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lette\Documents\"/>
    </mc:Choice>
  </mc:AlternateContent>
  <workbookProtection workbookAlgorithmName="SHA-512" workbookHashValue="nVOxAOwMfu89LQT3aXq8pIln7WLFErk2VvEaxUwtNCpSLB8EaI6nmWDfOvfb5tg1isHxG1fRRvznKvRhVHx9bQ==" workbookSaltValue="AWO/+zFHk4BVirLXBcOMAg==" workbookSpinCount="100000" lockStructure="1"/>
  <bookViews>
    <workbookView xWindow="0" yWindow="0" windowWidth="24000" windowHeight="11025" tabRatio="624" activeTab="3"/>
  </bookViews>
  <sheets>
    <sheet name="EreAfd" sheetId="1" r:id="rId1"/>
    <sheet name="1steAfd" sheetId="5" r:id="rId2"/>
    <sheet name="2deAfd" sheetId="6" r:id="rId3"/>
    <sheet name="3deAfd" sheetId="7" r:id="rId4"/>
    <sheet name="PuntenEREAFD" sheetId="8" r:id="rId5"/>
    <sheet name="Punten1AFD" sheetId="9" r:id="rId6"/>
    <sheet name="Punten2AFD" sheetId="10" r:id="rId7"/>
    <sheet name="Punten3AFD" sheetId="11" r:id="rId8"/>
    <sheet name="Draaitabel" sheetId="25" state="hidden" r:id="rId9"/>
    <sheet name="HblEre" sheetId="13" state="hidden" r:id="rId10"/>
    <sheet name="Hbl1ste" sheetId="14" state="hidden" r:id="rId11"/>
    <sheet name="Hbl2de" sheetId="15" state="hidden" r:id="rId12"/>
    <sheet name="Hbl3de" sheetId="16" state="hidden" r:id="rId13"/>
    <sheet name="NaamSpelers" sheetId="4" state="hidden" r:id="rId14"/>
    <sheet name="Kalender" sheetId="17" state="hidden" r:id="rId15"/>
  </sheets>
  <definedNames>
    <definedName name="_1aw1">Hbl1ste!$A$1:$B$73</definedName>
    <definedName name="_1aw10">Hbl1ste!$AB$1:$AC$73</definedName>
    <definedName name="_1aw11">Hbl1ste!$AE$1:$AF$73</definedName>
    <definedName name="_1aw12">Hbl1ste!$AH$1:$AI$73</definedName>
    <definedName name="_1aw13">Hbl1ste!$AK$1:$AL$73</definedName>
    <definedName name="_1aw14">Hbl1ste!$AN$1:$AO$73</definedName>
    <definedName name="_1aw15">Hbl1ste!$AQ$1:$AR$73</definedName>
    <definedName name="_1aw16">Hbl1ste!$AT$1:$AU$73</definedName>
    <definedName name="_1aw17">Hbl1ste!$AW$1:$AX$73</definedName>
    <definedName name="_1aw18">Hbl1ste!$AZ$1:$BA$73</definedName>
    <definedName name="_1aw19">Hbl1ste!$BC$1:$BD$73</definedName>
    <definedName name="_1aw2">Hbl1ste!$D$1:$E$73</definedName>
    <definedName name="_1aw20">Hbl1ste!$BF$1:$BG$73</definedName>
    <definedName name="_1aw21">Hbl1ste!$BI$1:$BJ$73</definedName>
    <definedName name="_1aw22">Hbl1ste!$BL$1:$BM$73</definedName>
    <definedName name="_1aw23">Hbl1ste!$BO$1:$BP$73</definedName>
    <definedName name="_1aw24">Hbl1ste!$BR$1:$BS$73</definedName>
    <definedName name="_1aw25">Hbl1ste!$BU$1:$BV$73</definedName>
    <definedName name="_1aw26">Hbl1ste!$BX$1:$BY$73</definedName>
    <definedName name="_1aw3">Hbl1ste!$G$1:$H$73</definedName>
    <definedName name="_1aw4">Hbl1ste!$J$1:$K$73</definedName>
    <definedName name="_1aw5">Hbl1ste!$M$1:$N$73</definedName>
    <definedName name="_1aw6">Hbl1ste!$P$1:$Q$73</definedName>
    <definedName name="_1aw7">Hbl1ste!$S$1:$T$72</definedName>
    <definedName name="_1aw8">Hbl1ste!$V$1:$W$73</definedName>
    <definedName name="_1aw9">Hbl1ste!$Y$1:$Z$73</definedName>
    <definedName name="_2aw1">Hbl2de!$A$1:$B$73</definedName>
    <definedName name="_2aw10">Hbl2de!$AB$1:$AC$73</definedName>
    <definedName name="_2aw11">Hbl2de!$AE$1:$AF$72</definedName>
    <definedName name="_2aw12">Hbl2de!$AH$1:$AI$73</definedName>
    <definedName name="_2aw13">Hbl2de!$AK$1:$AL$73</definedName>
    <definedName name="_2aw14">Hbl2de!$AN$1:$AO$73</definedName>
    <definedName name="_2aw15">Hbl2de!$AQ$1:$AR$73</definedName>
    <definedName name="_2aw16">Hbl2de!$AT$1:$AU$73</definedName>
    <definedName name="_2aw17">Hbl2de!$AW$1:$AX$73</definedName>
    <definedName name="_2aw18">Hbl2de!$AZ$1:$BA$73</definedName>
    <definedName name="_2aw19">Hbl2de!$BC$1:$BD$73</definedName>
    <definedName name="_2aw2">Hbl2de!$D$1:$E$73</definedName>
    <definedName name="_2aw20">Hbl2de!$BF$1:$BG$73</definedName>
    <definedName name="_2aw21">Hbl2de!$BI$1:$BJ$73</definedName>
    <definedName name="_2aw22">Hbl2de!$BL$1:$BM$73</definedName>
    <definedName name="_2aw23">Hbl2de!$BO$1:$BP$73</definedName>
    <definedName name="_2aw24">Hbl2de!$BR$1:$BS$73</definedName>
    <definedName name="_2aw25">Hbl2de!$BU$1:$BV$73</definedName>
    <definedName name="_2aw26">Hbl2de!$BX$1:$BY$73</definedName>
    <definedName name="_2aw3">Hbl2de!$G$1:$H$73</definedName>
    <definedName name="_2aw4">Hbl2de!$J$1:$K$73</definedName>
    <definedName name="_2aw5">Hbl2de!$M$1:$N$73</definedName>
    <definedName name="_2aw6">Hbl2de!$P$1:$Q$73</definedName>
    <definedName name="_2aw7">Hbl2de!$S$1:$T$73</definedName>
    <definedName name="_2aw8">Hbl2de!$V$1:$W$73</definedName>
    <definedName name="_2aw9">Hbl2de!$Y$1:$Z$73</definedName>
    <definedName name="_3aw1">Hbl3de!$A$1:$B$85</definedName>
    <definedName name="_3aw10">Hbl3de!$AB$1:$AC$85</definedName>
    <definedName name="_3aw11">Hbl3de!$AE$1:$AF$85</definedName>
    <definedName name="_3aw12">Hbl3de!$AH$1:$AI$85</definedName>
    <definedName name="_3aw13">Hbl3de!$AK$1:$AL$85</definedName>
    <definedName name="_3aw14">Hbl3de!$AN$1:$AO$85</definedName>
    <definedName name="_3aw15">Hbl3de!$AQ$1:$AR$85</definedName>
    <definedName name="_3aw16">Hbl3de!$AT$1:$AU$85</definedName>
    <definedName name="_3aw17">Hbl3de!$AW$1:$AX$85</definedName>
    <definedName name="_3aw18">Hbl3de!$AZ$1:$BA$85</definedName>
    <definedName name="_3aw19">Hbl3de!$BC$1:$BD$85</definedName>
    <definedName name="_3aw2">Hbl3de!$D$1:$E$85</definedName>
    <definedName name="_3aw20">Hbl3de!$BF$1:$BG$85</definedName>
    <definedName name="_3aw21">Hbl3de!$BI$1:$BJ$85</definedName>
    <definedName name="_3aw22">Hbl3de!$BL$1:$BM$85</definedName>
    <definedName name="_3aw23">Hbl3de!$BO$1:$BP$85</definedName>
    <definedName name="_3aw24">Hbl3de!$BR$1:$BS$85</definedName>
    <definedName name="_3aw25">Hbl3de!$BU$1:$BV$85</definedName>
    <definedName name="_3aw26">Hbl3de!$BX$1:$BY$85</definedName>
    <definedName name="_3aw3">Hbl3de!$G$1:$H$85</definedName>
    <definedName name="_3aw4">Hbl3de!$J$1:$K$85</definedName>
    <definedName name="_3aw5">Hbl3de!$M$1:$N$85</definedName>
    <definedName name="_3aw6">Hbl3de!$P$1:$Q$85</definedName>
    <definedName name="_3aw7">Hbl3de!$S$1:$T$85</definedName>
    <definedName name="_3aw8">Hbl3de!$V$1:$W$85</definedName>
    <definedName name="_3aw9">Hbl3de!$Y$1:$Z$85</definedName>
    <definedName name="_xlnm._FilterDatabase" localSheetId="1" hidden="1">'1steAfd'!$MS$1:$MS$61</definedName>
    <definedName name="_xlnm._FilterDatabase" localSheetId="2" hidden="1">'2deAfd'!$GG$1:$GG$60</definedName>
    <definedName name="_xlnm._FilterDatabase" localSheetId="3" hidden="1">'3deAfd'!$IV$1:$IV$60</definedName>
    <definedName name="_xlnm._FilterDatabase" localSheetId="0" hidden="1">EreAfd!$A$1:$M$10</definedName>
    <definedName name="_xlnm._FilterDatabase" localSheetId="13" hidden="1">NaamSpelers!$E$1:$H$458</definedName>
    <definedName name="_xlnm._FilterDatabase" localSheetId="7" hidden="1">Punten3AFD!$B$1:$AF$120</definedName>
    <definedName name="_xlnm._FilterDatabase" localSheetId="4" hidden="1">PuntenEREAFD!$B$1:$B$599</definedName>
    <definedName name="eaw1_">HblEre!$A$1:$B$85</definedName>
    <definedName name="eaw10_">HblEre!$AB$1:$AC$85</definedName>
    <definedName name="eaw11_">HblEre!$AE$1:$AF$85</definedName>
    <definedName name="eaw12_">HblEre!$AH$1:$AI$85</definedName>
    <definedName name="eaw13_">HblEre!$AK$1:$AL$85</definedName>
    <definedName name="eaw14_">HblEre!$AN$1:$AO$85</definedName>
    <definedName name="eaw15_">HblEre!$AQ$1:$AR$85</definedName>
    <definedName name="eaw16_">HblEre!$AT$1:$AU$85</definedName>
    <definedName name="eaw17_">HblEre!$AW$1:$AX$85</definedName>
    <definedName name="eaw18_">HblEre!$AZ$1:$BA$85</definedName>
    <definedName name="eaw19_">HblEre!$BC$1:$BD$85</definedName>
    <definedName name="eaw2_">HblEre!$D$1:$E$85</definedName>
    <definedName name="eaw20_">HblEre!$BF$1:$BG$85</definedName>
    <definedName name="eaw21_">HblEre!$BI$1:$BJ$85</definedName>
    <definedName name="eaw22_">HblEre!$BL$1:$BM$85</definedName>
    <definedName name="eaw23_">HblEre!$BO$1:$BP$85</definedName>
    <definedName name="eaw24_">HblEre!$BR$1:$BS$85</definedName>
    <definedName name="eaw25_">HblEre!$BU$1:$BV$85</definedName>
    <definedName name="eaw26_">HblEre!$BX$1:$BY$85</definedName>
    <definedName name="eaw3_">HblEre!$G$1:$H$85</definedName>
    <definedName name="eaw4_">HblEre!$J$1:$K$85</definedName>
    <definedName name="eaw5_">HblEre!$M$1:$N$85</definedName>
    <definedName name="eaw6_">HblEre!$P$1:$Q$85</definedName>
    <definedName name="eaw7_">HblEre!$S$1:$T$85</definedName>
    <definedName name="eaw8_">HblEre!$V$1:$W$85</definedName>
    <definedName name="eaw9_">HblEre!$Y$1:$Z$85</definedName>
    <definedName name="ere">Draaitabel!$A:$A</definedName>
    <definedName name="Kalender">Kalender!$A:$D</definedName>
    <definedName name="Kolommen">NaamSpelers!$A:$E</definedName>
    <definedName name="Punten1Afd">Punten1AFD!$B$1:$AF$115</definedName>
    <definedName name="Punten2deAfd">Punten2AFD!$B$1:$AF$140</definedName>
    <definedName name="Punten3deAfd">Punten3AFD!$B$1:$AF$139</definedName>
    <definedName name="PuntenEreAfd">PuntenEREAFD!$B$1:$AF$114</definedName>
    <definedName name="Spelers">NaamSpelers!$F:$H</definedName>
    <definedName name="Spelerslijst">NaamSpelers!$E:$H</definedName>
  </definedNames>
  <calcPr calcId="152511"/>
  <pivotCaches>
    <pivotCache cacheId="0" r:id="rId16"/>
    <pivotCache cacheId="1" r:id="rId17"/>
    <pivotCache cacheId="2" r:id="rId18"/>
    <pivotCache cacheId="3" r:id="rId19"/>
  </pivotCaches>
</workbook>
</file>

<file path=xl/calcChain.xml><?xml version="1.0" encoding="utf-8"?>
<calcChain xmlns="http://schemas.openxmlformats.org/spreadsheetml/2006/main">
  <c r="MB5" i="1" l="1"/>
  <c r="MB6" i="1"/>
  <c r="MB7" i="1"/>
  <c r="MB8" i="1"/>
  <c r="MB9" i="1"/>
  <c r="KZ5" i="1"/>
  <c r="KZ6" i="1"/>
  <c r="KZ7" i="1"/>
  <c r="KZ8" i="1"/>
  <c r="KZ9" i="1"/>
  <c r="LB4" i="1"/>
  <c r="LB5" i="1"/>
  <c r="LB6" i="1"/>
  <c r="LB7" i="1"/>
  <c r="LB8" i="1"/>
  <c r="LB9" i="1"/>
  <c r="KY4" i="1"/>
  <c r="KZ4" i="1"/>
  <c r="KY5" i="1"/>
  <c r="KY6" i="1"/>
  <c r="KY7" i="1"/>
  <c r="KY8" i="1"/>
  <c r="KY9" i="1"/>
  <c r="KZ12" i="1"/>
  <c r="KY14" i="1"/>
  <c r="KZ14" i="1"/>
  <c r="KY15" i="1"/>
  <c r="KZ15" i="1"/>
  <c r="KY16" i="1"/>
  <c r="KZ16" i="1"/>
  <c r="KY17" i="1"/>
  <c r="KZ17" i="1"/>
  <c r="KY18" i="1"/>
  <c r="KZ18" i="1"/>
  <c r="KY19" i="1"/>
  <c r="KZ19" i="1"/>
  <c r="KZ22" i="1"/>
  <c r="KY24" i="1"/>
  <c r="KZ24" i="1"/>
  <c r="KY25" i="1"/>
  <c r="KZ25" i="1"/>
  <c r="KY26" i="1"/>
  <c r="KZ26" i="1"/>
  <c r="KY27" i="1"/>
  <c r="KZ27" i="1"/>
  <c r="KY28" i="1"/>
  <c r="KZ28" i="1"/>
  <c r="KY29" i="1"/>
  <c r="KZ29" i="1"/>
  <c r="KZ32" i="1"/>
  <c r="KY34" i="1"/>
  <c r="KZ34" i="1"/>
  <c r="KY35" i="1"/>
  <c r="KZ35" i="1"/>
  <c r="KY36" i="1"/>
  <c r="KZ36" i="1"/>
  <c r="KY37" i="1"/>
  <c r="KZ37" i="1"/>
  <c r="KY38" i="1"/>
  <c r="KZ38" i="1"/>
  <c r="KY39" i="1"/>
  <c r="KZ39" i="1"/>
  <c r="LN5" i="1" l="1"/>
  <c r="LN6" i="1"/>
  <c r="LN7" i="1"/>
  <c r="LN8" i="1"/>
  <c r="LN9" i="1"/>
  <c r="JX5" i="1" l="1"/>
  <c r="JX6" i="1"/>
  <c r="JX7" i="1"/>
  <c r="JX8" i="1"/>
  <c r="JX9" i="1"/>
  <c r="LG59" i="5" l="1"/>
  <c r="LF59" i="5"/>
  <c r="LG58" i="5"/>
  <c r="LF58" i="5"/>
  <c r="LG57" i="5"/>
  <c r="LF57" i="5"/>
  <c r="LG56" i="5"/>
  <c r="LF56" i="5"/>
  <c r="LG55" i="5"/>
  <c r="LF55" i="5"/>
  <c r="LG54" i="5"/>
  <c r="LF54" i="5"/>
  <c r="LG49" i="5"/>
  <c r="LF49" i="5"/>
  <c r="LG48" i="5"/>
  <c r="LF48" i="5"/>
  <c r="LG47" i="5"/>
  <c r="LF47" i="5"/>
  <c r="LG46" i="5"/>
  <c r="LF46" i="5"/>
  <c r="LG45" i="5"/>
  <c r="LF45" i="5"/>
  <c r="LG44" i="5"/>
  <c r="LF44" i="5"/>
  <c r="LG39" i="5"/>
  <c r="LF39" i="5"/>
  <c r="LG38" i="5"/>
  <c r="LF38" i="5"/>
  <c r="LG37" i="5"/>
  <c r="LF37" i="5"/>
  <c r="LG36" i="5"/>
  <c r="LF36" i="5"/>
  <c r="LG35" i="5"/>
  <c r="LF35" i="5"/>
  <c r="LG34" i="5"/>
  <c r="LF34" i="5"/>
  <c r="LG29" i="5"/>
  <c r="LF29" i="5"/>
  <c r="LG28" i="5"/>
  <c r="LF28" i="5"/>
  <c r="LG27" i="5"/>
  <c r="LF27" i="5"/>
  <c r="LG26" i="5"/>
  <c r="LF26" i="5"/>
  <c r="LG25" i="5"/>
  <c r="LF25" i="5"/>
  <c r="LG24" i="5"/>
  <c r="LF24" i="5"/>
  <c r="LG19" i="5"/>
  <c r="LF19" i="5"/>
  <c r="LG18" i="5"/>
  <c r="LF18" i="5"/>
  <c r="LG17" i="5"/>
  <c r="LF17" i="5"/>
  <c r="LG16" i="5"/>
  <c r="LF16" i="5"/>
  <c r="LG15" i="5"/>
  <c r="LF15" i="5"/>
  <c r="LG14" i="5"/>
  <c r="LF14" i="5"/>
  <c r="LG9" i="5"/>
  <c r="LF9" i="5"/>
  <c r="LG8" i="5"/>
  <c r="LF8" i="5"/>
  <c r="LG7" i="5"/>
  <c r="LF7" i="5"/>
  <c r="LG6" i="5"/>
  <c r="LF6" i="5"/>
  <c r="LG5" i="5"/>
  <c r="LF5" i="5"/>
  <c r="LG4" i="5"/>
  <c r="LF4" i="5"/>
  <c r="BG46" i="14"/>
  <c r="BG12" i="14"/>
  <c r="JQ9" i="5"/>
  <c r="JS9" i="5" s="1"/>
  <c r="BG13" i="14" s="1"/>
  <c r="JP9" i="5"/>
  <c r="JR9" i="5" s="1"/>
  <c r="BG7" i="14" s="1"/>
  <c r="JQ8" i="5"/>
  <c r="JS8" i="5" s="1"/>
  <c r="JP8" i="5"/>
  <c r="JR8" i="5" s="1"/>
  <c r="BG6" i="14" s="1"/>
  <c r="JQ7" i="5"/>
  <c r="JP7" i="5"/>
  <c r="JQ6" i="5"/>
  <c r="JS6" i="5" s="1"/>
  <c r="BG10" i="14" s="1"/>
  <c r="JP6" i="5"/>
  <c r="JR6" i="5" s="1"/>
  <c r="BG4" i="14" s="1"/>
  <c r="JQ5" i="5"/>
  <c r="JS5" i="5" s="1"/>
  <c r="BG9" i="14" s="1"/>
  <c r="JP5" i="5"/>
  <c r="JQ4" i="5"/>
  <c r="JS4" i="5" s="1"/>
  <c r="BG8" i="14" s="1"/>
  <c r="JP4" i="5"/>
  <c r="JR4" i="5" s="1"/>
  <c r="BG2" i="14" s="1"/>
  <c r="JQ59" i="5"/>
  <c r="JS59" i="5" s="1"/>
  <c r="BG73" i="14" s="1"/>
  <c r="JP59" i="5"/>
  <c r="JQ58" i="5"/>
  <c r="JP58" i="5"/>
  <c r="JR58" i="5" s="1"/>
  <c r="BG66" i="14" s="1"/>
  <c r="JQ57" i="5"/>
  <c r="JS57" i="5" s="1"/>
  <c r="BG71" i="14" s="1"/>
  <c r="JP57" i="5"/>
  <c r="JR57" i="5" s="1"/>
  <c r="BG65" i="14" s="1"/>
  <c r="JQ56" i="5"/>
  <c r="JP56" i="5"/>
  <c r="JR56" i="5" s="1"/>
  <c r="BG64" i="14" s="1"/>
  <c r="JQ55" i="5"/>
  <c r="JS55" i="5" s="1"/>
  <c r="BG69" i="14" s="1"/>
  <c r="JP55" i="5"/>
  <c r="JQ54" i="5"/>
  <c r="JP54" i="5"/>
  <c r="JQ49" i="5"/>
  <c r="JS49" i="5" s="1"/>
  <c r="BG61" i="14" s="1"/>
  <c r="JP49" i="5"/>
  <c r="JR49" i="5" s="1"/>
  <c r="BG55" i="14" s="1"/>
  <c r="JQ48" i="5"/>
  <c r="JS48" i="5" s="1"/>
  <c r="BG60" i="14" s="1"/>
  <c r="JP48" i="5"/>
  <c r="JR48" i="5" s="1"/>
  <c r="BG54" i="14" s="1"/>
  <c r="JQ47" i="5"/>
  <c r="JS47" i="5" s="1"/>
  <c r="BG59" i="14" s="1"/>
  <c r="JP47" i="5"/>
  <c r="JQ46" i="5"/>
  <c r="JS46" i="5" s="1"/>
  <c r="BG58" i="14" s="1"/>
  <c r="JP46" i="5"/>
  <c r="JR46" i="5" s="1"/>
  <c r="BG52" i="14" s="1"/>
  <c r="JQ45" i="5"/>
  <c r="JP45" i="5"/>
  <c r="JR45" i="5" s="1"/>
  <c r="BG51" i="14" s="1"/>
  <c r="JQ44" i="5"/>
  <c r="JS44" i="5" s="1"/>
  <c r="BG56" i="14" s="1"/>
  <c r="JP44" i="5"/>
  <c r="JR44" i="5" s="1"/>
  <c r="BG50" i="14" s="1"/>
  <c r="JQ39" i="5"/>
  <c r="JS39" i="5" s="1"/>
  <c r="BG49" i="14" s="1"/>
  <c r="JP39" i="5"/>
  <c r="JR39" i="5" s="1"/>
  <c r="BG43" i="14" s="1"/>
  <c r="JQ38" i="5"/>
  <c r="JS38" i="5" s="1"/>
  <c r="BG48" i="14" s="1"/>
  <c r="JP38" i="5"/>
  <c r="JR38" i="5" s="1"/>
  <c r="BG42" i="14" s="1"/>
  <c r="JQ37" i="5"/>
  <c r="JS37" i="5" s="1"/>
  <c r="BG47" i="14" s="1"/>
  <c r="JP37" i="5"/>
  <c r="JR37" i="5" s="1"/>
  <c r="BG41" i="14" s="1"/>
  <c r="JQ36" i="5"/>
  <c r="JS36" i="5" s="1"/>
  <c r="JP36" i="5"/>
  <c r="JR36" i="5" s="1"/>
  <c r="BG40" i="14" s="1"/>
  <c r="JQ35" i="5"/>
  <c r="JS35" i="5" s="1"/>
  <c r="BG45" i="14" s="1"/>
  <c r="JP35" i="5"/>
  <c r="JR35" i="5" s="1"/>
  <c r="BG39" i="14" s="1"/>
  <c r="JQ34" i="5"/>
  <c r="JS34" i="5" s="1"/>
  <c r="BG44" i="14" s="1"/>
  <c r="JP34" i="5"/>
  <c r="JR34" i="5" s="1"/>
  <c r="BG38" i="14" s="1"/>
  <c r="JQ29" i="5"/>
  <c r="JS29" i="5" s="1"/>
  <c r="BG37" i="14" s="1"/>
  <c r="JP29" i="5"/>
  <c r="JR29" i="5" s="1"/>
  <c r="BG31" i="14" s="1"/>
  <c r="JQ28" i="5"/>
  <c r="JS28" i="5" s="1"/>
  <c r="BG36" i="14" s="1"/>
  <c r="JP28" i="5"/>
  <c r="JR28" i="5" s="1"/>
  <c r="BG30" i="14" s="1"/>
  <c r="JQ27" i="5"/>
  <c r="JP27" i="5"/>
  <c r="JQ26" i="5"/>
  <c r="JP26" i="5"/>
  <c r="JQ25" i="5"/>
  <c r="JP25" i="5"/>
  <c r="JQ24" i="5"/>
  <c r="JP24" i="5"/>
  <c r="JR24" i="5" s="1"/>
  <c r="BG26" i="14" s="1"/>
  <c r="JQ19" i="5"/>
  <c r="JS19" i="5" s="1"/>
  <c r="BG25" i="14" s="1"/>
  <c r="JP19" i="5"/>
  <c r="JQ18" i="5"/>
  <c r="JS18" i="5" s="1"/>
  <c r="BG24" i="14" s="1"/>
  <c r="JP18" i="5"/>
  <c r="JR18" i="5" s="1"/>
  <c r="BG18" i="14" s="1"/>
  <c r="JQ17" i="5"/>
  <c r="JS17" i="5" s="1"/>
  <c r="BG23" i="14" s="1"/>
  <c r="JP17" i="5"/>
  <c r="JQ16" i="5"/>
  <c r="JS16" i="5" s="1"/>
  <c r="BG22" i="14" s="1"/>
  <c r="JP16" i="5"/>
  <c r="JR16" i="5" s="1"/>
  <c r="BG16" i="14" s="1"/>
  <c r="JQ15" i="5"/>
  <c r="JS15" i="5" s="1"/>
  <c r="BG21" i="14" s="1"/>
  <c r="JP15" i="5"/>
  <c r="JQ14" i="5"/>
  <c r="JP14" i="5"/>
  <c r="JP40" i="5"/>
  <c r="JR59" i="5"/>
  <c r="BG67" i="14" s="1"/>
  <c r="JS58" i="5"/>
  <c r="BG72" i="14" s="1"/>
  <c r="JR55" i="5"/>
  <c r="BG63" i="14" s="1"/>
  <c r="JS54" i="5"/>
  <c r="BG68" i="14" s="1"/>
  <c r="JR47" i="5"/>
  <c r="BG53" i="14" s="1"/>
  <c r="JS45" i="5"/>
  <c r="BG57" i="14" s="1"/>
  <c r="JS27" i="5"/>
  <c r="BG35" i="14" s="1"/>
  <c r="JR27" i="5"/>
  <c r="BG29" i="14" s="1"/>
  <c r="JS26" i="5"/>
  <c r="BG34" i="14" s="1"/>
  <c r="JR26" i="5"/>
  <c r="BG28" i="14" s="1"/>
  <c r="JS25" i="5"/>
  <c r="BG33" i="14" s="1"/>
  <c r="JR19" i="5"/>
  <c r="BG19" i="14" s="1"/>
  <c r="JR17" i="5"/>
  <c r="BG17" i="14" s="1"/>
  <c r="JR15" i="5"/>
  <c r="BG15" i="14" s="1"/>
  <c r="JS7" i="5"/>
  <c r="BG11" i="14" s="1"/>
  <c r="JR7" i="5"/>
  <c r="BG5" i="14" s="1"/>
  <c r="JR5" i="5"/>
  <c r="BG3" i="14" s="1"/>
  <c r="JQ30" i="5" l="1"/>
  <c r="JQ60" i="5"/>
  <c r="JS56" i="5"/>
  <c r="BG70" i="14" s="1"/>
  <c r="JP50" i="5"/>
  <c r="JP30" i="5"/>
  <c r="JP60" i="5"/>
  <c r="JS24" i="5"/>
  <c r="BG32" i="14" s="1"/>
  <c r="JQ20" i="5"/>
  <c r="JQ50" i="5"/>
  <c r="JR25" i="5"/>
  <c r="BG27" i="14" s="1"/>
  <c r="JP20" i="5"/>
  <c r="JR54" i="5"/>
  <c r="BG62" i="14" s="1"/>
  <c r="JQ40" i="5"/>
  <c r="JR14" i="5"/>
  <c r="BG14" i="14" s="1"/>
  <c r="JS14" i="5"/>
  <c r="BG20" i="14" s="1"/>
  <c r="JQ10" i="5"/>
  <c r="JP10" i="5"/>
  <c r="JJ5" i="1"/>
  <c r="JJ6" i="1"/>
  <c r="JJ7" i="1"/>
  <c r="JJ8" i="1"/>
  <c r="JJ9" i="1"/>
  <c r="IV5" i="1" l="1"/>
  <c r="IV6" i="1"/>
  <c r="IV7" i="1"/>
  <c r="IV8" i="1"/>
  <c r="IV9" i="1"/>
  <c r="IH5" i="1" l="1"/>
  <c r="IH6" i="1"/>
  <c r="IH7" i="1"/>
  <c r="IH8" i="1"/>
  <c r="IH9" i="1"/>
  <c r="HT5" i="1" l="1"/>
  <c r="HT6" i="1"/>
  <c r="HT7" i="1"/>
  <c r="HT8" i="1"/>
  <c r="HT9" i="1"/>
  <c r="HF5" i="1" l="1"/>
  <c r="HF6" i="1"/>
  <c r="HF7" i="1"/>
  <c r="HF8" i="1"/>
  <c r="HF9" i="1"/>
  <c r="GR5" i="1" l="1"/>
  <c r="GR6" i="1"/>
  <c r="GR7" i="1"/>
  <c r="GR8" i="1"/>
  <c r="GR9" i="1"/>
  <c r="GD5" i="1" l="1"/>
  <c r="GD6" i="1"/>
  <c r="GD7" i="1"/>
  <c r="GD8" i="1"/>
  <c r="GD9" i="1"/>
  <c r="FP5" i="1" l="1"/>
  <c r="FP6" i="1"/>
  <c r="FP7" i="1"/>
  <c r="FP8" i="1"/>
  <c r="FP9" i="1"/>
  <c r="FB5" i="1" l="1"/>
  <c r="FB6" i="1"/>
  <c r="FB7" i="1"/>
  <c r="FB8" i="1"/>
  <c r="FB9" i="1"/>
  <c r="DL39" i="7" l="1"/>
  <c r="DL38" i="7"/>
  <c r="DL37" i="7"/>
  <c r="DL36" i="7"/>
  <c r="DL35" i="7"/>
  <c r="DL34" i="7"/>
  <c r="DI39" i="7"/>
  <c r="DI38" i="7"/>
  <c r="DI37" i="7"/>
  <c r="DI36" i="7"/>
  <c r="DI35" i="7"/>
  <c r="DI34" i="7"/>
  <c r="EN12" i="5"/>
  <c r="EK12" i="5"/>
  <c r="DZ5" i="1" l="1"/>
  <c r="DZ6" i="1"/>
  <c r="DZ7" i="1"/>
  <c r="DZ8" i="1"/>
  <c r="DZ9" i="1"/>
  <c r="DL5" i="1" l="1"/>
  <c r="DL6" i="1"/>
  <c r="DL7" i="1"/>
  <c r="DL8" i="1"/>
  <c r="DL9" i="1"/>
  <c r="IA59" i="7" l="1"/>
  <c r="HZ59" i="7"/>
  <c r="IA58" i="7"/>
  <c r="HZ58" i="7"/>
  <c r="IA57" i="7"/>
  <c r="HZ57" i="7"/>
  <c r="IA56" i="7"/>
  <c r="HZ56" i="7"/>
  <c r="IA55" i="7"/>
  <c r="HZ55" i="7"/>
  <c r="IA54" i="7"/>
  <c r="HZ54" i="7"/>
  <c r="IA49" i="7"/>
  <c r="HZ49" i="7"/>
  <c r="IA48" i="7"/>
  <c r="HZ48" i="7"/>
  <c r="IA47" i="7"/>
  <c r="HZ47" i="7"/>
  <c r="IA46" i="7"/>
  <c r="HZ46" i="7"/>
  <c r="IA45" i="7"/>
  <c r="HZ45" i="7"/>
  <c r="IA44" i="7"/>
  <c r="HZ44" i="7"/>
  <c r="IA59" i="6"/>
  <c r="HZ59" i="6"/>
  <c r="IB59" i="6" s="1"/>
  <c r="IA58" i="6"/>
  <c r="HZ58" i="6"/>
  <c r="IB58" i="6" s="1"/>
  <c r="IA57" i="6"/>
  <c r="HZ57" i="6"/>
  <c r="IB57" i="6" s="1"/>
  <c r="IA56" i="6"/>
  <c r="HZ56" i="6"/>
  <c r="IB56" i="6" s="1"/>
  <c r="IA55" i="6"/>
  <c r="HZ55" i="6"/>
  <c r="IB55" i="6" s="1"/>
  <c r="IA54" i="6"/>
  <c r="HZ54" i="6"/>
  <c r="IB54" i="6" s="1"/>
  <c r="IA49" i="6"/>
  <c r="HZ49" i="6"/>
  <c r="IB49" i="6" s="1"/>
  <c r="IA48" i="6"/>
  <c r="HZ48" i="6"/>
  <c r="IB48" i="6" s="1"/>
  <c r="IA47" i="6"/>
  <c r="HZ47" i="6"/>
  <c r="IB47" i="6" s="1"/>
  <c r="IA46" i="6"/>
  <c r="HZ46" i="6"/>
  <c r="IB46" i="6" s="1"/>
  <c r="IA45" i="6"/>
  <c r="HZ45" i="6"/>
  <c r="IB45" i="6" s="1"/>
  <c r="IA44" i="6"/>
  <c r="HZ44" i="6"/>
  <c r="IB44" i="6" s="1"/>
  <c r="IA39" i="6"/>
  <c r="HZ39" i="6"/>
  <c r="IB39" i="6" s="1"/>
  <c r="IA38" i="6"/>
  <c r="HZ38" i="6"/>
  <c r="IB38" i="6" s="1"/>
  <c r="IA37" i="6"/>
  <c r="HZ37" i="6"/>
  <c r="IB37" i="6" s="1"/>
  <c r="IA36" i="6"/>
  <c r="HZ36" i="6"/>
  <c r="IB36" i="6" s="1"/>
  <c r="IA35" i="6"/>
  <c r="HZ35" i="6"/>
  <c r="IB35" i="6" s="1"/>
  <c r="IA34" i="6"/>
  <c r="HZ34" i="6"/>
  <c r="IB34" i="6" s="1"/>
  <c r="IA29" i="6"/>
  <c r="HZ29" i="6"/>
  <c r="IB29" i="6" s="1"/>
  <c r="IA28" i="6"/>
  <c r="HZ28" i="6"/>
  <c r="IB28" i="6" s="1"/>
  <c r="IA27" i="6"/>
  <c r="HZ27" i="6"/>
  <c r="IB27" i="6" s="1"/>
  <c r="IA26" i="6"/>
  <c r="HZ26" i="6"/>
  <c r="IB26" i="6" s="1"/>
  <c r="IA25" i="6"/>
  <c r="HZ25" i="6"/>
  <c r="IB25" i="6" s="1"/>
  <c r="IA24" i="6"/>
  <c r="HZ24" i="6"/>
  <c r="IB24" i="6" s="1"/>
  <c r="IA19" i="6"/>
  <c r="HZ19" i="6"/>
  <c r="IB19" i="6" s="1"/>
  <c r="IA18" i="6"/>
  <c r="HZ18" i="6"/>
  <c r="IB18" i="6" s="1"/>
  <c r="IA17" i="6"/>
  <c r="HZ17" i="6"/>
  <c r="IB17" i="6" s="1"/>
  <c r="IA16" i="6"/>
  <c r="HZ16" i="6"/>
  <c r="IB16" i="6" s="1"/>
  <c r="IA15" i="6"/>
  <c r="HZ15" i="6"/>
  <c r="IB15" i="6" s="1"/>
  <c r="IA14" i="6"/>
  <c r="HZ14" i="6"/>
  <c r="IB14" i="6" s="1"/>
  <c r="IA9" i="6"/>
  <c r="HZ9" i="6"/>
  <c r="IB9" i="6" s="1"/>
  <c r="IA8" i="6"/>
  <c r="HZ8" i="6"/>
  <c r="IB8" i="6" s="1"/>
  <c r="IA7" i="6"/>
  <c r="HZ7" i="6"/>
  <c r="IB7" i="6" s="1"/>
  <c r="IA6" i="6"/>
  <c r="HZ6" i="6"/>
  <c r="IB6" i="6" s="1"/>
  <c r="IA5" i="6"/>
  <c r="HZ5" i="6"/>
  <c r="IB5" i="6" s="1"/>
  <c r="IA4" i="6"/>
  <c r="HZ4" i="6"/>
  <c r="IB4" i="6" s="1"/>
  <c r="IH12" i="6"/>
  <c r="IH14" i="6"/>
  <c r="IH15" i="6"/>
  <c r="IH16" i="6"/>
  <c r="IH17" i="6"/>
  <c r="IA60" i="7" l="1"/>
  <c r="HZ60" i="7"/>
  <c r="IA50" i="7"/>
  <c r="HZ50" i="7"/>
  <c r="HZ60" i="6"/>
  <c r="IA60" i="6"/>
  <c r="HZ50" i="6"/>
  <c r="IA50" i="6"/>
  <c r="HZ40" i="6"/>
  <c r="IA40" i="6"/>
  <c r="IA30" i="6"/>
  <c r="HZ30" i="6"/>
  <c r="HZ20" i="6"/>
  <c r="IA20" i="6"/>
  <c r="IA10" i="6"/>
  <c r="HZ10" i="6"/>
  <c r="CE68" i="6"/>
  <c r="CD68" i="6"/>
  <c r="CE67" i="6"/>
  <c r="CD67" i="6"/>
  <c r="CE66" i="6"/>
  <c r="CD66" i="6"/>
  <c r="CE65" i="6"/>
  <c r="CD65" i="6"/>
  <c r="CE64" i="6"/>
  <c r="CD64" i="6"/>
  <c r="CE63" i="6"/>
  <c r="CD63" i="6"/>
  <c r="BQ68" i="6"/>
  <c r="BP68" i="6"/>
  <c r="BQ67" i="6"/>
  <c r="BP67" i="6"/>
  <c r="BQ66" i="6"/>
  <c r="BP66" i="6"/>
  <c r="BQ65" i="6"/>
  <c r="BP65" i="6"/>
  <c r="BQ64" i="6"/>
  <c r="BP64" i="6"/>
  <c r="BQ63" i="6"/>
  <c r="BP63" i="6"/>
  <c r="CC59" i="6"/>
  <c r="CE59" i="6" s="1"/>
  <c r="CB59" i="6"/>
  <c r="CD59" i="6" s="1"/>
  <c r="CC58" i="6"/>
  <c r="CE58" i="6" s="1"/>
  <c r="CB58" i="6"/>
  <c r="CD58" i="6" s="1"/>
  <c r="CC57" i="6"/>
  <c r="CE57" i="6" s="1"/>
  <c r="CB57" i="6"/>
  <c r="CD57" i="6" s="1"/>
  <c r="CC56" i="6"/>
  <c r="CE56" i="6" s="1"/>
  <c r="CB56" i="6"/>
  <c r="CD56" i="6" s="1"/>
  <c r="CC55" i="6"/>
  <c r="CE55" i="6" s="1"/>
  <c r="CB55" i="6"/>
  <c r="CD55" i="6" s="1"/>
  <c r="CC54" i="6"/>
  <c r="CE54" i="6" s="1"/>
  <c r="CB54" i="6"/>
  <c r="CD54" i="6" s="1"/>
  <c r="CC49" i="6"/>
  <c r="CE49" i="6" s="1"/>
  <c r="CB49" i="6"/>
  <c r="CD49" i="6" s="1"/>
  <c r="CC48" i="6"/>
  <c r="CE48" i="6" s="1"/>
  <c r="CB48" i="6"/>
  <c r="CD48" i="6" s="1"/>
  <c r="CC47" i="6"/>
  <c r="CE47" i="6" s="1"/>
  <c r="CB47" i="6"/>
  <c r="CD47" i="6" s="1"/>
  <c r="CC46" i="6"/>
  <c r="CE46" i="6" s="1"/>
  <c r="CB46" i="6"/>
  <c r="CD46" i="6" s="1"/>
  <c r="CC45" i="6"/>
  <c r="CE45" i="6" s="1"/>
  <c r="CB45" i="6"/>
  <c r="CD45" i="6" s="1"/>
  <c r="CC44" i="6"/>
  <c r="CC50" i="6" s="1"/>
  <c r="CB44" i="6"/>
  <c r="CC39" i="6"/>
  <c r="CE39" i="6" s="1"/>
  <c r="CB39" i="6"/>
  <c r="CD39" i="6" s="1"/>
  <c r="CC38" i="6"/>
  <c r="CE38" i="6" s="1"/>
  <c r="CB38" i="6"/>
  <c r="CD38" i="6" s="1"/>
  <c r="CC37" i="6"/>
  <c r="CE37" i="6" s="1"/>
  <c r="CB37" i="6"/>
  <c r="CD37" i="6" s="1"/>
  <c r="CC36" i="6"/>
  <c r="CE36" i="6" s="1"/>
  <c r="CB36" i="6"/>
  <c r="CD36" i="6" s="1"/>
  <c r="CC35" i="6"/>
  <c r="CE35" i="6" s="1"/>
  <c r="CB35" i="6"/>
  <c r="CD35" i="6" s="1"/>
  <c r="CC34" i="6"/>
  <c r="CC40" i="6" s="1"/>
  <c r="CB34" i="6"/>
  <c r="CD34" i="6" s="1"/>
  <c r="CC29" i="6"/>
  <c r="CE29" i="6" s="1"/>
  <c r="CB29" i="6"/>
  <c r="CD29" i="6" s="1"/>
  <c r="CC28" i="6"/>
  <c r="CE28" i="6" s="1"/>
  <c r="CB28" i="6"/>
  <c r="CD28" i="6" s="1"/>
  <c r="CC27" i="6"/>
  <c r="CE27" i="6" s="1"/>
  <c r="CB27" i="6"/>
  <c r="CD27" i="6" s="1"/>
  <c r="CC26" i="6"/>
  <c r="CE26" i="6" s="1"/>
  <c r="CB26" i="6"/>
  <c r="CD26" i="6" s="1"/>
  <c r="CC25" i="6"/>
  <c r="CE25" i="6" s="1"/>
  <c r="CB25" i="6"/>
  <c r="CD25" i="6" s="1"/>
  <c r="CC24" i="6"/>
  <c r="CC30" i="6" s="1"/>
  <c r="CB24" i="6"/>
  <c r="CC19" i="6"/>
  <c r="CE19" i="6" s="1"/>
  <c r="CB19" i="6"/>
  <c r="CD19" i="6" s="1"/>
  <c r="CC18" i="6"/>
  <c r="CE18" i="6" s="1"/>
  <c r="CB18" i="6"/>
  <c r="CD18" i="6" s="1"/>
  <c r="CC17" i="6"/>
  <c r="CE17" i="6" s="1"/>
  <c r="CB17" i="6"/>
  <c r="CD17" i="6" s="1"/>
  <c r="CC16" i="6"/>
  <c r="CE16" i="6" s="1"/>
  <c r="CB16" i="6"/>
  <c r="CD16" i="6" s="1"/>
  <c r="CC15" i="6"/>
  <c r="CE15" i="6" s="1"/>
  <c r="CB15" i="6"/>
  <c r="CD15" i="6" s="1"/>
  <c r="CC14" i="6"/>
  <c r="CE14" i="6" s="1"/>
  <c r="CB14" i="6"/>
  <c r="CD14" i="6" s="1"/>
  <c r="CC9" i="6"/>
  <c r="CE9" i="6" s="1"/>
  <c r="CB9" i="6"/>
  <c r="CD9" i="6" s="1"/>
  <c r="CC8" i="6"/>
  <c r="CE8" i="6" s="1"/>
  <c r="CB8" i="6"/>
  <c r="CD8" i="6" s="1"/>
  <c r="CC7" i="6"/>
  <c r="CE7" i="6" s="1"/>
  <c r="CB7" i="6"/>
  <c r="CD7" i="6" s="1"/>
  <c r="CC6" i="6"/>
  <c r="CE6" i="6" s="1"/>
  <c r="CB6" i="6"/>
  <c r="CD6" i="6" s="1"/>
  <c r="CC5" i="6"/>
  <c r="CE5" i="6" s="1"/>
  <c r="CB5" i="6"/>
  <c r="CD5" i="6" s="1"/>
  <c r="CC4" i="6"/>
  <c r="CC10" i="6" s="1"/>
  <c r="CB4" i="6"/>
  <c r="CE68" i="5"/>
  <c r="CD68" i="5"/>
  <c r="CE67" i="5"/>
  <c r="CD67" i="5"/>
  <c r="CE66" i="5"/>
  <c r="CD66" i="5"/>
  <c r="CE65" i="5"/>
  <c r="CD65" i="5"/>
  <c r="CE64" i="5"/>
  <c r="CD64" i="5"/>
  <c r="CE63" i="5"/>
  <c r="CD63" i="5"/>
  <c r="CS68" i="5"/>
  <c r="CR68" i="5"/>
  <c r="CS67" i="5"/>
  <c r="CR67" i="5"/>
  <c r="CS66" i="5"/>
  <c r="CR66" i="5"/>
  <c r="CS65" i="5"/>
  <c r="CR65" i="5"/>
  <c r="CS64" i="5"/>
  <c r="CR64" i="5"/>
  <c r="CS63" i="5"/>
  <c r="CR63" i="5"/>
  <c r="CE44" i="6" l="1"/>
  <c r="CE24" i="6"/>
  <c r="CB10" i="6"/>
  <c r="CB30" i="6"/>
  <c r="CB50" i="6"/>
  <c r="CE4" i="6"/>
  <c r="CB40" i="6"/>
  <c r="CD4" i="6"/>
  <c r="CD24" i="6"/>
  <c r="CD44" i="6"/>
  <c r="CB60" i="6"/>
  <c r="CB20" i="6"/>
  <c r="CC60" i="6"/>
  <c r="CC20" i="6"/>
  <c r="CE34" i="6"/>
  <c r="CQ69" i="1" l="1"/>
  <c r="CS69" i="1" s="1"/>
  <c r="CP69" i="1"/>
  <c r="CR69" i="1" s="1"/>
  <c r="CQ68" i="1"/>
  <c r="CS68" i="1" s="1"/>
  <c r="CP68" i="1"/>
  <c r="CR68" i="1" s="1"/>
  <c r="CQ67" i="1"/>
  <c r="CS67" i="1" s="1"/>
  <c r="CP67" i="1"/>
  <c r="CR67" i="1" s="1"/>
  <c r="CQ66" i="1"/>
  <c r="CS66" i="1" s="1"/>
  <c r="CP66" i="1"/>
  <c r="CR66" i="1" s="1"/>
  <c r="CQ65" i="1"/>
  <c r="CS65" i="1" s="1"/>
  <c r="CP65" i="1"/>
  <c r="CR65" i="1" s="1"/>
  <c r="CQ64" i="1"/>
  <c r="CS64" i="1" s="1"/>
  <c r="CP64" i="1"/>
  <c r="CR64" i="1" s="1"/>
  <c r="CJ69" i="1"/>
  <c r="CJ68" i="1"/>
  <c r="CJ67" i="1"/>
  <c r="CJ66" i="1"/>
  <c r="CJ65" i="1"/>
  <c r="CJ64" i="1"/>
  <c r="CG69" i="1"/>
  <c r="CG68" i="1"/>
  <c r="CG67" i="1"/>
  <c r="CG66" i="1"/>
  <c r="CG65" i="1"/>
  <c r="CG64" i="1"/>
  <c r="CQ59" i="5"/>
  <c r="CS59" i="5" s="1"/>
  <c r="CP59" i="5"/>
  <c r="CR59" i="5" s="1"/>
  <c r="CQ58" i="5"/>
  <c r="CS58" i="5" s="1"/>
  <c r="CP58" i="5"/>
  <c r="CR58" i="5" s="1"/>
  <c r="CQ57" i="5"/>
  <c r="CS57" i="5" s="1"/>
  <c r="CP57" i="5"/>
  <c r="CR57" i="5" s="1"/>
  <c r="CQ56" i="5"/>
  <c r="CS56" i="5" s="1"/>
  <c r="CP56" i="5"/>
  <c r="CR56" i="5" s="1"/>
  <c r="CQ55" i="5"/>
  <c r="CS55" i="5" s="1"/>
  <c r="CP55" i="5"/>
  <c r="CR55" i="5" s="1"/>
  <c r="CQ54" i="5"/>
  <c r="CS54" i="5" s="1"/>
  <c r="CP54" i="5"/>
  <c r="CR54" i="5" s="1"/>
  <c r="CQ49" i="5"/>
  <c r="CS49" i="5" s="1"/>
  <c r="CP49" i="5"/>
  <c r="CR49" i="5" s="1"/>
  <c r="CQ48" i="5"/>
  <c r="CS48" i="5" s="1"/>
  <c r="CP48" i="5"/>
  <c r="CR48" i="5" s="1"/>
  <c r="CQ47" i="5"/>
  <c r="CS47" i="5" s="1"/>
  <c r="CP47" i="5"/>
  <c r="CR47" i="5" s="1"/>
  <c r="CQ46" i="5"/>
  <c r="CS46" i="5" s="1"/>
  <c r="CP46" i="5"/>
  <c r="CR46" i="5" s="1"/>
  <c r="CQ45" i="5"/>
  <c r="CS45" i="5" s="1"/>
  <c r="CP45" i="5"/>
  <c r="CR45" i="5" s="1"/>
  <c r="CQ44" i="5"/>
  <c r="CP44" i="5"/>
  <c r="CR44" i="5" s="1"/>
  <c r="CQ39" i="5"/>
  <c r="CS39" i="5" s="1"/>
  <c r="CP39" i="5"/>
  <c r="CR39" i="5" s="1"/>
  <c r="CQ38" i="5"/>
  <c r="CS38" i="5" s="1"/>
  <c r="CP38" i="5"/>
  <c r="CR38" i="5" s="1"/>
  <c r="CQ37" i="5"/>
  <c r="CS37" i="5" s="1"/>
  <c r="CP37" i="5"/>
  <c r="CR37" i="5" s="1"/>
  <c r="CQ36" i="5"/>
  <c r="CS36" i="5" s="1"/>
  <c r="CP36" i="5"/>
  <c r="CR36" i="5" s="1"/>
  <c r="CQ35" i="5"/>
  <c r="CS35" i="5" s="1"/>
  <c r="CP35" i="5"/>
  <c r="CR35" i="5" s="1"/>
  <c r="CQ34" i="5"/>
  <c r="CS34" i="5" s="1"/>
  <c r="CP34" i="5"/>
  <c r="CR34" i="5" s="1"/>
  <c r="CQ29" i="5"/>
  <c r="CS29" i="5" s="1"/>
  <c r="CP29" i="5"/>
  <c r="CR29" i="5" s="1"/>
  <c r="CQ28" i="5"/>
  <c r="CS28" i="5" s="1"/>
  <c r="CP28" i="5"/>
  <c r="CR28" i="5" s="1"/>
  <c r="CQ27" i="5"/>
  <c r="CS27" i="5" s="1"/>
  <c r="CP27" i="5"/>
  <c r="CR27" i="5" s="1"/>
  <c r="CQ26" i="5"/>
  <c r="CS26" i="5" s="1"/>
  <c r="CP26" i="5"/>
  <c r="CR26" i="5" s="1"/>
  <c r="CQ25" i="5"/>
  <c r="CS25" i="5" s="1"/>
  <c r="CP25" i="5"/>
  <c r="CR25" i="5" s="1"/>
  <c r="CQ24" i="5"/>
  <c r="CS24" i="5" s="1"/>
  <c r="CP24" i="5"/>
  <c r="CR24" i="5" s="1"/>
  <c r="CQ19" i="5"/>
  <c r="CS19" i="5" s="1"/>
  <c r="CP19" i="5"/>
  <c r="CR19" i="5" s="1"/>
  <c r="CQ18" i="5"/>
  <c r="CS18" i="5" s="1"/>
  <c r="CP18" i="5"/>
  <c r="CR18" i="5" s="1"/>
  <c r="CQ17" i="5"/>
  <c r="CS17" i="5" s="1"/>
  <c r="CP17" i="5"/>
  <c r="CR17" i="5" s="1"/>
  <c r="CQ16" i="5"/>
  <c r="CS16" i="5" s="1"/>
  <c r="CP16" i="5"/>
  <c r="CR16" i="5" s="1"/>
  <c r="CQ15" i="5"/>
  <c r="CS15" i="5" s="1"/>
  <c r="CP15" i="5"/>
  <c r="CR15" i="5" s="1"/>
  <c r="CQ14" i="5"/>
  <c r="CS14" i="5" s="1"/>
  <c r="CP14" i="5"/>
  <c r="CR14" i="5" s="1"/>
  <c r="CQ9" i="5"/>
  <c r="CS9" i="5" s="1"/>
  <c r="CP9" i="5"/>
  <c r="CR9" i="5" s="1"/>
  <c r="CQ8" i="5"/>
  <c r="CS8" i="5" s="1"/>
  <c r="CP8" i="5"/>
  <c r="CR8" i="5" s="1"/>
  <c r="CQ7" i="5"/>
  <c r="CS7" i="5" s="1"/>
  <c r="CP7" i="5"/>
  <c r="CR7" i="5" s="1"/>
  <c r="CQ6" i="5"/>
  <c r="CS6" i="5" s="1"/>
  <c r="CP6" i="5"/>
  <c r="CR6" i="5" s="1"/>
  <c r="CQ5" i="5"/>
  <c r="CS5" i="5" s="1"/>
  <c r="CP5" i="5"/>
  <c r="CR5" i="5" s="1"/>
  <c r="CQ4" i="5"/>
  <c r="CS4" i="5" s="1"/>
  <c r="CP4" i="5"/>
  <c r="CR4" i="5" s="1"/>
  <c r="CP10" i="5" l="1"/>
  <c r="CQ10" i="5"/>
  <c r="CP20" i="5"/>
  <c r="CQ20" i="5"/>
  <c r="CP50" i="5"/>
  <c r="CQ50" i="5"/>
  <c r="CS44" i="5"/>
  <c r="CQ60" i="5"/>
  <c r="CP60" i="5"/>
  <c r="CP40" i="5"/>
  <c r="CQ40" i="5"/>
  <c r="CP30" i="5"/>
  <c r="CQ30" i="5"/>
  <c r="BV19" i="1"/>
  <c r="A44" i="1" l="1"/>
  <c r="C44" i="1"/>
  <c r="D44" i="1"/>
  <c r="F44" i="1"/>
  <c r="J44" i="1"/>
  <c r="L44" i="1" s="1"/>
  <c r="K44" i="1"/>
  <c r="M44" i="1" s="1"/>
  <c r="O44" i="1"/>
  <c r="Q44" i="1"/>
  <c r="R44" i="1"/>
  <c r="T44" i="1"/>
  <c r="X44" i="1"/>
  <c r="Z44" i="1" s="1"/>
  <c r="Y44" i="1"/>
  <c r="AA44" i="1" s="1"/>
  <c r="AC44" i="1"/>
  <c r="AE44" i="1"/>
  <c r="AF44" i="1"/>
  <c r="AH44" i="1"/>
  <c r="AL44" i="1"/>
  <c r="AN44" i="1" s="1"/>
  <c r="AM44" i="1"/>
  <c r="AO44" i="1" s="1"/>
  <c r="AQ44" i="1"/>
  <c r="AS44" i="1"/>
  <c r="AT44" i="1"/>
  <c r="AV44" i="1"/>
  <c r="AZ44" i="1"/>
  <c r="BB44" i="1" s="1"/>
  <c r="BA44" i="1"/>
  <c r="BC44" i="1" s="1"/>
  <c r="BE44" i="1"/>
  <c r="BG44" i="1"/>
  <c r="BH44" i="1"/>
  <c r="BJ44" i="1"/>
  <c r="BN44" i="1"/>
  <c r="BP44" i="1" s="1"/>
  <c r="BO44" i="1"/>
  <c r="BQ44" i="1"/>
  <c r="BS44" i="1"/>
  <c r="BU44" i="1"/>
  <c r="BV44" i="1"/>
  <c r="BX44" i="1"/>
  <c r="CB44" i="1"/>
  <c r="CD44" i="1" s="1"/>
  <c r="CC44" i="1"/>
  <c r="CE44" i="1" s="1"/>
  <c r="CG44" i="1"/>
  <c r="CI44" i="1"/>
  <c r="CJ44" i="1"/>
  <c r="CL44" i="1"/>
  <c r="CP44" i="1"/>
  <c r="CR44" i="1" s="1"/>
  <c r="CQ44" i="1"/>
  <c r="CS44" i="1" s="1"/>
  <c r="CU44" i="1"/>
  <c r="CW44" i="1"/>
  <c r="CX44" i="1"/>
  <c r="CZ44" i="1"/>
  <c r="DD44" i="1"/>
  <c r="DF44" i="1" s="1"/>
  <c r="DE44" i="1"/>
  <c r="DG44" i="1" s="1"/>
  <c r="DI44" i="1"/>
  <c r="DK44" i="1"/>
  <c r="DL44" i="1"/>
  <c r="DN44" i="1"/>
  <c r="DR44" i="1"/>
  <c r="DT44" i="1" s="1"/>
  <c r="DS44" i="1"/>
  <c r="DU44" i="1" s="1"/>
  <c r="DW44" i="1"/>
  <c r="DY44" i="1"/>
  <c r="DZ44" i="1"/>
  <c r="EB44" i="1"/>
  <c r="EF44" i="1"/>
  <c r="EH44" i="1" s="1"/>
  <c r="EG44" i="1"/>
  <c r="EI44" i="1" s="1"/>
  <c r="EK44" i="1"/>
  <c r="EM44" i="1"/>
  <c r="EN44" i="1"/>
  <c r="EP44" i="1"/>
  <c r="ET44" i="1"/>
  <c r="EV44" i="1" s="1"/>
  <c r="EU44" i="1"/>
  <c r="EW44" i="1" s="1"/>
  <c r="EY44" i="1"/>
  <c r="FA44" i="1"/>
  <c r="FB44" i="1"/>
  <c r="FD44" i="1"/>
  <c r="FH44" i="1"/>
  <c r="FJ44" i="1" s="1"/>
  <c r="FI44" i="1"/>
  <c r="FK44" i="1" s="1"/>
  <c r="FM44" i="1"/>
  <c r="FO44" i="1"/>
  <c r="FP44" i="1"/>
  <c r="FR44" i="1"/>
  <c r="FV44" i="1"/>
  <c r="FX44" i="1" s="1"/>
  <c r="FW44" i="1"/>
  <c r="FY44" i="1" s="1"/>
  <c r="GA44" i="1"/>
  <c r="GC44" i="1"/>
  <c r="GD44" i="1"/>
  <c r="GF44" i="1"/>
  <c r="GJ44" i="1"/>
  <c r="GL44" i="1" s="1"/>
  <c r="GK44" i="1"/>
  <c r="GM44" i="1" s="1"/>
  <c r="GO44" i="1"/>
  <c r="GQ44" i="1"/>
  <c r="GR44" i="1"/>
  <c r="GT44" i="1"/>
  <c r="GX44" i="1"/>
  <c r="GZ44" i="1" s="1"/>
  <c r="GY44" i="1"/>
  <c r="HA44" i="1" s="1"/>
  <c r="HC44" i="1"/>
  <c r="HE44" i="1"/>
  <c r="HF44" i="1"/>
  <c r="HH44" i="1"/>
  <c r="HL44" i="1"/>
  <c r="HN44" i="1" s="1"/>
  <c r="HM44" i="1"/>
  <c r="HO44" i="1" s="1"/>
  <c r="HQ44" i="1"/>
  <c r="HS44" i="1"/>
  <c r="HT44" i="1"/>
  <c r="HV44" i="1"/>
  <c r="HZ44" i="1"/>
  <c r="IB44" i="1" s="1"/>
  <c r="IA44" i="1"/>
  <c r="IC44" i="1" s="1"/>
  <c r="IE44" i="1"/>
  <c r="IG44" i="1"/>
  <c r="IH44" i="1"/>
  <c r="IJ44" i="1"/>
  <c r="IN44" i="1"/>
  <c r="IP44" i="1" s="1"/>
  <c r="IO44" i="1"/>
  <c r="IQ44" i="1" s="1"/>
  <c r="IS44" i="1"/>
  <c r="IU44" i="1"/>
  <c r="IV44" i="1"/>
  <c r="IX44" i="1"/>
  <c r="JB44" i="1"/>
  <c r="JD44" i="1" s="1"/>
  <c r="JC44" i="1"/>
  <c r="JE44" i="1" s="1"/>
  <c r="JG44" i="1"/>
  <c r="JI44" i="1"/>
  <c r="JJ44" i="1"/>
  <c r="JL44" i="1"/>
  <c r="JP44" i="1"/>
  <c r="JR44" i="1" s="1"/>
  <c r="JQ44" i="1"/>
  <c r="JS44" i="1" s="1"/>
  <c r="JU44" i="1"/>
  <c r="JW44" i="1"/>
  <c r="JX44" i="1"/>
  <c r="JZ44" i="1"/>
  <c r="KD44" i="1"/>
  <c r="KF44" i="1" s="1"/>
  <c r="KE44" i="1"/>
  <c r="KG44" i="1" s="1"/>
  <c r="KI44" i="1"/>
  <c r="KK44" i="1"/>
  <c r="KL44" i="1"/>
  <c r="KN44" i="1"/>
  <c r="KR44" i="1"/>
  <c r="KT44" i="1" s="1"/>
  <c r="KS44" i="1"/>
  <c r="KU44" i="1" s="1"/>
  <c r="KW44" i="1"/>
  <c r="KY44" i="1"/>
  <c r="KZ44" i="1"/>
  <c r="LB44" i="1"/>
  <c r="LF44" i="1"/>
  <c r="LH44" i="1" s="1"/>
  <c r="LG44" i="1"/>
  <c r="LI44" i="1" s="1"/>
  <c r="LK44" i="1"/>
  <c r="LM44" i="1"/>
  <c r="LN44" i="1"/>
  <c r="LP44" i="1"/>
  <c r="LT44" i="1"/>
  <c r="LV44" i="1" s="1"/>
  <c r="LU44" i="1"/>
  <c r="LW44" i="1" s="1"/>
  <c r="LY44" i="1"/>
  <c r="MA44" i="1"/>
  <c r="MB44" i="1"/>
  <c r="MD44" i="1"/>
  <c r="MH44" i="1"/>
  <c r="MJ44" i="1" s="1"/>
  <c r="MI44" i="1"/>
  <c r="MK44" i="1" s="1"/>
  <c r="MM44" i="1"/>
  <c r="MO44" i="1"/>
  <c r="MP44" i="1"/>
  <c r="MR44" i="1"/>
  <c r="MV44" i="1"/>
  <c r="MW44" i="1"/>
  <c r="A45" i="1"/>
  <c r="C45" i="1"/>
  <c r="D45" i="1"/>
  <c r="F45" i="1"/>
  <c r="J45" i="1"/>
  <c r="L45" i="1" s="1"/>
  <c r="K45" i="1"/>
  <c r="M45" i="1" s="1"/>
  <c r="O45" i="1"/>
  <c r="Q45" i="1"/>
  <c r="R45" i="1"/>
  <c r="T45" i="1"/>
  <c r="X45" i="1"/>
  <c r="Z45" i="1" s="1"/>
  <c r="Y45" i="1"/>
  <c r="AA45" i="1" s="1"/>
  <c r="AC45" i="1"/>
  <c r="AE45" i="1"/>
  <c r="AF45" i="1"/>
  <c r="AH45" i="1"/>
  <c r="AL45" i="1"/>
  <c r="AN45" i="1" s="1"/>
  <c r="AM45" i="1"/>
  <c r="AO45" i="1" s="1"/>
  <c r="AQ45" i="1"/>
  <c r="AS45" i="1"/>
  <c r="AT45" i="1"/>
  <c r="AV45" i="1"/>
  <c r="AZ45" i="1"/>
  <c r="BB45" i="1" s="1"/>
  <c r="BA45" i="1"/>
  <c r="BC45" i="1" s="1"/>
  <c r="BE45" i="1"/>
  <c r="BG45" i="1"/>
  <c r="BH45" i="1"/>
  <c r="BJ45" i="1"/>
  <c r="BN45" i="1"/>
  <c r="BP45" i="1" s="1"/>
  <c r="BO45" i="1"/>
  <c r="BQ45" i="1" s="1"/>
  <c r="BS45" i="1"/>
  <c r="BU45" i="1"/>
  <c r="BV45" i="1"/>
  <c r="BX45" i="1"/>
  <c r="CB45" i="1"/>
  <c r="CD45" i="1" s="1"/>
  <c r="CC45" i="1"/>
  <c r="CE45" i="1" s="1"/>
  <c r="CG45" i="1"/>
  <c r="CI45" i="1"/>
  <c r="CJ45" i="1"/>
  <c r="CL45" i="1"/>
  <c r="CP45" i="1"/>
  <c r="CR45" i="1" s="1"/>
  <c r="CQ45" i="1"/>
  <c r="CS45" i="1" s="1"/>
  <c r="CU45" i="1"/>
  <c r="CW45" i="1"/>
  <c r="CX45" i="1"/>
  <c r="CZ45" i="1"/>
  <c r="DD45" i="1"/>
  <c r="DF45" i="1" s="1"/>
  <c r="DE45" i="1"/>
  <c r="DG45" i="1" s="1"/>
  <c r="DI45" i="1"/>
  <c r="DK45" i="1"/>
  <c r="DL45" i="1"/>
  <c r="DN45" i="1"/>
  <c r="DR45" i="1"/>
  <c r="DT45" i="1" s="1"/>
  <c r="DS45" i="1"/>
  <c r="DU45" i="1" s="1"/>
  <c r="DW45" i="1"/>
  <c r="DY45" i="1"/>
  <c r="DZ45" i="1"/>
  <c r="EB45" i="1"/>
  <c r="EF45" i="1"/>
  <c r="EH45" i="1" s="1"/>
  <c r="EG45" i="1"/>
  <c r="EI45" i="1" s="1"/>
  <c r="EK45" i="1"/>
  <c r="EM45" i="1"/>
  <c r="EN45" i="1"/>
  <c r="EP45" i="1"/>
  <c r="ET45" i="1"/>
  <c r="EV45" i="1" s="1"/>
  <c r="EU45" i="1"/>
  <c r="EW45" i="1" s="1"/>
  <c r="EY45" i="1"/>
  <c r="FA45" i="1"/>
  <c r="FB45" i="1"/>
  <c r="FD45" i="1"/>
  <c r="FH45" i="1"/>
  <c r="FJ45" i="1" s="1"/>
  <c r="FI45" i="1"/>
  <c r="FK45" i="1" s="1"/>
  <c r="FM45" i="1"/>
  <c r="FO45" i="1"/>
  <c r="FP45" i="1"/>
  <c r="FR45" i="1"/>
  <c r="FV45" i="1"/>
  <c r="FX45" i="1" s="1"/>
  <c r="FW45" i="1"/>
  <c r="FY45" i="1" s="1"/>
  <c r="GA45" i="1"/>
  <c r="GC45" i="1"/>
  <c r="GD45" i="1"/>
  <c r="GF45" i="1"/>
  <c r="GJ45" i="1"/>
  <c r="GL45" i="1" s="1"/>
  <c r="GK45" i="1"/>
  <c r="GM45" i="1" s="1"/>
  <c r="GO45" i="1"/>
  <c r="GQ45" i="1"/>
  <c r="GR45" i="1"/>
  <c r="GT45" i="1"/>
  <c r="GX45" i="1"/>
  <c r="GZ45" i="1" s="1"/>
  <c r="GY45" i="1"/>
  <c r="HA45" i="1" s="1"/>
  <c r="HC45" i="1"/>
  <c r="HE45" i="1"/>
  <c r="HF45" i="1"/>
  <c r="HH45" i="1"/>
  <c r="HL45" i="1"/>
  <c r="HN45" i="1" s="1"/>
  <c r="HM45" i="1"/>
  <c r="HO45" i="1" s="1"/>
  <c r="HQ45" i="1"/>
  <c r="HS45" i="1"/>
  <c r="HT45" i="1"/>
  <c r="HV45" i="1"/>
  <c r="HZ45" i="1"/>
  <c r="IB45" i="1" s="1"/>
  <c r="IA45" i="1"/>
  <c r="IC45" i="1" s="1"/>
  <c r="IE45" i="1"/>
  <c r="IG45" i="1"/>
  <c r="IH45" i="1"/>
  <c r="IJ45" i="1"/>
  <c r="IN45" i="1"/>
  <c r="IP45" i="1" s="1"/>
  <c r="IO45" i="1"/>
  <c r="IQ45" i="1" s="1"/>
  <c r="IS45" i="1"/>
  <c r="IU45" i="1"/>
  <c r="IV45" i="1"/>
  <c r="IX45" i="1"/>
  <c r="JB45" i="1"/>
  <c r="JD45" i="1" s="1"/>
  <c r="JC45" i="1"/>
  <c r="JE45" i="1" s="1"/>
  <c r="JG45" i="1"/>
  <c r="JI45" i="1"/>
  <c r="JJ45" i="1"/>
  <c r="JL45" i="1"/>
  <c r="JP45" i="1"/>
  <c r="JR45" i="1" s="1"/>
  <c r="JQ45" i="1"/>
  <c r="JS45" i="1" s="1"/>
  <c r="JU45" i="1"/>
  <c r="JW45" i="1"/>
  <c r="JX45" i="1"/>
  <c r="JZ45" i="1"/>
  <c r="KD45" i="1"/>
  <c r="KF45" i="1" s="1"/>
  <c r="KE45" i="1"/>
  <c r="KG45" i="1" s="1"/>
  <c r="KI45" i="1"/>
  <c r="KK45" i="1"/>
  <c r="KL45" i="1"/>
  <c r="KN45" i="1"/>
  <c r="KR45" i="1"/>
  <c r="KT45" i="1" s="1"/>
  <c r="KS45" i="1"/>
  <c r="KU45" i="1" s="1"/>
  <c r="KW45" i="1"/>
  <c r="KY45" i="1"/>
  <c r="KZ45" i="1"/>
  <c r="LB45" i="1"/>
  <c r="LF45" i="1"/>
  <c r="LH45" i="1" s="1"/>
  <c r="LG45" i="1"/>
  <c r="LI45" i="1" s="1"/>
  <c r="LK45" i="1"/>
  <c r="LM45" i="1"/>
  <c r="LN45" i="1"/>
  <c r="LP45" i="1"/>
  <c r="LT45" i="1"/>
  <c r="LV45" i="1" s="1"/>
  <c r="LU45" i="1"/>
  <c r="LW45" i="1" s="1"/>
  <c r="LY45" i="1"/>
  <c r="MA45" i="1"/>
  <c r="MB45" i="1"/>
  <c r="MD45" i="1"/>
  <c r="MH45" i="1"/>
  <c r="MJ45" i="1" s="1"/>
  <c r="MI45" i="1"/>
  <c r="MK45" i="1" s="1"/>
  <c r="MM45" i="1"/>
  <c r="MO45" i="1"/>
  <c r="MP45" i="1"/>
  <c r="MR45" i="1"/>
  <c r="MV45" i="1"/>
  <c r="MW45" i="1"/>
  <c r="A46" i="1"/>
  <c r="C46" i="1"/>
  <c r="D46" i="1"/>
  <c r="F46" i="1"/>
  <c r="J46" i="1"/>
  <c r="L46" i="1" s="1"/>
  <c r="K46" i="1"/>
  <c r="M46" i="1" s="1"/>
  <c r="O46" i="1"/>
  <c r="Q46" i="1"/>
  <c r="R46" i="1"/>
  <c r="T46" i="1"/>
  <c r="X46" i="1"/>
  <c r="Z46" i="1" s="1"/>
  <c r="Y46" i="1"/>
  <c r="AA46" i="1" s="1"/>
  <c r="AC46" i="1"/>
  <c r="AE46" i="1"/>
  <c r="AF46" i="1"/>
  <c r="AH46" i="1"/>
  <c r="AL46" i="1"/>
  <c r="AN46" i="1" s="1"/>
  <c r="AM46" i="1"/>
  <c r="AO46" i="1" s="1"/>
  <c r="AQ46" i="1"/>
  <c r="AS46" i="1"/>
  <c r="AT46" i="1"/>
  <c r="AV46" i="1"/>
  <c r="AZ46" i="1"/>
  <c r="BB46" i="1" s="1"/>
  <c r="BA46" i="1"/>
  <c r="BC46" i="1"/>
  <c r="BE46" i="1"/>
  <c r="BG46" i="1"/>
  <c r="BH46" i="1"/>
  <c r="BJ46" i="1"/>
  <c r="BN46" i="1"/>
  <c r="BP46" i="1" s="1"/>
  <c r="BO46" i="1"/>
  <c r="BQ46" i="1" s="1"/>
  <c r="BS46" i="1"/>
  <c r="BU46" i="1"/>
  <c r="BV46" i="1"/>
  <c r="BX46" i="1"/>
  <c r="CB46" i="1"/>
  <c r="CD46" i="1" s="1"/>
  <c r="CC46" i="1"/>
  <c r="CE46" i="1" s="1"/>
  <c r="CG46" i="1"/>
  <c r="CI46" i="1"/>
  <c r="CJ46" i="1"/>
  <c r="CL46" i="1"/>
  <c r="CP46" i="1"/>
  <c r="CR46" i="1" s="1"/>
  <c r="CQ46" i="1"/>
  <c r="CS46" i="1" s="1"/>
  <c r="CU46" i="1"/>
  <c r="CW46" i="1"/>
  <c r="CX46" i="1"/>
  <c r="CZ46" i="1"/>
  <c r="DD46" i="1"/>
  <c r="DF46" i="1" s="1"/>
  <c r="DE46" i="1"/>
  <c r="DG46" i="1" s="1"/>
  <c r="DI46" i="1"/>
  <c r="DK46" i="1"/>
  <c r="DL46" i="1"/>
  <c r="DN46" i="1"/>
  <c r="DR46" i="1"/>
  <c r="DT46" i="1" s="1"/>
  <c r="DS46" i="1"/>
  <c r="DU46" i="1" s="1"/>
  <c r="DW46" i="1"/>
  <c r="DY46" i="1"/>
  <c r="DZ46" i="1"/>
  <c r="EB46" i="1"/>
  <c r="EF46" i="1"/>
  <c r="EH46" i="1" s="1"/>
  <c r="EG46" i="1"/>
  <c r="EI46" i="1" s="1"/>
  <c r="EK46" i="1"/>
  <c r="EM46" i="1"/>
  <c r="EN46" i="1"/>
  <c r="EP46" i="1"/>
  <c r="ET46" i="1"/>
  <c r="EV46" i="1" s="1"/>
  <c r="EU46" i="1"/>
  <c r="EW46" i="1" s="1"/>
  <c r="EY46" i="1"/>
  <c r="FA46" i="1"/>
  <c r="FB46" i="1"/>
  <c r="FD46" i="1"/>
  <c r="FH46" i="1"/>
  <c r="FJ46" i="1" s="1"/>
  <c r="FI46" i="1"/>
  <c r="FK46" i="1" s="1"/>
  <c r="FM46" i="1"/>
  <c r="FO46" i="1"/>
  <c r="FP46" i="1"/>
  <c r="FR46" i="1"/>
  <c r="FV46" i="1"/>
  <c r="FX46" i="1" s="1"/>
  <c r="FW46" i="1"/>
  <c r="FY46" i="1" s="1"/>
  <c r="GA46" i="1"/>
  <c r="GC46" i="1"/>
  <c r="GD46" i="1"/>
  <c r="GF46" i="1"/>
  <c r="GJ46" i="1"/>
  <c r="GL46" i="1" s="1"/>
  <c r="GK46" i="1"/>
  <c r="GM46" i="1" s="1"/>
  <c r="GO46" i="1"/>
  <c r="GQ46" i="1"/>
  <c r="GR46" i="1"/>
  <c r="GT46" i="1"/>
  <c r="GX46" i="1"/>
  <c r="GZ46" i="1" s="1"/>
  <c r="GY46" i="1"/>
  <c r="HA46" i="1" s="1"/>
  <c r="HC46" i="1"/>
  <c r="HE46" i="1"/>
  <c r="HF46" i="1"/>
  <c r="HH46" i="1"/>
  <c r="HL46" i="1"/>
  <c r="HN46" i="1" s="1"/>
  <c r="HM46" i="1"/>
  <c r="HO46" i="1" s="1"/>
  <c r="HQ46" i="1"/>
  <c r="HS46" i="1"/>
  <c r="HT46" i="1"/>
  <c r="HV46" i="1"/>
  <c r="HZ46" i="1"/>
  <c r="IB46" i="1" s="1"/>
  <c r="IA46" i="1"/>
  <c r="IC46" i="1" s="1"/>
  <c r="IE46" i="1"/>
  <c r="IG46" i="1"/>
  <c r="IH46" i="1"/>
  <c r="IJ46" i="1"/>
  <c r="IN46" i="1"/>
  <c r="IP46" i="1" s="1"/>
  <c r="IO46" i="1"/>
  <c r="IQ46" i="1" s="1"/>
  <c r="IS46" i="1"/>
  <c r="IU46" i="1"/>
  <c r="IV46" i="1"/>
  <c r="IX46" i="1"/>
  <c r="JB46" i="1"/>
  <c r="JD46" i="1" s="1"/>
  <c r="JC46" i="1"/>
  <c r="JE46" i="1" s="1"/>
  <c r="JG46" i="1"/>
  <c r="JI46" i="1"/>
  <c r="JJ46" i="1"/>
  <c r="JL46" i="1"/>
  <c r="JP46" i="1"/>
  <c r="JR46" i="1" s="1"/>
  <c r="JQ46" i="1"/>
  <c r="JS46" i="1" s="1"/>
  <c r="JU46" i="1"/>
  <c r="JW46" i="1"/>
  <c r="JX46" i="1"/>
  <c r="JZ46" i="1"/>
  <c r="KD46" i="1"/>
  <c r="KF46" i="1" s="1"/>
  <c r="KE46" i="1"/>
  <c r="KG46" i="1" s="1"/>
  <c r="KI46" i="1"/>
  <c r="KK46" i="1"/>
  <c r="KL46" i="1"/>
  <c r="KN46" i="1"/>
  <c r="KR46" i="1"/>
  <c r="KT46" i="1" s="1"/>
  <c r="KS46" i="1"/>
  <c r="KU46" i="1" s="1"/>
  <c r="KW46" i="1"/>
  <c r="KY46" i="1"/>
  <c r="KZ46" i="1"/>
  <c r="LB46" i="1"/>
  <c r="LF46" i="1"/>
  <c r="LH46" i="1" s="1"/>
  <c r="LG46" i="1"/>
  <c r="LI46" i="1" s="1"/>
  <c r="LK46" i="1"/>
  <c r="LM46" i="1"/>
  <c r="LN46" i="1"/>
  <c r="LP46" i="1"/>
  <c r="LT46" i="1"/>
  <c r="LV46" i="1" s="1"/>
  <c r="LU46" i="1"/>
  <c r="LW46" i="1" s="1"/>
  <c r="LY46" i="1"/>
  <c r="MA46" i="1"/>
  <c r="MB46" i="1"/>
  <c r="MD46" i="1"/>
  <c r="MH46" i="1"/>
  <c r="MJ46" i="1" s="1"/>
  <c r="MI46" i="1"/>
  <c r="MK46" i="1" s="1"/>
  <c r="MM46" i="1"/>
  <c r="MO46" i="1"/>
  <c r="MP46" i="1"/>
  <c r="MR46" i="1"/>
  <c r="MV46" i="1"/>
  <c r="MW46" i="1"/>
  <c r="A47" i="1"/>
  <c r="C47" i="1"/>
  <c r="D47" i="1"/>
  <c r="F47" i="1"/>
  <c r="J47" i="1"/>
  <c r="L47" i="1" s="1"/>
  <c r="K47" i="1"/>
  <c r="M47" i="1" s="1"/>
  <c r="O47" i="1"/>
  <c r="Q47" i="1"/>
  <c r="R47" i="1"/>
  <c r="T47" i="1"/>
  <c r="X47" i="1"/>
  <c r="Z47" i="1" s="1"/>
  <c r="Y47" i="1"/>
  <c r="AA47" i="1" s="1"/>
  <c r="AC47" i="1"/>
  <c r="AE47" i="1"/>
  <c r="AF47" i="1"/>
  <c r="AH47" i="1"/>
  <c r="AL47" i="1"/>
  <c r="AN47" i="1" s="1"/>
  <c r="AM47" i="1"/>
  <c r="AO47" i="1" s="1"/>
  <c r="AQ47" i="1"/>
  <c r="AS47" i="1"/>
  <c r="AT47" i="1"/>
  <c r="AV47" i="1"/>
  <c r="AZ47" i="1"/>
  <c r="BB47" i="1" s="1"/>
  <c r="BA47" i="1"/>
  <c r="BC47" i="1" s="1"/>
  <c r="BE47" i="1"/>
  <c r="BG47" i="1"/>
  <c r="BH47" i="1"/>
  <c r="BJ47" i="1"/>
  <c r="BN47" i="1"/>
  <c r="BP47" i="1" s="1"/>
  <c r="BO47" i="1"/>
  <c r="BQ47" i="1" s="1"/>
  <c r="BS47" i="1"/>
  <c r="BU47" i="1"/>
  <c r="BV47" i="1"/>
  <c r="BX47" i="1"/>
  <c r="CB47" i="1"/>
  <c r="CD47" i="1" s="1"/>
  <c r="CC47" i="1"/>
  <c r="CE47" i="1" s="1"/>
  <c r="CG47" i="1"/>
  <c r="CI47" i="1"/>
  <c r="CJ47" i="1"/>
  <c r="CL47" i="1"/>
  <c r="CP47" i="1"/>
  <c r="CR47" i="1" s="1"/>
  <c r="CQ47" i="1"/>
  <c r="CS47" i="1" s="1"/>
  <c r="CU47" i="1"/>
  <c r="CW47" i="1"/>
  <c r="CX47" i="1"/>
  <c r="CZ47" i="1"/>
  <c r="DD47" i="1"/>
  <c r="DF47" i="1" s="1"/>
  <c r="DE47" i="1"/>
  <c r="DG47" i="1" s="1"/>
  <c r="DI47" i="1"/>
  <c r="DK47" i="1"/>
  <c r="DL47" i="1"/>
  <c r="DN47" i="1"/>
  <c r="DR47" i="1"/>
  <c r="DT47" i="1" s="1"/>
  <c r="DS47" i="1"/>
  <c r="DU47" i="1" s="1"/>
  <c r="DW47" i="1"/>
  <c r="DY47" i="1"/>
  <c r="DZ47" i="1"/>
  <c r="EB47" i="1"/>
  <c r="EF47" i="1"/>
  <c r="EH47" i="1" s="1"/>
  <c r="EG47" i="1"/>
  <c r="EI47" i="1" s="1"/>
  <c r="EK47" i="1"/>
  <c r="EM47" i="1"/>
  <c r="EN47" i="1"/>
  <c r="EP47" i="1"/>
  <c r="ET47" i="1"/>
  <c r="EV47" i="1" s="1"/>
  <c r="EU47" i="1"/>
  <c r="EW47" i="1" s="1"/>
  <c r="EY47" i="1"/>
  <c r="FA47" i="1"/>
  <c r="FB47" i="1"/>
  <c r="FD47" i="1"/>
  <c r="FH47" i="1"/>
  <c r="FJ47" i="1" s="1"/>
  <c r="FI47" i="1"/>
  <c r="FK47" i="1" s="1"/>
  <c r="FM47" i="1"/>
  <c r="FO47" i="1"/>
  <c r="FP47" i="1"/>
  <c r="FR47" i="1"/>
  <c r="FV47" i="1"/>
  <c r="FX47" i="1" s="1"/>
  <c r="FW47" i="1"/>
  <c r="FY47" i="1" s="1"/>
  <c r="GA47" i="1"/>
  <c r="GC47" i="1"/>
  <c r="GD47" i="1"/>
  <c r="GF47" i="1"/>
  <c r="GJ47" i="1"/>
  <c r="GL47" i="1" s="1"/>
  <c r="GK47" i="1"/>
  <c r="GM47" i="1" s="1"/>
  <c r="GO47" i="1"/>
  <c r="GQ47" i="1"/>
  <c r="GR47" i="1"/>
  <c r="GT47" i="1"/>
  <c r="GX47" i="1"/>
  <c r="GZ47" i="1" s="1"/>
  <c r="GY47" i="1"/>
  <c r="HA47" i="1" s="1"/>
  <c r="HC47" i="1"/>
  <c r="HE47" i="1"/>
  <c r="HF47" i="1"/>
  <c r="HH47" i="1"/>
  <c r="HL47" i="1"/>
  <c r="HN47" i="1" s="1"/>
  <c r="HM47" i="1"/>
  <c r="HO47" i="1" s="1"/>
  <c r="HQ47" i="1"/>
  <c r="HS47" i="1"/>
  <c r="HT47" i="1"/>
  <c r="HV47" i="1"/>
  <c r="HZ47" i="1"/>
  <c r="IB47" i="1" s="1"/>
  <c r="IA47" i="1"/>
  <c r="IC47" i="1" s="1"/>
  <c r="IE47" i="1"/>
  <c r="IG47" i="1"/>
  <c r="IH47" i="1"/>
  <c r="IJ47" i="1"/>
  <c r="IN47" i="1"/>
  <c r="IP47" i="1" s="1"/>
  <c r="IO47" i="1"/>
  <c r="IQ47" i="1" s="1"/>
  <c r="IS47" i="1"/>
  <c r="IU47" i="1"/>
  <c r="IV47" i="1"/>
  <c r="IX47" i="1"/>
  <c r="JB47" i="1"/>
  <c r="JD47" i="1" s="1"/>
  <c r="JC47" i="1"/>
  <c r="JE47" i="1" s="1"/>
  <c r="JG47" i="1"/>
  <c r="JI47" i="1"/>
  <c r="JJ47" i="1"/>
  <c r="JL47" i="1"/>
  <c r="JP47" i="1"/>
  <c r="JR47" i="1" s="1"/>
  <c r="JQ47" i="1"/>
  <c r="JS47" i="1" s="1"/>
  <c r="JU47" i="1"/>
  <c r="JW47" i="1"/>
  <c r="JX47" i="1"/>
  <c r="JZ47" i="1"/>
  <c r="KD47" i="1"/>
  <c r="KF47" i="1" s="1"/>
  <c r="KE47" i="1"/>
  <c r="KG47" i="1" s="1"/>
  <c r="KI47" i="1"/>
  <c r="KK47" i="1"/>
  <c r="KL47" i="1"/>
  <c r="KN47" i="1"/>
  <c r="KR47" i="1"/>
  <c r="KT47" i="1" s="1"/>
  <c r="KS47" i="1"/>
  <c r="KU47" i="1" s="1"/>
  <c r="KW47" i="1"/>
  <c r="KY47" i="1"/>
  <c r="KZ47" i="1"/>
  <c r="LB47" i="1"/>
  <c r="LF47" i="1"/>
  <c r="LH47" i="1" s="1"/>
  <c r="LG47" i="1"/>
  <c r="LI47" i="1" s="1"/>
  <c r="LK47" i="1"/>
  <c r="LM47" i="1"/>
  <c r="LN47" i="1"/>
  <c r="LP47" i="1"/>
  <c r="LT47" i="1"/>
  <c r="LV47" i="1" s="1"/>
  <c r="LU47" i="1"/>
  <c r="LW47" i="1" s="1"/>
  <c r="LY47" i="1"/>
  <c r="MA47" i="1"/>
  <c r="MB47" i="1"/>
  <c r="MD47" i="1"/>
  <c r="MH47" i="1"/>
  <c r="MJ47" i="1" s="1"/>
  <c r="MI47" i="1"/>
  <c r="MK47" i="1" s="1"/>
  <c r="MM47" i="1"/>
  <c r="MO47" i="1"/>
  <c r="MP47" i="1"/>
  <c r="MR47" i="1"/>
  <c r="MV47" i="1"/>
  <c r="MW47" i="1"/>
  <c r="A48" i="1"/>
  <c r="C48" i="1"/>
  <c r="D48" i="1"/>
  <c r="F48" i="1"/>
  <c r="J48" i="1"/>
  <c r="L48" i="1" s="1"/>
  <c r="K48" i="1"/>
  <c r="M48" i="1"/>
  <c r="O48" i="1"/>
  <c r="Q48" i="1"/>
  <c r="R48" i="1"/>
  <c r="T48" i="1"/>
  <c r="X48" i="1"/>
  <c r="Z48" i="1" s="1"/>
  <c r="Y48" i="1"/>
  <c r="AA48" i="1" s="1"/>
  <c r="AC48" i="1"/>
  <c r="AE48" i="1"/>
  <c r="AF48" i="1"/>
  <c r="AH48" i="1"/>
  <c r="AL48" i="1"/>
  <c r="AN48" i="1" s="1"/>
  <c r="AM48" i="1"/>
  <c r="AO48" i="1" s="1"/>
  <c r="AQ48" i="1"/>
  <c r="AS48" i="1"/>
  <c r="AT48" i="1"/>
  <c r="AV48" i="1"/>
  <c r="AZ48" i="1"/>
  <c r="BB48" i="1" s="1"/>
  <c r="BA48" i="1"/>
  <c r="BC48" i="1" s="1"/>
  <c r="BE48" i="1"/>
  <c r="BG48" i="1"/>
  <c r="BH48" i="1"/>
  <c r="BJ48" i="1"/>
  <c r="BN48" i="1"/>
  <c r="BP48" i="1" s="1"/>
  <c r="BO48" i="1"/>
  <c r="BQ48" i="1" s="1"/>
  <c r="BS48" i="1"/>
  <c r="BU48" i="1"/>
  <c r="BV48" i="1"/>
  <c r="BX48" i="1"/>
  <c r="CB48" i="1"/>
  <c r="CD48" i="1" s="1"/>
  <c r="CC48" i="1"/>
  <c r="CE48" i="1" s="1"/>
  <c r="CG48" i="1"/>
  <c r="CI48" i="1"/>
  <c r="CJ48" i="1"/>
  <c r="CL48" i="1"/>
  <c r="CP48" i="1"/>
  <c r="CR48" i="1" s="1"/>
  <c r="CQ48" i="1"/>
  <c r="CS48" i="1" s="1"/>
  <c r="CU48" i="1"/>
  <c r="CW48" i="1"/>
  <c r="CX48" i="1"/>
  <c r="CZ48" i="1"/>
  <c r="DD48" i="1"/>
  <c r="DF48" i="1" s="1"/>
  <c r="DE48" i="1"/>
  <c r="DG48" i="1" s="1"/>
  <c r="DI48" i="1"/>
  <c r="DK48" i="1"/>
  <c r="DL48" i="1"/>
  <c r="DN48" i="1"/>
  <c r="DR48" i="1"/>
  <c r="DT48" i="1" s="1"/>
  <c r="DS48" i="1"/>
  <c r="DU48" i="1" s="1"/>
  <c r="DW48" i="1"/>
  <c r="DY48" i="1"/>
  <c r="DZ48" i="1"/>
  <c r="EB48" i="1"/>
  <c r="EF48" i="1"/>
  <c r="EH48" i="1" s="1"/>
  <c r="EG48" i="1"/>
  <c r="EI48" i="1" s="1"/>
  <c r="EK48" i="1"/>
  <c r="EM48" i="1"/>
  <c r="EN48" i="1"/>
  <c r="EP48" i="1"/>
  <c r="ET48" i="1"/>
  <c r="EV48" i="1" s="1"/>
  <c r="EU48" i="1"/>
  <c r="EW48" i="1" s="1"/>
  <c r="EY48" i="1"/>
  <c r="FA48" i="1"/>
  <c r="FB48" i="1"/>
  <c r="FD48" i="1"/>
  <c r="FH48" i="1"/>
  <c r="FJ48" i="1" s="1"/>
  <c r="FI48" i="1"/>
  <c r="FK48" i="1" s="1"/>
  <c r="FM48" i="1"/>
  <c r="FO48" i="1"/>
  <c r="FP48" i="1"/>
  <c r="FR48" i="1"/>
  <c r="FV48" i="1"/>
  <c r="FX48" i="1" s="1"/>
  <c r="FW48" i="1"/>
  <c r="FY48" i="1" s="1"/>
  <c r="GA48" i="1"/>
  <c r="GC48" i="1"/>
  <c r="GD48" i="1"/>
  <c r="GF48" i="1"/>
  <c r="GJ48" i="1"/>
  <c r="GL48" i="1" s="1"/>
  <c r="GK48" i="1"/>
  <c r="GM48" i="1" s="1"/>
  <c r="GO48" i="1"/>
  <c r="GQ48" i="1"/>
  <c r="GR48" i="1"/>
  <c r="GT48" i="1"/>
  <c r="GX48" i="1"/>
  <c r="GZ48" i="1" s="1"/>
  <c r="GY48" i="1"/>
  <c r="HA48" i="1" s="1"/>
  <c r="HC48" i="1"/>
  <c r="HE48" i="1"/>
  <c r="HF48" i="1"/>
  <c r="HH48" i="1"/>
  <c r="HL48" i="1"/>
  <c r="HN48" i="1" s="1"/>
  <c r="HM48" i="1"/>
  <c r="HO48" i="1" s="1"/>
  <c r="HQ48" i="1"/>
  <c r="HS48" i="1"/>
  <c r="HT48" i="1"/>
  <c r="HV48" i="1"/>
  <c r="HZ48" i="1"/>
  <c r="IB48" i="1" s="1"/>
  <c r="IA48" i="1"/>
  <c r="IC48" i="1" s="1"/>
  <c r="IE48" i="1"/>
  <c r="IG48" i="1"/>
  <c r="IH48" i="1"/>
  <c r="IJ48" i="1"/>
  <c r="IN48" i="1"/>
  <c r="IP48" i="1" s="1"/>
  <c r="IO48" i="1"/>
  <c r="IQ48" i="1" s="1"/>
  <c r="IS48" i="1"/>
  <c r="IU48" i="1"/>
  <c r="IV48" i="1"/>
  <c r="IX48" i="1"/>
  <c r="JB48" i="1"/>
  <c r="JD48" i="1" s="1"/>
  <c r="JC48" i="1"/>
  <c r="JE48" i="1" s="1"/>
  <c r="JG48" i="1"/>
  <c r="JI48" i="1"/>
  <c r="JJ48" i="1"/>
  <c r="JL48" i="1"/>
  <c r="JP48" i="1"/>
  <c r="JR48" i="1" s="1"/>
  <c r="JQ48" i="1"/>
  <c r="JS48" i="1" s="1"/>
  <c r="JU48" i="1"/>
  <c r="JW48" i="1"/>
  <c r="JX48" i="1"/>
  <c r="JZ48" i="1"/>
  <c r="KD48" i="1"/>
  <c r="KF48" i="1" s="1"/>
  <c r="KE48" i="1"/>
  <c r="KG48" i="1" s="1"/>
  <c r="KI48" i="1"/>
  <c r="KK48" i="1"/>
  <c r="KL48" i="1"/>
  <c r="KN48" i="1"/>
  <c r="KR48" i="1"/>
  <c r="KT48" i="1" s="1"/>
  <c r="KS48" i="1"/>
  <c r="KU48" i="1" s="1"/>
  <c r="KW48" i="1"/>
  <c r="KY48" i="1"/>
  <c r="KZ48" i="1"/>
  <c r="LB48" i="1"/>
  <c r="LF48" i="1"/>
  <c r="LH48" i="1" s="1"/>
  <c r="LG48" i="1"/>
  <c r="LI48" i="1" s="1"/>
  <c r="LK48" i="1"/>
  <c r="LM48" i="1"/>
  <c r="LN48" i="1"/>
  <c r="LP48" i="1"/>
  <c r="LT48" i="1"/>
  <c r="LV48" i="1" s="1"/>
  <c r="LU48" i="1"/>
  <c r="LW48" i="1" s="1"/>
  <c r="LY48" i="1"/>
  <c r="MA48" i="1"/>
  <c r="MB48" i="1"/>
  <c r="MD48" i="1"/>
  <c r="MH48" i="1"/>
  <c r="MJ48" i="1" s="1"/>
  <c r="MI48" i="1"/>
  <c r="MK48" i="1" s="1"/>
  <c r="MM48" i="1"/>
  <c r="MO48" i="1"/>
  <c r="MP48" i="1"/>
  <c r="MR48" i="1"/>
  <c r="MV48" i="1"/>
  <c r="MW48" i="1"/>
  <c r="A49" i="1"/>
  <c r="C49" i="1"/>
  <c r="D49" i="1"/>
  <c r="F49" i="1"/>
  <c r="J49" i="1"/>
  <c r="L49" i="1" s="1"/>
  <c r="K49" i="1"/>
  <c r="M49" i="1" s="1"/>
  <c r="O49" i="1"/>
  <c r="Q49" i="1"/>
  <c r="R49" i="1"/>
  <c r="T49" i="1"/>
  <c r="X49" i="1"/>
  <c r="Z49" i="1" s="1"/>
  <c r="Y49" i="1"/>
  <c r="AA49" i="1" s="1"/>
  <c r="AC49" i="1"/>
  <c r="AE49" i="1"/>
  <c r="AF49" i="1"/>
  <c r="AH49" i="1"/>
  <c r="AL49" i="1"/>
  <c r="AN49" i="1" s="1"/>
  <c r="AM49" i="1"/>
  <c r="AO49" i="1" s="1"/>
  <c r="AQ49" i="1"/>
  <c r="AS49" i="1"/>
  <c r="AT49" i="1"/>
  <c r="AV49" i="1"/>
  <c r="AZ49" i="1"/>
  <c r="BB49" i="1" s="1"/>
  <c r="BA49" i="1"/>
  <c r="BC49" i="1" s="1"/>
  <c r="BE49" i="1"/>
  <c r="BG49" i="1"/>
  <c r="BH49" i="1"/>
  <c r="BJ49" i="1"/>
  <c r="BN49" i="1"/>
  <c r="BP49" i="1" s="1"/>
  <c r="BO49" i="1"/>
  <c r="BQ49" i="1" s="1"/>
  <c r="BS49" i="1"/>
  <c r="BU49" i="1"/>
  <c r="BV49" i="1"/>
  <c r="BX49" i="1"/>
  <c r="CB49" i="1"/>
  <c r="CD49" i="1" s="1"/>
  <c r="CC49" i="1"/>
  <c r="CE49" i="1" s="1"/>
  <c r="CG49" i="1"/>
  <c r="CI49" i="1"/>
  <c r="CJ49" i="1"/>
  <c r="CL49" i="1"/>
  <c r="CP49" i="1"/>
  <c r="CR49" i="1" s="1"/>
  <c r="CQ49" i="1"/>
  <c r="CS49" i="1" s="1"/>
  <c r="CU49" i="1"/>
  <c r="CW49" i="1"/>
  <c r="CX49" i="1"/>
  <c r="CZ49" i="1"/>
  <c r="DD49" i="1"/>
  <c r="DF49" i="1" s="1"/>
  <c r="DE49" i="1"/>
  <c r="DG49" i="1" s="1"/>
  <c r="DI49" i="1"/>
  <c r="DK49" i="1"/>
  <c r="DL49" i="1"/>
  <c r="DN49" i="1"/>
  <c r="DR49" i="1"/>
  <c r="DT49" i="1" s="1"/>
  <c r="DS49" i="1"/>
  <c r="DU49" i="1" s="1"/>
  <c r="DW49" i="1"/>
  <c r="DY49" i="1"/>
  <c r="DZ49" i="1"/>
  <c r="EB49" i="1"/>
  <c r="EF49" i="1"/>
  <c r="EH49" i="1" s="1"/>
  <c r="EG49" i="1"/>
  <c r="EI49" i="1" s="1"/>
  <c r="EK49" i="1"/>
  <c r="EM49" i="1"/>
  <c r="EN49" i="1"/>
  <c r="EP49" i="1"/>
  <c r="ET49" i="1"/>
  <c r="EV49" i="1" s="1"/>
  <c r="EU49" i="1"/>
  <c r="EW49" i="1" s="1"/>
  <c r="EY49" i="1"/>
  <c r="FA49" i="1"/>
  <c r="FB49" i="1"/>
  <c r="FD49" i="1"/>
  <c r="FH49" i="1"/>
  <c r="FJ49" i="1" s="1"/>
  <c r="FI49" i="1"/>
  <c r="FK49" i="1" s="1"/>
  <c r="FM49" i="1"/>
  <c r="FO49" i="1"/>
  <c r="FP49" i="1"/>
  <c r="FR49" i="1"/>
  <c r="FV49" i="1"/>
  <c r="FX49" i="1" s="1"/>
  <c r="FW49" i="1"/>
  <c r="FY49" i="1" s="1"/>
  <c r="GA49" i="1"/>
  <c r="GC49" i="1"/>
  <c r="GD49" i="1"/>
  <c r="GF49" i="1"/>
  <c r="GJ49" i="1"/>
  <c r="GL49" i="1" s="1"/>
  <c r="GK49" i="1"/>
  <c r="GM49" i="1" s="1"/>
  <c r="GO49" i="1"/>
  <c r="GQ49" i="1"/>
  <c r="GR49" i="1"/>
  <c r="GT49" i="1"/>
  <c r="GX49" i="1"/>
  <c r="GZ49" i="1" s="1"/>
  <c r="GY49" i="1"/>
  <c r="HA49" i="1" s="1"/>
  <c r="HC49" i="1"/>
  <c r="HE49" i="1"/>
  <c r="HF49" i="1"/>
  <c r="HH49" i="1"/>
  <c r="HL49" i="1"/>
  <c r="HN49" i="1" s="1"/>
  <c r="HM49" i="1"/>
  <c r="HO49" i="1" s="1"/>
  <c r="HQ49" i="1"/>
  <c r="HS49" i="1"/>
  <c r="HT49" i="1"/>
  <c r="HV49" i="1"/>
  <c r="HZ49" i="1"/>
  <c r="IB49" i="1" s="1"/>
  <c r="IA49" i="1"/>
  <c r="IC49" i="1" s="1"/>
  <c r="IE49" i="1"/>
  <c r="IG49" i="1"/>
  <c r="IH49" i="1"/>
  <c r="IJ49" i="1"/>
  <c r="IN49" i="1"/>
  <c r="IP49" i="1" s="1"/>
  <c r="IO49" i="1"/>
  <c r="IQ49" i="1" s="1"/>
  <c r="IS49" i="1"/>
  <c r="IU49" i="1"/>
  <c r="IV49" i="1"/>
  <c r="IX49" i="1"/>
  <c r="JB49" i="1"/>
  <c r="JD49" i="1" s="1"/>
  <c r="JC49" i="1"/>
  <c r="JE49" i="1" s="1"/>
  <c r="JG49" i="1"/>
  <c r="JI49" i="1"/>
  <c r="JJ49" i="1"/>
  <c r="JL49" i="1"/>
  <c r="JP49" i="1"/>
  <c r="JR49" i="1" s="1"/>
  <c r="JQ49" i="1"/>
  <c r="JS49" i="1" s="1"/>
  <c r="JU49" i="1"/>
  <c r="JW49" i="1"/>
  <c r="JX49" i="1"/>
  <c r="JZ49" i="1"/>
  <c r="KD49" i="1"/>
  <c r="KF49" i="1" s="1"/>
  <c r="KE49" i="1"/>
  <c r="KG49" i="1" s="1"/>
  <c r="KI49" i="1"/>
  <c r="KK49" i="1"/>
  <c r="KL49" i="1"/>
  <c r="KN49" i="1"/>
  <c r="KR49" i="1"/>
  <c r="KT49" i="1" s="1"/>
  <c r="KS49" i="1"/>
  <c r="KU49" i="1" s="1"/>
  <c r="KW49" i="1"/>
  <c r="KY49" i="1"/>
  <c r="KZ49" i="1"/>
  <c r="LB49" i="1"/>
  <c r="LF49" i="1"/>
  <c r="LH49" i="1" s="1"/>
  <c r="LG49" i="1"/>
  <c r="LI49" i="1" s="1"/>
  <c r="LK49" i="1"/>
  <c r="LM49" i="1"/>
  <c r="LN49" i="1"/>
  <c r="LP49" i="1"/>
  <c r="LT49" i="1"/>
  <c r="LV49" i="1" s="1"/>
  <c r="LU49" i="1"/>
  <c r="LW49" i="1" s="1"/>
  <c r="LY49" i="1"/>
  <c r="MA49" i="1"/>
  <c r="MB49" i="1"/>
  <c r="MD49" i="1"/>
  <c r="MH49" i="1"/>
  <c r="MJ49" i="1" s="1"/>
  <c r="MI49" i="1"/>
  <c r="MK49" i="1" s="1"/>
  <c r="MM49" i="1"/>
  <c r="MO49" i="1"/>
  <c r="MP49" i="1"/>
  <c r="MR49" i="1"/>
  <c r="MV49" i="1"/>
  <c r="MW49" i="1"/>
  <c r="D18" i="1" l="1"/>
  <c r="D8" i="1"/>
  <c r="BS2" i="1" l="1"/>
  <c r="BV2" i="1"/>
  <c r="BS4" i="1"/>
  <c r="BU4" i="1"/>
  <c r="BV4" i="1"/>
  <c r="BX4" i="1"/>
  <c r="CB4" i="1"/>
  <c r="CC4" i="1"/>
  <c r="BS5" i="1"/>
  <c r="BU5" i="1"/>
  <c r="BV5" i="1"/>
  <c r="BX5" i="1"/>
  <c r="CB5" i="1"/>
  <c r="CC5" i="1"/>
  <c r="BS6" i="1"/>
  <c r="BU6" i="1"/>
  <c r="BV6" i="1"/>
  <c r="BX6" i="1"/>
  <c r="CB6" i="1"/>
  <c r="CC6" i="1"/>
  <c r="BS7" i="1"/>
  <c r="BU7" i="1"/>
  <c r="BV7" i="1"/>
  <c r="BX7" i="1"/>
  <c r="CB7" i="1"/>
  <c r="CC7" i="1"/>
  <c r="BS8" i="1"/>
  <c r="BU8" i="1"/>
  <c r="BV8" i="1"/>
  <c r="BX8" i="1"/>
  <c r="CB8" i="1"/>
  <c r="CC8" i="1"/>
  <c r="BS9" i="1"/>
  <c r="BU9" i="1"/>
  <c r="BV9" i="1"/>
  <c r="BX9" i="1"/>
  <c r="CB9" i="1"/>
  <c r="CC9" i="1"/>
  <c r="BS12" i="1"/>
  <c r="BV12" i="1"/>
  <c r="BS14" i="1"/>
  <c r="BU14" i="1"/>
  <c r="BV14" i="1"/>
  <c r="BX14" i="1"/>
  <c r="CB14" i="1"/>
  <c r="CC14" i="1"/>
  <c r="BS15" i="1"/>
  <c r="BU15" i="1"/>
  <c r="BV15" i="1"/>
  <c r="BX15" i="1"/>
  <c r="CB15" i="1"/>
  <c r="CC15" i="1"/>
  <c r="BS16" i="1"/>
  <c r="BU16" i="1"/>
  <c r="BV16" i="1"/>
  <c r="BX16" i="1"/>
  <c r="CB16" i="1"/>
  <c r="CC16" i="1"/>
  <c r="BS17" i="1"/>
  <c r="BU17" i="1"/>
  <c r="BV17" i="1"/>
  <c r="BX17" i="1"/>
  <c r="CB17" i="1"/>
  <c r="CC17" i="1"/>
  <c r="BS18" i="1"/>
  <c r="BU18" i="1"/>
  <c r="BV18" i="1"/>
  <c r="BX18" i="1"/>
  <c r="CB18" i="1"/>
  <c r="CC18" i="1"/>
  <c r="BS19" i="1"/>
  <c r="BU19" i="1"/>
  <c r="CB19" i="1"/>
  <c r="CC19" i="1"/>
  <c r="BS22" i="1"/>
  <c r="BV22" i="1"/>
  <c r="BS24" i="1"/>
  <c r="BU24" i="1"/>
  <c r="BV24" i="1"/>
  <c r="BX24" i="1"/>
  <c r="CB24" i="1"/>
  <c r="CC24" i="1"/>
  <c r="BS25" i="1"/>
  <c r="BU25" i="1"/>
  <c r="BV25" i="1"/>
  <c r="BX25" i="1"/>
  <c r="CB25" i="1"/>
  <c r="CC25" i="1"/>
  <c r="BS26" i="1"/>
  <c r="BU26" i="1"/>
  <c r="BV26" i="1"/>
  <c r="BX26" i="1"/>
  <c r="CB26" i="1"/>
  <c r="CC26" i="1"/>
  <c r="BS27" i="1"/>
  <c r="BU27" i="1"/>
  <c r="BV27" i="1"/>
  <c r="BX27" i="1"/>
  <c r="CB27" i="1"/>
  <c r="CC27" i="1"/>
  <c r="BS28" i="1"/>
  <c r="BU28" i="1"/>
  <c r="BV28" i="1"/>
  <c r="BX28" i="1"/>
  <c r="CB28" i="1"/>
  <c r="CC28" i="1"/>
  <c r="BS29" i="1"/>
  <c r="BU29" i="1"/>
  <c r="BV29" i="1"/>
  <c r="BX29" i="1"/>
  <c r="CB29" i="1"/>
  <c r="CC29" i="1"/>
  <c r="BS32" i="1"/>
  <c r="BV32" i="1"/>
  <c r="BS34" i="1"/>
  <c r="BU34" i="1"/>
  <c r="BV34" i="1"/>
  <c r="BX34" i="1"/>
  <c r="CB34" i="1"/>
  <c r="CC34" i="1"/>
  <c r="BS35" i="1"/>
  <c r="BU35" i="1"/>
  <c r="BV35" i="1"/>
  <c r="BX35" i="1"/>
  <c r="CB35" i="1"/>
  <c r="CC35" i="1"/>
  <c r="BS36" i="1"/>
  <c r="BU36" i="1"/>
  <c r="BV36" i="1"/>
  <c r="BX36" i="1"/>
  <c r="CB36" i="1"/>
  <c r="CC36" i="1"/>
  <c r="BS37" i="1"/>
  <c r="BU37" i="1"/>
  <c r="BV37" i="1"/>
  <c r="BX37" i="1"/>
  <c r="CB37" i="1"/>
  <c r="CC37" i="1"/>
  <c r="BS38" i="1"/>
  <c r="BU38" i="1"/>
  <c r="BV38" i="1"/>
  <c r="BX38" i="1"/>
  <c r="CB38" i="1"/>
  <c r="CC38" i="1"/>
  <c r="BS39" i="1"/>
  <c r="BU39" i="1"/>
  <c r="BV39" i="1"/>
  <c r="BX39" i="1"/>
  <c r="CB39" i="1"/>
  <c r="CC39" i="1"/>
  <c r="BS42" i="1"/>
  <c r="BV42" i="1"/>
  <c r="CB50" i="1"/>
  <c r="CC50" i="1"/>
  <c r="BS52" i="1"/>
  <c r="BV52" i="1"/>
  <c r="BS54" i="1"/>
  <c r="BU54" i="1"/>
  <c r="BV54" i="1"/>
  <c r="BX54" i="1"/>
  <c r="CB54" i="1"/>
  <c r="CC54" i="1"/>
  <c r="BS55" i="1"/>
  <c r="BU55" i="1"/>
  <c r="BV55" i="1"/>
  <c r="BX55" i="1"/>
  <c r="CB55" i="1"/>
  <c r="CC55" i="1"/>
  <c r="BS56" i="1"/>
  <c r="BU56" i="1"/>
  <c r="BV56" i="1"/>
  <c r="BX56" i="1"/>
  <c r="CB56" i="1"/>
  <c r="CC56" i="1"/>
  <c r="BS57" i="1"/>
  <c r="BU57" i="1"/>
  <c r="BV57" i="1"/>
  <c r="BX57" i="1"/>
  <c r="CB57" i="1"/>
  <c r="CC57" i="1"/>
  <c r="BS58" i="1"/>
  <c r="BU58" i="1"/>
  <c r="BV58" i="1"/>
  <c r="BX58" i="1"/>
  <c r="CB58" i="1"/>
  <c r="CC58" i="1"/>
  <c r="BS59" i="1"/>
  <c r="BU59" i="1"/>
  <c r="BV59" i="1"/>
  <c r="BX59" i="1"/>
  <c r="CB59" i="1"/>
  <c r="CC59" i="1"/>
  <c r="BS62" i="1"/>
  <c r="BV62" i="1"/>
  <c r="BS64" i="1"/>
  <c r="BU64" i="1"/>
  <c r="BV64" i="1"/>
  <c r="BX64" i="1"/>
  <c r="CB64" i="1"/>
  <c r="CC64" i="1"/>
  <c r="BS65" i="1"/>
  <c r="BU65" i="1"/>
  <c r="BV65" i="1"/>
  <c r="BX65" i="1"/>
  <c r="CB65" i="1"/>
  <c r="CC65" i="1"/>
  <c r="BS66" i="1"/>
  <c r="BU66" i="1"/>
  <c r="BV66" i="1"/>
  <c r="BX66" i="1"/>
  <c r="CB66" i="1"/>
  <c r="CC66" i="1"/>
  <c r="BS67" i="1"/>
  <c r="BU67" i="1"/>
  <c r="BV67" i="1"/>
  <c r="BX67" i="1"/>
  <c r="CB67" i="1"/>
  <c r="CC67" i="1"/>
  <c r="BS68" i="1"/>
  <c r="BU68" i="1"/>
  <c r="BV68" i="1"/>
  <c r="BX68" i="1"/>
  <c r="CB68" i="1"/>
  <c r="CC68" i="1"/>
  <c r="BS69" i="1"/>
  <c r="BU69" i="1"/>
  <c r="BV69" i="1"/>
  <c r="BX69" i="1"/>
  <c r="CB69" i="1"/>
  <c r="CC69" i="1"/>
  <c r="O2" i="1"/>
  <c r="R2" i="1"/>
  <c r="O4" i="1"/>
  <c r="Q4" i="1"/>
  <c r="R4" i="1"/>
  <c r="T4" i="1"/>
  <c r="X4" i="1"/>
  <c r="Y4" i="1"/>
  <c r="O5" i="1"/>
  <c r="Q5" i="1"/>
  <c r="R5" i="1"/>
  <c r="T5" i="1"/>
  <c r="X5" i="1"/>
  <c r="Y5" i="1"/>
  <c r="O6" i="1"/>
  <c r="Q6" i="1"/>
  <c r="R6" i="1"/>
  <c r="T6" i="1"/>
  <c r="X6" i="1"/>
  <c r="Y6" i="1"/>
  <c r="O7" i="1"/>
  <c r="Q7" i="1"/>
  <c r="R7" i="1"/>
  <c r="T7" i="1"/>
  <c r="X7" i="1"/>
  <c r="Y7" i="1"/>
  <c r="O8" i="1"/>
  <c r="Q8" i="1"/>
  <c r="R8" i="1"/>
  <c r="T8" i="1"/>
  <c r="X8" i="1"/>
  <c r="Y8" i="1"/>
  <c r="O9" i="1"/>
  <c r="Q9" i="1"/>
  <c r="R9" i="1"/>
  <c r="T9" i="1"/>
  <c r="X9" i="1"/>
  <c r="Y9" i="1"/>
  <c r="O12" i="1"/>
  <c r="R12" i="1"/>
  <c r="O14" i="1"/>
  <c r="Q14" i="1"/>
  <c r="R14" i="1"/>
  <c r="T14" i="1"/>
  <c r="X14" i="1"/>
  <c r="Y14" i="1"/>
  <c r="O15" i="1"/>
  <c r="Q15" i="1"/>
  <c r="R15" i="1"/>
  <c r="T15" i="1"/>
  <c r="X15" i="1"/>
  <c r="Y15" i="1"/>
  <c r="O16" i="1"/>
  <c r="Q16" i="1"/>
  <c r="R16" i="1"/>
  <c r="T16" i="1"/>
  <c r="X16" i="1"/>
  <c r="Y16" i="1"/>
  <c r="O17" i="1"/>
  <c r="Q17" i="1"/>
  <c r="R17" i="1"/>
  <c r="T17" i="1"/>
  <c r="X17" i="1"/>
  <c r="Y17" i="1"/>
  <c r="O18" i="1"/>
  <c r="Q18" i="1"/>
  <c r="R18" i="1"/>
  <c r="T18" i="1"/>
  <c r="X18" i="1"/>
  <c r="Y18" i="1"/>
  <c r="O19" i="1"/>
  <c r="Q19" i="1"/>
  <c r="R19" i="1"/>
  <c r="T19" i="1"/>
  <c r="X19" i="1"/>
  <c r="Y19" i="1"/>
  <c r="O22" i="1"/>
  <c r="R22" i="1"/>
  <c r="O24" i="1"/>
  <c r="Q24" i="1"/>
  <c r="R24" i="1"/>
  <c r="T24" i="1"/>
  <c r="X24" i="1"/>
  <c r="Y24" i="1"/>
  <c r="O25" i="1"/>
  <c r="Q25" i="1"/>
  <c r="R25" i="1"/>
  <c r="T25" i="1"/>
  <c r="X25" i="1"/>
  <c r="Y25" i="1"/>
  <c r="O26" i="1"/>
  <c r="Q26" i="1"/>
  <c r="R26" i="1"/>
  <c r="T26" i="1"/>
  <c r="X26" i="1"/>
  <c r="Y26" i="1"/>
  <c r="O27" i="1"/>
  <c r="Q27" i="1"/>
  <c r="R27" i="1"/>
  <c r="T27" i="1"/>
  <c r="X27" i="1"/>
  <c r="Y27" i="1"/>
  <c r="O28" i="1"/>
  <c r="Q28" i="1"/>
  <c r="R28" i="1"/>
  <c r="T28" i="1"/>
  <c r="X28" i="1"/>
  <c r="Y28" i="1"/>
  <c r="O29" i="1"/>
  <c r="Q29" i="1"/>
  <c r="R29" i="1"/>
  <c r="T29" i="1"/>
  <c r="X29" i="1"/>
  <c r="Y29" i="1"/>
  <c r="O32" i="1"/>
  <c r="R32" i="1"/>
  <c r="O34" i="1"/>
  <c r="Q34" i="1"/>
  <c r="R34" i="1"/>
  <c r="T34" i="1"/>
  <c r="X34" i="1"/>
  <c r="Y34" i="1"/>
  <c r="O35" i="1"/>
  <c r="Q35" i="1"/>
  <c r="R35" i="1"/>
  <c r="T35" i="1"/>
  <c r="X35" i="1"/>
  <c r="Y35" i="1"/>
  <c r="O36" i="1"/>
  <c r="Q36" i="1"/>
  <c r="R36" i="1"/>
  <c r="T36" i="1"/>
  <c r="X36" i="1"/>
  <c r="Y36" i="1"/>
  <c r="O37" i="1"/>
  <c r="Q37" i="1"/>
  <c r="R37" i="1"/>
  <c r="T37" i="1"/>
  <c r="X37" i="1"/>
  <c r="Y37" i="1"/>
  <c r="O38" i="1"/>
  <c r="Q38" i="1"/>
  <c r="R38" i="1"/>
  <c r="T38" i="1"/>
  <c r="X38" i="1"/>
  <c r="Y38" i="1"/>
  <c r="O39" i="1"/>
  <c r="Q39" i="1"/>
  <c r="R39" i="1"/>
  <c r="T39" i="1"/>
  <c r="X39" i="1"/>
  <c r="Y39" i="1"/>
  <c r="O42" i="1"/>
  <c r="R42" i="1"/>
  <c r="Y50" i="1"/>
  <c r="X50" i="1"/>
  <c r="O52" i="1"/>
  <c r="R52" i="1"/>
  <c r="O54" i="1"/>
  <c r="Q54" i="1"/>
  <c r="R54" i="1"/>
  <c r="T54" i="1"/>
  <c r="X54" i="1"/>
  <c r="Y54" i="1"/>
  <c r="O55" i="1"/>
  <c r="Q55" i="1"/>
  <c r="R55" i="1"/>
  <c r="T55" i="1"/>
  <c r="X55" i="1"/>
  <c r="Y55" i="1"/>
  <c r="O56" i="1"/>
  <c r="Q56" i="1"/>
  <c r="R56" i="1"/>
  <c r="T56" i="1"/>
  <c r="X56" i="1"/>
  <c r="Y56" i="1"/>
  <c r="O57" i="1"/>
  <c r="Q57" i="1"/>
  <c r="R57" i="1"/>
  <c r="T57" i="1"/>
  <c r="X57" i="1"/>
  <c r="Y57" i="1"/>
  <c r="O58" i="1"/>
  <c r="Q58" i="1"/>
  <c r="R58" i="1"/>
  <c r="T58" i="1"/>
  <c r="X58" i="1"/>
  <c r="Y58" i="1"/>
  <c r="O59" i="1"/>
  <c r="Q59" i="1"/>
  <c r="R59" i="1"/>
  <c r="T59" i="1"/>
  <c r="X59" i="1"/>
  <c r="Y59" i="1"/>
  <c r="O62" i="1"/>
  <c r="R62" i="1"/>
  <c r="O64" i="1"/>
  <c r="Q64" i="1"/>
  <c r="R64" i="1"/>
  <c r="T64" i="1"/>
  <c r="X64" i="1"/>
  <c r="Y64" i="1"/>
  <c r="O65" i="1"/>
  <c r="Q65" i="1"/>
  <c r="R65" i="1"/>
  <c r="T65" i="1"/>
  <c r="X65" i="1"/>
  <c r="Y65" i="1"/>
  <c r="O66" i="1"/>
  <c r="Q66" i="1"/>
  <c r="R66" i="1"/>
  <c r="T66" i="1"/>
  <c r="X66" i="1"/>
  <c r="Y66" i="1"/>
  <c r="O67" i="1"/>
  <c r="Q67" i="1"/>
  <c r="R67" i="1"/>
  <c r="T67" i="1"/>
  <c r="X67" i="1"/>
  <c r="Y67" i="1"/>
  <c r="O68" i="1"/>
  <c r="Q68" i="1"/>
  <c r="R68" i="1"/>
  <c r="T68" i="1"/>
  <c r="X68" i="1"/>
  <c r="Y68" i="1"/>
  <c r="O69" i="1"/>
  <c r="Q69" i="1"/>
  <c r="R69" i="1"/>
  <c r="T69" i="1"/>
  <c r="X69" i="1"/>
  <c r="Y69" i="1"/>
  <c r="CB10" i="1" l="1"/>
  <c r="CC20" i="1"/>
  <c r="X70" i="1"/>
  <c r="X60" i="1"/>
  <c r="Y40" i="1"/>
  <c r="X30" i="1"/>
  <c r="X20" i="1"/>
  <c r="Y70" i="1"/>
  <c r="CB70" i="1"/>
  <c r="CC70" i="1"/>
  <c r="Y60" i="1"/>
  <c r="CB60" i="1"/>
  <c r="CC60" i="1"/>
  <c r="X40" i="1"/>
  <c r="CB40" i="1"/>
  <c r="CC40" i="1"/>
  <c r="CB30" i="1"/>
  <c r="CC30" i="1"/>
  <c r="Y30" i="1"/>
  <c r="Y20" i="1"/>
  <c r="CB20" i="1"/>
  <c r="CC10" i="1"/>
  <c r="Y10" i="1"/>
  <c r="X10" i="1"/>
  <c r="AQ58" i="7" l="1"/>
  <c r="JJ62" i="1" l="1"/>
  <c r="JG62" i="1"/>
  <c r="JQ69" i="1"/>
  <c r="JS69" i="1" s="1"/>
  <c r="JP69" i="1"/>
  <c r="JR69" i="1" s="1"/>
  <c r="JL69" i="1"/>
  <c r="JJ69" i="1"/>
  <c r="JI69" i="1"/>
  <c r="JG69" i="1"/>
  <c r="JQ68" i="1"/>
  <c r="JS68" i="1" s="1"/>
  <c r="JP68" i="1"/>
  <c r="JR68" i="1" s="1"/>
  <c r="JL68" i="1"/>
  <c r="JJ68" i="1"/>
  <c r="JI68" i="1"/>
  <c r="JG68" i="1"/>
  <c r="JQ67" i="1"/>
  <c r="JS67" i="1" s="1"/>
  <c r="JP67" i="1"/>
  <c r="JR67" i="1" s="1"/>
  <c r="JL67" i="1"/>
  <c r="JJ67" i="1"/>
  <c r="JI67" i="1"/>
  <c r="JG67" i="1"/>
  <c r="JQ66" i="1"/>
  <c r="JS66" i="1" s="1"/>
  <c r="JP66" i="1"/>
  <c r="JR66" i="1" s="1"/>
  <c r="JL66" i="1"/>
  <c r="JJ66" i="1"/>
  <c r="JI66" i="1"/>
  <c r="JG66" i="1"/>
  <c r="JQ65" i="1"/>
  <c r="JS65" i="1" s="1"/>
  <c r="JP65" i="1"/>
  <c r="JR65" i="1" s="1"/>
  <c r="JL65" i="1"/>
  <c r="JJ65" i="1"/>
  <c r="JI65" i="1"/>
  <c r="JG65" i="1"/>
  <c r="JQ64" i="1"/>
  <c r="JP64" i="1"/>
  <c r="JR64" i="1" s="1"/>
  <c r="JL64" i="1"/>
  <c r="JJ64" i="1"/>
  <c r="JI64" i="1"/>
  <c r="JG64" i="1"/>
  <c r="CJ62" i="1"/>
  <c r="CG62" i="1"/>
  <c r="CL69" i="1"/>
  <c r="CI69" i="1"/>
  <c r="CL68" i="1"/>
  <c r="CI68" i="1"/>
  <c r="CL67" i="1"/>
  <c r="CI67" i="1"/>
  <c r="CL66" i="1"/>
  <c r="CI66" i="1"/>
  <c r="CL65" i="1"/>
  <c r="CI65" i="1"/>
  <c r="CL64" i="1"/>
  <c r="CI64" i="1"/>
  <c r="JQ70" i="1" l="1"/>
  <c r="JS64" i="1"/>
  <c r="CP70" i="1"/>
  <c r="CQ70" i="1"/>
  <c r="JP70" i="1"/>
  <c r="BY73" i="16" l="1"/>
  <c r="BX73" i="16"/>
  <c r="BV73" i="16"/>
  <c r="BU73" i="16"/>
  <c r="BS73" i="16"/>
  <c r="BR73" i="16"/>
  <c r="BP73" i="16"/>
  <c r="BO73" i="16"/>
  <c r="BL73" i="16"/>
  <c r="BI73" i="16"/>
  <c r="BF73" i="16"/>
  <c r="BC73" i="16"/>
  <c r="AZ73" i="16"/>
  <c r="AW73" i="16"/>
  <c r="AT73" i="16"/>
  <c r="AQ73" i="16"/>
  <c r="AN73" i="16"/>
  <c r="AK73" i="16"/>
  <c r="AH73" i="16"/>
  <c r="AE73" i="16"/>
  <c r="AB73" i="16"/>
  <c r="Y73" i="16"/>
  <c r="V73" i="16"/>
  <c r="S73" i="16"/>
  <c r="P73" i="16"/>
  <c r="M73" i="16"/>
  <c r="J73" i="16"/>
  <c r="G73" i="16"/>
  <c r="D73" i="16"/>
  <c r="A73" i="16"/>
  <c r="BY72" i="16"/>
  <c r="BX72" i="16"/>
  <c r="BV72" i="16"/>
  <c r="BU72" i="16"/>
  <c r="BS72" i="16"/>
  <c r="BR72" i="16"/>
  <c r="BP72" i="16"/>
  <c r="BO72" i="16"/>
  <c r="BL72" i="16"/>
  <c r="BI72" i="16"/>
  <c r="BF72" i="16"/>
  <c r="BC72" i="16"/>
  <c r="AZ72" i="16"/>
  <c r="AW72" i="16"/>
  <c r="AT72" i="16"/>
  <c r="AQ72" i="16"/>
  <c r="AN72" i="16"/>
  <c r="AK72" i="16"/>
  <c r="AH72" i="16"/>
  <c r="AE72" i="16"/>
  <c r="AB72" i="16"/>
  <c r="Y72" i="16"/>
  <c r="V72" i="16"/>
  <c r="S72" i="16"/>
  <c r="P72" i="16"/>
  <c r="M72" i="16"/>
  <c r="J72" i="16"/>
  <c r="G72" i="16"/>
  <c r="D72" i="16"/>
  <c r="A72" i="16"/>
  <c r="BY71" i="16"/>
  <c r="BX71" i="16"/>
  <c r="BV71" i="16"/>
  <c r="BU71" i="16"/>
  <c r="BS71" i="16"/>
  <c r="BR71" i="16"/>
  <c r="BP71" i="16"/>
  <c r="BO71" i="16"/>
  <c r="BL71" i="16"/>
  <c r="BI71" i="16"/>
  <c r="BF71" i="16"/>
  <c r="BC71" i="16"/>
  <c r="AZ71" i="16"/>
  <c r="AW71" i="16"/>
  <c r="AT71" i="16"/>
  <c r="AQ71" i="16"/>
  <c r="AN71" i="16"/>
  <c r="AK71" i="16"/>
  <c r="AH71" i="16"/>
  <c r="AE71" i="16"/>
  <c r="AB71" i="16"/>
  <c r="Y71" i="16"/>
  <c r="V71" i="16"/>
  <c r="S71" i="16"/>
  <c r="P71" i="16"/>
  <c r="M71" i="16"/>
  <c r="J71" i="16"/>
  <c r="G71" i="16"/>
  <c r="D71" i="16"/>
  <c r="A71" i="16"/>
  <c r="BY70" i="16"/>
  <c r="BX70" i="16"/>
  <c r="BV70" i="16"/>
  <c r="BU70" i="16"/>
  <c r="BS70" i="16"/>
  <c r="BR70" i="16"/>
  <c r="BP70" i="16"/>
  <c r="BO70" i="16"/>
  <c r="BL70" i="16"/>
  <c r="BI70" i="16"/>
  <c r="BF70" i="16"/>
  <c r="BC70" i="16"/>
  <c r="AZ70" i="16"/>
  <c r="AW70" i="16"/>
  <c r="AT70" i="16"/>
  <c r="AQ70" i="16"/>
  <c r="AN70" i="16"/>
  <c r="AK70" i="16"/>
  <c r="AH70" i="16"/>
  <c r="AE70" i="16"/>
  <c r="AB70" i="16"/>
  <c r="Y70" i="16"/>
  <c r="V70" i="16"/>
  <c r="S70" i="16"/>
  <c r="P70" i="16"/>
  <c r="M70" i="16"/>
  <c r="J70" i="16"/>
  <c r="G70" i="16"/>
  <c r="D70" i="16"/>
  <c r="A70" i="16"/>
  <c r="BY69" i="16"/>
  <c r="BX69" i="16"/>
  <c r="BV69" i="16"/>
  <c r="BU69" i="16"/>
  <c r="BS69" i="16"/>
  <c r="BR69" i="16"/>
  <c r="BP69" i="16"/>
  <c r="BO69" i="16"/>
  <c r="BL69" i="16"/>
  <c r="BI69" i="16"/>
  <c r="BF69" i="16"/>
  <c r="BC69" i="16"/>
  <c r="AZ69" i="16"/>
  <c r="AW69" i="16"/>
  <c r="AT69" i="16"/>
  <c r="AQ69" i="16"/>
  <c r="AN69" i="16"/>
  <c r="AK69" i="16"/>
  <c r="AH69" i="16"/>
  <c r="AE69" i="16"/>
  <c r="AB69" i="16"/>
  <c r="Y69" i="16"/>
  <c r="V69" i="16"/>
  <c r="S69" i="16"/>
  <c r="P69" i="16"/>
  <c r="M69" i="16"/>
  <c r="J69" i="16"/>
  <c r="G69" i="16"/>
  <c r="D69" i="16"/>
  <c r="A69" i="16"/>
  <c r="BY68" i="16"/>
  <c r="BX68" i="16"/>
  <c r="BV68" i="16"/>
  <c r="BU68" i="16"/>
  <c r="BS68" i="16"/>
  <c r="BR68" i="16"/>
  <c r="BP68" i="16"/>
  <c r="BO68" i="16"/>
  <c r="BL68" i="16"/>
  <c r="BI68" i="16"/>
  <c r="BF68" i="16"/>
  <c r="BC68" i="16"/>
  <c r="AZ68" i="16"/>
  <c r="AW68" i="16"/>
  <c r="AT68" i="16"/>
  <c r="AQ68" i="16"/>
  <c r="AN68" i="16"/>
  <c r="AK68" i="16"/>
  <c r="AH68" i="16"/>
  <c r="AE68" i="16"/>
  <c r="AB68" i="16"/>
  <c r="Y68" i="16"/>
  <c r="V68" i="16"/>
  <c r="S68" i="16"/>
  <c r="P68" i="16"/>
  <c r="M68" i="16"/>
  <c r="J68" i="16"/>
  <c r="G68" i="16"/>
  <c r="D68" i="16"/>
  <c r="A68" i="16"/>
  <c r="BY67" i="16"/>
  <c r="BX67" i="16"/>
  <c r="BV67" i="16"/>
  <c r="BU67" i="16"/>
  <c r="BS67" i="16"/>
  <c r="BR67" i="16"/>
  <c r="BP67" i="16"/>
  <c r="BO67" i="16"/>
  <c r="BL67" i="16"/>
  <c r="BI67" i="16"/>
  <c r="BF67" i="16"/>
  <c r="BC67" i="16"/>
  <c r="AZ67" i="16"/>
  <c r="AW67" i="16"/>
  <c r="AT67" i="16"/>
  <c r="AQ67" i="16"/>
  <c r="AN67" i="16"/>
  <c r="AK67" i="16"/>
  <c r="AH67" i="16"/>
  <c r="AE67" i="16"/>
  <c r="AB67" i="16"/>
  <c r="Y67" i="16"/>
  <c r="V67" i="16"/>
  <c r="S67" i="16"/>
  <c r="P67" i="16"/>
  <c r="M67" i="16"/>
  <c r="J67" i="16"/>
  <c r="G67" i="16"/>
  <c r="D67" i="16"/>
  <c r="A67" i="16"/>
  <c r="BY66" i="16"/>
  <c r="BX66" i="16"/>
  <c r="BV66" i="16"/>
  <c r="BU66" i="16"/>
  <c r="BS66" i="16"/>
  <c r="BR66" i="16"/>
  <c r="BP66" i="16"/>
  <c r="BO66" i="16"/>
  <c r="BL66" i="16"/>
  <c r="BI66" i="16"/>
  <c r="BF66" i="16"/>
  <c r="BC66" i="16"/>
  <c r="AZ66" i="16"/>
  <c r="AW66" i="16"/>
  <c r="AT66" i="16"/>
  <c r="AQ66" i="16"/>
  <c r="AN66" i="16"/>
  <c r="AK66" i="16"/>
  <c r="AH66" i="16"/>
  <c r="AE66" i="16"/>
  <c r="AB66" i="16"/>
  <c r="Y66" i="16"/>
  <c r="V66" i="16"/>
  <c r="S66" i="16"/>
  <c r="P66" i="16"/>
  <c r="M66" i="16"/>
  <c r="J66" i="16"/>
  <c r="G66" i="16"/>
  <c r="D66" i="16"/>
  <c r="A66" i="16"/>
  <c r="BY65" i="16"/>
  <c r="BX65" i="16"/>
  <c r="BV65" i="16"/>
  <c r="BU65" i="16"/>
  <c r="BS65" i="16"/>
  <c r="BR65" i="16"/>
  <c r="BP65" i="16"/>
  <c r="BO65" i="16"/>
  <c r="BL65" i="16"/>
  <c r="BI65" i="16"/>
  <c r="BF65" i="16"/>
  <c r="BC65" i="16"/>
  <c r="AZ65" i="16"/>
  <c r="AW65" i="16"/>
  <c r="AT65" i="16"/>
  <c r="AQ65" i="16"/>
  <c r="AN65" i="16"/>
  <c r="AK65" i="16"/>
  <c r="AH65" i="16"/>
  <c r="AE65" i="16"/>
  <c r="AB65" i="16"/>
  <c r="Y65" i="16"/>
  <c r="V65" i="16"/>
  <c r="S65" i="16"/>
  <c r="P65" i="16"/>
  <c r="M65" i="16"/>
  <c r="J65" i="16"/>
  <c r="G65" i="16"/>
  <c r="D65" i="16"/>
  <c r="A65" i="16"/>
  <c r="BY64" i="16"/>
  <c r="BX64" i="16"/>
  <c r="BV64" i="16"/>
  <c r="BU64" i="16"/>
  <c r="BS64" i="16"/>
  <c r="BR64" i="16"/>
  <c r="BP64" i="16"/>
  <c r="BO64" i="16"/>
  <c r="BL64" i="16"/>
  <c r="BI64" i="16"/>
  <c r="BF64" i="16"/>
  <c r="BC64" i="16"/>
  <c r="AZ64" i="16"/>
  <c r="AW64" i="16"/>
  <c r="AT64" i="16"/>
  <c r="AQ64" i="16"/>
  <c r="AN64" i="16"/>
  <c r="AK64" i="16"/>
  <c r="AH64" i="16"/>
  <c r="AE64" i="16"/>
  <c r="AB64" i="16"/>
  <c r="Y64" i="16"/>
  <c r="V64" i="16"/>
  <c r="S64" i="16"/>
  <c r="P64" i="16"/>
  <c r="M64" i="16"/>
  <c r="J64" i="16"/>
  <c r="G64" i="16"/>
  <c r="D64" i="16"/>
  <c r="A64" i="16"/>
  <c r="BY63" i="16"/>
  <c r="BX63" i="16"/>
  <c r="BV63" i="16"/>
  <c r="BU63" i="16"/>
  <c r="BS63" i="16"/>
  <c r="BR63" i="16"/>
  <c r="BP63" i="16"/>
  <c r="BO63" i="16"/>
  <c r="BL63" i="16"/>
  <c r="BI63" i="16"/>
  <c r="BF63" i="16"/>
  <c r="BC63" i="16"/>
  <c r="AZ63" i="16"/>
  <c r="AW63" i="16"/>
  <c r="AT63" i="16"/>
  <c r="AQ63" i="16"/>
  <c r="AN63" i="16"/>
  <c r="AK63" i="16"/>
  <c r="AH63" i="16"/>
  <c r="AE63" i="16"/>
  <c r="AB63" i="16"/>
  <c r="Y63" i="16"/>
  <c r="V63" i="16"/>
  <c r="S63" i="16"/>
  <c r="P63" i="16"/>
  <c r="M63" i="16"/>
  <c r="J63" i="16"/>
  <c r="G63" i="16"/>
  <c r="D63" i="16"/>
  <c r="A63" i="16"/>
  <c r="BY62" i="16"/>
  <c r="BX62" i="16"/>
  <c r="BV62" i="16"/>
  <c r="BU62" i="16"/>
  <c r="BS62" i="16"/>
  <c r="BR62" i="16"/>
  <c r="BP62" i="16"/>
  <c r="BO62" i="16"/>
  <c r="BL62" i="16"/>
  <c r="BI62" i="16"/>
  <c r="BF62" i="16"/>
  <c r="BC62" i="16"/>
  <c r="AZ62" i="16"/>
  <c r="AW62" i="16"/>
  <c r="AT62" i="16"/>
  <c r="AQ62" i="16"/>
  <c r="AN62" i="16"/>
  <c r="AK62" i="16"/>
  <c r="AH62" i="16"/>
  <c r="AE62" i="16"/>
  <c r="AB62" i="16"/>
  <c r="Y62" i="16"/>
  <c r="V62" i="16"/>
  <c r="S62" i="16"/>
  <c r="P62" i="16"/>
  <c r="M62" i="16"/>
  <c r="J62" i="16"/>
  <c r="G62" i="16"/>
  <c r="D62" i="16"/>
  <c r="A62" i="16"/>
  <c r="BY61" i="16"/>
  <c r="BX61" i="16"/>
  <c r="BV61" i="16"/>
  <c r="BU61" i="16"/>
  <c r="BS61" i="16"/>
  <c r="BR61" i="16"/>
  <c r="BP61" i="16"/>
  <c r="BO61" i="16"/>
  <c r="BL61" i="16"/>
  <c r="BI61" i="16"/>
  <c r="BF61" i="16"/>
  <c r="BC61" i="16"/>
  <c r="AZ61" i="16"/>
  <c r="AW61" i="16"/>
  <c r="AT61" i="16"/>
  <c r="AQ61" i="16"/>
  <c r="AN61" i="16"/>
  <c r="AK61" i="16"/>
  <c r="AH61" i="16"/>
  <c r="AE61" i="16"/>
  <c r="AB61" i="16"/>
  <c r="Y61" i="16"/>
  <c r="V61" i="16"/>
  <c r="S61" i="16"/>
  <c r="P61" i="16"/>
  <c r="M61" i="16"/>
  <c r="J61" i="16"/>
  <c r="G61" i="16"/>
  <c r="D61" i="16"/>
  <c r="A61" i="16"/>
  <c r="BY60" i="16"/>
  <c r="BX60" i="16"/>
  <c r="BV60" i="16"/>
  <c r="BU60" i="16"/>
  <c r="BS60" i="16"/>
  <c r="BR60" i="16"/>
  <c r="BP60" i="16"/>
  <c r="BO60" i="16"/>
  <c r="BL60" i="16"/>
  <c r="BI60" i="16"/>
  <c r="BF60" i="16"/>
  <c r="BC60" i="16"/>
  <c r="AZ60" i="16"/>
  <c r="AW60" i="16"/>
  <c r="AT60" i="16"/>
  <c r="AQ60" i="16"/>
  <c r="AN60" i="16"/>
  <c r="AK60" i="16"/>
  <c r="AH60" i="16"/>
  <c r="AE60" i="16"/>
  <c r="AB60" i="16"/>
  <c r="Y60" i="16"/>
  <c r="V60" i="16"/>
  <c r="S60" i="16"/>
  <c r="P60" i="16"/>
  <c r="M60" i="16"/>
  <c r="J60" i="16"/>
  <c r="G60" i="16"/>
  <c r="D60" i="16"/>
  <c r="A60" i="16"/>
  <c r="BY59" i="16"/>
  <c r="BX59" i="16"/>
  <c r="BV59" i="16"/>
  <c r="BU59" i="16"/>
  <c r="BS59" i="16"/>
  <c r="BR59" i="16"/>
  <c r="BP59" i="16"/>
  <c r="BO59" i="16"/>
  <c r="BL59" i="16"/>
  <c r="BI59" i="16"/>
  <c r="BF59" i="16"/>
  <c r="BC59" i="16"/>
  <c r="AZ59" i="16"/>
  <c r="AW59" i="16"/>
  <c r="AT59" i="16"/>
  <c r="AQ59" i="16"/>
  <c r="AN59" i="16"/>
  <c r="AK59" i="16"/>
  <c r="AH59" i="16"/>
  <c r="AE59" i="16"/>
  <c r="AB59" i="16"/>
  <c r="Y59" i="16"/>
  <c r="V59" i="16"/>
  <c r="S59" i="16"/>
  <c r="P59" i="16"/>
  <c r="M59" i="16"/>
  <c r="J59" i="16"/>
  <c r="G59" i="16"/>
  <c r="D59" i="16"/>
  <c r="A59" i="16"/>
  <c r="BY58" i="16"/>
  <c r="BX58" i="16"/>
  <c r="BV58" i="16"/>
  <c r="BU58" i="16"/>
  <c r="BS58" i="16"/>
  <c r="BR58" i="16"/>
  <c r="BP58" i="16"/>
  <c r="BO58" i="16"/>
  <c r="BL58" i="16"/>
  <c r="BI58" i="16"/>
  <c r="BF58" i="16"/>
  <c r="BC58" i="16"/>
  <c r="AZ58" i="16"/>
  <c r="AW58" i="16"/>
  <c r="AT58" i="16"/>
  <c r="AQ58" i="16"/>
  <c r="AN58" i="16"/>
  <c r="AK58" i="16"/>
  <c r="AH58" i="16"/>
  <c r="AE58" i="16"/>
  <c r="AB58" i="16"/>
  <c r="Y58" i="16"/>
  <c r="V58" i="16"/>
  <c r="S58" i="16"/>
  <c r="P58" i="16"/>
  <c r="M58" i="16"/>
  <c r="J58" i="16"/>
  <c r="G58" i="16"/>
  <c r="D58" i="16"/>
  <c r="A58" i="16"/>
  <c r="BY57" i="16"/>
  <c r="BX57" i="16"/>
  <c r="BV57" i="16"/>
  <c r="BU57" i="16"/>
  <c r="BS57" i="16"/>
  <c r="BR57" i="16"/>
  <c r="BP57" i="16"/>
  <c r="BO57" i="16"/>
  <c r="BL57" i="16"/>
  <c r="BI57" i="16"/>
  <c r="BF57" i="16"/>
  <c r="BC57" i="16"/>
  <c r="AZ57" i="16"/>
  <c r="AW57" i="16"/>
  <c r="AT57" i="16"/>
  <c r="AQ57" i="16"/>
  <c r="AN57" i="16"/>
  <c r="AK57" i="16"/>
  <c r="AH57" i="16"/>
  <c r="AE57" i="16"/>
  <c r="AB57" i="16"/>
  <c r="Y57" i="16"/>
  <c r="V57" i="16"/>
  <c r="S57" i="16"/>
  <c r="P57" i="16"/>
  <c r="M57" i="16"/>
  <c r="J57" i="16"/>
  <c r="G57" i="16"/>
  <c r="D57" i="16"/>
  <c r="A57" i="16"/>
  <c r="BY56" i="16"/>
  <c r="BX56" i="16"/>
  <c r="BV56" i="16"/>
  <c r="BU56" i="16"/>
  <c r="BS56" i="16"/>
  <c r="BR56" i="16"/>
  <c r="BP56" i="16"/>
  <c r="BO56" i="16"/>
  <c r="BL56" i="16"/>
  <c r="BI56" i="16"/>
  <c r="BF56" i="16"/>
  <c r="BC56" i="16"/>
  <c r="AZ56" i="16"/>
  <c r="AW56" i="16"/>
  <c r="AT56" i="16"/>
  <c r="AQ56" i="16"/>
  <c r="AN56" i="16"/>
  <c r="AK56" i="16"/>
  <c r="AH56" i="16"/>
  <c r="AE56" i="16"/>
  <c r="AB56" i="16"/>
  <c r="Y56" i="16"/>
  <c r="V56" i="16"/>
  <c r="S56" i="16"/>
  <c r="P56" i="16"/>
  <c r="M56" i="16"/>
  <c r="J56" i="16"/>
  <c r="G56" i="16"/>
  <c r="D56" i="16"/>
  <c r="A56" i="16"/>
  <c r="BY55" i="16"/>
  <c r="BX55" i="16"/>
  <c r="BV55" i="16"/>
  <c r="BU55" i="16"/>
  <c r="BS55" i="16"/>
  <c r="BR55" i="16"/>
  <c r="BP55" i="16"/>
  <c r="BO55" i="16"/>
  <c r="BL55" i="16"/>
  <c r="BI55" i="16"/>
  <c r="BF55" i="16"/>
  <c r="BC55" i="16"/>
  <c r="AZ55" i="16"/>
  <c r="AW55" i="16"/>
  <c r="AT55" i="16"/>
  <c r="AQ55" i="16"/>
  <c r="AN55" i="16"/>
  <c r="AK55" i="16"/>
  <c r="AH55" i="16"/>
  <c r="AE55" i="16"/>
  <c r="AB55" i="16"/>
  <c r="Y55" i="16"/>
  <c r="V55" i="16"/>
  <c r="S55" i="16"/>
  <c r="P55" i="16"/>
  <c r="M55" i="16"/>
  <c r="J55" i="16"/>
  <c r="G55" i="16"/>
  <c r="D55" i="16"/>
  <c r="A55" i="16"/>
  <c r="BY54" i="16"/>
  <c r="BX54" i="16"/>
  <c r="BV54" i="16"/>
  <c r="BU54" i="16"/>
  <c r="BS54" i="16"/>
  <c r="BR54" i="16"/>
  <c r="BP54" i="16"/>
  <c r="BO54" i="16"/>
  <c r="BL54" i="16"/>
  <c r="BI54" i="16"/>
  <c r="BF54" i="16"/>
  <c r="BC54" i="16"/>
  <c r="AZ54" i="16"/>
  <c r="AW54" i="16"/>
  <c r="AT54" i="16"/>
  <c r="AQ54" i="16"/>
  <c r="AN54" i="16"/>
  <c r="AK54" i="16"/>
  <c r="AH54" i="16"/>
  <c r="AE54" i="16"/>
  <c r="AB54" i="16"/>
  <c r="Y54" i="16"/>
  <c r="V54" i="16"/>
  <c r="S54" i="16"/>
  <c r="P54" i="16"/>
  <c r="M54" i="16"/>
  <c r="J54" i="16"/>
  <c r="G54" i="16"/>
  <c r="D54" i="16"/>
  <c r="A54" i="16"/>
  <c r="BY53" i="16"/>
  <c r="BX53" i="16"/>
  <c r="BV53" i="16"/>
  <c r="BU53" i="16"/>
  <c r="BS53" i="16"/>
  <c r="BR53" i="16"/>
  <c r="BP53" i="16"/>
  <c r="BO53" i="16"/>
  <c r="BL53" i="16"/>
  <c r="BI53" i="16"/>
  <c r="BF53" i="16"/>
  <c r="BC53" i="16"/>
  <c r="AZ53" i="16"/>
  <c r="AW53" i="16"/>
  <c r="AT53" i="16"/>
  <c r="AQ53" i="16"/>
  <c r="AN53" i="16"/>
  <c r="AK53" i="16"/>
  <c r="AH53" i="16"/>
  <c r="AE53" i="16"/>
  <c r="AB53" i="16"/>
  <c r="Y53" i="16"/>
  <c r="V53" i="16"/>
  <c r="S53" i="16"/>
  <c r="P53" i="16"/>
  <c r="M53" i="16"/>
  <c r="J53" i="16"/>
  <c r="G53" i="16"/>
  <c r="D53" i="16"/>
  <c r="A53" i="16"/>
  <c r="BY52" i="16"/>
  <c r="BX52" i="16"/>
  <c r="BV52" i="16"/>
  <c r="BU52" i="16"/>
  <c r="BS52" i="16"/>
  <c r="BR52" i="16"/>
  <c r="BP52" i="16"/>
  <c r="BO52" i="16"/>
  <c r="BL52" i="16"/>
  <c r="BI52" i="16"/>
  <c r="BF52" i="16"/>
  <c r="BC52" i="16"/>
  <c r="AZ52" i="16"/>
  <c r="AW52" i="16"/>
  <c r="AT52" i="16"/>
  <c r="AQ52" i="16"/>
  <c r="AN52" i="16"/>
  <c r="AK52" i="16"/>
  <c r="AH52" i="16"/>
  <c r="AE52" i="16"/>
  <c r="AB52" i="16"/>
  <c r="Y52" i="16"/>
  <c r="V52" i="16"/>
  <c r="S52" i="16"/>
  <c r="P52" i="16"/>
  <c r="M52" i="16"/>
  <c r="J52" i="16"/>
  <c r="G52" i="16"/>
  <c r="D52" i="16"/>
  <c r="A52" i="16"/>
  <c r="BY51" i="16"/>
  <c r="BX51" i="16"/>
  <c r="BV51" i="16"/>
  <c r="BU51" i="16"/>
  <c r="BS51" i="16"/>
  <c r="BR51" i="16"/>
  <c r="BP51" i="16"/>
  <c r="BO51" i="16"/>
  <c r="BL51" i="16"/>
  <c r="BI51" i="16"/>
  <c r="BF51" i="16"/>
  <c r="BC51" i="16"/>
  <c r="AZ51" i="16"/>
  <c r="AW51" i="16"/>
  <c r="AT51" i="16"/>
  <c r="AQ51" i="16"/>
  <c r="AN51" i="16"/>
  <c r="AK51" i="16"/>
  <c r="AH51" i="16"/>
  <c r="AE51" i="16"/>
  <c r="AB51" i="16"/>
  <c r="Y51" i="16"/>
  <c r="V51" i="16"/>
  <c r="S51" i="16"/>
  <c r="P51" i="16"/>
  <c r="M51" i="16"/>
  <c r="J51" i="16"/>
  <c r="G51" i="16"/>
  <c r="D51" i="16"/>
  <c r="A51" i="16"/>
  <c r="BY50" i="16"/>
  <c r="BX50" i="16"/>
  <c r="BV50" i="16"/>
  <c r="BU50" i="16"/>
  <c r="BS50" i="16"/>
  <c r="BR50" i="16"/>
  <c r="BP50" i="16"/>
  <c r="BO50" i="16"/>
  <c r="BL50" i="16"/>
  <c r="BI50" i="16"/>
  <c r="BF50" i="16"/>
  <c r="BC50" i="16"/>
  <c r="AZ50" i="16"/>
  <c r="AW50" i="16"/>
  <c r="AT50" i="16"/>
  <c r="AQ50" i="16"/>
  <c r="AN50" i="16"/>
  <c r="AK50" i="16"/>
  <c r="AH50" i="16"/>
  <c r="AE50" i="16"/>
  <c r="AB50" i="16"/>
  <c r="Y50" i="16"/>
  <c r="V50" i="16"/>
  <c r="S50" i="16"/>
  <c r="P50" i="16"/>
  <c r="M50" i="16"/>
  <c r="J50" i="16"/>
  <c r="G50" i="16"/>
  <c r="D50" i="16"/>
  <c r="A50" i="16"/>
  <c r="BY49" i="16"/>
  <c r="BX49" i="16"/>
  <c r="BV49" i="16"/>
  <c r="BU49" i="16"/>
  <c r="BS49" i="16"/>
  <c r="BR49" i="16"/>
  <c r="BP49" i="16"/>
  <c r="BO49" i="16"/>
  <c r="BL49" i="16"/>
  <c r="BI49" i="16"/>
  <c r="BF49" i="16"/>
  <c r="BC49" i="16"/>
  <c r="AZ49" i="16"/>
  <c r="AW49" i="16"/>
  <c r="AT49" i="16"/>
  <c r="AQ49" i="16"/>
  <c r="AN49" i="16"/>
  <c r="AK49" i="16"/>
  <c r="AH49" i="16"/>
  <c r="AE49" i="16"/>
  <c r="AB49" i="16"/>
  <c r="Y49" i="16"/>
  <c r="V49" i="16"/>
  <c r="S49" i="16"/>
  <c r="P49" i="16"/>
  <c r="M49" i="16"/>
  <c r="J49" i="16"/>
  <c r="G49" i="16"/>
  <c r="D49" i="16"/>
  <c r="A49" i="16"/>
  <c r="BY48" i="16"/>
  <c r="BX48" i="16"/>
  <c r="BV48" i="16"/>
  <c r="BU48" i="16"/>
  <c r="BS48" i="16"/>
  <c r="BR48" i="16"/>
  <c r="BP48" i="16"/>
  <c r="BO48" i="16"/>
  <c r="BL48" i="16"/>
  <c r="BI48" i="16"/>
  <c r="BF48" i="16"/>
  <c r="BC48" i="16"/>
  <c r="AZ48" i="16"/>
  <c r="AW48" i="16"/>
  <c r="AT48" i="16"/>
  <c r="AQ48" i="16"/>
  <c r="AN48" i="16"/>
  <c r="AK48" i="16"/>
  <c r="AH48" i="16"/>
  <c r="AE48" i="16"/>
  <c r="AB48" i="16"/>
  <c r="Y48" i="16"/>
  <c r="V48" i="16"/>
  <c r="S48" i="16"/>
  <c r="P48" i="16"/>
  <c r="M48" i="16"/>
  <c r="J48" i="16"/>
  <c r="G48" i="16"/>
  <c r="D48" i="16"/>
  <c r="A48" i="16"/>
  <c r="BY47" i="16"/>
  <c r="BX47" i="16"/>
  <c r="BV47" i="16"/>
  <c r="BU47" i="16"/>
  <c r="BS47" i="16"/>
  <c r="BR47" i="16"/>
  <c r="BP47" i="16"/>
  <c r="BO47" i="16"/>
  <c r="BL47" i="16"/>
  <c r="BI47" i="16"/>
  <c r="BF47" i="16"/>
  <c r="BC47" i="16"/>
  <c r="AZ47" i="16"/>
  <c r="AW47" i="16"/>
  <c r="AT47" i="16"/>
  <c r="AQ47" i="16"/>
  <c r="AN47" i="16"/>
  <c r="AK47" i="16"/>
  <c r="AH47" i="16"/>
  <c r="AE47" i="16"/>
  <c r="AB47" i="16"/>
  <c r="Y47" i="16"/>
  <c r="V47" i="16"/>
  <c r="S47" i="16"/>
  <c r="P47" i="16"/>
  <c r="M47" i="16"/>
  <c r="J47" i="16"/>
  <c r="G47" i="16"/>
  <c r="D47" i="16"/>
  <c r="A47" i="16"/>
  <c r="BY46" i="16"/>
  <c r="BX46" i="16"/>
  <c r="BV46" i="16"/>
  <c r="BU46" i="16"/>
  <c r="BS46" i="16"/>
  <c r="BR46" i="16"/>
  <c r="BP46" i="16"/>
  <c r="BO46" i="16"/>
  <c r="BL46" i="16"/>
  <c r="BI46" i="16"/>
  <c r="BF46" i="16"/>
  <c r="BC46" i="16"/>
  <c r="AZ46" i="16"/>
  <c r="AW46" i="16"/>
  <c r="AT46" i="16"/>
  <c r="AQ46" i="16"/>
  <c r="AN46" i="16"/>
  <c r="AK46" i="16"/>
  <c r="AH46" i="16"/>
  <c r="AE46" i="16"/>
  <c r="AB46" i="16"/>
  <c r="Y46" i="16"/>
  <c r="V46" i="16"/>
  <c r="S46" i="16"/>
  <c r="P46" i="16"/>
  <c r="M46" i="16"/>
  <c r="J46" i="16"/>
  <c r="G46" i="16"/>
  <c r="D46" i="16"/>
  <c r="A46" i="16"/>
  <c r="BY45" i="16"/>
  <c r="BX45" i="16"/>
  <c r="BV45" i="16"/>
  <c r="BU45" i="16"/>
  <c r="BS45" i="16"/>
  <c r="BR45" i="16"/>
  <c r="BP45" i="16"/>
  <c r="BO45" i="16"/>
  <c r="BL45" i="16"/>
  <c r="BI45" i="16"/>
  <c r="BF45" i="16"/>
  <c r="BC45" i="16"/>
  <c r="AZ45" i="16"/>
  <c r="AW45" i="16"/>
  <c r="AT45" i="16"/>
  <c r="AQ45" i="16"/>
  <c r="AN45" i="16"/>
  <c r="AK45" i="16"/>
  <c r="AH45" i="16"/>
  <c r="AE45" i="16"/>
  <c r="AB45" i="16"/>
  <c r="Y45" i="16"/>
  <c r="V45" i="16"/>
  <c r="S45" i="16"/>
  <c r="P45" i="16"/>
  <c r="M45" i="16"/>
  <c r="J45" i="16"/>
  <c r="G45" i="16"/>
  <c r="D45" i="16"/>
  <c r="A45" i="16"/>
  <c r="BY44" i="16"/>
  <c r="BX44" i="16"/>
  <c r="BV44" i="16"/>
  <c r="BU44" i="16"/>
  <c r="BS44" i="16"/>
  <c r="BR44" i="16"/>
  <c r="BP44" i="16"/>
  <c r="BO44" i="16"/>
  <c r="BL44" i="16"/>
  <c r="BI44" i="16"/>
  <c r="BF44" i="16"/>
  <c r="BC44" i="16"/>
  <c r="AZ44" i="16"/>
  <c r="AW44" i="16"/>
  <c r="AT44" i="16"/>
  <c r="AQ44" i="16"/>
  <c r="AN44" i="16"/>
  <c r="AK44" i="16"/>
  <c r="AH44" i="16"/>
  <c r="AE44" i="16"/>
  <c r="AB44" i="16"/>
  <c r="Y44" i="16"/>
  <c r="V44" i="16"/>
  <c r="S44" i="16"/>
  <c r="P44" i="16"/>
  <c r="M44" i="16"/>
  <c r="J44" i="16"/>
  <c r="G44" i="16"/>
  <c r="D44" i="16"/>
  <c r="A44" i="16"/>
  <c r="BY43" i="16"/>
  <c r="BX43" i="16"/>
  <c r="BV43" i="16"/>
  <c r="BU43" i="16"/>
  <c r="BS43" i="16"/>
  <c r="BR43" i="16"/>
  <c r="BP43" i="16"/>
  <c r="BO43" i="16"/>
  <c r="BL43" i="16"/>
  <c r="BI43" i="16"/>
  <c r="BF43" i="16"/>
  <c r="BC43" i="16"/>
  <c r="AZ43" i="16"/>
  <c r="AW43" i="16"/>
  <c r="AT43" i="16"/>
  <c r="AQ43" i="16"/>
  <c r="AN43" i="16"/>
  <c r="AK43" i="16"/>
  <c r="AH43" i="16"/>
  <c r="AE43" i="16"/>
  <c r="AB43" i="16"/>
  <c r="Y43" i="16"/>
  <c r="V43" i="16"/>
  <c r="S43" i="16"/>
  <c r="P43" i="16"/>
  <c r="M43" i="16"/>
  <c r="J43" i="16"/>
  <c r="G43" i="16"/>
  <c r="D43" i="16"/>
  <c r="A43" i="16"/>
  <c r="BY42" i="16"/>
  <c r="BX42" i="16"/>
  <c r="BV42" i="16"/>
  <c r="BU42" i="16"/>
  <c r="BS42" i="16"/>
  <c r="BR42" i="16"/>
  <c r="BP42" i="16"/>
  <c r="BO42" i="16"/>
  <c r="BL42" i="16"/>
  <c r="BI42" i="16"/>
  <c r="BF42" i="16"/>
  <c r="BC42" i="16"/>
  <c r="AZ42" i="16"/>
  <c r="AW42" i="16"/>
  <c r="AT42" i="16"/>
  <c r="AQ42" i="16"/>
  <c r="AN42" i="16"/>
  <c r="AK42" i="16"/>
  <c r="AH42" i="16"/>
  <c r="AE42" i="16"/>
  <c r="AB42" i="16"/>
  <c r="Y42" i="16"/>
  <c r="V42" i="16"/>
  <c r="S42" i="16"/>
  <c r="P42" i="16"/>
  <c r="M42" i="16"/>
  <c r="J42" i="16"/>
  <c r="G42" i="16"/>
  <c r="D42" i="16"/>
  <c r="A42" i="16"/>
  <c r="BY41" i="16"/>
  <c r="BX41" i="16"/>
  <c r="BV41" i="16"/>
  <c r="BU41" i="16"/>
  <c r="BS41" i="16"/>
  <c r="BR41" i="16"/>
  <c r="BP41" i="16"/>
  <c r="BO41" i="16"/>
  <c r="BL41" i="16"/>
  <c r="BI41" i="16"/>
  <c r="BF41" i="16"/>
  <c r="BC41" i="16"/>
  <c r="AZ41" i="16"/>
  <c r="AW41" i="16"/>
  <c r="AT41" i="16"/>
  <c r="AQ41" i="16"/>
  <c r="AN41" i="16"/>
  <c r="AK41" i="16"/>
  <c r="AH41" i="16"/>
  <c r="AE41" i="16"/>
  <c r="AB41" i="16"/>
  <c r="Y41" i="16"/>
  <c r="V41" i="16"/>
  <c r="S41" i="16"/>
  <c r="P41" i="16"/>
  <c r="M41" i="16"/>
  <c r="J41" i="16"/>
  <c r="G41" i="16"/>
  <c r="D41" i="16"/>
  <c r="A41" i="16"/>
  <c r="BY40" i="16"/>
  <c r="BX40" i="16"/>
  <c r="BV40" i="16"/>
  <c r="BU40" i="16"/>
  <c r="BS40" i="16"/>
  <c r="BR40" i="16"/>
  <c r="BP40" i="16"/>
  <c r="BO40" i="16"/>
  <c r="BL40" i="16"/>
  <c r="BI40" i="16"/>
  <c r="BF40" i="16"/>
  <c r="BC40" i="16"/>
  <c r="AZ40" i="16"/>
  <c r="AW40" i="16"/>
  <c r="AT40" i="16"/>
  <c r="AQ40" i="16"/>
  <c r="AN40" i="16"/>
  <c r="AK40" i="16"/>
  <c r="AH40" i="16"/>
  <c r="AE40" i="16"/>
  <c r="AB40" i="16"/>
  <c r="Y40" i="16"/>
  <c r="V40" i="16"/>
  <c r="S40" i="16"/>
  <c r="P40" i="16"/>
  <c r="M40" i="16"/>
  <c r="J40" i="16"/>
  <c r="G40" i="16"/>
  <c r="D40" i="16"/>
  <c r="A40" i="16"/>
  <c r="BY39" i="16"/>
  <c r="BX39" i="16"/>
  <c r="BV39" i="16"/>
  <c r="BU39" i="16"/>
  <c r="BS39" i="16"/>
  <c r="BR39" i="16"/>
  <c r="BP39" i="16"/>
  <c r="BO39" i="16"/>
  <c r="BL39" i="16"/>
  <c r="BI39" i="16"/>
  <c r="BF39" i="16"/>
  <c r="BC39" i="16"/>
  <c r="AZ39" i="16"/>
  <c r="AW39" i="16"/>
  <c r="AT39" i="16"/>
  <c r="AQ39" i="16"/>
  <c r="AN39" i="16"/>
  <c r="AK39" i="16"/>
  <c r="AH39" i="16"/>
  <c r="AE39" i="16"/>
  <c r="AB39" i="16"/>
  <c r="Y39" i="16"/>
  <c r="V39" i="16"/>
  <c r="S39" i="16"/>
  <c r="P39" i="16"/>
  <c r="M39" i="16"/>
  <c r="J39" i="16"/>
  <c r="G39" i="16"/>
  <c r="D39" i="16"/>
  <c r="A39" i="16"/>
  <c r="BY38" i="16"/>
  <c r="BX38" i="16"/>
  <c r="BV38" i="16"/>
  <c r="BU38" i="16"/>
  <c r="BS38" i="16"/>
  <c r="BR38" i="16"/>
  <c r="BP38" i="16"/>
  <c r="BO38" i="16"/>
  <c r="BL38" i="16"/>
  <c r="BI38" i="16"/>
  <c r="BF38" i="16"/>
  <c r="BC38" i="16"/>
  <c r="AZ38" i="16"/>
  <c r="AW38" i="16"/>
  <c r="AT38" i="16"/>
  <c r="AQ38" i="16"/>
  <c r="AN38" i="16"/>
  <c r="AK38" i="16"/>
  <c r="AH38" i="16"/>
  <c r="AE38" i="16"/>
  <c r="AB38" i="16"/>
  <c r="Y38" i="16"/>
  <c r="V38" i="16"/>
  <c r="S38" i="16"/>
  <c r="P38" i="16"/>
  <c r="M38" i="16"/>
  <c r="J38" i="16"/>
  <c r="G38" i="16"/>
  <c r="D38" i="16"/>
  <c r="A38" i="16"/>
  <c r="BY37" i="16"/>
  <c r="BX37" i="16"/>
  <c r="BV37" i="16"/>
  <c r="BU37" i="16"/>
  <c r="BS37" i="16"/>
  <c r="BR37" i="16"/>
  <c r="BP37" i="16"/>
  <c r="BO37" i="16"/>
  <c r="BL37" i="16"/>
  <c r="BI37" i="16"/>
  <c r="BF37" i="16"/>
  <c r="BC37" i="16"/>
  <c r="AZ37" i="16"/>
  <c r="AW37" i="16"/>
  <c r="AT37" i="16"/>
  <c r="AQ37" i="16"/>
  <c r="AN37" i="16"/>
  <c r="AK37" i="16"/>
  <c r="AH37" i="16"/>
  <c r="AE37" i="16"/>
  <c r="AB37" i="16"/>
  <c r="Y37" i="16"/>
  <c r="V37" i="16"/>
  <c r="S37" i="16"/>
  <c r="P37" i="16"/>
  <c r="M37" i="16"/>
  <c r="J37" i="16"/>
  <c r="G37" i="16"/>
  <c r="D37" i="16"/>
  <c r="A37" i="16"/>
  <c r="BY36" i="16"/>
  <c r="BX36" i="16"/>
  <c r="BV36" i="16"/>
  <c r="BU36" i="16"/>
  <c r="BS36" i="16"/>
  <c r="BR36" i="16"/>
  <c r="BP36" i="16"/>
  <c r="BO36" i="16"/>
  <c r="BL36" i="16"/>
  <c r="BI36" i="16"/>
  <c r="BF36" i="16"/>
  <c r="BC36" i="16"/>
  <c r="AZ36" i="16"/>
  <c r="AW36" i="16"/>
  <c r="AT36" i="16"/>
  <c r="AQ36" i="16"/>
  <c r="AN36" i="16"/>
  <c r="AK36" i="16"/>
  <c r="AH36" i="16"/>
  <c r="AE36" i="16"/>
  <c r="AB36" i="16"/>
  <c r="Y36" i="16"/>
  <c r="V36" i="16"/>
  <c r="S36" i="16"/>
  <c r="P36" i="16"/>
  <c r="M36" i="16"/>
  <c r="J36" i="16"/>
  <c r="G36" i="16"/>
  <c r="D36" i="16"/>
  <c r="A36" i="16"/>
  <c r="BY35" i="16"/>
  <c r="BX35" i="16"/>
  <c r="BV35" i="16"/>
  <c r="BU35" i="16"/>
  <c r="BS35" i="16"/>
  <c r="BR35" i="16"/>
  <c r="BP35" i="16"/>
  <c r="BO35" i="16"/>
  <c r="BL35" i="16"/>
  <c r="BI35" i="16"/>
  <c r="BF35" i="16"/>
  <c r="BC35" i="16"/>
  <c r="AZ35" i="16"/>
  <c r="AW35" i="16"/>
  <c r="AT35" i="16"/>
  <c r="AQ35" i="16"/>
  <c r="AN35" i="16"/>
  <c r="AK35" i="16"/>
  <c r="AH35" i="16"/>
  <c r="AE35" i="16"/>
  <c r="AB35" i="16"/>
  <c r="Y35" i="16"/>
  <c r="V35" i="16"/>
  <c r="S35" i="16"/>
  <c r="P35" i="16"/>
  <c r="M35" i="16"/>
  <c r="J35" i="16"/>
  <c r="G35" i="16"/>
  <c r="D35" i="16"/>
  <c r="A35" i="16"/>
  <c r="BY34" i="16"/>
  <c r="BX34" i="16"/>
  <c r="BV34" i="16"/>
  <c r="BU34" i="16"/>
  <c r="BS34" i="16"/>
  <c r="BR34" i="16"/>
  <c r="BP34" i="16"/>
  <c r="BO34" i="16"/>
  <c r="BL34" i="16"/>
  <c r="BI34" i="16"/>
  <c r="BF34" i="16"/>
  <c r="BC34" i="16"/>
  <c r="AZ34" i="16"/>
  <c r="AW34" i="16"/>
  <c r="AT34" i="16"/>
  <c r="AQ34" i="16"/>
  <c r="AN34" i="16"/>
  <c r="AK34" i="16"/>
  <c r="AH34" i="16"/>
  <c r="AE34" i="16"/>
  <c r="AB34" i="16"/>
  <c r="Y34" i="16"/>
  <c r="V34" i="16"/>
  <c r="S34" i="16"/>
  <c r="P34" i="16"/>
  <c r="M34" i="16"/>
  <c r="J34" i="16"/>
  <c r="G34" i="16"/>
  <c r="D34" i="16"/>
  <c r="A34" i="16"/>
  <c r="BY33" i="16"/>
  <c r="BX33" i="16"/>
  <c r="BV33" i="16"/>
  <c r="BU33" i="16"/>
  <c r="BS33" i="16"/>
  <c r="BR33" i="16"/>
  <c r="BP33" i="16"/>
  <c r="BO33" i="16"/>
  <c r="BL33" i="16"/>
  <c r="BI33" i="16"/>
  <c r="BF33" i="16"/>
  <c r="BC33" i="16"/>
  <c r="AZ33" i="16"/>
  <c r="AW33" i="16"/>
  <c r="AT33" i="16"/>
  <c r="AQ33" i="16"/>
  <c r="AN33" i="16"/>
  <c r="AK33" i="16"/>
  <c r="AH33" i="16"/>
  <c r="AE33" i="16"/>
  <c r="AB33" i="16"/>
  <c r="Y33" i="16"/>
  <c r="V33" i="16"/>
  <c r="S33" i="16"/>
  <c r="P33" i="16"/>
  <c r="M33" i="16"/>
  <c r="J33" i="16"/>
  <c r="G33" i="16"/>
  <c r="D33" i="16"/>
  <c r="A33" i="16"/>
  <c r="BY32" i="16"/>
  <c r="BX32" i="16"/>
  <c r="BV32" i="16"/>
  <c r="BU32" i="16"/>
  <c r="BS32" i="16"/>
  <c r="BR32" i="16"/>
  <c r="BP32" i="16"/>
  <c r="BO32" i="16"/>
  <c r="BL32" i="16"/>
  <c r="BI32" i="16"/>
  <c r="BF32" i="16"/>
  <c r="BC32" i="16"/>
  <c r="AZ32" i="16"/>
  <c r="AW32" i="16"/>
  <c r="AT32" i="16"/>
  <c r="AQ32" i="16"/>
  <c r="AN32" i="16"/>
  <c r="AK32" i="16"/>
  <c r="AH32" i="16"/>
  <c r="AE32" i="16"/>
  <c r="AB32" i="16"/>
  <c r="Y32" i="16"/>
  <c r="V32" i="16"/>
  <c r="S32" i="16"/>
  <c r="P32" i="16"/>
  <c r="M32" i="16"/>
  <c r="J32" i="16"/>
  <c r="G32" i="16"/>
  <c r="D32" i="16"/>
  <c r="A32" i="16"/>
  <c r="BY31" i="16"/>
  <c r="BX31" i="16"/>
  <c r="BV31" i="16"/>
  <c r="BU31" i="16"/>
  <c r="BS31" i="16"/>
  <c r="BR31" i="16"/>
  <c r="BP31" i="16"/>
  <c r="BO31" i="16"/>
  <c r="BL31" i="16"/>
  <c r="BI31" i="16"/>
  <c r="BF31" i="16"/>
  <c r="BC31" i="16"/>
  <c r="AZ31" i="16"/>
  <c r="AW31" i="16"/>
  <c r="AT31" i="16"/>
  <c r="AQ31" i="16"/>
  <c r="AN31" i="16"/>
  <c r="AK31" i="16"/>
  <c r="AH31" i="16"/>
  <c r="AE31" i="16"/>
  <c r="AB31" i="16"/>
  <c r="Y31" i="16"/>
  <c r="V31" i="16"/>
  <c r="S31" i="16"/>
  <c r="P31" i="16"/>
  <c r="M31" i="16"/>
  <c r="J31" i="16"/>
  <c r="G31" i="16"/>
  <c r="D31" i="16"/>
  <c r="A31" i="16"/>
  <c r="BY30" i="16"/>
  <c r="BX30" i="16"/>
  <c r="BV30" i="16"/>
  <c r="BU30" i="16"/>
  <c r="BS30" i="16"/>
  <c r="BR30" i="16"/>
  <c r="BP30" i="16"/>
  <c r="BO30" i="16"/>
  <c r="BL30" i="16"/>
  <c r="BI30" i="16"/>
  <c r="BF30" i="16"/>
  <c r="BC30" i="16"/>
  <c r="AZ30" i="16"/>
  <c r="AW30" i="16"/>
  <c r="AT30" i="16"/>
  <c r="AQ30" i="16"/>
  <c r="AN30" i="16"/>
  <c r="AK30" i="16"/>
  <c r="AH30" i="16"/>
  <c r="AE30" i="16"/>
  <c r="AB30" i="16"/>
  <c r="Y30" i="16"/>
  <c r="V30" i="16"/>
  <c r="S30" i="16"/>
  <c r="P30" i="16"/>
  <c r="M30" i="16"/>
  <c r="J30" i="16"/>
  <c r="G30" i="16"/>
  <c r="D30" i="16"/>
  <c r="A30" i="16"/>
  <c r="BY29" i="16"/>
  <c r="BX29" i="16"/>
  <c r="BV29" i="16"/>
  <c r="BU29" i="16"/>
  <c r="BS29" i="16"/>
  <c r="BR29" i="16"/>
  <c r="BP29" i="16"/>
  <c r="BO29" i="16"/>
  <c r="BL29" i="16"/>
  <c r="BI29" i="16"/>
  <c r="BF29" i="16"/>
  <c r="BC29" i="16"/>
  <c r="AZ29" i="16"/>
  <c r="AW29" i="16"/>
  <c r="AT29" i="16"/>
  <c r="AQ29" i="16"/>
  <c r="AN29" i="16"/>
  <c r="AK29" i="16"/>
  <c r="AH29" i="16"/>
  <c r="AE29" i="16"/>
  <c r="AB29" i="16"/>
  <c r="Y29" i="16"/>
  <c r="V29" i="16"/>
  <c r="S29" i="16"/>
  <c r="P29" i="16"/>
  <c r="M29" i="16"/>
  <c r="J29" i="16"/>
  <c r="G29" i="16"/>
  <c r="D29" i="16"/>
  <c r="A29" i="16"/>
  <c r="BY28" i="16"/>
  <c r="BX28" i="16"/>
  <c r="BV28" i="16"/>
  <c r="BU28" i="16"/>
  <c r="BS28" i="16"/>
  <c r="BR28" i="16"/>
  <c r="BP28" i="16"/>
  <c r="BO28" i="16"/>
  <c r="BL28" i="16"/>
  <c r="BI28" i="16"/>
  <c r="BF28" i="16"/>
  <c r="BC28" i="16"/>
  <c r="AZ28" i="16"/>
  <c r="AW28" i="16"/>
  <c r="AT28" i="16"/>
  <c r="AQ28" i="16"/>
  <c r="AN28" i="16"/>
  <c r="AK28" i="16"/>
  <c r="AH28" i="16"/>
  <c r="AE28" i="16"/>
  <c r="AB28" i="16"/>
  <c r="Y28" i="16"/>
  <c r="V28" i="16"/>
  <c r="S28" i="16"/>
  <c r="P28" i="16"/>
  <c r="M28" i="16"/>
  <c r="J28" i="16"/>
  <c r="G28" i="16"/>
  <c r="D28" i="16"/>
  <c r="A28" i="16"/>
  <c r="BY27" i="16"/>
  <c r="BX27" i="16"/>
  <c r="BV27" i="16"/>
  <c r="BU27" i="16"/>
  <c r="BS27" i="16"/>
  <c r="BR27" i="16"/>
  <c r="BP27" i="16"/>
  <c r="BO27" i="16"/>
  <c r="BL27" i="16"/>
  <c r="BI27" i="16"/>
  <c r="BF27" i="16"/>
  <c r="BC27" i="16"/>
  <c r="AZ27" i="16"/>
  <c r="AW27" i="16"/>
  <c r="AT27" i="16"/>
  <c r="AQ27" i="16"/>
  <c r="AN27" i="16"/>
  <c r="AK27" i="16"/>
  <c r="AH27" i="16"/>
  <c r="AE27" i="16"/>
  <c r="AB27" i="16"/>
  <c r="Y27" i="16"/>
  <c r="V27" i="16"/>
  <c r="S27" i="16"/>
  <c r="P27" i="16"/>
  <c r="M27" i="16"/>
  <c r="J27" i="16"/>
  <c r="G27" i="16"/>
  <c r="D27" i="16"/>
  <c r="A27" i="16"/>
  <c r="BY26" i="16"/>
  <c r="BX26" i="16"/>
  <c r="BV26" i="16"/>
  <c r="BU26" i="16"/>
  <c r="BS26" i="16"/>
  <c r="BR26" i="16"/>
  <c r="BP26" i="16"/>
  <c r="BO26" i="16"/>
  <c r="BL26" i="16"/>
  <c r="BI26" i="16"/>
  <c r="BF26" i="16"/>
  <c r="BC26" i="16"/>
  <c r="AZ26" i="16"/>
  <c r="AW26" i="16"/>
  <c r="AT26" i="16"/>
  <c r="AQ26" i="16"/>
  <c r="AN26" i="16"/>
  <c r="AK26" i="16"/>
  <c r="AH26" i="16"/>
  <c r="AE26" i="16"/>
  <c r="AB26" i="16"/>
  <c r="Y26" i="16"/>
  <c r="V26" i="16"/>
  <c r="S26" i="16"/>
  <c r="P26" i="16"/>
  <c r="M26" i="16"/>
  <c r="J26" i="16"/>
  <c r="G26" i="16"/>
  <c r="D26" i="16"/>
  <c r="A26" i="16"/>
  <c r="BY25" i="16"/>
  <c r="BX25" i="16"/>
  <c r="BV25" i="16"/>
  <c r="BU25" i="16"/>
  <c r="BS25" i="16"/>
  <c r="BR25" i="16"/>
  <c r="BP25" i="16"/>
  <c r="BO25" i="16"/>
  <c r="BL25" i="16"/>
  <c r="BI25" i="16"/>
  <c r="BF25" i="16"/>
  <c r="BC25" i="16"/>
  <c r="AZ25" i="16"/>
  <c r="AW25" i="16"/>
  <c r="AT25" i="16"/>
  <c r="AQ25" i="16"/>
  <c r="AN25" i="16"/>
  <c r="AK25" i="16"/>
  <c r="AH25" i="16"/>
  <c r="AE25" i="16"/>
  <c r="AB25" i="16"/>
  <c r="Y25" i="16"/>
  <c r="V25" i="16"/>
  <c r="S25" i="16"/>
  <c r="P25" i="16"/>
  <c r="M25" i="16"/>
  <c r="J25" i="16"/>
  <c r="G25" i="16"/>
  <c r="D25" i="16"/>
  <c r="A25" i="16"/>
  <c r="BY24" i="16"/>
  <c r="BX24" i="16"/>
  <c r="BV24" i="16"/>
  <c r="BU24" i="16"/>
  <c r="BS24" i="16"/>
  <c r="BR24" i="16"/>
  <c r="BP24" i="16"/>
  <c r="BO24" i="16"/>
  <c r="BL24" i="16"/>
  <c r="BI24" i="16"/>
  <c r="BF24" i="16"/>
  <c r="BC24" i="16"/>
  <c r="AZ24" i="16"/>
  <c r="AW24" i="16"/>
  <c r="AT24" i="16"/>
  <c r="AQ24" i="16"/>
  <c r="AN24" i="16"/>
  <c r="AK24" i="16"/>
  <c r="AH24" i="16"/>
  <c r="AE24" i="16"/>
  <c r="AB24" i="16"/>
  <c r="Y24" i="16"/>
  <c r="V24" i="16"/>
  <c r="S24" i="16"/>
  <c r="P24" i="16"/>
  <c r="M24" i="16"/>
  <c r="J24" i="16"/>
  <c r="G24" i="16"/>
  <c r="D24" i="16"/>
  <c r="A24" i="16"/>
  <c r="BY23" i="16"/>
  <c r="BX23" i="16"/>
  <c r="BV23" i="16"/>
  <c r="BU23" i="16"/>
  <c r="BS23" i="16"/>
  <c r="BR23" i="16"/>
  <c r="BP23" i="16"/>
  <c r="BO23" i="16"/>
  <c r="BL23" i="16"/>
  <c r="BI23" i="16"/>
  <c r="BF23" i="16"/>
  <c r="BC23" i="16"/>
  <c r="AZ23" i="16"/>
  <c r="AW23" i="16"/>
  <c r="AT23" i="16"/>
  <c r="AQ23" i="16"/>
  <c r="AN23" i="16"/>
  <c r="AK23" i="16"/>
  <c r="AH23" i="16"/>
  <c r="AE23" i="16"/>
  <c r="AB23" i="16"/>
  <c r="Y23" i="16"/>
  <c r="V23" i="16"/>
  <c r="S23" i="16"/>
  <c r="P23" i="16"/>
  <c r="M23" i="16"/>
  <c r="J23" i="16"/>
  <c r="G23" i="16"/>
  <c r="D23" i="16"/>
  <c r="A23" i="16"/>
  <c r="BY22" i="16"/>
  <c r="BX22" i="16"/>
  <c r="BV22" i="16"/>
  <c r="BU22" i="16"/>
  <c r="BS22" i="16"/>
  <c r="BR22" i="16"/>
  <c r="BP22" i="16"/>
  <c r="BO22" i="16"/>
  <c r="BL22" i="16"/>
  <c r="BI22" i="16"/>
  <c r="BF22" i="16"/>
  <c r="BC22" i="16"/>
  <c r="AZ22" i="16"/>
  <c r="AW22" i="16"/>
  <c r="AT22" i="16"/>
  <c r="AQ22" i="16"/>
  <c r="AN22" i="16"/>
  <c r="AK22" i="16"/>
  <c r="AH22" i="16"/>
  <c r="AE22" i="16"/>
  <c r="AB22" i="16"/>
  <c r="Y22" i="16"/>
  <c r="V22" i="16"/>
  <c r="S22" i="16"/>
  <c r="P22" i="16"/>
  <c r="M22" i="16"/>
  <c r="J22" i="16"/>
  <c r="G22" i="16"/>
  <c r="D22" i="16"/>
  <c r="A22" i="16"/>
  <c r="BY21" i="16"/>
  <c r="BX21" i="16"/>
  <c r="BV21" i="16"/>
  <c r="BU21" i="16"/>
  <c r="BS21" i="16"/>
  <c r="BR21" i="16"/>
  <c r="BP21" i="16"/>
  <c r="BO21" i="16"/>
  <c r="BL21" i="16"/>
  <c r="BI21" i="16"/>
  <c r="BF21" i="16"/>
  <c r="BC21" i="16"/>
  <c r="AZ21" i="16"/>
  <c r="AW21" i="16"/>
  <c r="AT21" i="16"/>
  <c r="AQ21" i="16"/>
  <c r="AN21" i="16"/>
  <c r="AK21" i="16"/>
  <c r="AH21" i="16"/>
  <c r="AE21" i="16"/>
  <c r="AB21" i="16"/>
  <c r="Y21" i="16"/>
  <c r="V21" i="16"/>
  <c r="S21" i="16"/>
  <c r="P21" i="16"/>
  <c r="M21" i="16"/>
  <c r="J21" i="16"/>
  <c r="G21" i="16"/>
  <c r="D21" i="16"/>
  <c r="A21" i="16"/>
  <c r="BY20" i="16"/>
  <c r="BX20" i="16"/>
  <c r="BV20" i="16"/>
  <c r="BU20" i="16"/>
  <c r="BS20" i="16"/>
  <c r="BR20" i="16"/>
  <c r="BP20" i="16"/>
  <c r="BO20" i="16"/>
  <c r="BL20" i="16"/>
  <c r="BI20" i="16"/>
  <c r="BF20" i="16"/>
  <c r="BC20" i="16"/>
  <c r="AZ20" i="16"/>
  <c r="AW20" i="16"/>
  <c r="AT20" i="16"/>
  <c r="AQ20" i="16"/>
  <c r="AN20" i="16"/>
  <c r="AK20" i="16"/>
  <c r="AH20" i="16"/>
  <c r="AE20" i="16"/>
  <c r="AB20" i="16"/>
  <c r="Y20" i="16"/>
  <c r="V20" i="16"/>
  <c r="S20" i="16"/>
  <c r="P20" i="16"/>
  <c r="M20" i="16"/>
  <c r="J20" i="16"/>
  <c r="G20" i="16"/>
  <c r="D20" i="16"/>
  <c r="A20" i="16"/>
  <c r="BY19" i="16"/>
  <c r="BX19" i="16"/>
  <c r="BV19" i="16"/>
  <c r="BU19" i="16"/>
  <c r="BS19" i="16"/>
  <c r="BR19" i="16"/>
  <c r="BP19" i="16"/>
  <c r="BO19" i="16"/>
  <c r="BL19" i="16"/>
  <c r="BI19" i="16"/>
  <c r="BF19" i="16"/>
  <c r="BC19" i="16"/>
  <c r="AZ19" i="16"/>
  <c r="AW19" i="16"/>
  <c r="AT19" i="16"/>
  <c r="AQ19" i="16"/>
  <c r="AN19" i="16"/>
  <c r="AK19" i="16"/>
  <c r="AH19" i="16"/>
  <c r="AE19" i="16"/>
  <c r="AB19" i="16"/>
  <c r="Y19" i="16"/>
  <c r="V19" i="16"/>
  <c r="S19" i="16"/>
  <c r="P19" i="16"/>
  <c r="M19" i="16"/>
  <c r="J19" i="16"/>
  <c r="G19" i="16"/>
  <c r="D19" i="16"/>
  <c r="A19" i="16"/>
  <c r="BY18" i="16"/>
  <c r="BX18" i="16"/>
  <c r="BV18" i="16"/>
  <c r="BU18" i="16"/>
  <c r="BS18" i="16"/>
  <c r="BR18" i="16"/>
  <c r="BP18" i="16"/>
  <c r="BO18" i="16"/>
  <c r="BL18" i="16"/>
  <c r="BI18" i="16"/>
  <c r="BF18" i="16"/>
  <c r="BC18" i="16"/>
  <c r="AZ18" i="16"/>
  <c r="AW18" i="16"/>
  <c r="AT18" i="16"/>
  <c r="AQ18" i="16"/>
  <c r="AN18" i="16"/>
  <c r="AK18" i="16"/>
  <c r="AH18" i="16"/>
  <c r="AE18" i="16"/>
  <c r="AB18" i="16"/>
  <c r="Y18" i="16"/>
  <c r="V18" i="16"/>
  <c r="S18" i="16"/>
  <c r="P18" i="16"/>
  <c r="M18" i="16"/>
  <c r="J18" i="16"/>
  <c r="G18" i="16"/>
  <c r="D18" i="16"/>
  <c r="A18" i="16"/>
  <c r="BY17" i="16"/>
  <c r="BX17" i="16"/>
  <c r="BV17" i="16"/>
  <c r="BU17" i="16"/>
  <c r="BS17" i="16"/>
  <c r="BR17" i="16"/>
  <c r="BP17" i="16"/>
  <c r="BO17" i="16"/>
  <c r="BL17" i="16"/>
  <c r="BI17" i="16"/>
  <c r="BF17" i="16"/>
  <c r="BC17" i="16"/>
  <c r="AZ17" i="16"/>
  <c r="AW17" i="16"/>
  <c r="AT17" i="16"/>
  <c r="AQ17" i="16"/>
  <c r="AN17" i="16"/>
  <c r="AK17" i="16"/>
  <c r="AH17" i="16"/>
  <c r="AE17" i="16"/>
  <c r="AB17" i="16"/>
  <c r="Y17" i="16"/>
  <c r="V17" i="16"/>
  <c r="S17" i="16"/>
  <c r="P17" i="16"/>
  <c r="M17" i="16"/>
  <c r="J17" i="16"/>
  <c r="G17" i="16"/>
  <c r="D17" i="16"/>
  <c r="A17" i="16"/>
  <c r="BY16" i="16"/>
  <c r="BX16" i="16"/>
  <c r="BV16" i="16"/>
  <c r="BU16" i="16"/>
  <c r="BS16" i="16"/>
  <c r="BR16" i="16"/>
  <c r="BP16" i="16"/>
  <c r="BO16" i="16"/>
  <c r="BL16" i="16"/>
  <c r="BI16" i="16"/>
  <c r="BF16" i="16"/>
  <c r="BC16" i="16"/>
  <c r="AZ16" i="16"/>
  <c r="AW16" i="16"/>
  <c r="AT16" i="16"/>
  <c r="AQ16" i="16"/>
  <c r="AN16" i="16"/>
  <c r="AK16" i="16"/>
  <c r="AH16" i="16"/>
  <c r="AE16" i="16"/>
  <c r="AB16" i="16"/>
  <c r="Y16" i="16"/>
  <c r="V16" i="16"/>
  <c r="S16" i="16"/>
  <c r="P16" i="16"/>
  <c r="M16" i="16"/>
  <c r="J16" i="16"/>
  <c r="G16" i="16"/>
  <c r="D16" i="16"/>
  <c r="A16" i="16"/>
  <c r="BY15" i="16"/>
  <c r="BX15" i="16"/>
  <c r="BV15" i="16"/>
  <c r="BU15" i="16"/>
  <c r="BS15" i="16"/>
  <c r="BR15" i="16"/>
  <c r="BP15" i="16"/>
  <c r="BO15" i="16"/>
  <c r="BL15" i="16"/>
  <c r="BI15" i="16"/>
  <c r="BF15" i="16"/>
  <c r="BC15" i="16"/>
  <c r="AZ15" i="16"/>
  <c r="AW15" i="16"/>
  <c r="AT15" i="16"/>
  <c r="AQ15" i="16"/>
  <c r="AN15" i="16"/>
  <c r="AK15" i="16"/>
  <c r="AH15" i="16"/>
  <c r="AE15" i="16"/>
  <c r="AB15" i="16"/>
  <c r="Y15" i="16"/>
  <c r="V15" i="16"/>
  <c r="S15" i="16"/>
  <c r="P15" i="16"/>
  <c r="M15" i="16"/>
  <c r="J15" i="16"/>
  <c r="G15" i="16"/>
  <c r="D15" i="16"/>
  <c r="A15" i="16"/>
  <c r="BY14" i="16"/>
  <c r="BX14" i="16"/>
  <c r="BV14" i="16"/>
  <c r="BU14" i="16"/>
  <c r="BS14" i="16"/>
  <c r="BR14" i="16"/>
  <c r="BP14" i="16"/>
  <c r="BO14" i="16"/>
  <c r="BL14" i="16"/>
  <c r="BI14" i="16"/>
  <c r="BF14" i="16"/>
  <c r="BC14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G14" i="16"/>
  <c r="D14" i="16"/>
  <c r="A14" i="16"/>
  <c r="BY13" i="16"/>
  <c r="BX13" i="16"/>
  <c r="BV13" i="16"/>
  <c r="BU13" i="16"/>
  <c r="BS13" i="16"/>
  <c r="BR13" i="16"/>
  <c r="BP13" i="16"/>
  <c r="BO13" i="16"/>
  <c r="BL13" i="16"/>
  <c r="BI13" i="16"/>
  <c r="BF13" i="16"/>
  <c r="BC13" i="16"/>
  <c r="AZ13" i="16"/>
  <c r="AW13" i="16"/>
  <c r="AT13" i="16"/>
  <c r="AQ13" i="16"/>
  <c r="AN13" i="16"/>
  <c r="AK13" i="16"/>
  <c r="AH13" i="16"/>
  <c r="AE13" i="16"/>
  <c r="AB13" i="16"/>
  <c r="Y13" i="16"/>
  <c r="V13" i="16"/>
  <c r="S13" i="16"/>
  <c r="P13" i="16"/>
  <c r="M13" i="16"/>
  <c r="J13" i="16"/>
  <c r="G13" i="16"/>
  <c r="D13" i="16"/>
  <c r="A13" i="16"/>
  <c r="BY12" i="16"/>
  <c r="BX12" i="16"/>
  <c r="BV12" i="16"/>
  <c r="BU12" i="16"/>
  <c r="BS12" i="16"/>
  <c r="BR12" i="16"/>
  <c r="BP12" i="16"/>
  <c r="BO12" i="16"/>
  <c r="BL12" i="16"/>
  <c r="BI12" i="16"/>
  <c r="BF12" i="16"/>
  <c r="BC12" i="16"/>
  <c r="AZ12" i="16"/>
  <c r="AW12" i="16"/>
  <c r="AT12" i="16"/>
  <c r="AQ12" i="16"/>
  <c r="AN12" i="16"/>
  <c r="AK12" i="16"/>
  <c r="AH12" i="16"/>
  <c r="AE12" i="16"/>
  <c r="AB12" i="16"/>
  <c r="Y12" i="16"/>
  <c r="V12" i="16"/>
  <c r="S12" i="16"/>
  <c r="P12" i="16"/>
  <c r="M12" i="16"/>
  <c r="J12" i="16"/>
  <c r="G12" i="16"/>
  <c r="D12" i="16"/>
  <c r="A12" i="16"/>
  <c r="BY11" i="16"/>
  <c r="BX11" i="16"/>
  <c r="BV11" i="16"/>
  <c r="BU11" i="16"/>
  <c r="BS11" i="16"/>
  <c r="BR11" i="16"/>
  <c r="BP11" i="16"/>
  <c r="BO11" i="16"/>
  <c r="BL11" i="16"/>
  <c r="BI11" i="16"/>
  <c r="BF11" i="16"/>
  <c r="BC11" i="16"/>
  <c r="AZ11" i="16"/>
  <c r="AW11" i="16"/>
  <c r="AT11" i="16"/>
  <c r="AQ11" i="16"/>
  <c r="AN11" i="16"/>
  <c r="AK11" i="16"/>
  <c r="AH11" i="16"/>
  <c r="AE11" i="16"/>
  <c r="AB11" i="16"/>
  <c r="Y11" i="16"/>
  <c r="V11" i="16"/>
  <c r="S11" i="16"/>
  <c r="P11" i="16"/>
  <c r="M11" i="16"/>
  <c r="J11" i="16"/>
  <c r="G11" i="16"/>
  <c r="D11" i="16"/>
  <c r="A11" i="16"/>
  <c r="BY10" i="16"/>
  <c r="BX10" i="16"/>
  <c r="BV10" i="16"/>
  <c r="BU10" i="16"/>
  <c r="BS10" i="16"/>
  <c r="BR10" i="16"/>
  <c r="BP10" i="16"/>
  <c r="BO10" i="16"/>
  <c r="BL10" i="16"/>
  <c r="BI10" i="16"/>
  <c r="BF10" i="16"/>
  <c r="BC10" i="16"/>
  <c r="AZ10" i="16"/>
  <c r="AW10" i="16"/>
  <c r="AT10" i="16"/>
  <c r="AQ10" i="16"/>
  <c r="AN10" i="16"/>
  <c r="AK10" i="16"/>
  <c r="AH10" i="16"/>
  <c r="AE10" i="16"/>
  <c r="AB10" i="16"/>
  <c r="Y10" i="16"/>
  <c r="V10" i="16"/>
  <c r="S10" i="16"/>
  <c r="P10" i="16"/>
  <c r="M10" i="16"/>
  <c r="J10" i="16"/>
  <c r="G10" i="16"/>
  <c r="D10" i="16"/>
  <c r="A10" i="16"/>
  <c r="BY9" i="16"/>
  <c r="BX9" i="16"/>
  <c r="BV9" i="16"/>
  <c r="BU9" i="16"/>
  <c r="BS9" i="16"/>
  <c r="BR9" i="16"/>
  <c r="BP9" i="16"/>
  <c r="BO9" i="16"/>
  <c r="BL9" i="16"/>
  <c r="BI9" i="16"/>
  <c r="BF9" i="16"/>
  <c r="BC9" i="16"/>
  <c r="AZ9" i="16"/>
  <c r="AW9" i="16"/>
  <c r="AT9" i="16"/>
  <c r="AQ9" i="16"/>
  <c r="AN9" i="16"/>
  <c r="AK9" i="16"/>
  <c r="AH9" i="16"/>
  <c r="AE9" i="16"/>
  <c r="AB9" i="16"/>
  <c r="Y9" i="16"/>
  <c r="V9" i="16"/>
  <c r="S9" i="16"/>
  <c r="P9" i="16"/>
  <c r="M9" i="16"/>
  <c r="J9" i="16"/>
  <c r="G9" i="16"/>
  <c r="D9" i="16"/>
  <c r="A9" i="16"/>
  <c r="BY8" i="16"/>
  <c r="BX8" i="16"/>
  <c r="BV8" i="16"/>
  <c r="BU8" i="16"/>
  <c r="BS8" i="16"/>
  <c r="BR8" i="16"/>
  <c r="BP8" i="16"/>
  <c r="BO8" i="16"/>
  <c r="BL8" i="16"/>
  <c r="BI8" i="16"/>
  <c r="BF8" i="16"/>
  <c r="BC8" i="16"/>
  <c r="AZ8" i="16"/>
  <c r="AW8" i="16"/>
  <c r="AT8" i="16"/>
  <c r="AQ8" i="16"/>
  <c r="AN8" i="16"/>
  <c r="AK8" i="16"/>
  <c r="AH8" i="16"/>
  <c r="AE8" i="16"/>
  <c r="AB8" i="16"/>
  <c r="Y8" i="16"/>
  <c r="V8" i="16"/>
  <c r="S8" i="16"/>
  <c r="P8" i="16"/>
  <c r="M8" i="16"/>
  <c r="J8" i="16"/>
  <c r="G8" i="16"/>
  <c r="D8" i="16"/>
  <c r="A8" i="16"/>
  <c r="BY7" i="16"/>
  <c r="BX7" i="16"/>
  <c r="BV7" i="16"/>
  <c r="BU7" i="16"/>
  <c r="BS7" i="16"/>
  <c r="BR7" i="16"/>
  <c r="BP7" i="16"/>
  <c r="BO7" i="16"/>
  <c r="BL7" i="16"/>
  <c r="BI7" i="16"/>
  <c r="BF7" i="16"/>
  <c r="BC7" i="16"/>
  <c r="AZ7" i="16"/>
  <c r="AW7" i="16"/>
  <c r="AT7" i="16"/>
  <c r="AQ7" i="16"/>
  <c r="AN7" i="16"/>
  <c r="AK7" i="16"/>
  <c r="AH7" i="16"/>
  <c r="AE7" i="16"/>
  <c r="AB7" i="16"/>
  <c r="Y7" i="16"/>
  <c r="V7" i="16"/>
  <c r="S7" i="16"/>
  <c r="P7" i="16"/>
  <c r="M7" i="16"/>
  <c r="J7" i="16"/>
  <c r="G7" i="16"/>
  <c r="D7" i="16"/>
  <c r="A7" i="16"/>
  <c r="BY6" i="16"/>
  <c r="BX6" i="16"/>
  <c r="BV6" i="16"/>
  <c r="BU6" i="16"/>
  <c r="BS6" i="16"/>
  <c r="BR6" i="16"/>
  <c r="BP6" i="16"/>
  <c r="BO6" i="16"/>
  <c r="BL6" i="16"/>
  <c r="BI6" i="16"/>
  <c r="BF6" i="16"/>
  <c r="BC6" i="16"/>
  <c r="AZ6" i="16"/>
  <c r="AW6" i="16"/>
  <c r="AT6" i="16"/>
  <c r="AQ6" i="16"/>
  <c r="AN6" i="16"/>
  <c r="AK6" i="16"/>
  <c r="AH6" i="16"/>
  <c r="AE6" i="16"/>
  <c r="AB6" i="16"/>
  <c r="Y6" i="16"/>
  <c r="V6" i="16"/>
  <c r="S6" i="16"/>
  <c r="P6" i="16"/>
  <c r="M6" i="16"/>
  <c r="J6" i="16"/>
  <c r="G6" i="16"/>
  <c r="D6" i="16"/>
  <c r="A6" i="16"/>
  <c r="BY5" i="16"/>
  <c r="BX5" i="16"/>
  <c r="BV5" i="16"/>
  <c r="BU5" i="16"/>
  <c r="BS5" i="16"/>
  <c r="BR5" i="16"/>
  <c r="BP5" i="16"/>
  <c r="BO5" i="16"/>
  <c r="BL5" i="16"/>
  <c r="BI5" i="16"/>
  <c r="BF5" i="16"/>
  <c r="BC5" i="16"/>
  <c r="AZ5" i="16"/>
  <c r="AW5" i="16"/>
  <c r="AT5" i="16"/>
  <c r="AQ5" i="16"/>
  <c r="AN5" i="16"/>
  <c r="AK5" i="16"/>
  <c r="AH5" i="16"/>
  <c r="AE5" i="16"/>
  <c r="AB5" i="16"/>
  <c r="Y5" i="16"/>
  <c r="V5" i="16"/>
  <c r="S5" i="16"/>
  <c r="P5" i="16"/>
  <c r="M5" i="16"/>
  <c r="J5" i="16"/>
  <c r="G5" i="16"/>
  <c r="D5" i="16"/>
  <c r="A5" i="16"/>
  <c r="BY4" i="16"/>
  <c r="BX4" i="16"/>
  <c r="BV4" i="16"/>
  <c r="BU4" i="16"/>
  <c r="BS4" i="16"/>
  <c r="BR4" i="16"/>
  <c r="BP4" i="16"/>
  <c r="BO4" i="16"/>
  <c r="BL4" i="16"/>
  <c r="BI4" i="16"/>
  <c r="BF4" i="16"/>
  <c r="BC4" i="16"/>
  <c r="AZ4" i="16"/>
  <c r="AW4" i="16"/>
  <c r="AT4" i="16"/>
  <c r="AQ4" i="16"/>
  <c r="AN4" i="16"/>
  <c r="AK4" i="16"/>
  <c r="AH4" i="16"/>
  <c r="AE4" i="16"/>
  <c r="AB4" i="16"/>
  <c r="Y4" i="16"/>
  <c r="V4" i="16"/>
  <c r="S4" i="16"/>
  <c r="P4" i="16"/>
  <c r="M4" i="16"/>
  <c r="J4" i="16"/>
  <c r="G4" i="16"/>
  <c r="D4" i="16"/>
  <c r="A4" i="16"/>
  <c r="BY3" i="16"/>
  <c r="BX3" i="16"/>
  <c r="BV3" i="16"/>
  <c r="BU3" i="16"/>
  <c r="BS3" i="16"/>
  <c r="BR3" i="16"/>
  <c r="BP3" i="16"/>
  <c r="BO3" i="16"/>
  <c r="BL3" i="16"/>
  <c r="BI3" i="16"/>
  <c r="BF3" i="16"/>
  <c r="BC3" i="16"/>
  <c r="AZ3" i="16"/>
  <c r="AW3" i="16"/>
  <c r="AT3" i="16"/>
  <c r="AQ3" i="16"/>
  <c r="AN3" i="16"/>
  <c r="AK3" i="16"/>
  <c r="AH3" i="16"/>
  <c r="AE3" i="16"/>
  <c r="AB3" i="16"/>
  <c r="Y3" i="16"/>
  <c r="V3" i="16"/>
  <c r="S3" i="16"/>
  <c r="P3" i="16"/>
  <c r="M3" i="16"/>
  <c r="J3" i="16"/>
  <c r="G3" i="16"/>
  <c r="D3" i="16"/>
  <c r="A3" i="16"/>
  <c r="BY2" i="16"/>
  <c r="BX2" i="16"/>
  <c r="BV2" i="16"/>
  <c r="BU2" i="16"/>
  <c r="BS2" i="16"/>
  <c r="BR2" i="16"/>
  <c r="BP2" i="16"/>
  <c r="BO2" i="16"/>
  <c r="BL2" i="16"/>
  <c r="BI2" i="16"/>
  <c r="BF2" i="16"/>
  <c r="BC2" i="16"/>
  <c r="AZ2" i="16"/>
  <c r="AW2" i="16"/>
  <c r="AT2" i="16"/>
  <c r="AQ2" i="16"/>
  <c r="AN2" i="16"/>
  <c r="AK2" i="16"/>
  <c r="AH2" i="16"/>
  <c r="AE2" i="16"/>
  <c r="AB2" i="16"/>
  <c r="Y2" i="16"/>
  <c r="V2" i="16"/>
  <c r="S2" i="16"/>
  <c r="P2" i="16"/>
  <c r="M2" i="16"/>
  <c r="J2" i="16"/>
  <c r="G2" i="16"/>
  <c r="D2" i="16"/>
  <c r="A2" i="16"/>
  <c r="BY73" i="15"/>
  <c r="BX73" i="15"/>
  <c r="BV73" i="15"/>
  <c r="BU73" i="15"/>
  <c r="BS73" i="15"/>
  <c r="BR73" i="15"/>
  <c r="BP73" i="15"/>
  <c r="BO73" i="15"/>
  <c r="BL73" i="15"/>
  <c r="BI73" i="15"/>
  <c r="BF73" i="15"/>
  <c r="BC73" i="15"/>
  <c r="AZ73" i="15"/>
  <c r="AW73" i="15"/>
  <c r="AT73" i="15"/>
  <c r="AQ73" i="15"/>
  <c r="AN73" i="15"/>
  <c r="AK73" i="15"/>
  <c r="AH73" i="15"/>
  <c r="AE73" i="15"/>
  <c r="AB73" i="15"/>
  <c r="Y73" i="15"/>
  <c r="V73" i="15"/>
  <c r="S73" i="15"/>
  <c r="P73" i="15"/>
  <c r="M73" i="15"/>
  <c r="J73" i="15"/>
  <c r="G73" i="15"/>
  <c r="D73" i="15"/>
  <c r="A73" i="15"/>
  <c r="BY72" i="15"/>
  <c r="BX72" i="15"/>
  <c r="BV72" i="15"/>
  <c r="BU72" i="15"/>
  <c r="BS72" i="15"/>
  <c r="BR72" i="15"/>
  <c r="BP72" i="15"/>
  <c r="BO72" i="15"/>
  <c r="BL72" i="15"/>
  <c r="BI72" i="15"/>
  <c r="BF72" i="15"/>
  <c r="BC72" i="15"/>
  <c r="AZ72" i="15"/>
  <c r="AW72" i="15"/>
  <c r="AT72" i="15"/>
  <c r="AQ72" i="15"/>
  <c r="AN72" i="15"/>
  <c r="AK72" i="15"/>
  <c r="AH72" i="15"/>
  <c r="AE72" i="15"/>
  <c r="AB72" i="15"/>
  <c r="Y72" i="15"/>
  <c r="V72" i="15"/>
  <c r="S72" i="15"/>
  <c r="P72" i="15"/>
  <c r="M72" i="15"/>
  <c r="J72" i="15"/>
  <c r="G72" i="15"/>
  <c r="D72" i="15"/>
  <c r="A72" i="15"/>
  <c r="BY71" i="15"/>
  <c r="BX71" i="15"/>
  <c r="BV71" i="15"/>
  <c r="BU71" i="15"/>
  <c r="BS71" i="15"/>
  <c r="BR71" i="15"/>
  <c r="BP71" i="15"/>
  <c r="BO71" i="15"/>
  <c r="BL71" i="15"/>
  <c r="BI71" i="15"/>
  <c r="BF71" i="15"/>
  <c r="BC71" i="15"/>
  <c r="AZ71" i="15"/>
  <c r="AW71" i="15"/>
  <c r="AT71" i="15"/>
  <c r="AQ71" i="15"/>
  <c r="AN71" i="15"/>
  <c r="AK71" i="15"/>
  <c r="AH71" i="15"/>
  <c r="AE71" i="15"/>
  <c r="AB71" i="15"/>
  <c r="Y71" i="15"/>
  <c r="V71" i="15"/>
  <c r="S71" i="15"/>
  <c r="P71" i="15"/>
  <c r="M71" i="15"/>
  <c r="J71" i="15"/>
  <c r="G71" i="15"/>
  <c r="D71" i="15"/>
  <c r="A71" i="15"/>
  <c r="BY70" i="15"/>
  <c r="BX70" i="15"/>
  <c r="BV70" i="15"/>
  <c r="BU70" i="15"/>
  <c r="BS70" i="15"/>
  <c r="BR70" i="15"/>
  <c r="BP70" i="15"/>
  <c r="BO70" i="15"/>
  <c r="BL70" i="15"/>
  <c r="BI70" i="15"/>
  <c r="BF70" i="15"/>
  <c r="BC70" i="15"/>
  <c r="AZ70" i="15"/>
  <c r="AW70" i="15"/>
  <c r="AT70" i="15"/>
  <c r="AQ70" i="15"/>
  <c r="AN70" i="15"/>
  <c r="AK70" i="15"/>
  <c r="AH70" i="15"/>
  <c r="AE70" i="15"/>
  <c r="AB70" i="15"/>
  <c r="Y70" i="15"/>
  <c r="V70" i="15"/>
  <c r="S70" i="15"/>
  <c r="P70" i="15"/>
  <c r="M70" i="15"/>
  <c r="J70" i="15"/>
  <c r="G70" i="15"/>
  <c r="D70" i="15"/>
  <c r="A70" i="15"/>
  <c r="BY69" i="15"/>
  <c r="BX69" i="15"/>
  <c r="BV69" i="15"/>
  <c r="BU69" i="15"/>
  <c r="BS69" i="15"/>
  <c r="BR69" i="15"/>
  <c r="BP69" i="15"/>
  <c r="BO69" i="15"/>
  <c r="BL69" i="15"/>
  <c r="BI69" i="15"/>
  <c r="BF69" i="15"/>
  <c r="BC69" i="15"/>
  <c r="AZ69" i="15"/>
  <c r="AW69" i="15"/>
  <c r="AT69" i="15"/>
  <c r="AQ69" i="15"/>
  <c r="AN69" i="15"/>
  <c r="AK69" i="15"/>
  <c r="AH69" i="15"/>
  <c r="AE69" i="15"/>
  <c r="AB69" i="15"/>
  <c r="Y69" i="15"/>
  <c r="V69" i="15"/>
  <c r="S69" i="15"/>
  <c r="P69" i="15"/>
  <c r="M69" i="15"/>
  <c r="J69" i="15"/>
  <c r="G69" i="15"/>
  <c r="D69" i="15"/>
  <c r="A69" i="15"/>
  <c r="BY68" i="15"/>
  <c r="BX68" i="15"/>
  <c r="BV68" i="15"/>
  <c r="BU68" i="15"/>
  <c r="BS68" i="15"/>
  <c r="BR68" i="15"/>
  <c r="BP68" i="15"/>
  <c r="BO68" i="15"/>
  <c r="BL68" i="15"/>
  <c r="BI68" i="15"/>
  <c r="BF68" i="15"/>
  <c r="BC68" i="15"/>
  <c r="AZ68" i="15"/>
  <c r="AW68" i="15"/>
  <c r="AT68" i="15"/>
  <c r="AQ68" i="15"/>
  <c r="AN68" i="15"/>
  <c r="AK68" i="15"/>
  <c r="AH68" i="15"/>
  <c r="AE68" i="15"/>
  <c r="AB68" i="15"/>
  <c r="Y68" i="15"/>
  <c r="V68" i="15"/>
  <c r="S68" i="15"/>
  <c r="P68" i="15"/>
  <c r="M68" i="15"/>
  <c r="J68" i="15"/>
  <c r="G68" i="15"/>
  <c r="D68" i="15"/>
  <c r="A68" i="15"/>
  <c r="BY67" i="15"/>
  <c r="BX67" i="15"/>
  <c r="BV67" i="15"/>
  <c r="BU67" i="15"/>
  <c r="BS67" i="15"/>
  <c r="BR67" i="15"/>
  <c r="BP67" i="15"/>
  <c r="BO67" i="15"/>
  <c r="BL67" i="15"/>
  <c r="BI67" i="15"/>
  <c r="BF67" i="15"/>
  <c r="BC67" i="15"/>
  <c r="AZ67" i="15"/>
  <c r="AW67" i="15"/>
  <c r="AT67" i="15"/>
  <c r="AQ67" i="15"/>
  <c r="AN67" i="15"/>
  <c r="AK67" i="15"/>
  <c r="AH67" i="15"/>
  <c r="AE67" i="15"/>
  <c r="AB67" i="15"/>
  <c r="Y67" i="15"/>
  <c r="V67" i="15"/>
  <c r="S67" i="15"/>
  <c r="P67" i="15"/>
  <c r="M67" i="15"/>
  <c r="J67" i="15"/>
  <c r="G67" i="15"/>
  <c r="D67" i="15"/>
  <c r="A67" i="15"/>
  <c r="BY66" i="15"/>
  <c r="BX66" i="15"/>
  <c r="BV66" i="15"/>
  <c r="BU66" i="15"/>
  <c r="BS66" i="15"/>
  <c r="BR66" i="15"/>
  <c r="BP66" i="15"/>
  <c r="BO66" i="15"/>
  <c r="BL66" i="15"/>
  <c r="BI66" i="15"/>
  <c r="BF66" i="15"/>
  <c r="BC66" i="15"/>
  <c r="AZ66" i="15"/>
  <c r="AW66" i="15"/>
  <c r="AT66" i="15"/>
  <c r="AQ66" i="15"/>
  <c r="AN66" i="15"/>
  <c r="AK66" i="15"/>
  <c r="AH66" i="15"/>
  <c r="AE66" i="15"/>
  <c r="AB66" i="15"/>
  <c r="Y66" i="15"/>
  <c r="V66" i="15"/>
  <c r="S66" i="15"/>
  <c r="P66" i="15"/>
  <c r="M66" i="15"/>
  <c r="J66" i="15"/>
  <c r="G66" i="15"/>
  <c r="D66" i="15"/>
  <c r="A66" i="15"/>
  <c r="BY65" i="15"/>
  <c r="BX65" i="15"/>
  <c r="BV65" i="15"/>
  <c r="BU65" i="15"/>
  <c r="BS65" i="15"/>
  <c r="BR65" i="15"/>
  <c r="BP65" i="15"/>
  <c r="BO65" i="15"/>
  <c r="BL65" i="15"/>
  <c r="BI65" i="15"/>
  <c r="BF65" i="15"/>
  <c r="BC65" i="15"/>
  <c r="AZ65" i="15"/>
  <c r="AW65" i="15"/>
  <c r="AT65" i="15"/>
  <c r="AQ65" i="15"/>
  <c r="AN65" i="15"/>
  <c r="AK65" i="15"/>
  <c r="AH65" i="15"/>
  <c r="AE65" i="15"/>
  <c r="AB65" i="15"/>
  <c r="Y65" i="15"/>
  <c r="V65" i="15"/>
  <c r="S65" i="15"/>
  <c r="P65" i="15"/>
  <c r="M65" i="15"/>
  <c r="J65" i="15"/>
  <c r="G65" i="15"/>
  <c r="D65" i="15"/>
  <c r="A65" i="15"/>
  <c r="BY64" i="15"/>
  <c r="BX64" i="15"/>
  <c r="BV64" i="15"/>
  <c r="BU64" i="15"/>
  <c r="BS64" i="15"/>
  <c r="BR64" i="15"/>
  <c r="BP64" i="15"/>
  <c r="BO64" i="15"/>
  <c r="BL64" i="15"/>
  <c r="BI64" i="15"/>
  <c r="BF64" i="15"/>
  <c r="BC64" i="15"/>
  <c r="AZ64" i="15"/>
  <c r="AW64" i="15"/>
  <c r="AT64" i="15"/>
  <c r="AQ64" i="15"/>
  <c r="AN64" i="15"/>
  <c r="AK64" i="15"/>
  <c r="AH64" i="15"/>
  <c r="AE64" i="15"/>
  <c r="AB64" i="15"/>
  <c r="Y64" i="15"/>
  <c r="V64" i="15"/>
  <c r="S64" i="15"/>
  <c r="P64" i="15"/>
  <c r="M64" i="15"/>
  <c r="J64" i="15"/>
  <c r="G64" i="15"/>
  <c r="D64" i="15"/>
  <c r="A64" i="15"/>
  <c r="BY63" i="15"/>
  <c r="BX63" i="15"/>
  <c r="BV63" i="15"/>
  <c r="BU63" i="15"/>
  <c r="BS63" i="15"/>
  <c r="BR63" i="15"/>
  <c r="BP63" i="15"/>
  <c r="BO63" i="15"/>
  <c r="BL63" i="15"/>
  <c r="BI63" i="15"/>
  <c r="BF63" i="15"/>
  <c r="BC63" i="15"/>
  <c r="AZ63" i="15"/>
  <c r="AW63" i="15"/>
  <c r="AT63" i="15"/>
  <c r="AQ63" i="15"/>
  <c r="AN63" i="15"/>
  <c r="AK63" i="15"/>
  <c r="AH63" i="15"/>
  <c r="AE63" i="15"/>
  <c r="AB63" i="15"/>
  <c r="Y63" i="15"/>
  <c r="V63" i="15"/>
  <c r="S63" i="15"/>
  <c r="P63" i="15"/>
  <c r="M63" i="15"/>
  <c r="J63" i="15"/>
  <c r="G63" i="15"/>
  <c r="D63" i="15"/>
  <c r="A63" i="15"/>
  <c r="BY62" i="15"/>
  <c r="BX62" i="15"/>
  <c r="BV62" i="15"/>
  <c r="BU62" i="15"/>
  <c r="BS62" i="15"/>
  <c r="BR62" i="15"/>
  <c r="BP62" i="15"/>
  <c r="BO62" i="15"/>
  <c r="BL62" i="15"/>
  <c r="BI62" i="15"/>
  <c r="BF62" i="15"/>
  <c r="BC62" i="15"/>
  <c r="AZ62" i="15"/>
  <c r="AW62" i="15"/>
  <c r="AT62" i="15"/>
  <c r="AQ62" i="15"/>
  <c r="AN62" i="15"/>
  <c r="AK62" i="15"/>
  <c r="AH62" i="15"/>
  <c r="AE62" i="15"/>
  <c r="AB62" i="15"/>
  <c r="Y62" i="15"/>
  <c r="V62" i="15"/>
  <c r="S62" i="15"/>
  <c r="P62" i="15"/>
  <c r="M62" i="15"/>
  <c r="J62" i="15"/>
  <c r="G62" i="15"/>
  <c r="D62" i="15"/>
  <c r="A62" i="15"/>
  <c r="BY61" i="15"/>
  <c r="BX61" i="15"/>
  <c r="BV61" i="15"/>
  <c r="BU61" i="15"/>
  <c r="BS61" i="15"/>
  <c r="BR61" i="15"/>
  <c r="BP61" i="15"/>
  <c r="BO61" i="15"/>
  <c r="BL61" i="15"/>
  <c r="BI61" i="15"/>
  <c r="BF61" i="15"/>
  <c r="BC61" i="15"/>
  <c r="AZ61" i="15"/>
  <c r="AW61" i="15"/>
  <c r="AT61" i="15"/>
  <c r="AQ61" i="15"/>
  <c r="AN61" i="15"/>
  <c r="AK61" i="15"/>
  <c r="AH61" i="15"/>
  <c r="AE61" i="15"/>
  <c r="AB61" i="15"/>
  <c r="Y61" i="15"/>
  <c r="V61" i="15"/>
  <c r="S61" i="15"/>
  <c r="P61" i="15"/>
  <c r="M61" i="15"/>
  <c r="J61" i="15"/>
  <c r="G61" i="15"/>
  <c r="D61" i="15"/>
  <c r="A61" i="15"/>
  <c r="BY60" i="15"/>
  <c r="BX60" i="15"/>
  <c r="BV60" i="15"/>
  <c r="BU60" i="15"/>
  <c r="BS60" i="15"/>
  <c r="BR60" i="15"/>
  <c r="BP60" i="15"/>
  <c r="BO60" i="15"/>
  <c r="BL60" i="15"/>
  <c r="BI60" i="15"/>
  <c r="BF60" i="15"/>
  <c r="BC60" i="15"/>
  <c r="AZ60" i="15"/>
  <c r="AW60" i="15"/>
  <c r="AT60" i="15"/>
  <c r="AQ60" i="15"/>
  <c r="AN60" i="15"/>
  <c r="AK60" i="15"/>
  <c r="AH60" i="15"/>
  <c r="AE60" i="15"/>
  <c r="AB60" i="15"/>
  <c r="Y60" i="15"/>
  <c r="V60" i="15"/>
  <c r="S60" i="15"/>
  <c r="P60" i="15"/>
  <c r="M60" i="15"/>
  <c r="J60" i="15"/>
  <c r="G60" i="15"/>
  <c r="D60" i="15"/>
  <c r="A60" i="15"/>
  <c r="BY59" i="15"/>
  <c r="BX59" i="15"/>
  <c r="BV59" i="15"/>
  <c r="BU59" i="15"/>
  <c r="BS59" i="15"/>
  <c r="BR59" i="15"/>
  <c r="BP59" i="15"/>
  <c r="BO59" i="15"/>
  <c r="BL59" i="15"/>
  <c r="BI59" i="15"/>
  <c r="BF59" i="15"/>
  <c r="BC59" i="15"/>
  <c r="AZ59" i="15"/>
  <c r="AW59" i="15"/>
  <c r="AT59" i="15"/>
  <c r="AQ59" i="15"/>
  <c r="AN59" i="15"/>
  <c r="AK59" i="15"/>
  <c r="AH59" i="15"/>
  <c r="AE59" i="15"/>
  <c r="AB59" i="15"/>
  <c r="Y59" i="15"/>
  <c r="V59" i="15"/>
  <c r="S59" i="15"/>
  <c r="P59" i="15"/>
  <c r="M59" i="15"/>
  <c r="J59" i="15"/>
  <c r="G59" i="15"/>
  <c r="D59" i="15"/>
  <c r="A59" i="15"/>
  <c r="BY58" i="15"/>
  <c r="BX58" i="15"/>
  <c r="BV58" i="15"/>
  <c r="BU58" i="15"/>
  <c r="BS58" i="15"/>
  <c r="BR58" i="15"/>
  <c r="BP58" i="15"/>
  <c r="BO58" i="15"/>
  <c r="BL58" i="15"/>
  <c r="BI58" i="15"/>
  <c r="BF58" i="15"/>
  <c r="BC58" i="15"/>
  <c r="AZ58" i="15"/>
  <c r="AW58" i="15"/>
  <c r="AT58" i="15"/>
  <c r="AQ58" i="15"/>
  <c r="AN58" i="15"/>
  <c r="AK58" i="15"/>
  <c r="AH58" i="15"/>
  <c r="AE58" i="15"/>
  <c r="AB58" i="15"/>
  <c r="Y58" i="15"/>
  <c r="V58" i="15"/>
  <c r="S58" i="15"/>
  <c r="P58" i="15"/>
  <c r="M58" i="15"/>
  <c r="J58" i="15"/>
  <c r="G58" i="15"/>
  <c r="D58" i="15"/>
  <c r="A58" i="15"/>
  <c r="BY57" i="15"/>
  <c r="BX57" i="15"/>
  <c r="BV57" i="15"/>
  <c r="BU57" i="15"/>
  <c r="BS57" i="15"/>
  <c r="BR57" i="15"/>
  <c r="BP57" i="15"/>
  <c r="BO57" i="15"/>
  <c r="BL57" i="15"/>
  <c r="BI57" i="15"/>
  <c r="BF57" i="15"/>
  <c r="BC57" i="15"/>
  <c r="AZ57" i="15"/>
  <c r="AW57" i="15"/>
  <c r="AT57" i="15"/>
  <c r="AQ57" i="15"/>
  <c r="AN57" i="15"/>
  <c r="AK57" i="15"/>
  <c r="AH57" i="15"/>
  <c r="AE57" i="15"/>
  <c r="AB57" i="15"/>
  <c r="Y57" i="15"/>
  <c r="V57" i="15"/>
  <c r="S57" i="15"/>
  <c r="P57" i="15"/>
  <c r="M57" i="15"/>
  <c r="J57" i="15"/>
  <c r="G57" i="15"/>
  <c r="D57" i="15"/>
  <c r="A57" i="15"/>
  <c r="BY56" i="15"/>
  <c r="BX56" i="15"/>
  <c r="BV56" i="15"/>
  <c r="BU56" i="15"/>
  <c r="BS56" i="15"/>
  <c r="BR56" i="15"/>
  <c r="BP56" i="15"/>
  <c r="BO56" i="15"/>
  <c r="BL56" i="15"/>
  <c r="BI56" i="15"/>
  <c r="BF56" i="15"/>
  <c r="BC56" i="15"/>
  <c r="AZ56" i="15"/>
  <c r="AW56" i="15"/>
  <c r="AT56" i="15"/>
  <c r="AQ56" i="15"/>
  <c r="AN56" i="15"/>
  <c r="AK56" i="15"/>
  <c r="AH56" i="15"/>
  <c r="AE56" i="15"/>
  <c r="AB56" i="15"/>
  <c r="Y56" i="15"/>
  <c r="V56" i="15"/>
  <c r="S56" i="15"/>
  <c r="P56" i="15"/>
  <c r="M56" i="15"/>
  <c r="J56" i="15"/>
  <c r="G56" i="15"/>
  <c r="D56" i="15"/>
  <c r="A56" i="15"/>
  <c r="BY55" i="15"/>
  <c r="BX55" i="15"/>
  <c r="BV55" i="15"/>
  <c r="BU55" i="15"/>
  <c r="BS55" i="15"/>
  <c r="BR55" i="15"/>
  <c r="BP55" i="15"/>
  <c r="BO55" i="15"/>
  <c r="BL55" i="15"/>
  <c r="BI55" i="15"/>
  <c r="BF55" i="15"/>
  <c r="BC55" i="15"/>
  <c r="AZ55" i="15"/>
  <c r="AW55" i="15"/>
  <c r="AT55" i="15"/>
  <c r="AQ55" i="15"/>
  <c r="AN55" i="15"/>
  <c r="AK55" i="15"/>
  <c r="AH55" i="15"/>
  <c r="AE55" i="15"/>
  <c r="AB55" i="15"/>
  <c r="Y55" i="15"/>
  <c r="V55" i="15"/>
  <c r="S55" i="15"/>
  <c r="P55" i="15"/>
  <c r="M55" i="15"/>
  <c r="J55" i="15"/>
  <c r="G55" i="15"/>
  <c r="D55" i="15"/>
  <c r="A55" i="15"/>
  <c r="BY54" i="15"/>
  <c r="BX54" i="15"/>
  <c r="BV54" i="15"/>
  <c r="BU54" i="15"/>
  <c r="BS54" i="15"/>
  <c r="BR54" i="15"/>
  <c r="BP54" i="15"/>
  <c r="BO54" i="15"/>
  <c r="BL54" i="15"/>
  <c r="BI54" i="15"/>
  <c r="BF54" i="15"/>
  <c r="BC54" i="15"/>
  <c r="AZ54" i="15"/>
  <c r="AW54" i="15"/>
  <c r="AT54" i="15"/>
  <c r="AQ54" i="15"/>
  <c r="AN54" i="15"/>
  <c r="AK54" i="15"/>
  <c r="AH54" i="15"/>
  <c r="AE54" i="15"/>
  <c r="AB54" i="15"/>
  <c r="Y54" i="15"/>
  <c r="V54" i="15"/>
  <c r="S54" i="15"/>
  <c r="P54" i="15"/>
  <c r="M54" i="15"/>
  <c r="J54" i="15"/>
  <c r="G54" i="15"/>
  <c r="D54" i="15"/>
  <c r="A54" i="15"/>
  <c r="BY53" i="15"/>
  <c r="BX53" i="15"/>
  <c r="BV53" i="15"/>
  <c r="BU53" i="15"/>
  <c r="BS53" i="15"/>
  <c r="BR53" i="15"/>
  <c r="BP53" i="15"/>
  <c r="BO53" i="15"/>
  <c r="BL53" i="15"/>
  <c r="BI53" i="15"/>
  <c r="BF53" i="15"/>
  <c r="BC53" i="15"/>
  <c r="AZ53" i="15"/>
  <c r="AW53" i="15"/>
  <c r="AT53" i="15"/>
  <c r="AQ53" i="15"/>
  <c r="AN53" i="15"/>
  <c r="AK53" i="15"/>
  <c r="AH53" i="15"/>
  <c r="AE53" i="15"/>
  <c r="AB53" i="15"/>
  <c r="Y53" i="15"/>
  <c r="V53" i="15"/>
  <c r="S53" i="15"/>
  <c r="P53" i="15"/>
  <c r="M53" i="15"/>
  <c r="J53" i="15"/>
  <c r="G53" i="15"/>
  <c r="D53" i="15"/>
  <c r="A53" i="15"/>
  <c r="BY52" i="15"/>
  <c r="BX52" i="15"/>
  <c r="BV52" i="15"/>
  <c r="BU52" i="15"/>
  <c r="BS52" i="15"/>
  <c r="BR52" i="15"/>
  <c r="BP52" i="15"/>
  <c r="BO52" i="15"/>
  <c r="BL52" i="15"/>
  <c r="BI52" i="15"/>
  <c r="BF52" i="15"/>
  <c r="BC52" i="15"/>
  <c r="AZ52" i="15"/>
  <c r="AW52" i="15"/>
  <c r="AT52" i="15"/>
  <c r="AQ52" i="15"/>
  <c r="AN52" i="15"/>
  <c r="AK52" i="15"/>
  <c r="AH52" i="15"/>
  <c r="AE52" i="15"/>
  <c r="AB52" i="15"/>
  <c r="Y52" i="15"/>
  <c r="V52" i="15"/>
  <c r="S52" i="15"/>
  <c r="P52" i="15"/>
  <c r="M52" i="15"/>
  <c r="J52" i="15"/>
  <c r="G52" i="15"/>
  <c r="D52" i="15"/>
  <c r="A52" i="15"/>
  <c r="BY51" i="15"/>
  <c r="BX51" i="15"/>
  <c r="BV51" i="15"/>
  <c r="BU51" i="15"/>
  <c r="BS51" i="15"/>
  <c r="BR51" i="15"/>
  <c r="BP51" i="15"/>
  <c r="BO51" i="15"/>
  <c r="BL51" i="15"/>
  <c r="BI51" i="15"/>
  <c r="BF51" i="15"/>
  <c r="BC51" i="15"/>
  <c r="AZ51" i="15"/>
  <c r="AW51" i="15"/>
  <c r="AT51" i="15"/>
  <c r="AQ51" i="15"/>
  <c r="AN51" i="15"/>
  <c r="AK51" i="15"/>
  <c r="AH51" i="15"/>
  <c r="AE51" i="15"/>
  <c r="AB51" i="15"/>
  <c r="Y51" i="15"/>
  <c r="V51" i="15"/>
  <c r="S51" i="15"/>
  <c r="P51" i="15"/>
  <c r="M51" i="15"/>
  <c r="J51" i="15"/>
  <c r="G51" i="15"/>
  <c r="D51" i="15"/>
  <c r="A51" i="15"/>
  <c r="BY50" i="15"/>
  <c r="BX50" i="15"/>
  <c r="BV50" i="15"/>
  <c r="BU50" i="15"/>
  <c r="BS50" i="15"/>
  <c r="BR50" i="15"/>
  <c r="BP50" i="15"/>
  <c r="BO50" i="15"/>
  <c r="BL50" i="15"/>
  <c r="BI50" i="15"/>
  <c r="BF50" i="15"/>
  <c r="BC50" i="15"/>
  <c r="AZ50" i="15"/>
  <c r="AW50" i="15"/>
  <c r="AT50" i="15"/>
  <c r="AQ50" i="15"/>
  <c r="AN50" i="15"/>
  <c r="AK50" i="15"/>
  <c r="AH50" i="15"/>
  <c r="AE50" i="15"/>
  <c r="AB50" i="15"/>
  <c r="Y50" i="15"/>
  <c r="V50" i="15"/>
  <c r="S50" i="15"/>
  <c r="P50" i="15"/>
  <c r="M50" i="15"/>
  <c r="J50" i="15"/>
  <c r="G50" i="15"/>
  <c r="D50" i="15"/>
  <c r="A50" i="15"/>
  <c r="BY49" i="15"/>
  <c r="BX49" i="15"/>
  <c r="BV49" i="15"/>
  <c r="BU49" i="15"/>
  <c r="BS49" i="15"/>
  <c r="BR49" i="15"/>
  <c r="BP49" i="15"/>
  <c r="BO49" i="15"/>
  <c r="BL49" i="15"/>
  <c r="BI49" i="15"/>
  <c r="BF49" i="15"/>
  <c r="BC49" i="15"/>
  <c r="AZ49" i="15"/>
  <c r="AW49" i="15"/>
  <c r="AT49" i="15"/>
  <c r="AQ49" i="15"/>
  <c r="AN49" i="15"/>
  <c r="AK49" i="15"/>
  <c r="AH49" i="15"/>
  <c r="AE49" i="15"/>
  <c r="AB49" i="15"/>
  <c r="Y49" i="15"/>
  <c r="V49" i="15"/>
  <c r="S49" i="15"/>
  <c r="P49" i="15"/>
  <c r="M49" i="15"/>
  <c r="J49" i="15"/>
  <c r="G49" i="15"/>
  <c r="D49" i="15"/>
  <c r="A49" i="15"/>
  <c r="BY48" i="15"/>
  <c r="BX48" i="15"/>
  <c r="BV48" i="15"/>
  <c r="BU48" i="15"/>
  <c r="BS48" i="15"/>
  <c r="BR48" i="15"/>
  <c r="BP48" i="15"/>
  <c r="BO48" i="15"/>
  <c r="BL48" i="15"/>
  <c r="BI48" i="15"/>
  <c r="BF48" i="15"/>
  <c r="BC48" i="15"/>
  <c r="AZ48" i="15"/>
  <c r="AW48" i="15"/>
  <c r="AT48" i="15"/>
  <c r="AQ48" i="15"/>
  <c r="AN48" i="15"/>
  <c r="AK48" i="15"/>
  <c r="AH48" i="15"/>
  <c r="AE48" i="15"/>
  <c r="AB48" i="15"/>
  <c r="Y48" i="15"/>
  <c r="V48" i="15"/>
  <c r="S48" i="15"/>
  <c r="P48" i="15"/>
  <c r="M48" i="15"/>
  <c r="J48" i="15"/>
  <c r="G48" i="15"/>
  <c r="D48" i="15"/>
  <c r="A48" i="15"/>
  <c r="BY47" i="15"/>
  <c r="BX47" i="15"/>
  <c r="BV47" i="15"/>
  <c r="BU47" i="15"/>
  <c r="BS47" i="15"/>
  <c r="BR47" i="15"/>
  <c r="BP47" i="15"/>
  <c r="BO47" i="15"/>
  <c r="BL47" i="15"/>
  <c r="BI47" i="15"/>
  <c r="BF47" i="15"/>
  <c r="BC47" i="15"/>
  <c r="AZ47" i="15"/>
  <c r="AW47" i="15"/>
  <c r="AT47" i="15"/>
  <c r="AQ47" i="15"/>
  <c r="AN47" i="15"/>
  <c r="AK47" i="15"/>
  <c r="AH47" i="15"/>
  <c r="AE47" i="15"/>
  <c r="AB47" i="15"/>
  <c r="Y47" i="15"/>
  <c r="V47" i="15"/>
  <c r="S47" i="15"/>
  <c r="P47" i="15"/>
  <c r="M47" i="15"/>
  <c r="J47" i="15"/>
  <c r="G47" i="15"/>
  <c r="D47" i="15"/>
  <c r="A47" i="15"/>
  <c r="BY46" i="15"/>
  <c r="BX46" i="15"/>
  <c r="BV46" i="15"/>
  <c r="BU46" i="15"/>
  <c r="BS46" i="15"/>
  <c r="BR46" i="15"/>
  <c r="BP46" i="15"/>
  <c r="BO46" i="15"/>
  <c r="BL46" i="15"/>
  <c r="BI46" i="15"/>
  <c r="BF46" i="15"/>
  <c r="BC46" i="15"/>
  <c r="AZ46" i="15"/>
  <c r="AW46" i="15"/>
  <c r="AT46" i="15"/>
  <c r="AQ46" i="15"/>
  <c r="AN46" i="15"/>
  <c r="AK46" i="15"/>
  <c r="AH46" i="15"/>
  <c r="AE46" i="15"/>
  <c r="AB46" i="15"/>
  <c r="Y46" i="15"/>
  <c r="V46" i="15"/>
  <c r="S46" i="15"/>
  <c r="P46" i="15"/>
  <c r="M46" i="15"/>
  <c r="J46" i="15"/>
  <c r="G46" i="15"/>
  <c r="D46" i="15"/>
  <c r="A46" i="15"/>
  <c r="BY45" i="15"/>
  <c r="BX45" i="15"/>
  <c r="BV45" i="15"/>
  <c r="BU45" i="15"/>
  <c r="BS45" i="15"/>
  <c r="BR45" i="15"/>
  <c r="BP45" i="15"/>
  <c r="BO45" i="15"/>
  <c r="BL45" i="15"/>
  <c r="BI45" i="15"/>
  <c r="BF45" i="15"/>
  <c r="BC45" i="15"/>
  <c r="AZ45" i="15"/>
  <c r="AW45" i="15"/>
  <c r="AT45" i="15"/>
  <c r="AQ45" i="15"/>
  <c r="AN45" i="15"/>
  <c r="AK45" i="15"/>
  <c r="AH45" i="15"/>
  <c r="AE45" i="15"/>
  <c r="AB45" i="15"/>
  <c r="Y45" i="15"/>
  <c r="V45" i="15"/>
  <c r="S45" i="15"/>
  <c r="P45" i="15"/>
  <c r="M45" i="15"/>
  <c r="J45" i="15"/>
  <c r="G45" i="15"/>
  <c r="D45" i="15"/>
  <c r="A45" i="15"/>
  <c r="BY44" i="15"/>
  <c r="BX44" i="15"/>
  <c r="BV44" i="15"/>
  <c r="BU44" i="15"/>
  <c r="BS44" i="15"/>
  <c r="BR44" i="15"/>
  <c r="BP44" i="15"/>
  <c r="BO44" i="15"/>
  <c r="BL44" i="15"/>
  <c r="BI44" i="15"/>
  <c r="BF44" i="15"/>
  <c r="BC44" i="15"/>
  <c r="AZ44" i="15"/>
  <c r="AW44" i="15"/>
  <c r="AT44" i="15"/>
  <c r="AQ44" i="15"/>
  <c r="AN44" i="15"/>
  <c r="AK44" i="15"/>
  <c r="AH44" i="15"/>
  <c r="AE44" i="15"/>
  <c r="AB44" i="15"/>
  <c r="Y44" i="15"/>
  <c r="V44" i="15"/>
  <c r="S44" i="15"/>
  <c r="P44" i="15"/>
  <c r="M44" i="15"/>
  <c r="J44" i="15"/>
  <c r="G44" i="15"/>
  <c r="D44" i="15"/>
  <c r="A44" i="15"/>
  <c r="BY43" i="15"/>
  <c r="BX43" i="15"/>
  <c r="BV43" i="15"/>
  <c r="BU43" i="15"/>
  <c r="BS43" i="15"/>
  <c r="BR43" i="15"/>
  <c r="BP43" i="15"/>
  <c r="BO43" i="15"/>
  <c r="BL43" i="15"/>
  <c r="BI43" i="15"/>
  <c r="BF43" i="15"/>
  <c r="BC43" i="15"/>
  <c r="AZ43" i="15"/>
  <c r="AW43" i="15"/>
  <c r="AT43" i="15"/>
  <c r="AQ43" i="15"/>
  <c r="AN43" i="15"/>
  <c r="AK43" i="15"/>
  <c r="AH43" i="15"/>
  <c r="AE43" i="15"/>
  <c r="AB43" i="15"/>
  <c r="Y43" i="15"/>
  <c r="V43" i="15"/>
  <c r="S43" i="15"/>
  <c r="P43" i="15"/>
  <c r="M43" i="15"/>
  <c r="J43" i="15"/>
  <c r="G43" i="15"/>
  <c r="D43" i="15"/>
  <c r="A43" i="15"/>
  <c r="BY42" i="15"/>
  <c r="BX42" i="15"/>
  <c r="BV42" i="15"/>
  <c r="BU42" i="15"/>
  <c r="BS42" i="15"/>
  <c r="BR42" i="15"/>
  <c r="BP42" i="15"/>
  <c r="BO42" i="15"/>
  <c r="BL42" i="15"/>
  <c r="BI42" i="15"/>
  <c r="BF42" i="15"/>
  <c r="BC42" i="15"/>
  <c r="AZ42" i="15"/>
  <c r="AW42" i="15"/>
  <c r="AT42" i="15"/>
  <c r="AQ42" i="15"/>
  <c r="AN42" i="15"/>
  <c r="AK42" i="15"/>
  <c r="AH42" i="15"/>
  <c r="AE42" i="15"/>
  <c r="AB42" i="15"/>
  <c r="Y42" i="15"/>
  <c r="V42" i="15"/>
  <c r="S42" i="15"/>
  <c r="P42" i="15"/>
  <c r="M42" i="15"/>
  <c r="J42" i="15"/>
  <c r="G42" i="15"/>
  <c r="D42" i="15"/>
  <c r="A42" i="15"/>
  <c r="BY41" i="15"/>
  <c r="BX41" i="15"/>
  <c r="BV41" i="15"/>
  <c r="BU41" i="15"/>
  <c r="BS41" i="15"/>
  <c r="BR41" i="15"/>
  <c r="BP41" i="15"/>
  <c r="BO41" i="15"/>
  <c r="BL41" i="15"/>
  <c r="BI41" i="15"/>
  <c r="BF41" i="15"/>
  <c r="BC41" i="15"/>
  <c r="AZ41" i="15"/>
  <c r="AW41" i="15"/>
  <c r="AT41" i="15"/>
  <c r="AQ41" i="15"/>
  <c r="AN41" i="15"/>
  <c r="AK41" i="15"/>
  <c r="AH41" i="15"/>
  <c r="AE41" i="15"/>
  <c r="AB41" i="15"/>
  <c r="Y41" i="15"/>
  <c r="V41" i="15"/>
  <c r="S41" i="15"/>
  <c r="P41" i="15"/>
  <c r="M41" i="15"/>
  <c r="J41" i="15"/>
  <c r="G41" i="15"/>
  <c r="D41" i="15"/>
  <c r="A41" i="15"/>
  <c r="BY40" i="15"/>
  <c r="BX40" i="15"/>
  <c r="BV40" i="15"/>
  <c r="BU40" i="15"/>
  <c r="BS40" i="15"/>
  <c r="BR40" i="15"/>
  <c r="BP40" i="15"/>
  <c r="BO40" i="15"/>
  <c r="BL40" i="15"/>
  <c r="BI40" i="15"/>
  <c r="BF40" i="15"/>
  <c r="BC40" i="15"/>
  <c r="AZ40" i="15"/>
  <c r="AW40" i="15"/>
  <c r="AT40" i="15"/>
  <c r="AQ40" i="15"/>
  <c r="AN40" i="15"/>
  <c r="AK40" i="15"/>
  <c r="AH40" i="15"/>
  <c r="AE40" i="15"/>
  <c r="AB40" i="15"/>
  <c r="Y40" i="15"/>
  <c r="V40" i="15"/>
  <c r="S40" i="15"/>
  <c r="P40" i="15"/>
  <c r="M40" i="15"/>
  <c r="J40" i="15"/>
  <c r="G40" i="15"/>
  <c r="D40" i="15"/>
  <c r="A40" i="15"/>
  <c r="BY39" i="15"/>
  <c r="BX39" i="15"/>
  <c r="BV39" i="15"/>
  <c r="BU39" i="15"/>
  <c r="BS39" i="15"/>
  <c r="BR39" i="15"/>
  <c r="BP39" i="15"/>
  <c r="BO39" i="15"/>
  <c r="BL39" i="15"/>
  <c r="BI39" i="15"/>
  <c r="BF39" i="15"/>
  <c r="BC39" i="15"/>
  <c r="AZ39" i="15"/>
  <c r="AW39" i="15"/>
  <c r="AT39" i="15"/>
  <c r="AQ39" i="15"/>
  <c r="AN39" i="15"/>
  <c r="AK39" i="15"/>
  <c r="AH39" i="15"/>
  <c r="AE39" i="15"/>
  <c r="AB39" i="15"/>
  <c r="Y39" i="15"/>
  <c r="V39" i="15"/>
  <c r="S39" i="15"/>
  <c r="P39" i="15"/>
  <c r="M39" i="15"/>
  <c r="J39" i="15"/>
  <c r="G39" i="15"/>
  <c r="D39" i="15"/>
  <c r="A39" i="15"/>
  <c r="BY38" i="15"/>
  <c r="BX38" i="15"/>
  <c r="BV38" i="15"/>
  <c r="BU38" i="15"/>
  <c r="BS38" i="15"/>
  <c r="BR38" i="15"/>
  <c r="BP38" i="15"/>
  <c r="BO38" i="15"/>
  <c r="BL38" i="15"/>
  <c r="BI38" i="15"/>
  <c r="BF38" i="15"/>
  <c r="BC38" i="15"/>
  <c r="AZ38" i="15"/>
  <c r="AW38" i="15"/>
  <c r="AT38" i="15"/>
  <c r="AQ38" i="15"/>
  <c r="AN38" i="15"/>
  <c r="AK38" i="15"/>
  <c r="AH38" i="15"/>
  <c r="AE38" i="15"/>
  <c r="AB38" i="15"/>
  <c r="Y38" i="15"/>
  <c r="V38" i="15"/>
  <c r="S38" i="15"/>
  <c r="P38" i="15"/>
  <c r="M38" i="15"/>
  <c r="J38" i="15"/>
  <c r="G38" i="15"/>
  <c r="D38" i="15"/>
  <c r="A38" i="15"/>
  <c r="BY37" i="15"/>
  <c r="BX37" i="15"/>
  <c r="BV37" i="15"/>
  <c r="BU37" i="15"/>
  <c r="BS37" i="15"/>
  <c r="BR37" i="15"/>
  <c r="BP37" i="15"/>
  <c r="BO37" i="15"/>
  <c r="BL37" i="15"/>
  <c r="BI37" i="15"/>
  <c r="BF37" i="15"/>
  <c r="BC37" i="15"/>
  <c r="AZ37" i="15"/>
  <c r="AW37" i="15"/>
  <c r="AT37" i="15"/>
  <c r="AQ37" i="15"/>
  <c r="AN37" i="15"/>
  <c r="AK37" i="15"/>
  <c r="AH37" i="15"/>
  <c r="AE37" i="15"/>
  <c r="AB37" i="15"/>
  <c r="Y37" i="15"/>
  <c r="V37" i="15"/>
  <c r="S37" i="15"/>
  <c r="P37" i="15"/>
  <c r="M37" i="15"/>
  <c r="J37" i="15"/>
  <c r="G37" i="15"/>
  <c r="D37" i="15"/>
  <c r="A37" i="15"/>
  <c r="BY36" i="15"/>
  <c r="BX36" i="15"/>
  <c r="BV36" i="15"/>
  <c r="BU36" i="15"/>
  <c r="BS36" i="15"/>
  <c r="BR36" i="15"/>
  <c r="BP36" i="15"/>
  <c r="BO36" i="15"/>
  <c r="BL36" i="15"/>
  <c r="BI36" i="15"/>
  <c r="BF36" i="15"/>
  <c r="BC36" i="15"/>
  <c r="AZ36" i="15"/>
  <c r="AW36" i="15"/>
  <c r="AT36" i="15"/>
  <c r="AQ36" i="15"/>
  <c r="AN36" i="15"/>
  <c r="AK36" i="15"/>
  <c r="AH36" i="15"/>
  <c r="AE36" i="15"/>
  <c r="AB36" i="15"/>
  <c r="Y36" i="15"/>
  <c r="V36" i="15"/>
  <c r="S36" i="15"/>
  <c r="P36" i="15"/>
  <c r="M36" i="15"/>
  <c r="J36" i="15"/>
  <c r="G36" i="15"/>
  <c r="D36" i="15"/>
  <c r="A36" i="15"/>
  <c r="BY35" i="15"/>
  <c r="BX35" i="15"/>
  <c r="BV35" i="15"/>
  <c r="BU35" i="15"/>
  <c r="BS35" i="15"/>
  <c r="BR35" i="15"/>
  <c r="BP35" i="15"/>
  <c r="BO35" i="15"/>
  <c r="BL35" i="15"/>
  <c r="BI35" i="15"/>
  <c r="BF35" i="15"/>
  <c r="BC35" i="15"/>
  <c r="AZ35" i="15"/>
  <c r="AW35" i="15"/>
  <c r="AT35" i="15"/>
  <c r="AQ35" i="15"/>
  <c r="AN35" i="15"/>
  <c r="AK35" i="15"/>
  <c r="AH35" i="15"/>
  <c r="AE35" i="15"/>
  <c r="AB35" i="15"/>
  <c r="Y35" i="15"/>
  <c r="V35" i="15"/>
  <c r="S35" i="15"/>
  <c r="P35" i="15"/>
  <c r="M35" i="15"/>
  <c r="J35" i="15"/>
  <c r="G35" i="15"/>
  <c r="D35" i="15"/>
  <c r="A35" i="15"/>
  <c r="BY34" i="15"/>
  <c r="BX34" i="15"/>
  <c r="BV34" i="15"/>
  <c r="BU34" i="15"/>
  <c r="BS34" i="15"/>
  <c r="BR34" i="15"/>
  <c r="BP34" i="15"/>
  <c r="BO34" i="15"/>
  <c r="BL34" i="15"/>
  <c r="BI34" i="15"/>
  <c r="BF34" i="15"/>
  <c r="BC34" i="15"/>
  <c r="AZ34" i="15"/>
  <c r="AW34" i="15"/>
  <c r="AT34" i="15"/>
  <c r="AQ34" i="15"/>
  <c r="AN34" i="15"/>
  <c r="AK34" i="15"/>
  <c r="AH34" i="15"/>
  <c r="AE34" i="15"/>
  <c r="AB34" i="15"/>
  <c r="Y34" i="15"/>
  <c r="V34" i="15"/>
  <c r="S34" i="15"/>
  <c r="P34" i="15"/>
  <c r="M34" i="15"/>
  <c r="J34" i="15"/>
  <c r="G34" i="15"/>
  <c r="D34" i="15"/>
  <c r="A34" i="15"/>
  <c r="BY33" i="15"/>
  <c r="BX33" i="15"/>
  <c r="BV33" i="15"/>
  <c r="BU33" i="15"/>
  <c r="BS33" i="15"/>
  <c r="BR33" i="15"/>
  <c r="BP33" i="15"/>
  <c r="BO33" i="15"/>
  <c r="BL33" i="15"/>
  <c r="BI33" i="15"/>
  <c r="BF33" i="15"/>
  <c r="BC33" i="15"/>
  <c r="AZ33" i="15"/>
  <c r="AW33" i="15"/>
  <c r="AT33" i="15"/>
  <c r="AQ33" i="15"/>
  <c r="AN33" i="15"/>
  <c r="AK33" i="15"/>
  <c r="AH33" i="15"/>
  <c r="AE33" i="15"/>
  <c r="AB33" i="15"/>
  <c r="Y33" i="15"/>
  <c r="V33" i="15"/>
  <c r="S33" i="15"/>
  <c r="P33" i="15"/>
  <c r="M33" i="15"/>
  <c r="J33" i="15"/>
  <c r="G33" i="15"/>
  <c r="D33" i="15"/>
  <c r="A33" i="15"/>
  <c r="BY32" i="15"/>
  <c r="BX32" i="15"/>
  <c r="BV32" i="15"/>
  <c r="BU32" i="15"/>
  <c r="BS32" i="15"/>
  <c r="BR32" i="15"/>
  <c r="BP32" i="15"/>
  <c r="BO32" i="15"/>
  <c r="BL32" i="15"/>
  <c r="BI32" i="15"/>
  <c r="BF32" i="15"/>
  <c r="BC32" i="15"/>
  <c r="AZ32" i="15"/>
  <c r="AW32" i="15"/>
  <c r="AT32" i="15"/>
  <c r="AQ32" i="15"/>
  <c r="AN32" i="15"/>
  <c r="AK32" i="15"/>
  <c r="AH32" i="15"/>
  <c r="AE32" i="15"/>
  <c r="AB32" i="15"/>
  <c r="Y32" i="15"/>
  <c r="V32" i="15"/>
  <c r="S32" i="15"/>
  <c r="P32" i="15"/>
  <c r="M32" i="15"/>
  <c r="J32" i="15"/>
  <c r="G32" i="15"/>
  <c r="D32" i="15"/>
  <c r="A32" i="15"/>
  <c r="BY31" i="15"/>
  <c r="BX31" i="15"/>
  <c r="BV31" i="15"/>
  <c r="BU31" i="15"/>
  <c r="BS31" i="15"/>
  <c r="BR31" i="15"/>
  <c r="BP31" i="15"/>
  <c r="BO31" i="15"/>
  <c r="BL31" i="15"/>
  <c r="BI31" i="15"/>
  <c r="BF31" i="15"/>
  <c r="BC31" i="15"/>
  <c r="AZ31" i="15"/>
  <c r="AW31" i="15"/>
  <c r="AT31" i="15"/>
  <c r="AQ31" i="15"/>
  <c r="AN31" i="15"/>
  <c r="AK31" i="15"/>
  <c r="AH31" i="15"/>
  <c r="AE31" i="15"/>
  <c r="AB31" i="15"/>
  <c r="Y31" i="15"/>
  <c r="V31" i="15"/>
  <c r="S31" i="15"/>
  <c r="P31" i="15"/>
  <c r="M31" i="15"/>
  <c r="J31" i="15"/>
  <c r="G31" i="15"/>
  <c r="D31" i="15"/>
  <c r="A31" i="15"/>
  <c r="BY30" i="15"/>
  <c r="BX30" i="15"/>
  <c r="BV30" i="15"/>
  <c r="BU30" i="15"/>
  <c r="BS30" i="15"/>
  <c r="BR30" i="15"/>
  <c r="BP30" i="15"/>
  <c r="BO30" i="15"/>
  <c r="BL30" i="15"/>
  <c r="BI30" i="15"/>
  <c r="BF30" i="15"/>
  <c r="BC30" i="15"/>
  <c r="AZ30" i="15"/>
  <c r="AW30" i="15"/>
  <c r="AT30" i="15"/>
  <c r="AQ30" i="15"/>
  <c r="AN30" i="15"/>
  <c r="AK30" i="15"/>
  <c r="AH30" i="15"/>
  <c r="AE30" i="15"/>
  <c r="AB30" i="15"/>
  <c r="Y30" i="15"/>
  <c r="V30" i="15"/>
  <c r="S30" i="15"/>
  <c r="P30" i="15"/>
  <c r="M30" i="15"/>
  <c r="J30" i="15"/>
  <c r="G30" i="15"/>
  <c r="D30" i="15"/>
  <c r="A30" i="15"/>
  <c r="BY29" i="15"/>
  <c r="BX29" i="15"/>
  <c r="BV29" i="15"/>
  <c r="BU29" i="15"/>
  <c r="BS29" i="15"/>
  <c r="BR29" i="15"/>
  <c r="BP29" i="15"/>
  <c r="BO29" i="15"/>
  <c r="BL29" i="15"/>
  <c r="BI29" i="15"/>
  <c r="BF29" i="15"/>
  <c r="BC29" i="15"/>
  <c r="AZ29" i="15"/>
  <c r="AW29" i="15"/>
  <c r="AT29" i="15"/>
  <c r="AQ29" i="15"/>
  <c r="AN29" i="15"/>
  <c r="AK29" i="15"/>
  <c r="AH29" i="15"/>
  <c r="AE29" i="15"/>
  <c r="AB29" i="15"/>
  <c r="Y29" i="15"/>
  <c r="V29" i="15"/>
  <c r="S29" i="15"/>
  <c r="P29" i="15"/>
  <c r="M29" i="15"/>
  <c r="J29" i="15"/>
  <c r="G29" i="15"/>
  <c r="D29" i="15"/>
  <c r="A29" i="15"/>
  <c r="BY28" i="15"/>
  <c r="BX28" i="15"/>
  <c r="BV28" i="15"/>
  <c r="BU28" i="15"/>
  <c r="BS28" i="15"/>
  <c r="BR28" i="15"/>
  <c r="BP28" i="15"/>
  <c r="BO28" i="15"/>
  <c r="BL28" i="15"/>
  <c r="BI28" i="15"/>
  <c r="BF28" i="15"/>
  <c r="BC28" i="15"/>
  <c r="AZ28" i="15"/>
  <c r="AW28" i="15"/>
  <c r="AT28" i="15"/>
  <c r="AQ28" i="15"/>
  <c r="AN28" i="15"/>
  <c r="AK28" i="15"/>
  <c r="AH28" i="15"/>
  <c r="AE28" i="15"/>
  <c r="AB28" i="15"/>
  <c r="Y28" i="15"/>
  <c r="V28" i="15"/>
  <c r="S28" i="15"/>
  <c r="P28" i="15"/>
  <c r="M28" i="15"/>
  <c r="J28" i="15"/>
  <c r="G28" i="15"/>
  <c r="D28" i="15"/>
  <c r="A28" i="15"/>
  <c r="BY27" i="15"/>
  <c r="BX27" i="15"/>
  <c r="BV27" i="15"/>
  <c r="BU27" i="15"/>
  <c r="BS27" i="15"/>
  <c r="BR27" i="15"/>
  <c r="BP27" i="15"/>
  <c r="BO27" i="15"/>
  <c r="BL27" i="15"/>
  <c r="BI27" i="15"/>
  <c r="BF27" i="15"/>
  <c r="BC27" i="15"/>
  <c r="AZ27" i="15"/>
  <c r="AW27" i="15"/>
  <c r="AT27" i="15"/>
  <c r="AQ27" i="15"/>
  <c r="AN27" i="15"/>
  <c r="AK27" i="15"/>
  <c r="AH27" i="15"/>
  <c r="AE27" i="15"/>
  <c r="AB27" i="15"/>
  <c r="Y27" i="15"/>
  <c r="V27" i="15"/>
  <c r="S27" i="15"/>
  <c r="P27" i="15"/>
  <c r="M27" i="15"/>
  <c r="J27" i="15"/>
  <c r="G27" i="15"/>
  <c r="D27" i="15"/>
  <c r="A27" i="15"/>
  <c r="BY26" i="15"/>
  <c r="BX26" i="15"/>
  <c r="BV26" i="15"/>
  <c r="BU26" i="15"/>
  <c r="BS26" i="15"/>
  <c r="BR26" i="15"/>
  <c r="BP26" i="15"/>
  <c r="BO26" i="15"/>
  <c r="BL26" i="15"/>
  <c r="BI26" i="15"/>
  <c r="BF26" i="15"/>
  <c r="BC26" i="15"/>
  <c r="AZ26" i="15"/>
  <c r="AW26" i="15"/>
  <c r="AT26" i="15"/>
  <c r="AQ26" i="15"/>
  <c r="AN26" i="15"/>
  <c r="AK26" i="15"/>
  <c r="AH26" i="15"/>
  <c r="AE26" i="15"/>
  <c r="AB26" i="15"/>
  <c r="Y26" i="15"/>
  <c r="V26" i="15"/>
  <c r="S26" i="15"/>
  <c r="P26" i="15"/>
  <c r="M26" i="15"/>
  <c r="J26" i="15"/>
  <c r="G26" i="15"/>
  <c r="D26" i="15"/>
  <c r="A26" i="15"/>
  <c r="BY25" i="15"/>
  <c r="BX25" i="15"/>
  <c r="BV25" i="15"/>
  <c r="BU25" i="15"/>
  <c r="BS25" i="15"/>
  <c r="BR25" i="15"/>
  <c r="BP25" i="15"/>
  <c r="BO25" i="15"/>
  <c r="BL25" i="15"/>
  <c r="BI25" i="15"/>
  <c r="BF25" i="15"/>
  <c r="BC25" i="15"/>
  <c r="AZ25" i="15"/>
  <c r="AW25" i="15"/>
  <c r="AT25" i="15"/>
  <c r="AQ25" i="15"/>
  <c r="AN25" i="15"/>
  <c r="AK25" i="15"/>
  <c r="AH25" i="15"/>
  <c r="AE25" i="15"/>
  <c r="AB25" i="15"/>
  <c r="Y25" i="15"/>
  <c r="V25" i="15"/>
  <c r="S25" i="15"/>
  <c r="P25" i="15"/>
  <c r="M25" i="15"/>
  <c r="J25" i="15"/>
  <c r="G25" i="15"/>
  <c r="D25" i="15"/>
  <c r="A25" i="15"/>
  <c r="BY24" i="15"/>
  <c r="BX24" i="15"/>
  <c r="BV24" i="15"/>
  <c r="BU24" i="15"/>
  <c r="BS24" i="15"/>
  <c r="BR24" i="15"/>
  <c r="BP24" i="15"/>
  <c r="BO24" i="15"/>
  <c r="BL24" i="15"/>
  <c r="BI24" i="15"/>
  <c r="BF24" i="15"/>
  <c r="BC24" i="15"/>
  <c r="AZ24" i="15"/>
  <c r="AW24" i="15"/>
  <c r="AT24" i="15"/>
  <c r="AQ24" i="15"/>
  <c r="AN24" i="15"/>
  <c r="AK24" i="15"/>
  <c r="AH24" i="15"/>
  <c r="AE24" i="15"/>
  <c r="AB24" i="15"/>
  <c r="Y24" i="15"/>
  <c r="V24" i="15"/>
  <c r="S24" i="15"/>
  <c r="P24" i="15"/>
  <c r="M24" i="15"/>
  <c r="J24" i="15"/>
  <c r="G24" i="15"/>
  <c r="D24" i="15"/>
  <c r="A24" i="15"/>
  <c r="BY23" i="15"/>
  <c r="BX23" i="15"/>
  <c r="BV23" i="15"/>
  <c r="BU23" i="15"/>
  <c r="BS23" i="15"/>
  <c r="BR23" i="15"/>
  <c r="BP23" i="15"/>
  <c r="BO23" i="15"/>
  <c r="BL23" i="15"/>
  <c r="BI23" i="15"/>
  <c r="BF23" i="15"/>
  <c r="BC23" i="15"/>
  <c r="AZ23" i="15"/>
  <c r="AW23" i="15"/>
  <c r="AT23" i="15"/>
  <c r="AQ23" i="15"/>
  <c r="AN23" i="15"/>
  <c r="AK23" i="15"/>
  <c r="AH23" i="15"/>
  <c r="AE23" i="15"/>
  <c r="AB23" i="15"/>
  <c r="Y23" i="15"/>
  <c r="V23" i="15"/>
  <c r="S23" i="15"/>
  <c r="P23" i="15"/>
  <c r="M23" i="15"/>
  <c r="J23" i="15"/>
  <c r="G23" i="15"/>
  <c r="D23" i="15"/>
  <c r="A23" i="15"/>
  <c r="BY22" i="15"/>
  <c r="BX22" i="15"/>
  <c r="BV22" i="15"/>
  <c r="BU22" i="15"/>
  <c r="BS22" i="15"/>
  <c r="BR22" i="15"/>
  <c r="BP22" i="15"/>
  <c r="BO22" i="15"/>
  <c r="BL22" i="15"/>
  <c r="BI22" i="15"/>
  <c r="BF22" i="15"/>
  <c r="BC22" i="15"/>
  <c r="AZ22" i="15"/>
  <c r="AW22" i="15"/>
  <c r="AT22" i="15"/>
  <c r="AQ22" i="15"/>
  <c r="AN22" i="15"/>
  <c r="AK22" i="15"/>
  <c r="AH22" i="15"/>
  <c r="AE22" i="15"/>
  <c r="AB22" i="15"/>
  <c r="Y22" i="15"/>
  <c r="V22" i="15"/>
  <c r="S22" i="15"/>
  <c r="P22" i="15"/>
  <c r="M22" i="15"/>
  <c r="J22" i="15"/>
  <c r="G22" i="15"/>
  <c r="D22" i="15"/>
  <c r="A22" i="15"/>
  <c r="BY21" i="15"/>
  <c r="BX21" i="15"/>
  <c r="BV21" i="15"/>
  <c r="BU21" i="15"/>
  <c r="BS21" i="15"/>
  <c r="BR21" i="15"/>
  <c r="BP21" i="15"/>
  <c r="BO21" i="15"/>
  <c r="BL21" i="15"/>
  <c r="BI21" i="15"/>
  <c r="BF21" i="15"/>
  <c r="BC21" i="15"/>
  <c r="AZ21" i="15"/>
  <c r="AW21" i="15"/>
  <c r="AT21" i="15"/>
  <c r="AQ21" i="15"/>
  <c r="AN21" i="15"/>
  <c r="AK21" i="15"/>
  <c r="AH21" i="15"/>
  <c r="AE21" i="15"/>
  <c r="AB21" i="15"/>
  <c r="Y21" i="15"/>
  <c r="V21" i="15"/>
  <c r="S21" i="15"/>
  <c r="P21" i="15"/>
  <c r="M21" i="15"/>
  <c r="J21" i="15"/>
  <c r="G21" i="15"/>
  <c r="D21" i="15"/>
  <c r="A21" i="15"/>
  <c r="BY20" i="15"/>
  <c r="BX20" i="15"/>
  <c r="BV20" i="15"/>
  <c r="BU20" i="15"/>
  <c r="BS20" i="15"/>
  <c r="BR20" i="15"/>
  <c r="BP20" i="15"/>
  <c r="BO20" i="15"/>
  <c r="BL20" i="15"/>
  <c r="BI20" i="15"/>
  <c r="BF20" i="15"/>
  <c r="BC20" i="15"/>
  <c r="AZ20" i="15"/>
  <c r="AW20" i="15"/>
  <c r="AT20" i="15"/>
  <c r="AQ20" i="15"/>
  <c r="AN20" i="15"/>
  <c r="AK20" i="15"/>
  <c r="AH20" i="15"/>
  <c r="AE20" i="15"/>
  <c r="AB20" i="15"/>
  <c r="Y20" i="15"/>
  <c r="V20" i="15"/>
  <c r="S20" i="15"/>
  <c r="P20" i="15"/>
  <c r="M20" i="15"/>
  <c r="J20" i="15"/>
  <c r="G20" i="15"/>
  <c r="D20" i="15"/>
  <c r="A20" i="15"/>
  <c r="BY19" i="15"/>
  <c r="BX19" i="15"/>
  <c r="BV19" i="15"/>
  <c r="BU19" i="15"/>
  <c r="BS19" i="15"/>
  <c r="BR19" i="15"/>
  <c r="BP19" i="15"/>
  <c r="BO19" i="15"/>
  <c r="BL19" i="15"/>
  <c r="BI19" i="15"/>
  <c r="BF19" i="15"/>
  <c r="BC19" i="15"/>
  <c r="AZ19" i="15"/>
  <c r="AW19" i="15"/>
  <c r="AT19" i="15"/>
  <c r="AQ19" i="15"/>
  <c r="AN19" i="15"/>
  <c r="AK19" i="15"/>
  <c r="AH19" i="15"/>
  <c r="AE19" i="15"/>
  <c r="AB19" i="15"/>
  <c r="Y19" i="15"/>
  <c r="V19" i="15"/>
  <c r="S19" i="15"/>
  <c r="P19" i="15"/>
  <c r="M19" i="15"/>
  <c r="J19" i="15"/>
  <c r="G19" i="15"/>
  <c r="D19" i="15"/>
  <c r="A19" i="15"/>
  <c r="BY18" i="15"/>
  <c r="BX18" i="15"/>
  <c r="BV18" i="15"/>
  <c r="BU18" i="15"/>
  <c r="BS18" i="15"/>
  <c r="BR18" i="15"/>
  <c r="BP18" i="15"/>
  <c r="BO18" i="15"/>
  <c r="BL18" i="15"/>
  <c r="BI18" i="15"/>
  <c r="BF18" i="15"/>
  <c r="BC18" i="15"/>
  <c r="AZ18" i="15"/>
  <c r="AW18" i="15"/>
  <c r="AT18" i="15"/>
  <c r="AQ18" i="15"/>
  <c r="AN18" i="15"/>
  <c r="AK18" i="15"/>
  <c r="AH18" i="15"/>
  <c r="AE18" i="15"/>
  <c r="AB18" i="15"/>
  <c r="Y18" i="15"/>
  <c r="V18" i="15"/>
  <c r="S18" i="15"/>
  <c r="P18" i="15"/>
  <c r="M18" i="15"/>
  <c r="J18" i="15"/>
  <c r="G18" i="15"/>
  <c r="D18" i="15"/>
  <c r="A18" i="15"/>
  <c r="BY17" i="15"/>
  <c r="BX17" i="15"/>
  <c r="BV17" i="15"/>
  <c r="BU17" i="15"/>
  <c r="BS17" i="15"/>
  <c r="BR17" i="15"/>
  <c r="BP17" i="15"/>
  <c r="BO17" i="15"/>
  <c r="BL17" i="15"/>
  <c r="BI17" i="15"/>
  <c r="BF17" i="15"/>
  <c r="BC17" i="15"/>
  <c r="AZ17" i="15"/>
  <c r="AW17" i="15"/>
  <c r="AT17" i="15"/>
  <c r="AQ17" i="15"/>
  <c r="AN17" i="15"/>
  <c r="AK17" i="15"/>
  <c r="AH17" i="15"/>
  <c r="AE17" i="15"/>
  <c r="AB17" i="15"/>
  <c r="Y17" i="15"/>
  <c r="V17" i="15"/>
  <c r="S17" i="15"/>
  <c r="P17" i="15"/>
  <c r="M17" i="15"/>
  <c r="J17" i="15"/>
  <c r="G17" i="15"/>
  <c r="D17" i="15"/>
  <c r="A17" i="15"/>
  <c r="BY16" i="15"/>
  <c r="BX16" i="15"/>
  <c r="BV16" i="15"/>
  <c r="BU16" i="15"/>
  <c r="BS16" i="15"/>
  <c r="BR16" i="15"/>
  <c r="BP16" i="15"/>
  <c r="BO16" i="15"/>
  <c r="BL16" i="15"/>
  <c r="BI16" i="15"/>
  <c r="BF16" i="15"/>
  <c r="BC16" i="15"/>
  <c r="AZ16" i="15"/>
  <c r="AW16" i="15"/>
  <c r="AT16" i="15"/>
  <c r="AQ16" i="15"/>
  <c r="AN16" i="15"/>
  <c r="AK16" i="15"/>
  <c r="AH16" i="15"/>
  <c r="AE16" i="15"/>
  <c r="AB16" i="15"/>
  <c r="Y16" i="15"/>
  <c r="V16" i="15"/>
  <c r="S16" i="15"/>
  <c r="P16" i="15"/>
  <c r="M16" i="15"/>
  <c r="J16" i="15"/>
  <c r="G16" i="15"/>
  <c r="D16" i="15"/>
  <c r="A16" i="15"/>
  <c r="BY15" i="15"/>
  <c r="BX15" i="15"/>
  <c r="BV15" i="15"/>
  <c r="BU15" i="15"/>
  <c r="BS15" i="15"/>
  <c r="BR15" i="15"/>
  <c r="BP15" i="15"/>
  <c r="BO15" i="15"/>
  <c r="BL15" i="15"/>
  <c r="BI15" i="15"/>
  <c r="BF15" i="15"/>
  <c r="BC15" i="15"/>
  <c r="AZ15" i="15"/>
  <c r="AW15" i="15"/>
  <c r="AT15" i="15"/>
  <c r="AQ15" i="15"/>
  <c r="AN15" i="15"/>
  <c r="AK15" i="15"/>
  <c r="AH15" i="15"/>
  <c r="AE15" i="15"/>
  <c r="AB15" i="15"/>
  <c r="Y15" i="15"/>
  <c r="V15" i="15"/>
  <c r="S15" i="15"/>
  <c r="P15" i="15"/>
  <c r="M15" i="15"/>
  <c r="J15" i="15"/>
  <c r="G15" i="15"/>
  <c r="D15" i="15"/>
  <c r="A15" i="15"/>
  <c r="BY14" i="15"/>
  <c r="BX14" i="15"/>
  <c r="BV14" i="15"/>
  <c r="BU14" i="15"/>
  <c r="BS14" i="15"/>
  <c r="BR14" i="15"/>
  <c r="BP14" i="15"/>
  <c r="BO14" i="15"/>
  <c r="BL14" i="15"/>
  <c r="BI14" i="15"/>
  <c r="BF14" i="15"/>
  <c r="BC14" i="15"/>
  <c r="AZ14" i="15"/>
  <c r="AW14" i="15"/>
  <c r="AT14" i="15"/>
  <c r="AQ14" i="15"/>
  <c r="AN14" i="15"/>
  <c r="AK14" i="15"/>
  <c r="AH14" i="15"/>
  <c r="AE14" i="15"/>
  <c r="AB14" i="15"/>
  <c r="Y14" i="15"/>
  <c r="V14" i="15"/>
  <c r="S14" i="15"/>
  <c r="P14" i="15"/>
  <c r="M14" i="15"/>
  <c r="J14" i="15"/>
  <c r="G14" i="15"/>
  <c r="D14" i="15"/>
  <c r="A14" i="15"/>
  <c r="BY13" i="15"/>
  <c r="BX13" i="15"/>
  <c r="BV13" i="15"/>
  <c r="BU13" i="15"/>
  <c r="BS13" i="15"/>
  <c r="BR13" i="15"/>
  <c r="BP13" i="15"/>
  <c r="BO13" i="15"/>
  <c r="BL13" i="15"/>
  <c r="BI13" i="15"/>
  <c r="BF13" i="15"/>
  <c r="BC13" i="15"/>
  <c r="AZ13" i="15"/>
  <c r="AW13" i="15"/>
  <c r="AT13" i="15"/>
  <c r="AQ13" i="15"/>
  <c r="AN13" i="15"/>
  <c r="AK13" i="15"/>
  <c r="AH13" i="15"/>
  <c r="AE13" i="15"/>
  <c r="AB13" i="15"/>
  <c r="Y13" i="15"/>
  <c r="V13" i="15"/>
  <c r="S13" i="15"/>
  <c r="P13" i="15"/>
  <c r="M13" i="15"/>
  <c r="J13" i="15"/>
  <c r="G13" i="15"/>
  <c r="D13" i="15"/>
  <c r="A13" i="15"/>
  <c r="BY12" i="15"/>
  <c r="BX12" i="15"/>
  <c r="BV12" i="15"/>
  <c r="BU12" i="15"/>
  <c r="BS12" i="15"/>
  <c r="BR12" i="15"/>
  <c r="BP12" i="15"/>
  <c r="BO12" i="15"/>
  <c r="BL12" i="15"/>
  <c r="BI12" i="15"/>
  <c r="BF12" i="15"/>
  <c r="BC12" i="15"/>
  <c r="AZ12" i="15"/>
  <c r="AW12" i="15"/>
  <c r="AT12" i="15"/>
  <c r="AQ12" i="15"/>
  <c r="AN12" i="15"/>
  <c r="AK12" i="15"/>
  <c r="AH12" i="15"/>
  <c r="AE12" i="15"/>
  <c r="AB12" i="15"/>
  <c r="Y12" i="15"/>
  <c r="V12" i="15"/>
  <c r="S12" i="15"/>
  <c r="P12" i="15"/>
  <c r="M12" i="15"/>
  <c r="J12" i="15"/>
  <c r="G12" i="15"/>
  <c r="D12" i="15"/>
  <c r="A12" i="15"/>
  <c r="BY11" i="15"/>
  <c r="BX11" i="15"/>
  <c r="BV11" i="15"/>
  <c r="BU11" i="15"/>
  <c r="BS11" i="15"/>
  <c r="BR11" i="15"/>
  <c r="BP11" i="15"/>
  <c r="BO11" i="15"/>
  <c r="BL11" i="15"/>
  <c r="BI11" i="15"/>
  <c r="BF11" i="15"/>
  <c r="BC11" i="15"/>
  <c r="AZ11" i="15"/>
  <c r="AW11" i="15"/>
  <c r="AT11" i="15"/>
  <c r="AQ11" i="15"/>
  <c r="AN11" i="15"/>
  <c r="AK11" i="15"/>
  <c r="AH11" i="15"/>
  <c r="AE11" i="15"/>
  <c r="AB11" i="15"/>
  <c r="Y11" i="15"/>
  <c r="V11" i="15"/>
  <c r="S11" i="15"/>
  <c r="P11" i="15"/>
  <c r="M11" i="15"/>
  <c r="J11" i="15"/>
  <c r="G11" i="15"/>
  <c r="D11" i="15"/>
  <c r="A11" i="15"/>
  <c r="BY10" i="15"/>
  <c r="BX10" i="15"/>
  <c r="BV10" i="15"/>
  <c r="BU10" i="15"/>
  <c r="BS10" i="15"/>
  <c r="BR10" i="15"/>
  <c r="BP10" i="15"/>
  <c r="BO10" i="15"/>
  <c r="BL10" i="15"/>
  <c r="BI10" i="15"/>
  <c r="BF10" i="15"/>
  <c r="BC10" i="15"/>
  <c r="AZ10" i="15"/>
  <c r="AW10" i="15"/>
  <c r="AT10" i="15"/>
  <c r="AQ10" i="15"/>
  <c r="AN10" i="15"/>
  <c r="AK10" i="15"/>
  <c r="AH10" i="15"/>
  <c r="AE10" i="15"/>
  <c r="AB10" i="15"/>
  <c r="Y10" i="15"/>
  <c r="V10" i="15"/>
  <c r="S10" i="15"/>
  <c r="P10" i="15"/>
  <c r="M10" i="15"/>
  <c r="J10" i="15"/>
  <c r="G10" i="15"/>
  <c r="D10" i="15"/>
  <c r="A10" i="15"/>
  <c r="BY9" i="15"/>
  <c r="BX9" i="15"/>
  <c r="BV9" i="15"/>
  <c r="BU9" i="15"/>
  <c r="BS9" i="15"/>
  <c r="BR9" i="15"/>
  <c r="BP9" i="15"/>
  <c r="BO9" i="15"/>
  <c r="BL9" i="15"/>
  <c r="BI9" i="15"/>
  <c r="BF9" i="15"/>
  <c r="BC9" i="15"/>
  <c r="AZ9" i="15"/>
  <c r="AW9" i="15"/>
  <c r="AT9" i="15"/>
  <c r="AQ9" i="15"/>
  <c r="AN9" i="15"/>
  <c r="AK9" i="15"/>
  <c r="AH9" i="15"/>
  <c r="AE9" i="15"/>
  <c r="AB9" i="15"/>
  <c r="Y9" i="15"/>
  <c r="V9" i="15"/>
  <c r="S9" i="15"/>
  <c r="P9" i="15"/>
  <c r="M9" i="15"/>
  <c r="J9" i="15"/>
  <c r="G9" i="15"/>
  <c r="D9" i="15"/>
  <c r="A9" i="15"/>
  <c r="BY8" i="15"/>
  <c r="BX8" i="15"/>
  <c r="BV8" i="15"/>
  <c r="BU8" i="15"/>
  <c r="BS8" i="15"/>
  <c r="BR8" i="15"/>
  <c r="BP8" i="15"/>
  <c r="BO8" i="15"/>
  <c r="BL8" i="15"/>
  <c r="BI8" i="15"/>
  <c r="BF8" i="15"/>
  <c r="BC8" i="15"/>
  <c r="AZ8" i="15"/>
  <c r="AW8" i="15"/>
  <c r="AT8" i="15"/>
  <c r="AQ8" i="15"/>
  <c r="AN8" i="15"/>
  <c r="AK8" i="15"/>
  <c r="AH8" i="15"/>
  <c r="AE8" i="15"/>
  <c r="AB8" i="15"/>
  <c r="Y8" i="15"/>
  <c r="V8" i="15"/>
  <c r="S8" i="15"/>
  <c r="P8" i="15"/>
  <c r="M8" i="15"/>
  <c r="J8" i="15"/>
  <c r="G8" i="15"/>
  <c r="D8" i="15"/>
  <c r="A8" i="15"/>
  <c r="BY7" i="15"/>
  <c r="BX7" i="15"/>
  <c r="BV7" i="15"/>
  <c r="BU7" i="15"/>
  <c r="BS7" i="15"/>
  <c r="BR7" i="15"/>
  <c r="BP7" i="15"/>
  <c r="BO7" i="15"/>
  <c r="BL7" i="15"/>
  <c r="BI7" i="15"/>
  <c r="BF7" i="15"/>
  <c r="BC7" i="15"/>
  <c r="AZ7" i="15"/>
  <c r="AW7" i="15"/>
  <c r="AT7" i="15"/>
  <c r="AQ7" i="15"/>
  <c r="AN7" i="15"/>
  <c r="AK7" i="15"/>
  <c r="AH7" i="15"/>
  <c r="AE7" i="15"/>
  <c r="AB7" i="15"/>
  <c r="Y7" i="15"/>
  <c r="V7" i="15"/>
  <c r="S7" i="15"/>
  <c r="P7" i="15"/>
  <c r="M7" i="15"/>
  <c r="J7" i="15"/>
  <c r="G7" i="15"/>
  <c r="D7" i="15"/>
  <c r="A7" i="15"/>
  <c r="BY6" i="15"/>
  <c r="BX6" i="15"/>
  <c r="BV6" i="15"/>
  <c r="BU6" i="15"/>
  <c r="BS6" i="15"/>
  <c r="BR6" i="15"/>
  <c r="BP6" i="15"/>
  <c r="BO6" i="15"/>
  <c r="BL6" i="15"/>
  <c r="BI6" i="15"/>
  <c r="BF6" i="15"/>
  <c r="BC6" i="15"/>
  <c r="AZ6" i="15"/>
  <c r="AW6" i="15"/>
  <c r="AT6" i="15"/>
  <c r="AQ6" i="15"/>
  <c r="AN6" i="15"/>
  <c r="AK6" i="15"/>
  <c r="AH6" i="15"/>
  <c r="AE6" i="15"/>
  <c r="AB6" i="15"/>
  <c r="Y6" i="15"/>
  <c r="V6" i="15"/>
  <c r="S6" i="15"/>
  <c r="P6" i="15"/>
  <c r="M6" i="15"/>
  <c r="J6" i="15"/>
  <c r="G6" i="15"/>
  <c r="D6" i="15"/>
  <c r="A6" i="15"/>
  <c r="BY5" i="15"/>
  <c r="BX5" i="15"/>
  <c r="BV5" i="15"/>
  <c r="BU5" i="15"/>
  <c r="BS5" i="15"/>
  <c r="BR5" i="15"/>
  <c r="BP5" i="15"/>
  <c r="BO5" i="15"/>
  <c r="BL5" i="15"/>
  <c r="BI5" i="15"/>
  <c r="BF5" i="15"/>
  <c r="BC5" i="15"/>
  <c r="AZ5" i="15"/>
  <c r="AW5" i="15"/>
  <c r="AT5" i="15"/>
  <c r="AQ5" i="15"/>
  <c r="AN5" i="15"/>
  <c r="AK5" i="15"/>
  <c r="AH5" i="15"/>
  <c r="AE5" i="15"/>
  <c r="AB5" i="15"/>
  <c r="Y5" i="15"/>
  <c r="V5" i="15"/>
  <c r="S5" i="15"/>
  <c r="P5" i="15"/>
  <c r="M5" i="15"/>
  <c r="J5" i="15"/>
  <c r="G5" i="15"/>
  <c r="D5" i="15"/>
  <c r="A5" i="15"/>
  <c r="BY4" i="15"/>
  <c r="BX4" i="15"/>
  <c r="BV4" i="15"/>
  <c r="BU4" i="15"/>
  <c r="BS4" i="15"/>
  <c r="BR4" i="15"/>
  <c r="BP4" i="15"/>
  <c r="BO4" i="15"/>
  <c r="BL4" i="15"/>
  <c r="BI4" i="15"/>
  <c r="BF4" i="15"/>
  <c r="BC4" i="15"/>
  <c r="AZ4" i="15"/>
  <c r="AW4" i="15"/>
  <c r="AT4" i="15"/>
  <c r="AQ4" i="15"/>
  <c r="AN4" i="15"/>
  <c r="AK4" i="15"/>
  <c r="AH4" i="15"/>
  <c r="AE4" i="15"/>
  <c r="AB4" i="15"/>
  <c r="Y4" i="15"/>
  <c r="V4" i="15"/>
  <c r="S4" i="15"/>
  <c r="P4" i="15"/>
  <c r="M4" i="15"/>
  <c r="J4" i="15"/>
  <c r="G4" i="15"/>
  <c r="D4" i="15"/>
  <c r="A4" i="15"/>
  <c r="BY3" i="15"/>
  <c r="BX3" i="15"/>
  <c r="BV3" i="15"/>
  <c r="BU3" i="15"/>
  <c r="BS3" i="15"/>
  <c r="BR3" i="15"/>
  <c r="BP3" i="15"/>
  <c r="BO3" i="15"/>
  <c r="BL3" i="15"/>
  <c r="BI3" i="15"/>
  <c r="BF3" i="15"/>
  <c r="BC3" i="15"/>
  <c r="AZ3" i="15"/>
  <c r="AW3" i="15"/>
  <c r="AT3" i="15"/>
  <c r="AQ3" i="15"/>
  <c r="AN3" i="15"/>
  <c r="AK3" i="15"/>
  <c r="AH3" i="15"/>
  <c r="AE3" i="15"/>
  <c r="AB3" i="15"/>
  <c r="Y3" i="15"/>
  <c r="V3" i="15"/>
  <c r="S3" i="15"/>
  <c r="P3" i="15"/>
  <c r="M3" i="15"/>
  <c r="J3" i="15"/>
  <c r="G3" i="15"/>
  <c r="D3" i="15"/>
  <c r="A3" i="15"/>
  <c r="BY2" i="15"/>
  <c r="BX2" i="15"/>
  <c r="BV2" i="15"/>
  <c r="BU2" i="15"/>
  <c r="BS2" i="15"/>
  <c r="BR2" i="15"/>
  <c r="BP2" i="15"/>
  <c r="BO2" i="15"/>
  <c r="BL2" i="15"/>
  <c r="BI2" i="15"/>
  <c r="BF2" i="15"/>
  <c r="BC2" i="15"/>
  <c r="AZ2" i="15"/>
  <c r="AW2" i="15"/>
  <c r="AT2" i="15"/>
  <c r="AQ2" i="15"/>
  <c r="AN2" i="15"/>
  <c r="AK2" i="15"/>
  <c r="AH2" i="15"/>
  <c r="AE2" i="15"/>
  <c r="AB2" i="15"/>
  <c r="Y2" i="15"/>
  <c r="V2" i="15"/>
  <c r="S2" i="15"/>
  <c r="P2" i="15"/>
  <c r="M2" i="15"/>
  <c r="J2" i="15"/>
  <c r="G2" i="15"/>
  <c r="D2" i="15"/>
  <c r="A2" i="15"/>
  <c r="Y423" i="10" l="1"/>
  <c r="Y284" i="10"/>
  <c r="Y137" i="10"/>
  <c r="Y369" i="10"/>
  <c r="Y417" i="10"/>
  <c r="Y373" i="10"/>
  <c r="Y429" i="10"/>
  <c r="Y365" i="10"/>
  <c r="Y447" i="10"/>
  <c r="Y291" i="10"/>
  <c r="Y345" i="10"/>
  <c r="Y426" i="10"/>
  <c r="Y251" i="10"/>
  <c r="Y130" i="10"/>
  <c r="Y216" i="10"/>
  <c r="Y197" i="10"/>
  <c r="Y424" i="10"/>
  <c r="Y370" i="10"/>
  <c r="Y355" i="10"/>
  <c r="Y220" i="10"/>
  <c r="Y112" i="10"/>
  <c r="Y135" i="10"/>
  <c r="Y152" i="10"/>
  <c r="Y372" i="10"/>
  <c r="Y425" i="10"/>
  <c r="Y438" i="10"/>
  <c r="Y366" i="10"/>
  <c r="Y371" i="10"/>
  <c r="Y387" i="10"/>
  <c r="Y415" i="10"/>
  <c r="Y459" i="10"/>
  <c r="Y221" i="10"/>
  <c r="Y127" i="10"/>
  <c r="Y358" i="10"/>
  <c r="Y445" i="10"/>
  <c r="Y53" i="10"/>
  <c r="Y20" i="10"/>
  <c r="Y86" i="10"/>
  <c r="Y439" i="10"/>
  <c r="Y227" i="10"/>
  <c r="Y104" i="10"/>
  <c r="Y470" i="10"/>
  <c r="Y327" i="10"/>
  <c r="Y383" i="10"/>
  <c r="Y218" i="10"/>
  <c r="Y200" i="10"/>
  <c r="Y458" i="10"/>
  <c r="Y103" i="10"/>
  <c r="Y76" i="10"/>
  <c r="Y140" i="10"/>
  <c r="Y374" i="10"/>
  <c r="Y354" i="10"/>
  <c r="Y363" i="10"/>
  <c r="Y294" i="10"/>
  <c r="Y157" i="10"/>
  <c r="Y234" i="10"/>
  <c r="Y37" i="10"/>
  <c r="Y205" i="10"/>
  <c r="Y238" i="10"/>
  <c r="Y292" i="10"/>
  <c r="Y324" i="10"/>
  <c r="Y468" i="10"/>
  <c r="Y213" i="10"/>
  <c r="Y479" i="10"/>
  <c r="Y222" i="10"/>
  <c r="Y255" i="10"/>
  <c r="Y271" i="10"/>
  <c r="Y364" i="10"/>
  <c r="Y185" i="10"/>
  <c r="Y240" i="10"/>
  <c r="Y110" i="10"/>
  <c r="Y80" i="10"/>
  <c r="Y96" i="10"/>
  <c r="Y166" i="10"/>
  <c r="Y228" i="10"/>
  <c r="Y95" i="10"/>
  <c r="Y296" i="10"/>
  <c r="Y403" i="10"/>
  <c r="Y335" i="10"/>
  <c r="Y189" i="10"/>
  <c r="Y485" i="10"/>
  <c r="Y120" i="10"/>
  <c r="Y312" i="10"/>
  <c r="Y100" i="10"/>
  <c r="Y82" i="10"/>
  <c r="Y209" i="10"/>
  <c r="Y293" i="10"/>
  <c r="Y469" i="10"/>
  <c r="Y442" i="10"/>
  <c r="Y107" i="10"/>
  <c r="Y206" i="10"/>
  <c r="Y128" i="10"/>
  <c r="Y278" i="10"/>
  <c r="Y347" i="10"/>
  <c r="Y165" i="10"/>
  <c r="Y273" i="10"/>
  <c r="Y272" i="10"/>
  <c r="Y124" i="10"/>
  <c r="Y235" i="10"/>
  <c r="Y131" i="10"/>
  <c r="Y239" i="10"/>
  <c r="Y377" i="10"/>
  <c r="Y332" i="10"/>
  <c r="Y444" i="10"/>
  <c r="Y168" i="10"/>
  <c r="Y248" i="10"/>
  <c r="Y316" i="10"/>
  <c r="Y375" i="10"/>
  <c r="Y207" i="10"/>
  <c r="Y305" i="10"/>
  <c r="Y402" i="10"/>
  <c r="Y488" i="10"/>
  <c r="Y306" i="10"/>
  <c r="Y277" i="10"/>
  <c r="Y119" i="10"/>
  <c r="Y298" i="10"/>
  <c r="Y410" i="10"/>
  <c r="Y281" i="10"/>
  <c r="Y179" i="10"/>
  <c r="Y233" i="10"/>
  <c r="Y329" i="10"/>
  <c r="Y464" i="10"/>
  <c r="Y155" i="10"/>
  <c r="Y259" i="10"/>
  <c r="Y343" i="10"/>
  <c r="Y395" i="10"/>
  <c r="Y463" i="10"/>
  <c r="Y198" i="10"/>
  <c r="Y400" i="10"/>
  <c r="Y126" i="10"/>
  <c r="Y171" i="10"/>
  <c r="Y276" i="10"/>
  <c r="Y45" i="10"/>
  <c r="Y142" i="10"/>
  <c r="Y301" i="10"/>
  <c r="Y153" i="10"/>
  <c r="Y242" i="10"/>
  <c r="Y449" i="10"/>
  <c r="Y132" i="10"/>
  <c r="Y246" i="10"/>
  <c r="Y231" i="10"/>
  <c r="Y474" i="10"/>
  <c r="Y443" i="10"/>
  <c r="Y87" i="10"/>
  <c r="Y129" i="10"/>
  <c r="Y376" i="10"/>
  <c r="Y134" i="10"/>
  <c r="Y201" i="10"/>
  <c r="Y258" i="10"/>
  <c r="Y380" i="10"/>
  <c r="Y483" i="10"/>
  <c r="Y177" i="10"/>
  <c r="Y319" i="10"/>
  <c r="Y378" i="10"/>
  <c r="Y422" i="10"/>
  <c r="Y183" i="10"/>
  <c r="Y382" i="10"/>
  <c r="Y432" i="10"/>
  <c r="Y203" i="10"/>
  <c r="Y225" i="10"/>
  <c r="Y337" i="10"/>
  <c r="Y60" i="10"/>
  <c r="Y219" i="10"/>
  <c r="Y299" i="10"/>
  <c r="Y448" i="10"/>
  <c r="Y244" i="10"/>
  <c r="Y122" i="10"/>
  <c r="Y71" i="10"/>
  <c r="Y77" i="10"/>
  <c r="Y139" i="10"/>
  <c r="Y412" i="10"/>
  <c r="Y428" i="10"/>
  <c r="Y204" i="10"/>
  <c r="Y182" i="10"/>
  <c r="Y106" i="10"/>
  <c r="Y247" i="10"/>
  <c r="Y466" i="10"/>
  <c r="Y285" i="10"/>
  <c r="Y408" i="10"/>
  <c r="Y254" i="10"/>
  <c r="Y144" i="10"/>
  <c r="Y223" i="10"/>
  <c r="Y396" i="10"/>
  <c r="Y253" i="10"/>
  <c r="Y84" i="10"/>
  <c r="Y286" i="10"/>
  <c r="Y156" i="10"/>
  <c r="Y323" i="10"/>
  <c r="Y114" i="10"/>
  <c r="Y270" i="10"/>
  <c r="Y297" i="10"/>
  <c r="Y362" i="10"/>
  <c r="Y79" i="10"/>
  <c r="Y195" i="10"/>
  <c r="Y331" i="10"/>
  <c r="Y435" i="10"/>
  <c r="Y173" i="10"/>
  <c r="Y199" i="10"/>
  <c r="Y230" i="10"/>
  <c r="Y256" i="10"/>
  <c r="Y275" i="10"/>
  <c r="Y101" i="10"/>
  <c r="Y437" i="10"/>
  <c r="Y336" i="10"/>
  <c r="Y409" i="10"/>
  <c r="Y434" i="10"/>
  <c r="Y317" i="10"/>
  <c r="Y307" i="10"/>
  <c r="Y180" i="10"/>
  <c r="Y359" i="10"/>
  <c r="Y176" i="10"/>
  <c r="Y368" i="10"/>
  <c r="Y476" i="10"/>
  <c r="Y401" i="10"/>
  <c r="Y94" i="10"/>
  <c r="Y320" i="10"/>
  <c r="Y486" i="10"/>
  <c r="Y398" i="10"/>
  <c r="Y243" i="10"/>
  <c r="Y381" i="10"/>
  <c r="Y136" i="10"/>
  <c r="Y446" i="10"/>
  <c r="Y313" i="10"/>
  <c r="Y431" i="10"/>
  <c r="Y229" i="10"/>
  <c r="Y282" i="10"/>
  <c r="Y308" i="10"/>
  <c r="Y388" i="10"/>
  <c r="Y436" i="10"/>
  <c r="Y150" i="10"/>
  <c r="Y303" i="10"/>
  <c r="Y418" i="10"/>
  <c r="Y145" i="10"/>
  <c r="Y159" i="10"/>
  <c r="Y194" i="10"/>
  <c r="Y267" i="10"/>
  <c r="Y287" i="10"/>
  <c r="Y212" i="10"/>
  <c r="Y162" i="10"/>
  <c r="Y148" i="10"/>
  <c r="Y441" i="10"/>
  <c r="Y164" i="10"/>
  <c r="Y300" i="10"/>
  <c r="Y416" i="10"/>
  <c r="Y407" i="10"/>
  <c r="Y264" i="10"/>
  <c r="Y44" i="10"/>
  <c r="Y123" i="10"/>
  <c r="Y302" i="10"/>
  <c r="Y143" i="10"/>
  <c r="Y175" i="10"/>
  <c r="Y236" i="10"/>
  <c r="Y279" i="10"/>
  <c r="Y338" i="10"/>
  <c r="Y389" i="10"/>
  <c r="Y413" i="10"/>
  <c r="Y433" i="10"/>
  <c r="Y461" i="10"/>
  <c r="Y149" i="10"/>
  <c r="Y237" i="10"/>
  <c r="Y356" i="10"/>
  <c r="Y141" i="10"/>
  <c r="Y283" i="10"/>
  <c r="Y352" i="10"/>
  <c r="Y125" i="10"/>
  <c r="Y245" i="10"/>
  <c r="Y321" i="10"/>
  <c r="Y349" i="10"/>
  <c r="Y392" i="10"/>
  <c r="Y138" i="10"/>
  <c r="Y202" i="10"/>
  <c r="Y288" i="10"/>
  <c r="Y367" i="10"/>
  <c r="Y167" i="10"/>
  <c r="Y274" i="10"/>
  <c r="Y467" i="10"/>
  <c r="Y161" i="10"/>
  <c r="Y208" i="10"/>
  <c r="Y309" i="10"/>
  <c r="Y115" i="10"/>
  <c r="Y361" i="10"/>
  <c r="Y90" i="10"/>
  <c r="Y489" i="10"/>
  <c r="Y495" i="10"/>
  <c r="Y497" i="10"/>
  <c r="Y501" i="10"/>
  <c r="Y505" i="10"/>
  <c r="Y509" i="10"/>
  <c r="Y513" i="10"/>
  <c r="Y517" i="10"/>
  <c r="Y521" i="10"/>
  <c r="Y525" i="10"/>
  <c r="Y529" i="10"/>
  <c r="Y533" i="10"/>
  <c r="Y537" i="10"/>
  <c r="Y541" i="10"/>
  <c r="Y545" i="10"/>
  <c r="Y549" i="10"/>
  <c r="Y553" i="10"/>
  <c r="Y557" i="10"/>
  <c r="Y561" i="10"/>
  <c r="Y565" i="10"/>
  <c r="Y569" i="10"/>
  <c r="Y573" i="10"/>
  <c r="Y577" i="10"/>
  <c r="Y581" i="10"/>
  <c r="Y585" i="10"/>
  <c r="Y249" i="10"/>
  <c r="Y280" i="10"/>
  <c r="Y475" i="10"/>
  <c r="Y393" i="10"/>
  <c r="Y261" i="10"/>
  <c r="Y117" i="10"/>
  <c r="Y214" i="10"/>
  <c r="Y482" i="10"/>
  <c r="Y290" i="10"/>
  <c r="Y111" i="10"/>
  <c r="Y38" i="10"/>
  <c r="Y385" i="10"/>
  <c r="Y480" i="10"/>
  <c r="Y344" i="10"/>
  <c r="Y158" i="10"/>
  <c r="Y210" i="10"/>
  <c r="Y257" i="10"/>
  <c r="Y318" i="10"/>
  <c r="Y405" i="10"/>
  <c r="Y421" i="10"/>
  <c r="Y454" i="10"/>
  <c r="Y465" i="10"/>
  <c r="Y192" i="10"/>
  <c r="Y266" i="10"/>
  <c r="Y453" i="10"/>
  <c r="Y187" i="10"/>
  <c r="Y346" i="10"/>
  <c r="Y471" i="10"/>
  <c r="Y188" i="10"/>
  <c r="Y89" i="10"/>
  <c r="Y384" i="10"/>
  <c r="Y452" i="10"/>
  <c r="Y170" i="10"/>
  <c r="Y260" i="10"/>
  <c r="Y333" i="10"/>
  <c r="Y419" i="10"/>
  <c r="Y451" i="10"/>
  <c r="Y193" i="10"/>
  <c r="Y326" i="10"/>
  <c r="Y181" i="10"/>
  <c r="Y262" i="10"/>
  <c r="Y339" i="10"/>
  <c r="Y411" i="10"/>
  <c r="Y81" i="10"/>
  <c r="Y494" i="10"/>
  <c r="Y491" i="10"/>
  <c r="Y121" i="10"/>
  <c r="Y484" i="10"/>
  <c r="Y232" i="10"/>
  <c r="Y186" i="10"/>
  <c r="Y420" i="10"/>
  <c r="Y472" i="10"/>
  <c r="Y314" i="10"/>
  <c r="Y304" i="10"/>
  <c r="Y196" i="10"/>
  <c r="Y315" i="10"/>
  <c r="Y399" i="10"/>
  <c r="Y83" i="10"/>
  <c r="Y169" i="10"/>
  <c r="Y357" i="10"/>
  <c r="Y341" i="10"/>
  <c r="Y172" i="10"/>
  <c r="Y250" i="10"/>
  <c r="Y360" i="10"/>
  <c r="Y146" i="10"/>
  <c r="Y334" i="10"/>
  <c r="Y379" i="10"/>
  <c r="Y102" i="10"/>
  <c r="Y322" i="10"/>
  <c r="Y174" i="10"/>
  <c r="Y160" i="10"/>
  <c r="Y268" i="10"/>
  <c r="Y350" i="10"/>
  <c r="Y430" i="10"/>
  <c r="Y473" i="10"/>
  <c r="Y289" i="10"/>
  <c r="Y190" i="10"/>
  <c r="Y93" i="10"/>
  <c r="Y224" i="10"/>
  <c r="Y348" i="10"/>
  <c r="Y69" i="10"/>
  <c r="Y178" i="10"/>
  <c r="Y478" i="10"/>
  <c r="Y265" i="10"/>
  <c r="Y342" i="10"/>
  <c r="Y462" i="10"/>
  <c r="Y151" i="10"/>
  <c r="Y394" i="10"/>
  <c r="Y215" i="10"/>
  <c r="Y391" i="10"/>
  <c r="Y191" i="10"/>
  <c r="Y477" i="10"/>
  <c r="Y57" i="10"/>
  <c r="Y99" i="10"/>
  <c r="Y490" i="10"/>
  <c r="Y499" i="10"/>
  <c r="Y502" i="10"/>
  <c r="Y512" i="10"/>
  <c r="Y515" i="10"/>
  <c r="Y518" i="10"/>
  <c r="Y528" i="10"/>
  <c r="Y531" i="10"/>
  <c r="Y534" i="10"/>
  <c r="Y544" i="10"/>
  <c r="Y547" i="10"/>
  <c r="Y550" i="10"/>
  <c r="Y560" i="10"/>
  <c r="Y563" i="10"/>
  <c r="Y566" i="10"/>
  <c r="Y576" i="10"/>
  <c r="Y579" i="10"/>
  <c r="Y582" i="10"/>
  <c r="Y587" i="10"/>
  <c r="Y591" i="10"/>
  <c r="Y595" i="10"/>
  <c r="Y599" i="10"/>
  <c r="Y457" i="10"/>
  <c r="Y241" i="10"/>
  <c r="Y217" i="10"/>
  <c r="Y406" i="10"/>
  <c r="Y226" i="10"/>
  <c r="Y351" i="10"/>
  <c r="Y311" i="10"/>
  <c r="Y184" i="10"/>
  <c r="Y263" i="10"/>
  <c r="Y450" i="10"/>
  <c r="Y269" i="10"/>
  <c r="Y88" i="10"/>
  <c r="Y404" i="10"/>
  <c r="Y353" i="10"/>
  <c r="Y492" i="10"/>
  <c r="Y92" i="10"/>
  <c r="Y498" i="10"/>
  <c r="Y508" i="10"/>
  <c r="Y511" i="10"/>
  <c r="Y514" i="10"/>
  <c r="Y524" i="10"/>
  <c r="Y527" i="10"/>
  <c r="Y530" i="10"/>
  <c r="Y540" i="10"/>
  <c r="Y211" i="10"/>
  <c r="Y154" i="10"/>
  <c r="Y456" i="10"/>
  <c r="Y414" i="10"/>
  <c r="Y252" i="10"/>
  <c r="Y440" i="10"/>
  <c r="Y328" i="10"/>
  <c r="Y310" i="10"/>
  <c r="Y118" i="10"/>
  <c r="Y295" i="10"/>
  <c r="Y163" i="10"/>
  <c r="Y97" i="10"/>
  <c r="Y397" i="10"/>
  <c r="Y493" i="10"/>
  <c r="Y496" i="10"/>
  <c r="Y504" i="10"/>
  <c r="Y507" i="10"/>
  <c r="Y510" i="10"/>
  <c r="Y520" i="10"/>
  <c r="Y523" i="10"/>
  <c r="Y526" i="10"/>
  <c r="Y536" i="10"/>
  <c r="Y539" i="10"/>
  <c r="Y542" i="10"/>
  <c r="Y552" i="10"/>
  <c r="Y555" i="10"/>
  <c r="Y558" i="10"/>
  <c r="Y568" i="10"/>
  <c r="Y571" i="10"/>
  <c r="Y574" i="10"/>
  <c r="Y584" i="10"/>
  <c r="Y589" i="10"/>
  <c r="Y593" i="10"/>
  <c r="Y597" i="10"/>
  <c r="Y105" i="10"/>
  <c r="Y390" i="10"/>
  <c r="Y386" i="10"/>
  <c r="Y481" i="10"/>
  <c r="Y113" i="10"/>
  <c r="Y427" i="10"/>
  <c r="Y325" i="10"/>
  <c r="Y455" i="10"/>
  <c r="Y133" i="10"/>
  <c r="Y340" i="10"/>
  <c r="Y147" i="10"/>
  <c r="Y460" i="10"/>
  <c r="Y64" i="10"/>
  <c r="Y330" i="10"/>
  <c r="Y487" i="10"/>
  <c r="Y500" i="10"/>
  <c r="Y503" i="10"/>
  <c r="Y506" i="10"/>
  <c r="Y516" i="10"/>
  <c r="Y519" i="10"/>
  <c r="Y522" i="10"/>
  <c r="Y532" i="10"/>
  <c r="Y535" i="10"/>
  <c r="Y543" i="10"/>
  <c r="Y556" i="10"/>
  <c r="Y562" i="10"/>
  <c r="Y575" i="10"/>
  <c r="Y592" i="10"/>
  <c r="Y600" i="10"/>
  <c r="Y554" i="10"/>
  <c r="Y567" i="10"/>
  <c r="Y586" i="10"/>
  <c r="Y594" i="10"/>
  <c r="Y572" i="10"/>
  <c r="Y588" i="10"/>
  <c r="Y538" i="10"/>
  <c r="Y551" i="10"/>
  <c r="Y564" i="10"/>
  <c r="Y570" i="10"/>
  <c r="Y583" i="10"/>
  <c r="Y590" i="10"/>
  <c r="Y598" i="10"/>
  <c r="Y548" i="10"/>
  <c r="Y580" i="10"/>
  <c r="Y546" i="10"/>
  <c r="Y559" i="10"/>
  <c r="Y578" i="10"/>
  <c r="Y596" i="10"/>
  <c r="Z334" i="10"/>
  <c r="Z152" i="10"/>
  <c r="Z140" i="10"/>
  <c r="Z372" i="10"/>
  <c r="Z189" i="10"/>
  <c r="Z425" i="10"/>
  <c r="Z438" i="10"/>
  <c r="Z358" i="10"/>
  <c r="Z374" i="10"/>
  <c r="Z220" i="10"/>
  <c r="Z423" i="10"/>
  <c r="Z284" i="10"/>
  <c r="Z137" i="10"/>
  <c r="Z369" i="10"/>
  <c r="Z417" i="10"/>
  <c r="Z373" i="10"/>
  <c r="Z426" i="10"/>
  <c r="Z130" i="10"/>
  <c r="Z197" i="10"/>
  <c r="Z366" i="10"/>
  <c r="Z371" i="10"/>
  <c r="Z447" i="10"/>
  <c r="Z387" i="10"/>
  <c r="Z415" i="10"/>
  <c r="Z459" i="10"/>
  <c r="Z221" i="10"/>
  <c r="Z470" i="10"/>
  <c r="Z127" i="10"/>
  <c r="Z327" i="10"/>
  <c r="Z383" i="10"/>
  <c r="Z445" i="10"/>
  <c r="Z291" i="10"/>
  <c r="Z53" i="10"/>
  <c r="Z218" i="10"/>
  <c r="Z20" i="10"/>
  <c r="Z345" i="10"/>
  <c r="Z216" i="10"/>
  <c r="Z165" i="10"/>
  <c r="Z437" i="10"/>
  <c r="Z485" i="10"/>
  <c r="Z26" i="10"/>
  <c r="Z273" i="10"/>
  <c r="Z41" i="10"/>
  <c r="Z120" i="10"/>
  <c r="Z251" i="10"/>
  <c r="Z429" i="10"/>
  <c r="Z354" i="10"/>
  <c r="Z479" i="10"/>
  <c r="Z73" i="10"/>
  <c r="Z363" i="10"/>
  <c r="Z222" i="10"/>
  <c r="Z5" i="10"/>
  <c r="Z255" i="10"/>
  <c r="Z370" i="10"/>
  <c r="Z47" i="10"/>
  <c r="Z439" i="10"/>
  <c r="Z227" i="10"/>
  <c r="Z428" i="10"/>
  <c r="Z31" i="10"/>
  <c r="Z70" i="10"/>
  <c r="Z488" i="10"/>
  <c r="Z336" i="10"/>
  <c r="Z29" i="10"/>
  <c r="Z121" i="10"/>
  <c r="Z109" i="10"/>
  <c r="Z204" i="10"/>
  <c r="Z231" i="10"/>
  <c r="Z249" i="10"/>
  <c r="Z306" i="10"/>
  <c r="Z409" i="10"/>
  <c r="Z474" i="10"/>
  <c r="Z15" i="10"/>
  <c r="Z135" i="10"/>
  <c r="Z86" i="10"/>
  <c r="Z11" i="10"/>
  <c r="Z104" i="10"/>
  <c r="Z272" i="10"/>
  <c r="Z312" i="10"/>
  <c r="Z124" i="10"/>
  <c r="Z4" i="10"/>
  <c r="Z235" i="10"/>
  <c r="Z100" i="10"/>
  <c r="Z55" i="10"/>
  <c r="Z82" i="10"/>
  <c r="Z131" i="10"/>
  <c r="Z209" i="10"/>
  <c r="Z239" i="10"/>
  <c r="Z293" i="10"/>
  <c r="Z377" i="10"/>
  <c r="Z469" i="10"/>
  <c r="Z355" i="10"/>
  <c r="Z458" i="10"/>
  <c r="Z294" i="10"/>
  <c r="Z157" i="10"/>
  <c r="Z37" i="10"/>
  <c r="Z67" i="10"/>
  <c r="Z205" i="10"/>
  <c r="Z292" i="10"/>
  <c r="Z468" i="10"/>
  <c r="Z434" i="10"/>
  <c r="Z484" i="10"/>
  <c r="Z182" i="10"/>
  <c r="Z13" i="10"/>
  <c r="Z317" i="10"/>
  <c r="Z390" i="10"/>
  <c r="Z106" i="10"/>
  <c r="Z212" i="10"/>
  <c r="Z307" i="10"/>
  <c r="Z112" i="10"/>
  <c r="Z76" i="10"/>
  <c r="Z17" i="10"/>
  <c r="Z56" i="10"/>
  <c r="Z234" i="10"/>
  <c r="Z65" i="10"/>
  <c r="Z39" i="10"/>
  <c r="Z238" i="10"/>
  <c r="Z324" i="10"/>
  <c r="Z213" i="10"/>
  <c r="Z277" i="10"/>
  <c r="Z443" i="10"/>
  <c r="Z119" i="10"/>
  <c r="Z87" i="10"/>
  <c r="Z298" i="10"/>
  <c r="Z85" i="10"/>
  <c r="Z410" i="10"/>
  <c r="Z129" i="10"/>
  <c r="Z281" i="10"/>
  <c r="Z376" i="10"/>
  <c r="Z365" i="10"/>
  <c r="Z103" i="10"/>
  <c r="Z364" i="10"/>
  <c r="Z110" i="10"/>
  <c r="Z228" i="10"/>
  <c r="Z335" i="10"/>
  <c r="Z107" i="10"/>
  <c r="Z14" i="10"/>
  <c r="Z32" i="10"/>
  <c r="Z278" i="10"/>
  <c r="Z162" i="10"/>
  <c r="Z232" i="10"/>
  <c r="Z280" i="10"/>
  <c r="Z386" i="10"/>
  <c r="Z148" i="10"/>
  <c r="Z178" i="10"/>
  <c r="Z475" i="10"/>
  <c r="Z379" i="10"/>
  <c r="Z441" i="10"/>
  <c r="Z186" i="10"/>
  <c r="Z393" i="10"/>
  <c r="Z457" i="10"/>
  <c r="Z164" i="10"/>
  <c r="Z211" i="10"/>
  <c r="Z261" i="10"/>
  <c r="Z63" i="10"/>
  <c r="Z50" i="10"/>
  <c r="Z58" i="10"/>
  <c r="Z117" i="10"/>
  <c r="Z481" i="10"/>
  <c r="Z300" i="10"/>
  <c r="Z478" i="10"/>
  <c r="Z214" i="10"/>
  <c r="Z102" i="10"/>
  <c r="Z28" i="10"/>
  <c r="Z420" i="10"/>
  <c r="Z482" i="10"/>
  <c r="Z241" i="10"/>
  <c r="Z185" i="10"/>
  <c r="Z96" i="10"/>
  <c r="Z296" i="10"/>
  <c r="Z442" i="10"/>
  <c r="Z206" i="10"/>
  <c r="Z62" i="10"/>
  <c r="Z128" i="10"/>
  <c r="Z347" i="10"/>
  <c r="Z180" i="10"/>
  <c r="Z247" i="10"/>
  <c r="Z359" i="10"/>
  <c r="Z466" i="10"/>
  <c r="Z176" i="10"/>
  <c r="Z285" i="10"/>
  <c r="Z368" i="10"/>
  <c r="Z408" i="10"/>
  <c r="Z476" i="10"/>
  <c r="Z254" i="10"/>
  <c r="Z401" i="10"/>
  <c r="Z144" i="10"/>
  <c r="Z94" i="10"/>
  <c r="Z223" i="10"/>
  <c r="Z320" i="10"/>
  <c r="Z396" i="10"/>
  <c r="Z486" i="10"/>
  <c r="Z49" i="10"/>
  <c r="Z91" i="10"/>
  <c r="Z253" i="10"/>
  <c r="Z398" i="10"/>
  <c r="Z75" i="10"/>
  <c r="Z243" i="10"/>
  <c r="Z46" i="10"/>
  <c r="Z381" i="10"/>
  <c r="Z84" i="10"/>
  <c r="Z136" i="10"/>
  <c r="Z286" i="10"/>
  <c r="Z424" i="10"/>
  <c r="Z48" i="10"/>
  <c r="Z35" i="10"/>
  <c r="Z27" i="10"/>
  <c r="Z95" i="10"/>
  <c r="Z332" i="10"/>
  <c r="Z316" i="10"/>
  <c r="Z305" i="10"/>
  <c r="Z233" i="10"/>
  <c r="Z464" i="10"/>
  <c r="Z259" i="10"/>
  <c r="Z395" i="10"/>
  <c r="Z198" i="10"/>
  <c r="Z126" i="10"/>
  <c r="Z2" i="10"/>
  <c r="Z74" i="10"/>
  <c r="Z45" i="10"/>
  <c r="Z142" i="10"/>
  <c r="Z153" i="10"/>
  <c r="Z52" i="10"/>
  <c r="Z449" i="10"/>
  <c r="Z246" i="10"/>
  <c r="Z154" i="10"/>
  <c r="Z322" i="10"/>
  <c r="Z472" i="10"/>
  <c r="Z113" i="10"/>
  <c r="Z265" i="10"/>
  <c r="Z34" i="10"/>
  <c r="Z314" i="10"/>
  <c r="Z116" i="10"/>
  <c r="Z456" i="10"/>
  <c r="Z174" i="10"/>
  <c r="Z304" i="10"/>
  <c r="Z427" i="10"/>
  <c r="Z42" i="10"/>
  <c r="Z160" i="10"/>
  <c r="Z196" i="10"/>
  <c r="Z217" i="10"/>
  <c r="Z30" i="10"/>
  <c r="Z268" i="10"/>
  <c r="Z315" i="10"/>
  <c r="Z80" i="10"/>
  <c r="Z168" i="10"/>
  <c r="Z16" i="10"/>
  <c r="Z179" i="10"/>
  <c r="Z329" i="10"/>
  <c r="Z155" i="10"/>
  <c r="Z343" i="10"/>
  <c r="Z463" i="10"/>
  <c r="Z400" i="10"/>
  <c r="Z171" i="10"/>
  <c r="Z276" i="10"/>
  <c r="Z54" i="10"/>
  <c r="Z10" i="10"/>
  <c r="Z301" i="10"/>
  <c r="Z242" i="10"/>
  <c r="Z51" i="10"/>
  <c r="Z132" i="10"/>
  <c r="Z416" i="10"/>
  <c r="Z290" i="10"/>
  <c r="Z407" i="10"/>
  <c r="Z111" i="10"/>
  <c r="Z264" i="10"/>
  <c r="Z38" i="10"/>
  <c r="Z44" i="10"/>
  <c r="Z385" i="10"/>
  <c r="Z123" i="10"/>
  <c r="Z480" i="10"/>
  <c r="Z302" i="10"/>
  <c r="Z344" i="10"/>
  <c r="Z143" i="10"/>
  <c r="Z158" i="10"/>
  <c r="Z175" i="10"/>
  <c r="Z210" i="10"/>
  <c r="Z236" i="10"/>
  <c r="Z257" i="10"/>
  <c r="Z279" i="10"/>
  <c r="Z240" i="10"/>
  <c r="Z444" i="10"/>
  <c r="Z402" i="10"/>
  <c r="Z258" i="10"/>
  <c r="Z319" i="10"/>
  <c r="Z382" i="10"/>
  <c r="Z225" i="10"/>
  <c r="Z219" i="10"/>
  <c r="Z98" i="10"/>
  <c r="Z77" i="10"/>
  <c r="Z323" i="10"/>
  <c r="Z114" i="10"/>
  <c r="Z297" i="10"/>
  <c r="Z79" i="10"/>
  <c r="Z195" i="10"/>
  <c r="Z435" i="10"/>
  <c r="Z173" i="10"/>
  <c r="Z230" i="10"/>
  <c r="Z275" i="10"/>
  <c r="Z325" i="10"/>
  <c r="Z350" i="10"/>
  <c r="Z406" i="10"/>
  <c r="Z430" i="10"/>
  <c r="Z455" i="10"/>
  <c r="Z473" i="10"/>
  <c r="Z226" i="10"/>
  <c r="Z289" i="10"/>
  <c r="Z133" i="10"/>
  <c r="Z190" i="10"/>
  <c r="Z351" i="10"/>
  <c r="Z93" i="10"/>
  <c r="Z22" i="10"/>
  <c r="Z224" i="10"/>
  <c r="Z311" i="10"/>
  <c r="Z348" i="10"/>
  <c r="Z8" i="10"/>
  <c r="Z69" i="10"/>
  <c r="Z184" i="10"/>
  <c r="Z263" i="10"/>
  <c r="Z340" i="10"/>
  <c r="Z450" i="10"/>
  <c r="Z147" i="10"/>
  <c r="Z269" i="10"/>
  <c r="Z460" i="10"/>
  <c r="Z88" i="10"/>
  <c r="Z64" i="10"/>
  <c r="Z404" i="10"/>
  <c r="Z330" i="10"/>
  <c r="Z353" i="10"/>
  <c r="Z78" i="10"/>
  <c r="Z43" i="10"/>
  <c r="Z487" i="10"/>
  <c r="Z492" i="10"/>
  <c r="Z68" i="10"/>
  <c r="Z500" i="10"/>
  <c r="Z504" i="10"/>
  <c r="Z508" i="10"/>
  <c r="Z512" i="10"/>
  <c r="Z516" i="10"/>
  <c r="Z520" i="10"/>
  <c r="Z524" i="10"/>
  <c r="Z528" i="10"/>
  <c r="Z532" i="10"/>
  <c r="Z536" i="10"/>
  <c r="Z540" i="10"/>
  <c r="Z544" i="10"/>
  <c r="Z548" i="10"/>
  <c r="Z552" i="10"/>
  <c r="Z556" i="10"/>
  <c r="Z560" i="10"/>
  <c r="Z564" i="10"/>
  <c r="Z568" i="10"/>
  <c r="Z572" i="10"/>
  <c r="Z576" i="10"/>
  <c r="Z580" i="10"/>
  <c r="Z584" i="10"/>
  <c r="Z403" i="10"/>
  <c r="Z375" i="10"/>
  <c r="Z134" i="10"/>
  <c r="Z483" i="10"/>
  <c r="Z422" i="10"/>
  <c r="Z7" i="10"/>
  <c r="Z60" i="10"/>
  <c r="Z299" i="10"/>
  <c r="Z122" i="10"/>
  <c r="Z412" i="10"/>
  <c r="Z156" i="10"/>
  <c r="Z21" i="10"/>
  <c r="Z270" i="10"/>
  <c r="Z362" i="10"/>
  <c r="Z6" i="10"/>
  <c r="Z331" i="10"/>
  <c r="Z33" i="10"/>
  <c r="Z199" i="10"/>
  <c r="Z256" i="10"/>
  <c r="Z101" i="10"/>
  <c r="Z342" i="10"/>
  <c r="Z399" i="10"/>
  <c r="Z414" i="10"/>
  <c r="Z83" i="10"/>
  <c r="Z462" i="10"/>
  <c r="Z169" i="10"/>
  <c r="Z252" i="10"/>
  <c r="Z357" i="10"/>
  <c r="Z151" i="10"/>
  <c r="Z341" i="10"/>
  <c r="Z440" i="10"/>
  <c r="Z172" i="10"/>
  <c r="Z66" i="10"/>
  <c r="Z250" i="10"/>
  <c r="Z328" i="10"/>
  <c r="Z360" i="10"/>
  <c r="Z394" i="10"/>
  <c r="Z146" i="10"/>
  <c r="Z215" i="10"/>
  <c r="Z310" i="10"/>
  <c r="Z391" i="10"/>
  <c r="Z118" i="10"/>
  <c r="Z191" i="10"/>
  <c r="Z295" i="10"/>
  <c r="Z477" i="10"/>
  <c r="Z163" i="10"/>
  <c r="Z108" i="10"/>
  <c r="Z97" i="10"/>
  <c r="Z57" i="10"/>
  <c r="Z397" i="10"/>
  <c r="Z99" i="10"/>
  <c r="Z493" i="10"/>
  <c r="Z490" i="10"/>
  <c r="Z248" i="10"/>
  <c r="Z380" i="10"/>
  <c r="Z432" i="10"/>
  <c r="Z25" i="10"/>
  <c r="Z139" i="10"/>
  <c r="Z446" i="10"/>
  <c r="Z3" i="10"/>
  <c r="Z436" i="10"/>
  <c r="Z145" i="10"/>
  <c r="Z9" i="10"/>
  <c r="Z389" i="10"/>
  <c r="Z433" i="10"/>
  <c r="Z149" i="10"/>
  <c r="Z356" i="10"/>
  <c r="Z283" i="10"/>
  <c r="Z125" i="10"/>
  <c r="Z245" i="10"/>
  <c r="Z349" i="10"/>
  <c r="Z138" i="10"/>
  <c r="Z201" i="10"/>
  <c r="Z183" i="10"/>
  <c r="Z12" i="10"/>
  <c r="Z71" i="10"/>
  <c r="Z229" i="10"/>
  <c r="Z388" i="10"/>
  <c r="Z418" i="10"/>
  <c r="Z61" i="10"/>
  <c r="Z24" i="10"/>
  <c r="Z421" i="10"/>
  <c r="Z465" i="10"/>
  <c r="Z266" i="10"/>
  <c r="Z187" i="10"/>
  <c r="Z471" i="10"/>
  <c r="Z89" i="10"/>
  <c r="Z72" i="10"/>
  <c r="Z452" i="10"/>
  <c r="Z200" i="10"/>
  <c r="Z378" i="10"/>
  <c r="Z244" i="10"/>
  <c r="Z308" i="10"/>
  <c r="Z194" i="10"/>
  <c r="Z413" i="10"/>
  <c r="Z237" i="10"/>
  <c r="Z352" i="10"/>
  <c r="Z321" i="10"/>
  <c r="Z367" i="10"/>
  <c r="Z167" i="10"/>
  <c r="Z467" i="10"/>
  <c r="Z208" i="10"/>
  <c r="Z115" i="10"/>
  <c r="Z90" i="10"/>
  <c r="Z489" i="10"/>
  <c r="Z503" i="10"/>
  <c r="Z506" i="10"/>
  <c r="Z509" i="10"/>
  <c r="Z519" i="10"/>
  <c r="Z522" i="10"/>
  <c r="Z525" i="10"/>
  <c r="Z535" i="10"/>
  <c r="Z538" i="10"/>
  <c r="Z541" i="10"/>
  <c r="Z551" i="10"/>
  <c r="Z554" i="10"/>
  <c r="Z557" i="10"/>
  <c r="Z567" i="10"/>
  <c r="Z570" i="10"/>
  <c r="Z573" i="10"/>
  <c r="Z583" i="10"/>
  <c r="Z586" i="10"/>
  <c r="Z590" i="10"/>
  <c r="Z594" i="10"/>
  <c r="Z598" i="10"/>
  <c r="Z271" i="10"/>
  <c r="Z207" i="10"/>
  <c r="Z203" i="10"/>
  <c r="Z313" i="10"/>
  <c r="Z150" i="10"/>
  <c r="Z267" i="10"/>
  <c r="Z318" i="10"/>
  <c r="Z454" i="10"/>
  <c r="Z453" i="10"/>
  <c r="Z188" i="10"/>
  <c r="Z384" i="10"/>
  <c r="Z202" i="10"/>
  <c r="Z260" i="10"/>
  <c r="Z419" i="10"/>
  <c r="Z193" i="10"/>
  <c r="Z59" i="10"/>
  <c r="Z262" i="10"/>
  <c r="Z339" i="10"/>
  <c r="Z81" i="10"/>
  <c r="Z491" i="10"/>
  <c r="Z499" i="10"/>
  <c r="Z502" i="10"/>
  <c r="Z505" i="10"/>
  <c r="Z515" i="10"/>
  <c r="Z518" i="10"/>
  <c r="Z521" i="10"/>
  <c r="Z531" i="10"/>
  <c r="Z534" i="10"/>
  <c r="Z537" i="10"/>
  <c r="Z166" i="10"/>
  <c r="Z337" i="10"/>
  <c r="Z431" i="10"/>
  <c r="Z303" i="10"/>
  <c r="Z287" i="10"/>
  <c r="Z338" i="10"/>
  <c r="Z461" i="10"/>
  <c r="Z141" i="10"/>
  <c r="Z19" i="10"/>
  <c r="Z392" i="10"/>
  <c r="Z288" i="10"/>
  <c r="Z36" i="10"/>
  <c r="Z274" i="10"/>
  <c r="Z161" i="10"/>
  <c r="Z309" i="10"/>
  <c r="Z361" i="10"/>
  <c r="Z23" i="10"/>
  <c r="Z495" i="10"/>
  <c r="Z92" i="10"/>
  <c r="Z498" i="10"/>
  <c r="Z501" i="10"/>
  <c r="Z511" i="10"/>
  <c r="Z514" i="10"/>
  <c r="Z517" i="10"/>
  <c r="Z527" i="10"/>
  <c r="Z530" i="10"/>
  <c r="Z533" i="10"/>
  <c r="Z543" i="10"/>
  <c r="Z546" i="10"/>
  <c r="Z549" i="10"/>
  <c r="Z559" i="10"/>
  <c r="Z562" i="10"/>
  <c r="Z565" i="10"/>
  <c r="Z575" i="10"/>
  <c r="Z578" i="10"/>
  <c r="Z581" i="10"/>
  <c r="Z588" i="10"/>
  <c r="Z592" i="10"/>
  <c r="Z596" i="10"/>
  <c r="Z600" i="10"/>
  <c r="Z177" i="10"/>
  <c r="Z448" i="10"/>
  <c r="Z282" i="10"/>
  <c r="Z159" i="10"/>
  <c r="Z405" i="10"/>
  <c r="Z192" i="10"/>
  <c r="Z346" i="10"/>
  <c r="Z18" i="10"/>
  <c r="Z170" i="10"/>
  <c r="Z333" i="10"/>
  <c r="Z451" i="10"/>
  <c r="Z326" i="10"/>
  <c r="Z181" i="10"/>
  <c r="Z40" i="10"/>
  <c r="Z411" i="10"/>
  <c r="Z494" i="10"/>
  <c r="Z496" i="10"/>
  <c r="Z497" i="10"/>
  <c r="Z507" i="10"/>
  <c r="Z510" i="10"/>
  <c r="Z513" i="10"/>
  <c r="Z523" i="10"/>
  <c r="Z526" i="10"/>
  <c r="Z529" i="10"/>
  <c r="Z550" i="10"/>
  <c r="Z563" i="10"/>
  <c r="Z569" i="10"/>
  <c r="Z582" i="10"/>
  <c r="Z591" i="10"/>
  <c r="Z599" i="10"/>
  <c r="Z105" i="10"/>
  <c r="Z542" i="10"/>
  <c r="Z574" i="10"/>
  <c r="Z547" i="10"/>
  <c r="Z579" i="10"/>
  <c r="Z595" i="10"/>
  <c r="Z545" i="10"/>
  <c r="Z558" i="10"/>
  <c r="Z571" i="10"/>
  <c r="Z577" i="10"/>
  <c r="Z589" i="10"/>
  <c r="Z597" i="10"/>
  <c r="Z539" i="10"/>
  <c r="Z555" i="10"/>
  <c r="Z561" i="10"/>
  <c r="Z593" i="10"/>
  <c r="Z553" i="10"/>
  <c r="Z566" i="10"/>
  <c r="Z585" i="10"/>
  <c r="Z587" i="10"/>
  <c r="D92" i="10"/>
  <c r="D68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487" i="10"/>
  <c r="D490" i="10"/>
  <c r="D492" i="10"/>
  <c r="D496" i="10"/>
  <c r="D491" i="10"/>
  <c r="D489" i="10"/>
  <c r="D495" i="10"/>
  <c r="D494" i="10"/>
  <c r="D488" i="10"/>
  <c r="D493" i="10"/>
  <c r="D80" i="10"/>
  <c r="T423" i="10"/>
  <c r="T284" i="10"/>
  <c r="T137" i="10"/>
  <c r="T369" i="10"/>
  <c r="T417" i="10"/>
  <c r="T373" i="10"/>
  <c r="T429" i="10"/>
  <c r="T365" i="10"/>
  <c r="T447" i="10"/>
  <c r="T291" i="10"/>
  <c r="T345" i="10"/>
  <c r="T426" i="10"/>
  <c r="T251" i="10"/>
  <c r="T130" i="10"/>
  <c r="T216" i="10"/>
  <c r="T197" i="10"/>
  <c r="T470" i="10"/>
  <c r="T127" i="10"/>
  <c r="T327" i="10"/>
  <c r="T438" i="10"/>
  <c r="T366" i="10"/>
  <c r="T371" i="10"/>
  <c r="T112" i="10"/>
  <c r="T135" i="10"/>
  <c r="T334" i="10"/>
  <c r="T140" i="10"/>
  <c r="T189" i="10"/>
  <c r="T358" i="10"/>
  <c r="T383" i="10"/>
  <c r="T445" i="10"/>
  <c r="T387" i="10"/>
  <c r="T415" i="10"/>
  <c r="T459" i="10"/>
  <c r="T221" i="10"/>
  <c r="T370" i="10"/>
  <c r="T374" i="10"/>
  <c r="T218" i="10"/>
  <c r="T86" i="10"/>
  <c r="T439" i="10"/>
  <c r="T227" i="10"/>
  <c r="T104" i="10"/>
  <c r="T424" i="10"/>
  <c r="T355" i="10"/>
  <c r="T165" i="10"/>
  <c r="T53" i="10"/>
  <c r="T20" i="10"/>
  <c r="T200" i="10"/>
  <c r="T458" i="10"/>
  <c r="T76" i="10"/>
  <c r="T372" i="10"/>
  <c r="T485" i="10"/>
  <c r="T222" i="10"/>
  <c r="T255" i="10"/>
  <c r="T294" i="10"/>
  <c r="T157" i="10"/>
  <c r="T234" i="10"/>
  <c r="T37" i="10"/>
  <c r="T65" i="10"/>
  <c r="T205" i="10"/>
  <c r="T238" i="10"/>
  <c r="T292" i="10"/>
  <c r="T324" i="10"/>
  <c r="T468" i="10"/>
  <c r="T213" i="10"/>
  <c r="T220" i="10"/>
  <c r="T437" i="10"/>
  <c r="T363" i="10"/>
  <c r="T271" i="10"/>
  <c r="T364" i="10"/>
  <c r="T185" i="10"/>
  <c r="T240" i="10"/>
  <c r="T96" i="10"/>
  <c r="T166" i="10"/>
  <c r="T228" i="10"/>
  <c r="T95" i="10"/>
  <c r="T296" i="10"/>
  <c r="T403" i="10"/>
  <c r="T335" i="10"/>
  <c r="T479" i="10"/>
  <c r="T272" i="10"/>
  <c r="T124" i="10"/>
  <c r="T235" i="10"/>
  <c r="T131" i="10"/>
  <c r="T239" i="10"/>
  <c r="T377" i="10"/>
  <c r="T442" i="10"/>
  <c r="T107" i="10"/>
  <c r="T206" i="10"/>
  <c r="T128" i="10"/>
  <c r="T278" i="10"/>
  <c r="T347" i="10"/>
  <c r="T425" i="10"/>
  <c r="T312" i="10"/>
  <c r="T100" i="10"/>
  <c r="T82" i="10"/>
  <c r="T209" i="10"/>
  <c r="T293" i="10"/>
  <c r="T469" i="10"/>
  <c r="T332" i="10"/>
  <c r="T444" i="10"/>
  <c r="T168" i="10"/>
  <c r="T248" i="10"/>
  <c r="T316" i="10"/>
  <c r="T375" i="10"/>
  <c r="T207" i="10"/>
  <c r="T305" i="10"/>
  <c r="T402" i="10"/>
  <c r="T152" i="10"/>
  <c r="T273" i="10"/>
  <c r="T428" i="10"/>
  <c r="T336" i="10"/>
  <c r="T204" i="10"/>
  <c r="T409" i="10"/>
  <c r="T443" i="10"/>
  <c r="T87" i="10"/>
  <c r="T129" i="10"/>
  <c r="T376" i="10"/>
  <c r="T179" i="10"/>
  <c r="T233" i="10"/>
  <c r="T329" i="10"/>
  <c r="T464" i="10"/>
  <c r="T155" i="10"/>
  <c r="T259" i="10"/>
  <c r="T343" i="10"/>
  <c r="T395" i="10"/>
  <c r="T463" i="10"/>
  <c r="T198" i="10"/>
  <c r="T400" i="10"/>
  <c r="T126" i="10"/>
  <c r="T171" i="10"/>
  <c r="T276" i="10"/>
  <c r="T142" i="10"/>
  <c r="T301" i="10"/>
  <c r="T153" i="10"/>
  <c r="T242" i="10"/>
  <c r="T449" i="10"/>
  <c r="T132" i="10"/>
  <c r="T246" i="10"/>
  <c r="T121" i="10"/>
  <c r="T249" i="10"/>
  <c r="T277" i="10"/>
  <c r="T119" i="10"/>
  <c r="T298" i="10"/>
  <c r="T410" i="10"/>
  <c r="T281" i="10"/>
  <c r="T134" i="10"/>
  <c r="T201" i="10"/>
  <c r="T258" i="10"/>
  <c r="T380" i="10"/>
  <c r="T483" i="10"/>
  <c r="T177" i="10"/>
  <c r="T319" i="10"/>
  <c r="T378" i="10"/>
  <c r="T422" i="10"/>
  <c r="T183" i="10"/>
  <c r="T382" i="10"/>
  <c r="T432" i="10"/>
  <c r="T203" i="10"/>
  <c r="T225" i="10"/>
  <c r="T337" i="10"/>
  <c r="T60" i="10"/>
  <c r="T219" i="10"/>
  <c r="T299" i="10"/>
  <c r="T448" i="10"/>
  <c r="T98" i="10"/>
  <c r="T244" i="10"/>
  <c r="T122" i="10"/>
  <c r="T71" i="10"/>
  <c r="T77" i="10"/>
  <c r="T139" i="10"/>
  <c r="T412" i="10"/>
  <c r="T231" i="10"/>
  <c r="T212" i="10"/>
  <c r="T180" i="10"/>
  <c r="T359" i="10"/>
  <c r="T176" i="10"/>
  <c r="T368" i="10"/>
  <c r="T476" i="10"/>
  <c r="T401" i="10"/>
  <c r="T94" i="10"/>
  <c r="T320" i="10"/>
  <c r="T486" i="10"/>
  <c r="T91" i="10"/>
  <c r="T398" i="10"/>
  <c r="T243" i="10"/>
  <c r="T381" i="10"/>
  <c r="T136" i="10"/>
  <c r="T156" i="10"/>
  <c r="T323" i="10"/>
  <c r="T114" i="10"/>
  <c r="T270" i="10"/>
  <c r="T297" i="10"/>
  <c r="T362" i="10"/>
  <c r="T79" i="10"/>
  <c r="T195" i="10"/>
  <c r="T331" i="10"/>
  <c r="T435" i="10"/>
  <c r="T173" i="10"/>
  <c r="T199" i="10"/>
  <c r="T230" i="10"/>
  <c r="T256" i="10"/>
  <c r="T275" i="10"/>
  <c r="T101" i="10"/>
  <c r="T120" i="10"/>
  <c r="T474" i="10"/>
  <c r="T484" i="10"/>
  <c r="T390" i="10"/>
  <c r="T247" i="10"/>
  <c r="T466" i="10"/>
  <c r="T285" i="10"/>
  <c r="T408" i="10"/>
  <c r="T254" i="10"/>
  <c r="T144" i="10"/>
  <c r="T223" i="10"/>
  <c r="T396" i="10"/>
  <c r="T253" i="10"/>
  <c r="T286" i="10"/>
  <c r="T446" i="10"/>
  <c r="T313" i="10"/>
  <c r="T431" i="10"/>
  <c r="T229" i="10"/>
  <c r="T282" i="10"/>
  <c r="T308" i="10"/>
  <c r="T388" i="10"/>
  <c r="T436" i="10"/>
  <c r="T150" i="10"/>
  <c r="T303" i="10"/>
  <c r="T418" i="10"/>
  <c r="T145" i="10"/>
  <c r="T159" i="10"/>
  <c r="T194" i="10"/>
  <c r="T267" i="10"/>
  <c r="T287" i="10"/>
  <c r="T306" i="10"/>
  <c r="T434" i="10"/>
  <c r="T307" i="10"/>
  <c r="T232" i="10"/>
  <c r="T178" i="10"/>
  <c r="T186" i="10"/>
  <c r="T211" i="10"/>
  <c r="T478" i="10"/>
  <c r="T420" i="10"/>
  <c r="T290" i="10"/>
  <c r="T111" i="10"/>
  <c r="T385" i="10"/>
  <c r="T480" i="10"/>
  <c r="T344" i="10"/>
  <c r="T158" i="10"/>
  <c r="T210" i="10"/>
  <c r="T257" i="10"/>
  <c r="T318" i="10"/>
  <c r="T338" i="10"/>
  <c r="T389" i="10"/>
  <c r="T413" i="10"/>
  <c r="T433" i="10"/>
  <c r="T461" i="10"/>
  <c r="T149" i="10"/>
  <c r="T237" i="10"/>
  <c r="T356" i="10"/>
  <c r="T141" i="10"/>
  <c r="T283" i="10"/>
  <c r="T352" i="10"/>
  <c r="T125" i="10"/>
  <c r="T245" i="10"/>
  <c r="T321" i="10"/>
  <c r="T349" i="10"/>
  <c r="T392" i="10"/>
  <c r="T138" i="10"/>
  <c r="T202" i="10"/>
  <c r="T288" i="10"/>
  <c r="T367" i="10"/>
  <c r="T167" i="10"/>
  <c r="T274" i="10"/>
  <c r="T467" i="10"/>
  <c r="T161" i="10"/>
  <c r="T208" i="10"/>
  <c r="T309" i="10"/>
  <c r="T115" i="10"/>
  <c r="T361" i="10"/>
  <c r="T90" i="10"/>
  <c r="T489" i="10"/>
  <c r="T495" i="10"/>
  <c r="T497" i="10"/>
  <c r="T501" i="10"/>
  <c r="T505" i="10"/>
  <c r="T509" i="10"/>
  <c r="T513" i="10"/>
  <c r="T517" i="10"/>
  <c r="T521" i="10"/>
  <c r="T525" i="10"/>
  <c r="T529" i="10"/>
  <c r="T533" i="10"/>
  <c r="T537" i="10"/>
  <c r="T541" i="10"/>
  <c r="T545" i="10"/>
  <c r="T549" i="10"/>
  <c r="T553" i="10"/>
  <c r="T557" i="10"/>
  <c r="T561" i="10"/>
  <c r="T565" i="10"/>
  <c r="T569" i="10"/>
  <c r="T573" i="10"/>
  <c r="T577" i="10"/>
  <c r="T581" i="10"/>
  <c r="T585" i="10"/>
  <c r="T488" i="10"/>
  <c r="T317" i="10"/>
  <c r="T386" i="10"/>
  <c r="T379" i="10"/>
  <c r="T457" i="10"/>
  <c r="T481" i="10"/>
  <c r="T102" i="10"/>
  <c r="T241" i="10"/>
  <c r="T407" i="10"/>
  <c r="T264" i="10"/>
  <c r="T123" i="10"/>
  <c r="T302" i="10"/>
  <c r="T143" i="10"/>
  <c r="T175" i="10"/>
  <c r="T236" i="10"/>
  <c r="T279" i="10"/>
  <c r="T405" i="10"/>
  <c r="T421" i="10"/>
  <c r="T454" i="10"/>
  <c r="T465" i="10"/>
  <c r="T192" i="10"/>
  <c r="T266" i="10"/>
  <c r="T453" i="10"/>
  <c r="T187" i="10"/>
  <c r="T346" i="10"/>
  <c r="T471" i="10"/>
  <c r="T188" i="10"/>
  <c r="T89" i="10"/>
  <c r="T384" i="10"/>
  <c r="T452" i="10"/>
  <c r="T170" i="10"/>
  <c r="T260" i="10"/>
  <c r="T333" i="10"/>
  <c r="T419" i="10"/>
  <c r="T451" i="10"/>
  <c r="T193" i="10"/>
  <c r="T326" i="10"/>
  <c r="T181" i="10"/>
  <c r="T262" i="10"/>
  <c r="T339" i="10"/>
  <c r="T411" i="10"/>
  <c r="T81" i="10"/>
  <c r="T494" i="10"/>
  <c r="T491" i="10"/>
  <c r="T280" i="10"/>
  <c r="T393" i="10"/>
  <c r="T117" i="10"/>
  <c r="T482" i="10"/>
  <c r="T113" i="10"/>
  <c r="T116" i="10"/>
  <c r="T427" i="10"/>
  <c r="T217" i="10"/>
  <c r="T342" i="10"/>
  <c r="T414" i="10"/>
  <c r="T462" i="10"/>
  <c r="T252" i="10"/>
  <c r="T151" i="10"/>
  <c r="T440" i="10"/>
  <c r="T328" i="10"/>
  <c r="T394" i="10"/>
  <c r="T106" i="10"/>
  <c r="T162" i="10"/>
  <c r="T441" i="10"/>
  <c r="T472" i="10"/>
  <c r="T314" i="10"/>
  <c r="T304" i="10"/>
  <c r="T196" i="10"/>
  <c r="T315" i="10"/>
  <c r="T325" i="10"/>
  <c r="T406" i="10"/>
  <c r="T455" i="10"/>
  <c r="T226" i="10"/>
  <c r="T133" i="10"/>
  <c r="T351" i="10"/>
  <c r="T311" i="10"/>
  <c r="T184" i="10"/>
  <c r="T182" i="10"/>
  <c r="T261" i="10"/>
  <c r="T160" i="10"/>
  <c r="T399" i="10"/>
  <c r="T169" i="10"/>
  <c r="T341" i="10"/>
  <c r="T250" i="10"/>
  <c r="T146" i="10"/>
  <c r="T310" i="10"/>
  <c r="T118" i="10"/>
  <c r="T295" i="10"/>
  <c r="T163" i="10"/>
  <c r="T97" i="10"/>
  <c r="T397" i="10"/>
  <c r="T493" i="10"/>
  <c r="T496" i="10"/>
  <c r="T500" i="10"/>
  <c r="T503" i="10"/>
  <c r="T506" i="10"/>
  <c r="T516" i="10"/>
  <c r="T519" i="10"/>
  <c r="T522" i="10"/>
  <c r="T532" i="10"/>
  <c r="T535" i="10"/>
  <c r="T538" i="10"/>
  <c r="T548" i="10"/>
  <c r="T551" i="10"/>
  <c r="T554" i="10"/>
  <c r="T564" i="10"/>
  <c r="T567" i="10"/>
  <c r="T570" i="10"/>
  <c r="T580" i="10"/>
  <c r="T583" i="10"/>
  <c r="T586" i="10"/>
  <c r="T587" i="10"/>
  <c r="T591" i="10"/>
  <c r="T595" i="10"/>
  <c r="T599" i="10"/>
  <c r="T109" i="10"/>
  <c r="T148" i="10"/>
  <c r="T300" i="10"/>
  <c r="T154" i="10"/>
  <c r="T456" i="10"/>
  <c r="T430" i="10"/>
  <c r="T289" i="10"/>
  <c r="T93" i="10"/>
  <c r="T348" i="10"/>
  <c r="T340" i="10"/>
  <c r="T147" i="10"/>
  <c r="T460" i="10"/>
  <c r="T64" i="10"/>
  <c r="T330" i="10"/>
  <c r="T487" i="10"/>
  <c r="T68" i="10"/>
  <c r="T499" i="10"/>
  <c r="T502" i="10"/>
  <c r="T512" i="10"/>
  <c r="T515" i="10"/>
  <c r="T518" i="10"/>
  <c r="T528" i="10"/>
  <c r="T531" i="10"/>
  <c r="T534" i="10"/>
  <c r="T475" i="10"/>
  <c r="T214" i="10"/>
  <c r="T322" i="10"/>
  <c r="T174" i="10"/>
  <c r="T268" i="10"/>
  <c r="T83" i="10"/>
  <c r="T357" i="10"/>
  <c r="T172" i="10"/>
  <c r="T360" i="10"/>
  <c r="T215" i="10"/>
  <c r="T391" i="10"/>
  <c r="T191" i="10"/>
  <c r="T477" i="10"/>
  <c r="T108" i="10"/>
  <c r="T490" i="10"/>
  <c r="T92" i="10"/>
  <c r="T498" i="10"/>
  <c r="T508" i="10"/>
  <c r="T511" i="10"/>
  <c r="T514" i="10"/>
  <c r="T524" i="10"/>
  <c r="T527" i="10"/>
  <c r="T530" i="10"/>
  <c r="T540" i="10"/>
  <c r="T543" i="10"/>
  <c r="T546" i="10"/>
  <c r="T556" i="10"/>
  <c r="T559" i="10"/>
  <c r="T562" i="10"/>
  <c r="T572" i="10"/>
  <c r="T575" i="10"/>
  <c r="T578" i="10"/>
  <c r="T589" i="10"/>
  <c r="T593" i="10"/>
  <c r="T597" i="10"/>
  <c r="T105" i="10"/>
  <c r="T354" i="10"/>
  <c r="T164" i="10"/>
  <c r="T416" i="10"/>
  <c r="T265" i="10"/>
  <c r="T350" i="10"/>
  <c r="T473" i="10"/>
  <c r="T190" i="10"/>
  <c r="T224" i="10"/>
  <c r="T69" i="10"/>
  <c r="T263" i="10"/>
  <c r="T450" i="10"/>
  <c r="T269" i="10"/>
  <c r="T88" i="10"/>
  <c r="T404" i="10"/>
  <c r="T353" i="10"/>
  <c r="T43" i="10"/>
  <c r="T492" i="10"/>
  <c r="T504" i="10"/>
  <c r="T507" i="10"/>
  <c r="T510" i="10"/>
  <c r="T520" i="10"/>
  <c r="T523" i="10"/>
  <c r="T526" i="10"/>
  <c r="T536" i="10"/>
  <c r="T539" i="10"/>
  <c r="T547" i="10"/>
  <c r="T560" i="10"/>
  <c r="T566" i="10"/>
  <c r="T579" i="10"/>
  <c r="T588" i="10"/>
  <c r="T596" i="10"/>
  <c r="T552" i="10"/>
  <c r="T558" i="10"/>
  <c r="T584" i="10"/>
  <c r="T598" i="10"/>
  <c r="T550" i="10"/>
  <c r="T563" i="10"/>
  <c r="T582" i="10"/>
  <c r="T592" i="10"/>
  <c r="T542" i="10"/>
  <c r="T555" i="10"/>
  <c r="T568" i="10"/>
  <c r="T574" i="10"/>
  <c r="T594" i="10"/>
  <c r="T571" i="10"/>
  <c r="T590" i="10"/>
  <c r="T544" i="10"/>
  <c r="T576" i="10"/>
  <c r="T600" i="10"/>
  <c r="X345" i="10"/>
  <c r="X426" i="10"/>
  <c r="X251" i="10"/>
  <c r="X130" i="10"/>
  <c r="X216" i="10"/>
  <c r="X197" i="10"/>
  <c r="X371" i="10"/>
  <c r="X445" i="10"/>
  <c r="X470" i="10"/>
  <c r="X424" i="10"/>
  <c r="X127" i="10"/>
  <c r="X370" i="10"/>
  <c r="X327" i="10"/>
  <c r="X355" i="10"/>
  <c r="X334" i="10"/>
  <c r="X140" i="10"/>
  <c r="X189" i="10"/>
  <c r="X365" i="10"/>
  <c r="X374" i="10"/>
  <c r="X165" i="10"/>
  <c r="X437" i="10"/>
  <c r="X354" i="10"/>
  <c r="X485" i="10"/>
  <c r="X479" i="10"/>
  <c r="X284" i="10"/>
  <c r="X369" i="10"/>
  <c r="X373" i="10"/>
  <c r="X447" i="10"/>
  <c r="X220" i="10"/>
  <c r="X135" i="10"/>
  <c r="X48" i="10"/>
  <c r="X152" i="10"/>
  <c r="X425" i="10"/>
  <c r="X366" i="10"/>
  <c r="X415" i="10"/>
  <c r="X221" i="10"/>
  <c r="X73" i="10"/>
  <c r="X363" i="10"/>
  <c r="X222" i="10"/>
  <c r="X255" i="10"/>
  <c r="X372" i="10"/>
  <c r="X438" i="10"/>
  <c r="X291" i="10"/>
  <c r="X387" i="10"/>
  <c r="X459" i="10"/>
  <c r="X26" i="10"/>
  <c r="X273" i="10"/>
  <c r="X120" i="10"/>
  <c r="X423" i="10"/>
  <c r="X429" i="10"/>
  <c r="X458" i="10"/>
  <c r="X272" i="10"/>
  <c r="X312" i="10"/>
  <c r="X124" i="10"/>
  <c r="X235" i="10"/>
  <c r="X100" i="10"/>
  <c r="X82" i="10"/>
  <c r="X131" i="10"/>
  <c r="X209" i="10"/>
  <c r="X239" i="10"/>
  <c r="X293" i="10"/>
  <c r="X377" i="10"/>
  <c r="X469" i="10"/>
  <c r="X417" i="10"/>
  <c r="X383" i="10"/>
  <c r="X218" i="10"/>
  <c r="X200" i="10"/>
  <c r="X103" i="10"/>
  <c r="X428" i="10"/>
  <c r="X488" i="10"/>
  <c r="X336" i="10"/>
  <c r="X29" i="10"/>
  <c r="X109" i="10"/>
  <c r="X204" i="10"/>
  <c r="X231" i="10"/>
  <c r="X249" i="10"/>
  <c r="X306" i="10"/>
  <c r="X409" i="10"/>
  <c r="X474" i="10"/>
  <c r="X137" i="10"/>
  <c r="X358" i="10"/>
  <c r="X11" i="10"/>
  <c r="X364" i="10"/>
  <c r="X185" i="10"/>
  <c r="X96" i="10"/>
  <c r="X228" i="10"/>
  <c r="X296" i="10"/>
  <c r="X335" i="10"/>
  <c r="X277" i="10"/>
  <c r="X443" i="10"/>
  <c r="X119" i="10"/>
  <c r="X87" i="10"/>
  <c r="X298" i="10"/>
  <c r="X85" i="10"/>
  <c r="X410" i="10"/>
  <c r="X129" i="10"/>
  <c r="X281" i="10"/>
  <c r="X376" i="10"/>
  <c r="X104" i="10"/>
  <c r="X271" i="10"/>
  <c r="X240" i="10"/>
  <c r="X80" i="10"/>
  <c r="X166" i="10"/>
  <c r="X95" i="10"/>
  <c r="X403" i="10"/>
  <c r="X434" i="10"/>
  <c r="X484" i="10"/>
  <c r="X182" i="10"/>
  <c r="X317" i="10"/>
  <c r="X390" i="10"/>
  <c r="X106" i="10"/>
  <c r="X212" i="10"/>
  <c r="X307" i="10"/>
  <c r="X238" i="10"/>
  <c r="X213" i="10"/>
  <c r="X332" i="10"/>
  <c r="X168" i="10"/>
  <c r="X316" i="10"/>
  <c r="X305" i="10"/>
  <c r="X180" i="10"/>
  <c r="X247" i="10"/>
  <c r="X359" i="10"/>
  <c r="X466" i="10"/>
  <c r="X176" i="10"/>
  <c r="X285" i="10"/>
  <c r="X368" i="10"/>
  <c r="X408" i="10"/>
  <c r="X476" i="10"/>
  <c r="X254" i="10"/>
  <c r="X401" i="10"/>
  <c r="X144" i="10"/>
  <c r="X94" i="10"/>
  <c r="X223" i="10"/>
  <c r="X320" i="10"/>
  <c r="X396" i="10"/>
  <c r="X486" i="10"/>
  <c r="X91" i="10"/>
  <c r="X253" i="10"/>
  <c r="X398" i="10"/>
  <c r="X243" i="10"/>
  <c r="X381" i="10"/>
  <c r="X84" i="10"/>
  <c r="X136" i="10"/>
  <c r="X286" i="10"/>
  <c r="X227" i="10"/>
  <c r="X234" i="10"/>
  <c r="X324" i="10"/>
  <c r="X444" i="10"/>
  <c r="X248" i="10"/>
  <c r="X375" i="10"/>
  <c r="X207" i="10"/>
  <c r="X402" i="10"/>
  <c r="X162" i="10"/>
  <c r="X232" i="10"/>
  <c r="X280" i="10"/>
  <c r="X386" i="10"/>
  <c r="X148" i="10"/>
  <c r="X178" i="10"/>
  <c r="X475" i="10"/>
  <c r="X379" i="10"/>
  <c r="X441" i="10"/>
  <c r="X186" i="10"/>
  <c r="X393" i="10"/>
  <c r="X457" i="10"/>
  <c r="X164" i="10"/>
  <c r="X211" i="10"/>
  <c r="X261" i="10"/>
  <c r="X117" i="10"/>
  <c r="X481" i="10"/>
  <c r="X300" i="10"/>
  <c r="X478" i="10"/>
  <c r="X214" i="10"/>
  <c r="X420" i="10"/>
  <c r="X482" i="10"/>
  <c r="X241" i="10"/>
  <c r="X416" i="10"/>
  <c r="X439" i="10"/>
  <c r="X442" i="10"/>
  <c r="X347" i="10"/>
  <c r="X134" i="10"/>
  <c r="X258" i="10"/>
  <c r="X483" i="10"/>
  <c r="X319" i="10"/>
  <c r="X422" i="10"/>
  <c r="X382" i="10"/>
  <c r="X225" i="10"/>
  <c r="X60" i="10"/>
  <c r="X219" i="10"/>
  <c r="X299" i="10"/>
  <c r="X98" i="10"/>
  <c r="X122" i="10"/>
  <c r="X77" i="10"/>
  <c r="X412" i="10"/>
  <c r="X290" i="10"/>
  <c r="X407" i="10"/>
  <c r="X111" i="10"/>
  <c r="X264" i="10"/>
  <c r="X38" i="10"/>
  <c r="X44" i="10"/>
  <c r="X385" i="10"/>
  <c r="X123" i="10"/>
  <c r="X480" i="10"/>
  <c r="X302" i="10"/>
  <c r="X344" i="10"/>
  <c r="X143" i="10"/>
  <c r="X158" i="10"/>
  <c r="X175" i="10"/>
  <c r="X210" i="10"/>
  <c r="X236" i="10"/>
  <c r="X257" i="10"/>
  <c r="X279" i="10"/>
  <c r="X318" i="10"/>
  <c r="X157" i="10"/>
  <c r="X292" i="10"/>
  <c r="X206" i="10"/>
  <c r="X128" i="10"/>
  <c r="X201" i="10"/>
  <c r="X380" i="10"/>
  <c r="X177" i="10"/>
  <c r="X378" i="10"/>
  <c r="X183" i="10"/>
  <c r="X432" i="10"/>
  <c r="X203" i="10"/>
  <c r="X337" i="10"/>
  <c r="X448" i="10"/>
  <c r="X244" i="10"/>
  <c r="X71" i="10"/>
  <c r="X139" i="10"/>
  <c r="X154" i="10"/>
  <c r="X322" i="10"/>
  <c r="X472" i="10"/>
  <c r="X113" i="10"/>
  <c r="X265" i="10"/>
  <c r="X314" i="10"/>
  <c r="X116" i="10"/>
  <c r="X456" i="10"/>
  <c r="X174" i="10"/>
  <c r="X304" i="10"/>
  <c r="X427" i="10"/>
  <c r="X160" i="10"/>
  <c r="X196" i="10"/>
  <c r="X217" i="10"/>
  <c r="X268" i="10"/>
  <c r="X315" i="10"/>
  <c r="X294" i="10"/>
  <c r="X329" i="10"/>
  <c r="X343" i="10"/>
  <c r="X400" i="10"/>
  <c r="X276" i="10"/>
  <c r="X242" i="10"/>
  <c r="X132" i="10"/>
  <c r="X446" i="10"/>
  <c r="X431" i="10"/>
  <c r="X308" i="10"/>
  <c r="X436" i="10"/>
  <c r="X303" i="10"/>
  <c r="X145" i="10"/>
  <c r="X194" i="10"/>
  <c r="X287" i="10"/>
  <c r="X342" i="10"/>
  <c r="X399" i="10"/>
  <c r="X414" i="10"/>
  <c r="X83" i="10"/>
  <c r="X462" i="10"/>
  <c r="X169" i="10"/>
  <c r="X252" i="10"/>
  <c r="X357" i="10"/>
  <c r="X151" i="10"/>
  <c r="X341" i="10"/>
  <c r="X440" i="10"/>
  <c r="X172" i="10"/>
  <c r="X250" i="10"/>
  <c r="X328" i="10"/>
  <c r="X360" i="10"/>
  <c r="X394" i="10"/>
  <c r="X146" i="10"/>
  <c r="X215" i="10"/>
  <c r="X310" i="10"/>
  <c r="X391" i="10"/>
  <c r="X118" i="10"/>
  <c r="X191" i="10"/>
  <c r="X295" i="10"/>
  <c r="X477" i="10"/>
  <c r="X163" i="10"/>
  <c r="X108" i="10"/>
  <c r="X97" i="10"/>
  <c r="X57" i="10"/>
  <c r="X397" i="10"/>
  <c r="X99" i="10"/>
  <c r="X493" i="10"/>
  <c r="X490" i="10"/>
  <c r="X496" i="10"/>
  <c r="X498" i="10"/>
  <c r="X502" i="10"/>
  <c r="X506" i="10"/>
  <c r="X510" i="10"/>
  <c r="X514" i="10"/>
  <c r="X518" i="10"/>
  <c r="X522" i="10"/>
  <c r="X526" i="10"/>
  <c r="X530" i="10"/>
  <c r="X534" i="10"/>
  <c r="X538" i="10"/>
  <c r="X542" i="10"/>
  <c r="X546" i="10"/>
  <c r="X550" i="10"/>
  <c r="X554" i="10"/>
  <c r="X558" i="10"/>
  <c r="X562" i="10"/>
  <c r="X566" i="10"/>
  <c r="X570" i="10"/>
  <c r="X574" i="10"/>
  <c r="X578" i="10"/>
  <c r="X582" i="10"/>
  <c r="X586" i="10"/>
  <c r="X205" i="10"/>
  <c r="X107" i="10"/>
  <c r="X179" i="10"/>
  <c r="X155" i="10"/>
  <c r="X463" i="10"/>
  <c r="X171" i="10"/>
  <c r="X301" i="10"/>
  <c r="X313" i="10"/>
  <c r="X229" i="10"/>
  <c r="X282" i="10"/>
  <c r="X388" i="10"/>
  <c r="X150" i="10"/>
  <c r="X418" i="10"/>
  <c r="X159" i="10"/>
  <c r="X267" i="10"/>
  <c r="X325" i="10"/>
  <c r="X350" i="10"/>
  <c r="X406" i="10"/>
  <c r="X430" i="10"/>
  <c r="X455" i="10"/>
  <c r="X473" i="10"/>
  <c r="X226" i="10"/>
  <c r="X289" i="10"/>
  <c r="X133" i="10"/>
  <c r="X190" i="10"/>
  <c r="X351" i="10"/>
  <c r="X93" i="10"/>
  <c r="X224" i="10"/>
  <c r="X311" i="10"/>
  <c r="X348" i="10"/>
  <c r="X184" i="10"/>
  <c r="X263" i="10"/>
  <c r="X340" i="10"/>
  <c r="X450" i="10"/>
  <c r="X147" i="10"/>
  <c r="X269" i="10"/>
  <c r="X460" i="10"/>
  <c r="X88" i="10"/>
  <c r="X404" i="10"/>
  <c r="X330" i="10"/>
  <c r="X353" i="10"/>
  <c r="X487" i="10"/>
  <c r="X492" i="10"/>
  <c r="X395" i="10"/>
  <c r="X156" i="10"/>
  <c r="X270" i="10"/>
  <c r="X256" i="10"/>
  <c r="X405" i="10"/>
  <c r="X454" i="10"/>
  <c r="X192" i="10"/>
  <c r="X453" i="10"/>
  <c r="X346" i="10"/>
  <c r="X188" i="10"/>
  <c r="X384" i="10"/>
  <c r="X170" i="10"/>
  <c r="X468" i="10"/>
  <c r="X259" i="10"/>
  <c r="X153" i="10"/>
  <c r="X114" i="10"/>
  <c r="X435" i="10"/>
  <c r="X230" i="10"/>
  <c r="X389" i="10"/>
  <c r="X433" i="10"/>
  <c r="X149" i="10"/>
  <c r="X356" i="10"/>
  <c r="X283" i="10"/>
  <c r="X125" i="10"/>
  <c r="X245" i="10"/>
  <c r="X349" i="10"/>
  <c r="X138" i="10"/>
  <c r="X37" i="10"/>
  <c r="X464" i="10"/>
  <c r="X142" i="10"/>
  <c r="X331" i="10"/>
  <c r="X101" i="10"/>
  <c r="X421" i="10"/>
  <c r="X266" i="10"/>
  <c r="X471" i="10"/>
  <c r="X202" i="10"/>
  <c r="X260" i="10"/>
  <c r="X419" i="10"/>
  <c r="X193" i="10"/>
  <c r="X59" i="10"/>
  <c r="X262" i="10"/>
  <c r="X339" i="10"/>
  <c r="X81" i="10"/>
  <c r="X491" i="10"/>
  <c r="X505" i="10"/>
  <c r="X508" i="10"/>
  <c r="X511" i="10"/>
  <c r="X521" i="10"/>
  <c r="X524" i="10"/>
  <c r="X527" i="10"/>
  <c r="X537" i="10"/>
  <c r="X540" i="10"/>
  <c r="X543" i="10"/>
  <c r="X553" i="10"/>
  <c r="X556" i="10"/>
  <c r="X559" i="10"/>
  <c r="X569" i="10"/>
  <c r="X572" i="10"/>
  <c r="X575" i="10"/>
  <c r="X585" i="10"/>
  <c r="X588" i="10"/>
  <c r="X592" i="10"/>
  <c r="X596" i="10"/>
  <c r="X600" i="10"/>
  <c r="X198" i="10"/>
  <c r="X449" i="10"/>
  <c r="X297" i="10"/>
  <c r="X173" i="10"/>
  <c r="X338" i="10"/>
  <c r="X461" i="10"/>
  <c r="X141" i="10"/>
  <c r="X19" i="10"/>
  <c r="X392" i="10"/>
  <c r="X288" i="10"/>
  <c r="X274" i="10"/>
  <c r="X161" i="10"/>
  <c r="X309" i="10"/>
  <c r="X361" i="10"/>
  <c r="X495" i="10"/>
  <c r="X501" i="10"/>
  <c r="X504" i="10"/>
  <c r="X507" i="10"/>
  <c r="X517" i="10"/>
  <c r="X520" i="10"/>
  <c r="X523" i="10"/>
  <c r="X533" i="10"/>
  <c r="X536" i="10"/>
  <c r="X539" i="10"/>
  <c r="X278" i="10"/>
  <c r="X126" i="10"/>
  <c r="X246" i="10"/>
  <c r="X362" i="10"/>
  <c r="X199" i="10"/>
  <c r="X465" i="10"/>
  <c r="X187" i="10"/>
  <c r="X89" i="10"/>
  <c r="X452" i="10"/>
  <c r="X333" i="10"/>
  <c r="X451" i="10"/>
  <c r="X326" i="10"/>
  <c r="X181" i="10"/>
  <c r="X411" i="10"/>
  <c r="X494" i="10"/>
  <c r="X497" i="10"/>
  <c r="X500" i="10"/>
  <c r="X503" i="10"/>
  <c r="X513" i="10"/>
  <c r="X516" i="10"/>
  <c r="X519" i="10"/>
  <c r="X529" i="10"/>
  <c r="X532" i="10"/>
  <c r="X535" i="10"/>
  <c r="X545" i="10"/>
  <c r="X548" i="10"/>
  <c r="X551" i="10"/>
  <c r="X561" i="10"/>
  <c r="X564" i="10"/>
  <c r="X567" i="10"/>
  <c r="X577" i="10"/>
  <c r="X580" i="10"/>
  <c r="X583" i="10"/>
  <c r="X590" i="10"/>
  <c r="X594" i="10"/>
  <c r="X598" i="10"/>
  <c r="X233" i="10"/>
  <c r="X323" i="10"/>
  <c r="X195" i="10"/>
  <c r="X275" i="10"/>
  <c r="X413" i="10"/>
  <c r="X237" i="10"/>
  <c r="X352" i="10"/>
  <c r="X321" i="10"/>
  <c r="X367" i="10"/>
  <c r="X167" i="10"/>
  <c r="X467" i="10"/>
  <c r="X208" i="10"/>
  <c r="X115" i="10"/>
  <c r="X489" i="10"/>
  <c r="X499" i="10"/>
  <c r="X509" i="10"/>
  <c r="X512" i="10"/>
  <c r="X515" i="10"/>
  <c r="X525" i="10"/>
  <c r="X528" i="10"/>
  <c r="X531" i="10"/>
  <c r="X549" i="10"/>
  <c r="X555" i="10"/>
  <c r="X568" i="10"/>
  <c r="X581" i="10"/>
  <c r="X593" i="10"/>
  <c r="X541" i="10"/>
  <c r="X547" i="10"/>
  <c r="X560" i="10"/>
  <c r="X579" i="10"/>
  <c r="X587" i="10"/>
  <c r="X552" i="10"/>
  <c r="X565" i="10"/>
  <c r="X584" i="10"/>
  <c r="X597" i="10"/>
  <c r="X544" i="10"/>
  <c r="X557" i="10"/>
  <c r="X563" i="10"/>
  <c r="X576" i="10"/>
  <c r="X591" i="10"/>
  <c r="X599" i="10"/>
  <c r="X105" i="10"/>
  <c r="X573" i="10"/>
  <c r="X595" i="10"/>
  <c r="X571" i="10"/>
  <c r="X589" i="10"/>
  <c r="AA470" i="10"/>
  <c r="AA424" i="10"/>
  <c r="AA127" i="10"/>
  <c r="AA370" i="10"/>
  <c r="AA327" i="10"/>
  <c r="AA355" i="10"/>
  <c r="AA366" i="10"/>
  <c r="AA383" i="10"/>
  <c r="AA165" i="10"/>
  <c r="AA334" i="10"/>
  <c r="AA152" i="10"/>
  <c r="AA140" i="10"/>
  <c r="AA372" i="10"/>
  <c r="AA189" i="10"/>
  <c r="AA425" i="10"/>
  <c r="AA284" i="10"/>
  <c r="AA369" i="10"/>
  <c r="AA373" i="10"/>
  <c r="AA438" i="10"/>
  <c r="AA445" i="10"/>
  <c r="AA291" i="10"/>
  <c r="AA53" i="10"/>
  <c r="AA218" i="10"/>
  <c r="AA20" i="10"/>
  <c r="AA345" i="10"/>
  <c r="AA251" i="10"/>
  <c r="AA216" i="10"/>
  <c r="AA429" i="10"/>
  <c r="AA358" i="10"/>
  <c r="AA437" i="10"/>
  <c r="AA354" i="10"/>
  <c r="AA485" i="10"/>
  <c r="AA479" i="10"/>
  <c r="AA137" i="10"/>
  <c r="AA365" i="10"/>
  <c r="AA112" i="10"/>
  <c r="AA48" i="10"/>
  <c r="AA200" i="10"/>
  <c r="AA458" i="10"/>
  <c r="AA103" i="10"/>
  <c r="AA76" i="10"/>
  <c r="AA35" i="10"/>
  <c r="AA423" i="10"/>
  <c r="AA417" i="10"/>
  <c r="AA15" i="10"/>
  <c r="AA374" i="10"/>
  <c r="AA135" i="10"/>
  <c r="AA47" i="10"/>
  <c r="AA86" i="10"/>
  <c r="AA439" i="10"/>
  <c r="AA11" i="10"/>
  <c r="AA227" i="10"/>
  <c r="AA104" i="10"/>
  <c r="AA197" i="10"/>
  <c r="AA415" i="10"/>
  <c r="AA26" i="10"/>
  <c r="AA41" i="10"/>
  <c r="AA271" i="10"/>
  <c r="AA364" i="10"/>
  <c r="AA27" i="10"/>
  <c r="AA185" i="10"/>
  <c r="AA240" i="10"/>
  <c r="AA110" i="10"/>
  <c r="AA80" i="10"/>
  <c r="AA96" i="10"/>
  <c r="AA166" i="10"/>
  <c r="AA228" i="10"/>
  <c r="AA95" i="10"/>
  <c r="AA296" i="10"/>
  <c r="AA403" i="10"/>
  <c r="AA335" i="10"/>
  <c r="AA426" i="10"/>
  <c r="AA447" i="10"/>
  <c r="AA221" i="10"/>
  <c r="AA273" i="10"/>
  <c r="AA120" i="10"/>
  <c r="AA17" i="10"/>
  <c r="AA294" i="10"/>
  <c r="AA56" i="10"/>
  <c r="AA157" i="10"/>
  <c r="AA234" i="10"/>
  <c r="AA37" i="10"/>
  <c r="AA65" i="10"/>
  <c r="AA67" i="10"/>
  <c r="AA39" i="10"/>
  <c r="AA205" i="10"/>
  <c r="AA238" i="10"/>
  <c r="AA292" i="10"/>
  <c r="AA324" i="10"/>
  <c r="AA468" i="10"/>
  <c r="AA213" i="10"/>
  <c r="AA5" i="10"/>
  <c r="AA428" i="10"/>
  <c r="AA70" i="10"/>
  <c r="AA336" i="10"/>
  <c r="AA121" i="10"/>
  <c r="AA204" i="10"/>
  <c r="AA249" i="10"/>
  <c r="AA409" i="10"/>
  <c r="AA332" i="10"/>
  <c r="AA444" i="10"/>
  <c r="AA168" i="10"/>
  <c r="AA248" i="10"/>
  <c r="AA316" i="10"/>
  <c r="AA375" i="10"/>
  <c r="AA16" i="10"/>
  <c r="AA207" i="10"/>
  <c r="AA305" i="10"/>
  <c r="AA402" i="10"/>
  <c r="AA371" i="10"/>
  <c r="AA459" i="10"/>
  <c r="AA363" i="10"/>
  <c r="AA31" i="10"/>
  <c r="AA488" i="10"/>
  <c r="AA29" i="10"/>
  <c r="AA109" i="10"/>
  <c r="AA231" i="10"/>
  <c r="AA306" i="10"/>
  <c r="AA474" i="10"/>
  <c r="AA442" i="10"/>
  <c r="AA107" i="10"/>
  <c r="AA206" i="10"/>
  <c r="AA14" i="10"/>
  <c r="AA62" i="10"/>
  <c r="AA32" i="10"/>
  <c r="AA128" i="10"/>
  <c r="AA278" i="10"/>
  <c r="AA347" i="10"/>
  <c r="AA387" i="10"/>
  <c r="AA255" i="10"/>
  <c r="AA4" i="10"/>
  <c r="AA82" i="10"/>
  <c r="AA293" i="10"/>
  <c r="AA484" i="10"/>
  <c r="AA13" i="10"/>
  <c r="AA390" i="10"/>
  <c r="AA212" i="10"/>
  <c r="AA134" i="10"/>
  <c r="AA201" i="10"/>
  <c r="AA258" i="10"/>
  <c r="AA380" i="10"/>
  <c r="AA483" i="10"/>
  <c r="AA177" i="10"/>
  <c r="AA319" i="10"/>
  <c r="AA378" i="10"/>
  <c r="AA422" i="10"/>
  <c r="AA183" i="10"/>
  <c r="AA382" i="10"/>
  <c r="AA432" i="10"/>
  <c r="AA7" i="10"/>
  <c r="AA203" i="10"/>
  <c r="AA225" i="10"/>
  <c r="AA337" i="10"/>
  <c r="AA60" i="10"/>
  <c r="AA12" i="10"/>
  <c r="AA219" i="10"/>
  <c r="AA25" i="10"/>
  <c r="AA299" i="10"/>
  <c r="AA448" i="10"/>
  <c r="AA98" i="10"/>
  <c r="AA244" i="10"/>
  <c r="AA122" i="10"/>
  <c r="AA71" i="10"/>
  <c r="AA77" i="10"/>
  <c r="AA139" i="10"/>
  <c r="AA412" i="10"/>
  <c r="AA73" i="10"/>
  <c r="AA312" i="10"/>
  <c r="AA100" i="10"/>
  <c r="AA209" i="10"/>
  <c r="AA469" i="10"/>
  <c r="AA434" i="10"/>
  <c r="AA182" i="10"/>
  <c r="AA317" i="10"/>
  <c r="AA106" i="10"/>
  <c r="AA307" i="10"/>
  <c r="AA179" i="10"/>
  <c r="AA233" i="10"/>
  <c r="AA329" i="10"/>
  <c r="AA464" i="10"/>
  <c r="AA155" i="10"/>
  <c r="AA259" i="10"/>
  <c r="AA343" i="10"/>
  <c r="AA395" i="10"/>
  <c r="AA463" i="10"/>
  <c r="AA198" i="10"/>
  <c r="AA400" i="10"/>
  <c r="AA126" i="10"/>
  <c r="AA171" i="10"/>
  <c r="AA2" i="10"/>
  <c r="AA276" i="10"/>
  <c r="AA74" i="10"/>
  <c r="AA54" i="10"/>
  <c r="AA45" i="10"/>
  <c r="AA10" i="10"/>
  <c r="AA142" i="10"/>
  <c r="AA301" i="10"/>
  <c r="AA153" i="10"/>
  <c r="AA242" i="10"/>
  <c r="AA52" i="10"/>
  <c r="AA51" i="10"/>
  <c r="AA449" i="10"/>
  <c r="AA132" i="10"/>
  <c r="AA246" i="10"/>
  <c r="AA235" i="10"/>
  <c r="AA377" i="10"/>
  <c r="AA119" i="10"/>
  <c r="AA410" i="10"/>
  <c r="AA232" i="10"/>
  <c r="AA386" i="10"/>
  <c r="AA178" i="10"/>
  <c r="AA379" i="10"/>
  <c r="AA186" i="10"/>
  <c r="AA457" i="10"/>
  <c r="AA211" i="10"/>
  <c r="AA63" i="10"/>
  <c r="AA58" i="10"/>
  <c r="AA481" i="10"/>
  <c r="AA478" i="10"/>
  <c r="AA102" i="10"/>
  <c r="AA420" i="10"/>
  <c r="AA241" i="10"/>
  <c r="AA446" i="10"/>
  <c r="AA313" i="10"/>
  <c r="AA431" i="10"/>
  <c r="AA229" i="10"/>
  <c r="AA3" i="10"/>
  <c r="AA282" i="10"/>
  <c r="AA308" i="10"/>
  <c r="AA388" i="10"/>
  <c r="AA436" i="10"/>
  <c r="AA150" i="10"/>
  <c r="AA303" i="10"/>
  <c r="AA418" i="10"/>
  <c r="AA145" i="10"/>
  <c r="AA159" i="10"/>
  <c r="AA194" i="10"/>
  <c r="AA61" i="10"/>
  <c r="AA9" i="10"/>
  <c r="AA267" i="10"/>
  <c r="AA287" i="10"/>
  <c r="AA272" i="10"/>
  <c r="AA131" i="10"/>
  <c r="AA277" i="10"/>
  <c r="AA298" i="10"/>
  <c r="AA281" i="10"/>
  <c r="AA162" i="10"/>
  <c r="AA280" i="10"/>
  <c r="AA148" i="10"/>
  <c r="AA475" i="10"/>
  <c r="AA441" i="10"/>
  <c r="AA393" i="10"/>
  <c r="AA164" i="10"/>
  <c r="AA261" i="10"/>
  <c r="AA50" i="10"/>
  <c r="AA117" i="10"/>
  <c r="AA300" i="10"/>
  <c r="AA214" i="10"/>
  <c r="AA28" i="10"/>
  <c r="AA482" i="10"/>
  <c r="AA156" i="10"/>
  <c r="AA323" i="10"/>
  <c r="AA21" i="10"/>
  <c r="AA114" i="10"/>
  <c r="AA270" i="10"/>
  <c r="AA297" i="10"/>
  <c r="AA362" i="10"/>
  <c r="AA79" i="10"/>
  <c r="AA6" i="10"/>
  <c r="AA195" i="10"/>
  <c r="AA331" i="10"/>
  <c r="AA435" i="10"/>
  <c r="AA33" i="10"/>
  <c r="AA173" i="10"/>
  <c r="AA199" i="10"/>
  <c r="AA230" i="10"/>
  <c r="AA256" i="10"/>
  <c r="AA275" i="10"/>
  <c r="AA101" i="10"/>
  <c r="AA130" i="10"/>
  <c r="AA55" i="10"/>
  <c r="AA87" i="10"/>
  <c r="AA466" i="10"/>
  <c r="AA408" i="10"/>
  <c r="AA144" i="10"/>
  <c r="AA396" i="10"/>
  <c r="AA253" i="10"/>
  <c r="AA46" i="10"/>
  <c r="AA286" i="10"/>
  <c r="AA322" i="10"/>
  <c r="AA113" i="10"/>
  <c r="AA34" i="10"/>
  <c r="AA116" i="10"/>
  <c r="AA174" i="10"/>
  <c r="AA427" i="10"/>
  <c r="AA160" i="10"/>
  <c r="AA217" i="10"/>
  <c r="AA268" i="10"/>
  <c r="AA318" i="10"/>
  <c r="AA24" i="10"/>
  <c r="AA405" i="10"/>
  <c r="AA421" i="10"/>
  <c r="AA454" i="10"/>
  <c r="AA465" i="10"/>
  <c r="AA192" i="10"/>
  <c r="AA266" i="10"/>
  <c r="AA453" i="10"/>
  <c r="AA187" i="10"/>
  <c r="AA346" i="10"/>
  <c r="AA471" i="10"/>
  <c r="AA188" i="10"/>
  <c r="AA89" i="10"/>
  <c r="AA18" i="10"/>
  <c r="AA72" i="10"/>
  <c r="AA384" i="10"/>
  <c r="AA452" i="10"/>
  <c r="AA170" i="10"/>
  <c r="AA260" i="10"/>
  <c r="AA333" i="10"/>
  <c r="AA419" i="10"/>
  <c r="AA451" i="10"/>
  <c r="AA193" i="10"/>
  <c r="AA326" i="10"/>
  <c r="AA59" i="10"/>
  <c r="AA181" i="10"/>
  <c r="AA262" i="10"/>
  <c r="AA40" i="10"/>
  <c r="AA339" i="10"/>
  <c r="AA411" i="10"/>
  <c r="AA81" i="10"/>
  <c r="AA494" i="10"/>
  <c r="AA491" i="10"/>
  <c r="AA92" i="10"/>
  <c r="AA499" i="10"/>
  <c r="AA503" i="10"/>
  <c r="AA507" i="10"/>
  <c r="AA511" i="10"/>
  <c r="AA515" i="10"/>
  <c r="AA519" i="10"/>
  <c r="AA523" i="10"/>
  <c r="AA527" i="10"/>
  <c r="AA531" i="10"/>
  <c r="AA535" i="10"/>
  <c r="AA539" i="10"/>
  <c r="AA543" i="10"/>
  <c r="AA547" i="10"/>
  <c r="AA551" i="10"/>
  <c r="AA555" i="10"/>
  <c r="AA559" i="10"/>
  <c r="AA563" i="10"/>
  <c r="AA567" i="10"/>
  <c r="AA571" i="10"/>
  <c r="AA575" i="10"/>
  <c r="AA579" i="10"/>
  <c r="AA583" i="10"/>
  <c r="AA220" i="10"/>
  <c r="AA129" i="10"/>
  <c r="AA247" i="10"/>
  <c r="AA285" i="10"/>
  <c r="AA254" i="10"/>
  <c r="AA223" i="10"/>
  <c r="AA49" i="10"/>
  <c r="AA75" i="10"/>
  <c r="AA84" i="10"/>
  <c r="AA154" i="10"/>
  <c r="AA472" i="10"/>
  <c r="AA265" i="10"/>
  <c r="AA314" i="10"/>
  <c r="AA456" i="10"/>
  <c r="AA304" i="10"/>
  <c r="AA42" i="10"/>
  <c r="AA196" i="10"/>
  <c r="AA30" i="10"/>
  <c r="AA315" i="10"/>
  <c r="AA338" i="10"/>
  <c r="AA389" i="10"/>
  <c r="AA413" i="10"/>
  <c r="AA433" i="10"/>
  <c r="AA461" i="10"/>
  <c r="AA149" i="10"/>
  <c r="AA237" i="10"/>
  <c r="AA356" i="10"/>
  <c r="AA141" i="10"/>
  <c r="AA283" i="10"/>
  <c r="AA352" i="10"/>
  <c r="AA125" i="10"/>
  <c r="AA19" i="10"/>
  <c r="AA245" i="10"/>
  <c r="AA321" i="10"/>
  <c r="AA349" i="10"/>
  <c r="AA392" i="10"/>
  <c r="AA138" i="10"/>
  <c r="AA202" i="10"/>
  <c r="AA288" i="10"/>
  <c r="AA367" i="10"/>
  <c r="AA36" i="10"/>
  <c r="AA167" i="10"/>
  <c r="AA274" i="10"/>
  <c r="AA467" i="10"/>
  <c r="AA161" i="10"/>
  <c r="AA208" i="10"/>
  <c r="AA309" i="10"/>
  <c r="AA115" i="10"/>
  <c r="AA361" i="10"/>
  <c r="AA90" i="10"/>
  <c r="AA23" i="10"/>
  <c r="AA489" i="10"/>
  <c r="AA495" i="10"/>
  <c r="AA239" i="10"/>
  <c r="AA85" i="10"/>
  <c r="AA176" i="10"/>
  <c r="AA94" i="10"/>
  <c r="AA398" i="10"/>
  <c r="AA407" i="10"/>
  <c r="AA44" i="10"/>
  <c r="AA302" i="10"/>
  <c r="AA175" i="10"/>
  <c r="AA279" i="10"/>
  <c r="AA350" i="10"/>
  <c r="AA430" i="10"/>
  <c r="AA473" i="10"/>
  <c r="AA289" i="10"/>
  <c r="AA190" i="10"/>
  <c r="AA93" i="10"/>
  <c r="AA224" i="10"/>
  <c r="AA348" i="10"/>
  <c r="AA69" i="10"/>
  <c r="AA222" i="10"/>
  <c r="AA124" i="10"/>
  <c r="AA443" i="10"/>
  <c r="AA359" i="10"/>
  <c r="AA401" i="10"/>
  <c r="AA91" i="10"/>
  <c r="AA136" i="10"/>
  <c r="AA290" i="10"/>
  <c r="AA38" i="10"/>
  <c r="AA480" i="10"/>
  <c r="AA158" i="10"/>
  <c r="AA257" i="10"/>
  <c r="AA342" i="10"/>
  <c r="AA414" i="10"/>
  <c r="AA462" i="10"/>
  <c r="AA252" i="10"/>
  <c r="AA151" i="10"/>
  <c r="AA440" i="10"/>
  <c r="AA66" i="10"/>
  <c r="AA328" i="10"/>
  <c r="AA394" i="10"/>
  <c r="AA476" i="10"/>
  <c r="AA381" i="10"/>
  <c r="AA416" i="10"/>
  <c r="AA123" i="10"/>
  <c r="AA236" i="10"/>
  <c r="AA325" i="10"/>
  <c r="AA455" i="10"/>
  <c r="AA133" i="10"/>
  <c r="AA22" i="10"/>
  <c r="AA8" i="10"/>
  <c r="AA340" i="10"/>
  <c r="AA147" i="10"/>
  <c r="AA460" i="10"/>
  <c r="AA64" i="10"/>
  <c r="AA330" i="10"/>
  <c r="AA78" i="10"/>
  <c r="AA487" i="10"/>
  <c r="AA496" i="10"/>
  <c r="AA497" i="10"/>
  <c r="AA500" i="10"/>
  <c r="AA510" i="10"/>
  <c r="AA513" i="10"/>
  <c r="AA516" i="10"/>
  <c r="AA526" i="10"/>
  <c r="AA529" i="10"/>
  <c r="AA532" i="10"/>
  <c r="AA542" i="10"/>
  <c r="AA545" i="10"/>
  <c r="AA548" i="10"/>
  <c r="AA558" i="10"/>
  <c r="AA561" i="10"/>
  <c r="AA564" i="10"/>
  <c r="AA574" i="10"/>
  <c r="AA577" i="10"/>
  <c r="AA580" i="10"/>
  <c r="AA589" i="10"/>
  <c r="AA593" i="10"/>
  <c r="AA597" i="10"/>
  <c r="AA105" i="10"/>
  <c r="AA320" i="10"/>
  <c r="AA111" i="10"/>
  <c r="AA344" i="10"/>
  <c r="AA399" i="10"/>
  <c r="AA169" i="10"/>
  <c r="AA341" i="10"/>
  <c r="AA250" i="10"/>
  <c r="AA146" i="10"/>
  <c r="AA215" i="10"/>
  <c r="AA391" i="10"/>
  <c r="AA191" i="10"/>
  <c r="AA477" i="10"/>
  <c r="AA108" i="10"/>
  <c r="AA57" i="10"/>
  <c r="AA99" i="10"/>
  <c r="AA490" i="10"/>
  <c r="AA68" i="10"/>
  <c r="AA506" i="10"/>
  <c r="AA509" i="10"/>
  <c r="AA512" i="10"/>
  <c r="AA522" i="10"/>
  <c r="AA525" i="10"/>
  <c r="AA528" i="10"/>
  <c r="AA538" i="10"/>
  <c r="AA180" i="10"/>
  <c r="AA486" i="10"/>
  <c r="AA264" i="10"/>
  <c r="AA143" i="10"/>
  <c r="AA406" i="10"/>
  <c r="AA226" i="10"/>
  <c r="AA351" i="10"/>
  <c r="AA311" i="10"/>
  <c r="AA184" i="10"/>
  <c r="AA263" i="10"/>
  <c r="AA450" i="10"/>
  <c r="AA269" i="10"/>
  <c r="AA88" i="10"/>
  <c r="AA404" i="10"/>
  <c r="AA353" i="10"/>
  <c r="AA43" i="10"/>
  <c r="AA492" i="10"/>
  <c r="AA502" i="10"/>
  <c r="AA505" i="10"/>
  <c r="AA508" i="10"/>
  <c r="AA518" i="10"/>
  <c r="AA521" i="10"/>
  <c r="AA524" i="10"/>
  <c r="AA534" i="10"/>
  <c r="AA537" i="10"/>
  <c r="AA540" i="10"/>
  <c r="AA550" i="10"/>
  <c r="AA553" i="10"/>
  <c r="AA556" i="10"/>
  <c r="AA566" i="10"/>
  <c r="AA569" i="10"/>
  <c r="AA572" i="10"/>
  <c r="AA582" i="10"/>
  <c r="AA585" i="10"/>
  <c r="AA587" i="10"/>
  <c r="AA591" i="10"/>
  <c r="AA595" i="10"/>
  <c r="AA599" i="10"/>
  <c r="AA376" i="10"/>
  <c r="AA368" i="10"/>
  <c r="AA243" i="10"/>
  <c r="AA385" i="10"/>
  <c r="AA210" i="10"/>
  <c r="AA83" i="10"/>
  <c r="AA357" i="10"/>
  <c r="AA172" i="10"/>
  <c r="AA360" i="10"/>
  <c r="AA310" i="10"/>
  <c r="AA118" i="10"/>
  <c r="AA295" i="10"/>
  <c r="AA163" i="10"/>
  <c r="AA97" i="10"/>
  <c r="AA397" i="10"/>
  <c r="AA493" i="10"/>
  <c r="AA498" i="10"/>
  <c r="AA501" i="10"/>
  <c r="AA504" i="10"/>
  <c r="AA514" i="10"/>
  <c r="AA517" i="10"/>
  <c r="AA520" i="10"/>
  <c r="AA530" i="10"/>
  <c r="AA533" i="10"/>
  <c r="AA536" i="10"/>
  <c r="AA544" i="10"/>
  <c r="AA557" i="10"/>
  <c r="AA570" i="10"/>
  <c r="AA576" i="10"/>
  <c r="AA590" i="10"/>
  <c r="AA598" i="10"/>
  <c r="AA549" i="10"/>
  <c r="AA562" i="10"/>
  <c r="AA581" i="10"/>
  <c r="AA592" i="10"/>
  <c r="AA560" i="10"/>
  <c r="AA586" i="10"/>
  <c r="AA546" i="10"/>
  <c r="AA552" i="10"/>
  <c r="AA565" i="10"/>
  <c r="AA578" i="10"/>
  <c r="AA584" i="10"/>
  <c r="AA588" i="10"/>
  <c r="AA596" i="10"/>
  <c r="AA568" i="10"/>
  <c r="AA600" i="10"/>
  <c r="AA541" i="10"/>
  <c r="AA554" i="10"/>
  <c r="AA573" i="10"/>
  <c r="AA594" i="10"/>
  <c r="AC423" i="10"/>
  <c r="AC284" i="10"/>
  <c r="AC137" i="10"/>
  <c r="AC369" i="10"/>
  <c r="AC417" i="10"/>
  <c r="AC373" i="10"/>
  <c r="AC429" i="10"/>
  <c r="AC365" i="10"/>
  <c r="AC447" i="10"/>
  <c r="AC345" i="10"/>
  <c r="AC426" i="10"/>
  <c r="AC251" i="10"/>
  <c r="AC130" i="10"/>
  <c r="AC216" i="10"/>
  <c r="AC197" i="10"/>
  <c r="AC470" i="10"/>
  <c r="AC127" i="10"/>
  <c r="AC327" i="10"/>
  <c r="AC374" i="10"/>
  <c r="AC165" i="10"/>
  <c r="AC112" i="10"/>
  <c r="AC135" i="10"/>
  <c r="AC48" i="10"/>
  <c r="AC47" i="10"/>
  <c r="AC334" i="10"/>
  <c r="AC140" i="10"/>
  <c r="AC189" i="10"/>
  <c r="AC355" i="10"/>
  <c r="AC15" i="10"/>
  <c r="AC220" i="10"/>
  <c r="AC387" i="10"/>
  <c r="AC415" i="10"/>
  <c r="AC459" i="10"/>
  <c r="AC221" i="10"/>
  <c r="AC424" i="10"/>
  <c r="AC438" i="10"/>
  <c r="AC371" i="10"/>
  <c r="AC291" i="10"/>
  <c r="AC218" i="10"/>
  <c r="AC86" i="10"/>
  <c r="AC439" i="10"/>
  <c r="AC11" i="10"/>
  <c r="AC227" i="10"/>
  <c r="AC104" i="10"/>
  <c r="AC370" i="10"/>
  <c r="AC366" i="10"/>
  <c r="AC53" i="10"/>
  <c r="AC20" i="10"/>
  <c r="AC200" i="10"/>
  <c r="AC458" i="10"/>
  <c r="AC103" i="10"/>
  <c r="AC76" i="10"/>
  <c r="AC35" i="10"/>
  <c r="AC152" i="10"/>
  <c r="AC445" i="10"/>
  <c r="AC437" i="10"/>
  <c r="AC73" i="10"/>
  <c r="AC222" i="10"/>
  <c r="AC255" i="10"/>
  <c r="AC17" i="10"/>
  <c r="AC294" i="10"/>
  <c r="AC56" i="10"/>
  <c r="AC157" i="10"/>
  <c r="AC234" i="10"/>
  <c r="AC37" i="10"/>
  <c r="AC65" i="10"/>
  <c r="AC67" i="10"/>
  <c r="AC39" i="10"/>
  <c r="AC205" i="10"/>
  <c r="AC238" i="10"/>
  <c r="AC292" i="10"/>
  <c r="AC324" i="10"/>
  <c r="AC468" i="10"/>
  <c r="AC425" i="10"/>
  <c r="AC358" i="10"/>
  <c r="AC485" i="10"/>
  <c r="AC363" i="10"/>
  <c r="AC5" i="10"/>
  <c r="AC271" i="10"/>
  <c r="AC364" i="10"/>
  <c r="AC27" i="10"/>
  <c r="AC185" i="10"/>
  <c r="AC240" i="10"/>
  <c r="AC110" i="10"/>
  <c r="AC80" i="10"/>
  <c r="AC96" i="10"/>
  <c r="AC166" i="10"/>
  <c r="AC228" i="10"/>
  <c r="AC95" i="10"/>
  <c r="AC296" i="10"/>
  <c r="AC403" i="10"/>
  <c r="AC335" i="10"/>
  <c r="AC354" i="10"/>
  <c r="AC41" i="10"/>
  <c r="AC272" i="10"/>
  <c r="AC124" i="10"/>
  <c r="AC235" i="10"/>
  <c r="AC55" i="10"/>
  <c r="AC131" i="10"/>
  <c r="AC239" i="10"/>
  <c r="AC377" i="10"/>
  <c r="AC213" i="10"/>
  <c r="AC442" i="10"/>
  <c r="AC107" i="10"/>
  <c r="AC206" i="10"/>
  <c r="AC14" i="10"/>
  <c r="AC62" i="10"/>
  <c r="AC32" i="10"/>
  <c r="AC128" i="10"/>
  <c r="AC278" i="10"/>
  <c r="AC347" i="10"/>
  <c r="AC372" i="10"/>
  <c r="AC26" i="10"/>
  <c r="AC312" i="10"/>
  <c r="AC4" i="10"/>
  <c r="AC100" i="10"/>
  <c r="AC82" i="10"/>
  <c r="AC209" i="10"/>
  <c r="AC293" i="10"/>
  <c r="AC469" i="10"/>
  <c r="AC332" i="10"/>
  <c r="AC444" i="10"/>
  <c r="AC168" i="10"/>
  <c r="AC248" i="10"/>
  <c r="AC316" i="10"/>
  <c r="AC375" i="10"/>
  <c r="AC16" i="10"/>
  <c r="AC207" i="10"/>
  <c r="AC305" i="10"/>
  <c r="AC479" i="10"/>
  <c r="AC70" i="10"/>
  <c r="AC121" i="10"/>
  <c r="AC249" i="10"/>
  <c r="AC443" i="10"/>
  <c r="AC87" i="10"/>
  <c r="AC85" i="10"/>
  <c r="AC129" i="10"/>
  <c r="AC376" i="10"/>
  <c r="AC179" i="10"/>
  <c r="AC233" i="10"/>
  <c r="AC329" i="10"/>
  <c r="AC464" i="10"/>
  <c r="AC155" i="10"/>
  <c r="AC259" i="10"/>
  <c r="AC343" i="10"/>
  <c r="AC395" i="10"/>
  <c r="AC463" i="10"/>
  <c r="AC198" i="10"/>
  <c r="AC400" i="10"/>
  <c r="AC126" i="10"/>
  <c r="AC171" i="10"/>
  <c r="AC2" i="10"/>
  <c r="AC276" i="10"/>
  <c r="AC74" i="10"/>
  <c r="AC54" i="10"/>
  <c r="AC45" i="10"/>
  <c r="AC10" i="10"/>
  <c r="AC142" i="10"/>
  <c r="AC301" i="10"/>
  <c r="AC153" i="10"/>
  <c r="AC242" i="10"/>
  <c r="AC52" i="10"/>
  <c r="AC51" i="10"/>
  <c r="AC449" i="10"/>
  <c r="AC132" i="10"/>
  <c r="AC246" i="10"/>
  <c r="AC120" i="10"/>
  <c r="AC428" i="10"/>
  <c r="AC336" i="10"/>
  <c r="AC204" i="10"/>
  <c r="AC409" i="10"/>
  <c r="AC277" i="10"/>
  <c r="AC119" i="10"/>
  <c r="AC298" i="10"/>
  <c r="AC410" i="10"/>
  <c r="AC281" i="10"/>
  <c r="AC134" i="10"/>
  <c r="AC201" i="10"/>
  <c r="AC258" i="10"/>
  <c r="AC380" i="10"/>
  <c r="AC483" i="10"/>
  <c r="AC177" i="10"/>
  <c r="AC319" i="10"/>
  <c r="AC378" i="10"/>
  <c r="AC422" i="10"/>
  <c r="AC183" i="10"/>
  <c r="AC382" i="10"/>
  <c r="AC432" i="10"/>
  <c r="AC7" i="10"/>
  <c r="AC203" i="10"/>
  <c r="AC225" i="10"/>
  <c r="AC337" i="10"/>
  <c r="AC60" i="10"/>
  <c r="AC12" i="10"/>
  <c r="AC219" i="10"/>
  <c r="AC25" i="10"/>
  <c r="AC299" i="10"/>
  <c r="AC448" i="10"/>
  <c r="AC98" i="10"/>
  <c r="AC244" i="10"/>
  <c r="AC122" i="10"/>
  <c r="AC71" i="10"/>
  <c r="AC77" i="10"/>
  <c r="AC139" i="10"/>
  <c r="AC412" i="10"/>
  <c r="AC383" i="10"/>
  <c r="AC109" i="10"/>
  <c r="AC484" i="10"/>
  <c r="AC390" i="10"/>
  <c r="AC180" i="10"/>
  <c r="AC359" i="10"/>
  <c r="AC176" i="10"/>
  <c r="AC368" i="10"/>
  <c r="AC476" i="10"/>
  <c r="AC401" i="10"/>
  <c r="AC94" i="10"/>
  <c r="AC320" i="10"/>
  <c r="AC486" i="10"/>
  <c r="AC91" i="10"/>
  <c r="AC398" i="10"/>
  <c r="AC243" i="10"/>
  <c r="AC381" i="10"/>
  <c r="AC136" i="10"/>
  <c r="AC156" i="10"/>
  <c r="AC323" i="10"/>
  <c r="AC21" i="10"/>
  <c r="AC114" i="10"/>
  <c r="AC270" i="10"/>
  <c r="AC297" i="10"/>
  <c r="AC362" i="10"/>
  <c r="AC79" i="10"/>
  <c r="AC6" i="10"/>
  <c r="AC195" i="10"/>
  <c r="AC331" i="10"/>
  <c r="AC435" i="10"/>
  <c r="AC33" i="10"/>
  <c r="AC173" i="10"/>
  <c r="AC199" i="10"/>
  <c r="AC230" i="10"/>
  <c r="AC256" i="10"/>
  <c r="AC275" i="10"/>
  <c r="AC101" i="10"/>
  <c r="AC273" i="10"/>
  <c r="AC488" i="10"/>
  <c r="AC306" i="10"/>
  <c r="AC13" i="10"/>
  <c r="AC212" i="10"/>
  <c r="AC402" i="10"/>
  <c r="AC247" i="10"/>
  <c r="AC466" i="10"/>
  <c r="AC285" i="10"/>
  <c r="AC408" i="10"/>
  <c r="AC254" i="10"/>
  <c r="AC144" i="10"/>
  <c r="AC223" i="10"/>
  <c r="AC396" i="10"/>
  <c r="AC49" i="10"/>
  <c r="AC253" i="10"/>
  <c r="AC75" i="10"/>
  <c r="AC46" i="10"/>
  <c r="AC84" i="10"/>
  <c r="AC286" i="10"/>
  <c r="AC446" i="10"/>
  <c r="AC313" i="10"/>
  <c r="AC431" i="10"/>
  <c r="AC229" i="10"/>
  <c r="AC3" i="10"/>
  <c r="AC282" i="10"/>
  <c r="AC308" i="10"/>
  <c r="AC388" i="10"/>
  <c r="AC436" i="10"/>
  <c r="AC150" i="10"/>
  <c r="AC303" i="10"/>
  <c r="AC418" i="10"/>
  <c r="AC145" i="10"/>
  <c r="AC159" i="10"/>
  <c r="AC194" i="10"/>
  <c r="AC61" i="10"/>
  <c r="AC9" i="10"/>
  <c r="AC267" i="10"/>
  <c r="AC287" i="10"/>
  <c r="AC231" i="10"/>
  <c r="AC106" i="10"/>
  <c r="AC386" i="10"/>
  <c r="AC379" i="10"/>
  <c r="AC457" i="10"/>
  <c r="AC63" i="10"/>
  <c r="AC481" i="10"/>
  <c r="AC102" i="10"/>
  <c r="AC241" i="10"/>
  <c r="AC290" i="10"/>
  <c r="AC111" i="10"/>
  <c r="AC38" i="10"/>
  <c r="AC385" i="10"/>
  <c r="AC480" i="10"/>
  <c r="AC344" i="10"/>
  <c r="AC158" i="10"/>
  <c r="AC210" i="10"/>
  <c r="AC257" i="10"/>
  <c r="AC338" i="10"/>
  <c r="AC389" i="10"/>
  <c r="AC413" i="10"/>
  <c r="AC433" i="10"/>
  <c r="AC461" i="10"/>
  <c r="AC149" i="10"/>
  <c r="AC237" i="10"/>
  <c r="AC356" i="10"/>
  <c r="AC141" i="10"/>
  <c r="AC283" i="10"/>
  <c r="AC352" i="10"/>
  <c r="AC125" i="10"/>
  <c r="AC19" i="10"/>
  <c r="AC245" i="10"/>
  <c r="AC321" i="10"/>
  <c r="AC349" i="10"/>
  <c r="AC392" i="10"/>
  <c r="AC138" i="10"/>
  <c r="AC202" i="10"/>
  <c r="AC288" i="10"/>
  <c r="AC367" i="10"/>
  <c r="AC36" i="10"/>
  <c r="AC167" i="10"/>
  <c r="AC274" i="10"/>
  <c r="AC467" i="10"/>
  <c r="AC161" i="10"/>
  <c r="AC208" i="10"/>
  <c r="AC309" i="10"/>
  <c r="AC115" i="10"/>
  <c r="AC361" i="10"/>
  <c r="AC90" i="10"/>
  <c r="AC23" i="10"/>
  <c r="AC489" i="10"/>
  <c r="AC495" i="10"/>
  <c r="AC497" i="10"/>
  <c r="AC501" i="10"/>
  <c r="AC505" i="10"/>
  <c r="AC509" i="10"/>
  <c r="AC513" i="10"/>
  <c r="AC517" i="10"/>
  <c r="AC521" i="10"/>
  <c r="AC525" i="10"/>
  <c r="AC529" i="10"/>
  <c r="AC533" i="10"/>
  <c r="AC537" i="10"/>
  <c r="AC541" i="10"/>
  <c r="AC545" i="10"/>
  <c r="AC549" i="10"/>
  <c r="AC553" i="10"/>
  <c r="AC557" i="10"/>
  <c r="AC561" i="10"/>
  <c r="AC565" i="10"/>
  <c r="AC569" i="10"/>
  <c r="AC573" i="10"/>
  <c r="AC577" i="10"/>
  <c r="AC581" i="10"/>
  <c r="AC585" i="10"/>
  <c r="AC31" i="10"/>
  <c r="AC182" i="10"/>
  <c r="AC232" i="10"/>
  <c r="AC178" i="10"/>
  <c r="AC186" i="10"/>
  <c r="AC211" i="10"/>
  <c r="AC58" i="10"/>
  <c r="AC478" i="10"/>
  <c r="AC420" i="10"/>
  <c r="AC416" i="10"/>
  <c r="AC407" i="10"/>
  <c r="AC264" i="10"/>
  <c r="AC44" i="10"/>
  <c r="AC123" i="10"/>
  <c r="AC302" i="10"/>
  <c r="AC143" i="10"/>
  <c r="AC175" i="10"/>
  <c r="AC236" i="10"/>
  <c r="AC279" i="10"/>
  <c r="AC318" i="10"/>
  <c r="AC24" i="10"/>
  <c r="AC405" i="10"/>
  <c r="AC421" i="10"/>
  <c r="AC454" i="10"/>
  <c r="AC465" i="10"/>
  <c r="AC192" i="10"/>
  <c r="AC266" i="10"/>
  <c r="AC453" i="10"/>
  <c r="AC187" i="10"/>
  <c r="AC346" i="10"/>
  <c r="AC471" i="10"/>
  <c r="AC188" i="10"/>
  <c r="AC89" i="10"/>
  <c r="AC18" i="10"/>
  <c r="AC72" i="10"/>
  <c r="AC384" i="10"/>
  <c r="AC452" i="10"/>
  <c r="AC170" i="10"/>
  <c r="AC260" i="10"/>
  <c r="AC333" i="10"/>
  <c r="AC419" i="10"/>
  <c r="AC451" i="10"/>
  <c r="AC193" i="10"/>
  <c r="AC326" i="10"/>
  <c r="AC59" i="10"/>
  <c r="AC181" i="10"/>
  <c r="AC262" i="10"/>
  <c r="AC40" i="10"/>
  <c r="AC339" i="10"/>
  <c r="AC411" i="10"/>
  <c r="AC81" i="10"/>
  <c r="AC494" i="10"/>
  <c r="AC491" i="10"/>
  <c r="AC474" i="10"/>
  <c r="AC307" i="10"/>
  <c r="AC162" i="10"/>
  <c r="AC441" i="10"/>
  <c r="AC50" i="10"/>
  <c r="AC28" i="10"/>
  <c r="AC322" i="10"/>
  <c r="AC34" i="10"/>
  <c r="AC174" i="10"/>
  <c r="AC160" i="10"/>
  <c r="AC268" i="10"/>
  <c r="AC342" i="10"/>
  <c r="AC414" i="10"/>
  <c r="AC462" i="10"/>
  <c r="AC252" i="10"/>
  <c r="AC151" i="10"/>
  <c r="AC440" i="10"/>
  <c r="AC66" i="10"/>
  <c r="AC328" i="10"/>
  <c r="AC394" i="10"/>
  <c r="AC29" i="10"/>
  <c r="AC317" i="10"/>
  <c r="AC475" i="10"/>
  <c r="AC261" i="10"/>
  <c r="AC214" i="10"/>
  <c r="AC154" i="10"/>
  <c r="AC265" i="10"/>
  <c r="AC456" i="10"/>
  <c r="AC42" i="10"/>
  <c r="AC30" i="10"/>
  <c r="AC325" i="10"/>
  <c r="AC406" i="10"/>
  <c r="AC455" i="10"/>
  <c r="AC226" i="10"/>
  <c r="AC133" i="10"/>
  <c r="AC351" i="10"/>
  <c r="AC22" i="10"/>
  <c r="AC311" i="10"/>
  <c r="AC8" i="10"/>
  <c r="AC184" i="10"/>
  <c r="AC164" i="10"/>
  <c r="AC113" i="10"/>
  <c r="AC427" i="10"/>
  <c r="AC83" i="10"/>
  <c r="AC357" i="10"/>
  <c r="AC172" i="10"/>
  <c r="AC360" i="10"/>
  <c r="AC310" i="10"/>
  <c r="AC118" i="10"/>
  <c r="AC295" i="10"/>
  <c r="AC163" i="10"/>
  <c r="AC97" i="10"/>
  <c r="AC397" i="10"/>
  <c r="AC493" i="10"/>
  <c r="AC92" i="10"/>
  <c r="AC498" i="10"/>
  <c r="AC508" i="10"/>
  <c r="AC511" i="10"/>
  <c r="AC514" i="10"/>
  <c r="AC524" i="10"/>
  <c r="AC527" i="10"/>
  <c r="AC530" i="10"/>
  <c r="AC540" i="10"/>
  <c r="AC543" i="10"/>
  <c r="AC546" i="10"/>
  <c r="AC556" i="10"/>
  <c r="AC559" i="10"/>
  <c r="AC562" i="10"/>
  <c r="AC572" i="10"/>
  <c r="AC575" i="10"/>
  <c r="AC578" i="10"/>
  <c r="AC587" i="10"/>
  <c r="AC591" i="10"/>
  <c r="AC595" i="10"/>
  <c r="AC599" i="10"/>
  <c r="AC280" i="10"/>
  <c r="AC117" i="10"/>
  <c r="AC314" i="10"/>
  <c r="AC196" i="10"/>
  <c r="AC350" i="10"/>
  <c r="AC473" i="10"/>
  <c r="AC190" i="10"/>
  <c r="AC224" i="10"/>
  <c r="AC69" i="10"/>
  <c r="AC340" i="10"/>
  <c r="AC147" i="10"/>
  <c r="AC460" i="10"/>
  <c r="AC64" i="10"/>
  <c r="AC330" i="10"/>
  <c r="AC78" i="10"/>
  <c r="AC487" i="10"/>
  <c r="AC496" i="10"/>
  <c r="AC504" i="10"/>
  <c r="AC507" i="10"/>
  <c r="AC510" i="10"/>
  <c r="AC520" i="10"/>
  <c r="AC523" i="10"/>
  <c r="AC526" i="10"/>
  <c r="AC536" i="10"/>
  <c r="AC539" i="10"/>
  <c r="AC434" i="10"/>
  <c r="AC148" i="10"/>
  <c r="AC300" i="10"/>
  <c r="AC116" i="10"/>
  <c r="AC217" i="10"/>
  <c r="AC399" i="10"/>
  <c r="AC169" i="10"/>
  <c r="AC341" i="10"/>
  <c r="AC250" i="10"/>
  <c r="AC146" i="10"/>
  <c r="AC215" i="10"/>
  <c r="AC391" i="10"/>
  <c r="AC191" i="10"/>
  <c r="AC477" i="10"/>
  <c r="AC108" i="10"/>
  <c r="AC57" i="10"/>
  <c r="AC99" i="10"/>
  <c r="AC490" i="10"/>
  <c r="AC500" i="10"/>
  <c r="AC503" i="10"/>
  <c r="AC506" i="10"/>
  <c r="AC516" i="10"/>
  <c r="AC519" i="10"/>
  <c r="AC522" i="10"/>
  <c r="AC532" i="10"/>
  <c r="AC535" i="10"/>
  <c r="AC538" i="10"/>
  <c r="AC548" i="10"/>
  <c r="AC551" i="10"/>
  <c r="AC554" i="10"/>
  <c r="AC564" i="10"/>
  <c r="AC567" i="10"/>
  <c r="AC570" i="10"/>
  <c r="AC580" i="10"/>
  <c r="AC583" i="10"/>
  <c r="AC589" i="10"/>
  <c r="AC593" i="10"/>
  <c r="AC597" i="10"/>
  <c r="AC105" i="10"/>
  <c r="AC393" i="10"/>
  <c r="AC482" i="10"/>
  <c r="AC472" i="10"/>
  <c r="AC304" i="10"/>
  <c r="AC315" i="10"/>
  <c r="AC430" i="10"/>
  <c r="AC289" i="10"/>
  <c r="AC93" i="10"/>
  <c r="AC348" i="10"/>
  <c r="AC263" i="10"/>
  <c r="AC450" i="10"/>
  <c r="AC269" i="10"/>
  <c r="AC88" i="10"/>
  <c r="AC404" i="10"/>
  <c r="AC353" i="10"/>
  <c r="AC43" i="10"/>
  <c r="AC492" i="10"/>
  <c r="AC68" i="10"/>
  <c r="AC499" i="10"/>
  <c r="AC502" i="10"/>
  <c r="AC512" i="10"/>
  <c r="AC515" i="10"/>
  <c r="AC518" i="10"/>
  <c r="AC528" i="10"/>
  <c r="AC531" i="10"/>
  <c r="AC534" i="10"/>
  <c r="AC552" i="10"/>
  <c r="AC558" i="10"/>
  <c r="AC571" i="10"/>
  <c r="AC584" i="10"/>
  <c r="AC588" i="10"/>
  <c r="AC596" i="10"/>
  <c r="AC544" i="10"/>
  <c r="AC576" i="10"/>
  <c r="AC590" i="10"/>
  <c r="AC542" i="10"/>
  <c r="AC555" i="10"/>
  <c r="AC574" i="10"/>
  <c r="AC600" i="10"/>
  <c r="AC547" i="10"/>
  <c r="AC560" i="10"/>
  <c r="AC566" i="10"/>
  <c r="AC579" i="10"/>
  <c r="AC586" i="10"/>
  <c r="AC594" i="10"/>
  <c r="AC550" i="10"/>
  <c r="AC563" i="10"/>
  <c r="AC582" i="10"/>
  <c r="AC598" i="10"/>
  <c r="AC568" i="10"/>
  <c r="AC592" i="10"/>
  <c r="E487" i="10"/>
  <c r="E489" i="10"/>
  <c r="E490" i="10"/>
  <c r="E491" i="10"/>
  <c r="E492" i="10"/>
  <c r="E495" i="10"/>
  <c r="E496" i="10"/>
  <c r="E68" i="10"/>
  <c r="E498" i="10"/>
  <c r="E500" i="10"/>
  <c r="E502" i="10"/>
  <c r="E504" i="10"/>
  <c r="E506" i="10"/>
  <c r="E508" i="10"/>
  <c r="E510" i="10"/>
  <c r="E512" i="10"/>
  <c r="E514" i="10"/>
  <c r="E516" i="10"/>
  <c r="E518" i="10"/>
  <c r="E520" i="10"/>
  <c r="E522" i="10"/>
  <c r="E524" i="10"/>
  <c r="E526" i="10"/>
  <c r="E528" i="10"/>
  <c r="E530" i="10"/>
  <c r="E532" i="10"/>
  <c r="E534" i="10"/>
  <c r="E536" i="10"/>
  <c r="E538" i="10"/>
  <c r="E540" i="10"/>
  <c r="E542" i="10"/>
  <c r="E544" i="10"/>
  <c r="E546" i="10"/>
  <c r="E548" i="10"/>
  <c r="E550" i="10"/>
  <c r="E552" i="10"/>
  <c r="E554" i="10"/>
  <c r="E556" i="10"/>
  <c r="E558" i="10"/>
  <c r="E560" i="10"/>
  <c r="E562" i="10"/>
  <c r="E564" i="10"/>
  <c r="E566" i="10"/>
  <c r="E568" i="10"/>
  <c r="E570" i="10"/>
  <c r="E572" i="10"/>
  <c r="E574" i="10"/>
  <c r="E576" i="10"/>
  <c r="E578" i="10"/>
  <c r="E580" i="10"/>
  <c r="E582" i="10"/>
  <c r="E584" i="10"/>
  <c r="E586" i="10"/>
  <c r="E588" i="10"/>
  <c r="E590" i="10"/>
  <c r="E592" i="10"/>
  <c r="E594" i="10"/>
  <c r="E596" i="10"/>
  <c r="E598" i="10"/>
  <c r="E600" i="10"/>
  <c r="E92" i="10"/>
  <c r="E499" i="10"/>
  <c r="E503" i="10"/>
  <c r="E507" i="10"/>
  <c r="E511" i="10"/>
  <c r="E515" i="10"/>
  <c r="E519" i="10"/>
  <c r="E523" i="10"/>
  <c r="E527" i="10"/>
  <c r="E531" i="10"/>
  <c r="E535" i="10"/>
  <c r="E539" i="10"/>
  <c r="E541" i="10"/>
  <c r="E545" i="10"/>
  <c r="E549" i="10"/>
  <c r="E553" i="10"/>
  <c r="E557" i="10"/>
  <c r="E561" i="10"/>
  <c r="E565" i="10"/>
  <c r="E569" i="10"/>
  <c r="E573" i="10"/>
  <c r="E577" i="10"/>
  <c r="E581" i="10"/>
  <c r="E585" i="10"/>
  <c r="E591" i="10"/>
  <c r="E595" i="10"/>
  <c r="E599" i="10"/>
  <c r="E497" i="10"/>
  <c r="E501" i="10"/>
  <c r="E505" i="10"/>
  <c r="E509" i="10"/>
  <c r="E513" i="10"/>
  <c r="E517" i="10"/>
  <c r="E521" i="10"/>
  <c r="E525" i="10"/>
  <c r="E529" i="10"/>
  <c r="E533" i="10"/>
  <c r="E537" i="10"/>
  <c r="E543" i="10"/>
  <c r="E547" i="10"/>
  <c r="E551" i="10"/>
  <c r="E555" i="10"/>
  <c r="E559" i="10"/>
  <c r="E563" i="10"/>
  <c r="E567" i="10"/>
  <c r="E571" i="10"/>
  <c r="E575" i="10"/>
  <c r="E579" i="10"/>
  <c r="E583" i="10"/>
  <c r="E587" i="10"/>
  <c r="E589" i="10"/>
  <c r="E593" i="10"/>
  <c r="E597" i="10"/>
  <c r="E488" i="10"/>
  <c r="F92" i="10"/>
  <c r="F68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487" i="10"/>
  <c r="F492" i="10"/>
  <c r="F489" i="10"/>
  <c r="F491" i="10"/>
  <c r="F495" i="10"/>
  <c r="F490" i="10"/>
  <c r="F496" i="10"/>
  <c r="F494" i="10"/>
  <c r="F488" i="10"/>
  <c r="F493" i="10"/>
  <c r="V334" i="10"/>
  <c r="V152" i="10"/>
  <c r="V140" i="10"/>
  <c r="V372" i="10"/>
  <c r="V189" i="10"/>
  <c r="V425" i="10"/>
  <c r="V438" i="10"/>
  <c r="V358" i="10"/>
  <c r="V374" i="10"/>
  <c r="V220" i="10"/>
  <c r="V423" i="10"/>
  <c r="V284" i="10"/>
  <c r="V137" i="10"/>
  <c r="V369" i="10"/>
  <c r="V417" i="10"/>
  <c r="V373" i="10"/>
  <c r="V345" i="10"/>
  <c r="V251" i="10"/>
  <c r="V216" i="10"/>
  <c r="V383" i="10"/>
  <c r="V445" i="10"/>
  <c r="V291" i="10"/>
  <c r="V387" i="10"/>
  <c r="V415" i="10"/>
  <c r="V459" i="10"/>
  <c r="V221" i="10"/>
  <c r="V424" i="10"/>
  <c r="V370" i="10"/>
  <c r="V355" i="10"/>
  <c r="V429" i="10"/>
  <c r="V165" i="10"/>
  <c r="V218" i="10"/>
  <c r="V426" i="10"/>
  <c r="V197" i="10"/>
  <c r="V354" i="10"/>
  <c r="V479" i="10"/>
  <c r="V273" i="10"/>
  <c r="V120" i="10"/>
  <c r="V130" i="10"/>
  <c r="V365" i="10"/>
  <c r="V437" i="10"/>
  <c r="V485" i="10"/>
  <c r="V363" i="10"/>
  <c r="V222" i="10"/>
  <c r="V255" i="10"/>
  <c r="V327" i="10"/>
  <c r="V371" i="10"/>
  <c r="V112" i="10"/>
  <c r="V86" i="10"/>
  <c r="V428" i="10"/>
  <c r="V31" i="10"/>
  <c r="V488" i="10"/>
  <c r="V336" i="10"/>
  <c r="V121" i="10"/>
  <c r="V204" i="10"/>
  <c r="V231" i="10"/>
  <c r="V249" i="10"/>
  <c r="V306" i="10"/>
  <c r="V409" i="10"/>
  <c r="V474" i="10"/>
  <c r="V470" i="10"/>
  <c r="V439" i="10"/>
  <c r="V227" i="10"/>
  <c r="V272" i="10"/>
  <c r="V312" i="10"/>
  <c r="V124" i="10"/>
  <c r="V4" i="10"/>
  <c r="V235" i="10"/>
  <c r="V100" i="10"/>
  <c r="V82" i="10"/>
  <c r="V131" i="10"/>
  <c r="V209" i="10"/>
  <c r="V239" i="10"/>
  <c r="V293" i="10"/>
  <c r="V377" i="10"/>
  <c r="V469" i="10"/>
  <c r="V447" i="10"/>
  <c r="V103" i="10"/>
  <c r="V234" i="10"/>
  <c r="V65" i="10"/>
  <c r="V238" i="10"/>
  <c r="V324" i="10"/>
  <c r="V213" i="10"/>
  <c r="V434" i="10"/>
  <c r="V484" i="10"/>
  <c r="V182" i="10"/>
  <c r="V317" i="10"/>
  <c r="V390" i="10"/>
  <c r="V106" i="10"/>
  <c r="V212" i="10"/>
  <c r="V307" i="10"/>
  <c r="V135" i="10"/>
  <c r="V200" i="10"/>
  <c r="V294" i="10"/>
  <c r="V157" i="10"/>
  <c r="V37" i="10"/>
  <c r="V205" i="10"/>
  <c r="V292" i="10"/>
  <c r="V468" i="10"/>
  <c r="V277" i="10"/>
  <c r="V443" i="10"/>
  <c r="V119" i="10"/>
  <c r="V87" i="10"/>
  <c r="V298" i="10"/>
  <c r="V410" i="10"/>
  <c r="V129" i="10"/>
  <c r="V281" i="10"/>
  <c r="V376" i="10"/>
  <c r="V95" i="10"/>
  <c r="V442" i="10"/>
  <c r="V206" i="10"/>
  <c r="V128" i="10"/>
  <c r="V347" i="10"/>
  <c r="V162" i="10"/>
  <c r="V232" i="10"/>
  <c r="V280" i="10"/>
  <c r="V386" i="10"/>
  <c r="V148" i="10"/>
  <c r="V178" i="10"/>
  <c r="V475" i="10"/>
  <c r="V379" i="10"/>
  <c r="V441" i="10"/>
  <c r="V186" i="10"/>
  <c r="V393" i="10"/>
  <c r="V457" i="10"/>
  <c r="V164" i="10"/>
  <c r="V211" i="10"/>
  <c r="V261" i="10"/>
  <c r="V63" i="10"/>
  <c r="V117" i="10"/>
  <c r="V481" i="10"/>
  <c r="V300" i="10"/>
  <c r="V478" i="10"/>
  <c r="V214" i="10"/>
  <c r="V102" i="10"/>
  <c r="V420" i="10"/>
  <c r="V482" i="10"/>
  <c r="V241" i="10"/>
  <c r="V416" i="10"/>
  <c r="V127" i="10"/>
  <c r="V271" i="10"/>
  <c r="V240" i="10"/>
  <c r="V166" i="10"/>
  <c r="V403" i="10"/>
  <c r="V107" i="10"/>
  <c r="V278" i="10"/>
  <c r="V180" i="10"/>
  <c r="V247" i="10"/>
  <c r="V359" i="10"/>
  <c r="V466" i="10"/>
  <c r="V176" i="10"/>
  <c r="V285" i="10"/>
  <c r="V368" i="10"/>
  <c r="V408" i="10"/>
  <c r="V476" i="10"/>
  <c r="V254" i="10"/>
  <c r="V401" i="10"/>
  <c r="V144" i="10"/>
  <c r="V94" i="10"/>
  <c r="V223" i="10"/>
  <c r="V320" i="10"/>
  <c r="V396" i="10"/>
  <c r="V486" i="10"/>
  <c r="V91" i="10"/>
  <c r="V253" i="10"/>
  <c r="V398" i="10"/>
  <c r="V243" i="10"/>
  <c r="V381" i="10"/>
  <c r="V136" i="10"/>
  <c r="V286" i="10"/>
  <c r="V185" i="10"/>
  <c r="V296" i="10"/>
  <c r="V444" i="10"/>
  <c r="V375" i="10"/>
  <c r="V402" i="10"/>
  <c r="V179" i="10"/>
  <c r="V329" i="10"/>
  <c r="V155" i="10"/>
  <c r="V343" i="10"/>
  <c r="V463" i="10"/>
  <c r="V400" i="10"/>
  <c r="V171" i="10"/>
  <c r="V276" i="10"/>
  <c r="V301" i="10"/>
  <c r="V242" i="10"/>
  <c r="V132" i="10"/>
  <c r="V154" i="10"/>
  <c r="V322" i="10"/>
  <c r="V472" i="10"/>
  <c r="V113" i="10"/>
  <c r="V265" i="10"/>
  <c r="V314" i="10"/>
  <c r="V116" i="10"/>
  <c r="V456" i="10"/>
  <c r="V174" i="10"/>
  <c r="V304" i="10"/>
  <c r="V427" i="10"/>
  <c r="V160" i="10"/>
  <c r="V196" i="10"/>
  <c r="V217" i="10"/>
  <c r="V30" i="10"/>
  <c r="V268" i="10"/>
  <c r="V315" i="10"/>
  <c r="V96" i="10"/>
  <c r="V248" i="10"/>
  <c r="V207" i="10"/>
  <c r="V233" i="10"/>
  <c r="V464" i="10"/>
  <c r="V259" i="10"/>
  <c r="V395" i="10"/>
  <c r="V198" i="10"/>
  <c r="V126" i="10"/>
  <c r="V142" i="10"/>
  <c r="V153" i="10"/>
  <c r="V449" i="10"/>
  <c r="V246" i="10"/>
  <c r="V290" i="10"/>
  <c r="V407" i="10"/>
  <c r="V111" i="10"/>
  <c r="V264" i="10"/>
  <c r="V385" i="10"/>
  <c r="V123" i="10"/>
  <c r="V480" i="10"/>
  <c r="V302" i="10"/>
  <c r="V344" i="10"/>
  <c r="V143" i="10"/>
  <c r="V158" i="10"/>
  <c r="V175" i="10"/>
  <c r="V210" i="10"/>
  <c r="V236" i="10"/>
  <c r="V257" i="10"/>
  <c r="V279" i="10"/>
  <c r="V318" i="10"/>
  <c r="V47" i="10"/>
  <c r="V335" i="10"/>
  <c r="V168" i="10"/>
  <c r="V380" i="10"/>
  <c r="V378" i="10"/>
  <c r="V432" i="10"/>
  <c r="V337" i="10"/>
  <c r="V244" i="10"/>
  <c r="V139" i="10"/>
  <c r="V156" i="10"/>
  <c r="V270" i="10"/>
  <c r="V362" i="10"/>
  <c r="V331" i="10"/>
  <c r="V199" i="10"/>
  <c r="V256" i="10"/>
  <c r="V101" i="10"/>
  <c r="V325" i="10"/>
  <c r="V350" i="10"/>
  <c r="V406" i="10"/>
  <c r="V430" i="10"/>
  <c r="V455" i="10"/>
  <c r="V473" i="10"/>
  <c r="V226" i="10"/>
  <c r="V289" i="10"/>
  <c r="V133" i="10"/>
  <c r="V190" i="10"/>
  <c r="V351" i="10"/>
  <c r="V93" i="10"/>
  <c r="V224" i="10"/>
  <c r="V311" i="10"/>
  <c r="V348" i="10"/>
  <c r="V69" i="10"/>
  <c r="V184" i="10"/>
  <c r="V263" i="10"/>
  <c r="V340" i="10"/>
  <c r="V450" i="10"/>
  <c r="V147" i="10"/>
  <c r="V269" i="10"/>
  <c r="V460" i="10"/>
  <c r="V88" i="10"/>
  <c r="V64" i="10"/>
  <c r="V404" i="10"/>
  <c r="V330" i="10"/>
  <c r="V353" i="10"/>
  <c r="V43" i="10"/>
  <c r="V487" i="10"/>
  <c r="V492" i="10"/>
  <c r="V68" i="10"/>
  <c r="V500" i="10"/>
  <c r="V504" i="10"/>
  <c r="V508" i="10"/>
  <c r="V512" i="10"/>
  <c r="V516" i="10"/>
  <c r="V520" i="10"/>
  <c r="V524" i="10"/>
  <c r="V528" i="10"/>
  <c r="V532" i="10"/>
  <c r="V536" i="10"/>
  <c r="V540" i="10"/>
  <c r="V544" i="10"/>
  <c r="V548" i="10"/>
  <c r="V552" i="10"/>
  <c r="V556" i="10"/>
  <c r="V560" i="10"/>
  <c r="V564" i="10"/>
  <c r="V568" i="10"/>
  <c r="V572" i="10"/>
  <c r="V576" i="10"/>
  <c r="V580" i="10"/>
  <c r="V584" i="10"/>
  <c r="V458" i="10"/>
  <c r="V201" i="10"/>
  <c r="V177" i="10"/>
  <c r="V183" i="10"/>
  <c r="V203" i="10"/>
  <c r="V448" i="10"/>
  <c r="V71" i="10"/>
  <c r="V323" i="10"/>
  <c r="V114" i="10"/>
  <c r="V297" i="10"/>
  <c r="V79" i="10"/>
  <c r="V195" i="10"/>
  <c r="V435" i="10"/>
  <c r="V173" i="10"/>
  <c r="V230" i="10"/>
  <c r="V275" i="10"/>
  <c r="V342" i="10"/>
  <c r="V399" i="10"/>
  <c r="V414" i="10"/>
  <c r="V462" i="10"/>
  <c r="V169" i="10"/>
  <c r="V252" i="10"/>
  <c r="V357" i="10"/>
  <c r="V151" i="10"/>
  <c r="V341" i="10"/>
  <c r="V440" i="10"/>
  <c r="V172" i="10"/>
  <c r="V250" i="10"/>
  <c r="V328" i="10"/>
  <c r="V360" i="10"/>
  <c r="V394" i="10"/>
  <c r="V146" i="10"/>
  <c r="V215" i="10"/>
  <c r="V310" i="10"/>
  <c r="V391" i="10"/>
  <c r="V118" i="10"/>
  <c r="V191" i="10"/>
  <c r="V295" i="10"/>
  <c r="V477" i="10"/>
  <c r="V163" i="10"/>
  <c r="V97" i="10"/>
  <c r="V57" i="10"/>
  <c r="V397" i="10"/>
  <c r="V99" i="10"/>
  <c r="V493" i="10"/>
  <c r="V490" i="10"/>
  <c r="V496" i="10"/>
  <c r="V366" i="10"/>
  <c r="V483" i="10"/>
  <c r="V299" i="10"/>
  <c r="V412" i="10"/>
  <c r="V313" i="10"/>
  <c r="V282" i="10"/>
  <c r="V150" i="10"/>
  <c r="V159" i="10"/>
  <c r="V267" i="10"/>
  <c r="V338" i="10"/>
  <c r="V413" i="10"/>
  <c r="V461" i="10"/>
  <c r="V237" i="10"/>
  <c r="V141" i="10"/>
  <c r="V352" i="10"/>
  <c r="V321" i="10"/>
  <c r="V392" i="10"/>
  <c r="V228" i="10"/>
  <c r="V305" i="10"/>
  <c r="V258" i="10"/>
  <c r="V382" i="10"/>
  <c r="V219" i="10"/>
  <c r="V77" i="10"/>
  <c r="V446" i="10"/>
  <c r="V436" i="10"/>
  <c r="V145" i="10"/>
  <c r="V405" i="10"/>
  <c r="V454" i="10"/>
  <c r="V192" i="10"/>
  <c r="V453" i="10"/>
  <c r="V346" i="10"/>
  <c r="V188" i="10"/>
  <c r="V384" i="10"/>
  <c r="V170" i="10"/>
  <c r="V134" i="10"/>
  <c r="V388" i="10"/>
  <c r="V433" i="10"/>
  <c r="V356" i="10"/>
  <c r="V125" i="10"/>
  <c r="V349" i="10"/>
  <c r="V288" i="10"/>
  <c r="V274" i="10"/>
  <c r="V161" i="10"/>
  <c r="V309" i="10"/>
  <c r="V361" i="10"/>
  <c r="V495" i="10"/>
  <c r="V497" i="10"/>
  <c r="V507" i="10"/>
  <c r="V510" i="10"/>
  <c r="V513" i="10"/>
  <c r="V523" i="10"/>
  <c r="V526" i="10"/>
  <c r="V529" i="10"/>
  <c r="V539" i="10"/>
  <c r="V542" i="10"/>
  <c r="V545" i="10"/>
  <c r="V555" i="10"/>
  <c r="V558" i="10"/>
  <c r="V561" i="10"/>
  <c r="V571" i="10"/>
  <c r="V574" i="10"/>
  <c r="V577" i="10"/>
  <c r="V590" i="10"/>
  <c r="V594" i="10"/>
  <c r="V598" i="10"/>
  <c r="V332" i="10"/>
  <c r="V319" i="10"/>
  <c r="V98" i="10"/>
  <c r="V431" i="10"/>
  <c r="V303" i="10"/>
  <c r="V287" i="10"/>
  <c r="V465" i="10"/>
  <c r="V187" i="10"/>
  <c r="V89" i="10"/>
  <c r="V452" i="10"/>
  <c r="V333" i="10"/>
  <c r="V451" i="10"/>
  <c r="V326" i="10"/>
  <c r="V181" i="10"/>
  <c r="V411" i="10"/>
  <c r="V494" i="10"/>
  <c r="V503" i="10"/>
  <c r="V506" i="10"/>
  <c r="V509" i="10"/>
  <c r="V519" i="10"/>
  <c r="V522" i="10"/>
  <c r="V525" i="10"/>
  <c r="V535" i="10"/>
  <c r="V538" i="10"/>
  <c r="V364" i="10"/>
  <c r="V316" i="10"/>
  <c r="V422" i="10"/>
  <c r="V122" i="10"/>
  <c r="V229" i="10"/>
  <c r="V418" i="10"/>
  <c r="V389" i="10"/>
  <c r="V149" i="10"/>
  <c r="V283" i="10"/>
  <c r="V245" i="10"/>
  <c r="V138" i="10"/>
  <c r="V367" i="10"/>
  <c r="V167" i="10"/>
  <c r="V467" i="10"/>
  <c r="V208" i="10"/>
  <c r="V115" i="10"/>
  <c r="V489" i="10"/>
  <c r="V499" i="10"/>
  <c r="V502" i="10"/>
  <c r="V505" i="10"/>
  <c r="V515" i="10"/>
  <c r="V518" i="10"/>
  <c r="V521" i="10"/>
  <c r="V531" i="10"/>
  <c r="V534" i="10"/>
  <c r="V537" i="10"/>
  <c r="V547" i="10"/>
  <c r="V550" i="10"/>
  <c r="V553" i="10"/>
  <c r="V563" i="10"/>
  <c r="V566" i="10"/>
  <c r="V569" i="10"/>
  <c r="V579" i="10"/>
  <c r="V582" i="10"/>
  <c r="V585" i="10"/>
  <c r="V588" i="10"/>
  <c r="V592" i="10"/>
  <c r="V596" i="10"/>
  <c r="V600" i="10"/>
  <c r="V225" i="10"/>
  <c r="V308" i="10"/>
  <c r="V194" i="10"/>
  <c r="V421" i="10"/>
  <c r="V266" i="10"/>
  <c r="V471" i="10"/>
  <c r="V202" i="10"/>
  <c r="V260" i="10"/>
  <c r="V419" i="10"/>
  <c r="V193" i="10"/>
  <c r="V59" i="10"/>
  <c r="V262" i="10"/>
  <c r="V339" i="10"/>
  <c r="V81" i="10"/>
  <c r="V491" i="10"/>
  <c r="V92" i="10"/>
  <c r="V498" i="10"/>
  <c r="V501" i="10"/>
  <c r="V511" i="10"/>
  <c r="V514" i="10"/>
  <c r="V517" i="10"/>
  <c r="V527" i="10"/>
  <c r="V530" i="10"/>
  <c r="V533" i="10"/>
  <c r="V541" i="10"/>
  <c r="V554" i="10"/>
  <c r="V567" i="10"/>
  <c r="V573" i="10"/>
  <c r="V586" i="10"/>
  <c r="V587" i="10"/>
  <c r="V595" i="10"/>
  <c r="V565" i="10"/>
  <c r="V589" i="10"/>
  <c r="V570" i="10"/>
  <c r="V599" i="10"/>
  <c r="V543" i="10"/>
  <c r="V549" i="10"/>
  <c r="V562" i="10"/>
  <c r="V575" i="10"/>
  <c r="V581" i="10"/>
  <c r="V593" i="10"/>
  <c r="V546" i="10"/>
  <c r="V559" i="10"/>
  <c r="V578" i="10"/>
  <c r="V597" i="10"/>
  <c r="V551" i="10"/>
  <c r="V557" i="10"/>
  <c r="V583" i="10"/>
  <c r="V591" i="10"/>
  <c r="V105" i="10"/>
  <c r="AB345" i="10"/>
  <c r="AB426" i="10"/>
  <c r="AB251" i="10"/>
  <c r="AB130" i="10"/>
  <c r="AB216" i="10"/>
  <c r="AB197" i="10"/>
  <c r="AB15" i="10"/>
  <c r="AB371" i="10"/>
  <c r="AB445" i="10"/>
  <c r="AB470" i="10"/>
  <c r="AB424" i="10"/>
  <c r="AB127" i="10"/>
  <c r="AB370" i="10"/>
  <c r="AB327" i="10"/>
  <c r="AB152" i="10"/>
  <c r="AB372" i="10"/>
  <c r="AB425" i="10"/>
  <c r="AB429" i="10"/>
  <c r="AB358" i="10"/>
  <c r="AB383" i="10"/>
  <c r="AB437" i="10"/>
  <c r="AB354" i="10"/>
  <c r="AB485" i="10"/>
  <c r="AB479" i="10"/>
  <c r="AB423" i="10"/>
  <c r="AB137" i="10"/>
  <c r="AB417" i="10"/>
  <c r="AB365" i="10"/>
  <c r="AB374" i="10"/>
  <c r="AB165" i="10"/>
  <c r="AB112" i="10"/>
  <c r="AB135" i="10"/>
  <c r="AB48" i="10"/>
  <c r="AB47" i="10"/>
  <c r="AB334" i="10"/>
  <c r="AB189" i="10"/>
  <c r="AB355" i="10"/>
  <c r="AB220" i="10"/>
  <c r="AB387" i="10"/>
  <c r="AB459" i="10"/>
  <c r="AB73" i="10"/>
  <c r="AB363" i="10"/>
  <c r="AB222" i="10"/>
  <c r="AB5" i="10"/>
  <c r="AB255" i="10"/>
  <c r="AB140" i="10"/>
  <c r="AB447" i="10"/>
  <c r="AB415" i="10"/>
  <c r="AB221" i="10"/>
  <c r="AB26" i="10"/>
  <c r="AB273" i="10"/>
  <c r="AB41" i="10"/>
  <c r="AB120" i="10"/>
  <c r="AB366" i="10"/>
  <c r="AB20" i="10"/>
  <c r="AB200" i="10"/>
  <c r="AB103" i="10"/>
  <c r="AB35" i="10"/>
  <c r="AB272" i="10"/>
  <c r="AB312" i="10"/>
  <c r="AB124" i="10"/>
  <c r="AB4" i="10"/>
  <c r="AB235" i="10"/>
  <c r="AB100" i="10"/>
  <c r="AB55" i="10"/>
  <c r="AB82" i="10"/>
  <c r="AB131" i="10"/>
  <c r="AB209" i="10"/>
  <c r="AB239" i="10"/>
  <c r="AB293" i="10"/>
  <c r="AB377" i="10"/>
  <c r="AB469" i="10"/>
  <c r="AB369" i="10"/>
  <c r="AB53" i="10"/>
  <c r="AB458" i="10"/>
  <c r="AB76" i="10"/>
  <c r="AB428" i="10"/>
  <c r="AB31" i="10"/>
  <c r="AB70" i="10"/>
  <c r="AB488" i="10"/>
  <c r="AB336" i="10"/>
  <c r="AB29" i="10"/>
  <c r="AB121" i="10"/>
  <c r="AB109" i="10"/>
  <c r="AB204" i="10"/>
  <c r="AB231" i="10"/>
  <c r="AB249" i="10"/>
  <c r="AB306" i="10"/>
  <c r="AB409" i="10"/>
  <c r="AB474" i="10"/>
  <c r="AB291" i="10"/>
  <c r="AB439" i="10"/>
  <c r="AB271" i="10"/>
  <c r="AB27" i="10"/>
  <c r="AB240" i="10"/>
  <c r="AB80" i="10"/>
  <c r="AB166" i="10"/>
  <c r="AB95" i="10"/>
  <c r="AB403" i="10"/>
  <c r="AB277" i="10"/>
  <c r="AB443" i="10"/>
  <c r="AB119" i="10"/>
  <c r="AB87" i="10"/>
  <c r="AB298" i="10"/>
  <c r="AB85" i="10"/>
  <c r="AB410" i="10"/>
  <c r="AB129" i="10"/>
  <c r="AB281" i="10"/>
  <c r="AB376" i="10"/>
  <c r="AB284" i="10"/>
  <c r="AB227" i="10"/>
  <c r="AB364" i="10"/>
  <c r="AB185" i="10"/>
  <c r="AB110" i="10"/>
  <c r="AB96" i="10"/>
  <c r="AB228" i="10"/>
  <c r="AB296" i="10"/>
  <c r="AB335" i="10"/>
  <c r="AB434" i="10"/>
  <c r="AB484" i="10"/>
  <c r="AB182" i="10"/>
  <c r="AB13" i="10"/>
  <c r="AB317" i="10"/>
  <c r="AB390" i="10"/>
  <c r="AB106" i="10"/>
  <c r="AB212" i="10"/>
  <c r="AB307" i="10"/>
  <c r="AB218" i="10"/>
  <c r="AB294" i="10"/>
  <c r="AB37" i="10"/>
  <c r="AB205" i="10"/>
  <c r="AB468" i="10"/>
  <c r="AB444" i="10"/>
  <c r="AB248" i="10"/>
  <c r="AB375" i="10"/>
  <c r="AB207" i="10"/>
  <c r="AB402" i="10"/>
  <c r="AB180" i="10"/>
  <c r="AB247" i="10"/>
  <c r="AB359" i="10"/>
  <c r="AB466" i="10"/>
  <c r="AB176" i="10"/>
  <c r="AB285" i="10"/>
  <c r="AB368" i="10"/>
  <c r="AB408" i="10"/>
  <c r="AB476" i="10"/>
  <c r="AB254" i="10"/>
  <c r="AB401" i="10"/>
  <c r="AB144" i="10"/>
  <c r="AB94" i="10"/>
  <c r="AB223" i="10"/>
  <c r="AB320" i="10"/>
  <c r="AB396" i="10"/>
  <c r="AB486" i="10"/>
  <c r="AB49" i="10"/>
  <c r="AB91" i="10"/>
  <c r="AB253" i="10"/>
  <c r="AB398" i="10"/>
  <c r="AB75" i="10"/>
  <c r="AB243" i="10"/>
  <c r="AB46" i="10"/>
  <c r="AB381" i="10"/>
  <c r="AB84" i="10"/>
  <c r="AB136" i="10"/>
  <c r="AB286" i="10"/>
  <c r="AB438" i="10"/>
  <c r="AB11" i="10"/>
  <c r="AB157" i="10"/>
  <c r="AB67" i="10"/>
  <c r="AB292" i="10"/>
  <c r="AB332" i="10"/>
  <c r="AB168" i="10"/>
  <c r="AB316" i="10"/>
  <c r="AB16" i="10"/>
  <c r="AB305" i="10"/>
  <c r="AB162" i="10"/>
  <c r="AB232" i="10"/>
  <c r="AB280" i="10"/>
  <c r="AB386" i="10"/>
  <c r="AB148" i="10"/>
  <c r="AB178" i="10"/>
  <c r="AB475" i="10"/>
  <c r="AB379" i="10"/>
  <c r="AB441" i="10"/>
  <c r="AB186" i="10"/>
  <c r="AB393" i="10"/>
  <c r="AB457" i="10"/>
  <c r="AB164" i="10"/>
  <c r="AB211" i="10"/>
  <c r="AB261" i="10"/>
  <c r="AB63" i="10"/>
  <c r="AB50" i="10"/>
  <c r="AB58" i="10"/>
  <c r="AB117" i="10"/>
  <c r="AB481" i="10"/>
  <c r="AB300" i="10"/>
  <c r="AB478" i="10"/>
  <c r="AB214" i="10"/>
  <c r="AB102" i="10"/>
  <c r="AB28" i="10"/>
  <c r="AB420" i="10"/>
  <c r="AB482" i="10"/>
  <c r="AB241" i="10"/>
  <c r="AB65" i="10"/>
  <c r="AB213" i="10"/>
  <c r="AB14" i="10"/>
  <c r="AB278" i="10"/>
  <c r="AB201" i="10"/>
  <c r="AB380" i="10"/>
  <c r="AB177" i="10"/>
  <c r="AB378" i="10"/>
  <c r="AB183" i="10"/>
  <c r="AB432" i="10"/>
  <c r="AB203" i="10"/>
  <c r="AB337" i="10"/>
  <c r="AB12" i="10"/>
  <c r="AB25" i="10"/>
  <c r="AB448" i="10"/>
  <c r="AB244" i="10"/>
  <c r="AB71" i="10"/>
  <c r="AB139" i="10"/>
  <c r="AB416" i="10"/>
  <c r="AB290" i="10"/>
  <c r="AB407" i="10"/>
  <c r="AB111" i="10"/>
  <c r="AB264" i="10"/>
  <c r="AB38" i="10"/>
  <c r="AB44" i="10"/>
  <c r="AB385" i="10"/>
  <c r="AB123" i="10"/>
  <c r="AB480" i="10"/>
  <c r="AB302" i="10"/>
  <c r="AB344" i="10"/>
  <c r="AB143" i="10"/>
  <c r="AB158" i="10"/>
  <c r="AB175" i="10"/>
  <c r="AB210" i="10"/>
  <c r="AB236" i="10"/>
  <c r="AB257" i="10"/>
  <c r="AB279" i="10"/>
  <c r="AB373" i="10"/>
  <c r="AB86" i="10"/>
  <c r="AB56" i="10"/>
  <c r="AB238" i="10"/>
  <c r="AB107" i="10"/>
  <c r="AB32" i="10"/>
  <c r="AB134" i="10"/>
  <c r="AB258" i="10"/>
  <c r="AB483" i="10"/>
  <c r="AB319" i="10"/>
  <c r="AB422" i="10"/>
  <c r="AB382" i="10"/>
  <c r="AB7" i="10"/>
  <c r="AB225" i="10"/>
  <c r="AB60" i="10"/>
  <c r="AB219" i="10"/>
  <c r="AB299" i="10"/>
  <c r="AB98" i="10"/>
  <c r="AB122" i="10"/>
  <c r="AB77" i="10"/>
  <c r="AB412" i="10"/>
  <c r="AB154" i="10"/>
  <c r="AB322" i="10"/>
  <c r="AB472" i="10"/>
  <c r="AB113" i="10"/>
  <c r="AB265" i="10"/>
  <c r="AB34" i="10"/>
  <c r="AB314" i="10"/>
  <c r="AB116" i="10"/>
  <c r="AB456" i="10"/>
  <c r="AB174" i="10"/>
  <c r="AB304" i="10"/>
  <c r="AB427" i="10"/>
  <c r="AB42" i="10"/>
  <c r="AB160" i="10"/>
  <c r="AB196" i="10"/>
  <c r="AB217" i="10"/>
  <c r="AB30" i="10"/>
  <c r="AB268" i="10"/>
  <c r="AB315" i="10"/>
  <c r="AB39" i="10"/>
  <c r="AB62" i="10"/>
  <c r="AB233" i="10"/>
  <c r="AB259" i="10"/>
  <c r="AB198" i="10"/>
  <c r="AB2" i="10"/>
  <c r="AB45" i="10"/>
  <c r="AB153" i="10"/>
  <c r="AB449" i="10"/>
  <c r="AB313" i="10"/>
  <c r="AB229" i="10"/>
  <c r="AB282" i="10"/>
  <c r="AB388" i="10"/>
  <c r="AB150" i="10"/>
  <c r="AB418" i="10"/>
  <c r="AB159" i="10"/>
  <c r="AB61" i="10"/>
  <c r="AB267" i="10"/>
  <c r="AB342" i="10"/>
  <c r="AB399" i="10"/>
  <c r="AB414" i="10"/>
  <c r="AB83" i="10"/>
  <c r="AB462" i="10"/>
  <c r="AB169" i="10"/>
  <c r="AB252" i="10"/>
  <c r="AB357" i="10"/>
  <c r="AB151" i="10"/>
  <c r="AB341" i="10"/>
  <c r="AB440" i="10"/>
  <c r="AB172" i="10"/>
  <c r="AB66" i="10"/>
  <c r="AB250" i="10"/>
  <c r="AB328" i="10"/>
  <c r="AB360" i="10"/>
  <c r="AB394" i="10"/>
  <c r="AB146" i="10"/>
  <c r="AB215" i="10"/>
  <c r="AB310" i="10"/>
  <c r="AB391" i="10"/>
  <c r="AB118" i="10"/>
  <c r="AB191" i="10"/>
  <c r="AB295" i="10"/>
  <c r="AB477" i="10"/>
  <c r="AB163" i="10"/>
  <c r="AB108" i="10"/>
  <c r="AB97" i="10"/>
  <c r="AB57" i="10"/>
  <c r="AB397" i="10"/>
  <c r="AB99" i="10"/>
  <c r="AB493" i="10"/>
  <c r="AB490" i="10"/>
  <c r="AB496" i="10"/>
  <c r="AB498" i="10"/>
  <c r="AB502" i="10"/>
  <c r="AB506" i="10"/>
  <c r="AB510" i="10"/>
  <c r="AB514" i="10"/>
  <c r="AB518" i="10"/>
  <c r="AB522" i="10"/>
  <c r="AB526" i="10"/>
  <c r="AB530" i="10"/>
  <c r="AB534" i="10"/>
  <c r="AB538" i="10"/>
  <c r="AB542" i="10"/>
  <c r="AB546" i="10"/>
  <c r="AB550" i="10"/>
  <c r="AB554" i="10"/>
  <c r="AB558" i="10"/>
  <c r="AB562" i="10"/>
  <c r="AB566" i="10"/>
  <c r="AB570" i="10"/>
  <c r="AB574" i="10"/>
  <c r="AB578" i="10"/>
  <c r="AB582" i="10"/>
  <c r="AB17" i="10"/>
  <c r="AB442" i="10"/>
  <c r="AB347" i="10"/>
  <c r="AB464" i="10"/>
  <c r="AB395" i="10"/>
  <c r="AB126" i="10"/>
  <c r="AB74" i="10"/>
  <c r="AB142" i="10"/>
  <c r="AB52" i="10"/>
  <c r="AB246" i="10"/>
  <c r="AB446" i="10"/>
  <c r="AB431" i="10"/>
  <c r="AB3" i="10"/>
  <c r="AB308" i="10"/>
  <c r="AB436" i="10"/>
  <c r="AB303" i="10"/>
  <c r="AB145" i="10"/>
  <c r="AB194" i="10"/>
  <c r="AB9" i="10"/>
  <c r="AB287" i="10"/>
  <c r="AB325" i="10"/>
  <c r="AB350" i="10"/>
  <c r="AB406" i="10"/>
  <c r="AB430" i="10"/>
  <c r="AB455" i="10"/>
  <c r="AB473" i="10"/>
  <c r="AB226" i="10"/>
  <c r="AB289" i="10"/>
  <c r="AB133" i="10"/>
  <c r="AB190" i="10"/>
  <c r="AB351" i="10"/>
  <c r="AB93" i="10"/>
  <c r="AB22" i="10"/>
  <c r="AB224" i="10"/>
  <c r="AB311" i="10"/>
  <c r="AB348" i="10"/>
  <c r="AB8" i="10"/>
  <c r="AB69" i="10"/>
  <c r="AB184" i="10"/>
  <c r="AB263" i="10"/>
  <c r="AB340" i="10"/>
  <c r="AB450" i="10"/>
  <c r="AB147" i="10"/>
  <c r="AB269" i="10"/>
  <c r="AB460" i="10"/>
  <c r="AB88" i="10"/>
  <c r="AB64" i="10"/>
  <c r="AB404" i="10"/>
  <c r="AB330" i="10"/>
  <c r="AB353" i="10"/>
  <c r="AB78" i="10"/>
  <c r="AB43" i="10"/>
  <c r="AB487" i="10"/>
  <c r="AB492" i="10"/>
  <c r="AB104" i="10"/>
  <c r="AB128" i="10"/>
  <c r="AB343" i="10"/>
  <c r="AB276" i="10"/>
  <c r="AB242" i="10"/>
  <c r="AB114" i="10"/>
  <c r="AB79" i="10"/>
  <c r="AB435" i="10"/>
  <c r="AB230" i="10"/>
  <c r="AB24" i="10"/>
  <c r="AB421" i="10"/>
  <c r="AB465" i="10"/>
  <c r="AB266" i="10"/>
  <c r="AB187" i="10"/>
  <c r="AB471" i="10"/>
  <c r="AB89" i="10"/>
  <c r="AB72" i="10"/>
  <c r="AB452" i="10"/>
  <c r="AB206" i="10"/>
  <c r="AB155" i="10"/>
  <c r="AB171" i="10"/>
  <c r="AB301" i="10"/>
  <c r="AB21" i="10"/>
  <c r="AB362" i="10"/>
  <c r="AB331" i="10"/>
  <c r="AB199" i="10"/>
  <c r="AB101" i="10"/>
  <c r="AB338" i="10"/>
  <c r="AB413" i="10"/>
  <c r="AB461" i="10"/>
  <c r="AB237" i="10"/>
  <c r="AB141" i="10"/>
  <c r="AB352" i="10"/>
  <c r="AB19" i="10"/>
  <c r="AB321" i="10"/>
  <c r="AB392" i="10"/>
  <c r="AB202" i="10"/>
  <c r="AB324" i="10"/>
  <c r="AB400" i="10"/>
  <c r="AB132" i="10"/>
  <c r="AB323" i="10"/>
  <c r="AB195" i="10"/>
  <c r="AB275" i="10"/>
  <c r="AB405" i="10"/>
  <c r="AB192" i="10"/>
  <c r="AB346" i="10"/>
  <c r="AB18" i="10"/>
  <c r="AB170" i="10"/>
  <c r="AB333" i="10"/>
  <c r="AB451" i="10"/>
  <c r="AB326" i="10"/>
  <c r="AB181" i="10"/>
  <c r="AB40" i="10"/>
  <c r="AB411" i="10"/>
  <c r="AB494" i="10"/>
  <c r="AB501" i="10"/>
  <c r="AB504" i="10"/>
  <c r="AB507" i="10"/>
  <c r="AB517" i="10"/>
  <c r="AB520" i="10"/>
  <c r="AB523" i="10"/>
  <c r="AB533" i="10"/>
  <c r="AB536" i="10"/>
  <c r="AB539" i="10"/>
  <c r="AB549" i="10"/>
  <c r="AB552" i="10"/>
  <c r="AB555" i="10"/>
  <c r="AB565" i="10"/>
  <c r="AB568" i="10"/>
  <c r="AB571" i="10"/>
  <c r="AB581" i="10"/>
  <c r="AB584" i="10"/>
  <c r="AB588" i="10"/>
  <c r="AB592" i="10"/>
  <c r="AB596" i="10"/>
  <c r="AB600" i="10"/>
  <c r="AB179" i="10"/>
  <c r="AB54" i="10"/>
  <c r="AB270" i="10"/>
  <c r="AB33" i="10"/>
  <c r="AB433" i="10"/>
  <c r="AB356" i="10"/>
  <c r="AB125" i="10"/>
  <c r="AB349" i="10"/>
  <c r="AB367" i="10"/>
  <c r="AB167" i="10"/>
  <c r="AB467" i="10"/>
  <c r="AB208" i="10"/>
  <c r="AB115" i="10"/>
  <c r="AB90" i="10"/>
  <c r="AB489" i="10"/>
  <c r="AB497" i="10"/>
  <c r="AB500" i="10"/>
  <c r="AB503" i="10"/>
  <c r="AB513" i="10"/>
  <c r="AB516" i="10"/>
  <c r="AB519" i="10"/>
  <c r="AB529" i="10"/>
  <c r="AB532" i="10"/>
  <c r="AB535" i="10"/>
  <c r="AB329" i="10"/>
  <c r="AB10" i="10"/>
  <c r="AB297" i="10"/>
  <c r="AB173" i="10"/>
  <c r="AB318" i="10"/>
  <c r="AB454" i="10"/>
  <c r="AB453" i="10"/>
  <c r="AB188" i="10"/>
  <c r="AB384" i="10"/>
  <c r="AB260" i="10"/>
  <c r="AB419" i="10"/>
  <c r="AB193" i="10"/>
  <c r="AB59" i="10"/>
  <c r="AB262" i="10"/>
  <c r="AB339" i="10"/>
  <c r="AB81" i="10"/>
  <c r="AB491" i="10"/>
  <c r="AB68" i="10"/>
  <c r="AB499" i="10"/>
  <c r="AB509" i="10"/>
  <c r="AB512" i="10"/>
  <c r="AB515" i="10"/>
  <c r="AB525" i="10"/>
  <c r="AB528" i="10"/>
  <c r="AB531" i="10"/>
  <c r="AB541" i="10"/>
  <c r="AB544" i="10"/>
  <c r="AB547" i="10"/>
  <c r="AB557" i="10"/>
  <c r="AB560" i="10"/>
  <c r="AB563" i="10"/>
  <c r="AB573" i="10"/>
  <c r="AB576" i="10"/>
  <c r="AB579" i="10"/>
  <c r="AB586" i="10"/>
  <c r="AB590" i="10"/>
  <c r="AB594" i="10"/>
  <c r="AB598" i="10"/>
  <c r="AB234" i="10"/>
  <c r="AB463" i="10"/>
  <c r="AB51" i="10"/>
  <c r="AB156" i="10"/>
  <c r="AB6" i="10"/>
  <c r="AB256" i="10"/>
  <c r="AB389" i="10"/>
  <c r="AB149" i="10"/>
  <c r="AB283" i="10"/>
  <c r="AB245" i="10"/>
  <c r="AB138" i="10"/>
  <c r="AB288" i="10"/>
  <c r="AB36" i="10"/>
  <c r="AB274" i="10"/>
  <c r="AB161" i="10"/>
  <c r="AB309" i="10"/>
  <c r="AB361" i="10"/>
  <c r="AB23" i="10"/>
  <c r="AB495" i="10"/>
  <c r="AB92" i="10"/>
  <c r="AB505" i="10"/>
  <c r="AB508" i="10"/>
  <c r="AB511" i="10"/>
  <c r="AB521" i="10"/>
  <c r="AB524" i="10"/>
  <c r="AB527" i="10"/>
  <c r="AB537" i="10"/>
  <c r="AB545" i="10"/>
  <c r="AB551" i="10"/>
  <c r="AB564" i="10"/>
  <c r="AB577" i="10"/>
  <c r="AB583" i="10"/>
  <c r="AB589" i="10"/>
  <c r="AB597" i="10"/>
  <c r="AB569" i="10"/>
  <c r="AB599" i="10"/>
  <c r="AB105" i="10"/>
  <c r="AB567" i="10"/>
  <c r="AB593" i="10"/>
  <c r="AB540" i="10"/>
  <c r="AB553" i="10"/>
  <c r="AB559" i="10"/>
  <c r="AB572" i="10"/>
  <c r="AB585" i="10"/>
  <c r="AB587" i="10"/>
  <c r="AB595" i="10"/>
  <c r="AB543" i="10"/>
  <c r="AB556" i="10"/>
  <c r="AB575" i="10"/>
  <c r="AB591" i="10"/>
  <c r="AB548" i="10"/>
  <c r="AB561" i="10"/>
  <c r="AB580" i="10"/>
  <c r="G487" i="10"/>
  <c r="G489" i="10"/>
  <c r="G490" i="10"/>
  <c r="G491" i="10"/>
  <c r="G492" i="10"/>
  <c r="G495" i="10"/>
  <c r="G496" i="10"/>
  <c r="G68" i="10"/>
  <c r="G500" i="10"/>
  <c r="G504" i="10"/>
  <c r="G508" i="10"/>
  <c r="G512" i="10"/>
  <c r="G516" i="10"/>
  <c r="G520" i="10"/>
  <c r="G524" i="10"/>
  <c r="G528" i="10"/>
  <c r="G532" i="10"/>
  <c r="G536" i="10"/>
  <c r="G540" i="10"/>
  <c r="G544" i="10"/>
  <c r="G550" i="10"/>
  <c r="G554" i="10"/>
  <c r="G558" i="10"/>
  <c r="G562" i="10"/>
  <c r="G566" i="10"/>
  <c r="G570" i="10"/>
  <c r="G574" i="10"/>
  <c r="G578" i="10"/>
  <c r="G582" i="10"/>
  <c r="G586" i="10"/>
  <c r="G590" i="10"/>
  <c r="G594" i="10"/>
  <c r="G598" i="10"/>
  <c r="G92" i="10"/>
  <c r="G497" i="10"/>
  <c r="G499" i="10"/>
  <c r="G501" i="10"/>
  <c r="G503" i="10"/>
  <c r="G505" i="10"/>
  <c r="G507" i="10"/>
  <c r="G509" i="10"/>
  <c r="G511" i="10"/>
  <c r="G513" i="10"/>
  <c r="G515" i="10"/>
  <c r="G517" i="10"/>
  <c r="G519" i="10"/>
  <c r="G521" i="10"/>
  <c r="G523" i="10"/>
  <c r="G525" i="10"/>
  <c r="G527" i="10"/>
  <c r="G529" i="10"/>
  <c r="G531" i="10"/>
  <c r="G533" i="10"/>
  <c r="G535" i="10"/>
  <c r="G537" i="10"/>
  <c r="G539" i="10"/>
  <c r="G541" i="10"/>
  <c r="G543" i="10"/>
  <c r="G545" i="10"/>
  <c r="G547" i="10"/>
  <c r="G549" i="10"/>
  <c r="G551" i="10"/>
  <c r="G553" i="10"/>
  <c r="G555" i="10"/>
  <c r="G557" i="10"/>
  <c r="G559" i="10"/>
  <c r="G561" i="10"/>
  <c r="G563" i="10"/>
  <c r="G565" i="10"/>
  <c r="G567" i="10"/>
  <c r="G569" i="10"/>
  <c r="G571" i="10"/>
  <c r="G573" i="10"/>
  <c r="G575" i="10"/>
  <c r="G577" i="10"/>
  <c r="G579" i="10"/>
  <c r="G581" i="10"/>
  <c r="G583" i="10"/>
  <c r="G585" i="10"/>
  <c r="G587" i="10"/>
  <c r="G589" i="10"/>
  <c r="G591" i="10"/>
  <c r="G593" i="10"/>
  <c r="G595" i="10"/>
  <c r="G597" i="10"/>
  <c r="G599" i="10"/>
  <c r="G498" i="10"/>
  <c r="G502" i="10"/>
  <c r="G506" i="10"/>
  <c r="G510" i="10"/>
  <c r="G514" i="10"/>
  <c r="G518" i="10"/>
  <c r="G522" i="10"/>
  <c r="G526" i="10"/>
  <c r="G530" i="10"/>
  <c r="G534" i="10"/>
  <c r="G538" i="10"/>
  <c r="G542" i="10"/>
  <c r="G546" i="10"/>
  <c r="G548" i="10"/>
  <c r="G552" i="10"/>
  <c r="G556" i="10"/>
  <c r="G560" i="10"/>
  <c r="G564" i="10"/>
  <c r="G568" i="10"/>
  <c r="G572" i="10"/>
  <c r="G576" i="10"/>
  <c r="G580" i="10"/>
  <c r="G584" i="10"/>
  <c r="G588" i="10"/>
  <c r="G592" i="10"/>
  <c r="G596" i="10"/>
  <c r="G600" i="10"/>
  <c r="W470" i="10"/>
  <c r="W424" i="10"/>
  <c r="W127" i="10"/>
  <c r="W370" i="10"/>
  <c r="W327" i="10"/>
  <c r="W355" i="10"/>
  <c r="W366" i="10"/>
  <c r="W383" i="10"/>
  <c r="W165" i="10"/>
  <c r="W334" i="10"/>
  <c r="W152" i="10"/>
  <c r="W140" i="10"/>
  <c r="W372" i="10"/>
  <c r="W189" i="10"/>
  <c r="W425" i="10"/>
  <c r="W423" i="10"/>
  <c r="W137" i="10"/>
  <c r="W417" i="10"/>
  <c r="W429" i="10"/>
  <c r="W358" i="10"/>
  <c r="W218" i="10"/>
  <c r="W426" i="10"/>
  <c r="W130" i="10"/>
  <c r="W197" i="10"/>
  <c r="W365" i="10"/>
  <c r="W374" i="10"/>
  <c r="W437" i="10"/>
  <c r="W354" i="10"/>
  <c r="W485" i="10"/>
  <c r="W479" i="10"/>
  <c r="W369" i="10"/>
  <c r="W447" i="10"/>
  <c r="W135" i="10"/>
  <c r="W200" i="10"/>
  <c r="W458" i="10"/>
  <c r="W103" i="10"/>
  <c r="W76" i="10"/>
  <c r="W284" i="10"/>
  <c r="W373" i="10"/>
  <c r="W371" i="10"/>
  <c r="W220" i="10"/>
  <c r="W112" i="10"/>
  <c r="W86" i="10"/>
  <c r="W439" i="10"/>
  <c r="W11" i="10"/>
  <c r="W227" i="10"/>
  <c r="W104" i="10"/>
  <c r="W291" i="10"/>
  <c r="W459" i="10"/>
  <c r="W273" i="10"/>
  <c r="W120" i="10"/>
  <c r="W271" i="10"/>
  <c r="W364" i="10"/>
  <c r="W185" i="10"/>
  <c r="W240" i="10"/>
  <c r="W110" i="10"/>
  <c r="W96" i="10"/>
  <c r="W166" i="10"/>
  <c r="W228" i="10"/>
  <c r="W95" i="10"/>
  <c r="W296" i="10"/>
  <c r="W403" i="10"/>
  <c r="W335" i="10"/>
  <c r="W251" i="10"/>
  <c r="W438" i="10"/>
  <c r="W387" i="10"/>
  <c r="W294" i="10"/>
  <c r="W157" i="10"/>
  <c r="W234" i="10"/>
  <c r="W65" i="10"/>
  <c r="W205" i="10"/>
  <c r="W238" i="10"/>
  <c r="W292" i="10"/>
  <c r="W324" i="10"/>
  <c r="W468" i="10"/>
  <c r="W213" i="10"/>
  <c r="W345" i="10"/>
  <c r="W255" i="10"/>
  <c r="W488" i="10"/>
  <c r="W231" i="10"/>
  <c r="W306" i="10"/>
  <c r="W474" i="10"/>
  <c r="W332" i="10"/>
  <c r="W444" i="10"/>
  <c r="W168" i="10"/>
  <c r="W248" i="10"/>
  <c r="W316" i="10"/>
  <c r="W375" i="10"/>
  <c r="W207" i="10"/>
  <c r="W305" i="10"/>
  <c r="W402" i="10"/>
  <c r="W221" i="10"/>
  <c r="W222" i="10"/>
  <c r="W428" i="10"/>
  <c r="W70" i="10"/>
  <c r="W336" i="10"/>
  <c r="W121" i="10"/>
  <c r="W204" i="10"/>
  <c r="W249" i="10"/>
  <c r="W409" i="10"/>
  <c r="W442" i="10"/>
  <c r="W107" i="10"/>
  <c r="W206" i="10"/>
  <c r="W128" i="10"/>
  <c r="W278" i="10"/>
  <c r="W347" i="10"/>
  <c r="W216" i="10"/>
  <c r="W272" i="10"/>
  <c r="W235" i="10"/>
  <c r="W131" i="10"/>
  <c r="W377" i="10"/>
  <c r="W434" i="10"/>
  <c r="W182" i="10"/>
  <c r="W317" i="10"/>
  <c r="W106" i="10"/>
  <c r="W307" i="10"/>
  <c r="W134" i="10"/>
  <c r="W201" i="10"/>
  <c r="W258" i="10"/>
  <c r="W380" i="10"/>
  <c r="W483" i="10"/>
  <c r="W177" i="10"/>
  <c r="W319" i="10"/>
  <c r="W378" i="10"/>
  <c r="W422" i="10"/>
  <c r="W183" i="10"/>
  <c r="W382" i="10"/>
  <c r="W432" i="10"/>
  <c r="W203" i="10"/>
  <c r="W225" i="10"/>
  <c r="W337" i="10"/>
  <c r="W60" i="10"/>
  <c r="W219" i="10"/>
  <c r="W299" i="10"/>
  <c r="W448" i="10"/>
  <c r="W244" i="10"/>
  <c r="W122" i="10"/>
  <c r="W71" i="10"/>
  <c r="W77" i="10"/>
  <c r="W139" i="10"/>
  <c r="W412" i="10"/>
  <c r="W445" i="10"/>
  <c r="W415" i="10"/>
  <c r="W363" i="10"/>
  <c r="W124" i="10"/>
  <c r="W239" i="10"/>
  <c r="W484" i="10"/>
  <c r="W390" i="10"/>
  <c r="W212" i="10"/>
  <c r="W179" i="10"/>
  <c r="W233" i="10"/>
  <c r="W329" i="10"/>
  <c r="W464" i="10"/>
  <c r="W155" i="10"/>
  <c r="W259" i="10"/>
  <c r="W343" i="10"/>
  <c r="W395" i="10"/>
  <c r="W463" i="10"/>
  <c r="W198" i="10"/>
  <c r="W400" i="10"/>
  <c r="W126" i="10"/>
  <c r="W171" i="10"/>
  <c r="W276" i="10"/>
  <c r="W142" i="10"/>
  <c r="W301" i="10"/>
  <c r="W153" i="10"/>
  <c r="W242" i="10"/>
  <c r="W449" i="10"/>
  <c r="W132" i="10"/>
  <c r="W246" i="10"/>
  <c r="W100" i="10"/>
  <c r="W469" i="10"/>
  <c r="W87" i="10"/>
  <c r="W129" i="10"/>
  <c r="W162" i="10"/>
  <c r="W280" i="10"/>
  <c r="W148" i="10"/>
  <c r="W475" i="10"/>
  <c r="W441" i="10"/>
  <c r="W393" i="10"/>
  <c r="W164" i="10"/>
  <c r="W261" i="10"/>
  <c r="W117" i="10"/>
  <c r="W300" i="10"/>
  <c r="W214" i="10"/>
  <c r="W482" i="10"/>
  <c r="W416" i="10"/>
  <c r="W446" i="10"/>
  <c r="W313" i="10"/>
  <c r="W431" i="10"/>
  <c r="W229" i="10"/>
  <c r="W282" i="10"/>
  <c r="W308" i="10"/>
  <c r="W388" i="10"/>
  <c r="W436" i="10"/>
  <c r="W150" i="10"/>
  <c r="W303" i="10"/>
  <c r="W418" i="10"/>
  <c r="W145" i="10"/>
  <c r="W159" i="10"/>
  <c r="W194" i="10"/>
  <c r="W267" i="10"/>
  <c r="W287" i="10"/>
  <c r="W312" i="10"/>
  <c r="W209" i="10"/>
  <c r="W443" i="10"/>
  <c r="W376" i="10"/>
  <c r="W232" i="10"/>
  <c r="W386" i="10"/>
  <c r="W178" i="10"/>
  <c r="W379" i="10"/>
  <c r="W186" i="10"/>
  <c r="W457" i="10"/>
  <c r="W211" i="10"/>
  <c r="W481" i="10"/>
  <c r="W478" i="10"/>
  <c r="W102" i="10"/>
  <c r="W420" i="10"/>
  <c r="W241" i="10"/>
  <c r="W156" i="10"/>
  <c r="W323" i="10"/>
  <c r="W114" i="10"/>
  <c r="W270" i="10"/>
  <c r="W297" i="10"/>
  <c r="W362" i="10"/>
  <c r="W79" i="10"/>
  <c r="W195" i="10"/>
  <c r="W331" i="10"/>
  <c r="W435" i="10"/>
  <c r="W173" i="10"/>
  <c r="W199" i="10"/>
  <c r="W230" i="10"/>
  <c r="W256" i="10"/>
  <c r="W275" i="10"/>
  <c r="W101" i="10"/>
  <c r="W298" i="10"/>
  <c r="W180" i="10"/>
  <c r="W176" i="10"/>
  <c r="W476" i="10"/>
  <c r="W94" i="10"/>
  <c r="W486" i="10"/>
  <c r="W398" i="10"/>
  <c r="W381" i="10"/>
  <c r="W154" i="10"/>
  <c r="W472" i="10"/>
  <c r="W265" i="10"/>
  <c r="W314" i="10"/>
  <c r="W456" i="10"/>
  <c r="W304" i="10"/>
  <c r="W196" i="10"/>
  <c r="W315" i="10"/>
  <c r="W405" i="10"/>
  <c r="W421" i="10"/>
  <c r="W454" i="10"/>
  <c r="W465" i="10"/>
  <c r="W192" i="10"/>
  <c r="W266" i="10"/>
  <c r="W453" i="10"/>
  <c r="W187" i="10"/>
  <c r="W346" i="10"/>
  <c r="W471" i="10"/>
  <c r="W188" i="10"/>
  <c r="W89" i="10"/>
  <c r="W384" i="10"/>
  <c r="W452" i="10"/>
  <c r="W170" i="10"/>
  <c r="W260" i="10"/>
  <c r="W333" i="10"/>
  <c r="W419" i="10"/>
  <c r="W451" i="10"/>
  <c r="W193" i="10"/>
  <c r="W326" i="10"/>
  <c r="W59" i="10"/>
  <c r="W181" i="10"/>
  <c r="W262" i="10"/>
  <c r="W40" i="10"/>
  <c r="W339" i="10"/>
  <c r="W411" i="10"/>
  <c r="W81" i="10"/>
  <c r="W494" i="10"/>
  <c r="W491" i="10"/>
  <c r="W92" i="10"/>
  <c r="W499" i="10"/>
  <c r="W503" i="10"/>
  <c r="W507" i="10"/>
  <c r="W511" i="10"/>
  <c r="W515" i="10"/>
  <c r="W519" i="10"/>
  <c r="W523" i="10"/>
  <c r="W527" i="10"/>
  <c r="W531" i="10"/>
  <c r="W535" i="10"/>
  <c r="W539" i="10"/>
  <c r="W543" i="10"/>
  <c r="W547" i="10"/>
  <c r="W551" i="10"/>
  <c r="W555" i="10"/>
  <c r="W559" i="10"/>
  <c r="W563" i="10"/>
  <c r="W567" i="10"/>
  <c r="W571" i="10"/>
  <c r="W575" i="10"/>
  <c r="W579" i="10"/>
  <c r="W583" i="10"/>
  <c r="W82" i="10"/>
  <c r="W277" i="10"/>
  <c r="W281" i="10"/>
  <c r="W359" i="10"/>
  <c r="W368" i="10"/>
  <c r="W401" i="10"/>
  <c r="W320" i="10"/>
  <c r="W91" i="10"/>
  <c r="W243" i="10"/>
  <c r="W136" i="10"/>
  <c r="W322" i="10"/>
  <c r="W113" i="10"/>
  <c r="W116" i="10"/>
  <c r="W174" i="10"/>
  <c r="W427" i="10"/>
  <c r="W160" i="10"/>
  <c r="W217" i="10"/>
  <c r="W268" i="10"/>
  <c r="W338" i="10"/>
  <c r="W389" i="10"/>
  <c r="W413" i="10"/>
  <c r="W433" i="10"/>
  <c r="W461" i="10"/>
  <c r="W149" i="10"/>
  <c r="W237" i="10"/>
  <c r="W356" i="10"/>
  <c r="W141" i="10"/>
  <c r="W283" i="10"/>
  <c r="W352" i="10"/>
  <c r="W125" i="10"/>
  <c r="W245" i="10"/>
  <c r="W321" i="10"/>
  <c r="W349" i="10"/>
  <c r="W392" i="10"/>
  <c r="W138" i="10"/>
  <c r="W202" i="10"/>
  <c r="W288" i="10"/>
  <c r="W367" i="10"/>
  <c r="W167" i="10"/>
  <c r="W274" i="10"/>
  <c r="W467" i="10"/>
  <c r="W161" i="10"/>
  <c r="W208" i="10"/>
  <c r="W309" i="10"/>
  <c r="W361" i="10"/>
  <c r="W90" i="10"/>
  <c r="W489" i="10"/>
  <c r="W495" i="10"/>
  <c r="W285" i="10"/>
  <c r="W223" i="10"/>
  <c r="W111" i="10"/>
  <c r="W385" i="10"/>
  <c r="W344" i="10"/>
  <c r="W210" i="10"/>
  <c r="W318" i="10"/>
  <c r="W325" i="10"/>
  <c r="W406" i="10"/>
  <c r="W455" i="10"/>
  <c r="W226" i="10"/>
  <c r="W133" i="10"/>
  <c r="W351" i="10"/>
  <c r="W311" i="10"/>
  <c r="W184" i="10"/>
  <c r="W466" i="10"/>
  <c r="W144" i="10"/>
  <c r="W253" i="10"/>
  <c r="W286" i="10"/>
  <c r="W407" i="10"/>
  <c r="W302" i="10"/>
  <c r="W175" i="10"/>
  <c r="W279" i="10"/>
  <c r="W399" i="10"/>
  <c r="W83" i="10"/>
  <c r="W169" i="10"/>
  <c r="W357" i="10"/>
  <c r="W341" i="10"/>
  <c r="W172" i="10"/>
  <c r="W250" i="10"/>
  <c r="W360" i="10"/>
  <c r="W146" i="10"/>
  <c r="W410" i="10"/>
  <c r="W247" i="10"/>
  <c r="W290" i="10"/>
  <c r="W480" i="10"/>
  <c r="W257" i="10"/>
  <c r="W350" i="10"/>
  <c r="W473" i="10"/>
  <c r="W190" i="10"/>
  <c r="W224" i="10"/>
  <c r="W69" i="10"/>
  <c r="W263" i="10"/>
  <c r="W450" i="10"/>
  <c r="W269" i="10"/>
  <c r="W88" i="10"/>
  <c r="W404" i="10"/>
  <c r="W353" i="10"/>
  <c r="W43" i="10"/>
  <c r="W492" i="10"/>
  <c r="W498" i="10"/>
  <c r="W501" i="10"/>
  <c r="W504" i="10"/>
  <c r="W514" i="10"/>
  <c r="W517" i="10"/>
  <c r="W520" i="10"/>
  <c r="W530" i="10"/>
  <c r="W533" i="10"/>
  <c r="W536" i="10"/>
  <c r="W546" i="10"/>
  <c r="W549" i="10"/>
  <c r="W552" i="10"/>
  <c r="W562" i="10"/>
  <c r="W565" i="10"/>
  <c r="W568" i="10"/>
  <c r="W578" i="10"/>
  <c r="W581" i="10"/>
  <c r="W584" i="10"/>
  <c r="W589" i="10"/>
  <c r="W593" i="10"/>
  <c r="W597" i="10"/>
  <c r="W105" i="10"/>
  <c r="W408" i="10"/>
  <c r="W264" i="10"/>
  <c r="W143" i="10"/>
  <c r="W414" i="10"/>
  <c r="W252" i="10"/>
  <c r="W440" i="10"/>
  <c r="W328" i="10"/>
  <c r="W310" i="10"/>
  <c r="W118" i="10"/>
  <c r="W295" i="10"/>
  <c r="W163" i="10"/>
  <c r="W97" i="10"/>
  <c r="W397" i="10"/>
  <c r="W493" i="10"/>
  <c r="W496" i="10"/>
  <c r="W497" i="10"/>
  <c r="W500" i="10"/>
  <c r="W510" i="10"/>
  <c r="W513" i="10"/>
  <c r="W516" i="10"/>
  <c r="W526" i="10"/>
  <c r="W529" i="10"/>
  <c r="W532" i="10"/>
  <c r="W254" i="10"/>
  <c r="W84" i="10"/>
  <c r="W38" i="10"/>
  <c r="W158" i="10"/>
  <c r="W430" i="10"/>
  <c r="W289" i="10"/>
  <c r="W93" i="10"/>
  <c r="W348" i="10"/>
  <c r="W340" i="10"/>
  <c r="W147" i="10"/>
  <c r="W460" i="10"/>
  <c r="W330" i="10"/>
  <c r="W487" i="10"/>
  <c r="W506" i="10"/>
  <c r="W509" i="10"/>
  <c r="W512" i="10"/>
  <c r="W522" i="10"/>
  <c r="W525" i="10"/>
  <c r="W528" i="10"/>
  <c r="W538" i="10"/>
  <c r="W541" i="10"/>
  <c r="W544" i="10"/>
  <c r="W554" i="10"/>
  <c r="W557" i="10"/>
  <c r="W560" i="10"/>
  <c r="W570" i="10"/>
  <c r="W573" i="10"/>
  <c r="W576" i="10"/>
  <c r="W586" i="10"/>
  <c r="W587" i="10"/>
  <c r="W591" i="10"/>
  <c r="W595" i="10"/>
  <c r="W599" i="10"/>
  <c r="W293" i="10"/>
  <c r="W119" i="10"/>
  <c r="W396" i="10"/>
  <c r="W123" i="10"/>
  <c r="W236" i="10"/>
  <c r="W342" i="10"/>
  <c r="W462" i="10"/>
  <c r="W151" i="10"/>
  <c r="W394" i="10"/>
  <c r="W215" i="10"/>
  <c r="W391" i="10"/>
  <c r="W191" i="10"/>
  <c r="W477" i="10"/>
  <c r="W99" i="10"/>
  <c r="W490" i="10"/>
  <c r="W502" i="10"/>
  <c r="W505" i="10"/>
  <c r="W508" i="10"/>
  <c r="W518" i="10"/>
  <c r="W521" i="10"/>
  <c r="W524" i="10"/>
  <c r="W534" i="10"/>
  <c r="W537" i="10"/>
  <c r="W542" i="10"/>
  <c r="W548" i="10"/>
  <c r="W561" i="10"/>
  <c r="W574" i="10"/>
  <c r="W580" i="10"/>
  <c r="W594" i="10"/>
  <c r="W572" i="10"/>
  <c r="W596" i="10"/>
  <c r="W540" i="10"/>
  <c r="W545" i="10"/>
  <c r="W558" i="10"/>
  <c r="W577" i="10"/>
  <c r="W590" i="10"/>
  <c r="W550" i="10"/>
  <c r="W556" i="10"/>
  <c r="W569" i="10"/>
  <c r="W582" i="10"/>
  <c r="W592" i="10"/>
  <c r="W600" i="10"/>
  <c r="W553" i="10"/>
  <c r="W566" i="10"/>
  <c r="W585" i="10"/>
  <c r="W588" i="10"/>
  <c r="W564" i="10"/>
  <c r="W598" i="10"/>
  <c r="S423" i="10"/>
  <c r="S470" i="10"/>
  <c r="S284" i="10"/>
  <c r="S424" i="10"/>
  <c r="S137" i="10"/>
  <c r="S127" i="10"/>
  <c r="S369" i="10"/>
  <c r="S370" i="10"/>
  <c r="S417" i="10"/>
  <c r="S327" i="10"/>
  <c r="S373" i="10"/>
  <c r="S355" i="10"/>
  <c r="S429" i="10"/>
  <c r="S366" i="10"/>
  <c r="S365" i="10"/>
  <c r="S383" i="10"/>
  <c r="S447" i="10"/>
  <c r="S165" i="10"/>
  <c r="S291" i="10"/>
  <c r="S112" i="10"/>
  <c r="S53" i="10"/>
  <c r="S135" i="10"/>
  <c r="S218" i="10"/>
  <c r="S200" i="10"/>
  <c r="S439" i="10"/>
  <c r="S458" i="10"/>
  <c r="S103" i="10"/>
  <c r="S227" i="10"/>
  <c r="S76" i="10"/>
  <c r="S104" i="10"/>
  <c r="S272" i="10"/>
  <c r="S428" i="10"/>
  <c r="S312" i="10"/>
  <c r="S124" i="10"/>
  <c r="S70" i="10"/>
  <c r="S488" i="10"/>
  <c r="S235" i="10"/>
  <c r="S336" i="10"/>
  <c r="S100" i="10"/>
  <c r="S121" i="10"/>
  <c r="S82" i="10"/>
  <c r="S109" i="10"/>
  <c r="S131" i="10"/>
  <c r="S204" i="10"/>
  <c r="S209" i="10"/>
  <c r="S231" i="10"/>
  <c r="S239" i="10"/>
  <c r="S249" i="10"/>
  <c r="S293" i="10"/>
  <c r="S306" i="10"/>
  <c r="S377" i="10"/>
  <c r="S409" i="10"/>
  <c r="S469" i="10"/>
  <c r="S474" i="10"/>
  <c r="S277" i="10"/>
  <c r="S434" i="10"/>
  <c r="S443" i="10"/>
  <c r="S484" i="10"/>
  <c r="S119" i="10"/>
  <c r="S182" i="10"/>
  <c r="S87" i="10"/>
  <c r="S298" i="10"/>
  <c r="S317" i="10"/>
  <c r="S85" i="10"/>
  <c r="S390" i="10"/>
  <c r="S410" i="10"/>
  <c r="S106" i="10"/>
  <c r="S129" i="10"/>
  <c r="S212" i="10"/>
  <c r="S281" i="10"/>
  <c r="S307" i="10"/>
  <c r="S376" i="10"/>
  <c r="S134" i="10"/>
  <c r="S179" i="10"/>
  <c r="S334" i="10"/>
  <c r="S345" i="10"/>
  <c r="S152" i="10"/>
  <c r="S426" i="10"/>
  <c r="S140" i="10"/>
  <c r="S251" i="10"/>
  <c r="S372" i="10"/>
  <c r="S130" i="10"/>
  <c r="S189" i="10"/>
  <c r="S216" i="10"/>
  <c r="S425" i="10"/>
  <c r="S197" i="10"/>
  <c r="S438" i="10"/>
  <c r="S358" i="10"/>
  <c r="S371" i="10"/>
  <c r="S374" i="10"/>
  <c r="S445" i="10"/>
  <c r="S220" i="10"/>
  <c r="S387" i="10"/>
  <c r="S437" i="10"/>
  <c r="S415" i="10"/>
  <c r="S354" i="10"/>
  <c r="S459" i="10"/>
  <c r="S485" i="10"/>
  <c r="S221" i="10"/>
  <c r="S479" i="10"/>
  <c r="S73" i="10"/>
  <c r="S363" i="10"/>
  <c r="S273" i="10"/>
  <c r="S222" i="10"/>
  <c r="S120" i="10"/>
  <c r="S255" i="10"/>
  <c r="S271" i="10"/>
  <c r="S294" i="10"/>
  <c r="S364" i="10"/>
  <c r="S157" i="10"/>
  <c r="S185" i="10"/>
  <c r="S234" i="10"/>
  <c r="S240" i="10"/>
  <c r="S96" i="10"/>
  <c r="S166" i="10"/>
  <c r="S205" i="10"/>
  <c r="S228" i="10"/>
  <c r="S238" i="10"/>
  <c r="S95" i="10"/>
  <c r="S292" i="10"/>
  <c r="S296" i="10"/>
  <c r="S324" i="10"/>
  <c r="S403" i="10"/>
  <c r="S468" i="10"/>
  <c r="S335" i="10"/>
  <c r="S213" i="10"/>
  <c r="S332" i="10"/>
  <c r="S442" i="10"/>
  <c r="S444" i="10"/>
  <c r="S107" i="10"/>
  <c r="S168" i="10"/>
  <c r="S206" i="10"/>
  <c r="S248" i="10"/>
  <c r="S316" i="10"/>
  <c r="S375" i="10"/>
  <c r="S128" i="10"/>
  <c r="S207" i="10"/>
  <c r="S278" i="10"/>
  <c r="S305" i="10"/>
  <c r="S347" i="10"/>
  <c r="S402" i="10"/>
  <c r="S162" i="10"/>
  <c r="S180" i="10"/>
  <c r="S232" i="10"/>
  <c r="S247" i="10"/>
  <c r="S280" i="10"/>
  <c r="S359" i="10"/>
  <c r="S386" i="10"/>
  <c r="S466" i="10"/>
  <c r="S148" i="10"/>
  <c r="S176" i="10"/>
  <c r="S178" i="10"/>
  <c r="S285" i="10"/>
  <c r="S475" i="10"/>
  <c r="S368" i="10"/>
  <c r="S379" i="10"/>
  <c r="S408" i="10"/>
  <c r="S441" i="10"/>
  <c r="S476" i="10"/>
  <c r="S186" i="10"/>
  <c r="S254" i="10"/>
  <c r="S393" i="10"/>
  <c r="S401" i="10"/>
  <c r="S457" i="10"/>
  <c r="S144" i="10"/>
  <c r="S164" i="10"/>
  <c r="S211" i="10"/>
  <c r="S223" i="10"/>
  <c r="S261" i="10"/>
  <c r="S320" i="10"/>
  <c r="S396" i="10"/>
  <c r="S486" i="10"/>
  <c r="S117" i="10"/>
  <c r="S91" i="10"/>
  <c r="S481" i="10"/>
  <c r="S253" i="10"/>
  <c r="S300" i="10"/>
  <c r="S398" i="10"/>
  <c r="S478" i="10"/>
  <c r="S75" i="10"/>
  <c r="S214" i="10"/>
  <c r="S243" i="10"/>
  <c r="S102" i="10"/>
  <c r="S381" i="10"/>
  <c r="S420" i="10"/>
  <c r="S482" i="10"/>
  <c r="S136" i="10"/>
  <c r="S241" i="10"/>
  <c r="S286" i="10"/>
  <c r="S416" i="10"/>
  <c r="S154" i="10"/>
  <c r="S290" i="10"/>
  <c r="S322" i="10"/>
  <c r="S407" i="10"/>
  <c r="S472" i="10"/>
  <c r="S111" i="10"/>
  <c r="S113" i="10"/>
  <c r="S264" i="10"/>
  <c r="S265" i="10"/>
  <c r="S44" i="10"/>
  <c r="S314" i="10"/>
  <c r="S385" i="10"/>
  <c r="S116" i="10"/>
  <c r="S123" i="10"/>
  <c r="S456" i="10"/>
  <c r="S480" i="10"/>
  <c r="S174" i="10"/>
  <c r="S302" i="10"/>
  <c r="S304" i="10"/>
  <c r="S344" i="10"/>
  <c r="S427" i="10"/>
  <c r="S143" i="10"/>
  <c r="S158" i="10"/>
  <c r="S160" i="10"/>
  <c r="S175" i="10"/>
  <c r="S196" i="10"/>
  <c r="S201" i="10"/>
  <c r="S233" i="10"/>
  <c r="S258" i="10"/>
  <c r="S329" i="10"/>
  <c r="S380" i="10"/>
  <c r="S464" i="10"/>
  <c r="S483" i="10"/>
  <c r="S155" i="10"/>
  <c r="S177" i="10"/>
  <c r="S259" i="10"/>
  <c r="S319" i="10"/>
  <c r="S343" i="10"/>
  <c r="S378" i="10"/>
  <c r="S395" i="10"/>
  <c r="S422" i="10"/>
  <c r="S463" i="10"/>
  <c r="S183" i="10"/>
  <c r="S198" i="10"/>
  <c r="S382" i="10"/>
  <c r="S400" i="10"/>
  <c r="S432" i="10"/>
  <c r="S126" i="10"/>
  <c r="S7" i="10"/>
  <c r="S171" i="10"/>
  <c r="S203" i="10"/>
  <c r="S225" i="10"/>
  <c r="S276" i="10"/>
  <c r="S337" i="10"/>
  <c r="S60" i="10"/>
  <c r="S219" i="10"/>
  <c r="S142" i="10"/>
  <c r="S299" i="10"/>
  <c r="S301" i="10"/>
  <c r="S448" i="10"/>
  <c r="S153" i="10"/>
  <c r="S98" i="10"/>
  <c r="S242" i="10"/>
  <c r="S244" i="10"/>
  <c r="S122" i="10"/>
  <c r="S71" i="10"/>
  <c r="S449" i="10"/>
  <c r="S77" i="10"/>
  <c r="S132" i="10"/>
  <c r="S139" i="10"/>
  <c r="S246" i="10"/>
  <c r="S412" i="10"/>
  <c r="S446" i="10"/>
  <c r="S156" i="10"/>
  <c r="S313" i="10"/>
  <c r="S323" i="10"/>
  <c r="S431" i="10"/>
  <c r="S229" i="10"/>
  <c r="S114" i="10"/>
  <c r="S270" i="10"/>
  <c r="S282" i="10"/>
  <c r="S297" i="10"/>
  <c r="S308" i="10"/>
  <c r="S362" i="10"/>
  <c r="S388" i="10"/>
  <c r="S79" i="10"/>
  <c r="S436" i="10"/>
  <c r="S150" i="10"/>
  <c r="S195" i="10"/>
  <c r="S303" i="10"/>
  <c r="S331" i="10"/>
  <c r="S418" i="10"/>
  <c r="S435" i="10"/>
  <c r="S145" i="10"/>
  <c r="S159" i="10"/>
  <c r="S173" i="10"/>
  <c r="S194" i="10"/>
  <c r="S199" i="10"/>
  <c r="S230" i="10"/>
  <c r="S257" i="10"/>
  <c r="S268" i="10"/>
  <c r="S279" i="10"/>
  <c r="S315" i="10"/>
  <c r="S318" i="10"/>
  <c r="S338" i="10"/>
  <c r="S389" i="10"/>
  <c r="S405" i="10"/>
  <c r="S413" i="10"/>
  <c r="S421" i="10"/>
  <c r="S433" i="10"/>
  <c r="S454" i="10"/>
  <c r="S461" i="10"/>
  <c r="S465" i="10"/>
  <c r="S149" i="10"/>
  <c r="S192" i="10"/>
  <c r="S237" i="10"/>
  <c r="S266" i="10"/>
  <c r="S356" i="10"/>
  <c r="S453" i="10"/>
  <c r="S141" i="10"/>
  <c r="S187" i="10"/>
  <c r="S283" i="10"/>
  <c r="S346" i="10"/>
  <c r="S352" i="10"/>
  <c r="S471" i="10"/>
  <c r="S125" i="10"/>
  <c r="S188" i="10"/>
  <c r="S89" i="10"/>
  <c r="S245" i="10"/>
  <c r="S321" i="10"/>
  <c r="S72" i="10"/>
  <c r="S349" i="10"/>
  <c r="S384" i="10"/>
  <c r="S392" i="10"/>
  <c r="S452" i="10"/>
  <c r="S138" i="10"/>
  <c r="S170" i="10"/>
  <c r="S202" i="10"/>
  <c r="S260" i="10"/>
  <c r="S288" i="10"/>
  <c r="S333" i="10"/>
  <c r="S367" i="10"/>
  <c r="S419" i="10"/>
  <c r="S451" i="10"/>
  <c r="S167" i="10"/>
  <c r="S193" i="10"/>
  <c r="S274" i="10"/>
  <c r="S326" i="10"/>
  <c r="S467" i="10"/>
  <c r="S161" i="10"/>
  <c r="S181" i="10"/>
  <c r="S208" i="10"/>
  <c r="S262" i="10"/>
  <c r="S309" i="10"/>
  <c r="S115" i="10"/>
  <c r="S339" i="10"/>
  <c r="S361" i="10"/>
  <c r="S411" i="10"/>
  <c r="S90" i="10"/>
  <c r="S81" i="10"/>
  <c r="S494" i="10"/>
  <c r="S489" i="10"/>
  <c r="S491" i="10"/>
  <c r="S495" i="10"/>
  <c r="S497" i="10"/>
  <c r="S499" i="10"/>
  <c r="S501" i="10"/>
  <c r="S503" i="10"/>
  <c r="S505" i="10"/>
  <c r="S507" i="10"/>
  <c r="S509" i="10"/>
  <c r="S511" i="10"/>
  <c r="S513" i="10"/>
  <c r="S515" i="10"/>
  <c r="S517" i="10"/>
  <c r="S519" i="10"/>
  <c r="S521" i="10"/>
  <c r="S523" i="10"/>
  <c r="S525" i="10"/>
  <c r="S527" i="10"/>
  <c r="S529" i="10"/>
  <c r="S531" i="10"/>
  <c r="S533" i="10"/>
  <c r="S535" i="10"/>
  <c r="S537" i="10"/>
  <c r="S539" i="10"/>
  <c r="S541" i="10"/>
  <c r="S543" i="10"/>
  <c r="S545" i="10"/>
  <c r="S547" i="10"/>
  <c r="S549" i="10"/>
  <c r="S551" i="10"/>
  <c r="S553" i="10"/>
  <c r="S555" i="10"/>
  <c r="S557" i="10"/>
  <c r="S559" i="10"/>
  <c r="S561" i="10"/>
  <c r="S563" i="10"/>
  <c r="S565" i="10"/>
  <c r="S567" i="10"/>
  <c r="S569" i="10"/>
  <c r="S571" i="10"/>
  <c r="S573" i="10"/>
  <c r="S575" i="10"/>
  <c r="S577" i="10"/>
  <c r="S579" i="10"/>
  <c r="S581" i="10"/>
  <c r="S583" i="10"/>
  <c r="S585" i="10"/>
  <c r="S587" i="10"/>
  <c r="S589" i="10"/>
  <c r="S591" i="10"/>
  <c r="S593" i="10"/>
  <c r="S595" i="10"/>
  <c r="S597" i="10"/>
  <c r="S599" i="10"/>
  <c r="S357" i="10"/>
  <c r="S190" i="10"/>
  <c r="S93" i="10"/>
  <c r="S250" i="10"/>
  <c r="S328" i="10"/>
  <c r="S360" i="10"/>
  <c r="S146" i="10"/>
  <c r="S215" i="10"/>
  <c r="S310" i="10"/>
  <c r="S391" i="10"/>
  <c r="S118" i="10"/>
  <c r="S147" i="10"/>
  <c r="S269" i="10"/>
  <c r="S460" i="10"/>
  <c r="S88" i="10"/>
  <c r="S64" i="10"/>
  <c r="S404" i="10"/>
  <c r="S330" i="10"/>
  <c r="S397" i="10"/>
  <c r="S99" i="10"/>
  <c r="S490" i="10"/>
  <c r="S496" i="10"/>
  <c r="S498" i="10"/>
  <c r="S502" i="10"/>
  <c r="S504" i="10"/>
  <c r="S510" i="10"/>
  <c r="S512" i="10"/>
  <c r="S516" i="10"/>
  <c r="S520" i="10"/>
  <c r="S524" i="10"/>
  <c r="S528" i="10"/>
  <c r="S534" i="10"/>
  <c r="S536" i="10"/>
  <c r="S542" i="10"/>
  <c r="S546" i="10"/>
  <c r="S548" i="10"/>
  <c r="S554" i="10"/>
  <c r="S556" i="10"/>
  <c r="S562" i="10"/>
  <c r="S564" i="10"/>
  <c r="S236" i="10"/>
  <c r="S217" i="10"/>
  <c r="S256" i="10"/>
  <c r="S267" i="10"/>
  <c r="S275" i="10"/>
  <c r="S287" i="10"/>
  <c r="S101" i="10"/>
  <c r="S325" i="10"/>
  <c r="S342" i="10"/>
  <c r="S350" i="10"/>
  <c r="S399" i="10"/>
  <c r="S406" i="10"/>
  <c r="S414" i="10"/>
  <c r="S430" i="10"/>
  <c r="S83" i="10"/>
  <c r="S455" i="10"/>
  <c r="S462" i="10"/>
  <c r="S473" i="10"/>
  <c r="S169" i="10"/>
  <c r="S226" i="10"/>
  <c r="S252" i="10"/>
  <c r="S289" i="10"/>
  <c r="S133" i="10"/>
  <c r="S151" i="10"/>
  <c r="S341" i="10"/>
  <c r="S351" i="10"/>
  <c r="S440" i="10"/>
  <c r="S172" i="10"/>
  <c r="S224" i="10"/>
  <c r="S311" i="10"/>
  <c r="S348" i="10"/>
  <c r="S394" i="10"/>
  <c r="S184" i="10"/>
  <c r="S263" i="10"/>
  <c r="S340" i="10"/>
  <c r="S450" i="10"/>
  <c r="S191" i="10"/>
  <c r="S295" i="10"/>
  <c r="S477" i="10"/>
  <c r="S163" i="10"/>
  <c r="S97" i="10"/>
  <c r="S57" i="10"/>
  <c r="S353" i="10"/>
  <c r="S493" i="10"/>
  <c r="S487" i="10"/>
  <c r="S492" i="10"/>
  <c r="S500" i="10"/>
  <c r="S506" i="10"/>
  <c r="S508" i="10"/>
  <c r="S514" i="10"/>
  <c r="S518" i="10"/>
  <c r="S522" i="10"/>
  <c r="S526" i="10"/>
  <c r="S530" i="10"/>
  <c r="S532" i="10"/>
  <c r="S538" i="10"/>
  <c r="S540" i="10"/>
  <c r="S544" i="10"/>
  <c r="S550" i="10"/>
  <c r="S552" i="10"/>
  <c r="S558" i="10"/>
  <c r="S560" i="10"/>
  <c r="S566" i="10"/>
  <c r="S570" i="10"/>
  <c r="S578" i="10"/>
  <c r="S586" i="10"/>
  <c r="S594" i="10"/>
  <c r="S568" i="10"/>
  <c r="S576" i="10"/>
  <c r="S584" i="10"/>
  <c r="S592" i="10"/>
  <c r="S600" i="10"/>
  <c r="S210" i="10"/>
  <c r="S572" i="10"/>
  <c r="S580" i="10"/>
  <c r="S588" i="10"/>
  <c r="S596" i="10"/>
  <c r="S574" i="10"/>
  <c r="S582" i="10"/>
  <c r="S590" i="10"/>
  <c r="S598" i="10"/>
  <c r="R470" i="10"/>
  <c r="R424" i="10"/>
  <c r="R127" i="10"/>
  <c r="R370" i="10"/>
  <c r="R327" i="10"/>
  <c r="R355" i="10"/>
  <c r="R366" i="10"/>
  <c r="R383" i="10"/>
  <c r="R165" i="10"/>
  <c r="R112" i="10"/>
  <c r="R135" i="10"/>
  <c r="R200" i="10"/>
  <c r="R458" i="10"/>
  <c r="R76" i="10"/>
  <c r="R428" i="10"/>
  <c r="R70" i="10"/>
  <c r="R488" i="10"/>
  <c r="R336" i="10"/>
  <c r="R121" i="10"/>
  <c r="R109" i="10"/>
  <c r="R204" i="10"/>
  <c r="R231" i="10"/>
  <c r="R249" i="10"/>
  <c r="R306" i="10"/>
  <c r="R409" i="10"/>
  <c r="R474" i="10"/>
  <c r="R434" i="10"/>
  <c r="R484" i="10"/>
  <c r="R182" i="10"/>
  <c r="R317" i="10"/>
  <c r="R390" i="10"/>
  <c r="R106" i="10"/>
  <c r="R212" i="10"/>
  <c r="R307" i="10"/>
  <c r="R134" i="10"/>
  <c r="R201" i="10"/>
  <c r="R258" i="10"/>
  <c r="R380" i="10"/>
  <c r="R483" i="10"/>
  <c r="R177" i="10"/>
  <c r="R319" i="10"/>
  <c r="R378" i="10"/>
  <c r="R422" i="10"/>
  <c r="R183" i="10"/>
  <c r="R382" i="10"/>
  <c r="R432" i="10"/>
  <c r="R203" i="10"/>
  <c r="R225" i="10"/>
  <c r="R337" i="10"/>
  <c r="R219" i="10"/>
  <c r="R299" i="10"/>
  <c r="R448" i="10"/>
  <c r="R98" i="10"/>
  <c r="R244" i="10"/>
  <c r="R122" i="10"/>
  <c r="R71" i="10"/>
  <c r="R139" i="10"/>
  <c r="R412" i="10"/>
  <c r="R156" i="10"/>
  <c r="R323" i="10"/>
  <c r="R114" i="10"/>
  <c r="R270" i="10"/>
  <c r="R297" i="10"/>
  <c r="R362" i="10"/>
  <c r="R79" i="10"/>
  <c r="R195" i="10"/>
  <c r="R331" i="10"/>
  <c r="R435" i="10"/>
  <c r="R173" i="10"/>
  <c r="R199" i="10"/>
  <c r="R345" i="10"/>
  <c r="R426" i="10"/>
  <c r="R251" i="10"/>
  <c r="R130" i="10"/>
  <c r="R216" i="10"/>
  <c r="R197" i="10"/>
  <c r="R371" i="10"/>
  <c r="R445" i="10"/>
  <c r="R387" i="10"/>
  <c r="R415" i="10"/>
  <c r="R459" i="10"/>
  <c r="R221" i="10"/>
  <c r="R363" i="10"/>
  <c r="R222" i="10"/>
  <c r="R255" i="10"/>
  <c r="R271" i="10"/>
  <c r="R364" i="10"/>
  <c r="R185" i="10"/>
  <c r="R240" i="10"/>
  <c r="R110" i="10"/>
  <c r="R96" i="10"/>
  <c r="R166" i="10"/>
  <c r="R228" i="10"/>
  <c r="R95" i="10"/>
  <c r="R296" i="10"/>
  <c r="R403" i="10"/>
  <c r="R335" i="10"/>
  <c r="R332" i="10"/>
  <c r="R444" i="10"/>
  <c r="R168" i="10"/>
  <c r="R248" i="10"/>
  <c r="R316" i="10"/>
  <c r="R375" i="10"/>
  <c r="R207" i="10"/>
  <c r="R305" i="10"/>
  <c r="R402" i="10"/>
  <c r="R180" i="10"/>
  <c r="R247" i="10"/>
  <c r="R359" i="10"/>
  <c r="R466" i="10"/>
  <c r="R176" i="10"/>
  <c r="R285" i="10"/>
  <c r="R368" i="10"/>
  <c r="R408" i="10"/>
  <c r="R476" i="10"/>
  <c r="R254" i="10"/>
  <c r="R401" i="10"/>
  <c r="R144" i="10"/>
  <c r="R94" i="10"/>
  <c r="R223" i="10"/>
  <c r="R320" i="10"/>
  <c r="R396" i="10"/>
  <c r="R486" i="10"/>
  <c r="R91" i="10"/>
  <c r="R253" i="10"/>
  <c r="R398" i="10"/>
  <c r="R243" i="10"/>
  <c r="R381" i="10"/>
  <c r="R84" i="10"/>
  <c r="R136" i="10"/>
  <c r="R286" i="10"/>
  <c r="R154" i="10"/>
  <c r="R322" i="10"/>
  <c r="R472" i="10"/>
  <c r="R113" i="10"/>
  <c r="R265" i="10"/>
  <c r="R314" i="10"/>
  <c r="R116" i="10"/>
  <c r="R456" i="10"/>
  <c r="R174" i="10"/>
  <c r="R304" i="10"/>
  <c r="R427" i="10"/>
  <c r="R160" i="10"/>
  <c r="R196" i="10"/>
  <c r="R284" i="10"/>
  <c r="R369" i="10"/>
  <c r="R373" i="10"/>
  <c r="R365" i="10"/>
  <c r="R291" i="10"/>
  <c r="R218" i="10"/>
  <c r="R86" i="10"/>
  <c r="R104" i="10"/>
  <c r="R312" i="10"/>
  <c r="R100" i="10"/>
  <c r="R82" i="10"/>
  <c r="R209" i="10"/>
  <c r="R293" i="10"/>
  <c r="R469" i="10"/>
  <c r="R443" i="10"/>
  <c r="R87" i="10"/>
  <c r="R85" i="10"/>
  <c r="R129" i="10"/>
  <c r="R376" i="10"/>
  <c r="R233" i="10"/>
  <c r="R464" i="10"/>
  <c r="R259" i="10"/>
  <c r="R395" i="10"/>
  <c r="R198" i="10"/>
  <c r="R142" i="10"/>
  <c r="R153" i="10"/>
  <c r="R449" i="10"/>
  <c r="R246" i="10"/>
  <c r="R313" i="10"/>
  <c r="R229" i="10"/>
  <c r="R282" i="10"/>
  <c r="R388" i="10"/>
  <c r="R150" i="10"/>
  <c r="R418" i="10"/>
  <c r="R159" i="10"/>
  <c r="R267" i="10"/>
  <c r="R287" i="10"/>
  <c r="R325" i="10"/>
  <c r="R350" i="10"/>
  <c r="R406" i="10"/>
  <c r="R430" i="10"/>
  <c r="R455" i="10"/>
  <c r="R473" i="10"/>
  <c r="R226" i="10"/>
  <c r="R289" i="10"/>
  <c r="R133" i="10"/>
  <c r="R190" i="10"/>
  <c r="R351" i="10"/>
  <c r="R93" i="10"/>
  <c r="R224" i="10"/>
  <c r="R311" i="10"/>
  <c r="R348" i="10"/>
  <c r="R69" i="10"/>
  <c r="R184" i="10"/>
  <c r="R263" i="10"/>
  <c r="R340" i="10"/>
  <c r="R450" i="10"/>
  <c r="R147" i="10"/>
  <c r="R269" i="10"/>
  <c r="R460" i="10"/>
  <c r="R88" i="10"/>
  <c r="R64" i="10"/>
  <c r="R404" i="10"/>
  <c r="R330" i="10"/>
  <c r="R353" i="10"/>
  <c r="R487" i="10"/>
  <c r="R492" i="10"/>
  <c r="R500" i="10"/>
  <c r="R504" i="10"/>
  <c r="R508" i="10"/>
  <c r="R512" i="10"/>
  <c r="R152" i="10"/>
  <c r="R372" i="10"/>
  <c r="R425" i="10"/>
  <c r="R358" i="10"/>
  <c r="R220" i="10"/>
  <c r="R354" i="10"/>
  <c r="R479" i="10"/>
  <c r="R273" i="10"/>
  <c r="R120" i="10"/>
  <c r="R294" i="10"/>
  <c r="R157" i="10"/>
  <c r="R205" i="10"/>
  <c r="R292" i="10"/>
  <c r="R468" i="10"/>
  <c r="R442" i="10"/>
  <c r="R206" i="10"/>
  <c r="R128" i="10"/>
  <c r="R347" i="10"/>
  <c r="R232" i="10"/>
  <c r="R386" i="10"/>
  <c r="R178" i="10"/>
  <c r="R379" i="10"/>
  <c r="R186" i="10"/>
  <c r="R457" i="10"/>
  <c r="R211" i="10"/>
  <c r="R63" i="10"/>
  <c r="R481" i="10"/>
  <c r="R478" i="10"/>
  <c r="R102" i="10"/>
  <c r="R420" i="10"/>
  <c r="R241" i="10"/>
  <c r="R290" i="10"/>
  <c r="R111" i="10"/>
  <c r="R385" i="10"/>
  <c r="R480" i="10"/>
  <c r="R344" i="10"/>
  <c r="R158" i="10"/>
  <c r="R210" i="10"/>
  <c r="R236" i="10"/>
  <c r="R257" i="10"/>
  <c r="R279" i="10"/>
  <c r="R318" i="10"/>
  <c r="R405" i="10"/>
  <c r="R421" i="10"/>
  <c r="R454" i="10"/>
  <c r="R465" i="10"/>
  <c r="R192" i="10"/>
  <c r="R266" i="10"/>
  <c r="R453" i="10"/>
  <c r="R187" i="10"/>
  <c r="R346" i="10"/>
  <c r="R471" i="10"/>
  <c r="R188" i="10"/>
  <c r="R89" i="10"/>
  <c r="R384" i="10"/>
  <c r="R452" i="10"/>
  <c r="R170" i="10"/>
  <c r="R260" i="10"/>
  <c r="R333" i="10"/>
  <c r="R419" i="10"/>
  <c r="R451" i="10"/>
  <c r="R193" i="10"/>
  <c r="R326" i="10"/>
  <c r="R181" i="10"/>
  <c r="R262" i="10"/>
  <c r="R339" i="10"/>
  <c r="R411" i="10"/>
  <c r="R81" i="10"/>
  <c r="R494" i="10"/>
  <c r="R491" i="10"/>
  <c r="R92" i="10"/>
  <c r="R499" i="10"/>
  <c r="R503" i="10"/>
  <c r="R507" i="10"/>
  <c r="R511" i="10"/>
  <c r="R137" i="10"/>
  <c r="R429" i="10"/>
  <c r="R439" i="10"/>
  <c r="R272" i="10"/>
  <c r="R235" i="10"/>
  <c r="R131" i="10"/>
  <c r="R377" i="10"/>
  <c r="R410" i="10"/>
  <c r="R179" i="10"/>
  <c r="R155" i="10"/>
  <c r="R463" i="10"/>
  <c r="R171" i="10"/>
  <c r="R301" i="10"/>
  <c r="R446" i="10"/>
  <c r="R3" i="10"/>
  <c r="R436" i="10"/>
  <c r="R145" i="10"/>
  <c r="R230" i="10"/>
  <c r="R275" i="10"/>
  <c r="R342" i="10"/>
  <c r="R414" i="10"/>
  <c r="R462" i="10"/>
  <c r="R252" i="10"/>
  <c r="R151" i="10"/>
  <c r="R440" i="10"/>
  <c r="R328" i="10"/>
  <c r="R394" i="10"/>
  <c r="R215" i="10"/>
  <c r="R391" i="10"/>
  <c r="R191" i="10"/>
  <c r="R477" i="10"/>
  <c r="R57" i="10"/>
  <c r="R99" i="10"/>
  <c r="R490" i="10"/>
  <c r="R498" i="10"/>
  <c r="R506" i="10"/>
  <c r="R514" i="10"/>
  <c r="R518" i="10"/>
  <c r="R522" i="10"/>
  <c r="R526" i="10"/>
  <c r="R530" i="10"/>
  <c r="R534" i="10"/>
  <c r="R538" i="10"/>
  <c r="R542" i="10"/>
  <c r="R546" i="10"/>
  <c r="R550" i="10"/>
  <c r="R554" i="10"/>
  <c r="R558" i="10"/>
  <c r="R562" i="10"/>
  <c r="R566" i="10"/>
  <c r="R570" i="10"/>
  <c r="R574" i="10"/>
  <c r="R578" i="10"/>
  <c r="R582" i="10"/>
  <c r="R586" i="10"/>
  <c r="R590" i="10"/>
  <c r="R594" i="10"/>
  <c r="R598" i="10"/>
  <c r="R423" i="10"/>
  <c r="R20" i="10"/>
  <c r="R124" i="10"/>
  <c r="R277" i="10"/>
  <c r="R329" i="10"/>
  <c r="R343" i="10"/>
  <c r="R132" i="10"/>
  <c r="R303" i="10"/>
  <c r="R256" i="10"/>
  <c r="R101" i="10"/>
  <c r="R169" i="10"/>
  <c r="R357" i="10"/>
  <c r="R172" i="10"/>
  <c r="R360" i="10"/>
  <c r="R118" i="10"/>
  <c r="R295" i="10"/>
  <c r="R97" i="10"/>
  <c r="R496" i="10"/>
  <c r="R510" i="10"/>
  <c r="R520" i="10"/>
  <c r="R524" i="10"/>
  <c r="R532" i="10"/>
  <c r="R540" i="10"/>
  <c r="R548" i="10"/>
  <c r="R552" i="10"/>
  <c r="R560" i="10"/>
  <c r="R568" i="10"/>
  <c r="R580" i="10"/>
  <c r="R588" i="10"/>
  <c r="R596" i="10"/>
  <c r="R334" i="10"/>
  <c r="R65" i="10"/>
  <c r="R238" i="10"/>
  <c r="R475" i="10"/>
  <c r="R393" i="10"/>
  <c r="R117" i="10"/>
  <c r="R482" i="10"/>
  <c r="R302" i="10"/>
  <c r="R389" i="10"/>
  <c r="R433" i="10"/>
  <c r="R283" i="10"/>
  <c r="R125" i="10"/>
  <c r="R349" i="10"/>
  <c r="R288" i="10"/>
  <c r="R274" i="10"/>
  <c r="R309" i="10"/>
  <c r="R501" i="10"/>
  <c r="R515" i="10"/>
  <c r="R527" i="10"/>
  <c r="R535" i="10"/>
  <c r="R539" i="10"/>
  <c r="R543" i="10"/>
  <c r="R555" i="10"/>
  <c r="R563" i="10"/>
  <c r="R567" i="10"/>
  <c r="R575" i="10"/>
  <c r="R583" i="10"/>
  <c r="R591" i="10"/>
  <c r="R599" i="10"/>
  <c r="R140" i="10"/>
  <c r="R438" i="10"/>
  <c r="R437" i="10"/>
  <c r="R234" i="10"/>
  <c r="R324" i="10"/>
  <c r="R107" i="10"/>
  <c r="R162" i="10"/>
  <c r="R148" i="10"/>
  <c r="R441" i="10"/>
  <c r="R164" i="10"/>
  <c r="R300" i="10"/>
  <c r="R416" i="10"/>
  <c r="R264" i="10"/>
  <c r="R123" i="10"/>
  <c r="R143" i="10"/>
  <c r="R217" i="10"/>
  <c r="R268" i="10"/>
  <c r="R338" i="10"/>
  <c r="R413" i="10"/>
  <c r="R461" i="10"/>
  <c r="R237" i="10"/>
  <c r="R141" i="10"/>
  <c r="R352" i="10"/>
  <c r="R321" i="10"/>
  <c r="R392" i="10"/>
  <c r="R202" i="10"/>
  <c r="R367" i="10"/>
  <c r="R167" i="10"/>
  <c r="R467" i="10"/>
  <c r="R208" i="10"/>
  <c r="R115" i="10"/>
  <c r="R90" i="10"/>
  <c r="R489" i="10"/>
  <c r="R497" i="10"/>
  <c r="R505" i="10"/>
  <c r="R513" i="10"/>
  <c r="R517" i="10"/>
  <c r="R521" i="10"/>
  <c r="R525" i="10"/>
  <c r="R529" i="10"/>
  <c r="R533" i="10"/>
  <c r="R537" i="10"/>
  <c r="R541" i="10"/>
  <c r="R545" i="10"/>
  <c r="R549" i="10"/>
  <c r="R553" i="10"/>
  <c r="R557" i="10"/>
  <c r="R561" i="10"/>
  <c r="R565" i="10"/>
  <c r="R569" i="10"/>
  <c r="R573" i="10"/>
  <c r="R577" i="10"/>
  <c r="R581" i="10"/>
  <c r="R585" i="10"/>
  <c r="R589" i="10"/>
  <c r="R593" i="10"/>
  <c r="R597" i="10"/>
  <c r="R105" i="10"/>
  <c r="R417" i="10"/>
  <c r="R447" i="10"/>
  <c r="R227" i="10"/>
  <c r="R239" i="10"/>
  <c r="R298" i="10"/>
  <c r="R281" i="10"/>
  <c r="R400" i="10"/>
  <c r="R276" i="10"/>
  <c r="R242" i="10"/>
  <c r="R431" i="10"/>
  <c r="R308" i="10"/>
  <c r="R194" i="10"/>
  <c r="R399" i="10"/>
  <c r="R83" i="10"/>
  <c r="R341" i="10"/>
  <c r="R250" i="10"/>
  <c r="R146" i="10"/>
  <c r="R310" i="10"/>
  <c r="R163" i="10"/>
  <c r="R397" i="10"/>
  <c r="R493" i="10"/>
  <c r="R502" i="10"/>
  <c r="R516" i="10"/>
  <c r="R528" i="10"/>
  <c r="R536" i="10"/>
  <c r="R544" i="10"/>
  <c r="R556" i="10"/>
  <c r="R564" i="10"/>
  <c r="R572" i="10"/>
  <c r="R576" i="10"/>
  <c r="R584" i="10"/>
  <c r="R592" i="10"/>
  <c r="R600" i="10"/>
  <c r="R189" i="10"/>
  <c r="R374" i="10"/>
  <c r="R485" i="10"/>
  <c r="R56" i="10"/>
  <c r="R213" i="10"/>
  <c r="R278" i="10"/>
  <c r="R280" i="10"/>
  <c r="R261" i="10"/>
  <c r="R214" i="10"/>
  <c r="R407" i="10"/>
  <c r="R175" i="10"/>
  <c r="R315" i="10"/>
  <c r="R149" i="10"/>
  <c r="R356" i="10"/>
  <c r="R245" i="10"/>
  <c r="R138" i="10"/>
  <c r="R161" i="10"/>
  <c r="R361" i="10"/>
  <c r="R495" i="10"/>
  <c r="R509" i="10"/>
  <c r="R519" i="10"/>
  <c r="R523" i="10"/>
  <c r="R531" i="10"/>
  <c r="R547" i="10"/>
  <c r="R551" i="10"/>
  <c r="R559" i="10"/>
  <c r="R571" i="10"/>
  <c r="R579" i="10"/>
  <c r="R587" i="10"/>
  <c r="R595" i="10"/>
  <c r="Q334" i="10"/>
  <c r="Q423" i="10"/>
  <c r="Q345" i="10"/>
  <c r="Q470" i="10"/>
  <c r="Q152" i="10"/>
  <c r="Q284" i="10"/>
  <c r="Q426" i="10"/>
  <c r="Q424" i="10"/>
  <c r="Q140" i="10"/>
  <c r="Q137" i="10"/>
  <c r="Q251" i="10"/>
  <c r="Q127" i="10"/>
  <c r="Q372" i="10"/>
  <c r="Q369" i="10"/>
  <c r="Q130" i="10"/>
  <c r="Q370" i="10"/>
  <c r="Q189" i="10"/>
  <c r="Q417" i="10"/>
  <c r="Q216" i="10"/>
  <c r="Q327" i="10"/>
  <c r="Q425" i="10"/>
  <c r="Q373" i="10"/>
  <c r="Q197" i="10"/>
  <c r="Q355" i="10"/>
  <c r="Q438" i="10"/>
  <c r="Q429" i="10"/>
  <c r="Q366" i="10"/>
  <c r="Q358" i="10"/>
  <c r="Q365" i="10"/>
  <c r="Q371" i="10"/>
  <c r="Q383" i="10"/>
  <c r="Q374" i="10"/>
  <c r="Q447" i="10"/>
  <c r="Q445" i="10"/>
  <c r="Q165" i="10"/>
  <c r="Q220" i="10"/>
  <c r="Q291" i="10"/>
  <c r="Q387" i="10"/>
  <c r="Q112" i="10"/>
  <c r="Q437" i="10"/>
  <c r="Q415" i="10"/>
  <c r="Q135" i="10"/>
  <c r="Q354" i="10"/>
  <c r="Q218" i="10"/>
  <c r="Q459" i="10"/>
  <c r="Q485" i="10"/>
  <c r="Q20" i="10"/>
  <c r="Q221" i="10"/>
  <c r="Q479" i="10"/>
  <c r="Q86" i="10"/>
  <c r="Q200" i="10"/>
  <c r="Q439" i="10"/>
  <c r="Q363" i="10"/>
  <c r="Q458" i="10"/>
  <c r="Q273" i="10"/>
  <c r="Q222" i="10"/>
  <c r="Q227" i="10"/>
  <c r="Q76" i="10"/>
  <c r="Q120" i="10"/>
  <c r="Q104" i="10"/>
  <c r="Q255" i="10"/>
  <c r="Q272" i="10"/>
  <c r="Q271" i="10"/>
  <c r="Q428" i="10"/>
  <c r="Q294" i="10"/>
  <c r="Q312" i="10"/>
  <c r="Q364" i="10"/>
  <c r="Q56" i="10"/>
  <c r="Q124" i="10"/>
  <c r="Q157" i="10"/>
  <c r="Q185" i="10"/>
  <c r="Q488" i="10"/>
  <c r="Q234" i="10"/>
  <c r="Q235" i="10"/>
  <c r="Q240" i="10"/>
  <c r="Q336" i="10"/>
  <c r="Q37" i="10"/>
  <c r="Q100" i="10"/>
  <c r="Q110" i="10"/>
  <c r="Q65" i="10"/>
  <c r="Q80" i="10"/>
  <c r="Q121" i="10"/>
  <c r="Q82" i="10"/>
  <c r="Q96" i="10"/>
  <c r="Q131" i="10"/>
  <c r="Q166" i="10"/>
  <c r="Q204" i="10"/>
  <c r="Q205" i="10"/>
  <c r="Q209" i="10"/>
  <c r="Q228" i="10"/>
  <c r="Q231" i="10"/>
  <c r="Q238" i="10"/>
  <c r="Q239" i="10"/>
  <c r="Q95" i="10"/>
  <c r="Q249" i="10"/>
  <c r="Q292" i="10"/>
  <c r="Q293" i="10"/>
  <c r="Q296" i="10"/>
  <c r="Q306" i="10"/>
  <c r="Q324" i="10"/>
  <c r="Q377" i="10"/>
  <c r="Q403" i="10"/>
  <c r="Q409" i="10"/>
  <c r="Q468" i="10"/>
  <c r="Q469" i="10"/>
  <c r="Q335" i="10"/>
  <c r="Q474" i="10"/>
  <c r="Q213" i="10"/>
  <c r="Q277" i="10"/>
  <c r="Q332" i="10"/>
  <c r="Q434" i="10"/>
  <c r="Q442" i="10"/>
  <c r="Q443" i="10"/>
  <c r="Q444" i="10"/>
  <c r="Q484" i="10"/>
  <c r="Q107" i="10"/>
  <c r="Q119" i="10"/>
  <c r="Q168" i="10"/>
  <c r="Q182" i="10"/>
  <c r="Q206" i="10"/>
  <c r="Q87" i="10"/>
  <c r="Q248" i="10"/>
  <c r="Q298" i="10"/>
  <c r="Q316" i="10"/>
  <c r="Q317" i="10"/>
  <c r="Q62" i="10"/>
  <c r="Q375" i="10"/>
  <c r="Q390" i="10"/>
  <c r="Q410" i="10"/>
  <c r="Q106" i="10"/>
  <c r="Q128" i="10"/>
  <c r="Q129" i="10"/>
  <c r="Q207" i="10"/>
  <c r="Q212" i="10"/>
  <c r="Q278" i="10"/>
  <c r="Q281" i="10"/>
  <c r="Q305" i="10"/>
  <c r="Q307" i="10"/>
  <c r="Q347" i="10"/>
  <c r="Q376" i="10"/>
  <c r="Q402" i="10"/>
  <c r="Q134" i="10"/>
  <c r="Q162" i="10"/>
  <c r="Q179" i="10"/>
  <c r="Q201" i="10"/>
  <c r="Q232" i="10"/>
  <c r="Q247" i="10"/>
  <c r="Q280" i="10"/>
  <c r="Q380" i="10"/>
  <c r="Q464" i="10"/>
  <c r="Q483" i="10"/>
  <c r="Q155" i="10"/>
  <c r="Q177" i="10"/>
  <c r="Q259" i="10"/>
  <c r="Q319" i="10"/>
  <c r="Q343" i="10"/>
  <c r="Q378" i="10"/>
  <c r="Q395" i="10"/>
  <c r="Q422" i="10"/>
  <c r="Q476" i="10"/>
  <c r="Q186" i="10"/>
  <c r="Q254" i="10"/>
  <c r="Q393" i="10"/>
  <c r="Q401" i="10"/>
  <c r="Q457" i="10"/>
  <c r="Q144" i="10"/>
  <c r="Q171" i="10"/>
  <c r="Q211" i="10"/>
  <c r="Q223" i="10"/>
  <c r="Q225" i="10"/>
  <c r="Q276" i="10"/>
  <c r="Q337" i="10"/>
  <c r="Q396" i="10"/>
  <c r="Q60" i="10"/>
  <c r="Q117" i="10"/>
  <c r="Q91" i="10"/>
  <c r="Q481" i="10"/>
  <c r="Q253" i="10"/>
  <c r="Q299" i="10"/>
  <c r="Q301" i="10"/>
  <c r="Q448" i="10"/>
  <c r="Q153" i="10"/>
  <c r="Q214" i="10"/>
  <c r="Q243" i="10"/>
  <c r="Q102" i="10"/>
  <c r="Q28" i="10"/>
  <c r="Q381" i="10"/>
  <c r="Q420" i="10"/>
  <c r="Q482" i="10"/>
  <c r="Q136" i="10"/>
  <c r="Q139" i="10"/>
  <c r="Q286" i="10"/>
  <c r="Q416" i="10"/>
  <c r="Q446" i="10"/>
  <c r="Q156" i="10"/>
  <c r="Q313" i="10"/>
  <c r="Q323" i="10"/>
  <c r="Q431" i="10"/>
  <c r="Q111" i="10"/>
  <c r="Q113" i="10"/>
  <c r="Q264" i="10"/>
  <c r="Q265" i="10"/>
  <c r="Q314" i="10"/>
  <c r="Q385" i="10"/>
  <c r="Q116" i="10"/>
  <c r="Q123" i="10"/>
  <c r="Q456" i="10"/>
  <c r="Q480" i="10"/>
  <c r="Q174" i="10"/>
  <c r="Q302" i="10"/>
  <c r="Q304" i="10"/>
  <c r="Q344" i="10"/>
  <c r="Q427" i="10"/>
  <c r="Q143" i="10"/>
  <c r="Q145" i="10"/>
  <c r="Q160" i="10"/>
  <c r="Q175" i="10"/>
  <c r="Q196" i="10"/>
  <c r="Q199" i="10"/>
  <c r="Q217" i="10"/>
  <c r="Q236" i="10"/>
  <c r="Q30" i="10"/>
  <c r="Q257" i="10"/>
  <c r="Q267" i="10"/>
  <c r="Q275" i="10"/>
  <c r="Q287" i="10"/>
  <c r="Q315" i="10"/>
  <c r="Q318" i="10"/>
  <c r="Q338" i="10"/>
  <c r="Q350" i="10"/>
  <c r="Q399" i="10"/>
  <c r="Q406" i="10"/>
  <c r="Q414" i="10"/>
  <c r="Q430" i="10"/>
  <c r="Q455" i="10"/>
  <c r="Q462" i="10"/>
  <c r="Q473" i="10"/>
  <c r="Q169" i="10"/>
  <c r="Q226" i="10"/>
  <c r="Q252" i="10"/>
  <c r="Q289" i="10"/>
  <c r="Q356" i="10"/>
  <c r="Q453" i="10"/>
  <c r="Q141" i="10"/>
  <c r="Q187" i="10"/>
  <c r="Q341" i="10"/>
  <c r="Q351" i="10"/>
  <c r="Q352" i="10"/>
  <c r="Q471" i="10"/>
  <c r="Q188" i="10"/>
  <c r="Q19" i="10"/>
  <c r="Q89" i="10"/>
  <c r="Q245" i="10"/>
  <c r="Q18" i="10"/>
  <c r="Q321" i="10"/>
  <c r="Q349" i="10"/>
  <c r="Q384" i="10"/>
  <c r="Q392" i="10"/>
  <c r="Q452" i="10"/>
  <c r="Q138" i="10"/>
  <c r="Q184" i="10"/>
  <c r="Q215" i="10"/>
  <c r="Q263" i="10"/>
  <c r="Q288" i="10"/>
  <c r="Q340" i="10"/>
  <c r="Q391" i="10"/>
  <c r="Q419" i="10"/>
  <c r="Q118" i="10"/>
  <c r="Q147" i="10"/>
  <c r="Q167" i="10"/>
  <c r="Q193" i="10"/>
  <c r="Q274" i="10"/>
  <c r="Q295" i="10"/>
  <c r="Q460" i="10"/>
  <c r="Q477" i="10"/>
  <c r="Q161" i="10"/>
  <c r="Q181" i="10"/>
  <c r="Q208" i="10"/>
  <c r="Q262" i="10"/>
  <c r="Q404" i="10"/>
  <c r="Q115" i="10"/>
  <c r="Q339" i="10"/>
  <c r="Q353" i="10"/>
  <c r="Q397" i="10"/>
  <c r="Q99" i="10"/>
  <c r="Q493" i="10"/>
  <c r="Q487" i="10"/>
  <c r="Q490" i="10"/>
  <c r="Q492" i="10"/>
  <c r="Q496" i="10"/>
  <c r="Q498" i="10"/>
  <c r="Q500" i="10"/>
  <c r="Q502" i="10"/>
  <c r="Q504" i="10"/>
  <c r="Q506" i="10"/>
  <c r="Q509" i="10"/>
  <c r="Q180" i="10"/>
  <c r="Q233" i="10"/>
  <c r="Q258" i="10"/>
  <c r="Q329" i="10"/>
  <c r="Q359" i="10"/>
  <c r="Q386" i="10"/>
  <c r="Q466" i="10"/>
  <c r="Q148" i="10"/>
  <c r="Q176" i="10"/>
  <c r="Q178" i="10"/>
  <c r="Q285" i="10"/>
  <c r="Q475" i="10"/>
  <c r="Q368" i="10"/>
  <c r="Q379" i="10"/>
  <c r="Q408" i="10"/>
  <c r="Q441" i="10"/>
  <c r="Q463" i="10"/>
  <c r="Q183" i="10"/>
  <c r="Q198" i="10"/>
  <c r="Q382" i="10"/>
  <c r="Q400" i="10"/>
  <c r="Q432" i="10"/>
  <c r="Q164" i="10"/>
  <c r="Q94" i="10"/>
  <c r="Q203" i="10"/>
  <c r="Q261" i="10"/>
  <c r="Q320" i="10"/>
  <c r="Q486" i="10"/>
  <c r="Q219" i="10"/>
  <c r="Q142" i="10"/>
  <c r="Q300" i="10"/>
  <c r="Q398" i="10"/>
  <c r="Q478" i="10"/>
  <c r="Q242" i="10"/>
  <c r="Q244" i="10"/>
  <c r="Q122" i="10"/>
  <c r="Q71" i="10"/>
  <c r="Q449" i="10"/>
  <c r="Q77" i="10"/>
  <c r="Q132" i="10"/>
  <c r="Q241" i="10"/>
  <c r="Q246" i="10"/>
  <c r="Q412" i="10"/>
  <c r="Q154" i="10"/>
  <c r="Q290" i="10"/>
  <c r="Q322" i="10"/>
  <c r="Q407" i="10"/>
  <c r="Q472" i="10"/>
  <c r="Q21" i="10"/>
  <c r="Q229" i="10"/>
  <c r="Q114" i="10"/>
  <c r="Q270" i="10"/>
  <c r="Q282" i="10"/>
  <c r="Q297" i="10"/>
  <c r="Q308" i="10"/>
  <c r="Q362" i="10"/>
  <c r="Q388" i="10"/>
  <c r="Q79" i="10"/>
  <c r="Q436" i="10"/>
  <c r="Q150" i="10"/>
  <c r="Q195" i="10"/>
  <c r="Q303" i="10"/>
  <c r="Q331" i="10"/>
  <c r="Q418" i="10"/>
  <c r="Q435" i="10"/>
  <c r="Q158" i="10"/>
  <c r="Q159" i="10"/>
  <c r="Q173" i="10"/>
  <c r="Q194" i="10"/>
  <c r="Q210" i="10"/>
  <c r="Q230" i="10"/>
  <c r="Q256" i="10"/>
  <c r="Q268" i="10"/>
  <c r="Q279" i="10"/>
  <c r="Q101" i="10"/>
  <c r="Q325" i="10"/>
  <c r="Q342" i="10"/>
  <c r="Q389" i="10"/>
  <c r="Q405" i="10"/>
  <c r="Q413" i="10"/>
  <c r="Q421" i="10"/>
  <c r="Q433" i="10"/>
  <c r="Q454" i="10"/>
  <c r="Q461" i="10"/>
  <c r="Q465" i="10"/>
  <c r="Q149" i="10"/>
  <c r="Q192" i="10"/>
  <c r="Q237" i="10"/>
  <c r="Q266" i="10"/>
  <c r="Q357" i="10"/>
  <c r="Q133" i="10"/>
  <c r="Q151" i="10"/>
  <c r="Q190" i="10"/>
  <c r="Q283" i="10"/>
  <c r="Q346" i="10"/>
  <c r="Q440" i="10"/>
  <c r="Q172" i="10"/>
  <c r="Q224" i="10"/>
  <c r="Q250" i="10"/>
  <c r="Q311" i="10"/>
  <c r="Q328" i="10"/>
  <c r="Q348" i="10"/>
  <c r="Q360" i="10"/>
  <c r="Q394" i="10"/>
  <c r="Q69" i="10"/>
  <c r="Q146" i="10"/>
  <c r="Q170" i="10"/>
  <c r="Q202" i="10"/>
  <c r="Q260" i="10"/>
  <c r="Q310" i="10"/>
  <c r="Q333" i="10"/>
  <c r="Q367" i="10"/>
  <c r="Q450" i="10"/>
  <c r="Q451" i="10"/>
  <c r="Q191" i="10"/>
  <c r="Q269" i="10"/>
  <c r="Q326" i="10"/>
  <c r="Q467" i="10"/>
  <c r="Q59" i="10"/>
  <c r="Q88" i="10"/>
  <c r="Q163" i="10"/>
  <c r="Q108" i="10"/>
  <c r="Q309" i="10"/>
  <c r="Q330" i="10"/>
  <c r="Q57" i="10"/>
  <c r="Q361" i="10"/>
  <c r="Q411" i="10"/>
  <c r="Q90" i="10"/>
  <c r="Q81" i="10"/>
  <c r="Q494" i="10"/>
  <c r="Q489" i="10"/>
  <c r="Q491" i="10"/>
  <c r="Q495" i="10"/>
  <c r="Q497" i="10"/>
  <c r="Q499" i="10"/>
  <c r="Q501" i="10"/>
  <c r="Q503" i="10"/>
  <c r="Q505" i="10"/>
  <c r="Q507" i="10"/>
  <c r="Q508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105" i="10"/>
  <c r="P423" i="10"/>
  <c r="P284" i="10"/>
  <c r="P137" i="10"/>
  <c r="P369" i="10"/>
  <c r="P417" i="10"/>
  <c r="P373" i="10"/>
  <c r="P429" i="10"/>
  <c r="P365" i="10"/>
  <c r="P447" i="10"/>
  <c r="P291" i="10"/>
  <c r="P53" i="10"/>
  <c r="P218" i="10"/>
  <c r="P439" i="10"/>
  <c r="P227" i="10"/>
  <c r="P104" i="10"/>
  <c r="P272" i="10"/>
  <c r="P312" i="10"/>
  <c r="P124" i="10"/>
  <c r="P235" i="10"/>
  <c r="P100" i="10"/>
  <c r="P82" i="10"/>
  <c r="P131" i="10"/>
  <c r="P209" i="10"/>
  <c r="P239" i="10"/>
  <c r="P293" i="10"/>
  <c r="P377" i="10"/>
  <c r="P469" i="10"/>
  <c r="P277" i="10"/>
  <c r="P443" i="10"/>
  <c r="P119" i="10"/>
  <c r="P87" i="10"/>
  <c r="P298" i="10"/>
  <c r="P85" i="10"/>
  <c r="P410" i="10"/>
  <c r="P129" i="10"/>
  <c r="P281" i="10"/>
  <c r="P376" i="10"/>
  <c r="P179" i="10"/>
  <c r="P233" i="10"/>
  <c r="P329" i="10"/>
  <c r="P464" i="10"/>
  <c r="P155" i="10"/>
  <c r="P259" i="10"/>
  <c r="P343" i="10"/>
  <c r="P395" i="10"/>
  <c r="P463" i="10"/>
  <c r="P198" i="10"/>
  <c r="P400" i="10"/>
  <c r="P126" i="10"/>
  <c r="P171" i="10"/>
  <c r="P276" i="10"/>
  <c r="P54" i="10"/>
  <c r="P142" i="10"/>
  <c r="P301" i="10"/>
  <c r="P153" i="10"/>
  <c r="P242" i="10"/>
  <c r="P51" i="10"/>
  <c r="P449" i="10"/>
  <c r="P132" i="10"/>
  <c r="P246" i="10"/>
  <c r="P446" i="10"/>
  <c r="P313" i="10"/>
  <c r="P431" i="10"/>
  <c r="P229" i="10"/>
  <c r="P282" i="10"/>
  <c r="P308" i="10"/>
  <c r="P388" i="10"/>
  <c r="P436" i="10"/>
  <c r="P150" i="10"/>
  <c r="P303" i="10"/>
  <c r="P418" i="10"/>
  <c r="P145" i="10"/>
  <c r="P159" i="10"/>
  <c r="P194" i="10"/>
  <c r="P345" i="10"/>
  <c r="P426" i="10"/>
  <c r="P251" i="10"/>
  <c r="P130" i="10"/>
  <c r="P216" i="10"/>
  <c r="P197" i="10"/>
  <c r="P371" i="10"/>
  <c r="P445" i="10"/>
  <c r="P387" i="10"/>
  <c r="P415" i="10"/>
  <c r="P459" i="10"/>
  <c r="P221" i="10"/>
  <c r="P73" i="10"/>
  <c r="P363" i="10"/>
  <c r="P222" i="10"/>
  <c r="P255" i="10"/>
  <c r="P271" i="10"/>
  <c r="P364" i="10"/>
  <c r="P185" i="10"/>
  <c r="P240" i="10"/>
  <c r="P96" i="10"/>
  <c r="P166" i="10"/>
  <c r="P228" i="10"/>
  <c r="P95" i="10"/>
  <c r="P296" i="10"/>
  <c r="P403" i="10"/>
  <c r="P335" i="10"/>
  <c r="P332" i="10"/>
  <c r="P444" i="10"/>
  <c r="P168" i="10"/>
  <c r="P248" i="10"/>
  <c r="P316" i="10"/>
  <c r="P375" i="10"/>
  <c r="P207" i="10"/>
  <c r="P305" i="10"/>
  <c r="P402" i="10"/>
  <c r="P180" i="10"/>
  <c r="P247" i="10"/>
  <c r="P359" i="10"/>
  <c r="P466" i="10"/>
  <c r="P176" i="10"/>
  <c r="P285" i="10"/>
  <c r="P368" i="10"/>
  <c r="P408" i="10"/>
  <c r="P476" i="10"/>
  <c r="P254" i="10"/>
  <c r="P401" i="10"/>
  <c r="P144" i="10"/>
  <c r="P94" i="10"/>
  <c r="P223" i="10"/>
  <c r="P320" i="10"/>
  <c r="P396" i="10"/>
  <c r="P486" i="10"/>
  <c r="P253" i="10"/>
  <c r="P398" i="10"/>
  <c r="P75" i="10"/>
  <c r="P243" i="10"/>
  <c r="P381" i="10"/>
  <c r="P84" i="10"/>
  <c r="P136" i="10"/>
  <c r="P286" i="10"/>
  <c r="P154" i="10"/>
  <c r="P322" i="10"/>
  <c r="P472" i="10"/>
  <c r="P113" i="10"/>
  <c r="P265" i="10"/>
  <c r="P314" i="10"/>
  <c r="P116" i="10"/>
  <c r="P456" i="10"/>
  <c r="P174" i="10"/>
  <c r="P304" i="10"/>
  <c r="P427" i="10"/>
  <c r="P160" i="10"/>
  <c r="P196" i="10"/>
  <c r="P470" i="10"/>
  <c r="P127" i="10"/>
  <c r="P327" i="10"/>
  <c r="P366" i="10"/>
  <c r="P165" i="10"/>
  <c r="P135" i="10"/>
  <c r="P458" i="10"/>
  <c r="P76" i="10"/>
  <c r="P428" i="10"/>
  <c r="P336" i="10"/>
  <c r="P121" i="10"/>
  <c r="P204" i="10"/>
  <c r="P249" i="10"/>
  <c r="P409" i="10"/>
  <c r="P434" i="10"/>
  <c r="P182" i="10"/>
  <c r="P317" i="10"/>
  <c r="P106" i="10"/>
  <c r="P307" i="10"/>
  <c r="P201" i="10"/>
  <c r="P380" i="10"/>
  <c r="P177" i="10"/>
  <c r="P378" i="10"/>
  <c r="P183" i="10"/>
  <c r="P432" i="10"/>
  <c r="P203" i="10"/>
  <c r="P337" i="10"/>
  <c r="P448" i="10"/>
  <c r="P244" i="10"/>
  <c r="P139" i="10"/>
  <c r="P156" i="10"/>
  <c r="P270" i="10"/>
  <c r="P362" i="10"/>
  <c r="P331" i="10"/>
  <c r="P199" i="10"/>
  <c r="P230" i="10"/>
  <c r="P256" i="10"/>
  <c r="P275" i="10"/>
  <c r="P101" i="10"/>
  <c r="P342" i="10"/>
  <c r="P399" i="10"/>
  <c r="P414" i="10"/>
  <c r="P462" i="10"/>
  <c r="P169" i="10"/>
  <c r="P252" i="10"/>
  <c r="P357" i="10"/>
  <c r="P151" i="10"/>
  <c r="P341" i="10"/>
  <c r="P440" i="10"/>
  <c r="P172" i="10"/>
  <c r="P66" i="10"/>
  <c r="P250" i="10"/>
  <c r="P328" i="10"/>
  <c r="P360" i="10"/>
  <c r="P394" i="10"/>
  <c r="P146" i="10"/>
  <c r="P215" i="10"/>
  <c r="P310" i="10"/>
  <c r="P391" i="10"/>
  <c r="P118" i="10"/>
  <c r="P191" i="10"/>
  <c r="P295" i="10"/>
  <c r="P477" i="10"/>
  <c r="P163" i="10"/>
  <c r="P108" i="10"/>
  <c r="P97" i="10"/>
  <c r="P57" i="10"/>
  <c r="P397" i="10"/>
  <c r="P99" i="10"/>
  <c r="P493" i="10"/>
  <c r="P490" i="10"/>
  <c r="P496" i="10"/>
  <c r="P498" i="10"/>
  <c r="P502" i="10"/>
  <c r="P506" i="10"/>
  <c r="P510" i="10"/>
  <c r="P152" i="10"/>
  <c r="P372" i="10"/>
  <c r="P425" i="10"/>
  <c r="P358" i="10"/>
  <c r="P220" i="10"/>
  <c r="P354" i="10"/>
  <c r="P479" i="10"/>
  <c r="P273" i="10"/>
  <c r="P120" i="10"/>
  <c r="P294" i="10"/>
  <c r="P157" i="10"/>
  <c r="P37" i="10"/>
  <c r="P67" i="10"/>
  <c r="P205" i="10"/>
  <c r="P292" i="10"/>
  <c r="P468" i="10"/>
  <c r="P442" i="10"/>
  <c r="P206" i="10"/>
  <c r="P128" i="10"/>
  <c r="P347" i="10"/>
  <c r="P232" i="10"/>
  <c r="P386" i="10"/>
  <c r="P178" i="10"/>
  <c r="P379" i="10"/>
  <c r="P186" i="10"/>
  <c r="P457" i="10"/>
  <c r="P211" i="10"/>
  <c r="P58" i="10"/>
  <c r="P481" i="10"/>
  <c r="P478" i="10"/>
  <c r="P420" i="10"/>
  <c r="P241" i="10"/>
  <c r="P290" i="10"/>
  <c r="P111" i="10"/>
  <c r="P385" i="10"/>
  <c r="P480" i="10"/>
  <c r="P344" i="10"/>
  <c r="P158" i="10"/>
  <c r="P210" i="10"/>
  <c r="P236" i="10"/>
  <c r="P257" i="10"/>
  <c r="P279" i="10"/>
  <c r="P318" i="10"/>
  <c r="P24" i="10"/>
  <c r="P405" i="10"/>
  <c r="P421" i="10"/>
  <c r="P454" i="10"/>
  <c r="P465" i="10"/>
  <c r="P192" i="10"/>
  <c r="P266" i="10"/>
  <c r="P453" i="10"/>
  <c r="P187" i="10"/>
  <c r="P346" i="10"/>
  <c r="P471" i="10"/>
  <c r="P188" i="10"/>
  <c r="P89" i="10"/>
  <c r="P384" i="10"/>
  <c r="P452" i="10"/>
  <c r="P170" i="10"/>
  <c r="P260" i="10"/>
  <c r="P333" i="10"/>
  <c r="P419" i="10"/>
  <c r="P451" i="10"/>
  <c r="P193" i="10"/>
  <c r="P326" i="10"/>
  <c r="P59" i="10"/>
  <c r="P181" i="10"/>
  <c r="P262" i="10"/>
  <c r="P339" i="10"/>
  <c r="P411" i="10"/>
  <c r="P494" i="10"/>
  <c r="P491" i="10"/>
  <c r="P499" i="10"/>
  <c r="P503" i="10"/>
  <c r="P507" i="10"/>
  <c r="P511" i="10"/>
  <c r="P424" i="10"/>
  <c r="P355" i="10"/>
  <c r="P112" i="10"/>
  <c r="P200" i="10"/>
  <c r="P488" i="10"/>
  <c r="P306" i="10"/>
  <c r="P484" i="10"/>
  <c r="P390" i="10"/>
  <c r="P134" i="10"/>
  <c r="P483" i="10"/>
  <c r="P422" i="10"/>
  <c r="P299" i="10"/>
  <c r="P122" i="10"/>
  <c r="P412" i="10"/>
  <c r="P114" i="10"/>
  <c r="P79" i="10"/>
  <c r="P435" i="10"/>
  <c r="P267" i="10"/>
  <c r="P325" i="10"/>
  <c r="P406" i="10"/>
  <c r="P455" i="10"/>
  <c r="P226" i="10"/>
  <c r="P133" i="10"/>
  <c r="P351" i="10"/>
  <c r="P311" i="10"/>
  <c r="P184" i="10"/>
  <c r="P340" i="10"/>
  <c r="P147" i="10"/>
  <c r="P460" i="10"/>
  <c r="P64" i="10"/>
  <c r="P330" i="10"/>
  <c r="P487" i="10"/>
  <c r="P68" i="10"/>
  <c r="P504" i="10"/>
  <c r="P512" i="10"/>
  <c r="P516" i="10"/>
  <c r="P520" i="10"/>
  <c r="P524" i="10"/>
  <c r="P528" i="10"/>
  <c r="P532" i="10"/>
  <c r="P536" i="10"/>
  <c r="P540" i="10"/>
  <c r="P544" i="10"/>
  <c r="P548" i="10"/>
  <c r="P552" i="10"/>
  <c r="P556" i="10"/>
  <c r="P560" i="10"/>
  <c r="P564" i="10"/>
  <c r="P568" i="10"/>
  <c r="P572" i="10"/>
  <c r="P576" i="10"/>
  <c r="P580" i="10"/>
  <c r="P584" i="10"/>
  <c r="P588" i="10"/>
  <c r="P592" i="10"/>
  <c r="P596" i="10"/>
  <c r="P600" i="10"/>
  <c r="P370" i="10"/>
  <c r="P103" i="10"/>
  <c r="P474" i="10"/>
  <c r="P212" i="10"/>
  <c r="P382" i="10"/>
  <c r="P225" i="10"/>
  <c r="P219" i="10"/>
  <c r="P297" i="10"/>
  <c r="P195" i="10"/>
  <c r="P173" i="10"/>
  <c r="P430" i="10"/>
  <c r="P190" i="10"/>
  <c r="P224" i="10"/>
  <c r="P348" i="10"/>
  <c r="P269" i="10"/>
  <c r="P404" i="10"/>
  <c r="P508" i="10"/>
  <c r="P526" i="10"/>
  <c r="P530" i="10"/>
  <c r="P538" i="10"/>
  <c r="P542" i="10"/>
  <c r="P546" i="10"/>
  <c r="P562" i="10"/>
  <c r="P570" i="10"/>
  <c r="P578" i="10"/>
  <c r="P586" i="10"/>
  <c r="P594" i="10"/>
  <c r="P189" i="10"/>
  <c r="P374" i="10"/>
  <c r="P485" i="10"/>
  <c r="P65" i="10"/>
  <c r="P213" i="10"/>
  <c r="P280" i="10"/>
  <c r="P393" i="10"/>
  <c r="P214" i="10"/>
  <c r="P482" i="10"/>
  <c r="P302" i="10"/>
  <c r="P175" i="10"/>
  <c r="P433" i="10"/>
  <c r="P149" i="10"/>
  <c r="P283" i="10"/>
  <c r="P138" i="10"/>
  <c r="P361" i="10"/>
  <c r="P501" i="10"/>
  <c r="P509" i="10"/>
  <c r="P519" i="10"/>
  <c r="P531" i="10"/>
  <c r="P539" i="10"/>
  <c r="P547" i="10"/>
  <c r="P551" i="10"/>
  <c r="P555" i="10"/>
  <c r="P559" i="10"/>
  <c r="P575" i="10"/>
  <c r="P579" i="10"/>
  <c r="P587" i="10"/>
  <c r="P595" i="10"/>
  <c r="P140" i="10"/>
  <c r="P438" i="10"/>
  <c r="P437" i="10"/>
  <c r="P234" i="10"/>
  <c r="P324" i="10"/>
  <c r="P107" i="10"/>
  <c r="P162" i="10"/>
  <c r="P148" i="10"/>
  <c r="P441" i="10"/>
  <c r="P164" i="10"/>
  <c r="P300" i="10"/>
  <c r="P416" i="10"/>
  <c r="P264" i="10"/>
  <c r="P123" i="10"/>
  <c r="P143" i="10"/>
  <c r="P217" i="10"/>
  <c r="P268" i="10"/>
  <c r="P338" i="10"/>
  <c r="P413" i="10"/>
  <c r="P461" i="10"/>
  <c r="P237" i="10"/>
  <c r="P141" i="10"/>
  <c r="P352" i="10"/>
  <c r="P321" i="10"/>
  <c r="P392" i="10"/>
  <c r="P202" i="10"/>
  <c r="P367" i="10"/>
  <c r="P167" i="10"/>
  <c r="P467" i="10"/>
  <c r="P208" i="10"/>
  <c r="P115" i="10"/>
  <c r="P489" i="10"/>
  <c r="P497" i="10"/>
  <c r="P505" i="10"/>
  <c r="P513" i="10"/>
  <c r="P517" i="10"/>
  <c r="P521" i="10"/>
  <c r="P525" i="10"/>
  <c r="P529" i="10"/>
  <c r="P533" i="10"/>
  <c r="P537" i="10"/>
  <c r="P541" i="10"/>
  <c r="P545" i="10"/>
  <c r="P549" i="10"/>
  <c r="P553" i="10"/>
  <c r="P557" i="10"/>
  <c r="P561" i="10"/>
  <c r="P565" i="10"/>
  <c r="P569" i="10"/>
  <c r="P573" i="10"/>
  <c r="P577" i="10"/>
  <c r="P581" i="10"/>
  <c r="P585" i="10"/>
  <c r="P589" i="10"/>
  <c r="P593" i="10"/>
  <c r="P597" i="10"/>
  <c r="P105" i="10"/>
  <c r="P383" i="10"/>
  <c r="P231" i="10"/>
  <c r="P258" i="10"/>
  <c r="P319" i="10"/>
  <c r="P98" i="10"/>
  <c r="P323" i="10"/>
  <c r="P287" i="10"/>
  <c r="P350" i="10"/>
  <c r="P473" i="10"/>
  <c r="P289" i="10"/>
  <c r="P93" i="10"/>
  <c r="P263" i="10"/>
  <c r="P450" i="10"/>
  <c r="P88" i="10"/>
  <c r="P353" i="10"/>
  <c r="P492" i="10"/>
  <c r="P500" i="10"/>
  <c r="P514" i="10"/>
  <c r="P518" i="10"/>
  <c r="P522" i="10"/>
  <c r="P534" i="10"/>
  <c r="P550" i="10"/>
  <c r="P554" i="10"/>
  <c r="P558" i="10"/>
  <c r="P566" i="10"/>
  <c r="P574" i="10"/>
  <c r="P582" i="10"/>
  <c r="P590" i="10"/>
  <c r="P598" i="10"/>
  <c r="P334" i="10"/>
  <c r="P238" i="10"/>
  <c r="P278" i="10"/>
  <c r="P475" i="10"/>
  <c r="P261" i="10"/>
  <c r="P117" i="10"/>
  <c r="P407" i="10"/>
  <c r="P315" i="10"/>
  <c r="P389" i="10"/>
  <c r="P356" i="10"/>
  <c r="P125" i="10"/>
  <c r="P245" i="10"/>
  <c r="P349" i="10"/>
  <c r="P288" i="10"/>
  <c r="P274" i="10"/>
  <c r="P161" i="10"/>
  <c r="P309" i="10"/>
  <c r="P495" i="10"/>
  <c r="P515" i="10"/>
  <c r="P523" i="10"/>
  <c r="P527" i="10"/>
  <c r="P535" i="10"/>
  <c r="P543" i="10"/>
  <c r="P563" i="10"/>
  <c r="P567" i="10"/>
  <c r="P571" i="10"/>
  <c r="P583" i="10"/>
  <c r="P591" i="10"/>
  <c r="P599" i="10"/>
  <c r="O423" i="10"/>
  <c r="O470" i="10"/>
  <c r="O284" i="10"/>
  <c r="O424" i="10"/>
  <c r="O137" i="10"/>
  <c r="O127" i="10"/>
  <c r="O369" i="10"/>
  <c r="O370" i="10"/>
  <c r="O417" i="10"/>
  <c r="O327" i="10"/>
  <c r="O373" i="10"/>
  <c r="O355" i="10"/>
  <c r="O429" i="10"/>
  <c r="O366" i="10"/>
  <c r="O365" i="10"/>
  <c r="O383" i="10"/>
  <c r="O447" i="10"/>
  <c r="O165" i="10"/>
  <c r="O291" i="10"/>
  <c r="O112" i="10"/>
  <c r="O135" i="10"/>
  <c r="O218" i="10"/>
  <c r="O86" i="10"/>
  <c r="O200" i="10"/>
  <c r="O439" i="10"/>
  <c r="O458" i="10"/>
  <c r="O103" i="10"/>
  <c r="O227" i="10"/>
  <c r="O76" i="10"/>
  <c r="O104" i="10"/>
  <c r="O272" i="10"/>
  <c r="O428" i="10"/>
  <c r="O312" i="10"/>
  <c r="O124" i="10"/>
  <c r="O70" i="10"/>
  <c r="O488" i="10"/>
  <c r="O235" i="10"/>
  <c r="O336" i="10"/>
  <c r="O100" i="10"/>
  <c r="O121" i="10"/>
  <c r="O82" i="10"/>
  <c r="O131" i="10"/>
  <c r="O204" i="10"/>
  <c r="O209" i="10"/>
  <c r="O231" i="10"/>
  <c r="O239" i="10"/>
  <c r="O249" i="10"/>
  <c r="O293" i="10"/>
  <c r="O306" i="10"/>
  <c r="O377" i="10"/>
  <c r="O409" i="10"/>
  <c r="O469" i="10"/>
  <c r="O474" i="10"/>
  <c r="O277" i="10"/>
  <c r="O434" i="10"/>
  <c r="O443" i="10"/>
  <c r="O484" i="10"/>
  <c r="O119" i="10"/>
  <c r="O182" i="10"/>
  <c r="O87" i="10"/>
  <c r="O298" i="10"/>
  <c r="O317" i="10"/>
  <c r="O390" i="10"/>
  <c r="O410" i="10"/>
  <c r="O106" i="10"/>
  <c r="O129" i="10"/>
  <c r="O212" i="10"/>
  <c r="O281" i="10"/>
  <c r="O307" i="10"/>
  <c r="O376" i="10"/>
  <c r="O134" i="10"/>
  <c r="O179" i="10"/>
  <c r="O152" i="10"/>
  <c r="O372" i="10"/>
  <c r="O425" i="10"/>
  <c r="O358" i="10"/>
  <c r="O220" i="10"/>
  <c r="O354" i="10"/>
  <c r="O479" i="10"/>
  <c r="O273" i="10"/>
  <c r="O120" i="10"/>
  <c r="O294" i="10"/>
  <c r="O157" i="10"/>
  <c r="O67" i="10"/>
  <c r="O205" i="10"/>
  <c r="O292" i="10"/>
  <c r="O468" i="10"/>
  <c r="O442" i="10"/>
  <c r="O206" i="10"/>
  <c r="O128" i="10"/>
  <c r="O347" i="10"/>
  <c r="O345" i="10"/>
  <c r="O251" i="10"/>
  <c r="O216" i="10"/>
  <c r="O445" i="10"/>
  <c r="O415" i="10"/>
  <c r="O221" i="10"/>
  <c r="O363" i="10"/>
  <c r="O271" i="10"/>
  <c r="O240" i="10"/>
  <c r="O166" i="10"/>
  <c r="O95" i="10"/>
  <c r="O403" i="10"/>
  <c r="O332" i="10"/>
  <c r="O168" i="10"/>
  <c r="O316" i="10"/>
  <c r="O305" i="10"/>
  <c r="O180" i="10"/>
  <c r="O232" i="10"/>
  <c r="O247" i="10"/>
  <c r="O280" i="10"/>
  <c r="O359" i="10"/>
  <c r="O386" i="10"/>
  <c r="O466" i="10"/>
  <c r="O148" i="10"/>
  <c r="O176" i="10"/>
  <c r="O178" i="10"/>
  <c r="O285" i="10"/>
  <c r="O475" i="10"/>
  <c r="O368" i="10"/>
  <c r="O379" i="10"/>
  <c r="O408" i="10"/>
  <c r="O441" i="10"/>
  <c r="O476" i="10"/>
  <c r="O186" i="10"/>
  <c r="O254" i="10"/>
  <c r="O393" i="10"/>
  <c r="O401" i="10"/>
  <c r="O457" i="10"/>
  <c r="O144" i="10"/>
  <c r="O164" i="10"/>
  <c r="O94" i="10"/>
  <c r="O211" i="10"/>
  <c r="O223" i="10"/>
  <c r="O261" i="10"/>
  <c r="O320" i="10"/>
  <c r="O63" i="10"/>
  <c r="O396" i="10"/>
  <c r="O486" i="10"/>
  <c r="O117" i="10"/>
  <c r="O91" i="10"/>
  <c r="O481" i="10"/>
  <c r="O253" i="10"/>
  <c r="O300" i="10"/>
  <c r="O398" i="10"/>
  <c r="O478" i="10"/>
  <c r="O214" i="10"/>
  <c r="O243" i="10"/>
  <c r="O102" i="10"/>
  <c r="O381" i="10"/>
  <c r="O420" i="10"/>
  <c r="O84" i="10"/>
  <c r="O482" i="10"/>
  <c r="O136" i="10"/>
  <c r="O241" i="10"/>
  <c r="O286" i="10"/>
  <c r="O416" i="10"/>
  <c r="O154" i="10"/>
  <c r="O290" i="10"/>
  <c r="O322" i="10"/>
  <c r="O407" i="10"/>
  <c r="O472" i="10"/>
  <c r="O111" i="10"/>
  <c r="O113" i="10"/>
  <c r="O264" i="10"/>
  <c r="O140" i="10"/>
  <c r="O438" i="10"/>
  <c r="O437" i="10"/>
  <c r="O234" i="10"/>
  <c r="O324" i="10"/>
  <c r="O107" i="10"/>
  <c r="O162" i="10"/>
  <c r="O201" i="10"/>
  <c r="O380" i="10"/>
  <c r="O177" i="10"/>
  <c r="O378" i="10"/>
  <c r="O183" i="10"/>
  <c r="O432" i="10"/>
  <c r="O203" i="10"/>
  <c r="O337" i="10"/>
  <c r="O448" i="10"/>
  <c r="O244" i="10"/>
  <c r="O71" i="10"/>
  <c r="O139" i="10"/>
  <c r="O156" i="10"/>
  <c r="O21" i="10"/>
  <c r="O426" i="10"/>
  <c r="O197" i="10"/>
  <c r="O387" i="10"/>
  <c r="O255" i="10"/>
  <c r="O185" i="10"/>
  <c r="O96" i="10"/>
  <c r="O296" i="10"/>
  <c r="O444" i="10"/>
  <c r="O375" i="10"/>
  <c r="O402" i="10"/>
  <c r="O329" i="10"/>
  <c r="O155" i="10"/>
  <c r="O343" i="10"/>
  <c r="O463" i="10"/>
  <c r="O400" i="10"/>
  <c r="O171" i="10"/>
  <c r="O276" i="10"/>
  <c r="O301" i="10"/>
  <c r="O242" i="10"/>
  <c r="O132" i="10"/>
  <c r="O446" i="10"/>
  <c r="O431" i="10"/>
  <c r="O270" i="10"/>
  <c r="O282" i="10"/>
  <c r="O297" i="10"/>
  <c r="O308" i="10"/>
  <c r="O362" i="10"/>
  <c r="O388" i="10"/>
  <c r="O79" i="10"/>
  <c r="O436" i="10"/>
  <c r="O150" i="10"/>
  <c r="O195" i="10"/>
  <c r="O303" i="10"/>
  <c r="O331" i="10"/>
  <c r="O418" i="10"/>
  <c r="O435" i="10"/>
  <c r="O145" i="10"/>
  <c r="O159" i="10"/>
  <c r="O173" i="10"/>
  <c r="O194" i="10"/>
  <c r="O199" i="10"/>
  <c r="O61" i="10"/>
  <c r="O230" i="10"/>
  <c r="O256" i="10"/>
  <c r="O267" i="10"/>
  <c r="O275" i="10"/>
  <c r="O287" i="10"/>
  <c r="O101" i="10"/>
  <c r="O325" i="10"/>
  <c r="O342" i="10"/>
  <c r="O350" i="10"/>
  <c r="O399" i="10"/>
  <c r="O406" i="10"/>
  <c r="O414" i="10"/>
  <c r="O430" i="10"/>
  <c r="O455" i="10"/>
  <c r="O462" i="10"/>
  <c r="O473" i="10"/>
  <c r="O169" i="10"/>
  <c r="O226" i="10"/>
  <c r="O252" i="10"/>
  <c r="O289" i="10"/>
  <c r="O357" i="10"/>
  <c r="O133" i="10"/>
  <c r="O151" i="10"/>
  <c r="O190" i="10"/>
  <c r="O341" i="10"/>
  <c r="O351" i="10"/>
  <c r="O440" i="10"/>
  <c r="O93" i="10"/>
  <c r="O172" i="10"/>
  <c r="O224" i="10"/>
  <c r="O250" i="10"/>
  <c r="O311" i="10"/>
  <c r="O328" i="10"/>
  <c r="O348" i="10"/>
  <c r="O360" i="10"/>
  <c r="O394" i="10"/>
  <c r="O69" i="10"/>
  <c r="O146" i="10"/>
  <c r="O184" i="10"/>
  <c r="O215" i="10"/>
  <c r="O263" i="10"/>
  <c r="O310" i="10"/>
  <c r="O340" i="10"/>
  <c r="O391" i="10"/>
  <c r="O450" i="10"/>
  <c r="O118" i="10"/>
  <c r="O147" i="10"/>
  <c r="O191" i="10"/>
  <c r="O269" i="10"/>
  <c r="O295" i="10"/>
  <c r="O460" i="10"/>
  <c r="O477" i="10"/>
  <c r="O88" i="10"/>
  <c r="O163" i="10"/>
  <c r="O64" i="10"/>
  <c r="O108" i="10"/>
  <c r="O404" i="10"/>
  <c r="O97" i="10"/>
  <c r="O330" i="10"/>
  <c r="O353" i="10"/>
  <c r="O397" i="10"/>
  <c r="O99" i="10"/>
  <c r="O493" i="10"/>
  <c r="O487" i="10"/>
  <c r="O490" i="10"/>
  <c r="O492" i="10"/>
  <c r="O496" i="10"/>
  <c r="O498" i="10"/>
  <c r="O500" i="10"/>
  <c r="O502" i="10"/>
  <c r="O504" i="10"/>
  <c r="O506" i="10"/>
  <c r="O508" i="10"/>
  <c r="O510" i="10"/>
  <c r="O512" i="10"/>
  <c r="O514" i="10"/>
  <c r="O516" i="10"/>
  <c r="O518" i="10"/>
  <c r="O520" i="10"/>
  <c r="O522" i="10"/>
  <c r="O524" i="10"/>
  <c r="O526" i="10"/>
  <c r="O528" i="10"/>
  <c r="O530" i="10"/>
  <c r="O532" i="10"/>
  <c r="O534" i="10"/>
  <c r="O536" i="10"/>
  <c r="O538" i="10"/>
  <c r="O540" i="10"/>
  <c r="O542" i="10"/>
  <c r="O544" i="10"/>
  <c r="O546" i="10"/>
  <c r="O548" i="10"/>
  <c r="O550" i="10"/>
  <c r="O552" i="10"/>
  <c r="O554" i="10"/>
  <c r="O556" i="10"/>
  <c r="O558" i="10"/>
  <c r="O560" i="10"/>
  <c r="O562" i="10"/>
  <c r="O564" i="10"/>
  <c r="O566" i="10"/>
  <c r="O568" i="10"/>
  <c r="O570" i="10"/>
  <c r="O572" i="10"/>
  <c r="O574" i="10"/>
  <c r="O576" i="10"/>
  <c r="O578" i="10"/>
  <c r="O580" i="10"/>
  <c r="O582" i="10"/>
  <c r="O584" i="10"/>
  <c r="O586" i="10"/>
  <c r="O189" i="10"/>
  <c r="O485" i="10"/>
  <c r="O56" i="10"/>
  <c r="O238" i="10"/>
  <c r="O233" i="10"/>
  <c r="O259" i="10"/>
  <c r="O198" i="10"/>
  <c r="O153" i="10"/>
  <c r="O449" i="10"/>
  <c r="O313" i="10"/>
  <c r="O385" i="10"/>
  <c r="O480" i="10"/>
  <c r="O344" i="10"/>
  <c r="O158" i="10"/>
  <c r="O210" i="10"/>
  <c r="O257" i="10"/>
  <c r="O318" i="10"/>
  <c r="O405" i="10"/>
  <c r="O454" i="10"/>
  <c r="O192" i="10"/>
  <c r="O453" i="10"/>
  <c r="O346" i="10"/>
  <c r="O188" i="10"/>
  <c r="O384" i="10"/>
  <c r="O170" i="10"/>
  <c r="O333" i="10"/>
  <c r="O451" i="10"/>
  <c r="O326" i="10"/>
  <c r="O181" i="10"/>
  <c r="O411" i="10"/>
  <c r="O494" i="10"/>
  <c r="O92" i="10"/>
  <c r="O503" i="10"/>
  <c r="O511" i="10"/>
  <c r="O519" i="10"/>
  <c r="O527" i="10"/>
  <c r="O535" i="10"/>
  <c r="O543" i="10"/>
  <c r="O551" i="10"/>
  <c r="O559" i="10"/>
  <c r="O567" i="10"/>
  <c r="O575" i="10"/>
  <c r="O583" i="10"/>
  <c r="O588" i="10"/>
  <c r="O590" i="10"/>
  <c r="O592" i="10"/>
  <c r="O594" i="10"/>
  <c r="O596" i="10"/>
  <c r="O598" i="10"/>
  <c r="O600" i="10"/>
  <c r="O130" i="10"/>
  <c r="O459" i="10"/>
  <c r="O364" i="10"/>
  <c r="O228" i="10"/>
  <c r="O248" i="10"/>
  <c r="O483" i="10"/>
  <c r="O422" i="10"/>
  <c r="O299" i="10"/>
  <c r="O122" i="10"/>
  <c r="O412" i="10"/>
  <c r="O114" i="10"/>
  <c r="O265" i="10"/>
  <c r="O314" i="10"/>
  <c r="O456" i="10"/>
  <c r="O304" i="10"/>
  <c r="O196" i="10"/>
  <c r="O315" i="10"/>
  <c r="O389" i="10"/>
  <c r="O433" i="10"/>
  <c r="O149" i="10"/>
  <c r="O356" i="10"/>
  <c r="O283" i="10"/>
  <c r="O245" i="10"/>
  <c r="O349" i="10"/>
  <c r="O138" i="10"/>
  <c r="O288" i="10"/>
  <c r="O274" i="10"/>
  <c r="O161" i="10"/>
  <c r="O309" i="10"/>
  <c r="O361" i="10"/>
  <c r="O495" i="10"/>
  <c r="O501" i="10"/>
  <c r="O509" i="10"/>
  <c r="O517" i="10"/>
  <c r="O525" i="10"/>
  <c r="O533" i="10"/>
  <c r="O541" i="10"/>
  <c r="O549" i="10"/>
  <c r="O557" i="10"/>
  <c r="O565" i="10"/>
  <c r="O573" i="10"/>
  <c r="O581" i="10"/>
  <c r="O334" i="10"/>
  <c r="O374" i="10"/>
  <c r="O65" i="10"/>
  <c r="O213" i="10"/>
  <c r="O278" i="10"/>
  <c r="O464" i="10"/>
  <c r="O395" i="10"/>
  <c r="O142" i="10"/>
  <c r="O246" i="10"/>
  <c r="O229" i="10"/>
  <c r="O123" i="10"/>
  <c r="O302" i="10"/>
  <c r="O143" i="10"/>
  <c r="O175" i="10"/>
  <c r="O236" i="10"/>
  <c r="O279" i="10"/>
  <c r="O421" i="10"/>
  <c r="O465" i="10"/>
  <c r="O266" i="10"/>
  <c r="O187" i="10"/>
  <c r="O471" i="10"/>
  <c r="O89" i="10"/>
  <c r="O452" i="10"/>
  <c r="O260" i="10"/>
  <c r="O419" i="10"/>
  <c r="O193" i="10"/>
  <c r="O262" i="10"/>
  <c r="O339" i="10"/>
  <c r="O81" i="10"/>
  <c r="O491" i="10"/>
  <c r="O499" i="10"/>
  <c r="O507" i="10"/>
  <c r="O515" i="10"/>
  <c r="O523" i="10"/>
  <c r="O531" i="10"/>
  <c r="O539" i="10"/>
  <c r="O547" i="10"/>
  <c r="O555" i="10"/>
  <c r="O563" i="10"/>
  <c r="O571" i="10"/>
  <c r="O579" i="10"/>
  <c r="O587" i="10"/>
  <c r="O589" i="10"/>
  <c r="O591" i="10"/>
  <c r="O593" i="10"/>
  <c r="O595" i="10"/>
  <c r="O597" i="10"/>
  <c r="O599" i="10"/>
  <c r="O105" i="10"/>
  <c r="O371" i="10"/>
  <c r="O222" i="10"/>
  <c r="O110" i="10"/>
  <c r="O335" i="10"/>
  <c r="O207" i="10"/>
  <c r="O258" i="10"/>
  <c r="O319" i="10"/>
  <c r="O382" i="10"/>
  <c r="O225" i="10"/>
  <c r="O219" i="10"/>
  <c r="O98" i="10"/>
  <c r="O323" i="10"/>
  <c r="O116" i="10"/>
  <c r="O174" i="10"/>
  <c r="O427" i="10"/>
  <c r="O160" i="10"/>
  <c r="O217" i="10"/>
  <c r="O268" i="10"/>
  <c r="O338" i="10"/>
  <c r="O413" i="10"/>
  <c r="O461" i="10"/>
  <c r="O237" i="10"/>
  <c r="O141" i="10"/>
  <c r="O352" i="10"/>
  <c r="O19" i="10"/>
  <c r="O321" i="10"/>
  <c r="O392" i="10"/>
  <c r="O202" i="10"/>
  <c r="O367" i="10"/>
  <c r="O167" i="10"/>
  <c r="O467" i="10"/>
  <c r="O208" i="10"/>
  <c r="O115" i="10"/>
  <c r="O90" i="10"/>
  <c r="O489" i="10"/>
  <c r="O497" i="10"/>
  <c r="O505" i="10"/>
  <c r="O513" i="10"/>
  <c r="O521" i="10"/>
  <c r="O529" i="10"/>
  <c r="O537" i="10"/>
  <c r="O545" i="10"/>
  <c r="O553" i="10"/>
  <c r="O561" i="10"/>
  <c r="O569" i="10"/>
  <c r="O577" i="10"/>
  <c r="O585" i="10"/>
  <c r="N334" i="10"/>
  <c r="N152" i="10"/>
  <c r="N140" i="10"/>
  <c r="N372" i="10"/>
  <c r="N189" i="10"/>
  <c r="N425" i="10"/>
  <c r="N438" i="10"/>
  <c r="N358" i="10"/>
  <c r="N374" i="10"/>
  <c r="N220" i="10"/>
  <c r="N437" i="10"/>
  <c r="N354" i="10"/>
  <c r="N485" i="10"/>
  <c r="N479" i="10"/>
  <c r="N273" i="10"/>
  <c r="N120" i="10"/>
  <c r="N294" i="10"/>
  <c r="N157" i="10"/>
  <c r="N234" i="10"/>
  <c r="N205" i="10"/>
  <c r="N238" i="10"/>
  <c r="N292" i="10"/>
  <c r="N324" i="10"/>
  <c r="N468" i="10"/>
  <c r="N213" i="10"/>
  <c r="N442" i="10"/>
  <c r="N107" i="10"/>
  <c r="N206" i="10"/>
  <c r="N128" i="10"/>
  <c r="N278" i="10"/>
  <c r="N347" i="10"/>
  <c r="N162" i="10"/>
  <c r="N232" i="10"/>
  <c r="N280" i="10"/>
  <c r="N386" i="10"/>
  <c r="N148" i="10"/>
  <c r="N178" i="10"/>
  <c r="N475" i="10"/>
  <c r="N379" i="10"/>
  <c r="N441" i="10"/>
  <c r="N186" i="10"/>
  <c r="N393" i="10"/>
  <c r="N457" i="10"/>
  <c r="N164" i="10"/>
  <c r="N211" i="10"/>
  <c r="N261" i="10"/>
  <c r="N63" i="10"/>
  <c r="N117" i="10"/>
  <c r="N481" i="10"/>
  <c r="N300" i="10"/>
  <c r="N478" i="10"/>
  <c r="N214" i="10"/>
  <c r="N102" i="10"/>
  <c r="N28" i="10"/>
  <c r="N420" i="10"/>
  <c r="N482" i="10"/>
  <c r="N241" i="10"/>
  <c r="N416" i="10"/>
  <c r="N290" i="10"/>
  <c r="N407" i="10"/>
  <c r="N111" i="10"/>
  <c r="N264" i="10"/>
  <c r="N385" i="10"/>
  <c r="N123" i="10"/>
  <c r="N480" i="10"/>
  <c r="N302" i="10"/>
  <c r="N344" i="10"/>
  <c r="N143" i="10"/>
  <c r="N158" i="10"/>
  <c r="N175" i="10"/>
  <c r="N345" i="10"/>
  <c r="N426" i="10"/>
  <c r="N251" i="10"/>
  <c r="N130" i="10"/>
  <c r="N216" i="10"/>
  <c r="N197" i="10"/>
  <c r="N371" i="10"/>
  <c r="N445" i="10"/>
  <c r="N387" i="10"/>
  <c r="N415" i="10"/>
  <c r="N459" i="10"/>
  <c r="N221" i="10"/>
  <c r="N363" i="10"/>
  <c r="N222" i="10"/>
  <c r="N255" i="10"/>
  <c r="N271" i="10"/>
  <c r="N364" i="10"/>
  <c r="N185" i="10"/>
  <c r="N240" i="10"/>
  <c r="N96" i="10"/>
  <c r="N166" i="10"/>
  <c r="N228" i="10"/>
  <c r="N95" i="10"/>
  <c r="N296" i="10"/>
  <c r="N403" i="10"/>
  <c r="N335" i="10"/>
  <c r="N332" i="10"/>
  <c r="N444" i="10"/>
  <c r="N168" i="10"/>
  <c r="N248" i="10"/>
  <c r="N316" i="10"/>
  <c r="N375" i="10"/>
  <c r="N207" i="10"/>
  <c r="N305" i="10"/>
  <c r="N402" i="10"/>
  <c r="N180" i="10"/>
  <c r="N247" i="10"/>
  <c r="N359" i="10"/>
  <c r="N466" i="10"/>
  <c r="N176" i="10"/>
  <c r="N285" i="10"/>
  <c r="N368" i="10"/>
  <c r="N408" i="10"/>
  <c r="N476" i="10"/>
  <c r="N254" i="10"/>
  <c r="N401" i="10"/>
  <c r="N144" i="10"/>
  <c r="N94" i="10"/>
  <c r="N223" i="10"/>
  <c r="N320" i="10"/>
  <c r="N396" i="10"/>
  <c r="N486" i="10"/>
  <c r="N91" i="10"/>
  <c r="N253" i="10"/>
  <c r="N398" i="10"/>
  <c r="N243" i="10"/>
  <c r="N381" i="10"/>
  <c r="N136" i="10"/>
  <c r="N286" i="10"/>
  <c r="N154" i="10"/>
  <c r="N322" i="10"/>
  <c r="N472" i="10"/>
  <c r="N113" i="10"/>
  <c r="N265" i="10"/>
  <c r="N314" i="10"/>
  <c r="N116" i="10"/>
  <c r="N456" i="10"/>
  <c r="N174" i="10"/>
  <c r="N304" i="10"/>
  <c r="N427" i="10"/>
  <c r="N160" i="10"/>
  <c r="N284" i="10"/>
  <c r="N369" i="10"/>
  <c r="N373" i="10"/>
  <c r="N365" i="10"/>
  <c r="N291" i="10"/>
  <c r="N218" i="10"/>
  <c r="N86" i="10"/>
  <c r="N104" i="10"/>
  <c r="N312" i="10"/>
  <c r="N100" i="10"/>
  <c r="N82" i="10"/>
  <c r="N209" i="10"/>
  <c r="N293" i="10"/>
  <c r="N469" i="10"/>
  <c r="N443" i="10"/>
  <c r="N85" i="10"/>
  <c r="N129" i="10"/>
  <c r="N376" i="10"/>
  <c r="N233" i="10"/>
  <c r="N464" i="10"/>
  <c r="N259" i="10"/>
  <c r="N395" i="10"/>
  <c r="N198" i="10"/>
  <c r="N126" i="10"/>
  <c r="N142" i="10"/>
  <c r="N153" i="10"/>
  <c r="N52" i="10"/>
  <c r="N449" i="10"/>
  <c r="N246" i="10"/>
  <c r="N313" i="10"/>
  <c r="N229" i="10"/>
  <c r="N282" i="10"/>
  <c r="N388" i="10"/>
  <c r="N150" i="10"/>
  <c r="N418" i="10"/>
  <c r="N159" i="10"/>
  <c r="N199" i="10"/>
  <c r="N230" i="10"/>
  <c r="N256" i="10"/>
  <c r="N275" i="10"/>
  <c r="N101" i="10"/>
  <c r="N342" i="10"/>
  <c r="N399" i="10"/>
  <c r="N414" i="10"/>
  <c r="N83" i="10"/>
  <c r="N462" i="10"/>
  <c r="N169" i="10"/>
  <c r="N252" i="10"/>
  <c r="N357" i="10"/>
  <c r="N151" i="10"/>
  <c r="N341" i="10"/>
  <c r="N440" i="10"/>
  <c r="N172" i="10"/>
  <c r="N250" i="10"/>
  <c r="N328" i="10"/>
  <c r="N360" i="10"/>
  <c r="N394" i="10"/>
  <c r="N146" i="10"/>
  <c r="N215" i="10"/>
  <c r="N310" i="10"/>
  <c r="N391" i="10"/>
  <c r="N118" i="10"/>
  <c r="N191" i="10"/>
  <c r="N295" i="10"/>
  <c r="N477" i="10"/>
  <c r="N163" i="10"/>
  <c r="N108" i="10"/>
  <c r="N97" i="10"/>
  <c r="N57" i="10"/>
  <c r="N397" i="10"/>
  <c r="N99" i="10"/>
  <c r="N493" i="10"/>
  <c r="N490" i="10"/>
  <c r="N496" i="10"/>
  <c r="N498" i="10"/>
  <c r="N502" i="10"/>
  <c r="N506" i="10"/>
  <c r="N510" i="10"/>
  <c r="N470" i="10"/>
  <c r="N127" i="10"/>
  <c r="N327" i="10"/>
  <c r="N366" i="10"/>
  <c r="N165" i="10"/>
  <c r="N135" i="10"/>
  <c r="N458" i="10"/>
  <c r="N76" i="10"/>
  <c r="N428" i="10"/>
  <c r="N70" i="10"/>
  <c r="N336" i="10"/>
  <c r="N121" i="10"/>
  <c r="N204" i="10"/>
  <c r="N249" i="10"/>
  <c r="N409" i="10"/>
  <c r="N434" i="10"/>
  <c r="N182" i="10"/>
  <c r="N317" i="10"/>
  <c r="N106" i="10"/>
  <c r="N307" i="10"/>
  <c r="N201" i="10"/>
  <c r="N380" i="10"/>
  <c r="N177" i="10"/>
  <c r="N378" i="10"/>
  <c r="N183" i="10"/>
  <c r="N432" i="10"/>
  <c r="N203" i="10"/>
  <c r="N337" i="10"/>
  <c r="N448" i="10"/>
  <c r="N244" i="10"/>
  <c r="N139" i="10"/>
  <c r="N156" i="10"/>
  <c r="N270" i="10"/>
  <c r="N362" i="10"/>
  <c r="N331" i="10"/>
  <c r="N210" i="10"/>
  <c r="N236" i="10"/>
  <c r="N257" i="10"/>
  <c r="N279" i="10"/>
  <c r="N318" i="10"/>
  <c r="N405" i="10"/>
  <c r="N421" i="10"/>
  <c r="N454" i="10"/>
  <c r="N465" i="10"/>
  <c r="N192" i="10"/>
  <c r="N266" i="10"/>
  <c r="N453" i="10"/>
  <c r="N187" i="10"/>
  <c r="N346" i="10"/>
  <c r="N471" i="10"/>
  <c r="N188" i="10"/>
  <c r="N89" i="10"/>
  <c r="N18" i="10"/>
  <c r="N384" i="10"/>
  <c r="N452" i="10"/>
  <c r="N170" i="10"/>
  <c r="N260" i="10"/>
  <c r="N333" i="10"/>
  <c r="N419" i="10"/>
  <c r="N451" i="10"/>
  <c r="N193" i="10"/>
  <c r="N326" i="10"/>
  <c r="N181" i="10"/>
  <c r="N262" i="10"/>
  <c r="N339" i="10"/>
  <c r="N411" i="10"/>
  <c r="N81" i="10"/>
  <c r="N494" i="10"/>
  <c r="N491" i="10"/>
  <c r="N92" i="10"/>
  <c r="N499" i="10"/>
  <c r="N503" i="10"/>
  <c r="N507" i="10"/>
  <c r="N511" i="10"/>
  <c r="N137" i="10"/>
  <c r="N429" i="10"/>
  <c r="N53" i="10"/>
  <c r="N439" i="10"/>
  <c r="N272" i="10"/>
  <c r="N235" i="10"/>
  <c r="N131" i="10"/>
  <c r="N377" i="10"/>
  <c r="N119" i="10"/>
  <c r="N410" i="10"/>
  <c r="N179" i="10"/>
  <c r="N155" i="10"/>
  <c r="N463" i="10"/>
  <c r="N171" i="10"/>
  <c r="N301" i="10"/>
  <c r="N51" i="10"/>
  <c r="N446" i="10"/>
  <c r="N436" i="10"/>
  <c r="N145" i="10"/>
  <c r="N267" i="10"/>
  <c r="N325" i="10"/>
  <c r="N406" i="10"/>
  <c r="N455" i="10"/>
  <c r="N226" i="10"/>
  <c r="N133" i="10"/>
  <c r="N351" i="10"/>
  <c r="N311" i="10"/>
  <c r="N184" i="10"/>
  <c r="N340" i="10"/>
  <c r="N147" i="10"/>
  <c r="N460" i="10"/>
  <c r="N64" i="10"/>
  <c r="N330" i="10"/>
  <c r="N487" i="10"/>
  <c r="N68" i="10"/>
  <c r="N504" i="10"/>
  <c r="N512" i="10"/>
  <c r="N516" i="10"/>
  <c r="N520" i="10"/>
  <c r="N524" i="10"/>
  <c r="N528" i="10"/>
  <c r="N532" i="10"/>
  <c r="N536" i="10"/>
  <c r="N540" i="10"/>
  <c r="N544" i="10"/>
  <c r="N548" i="10"/>
  <c r="N552" i="10"/>
  <c r="N556" i="10"/>
  <c r="N560" i="10"/>
  <c r="N564" i="10"/>
  <c r="N568" i="10"/>
  <c r="N572" i="10"/>
  <c r="N576" i="10"/>
  <c r="N580" i="10"/>
  <c r="N584" i="10"/>
  <c r="N588" i="10"/>
  <c r="N592" i="10"/>
  <c r="N596" i="10"/>
  <c r="N600" i="10"/>
  <c r="N370" i="10"/>
  <c r="N383" i="10"/>
  <c r="N103" i="10"/>
  <c r="N231" i="10"/>
  <c r="N474" i="10"/>
  <c r="N212" i="10"/>
  <c r="N258" i="10"/>
  <c r="N319" i="10"/>
  <c r="N382" i="10"/>
  <c r="N225" i="10"/>
  <c r="N219" i="10"/>
  <c r="N98" i="10"/>
  <c r="N323" i="10"/>
  <c r="N297" i="10"/>
  <c r="N423" i="10"/>
  <c r="N417" i="10"/>
  <c r="N447" i="10"/>
  <c r="N227" i="10"/>
  <c r="N124" i="10"/>
  <c r="N239" i="10"/>
  <c r="N277" i="10"/>
  <c r="N298" i="10"/>
  <c r="N281" i="10"/>
  <c r="N329" i="10"/>
  <c r="N343" i="10"/>
  <c r="N400" i="10"/>
  <c r="N276" i="10"/>
  <c r="N242" i="10"/>
  <c r="N132" i="10"/>
  <c r="N431" i="10"/>
  <c r="N308" i="10"/>
  <c r="N303" i="10"/>
  <c r="N194" i="10"/>
  <c r="N287" i="10"/>
  <c r="N350" i="10"/>
  <c r="N430" i="10"/>
  <c r="N473" i="10"/>
  <c r="N289" i="10"/>
  <c r="N190" i="10"/>
  <c r="N93" i="10"/>
  <c r="N224" i="10"/>
  <c r="N348" i="10"/>
  <c r="N263" i="10"/>
  <c r="N450" i="10"/>
  <c r="N269" i="10"/>
  <c r="N404" i="10"/>
  <c r="N353" i="10"/>
  <c r="N43" i="10"/>
  <c r="N492" i="10"/>
  <c r="N500" i="10"/>
  <c r="N508" i="10"/>
  <c r="N514" i="10"/>
  <c r="N518" i="10"/>
  <c r="N522" i="10"/>
  <c r="N526" i="10"/>
  <c r="N530" i="10"/>
  <c r="N534" i="10"/>
  <c r="N538" i="10"/>
  <c r="N542" i="10"/>
  <c r="N546" i="10"/>
  <c r="N550" i="10"/>
  <c r="N554" i="10"/>
  <c r="N558" i="10"/>
  <c r="N562" i="10"/>
  <c r="N566" i="10"/>
  <c r="N570" i="10"/>
  <c r="N574" i="10"/>
  <c r="N578" i="10"/>
  <c r="N582" i="10"/>
  <c r="N586" i="10"/>
  <c r="N590" i="10"/>
  <c r="N594" i="10"/>
  <c r="N598" i="10"/>
  <c r="N424" i="10"/>
  <c r="N355" i="10"/>
  <c r="N112" i="10"/>
  <c r="N200" i="10"/>
  <c r="N488" i="10"/>
  <c r="N109" i="10"/>
  <c r="N306" i="10"/>
  <c r="N484" i="10"/>
  <c r="N390" i="10"/>
  <c r="N134" i="10"/>
  <c r="N483" i="10"/>
  <c r="N422" i="10"/>
  <c r="N299" i="10"/>
  <c r="N122" i="10"/>
  <c r="N412" i="10"/>
  <c r="N114" i="10"/>
  <c r="N79" i="10"/>
  <c r="N173" i="10"/>
  <c r="N217" i="10"/>
  <c r="N338" i="10"/>
  <c r="N461" i="10"/>
  <c r="N141" i="10"/>
  <c r="N392" i="10"/>
  <c r="N367" i="10"/>
  <c r="N467" i="10"/>
  <c r="N115" i="10"/>
  <c r="N489" i="10"/>
  <c r="N505" i="10"/>
  <c r="N517" i="10"/>
  <c r="N525" i="10"/>
  <c r="N533" i="10"/>
  <c r="N541" i="10"/>
  <c r="N549" i="10"/>
  <c r="N557" i="10"/>
  <c r="N565" i="10"/>
  <c r="N573" i="10"/>
  <c r="N581" i="10"/>
  <c r="N589" i="10"/>
  <c r="N597" i="10"/>
  <c r="N389" i="10"/>
  <c r="N149" i="10"/>
  <c r="N283" i="10"/>
  <c r="N245" i="10"/>
  <c r="N138" i="10"/>
  <c r="N361" i="10"/>
  <c r="N495" i="10"/>
  <c r="N509" i="10"/>
  <c r="N519" i="10"/>
  <c r="N527" i="10"/>
  <c r="N535" i="10"/>
  <c r="N543" i="10"/>
  <c r="N551" i="10"/>
  <c r="N559" i="10"/>
  <c r="N567" i="10"/>
  <c r="N575" i="10"/>
  <c r="N583" i="10"/>
  <c r="N591" i="10"/>
  <c r="N599" i="10"/>
  <c r="N195" i="10"/>
  <c r="N268" i="10"/>
  <c r="N413" i="10"/>
  <c r="N237" i="10"/>
  <c r="N352" i="10"/>
  <c r="N321" i="10"/>
  <c r="N202" i="10"/>
  <c r="N167" i="10"/>
  <c r="N208" i="10"/>
  <c r="N497" i="10"/>
  <c r="N513" i="10"/>
  <c r="N521" i="10"/>
  <c r="N529" i="10"/>
  <c r="N537" i="10"/>
  <c r="N545" i="10"/>
  <c r="N553" i="10"/>
  <c r="N561" i="10"/>
  <c r="N569" i="10"/>
  <c r="N577" i="10"/>
  <c r="N585" i="10"/>
  <c r="N593" i="10"/>
  <c r="N105" i="10"/>
  <c r="N196" i="10"/>
  <c r="N315" i="10"/>
  <c r="N433" i="10"/>
  <c r="N356" i="10"/>
  <c r="N125" i="10"/>
  <c r="N349" i="10"/>
  <c r="N288" i="10"/>
  <c r="N274" i="10"/>
  <c r="N309" i="10"/>
  <c r="N501" i="10"/>
  <c r="N515" i="10"/>
  <c r="N523" i="10"/>
  <c r="N531" i="10"/>
  <c r="N539" i="10"/>
  <c r="N547" i="10"/>
  <c r="N555" i="10"/>
  <c r="N563" i="10"/>
  <c r="N571" i="10"/>
  <c r="N579" i="10"/>
  <c r="N587" i="10"/>
  <c r="N595" i="10"/>
  <c r="L334" i="10"/>
  <c r="L423" i="10"/>
  <c r="L345" i="10"/>
  <c r="L470" i="10"/>
  <c r="L152" i="10"/>
  <c r="L284" i="10"/>
  <c r="L426" i="10"/>
  <c r="L424" i="10"/>
  <c r="L140" i="10"/>
  <c r="L137" i="10"/>
  <c r="L251" i="10"/>
  <c r="L127" i="10"/>
  <c r="L372" i="10"/>
  <c r="L369" i="10"/>
  <c r="L130" i="10"/>
  <c r="L370" i="10"/>
  <c r="L189" i="10"/>
  <c r="L417" i="10"/>
  <c r="L216" i="10"/>
  <c r="L327" i="10"/>
  <c r="L425" i="10"/>
  <c r="L373" i="10"/>
  <c r="L197" i="10"/>
  <c r="L355" i="10"/>
  <c r="L438" i="10"/>
  <c r="L429" i="10"/>
  <c r="L366" i="10"/>
  <c r="L358" i="10"/>
  <c r="L365" i="10"/>
  <c r="L371" i="10"/>
  <c r="L383" i="10"/>
  <c r="L374" i="10"/>
  <c r="L447" i="10"/>
  <c r="L445" i="10"/>
  <c r="L165" i="10"/>
  <c r="L220" i="10"/>
  <c r="L291" i="10"/>
  <c r="L387" i="10"/>
  <c r="L112" i="10"/>
  <c r="L437" i="10"/>
  <c r="L415" i="10"/>
  <c r="L135" i="10"/>
  <c r="L354" i="10"/>
  <c r="L218" i="10"/>
  <c r="L459" i="10"/>
  <c r="L485" i="10"/>
  <c r="L221" i="10"/>
  <c r="L479" i="10"/>
  <c r="L86" i="10"/>
  <c r="L200" i="10"/>
  <c r="L439" i="10"/>
  <c r="L363" i="10"/>
  <c r="L458" i="10"/>
  <c r="L273" i="10"/>
  <c r="L222" i="10"/>
  <c r="L103" i="10"/>
  <c r="L227" i="10"/>
  <c r="L76" i="10"/>
  <c r="L120" i="10"/>
  <c r="L104" i="10"/>
  <c r="L255" i="10"/>
  <c r="L272" i="10"/>
  <c r="L271" i="10"/>
  <c r="L428" i="10"/>
  <c r="L294" i="10"/>
  <c r="L312" i="10"/>
  <c r="L364" i="10"/>
  <c r="L56" i="10"/>
  <c r="L124" i="10"/>
  <c r="L157" i="10"/>
  <c r="L185" i="10"/>
  <c r="L488" i="10"/>
  <c r="L234" i="10"/>
  <c r="L235" i="10"/>
  <c r="L240" i="10"/>
  <c r="L336" i="10"/>
  <c r="L37" i="10"/>
  <c r="L100" i="10"/>
  <c r="L121" i="10"/>
  <c r="L82" i="10"/>
  <c r="L96" i="10"/>
  <c r="L109" i="10"/>
  <c r="L131" i="10"/>
  <c r="L166" i="10"/>
  <c r="L204" i="10"/>
  <c r="L205" i="10"/>
  <c r="L209" i="10"/>
  <c r="L228" i="10"/>
  <c r="L231" i="10"/>
  <c r="L238" i="10"/>
  <c r="L239" i="10"/>
  <c r="L95" i="10"/>
  <c r="L249" i="10"/>
  <c r="L292" i="10"/>
  <c r="L293" i="10"/>
  <c r="L296" i="10"/>
  <c r="L306" i="10"/>
  <c r="L324" i="10"/>
  <c r="L377" i="10"/>
  <c r="L403" i="10"/>
  <c r="L409" i="10"/>
  <c r="L468" i="10"/>
  <c r="L469" i="10"/>
  <c r="L335" i="10"/>
  <c r="L474" i="10"/>
  <c r="L213" i="10"/>
  <c r="L277" i="10"/>
  <c r="L332" i="10"/>
  <c r="L434" i="10"/>
  <c r="L442" i="10"/>
  <c r="L443" i="10"/>
  <c r="L444" i="10"/>
  <c r="L484" i="10"/>
  <c r="L107" i="10"/>
  <c r="L119" i="10"/>
  <c r="L168" i="10"/>
  <c r="L182" i="10"/>
  <c r="L206" i="10"/>
  <c r="L87" i="10"/>
  <c r="L248" i="10"/>
  <c r="L298" i="10"/>
  <c r="L316" i="10"/>
  <c r="L317" i="10"/>
  <c r="L85" i="10"/>
  <c r="L375" i="10"/>
  <c r="L390" i="10"/>
  <c r="L410" i="10"/>
  <c r="L106" i="10"/>
  <c r="L128" i="10"/>
  <c r="L129" i="10"/>
  <c r="L207" i="10"/>
  <c r="L212" i="10"/>
  <c r="L278" i="10"/>
  <c r="L281" i="10"/>
  <c r="L305" i="10"/>
  <c r="L307" i="10"/>
  <c r="L347" i="10"/>
  <c r="L376" i="10"/>
  <c r="L402" i="10"/>
  <c r="L134" i="10"/>
  <c r="L162" i="10"/>
  <c r="L179" i="10"/>
  <c r="L180" i="10"/>
  <c r="L201" i="10"/>
  <c r="L232" i="10"/>
  <c r="L233" i="10"/>
  <c r="L247" i="10"/>
  <c r="L258" i="10"/>
  <c r="L280" i="10"/>
  <c r="L329" i="10"/>
  <c r="L359" i="10"/>
  <c r="L380" i="10"/>
  <c r="L386" i="10"/>
  <c r="L464" i="10"/>
  <c r="L466" i="10"/>
  <c r="L483" i="10"/>
  <c r="L148" i="10"/>
  <c r="L155" i="10"/>
  <c r="L176" i="10"/>
  <c r="L177" i="10"/>
  <c r="L178" i="10"/>
  <c r="L259" i="10"/>
  <c r="L285" i="10"/>
  <c r="L319" i="10"/>
  <c r="L475" i="10"/>
  <c r="L343" i="10"/>
  <c r="L368" i="10"/>
  <c r="L378" i="10"/>
  <c r="L379" i="10"/>
  <c r="L395" i="10"/>
  <c r="L408" i="10"/>
  <c r="L422" i="10"/>
  <c r="L441" i="10"/>
  <c r="L463" i="10"/>
  <c r="L476" i="10"/>
  <c r="L183" i="10"/>
  <c r="L186" i="10"/>
  <c r="L198" i="10"/>
  <c r="L254" i="10"/>
  <c r="L382" i="10"/>
  <c r="L393" i="10"/>
  <c r="L400" i="10"/>
  <c r="L401" i="10"/>
  <c r="L432" i="10"/>
  <c r="L457" i="10"/>
  <c r="L126" i="10"/>
  <c r="L144" i="10"/>
  <c r="L164" i="10"/>
  <c r="L171" i="10"/>
  <c r="L94" i="10"/>
  <c r="L203" i="10"/>
  <c r="L211" i="10"/>
  <c r="L223" i="10"/>
  <c r="L225" i="10"/>
  <c r="L261" i="10"/>
  <c r="L276" i="10"/>
  <c r="L320" i="10"/>
  <c r="L337" i="10"/>
  <c r="L63" i="10"/>
  <c r="L396" i="10"/>
  <c r="L486" i="10"/>
  <c r="L45" i="10"/>
  <c r="L219" i="10"/>
  <c r="L117" i="10"/>
  <c r="L481" i="10"/>
  <c r="L142" i="10"/>
  <c r="L253" i="10"/>
  <c r="L299" i="10"/>
  <c r="L300" i="10"/>
  <c r="L301" i="10"/>
  <c r="L398" i="10"/>
  <c r="L448" i="10"/>
  <c r="L478" i="10"/>
  <c r="L153" i="10"/>
  <c r="L98" i="10"/>
  <c r="L214" i="10"/>
  <c r="L242" i="10"/>
  <c r="L243" i="10"/>
  <c r="L244" i="10"/>
  <c r="L102" i="10"/>
  <c r="L52" i="10"/>
  <c r="L122" i="10"/>
  <c r="L381" i="10"/>
  <c r="L420" i="10"/>
  <c r="L449" i="10"/>
  <c r="L84" i="10"/>
  <c r="L482" i="10"/>
  <c r="L132" i="10"/>
  <c r="L136" i="10"/>
  <c r="L139" i="10"/>
  <c r="L241" i="10"/>
  <c r="L246" i="10"/>
  <c r="L286" i="10"/>
  <c r="L412" i="10"/>
  <c r="L416" i="10"/>
  <c r="L446" i="10"/>
  <c r="L154" i="10"/>
  <c r="L156" i="10"/>
  <c r="L290" i="10"/>
  <c r="L313" i="10"/>
  <c r="L322" i="10"/>
  <c r="L323" i="10"/>
  <c r="L407" i="10"/>
  <c r="L431" i="10"/>
  <c r="L472" i="10"/>
  <c r="L111" i="10"/>
  <c r="L229" i="10"/>
  <c r="L113" i="10"/>
  <c r="L114" i="10"/>
  <c r="L264" i="10"/>
  <c r="L265" i="10"/>
  <c r="L270" i="10"/>
  <c r="L282" i="10"/>
  <c r="L297" i="10"/>
  <c r="L308" i="10"/>
  <c r="L314" i="10"/>
  <c r="L362" i="10"/>
  <c r="L385" i="10"/>
  <c r="L388" i="10"/>
  <c r="L116" i="10"/>
  <c r="L79" i="10"/>
  <c r="L123" i="10"/>
  <c r="L436" i="10"/>
  <c r="L456" i="10"/>
  <c r="L480" i="10"/>
  <c r="L150" i="10"/>
  <c r="L174" i="10"/>
  <c r="L195" i="10"/>
  <c r="L302" i="10"/>
  <c r="L303" i="10"/>
  <c r="L304" i="10"/>
  <c r="L331" i="10"/>
  <c r="L344" i="10"/>
  <c r="L418" i="10"/>
  <c r="L427" i="10"/>
  <c r="L435" i="10"/>
  <c r="L143" i="10"/>
  <c r="L145" i="10"/>
  <c r="L158" i="10"/>
  <c r="L159" i="10"/>
  <c r="L160" i="10"/>
  <c r="L173" i="10"/>
  <c r="L175" i="10"/>
  <c r="L194" i="10"/>
  <c r="L196" i="10"/>
  <c r="L199" i="10"/>
  <c r="L210" i="10"/>
  <c r="L217" i="10"/>
  <c r="L230" i="10"/>
  <c r="L236" i="10"/>
  <c r="L256" i="10"/>
  <c r="L257" i="10"/>
  <c r="L267" i="10"/>
  <c r="L268" i="10"/>
  <c r="L275" i="10"/>
  <c r="L279" i="10"/>
  <c r="L287" i="10"/>
  <c r="L315" i="10"/>
  <c r="L101" i="10"/>
  <c r="L318" i="10"/>
  <c r="L325" i="10"/>
  <c r="L338" i="10"/>
  <c r="L342" i="10"/>
  <c r="L350" i="10"/>
  <c r="L389" i="10"/>
  <c r="L399" i="10"/>
  <c r="L405" i="10"/>
  <c r="L406" i="10"/>
  <c r="L413" i="10"/>
  <c r="L414" i="10"/>
  <c r="L421" i="10"/>
  <c r="L430" i="10"/>
  <c r="L433" i="10"/>
  <c r="L83" i="10"/>
  <c r="L454" i="10"/>
  <c r="L455" i="10"/>
  <c r="L461" i="10"/>
  <c r="L462" i="10"/>
  <c r="L465" i="10"/>
  <c r="L473" i="10"/>
  <c r="L149" i="10"/>
  <c r="L169" i="10"/>
  <c r="L192" i="10"/>
  <c r="L226" i="10"/>
  <c r="L237" i="10"/>
  <c r="L252" i="10"/>
  <c r="L266" i="10"/>
  <c r="L289" i="10"/>
  <c r="L356" i="10"/>
  <c r="L357" i="10"/>
  <c r="L453" i="10"/>
  <c r="L133" i="10"/>
  <c r="L141" i="10"/>
  <c r="L151" i="10"/>
  <c r="L187" i="10"/>
  <c r="L190" i="10"/>
  <c r="L283" i="10"/>
  <c r="L341" i="10"/>
  <c r="L346" i="10"/>
  <c r="L351" i="10"/>
  <c r="L352" i="10"/>
  <c r="L440" i="10"/>
  <c r="L471" i="10"/>
  <c r="L93" i="10"/>
  <c r="L125" i="10"/>
  <c r="L172" i="10"/>
  <c r="L188" i="10"/>
  <c r="L89" i="10"/>
  <c r="L224" i="10"/>
  <c r="L245" i="10"/>
  <c r="L250" i="10"/>
  <c r="L311" i="10"/>
  <c r="L321" i="10"/>
  <c r="L328" i="10"/>
  <c r="L348" i="10"/>
  <c r="L349" i="10"/>
  <c r="L360" i="10"/>
  <c r="L384" i="10"/>
  <c r="L392" i="10"/>
  <c r="L394" i="10"/>
  <c r="L452" i="10"/>
  <c r="L69" i="10"/>
  <c r="L138" i="10"/>
  <c r="L146" i="10"/>
  <c r="L170" i="10"/>
  <c r="L184" i="10"/>
  <c r="L202" i="10"/>
  <c r="L215" i="10"/>
  <c r="L260" i="10"/>
  <c r="L263" i="10"/>
  <c r="L288" i="10"/>
  <c r="L310" i="10"/>
  <c r="L333" i="10"/>
  <c r="L340" i="10"/>
  <c r="L367" i="10"/>
  <c r="L391" i="10"/>
  <c r="L419" i="10"/>
  <c r="L450" i="10"/>
  <c r="L118" i="10"/>
  <c r="L451" i="10"/>
  <c r="L147" i="10"/>
  <c r="L167" i="10"/>
  <c r="L191" i="10"/>
  <c r="L193" i="10"/>
  <c r="L269" i="10"/>
  <c r="L274" i="10"/>
  <c r="L295" i="10"/>
  <c r="L326" i="10"/>
  <c r="L460" i="10"/>
  <c r="L467" i="10"/>
  <c r="L477" i="10"/>
  <c r="L88" i="10"/>
  <c r="L161" i="10"/>
  <c r="L163" i="10"/>
  <c r="L181" i="10"/>
  <c r="L208" i="10"/>
  <c r="L108" i="10"/>
  <c r="L262" i="10"/>
  <c r="L404" i="10"/>
  <c r="L309" i="10"/>
  <c r="L97" i="10"/>
  <c r="L330" i="10"/>
  <c r="L115" i="10"/>
  <c r="L57" i="10"/>
  <c r="L339" i="10"/>
  <c r="L353" i="10"/>
  <c r="L361" i="10"/>
  <c r="L397" i="10"/>
  <c r="L411" i="10"/>
  <c r="L78" i="10"/>
  <c r="L90" i="10"/>
  <c r="L81" i="10"/>
  <c r="L493" i="10"/>
  <c r="L494" i="10"/>
  <c r="L487" i="10"/>
  <c r="L489" i="10"/>
  <c r="L490" i="10"/>
  <c r="L491" i="10"/>
  <c r="L492" i="10"/>
  <c r="L495" i="10"/>
  <c r="L496" i="10"/>
  <c r="L68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105" i="10"/>
  <c r="M423" i="10"/>
  <c r="M284" i="10"/>
  <c r="M137" i="10"/>
  <c r="M369" i="10"/>
  <c r="M417" i="10"/>
  <c r="M373" i="10"/>
  <c r="M429" i="10"/>
  <c r="M365" i="10"/>
  <c r="M447" i="10"/>
  <c r="M291" i="10"/>
  <c r="M218" i="10"/>
  <c r="M20" i="10"/>
  <c r="M86" i="10"/>
  <c r="M439" i="10"/>
  <c r="M227" i="10"/>
  <c r="M104" i="10"/>
  <c r="M272" i="10"/>
  <c r="M312" i="10"/>
  <c r="M124" i="10"/>
  <c r="M235" i="10"/>
  <c r="M131" i="10"/>
  <c r="M209" i="10"/>
  <c r="M239" i="10"/>
  <c r="M293" i="10"/>
  <c r="M377" i="10"/>
  <c r="M469" i="10"/>
  <c r="M277" i="10"/>
  <c r="M443" i="10"/>
  <c r="M119" i="10"/>
  <c r="M298" i="10"/>
  <c r="M410" i="10"/>
  <c r="M129" i="10"/>
  <c r="M281" i="10"/>
  <c r="M376" i="10"/>
  <c r="M179" i="10"/>
  <c r="M233" i="10"/>
  <c r="M329" i="10"/>
  <c r="M464" i="10"/>
  <c r="M155" i="10"/>
  <c r="M259" i="10"/>
  <c r="M343" i="10"/>
  <c r="M395" i="10"/>
  <c r="M463" i="10"/>
  <c r="M198" i="10"/>
  <c r="M400" i="10"/>
  <c r="M126" i="10"/>
  <c r="M171" i="10"/>
  <c r="M276" i="10"/>
  <c r="M142" i="10"/>
  <c r="M301" i="10"/>
  <c r="M153" i="10"/>
  <c r="M242" i="10"/>
  <c r="M51" i="10"/>
  <c r="M449" i="10"/>
  <c r="M132" i="10"/>
  <c r="M246" i="10"/>
  <c r="M446" i="10"/>
  <c r="M313" i="10"/>
  <c r="M431" i="10"/>
  <c r="M229" i="10"/>
  <c r="M282" i="10"/>
  <c r="M308" i="10"/>
  <c r="M388" i="10"/>
  <c r="M436" i="10"/>
  <c r="M150" i="10"/>
  <c r="M303" i="10"/>
  <c r="M418" i="10"/>
  <c r="M145" i="10"/>
  <c r="M159" i="10"/>
  <c r="M194" i="10"/>
  <c r="M345" i="10"/>
  <c r="M426" i="10"/>
  <c r="M251" i="10"/>
  <c r="M130" i="10"/>
  <c r="M216" i="10"/>
  <c r="M197" i="10"/>
  <c r="M371" i="10"/>
  <c r="M445" i="10"/>
  <c r="M387" i="10"/>
  <c r="M415" i="10"/>
  <c r="M459" i="10"/>
  <c r="M221" i="10"/>
  <c r="M363" i="10"/>
  <c r="M222" i="10"/>
  <c r="M255" i="10"/>
  <c r="M271" i="10"/>
  <c r="M364" i="10"/>
  <c r="M27" i="10"/>
  <c r="M185" i="10"/>
  <c r="M240" i="10"/>
  <c r="M96" i="10"/>
  <c r="M166" i="10"/>
  <c r="M228" i="10"/>
  <c r="M95" i="10"/>
  <c r="M296" i="10"/>
  <c r="M403" i="10"/>
  <c r="M335" i="10"/>
  <c r="M332" i="10"/>
  <c r="M444" i="10"/>
  <c r="M168" i="10"/>
  <c r="M248" i="10"/>
  <c r="M316" i="10"/>
  <c r="M375" i="10"/>
  <c r="M207" i="10"/>
  <c r="M305" i="10"/>
  <c r="M402" i="10"/>
  <c r="M180" i="10"/>
  <c r="M247" i="10"/>
  <c r="M359" i="10"/>
  <c r="M466" i="10"/>
  <c r="M176" i="10"/>
  <c r="M285" i="10"/>
  <c r="M368" i="10"/>
  <c r="M408" i="10"/>
  <c r="M476" i="10"/>
  <c r="M254" i="10"/>
  <c r="M401" i="10"/>
  <c r="M144" i="10"/>
  <c r="M94" i="10"/>
  <c r="M223" i="10"/>
  <c r="M320" i="10"/>
  <c r="M396" i="10"/>
  <c r="M486" i="10"/>
  <c r="M91" i="10"/>
  <c r="M253" i="10"/>
  <c r="M398" i="10"/>
  <c r="M243" i="10"/>
  <c r="M381" i="10"/>
  <c r="M136" i="10"/>
  <c r="M286" i="10"/>
  <c r="M154" i="10"/>
  <c r="M322" i="10"/>
  <c r="M472" i="10"/>
  <c r="M113" i="10"/>
  <c r="M265" i="10"/>
  <c r="M116" i="10"/>
  <c r="M456" i="10"/>
  <c r="M174" i="10"/>
  <c r="M304" i="10"/>
  <c r="M427" i="10"/>
  <c r="M160" i="10"/>
  <c r="M196" i="10"/>
  <c r="M470" i="10"/>
  <c r="M127" i="10"/>
  <c r="M327" i="10"/>
  <c r="M366" i="10"/>
  <c r="M165" i="10"/>
  <c r="M135" i="10"/>
  <c r="M458" i="10"/>
  <c r="M76" i="10"/>
  <c r="M428" i="10"/>
  <c r="M336" i="10"/>
  <c r="M121" i="10"/>
  <c r="M204" i="10"/>
  <c r="M249" i="10"/>
  <c r="M409" i="10"/>
  <c r="M434" i="10"/>
  <c r="M182" i="10"/>
  <c r="M317" i="10"/>
  <c r="M106" i="10"/>
  <c r="M307" i="10"/>
  <c r="M201" i="10"/>
  <c r="M380" i="10"/>
  <c r="M177" i="10"/>
  <c r="M378" i="10"/>
  <c r="M183" i="10"/>
  <c r="M432" i="10"/>
  <c r="M203" i="10"/>
  <c r="M337" i="10"/>
  <c r="M448" i="10"/>
  <c r="M244" i="10"/>
  <c r="M139" i="10"/>
  <c r="M156" i="10"/>
  <c r="M21" i="10"/>
  <c r="M270" i="10"/>
  <c r="M362" i="10"/>
  <c r="M331" i="10"/>
  <c r="M199" i="10"/>
  <c r="M230" i="10"/>
  <c r="M256" i="10"/>
  <c r="M275" i="10"/>
  <c r="M101" i="10"/>
  <c r="M342" i="10"/>
  <c r="M399" i="10"/>
  <c r="M414" i="10"/>
  <c r="M462" i="10"/>
  <c r="M169" i="10"/>
  <c r="M252" i="10"/>
  <c r="M357" i="10"/>
  <c r="M151" i="10"/>
  <c r="M424" i="10"/>
  <c r="M370" i="10"/>
  <c r="M355" i="10"/>
  <c r="M383" i="10"/>
  <c r="M112" i="10"/>
  <c r="M200" i="10"/>
  <c r="M488" i="10"/>
  <c r="M109" i="10"/>
  <c r="M231" i="10"/>
  <c r="M306" i="10"/>
  <c r="M474" i="10"/>
  <c r="M484" i="10"/>
  <c r="M390" i="10"/>
  <c r="M212" i="10"/>
  <c r="M134" i="10"/>
  <c r="M258" i="10"/>
  <c r="M483" i="10"/>
  <c r="M319" i="10"/>
  <c r="M422" i="10"/>
  <c r="M382" i="10"/>
  <c r="M225" i="10"/>
  <c r="M219" i="10"/>
  <c r="M299" i="10"/>
  <c r="M98" i="10"/>
  <c r="M122" i="10"/>
  <c r="M412" i="10"/>
  <c r="M323" i="10"/>
  <c r="M114" i="10"/>
  <c r="M297" i="10"/>
  <c r="M195" i="10"/>
  <c r="M435" i="10"/>
  <c r="M173" i="10"/>
  <c r="M61" i="10"/>
  <c r="M267" i="10"/>
  <c r="M287" i="10"/>
  <c r="M325" i="10"/>
  <c r="M350" i="10"/>
  <c r="M406" i="10"/>
  <c r="M430" i="10"/>
  <c r="M455" i="10"/>
  <c r="M473" i="10"/>
  <c r="M226" i="10"/>
  <c r="M289" i="10"/>
  <c r="M133" i="10"/>
  <c r="M190" i="10"/>
  <c r="M351" i="10"/>
  <c r="M93" i="10"/>
  <c r="M224" i="10"/>
  <c r="M311" i="10"/>
  <c r="M348" i="10"/>
  <c r="M69" i="10"/>
  <c r="M184" i="10"/>
  <c r="M263" i="10"/>
  <c r="M340" i="10"/>
  <c r="M450" i="10"/>
  <c r="M147" i="10"/>
  <c r="M269" i="10"/>
  <c r="M460" i="10"/>
  <c r="M88" i="10"/>
  <c r="M64" i="10"/>
  <c r="M404" i="10"/>
  <c r="M330" i="10"/>
  <c r="M353" i="10"/>
  <c r="M487" i="10"/>
  <c r="M492" i="10"/>
  <c r="M68" i="10"/>
  <c r="M500" i="10"/>
  <c r="M504" i="10"/>
  <c r="M508" i="10"/>
  <c r="M512" i="10"/>
  <c r="M334" i="10"/>
  <c r="M189" i="10"/>
  <c r="M374" i="10"/>
  <c r="M485" i="10"/>
  <c r="M56" i="10"/>
  <c r="M65" i="10"/>
  <c r="M238" i="10"/>
  <c r="M213" i="10"/>
  <c r="M14" i="10"/>
  <c r="M278" i="10"/>
  <c r="M280" i="10"/>
  <c r="M475" i="10"/>
  <c r="M393" i="10"/>
  <c r="M261" i="10"/>
  <c r="M117" i="10"/>
  <c r="M214" i="10"/>
  <c r="M482" i="10"/>
  <c r="M407" i="10"/>
  <c r="M44" i="10"/>
  <c r="M302" i="10"/>
  <c r="M175" i="10"/>
  <c r="M315" i="10"/>
  <c r="M389" i="10"/>
  <c r="M433" i="10"/>
  <c r="M149" i="10"/>
  <c r="M356" i="10"/>
  <c r="M283" i="10"/>
  <c r="M440" i="10"/>
  <c r="M188" i="10"/>
  <c r="M245" i="10"/>
  <c r="M328" i="10"/>
  <c r="M384" i="10"/>
  <c r="M138" i="10"/>
  <c r="M215" i="10"/>
  <c r="M333" i="10"/>
  <c r="M191" i="10"/>
  <c r="M326" i="10"/>
  <c r="M161" i="10"/>
  <c r="M108" i="10"/>
  <c r="M361" i="10"/>
  <c r="M99" i="10"/>
  <c r="M494" i="10"/>
  <c r="M495" i="10"/>
  <c r="M498" i="10"/>
  <c r="M503" i="10"/>
  <c r="M509" i="10"/>
  <c r="M514" i="10"/>
  <c r="M518" i="10"/>
  <c r="M522" i="10"/>
  <c r="M526" i="10"/>
  <c r="M530" i="10"/>
  <c r="M534" i="10"/>
  <c r="M538" i="10"/>
  <c r="M542" i="10"/>
  <c r="M546" i="10"/>
  <c r="M550" i="10"/>
  <c r="M554" i="10"/>
  <c r="M558" i="10"/>
  <c r="M562" i="10"/>
  <c r="M566" i="10"/>
  <c r="M570" i="10"/>
  <c r="M574" i="10"/>
  <c r="M578" i="10"/>
  <c r="M582" i="10"/>
  <c r="M586" i="10"/>
  <c r="M590" i="10"/>
  <c r="M594" i="10"/>
  <c r="M598" i="10"/>
  <c r="M152" i="10"/>
  <c r="M425" i="10"/>
  <c r="M220" i="10"/>
  <c r="M479" i="10"/>
  <c r="M120" i="10"/>
  <c r="M157" i="10"/>
  <c r="M292" i="10"/>
  <c r="M442" i="10"/>
  <c r="M347" i="10"/>
  <c r="M386" i="10"/>
  <c r="M379" i="10"/>
  <c r="M372" i="10"/>
  <c r="M354" i="10"/>
  <c r="M294" i="10"/>
  <c r="M205" i="10"/>
  <c r="M206" i="10"/>
  <c r="M232" i="10"/>
  <c r="M186" i="10"/>
  <c r="M63" i="10"/>
  <c r="M300" i="10"/>
  <c r="M420" i="10"/>
  <c r="M111" i="10"/>
  <c r="M158" i="10"/>
  <c r="M257" i="10"/>
  <c r="M338" i="10"/>
  <c r="M421" i="10"/>
  <c r="M192" i="10"/>
  <c r="M141" i="10"/>
  <c r="M352" i="10"/>
  <c r="M360" i="10"/>
  <c r="M146" i="10"/>
  <c r="M288" i="10"/>
  <c r="M419" i="10"/>
  <c r="M193" i="10"/>
  <c r="M477" i="10"/>
  <c r="M208" i="10"/>
  <c r="M115" i="10"/>
  <c r="M411" i="10"/>
  <c r="M493" i="10"/>
  <c r="M496" i="10"/>
  <c r="M501" i="10"/>
  <c r="M507" i="10"/>
  <c r="M515" i="10"/>
  <c r="M520" i="10"/>
  <c r="M525" i="10"/>
  <c r="M531" i="10"/>
  <c r="M536" i="10"/>
  <c r="M541" i="10"/>
  <c r="M547" i="10"/>
  <c r="M552" i="10"/>
  <c r="M557" i="10"/>
  <c r="M563" i="10"/>
  <c r="M568" i="10"/>
  <c r="M573" i="10"/>
  <c r="M579" i="10"/>
  <c r="M584" i="10"/>
  <c r="M589" i="10"/>
  <c r="M595" i="10"/>
  <c r="M600" i="10"/>
  <c r="M273" i="10"/>
  <c r="M178" i="10"/>
  <c r="M102" i="10"/>
  <c r="M416" i="10"/>
  <c r="M344" i="10"/>
  <c r="M217" i="10"/>
  <c r="M461" i="10"/>
  <c r="M341" i="10"/>
  <c r="M89" i="10"/>
  <c r="M394" i="10"/>
  <c r="M202" i="10"/>
  <c r="M451" i="10"/>
  <c r="M163" i="10"/>
  <c r="M81" i="10"/>
  <c r="M497" i="10"/>
  <c r="M511" i="10"/>
  <c r="M523" i="10"/>
  <c r="M528" i="10"/>
  <c r="M544" i="10"/>
  <c r="M549" i="10"/>
  <c r="M560" i="10"/>
  <c r="M576" i="10"/>
  <c r="M587" i="10"/>
  <c r="M592" i="10"/>
  <c r="M437" i="10"/>
  <c r="M107" i="10"/>
  <c r="M481" i="10"/>
  <c r="M28" i="10"/>
  <c r="M290" i="10"/>
  <c r="M143" i="10"/>
  <c r="M236" i="10"/>
  <c r="M413" i="10"/>
  <c r="M438" i="10"/>
  <c r="M234" i="10"/>
  <c r="M324" i="10"/>
  <c r="M148" i="10"/>
  <c r="M457" i="10"/>
  <c r="M478" i="10"/>
  <c r="M241" i="10"/>
  <c r="M264" i="10"/>
  <c r="M480" i="10"/>
  <c r="M210" i="10"/>
  <c r="M268" i="10"/>
  <c r="M454" i="10"/>
  <c r="M237" i="10"/>
  <c r="M187" i="10"/>
  <c r="M471" i="10"/>
  <c r="M321" i="10"/>
  <c r="M392" i="10"/>
  <c r="M170" i="10"/>
  <c r="M310" i="10"/>
  <c r="M118" i="10"/>
  <c r="M274" i="10"/>
  <c r="M262" i="10"/>
  <c r="M90" i="10"/>
  <c r="M489" i="10"/>
  <c r="M92" i="10"/>
  <c r="M502" i="10"/>
  <c r="M510" i="10"/>
  <c r="M516" i="10"/>
  <c r="M521" i="10"/>
  <c r="M527" i="10"/>
  <c r="M532" i="10"/>
  <c r="M537" i="10"/>
  <c r="M543" i="10"/>
  <c r="M548" i="10"/>
  <c r="M553" i="10"/>
  <c r="M559" i="10"/>
  <c r="M564" i="10"/>
  <c r="M569" i="10"/>
  <c r="M575" i="10"/>
  <c r="M580" i="10"/>
  <c r="M585" i="10"/>
  <c r="M591" i="10"/>
  <c r="M596" i="10"/>
  <c r="M105" i="10"/>
  <c r="M358" i="10"/>
  <c r="M468" i="10"/>
  <c r="M128" i="10"/>
  <c r="M164" i="10"/>
  <c r="M279" i="10"/>
  <c r="M405" i="10"/>
  <c r="M266" i="10"/>
  <c r="M125" i="10"/>
  <c r="M367" i="10"/>
  <c r="M295" i="10"/>
  <c r="M309" i="10"/>
  <c r="M339" i="10"/>
  <c r="M490" i="10"/>
  <c r="M505" i="10"/>
  <c r="M517" i="10"/>
  <c r="M533" i="10"/>
  <c r="M539" i="10"/>
  <c r="M555" i="10"/>
  <c r="M565" i="10"/>
  <c r="M571" i="10"/>
  <c r="M581" i="10"/>
  <c r="M597" i="10"/>
  <c r="M140" i="10"/>
  <c r="M39" i="10"/>
  <c r="M162" i="10"/>
  <c r="M441" i="10"/>
  <c r="M211" i="10"/>
  <c r="M385" i="10"/>
  <c r="M318" i="10"/>
  <c r="M465" i="10"/>
  <c r="M346" i="10"/>
  <c r="M452" i="10"/>
  <c r="M467" i="10"/>
  <c r="M513" i="10"/>
  <c r="M535" i="10"/>
  <c r="M556" i="10"/>
  <c r="M577" i="10"/>
  <c r="M599" i="10"/>
  <c r="M172" i="10"/>
  <c r="M260" i="10"/>
  <c r="M181" i="10"/>
  <c r="M491" i="10"/>
  <c r="M519" i="10"/>
  <c r="M540" i="10"/>
  <c r="M561" i="10"/>
  <c r="M583" i="10"/>
  <c r="M250" i="10"/>
  <c r="M391" i="10"/>
  <c r="M97" i="10"/>
  <c r="M499" i="10"/>
  <c r="M524" i="10"/>
  <c r="M545" i="10"/>
  <c r="M567" i="10"/>
  <c r="M588" i="10"/>
  <c r="M453" i="10"/>
  <c r="M349" i="10"/>
  <c r="M167" i="10"/>
  <c r="M397" i="10"/>
  <c r="M506" i="10"/>
  <c r="M529" i="10"/>
  <c r="M551" i="10"/>
  <c r="M572" i="10"/>
  <c r="M593" i="10"/>
  <c r="J423" i="10"/>
  <c r="J470" i="10"/>
  <c r="J284" i="10"/>
  <c r="J424" i="10"/>
  <c r="J137" i="10"/>
  <c r="J127" i="10"/>
  <c r="J369" i="10"/>
  <c r="J370" i="10"/>
  <c r="J417" i="10"/>
  <c r="J327" i="10"/>
  <c r="J373" i="10"/>
  <c r="J355" i="10"/>
  <c r="J429" i="10"/>
  <c r="J366" i="10"/>
  <c r="J365" i="10"/>
  <c r="J383" i="10"/>
  <c r="J447" i="10"/>
  <c r="J165" i="10"/>
  <c r="J291" i="10"/>
  <c r="J112" i="10"/>
  <c r="J135" i="10"/>
  <c r="J218" i="10"/>
  <c r="J200" i="10"/>
  <c r="J439" i="10"/>
  <c r="J458" i="10"/>
  <c r="J103" i="10"/>
  <c r="J227" i="10"/>
  <c r="J76" i="10"/>
  <c r="J104" i="10"/>
  <c r="J272" i="10"/>
  <c r="J428" i="10"/>
  <c r="J312" i="10"/>
  <c r="J124" i="10"/>
  <c r="J488" i="10"/>
  <c r="J235" i="10"/>
  <c r="J336" i="10"/>
  <c r="J29" i="10"/>
  <c r="J121" i="10"/>
  <c r="J82" i="10"/>
  <c r="J109" i="10"/>
  <c r="J131" i="10"/>
  <c r="J204" i="10"/>
  <c r="J209" i="10"/>
  <c r="J231" i="10"/>
  <c r="J239" i="10"/>
  <c r="J249" i="10"/>
  <c r="J293" i="10"/>
  <c r="J306" i="10"/>
  <c r="J377" i="10"/>
  <c r="J409" i="10"/>
  <c r="J469" i="10"/>
  <c r="J474" i="10"/>
  <c r="J277" i="10"/>
  <c r="J434" i="10"/>
  <c r="J443" i="10"/>
  <c r="J484" i="10"/>
  <c r="J119" i="10"/>
  <c r="J182" i="10"/>
  <c r="J87" i="10"/>
  <c r="J298" i="10"/>
  <c r="J317" i="10"/>
  <c r="J390" i="10"/>
  <c r="J410" i="10"/>
  <c r="J106" i="10"/>
  <c r="J129" i="10"/>
  <c r="J212" i="10"/>
  <c r="J281" i="10"/>
  <c r="J307" i="10"/>
  <c r="J376" i="10"/>
  <c r="J134" i="10"/>
  <c r="J179" i="10"/>
  <c r="J152" i="10"/>
  <c r="J372" i="10"/>
  <c r="J425" i="10"/>
  <c r="J358" i="10"/>
  <c r="J220" i="10"/>
  <c r="J354" i="10"/>
  <c r="J479" i="10"/>
  <c r="J273" i="10"/>
  <c r="J294" i="10"/>
  <c r="J157" i="10"/>
  <c r="J37" i="10"/>
  <c r="J205" i="10"/>
  <c r="J292" i="10"/>
  <c r="J468" i="10"/>
  <c r="J442" i="10"/>
  <c r="J206" i="10"/>
  <c r="J128" i="10"/>
  <c r="J347" i="10"/>
  <c r="J345" i="10"/>
  <c r="J251" i="10"/>
  <c r="J216" i="10"/>
  <c r="J445" i="10"/>
  <c r="J415" i="10"/>
  <c r="J221" i="10"/>
  <c r="J363" i="10"/>
  <c r="J271" i="10"/>
  <c r="J240" i="10"/>
  <c r="J80" i="10"/>
  <c r="J166" i="10"/>
  <c r="J95" i="10"/>
  <c r="J403" i="10"/>
  <c r="J332" i="10"/>
  <c r="J168" i="10"/>
  <c r="J316" i="10"/>
  <c r="J305" i="10"/>
  <c r="J180" i="10"/>
  <c r="J232" i="10"/>
  <c r="J247" i="10"/>
  <c r="J280" i="10"/>
  <c r="J359" i="10"/>
  <c r="J386" i="10"/>
  <c r="J466" i="10"/>
  <c r="J148" i="10"/>
  <c r="J176" i="10"/>
  <c r="J178" i="10"/>
  <c r="J285" i="10"/>
  <c r="J475" i="10"/>
  <c r="J368" i="10"/>
  <c r="J379" i="10"/>
  <c r="J408" i="10"/>
  <c r="J441" i="10"/>
  <c r="J476" i="10"/>
  <c r="J186" i="10"/>
  <c r="J254" i="10"/>
  <c r="J393" i="10"/>
  <c r="J401" i="10"/>
  <c r="J457" i="10"/>
  <c r="J144" i="10"/>
  <c r="J164" i="10"/>
  <c r="J94" i="10"/>
  <c r="J211" i="10"/>
  <c r="J223" i="10"/>
  <c r="J261" i="10"/>
  <c r="J320" i="10"/>
  <c r="J63" i="10"/>
  <c r="J396" i="10"/>
  <c r="J486" i="10"/>
  <c r="J49" i="10"/>
  <c r="J117" i="10"/>
  <c r="J91" i="10"/>
  <c r="J481" i="10"/>
  <c r="J253" i="10"/>
  <c r="J300" i="10"/>
  <c r="J398" i="10"/>
  <c r="J478" i="10"/>
  <c r="J75" i="10"/>
  <c r="J214" i="10"/>
  <c r="J243" i="10"/>
  <c r="J102" i="10"/>
  <c r="J381" i="10"/>
  <c r="J420" i="10"/>
  <c r="J84" i="10"/>
  <c r="J482" i="10"/>
  <c r="J136" i="10"/>
  <c r="J241" i="10"/>
  <c r="J286" i="10"/>
  <c r="J416" i="10"/>
  <c r="J154" i="10"/>
  <c r="J290" i="10"/>
  <c r="J322" i="10"/>
  <c r="J407" i="10"/>
  <c r="J472" i="10"/>
  <c r="J111" i="10"/>
  <c r="J264" i="10"/>
  <c r="J140" i="10"/>
  <c r="J438" i="10"/>
  <c r="J437" i="10"/>
  <c r="J234" i="10"/>
  <c r="J324" i="10"/>
  <c r="J107" i="10"/>
  <c r="J162" i="10"/>
  <c r="J201" i="10"/>
  <c r="J380" i="10"/>
  <c r="J177" i="10"/>
  <c r="J378" i="10"/>
  <c r="J183" i="10"/>
  <c r="J432" i="10"/>
  <c r="J203" i="10"/>
  <c r="J337" i="10"/>
  <c r="J448" i="10"/>
  <c r="J244" i="10"/>
  <c r="J139" i="10"/>
  <c r="J156" i="10"/>
  <c r="J105" i="10"/>
  <c r="J426" i="10"/>
  <c r="J197" i="10"/>
  <c r="J387" i="10"/>
  <c r="J73" i="10"/>
  <c r="J255" i="10"/>
  <c r="J185" i="10"/>
  <c r="J96" i="10"/>
  <c r="J296" i="10"/>
  <c r="J444" i="10"/>
  <c r="J375" i="10"/>
  <c r="J402" i="10"/>
  <c r="J329" i="10"/>
  <c r="J155" i="10"/>
  <c r="J343" i="10"/>
  <c r="J463" i="10"/>
  <c r="J400" i="10"/>
  <c r="J171" i="10"/>
  <c r="J276" i="10"/>
  <c r="J301" i="10"/>
  <c r="J242" i="10"/>
  <c r="J132" i="10"/>
  <c r="J446" i="10"/>
  <c r="J431" i="10"/>
  <c r="J270" i="10"/>
  <c r="J282" i="10"/>
  <c r="J297" i="10"/>
  <c r="J308" i="10"/>
  <c r="J362" i="10"/>
  <c r="J388" i="10"/>
  <c r="J79" i="10"/>
  <c r="J436" i="10"/>
  <c r="J150" i="10"/>
  <c r="J195" i="10"/>
  <c r="J303" i="10"/>
  <c r="J331" i="10"/>
  <c r="J418" i="10"/>
  <c r="J435" i="10"/>
  <c r="J145" i="10"/>
  <c r="J159" i="10"/>
  <c r="J173" i="10"/>
  <c r="J194" i="10"/>
  <c r="J199" i="10"/>
  <c r="J230" i="10"/>
  <c r="J256" i="10"/>
  <c r="J267" i="10"/>
  <c r="J275" i="10"/>
  <c r="J287" i="10"/>
  <c r="J101" i="10"/>
  <c r="J325" i="10"/>
  <c r="J342" i="10"/>
  <c r="J350" i="10"/>
  <c r="J399" i="10"/>
  <c r="J406" i="10"/>
  <c r="J414" i="10"/>
  <c r="J430" i="10"/>
  <c r="J83" i="10"/>
  <c r="J455" i="10"/>
  <c r="J462" i="10"/>
  <c r="J473" i="10"/>
  <c r="J169" i="10"/>
  <c r="J226" i="10"/>
  <c r="J252" i="10"/>
  <c r="J289" i="10"/>
  <c r="J357" i="10"/>
  <c r="J133" i="10"/>
  <c r="J151" i="10"/>
  <c r="J190" i="10"/>
  <c r="J341" i="10"/>
  <c r="J351" i="10"/>
  <c r="J440" i="10"/>
  <c r="J93" i="10"/>
  <c r="J172" i="10"/>
  <c r="J224" i="10"/>
  <c r="J250" i="10"/>
  <c r="J311" i="10"/>
  <c r="J328" i="10"/>
  <c r="J348" i="10"/>
  <c r="J360" i="10"/>
  <c r="J394" i="10"/>
  <c r="J69" i="10"/>
  <c r="J146" i="10"/>
  <c r="J184" i="10"/>
  <c r="J215" i="10"/>
  <c r="J263" i="10"/>
  <c r="J310" i="10"/>
  <c r="J340" i="10"/>
  <c r="J391" i="10"/>
  <c r="J450" i="10"/>
  <c r="J147" i="10"/>
  <c r="J191" i="10"/>
  <c r="J269" i="10"/>
  <c r="J295" i="10"/>
  <c r="J460" i="10"/>
  <c r="J477" i="10"/>
  <c r="J88" i="10"/>
  <c r="J163" i="10"/>
  <c r="J64" i="10"/>
  <c r="J108" i="10"/>
  <c r="J404" i="10"/>
  <c r="J97" i="10"/>
  <c r="J330" i="10"/>
  <c r="J57" i="10"/>
  <c r="J353" i="10"/>
  <c r="J397" i="10"/>
  <c r="J99" i="10"/>
  <c r="J493" i="10"/>
  <c r="J487" i="10"/>
  <c r="J490" i="10"/>
  <c r="J492" i="10"/>
  <c r="J496" i="10"/>
  <c r="J68" i="10"/>
  <c r="J498" i="10"/>
  <c r="J500" i="10"/>
  <c r="J502" i="10"/>
  <c r="J504" i="10"/>
  <c r="J506" i="10"/>
  <c r="J508" i="10"/>
  <c r="J510" i="10"/>
  <c r="J512" i="10"/>
  <c r="J514" i="10"/>
  <c r="J516" i="10"/>
  <c r="J518" i="10"/>
  <c r="J520" i="10"/>
  <c r="J522" i="10"/>
  <c r="J524" i="10"/>
  <c r="J526" i="10"/>
  <c r="J528" i="10"/>
  <c r="J530" i="10"/>
  <c r="J532" i="10"/>
  <c r="J534" i="10"/>
  <c r="J536" i="10"/>
  <c r="J538" i="10"/>
  <c r="J540" i="10"/>
  <c r="J542" i="10"/>
  <c r="J544" i="10"/>
  <c r="J546" i="10"/>
  <c r="J548" i="10"/>
  <c r="J550" i="10"/>
  <c r="J552" i="10"/>
  <c r="J554" i="10"/>
  <c r="J556" i="10"/>
  <c r="J558" i="10"/>
  <c r="J560" i="10"/>
  <c r="J562" i="10"/>
  <c r="J564" i="10"/>
  <c r="J566" i="10"/>
  <c r="J568" i="10"/>
  <c r="J570" i="10"/>
  <c r="J572" i="10"/>
  <c r="J574" i="10"/>
  <c r="J576" i="10"/>
  <c r="J578" i="10"/>
  <c r="J580" i="10"/>
  <c r="J582" i="10"/>
  <c r="J584" i="10"/>
  <c r="J586" i="10"/>
  <c r="J189" i="10"/>
  <c r="J485" i="10"/>
  <c r="J56" i="10"/>
  <c r="J238" i="10"/>
  <c r="J233" i="10"/>
  <c r="J259" i="10"/>
  <c r="J198" i="10"/>
  <c r="J153" i="10"/>
  <c r="J449" i="10"/>
  <c r="J313" i="10"/>
  <c r="J38" i="10"/>
  <c r="J385" i="10"/>
  <c r="J480" i="10"/>
  <c r="J344" i="10"/>
  <c r="J158" i="10"/>
  <c r="J210" i="10"/>
  <c r="J257" i="10"/>
  <c r="J318" i="10"/>
  <c r="J405" i="10"/>
  <c r="J454" i="10"/>
  <c r="J192" i="10"/>
  <c r="J453" i="10"/>
  <c r="J346" i="10"/>
  <c r="J188" i="10"/>
  <c r="J384" i="10"/>
  <c r="J170" i="10"/>
  <c r="J333" i="10"/>
  <c r="J451" i="10"/>
  <c r="J326" i="10"/>
  <c r="J181" i="10"/>
  <c r="J411" i="10"/>
  <c r="J494" i="10"/>
  <c r="J92" i="10"/>
  <c r="J503" i="10"/>
  <c r="J511" i="10"/>
  <c r="J519" i="10"/>
  <c r="J527" i="10"/>
  <c r="J535" i="10"/>
  <c r="J543" i="10"/>
  <c r="J551" i="10"/>
  <c r="J559" i="10"/>
  <c r="J567" i="10"/>
  <c r="J575" i="10"/>
  <c r="J583" i="10"/>
  <c r="J588" i="10"/>
  <c r="J590" i="10"/>
  <c r="J592" i="10"/>
  <c r="J594" i="10"/>
  <c r="J596" i="10"/>
  <c r="J598" i="10"/>
  <c r="J600" i="10"/>
  <c r="J374" i="10"/>
  <c r="J41" i="10"/>
  <c r="J65" i="10"/>
  <c r="J213" i="10"/>
  <c r="J464" i="10"/>
  <c r="J395" i="10"/>
  <c r="J142" i="10"/>
  <c r="J229" i="10"/>
  <c r="J187" i="10"/>
  <c r="J452" i="10"/>
  <c r="J419" i="10"/>
  <c r="J193" i="10"/>
  <c r="J262" i="10"/>
  <c r="J339" i="10"/>
  <c r="J491" i="10"/>
  <c r="J499" i="10"/>
  <c r="J507" i="10"/>
  <c r="J515" i="10"/>
  <c r="J523" i="10"/>
  <c r="J531" i="10"/>
  <c r="J539" i="10"/>
  <c r="J547" i="10"/>
  <c r="J555" i="10"/>
  <c r="J563" i="10"/>
  <c r="J571" i="10"/>
  <c r="J579" i="10"/>
  <c r="J587" i="10"/>
  <c r="J589" i="10"/>
  <c r="J591" i="10"/>
  <c r="J593" i="10"/>
  <c r="J595" i="10"/>
  <c r="J597" i="10"/>
  <c r="J599" i="10"/>
  <c r="J371" i="10"/>
  <c r="J222" i="10"/>
  <c r="J335" i="10"/>
  <c r="J207" i="10"/>
  <c r="J258" i="10"/>
  <c r="J319" i="10"/>
  <c r="J382" i="10"/>
  <c r="J225" i="10"/>
  <c r="J219" i="10"/>
  <c r="J98" i="10"/>
  <c r="J323" i="10"/>
  <c r="J116" i="10"/>
  <c r="J174" i="10"/>
  <c r="J427" i="10"/>
  <c r="J160" i="10"/>
  <c r="J217" i="10"/>
  <c r="J268" i="10"/>
  <c r="J338" i="10"/>
  <c r="J413" i="10"/>
  <c r="J461" i="10"/>
  <c r="J237" i="10"/>
  <c r="J141" i="10"/>
  <c r="J352" i="10"/>
  <c r="J321" i="10"/>
  <c r="J392" i="10"/>
  <c r="J202" i="10"/>
  <c r="J367" i="10"/>
  <c r="J167" i="10"/>
  <c r="J467" i="10"/>
  <c r="J208" i="10"/>
  <c r="J115" i="10"/>
  <c r="J90" i="10"/>
  <c r="J489" i="10"/>
  <c r="J497" i="10"/>
  <c r="J505" i="10"/>
  <c r="J513" i="10"/>
  <c r="J521" i="10"/>
  <c r="J529" i="10"/>
  <c r="J537" i="10"/>
  <c r="J545" i="10"/>
  <c r="J553" i="10"/>
  <c r="J561" i="10"/>
  <c r="J569" i="10"/>
  <c r="J577" i="10"/>
  <c r="J585" i="10"/>
  <c r="J130" i="10"/>
  <c r="J459" i="10"/>
  <c r="J364" i="10"/>
  <c r="J228" i="10"/>
  <c r="J248" i="10"/>
  <c r="J483" i="10"/>
  <c r="J422" i="10"/>
  <c r="J299" i="10"/>
  <c r="J122" i="10"/>
  <c r="J412" i="10"/>
  <c r="J265" i="10"/>
  <c r="J314" i="10"/>
  <c r="J456" i="10"/>
  <c r="J304" i="10"/>
  <c r="J196" i="10"/>
  <c r="J315" i="10"/>
  <c r="J389" i="10"/>
  <c r="J433" i="10"/>
  <c r="J149" i="10"/>
  <c r="J356" i="10"/>
  <c r="J283" i="10"/>
  <c r="J125" i="10"/>
  <c r="J245" i="10"/>
  <c r="J349" i="10"/>
  <c r="J138" i="10"/>
  <c r="J288" i="10"/>
  <c r="J274" i="10"/>
  <c r="J161" i="10"/>
  <c r="J309" i="10"/>
  <c r="J361" i="10"/>
  <c r="J495" i="10"/>
  <c r="J501" i="10"/>
  <c r="J509" i="10"/>
  <c r="J517" i="10"/>
  <c r="J525" i="10"/>
  <c r="J533" i="10"/>
  <c r="J541" i="10"/>
  <c r="J549" i="10"/>
  <c r="J557" i="10"/>
  <c r="J565" i="10"/>
  <c r="J573" i="10"/>
  <c r="J581" i="10"/>
  <c r="J334" i="10"/>
  <c r="J278" i="10"/>
  <c r="J126" i="10"/>
  <c r="J246" i="10"/>
  <c r="J123" i="10"/>
  <c r="J302" i="10"/>
  <c r="J143" i="10"/>
  <c r="J175" i="10"/>
  <c r="J236" i="10"/>
  <c r="J279" i="10"/>
  <c r="J421" i="10"/>
  <c r="J465" i="10"/>
  <c r="J266" i="10"/>
  <c r="J471" i="10"/>
  <c r="J89" i="10"/>
  <c r="J260" i="10"/>
  <c r="K345" i="10"/>
  <c r="K426" i="10"/>
  <c r="K251" i="10"/>
  <c r="K130" i="10"/>
  <c r="K216" i="10"/>
  <c r="K197" i="10"/>
  <c r="K371" i="10"/>
  <c r="K445" i="10"/>
  <c r="K387" i="10"/>
  <c r="K415" i="10"/>
  <c r="K459" i="10"/>
  <c r="K221" i="10"/>
  <c r="K363" i="10"/>
  <c r="K222" i="10"/>
  <c r="K255" i="10"/>
  <c r="K271" i="10"/>
  <c r="K364" i="10"/>
  <c r="K185" i="10"/>
  <c r="K240" i="10"/>
  <c r="K110" i="10"/>
  <c r="K80" i="10"/>
  <c r="K96" i="10"/>
  <c r="K166" i="10"/>
  <c r="K228" i="10"/>
  <c r="K95" i="10"/>
  <c r="K296" i="10"/>
  <c r="K403" i="10"/>
  <c r="K335" i="10"/>
  <c r="K332" i="10"/>
  <c r="K444" i="10"/>
  <c r="K168" i="10"/>
  <c r="K248" i="10"/>
  <c r="K316" i="10"/>
  <c r="K375" i="10"/>
  <c r="K207" i="10"/>
  <c r="K305" i="10"/>
  <c r="K402" i="10"/>
  <c r="K180" i="10"/>
  <c r="K247" i="10"/>
  <c r="K359" i="10"/>
  <c r="K466" i="10"/>
  <c r="K176" i="10"/>
  <c r="K285" i="10"/>
  <c r="K368" i="10"/>
  <c r="K408" i="10"/>
  <c r="K476" i="10"/>
  <c r="K254" i="10"/>
  <c r="K401" i="10"/>
  <c r="K144" i="10"/>
  <c r="K94" i="10"/>
  <c r="K223" i="10"/>
  <c r="K320" i="10"/>
  <c r="K396" i="10"/>
  <c r="K486" i="10"/>
  <c r="K49" i="10"/>
  <c r="K253" i="10"/>
  <c r="K398" i="10"/>
  <c r="K243" i="10"/>
  <c r="K46" i="10"/>
  <c r="K381" i="10"/>
  <c r="K84" i="10"/>
  <c r="K136" i="10"/>
  <c r="K286" i="10"/>
  <c r="K154" i="10"/>
  <c r="K322" i="10"/>
  <c r="K472" i="10"/>
  <c r="K113" i="10"/>
  <c r="K265" i="10"/>
  <c r="K314" i="10"/>
  <c r="K116" i="10"/>
  <c r="K456" i="10"/>
  <c r="K174" i="10"/>
  <c r="K304" i="10"/>
  <c r="K427" i="10"/>
  <c r="K160" i="10"/>
  <c r="K196" i="10"/>
  <c r="K334" i="10"/>
  <c r="K470" i="10"/>
  <c r="K369" i="10"/>
  <c r="K189" i="10"/>
  <c r="K327" i="10"/>
  <c r="K365" i="10"/>
  <c r="K374" i="10"/>
  <c r="K165" i="10"/>
  <c r="K218" i="10"/>
  <c r="K485" i="10"/>
  <c r="K76" i="10"/>
  <c r="K312" i="10"/>
  <c r="K56" i="10"/>
  <c r="K70" i="10"/>
  <c r="K65" i="10"/>
  <c r="K121" i="10"/>
  <c r="K209" i="10"/>
  <c r="K238" i="10"/>
  <c r="K249" i="10"/>
  <c r="K469" i="10"/>
  <c r="K213" i="10"/>
  <c r="K434" i="10"/>
  <c r="K87" i="10"/>
  <c r="K317" i="10"/>
  <c r="K129" i="10"/>
  <c r="K278" i="10"/>
  <c r="K307" i="10"/>
  <c r="K233" i="10"/>
  <c r="K280" i="10"/>
  <c r="K380" i="10"/>
  <c r="K259" i="10"/>
  <c r="K475" i="10"/>
  <c r="K378" i="10"/>
  <c r="K198" i="10"/>
  <c r="K393" i="10"/>
  <c r="K432" i="10"/>
  <c r="K261" i="10"/>
  <c r="K337" i="10"/>
  <c r="K117" i="10"/>
  <c r="K153" i="10"/>
  <c r="K214" i="10"/>
  <c r="K244" i="10"/>
  <c r="K449" i="10"/>
  <c r="K482" i="10"/>
  <c r="K139" i="10"/>
  <c r="K313" i="10"/>
  <c r="K407" i="10"/>
  <c r="K282" i="10"/>
  <c r="K362" i="10"/>
  <c r="K150" i="10"/>
  <c r="K302" i="10"/>
  <c r="K331" i="10"/>
  <c r="K159" i="10"/>
  <c r="K175" i="10"/>
  <c r="K199" i="10"/>
  <c r="K230" i="10"/>
  <c r="K256" i="10"/>
  <c r="K275" i="10"/>
  <c r="K101" i="10"/>
  <c r="K342" i="10"/>
  <c r="K399" i="10"/>
  <c r="K414" i="10"/>
  <c r="K83" i="10"/>
  <c r="K462" i="10"/>
  <c r="K169" i="10"/>
  <c r="K252" i="10"/>
  <c r="K357" i="10"/>
  <c r="K151" i="10"/>
  <c r="K341" i="10"/>
  <c r="K440" i="10"/>
  <c r="K172" i="10"/>
  <c r="K66" i="10"/>
  <c r="K250" i="10"/>
  <c r="K328" i="10"/>
  <c r="K360" i="10"/>
  <c r="K137" i="10"/>
  <c r="K372" i="10"/>
  <c r="K370" i="10"/>
  <c r="K429" i="10"/>
  <c r="K358" i="10"/>
  <c r="K383" i="10"/>
  <c r="K354" i="10"/>
  <c r="K439" i="10"/>
  <c r="K273" i="10"/>
  <c r="K272" i="10"/>
  <c r="K294" i="10"/>
  <c r="K235" i="10"/>
  <c r="K131" i="10"/>
  <c r="K205" i="10"/>
  <c r="K231" i="10"/>
  <c r="K377" i="10"/>
  <c r="K468" i="10"/>
  <c r="K474" i="10"/>
  <c r="K119" i="10"/>
  <c r="K206" i="10"/>
  <c r="K410" i="10"/>
  <c r="K128" i="10"/>
  <c r="K212" i="10"/>
  <c r="K179" i="10"/>
  <c r="K232" i="10"/>
  <c r="K258" i="10"/>
  <c r="K155" i="10"/>
  <c r="K178" i="10"/>
  <c r="K319" i="10"/>
  <c r="K463" i="10"/>
  <c r="K186" i="10"/>
  <c r="K382" i="10"/>
  <c r="K171" i="10"/>
  <c r="K211" i="10"/>
  <c r="K225" i="10"/>
  <c r="K219" i="10"/>
  <c r="K301" i="10"/>
  <c r="K478" i="10"/>
  <c r="K98" i="10"/>
  <c r="K51" i="10"/>
  <c r="K420" i="10"/>
  <c r="K446" i="10"/>
  <c r="K290" i="10"/>
  <c r="K323" i="10"/>
  <c r="K297" i="10"/>
  <c r="K436" i="10"/>
  <c r="K480" i="10"/>
  <c r="K195" i="10"/>
  <c r="K145" i="10"/>
  <c r="K158" i="10"/>
  <c r="K173" i="10"/>
  <c r="K217" i="10"/>
  <c r="K268" i="10"/>
  <c r="K315" i="10"/>
  <c r="K338" i="10"/>
  <c r="K389" i="10"/>
  <c r="K413" i="10"/>
  <c r="K433" i="10"/>
  <c r="K461" i="10"/>
  <c r="K149" i="10"/>
  <c r="K237" i="10"/>
  <c r="K356" i="10"/>
  <c r="K141" i="10"/>
  <c r="K283" i="10"/>
  <c r="K352" i="10"/>
  <c r="K125" i="10"/>
  <c r="K245" i="10"/>
  <c r="K321" i="10"/>
  <c r="K349" i="10"/>
  <c r="K284" i="10"/>
  <c r="K140" i="10"/>
  <c r="K417" i="10"/>
  <c r="K291" i="10"/>
  <c r="K437" i="10"/>
  <c r="K20" i="10"/>
  <c r="K104" i="10"/>
  <c r="K124" i="10"/>
  <c r="K239" i="10"/>
  <c r="K443" i="10"/>
  <c r="K107" i="10"/>
  <c r="K298" i="10"/>
  <c r="K376" i="10"/>
  <c r="K162" i="10"/>
  <c r="K329" i="10"/>
  <c r="K395" i="10"/>
  <c r="K441" i="10"/>
  <c r="K400" i="10"/>
  <c r="K132" i="10"/>
  <c r="K229" i="10"/>
  <c r="K264" i="10"/>
  <c r="K308" i="10"/>
  <c r="K418" i="10"/>
  <c r="K143" i="10"/>
  <c r="K194" i="10"/>
  <c r="K287" i="10"/>
  <c r="K350" i="10"/>
  <c r="K430" i="10"/>
  <c r="K473" i="10"/>
  <c r="K289" i="10"/>
  <c r="K190" i="10"/>
  <c r="K93" i="10"/>
  <c r="K224" i="10"/>
  <c r="K348" i="10"/>
  <c r="K394" i="10"/>
  <c r="K146" i="10"/>
  <c r="K215" i="10"/>
  <c r="K310" i="10"/>
  <c r="K391" i="10"/>
  <c r="K118" i="10"/>
  <c r="K191" i="10"/>
  <c r="K295" i="10"/>
  <c r="K477" i="10"/>
  <c r="K163" i="10"/>
  <c r="K108" i="10"/>
  <c r="K97" i="10"/>
  <c r="K397" i="10"/>
  <c r="K99" i="10"/>
  <c r="K493" i="10"/>
  <c r="K490" i="10"/>
  <c r="K496" i="10"/>
  <c r="K498" i="10"/>
  <c r="K502" i="10"/>
  <c r="K506" i="10"/>
  <c r="K510" i="10"/>
  <c r="K514" i="10"/>
  <c r="K518" i="10"/>
  <c r="K522" i="10"/>
  <c r="K526" i="10"/>
  <c r="K530" i="10"/>
  <c r="K534" i="10"/>
  <c r="K538" i="10"/>
  <c r="K542" i="10"/>
  <c r="K546" i="10"/>
  <c r="K550" i="10"/>
  <c r="K554" i="10"/>
  <c r="K558" i="10"/>
  <c r="K562" i="10"/>
  <c r="K566" i="10"/>
  <c r="K570" i="10"/>
  <c r="K574" i="10"/>
  <c r="K578" i="10"/>
  <c r="K582" i="10"/>
  <c r="K586" i="10"/>
  <c r="K590" i="10"/>
  <c r="K594" i="10"/>
  <c r="K598" i="10"/>
  <c r="K152" i="10"/>
  <c r="K424" i="10"/>
  <c r="K366" i="10"/>
  <c r="K220" i="10"/>
  <c r="K112" i="10"/>
  <c r="K458" i="10"/>
  <c r="K120" i="10"/>
  <c r="K336" i="10"/>
  <c r="K409" i="10"/>
  <c r="K442" i="10"/>
  <c r="K484" i="10"/>
  <c r="K106" i="10"/>
  <c r="K347" i="10"/>
  <c r="K134" i="10"/>
  <c r="K177" i="10"/>
  <c r="K379" i="10"/>
  <c r="K422" i="10"/>
  <c r="K203" i="10"/>
  <c r="K63" i="10"/>
  <c r="K448" i="10"/>
  <c r="K122" i="10"/>
  <c r="K156" i="10"/>
  <c r="K111" i="10"/>
  <c r="K114" i="10"/>
  <c r="K344" i="10"/>
  <c r="K435" i="10"/>
  <c r="K236" i="10"/>
  <c r="K279" i="10"/>
  <c r="K421" i="10"/>
  <c r="K465" i="10"/>
  <c r="K266" i="10"/>
  <c r="K187" i="10"/>
  <c r="K471" i="10"/>
  <c r="K89" i="10"/>
  <c r="K392" i="10"/>
  <c r="K138" i="10"/>
  <c r="K202" i="10"/>
  <c r="K288" i="10"/>
  <c r="K367" i="10"/>
  <c r="K167" i="10"/>
  <c r="K274" i="10"/>
  <c r="K467" i="10"/>
  <c r="K161" i="10"/>
  <c r="K208" i="10"/>
  <c r="K309" i="10"/>
  <c r="K115" i="10"/>
  <c r="K361" i="10"/>
  <c r="K90" i="10"/>
  <c r="K23" i="10"/>
  <c r="K489" i="10"/>
  <c r="K495" i="10"/>
  <c r="K497" i="10"/>
  <c r="K501" i="10"/>
  <c r="K505" i="10"/>
  <c r="K509" i="10"/>
  <c r="K513" i="10"/>
  <c r="K517" i="10"/>
  <c r="K521" i="10"/>
  <c r="K525" i="10"/>
  <c r="K529" i="10"/>
  <c r="K533" i="10"/>
  <c r="K537" i="10"/>
  <c r="K541" i="10"/>
  <c r="K545" i="10"/>
  <c r="K549" i="10"/>
  <c r="K553" i="10"/>
  <c r="K557" i="10"/>
  <c r="K561" i="10"/>
  <c r="K565" i="10"/>
  <c r="K569" i="10"/>
  <c r="K573" i="10"/>
  <c r="K577" i="10"/>
  <c r="K581" i="10"/>
  <c r="K585" i="10"/>
  <c r="K423" i="10"/>
  <c r="K373" i="10"/>
  <c r="K438" i="10"/>
  <c r="K447" i="10"/>
  <c r="K86" i="10"/>
  <c r="K227" i="10"/>
  <c r="K234" i="10"/>
  <c r="K293" i="10"/>
  <c r="K324" i="10"/>
  <c r="K277" i="10"/>
  <c r="K85" i="10"/>
  <c r="K281" i="10"/>
  <c r="K464" i="10"/>
  <c r="K148" i="10"/>
  <c r="K343" i="10"/>
  <c r="K126" i="10"/>
  <c r="K164" i="10"/>
  <c r="K276" i="10"/>
  <c r="K142" i="10"/>
  <c r="K300" i="10"/>
  <c r="K242" i="10"/>
  <c r="K246" i="10"/>
  <c r="K416" i="10"/>
  <c r="K431" i="10"/>
  <c r="K388" i="10"/>
  <c r="K123" i="10"/>
  <c r="K303" i="10"/>
  <c r="K267" i="10"/>
  <c r="K325" i="10"/>
  <c r="K406" i="10"/>
  <c r="K455" i="10"/>
  <c r="K226" i="10"/>
  <c r="K133" i="10"/>
  <c r="K351" i="10"/>
  <c r="K311" i="10"/>
  <c r="K184" i="10"/>
  <c r="K263" i="10"/>
  <c r="K340" i="10"/>
  <c r="K450" i="10"/>
  <c r="K147" i="10"/>
  <c r="K269" i="10"/>
  <c r="K460" i="10"/>
  <c r="K88" i="10"/>
  <c r="K404" i="10"/>
  <c r="K330" i="10"/>
  <c r="K353" i="10"/>
  <c r="K487" i="10"/>
  <c r="K492" i="10"/>
  <c r="K68" i="10"/>
  <c r="K500" i="10"/>
  <c r="K504" i="10"/>
  <c r="K508" i="10"/>
  <c r="K512" i="10"/>
  <c r="K516" i="10"/>
  <c r="K520" i="10"/>
  <c r="K524" i="10"/>
  <c r="K528" i="10"/>
  <c r="K532" i="10"/>
  <c r="K536" i="10"/>
  <c r="K540" i="10"/>
  <c r="K544" i="10"/>
  <c r="K548" i="10"/>
  <c r="K552" i="10"/>
  <c r="K556" i="10"/>
  <c r="K560" i="10"/>
  <c r="K564" i="10"/>
  <c r="K568" i="10"/>
  <c r="K572" i="10"/>
  <c r="K576" i="10"/>
  <c r="K580" i="10"/>
  <c r="K584" i="10"/>
  <c r="K588" i="10"/>
  <c r="K592" i="10"/>
  <c r="K596" i="10"/>
  <c r="K600" i="10"/>
  <c r="K105" i="10"/>
  <c r="K127" i="10"/>
  <c r="K425" i="10"/>
  <c r="K355" i="10"/>
  <c r="K135" i="10"/>
  <c r="K479" i="10"/>
  <c r="K200" i="10"/>
  <c r="K428" i="10"/>
  <c r="K157" i="10"/>
  <c r="K488" i="10"/>
  <c r="K204" i="10"/>
  <c r="K292" i="10"/>
  <c r="K306" i="10"/>
  <c r="K182" i="10"/>
  <c r="K390" i="10"/>
  <c r="K201" i="10"/>
  <c r="K386" i="10"/>
  <c r="K483" i="10"/>
  <c r="K183" i="10"/>
  <c r="K457" i="10"/>
  <c r="K481" i="10"/>
  <c r="K299" i="10"/>
  <c r="K241" i="10"/>
  <c r="K412" i="10"/>
  <c r="K270" i="10"/>
  <c r="K385" i="10"/>
  <c r="K79" i="10"/>
  <c r="K210" i="10"/>
  <c r="K257" i="10"/>
  <c r="K318" i="10"/>
  <c r="K405" i="10"/>
  <c r="K454" i="10"/>
  <c r="K192" i="10"/>
  <c r="K453" i="10"/>
  <c r="K346" i="10"/>
  <c r="K188" i="10"/>
  <c r="K384" i="10"/>
  <c r="K452" i="10"/>
  <c r="K170" i="10"/>
  <c r="K260" i="10"/>
  <c r="K333" i="10"/>
  <c r="K419" i="10"/>
  <c r="K451" i="10"/>
  <c r="K193" i="10"/>
  <c r="K326" i="10"/>
  <c r="K181" i="10"/>
  <c r="K262" i="10"/>
  <c r="K339" i="10"/>
  <c r="K411" i="10"/>
  <c r="K81" i="10"/>
  <c r="K494" i="10"/>
  <c r="K491" i="10"/>
  <c r="K499" i="10"/>
  <c r="K503" i="10"/>
  <c r="K507" i="10"/>
  <c r="K511" i="10"/>
  <c r="K515" i="10"/>
  <c r="K519" i="10"/>
  <c r="K523" i="10"/>
  <c r="K527" i="10"/>
  <c r="K531" i="10"/>
  <c r="K535" i="10"/>
  <c r="K539" i="10"/>
  <c r="K543" i="10"/>
  <c r="K547" i="10"/>
  <c r="K551" i="10"/>
  <c r="K555" i="10"/>
  <c r="K559" i="10"/>
  <c r="K563" i="10"/>
  <c r="K567" i="10"/>
  <c r="K571" i="10"/>
  <c r="K575" i="10"/>
  <c r="K579" i="10"/>
  <c r="K583" i="10"/>
  <c r="K587" i="10"/>
  <c r="K595" i="10"/>
  <c r="K599" i="10"/>
  <c r="K589" i="10"/>
  <c r="K597" i="10"/>
  <c r="K591" i="10"/>
  <c r="K593" i="10"/>
  <c r="U423" i="10"/>
  <c r="U470" i="10"/>
  <c r="U284" i="10"/>
  <c r="U424" i="10"/>
  <c r="U137" i="10"/>
  <c r="U127" i="10"/>
  <c r="U369" i="10"/>
  <c r="U370" i="10"/>
  <c r="U417" i="10"/>
  <c r="U327" i="10"/>
  <c r="U373" i="10"/>
  <c r="U355" i="10"/>
  <c r="U429" i="10"/>
  <c r="U366" i="10"/>
  <c r="U365" i="10"/>
  <c r="U383" i="10"/>
  <c r="U447" i="10"/>
  <c r="U165" i="10"/>
  <c r="U291" i="10"/>
  <c r="U112" i="10"/>
  <c r="U135" i="10"/>
  <c r="U218" i="10"/>
  <c r="U86" i="10"/>
  <c r="U200" i="10"/>
  <c r="U439" i="10"/>
  <c r="U458" i="10"/>
  <c r="U103" i="10"/>
  <c r="U227" i="10"/>
  <c r="U76" i="10"/>
  <c r="U104" i="10"/>
  <c r="U272" i="10"/>
  <c r="U428" i="10"/>
  <c r="U312" i="10"/>
  <c r="U124" i="10"/>
  <c r="U70" i="10"/>
  <c r="U488" i="10"/>
  <c r="U235" i="10"/>
  <c r="U336" i="10"/>
  <c r="U100" i="10"/>
  <c r="U121" i="10"/>
  <c r="U82" i="10"/>
  <c r="U109" i="10"/>
  <c r="U131" i="10"/>
  <c r="U204" i="10"/>
  <c r="U209" i="10"/>
  <c r="U231" i="10"/>
  <c r="U239" i="10"/>
  <c r="U249" i="10"/>
  <c r="U293" i="10"/>
  <c r="U306" i="10"/>
  <c r="U377" i="10"/>
  <c r="U409" i="10"/>
  <c r="U469" i="10"/>
  <c r="U474" i="10"/>
  <c r="U277" i="10"/>
  <c r="U434" i="10"/>
  <c r="U443" i="10"/>
  <c r="U484" i="10"/>
  <c r="U119" i="10"/>
  <c r="U182" i="10"/>
  <c r="U87" i="10"/>
  <c r="U298" i="10"/>
  <c r="U317" i="10"/>
  <c r="U85" i="10"/>
  <c r="U390" i="10"/>
  <c r="U410" i="10"/>
  <c r="U106" i="10"/>
  <c r="U129" i="10"/>
  <c r="U212" i="10"/>
  <c r="U281" i="10"/>
  <c r="U307" i="10"/>
  <c r="U376" i="10"/>
  <c r="U134" i="10"/>
  <c r="U179" i="10"/>
  <c r="U372" i="10"/>
  <c r="U358" i="10"/>
  <c r="U354" i="10"/>
  <c r="U273" i="10"/>
  <c r="U294" i="10"/>
  <c r="U205" i="10"/>
  <c r="U468" i="10"/>
  <c r="U206" i="10"/>
  <c r="U128" i="10"/>
  <c r="U251" i="10"/>
  <c r="U415" i="10"/>
  <c r="U363" i="10"/>
  <c r="U271" i="10"/>
  <c r="U240" i="10"/>
  <c r="U166" i="10"/>
  <c r="U403" i="10"/>
  <c r="U168" i="10"/>
  <c r="U180" i="10"/>
  <c r="U232" i="10"/>
  <c r="U247" i="10"/>
  <c r="U280" i="10"/>
  <c r="U359" i="10"/>
  <c r="U386" i="10"/>
  <c r="U466" i="10"/>
  <c r="U148" i="10"/>
  <c r="U176" i="10"/>
  <c r="U178" i="10"/>
  <c r="U285" i="10"/>
  <c r="U475" i="10"/>
  <c r="U368" i="10"/>
  <c r="U379" i="10"/>
  <c r="U408" i="10"/>
  <c r="U441" i="10"/>
  <c r="U476" i="10"/>
  <c r="U186" i="10"/>
  <c r="U254" i="10"/>
  <c r="U393" i="10"/>
  <c r="U401" i="10"/>
  <c r="U457" i="10"/>
  <c r="U144" i="10"/>
  <c r="U164" i="10"/>
  <c r="U94" i="10"/>
  <c r="U211" i="10"/>
  <c r="U223" i="10"/>
  <c r="U261" i="10"/>
  <c r="U320" i="10"/>
  <c r="U63" i="10"/>
  <c r="U396" i="10"/>
  <c r="U486" i="10"/>
  <c r="U117" i="10"/>
  <c r="U91" i="10"/>
  <c r="U481" i="10"/>
  <c r="U253" i="10"/>
  <c r="U300" i="10"/>
  <c r="U398" i="10"/>
  <c r="U478" i="10"/>
  <c r="U214" i="10"/>
  <c r="U243" i="10"/>
  <c r="U46" i="10"/>
  <c r="U28" i="10"/>
  <c r="U381" i="10"/>
  <c r="U420" i="10"/>
  <c r="U482" i="10"/>
  <c r="U136" i="10"/>
  <c r="U241" i="10"/>
  <c r="U286" i="10"/>
  <c r="U416" i="10"/>
  <c r="U154" i="10"/>
  <c r="U290" i="10"/>
  <c r="U322" i="10"/>
  <c r="U407" i="10"/>
  <c r="U472" i="10"/>
  <c r="U111" i="10"/>
  <c r="U113" i="10"/>
  <c r="U264" i="10"/>
  <c r="U265" i="10"/>
  <c r="U314" i="10"/>
  <c r="U385" i="10"/>
  <c r="U116" i="10"/>
  <c r="U123" i="10"/>
  <c r="U456" i="10"/>
  <c r="U480" i="10"/>
  <c r="U174" i="10"/>
  <c r="U140" i="10"/>
  <c r="U438" i="10"/>
  <c r="U437" i="10"/>
  <c r="U234" i="10"/>
  <c r="U324" i="10"/>
  <c r="U107" i="10"/>
  <c r="U162" i="10"/>
  <c r="U426" i="10"/>
  <c r="U197" i="10"/>
  <c r="U387" i="10"/>
  <c r="U255" i="10"/>
  <c r="U185" i="10"/>
  <c r="U296" i="10"/>
  <c r="U444" i="10"/>
  <c r="U375" i="10"/>
  <c r="U402" i="10"/>
  <c r="U152" i="10"/>
  <c r="U425" i="10"/>
  <c r="U220" i="10"/>
  <c r="U479" i="10"/>
  <c r="U120" i="10"/>
  <c r="U157" i="10"/>
  <c r="U292" i="10"/>
  <c r="U442" i="10"/>
  <c r="U347" i="10"/>
  <c r="U345" i="10"/>
  <c r="U216" i="10"/>
  <c r="U445" i="10"/>
  <c r="U221" i="10"/>
  <c r="U80" i="10"/>
  <c r="U332" i="10"/>
  <c r="U316" i="10"/>
  <c r="U305" i="10"/>
  <c r="U201" i="10"/>
  <c r="U233" i="10"/>
  <c r="U258" i="10"/>
  <c r="U329" i="10"/>
  <c r="U380" i="10"/>
  <c r="U464" i="10"/>
  <c r="U483" i="10"/>
  <c r="U155" i="10"/>
  <c r="U177" i="10"/>
  <c r="U259" i="10"/>
  <c r="U319" i="10"/>
  <c r="U343" i="10"/>
  <c r="U378" i="10"/>
  <c r="U395" i="10"/>
  <c r="U422" i="10"/>
  <c r="U463" i="10"/>
  <c r="U183" i="10"/>
  <c r="U198" i="10"/>
  <c r="U382" i="10"/>
  <c r="U400" i="10"/>
  <c r="U432" i="10"/>
  <c r="U126" i="10"/>
  <c r="U171" i="10"/>
  <c r="U203" i="10"/>
  <c r="U225" i="10"/>
  <c r="U276" i="10"/>
  <c r="U337" i="10"/>
  <c r="U219" i="10"/>
  <c r="U142" i="10"/>
  <c r="U299" i="10"/>
  <c r="U301" i="10"/>
  <c r="U448" i="10"/>
  <c r="U153" i="10"/>
  <c r="U242" i="10"/>
  <c r="U244" i="10"/>
  <c r="U52" i="10"/>
  <c r="U122" i="10"/>
  <c r="U71" i="10"/>
  <c r="U449" i="10"/>
  <c r="U77" i="10"/>
  <c r="U132" i="10"/>
  <c r="U139" i="10"/>
  <c r="U246" i="10"/>
  <c r="U412" i="10"/>
  <c r="U446" i="10"/>
  <c r="U156" i="10"/>
  <c r="U313" i="10"/>
  <c r="U323" i="10"/>
  <c r="U431" i="10"/>
  <c r="U229" i="10"/>
  <c r="U114" i="10"/>
  <c r="U270" i="10"/>
  <c r="U282" i="10"/>
  <c r="U189" i="10"/>
  <c r="U56" i="10"/>
  <c r="U297" i="10"/>
  <c r="U195" i="10"/>
  <c r="U303" i="10"/>
  <c r="U331" i="10"/>
  <c r="U418" i="10"/>
  <c r="U435" i="10"/>
  <c r="U145" i="10"/>
  <c r="U159" i="10"/>
  <c r="U173" i="10"/>
  <c r="U194" i="10"/>
  <c r="U199" i="10"/>
  <c r="U230" i="10"/>
  <c r="U256" i="10"/>
  <c r="U267" i="10"/>
  <c r="U275" i="10"/>
  <c r="U287" i="10"/>
  <c r="U325" i="10"/>
  <c r="U342" i="10"/>
  <c r="U350" i="10"/>
  <c r="U399" i="10"/>
  <c r="U406" i="10"/>
  <c r="U414" i="10"/>
  <c r="U430" i="10"/>
  <c r="U83" i="10"/>
  <c r="U455" i="10"/>
  <c r="U462" i="10"/>
  <c r="U473" i="10"/>
  <c r="U169" i="10"/>
  <c r="U226" i="10"/>
  <c r="U252" i="10"/>
  <c r="U289" i="10"/>
  <c r="U357" i="10"/>
  <c r="U133" i="10"/>
  <c r="U151" i="10"/>
  <c r="U190" i="10"/>
  <c r="U341" i="10"/>
  <c r="U351" i="10"/>
  <c r="U440" i="10"/>
  <c r="U93" i="10"/>
  <c r="U172" i="10"/>
  <c r="U224" i="10"/>
  <c r="U250" i="10"/>
  <c r="U311" i="10"/>
  <c r="U328" i="10"/>
  <c r="U348" i="10"/>
  <c r="U360" i="10"/>
  <c r="U394" i="10"/>
  <c r="U69" i="10"/>
  <c r="U146" i="10"/>
  <c r="U184" i="10"/>
  <c r="U215" i="10"/>
  <c r="U263" i="10"/>
  <c r="U310" i="10"/>
  <c r="U340" i="10"/>
  <c r="U391" i="10"/>
  <c r="U450" i="10"/>
  <c r="U118" i="10"/>
  <c r="U147" i="10"/>
  <c r="U191" i="10"/>
  <c r="U269" i="10"/>
  <c r="U295" i="10"/>
  <c r="U460" i="10"/>
  <c r="U477" i="10"/>
  <c r="U88" i="10"/>
  <c r="U163" i="10"/>
  <c r="U64" i="10"/>
  <c r="U108" i="10"/>
  <c r="U404" i="10"/>
  <c r="U97" i="10"/>
  <c r="U330" i="10"/>
  <c r="U57" i="10"/>
  <c r="U353" i="10"/>
  <c r="U397" i="10"/>
  <c r="U99" i="10"/>
  <c r="U130" i="10"/>
  <c r="U364" i="10"/>
  <c r="U248" i="10"/>
  <c r="U150" i="10"/>
  <c r="U374" i="10"/>
  <c r="U65" i="10"/>
  <c r="U278" i="10"/>
  <c r="U105" i="10"/>
  <c r="U371" i="10"/>
  <c r="U207" i="10"/>
  <c r="U436" i="10"/>
  <c r="U459" i="10"/>
  <c r="U228" i="10"/>
  <c r="U388" i="10"/>
  <c r="U334" i="10"/>
  <c r="U213" i="10"/>
  <c r="U362" i="10"/>
  <c r="U238" i="10"/>
  <c r="U79" i="10"/>
  <c r="U143" i="10"/>
  <c r="U236" i="10"/>
  <c r="U465" i="10"/>
  <c r="U187" i="10"/>
  <c r="U89" i="10"/>
  <c r="U452" i="10"/>
  <c r="U419" i="10"/>
  <c r="U339" i="10"/>
  <c r="U493" i="10"/>
  <c r="U487" i="10"/>
  <c r="U490" i="10"/>
  <c r="U492" i="10"/>
  <c r="U496" i="10"/>
  <c r="U68" i="10"/>
  <c r="U498" i="10"/>
  <c r="U500" i="10"/>
  <c r="U502" i="10"/>
  <c r="U504" i="10"/>
  <c r="U506" i="10"/>
  <c r="U508" i="10"/>
  <c r="U510" i="10"/>
  <c r="U512" i="10"/>
  <c r="U514" i="10"/>
  <c r="U516" i="10"/>
  <c r="U518" i="10"/>
  <c r="U520" i="10"/>
  <c r="U522" i="10"/>
  <c r="U524" i="10"/>
  <c r="U526" i="10"/>
  <c r="U528" i="10"/>
  <c r="U530" i="10"/>
  <c r="U532" i="10"/>
  <c r="U534" i="10"/>
  <c r="U536" i="10"/>
  <c r="U538" i="10"/>
  <c r="U540" i="10"/>
  <c r="U542" i="10"/>
  <c r="U544" i="10"/>
  <c r="U546" i="10"/>
  <c r="U548" i="10"/>
  <c r="U550" i="10"/>
  <c r="U552" i="10"/>
  <c r="U554" i="10"/>
  <c r="U556" i="10"/>
  <c r="U558" i="10"/>
  <c r="U560" i="10"/>
  <c r="U562" i="10"/>
  <c r="U564" i="10"/>
  <c r="U566" i="10"/>
  <c r="U568" i="10"/>
  <c r="U570" i="10"/>
  <c r="U572" i="10"/>
  <c r="U574" i="10"/>
  <c r="U576" i="10"/>
  <c r="U578" i="10"/>
  <c r="U580" i="10"/>
  <c r="U582" i="10"/>
  <c r="U584" i="10"/>
  <c r="U586" i="10"/>
  <c r="U588" i="10"/>
  <c r="U590" i="10"/>
  <c r="U592" i="10"/>
  <c r="U594" i="10"/>
  <c r="U596" i="10"/>
  <c r="U598" i="10"/>
  <c r="U600" i="10"/>
  <c r="U222" i="10"/>
  <c r="U427" i="10"/>
  <c r="U217" i="10"/>
  <c r="U338" i="10"/>
  <c r="U461" i="10"/>
  <c r="U141" i="10"/>
  <c r="U392" i="10"/>
  <c r="U367" i="10"/>
  <c r="U467" i="10"/>
  <c r="U115" i="10"/>
  <c r="U344" i="10"/>
  <c r="U210" i="10"/>
  <c r="U318" i="10"/>
  <c r="U454" i="10"/>
  <c r="U453" i="10"/>
  <c r="U188" i="10"/>
  <c r="U384" i="10"/>
  <c r="U333" i="10"/>
  <c r="U326" i="10"/>
  <c r="U335" i="10"/>
  <c r="U304" i="10"/>
  <c r="U196" i="10"/>
  <c r="U315" i="10"/>
  <c r="U433" i="10"/>
  <c r="U356" i="10"/>
  <c r="U125" i="10"/>
  <c r="U349" i="10"/>
  <c r="U288" i="10"/>
  <c r="U274" i="10"/>
  <c r="U309" i="10"/>
  <c r="U302" i="10"/>
  <c r="U175" i="10"/>
  <c r="U279" i="10"/>
  <c r="U421" i="10"/>
  <c r="U266" i="10"/>
  <c r="U471" i="10"/>
  <c r="U260" i="10"/>
  <c r="U193" i="10"/>
  <c r="U262" i="10"/>
  <c r="U494" i="10"/>
  <c r="U489" i="10"/>
  <c r="U491" i="10"/>
  <c r="U495" i="10"/>
  <c r="U497" i="10"/>
  <c r="U499" i="10"/>
  <c r="U501" i="10"/>
  <c r="U503" i="10"/>
  <c r="U505" i="10"/>
  <c r="U507" i="10"/>
  <c r="U509" i="10"/>
  <c r="U511" i="10"/>
  <c r="U513" i="10"/>
  <c r="U515" i="10"/>
  <c r="U517" i="10"/>
  <c r="U519" i="10"/>
  <c r="U521" i="10"/>
  <c r="U523" i="10"/>
  <c r="U525" i="10"/>
  <c r="U527" i="10"/>
  <c r="U529" i="10"/>
  <c r="U531" i="10"/>
  <c r="U533" i="10"/>
  <c r="U535" i="10"/>
  <c r="U537" i="10"/>
  <c r="U539" i="10"/>
  <c r="U541" i="10"/>
  <c r="U543" i="10"/>
  <c r="U545" i="10"/>
  <c r="U547" i="10"/>
  <c r="U549" i="10"/>
  <c r="U551" i="10"/>
  <c r="U553" i="10"/>
  <c r="U555" i="10"/>
  <c r="U557" i="10"/>
  <c r="U559" i="10"/>
  <c r="U561" i="10"/>
  <c r="U563" i="10"/>
  <c r="U565" i="10"/>
  <c r="U567" i="10"/>
  <c r="U569" i="10"/>
  <c r="U571" i="10"/>
  <c r="U573" i="10"/>
  <c r="U575" i="10"/>
  <c r="U577" i="10"/>
  <c r="U579" i="10"/>
  <c r="U581" i="10"/>
  <c r="U583" i="10"/>
  <c r="U585" i="10"/>
  <c r="U587" i="10"/>
  <c r="U589" i="10"/>
  <c r="U591" i="10"/>
  <c r="U593" i="10"/>
  <c r="U595" i="10"/>
  <c r="U597" i="10"/>
  <c r="U599" i="10"/>
  <c r="U308" i="10"/>
  <c r="U160" i="10"/>
  <c r="U268" i="10"/>
  <c r="U413" i="10"/>
  <c r="U237" i="10"/>
  <c r="U352" i="10"/>
  <c r="U321" i="10"/>
  <c r="U202" i="10"/>
  <c r="U167" i="10"/>
  <c r="U208" i="10"/>
  <c r="U90" i="10"/>
  <c r="U30" i="10"/>
  <c r="U389" i="10"/>
  <c r="U149" i="10"/>
  <c r="U283" i="10"/>
  <c r="U245" i="10"/>
  <c r="U138" i="10"/>
  <c r="U161" i="10"/>
  <c r="U361" i="10"/>
  <c r="U485" i="10"/>
  <c r="U158" i="10"/>
  <c r="U257" i="10"/>
  <c r="U405" i="10"/>
  <c r="U192" i="10"/>
  <c r="U346" i="10"/>
  <c r="U170" i="10"/>
  <c r="U451" i="10"/>
  <c r="U181" i="10"/>
  <c r="U411" i="10"/>
  <c r="I369" i="10"/>
  <c r="I417" i="10"/>
  <c r="I312" i="10"/>
  <c r="I124" i="10"/>
  <c r="I235" i="10"/>
  <c r="I131" i="10"/>
  <c r="I209" i="10"/>
  <c r="I239" i="10"/>
  <c r="I293" i="10"/>
  <c r="I377" i="10"/>
  <c r="I469" i="10"/>
  <c r="I277" i="10"/>
  <c r="I443" i="10"/>
  <c r="I119" i="10"/>
  <c r="I87" i="10"/>
  <c r="I298" i="10"/>
  <c r="I410" i="10"/>
  <c r="I129" i="10"/>
  <c r="I281" i="10"/>
  <c r="I376" i="10"/>
  <c r="I179" i="10"/>
  <c r="I233" i="10"/>
  <c r="I329" i="10"/>
  <c r="I464" i="10"/>
  <c r="I155" i="10"/>
  <c r="I259" i="10"/>
  <c r="I343" i="10"/>
  <c r="I395" i="10"/>
  <c r="I463" i="10"/>
  <c r="I198" i="10"/>
  <c r="I400" i="10"/>
  <c r="I126" i="10"/>
  <c r="I171" i="10"/>
  <c r="I276" i="10"/>
  <c r="I142" i="10"/>
  <c r="I301" i="10"/>
  <c r="I153" i="10"/>
  <c r="I242" i="10"/>
  <c r="I51" i="10"/>
  <c r="I449" i="10"/>
  <c r="I132" i="10"/>
  <c r="I246" i="10"/>
  <c r="I446" i="10"/>
  <c r="I313" i="10"/>
  <c r="I431" i="10"/>
  <c r="I229" i="10"/>
  <c r="I282" i="10"/>
  <c r="I308" i="10"/>
  <c r="I388" i="10"/>
  <c r="I436" i="10"/>
  <c r="I150" i="10"/>
  <c r="I303" i="10"/>
  <c r="I418" i="10"/>
  <c r="I145" i="10"/>
  <c r="I159" i="10"/>
  <c r="I194" i="10"/>
  <c r="I220" i="10"/>
  <c r="I479" i="10"/>
  <c r="I271" i="10"/>
  <c r="I240" i="10"/>
  <c r="I166" i="10"/>
  <c r="I231" i="10"/>
  <c r="I292" i="10"/>
  <c r="I403" i="10"/>
  <c r="I474" i="10"/>
  <c r="I442" i="10"/>
  <c r="I168" i="10"/>
  <c r="I212" i="10"/>
  <c r="I347" i="10"/>
  <c r="I180" i="10"/>
  <c r="I258" i="10"/>
  <c r="I386" i="10"/>
  <c r="I176" i="10"/>
  <c r="I319" i="10"/>
  <c r="I379" i="10"/>
  <c r="I476" i="10"/>
  <c r="I382" i="10"/>
  <c r="I457" i="10"/>
  <c r="I94" i="10"/>
  <c r="I225" i="10"/>
  <c r="I486" i="10"/>
  <c r="I219" i="10"/>
  <c r="I481" i="10"/>
  <c r="I398" i="10"/>
  <c r="I98" i="10"/>
  <c r="I102" i="10"/>
  <c r="I381" i="10"/>
  <c r="I241" i="10"/>
  <c r="I154" i="10"/>
  <c r="I323" i="10"/>
  <c r="I111" i="10"/>
  <c r="I265" i="10"/>
  <c r="I297" i="10"/>
  <c r="I385" i="10"/>
  <c r="I456" i="10"/>
  <c r="I195" i="10"/>
  <c r="I344" i="10"/>
  <c r="I173" i="10"/>
  <c r="I210" i="10"/>
  <c r="I236" i="10"/>
  <c r="I257" i="10"/>
  <c r="I279" i="10"/>
  <c r="I318" i="10"/>
  <c r="I405" i="10"/>
  <c r="I421" i="10"/>
  <c r="I454" i="10"/>
  <c r="I465" i="10"/>
  <c r="I192" i="10"/>
  <c r="I266" i="10"/>
  <c r="I453" i="10"/>
  <c r="I187" i="10"/>
  <c r="I346" i="10"/>
  <c r="I471" i="10"/>
  <c r="I188" i="10"/>
  <c r="I89" i="10"/>
  <c r="I18" i="10"/>
  <c r="I384" i="10"/>
  <c r="I452" i="10"/>
  <c r="I355" i="10"/>
  <c r="I112" i="10"/>
  <c r="I354" i="10"/>
  <c r="I294" i="10"/>
  <c r="I488" i="10"/>
  <c r="I109" i="10"/>
  <c r="I205" i="10"/>
  <c r="I95" i="10"/>
  <c r="I306" i="10"/>
  <c r="I468" i="10"/>
  <c r="I332" i="10"/>
  <c r="I484" i="10"/>
  <c r="I206" i="10"/>
  <c r="I316" i="10"/>
  <c r="I390" i="10"/>
  <c r="I128" i="10"/>
  <c r="I305" i="10"/>
  <c r="I134" i="10"/>
  <c r="I232" i="10"/>
  <c r="I359" i="10"/>
  <c r="I483" i="10"/>
  <c r="I178" i="10"/>
  <c r="I368" i="10"/>
  <c r="I422" i="10"/>
  <c r="I186" i="10"/>
  <c r="I401" i="10"/>
  <c r="I211" i="10"/>
  <c r="I320" i="10"/>
  <c r="I60" i="10"/>
  <c r="I58" i="10"/>
  <c r="I299" i="10"/>
  <c r="I478" i="10"/>
  <c r="I243" i="10"/>
  <c r="I122" i="10"/>
  <c r="I420" i="10"/>
  <c r="I136" i="10"/>
  <c r="I412" i="10"/>
  <c r="I290" i="10"/>
  <c r="I472" i="10"/>
  <c r="I114" i="10"/>
  <c r="I314" i="10"/>
  <c r="I480" i="10"/>
  <c r="I304" i="10"/>
  <c r="I435" i="10"/>
  <c r="I158" i="10"/>
  <c r="I196" i="10"/>
  <c r="I217" i="10"/>
  <c r="I268" i="10"/>
  <c r="I315" i="10"/>
  <c r="I338" i="10"/>
  <c r="I389" i="10"/>
  <c r="I413" i="10"/>
  <c r="I433" i="10"/>
  <c r="I461" i="10"/>
  <c r="I149" i="10"/>
  <c r="I237" i="10"/>
  <c r="I356" i="10"/>
  <c r="I141" i="10"/>
  <c r="I283" i="10"/>
  <c r="I352" i="10"/>
  <c r="I125" i="10"/>
  <c r="I245" i="10"/>
  <c r="I321" i="10"/>
  <c r="I349" i="10"/>
  <c r="I392" i="10"/>
  <c r="I138" i="10"/>
  <c r="I110" i="10"/>
  <c r="I249" i="10"/>
  <c r="I335" i="10"/>
  <c r="I107" i="10"/>
  <c r="I317" i="10"/>
  <c r="I207" i="10"/>
  <c r="I162" i="10"/>
  <c r="I380" i="10"/>
  <c r="I285" i="10"/>
  <c r="I441" i="10"/>
  <c r="I432" i="10"/>
  <c r="I223" i="10"/>
  <c r="I139" i="10"/>
  <c r="I322" i="10"/>
  <c r="I264" i="10"/>
  <c r="I362" i="10"/>
  <c r="I174" i="10"/>
  <c r="I143" i="10"/>
  <c r="I199" i="10"/>
  <c r="I256" i="10"/>
  <c r="I101" i="10"/>
  <c r="I399" i="10"/>
  <c r="I83" i="10"/>
  <c r="I169" i="10"/>
  <c r="I357" i="10"/>
  <c r="I341" i="10"/>
  <c r="I172" i="10"/>
  <c r="I250" i="10"/>
  <c r="I360" i="10"/>
  <c r="I146" i="10"/>
  <c r="I215" i="10"/>
  <c r="I310" i="10"/>
  <c r="I391" i="10"/>
  <c r="I191" i="10"/>
  <c r="I295" i="10"/>
  <c r="I477" i="10"/>
  <c r="I163" i="10"/>
  <c r="I108" i="10"/>
  <c r="I97" i="10"/>
  <c r="I57" i="10"/>
  <c r="I397" i="10"/>
  <c r="I493" i="10"/>
  <c r="I490" i="10"/>
  <c r="I496" i="10"/>
  <c r="I498" i="10"/>
  <c r="I502" i="10"/>
  <c r="I506" i="10"/>
  <c r="I510" i="10"/>
  <c r="I514" i="10"/>
  <c r="I518" i="10"/>
  <c r="I522" i="10"/>
  <c r="I526" i="10"/>
  <c r="I530" i="10"/>
  <c r="I534" i="10"/>
  <c r="I538" i="10"/>
  <c r="I542" i="10"/>
  <c r="I546" i="10"/>
  <c r="I550" i="10"/>
  <c r="I554" i="10"/>
  <c r="I558" i="10"/>
  <c r="I562" i="10"/>
  <c r="I566" i="10"/>
  <c r="I570" i="10"/>
  <c r="I574" i="10"/>
  <c r="I578" i="10"/>
  <c r="I582" i="10"/>
  <c r="I586" i="10"/>
  <c r="I590" i="10"/>
  <c r="I594" i="10"/>
  <c r="I598" i="10"/>
  <c r="I197" i="10"/>
  <c r="I428" i="10"/>
  <c r="I65" i="10"/>
  <c r="I204" i="10"/>
  <c r="I296" i="10"/>
  <c r="I213" i="10"/>
  <c r="I182" i="10"/>
  <c r="I375" i="10"/>
  <c r="I278" i="10"/>
  <c r="I201" i="10"/>
  <c r="I466" i="10"/>
  <c r="I475" i="10"/>
  <c r="I183" i="10"/>
  <c r="I144" i="10"/>
  <c r="I261" i="10"/>
  <c r="I253" i="10"/>
  <c r="I214" i="10"/>
  <c r="I286" i="10"/>
  <c r="I407" i="10"/>
  <c r="I270" i="10"/>
  <c r="I116" i="10"/>
  <c r="I302" i="10"/>
  <c r="I267" i="10"/>
  <c r="I325" i="10"/>
  <c r="I406" i="10"/>
  <c r="I455" i="10"/>
  <c r="I226" i="10"/>
  <c r="I133" i="10"/>
  <c r="I351" i="10"/>
  <c r="I311" i="10"/>
  <c r="I170" i="10"/>
  <c r="I260" i="10"/>
  <c r="I333" i="10"/>
  <c r="I419" i="10"/>
  <c r="I451" i="10"/>
  <c r="I193" i="10"/>
  <c r="I326" i="10"/>
  <c r="I181" i="10"/>
  <c r="I262" i="10"/>
  <c r="I339" i="10"/>
  <c r="I411" i="10"/>
  <c r="I81" i="10"/>
  <c r="I494" i="10"/>
  <c r="I491" i="10"/>
  <c r="I92" i="10"/>
  <c r="I499" i="10"/>
  <c r="I503" i="10"/>
  <c r="I507" i="10"/>
  <c r="I511" i="10"/>
  <c r="I515" i="10"/>
  <c r="I519" i="10"/>
  <c r="I523" i="10"/>
  <c r="I527" i="10"/>
  <c r="I531" i="10"/>
  <c r="I535" i="10"/>
  <c r="I539" i="10"/>
  <c r="I543" i="10"/>
  <c r="I547" i="10"/>
  <c r="I551" i="10"/>
  <c r="I555" i="10"/>
  <c r="I559" i="10"/>
  <c r="I563" i="10"/>
  <c r="I567" i="10"/>
  <c r="I571" i="10"/>
  <c r="I575" i="10"/>
  <c r="I579" i="10"/>
  <c r="I583" i="10"/>
  <c r="I587" i="10"/>
  <c r="I591" i="10"/>
  <c r="I364" i="10"/>
  <c r="I234" i="10"/>
  <c r="I121" i="10"/>
  <c r="I228" i="10"/>
  <c r="I324" i="10"/>
  <c r="I434" i="10"/>
  <c r="I248" i="10"/>
  <c r="I307" i="10"/>
  <c r="I247" i="10"/>
  <c r="I148" i="10"/>
  <c r="I378" i="10"/>
  <c r="I254" i="10"/>
  <c r="I164" i="10"/>
  <c r="I337" i="10"/>
  <c r="I49" i="10"/>
  <c r="I300" i="10"/>
  <c r="I244" i="10"/>
  <c r="I416" i="10"/>
  <c r="I123" i="10"/>
  <c r="I331" i="10"/>
  <c r="I160" i="10"/>
  <c r="I230" i="10"/>
  <c r="I275" i="10"/>
  <c r="I342" i="10"/>
  <c r="I414" i="10"/>
  <c r="I462" i="10"/>
  <c r="I252" i="10"/>
  <c r="I151" i="10"/>
  <c r="I440" i="10"/>
  <c r="I328" i="10"/>
  <c r="I394" i="10"/>
  <c r="I184" i="10"/>
  <c r="I263" i="10"/>
  <c r="I340" i="10"/>
  <c r="I450" i="10"/>
  <c r="I147" i="10"/>
  <c r="I269" i="10"/>
  <c r="I460" i="10"/>
  <c r="I88" i="10"/>
  <c r="I64" i="10"/>
  <c r="I330" i="10"/>
  <c r="I353" i="10"/>
  <c r="I487" i="10"/>
  <c r="I492" i="10"/>
  <c r="I68" i="10"/>
  <c r="I500" i="10"/>
  <c r="I504" i="10"/>
  <c r="I508" i="10"/>
  <c r="I512" i="10"/>
  <c r="I516" i="10"/>
  <c r="I520" i="10"/>
  <c r="I524" i="10"/>
  <c r="I528" i="10"/>
  <c r="I532" i="10"/>
  <c r="I536" i="10"/>
  <c r="I540" i="10"/>
  <c r="I544" i="10"/>
  <c r="I548" i="10"/>
  <c r="I552" i="10"/>
  <c r="I556" i="10"/>
  <c r="I560" i="10"/>
  <c r="I564" i="10"/>
  <c r="I568" i="10"/>
  <c r="I572" i="10"/>
  <c r="I576" i="10"/>
  <c r="I580" i="10"/>
  <c r="I584" i="10"/>
  <c r="I588" i="10"/>
  <c r="I592" i="10"/>
  <c r="I596" i="10"/>
  <c r="I600" i="10"/>
  <c r="I485" i="10"/>
  <c r="I56" i="10"/>
  <c r="I336" i="10"/>
  <c r="I96" i="10"/>
  <c r="I238" i="10"/>
  <c r="I409" i="10"/>
  <c r="I444" i="10"/>
  <c r="I106" i="10"/>
  <c r="I402" i="10"/>
  <c r="I280" i="10"/>
  <c r="I177" i="10"/>
  <c r="I408" i="10"/>
  <c r="I393" i="10"/>
  <c r="I203" i="10"/>
  <c r="I396" i="10"/>
  <c r="I448" i="10"/>
  <c r="I46" i="10"/>
  <c r="I482" i="10"/>
  <c r="I156" i="10"/>
  <c r="I113" i="10"/>
  <c r="I44" i="10"/>
  <c r="I427" i="10"/>
  <c r="I175" i="10"/>
  <c r="I287" i="10"/>
  <c r="I350" i="10"/>
  <c r="I430" i="10"/>
  <c r="I473" i="10"/>
  <c r="I289" i="10"/>
  <c r="I190" i="10"/>
  <c r="I93" i="10"/>
  <c r="I224" i="10"/>
  <c r="I348" i="10"/>
  <c r="I202" i="10"/>
  <c r="I288" i="10"/>
  <c r="I367" i="10"/>
  <c r="I167" i="10"/>
  <c r="I274" i="10"/>
  <c r="I467" i="10"/>
  <c r="I161" i="10"/>
  <c r="I208" i="10"/>
  <c r="I309" i="10"/>
  <c r="I115" i="10"/>
  <c r="I361" i="10"/>
  <c r="I90" i="10"/>
  <c r="I489" i="10"/>
  <c r="I495" i="10"/>
  <c r="I497" i="10"/>
  <c r="I501" i="10"/>
  <c r="I505" i="10"/>
  <c r="I509" i="10"/>
  <c r="I513" i="10"/>
  <c r="I517" i="10"/>
  <c r="I521" i="10"/>
  <c r="I525" i="10"/>
  <c r="I529" i="10"/>
  <c r="I533" i="10"/>
  <c r="I537" i="10"/>
  <c r="I541" i="10"/>
  <c r="I545" i="10"/>
  <c r="I549" i="10"/>
  <c r="I553" i="10"/>
  <c r="I557" i="10"/>
  <c r="I561" i="10"/>
  <c r="I565" i="10"/>
  <c r="I569" i="10"/>
  <c r="I573" i="10"/>
  <c r="I577" i="10"/>
  <c r="I581" i="10"/>
  <c r="I585" i="10"/>
  <c r="I589" i="10"/>
  <c r="I593" i="10"/>
  <c r="I595" i="10"/>
  <c r="I597" i="10"/>
  <c r="I599" i="10"/>
  <c r="H541" i="10"/>
  <c r="H557" i="10"/>
  <c r="H561" i="10"/>
  <c r="H565" i="10"/>
  <c r="H569" i="10"/>
  <c r="H573" i="10"/>
  <c r="H577" i="10"/>
  <c r="H581" i="10"/>
  <c r="H585" i="10"/>
  <c r="H587" i="10"/>
  <c r="H593" i="10"/>
  <c r="H597" i="10"/>
  <c r="H487" i="10"/>
  <c r="H490" i="10"/>
  <c r="H492" i="10"/>
  <c r="H496" i="10"/>
  <c r="H68" i="10"/>
  <c r="H498" i="10"/>
  <c r="H500" i="10"/>
  <c r="H502" i="10"/>
  <c r="H489" i="10"/>
  <c r="H491" i="10"/>
  <c r="H495" i="10"/>
  <c r="H92" i="10"/>
  <c r="H497" i="10"/>
  <c r="H499" i="10"/>
  <c r="H501" i="10"/>
  <c r="H503" i="10"/>
  <c r="H505" i="10"/>
  <c r="H507" i="10"/>
  <c r="H509" i="10"/>
  <c r="H511" i="10"/>
  <c r="H513" i="10"/>
  <c r="H515" i="10"/>
  <c r="H517" i="10"/>
  <c r="H519" i="10"/>
  <c r="H521" i="10"/>
  <c r="H523" i="10"/>
  <c r="H525" i="10"/>
  <c r="H527" i="10"/>
  <c r="H529" i="10"/>
  <c r="H531" i="10"/>
  <c r="H533" i="10"/>
  <c r="H535" i="10"/>
  <c r="H537" i="10"/>
  <c r="H539" i="10"/>
  <c r="H543" i="10"/>
  <c r="H545" i="10"/>
  <c r="H547" i="10"/>
  <c r="H549" i="10"/>
  <c r="H551" i="10"/>
  <c r="H553" i="10"/>
  <c r="H555" i="10"/>
  <c r="H559" i="10"/>
  <c r="H563" i="10"/>
  <c r="H567" i="10"/>
  <c r="H571" i="10"/>
  <c r="H575" i="10"/>
  <c r="H579" i="10"/>
  <c r="H583" i="10"/>
  <c r="H589" i="10"/>
  <c r="H591" i="10"/>
  <c r="H595" i="10"/>
  <c r="H599" i="10"/>
  <c r="H510" i="10"/>
  <c r="H518" i="10"/>
  <c r="H526" i="10"/>
  <c r="H534" i="10"/>
  <c r="H542" i="10"/>
  <c r="H550" i="10"/>
  <c r="H558" i="10"/>
  <c r="H566" i="10"/>
  <c r="H574" i="10"/>
  <c r="H582" i="10"/>
  <c r="H590" i="10"/>
  <c r="H598" i="10"/>
  <c r="H514" i="10"/>
  <c r="H522" i="10"/>
  <c r="H538" i="10"/>
  <c r="H546" i="10"/>
  <c r="H570" i="10"/>
  <c r="H578" i="10"/>
  <c r="H594" i="10"/>
  <c r="H504" i="10"/>
  <c r="H528" i="10"/>
  <c r="H544" i="10"/>
  <c r="H560" i="10"/>
  <c r="H576" i="10"/>
  <c r="H592" i="10"/>
  <c r="H508" i="10"/>
  <c r="H516" i="10"/>
  <c r="H524" i="10"/>
  <c r="H532" i="10"/>
  <c r="H540" i="10"/>
  <c r="H548" i="10"/>
  <c r="H556" i="10"/>
  <c r="H564" i="10"/>
  <c r="H572" i="10"/>
  <c r="H580" i="10"/>
  <c r="H588" i="10"/>
  <c r="H596" i="10"/>
  <c r="H506" i="10"/>
  <c r="H530" i="10"/>
  <c r="H554" i="10"/>
  <c r="H562" i="10"/>
  <c r="H586" i="10"/>
  <c r="H512" i="10"/>
  <c r="H520" i="10"/>
  <c r="H536" i="10"/>
  <c r="H552" i="10"/>
  <c r="H568" i="10"/>
  <c r="H584" i="10"/>
  <c r="H600" i="10"/>
  <c r="H494" i="10"/>
  <c r="H493" i="10"/>
  <c r="H488" i="10"/>
  <c r="G493" i="10"/>
  <c r="G494" i="10"/>
  <c r="E494" i="10"/>
  <c r="E493" i="10"/>
  <c r="F412" i="10"/>
  <c r="F422" i="10"/>
  <c r="F173" i="10"/>
  <c r="F393" i="10"/>
  <c r="F329" i="10"/>
  <c r="F203" i="10"/>
  <c r="F64" i="10"/>
  <c r="F233" i="10"/>
  <c r="F457" i="10"/>
  <c r="F150" i="10"/>
  <c r="F309" i="10"/>
  <c r="F123" i="10"/>
  <c r="F423" i="10"/>
  <c r="F94" i="10"/>
  <c r="F392" i="10"/>
  <c r="F153" i="10"/>
  <c r="F442" i="10"/>
  <c r="F110" i="10"/>
  <c r="F225" i="10"/>
  <c r="F252" i="10"/>
  <c r="F211" i="10"/>
  <c r="F277" i="10"/>
  <c r="F350" i="10"/>
  <c r="F167" i="10"/>
  <c r="F461" i="10"/>
  <c r="F395" i="10"/>
  <c r="F401" i="10"/>
  <c r="F161" i="10"/>
  <c r="F172" i="10"/>
  <c r="F113" i="10"/>
  <c r="F106" i="10"/>
  <c r="F318" i="10"/>
  <c r="F472" i="10"/>
  <c r="F424" i="10"/>
  <c r="F111" i="10"/>
  <c r="F105" i="10"/>
  <c r="F139" i="10"/>
  <c r="F264" i="10"/>
  <c r="F271" i="10"/>
  <c r="F372" i="10"/>
  <c r="F207" i="10"/>
  <c r="F187" i="10"/>
  <c r="F337" i="10"/>
  <c r="F198" i="10"/>
  <c r="F464" i="10"/>
  <c r="F394" i="10"/>
  <c r="F450" i="10"/>
  <c r="F369" i="10"/>
  <c r="F471" i="10"/>
  <c r="F386" i="10"/>
  <c r="F239" i="10"/>
  <c r="F438" i="10"/>
  <c r="F212" i="10"/>
  <c r="F273" i="10"/>
  <c r="F104" i="10"/>
  <c r="F222" i="10"/>
  <c r="F194" i="10"/>
  <c r="F224" i="10"/>
  <c r="F97" i="10"/>
  <c r="F322" i="10"/>
  <c r="F308" i="10"/>
  <c r="F312" i="10"/>
  <c r="F336" i="10"/>
  <c r="F122" i="10"/>
  <c r="F268" i="10"/>
  <c r="F214" i="10"/>
  <c r="F287" i="10"/>
  <c r="F300" i="10"/>
  <c r="F478" i="10"/>
  <c r="F397" i="10"/>
  <c r="F343" i="10"/>
  <c r="F359" i="10"/>
  <c r="F409" i="10"/>
  <c r="F260" i="10"/>
  <c r="F156" i="10"/>
  <c r="F276" i="10"/>
  <c r="F267" i="10"/>
  <c r="F141" i="10"/>
  <c r="F451" i="10"/>
  <c r="F14" i="10"/>
  <c r="F93" i="10"/>
  <c r="F166" i="10"/>
  <c r="F103" i="10"/>
  <c r="F223" i="10"/>
  <c r="F419" i="10"/>
  <c r="F448" i="10"/>
  <c r="F449" i="10"/>
  <c r="F83" i="10"/>
  <c r="F410" i="10"/>
  <c r="F37" i="10"/>
  <c r="F479" i="10"/>
  <c r="F51" i="10"/>
  <c r="F391" i="10"/>
  <c r="F119" i="10"/>
  <c r="F143" i="10"/>
  <c r="F30" i="10"/>
  <c r="F189" i="10"/>
  <c r="F279" i="10"/>
  <c r="F169" i="10"/>
  <c r="F154" i="10"/>
  <c r="F352" i="10"/>
  <c r="F310" i="10"/>
  <c r="F258" i="10"/>
  <c r="F136" i="10"/>
  <c r="F331" i="10"/>
  <c r="F272" i="10"/>
  <c r="F208" i="10"/>
  <c r="F297" i="10"/>
  <c r="F296" i="10"/>
  <c r="F474" i="10"/>
  <c r="F235" i="10"/>
  <c r="F245" i="10"/>
  <c r="F147" i="10"/>
  <c r="F373" i="10"/>
  <c r="F408" i="10"/>
  <c r="F440" i="10"/>
  <c r="F246" i="10"/>
  <c r="F303" i="10"/>
  <c r="F209" i="10"/>
  <c r="F179" i="10"/>
  <c r="F188" i="10"/>
  <c r="F345" i="10"/>
  <c r="F475" i="10"/>
  <c r="F115" i="10"/>
  <c r="F452" i="10"/>
  <c r="F362" i="10"/>
  <c r="F120" i="10"/>
  <c r="F460" i="10"/>
  <c r="F382" i="10"/>
  <c r="F160" i="10"/>
  <c r="F374" i="10"/>
  <c r="F180" i="10"/>
  <c r="F255" i="10"/>
  <c r="F446" i="10"/>
  <c r="F219" i="10"/>
  <c r="F152" i="10"/>
  <c r="F133" i="10"/>
  <c r="F82" i="10"/>
  <c r="F413" i="10"/>
  <c r="F317" i="10"/>
  <c r="F425" i="10"/>
  <c r="F175" i="10"/>
  <c r="F288" i="10"/>
  <c r="F117" i="10"/>
  <c r="F251" i="10"/>
  <c r="F253" i="10"/>
  <c r="F418" i="10"/>
  <c r="F292" i="10"/>
  <c r="F467" i="10"/>
  <c r="F70" i="10"/>
  <c r="F328" i="10"/>
  <c r="F278" i="10"/>
  <c r="F148" i="10"/>
  <c r="F257" i="10"/>
  <c r="F186" i="10"/>
  <c r="F470" i="10"/>
  <c r="F399" i="10"/>
  <c r="F95" i="10"/>
  <c r="F114" i="10"/>
  <c r="F231" i="10"/>
  <c r="F407" i="10"/>
  <c r="F81" i="10"/>
  <c r="F131" i="10"/>
  <c r="F87" i="10"/>
  <c r="F183" i="10"/>
  <c r="F380" i="10"/>
  <c r="F240" i="10"/>
  <c r="F295" i="10"/>
  <c r="F298" i="10"/>
  <c r="F356" i="10"/>
  <c r="F361" i="10"/>
  <c r="F237" i="10"/>
  <c r="F290" i="10"/>
  <c r="F197" i="10"/>
  <c r="F481" i="10"/>
  <c r="F357" i="10"/>
  <c r="F366" i="10"/>
  <c r="F346" i="10"/>
  <c r="F435" i="10"/>
  <c r="F443" i="10"/>
  <c r="F388" i="10"/>
  <c r="F200" i="10"/>
  <c r="F242" i="10"/>
  <c r="F429" i="10"/>
  <c r="F462" i="10"/>
  <c r="F274" i="10"/>
  <c r="F164" i="10"/>
  <c r="F177" i="10"/>
  <c r="F455" i="10"/>
  <c r="F202" i="10"/>
  <c r="F259" i="10"/>
  <c r="F354" i="10"/>
  <c r="F109" i="10"/>
  <c r="F483" i="10"/>
  <c r="F316" i="10"/>
  <c r="F402" i="10"/>
  <c r="F384" i="10"/>
  <c r="F485" i="10"/>
  <c r="F456" i="10"/>
  <c r="F347" i="10"/>
  <c r="F162" i="10"/>
  <c r="F334" i="10"/>
  <c r="F206" i="10"/>
  <c r="F400" i="10"/>
  <c r="F244" i="10"/>
  <c r="F182" i="10"/>
  <c r="F215" i="10"/>
  <c r="F364" i="10"/>
  <c r="F477" i="10"/>
  <c r="F261" i="10"/>
  <c r="F469" i="10"/>
  <c r="F383" i="10"/>
  <c r="F221" i="10"/>
  <c r="F190" i="10"/>
  <c r="F280" i="10"/>
  <c r="F184" i="10"/>
  <c r="F157" i="10"/>
  <c r="F248" i="10"/>
  <c r="F265" i="10"/>
  <c r="F84" i="10"/>
  <c r="F67" i="10"/>
  <c r="F341" i="10"/>
  <c r="F417" i="10"/>
  <c r="F254" i="10"/>
  <c r="F90" i="10"/>
  <c r="F216" i="10"/>
  <c r="F376" i="10"/>
  <c r="F112" i="10"/>
  <c r="F306" i="10"/>
  <c r="F256" i="10"/>
  <c r="F426" i="10"/>
  <c r="F480" i="10"/>
  <c r="F163" i="10"/>
  <c r="F196" i="10"/>
  <c r="F293" i="10"/>
  <c r="F313" i="10"/>
  <c r="F99" i="10"/>
  <c r="F441" i="10"/>
  <c r="F434" i="10"/>
  <c r="F453" i="10"/>
  <c r="F201" i="10"/>
  <c r="F262" i="10"/>
  <c r="F358" i="10"/>
  <c r="F377" i="10"/>
  <c r="F465" i="10"/>
  <c r="F217" i="10"/>
  <c r="F355" i="10"/>
  <c r="F486" i="10"/>
  <c r="F416" i="10"/>
  <c r="F387" i="10"/>
  <c r="F226" i="10"/>
  <c r="F473" i="10"/>
  <c r="D329" i="10"/>
  <c r="D203" i="10"/>
  <c r="D64" i="10"/>
  <c r="D153" i="10"/>
  <c r="D233" i="10"/>
  <c r="D140" i="10"/>
  <c r="D457" i="10"/>
  <c r="D150" i="10"/>
  <c r="D309" i="10"/>
  <c r="D392" i="10"/>
  <c r="D401" i="10"/>
  <c r="D94" i="10"/>
  <c r="D412" i="10"/>
  <c r="D211" i="10"/>
  <c r="D277" i="10"/>
  <c r="D252" i="10"/>
  <c r="D325" i="10"/>
  <c r="D461" i="10"/>
  <c r="D395" i="10"/>
  <c r="D173" i="10"/>
  <c r="D123" i="10"/>
  <c r="D161" i="10"/>
  <c r="D172" i="10"/>
  <c r="D113" i="10"/>
  <c r="D198" i="10"/>
  <c r="D393" i="10"/>
  <c r="D212" i="10"/>
  <c r="D337" i="10"/>
  <c r="D105" i="10"/>
  <c r="D271" i="10"/>
  <c r="D300" i="10"/>
  <c r="D372" i="10"/>
  <c r="D422" i="10"/>
  <c r="D207" i="10"/>
  <c r="D225" i="10"/>
  <c r="D187" i="10"/>
  <c r="D167" i="10"/>
  <c r="D273" i="10"/>
  <c r="D194" i="10"/>
  <c r="D464" i="10"/>
  <c r="D394" i="10"/>
  <c r="D110" i="10"/>
  <c r="D472" i="10"/>
  <c r="D424" i="10"/>
  <c r="D471" i="10"/>
  <c r="D386" i="10"/>
  <c r="D239" i="10"/>
  <c r="D264" i="10"/>
  <c r="D111" i="10"/>
  <c r="D104" i="10"/>
  <c r="D222" i="10"/>
  <c r="D224" i="10"/>
  <c r="D97" i="10"/>
  <c r="D312" i="10"/>
  <c r="D409" i="10"/>
  <c r="D350" i="10"/>
  <c r="D359" i="10"/>
  <c r="D322" i="10"/>
  <c r="D308" i="10"/>
  <c r="D442" i="10"/>
  <c r="D450" i="10"/>
  <c r="D139" i="10"/>
  <c r="D438" i="10"/>
  <c r="D287" i="10"/>
  <c r="D478" i="10"/>
  <c r="D397" i="10"/>
  <c r="D343" i="10"/>
  <c r="D260" i="10"/>
  <c r="D156" i="10"/>
  <c r="D103" i="10"/>
  <c r="D223" i="10"/>
  <c r="D447" i="10"/>
  <c r="D419" i="10"/>
  <c r="D166" i="10"/>
  <c r="D336" i="10"/>
  <c r="D448" i="10"/>
  <c r="D449" i="10"/>
  <c r="D83" i="10"/>
  <c r="D391" i="10"/>
  <c r="D258" i="10"/>
  <c r="D369" i="10"/>
  <c r="D476" i="10"/>
  <c r="D37" i="10"/>
  <c r="D208" i="10"/>
  <c r="D310" i="10"/>
  <c r="D189" i="10"/>
  <c r="D152" i="10"/>
  <c r="D154" i="10"/>
  <c r="D74" i="10"/>
  <c r="D235" i="10"/>
  <c r="D374" i="10"/>
  <c r="D303" i="10"/>
  <c r="D122" i="10"/>
  <c r="D352" i="10"/>
  <c r="D141" i="10"/>
  <c r="D410" i="10"/>
  <c r="D440" i="10"/>
  <c r="D470" i="10"/>
  <c r="D76" i="10"/>
  <c r="D175" i="10"/>
  <c r="D255" i="10"/>
  <c r="D451" i="10"/>
  <c r="D93" i="10"/>
  <c r="D119" i="10"/>
  <c r="D143" i="10"/>
  <c r="D279" i="10"/>
  <c r="D246" i="10"/>
  <c r="D245" i="10"/>
  <c r="D209" i="10"/>
  <c r="D188" i="10"/>
  <c r="D124" i="10"/>
  <c r="D136" i="10"/>
  <c r="D475" i="10"/>
  <c r="D115" i="10"/>
  <c r="D452" i="10"/>
  <c r="D362" i="10"/>
  <c r="D479" i="10"/>
  <c r="D345" i="10"/>
  <c r="D331" i="10"/>
  <c r="D120" i="10"/>
  <c r="D460" i="10"/>
  <c r="D382" i="10"/>
  <c r="D160" i="10"/>
  <c r="D276" i="10"/>
  <c r="D51" i="10"/>
  <c r="D238" i="10"/>
  <c r="D288" i="10"/>
  <c r="D62" i="10"/>
  <c r="D180" i="10"/>
  <c r="D446" i="10"/>
  <c r="D219" i="10"/>
  <c r="D292" i="10"/>
  <c r="D399" i="10"/>
  <c r="D272" i="10"/>
  <c r="D297" i="10"/>
  <c r="D467" i="10"/>
  <c r="D328" i="10"/>
  <c r="D278" i="10"/>
  <c r="D148" i="10"/>
  <c r="D186" i="10"/>
  <c r="D327" i="10"/>
  <c r="D95" i="10"/>
  <c r="D114" i="10"/>
  <c r="D380" i="10"/>
  <c r="D474" i="10"/>
  <c r="D240" i="10"/>
  <c r="D356" i="10"/>
  <c r="D197" i="10"/>
  <c r="D408" i="10"/>
  <c r="D231" i="10"/>
  <c r="D407" i="10"/>
  <c r="D81" i="10"/>
  <c r="D131" i="10"/>
  <c r="D169" i="10"/>
  <c r="D373" i="10"/>
  <c r="D413" i="10"/>
  <c r="D317" i="10"/>
  <c r="D147" i="10"/>
  <c r="D481" i="10"/>
  <c r="D298" i="10"/>
  <c r="D425" i="10"/>
  <c r="D202" i="10"/>
  <c r="D251" i="10"/>
  <c r="D418" i="10"/>
  <c r="D32" i="10"/>
  <c r="D133" i="10"/>
  <c r="D388" i="10"/>
  <c r="D357" i="10"/>
  <c r="D78" i="10"/>
  <c r="D290" i="10"/>
  <c r="D485" i="10"/>
  <c r="D117" i="10"/>
  <c r="D253" i="10"/>
  <c r="D295" i="10"/>
  <c r="D164" i="10"/>
  <c r="D177" i="10"/>
  <c r="D455" i="10"/>
  <c r="D259" i="10"/>
  <c r="D354" i="10"/>
  <c r="D483" i="10"/>
  <c r="D316" i="10"/>
  <c r="D86" i="10"/>
  <c r="D402" i="10"/>
  <c r="D384" i="10"/>
  <c r="D183" i="10"/>
  <c r="D456" i="10"/>
  <c r="D347" i="10"/>
  <c r="D361" i="10"/>
  <c r="D254" i="10"/>
  <c r="D244" i="10"/>
  <c r="D216" i="10"/>
  <c r="D182" i="10"/>
  <c r="D237" i="10"/>
  <c r="D157" i="10"/>
  <c r="D162" i="10"/>
  <c r="D248" i="10"/>
  <c r="D200" i="10"/>
  <c r="D429" i="10"/>
  <c r="D274" i="10"/>
  <c r="D477" i="10"/>
  <c r="D261" i="10"/>
  <c r="D469" i="10"/>
  <c r="D383" i="10"/>
  <c r="D296" i="10"/>
  <c r="D346" i="10"/>
  <c r="D435" i="10"/>
  <c r="D190" i="10"/>
  <c r="D280" i="10"/>
  <c r="D184" i="10"/>
  <c r="D265" i="10"/>
  <c r="D84" i="10"/>
  <c r="D341" i="10"/>
  <c r="D417" i="10"/>
  <c r="D376" i="10"/>
  <c r="D112" i="10"/>
  <c r="D306" i="10"/>
  <c r="D256" i="10"/>
  <c r="D242" i="10"/>
  <c r="D462" i="10"/>
  <c r="D426" i="10"/>
  <c r="D480" i="10"/>
  <c r="D118" i="10"/>
  <c r="D366" i="10"/>
  <c r="D227" i="10"/>
  <c r="D443" i="10"/>
  <c r="D453" i="10"/>
  <c r="D377" i="10"/>
  <c r="D416" i="10"/>
  <c r="D163" i="10"/>
  <c r="D334" i="10"/>
  <c r="D206" i="10"/>
  <c r="D107" i="10"/>
  <c r="D400" i="10"/>
  <c r="D201" i="10"/>
  <c r="D262" i="10"/>
  <c r="D215" i="10"/>
  <c r="D44" i="10"/>
  <c r="D291" i="10"/>
  <c r="D358" i="10"/>
  <c r="D465" i="10"/>
  <c r="D217" i="10"/>
  <c r="D49" i="10"/>
  <c r="D355" i="10"/>
  <c r="D486" i="10"/>
  <c r="D333" i="10"/>
  <c r="D221" i="10"/>
  <c r="D226" i="10"/>
  <c r="D364" i="10"/>
  <c r="D313" i="10"/>
  <c r="D473" i="10"/>
  <c r="D61" i="10"/>
  <c r="D196" i="10"/>
  <c r="D293" i="10"/>
  <c r="D434" i="10"/>
  <c r="E422" i="10"/>
  <c r="E173" i="10"/>
  <c r="E393" i="10"/>
  <c r="E329" i="10"/>
  <c r="E203" i="10"/>
  <c r="E64" i="10"/>
  <c r="E153" i="10"/>
  <c r="E233" i="10"/>
  <c r="E140" i="10"/>
  <c r="E457" i="10"/>
  <c r="E150" i="10"/>
  <c r="E309" i="10"/>
  <c r="E392" i="10"/>
  <c r="E401" i="10"/>
  <c r="E252" i="10"/>
  <c r="E110" i="10"/>
  <c r="E211" i="10"/>
  <c r="E277" i="10"/>
  <c r="E350" i="10"/>
  <c r="E167" i="10"/>
  <c r="E461" i="10"/>
  <c r="E395" i="10"/>
  <c r="E161" i="10"/>
  <c r="E172" i="10"/>
  <c r="E113" i="10"/>
  <c r="E106" i="10"/>
  <c r="E198" i="10"/>
  <c r="E212" i="10"/>
  <c r="E442" i="10"/>
  <c r="E105" i="10"/>
  <c r="E139" i="10"/>
  <c r="E264" i="10"/>
  <c r="E271" i="10"/>
  <c r="E300" i="10"/>
  <c r="E94" i="10"/>
  <c r="E33" i="10"/>
  <c r="E372" i="10"/>
  <c r="E412" i="10"/>
  <c r="E207" i="10"/>
  <c r="E225" i="10"/>
  <c r="E187" i="10"/>
  <c r="E273" i="10"/>
  <c r="E194" i="10"/>
  <c r="E359" i="10"/>
  <c r="E369" i="10"/>
  <c r="E337" i="10"/>
  <c r="E394" i="10"/>
  <c r="E471" i="10"/>
  <c r="E386" i="10"/>
  <c r="E239" i="10"/>
  <c r="E438" i="10"/>
  <c r="E423" i="10"/>
  <c r="E424" i="10"/>
  <c r="E111" i="10"/>
  <c r="E104" i="10"/>
  <c r="E222" i="10"/>
  <c r="E224" i="10"/>
  <c r="E97" i="10"/>
  <c r="E312" i="10"/>
  <c r="E409" i="10"/>
  <c r="E472" i="10"/>
  <c r="E91" i="10"/>
  <c r="E260" i="10"/>
  <c r="E287" i="10"/>
  <c r="E368" i="10"/>
  <c r="E308" i="10"/>
  <c r="E478" i="10"/>
  <c r="E397" i="10"/>
  <c r="E450" i="10"/>
  <c r="E464" i="10"/>
  <c r="E166" i="10"/>
  <c r="E156" i="10"/>
  <c r="E322" i="10"/>
  <c r="E463" i="10"/>
  <c r="E451" i="10"/>
  <c r="E93" i="10"/>
  <c r="E189" i="10"/>
  <c r="E38" i="10"/>
  <c r="E103" i="10"/>
  <c r="E223" i="10"/>
  <c r="E447" i="10"/>
  <c r="E419" i="10"/>
  <c r="E336" i="10"/>
  <c r="E448" i="10"/>
  <c r="E449" i="10"/>
  <c r="E410" i="10"/>
  <c r="E391" i="10"/>
  <c r="E258" i="10"/>
  <c r="E470" i="10"/>
  <c r="E352" i="10"/>
  <c r="E343" i="10"/>
  <c r="E119" i="10"/>
  <c r="E143" i="10"/>
  <c r="E279" i="10"/>
  <c r="E169" i="10"/>
  <c r="E152" i="10"/>
  <c r="E89" i="10"/>
  <c r="E62" i="10"/>
  <c r="E154" i="10"/>
  <c r="E74" i="10"/>
  <c r="E310" i="10"/>
  <c r="E267" i="10"/>
  <c r="E141" i="10"/>
  <c r="E345" i="10"/>
  <c r="E245" i="10"/>
  <c r="E276" i="10"/>
  <c r="E479" i="10"/>
  <c r="E235" i="10"/>
  <c r="E137" i="10"/>
  <c r="E147" i="10"/>
  <c r="E373" i="10"/>
  <c r="E408" i="10"/>
  <c r="E133" i="10"/>
  <c r="E440" i="10"/>
  <c r="E246" i="10"/>
  <c r="E303" i="10"/>
  <c r="E209" i="10"/>
  <c r="E179" i="10"/>
  <c r="E188" i="10"/>
  <c r="E124" i="10"/>
  <c r="E136" i="10"/>
  <c r="E475" i="10"/>
  <c r="E115" i="10"/>
  <c r="E452" i="10"/>
  <c r="E331" i="10"/>
  <c r="E120" i="10"/>
  <c r="E460" i="10"/>
  <c r="E382" i="10"/>
  <c r="E160" i="10"/>
  <c r="E208" i="10"/>
  <c r="E51" i="10"/>
  <c r="E288" i="10"/>
  <c r="E76" i="10"/>
  <c r="E175" i="10"/>
  <c r="E117" i="10"/>
  <c r="E251" i="10"/>
  <c r="E253" i="10"/>
  <c r="E418" i="10"/>
  <c r="E446" i="10"/>
  <c r="E292" i="10"/>
  <c r="E467" i="10"/>
  <c r="E70" i="10"/>
  <c r="E328" i="10"/>
  <c r="E278" i="10"/>
  <c r="E148" i="10"/>
  <c r="E186" i="10"/>
  <c r="E59" i="10"/>
  <c r="E180" i="10"/>
  <c r="E272" i="10"/>
  <c r="E399" i="10"/>
  <c r="E95" i="10"/>
  <c r="E114" i="10"/>
  <c r="E374" i="10"/>
  <c r="E380" i="10"/>
  <c r="E474" i="10"/>
  <c r="E362" i="10"/>
  <c r="E240" i="10"/>
  <c r="E87" i="10"/>
  <c r="E356" i="10"/>
  <c r="E297" i="10"/>
  <c r="E296" i="10"/>
  <c r="E101" i="10"/>
  <c r="E290" i="10"/>
  <c r="E298" i="10"/>
  <c r="E295" i="10"/>
  <c r="E481" i="10"/>
  <c r="E81" i="10"/>
  <c r="E131" i="10"/>
  <c r="E425" i="10"/>
  <c r="E317" i="10"/>
  <c r="E255" i="10"/>
  <c r="E237" i="10"/>
  <c r="E219" i="10"/>
  <c r="E388" i="10"/>
  <c r="E357" i="10"/>
  <c r="E407" i="10"/>
  <c r="E437" i="10"/>
  <c r="E197" i="10"/>
  <c r="E231" i="10"/>
  <c r="E200" i="10"/>
  <c r="E242" i="10"/>
  <c r="E429" i="10"/>
  <c r="E462" i="10"/>
  <c r="E164" i="10"/>
  <c r="E177" i="10"/>
  <c r="E455" i="10"/>
  <c r="E413" i="10"/>
  <c r="E202" i="10"/>
  <c r="E259" i="10"/>
  <c r="E354" i="10"/>
  <c r="E109" i="10"/>
  <c r="E483" i="10"/>
  <c r="E316" i="10"/>
  <c r="E402" i="10"/>
  <c r="E384" i="10"/>
  <c r="E485" i="10"/>
  <c r="E183" i="10"/>
  <c r="E456" i="10"/>
  <c r="E445" i="10"/>
  <c r="E347" i="10"/>
  <c r="E361" i="10"/>
  <c r="E254" i="10"/>
  <c r="E90" i="10"/>
  <c r="E244" i="10"/>
  <c r="E216" i="10"/>
  <c r="E182" i="10"/>
  <c r="E215" i="10"/>
  <c r="E364" i="10"/>
  <c r="E333" i="10"/>
  <c r="E477" i="10"/>
  <c r="E261" i="10"/>
  <c r="E469" i="10"/>
  <c r="E383" i="10"/>
  <c r="E346" i="10"/>
  <c r="E435" i="10"/>
  <c r="E86" i="10"/>
  <c r="E190" i="10"/>
  <c r="E280" i="10"/>
  <c r="E184" i="10"/>
  <c r="E157" i="10"/>
  <c r="E248" i="10"/>
  <c r="E265" i="10"/>
  <c r="E84" i="10"/>
  <c r="E341" i="10"/>
  <c r="E417" i="10"/>
  <c r="E376" i="10"/>
  <c r="E112" i="10"/>
  <c r="E306" i="10"/>
  <c r="E256" i="10"/>
  <c r="E426" i="10"/>
  <c r="E480" i="10"/>
  <c r="E232" i="10"/>
  <c r="E118" i="10"/>
  <c r="E366" i="10"/>
  <c r="E227" i="10"/>
  <c r="E443" i="10"/>
  <c r="E453" i="10"/>
  <c r="E377" i="10"/>
  <c r="E416" i="10"/>
  <c r="E163" i="10"/>
  <c r="E206" i="10"/>
  <c r="E221" i="10"/>
  <c r="E434" i="10"/>
  <c r="E201" i="10"/>
  <c r="E262" i="10"/>
  <c r="E293" i="10"/>
  <c r="E358" i="10"/>
  <c r="E196" i="10"/>
  <c r="E465" i="10"/>
  <c r="E217" i="10"/>
  <c r="E400" i="10"/>
  <c r="E100" i="10"/>
  <c r="E355" i="10"/>
  <c r="E486" i="10"/>
  <c r="E162" i="10"/>
  <c r="E387" i="10"/>
  <c r="E226" i="10"/>
  <c r="E334" i="10"/>
  <c r="E313" i="10"/>
  <c r="E473" i="10"/>
  <c r="G252" i="10"/>
  <c r="G318" i="10"/>
  <c r="G325" i="10"/>
  <c r="G211" i="10"/>
  <c r="G412" i="10"/>
  <c r="G422" i="10"/>
  <c r="G173" i="10"/>
  <c r="G329" i="10"/>
  <c r="G203" i="10"/>
  <c r="G233" i="10"/>
  <c r="G457" i="10"/>
  <c r="G392" i="10"/>
  <c r="G401" i="10"/>
  <c r="G281" i="10"/>
  <c r="G94" i="10"/>
  <c r="G337" i="10"/>
  <c r="G153" i="10"/>
  <c r="G442" i="10"/>
  <c r="G207" i="10"/>
  <c r="G150" i="10"/>
  <c r="G309" i="10"/>
  <c r="G225" i="10"/>
  <c r="G199" i="10"/>
  <c r="G123" i="10"/>
  <c r="G277" i="10"/>
  <c r="G350" i="10"/>
  <c r="G167" i="10"/>
  <c r="G461" i="10"/>
  <c r="G395" i="10"/>
  <c r="G393" i="10"/>
  <c r="G161" i="10"/>
  <c r="G172" i="10"/>
  <c r="G113" i="10"/>
  <c r="G212" i="10"/>
  <c r="G106" i="10"/>
  <c r="G359" i="10"/>
  <c r="G471" i="10"/>
  <c r="G472" i="10"/>
  <c r="G111" i="10"/>
  <c r="G139" i="10"/>
  <c r="G264" i="10"/>
  <c r="G271" i="10"/>
  <c r="G300" i="10"/>
  <c r="G198" i="10"/>
  <c r="G91" i="10"/>
  <c r="G450" i="10"/>
  <c r="G394" i="10"/>
  <c r="G389" i="10"/>
  <c r="G187" i="10"/>
  <c r="G386" i="10"/>
  <c r="G239" i="10"/>
  <c r="G438" i="10"/>
  <c r="G104" i="10"/>
  <c r="G222" i="10"/>
  <c r="G464" i="10"/>
  <c r="G312" i="10"/>
  <c r="G409" i="10"/>
  <c r="G194" i="10"/>
  <c r="G336" i="10"/>
  <c r="G319" i="10"/>
  <c r="G122" i="10"/>
  <c r="G268" i="10"/>
  <c r="G214" i="10"/>
  <c r="G16" i="10"/>
  <c r="G308" i="10"/>
  <c r="G97" i="10"/>
  <c r="G287" i="10"/>
  <c r="G368" i="10"/>
  <c r="G224" i="10"/>
  <c r="G343" i="10"/>
  <c r="G322" i="10"/>
  <c r="G204" i="10"/>
  <c r="G208" i="10"/>
  <c r="G310" i="10"/>
  <c r="G154" i="10"/>
  <c r="G74" i="10"/>
  <c r="G260" i="10"/>
  <c r="G156" i="10"/>
  <c r="G85" i="10"/>
  <c r="G276" i="10"/>
  <c r="G267" i="10"/>
  <c r="G141" i="10"/>
  <c r="G463" i="10"/>
  <c r="G451" i="10"/>
  <c r="G93" i="10"/>
  <c r="G166" i="10"/>
  <c r="G397" i="10"/>
  <c r="G468" i="10"/>
  <c r="G103" i="10"/>
  <c r="G223" i="10"/>
  <c r="G419" i="10"/>
  <c r="G478" i="10"/>
  <c r="G391" i="10"/>
  <c r="G246" i="10"/>
  <c r="G449" i="10"/>
  <c r="G180" i="10"/>
  <c r="G83" i="10"/>
  <c r="G143" i="10"/>
  <c r="G189" i="10"/>
  <c r="G448" i="10"/>
  <c r="G37" i="10"/>
  <c r="G75" i="10"/>
  <c r="G410" i="10"/>
  <c r="G303" i="10"/>
  <c r="G178" i="10"/>
  <c r="G428" i="10"/>
  <c r="G129" i="10"/>
  <c r="G440" i="10"/>
  <c r="G76" i="10"/>
  <c r="G352" i="10"/>
  <c r="G258" i="10"/>
  <c r="G175" i="10"/>
  <c r="G169" i="10"/>
  <c r="G132" i="10"/>
  <c r="G380" i="10"/>
  <c r="G231" i="10"/>
  <c r="G297" i="10"/>
  <c r="G296" i="10"/>
  <c r="G474" i="10"/>
  <c r="G101" i="10"/>
  <c r="G174" i="10"/>
  <c r="G245" i="10"/>
  <c r="G147" i="10"/>
  <c r="G408" i="10"/>
  <c r="G136" i="10"/>
  <c r="G89" i="10"/>
  <c r="G210" i="10"/>
  <c r="G209" i="10"/>
  <c r="G179" i="10"/>
  <c r="G188" i="10"/>
  <c r="G279" i="10"/>
  <c r="G331" i="10"/>
  <c r="G475" i="10"/>
  <c r="G115" i="10"/>
  <c r="G452" i="10"/>
  <c r="G362" i="10"/>
  <c r="G476" i="10"/>
  <c r="G238" i="10"/>
  <c r="G255" i="10"/>
  <c r="G290" i="10"/>
  <c r="G298" i="10"/>
  <c r="G382" i="10"/>
  <c r="G145" i="10"/>
  <c r="G133" i="10"/>
  <c r="G82" i="10"/>
  <c r="G311" i="10"/>
  <c r="G413" i="10"/>
  <c r="G317" i="10"/>
  <c r="G446" i="10"/>
  <c r="G288" i="10"/>
  <c r="G117" i="10"/>
  <c r="G253" i="10"/>
  <c r="G418" i="10"/>
  <c r="G292" i="10"/>
  <c r="G467" i="10"/>
  <c r="G70" i="10"/>
  <c r="G328" i="10"/>
  <c r="G278" i="10"/>
  <c r="G230" i="10"/>
  <c r="G148" i="10"/>
  <c r="G257" i="10"/>
  <c r="G186" i="10"/>
  <c r="G59" i="10"/>
  <c r="G219" i="10"/>
  <c r="G87" i="10"/>
  <c r="G356" i="10"/>
  <c r="G263" i="10"/>
  <c r="G183" i="10"/>
  <c r="G95" i="10"/>
  <c r="G295" i="10"/>
  <c r="G460" i="10"/>
  <c r="G160" i="10"/>
  <c r="G81" i="10"/>
  <c r="G131" i="10"/>
  <c r="G202" i="10"/>
  <c r="G399" i="10"/>
  <c r="G114" i="10"/>
  <c r="G407" i="10"/>
  <c r="G162" i="10"/>
  <c r="G116" i="10"/>
  <c r="G248" i="10"/>
  <c r="G228" i="10"/>
  <c r="G481" i="10"/>
  <c r="G357" i="10"/>
  <c r="G346" i="10"/>
  <c r="G435" i="10"/>
  <c r="G443" i="10"/>
  <c r="G376" i="10"/>
  <c r="G388" i="10"/>
  <c r="G242" i="10"/>
  <c r="G462" i="10"/>
  <c r="G274" i="10"/>
  <c r="G164" i="10"/>
  <c r="G177" i="10"/>
  <c r="G455" i="10"/>
  <c r="G259" i="10"/>
  <c r="G483" i="10"/>
  <c r="G316" i="10"/>
  <c r="G402" i="10"/>
  <c r="G454" i="10"/>
  <c r="G384" i="10"/>
  <c r="G348" i="10"/>
  <c r="G453" i="10"/>
  <c r="G377" i="10"/>
  <c r="G416" i="10"/>
  <c r="G163" i="10"/>
  <c r="G206" i="10"/>
  <c r="G400" i="10"/>
  <c r="G244" i="10"/>
  <c r="G347" i="10"/>
  <c r="G182" i="10"/>
  <c r="G215" i="10"/>
  <c r="G364" i="10"/>
  <c r="G333" i="10"/>
  <c r="G477" i="10"/>
  <c r="G261" i="10"/>
  <c r="G469" i="10"/>
  <c r="G190" i="10"/>
  <c r="G280" i="10"/>
  <c r="G184" i="10"/>
  <c r="G265" i="10"/>
  <c r="G84" i="10"/>
  <c r="G341" i="10"/>
  <c r="G361" i="10"/>
  <c r="G254" i="10"/>
  <c r="G456" i="10"/>
  <c r="G90" i="10"/>
  <c r="G421" i="10"/>
  <c r="G306" i="10"/>
  <c r="G256" i="10"/>
  <c r="G100" i="10"/>
  <c r="G294" i="10"/>
  <c r="G313" i="10"/>
  <c r="G315" i="10"/>
  <c r="G473" i="10"/>
  <c r="G480" i="10"/>
  <c r="G221" i="10"/>
  <c r="G196" i="10"/>
  <c r="G293" i="10"/>
  <c r="G99" i="10"/>
  <c r="G441" i="10"/>
  <c r="G434" i="10"/>
  <c r="G226" i="10"/>
  <c r="G232" i="10"/>
  <c r="G201" i="10"/>
  <c r="G121" i="10"/>
  <c r="G262" i="10"/>
  <c r="G237" i="10"/>
  <c r="G118" i="10"/>
  <c r="G465" i="10"/>
  <c r="G217" i="10"/>
  <c r="G486" i="10"/>
  <c r="H199" i="10"/>
  <c r="H94" i="10"/>
  <c r="H252" i="10"/>
  <c r="H318" i="10"/>
  <c r="H325" i="10"/>
  <c r="H211" i="10"/>
  <c r="H412" i="10"/>
  <c r="H422" i="10"/>
  <c r="H173" i="10"/>
  <c r="H393" i="10"/>
  <c r="H329" i="10"/>
  <c r="H203" i="10"/>
  <c r="H153" i="10"/>
  <c r="H150" i="10"/>
  <c r="H125" i="10"/>
  <c r="H309" i="10"/>
  <c r="H212" i="10"/>
  <c r="H392" i="10"/>
  <c r="H281" i="10"/>
  <c r="H337" i="10"/>
  <c r="H442" i="10"/>
  <c r="H207" i="10"/>
  <c r="H225" i="10"/>
  <c r="H123" i="10"/>
  <c r="H277" i="10"/>
  <c r="H350" i="10"/>
  <c r="H167" i="10"/>
  <c r="H401" i="10"/>
  <c r="H461" i="10"/>
  <c r="H395" i="10"/>
  <c r="H457" i="10"/>
  <c r="H198" i="10"/>
  <c r="H464" i="10"/>
  <c r="H394" i="10"/>
  <c r="H113" i="10"/>
  <c r="H106" i="10"/>
  <c r="H359" i="10"/>
  <c r="H471" i="10"/>
  <c r="H472" i="10"/>
  <c r="H139" i="10"/>
  <c r="H264" i="10"/>
  <c r="H271" i="10"/>
  <c r="H300" i="10"/>
  <c r="H161" i="10"/>
  <c r="H172" i="10"/>
  <c r="H233" i="10"/>
  <c r="H322" i="10"/>
  <c r="H308" i="10"/>
  <c r="H260" i="10"/>
  <c r="H450" i="10"/>
  <c r="H389" i="10"/>
  <c r="H187" i="10"/>
  <c r="H386" i="10"/>
  <c r="H239" i="10"/>
  <c r="H194" i="10"/>
  <c r="H224" i="10"/>
  <c r="H97" i="10"/>
  <c r="H166" i="10"/>
  <c r="H156" i="10"/>
  <c r="H468" i="10"/>
  <c r="H312" i="10"/>
  <c r="H38" i="10"/>
  <c r="H336" i="10"/>
  <c r="H319" i="10"/>
  <c r="H268" i="10"/>
  <c r="H214" i="10"/>
  <c r="H409" i="10"/>
  <c r="H478" i="10"/>
  <c r="H18" i="10"/>
  <c r="H343" i="10"/>
  <c r="H178" i="10"/>
  <c r="H352" i="10"/>
  <c r="H119" i="10"/>
  <c r="H143" i="10"/>
  <c r="H440" i="10"/>
  <c r="H368" i="10"/>
  <c r="H204" i="10"/>
  <c r="H208" i="10"/>
  <c r="H310" i="10"/>
  <c r="H154" i="10"/>
  <c r="H74" i="10"/>
  <c r="H276" i="10"/>
  <c r="H267" i="10"/>
  <c r="H141" i="10"/>
  <c r="H75" i="10"/>
  <c r="H463" i="10"/>
  <c r="H451" i="10"/>
  <c r="H93" i="10"/>
  <c r="H189" i="10"/>
  <c r="H448" i="10"/>
  <c r="H449" i="10"/>
  <c r="H223" i="10"/>
  <c r="H129" i="10"/>
  <c r="H419" i="10"/>
  <c r="H175" i="10"/>
  <c r="H246" i="10"/>
  <c r="H174" i="10"/>
  <c r="H391" i="10"/>
  <c r="H287" i="10"/>
  <c r="H37" i="10"/>
  <c r="H397" i="10"/>
  <c r="H476" i="10"/>
  <c r="H258" i="10"/>
  <c r="H230" i="10"/>
  <c r="H446" i="10"/>
  <c r="H219" i="10"/>
  <c r="H228" i="10"/>
  <c r="H292" i="10"/>
  <c r="H399" i="10"/>
  <c r="H169" i="10"/>
  <c r="H272" i="10"/>
  <c r="H132" i="10"/>
  <c r="H380" i="10"/>
  <c r="H231" i="10"/>
  <c r="H235" i="10"/>
  <c r="H297" i="10"/>
  <c r="H296" i="10"/>
  <c r="H474" i="10"/>
  <c r="H245" i="10"/>
  <c r="H303" i="10"/>
  <c r="H147" i="10"/>
  <c r="H408" i="10"/>
  <c r="H133" i="10"/>
  <c r="H410" i="10"/>
  <c r="H136" i="10"/>
  <c r="H210" i="10"/>
  <c r="H209" i="10"/>
  <c r="H179" i="10"/>
  <c r="H188" i="10"/>
  <c r="H124" i="10"/>
  <c r="H460" i="10"/>
  <c r="H238" i="10"/>
  <c r="H160" i="10"/>
  <c r="H407" i="10"/>
  <c r="H81" i="10"/>
  <c r="H437" i="10"/>
  <c r="H131" i="10"/>
  <c r="H115" i="10"/>
  <c r="H78" i="10"/>
  <c r="H290" i="10"/>
  <c r="H298" i="10"/>
  <c r="H345" i="10"/>
  <c r="H382" i="10"/>
  <c r="H145" i="10"/>
  <c r="H311" i="10"/>
  <c r="H413" i="10"/>
  <c r="H317" i="10"/>
  <c r="H288" i="10"/>
  <c r="H117" i="10"/>
  <c r="H253" i="10"/>
  <c r="H418" i="10"/>
  <c r="H331" i="10"/>
  <c r="H180" i="10"/>
  <c r="H467" i="10"/>
  <c r="H328" i="10"/>
  <c r="H95" i="10"/>
  <c r="H114" i="10"/>
  <c r="H452" i="10"/>
  <c r="H362" i="10"/>
  <c r="H388" i="10"/>
  <c r="H357" i="10"/>
  <c r="H374" i="10"/>
  <c r="H87" i="10"/>
  <c r="H197" i="10"/>
  <c r="H240" i="10"/>
  <c r="H257" i="10"/>
  <c r="H278" i="10"/>
  <c r="H295" i="10"/>
  <c r="H47" i="10"/>
  <c r="H101" i="10"/>
  <c r="H481" i="10"/>
  <c r="H279" i="10"/>
  <c r="H356" i="10"/>
  <c r="H263" i="10"/>
  <c r="H65" i="10"/>
  <c r="H202" i="10"/>
  <c r="H254" i="10"/>
  <c r="H90" i="10"/>
  <c r="H244" i="10"/>
  <c r="H162" i="10"/>
  <c r="H116" i="10"/>
  <c r="H248" i="10"/>
  <c r="H366" i="10"/>
  <c r="H346" i="10"/>
  <c r="H435" i="10"/>
  <c r="H443" i="10"/>
  <c r="H242" i="10"/>
  <c r="H462" i="10"/>
  <c r="H274" i="10"/>
  <c r="H186" i="10"/>
  <c r="H164" i="10"/>
  <c r="H177" i="10"/>
  <c r="H455" i="10"/>
  <c r="H183" i="10"/>
  <c r="H259" i="10"/>
  <c r="H109" i="10"/>
  <c r="H483" i="10"/>
  <c r="H316" i="10"/>
  <c r="H237" i="10"/>
  <c r="H402" i="10"/>
  <c r="H384" i="10"/>
  <c r="H480" i="10"/>
  <c r="H232" i="10"/>
  <c r="H118" i="10"/>
  <c r="H453" i="10"/>
  <c r="H377" i="10"/>
  <c r="H416" i="10"/>
  <c r="H163" i="10"/>
  <c r="H206" i="10"/>
  <c r="H107" i="10"/>
  <c r="H400" i="10"/>
  <c r="H99" i="10"/>
  <c r="H148" i="10"/>
  <c r="H24" i="10"/>
  <c r="H347" i="10"/>
  <c r="H182" i="10"/>
  <c r="H215" i="10"/>
  <c r="H364" i="10"/>
  <c r="H333" i="10"/>
  <c r="H454" i="10"/>
  <c r="H348" i="10"/>
  <c r="H477" i="10"/>
  <c r="H261" i="10"/>
  <c r="H469" i="10"/>
  <c r="H190" i="10"/>
  <c r="H280" i="10"/>
  <c r="H184" i="10"/>
  <c r="H376" i="10"/>
  <c r="H265" i="10"/>
  <c r="H84" i="10"/>
  <c r="H341" i="10"/>
  <c r="H226" i="10"/>
  <c r="H456" i="10"/>
  <c r="H313" i="10"/>
  <c r="H315" i="10"/>
  <c r="H473" i="10"/>
  <c r="H196" i="10"/>
  <c r="H293" i="10"/>
  <c r="H441" i="10"/>
  <c r="H434" i="10"/>
  <c r="H361" i="10"/>
  <c r="H306" i="10"/>
  <c r="H201" i="10"/>
  <c r="H262" i="10"/>
  <c r="H291" i="10"/>
  <c r="H421" i="10"/>
  <c r="H256" i="10"/>
  <c r="H100" i="10"/>
  <c r="H465" i="10"/>
  <c r="H217" i="10"/>
  <c r="H486" i="10"/>
  <c r="BX73" i="14"/>
  <c r="BX72" i="14"/>
  <c r="BX71" i="14"/>
  <c r="BX70" i="14"/>
  <c r="BX69" i="14"/>
  <c r="BX68" i="14"/>
  <c r="BX61" i="14"/>
  <c r="BX60" i="14"/>
  <c r="BX59" i="14"/>
  <c r="BX58" i="14"/>
  <c r="BX57" i="14"/>
  <c r="BX56" i="14"/>
  <c r="BX49" i="14"/>
  <c r="BX48" i="14"/>
  <c r="BX47" i="14"/>
  <c r="BX46" i="14"/>
  <c r="BX45" i="14"/>
  <c r="BX44" i="14"/>
  <c r="BX37" i="14"/>
  <c r="BX36" i="14"/>
  <c r="BX35" i="14"/>
  <c r="BX34" i="14"/>
  <c r="BX33" i="14"/>
  <c r="BX32" i="14"/>
  <c r="BX25" i="14"/>
  <c r="BX24" i="14"/>
  <c r="BX23" i="14"/>
  <c r="BX22" i="14"/>
  <c r="BX21" i="14"/>
  <c r="BX20" i="14"/>
  <c r="BX13" i="14"/>
  <c r="BX12" i="14"/>
  <c r="BX11" i="14"/>
  <c r="BX10" i="14"/>
  <c r="BX9" i="14"/>
  <c r="BX8" i="14"/>
  <c r="BX67" i="14"/>
  <c r="BX66" i="14"/>
  <c r="BX65" i="14"/>
  <c r="BX64" i="14"/>
  <c r="BX63" i="14"/>
  <c r="BX62" i="14"/>
  <c r="BX55" i="14"/>
  <c r="BX54" i="14"/>
  <c r="BX53" i="14"/>
  <c r="BX52" i="14"/>
  <c r="BX51" i="14"/>
  <c r="BX50" i="14"/>
  <c r="BX43" i="14"/>
  <c r="BX42" i="14"/>
  <c r="BX41" i="14"/>
  <c r="BX40" i="14"/>
  <c r="BX39" i="14"/>
  <c r="BX38" i="14"/>
  <c r="BX31" i="14"/>
  <c r="BX30" i="14"/>
  <c r="BX29" i="14"/>
  <c r="BX28" i="14"/>
  <c r="BX27" i="14"/>
  <c r="BX26" i="14"/>
  <c r="BX19" i="14"/>
  <c r="BX18" i="14"/>
  <c r="BX17" i="14"/>
  <c r="BX16" i="14"/>
  <c r="BX15" i="14"/>
  <c r="BX14" i="14"/>
  <c r="BX7" i="14"/>
  <c r="BX6" i="14"/>
  <c r="BX5" i="14"/>
  <c r="BX4" i="14"/>
  <c r="BX3" i="14"/>
  <c r="BX2" i="14"/>
  <c r="BU73" i="14"/>
  <c r="BU72" i="14"/>
  <c r="BU71" i="14"/>
  <c r="BU70" i="14"/>
  <c r="BU69" i="14"/>
  <c r="BU68" i="14"/>
  <c r="BU61" i="14"/>
  <c r="BU60" i="14"/>
  <c r="BU59" i="14"/>
  <c r="BU58" i="14"/>
  <c r="BU57" i="14"/>
  <c r="BU56" i="14"/>
  <c r="BU49" i="14"/>
  <c r="BU48" i="14"/>
  <c r="BU47" i="14"/>
  <c r="BU46" i="14"/>
  <c r="BU45" i="14"/>
  <c r="BU44" i="14"/>
  <c r="BU37" i="14"/>
  <c r="BU36" i="14"/>
  <c r="BU35" i="14"/>
  <c r="BU34" i="14"/>
  <c r="BU33" i="14"/>
  <c r="BU32" i="14"/>
  <c r="BU25" i="14"/>
  <c r="BU24" i="14"/>
  <c r="BU23" i="14"/>
  <c r="BU22" i="14"/>
  <c r="BU21" i="14"/>
  <c r="BU20" i="14"/>
  <c r="BU13" i="14"/>
  <c r="BU12" i="14"/>
  <c r="BU11" i="14"/>
  <c r="BU10" i="14"/>
  <c r="BU9" i="14"/>
  <c r="BU8" i="14"/>
  <c r="BU67" i="14"/>
  <c r="BU66" i="14"/>
  <c r="BU65" i="14"/>
  <c r="BU64" i="14"/>
  <c r="BU63" i="14"/>
  <c r="BU62" i="14"/>
  <c r="BU55" i="14"/>
  <c r="BU54" i="14"/>
  <c r="BU53" i="14"/>
  <c r="BU52" i="14"/>
  <c r="BU51" i="14"/>
  <c r="BU50" i="14"/>
  <c r="BU43" i="14"/>
  <c r="BU42" i="14"/>
  <c r="BU41" i="14"/>
  <c r="BU40" i="14"/>
  <c r="BU39" i="14"/>
  <c r="BU38" i="14"/>
  <c r="BU31" i="14"/>
  <c r="BU30" i="14"/>
  <c r="BU29" i="14"/>
  <c r="BU28" i="14"/>
  <c r="BU27" i="14"/>
  <c r="BU26" i="14"/>
  <c r="BU19" i="14"/>
  <c r="BU18" i="14"/>
  <c r="BU17" i="14"/>
  <c r="BU16" i="14"/>
  <c r="BU15" i="14"/>
  <c r="BU14" i="14"/>
  <c r="BU7" i="14"/>
  <c r="BU6" i="14"/>
  <c r="BU5" i="14"/>
  <c r="BU4" i="14"/>
  <c r="BU3" i="14"/>
  <c r="BU2" i="14"/>
  <c r="BR73" i="14"/>
  <c r="BR72" i="14"/>
  <c r="BR71" i="14"/>
  <c r="BR70" i="14"/>
  <c r="BR69" i="14"/>
  <c r="BR68" i="14"/>
  <c r="BR61" i="14"/>
  <c r="BR60" i="14"/>
  <c r="BR59" i="14"/>
  <c r="BR58" i="14"/>
  <c r="BR57" i="14"/>
  <c r="BR56" i="14"/>
  <c r="BR49" i="14"/>
  <c r="BR48" i="14"/>
  <c r="BR47" i="14"/>
  <c r="BR46" i="14"/>
  <c r="BR45" i="14"/>
  <c r="BR44" i="14"/>
  <c r="BR37" i="14"/>
  <c r="BR36" i="14"/>
  <c r="BR35" i="14"/>
  <c r="BR34" i="14"/>
  <c r="BR33" i="14"/>
  <c r="BR32" i="14"/>
  <c r="BR25" i="14"/>
  <c r="BR24" i="14"/>
  <c r="BR23" i="14"/>
  <c r="BR22" i="14"/>
  <c r="BR21" i="14"/>
  <c r="BR20" i="14"/>
  <c r="BR13" i="14"/>
  <c r="BR12" i="14"/>
  <c r="BR11" i="14"/>
  <c r="BR10" i="14"/>
  <c r="BR9" i="14"/>
  <c r="BR8" i="14"/>
  <c r="BR67" i="14"/>
  <c r="BR66" i="14"/>
  <c r="BR65" i="14"/>
  <c r="BR64" i="14"/>
  <c r="BR63" i="14"/>
  <c r="BR62" i="14"/>
  <c r="BR55" i="14"/>
  <c r="BR54" i="14"/>
  <c r="BR53" i="14"/>
  <c r="BR52" i="14"/>
  <c r="BR51" i="14"/>
  <c r="BR50" i="14"/>
  <c r="BR43" i="14"/>
  <c r="BR42" i="14"/>
  <c r="BR41" i="14"/>
  <c r="BR40" i="14"/>
  <c r="BR39" i="14"/>
  <c r="BR38" i="14"/>
  <c r="BR31" i="14"/>
  <c r="BR30" i="14"/>
  <c r="BR29" i="14"/>
  <c r="BR28" i="14"/>
  <c r="BR27" i="14"/>
  <c r="BR26" i="14"/>
  <c r="BR19" i="14"/>
  <c r="BR18" i="14"/>
  <c r="BR17" i="14"/>
  <c r="BR16" i="14"/>
  <c r="BR15" i="14"/>
  <c r="BR14" i="14"/>
  <c r="BR7" i="14"/>
  <c r="BR6" i="14"/>
  <c r="BR5" i="14"/>
  <c r="BR4" i="14"/>
  <c r="BR3" i="14"/>
  <c r="BR2" i="14"/>
  <c r="BO73" i="14"/>
  <c r="BO72" i="14"/>
  <c r="BO71" i="14"/>
  <c r="BO70" i="14"/>
  <c r="BO69" i="14"/>
  <c r="BO68" i="14"/>
  <c r="BO61" i="14"/>
  <c r="BO60" i="14"/>
  <c r="BO59" i="14"/>
  <c r="BO58" i="14"/>
  <c r="BO57" i="14"/>
  <c r="BO56" i="14"/>
  <c r="BO49" i="14"/>
  <c r="BO48" i="14"/>
  <c r="BO47" i="14"/>
  <c r="BO46" i="14"/>
  <c r="BO45" i="14"/>
  <c r="BO44" i="14"/>
  <c r="BO37" i="14"/>
  <c r="BO36" i="14"/>
  <c r="BO35" i="14"/>
  <c r="BO34" i="14"/>
  <c r="BO33" i="14"/>
  <c r="BO32" i="14"/>
  <c r="BO25" i="14"/>
  <c r="BO24" i="14"/>
  <c r="BO23" i="14"/>
  <c r="BO22" i="14"/>
  <c r="BO21" i="14"/>
  <c r="BO20" i="14"/>
  <c r="BO13" i="14"/>
  <c r="BO12" i="14"/>
  <c r="BO11" i="14"/>
  <c r="BO10" i="14"/>
  <c r="BO9" i="14"/>
  <c r="BO8" i="14"/>
  <c r="BO67" i="14"/>
  <c r="BO66" i="14"/>
  <c r="BO65" i="14"/>
  <c r="BO64" i="14"/>
  <c r="BO63" i="14"/>
  <c r="BO62" i="14"/>
  <c r="BO55" i="14"/>
  <c r="BO54" i="14"/>
  <c r="BO53" i="14"/>
  <c r="BO52" i="14"/>
  <c r="BO51" i="14"/>
  <c r="BO50" i="14"/>
  <c r="BO43" i="14"/>
  <c r="BO42" i="14"/>
  <c r="BO41" i="14"/>
  <c r="BO40" i="14"/>
  <c r="BO39" i="14"/>
  <c r="BO38" i="14"/>
  <c r="BO31" i="14"/>
  <c r="BO30" i="14"/>
  <c r="BO29" i="14"/>
  <c r="BO28" i="14"/>
  <c r="BO27" i="14"/>
  <c r="BO26" i="14"/>
  <c r="BO19" i="14"/>
  <c r="BO18" i="14"/>
  <c r="BO17" i="14"/>
  <c r="BO16" i="14"/>
  <c r="BO15" i="14"/>
  <c r="BO14" i="14"/>
  <c r="BO7" i="14"/>
  <c r="BO6" i="14"/>
  <c r="BO5" i="14"/>
  <c r="BO4" i="14"/>
  <c r="BO3" i="14"/>
  <c r="BO2" i="14"/>
  <c r="Z496" i="9" l="1"/>
  <c r="Z501" i="9"/>
  <c r="Z509" i="9"/>
  <c r="Z517" i="9"/>
  <c r="Z525" i="9"/>
  <c r="Z533" i="9"/>
  <c r="Z541" i="9"/>
  <c r="Z549" i="9"/>
  <c r="Z557" i="9"/>
  <c r="Z565" i="9"/>
  <c r="Z573" i="9"/>
  <c r="Z487" i="9"/>
  <c r="Z116" i="9"/>
  <c r="Z504" i="9"/>
  <c r="Z512" i="9"/>
  <c r="Z520" i="9"/>
  <c r="Z528" i="9"/>
  <c r="Z536" i="9"/>
  <c r="Z544" i="9"/>
  <c r="Z552" i="9"/>
  <c r="Z560" i="9"/>
  <c r="Z568" i="9"/>
  <c r="Z576" i="9"/>
  <c r="Z490" i="9"/>
  <c r="Z499" i="9"/>
  <c r="Z507" i="9"/>
  <c r="Z515" i="9"/>
  <c r="Z523" i="9"/>
  <c r="Z531" i="9"/>
  <c r="Z539" i="9"/>
  <c r="Z547" i="9"/>
  <c r="Z555" i="9"/>
  <c r="Z563" i="9"/>
  <c r="Z571" i="9"/>
  <c r="Z579" i="9"/>
  <c r="Z497" i="9"/>
  <c r="Z502" i="9"/>
  <c r="Z510" i="9"/>
  <c r="Z518" i="9"/>
  <c r="Z526" i="9"/>
  <c r="Z534" i="9"/>
  <c r="Z542" i="9"/>
  <c r="Z550" i="9"/>
  <c r="Z558" i="9"/>
  <c r="Z566" i="9"/>
  <c r="Z574" i="9"/>
  <c r="Z488" i="9"/>
  <c r="Z117" i="9"/>
  <c r="Z505" i="9"/>
  <c r="Z513" i="9"/>
  <c r="Z521" i="9"/>
  <c r="Z529" i="9"/>
  <c r="Z537" i="9"/>
  <c r="Z545" i="9"/>
  <c r="Z553" i="9"/>
  <c r="Z561" i="9"/>
  <c r="Z569" i="9"/>
  <c r="Z577" i="9"/>
  <c r="Z491" i="9"/>
  <c r="Z500" i="9"/>
  <c r="Z508" i="9"/>
  <c r="Z516" i="9"/>
  <c r="Z524" i="9"/>
  <c r="Z532" i="9"/>
  <c r="Z540" i="9"/>
  <c r="Z548" i="9"/>
  <c r="Z556" i="9"/>
  <c r="Z564" i="9"/>
  <c r="Z572" i="9"/>
  <c r="Z580" i="9"/>
  <c r="Z503" i="9"/>
  <c r="Z511" i="9"/>
  <c r="Z519" i="9"/>
  <c r="Z527" i="9"/>
  <c r="Z535" i="9"/>
  <c r="Z543" i="9"/>
  <c r="Z551" i="9"/>
  <c r="Z559" i="9"/>
  <c r="Z567" i="9"/>
  <c r="Z575" i="9"/>
  <c r="Z489" i="9"/>
  <c r="Z498" i="9"/>
  <c r="Z506" i="9"/>
  <c r="Z514" i="9"/>
  <c r="Z522" i="9"/>
  <c r="Z530" i="9"/>
  <c r="Z538" i="9"/>
  <c r="Z546" i="9"/>
  <c r="Z554" i="9"/>
  <c r="Z562" i="9"/>
  <c r="Z570" i="9"/>
  <c r="Z586" i="9"/>
  <c r="Z594" i="9"/>
  <c r="Z429" i="9"/>
  <c r="Z137" i="9"/>
  <c r="Z149" i="9"/>
  <c r="Z296" i="9"/>
  <c r="Z113" i="9"/>
  <c r="Z463" i="9"/>
  <c r="Z171" i="9"/>
  <c r="Z292" i="9"/>
  <c r="Z393" i="9"/>
  <c r="Z178" i="9"/>
  <c r="Z462" i="9"/>
  <c r="Z197" i="9"/>
  <c r="Z477" i="9"/>
  <c r="Z142" i="9"/>
  <c r="Z251" i="9"/>
  <c r="Z409" i="9"/>
  <c r="Z217" i="9"/>
  <c r="Z247" i="9"/>
  <c r="Z265" i="9"/>
  <c r="Z321" i="9"/>
  <c r="Z415" i="9"/>
  <c r="Z65" i="9"/>
  <c r="Z163" i="9"/>
  <c r="Z277" i="9"/>
  <c r="Z97" i="9"/>
  <c r="Z412" i="9"/>
  <c r="Z135" i="9"/>
  <c r="Z297" i="9"/>
  <c r="Z360" i="9"/>
  <c r="Z175" i="9"/>
  <c r="Z248" i="9"/>
  <c r="Z299" i="9"/>
  <c r="Z389" i="9"/>
  <c r="Z189" i="9"/>
  <c r="Z398" i="9"/>
  <c r="Z459" i="9"/>
  <c r="Z210" i="9"/>
  <c r="Z402" i="9"/>
  <c r="Z157" i="9"/>
  <c r="Z202" i="9"/>
  <c r="Z238" i="9"/>
  <c r="Z332" i="9"/>
  <c r="Z399" i="9"/>
  <c r="Z486" i="9"/>
  <c r="Z208" i="9"/>
  <c r="Z451" i="9"/>
  <c r="Z271" i="9"/>
  <c r="Z400" i="9"/>
  <c r="Z200" i="9"/>
  <c r="Z298" i="9"/>
  <c r="Z37" i="9"/>
  <c r="Z473" i="9"/>
  <c r="Z148" i="9"/>
  <c r="Z305" i="9"/>
  <c r="Z172" i="9"/>
  <c r="Z334" i="9"/>
  <c r="Z472" i="9"/>
  <c r="Z250" i="9"/>
  <c r="Z285" i="9"/>
  <c r="Z315" i="9"/>
  <c r="Z328" i="9"/>
  <c r="Z422" i="9"/>
  <c r="Z453" i="9"/>
  <c r="Z119" i="9"/>
  <c r="Z161" i="9"/>
  <c r="Z207" i="9"/>
  <c r="Z230" i="9"/>
  <c r="Z274" i="9"/>
  <c r="Z351" i="9"/>
  <c r="Z100" i="9"/>
  <c r="Z419" i="9"/>
  <c r="Z101" i="9"/>
  <c r="Z168" i="9"/>
  <c r="Z254" i="9"/>
  <c r="Z368" i="9"/>
  <c r="Z152" i="9"/>
  <c r="Z303" i="9"/>
  <c r="Z365" i="9"/>
  <c r="Z160" i="9"/>
  <c r="Z228" i="9"/>
  <c r="Z259" i="9"/>
  <c r="Z333" i="9"/>
  <c r="Z362" i="9"/>
  <c r="Z395" i="9"/>
  <c r="Z589" i="9"/>
  <c r="Z597" i="9"/>
  <c r="Z584" i="9"/>
  <c r="Z592" i="9"/>
  <c r="Z600" i="9"/>
  <c r="Z485" i="9"/>
  <c r="Z455" i="9"/>
  <c r="Z376" i="9"/>
  <c r="Z268" i="9"/>
  <c r="Z121" i="9"/>
  <c r="Z461" i="9"/>
  <c r="Z212" i="9"/>
  <c r="Z235" i="9"/>
  <c r="Z377" i="9"/>
  <c r="Z375" i="9"/>
  <c r="Z388" i="9"/>
  <c r="Z127" i="9"/>
  <c r="Z130" i="9"/>
  <c r="Z309" i="9"/>
  <c r="Z407" i="9"/>
  <c r="Z348" i="9"/>
  <c r="Z167" i="9"/>
  <c r="Z215" i="9"/>
  <c r="Z336" i="9"/>
  <c r="Z179" i="9"/>
  <c r="Z244" i="9"/>
  <c r="Z258" i="9"/>
  <c r="Z314" i="9"/>
  <c r="Z405" i="9"/>
  <c r="Z476" i="9"/>
  <c r="Z8" i="9"/>
  <c r="Z74" i="9"/>
  <c r="Z263" i="9"/>
  <c r="Z112" i="9"/>
  <c r="Z224" i="9"/>
  <c r="Z323" i="9"/>
  <c r="Z145" i="9"/>
  <c r="Z214" i="9"/>
  <c r="Z278" i="9"/>
  <c r="Z383" i="9"/>
  <c r="Z484" i="9"/>
  <c r="Z188" i="9"/>
  <c r="Z330" i="9"/>
  <c r="Z105" i="9"/>
  <c r="Z83" i="9"/>
  <c r="Z194" i="9"/>
  <c r="Z396" i="9"/>
  <c r="Z454" i="9"/>
  <c r="Z185" i="9"/>
  <c r="Z226" i="9"/>
  <c r="Z295" i="9"/>
  <c r="Z378" i="9"/>
  <c r="Z442" i="9"/>
  <c r="Z198" i="9"/>
  <c r="Z449" i="9"/>
  <c r="Z153" i="9"/>
  <c r="Z319" i="9"/>
  <c r="Z289" i="9"/>
  <c r="Z125" i="9"/>
  <c r="Z128" i="9"/>
  <c r="Z140" i="9"/>
  <c r="Z260" i="9"/>
  <c r="Z441" i="9"/>
  <c r="Z327" i="9"/>
  <c r="Z434" i="9"/>
  <c r="Z245" i="9"/>
  <c r="Z284" i="9"/>
  <c r="Z302" i="9"/>
  <c r="Z324" i="9"/>
  <c r="Z391" i="9"/>
  <c r="Z437" i="9"/>
  <c r="Z94" i="9"/>
  <c r="Z158" i="9"/>
  <c r="Z206" i="9"/>
  <c r="Z225" i="9"/>
  <c r="Z267" i="9"/>
  <c r="Z31" i="9"/>
  <c r="Z363" i="9"/>
  <c r="Z411" i="9"/>
  <c r="Z433" i="9"/>
  <c r="Z452" i="9"/>
  <c r="Z474" i="9"/>
  <c r="Z241" i="9"/>
  <c r="Z307" i="9"/>
  <c r="Z143" i="9"/>
  <c r="Z201" i="9"/>
  <c r="Z364" i="9"/>
  <c r="Z159" i="9"/>
  <c r="Z227" i="9"/>
  <c r="Z239" i="9"/>
  <c r="Z325" i="9"/>
  <c r="Z361" i="9"/>
  <c r="Z387" i="9"/>
  <c r="Z447" i="9"/>
  <c r="Z581" i="9"/>
  <c r="Z587" i="9"/>
  <c r="Z595" i="9"/>
  <c r="Z582" i="9"/>
  <c r="Z590" i="9"/>
  <c r="Z598" i="9"/>
  <c r="Z443" i="9"/>
  <c r="Z146" i="9"/>
  <c r="Z421" i="9"/>
  <c r="Z243" i="9"/>
  <c r="Z236" i="9"/>
  <c r="Z272" i="9"/>
  <c r="Z331" i="9"/>
  <c r="Z184" i="9"/>
  <c r="Z291" i="9"/>
  <c r="Z126" i="9"/>
  <c r="Z349" i="9"/>
  <c r="Z237" i="9"/>
  <c r="Z242" i="9"/>
  <c r="Z480" i="9"/>
  <c r="Z425" i="9"/>
  <c r="Z43" i="9"/>
  <c r="Z141" i="9"/>
  <c r="Z301" i="9"/>
  <c r="Z139" i="9"/>
  <c r="Z221" i="9"/>
  <c r="Z256" i="9"/>
  <c r="Z312" i="9"/>
  <c r="Z381" i="9"/>
  <c r="Z467" i="9"/>
  <c r="Z181" i="9"/>
  <c r="Z262" i="9"/>
  <c r="Z122" i="9"/>
  <c r="Z430" i="9"/>
  <c r="Z219" i="9"/>
  <c r="Z320" i="9"/>
  <c r="Z404" i="9"/>
  <c r="Z191" i="9"/>
  <c r="Z261" i="9"/>
  <c r="Z371" i="9"/>
  <c r="Z464" i="9"/>
  <c r="Z187" i="9"/>
  <c r="Z382" i="9"/>
  <c r="Z193" i="9"/>
  <c r="Z384" i="9"/>
  <c r="Z435" i="9"/>
  <c r="Z177" i="9"/>
  <c r="Z223" i="9"/>
  <c r="Z280" i="9"/>
  <c r="Z358" i="9"/>
  <c r="Z438" i="9"/>
  <c r="Z174" i="9"/>
  <c r="Z448" i="9"/>
  <c r="Z483" i="9"/>
  <c r="Z318" i="9"/>
  <c r="Z479" i="9"/>
  <c r="Z93" i="9"/>
  <c r="Z326" i="9"/>
  <c r="Z111" i="9"/>
  <c r="Z257" i="9"/>
  <c r="Z423" i="9"/>
  <c r="Z308" i="9"/>
  <c r="Z413" i="9"/>
  <c r="Z233" i="9"/>
  <c r="Z283" i="9"/>
  <c r="Z290" i="9"/>
  <c r="Z322" i="9"/>
  <c r="Z386" i="9"/>
  <c r="Z436" i="9"/>
  <c r="Z482" i="9"/>
  <c r="Z71" i="9"/>
  <c r="Z356" i="9"/>
  <c r="Z155" i="9"/>
  <c r="Z91" i="9"/>
  <c r="Z222" i="9"/>
  <c r="Z252" i="9"/>
  <c r="Z276" i="9"/>
  <c r="Z88" i="9"/>
  <c r="Z355" i="9"/>
  <c r="Z408" i="9"/>
  <c r="Z115" i="9"/>
  <c r="Z54" i="9"/>
  <c r="Z204" i="9"/>
  <c r="Z286" i="9"/>
  <c r="Z450" i="9"/>
  <c r="Z195" i="9"/>
  <c r="Z359" i="9"/>
  <c r="Z469" i="9"/>
  <c r="Z196" i="9"/>
  <c r="Z232" i="9"/>
  <c r="Z310" i="9"/>
  <c r="Z345" i="9"/>
  <c r="Z385" i="9"/>
  <c r="Z446" i="9"/>
  <c r="Z183" i="9"/>
  <c r="Z585" i="9"/>
  <c r="Z593" i="9"/>
  <c r="Z583" i="9"/>
  <c r="Z591" i="9"/>
  <c r="Z599" i="9"/>
  <c r="Z390" i="9"/>
  <c r="Z418" i="9"/>
  <c r="Z154" i="9"/>
  <c r="Z466" i="9"/>
  <c r="Z136" i="9"/>
  <c r="Z279" i="9"/>
  <c r="Z240" i="9"/>
  <c r="Z213" i="9"/>
  <c r="Z335" i="9"/>
  <c r="Z131" i="9"/>
  <c r="Z294" i="9"/>
  <c r="Z270" i="9"/>
  <c r="Z341" i="9"/>
  <c r="Z456" i="9"/>
  <c r="Z99" i="9"/>
  <c r="Z264" i="9"/>
  <c r="Z403" i="9"/>
  <c r="Z60" i="9"/>
  <c r="Z147" i="9"/>
  <c r="Z92" i="9"/>
  <c r="Z410" i="9"/>
  <c r="Z118" i="9"/>
  <c r="Z190" i="9"/>
  <c r="Z144" i="9"/>
  <c r="Z109" i="9"/>
  <c r="Z288" i="9"/>
  <c r="Z166" i="9"/>
  <c r="Z401" i="9"/>
  <c r="Z352" i="9"/>
  <c r="Z162" i="9"/>
  <c r="Z346" i="9"/>
  <c r="Z426" i="9"/>
  <c r="Z180" i="9"/>
  <c r="Z293" i="9"/>
  <c r="Z465" i="9"/>
  <c r="Z89" i="9"/>
  <c r="Z220" i="9"/>
  <c r="Z337" i="9"/>
  <c r="Z124" i="9"/>
  <c r="Z62" i="9"/>
  <c r="Z492" i="9"/>
  <c r="Z68" i="9"/>
  <c r="Z342" i="9"/>
  <c r="Z588" i="9"/>
  <c r="Z134" i="9"/>
  <c r="Z311" i="9"/>
  <c r="Z353" i="9"/>
  <c r="Z460" i="9"/>
  <c r="Z165" i="9"/>
  <c r="Z317" i="9"/>
  <c r="Z417" i="9"/>
  <c r="Z432" i="9"/>
  <c r="Z132" i="9"/>
  <c r="Z458" i="9"/>
  <c r="Z229" i="9"/>
  <c r="Z343" i="9"/>
  <c r="Z470" i="9"/>
  <c r="Z186" i="9"/>
  <c r="Z17" i="9"/>
  <c r="Z46" i="9"/>
  <c r="Z231" i="9"/>
  <c r="Z444" i="9"/>
  <c r="Z199" i="9"/>
  <c r="Z300" i="9"/>
  <c r="Z90" i="9"/>
  <c r="Z350" i="9"/>
  <c r="Z156" i="9"/>
  <c r="Z329" i="9"/>
  <c r="Z369" i="9"/>
  <c r="Z372" i="9"/>
  <c r="Z108" i="9"/>
  <c r="Z392" i="9"/>
  <c r="Z164" i="9"/>
  <c r="Z287" i="9"/>
  <c r="Z457" i="9"/>
  <c r="Z106" i="9"/>
  <c r="Z209" i="9"/>
  <c r="Z56" i="9"/>
  <c r="Z344" i="9"/>
  <c r="Z373" i="9"/>
  <c r="Z110" i="9"/>
  <c r="Z494" i="9"/>
  <c r="Z380" i="9"/>
  <c r="Z98" i="9"/>
  <c r="Z374" i="9"/>
  <c r="Z282" i="9"/>
  <c r="Z246" i="9"/>
  <c r="Z495" i="9"/>
  <c r="Z439" i="9"/>
  <c r="Z394" i="9"/>
  <c r="Z481" i="9"/>
  <c r="Z218" i="9"/>
  <c r="Z120" i="9"/>
  <c r="Z249" i="9"/>
  <c r="Z273" i="9"/>
  <c r="Z234" i="9"/>
  <c r="Z475" i="9"/>
  <c r="Z316" i="9"/>
  <c r="Z420" i="9"/>
  <c r="Z440" i="9"/>
  <c r="Z255" i="9"/>
  <c r="Z211" i="9"/>
  <c r="Z176" i="9"/>
  <c r="Z84" i="9"/>
  <c r="Z427" i="9"/>
  <c r="Z596" i="9"/>
  <c r="Z338" i="9"/>
  <c r="Z216" i="9"/>
  <c r="Z445" i="9"/>
  <c r="Z173" i="9"/>
  <c r="Z471" i="9"/>
  <c r="Z275" i="9"/>
  <c r="Z182" i="9"/>
  <c r="Z266" i="9"/>
  <c r="Z107" i="9"/>
  <c r="Z87" i="9"/>
  <c r="Z129" i="9"/>
  <c r="Z205" i="9"/>
  <c r="Z339" i="9"/>
  <c r="Z138" i="9"/>
  <c r="Z192" i="9"/>
  <c r="Z281" i="9"/>
  <c r="Z123" i="9"/>
  <c r="Z32" i="9"/>
  <c r="Z416" i="9"/>
  <c r="Z493" i="9"/>
  <c r="Z370" i="9"/>
  <c r="Z424" i="9"/>
  <c r="Z578" i="9"/>
  <c r="Z114" i="9"/>
  <c r="Z313" i="9"/>
  <c r="Z102" i="9"/>
  <c r="Z366" i="9"/>
  <c r="Z253" i="9"/>
  <c r="Z379" i="9"/>
  <c r="Z414" i="9"/>
  <c r="Z406" i="9"/>
  <c r="Z306" i="9"/>
  <c r="Z269" i="9"/>
  <c r="Z63" i="9"/>
  <c r="Z354" i="9"/>
  <c r="Z169" i="9"/>
  <c r="Z397" i="9"/>
  <c r="Z150" i="9"/>
  <c r="Z203" i="9"/>
  <c r="Z478" i="9"/>
  <c r="Z95" i="9"/>
  <c r="AA489" i="9"/>
  <c r="AA498" i="9"/>
  <c r="AA506" i="9"/>
  <c r="AA514" i="9"/>
  <c r="AA522" i="9"/>
  <c r="AA530" i="9"/>
  <c r="AA538" i="9"/>
  <c r="AA546" i="9"/>
  <c r="AA554" i="9"/>
  <c r="AA562" i="9"/>
  <c r="AA570" i="9"/>
  <c r="AA578" i="9"/>
  <c r="AA496" i="9"/>
  <c r="AA501" i="9"/>
  <c r="AA509" i="9"/>
  <c r="AA517" i="9"/>
  <c r="AA525" i="9"/>
  <c r="AA533" i="9"/>
  <c r="AA541" i="9"/>
  <c r="AA549" i="9"/>
  <c r="AA557" i="9"/>
  <c r="AA565" i="9"/>
  <c r="AA573" i="9"/>
  <c r="AA487" i="9"/>
  <c r="AA116" i="9"/>
  <c r="AA504" i="9"/>
  <c r="AA512" i="9"/>
  <c r="AA520" i="9"/>
  <c r="AA528" i="9"/>
  <c r="AA536" i="9"/>
  <c r="AA544" i="9"/>
  <c r="AA552" i="9"/>
  <c r="AA560" i="9"/>
  <c r="AA568" i="9"/>
  <c r="AA576" i="9"/>
  <c r="AA490" i="9"/>
  <c r="AA499" i="9"/>
  <c r="AA507" i="9"/>
  <c r="AA515" i="9"/>
  <c r="AA523" i="9"/>
  <c r="AA531" i="9"/>
  <c r="AA539" i="9"/>
  <c r="AA547" i="9"/>
  <c r="AA555" i="9"/>
  <c r="AA563" i="9"/>
  <c r="AA571" i="9"/>
  <c r="AA497" i="9"/>
  <c r="AA502" i="9"/>
  <c r="AA510" i="9"/>
  <c r="AA518" i="9"/>
  <c r="AA526" i="9"/>
  <c r="AA534" i="9"/>
  <c r="AA542" i="9"/>
  <c r="AA550" i="9"/>
  <c r="AA558" i="9"/>
  <c r="AA566" i="9"/>
  <c r="AA574" i="9"/>
  <c r="AA488" i="9"/>
  <c r="AA117" i="9"/>
  <c r="AA505" i="9"/>
  <c r="AA513" i="9"/>
  <c r="AA521" i="9"/>
  <c r="AA529" i="9"/>
  <c r="AA537" i="9"/>
  <c r="AA545" i="9"/>
  <c r="AA553" i="9"/>
  <c r="AA561" i="9"/>
  <c r="AA569" i="9"/>
  <c r="AA577" i="9"/>
  <c r="AA491" i="9"/>
  <c r="AA500" i="9"/>
  <c r="AA508" i="9"/>
  <c r="AA516" i="9"/>
  <c r="AA524" i="9"/>
  <c r="AA532" i="9"/>
  <c r="AA540" i="9"/>
  <c r="AA548" i="9"/>
  <c r="AA556" i="9"/>
  <c r="AA564" i="9"/>
  <c r="AA572" i="9"/>
  <c r="AA580" i="9"/>
  <c r="AA133" i="9"/>
  <c r="AA503" i="9"/>
  <c r="AA511" i="9"/>
  <c r="AA519" i="9"/>
  <c r="AA527" i="9"/>
  <c r="AA535" i="9"/>
  <c r="AA543" i="9"/>
  <c r="AA551" i="9"/>
  <c r="AA559" i="9"/>
  <c r="AA567" i="9"/>
  <c r="AA583" i="9"/>
  <c r="AA591" i="9"/>
  <c r="AA599" i="9"/>
  <c r="AA586" i="9"/>
  <c r="AA594" i="9"/>
  <c r="AA429" i="9"/>
  <c r="AA137" i="9"/>
  <c r="AA149" i="9"/>
  <c r="AA296" i="9"/>
  <c r="AA113" i="9"/>
  <c r="AA463" i="9"/>
  <c r="AA171" i="9"/>
  <c r="AA292" i="9"/>
  <c r="AA393" i="9"/>
  <c r="AA178" i="9"/>
  <c r="AA462" i="9"/>
  <c r="AA197" i="9"/>
  <c r="AA477" i="9"/>
  <c r="AA142" i="9"/>
  <c r="AA251" i="9"/>
  <c r="AA409" i="9"/>
  <c r="AA217" i="9"/>
  <c r="AA247" i="9"/>
  <c r="AA265" i="9"/>
  <c r="AA321" i="9"/>
  <c r="AA415" i="9"/>
  <c r="AA65" i="9"/>
  <c r="AA104" i="9"/>
  <c r="AA163" i="9"/>
  <c r="AA277" i="9"/>
  <c r="AA97" i="9"/>
  <c r="AA412" i="9"/>
  <c r="AA135" i="9"/>
  <c r="AA297" i="9"/>
  <c r="AA360" i="9"/>
  <c r="AA175" i="9"/>
  <c r="AA248" i="9"/>
  <c r="AA299" i="9"/>
  <c r="AA389" i="9"/>
  <c r="AA52" i="9"/>
  <c r="AA189" i="9"/>
  <c r="AA398" i="9"/>
  <c r="AA459" i="9"/>
  <c r="AA210" i="9"/>
  <c r="AA402" i="9"/>
  <c r="AA157" i="9"/>
  <c r="AA202" i="9"/>
  <c r="AA238" i="9"/>
  <c r="AA332" i="9"/>
  <c r="AA399" i="9"/>
  <c r="AA486" i="9"/>
  <c r="AA208" i="9"/>
  <c r="AA451" i="9"/>
  <c r="AA271" i="9"/>
  <c r="AA400" i="9"/>
  <c r="AA200" i="9"/>
  <c r="AA298" i="9"/>
  <c r="AA37" i="9"/>
  <c r="AA473" i="9"/>
  <c r="AA148" i="9"/>
  <c r="AA305" i="9"/>
  <c r="AA172" i="9"/>
  <c r="AA334" i="9"/>
  <c r="AA472" i="9"/>
  <c r="AA250" i="9"/>
  <c r="AA285" i="9"/>
  <c r="AA315" i="9"/>
  <c r="AA328" i="9"/>
  <c r="AA422" i="9"/>
  <c r="AA453" i="9"/>
  <c r="AA119" i="9"/>
  <c r="AA161" i="9"/>
  <c r="AA12" i="9"/>
  <c r="AA207" i="9"/>
  <c r="AA230" i="9"/>
  <c r="AA274" i="9"/>
  <c r="AA2" i="9"/>
  <c r="AA351" i="9"/>
  <c r="AA100" i="9"/>
  <c r="AA419" i="9"/>
  <c r="AA101" i="9"/>
  <c r="AA3" i="9"/>
  <c r="AA168" i="9"/>
  <c r="AA254" i="9"/>
  <c r="AA368" i="9"/>
  <c r="AA152" i="9"/>
  <c r="AA303" i="9"/>
  <c r="AA365" i="9"/>
  <c r="AA160" i="9"/>
  <c r="AA228" i="9"/>
  <c r="AA259" i="9"/>
  <c r="AA333" i="9"/>
  <c r="AA362" i="9"/>
  <c r="AA395" i="9"/>
  <c r="AA589" i="9"/>
  <c r="AA597" i="9"/>
  <c r="AA579" i="9"/>
  <c r="AA584" i="9"/>
  <c r="AA592" i="9"/>
  <c r="AA600" i="9"/>
  <c r="AA485" i="9"/>
  <c r="AA455" i="9"/>
  <c r="AA376" i="9"/>
  <c r="AA268" i="9"/>
  <c r="AA49" i="9"/>
  <c r="AA121" i="9"/>
  <c r="AA461" i="9"/>
  <c r="AA212" i="9"/>
  <c r="AA235" i="9"/>
  <c r="AA377" i="9"/>
  <c r="AA375" i="9"/>
  <c r="AA388" i="9"/>
  <c r="AA127" i="9"/>
  <c r="AA130" i="9"/>
  <c r="AA309" i="9"/>
  <c r="AA407" i="9"/>
  <c r="AA348" i="9"/>
  <c r="AA167" i="9"/>
  <c r="AA215" i="9"/>
  <c r="AA336" i="9"/>
  <c r="AA179" i="9"/>
  <c r="AA244" i="9"/>
  <c r="AA258" i="9"/>
  <c r="AA314" i="9"/>
  <c r="AA405" i="9"/>
  <c r="AA476" i="9"/>
  <c r="AA74" i="9"/>
  <c r="AA263" i="9"/>
  <c r="AA112" i="9"/>
  <c r="AA224" i="9"/>
  <c r="AA323" i="9"/>
  <c r="AA145" i="9"/>
  <c r="AA214" i="9"/>
  <c r="AA278" i="9"/>
  <c r="AA383" i="9"/>
  <c r="AA484" i="9"/>
  <c r="AA188" i="9"/>
  <c r="AA330" i="9"/>
  <c r="AA105" i="9"/>
  <c r="AA194" i="9"/>
  <c r="AA396" i="9"/>
  <c r="AA454" i="9"/>
  <c r="AA185" i="9"/>
  <c r="AA226" i="9"/>
  <c r="AA295" i="9"/>
  <c r="AA378" i="9"/>
  <c r="AA442" i="9"/>
  <c r="AA198" i="9"/>
  <c r="AA449" i="9"/>
  <c r="AA153" i="9"/>
  <c r="AA319" i="9"/>
  <c r="AA289" i="9"/>
  <c r="AA125" i="9"/>
  <c r="AA128" i="9"/>
  <c r="AA140" i="9"/>
  <c r="AA260" i="9"/>
  <c r="AA441" i="9"/>
  <c r="AA327" i="9"/>
  <c r="AA434" i="9"/>
  <c r="AA245" i="9"/>
  <c r="AA284" i="9"/>
  <c r="AA302" i="9"/>
  <c r="AA324" i="9"/>
  <c r="AA391" i="9"/>
  <c r="AA437" i="9"/>
  <c r="AA103" i="9"/>
  <c r="AA158" i="9"/>
  <c r="AA9" i="9"/>
  <c r="AA206" i="9"/>
  <c r="AA225" i="9"/>
  <c r="AA267" i="9"/>
  <c r="AA31" i="9"/>
  <c r="AA363" i="9"/>
  <c r="AA411" i="9"/>
  <c r="AA433" i="9"/>
  <c r="AA452" i="9"/>
  <c r="AA474" i="9"/>
  <c r="AA241" i="9"/>
  <c r="AA307" i="9"/>
  <c r="AA143" i="9"/>
  <c r="AA201" i="9"/>
  <c r="AA364" i="9"/>
  <c r="AA159" i="9"/>
  <c r="AA227" i="9"/>
  <c r="AA239" i="9"/>
  <c r="AA325" i="9"/>
  <c r="AA361" i="9"/>
  <c r="AA387" i="9"/>
  <c r="AA447" i="9"/>
  <c r="AA581" i="9"/>
  <c r="AA587" i="9"/>
  <c r="AA595" i="9"/>
  <c r="AA582" i="9"/>
  <c r="AA590" i="9"/>
  <c r="AA598" i="9"/>
  <c r="AA35" i="9"/>
  <c r="AA443" i="9"/>
  <c r="AA146" i="9"/>
  <c r="AA421" i="9"/>
  <c r="AA243" i="9"/>
  <c r="AA236" i="9"/>
  <c r="AA272" i="9"/>
  <c r="AA331" i="9"/>
  <c r="AA184" i="9"/>
  <c r="AA291" i="9"/>
  <c r="AA126" i="9"/>
  <c r="AA349" i="9"/>
  <c r="AA237" i="9"/>
  <c r="AA242" i="9"/>
  <c r="AA480" i="9"/>
  <c r="AA425" i="9"/>
  <c r="AA43" i="9"/>
  <c r="AA141" i="9"/>
  <c r="AA301" i="9"/>
  <c r="AA139" i="9"/>
  <c r="AA221" i="9"/>
  <c r="AA256" i="9"/>
  <c r="AA312" i="9"/>
  <c r="AA381" i="9"/>
  <c r="AA467" i="9"/>
  <c r="AA181" i="9"/>
  <c r="AA262" i="9"/>
  <c r="AA122" i="9"/>
  <c r="AA430" i="9"/>
  <c r="AA219" i="9"/>
  <c r="AA320" i="9"/>
  <c r="AA404" i="9"/>
  <c r="AA191" i="9"/>
  <c r="AA261" i="9"/>
  <c r="AA371" i="9"/>
  <c r="AA464" i="9"/>
  <c r="AA187" i="9"/>
  <c r="AA382" i="9"/>
  <c r="AA193" i="9"/>
  <c r="AA384" i="9"/>
  <c r="AA435" i="9"/>
  <c r="AA177" i="9"/>
  <c r="AA223" i="9"/>
  <c r="AA280" i="9"/>
  <c r="AA358" i="9"/>
  <c r="AA438" i="9"/>
  <c r="AA174" i="9"/>
  <c r="AA448" i="9"/>
  <c r="AA483" i="9"/>
  <c r="AA318" i="9"/>
  <c r="AA479" i="9"/>
  <c r="AA93" i="9"/>
  <c r="AA326" i="9"/>
  <c r="AA111" i="9"/>
  <c r="AA257" i="9"/>
  <c r="AA423" i="9"/>
  <c r="AA308" i="9"/>
  <c r="AA413" i="9"/>
  <c r="AA233" i="9"/>
  <c r="AA283" i="9"/>
  <c r="AA290" i="9"/>
  <c r="AA322" i="9"/>
  <c r="AA386" i="9"/>
  <c r="AA436" i="9"/>
  <c r="AA482" i="9"/>
  <c r="AA356" i="9"/>
  <c r="AA155" i="9"/>
  <c r="AA91" i="9"/>
  <c r="AA222" i="9"/>
  <c r="AA252" i="9"/>
  <c r="AA276" i="9"/>
  <c r="AA88" i="9"/>
  <c r="AA11" i="9"/>
  <c r="AA355" i="9"/>
  <c r="AA408" i="9"/>
  <c r="AA115" i="9"/>
  <c r="AA204" i="9"/>
  <c r="AA286" i="9"/>
  <c r="AA450" i="9"/>
  <c r="AA195" i="9"/>
  <c r="AA359" i="9"/>
  <c r="AA469" i="9"/>
  <c r="AA196" i="9"/>
  <c r="AA232" i="9"/>
  <c r="AA310" i="9"/>
  <c r="AA345" i="9"/>
  <c r="AA385" i="9"/>
  <c r="AA446" i="9"/>
  <c r="AA183" i="9"/>
  <c r="AA588" i="9"/>
  <c r="AA596" i="9"/>
  <c r="AA439" i="9"/>
  <c r="AA72" i="9"/>
  <c r="AA82" i="9"/>
  <c r="AA390" i="9"/>
  <c r="AA231" i="9"/>
  <c r="AA102" i="9"/>
  <c r="AA147" i="9"/>
  <c r="AA394" i="9"/>
  <c r="AA99" i="9"/>
  <c r="AA86" i="9"/>
  <c r="AA418" i="9"/>
  <c r="AA444" i="9"/>
  <c r="AA366" i="9"/>
  <c r="AA92" i="9"/>
  <c r="AA481" i="9"/>
  <c r="AA264" i="9"/>
  <c r="AA134" i="9"/>
  <c r="AA154" i="9"/>
  <c r="AA199" i="9"/>
  <c r="AA253" i="9"/>
  <c r="AA410" i="9"/>
  <c r="AA218" i="9"/>
  <c r="AA255" i="9"/>
  <c r="AA311" i="9"/>
  <c r="AA338" i="9"/>
  <c r="AA466" i="9"/>
  <c r="AA118" i="9"/>
  <c r="AA120" i="9"/>
  <c r="AA353" i="9"/>
  <c r="AA136" i="9"/>
  <c r="AA300" i="9"/>
  <c r="AA379" i="9"/>
  <c r="AA190" i="9"/>
  <c r="AA249" i="9"/>
  <c r="AA343" i="9"/>
  <c r="AA460" i="9"/>
  <c r="AA279" i="9"/>
  <c r="AA90" i="9"/>
  <c r="AA414" i="9"/>
  <c r="AA273" i="9"/>
  <c r="AA403" i="9"/>
  <c r="AA165" i="9"/>
  <c r="AA216" i="9"/>
  <c r="AA240" i="9"/>
  <c r="AA350" i="9"/>
  <c r="AA406" i="9"/>
  <c r="AA144" i="9"/>
  <c r="AA234" i="9"/>
  <c r="AA470" i="9"/>
  <c r="AA317" i="9"/>
  <c r="AA445" i="9"/>
  <c r="AA213" i="9"/>
  <c r="AA306" i="9"/>
  <c r="AA109" i="9"/>
  <c r="AA475" i="9"/>
  <c r="AA150" i="9"/>
  <c r="AA417" i="9"/>
  <c r="AA173" i="9"/>
  <c r="AA335" i="9"/>
  <c r="AA156" i="9"/>
  <c r="AA269" i="9"/>
  <c r="AA288" i="9"/>
  <c r="AA316" i="9"/>
  <c r="AA374" i="9"/>
  <c r="AA432" i="9"/>
  <c r="AA471" i="9"/>
  <c r="AA131" i="9"/>
  <c r="AA63" i="9"/>
  <c r="AA166" i="9"/>
  <c r="AA96" i="9"/>
  <c r="AA211" i="9"/>
  <c r="AA132" i="9"/>
  <c r="AA275" i="9"/>
  <c r="AA294" i="9"/>
  <c r="AA329" i="9"/>
  <c r="AA354" i="9"/>
  <c r="AA401" i="9"/>
  <c r="AA420" i="9"/>
  <c r="AA114" i="9"/>
  <c r="AA458" i="9"/>
  <c r="AA182" i="9"/>
  <c r="AA270" i="9"/>
  <c r="AA369" i="9"/>
  <c r="AA169" i="9"/>
  <c r="AA352" i="9"/>
  <c r="AA440" i="9"/>
  <c r="AA186" i="9"/>
  <c r="AA229" i="9"/>
  <c r="AA266" i="9"/>
  <c r="AA341" i="9"/>
  <c r="AA372" i="9"/>
  <c r="AA397" i="9"/>
  <c r="AA162" i="9"/>
  <c r="AA282" i="9"/>
  <c r="AA17" i="9"/>
  <c r="AA203" i="9"/>
  <c r="AA313" i="9"/>
  <c r="AA478" i="9"/>
  <c r="AA176" i="9"/>
  <c r="AA246" i="9"/>
  <c r="AA342" i="9"/>
  <c r="AA495" i="9"/>
  <c r="AA46" i="9"/>
  <c r="AA593" i="9"/>
  <c r="AA28" i="9"/>
  <c r="AA346" i="9"/>
  <c r="AA426" i="9"/>
  <c r="AA180" i="9"/>
  <c r="AA293" i="9"/>
  <c r="AA465" i="9"/>
  <c r="AA89" i="9"/>
  <c r="AA220" i="9"/>
  <c r="AA337" i="9"/>
  <c r="AA124" i="9"/>
  <c r="AA492" i="9"/>
  <c r="AA456" i="9"/>
  <c r="AA427" i="9"/>
  <c r="AA108" i="9"/>
  <c r="AA392" i="9"/>
  <c r="AA164" i="9"/>
  <c r="AA287" i="9"/>
  <c r="AA457" i="9"/>
  <c r="AA106" i="9"/>
  <c r="AA209" i="9"/>
  <c r="AA56" i="9"/>
  <c r="AA344" i="9"/>
  <c r="AA373" i="9"/>
  <c r="AA494" i="9"/>
  <c r="AA380" i="9"/>
  <c r="AA98" i="9"/>
  <c r="AA575" i="9"/>
  <c r="AA585" i="9"/>
  <c r="AA107" i="9"/>
  <c r="AA129" i="9"/>
  <c r="AA205" i="9"/>
  <c r="AA339" i="9"/>
  <c r="AA138" i="9"/>
  <c r="AA192" i="9"/>
  <c r="AA281" i="9"/>
  <c r="AA123" i="9"/>
  <c r="AA32" i="9"/>
  <c r="AA416" i="9"/>
  <c r="AA493" i="9"/>
  <c r="AA370" i="9"/>
  <c r="AA424" i="9"/>
  <c r="AB133" i="9"/>
  <c r="AB503" i="9"/>
  <c r="AB511" i="9"/>
  <c r="AB519" i="9"/>
  <c r="AB527" i="9"/>
  <c r="AB535" i="9"/>
  <c r="AB543" i="9"/>
  <c r="AB551" i="9"/>
  <c r="AB559" i="9"/>
  <c r="AB567" i="9"/>
  <c r="AB575" i="9"/>
  <c r="AB489" i="9"/>
  <c r="AB498" i="9"/>
  <c r="AB506" i="9"/>
  <c r="AB514" i="9"/>
  <c r="AB522" i="9"/>
  <c r="AB530" i="9"/>
  <c r="AB538" i="9"/>
  <c r="AB546" i="9"/>
  <c r="AB554" i="9"/>
  <c r="AB562" i="9"/>
  <c r="AB570" i="9"/>
  <c r="AB496" i="9"/>
  <c r="AB501" i="9"/>
  <c r="AB509" i="9"/>
  <c r="AB517" i="9"/>
  <c r="AB525" i="9"/>
  <c r="AB533" i="9"/>
  <c r="AB541" i="9"/>
  <c r="AB549" i="9"/>
  <c r="AB557" i="9"/>
  <c r="AB565" i="9"/>
  <c r="AB573" i="9"/>
  <c r="AB487" i="9"/>
  <c r="AB116" i="9"/>
  <c r="AB504" i="9"/>
  <c r="AB512" i="9"/>
  <c r="AB520" i="9"/>
  <c r="AB528" i="9"/>
  <c r="AB536" i="9"/>
  <c r="AB544" i="9"/>
  <c r="AB552" i="9"/>
  <c r="AB560" i="9"/>
  <c r="AB568" i="9"/>
  <c r="AB490" i="9"/>
  <c r="AB499" i="9"/>
  <c r="AB507" i="9"/>
  <c r="AB515" i="9"/>
  <c r="AB523" i="9"/>
  <c r="AB531" i="9"/>
  <c r="AB539" i="9"/>
  <c r="AB547" i="9"/>
  <c r="AB555" i="9"/>
  <c r="AB563" i="9"/>
  <c r="AB571" i="9"/>
  <c r="AB579" i="9"/>
  <c r="AB497" i="9"/>
  <c r="AB502" i="9"/>
  <c r="AB510" i="9"/>
  <c r="AB518" i="9"/>
  <c r="AB526" i="9"/>
  <c r="AB534" i="9"/>
  <c r="AB542" i="9"/>
  <c r="AB550" i="9"/>
  <c r="AB558" i="9"/>
  <c r="AB566" i="9"/>
  <c r="AB574" i="9"/>
  <c r="AB488" i="9"/>
  <c r="AB117" i="9"/>
  <c r="AB505" i="9"/>
  <c r="AB513" i="9"/>
  <c r="AB521" i="9"/>
  <c r="AB529" i="9"/>
  <c r="AB537" i="9"/>
  <c r="AB545" i="9"/>
  <c r="AB553" i="9"/>
  <c r="AB561" i="9"/>
  <c r="AB569" i="9"/>
  <c r="AB577" i="9"/>
  <c r="AB491" i="9"/>
  <c r="AB500" i="9"/>
  <c r="AB508" i="9"/>
  <c r="AB516" i="9"/>
  <c r="AB524" i="9"/>
  <c r="AB532" i="9"/>
  <c r="AB540" i="9"/>
  <c r="AB548" i="9"/>
  <c r="AB556" i="9"/>
  <c r="AB564" i="9"/>
  <c r="AB572" i="9"/>
  <c r="AB588" i="9"/>
  <c r="AB596" i="9"/>
  <c r="AB439" i="9"/>
  <c r="AB390" i="9"/>
  <c r="AB231" i="9"/>
  <c r="AB147" i="9"/>
  <c r="AB394" i="9"/>
  <c r="AB99" i="9"/>
  <c r="AB418" i="9"/>
  <c r="AB444" i="9"/>
  <c r="AB366" i="9"/>
  <c r="AB92" i="9"/>
  <c r="AB481" i="9"/>
  <c r="AB264" i="9"/>
  <c r="AB134" i="9"/>
  <c r="AB154" i="9"/>
  <c r="AB199" i="9"/>
  <c r="AB253" i="9"/>
  <c r="AB410" i="9"/>
  <c r="AB218" i="9"/>
  <c r="AB255" i="9"/>
  <c r="AB311" i="9"/>
  <c r="AB338" i="9"/>
  <c r="AB466" i="9"/>
  <c r="AB58" i="9"/>
  <c r="AB118" i="9"/>
  <c r="AB120" i="9"/>
  <c r="AB353" i="9"/>
  <c r="AB136" i="9"/>
  <c r="AB300" i="9"/>
  <c r="AB379" i="9"/>
  <c r="AB190" i="9"/>
  <c r="AB249" i="9"/>
  <c r="AB343" i="9"/>
  <c r="AB460" i="9"/>
  <c r="AB279" i="9"/>
  <c r="AB414" i="9"/>
  <c r="AB85" i="9"/>
  <c r="AB273" i="9"/>
  <c r="AB403" i="9"/>
  <c r="AB165" i="9"/>
  <c r="AB216" i="9"/>
  <c r="AB240" i="9"/>
  <c r="AB350" i="9"/>
  <c r="AB406" i="9"/>
  <c r="AB144" i="9"/>
  <c r="AB234" i="9"/>
  <c r="AB470" i="9"/>
  <c r="AB317" i="9"/>
  <c r="AB445" i="9"/>
  <c r="AB213" i="9"/>
  <c r="AB306" i="9"/>
  <c r="AB109" i="9"/>
  <c r="AB475" i="9"/>
  <c r="AB150" i="9"/>
  <c r="AB417" i="9"/>
  <c r="AB173" i="9"/>
  <c r="AB335" i="9"/>
  <c r="AB156" i="9"/>
  <c r="AB269" i="9"/>
  <c r="AB288" i="9"/>
  <c r="AB316" i="9"/>
  <c r="AB374" i="9"/>
  <c r="AB432" i="9"/>
  <c r="AB471" i="9"/>
  <c r="AB131" i="9"/>
  <c r="AB23" i="9"/>
  <c r="AB63" i="9"/>
  <c r="AB166" i="9"/>
  <c r="AB96" i="9"/>
  <c r="AB211" i="9"/>
  <c r="AB132" i="9"/>
  <c r="AB275" i="9"/>
  <c r="AB294" i="9"/>
  <c r="AB329" i="9"/>
  <c r="AB354" i="9"/>
  <c r="AB401" i="9"/>
  <c r="AB420" i="9"/>
  <c r="AB114" i="9"/>
  <c r="AB458" i="9"/>
  <c r="AB182" i="9"/>
  <c r="AB270" i="9"/>
  <c r="AB369" i="9"/>
  <c r="AB169" i="9"/>
  <c r="AB352" i="9"/>
  <c r="AB440" i="9"/>
  <c r="AB186" i="9"/>
  <c r="AB229" i="9"/>
  <c r="AB266" i="9"/>
  <c r="AB341" i="9"/>
  <c r="AB372" i="9"/>
  <c r="AB397" i="9"/>
  <c r="AB162" i="9"/>
  <c r="AB576" i="9"/>
  <c r="AB583" i="9"/>
  <c r="AB591" i="9"/>
  <c r="AB599" i="9"/>
  <c r="AB586" i="9"/>
  <c r="AB594" i="9"/>
  <c r="AB429" i="9"/>
  <c r="AB137" i="9"/>
  <c r="AB149" i="9"/>
  <c r="AB296" i="9"/>
  <c r="AB113" i="9"/>
  <c r="AB463" i="9"/>
  <c r="AB171" i="9"/>
  <c r="AB292" i="9"/>
  <c r="AB393" i="9"/>
  <c r="AB178" i="9"/>
  <c r="AB462" i="9"/>
  <c r="AB197" i="9"/>
  <c r="AB477" i="9"/>
  <c r="AB142" i="9"/>
  <c r="AB251" i="9"/>
  <c r="AB409" i="9"/>
  <c r="AB217" i="9"/>
  <c r="AB247" i="9"/>
  <c r="AB265" i="9"/>
  <c r="AB321" i="9"/>
  <c r="AB415" i="9"/>
  <c r="AB104" i="9"/>
  <c r="AB163" i="9"/>
  <c r="AB277" i="9"/>
  <c r="AB97" i="9"/>
  <c r="AB412" i="9"/>
  <c r="AB135" i="9"/>
  <c r="AB297" i="9"/>
  <c r="AB360" i="9"/>
  <c r="AB175" i="9"/>
  <c r="AB248" i="9"/>
  <c r="AB299" i="9"/>
  <c r="AB389" i="9"/>
  <c r="AB189" i="9"/>
  <c r="AB398" i="9"/>
  <c r="AB459" i="9"/>
  <c r="AB210" i="9"/>
  <c r="AB402" i="9"/>
  <c r="AB157" i="9"/>
  <c r="AB202" i="9"/>
  <c r="AB238" i="9"/>
  <c r="AB332" i="9"/>
  <c r="AB399" i="9"/>
  <c r="AB486" i="9"/>
  <c r="AB208" i="9"/>
  <c r="AB451" i="9"/>
  <c r="AB271" i="9"/>
  <c r="AB400" i="9"/>
  <c r="AB200" i="9"/>
  <c r="AB298" i="9"/>
  <c r="AB37" i="9"/>
  <c r="AB473" i="9"/>
  <c r="AB148" i="9"/>
  <c r="AB305" i="9"/>
  <c r="AB172" i="9"/>
  <c r="AB334" i="9"/>
  <c r="AB472" i="9"/>
  <c r="AB250" i="9"/>
  <c r="AB285" i="9"/>
  <c r="AB315" i="9"/>
  <c r="AB328" i="9"/>
  <c r="AB422" i="9"/>
  <c r="AB453" i="9"/>
  <c r="AB119" i="9"/>
  <c r="AB19" i="9"/>
  <c r="AB70" i="9"/>
  <c r="AB161" i="9"/>
  <c r="AB207" i="9"/>
  <c r="AB230" i="9"/>
  <c r="AB274" i="9"/>
  <c r="AB351" i="9"/>
  <c r="AB100" i="9"/>
  <c r="AB419" i="9"/>
  <c r="AB101" i="9"/>
  <c r="AB168" i="9"/>
  <c r="AB254" i="9"/>
  <c r="AB368" i="9"/>
  <c r="AB152" i="9"/>
  <c r="AB303" i="9"/>
  <c r="AB365" i="9"/>
  <c r="AB160" i="9"/>
  <c r="AB228" i="9"/>
  <c r="AB259" i="9"/>
  <c r="AB333" i="9"/>
  <c r="AB362" i="9"/>
  <c r="AB395" i="9"/>
  <c r="AB53" i="9"/>
  <c r="AB589" i="9"/>
  <c r="AB597" i="9"/>
  <c r="AB584" i="9"/>
  <c r="AB592" i="9"/>
  <c r="AB600" i="9"/>
  <c r="AB485" i="9"/>
  <c r="AB455" i="9"/>
  <c r="AB376" i="9"/>
  <c r="AB268" i="9"/>
  <c r="AB121" i="9"/>
  <c r="AB461" i="9"/>
  <c r="AB212" i="9"/>
  <c r="AB235" i="9"/>
  <c r="AB377" i="9"/>
  <c r="AB375" i="9"/>
  <c r="AB388" i="9"/>
  <c r="AB127" i="9"/>
  <c r="AB130" i="9"/>
  <c r="AB309" i="9"/>
  <c r="AB407" i="9"/>
  <c r="AB348" i="9"/>
  <c r="AB167" i="9"/>
  <c r="AB215" i="9"/>
  <c r="AB336" i="9"/>
  <c r="AB179" i="9"/>
  <c r="AB244" i="9"/>
  <c r="AB258" i="9"/>
  <c r="AB314" i="9"/>
  <c r="AB405" i="9"/>
  <c r="AB476" i="9"/>
  <c r="AB74" i="9"/>
  <c r="AB263" i="9"/>
  <c r="AB112" i="9"/>
  <c r="AB224" i="9"/>
  <c r="AB323" i="9"/>
  <c r="AB145" i="9"/>
  <c r="AB214" i="9"/>
  <c r="AB278" i="9"/>
  <c r="AB383" i="9"/>
  <c r="AB484" i="9"/>
  <c r="AB188" i="9"/>
  <c r="AB330" i="9"/>
  <c r="AB105" i="9"/>
  <c r="AB83" i="9"/>
  <c r="AB194" i="9"/>
  <c r="AB396" i="9"/>
  <c r="AB454" i="9"/>
  <c r="AB185" i="9"/>
  <c r="AB226" i="9"/>
  <c r="AB295" i="9"/>
  <c r="AB378" i="9"/>
  <c r="AB442" i="9"/>
  <c r="AB198" i="9"/>
  <c r="AB449" i="9"/>
  <c r="AB153" i="9"/>
  <c r="AB319" i="9"/>
  <c r="AB289" i="9"/>
  <c r="AB125" i="9"/>
  <c r="AB128" i="9"/>
  <c r="AB140" i="9"/>
  <c r="AB260" i="9"/>
  <c r="AB441" i="9"/>
  <c r="AB327" i="9"/>
  <c r="AB434" i="9"/>
  <c r="AB245" i="9"/>
  <c r="AB284" i="9"/>
  <c r="AB302" i="9"/>
  <c r="AB324" i="9"/>
  <c r="AB391" i="9"/>
  <c r="AB437" i="9"/>
  <c r="AB103" i="9"/>
  <c r="AB94" i="9"/>
  <c r="AB81" i="9"/>
  <c r="AB158" i="9"/>
  <c r="AB206" i="9"/>
  <c r="AB225" i="9"/>
  <c r="AB267" i="9"/>
  <c r="AB363" i="9"/>
  <c r="AB411" i="9"/>
  <c r="AB433" i="9"/>
  <c r="AB452" i="9"/>
  <c r="AB474" i="9"/>
  <c r="AB241" i="9"/>
  <c r="AB307" i="9"/>
  <c r="AB143" i="9"/>
  <c r="AB201" i="9"/>
  <c r="AB364" i="9"/>
  <c r="AB159" i="9"/>
  <c r="AB227" i="9"/>
  <c r="AB239" i="9"/>
  <c r="AB325" i="9"/>
  <c r="AB361" i="9"/>
  <c r="AB387" i="9"/>
  <c r="AB447" i="9"/>
  <c r="AB581" i="9"/>
  <c r="AB587" i="9"/>
  <c r="AB595" i="9"/>
  <c r="AB578" i="9"/>
  <c r="AB580" i="9"/>
  <c r="AB585" i="9"/>
  <c r="AB593" i="9"/>
  <c r="AB598" i="9"/>
  <c r="AB443" i="9"/>
  <c r="AB184" i="9"/>
  <c r="AB425" i="9"/>
  <c r="AB256" i="9"/>
  <c r="AB122" i="9"/>
  <c r="AB371" i="9"/>
  <c r="AB435" i="9"/>
  <c r="AB483" i="9"/>
  <c r="AB257" i="9"/>
  <c r="AB386" i="9"/>
  <c r="AB222" i="9"/>
  <c r="AB115" i="9"/>
  <c r="AB196" i="9"/>
  <c r="AB427" i="9"/>
  <c r="AB326" i="9"/>
  <c r="AB155" i="9"/>
  <c r="AB195" i="9"/>
  <c r="AB87" i="9"/>
  <c r="AB129" i="9"/>
  <c r="AB370" i="9"/>
  <c r="AB243" i="9"/>
  <c r="AB349" i="9"/>
  <c r="AB141" i="9"/>
  <c r="AB467" i="9"/>
  <c r="AB219" i="9"/>
  <c r="AB280" i="9"/>
  <c r="AB413" i="9"/>
  <c r="AB71" i="9"/>
  <c r="AB88" i="9"/>
  <c r="AB286" i="9"/>
  <c r="AB345" i="9"/>
  <c r="AB282" i="9"/>
  <c r="AB203" i="9"/>
  <c r="AB313" i="9"/>
  <c r="AB478" i="9"/>
  <c r="AB176" i="9"/>
  <c r="AB246" i="9"/>
  <c r="AB342" i="9"/>
  <c r="AB95" i="9"/>
  <c r="AB495" i="9"/>
  <c r="AB46" i="9"/>
  <c r="AB355" i="9"/>
  <c r="AB138" i="9"/>
  <c r="AB582" i="9"/>
  <c r="AB331" i="9"/>
  <c r="AB242" i="9"/>
  <c r="AB139" i="9"/>
  <c r="AB181" i="9"/>
  <c r="AB191" i="9"/>
  <c r="AB193" i="9"/>
  <c r="AB174" i="9"/>
  <c r="AB111" i="9"/>
  <c r="AB290" i="9"/>
  <c r="AB408" i="9"/>
  <c r="AB359" i="9"/>
  <c r="AB183" i="9"/>
  <c r="AB301" i="9"/>
  <c r="AB205" i="9"/>
  <c r="AB123" i="9"/>
  <c r="AB416" i="9"/>
  <c r="AB146" i="9"/>
  <c r="AB291" i="9"/>
  <c r="AB43" i="9"/>
  <c r="AB312" i="9"/>
  <c r="AB464" i="9"/>
  <c r="AB177" i="9"/>
  <c r="AB318" i="9"/>
  <c r="AB423" i="9"/>
  <c r="AB436" i="9"/>
  <c r="AB252" i="9"/>
  <c r="AB232" i="9"/>
  <c r="AB346" i="9"/>
  <c r="AB426" i="9"/>
  <c r="AB180" i="9"/>
  <c r="AB293" i="9"/>
  <c r="AB465" i="9"/>
  <c r="AB89" i="9"/>
  <c r="AB220" i="9"/>
  <c r="AB337" i="9"/>
  <c r="AB124" i="9"/>
  <c r="AB492" i="9"/>
  <c r="AB456" i="9"/>
  <c r="AB339" i="9"/>
  <c r="AB236" i="9"/>
  <c r="AB237" i="9"/>
  <c r="AB320" i="9"/>
  <c r="AB382" i="9"/>
  <c r="AB358" i="9"/>
  <c r="AB93" i="9"/>
  <c r="AB233" i="9"/>
  <c r="AB356" i="9"/>
  <c r="AB450" i="9"/>
  <c r="AB385" i="9"/>
  <c r="AB446" i="9"/>
  <c r="AB590" i="9"/>
  <c r="AB35" i="9"/>
  <c r="AB480" i="9"/>
  <c r="AB221" i="9"/>
  <c r="AB262" i="9"/>
  <c r="AB261" i="9"/>
  <c r="AB384" i="9"/>
  <c r="AB448" i="9"/>
  <c r="AB322" i="9"/>
  <c r="AB91" i="9"/>
  <c r="AB469" i="9"/>
  <c r="AB108" i="9"/>
  <c r="AB392" i="9"/>
  <c r="AB164" i="9"/>
  <c r="AB287" i="9"/>
  <c r="AB457" i="9"/>
  <c r="AB106" i="9"/>
  <c r="AB209" i="9"/>
  <c r="AB344" i="9"/>
  <c r="AB373" i="9"/>
  <c r="AB110" i="9"/>
  <c r="AB494" i="9"/>
  <c r="AB380" i="9"/>
  <c r="AB98" i="9"/>
  <c r="AB404" i="9"/>
  <c r="AB438" i="9"/>
  <c r="AB283" i="9"/>
  <c r="AB107" i="9"/>
  <c r="AB192" i="9"/>
  <c r="AB493" i="9"/>
  <c r="AB424" i="9"/>
  <c r="AB421" i="9"/>
  <c r="AB126" i="9"/>
  <c r="AB381" i="9"/>
  <c r="AB430" i="9"/>
  <c r="AB187" i="9"/>
  <c r="AB223" i="9"/>
  <c r="AB479" i="9"/>
  <c r="AB308" i="9"/>
  <c r="AB482" i="9"/>
  <c r="AB276" i="9"/>
  <c r="AB204" i="9"/>
  <c r="AB310" i="9"/>
  <c r="AB272" i="9"/>
  <c r="AB281" i="9"/>
  <c r="AC491" i="9"/>
  <c r="AC500" i="9"/>
  <c r="AC508" i="9"/>
  <c r="AC516" i="9"/>
  <c r="AC524" i="9"/>
  <c r="AC532" i="9"/>
  <c r="AC540" i="9"/>
  <c r="AC548" i="9"/>
  <c r="AC556" i="9"/>
  <c r="AC564" i="9"/>
  <c r="AC572" i="9"/>
  <c r="AC580" i="9"/>
  <c r="AC133" i="9"/>
  <c r="AC503" i="9"/>
  <c r="AC511" i="9"/>
  <c r="AC519" i="9"/>
  <c r="AC527" i="9"/>
  <c r="AC535" i="9"/>
  <c r="AC543" i="9"/>
  <c r="AC551" i="9"/>
  <c r="AC559" i="9"/>
  <c r="AC567" i="9"/>
  <c r="AC575" i="9"/>
  <c r="AC489" i="9"/>
  <c r="AC498" i="9"/>
  <c r="AC506" i="9"/>
  <c r="AC514" i="9"/>
  <c r="AC522" i="9"/>
  <c r="AC530" i="9"/>
  <c r="AC538" i="9"/>
  <c r="AC546" i="9"/>
  <c r="AC554" i="9"/>
  <c r="AC562" i="9"/>
  <c r="AC570" i="9"/>
  <c r="AC578" i="9"/>
  <c r="AC496" i="9"/>
  <c r="AC501" i="9"/>
  <c r="AC509" i="9"/>
  <c r="AC517" i="9"/>
  <c r="AC525" i="9"/>
  <c r="AC533" i="9"/>
  <c r="AC541" i="9"/>
  <c r="AC549" i="9"/>
  <c r="AC557" i="9"/>
  <c r="AC565" i="9"/>
  <c r="AC573" i="9"/>
  <c r="AC487" i="9"/>
  <c r="AC116" i="9"/>
  <c r="AC504" i="9"/>
  <c r="AC512" i="9"/>
  <c r="AC520" i="9"/>
  <c r="AC528" i="9"/>
  <c r="AC536" i="9"/>
  <c r="AC544" i="9"/>
  <c r="AC552" i="9"/>
  <c r="AC560" i="9"/>
  <c r="AC568" i="9"/>
  <c r="AC576" i="9"/>
  <c r="AC490" i="9"/>
  <c r="AC499" i="9"/>
  <c r="AC507" i="9"/>
  <c r="AC515" i="9"/>
  <c r="AC523" i="9"/>
  <c r="AC531" i="9"/>
  <c r="AC539" i="9"/>
  <c r="AC547" i="9"/>
  <c r="AC555" i="9"/>
  <c r="AC563" i="9"/>
  <c r="AC571" i="9"/>
  <c r="AC579" i="9"/>
  <c r="AC497" i="9"/>
  <c r="AC502" i="9"/>
  <c r="AC510" i="9"/>
  <c r="AC518" i="9"/>
  <c r="AC526" i="9"/>
  <c r="AC534" i="9"/>
  <c r="AC542" i="9"/>
  <c r="AC550" i="9"/>
  <c r="AC558" i="9"/>
  <c r="AC566" i="9"/>
  <c r="AC574" i="9"/>
  <c r="AC488" i="9"/>
  <c r="AC117" i="9"/>
  <c r="AC505" i="9"/>
  <c r="AC513" i="9"/>
  <c r="AC521" i="9"/>
  <c r="AC529" i="9"/>
  <c r="AC537" i="9"/>
  <c r="AC545" i="9"/>
  <c r="AC553" i="9"/>
  <c r="AC561" i="9"/>
  <c r="AC569" i="9"/>
  <c r="AC585" i="9"/>
  <c r="AC593" i="9"/>
  <c r="AC588" i="9"/>
  <c r="AC596" i="9"/>
  <c r="AC439" i="9"/>
  <c r="AC82" i="9"/>
  <c r="AC390" i="9"/>
  <c r="AC231" i="9"/>
  <c r="AC102" i="9"/>
  <c r="AC147" i="9"/>
  <c r="AC394" i="9"/>
  <c r="AC99" i="9"/>
  <c r="AC418" i="9"/>
  <c r="AC444" i="9"/>
  <c r="AC366" i="9"/>
  <c r="AC92" i="9"/>
  <c r="AC481" i="9"/>
  <c r="AC264" i="9"/>
  <c r="AC134" i="9"/>
  <c r="AC154" i="9"/>
  <c r="AC199" i="9"/>
  <c r="AC253" i="9"/>
  <c r="AC410" i="9"/>
  <c r="AC218" i="9"/>
  <c r="AC255" i="9"/>
  <c r="AC311" i="9"/>
  <c r="AC338" i="9"/>
  <c r="AC466" i="9"/>
  <c r="AC118" i="9"/>
  <c r="AC120" i="9"/>
  <c r="AC353" i="9"/>
  <c r="AC136" i="9"/>
  <c r="AC300" i="9"/>
  <c r="AC379" i="9"/>
  <c r="AC190" i="9"/>
  <c r="AC249" i="9"/>
  <c r="AC343" i="9"/>
  <c r="AC460" i="9"/>
  <c r="AC279" i="9"/>
  <c r="AC414" i="9"/>
  <c r="AC85" i="9"/>
  <c r="AC273" i="9"/>
  <c r="AC403" i="9"/>
  <c r="AC165" i="9"/>
  <c r="AC216" i="9"/>
  <c r="AC240" i="9"/>
  <c r="AC350" i="9"/>
  <c r="AC406" i="9"/>
  <c r="AC144" i="9"/>
  <c r="AC234" i="9"/>
  <c r="AC470" i="9"/>
  <c r="AC317" i="9"/>
  <c r="AC445" i="9"/>
  <c r="AC213" i="9"/>
  <c r="AC306" i="9"/>
  <c r="AC109" i="9"/>
  <c r="AC475" i="9"/>
  <c r="AC150" i="9"/>
  <c r="AC417" i="9"/>
  <c r="AC173" i="9"/>
  <c r="AC335" i="9"/>
  <c r="AC156" i="9"/>
  <c r="AC269" i="9"/>
  <c r="AC288" i="9"/>
  <c r="AC316" i="9"/>
  <c r="AC374" i="9"/>
  <c r="AC432" i="9"/>
  <c r="AC471" i="9"/>
  <c r="AC131" i="9"/>
  <c r="AC63" i="9"/>
  <c r="AC166" i="9"/>
  <c r="AC96" i="9"/>
  <c r="AC211" i="9"/>
  <c r="AC132" i="9"/>
  <c r="AC275" i="9"/>
  <c r="AC294" i="9"/>
  <c r="AC329" i="9"/>
  <c r="AC354" i="9"/>
  <c r="AC401" i="9"/>
  <c r="AC420" i="9"/>
  <c r="AC114" i="9"/>
  <c r="AC458" i="9"/>
  <c r="AC182" i="9"/>
  <c r="AC270" i="9"/>
  <c r="AC369" i="9"/>
  <c r="AC169" i="9"/>
  <c r="AC352" i="9"/>
  <c r="AC440" i="9"/>
  <c r="AC186" i="9"/>
  <c r="AC229" i="9"/>
  <c r="AC266" i="9"/>
  <c r="AC341" i="9"/>
  <c r="AC372" i="9"/>
  <c r="AC397" i="9"/>
  <c r="AC162" i="9"/>
  <c r="AC583" i="9"/>
  <c r="AC591" i="9"/>
  <c r="AC599" i="9"/>
  <c r="AC586" i="9"/>
  <c r="AC594" i="9"/>
  <c r="AC429" i="9"/>
  <c r="AC137" i="9"/>
  <c r="AC149" i="9"/>
  <c r="AC296" i="9"/>
  <c r="AC113" i="9"/>
  <c r="AC463" i="9"/>
  <c r="AC171" i="9"/>
  <c r="AC292" i="9"/>
  <c r="AC393" i="9"/>
  <c r="AC178" i="9"/>
  <c r="AC462" i="9"/>
  <c r="AC197" i="9"/>
  <c r="AC477" i="9"/>
  <c r="AC142" i="9"/>
  <c r="AC251" i="9"/>
  <c r="AC409" i="9"/>
  <c r="AC217" i="9"/>
  <c r="AC247" i="9"/>
  <c r="AC265" i="9"/>
  <c r="AC321" i="9"/>
  <c r="AC415" i="9"/>
  <c r="AC104" i="9"/>
  <c r="AC163" i="9"/>
  <c r="AC277" i="9"/>
  <c r="AC97" i="9"/>
  <c r="AC412" i="9"/>
  <c r="AC135" i="9"/>
  <c r="AC297" i="9"/>
  <c r="AC360" i="9"/>
  <c r="AC175" i="9"/>
  <c r="AC248" i="9"/>
  <c r="AC299" i="9"/>
  <c r="AC389" i="9"/>
  <c r="AC52" i="9"/>
  <c r="AC189" i="9"/>
  <c r="AC398" i="9"/>
  <c r="AC459" i="9"/>
  <c r="AC210" i="9"/>
  <c r="AC402" i="9"/>
  <c r="AC157" i="9"/>
  <c r="AC202" i="9"/>
  <c r="AC238" i="9"/>
  <c r="AC332" i="9"/>
  <c r="AC399" i="9"/>
  <c r="AC486" i="9"/>
  <c r="AC208" i="9"/>
  <c r="AC451" i="9"/>
  <c r="AC271" i="9"/>
  <c r="AC400" i="9"/>
  <c r="AC200" i="9"/>
  <c r="AC298" i="9"/>
  <c r="AC37" i="9"/>
  <c r="AC473" i="9"/>
  <c r="AC148" i="9"/>
  <c r="AC305" i="9"/>
  <c r="AC172" i="9"/>
  <c r="AC334" i="9"/>
  <c r="AC472" i="9"/>
  <c r="AC250" i="9"/>
  <c r="AC285" i="9"/>
  <c r="AC315" i="9"/>
  <c r="AC328" i="9"/>
  <c r="AC422" i="9"/>
  <c r="AC453" i="9"/>
  <c r="AC119" i="9"/>
  <c r="AC70" i="9"/>
  <c r="AC161" i="9"/>
  <c r="AC207" i="9"/>
  <c r="AC230" i="9"/>
  <c r="AC274" i="9"/>
  <c r="AC79" i="9"/>
  <c r="AC351" i="9"/>
  <c r="AC100" i="9"/>
  <c r="AC419" i="9"/>
  <c r="AC101" i="9"/>
  <c r="AC168" i="9"/>
  <c r="AC254" i="9"/>
  <c r="AC368" i="9"/>
  <c r="AC152" i="9"/>
  <c r="AC303" i="9"/>
  <c r="AC365" i="9"/>
  <c r="AC160" i="9"/>
  <c r="AC228" i="9"/>
  <c r="AC259" i="9"/>
  <c r="AC333" i="9"/>
  <c r="AC362" i="9"/>
  <c r="AC395" i="9"/>
  <c r="AC577" i="9"/>
  <c r="AC589" i="9"/>
  <c r="AC597" i="9"/>
  <c r="AC584" i="9"/>
  <c r="AC592" i="9"/>
  <c r="AC600" i="9"/>
  <c r="AC485" i="9"/>
  <c r="AC455" i="9"/>
  <c r="AC376" i="9"/>
  <c r="AC268" i="9"/>
  <c r="AC121" i="9"/>
  <c r="AC461" i="9"/>
  <c r="AC212" i="9"/>
  <c r="AC235" i="9"/>
  <c r="AC377" i="9"/>
  <c r="AC375" i="9"/>
  <c r="AC388" i="9"/>
  <c r="AC127" i="9"/>
  <c r="AC130" i="9"/>
  <c r="AC309" i="9"/>
  <c r="AC407" i="9"/>
  <c r="AC348" i="9"/>
  <c r="AC167" i="9"/>
  <c r="AC215" i="9"/>
  <c r="AC336" i="9"/>
  <c r="AC179" i="9"/>
  <c r="AC244" i="9"/>
  <c r="AC258" i="9"/>
  <c r="AC314" i="9"/>
  <c r="AC405" i="9"/>
  <c r="AC476" i="9"/>
  <c r="AC74" i="9"/>
  <c r="AC263" i="9"/>
  <c r="AC112" i="9"/>
  <c r="AC224" i="9"/>
  <c r="AC323" i="9"/>
  <c r="AC145" i="9"/>
  <c r="AC214" i="9"/>
  <c r="AC278" i="9"/>
  <c r="AC383" i="9"/>
  <c r="AC484" i="9"/>
  <c r="AC188" i="9"/>
  <c r="AC330" i="9"/>
  <c r="AC105" i="9"/>
  <c r="AC194" i="9"/>
  <c r="AC396" i="9"/>
  <c r="AC454" i="9"/>
  <c r="AC185" i="9"/>
  <c r="AC226" i="9"/>
  <c r="AC295" i="9"/>
  <c r="AC378" i="9"/>
  <c r="AC442" i="9"/>
  <c r="AC198" i="9"/>
  <c r="AC449" i="9"/>
  <c r="AC153" i="9"/>
  <c r="AC319" i="9"/>
  <c r="AC289" i="9"/>
  <c r="AC125" i="9"/>
  <c r="AC128" i="9"/>
  <c r="AC140" i="9"/>
  <c r="AC260" i="9"/>
  <c r="AC441" i="9"/>
  <c r="AC327" i="9"/>
  <c r="AC434" i="9"/>
  <c r="AC245" i="9"/>
  <c r="AC284" i="9"/>
  <c r="AC302" i="9"/>
  <c r="AC324" i="9"/>
  <c r="AC391" i="9"/>
  <c r="AC437" i="9"/>
  <c r="AC158" i="9"/>
  <c r="AC206" i="9"/>
  <c r="AC225" i="9"/>
  <c r="AC267" i="9"/>
  <c r="AC20" i="9"/>
  <c r="AC59" i="9"/>
  <c r="AC363" i="9"/>
  <c r="AC411" i="9"/>
  <c r="AC433" i="9"/>
  <c r="AC452" i="9"/>
  <c r="AC474" i="9"/>
  <c r="AC241" i="9"/>
  <c r="AC307" i="9"/>
  <c r="AC143" i="9"/>
  <c r="AC201" i="9"/>
  <c r="AC364" i="9"/>
  <c r="AC159" i="9"/>
  <c r="AC227" i="9"/>
  <c r="AC239" i="9"/>
  <c r="AC325" i="9"/>
  <c r="AC361" i="9"/>
  <c r="AC387" i="9"/>
  <c r="AC447" i="9"/>
  <c r="AC582" i="9"/>
  <c r="AC590" i="9"/>
  <c r="AC598" i="9"/>
  <c r="AC443" i="9"/>
  <c r="AC146" i="9"/>
  <c r="AC421" i="9"/>
  <c r="AC243" i="9"/>
  <c r="AC236" i="9"/>
  <c r="AC272" i="9"/>
  <c r="AC331" i="9"/>
  <c r="AC184" i="9"/>
  <c r="AC291" i="9"/>
  <c r="AC126" i="9"/>
  <c r="AC349" i="9"/>
  <c r="AC237" i="9"/>
  <c r="AC242" i="9"/>
  <c r="AC480" i="9"/>
  <c r="AC425" i="9"/>
  <c r="AC43" i="9"/>
  <c r="AC141" i="9"/>
  <c r="AC78" i="9"/>
  <c r="AC301" i="9"/>
  <c r="AC139" i="9"/>
  <c r="AC221" i="9"/>
  <c r="AC256" i="9"/>
  <c r="AC312" i="9"/>
  <c r="AC381" i="9"/>
  <c r="AC467" i="9"/>
  <c r="AC75" i="9"/>
  <c r="AC181" i="9"/>
  <c r="AC262" i="9"/>
  <c r="AC122" i="9"/>
  <c r="AC430" i="9"/>
  <c r="AC219" i="9"/>
  <c r="AC320" i="9"/>
  <c r="AC404" i="9"/>
  <c r="AC191" i="9"/>
  <c r="AC261" i="9"/>
  <c r="AC371" i="9"/>
  <c r="AC464" i="9"/>
  <c r="AC187" i="9"/>
  <c r="AC382" i="9"/>
  <c r="AC193" i="9"/>
  <c r="AC384" i="9"/>
  <c r="AC435" i="9"/>
  <c r="AC177" i="9"/>
  <c r="AC223" i="9"/>
  <c r="AC280" i="9"/>
  <c r="AC358" i="9"/>
  <c r="AC438" i="9"/>
  <c r="AC174" i="9"/>
  <c r="AC448" i="9"/>
  <c r="AC483" i="9"/>
  <c r="AC318" i="9"/>
  <c r="AC479" i="9"/>
  <c r="AC80" i="9"/>
  <c r="AC326" i="9"/>
  <c r="AC111" i="9"/>
  <c r="AC257" i="9"/>
  <c r="AC423" i="9"/>
  <c r="AC308" i="9"/>
  <c r="AC413" i="9"/>
  <c r="AC233" i="9"/>
  <c r="AC283" i="9"/>
  <c r="AC290" i="9"/>
  <c r="AC322" i="9"/>
  <c r="AC386" i="9"/>
  <c r="AC436" i="9"/>
  <c r="AC482" i="9"/>
  <c r="AC356" i="9"/>
  <c r="AC155" i="9"/>
  <c r="AC34" i="9"/>
  <c r="AC91" i="9"/>
  <c r="AC222" i="9"/>
  <c r="AC252" i="9"/>
  <c r="AC276" i="9"/>
  <c r="AC88" i="9"/>
  <c r="AC355" i="9"/>
  <c r="AC408" i="9"/>
  <c r="AC61" i="9"/>
  <c r="AC115" i="9"/>
  <c r="AC54" i="9"/>
  <c r="AC204" i="9"/>
  <c r="AC286" i="9"/>
  <c r="AC450" i="9"/>
  <c r="AC195" i="9"/>
  <c r="AC359" i="9"/>
  <c r="AC469" i="9"/>
  <c r="AC196" i="9"/>
  <c r="AC232" i="9"/>
  <c r="AC310" i="9"/>
  <c r="AC345" i="9"/>
  <c r="AC385" i="9"/>
  <c r="AC446" i="9"/>
  <c r="AC183" i="9"/>
  <c r="AC107" i="9"/>
  <c r="AC87" i="9"/>
  <c r="AC129" i="9"/>
  <c r="AC205" i="9"/>
  <c r="AC339" i="9"/>
  <c r="AC138" i="9"/>
  <c r="AC192" i="9"/>
  <c r="AC281" i="9"/>
  <c r="AC123" i="9"/>
  <c r="AC416" i="9"/>
  <c r="AC493" i="9"/>
  <c r="AC370" i="9"/>
  <c r="AC424" i="9"/>
  <c r="AC581" i="9"/>
  <c r="AC587" i="9"/>
  <c r="AC282" i="9"/>
  <c r="AC203" i="9"/>
  <c r="AC313" i="9"/>
  <c r="AC478" i="9"/>
  <c r="AC176" i="9"/>
  <c r="AC246" i="9"/>
  <c r="AC342" i="9"/>
  <c r="AC84" i="9"/>
  <c r="AC495" i="9"/>
  <c r="AC427" i="9"/>
  <c r="AC595" i="9"/>
  <c r="AC346" i="9"/>
  <c r="AC426" i="9"/>
  <c r="AC180" i="9"/>
  <c r="AC293" i="9"/>
  <c r="AC465" i="9"/>
  <c r="AC89" i="9"/>
  <c r="AC220" i="9"/>
  <c r="AC337" i="9"/>
  <c r="AC124" i="9"/>
  <c r="AC492" i="9"/>
  <c r="AC456" i="9"/>
  <c r="AC108" i="9"/>
  <c r="AC10" i="9"/>
  <c r="AC392" i="9"/>
  <c r="AC164" i="9"/>
  <c r="AC287" i="9"/>
  <c r="AC457" i="9"/>
  <c r="AC106" i="9"/>
  <c r="AC209" i="9"/>
  <c r="AC344" i="9"/>
  <c r="AC373" i="9"/>
  <c r="AC110" i="9"/>
  <c r="AC494" i="9"/>
  <c r="AC380" i="9"/>
  <c r="AC98" i="9"/>
  <c r="AD595" i="10"/>
  <c r="AD589" i="10"/>
  <c r="AD541" i="10"/>
  <c r="AD553" i="10"/>
  <c r="AD517" i="10"/>
  <c r="AD597" i="10"/>
  <c r="AD533" i="10"/>
  <c r="AD501" i="10"/>
  <c r="AD596" i="10"/>
  <c r="AD564" i="10"/>
  <c r="AD532" i="10"/>
  <c r="AD492" i="10"/>
  <c r="AD576" i="10"/>
  <c r="AD552" i="10"/>
  <c r="AD544" i="10"/>
  <c r="AD582" i="10"/>
  <c r="AD550" i="10"/>
  <c r="AD518" i="10"/>
  <c r="AD591" i="10"/>
  <c r="AD575" i="10"/>
  <c r="AD559" i="10"/>
  <c r="AD598" i="10"/>
  <c r="AD566" i="10"/>
  <c r="AD534" i="10"/>
  <c r="AD527" i="10"/>
  <c r="AD511" i="10"/>
  <c r="AD502" i="10"/>
  <c r="AD570" i="10"/>
  <c r="AD547" i="10"/>
  <c r="AD530" i="10"/>
  <c r="AD594" i="10"/>
  <c r="AD512" i="10"/>
  <c r="AD560" i="10"/>
  <c r="AD543" i="10"/>
  <c r="AD592" i="10"/>
  <c r="AD528" i="10"/>
  <c r="AD537" i="10"/>
  <c r="AD521" i="10"/>
  <c r="AD505" i="10"/>
  <c r="AD489" i="10"/>
  <c r="AD585" i="10"/>
  <c r="AD569" i="10"/>
  <c r="AD568" i="10"/>
  <c r="AD580" i="10"/>
  <c r="AD548" i="10"/>
  <c r="AD516" i="10"/>
  <c r="AD538" i="10"/>
  <c r="AD590" i="10"/>
  <c r="AD558" i="10"/>
  <c r="AD526" i="10"/>
  <c r="AD579" i="10"/>
  <c r="AD563" i="10"/>
  <c r="AD551" i="10"/>
  <c r="AD500" i="10"/>
  <c r="AD593" i="10"/>
  <c r="AD577" i="10"/>
  <c r="AD561" i="10"/>
  <c r="AD525" i="10"/>
  <c r="AD509" i="10"/>
  <c r="AD495" i="10"/>
  <c r="AD600" i="10"/>
  <c r="AD536" i="10"/>
  <c r="AD574" i="10"/>
  <c r="AD542" i="10"/>
  <c r="AD510" i="10"/>
  <c r="AD529" i="10"/>
  <c r="AD513" i="10"/>
  <c r="AD497" i="10"/>
  <c r="AD487" i="10"/>
  <c r="AD584" i="10"/>
  <c r="AD520" i="10"/>
  <c r="AD504" i="10"/>
  <c r="AD583" i="10"/>
  <c r="AD567" i="10"/>
  <c r="AD545" i="10"/>
  <c r="AD535" i="10"/>
  <c r="AD519" i="10"/>
  <c r="AD503" i="10"/>
  <c r="AD496" i="10"/>
  <c r="AD562" i="10"/>
  <c r="AD514" i="10"/>
  <c r="AD571" i="10"/>
  <c r="AD555" i="10"/>
  <c r="AD586" i="10"/>
  <c r="AD506" i="10"/>
  <c r="AD572" i="10"/>
  <c r="AD540" i="10"/>
  <c r="AD508" i="10"/>
  <c r="AD578" i="10"/>
  <c r="AD522" i="10"/>
  <c r="AD549" i="10"/>
  <c r="AD539" i="10"/>
  <c r="AD531" i="10"/>
  <c r="AD523" i="10"/>
  <c r="AD515" i="10"/>
  <c r="AD507" i="10"/>
  <c r="AD499" i="10"/>
  <c r="AD491" i="10"/>
  <c r="AD498" i="10"/>
  <c r="AD490" i="10"/>
  <c r="AD587" i="10"/>
  <c r="AD573" i="10"/>
  <c r="AD557" i="10"/>
  <c r="AD554" i="10"/>
  <c r="AD588" i="10"/>
  <c r="AD556" i="10"/>
  <c r="AD524" i="10"/>
  <c r="AD546" i="10"/>
  <c r="AD599" i="10"/>
  <c r="AD581" i="10"/>
  <c r="AD565" i="10"/>
  <c r="AD494" i="10"/>
  <c r="A494" i="10" s="1"/>
  <c r="AD262" i="10"/>
  <c r="AD416" i="10"/>
  <c r="AD376" i="10"/>
  <c r="AD280" i="10"/>
  <c r="AD477" i="10"/>
  <c r="AD347" i="10"/>
  <c r="AD164" i="10"/>
  <c r="AD298" i="10"/>
  <c r="AD169" i="10"/>
  <c r="AD467" i="10"/>
  <c r="AD460" i="10"/>
  <c r="AD208" i="10"/>
  <c r="AD308" i="10"/>
  <c r="AD172" i="10"/>
  <c r="AD493" i="10"/>
  <c r="A493" i="10" s="1"/>
  <c r="AD316" i="10"/>
  <c r="AD364" i="10"/>
  <c r="AD201" i="10"/>
  <c r="AD377" i="10"/>
  <c r="AD190" i="10"/>
  <c r="AD182" i="10"/>
  <c r="AD456" i="10"/>
  <c r="AD483" i="10"/>
  <c r="AD295" i="10"/>
  <c r="AD133" i="10"/>
  <c r="AD131" i="10"/>
  <c r="AD356" i="10"/>
  <c r="AD297" i="10"/>
  <c r="AD288" i="10"/>
  <c r="AD136" i="10"/>
  <c r="AD449" i="10"/>
  <c r="AD156" i="10"/>
  <c r="AD322" i="10"/>
  <c r="AD225" i="10"/>
  <c r="AD337" i="10"/>
  <c r="AD211" i="10"/>
  <c r="AD457" i="10"/>
  <c r="AD388" i="10"/>
  <c r="AD226" i="10"/>
  <c r="AD217" i="10"/>
  <c r="AD453" i="10"/>
  <c r="AD462" i="10"/>
  <c r="AD341" i="10"/>
  <c r="AD253" i="10"/>
  <c r="AD481" i="10"/>
  <c r="AD331" i="10"/>
  <c r="AD440" i="10"/>
  <c r="AD448" i="10"/>
  <c r="AD287" i="10"/>
  <c r="AD359" i="10"/>
  <c r="AD394" i="10"/>
  <c r="AD207" i="10"/>
  <c r="AD472" i="10"/>
  <c r="AD434" i="10"/>
  <c r="AD465" i="10"/>
  <c r="AD400" i="10"/>
  <c r="AD443" i="10"/>
  <c r="AD242" i="10"/>
  <c r="AD346" i="10"/>
  <c r="AD244" i="10"/>
  <c r="AD183" i="10"/>
  <c r="AD418" i="10"/>
  <c r="AD147" i="10"/>
  <c r="AD407" i="10"/>
  <c r="AD186" i="10"/>
  <c r="AD399" i="10"/>
  <c r="AD188" i="10"/>
  <c r="AD410" i="10"/>
  <c r="AD154" i="10"/>
  <c r="AD336" i="10"/>
  <c r="AD260" i="10"/>
  <c r="AD350" i="10"/>
  <c r="AD264" i="10"/>
  <c r="AD464" i="10"/>
  <c r="AD422" i="10"/>
  <c r="AD212" i="10"/>
  <c r="AD173" i="10"/>
  <c r="AD412" i="10"/>
  <c r="AD233" i="10"/>
  <c r="AD478" i="10"/>
  <c r="AD150" i="10"/>
  <c r="AD293" i="10"/>
  <c r="AD296" i="10"/>
  <c r="AD248" i="10"/>
  <c r="AD384" i="10"/>
  <c r="AD259" i="10"/>
  <c r="AD317" i="10"/>
  <c r="AD231" i="10"/>
  <c r="AD474" i="10"/>
  <c r="AD148" i="10"/>
  <c r="AD292" i="10"/>
  <c r="AD209" i="10"/>
  <c r="AD141" i="10"/>
  <c r="AD166" i="10"/>
  <c r="AD139" i="10"/>
  <c r="AD409" i="10"/>
  <c r="AD239" i="10"/>
  <c r="AD194" i="10"/>
  <c r="AD393" i="10"/>
  <c r="AD395" i="10"/>
  <c r="AD153" i="10"/>
  <c r="AD277" i="10"/>
  <c r="AD196" i="10"/>
  <c r="AD486" i="10"/>
  <c r="AD206" i="10"/>
  <c r="AD256" i="10"/>
  <c r="AD265" i="10"/>
  <c r="AD402" i="10"/>
  <c r="AD290" i="10"/>
  <c r="AD202" i="10"/>
  <c r="AD413" i="10"/>
  <c r="AD408" i="10"/>
  <c r="AD380" i="10"/>
  <c r="AD278" i="10"/>
  <c r="AD219" i="10"/>
  <c r="AD276" i="10"/>
  <c r="AD362" i="10"/>
  <c r="AD245" i="10"/>
  <c r="AD451" i="10"/>
  <c r="AD352" i="10"/>
  <c r="AD258" i="10"/>
  <c r="AD419" i="10"/>
  <c r="AD343" i="10"/>
  <c r="AD450" i="10"/>
  <c r="AD312" i="10"/>
  <c r="AD386" i="10"/>
  <c r="AD198" i="10"/>
  <c r="AD461" i="10"/>
  <c r="AD401" i="10"/>
  <c r="AD237" i="10"/>
  <c r="AD306" i="10"/>
  <c r="AD184" i="10"/>
  <c r="AD469" i="10"/>
  <c r="AD162" i="10"/>
  <c r="AD254" i="10"/>
  <c r="AD455" i="10"/>
  <c r="AD328" i="10"/>
  <c r="AD446" i="10"/>
  <c r="AD160" i="10"/>
  <c r="AD452" i="10"/>
  <c r="AD246" i="10"/>
  <c r="AD391" i="10"/>
  <c r="AD471" i="10"/>
  <c r="AD167" i="10"/>
  <c r="AD300" i="10"/>
  <c r="AD392" i="10"/>
  <c r="AD203" i="10"/>
  <c r="AD313" i="10"/>
  <c r="AD143" i="10"/>
  <c r="AD473" i="10"/>
  <c r="AD215" i="10"/>
  <c r="AD163" i="10"/>
  <c r="AD480" i="10"/>
  <c r="AD261" i="10"/>
  <c r="AD361" i="10"/>
  <c r="AD177" i="10"/>
  <c r="AD357" i="10"/>
  <c r="AD180" i="10"/>
  <c r="AD382" i="10"/>
  <c r="AD279" i="10"/>
  <c r="AD175" i="10"/>
  <c r="AD303" i="10"/>
  <c r="AD310" i="10"/>
  <c r="AD223" i="10"/>
  <c r="AD397" i="10"/>
  <c r="AD442" i="10"/>
  <c r="AD224" i="10"/>
  <c r="AD187" i="10"/>
  <c r="AD271" i="10"/>
  <c r="AD252" i="10"/>
  <c r="AD309" i="10"/>
  <c r="AD329" i="10"/>
  <c r="AH313" i="10"/>
  <c r="AG313" i="10"/>
  <c r="AE313" i="10"/>
  <c r="AE244" i="10"/>
  <c r="AG244" i="10"/>
  <c r="AH244" i="10"/>
  <c r="AG413" i="10"/>
  <c r="AH413" i="10"/>
  <c r="AE413" i="10"/>
  <c r="AE328" i="10"/>
  <c r="AG328" i="10"/>
  <c r="AH328" i="10"/>
  <c r="AH223" i="10"/>
  <c r="AE223" i="10"/>
  <c r="AG223" i="10"/>
  <c r="AG434" i="10"/>
  <c r="AE434" i="10"/>
  <c r="AH434" i="10"/>
  <c r="AH364" i="10"/>
  <c r="AG364" i="10"/>
  <c r="AE364" i="10"/>
  <c r="AH215" i="10"/>
  <c r="AG215" i="10"/>
  <c r="AE215" i="10"/>
  <c r="AH256" i="10"/>
  <c r="AE256" i="10"/>
  <c r="AG256" i="10"/>
  <c r="AE265" i="10"/>
  <c r="AH265" i="10"/>
  <c r="AG265" i="10"/>
  <c r="AG316" i="10"/>
  <c r="AE316" i="10"/>
  <c r="AH316" i="10"/>
  <c r="AE177" i="10"/>
  <c r="AH177" i="10"/>
  <c r="AG177" i="10"/>
  <c r="AE357" i="10"/>
  <c r="AH357" i="10"/>
  <c r="AG357" i="10"/>
  <c r="AH231" i="10"/>
  <c r="AE231" i="10"/>
  <c r="AG231" i="10"/>
  <c r="AE219" i="10"/>
  <c r="AG219" i="10"/>
  <c r="AH219" i="10"/>
  <c r="AE188" i="10"/>
  <c r="AG188" i="10"/>
  <c r="AH188" i="10"/>
  <c r="AH440" i="10"/>
  <c r="AE440" i="10"/>
  <c r="AG440" i="10"/>
  <c r="AH343" i="10"/>
  <c r="AE343" i="10"/>
  <c r="AG343" i="10"/>
  <c r="AG322" i="10"/>
  <c r="AE322" i="10"/>
  <c r="AH322" i="10"/>
  <c r="AG225" i="10"/>
  <c r="AH225" i="10"/>
  <c r="AE225" i="10"/>
  <c r="AH337" i="10"/>
  <c r="AG337" i="10"/>
  <c r="AE337" i="10"/>
  <c r="AH172" i="10"/>
  <c r="AG172" i="10"/>
  <c r="AE172" i="10"/>
  <c r="AH277" i="10"/>
  <c r="AG277" i="10"/>
  <c r="AE277" i="10"/>
  <c r="AE233" i="10"/>
  <c r="AG233" i="10"/>
  <c r="AH233" i="10"/>
  <c r="AE248" i="10"/>
  <c r="AG248" i="10"/>
  <c r="AH248" i="10"/>
  <c r="AE407" i="10"/>
  <c r="AG407" i="10"/>
  <c r="AH407" i="10"/>
  <c r="AH293" i="10"/>
  <c r="AE293" i="10"/>
  <c r="AG293" i="10"/>
  <c r="AG226" i="10"/>
  <c r="AE226" i="10"/>
  <c r="AH226" i="10"/>
  <c r="AE262" i="10"/>
  <c r="AG262" i="10"/>
  <c r="AH262" i="10"/>
  <c r="AH163" i="10"/>
  <c r="AE163" i="10"/>
  <c r="AG163" i="10"/>
  <c r="AH306" i="10"/>
  <c r="AG306" i="10"/>
  <c r="AE306" i="10"/>
  <c r="AG184" i="10"/>
  <c r="AE184" i="10"/>
  <c r="AH184" i="10"/>
  <c r="AG469" i="10"/>
  <c r="AE469" i="10"/>
  <c r="AH469" i="10"/>
  <c r="AH183" i="10"/>
  <c r="AG183" i="10"/>
  <c r="AE183" i="10"/>
  <c r="AE483" i="10"/>
  <c r="AH483" i="10"/>
  <c r="AG483" i="10"/>
  <c r="AH164" i="10"/>
  <c r="AG164" i="10"/>
  <c r="AE164" i="10"/>
  <c r="AE388" i="10"/>
  <c r="AH388" i="10"/>
  <c r="AG388" i="10"/>
  <c r="AH408" i="10"/>
  <c r="AE408" i="10"/>
  <c r="AG408" i="10"/>
  <c r="AE467" i="10"/>
  <c r="AG467" i="10"/>
  <c r="AH467" i="10"/>
  <c r="AE446" i="10"/>
  <c r="AG446" i="10"/>
  <c r="AH446" i="10"/>
  <c r="AG276" i="10"/>
  <c r="AE276" i="10"/>
  <c r="AH276" i="10"/>
  <c r="AH362" i="10"/>
  <c r="AE362" i="10"/>
  <c r="AG362" i="10"/>
  <c r="AH410" i="10"/>
  <c r="AE410" i="10"/>
  <c r="AG410" i="10"/>
  <c r="AH310" i="10"/>
  <c r="AE310" i="10"/>
  <c r="AG310" i="10"/>
  <c r="AH449" i="10"/>
  <c r="AE449" i="10"/>
  <c r="AG449" i="10"/>
  <c r="AG287" i="10"/>
  <c r="AE287" i="10"/>
  <c r="AH287" i="10"/>
  <c r="AH359" i="10"/>
  <c r="AE359" i="10"/>
  <c r="AG359" i="10"/>
  <c r="AG394" i="10"/>
  <c r="AH394" i="10"/>
  <c r="AE394" i="10"/>
  <c r="AG207" i="10"/>
  <c r="AH207" i="10"/>
  <c r="AE207" i="10"/>
  <c r="AH211" i="10"/>
  <c r="AG211" i="10"/>
  <c r="AE211" i="10"/>
  <c r="AH401" i="10"/>
  <c r="AG401" i="10"/>
  <c r="AE401" i="10"/>
  <c r="AE153" i="10"/>
  <c r="AH153" i="10"/>
  <c r="AG153" i="10"/>
  <c r="AH206" i="10"/>
  <c r="AG206" i="10"/>
  <c r="AE206" i="10"/>
  <c r="AE296" i="10"/>
  <c r="AG296" i="10"/>
  <c r="AH296" i="10"/>
  <c r="AH202" i="10"/>
  <c r="AG202" i="10"/>
  <c r="AE202" i="10"/>
  <c r="AE472" i="10"/>
  <c r="AH472" i="10"/>
  <c r="AG472" i="10"/>
  <c r="AH252" i="10"/>
  <c r="AE252" i="10"/>
  <c r="AG252" i="10"/>
  <c r="AH196" i="10"/>
  <c r="AG196" i="10"/>
  <c r="AE196" i="10"/>
  <c r="AH217" i="10"/>
  <c r="AE217" i="10"/>
  <c r="AG217" i="10"/>
  <c r="AG416" i="10"/>
  <c r="AE416" i="10"/>
  <c r="AH416" i="10"/>
  <c r="AG480" i="10"/>
  <c r="AH480" i="10"/>
  <c r="AE480" i="10"/>
  <c r="AE261" i="10"/>
  <c r="AH261" i="10"/>
  <c r="AG261" i="10"/>
  <c r="AE162" i="10"/>
  <c r="AH162" i="10"/>
  <c r="AG162" i="10"/>
  <c r="AE254" i="10"/>
  <c r="AH254" i="10"/>
  <c r="AG254" i="10"/>
  <c r="AG295" i="10"/>
  <c r="AE295" i="10"/>
  <c r="AH295" i="10"/>
  <c r="AH133" i="10"/>
  <c r="AE133" i="10"/>
  <c r="AG133" i="10"/>
  <c r="AG298" i="10"/>
  <c r="AE298" i="10"/>
  <c r="AH298" i="10"/>
  <c r="AH474" i="10"/>
  <c r="AE474" i="10"/>
  <c r="AG474" i="10"/>
  <c r="AG186" i="10"/>
  <c r="AH186" i="10"/>
  <c r="AE186" i="10"/>
  <c r="AH180" i="10"/>
  <c r="AG180" i="10"/>
  <c r="AE180" i="10"/>
  <c r="AH160" i="10"/>
  <c r="AE160" i="10"/>
  <c r="AG160" i="10"/>
  <c r="AH452" i="10"/>
  <c r="AE452" i="10"/>
  <c r="AG452" i="10"/>
  <c r="AE209" i="10"/>
  <c r="AG209" i="10"/>
  <c r="AH209" i="10"/>
  <c r="AG141" i="10"/>
  <c r="AH141" i="10"/>
  <c r="AE141" i="10"/>
  <c r="AH208" i="10"/>
  <c r="AG208" i="10"/>
  <c r="AE208" i="10"/>
  <c r="AE258" i="10"/>
  <c r="AH258" i="10"/>
  <c r="AG258" i="10"/>
  <c r="AE448" i="10"/>
  <c r="AG448" i="10"/>
  <c r="AH448" i="10"/>
  <c r="AG350" i="10"/>
  <c r="AH350" i="10"/>
  <c r="AE350" i="10"/>
  <c r="AG264" i="10"/>
  <c r="AH264" i="10"/>
  <c r="AE264" i="10"/>
  <c r="AG464" i="10"/>
  <c r="AE464" i="10"/>
  <c r="AH464" i="10"/>
  <c r="AH422" i="10"/>
  <c r="AE422" i="10"/>
  <c r="AG422" i="10"/>
  <c r="AH392" i="10"/>
  <c r="AE392" i="10"/>
  <c r="AG392" i="10"/>
  <c r="AE456" i="10"/>
  <c r="AH456" i="10"/>
  <c r="AG456" i="10"/>
  <c r="AE356" i="10"/>
  <c r="AH356" i="10"/>
  <c r="AG356" i="10"/>
  <c r="AH308" i="10"/>
  <c r="AE308" i="10"/>
  <c r="AG308" i="10"/>
  <c r="AH465" i="10"/>
  <c r="AE465" i="10"/>
  <c r="AG465" i="10"/>
  <c r="AG201" i="10"/>
  <c r="AH201" i="10"/>
  <c r="AE201" i="10"/>
  <c r="AE377" i="10"/>
  <c r="AG377" i="10"/>
  <c r="AH377" i="10"/>
  <c r="AG376" i="10"/>
  <c r="AH376" i="10"/>
  <c r="AE376" i="10"/>
  <c r="AH280" i="10"/>
  <c r="AG280" i="10"/>
  <c r="AE280" i="10"/>
  <c r="AH477" i="10"/>
  <c r="AE477" i="10"/>
  <c r="AG477" i="10"/>
  <c r="AE361" i="10"/>
  <c r="AH361" i="10"/>
  <c r="AG361" i="10"/>
  <c r="AE384" i="10"/>
  <c r="AG384" i="10"/>
  <c r="AH384" i="10"/>
  <c r="AE253" i="10"/>
  <c r="AH253" i="10"/>
  <c r="AG253" i="10"/>
  <c r="AH169" i="10"/>
  <c r="AE169" i="10"/>
  <c r="AG169" i="10"/>
  <c r="AE380" i="10"/>
  <c r="AG380" i="10"/>
  <c r="AH380" i="10"/>
  <c r="AE297" i="10"/>
  <c r="AG297" i="10"/>
  <c r="AH297" i="10"/>
  <c r="AH382" i="10"/>
  <c r="AE382" i="10"/>
  <c r="AG382" i="10"/>
  <c r="AE245" i="10"/>
  <c r="AG245" i="10"/>
  <c r="AH245" i="10"/>
  <c r="AH451" i="10"/>
  <c r="AE451" i="10"/>
  <c r="AG451" i="10"/>
  <c r="AH154" i="10"/>
  <c r="AG154" i="10"/>
  <c r="AE154" i="10"/>
  <c r="AH391" i="10"/>
  <c r="AE391" i="10"/>
  <c r="AG391" i="10"/>
  <c r="AE336" i="10"/>
  <c r="AH336" i="10"/>
  <c r="AG336" i="10"/>
  <c r="AH156" i="10"/>
  <c r="AE156" i="10"/>
  <c r="AG156" i="10"/>
  <c r="AH139" i="10"/>
  <c r="AG139" i="10"/>
  <c r="AE139" i="10"/>
  <c r="AE409" i="10"/>
  <c r="AG409" i="10"/>
  <c r="AH409" i="10"/>
  <c r="AE239" i="10"/>
  <c r="AG239" i="10"/>
  <c r="AH239" i="10"/>
  <c r="AG194" i="10"/>
  <c r="AH194" i="10"/>
  <c r="AE194" i="10"/>
  <c r="AG212" i="10"/>
  <c r="AH212" i="10"/>
  <c r="AE212" i="10"/>
  <c r="AG173" i="10"/>
  <c r="AE173" i="10"/>
  <c r="AH173" i="10"/>
  <c r="AG309" i="10"/>
  <c r="AH309" i="10"/>
  <c r="AE309" i="10"/>
  <c r="AE203" i="10"/>
  <c r="AG203" i="10"/>
  <c r="AH203" i="10"/>
  <c r="AG453" i="10"/>
  <c r="AE453" i="10"/>
  <c r="AH453" i="10"/>
  <c r="AG190" i="10"/>
  <c r="AE190" i="10"/>
  <c r="AH190" i="10"/>
  <c r="AH237" i="10"/>
  <c r="AG237" i="10"/>
  <c r="AE237" i="10"/>
  <c r="AH347" i="10"/>
  <c r="AG347" i="10"/>
  <c r="AE347" i="10"/>
  <c r="AH259" i="10"/>
  <c r="AG259" i="10"/>
  <c r="AE259" i="10"/>
  <c r="AE481" i="10"/>
  <c r="AH481" i="10"/>
  <c r="AG481" i="10"/>
  <c r="AH131" i="10"/>
  <c r="AG131" i="10"/>
  <c r="AE131" i="10"/>
  <c r="AH148" i="10"/>
  <c r="AE148" i="10"/>
  <c r="AG148" i="10"/>
  <c r="AE460" i="10"/>
  <c r="AG460" i="10"/>
  <c r="AH460" i="10"/>
  <c r="AG246" i="10"/>
  <c r="AE246" i="10"/>
  <c r="AH246" i="10"/>
  <c r="AG352" i="10"/>
  <c r="AH352" i="10"/>
  <c r="AE352" i="10"/>
  <c r="AE166" i="10"/>
  <c r="AG166" i="10"/>
  <c r="AH166" i="10"/>
  <c r="AH450" i="10"/>
  <c r="AG450" i="10"/>
  <c r="AE450" i="10"/>
  <c r="AG312" i="10"/>
  <c r="AH312" i="10"/>
  <c r="AE312" i="10"/>
  <c r="AH386" i="10"/>
  <c r="AG386" i="10"/>
  <c r="AE386" i="10"/>
  <c r="AH393" i="10"/>
  <c r="AG393" i="10"/>
  <c r="AE393" i="10"/>
  <c r="AG395" i="10"/>
  <c r="AE395" i="10"/>
  <c r="AH395" i="10"/>
  <c r="AH412" i="10"/>
  <c r="AG412" i="10"/>
  <c r="AE412" i="10"/>
  <c r="AE329" i="10"/>
  <c r="AG329" i="10"/>
  <c r="AH329" i="10"/>
  <c r="AE473" i="10"/>
  <c r="AG473" i="10"/>
  <c r="AH473" i="10"/>
  <c r="AH486" i="10"/>
  <c r="AE486" i="10"/>
  <c r="AG486" i="10"/>
  <c r="AH400" i="10"/>
  <c r="AE400" i="10"/>
  <c r="AG400" i="10"/>
  <c r="AH443" i="10"/>
  <c r="AE443" i="10"/>
  <c r="AG443" i="10"/>
  <c r="AH462" i="10"/>
  <c r="AG462" i="10"/>
  <c r="AE462" i="10"/>
  <c r="AH341" i="10"/>
  <c r="AE341" i="10"/>
  <c r="AG341" i="10"/>
  <c r="AG182" i="10"/>
  <c r="AH182" i="10"/>
  <c r="AE182" i="10"/>
  <c r="AH402" i="10"/>
  <c r="AG402" i="10"/>
  <c r="AE402" i="10"/>
  <c r="AH418" i="10"/>
  <c r="AG418" i="10"/>
  <c r="AE418" i="10"/>
  <c r="AE147" i="10"/>
  <c r="AG147" i="10"/>
  <c r="AH147" i="10"/>
  <c r="AH399" i="10"/>
  <c r="AE399" i="10"/>
  <c r="AG399" i="10"/>
  <c r="AG288" i="10"/>
  <c r="AH288" i="10"/>
  <c r="AE288" i="10"/>
  <c r="AH279" i="10"/>
  <c r="AG279" i="10"/>
  <c r="AE279" i="10"/>
  <c r="AG175" i="10"/>
  <c r="AH175" i="10"/>
  <c r="AE175" i="10"/>
  <c r="AH419" i="10"/>
  <c r="AE419" i="10"/>
  <c r="AG419" i="10"/>
  <c r="AH260" i="10"/>
  <c r="AG260" i="10"/>
  <c r="AE260" i="10"/>
  <c r="AE397" i="10"/>
  <c r="AG397" i="10"/>
  <c r="AH397" i="10"/>
  <c r="AE471" i="10"/>
  <c r="AH471" i="10"/>
  <c r="AG471" i="10"/>
  <c r="AH167" i="10"/>
  <c r="AG167" i="10"/>
  <c r="AE167" i="10"/>
  <c r="AG300" i="10"/>
  <c r="AH300" i="10"/>
  <c r="AE300" i="10"/>
  <c r="AH198" i="10"/>
  <c r="AG198" i="10"/>
  <c r="AE198" i="10"/>
  <c r="AH461" i="10"/>
  <c r="AG461" i="10"/>
  <c r="AE461" i="10"/>
  <c r="AG150" i="10"/>
  <c r="AE150" i="10"/>
  <c r="AH150" i="10"/>
  <c r="AH242" i="10"/>
  <c r="AG242" i="10"/>
  <c r="AE242" i="10"/>
  <c r="AH346" i="10"/>
  <c r="AG346" i="10"/>
  <c r="AE346" i="10"/>
  <c r="AE455" i="10"/>
  <c r="AG455" i="10"/>
  <c r="AH455" i="10"/>
  <c r="AE290" i="10"/>
  <c r="AG290" i="10"/>
  <c r="AH290" i="10"/>
  <c r="AG317" i="10"/>
  <c r="AH317" i="10"/>
  <c r="AE317" i="10"/>
  <c r="AG278" i="10"/>
  <c r="AE278" i="10"/>
  <c r="AH278" i="10"/>
  <c r="AE292" i="10"/>
  <c r="AG292" i="10"/>
  <c r="AH292" i="10"/>
  <c r="AE331" i="10"/>
  <c r="AG331" i="10"/>
  <c r="AH331" i="10"/>
  <c r="AH136" i="10"/>
  <c r="AE136" i="10"/>
  <c r="AG136" i="10"/>
  <c r="AG143" i="10"/>
  <c r="AH143" i="10"/>
  <c r="AE143" i="10"/>
  <c r="AG303" i="10"/>
  <c r="AH303" i="10"/>
  <c r="AE303" i="10"/>
  <c r="AE478" i="10"/>
  <c r="AH478" i="10"/>
  <c r="AG478" i="10"/>
  <c r="AH442" i="10"/>
  <c r="AG442" i="10"/>
  <c r="AE442" i="10"/>
  <c r="AG224" i="10"/>
  <c r="AE224" i="10"/>
  <c r="AH224" i="10"/>
  <c r="AH187" i="10"/>
  <c r="AG187" i="10"/>
  <c r="AE187" i="10"/>
  <c r="AH271" i="10"/>
  <c r="AG271" i="10"/>
  <c r="AE271" i="10"/>
  <c r="AH457" i="10"/>
  <c r="AG457" i="10"/>
  <c r="AE457" i="10"/>
  <c r="Z357" i="9"/>
  <c r="Z340" i="9"/>
  <c r="Z367" i="9"/>
  <c r="Z39" i="9"/>
  <c r="Z347" i="9"/>
  <c r="Z151" i="9"/>
  <c r="Z431" i="9"/>
  <c r="Z170" i="9"/>
  <c r="Z468" i="9"/>
  <c r="Z428" i="9"/>
  <c r="AA340" i="9"/>
  <c r="AA357" i="9"/>
  <c r="AA347" i="9"/>
  <c r="AA367" i="9"/>
  <c r="AA431" i="9"/>
  <c r="AA170" i="9"/>
  <c r="AA39" i="9"/>
  <c r="AA151" i="9"/>
  <c r="AA468" i="9"/>
  <c r="AA428" i="9"/>
  <c r="AB340" i="9"/>
  <c r="AB357" i="9"/>
  <c r="AB347" i="9"/>
  <c r="AB367" i="9"/>
  <c r="AB431" i="9"/>
  <c r="AB170" i="9"/>
  <c r="AB151" i="9"/>
  <c r="AB468" i="9"/>
  <c r="AB428" i="9"/>
  <c r="AC357" i="9"/>
  <c r="AC340" i="9"/>
  <c r="AC347" i="9"/>
  <c r="AC367" i="9"/>
  <c r="AC431" i="9"/>
  <c r="AC170" i="9"/>
  <c r="AC151" i="9"/>
  <c r="AC468" i="9"/>
  <c r="AC428" i="9"/>
  <c r="BL73" i="14"/>
  <c r="BL72" i="14"/>
  <c r="BL71" i="14"/>
  <c r="BL70" i="14"/>
  <c r="BL69" i="14"/>
  <c r="BL68" i="14"/>
  <c r="BL61" i="14"/>
  <c r="BL60" i="14"/>
  <c r="BL59" i="14"/>
  <c r="BL58" i="14"/>
  <c r="BL57" i="14"/>
  <c r="BL56" i="14"/>
  <c r="BL49" i="14"/>
  <c r="BL48" i="14"/>
  <c r="BL47" i="14"/>
  <c r="BL46" i="14"/>
  <c r="BL45" i="14"/>
  <c r="BL44" i="14"/>
  <c r="BL37" i="14"/>
  <c r="BL36" i="14"/>
  <c r="BL35" i="14"/>
  <c r="BL34" i="14"/>
  <c r="BL33" i="14"/>
  <c r="BL32" i="14"/>
  <c r="BL25" i="14"/>
  <c r="BL24" i="14"/>
  <c r="BL23" i="14"/>
  <c r="BL22" i="14"/>
  <c r="BL21" i="14"/>
  <c r="BL20" i="14"/>
  <c r="BL13" i="14"/>
  <c r="BL12" i="14"/>
  <c r="BL11" i="14"/>
  <c r="BL10" i="14"/>
  <c r="BL9" i="14"/>
  <c r="BL8" i="14"/>
  <c r="BL67" i="14"/>
  <c r="BL66" i="14"/>
  <c r="BL65" i="14"/>
  <c r="BL64" i="14"/>
  <c r="BL63" i="14"/>
  <c r="BL62" i="14"/>
  <c r="BL55" i="14"/>
  <c r="BL54" i="14"/>
  <c r="BL53" i="14"/>
  <c r="BL52" i="14"/>
  <c r="BL51" i="14"/>
  <c r="BL50" i="14"/>
  <c r="BL43" i="14"/>
  <c r="BL42" i="14"/>
  <c r="BL41" i="14"/>
  <c r="BL40" i="14"/>
  <c r="BL39" i="14"/>
  <c r="BL38" i="14"/>
  <c r="BL31" i="14"/>
  <c r="BL30" i="14"/>
  <c r="BL29" i="14"/>
  <c r="BL28" i="14"/>
  <c r="BL27" i="14"/>
  <c r="BL26" i="14"/>
  <c r="BL19" i="14"/>
  <c r="BL18" i="14"/>
  <c r="BL17" i="14"/>
  <c r="BL16" i="14"/>
  <c r="BL15" i="14"/>
  <c r="BL14" i="14"/>
  <c r="BL7" i="14"/>
  <c r="BL6" i="14"/>
  <c r="BL5" i="14"/>
  <c r="BL4" i="14"/>
  <c r="BL3" i="14"/>
  <c r="BL2" i="14"/>
  <c r="BI73" i="14"/>
  <c r="BI72" i="14"/>
  <c r="BI71" i="14"/>
  <c r="BI70" i="14"/>
  <c r="BI69" i="14"/>
  <c r="BI68" i="14"/>
  <c r="BI61" i="14"/>
  <c r="BI60" i="14"/>
  <c r="BI59" i="14"/>
  <c r="BI58" i="14"/>
  <c r="BI57" i="14"/>
  <c r="BI56" i="14"/>
  <c r="BI49" i="14"/>
  <c r="BI48" i="14"/>
  <c r="BI47" i="14"/>
  <c r="BI46" i="14"/>
  <c r="BI45" i="14"/>
  <c r="BI44" i="14"/>
  <c r="BI37" i="14"/>
  <c r="BI36" i="14"/>
  <c r="BI35" i="14"/>
  <c r="BI34" i="14"/>
  <c r="BI33" i="14"/>
  <c r="BI32" i="14"/>
  <c r="BI25" i="14"/>
  <c r="BI24" i="14"/>
  <c r="BI23" i="14"/>
  <c r="BI22" i="14"/>
  <c r="BI21" i="14"/>
  <c r="BI20" i="14"/>
  <c r="BI13" i="14"/>
  <c r="BI12" i="14"/>
  <c r="BI11" i="14"/>
  <c r="BI10" i="14"/>
  <c r="BI9" i="14"/>
  <c r="BI8" i="14"/>
  <c r="BI67" i="14"/>
  <c r="BI66" i="14"/>
  <c r="BI65" i="14"/>
  <c r="BI64" i="14"/>
  <c r="BI63" i="14"/>
  <c r="BI62" i="14"/>
  <c r="BI55" i="14"/>
  <c r="BI54" i="14"/>
  <c r="BI53" i="14"/>
  <c r="BI52" i="14"/>
  <c r="BI51" i="14"/>
  <c r="BI50" i="14"/>
  <c r="BI43" i="14"/>
  <c r="BI42" i="14"/>
  <c r="BI41" i="14"/>
  <c r="BI40" i="14"/>
  <c r="BI39" i="14"/>
  <c r="BI38" i="14"/>
  <c r="BI31" i="14"/>
  <c r="BI30" i="14"/>
  <c r="BI29" i="14"/>
  <c r="BI28" i="14"/>
  <c r="BI27" i="14"/>
  <c r="BI26" i="14"/>
  <c r="BI19" i="14"/>
  <c r="BI18" i="14"/>
  <c r="BI17" i="14"/>
  <c r="BI16" i="14"/>
  <c r="BI15" i="14"/>
  <c r="BI14" i="14"/>
  <c r="BI7" i="14"/>
  <c r="BI6" i="14"/>
  <c r="BI5" i="14"/>
  <c r="BI4" i="14"/>
  <c r="BI3" i="14"/>
  <c r="BI2" i="14"/>
  <c r="BF73" i="14"/>
  <c r="BF72" i="14"/>
  <c r="BF71" i="14"/>
  <c r="BF70" i="14"/>
  <c r="BF69" i="14"/>
  <c r="BF68" i="14"/>
  <c r="BF61" i="14"/>
  <c r="BF60" i="14"/>
  <c r="BF59" i="14"/>
  <c r="BF58" i="14"/>
  <c r="BF57" i="14"/>
  <c r="BF56" i="14"/>
  <c r="BF49" i="14"/>
  <c r="BF48" i="14"/>
  <c r="BF47" i="14"/>
  <c r="BF46" i="14"/>
  <c r="BF45" i="14"/>
  <c r="BF44" i="14"/>
  <c r="BF37" i="14"/>
  <c r="BF36" i="14"/>
  <c r="BF35" i="14"/>
  <c r="BF34" i="14"/>
  <c r="BF33" i="14"/>
  <c r="BF32" i="14"/>
  <c r="BF25" i="14"/>
  <c r="BF24" i="14"/>
  <c r="BF23" i="14"/>
  <c r="BF22" i="14"/>
  <c r="BF21" i="14"/>
  <c r="BF20" i="14"/>
  <c r="BF13" i="14"/>
  <c r="BF12" i="14"/>
  <c r="BF11" i="14"/>
  <c r="BF10" i="14"/>
  <c r="BF9" i="14"/>
  <c r="BF8" i="14"/>
  <c r="BF67" i="14"/>
  <c r="BF66" i="14"/>
  <c r="BF65" i="14"/>
  <c r="BF64" i="14"/>
  <c r="BF63" i="14"/>
  <c r="BF62" i="14"/>
  <c r="BF55" i="14"/>
  <c r="BF54" i="14"/>
  <c r="BF53" i="14"/>
  <c r="BF52" i="14"/>
  <c r="BF51" i="14"/>
  <c r="BF50" i="14"/>
  <c r="BF43" i="14"/>
  <c r="BF42" i="14"/>
  <c r="BF41" i="14"/>
  <c r="BF40" i="14"/>
  <c r="BF39" i="14"/>
  <c r="BF38" i="14"/>
  <c r="BF31" i="14"/>
  <c r="BF30" i="14"/>
  <c r="BF29" i="14"/>
  <c r="BF28" i="14"/>
  <c r="BF27" i="14"/>
  <c r="BF26" i="14"/>
  <c r="BF19" i="14"/>
  <c r="BF18" i="14"/>
  <c r="BF17" i="14"/>
  <c r="BF16" i="14"/>
  <c r="BF15" i="14"/>
  <c r="BF14" i="14"/>
  <c r="BF7" i="14"/>
  <c r="BF6" i="14"/>
  <c r="BF5" i="14"/>
  <c r="BF4" i="14"/>
  <c r="BF3" i="14"/>
  <c r="BF2" i="14"/>
  <c r="BC73" i="14"/>
  <c r="BC72" i="14"/>
  <c r="BC71" i="14"/>
  <c r="BC70" i="14"/>
  <c r="BC69" i="14"/>
  <c r="BC68" i="14"/>
  <c r="BC61" i="14"/>
  <c r="BC60" i="14"/>
  <c r="BC59" i="14"/>
  <c r="BC58" i="14"/>
  <c r="BC57" i="14"/>
  <c r="BC56" i="14"/>
  <c r="BC49" i="14"/>
  <c r="BC48" i="14"/>
  <c r="BC47" i="14"/>
  <c r="BC46" i="14"/>
  <c r="BC45" i="14"/>
  <c r="BC44" i="14"/>
  <c r="BC37" i="14"/>
  <c r="BC36" i="14"/>
  <c r="BC35" i="14"/>
  <c r="BC34" i="14"/>
  <c r="BC33" i="14"/>
  <c r="BC32" i="14"/>
  <c r="BC25" i="14"/>
  <c r="BC24" i="14"/>
  <c r="BC23" i="14"/>
  <c r="BC22" i="14"/>
  <c r="BC21" i="14"/>
  <c r="BC20" i="14"/>
  <c r="BC13" i="14"/>
  <c r="BC12" i="14"/>
  <c r="BC11" i="14"/>
  <c r="BC10" i="14"/>
  <c r="BC9" i="14"/>
  <c r="BC8" i="14"/>
  <c r="BC67" i="14"/>
  <c r="BC66" i="14"/>
  <c r="BC65" i="14"/>
  <c r="BC64" i="14"/>
  <c r="BC63" i="14"/>
  <c r="BC62" i="14"/>
  <c r="BC55" i="14"/>
  <c r="BC54" i="14"/>
  <c r="BC53" i="14"/>
  <c r="BC52" i="14"/>
  <c r="BC51" i="14"/>
  <c r="BC50" i="14"/>
  <c r="BC43" i="14"/>
  <c r="BC42" i="14"/>
  <c r="BC41" i="14"/>
  <c r="BC40" i="14"/>
  <c r="BC39" i="14"/>
  <c r="BC38" i="14"/>
  <c r="BC31" i="14"/>
  <c r="BC30" i="14"/>
  <c r="BC29" i="14"/>
  <c r="BC28" i="14"/>
  <c r="BC27" i="14"/>
  <c r="BC26" i="14"/>
  <c r="BC19" i="14"/>
  <c r="BC18" i="14"/>
  <c r="BC17" i="14"/>
  <c r="BC16" i="14"/>
  <c r="BC15" i="14"/>
  <c r="BC14" i="14"/>
  <c r="BC7" i="14"/>
  <c r="BC6" i="14"/>
  <c r="BC5" i="14"/>
  <c r="BC4" i="14"/>
  <c r="BC3" i="14"/>
  <c r="BC2" i="14"/>
  <c r="AZ73" i="14"/>
  <c r="AZ72" i="14"/>
  <c r="AZ71" i="14"/>
  <c r="AZ70" i="14"/>
  <c r="AZ69" i="14"/>
  <c r="AZ68" i="14"/>
  <c r="AZ61" i="14"/>
  <c r="AZ60" i="14"/>
  <c r="AZ59" i="14"/>
  <c r="AZ58" i="14"/>
  <c r="AZ57" i="14"/>
  <c r="AZ56" i="14"/>
  <c r="AZ49" i="14"/>
  <c r="AZ48" i="14"/>
  <c r="AZ47" i="14"/>
  <c r="AZ46" i="14"/>
  <c r="AZ45" i="14"/>
  <c r="AZ44" i="14"/>
  <c r="AZ37" i="14"/>
  <c r="AZ36" i="14"/>
  <c r="AZ35" i="14"/>
  <c r="AZ34" i="14"/>
  <c r="AZ33" i="14"/>
  <c r="AZ32" i="14"/>
  <c r="AZ25" i="14"/>
  <c r="AZ24" i="14"/>
  <c r="AZ23" i="14"/>
  <c r="AZ22" i="14"/>
  <c r="AZ21" i="14"/>
  <c r="AZ20" i="14"/>
  <c r="AZ13" i="14"/>
  <c r="AZ12" i="14"/>
  <c r="AZ11" i="14"/>
  <c r="AZ10" i="14"/>
  <c r="AZ9" i="14"/>
  <c r="AZ8" i="14"/>
  <c r="AZ67" i="14"/>
  <c r="AZ66" i="14"/>
  <c r="AZ65" i="14"/>
  <c r="AZ64" i="14"/>
  <c r="AZ63" i="14"/>
  <c r="AZ62" i="14"/>
  <c r="AZ55" i="14"/>
  <c r="AZ54" i="14"/>
  <c r="AZ53" i="14"/>
  <c r="AZ52" i="14"/>
  <c r="AZ51" i="14"/>
  <c r="AZ50" i="14"/>
  <c r="AZ43" i="14"/>
  <c r="AZ42" i="14"/>
  <c r="AZ41" i="14"/>
  <c r="AZ40" i="14"/>
  <c r="AZ39" i="14"/>
  <c r="AZ38" i="14"/>
  <c r="AZ31" i="14"/>
  <c r="AZ30" i="14"/>
  <c r="AZ29" i="14"/>
  <c r="AZ28" i="14"/>
  <c r="AZ27" i="14"/>
  <c r="AZ26" i="14"/>
  <c r="AZ19" i="14"/>
  <c r="AZ18" i="14"/>
  <c r="AZ17" i="14"/>
  <c r="AZ16" i="14"/>
  <c r="AZ15" i="14"/>
  <c r="AZ14" i="14"/>
  <c r="AZ7" i="14"/>
  <c r="AZ6" i="14"/>
  <c r="AZ5" i="14"/>
  <c r="AZ4" i="14"/>
  <c r="AZ3" i="14"/>
  <c r="AZ2" i="14"/>
  <c r="AW73" i="14"/>
  <c r="AW72" i="14"/>
  <c r="AW71" i="14"/>
  <c r="AW70" i="14"/>
  <c r="AW69" i="14"/>
  <c r="AW68" i="14"/>
  <c r="AW61" i="14"/>
  <c r="AW60" i="14"/>
  <c r="AW59" i="14"/>
  <c r="AW58" i="14"/>
  <c r="AW57" i="14"/>
  <c r="AW56" i="14"/>
  <c r="AW49" i="14"/>
  <c r="AW48" i="14"/>
  <c r="AW47" i="14"/>
  <c r="AW46" i="14"/>
  <c r="AW45" i="14"/>
  <c r="AW44" i="14"/>
  <c r="AW37" i="14"/>
  <c r="AW36" i="14"/>
  <c r="AW35" i="14"/>
  <c r="AW34" i="14"/>
  <c r="AW33" i="14"/>
  <c r="AW32" i="14"/>
  <c r="AW25" i="14"/>
  <c r="AW24" i="14"/>
  <c r="AW23" i="14"/>
  <c r="AW22" i="14"/>
  <c r="AW21" i="14"/>
  <c r="AW20" i="14"/>
  <c r="AW13" i="14"/>
  <c r="AW12" i="14"/>
  <c r="AW11" i="14"/>
  <c r="AW10" i="14"/>
  <c r="AW9" i="14"/>
  <c r="AW8" i="14"/>
  <c r="AW67" i="14"/>
  <c r="AW66" i="14"/>
  <c r="AW65" i="14"/>
  <c r="AW64" i="14"/>
  <c r="AW63" i="14"/>
  <c r="AW62" i="14"/>
  <c r="AW55" i="14"/>
  <c r="AW54" i="14"/>
  <c r="AW53" i="14"/>
  <c r="AW52" i="14"/>
  <c r="AW51" i="14"/>
  <c r="AW50" i="14"/>
  <c r="AW43" i="14"/>
  <c r="AW42" i="14"/>
  <c r="AW41" i="14"/>
  <c r="AW40" i="14"/>
  <c r="AW39" i="14"/>
  <c r="AW38" i="14"/>
  <c r="AW31" i="14"/>
  <c r="AW30" i="14"/>
  <c r="AW29" i="14"/>
  <c r="AW28" i="14"/>
  <c r="AW27" i="14"/>
  <c r="AW26" i="14"/>
  <c r="AW19" i="14"/>
  <c r="AW18" i="14"/>
  <c r="AW17" i="14"/>
  <c r="AW16" i="14"/>
  <c r="AW15" i="14"/>
  <c r="AW14" i="14"/>
  <c r="AW7" i="14"/>
  <c r="AW6" i="14"/>
  <c r="AW5" i="14"/>
  <c r="AW4" i="14"/>
  <c r="AW3" i="14"/>
  <c r="AW2" i="14"/>
  <c r="AT73" i="14"/>
  <c r="AT72" i="14"/>
  <c r="AT71" i="14"/>
  <c r="AT70" i="14"/>
  <c r="AT69" i="14"/>
  <c r="AT68" i="14"/>
  <c r="AT61" i="14"/>
  <c r="AT60" i="14"/>
  <c r="AT59" i="14"/>
  <c r="AT58" i="14"/>
  <c r="AT57" i="14"/>
  <c r="AT56" i="14"/>
  <c r="AT49" i="14"/>
  <c r="AT48" i="14"/>
  <c r="AT47" i="14"/>
  <c r="AT46" i="14"/>
  <c r="AT45" i="14"/>
  <c r="AT44" i="14"/>
  <c r="AT37" i="14"/>
  <c r="AT36" i="14"/>
  <c r="AT35" i="14"/>
  <c r="AT34" i="14"/>
  <c r="AT33" i="14"/>
  <c r="AT32" i="14"/>
  <c r="AT25" i="14"/>
  <c r="AT24" i="14"/>
  <c r="AT23" i="14"/>
  <c r="AT22" i="14"/>
  <c r="AT21" i="14"/>
  <c r="AT20" i="14"/>
  <c r="AT13" i="14"/>
  <c r="AT12" i="14"/>
  <c r="AT11" i="14"/>
  <c r="AT10" i="14"/>
  <c r="AT9" i="14"/>
  <c r="AT8" i="14"/>
  <c r="AT67" i="14"/>
  <c r="AT66" i="14"/>
  <c r="AT65" i="14"/>
  <c r="AT64" i="14"/>
  <c r="AT63" i="14"/>
  <c r="AT62" i="14"/>
  <c r="AT55" i="14"/>
  <c r="AT54" i="14"/>
  <c r="AT53" i="14"/>
  <c r="AT52" i="14"/>
  <c r="AT51" i="14"/>
  <c r="AT50" i="14"/>
  <c r="AT43" i="14"/>
  <c r="AT42" i="14"/>
  <c r="AT41" i="14"/>
  <c r="AT40" i="14"/>
  <c r="AT39" i="14"/>
  <c r="AT38" i="14"/>
  <c r="AT31" i="14"/>
  <c r="AT30" i="14"/>
  <c r="AT29" i="14"/>
  <c r="AT28" i="14"/>
  <c r="AT27" i="14"/>
  <c r="AT26" i="14"/>
  <c r="AT19" i="14"/>
  <c r="AT18" i="14"/>
  <c r="AT17" i="14"/>
  <c r="AT16" i="14"/>
  <c r="AT15" i="14"/>
  <c r="AT14" i="14"/>
  <c r="AT7" i="14"/>
  <c r="AT6" i="14"/>
  <c r="AT5" i="14"/>
  <c r="AT4" i="14"/>
  <c r="AT3" i="14"/>
  <c r="AT2" i="14"/>
  <c r="AQ73" i="14"/>
  <c r="AQ72" i="14"/>
  <c r="AQ71" i="14"/>
  <c r="AQ70" i="14"/>
  <c r="AQ69" i="14"/>
  <c r="AQ68" i="14"/>
  <c r="AQ61" i="14"/>
  <c r="AQ60" i="14"/>
  <c r="AQ59" i="14"/>
  <c r="AQ58" i="14"/>
  <c r="AQ57" i="14"/>
  <c r="AQ56" i="14"/>
  <c r="AQ49" i="14"/>
  <c r="AQ48" i="14"/>
  <c r="AQ47" i="14"/>
  <c r="AQ46" i="14"/>
  <c r="AQ45" i="14"/>
  <c r="AQ44" i="14"/>
  <c r="AQ37" i="14"/>
  <c r="AQ36" i="14"/>
  <c r="AQ35" i="14"/>
  <c r="AQ34" i="14"/>
  <c r="AQ33" i="14"/>
  <c r="AQ32" i="14"/>
  <c r="AQ25" i="14"/>
  <c r="AQ24" i="14"/>
  <c r="AQ23" i="14"/>
  <c r="AQ22" i="14"/>
  <c r="AQ21" i="14"/>
  <c r="AQ20" i="14"/>
  <c r="AQ13" i="14"/>
  <c r="AQ12" i="14"/>
  <c r="AQ11" i="14"/>
  <c r="AQ10" i="14"/>
  <c r="AQ9" i="14"/>
  <c r="AQ8" i="14"/>
  <c r="AQ67" i="14"/>
  <c r="AQ66" i="14"/>
  <c r="AQ65" i="14"/>
  <c r="AQ64" i="14"/>
  <c r="AQ63" i="14"/>
  <c r="AQ62" i="14"/>
  <c r="AQ55" i="14"/>
  <c r="AQ54" i="14"/>
  <c r="AQ53" i="14"/>
  <c r="AQ52" i="14"/>
  <c r="AQ51" i="14"/>
  <c r="AQ50" i="14"/>
  <c r="AQ43" i="14"/>
  <c r="AQ42" i="14"/>
  <c r="AQ41" i="14"/>
  <c r="AQ40" i="14"/>
  <c r="AQ39" i="14"/>
  <c r="AQ38" i="14"/>
  <c r="AQ31" i="14"/>
  <c r="AQ30" i="14"/>
  <c r="AQ29" i="14"/>
  <c r="AQ28" i="14"/>
  <c r="AQ27" i="14"/>
  <c r="AQ26" i="14"/>
  <c r="AQ19" i="14"/>
  <c r="AQ18" i="14"/>
  <c r="AQ17" i="14"/>
  <c r="AQ16" i="14"/>
  <c r="AQ15" i="14"/>
  <c r="AQ14" i="14"/>
  <c r="AQ7" i="14"/>
  <c r="AQ6" i="14"/>
  <c r="AQ5" i="14"/>
  <c r="AQ4" i="14"/>
  <c r="AQ3" i="14"/>
  <c r="AQ2" i="14"/>
  <c r="AN73" i="14"/>
  <c r="AN72" i="14"/>
  <c r="AN71" i="14"/>
  <c r="AN70" i="14"/>
  <c r="AN69" i="14"/>
  <c r="AN68" i="14"/>
  <c r="AN61" i="14"/>
  <c r="AN60" i="14"/>
  <c r="AN59" i="14"/>
  <c r="AN58" i="14"/>
  <c r="AN57" i="14"/>
  <c r="AN56" i="14"/>
  <c r="AN49" i="14"/>
  <c r="AN48" i="14"/>
  <c r="AN47" i="14"/>
  <c r="AN46" i="14"/>
  <c r="AN45" i="14"/>
  <c r="AN44" i="14"/>
  <c r="AN37" i="14"/>
  <c r="AN36" i="14"/>
  <c r="AN35" i="14"/>
  <c r="AN34" i="14"/>
  <c r="AN33" i="14"/>
  <c r="AN32" i="14"/>
  <c r="AN25" i="14"/>
  <c r="AN24" i="14"/>
  <c r="AN23" i="14"/>
  <c r="AN22" i="14"/>
  <c r="AN21" i="14"/>
  <c r="AN20" i="14"/>
  <c r="AN13" i="14"/>
  <c r="AN12" i="14"/>
  <c r="AN11" i="14"/>
  <c r="AN10" i="14"/>
  <c r="AN9" i="14"/>
  <c r="AN8" i="14"/>
  <c r="AN67" i="14"/>
  <c r="AN66" i="14"/>
  <c r="AN65" i="14"/>
  <c r="AN64" i="14"/>
  <c r="AN63" i="14"/>
  <c r="AN62" i="14"/>
  <c r="AN55" i="14"/>
  <c r="AN54" i="14"/>
  <c r="AN53" i="14"/>
  <c r="AN52" i="14"/>
  <c r="AN51" i="14"/>
  <c r="AN50" i="14"/>
  <c r="AN43" i="14"/>
  <c r="AN42" i="14"/>
  <c r="AN41" i="14"/>
  <c r="AN40" i="14"/>
  <c r="AN39" i="14"/>
  <c r="AN38" i="14"/>
  <c r="AN31" i="14"/>
  <c r="AN30" i="14"/>
  <c r="AN29" i="14"/>
  <c r="AN28" i="14"/>
  <c r="AN27" i="14"/>
  <c r="AN26" i="14"/>
  <c r="AN19" i="14"/>
  <c r="AN18" i="14"/>
  <c r="AN17" i="14"/>
  <c r="AN16" i="14"/>
  <c r="AN15" i="14"/>
  <c r="AN14" i="14"/>
  <c r="AN7" i="14"/>
  <c r="AN6" i="14"/>
  <c r="AN5" i="14"/>
  <c r="AN4" i="14"/>
  <c r="AN3" i="14"/>
  <c r="AN2" i="14"/>
  <c r="AK73" i="14"/>
  <c r="AK72" i="14"/>
  <c r="AK71" i="14"/>
  <c r="AK70" i="14"/>
  <c r="AK69" i="14"/>
  <c r="AK68" i="14"/>
  <c r="AK61" i="14"/>
  <c r="AK60" i="14"/>
  <c r="AK59" i="14"/>
  <c r="AK58" i="14"/>
  <c r="AK57" i="14"/>
  <c r="AK56" i="14"/>
  <c r="AK49" i="14"/>
  <c r="AK48" i="14"/>
  <c r="AK47" i="14"/>
  <c r="AK46" i="14"/>
  <c r="AK45" i="14"/>
  <c r="AK44" i="14"/>
  <c r="AK37" i="14"/>
  <c r="AK36" i="14"/>
  <c r="AK35" i="14"/>
  <c r="AK34" i="14"/>
  <c r="AK33" i="14"/>
  <c r="AK32" i="14"/>
  <c r="AK25" i="14"/>
  <c r="AK24" i="14"/>
  <c r="AK23" i="14"/>
  <c r="AK22" i="14"/>
  <c r="AK21" i="14"/>
  <c r="AK20" i="14"/>
  <c r="AK13" i="14"/>
  <c r="AK12" i="14"/>
  <c r="AK11" i="14"/>
  <c r="AK10" i="14"/>
  <c r="AK9" i="14"/>
  <c r="AK8" i="14"/>
  <c r="AK67" i="14"/>
  <c r="AK66" i="14"/>
  <c r="AK65" i="14"/>
  <c r="AK64" i="14"/>
  <c r="AK63" i="14"/>
  <c r="AK62" i="14"/>
  <c r="AK55" i="14"/>
  <c r="AK54" i="14"/>
  <c r="AK53" i="14"/>
  <c r="AK52" i="14"/>
  <c r="AK51" i="14"/>
  <c r="AK50" i="14"/>
  <c r="AK43" i="14"/>
  <c r="AK42" i="14"/>
  <c r="AK41" i="14"/>
  <c r="AK40" i="14"/>
  <c r="AK39" i="14"/>
  <c r="AK38" i="14"/>
  <c r="AK31" i="14"/>
  <c r="AK30" i="14"/>
  <c r="AK29" i="14"/>
  <c r="AK28" i="14"/>
  <c r="AK27" i="14"/>
  <c r="AK26" i="14"/>
  <c r="AK19" i="14"/>
  <c r="AK18" i="14"/>
  <c r="AK17" i="14"/>
  <c r="AK16" i="14"/>
  <c r="AK15" i="14"/>
  <c r="AK14" i="14"/>
  <c r="AK7" i="14"/>
  <c r="AK6" i="14"/>
  <c r="AK5" i="14"/>
  <c r="AK4" i="14"/>
  <c r="AK3" i="14"/>
  <c r="AK2" i="14"/>
  <c r="AH73" i="14"/>
  <c r="AH72" i="14"/>
  <c r="AH71" i="14"/>
  <c r="AH70" i="14"/>
  <c r="AH69" i="14"/>
  <c r="AH68" i="14"/>
  <c r="AH61" i="14"/>
  <c r="AH60" i="14"/>
  <c r="AH59" i="14"/>
  <c r="AH58" i="14"/>
  <c r="AH57" i="14"/>
  <c r="AH56" i="14"/>
  <c r="AH49" i="14"/>
  <c r="AH48" i="14"/>
  <c r="AH47" i="14"/>
  <c r="AH46" i="14"/>
  <c r="AH45" i="14"/>
  <c r="AH44" i="14"/>
  <c r="AH37" i="14"/>
  <c r="AH36" i="14"/>
  <c r="AH35" i="14"/>
  <c r="AH34" i="14"/>
  <c r="AH33" i="14"/>
  <c r="AH32" i="14"/>
  <c r="AH25" i="14"/>
  <c r="AH24" i="14"/>
  <c r="AH23" i="14"/>
  <c r="AH22" i="14"/>
  <c r="AH21" i="14"/>
  <c r="AH20" i="14"/>
  <c r="AH13" i="14"/>
  <c r="AH12" i="14"/>
  <c r="AH11" i="14"/>
  <c r="AH10" i="14"/>
  <c r="AH9" i="14"/>
  <c r="AH8" i="14"/>
  <c r="AH67" i="14"/>
  <c r="AH66" i="14"/>
  <c r="AH65" i="14"/>
  <c r="AH64" i="14"/>
  <c r="AH63" i="14"/>
  <c r="AH62" i="14"/>
  <c r="AH55" i="14"/>
  <c r="AH54" i="14"/>
  <c r="AH53" i="14"/>
  <c r="AH52" i="14"/>
  <c r="AH51" i="14"/>
  <c r="AH50" i="14"/>
  <c r="AH43" i="14"/>
  <c r="AH42" i="14"/>
  <c r="AH41" i="14"/>
  <c r="AH40" i="14"/>
  <c r="AH39" i="14"/>
  <c r="AH38" i="14"/>
  <c r="AH31" i="14"/>
  <c r="AH30" i="14"/>
  <c r="AH29" i="14"/>
  <c r="AH28" i="14"/>
  <c r="AH27" i="14"/>
  <c r="AH26" i="14"/>
  <c r="AH19" i="14"/>
  <c r="AH18" i="14"/>
  <c r="AH17" i="14"/>
  <c r="AH16" i="14"/>
  <c r="AH15" i="14"/>
  <c r="AH14" i="14"/>
  <c r="AH7" i="14"/>
  <c r="AH6" i="14"/>
  <c r="AH5" i="14"/>
  <c r="AH4" i="14"/>
  <c r="AH3" i="14"/>
  <c r="AH2" i="14"/>
  <c r="AE73" i="14"/>
  <c r="AE72" i="14"/>
  <c r="AE71" i="14"/>
  <c r="AE70" i="14"/>
  <c r="AE69" i="14"/>
  <c r="AE68" i="14"/>
  <c r="AE61" i="14"/>
  <c r="AE60" i="14"/>
  <c r="AE59" i="14"/>
  <c r="AE58" i="14"/>
  <c r="AE57" i="14"/>
  <c r="AE56" i="14"/>
  <c r="AE49" i="14"/>
  <c r="AE48" i="14"/>
  <c r="AE47" i="14"/>
  <c r="AE46" i="14"/>
  <c r="AE45" i="14"/>
  <c r="AE44" i="14"/>
  <c r="AE37" i="14"/>
  <c r="AE36" i="14"/>
  <c r="AE35" i="14"/>
  <c r="AE34" i="14"/>
  <c r="AE33" i="14"/>
  <c r="AE32" i="14"/>
  <c r="AE25" i="14"/>
  <c r="AE24" i="14"/>
  <c r="AE23" i="14"/>
  <c r="AE22" i="14"/>
  <c r="AE21" i="14"/>
  <c r="AE20" i="14"/>
  <c r="AE13" i="14"/>
  <c r="AE12" i="14"/>
  <c r="AE11" i="14"/>
  <c r="AE10" i="14"/>
  <c r="AE9" i="14"/>
  <c r="AE8" i="14"/>
  <c r="AE67" i="14"/>
  <c r="AE66" i="14"/>
  <c r="AE65" i="14"/>
  <c r="AE64" i="14"/>
  <c r="AE63" i="14"/>
  <c r="AE62" i="14"/>
  <c r="AE55" i="14"/>
  <c r="AE54" i="14"/>
  <c r="AE53" i="14"/>
  <c r="AE52" i="14"/>
  <c r="AE51" i="14"/>
  <c r="AE50" i="14"/>
  <c r="AE43" i="14"/>
  <c r="AE42" i="14"/>
  <c r="AE41" i="14"/>
  <c r="AE40" i="14"/>
  <c r="AE39" i="14"/>
  <c r="AE38" i="14"/>
  <c r="AE31" i="14"/>
  <c r="AE30" i="14"/>
  <c r="AE29" i="14"/>
  <c r="AE28" i="14"/>
  <c r="AE27" i="14"/>
  <c r="AE26" i="14"/>
  <c r="AE19" i="14"/>
  <c r="AE18" i="14"/>
  <c r="AE17" i="14"/>
  <c r="AE16" i="14"/>
  <c r="AE15" i="14"/>
  <c r="AE14" i="14"/>
  <c r="AE7" i="14"/>
  <c r="AE6" i="14"/>
  <c r="AE5" i="14"/>
  <c r="AE4" i="14"/>
  <c r="AE3" i="14"/>
  <c r="AE2" i="14"/>
  <c r="AB69" i="14"/>
  <c r="AB70" i="14"/>
  <c r="AB71" i="14"/>
  <c r="AB72" i="14"/>
  <c r="AB73" i="14"/>
  <c r="AB68" i="14"/>
  <c r="AB57" i="14"/>
  <c r="AB58" i="14"/>
  <c r="AB59" i="14"/>
  <c r="AB60" i="14"/>
  <c r="AB61" i="14"/>
  <c r="AB56" i="14"/>
  <c r="AB45" i="14"/>
  <c r="AB46" i="14"/>
  <c r="AB47" i="14"/>
  <c r="AB48" i="14"/>
  <c r="AB49" i="14"/>
  <c r="AB44" i="14"/>
  <c r="AB33" i="14"/>
  <c r="AB34" i="14"/>
  <c r="AB35" i="14"/>
  <c r="AB36" i="14"/>
  <c r="AB37" i="14"/>
  <c r="AB32" i="14"/>
  <c r="AB21" i="14"/>
  <c r="AB22" i="14"/>
  <c r="AB23" i="14"/>
  <c r="AB24" i="14"/>
  <c r="AB25" i="14"/>
  <c r="AB20" i="14"/>
  <c r="AB9" i="14"/>
  <c r="AB10" i="14"/>
  <c r="AB11" i="14"/>
  <c r="AB12" i="14"/>
  <c r="AB13" i="14"/>
  <c r="AB8" i="14"/>
  <c r="AB2" i="14"/>
  <c r="A2" i="14"/>
  <c r="AB67" i="14"/>
  <c r="AB66" i="14"/>
  <c r="AB65" i="14"/>
  <c r="AB64" i="14"/>
  <c r="AB63" i="14"/>
  <c r="AB62" i="14"/>
  <c r="AB55" i="14"/>
  <c r="AB54" i="14"/>
  <c r="AB53" i="14"/>
  <c r="AB52" i="14"/>
  <c r="AB51" i="14"/>
  <c r="AB50" i="14"/>
  <c r="AB43" i="14"/>
  <c r="AB42" i="14"/>
  <c r="AB41" i="14"/>
  <c r="AB40" i="14"/>
  <c r="AB39" i="14"/>
  <c r="AB38" i="14"/>
  <c r="AB31" i="14"/>
  <c r="AB30" i="14"/>
  <c r="AB29" i="14"/>
  <c r="AB28" i="14"/>
  <c r="AB27" i="14"/>
  <c r="AB26" i="14"/>
  <c r="AB19" i="14"/>
  <c r="AB18" i="14"/>
  <c r="AB17" i="14"/>
  <c r="AB16" i="14"/>
  <c r="AB15" i="14"/>
  <c r="AB14" i="14"/>
  <c r="AB7" i="14"/>
  <c r="AB6" i="14"/>
  <c r="AB5" i="14"/>
  <c r="AB4" i="14"/>
  <c r="AB3" i="14"/>
  <c r="Y73" i="14"/>
  <c r="Y72" i="14"/>
  <c r="Y71" i="14"/>
  <c r="Y70" i="14"/>
  <c r="Y69" i="14"/>
  <c r="Y68" i="14"/>
  <c r="Y61" i="14"/>
  <c r="Y60" i="14"/>
  <c r="Y59" i="14"/>
  <c r="Y58" i="14"/>
  <c r="Y57" i="14"/>
  <c r="Y56" i="14"/>
  <c r="Y49" i="14"/>
  <c r="Y48" i="14"/>
  <c r="Y47" i="14"/>
  <c r="Y46" i="14"/>
  <c r="Y45" i="14"/>
  <c r="Y44" i="14"/>
  <c r="Y37" i="14"/>
  <c r="Y36" i="14"/>
  <c r="Y35" i="14"/>
  <c r="Y34" i="14"/>
  <c r="Y33" i="14"/>
  <c r="Y32" i="14"/>
  <c r="Y25" i="14"/>
  <c r="Y24" i="14"/>
  <c r="Y23" i="14"/>
  <c r="Y22" i="14"/>
  <c r="Y21" i="14"/>
  <c r="Y20" i="14"/>
  <c r="Y13" i="14"/>
  <c r="Y12" i="14"/>
  <c r="Y11" i="14"/>
  <c r="Y10" i="14"/>
  <c r="Y9" i="14"/>
  <c r="Y8" i="14"/>
  <c r="Y67" i="14"/>
  <c r="Y66" i="14"/>
  <c r="Y65" i="14"/>
  <c r="Y64" i="14"/>
  <c r="Y63" i="14"/>
  <c r="Y62" i="14"/>
  <c r="Y55" i="14"/>
  <c r="Y54" i="14"/>
  <c r="Y53" i="14"/>
  <c r="Y52" i="14"/>
  <c r="Y51" i="14"/>
  <c r="Y50" i="14"/>
  <c r="Y43" i="14"/>
  <c r="Y42" i="14"/>
  <c r="Y41" i="14"/>
  <c r="Y40" i="14"/>
  <c r="Y39" i="14"/>
  <c r="Y38" i="14"/>
  <c r="Y31" i="14"/>
  <c r="Y30" i="14"/>
  <c r="Y29" i="14"/>
  <c r="Y28" i="14"/>
  <c r="Y27" i="14"/>
  <c r="Y26" i="14"/>
  <c r="Y19" i="14"/>
  <c r="Y18" i="14"/>
  <c r="Y17" i="14"/>
  <c r="Y16" i="14"/>
  <c r="Y15" i="14"/>
  <c r="Y14" i="14"/>
  <c r="Y7" i="14"/>
  <c r="Y6" i="14"/>
  <c r="Y5" i="14"/>
  <c r="Y4" i="14"/>
  <c r="Y3" i="14"/>
  <c r="Y2" i="14"/>
  <c r="V73" i="14"/>
  <c r="V72" i="14"/>
  <c r="V71" i="14"/>
  <c r="V70" i="14"/>
  <c r="V69" i="14"/>
  <c r="V68" i="14"/>
  <c r="V61" i="14"/>
  <c r="V60" i="14"/>
  <c r="V59" i="14"/>
  <c r="V58" i="14"/>
  <c r="V57" i="14"/>
  <c r="V56" i="14"/>
  <c r="V49" i="14"/>
  <c r="V48" i="14"/>
  <c r="V47" i="14"/>
  <c r="V46" i="14"/>
  <c r="V45" i="14"/>
  <c r="V44" i="14"/>
  <c r="V37" i="14"/>
  <c r="V36" i="14"/>
  <c r="V35" i="14"/>
  <c r="V34" i="14"/>
  <c r="V33" i="14"/>
  <c r="V32" i="14"/>
  <c r="V25" i="14"/>
  <c r="V24" i="14"/>
  <c r="V23" i="14"/>
  <c r="V22" i="14"/>
  <c r="V21" i="14"/>
  <c r="V20" i="14"/>
  <c r="V13" i="14"/>
  <c r="V12" i="14"/>
  <c r="V11" i="14"/>
  <c r="V10" i="14"/>
  <c r="V9" i="14"/>
  <c r="V8" i="14"/>
  <c r="V67" i="14"/>
  <c r="V66" i="14"/>
  <c r="V65" i="14"/>
  <c r="V64" i="14"/>
  <c r="V63" i="14"/>
  <c r="V62" i="14"/>
  <c r="V55" i="14"/>
  <c r="V54" i="14"/>
  <c r="V53" i="14"/>
  <c r="V52" i="14"/>
  <c r="V51" i="14"/>
  <c r="V50" i="14"/>
  <c r="V43" i="14"/>
  <c r="V42" i="14"/>
  <c r="V41" i="14"/>
  <c r="V40" i="14"/>
  <c r="V39" i="14"/>
  <c r="V38" i="14"/>
  <c r="V31" i="14"/>
  <c r="V30" i="14"/>
  <c r="V29" i="14"/>
  <c r="V28" i="14"/>
  <c r="V27" i="14"/>
  <c r="V26" i="14"/>
  <c r="V19" i="14"/>
  <c r="V18" i="14"/>
  <c r="V17" i="14"/>
  <c r="V16" i="14"/>
  <c r="V15" i="14"/>
  <c r="V14" i="14"/>
  <c r="V7" i="14"/>
  <c r="V6" i="14"/>
  <c r="V5" i="14"/>
  <c r="V4" i="14"/>
  <c r="V3" i="14"/>
  <c r="V2" i="14"/>
  <c r="Y487" i="9" l="1"/>
  <c r="Y116" i="9"/>
  <c r="Y504" i="9"/>
  <c r="Y512" i="9"/>
  <c r="Y520" i="9"/>
  <c r="Y528" i="9"/>
  <c r="Y536" i="9"/>
  <c r="Y544" i="9"/>
  <c r="Y552" i="9"/>
  <c r="Y560" i="9"/>
  <c r="Y568" i="9"/>
  <c r="Y576" i="9"/>
  <c r="Y490" i="9"/>
  <c r="Y499" i="9"/>
  <c r="Y507" i="9"/>
  <c r="Y515" i="9"/>
  <c r="Y523" i="9"/>
  <c r="Y531" i="9"/>
  <c r="Y539" i="9"/>
  <c r="Y547" i="9"/>
  <c r="Y555" i="9"/>
  <c r="Y563" i="9"/>
  <c r="Y571" i="9"/>
  <c r="Y497" i="9"/>
  <c r="Y502" i="9"/>
  <c r="Y510" i="9"/>
  <c r="Y518" i="9"/>
  <c r="Y526" i="9"/>
  <c r="Y534" i="9"/>
  <c r="Y542" i="9"/>
  <c r="Y550" i="9"/>
  <c r="Y558" i="9"/>
  <c r="Y566" i="9"/>
  <c r="Y574" i="9"/>
  <c r="Y488" i="9"/>
  <c r="Y117" i="9"/>
  <c r="Y505" i="9"/>
  <c r="Y513" i="9"/>
  <c r="Y521" i="9"/>
  <c r="Y529" i="9"/>
  <c r="Y537" i="9"/>
  <c r="Y545" i="9"/>
  <c r="Y553" i="9"/>
  <c r="Y561" i="9"/>
  <c r="Y569" i="9"/>
  <c r="Y491" i="9"/>
  <c r="Y500" i="9"/>
  <c r="Y508" i="9"/>
  <c r="Y516" i="9"/>
  <c r="Y524" i="9"/>
  <c r="Y532" i="9"/>
  <c r="Y540" i="9"/>
  <c r="Y548" i="9"/>
  <c r="Y556" i="9"/>
  <c r="Y564" i="9"/>
  <c r="Y572" i="9"/>
  <c r="Y580" i="9"/>
  <c r="Y133" i="9"/>
  <c r="Y503" i="9"/>
  <c r="Y511" i="9"/>
  <c r="Y519" i="9"/>
  <c r="Y527" i="9"/>
  <c r="Y535" i="9"/>
  <c r="Y543" i="9"/>
  <c r="Y551" i="9"/>
  <c r="Y559" i="9"/>
  <c r="Y567" i="9"/>
  <c r="Y575" i="9"/>
  <c r="Y489" i="9"/>
  <c r="Y498" i="9"/>
  <c r="Y506" i="9"/>
  <c r="Y514" i="9"/>
  <c r="Y522" i="9"/>
  <c r="Y530" i="9"/>
  <c r="Y538" i="9"/>
  <c r="Y546" i="9"/>
  <c r="Y554" i="9"/>
  <c r="Y562" i="9"/>
  <c r="Y570" i="9"/>
  <c r="Y578" i="9"/>
  <c r="Y496" i="9"/>
  <c r="Y501" i="9"/>
  <c r="Y509" i="9"/>
  <c r="Y517" i="9"/>
  <c r="Y525" i="9"/>
  <c r="Y533" i="9"/>
  <c r="Y541" i="9"/>
  <c r="Y549" i="9"/>
  <c r="Y557" i="9"/>
  <c r="Y565" i="9"/>
  <c r="Y573" i="9"/>
  <c r="Y589" i="9"/>
  <c r="Y597" i="9"/>
  <c r="Y584" i="9"/>
  <c r="Y592" i="9"/>
  <c r="Y600" i="9"/>
  <c r="Y485" i="9"/>
  <c r="Y455" i="9"/>
  <c r="Y376" i="9"/>
  <c r="Y268" i="9"/>
  <c r="Y13" i="9"/>
  <c r="Y121" i="9"/>
  <c r="Y461" i="9"/>
  <c r="Y212" i="9"/>
  <c r="Y235" i="9"/>
  <c r="Y377" i="9"/>
  <c r="Y375" i="9"/>
  <c r="Y388" i="9"/>
  <c r="Y127" i="9"/>
  <c r="Y130" i="9"/>
  <c r="Y309" i="9"/>
  <c r="Y407" i="9"/>
  <c r="Y348" i="9"/>
  <c r="Y167" i="9"/>
  <c r="Y215" i="9"/>
  <c r="Y336" i="9"/>
  <c r="Y179" i="9"/>
  <c r="Y244" i="9"/>
  <c r="Y258" i="9"/>
  <c r="Y314" i="9"/>
  <c r="Y405" i="9"/>
  <c r="Y476" i="9"/>
  <c r="Y74" i="9"/>
  <c r="Y263" i="9"/>
  <c r="Y112" i="9"/>
  <c r="Y224" i="9"/>
  <c r="Y323" i="9"/>
  <c r="Y145" i="9"/>
  <c r="Y214" i="9"/>
  <c r="Y278" i="9"/>
  <c r="Y383" i="9"/>
  <c r="Y484" i="9"/>
  <c r="Y188" i="9"/>
  <c r="Y330" i="9"/>
  <c r="Y194" i="9"/>
  <c r="Y396" i="9"/>
  <c r="Y454" i="9"/>
  <c r="Y185" i="9"/>
  <c r="Y226" i="9"/>
  <c r="Y295" i="9"/>
  <c r="Y378" i="9"/>
  <c r="Y442" i="9"/>
  <c r="Y198" i="9"/>
  <c r="Y449" i="9"/>
  <c r="Y153" i="9"/>
  <c r="Y319" i="9"/>
  <c r="Y289" i="9"/>
  <c r="Y125" i="9"/>
  <c r="Y128" i="9"/>
  <c r="Y140" i="9"/>
  <c r="Y260" i="9"/>
  <c r="Y441" i="9"/>
  <c r="Y327" i="9"/>
  <c r="Y434" i="9"/>
  <c r="Y245" i="9"/>
  <c r="Y284" i="9"/>
  <c r="Y302" i="9"/>
  <c r="Y324" i="9"/>
  <c r="Y391" i="9"/>
  <c r="Y437" i="9"/>
  <c r="Y103" i="9"/>
  <c r="Y158" i="9"/>
  <c r="Y206" i="9"/>
  <c r="Y225" i="9"/>
  <c r="Y267" i="9"/>
  <c r="Y363" i="9"/>
  <c r="Y411" i="9"/>
  <c r="Y433" i="9"/>
  <c r="Y452" i="9"/>
  <c r="Y474" i="9"/>
  <c r="Y241" i="9"/>
  <c r="Y307" i="9"/>
  <c r="Y143" i="9"/>
  <c r="Y201" i="9"/>
  <c r="Y364" i="9"/>
  <c r="Y159" i="9"/>
  <c r="Y227" i="9"/>
  <c r="Y239" i="9"/>
  <c r="Y325" i="9"/>
  <c r="Y361" i="9"/>
  <c r="Y387" i="9"/>
  <c r="Y447" i="9"/>
  <c r="Y579" i="9"/>
  <c r="Y581" i="9"/>
  <c r="Y587" i="9"/>
  <c r="Y595" i="9"/>
  <c r="Y577" i="9"/>
  <c r="Y582" i="9"/>
  <c r="Y590" i="9"/>
  <c r="Y598" i="9"/>
  <c r="Y443" i="9"/>
  <c r="Y146" i="9"/>
  <c r="Y421" i="9"/>
  <c r="Y243" i="9"/>
  <c r="Y236" i="9"/>
  <c r="Y272" i="9"/>
  <c r="Y331" i="9"/>
  <c r="Y22" i="9"/>
  <c r="Y184" i="9"/>
  <c r="Y291" i="9"/>
  <c r="Y349" i="9"/>
  <c r="Y237" i="9"/>
  <c r="Y242" i="9"/>
  <c r="Y480" i="9"/>
  <c r="Y425" i="9"/>
  <c r="Y43" i="9"/>
  <c r="Y141" i="9"/>
  <c r="Y301" i="9"/>
  <c r="Y139" i="9"/>
  <c r="Y221" i="9"/>
  <c r="Y256" i="9"/>
  <c r="Y312" i="9"/>
  <c r="Y381" i="9"/>
  <c r="Y467" i="9"/>
  <c r="Y75" i="9"/>
  <c r="Y181" i="9"/>
  <c r="Y262" i="9"/>
  <c r="Y122" i="9"/>
  <c r="Y430" i="9"/>
  <c r="Y219" i="9"/>
  <c r="Y320" i="9"/>
  <c r="Y404" i="9"/>
  <c r="Y191" i="9"/>
  <c r="Y261" i="9"/>
  <c r="Y371" i="9"/>
  <c r="Y464" i="9"/>
  <c r="Y187" i="9"/>
  <c r="Y44" i="9"/>
  <c r="Y382" i="9"/>
  <c r="Y193" i="9"/>
  <c r="Y384" i="9"/>
  <c r="Y435" i="9"/>
  <c r="Y177" i="9"/>
  <c r="Y223" i="9"/>
  <c r="Y280" i="9"/>
  <c r="Y358" i="9"/>
  <c r="Y438" i="9"/>
  <c r="Y174" i="9"/>
  <c r="Y448" i="9"/>
  <c r="Y483" i="9"/>
  <c r="Y318" i="9"/>
  <c r="Y479" i="9"/>
  <c r="Y326" i="9"/>
  <c r="Y111" i="9"/>
  <c r="Y25" i="9"/>
  <c r="Y257" i="9"/>
  <c r="Y423" i="9"/>
  <c r="Y308" i="9"/>
  <c r="Y413" i="9"/>
  <c r="Y233" i="9"/>
  <c r="Y283" i="9"/>
  <c r="Y290" i="9"/>
  <c r="Y322" i="9"/>
  <c r="Y386" i="9"/>
  <c r="Y436" i="9"/>
  <c r="Y482" i="9"/>
  <c r="Y356" i="9"/>
  <c r="Y155" i="9"/>
  <c r="Y91" i="9"/>
  <c r="Y222" i="9"/>
  <c r="Y252" i="9"/>
  <c r="Y276" i="9"/>
  <c r="Y88" i="9"/>
  <c r="Y355" i="9"/>
  <c r="Y408" i="9"/>
  <c r="Y115" i="9"/>
  <c r="Y204" i="9"/>
  <c r="Y286" i="9"/>
  <c r="Y450" i="9"/>
  <c r="Y195" i="9"/>
  <c r="Y359" i="9"/>
  <c r="Y469" i="9"/>
  <c r="Y196" i="9"/>
  <c r="Y232" i="9"/>
  <c r="Y310" i="9"/>
  <c r="Y345" i="9"/>
  <c r="Y385" i="9"/>
  <c r="Y446" i="9"/>
  <c r="Y183" i="9"/>
  <c r="Y585" i="9"/>
  <c r="Y593" i="9"/>
  <c r="Y588" i="9"/>
  <c r="Y596" i="9"/>
  <c r="Y439" i="9"/>
  <c r="Y33" i="9"/>
  <c r="Y390" i="9"/>
  <c r="Y231" i="9"/>
  <c r="Y102" i="9"/>
  <c r="Y147" i="9"/>
  <c r="Y394" i="9"/>
  <c r="Y99" i="9"/>
  <c r="Y86" i="9"/>
  <c r="Y418" i="9"/>
  <c r="Y444" i="9"/>
  <c r="Y366" i="9"/>
  <c r="Y92" i="9"/>
  <c r="Y481" i="9"/>
  <c r="Y264" i="9"/>
  <c r="Y134" i="9"/>
  <c r="Y30" i="9"/>
  <c r="Y154" i="9"/>
  <c r="Y199" i="9"/>
  <c r="Y253" i="9"/>
  <c r="Y410" i="9"/>
  <c r="Y218" i="9"/>
  <c r="Y255" i="9"/>
  <c r="Y311" i="9"/>
  <c r="Y338" i="9"/>
  <c r="Y466" i="9"/>
  <c r="Y118" i="9"/>
  <c r="Y120" i="9"/>
  <c r="Y353" i="9"/>
  <c r="Y136" i="9"/>
  <c r="Y300" i="9"/>
  <c r="Y379" i="9"/>
  <c r="Y190" i="9"/>
  <c r="Y249" i="9"/>
  <c r="Y343" i="9"/>
  <c r="Y460" i="9"/>
  <c r="Y279" i="9"/>
  <c r="Y90" i="9"/>
  <c r="Y414" i="9"/>
  <c r="Y85" i="9"/>
  <c r="Y273" i="9"/>
  <c r="Y403" i="9"/>
  <c r="Y165" i="9"/>
  <c r="Y216" i="9"/>
  <c r="Y240" i="9"/>
  <c r="Y350" i="9"/>
  <c r="Y406" i="9"/>
  <c r="Y144" i="9"/>
  <c r="Y234" i="9"/>
  <c r="Y470" i="9"/>
  <c r="Y317" i="9"/>
  <c r="Y445" i="9"/>
  <c r="Y213" i="9"/>
  <c r="Y306" i="9"/>
  <c r="Y109" i="9"/>
  <c r="Y475" i="9"/>
  <c r="Y150" i="9"/>
  <c r="Y417" i="9"/>
  <c r="Y173" i="9"/>
  <c r="Y335" i="9"/>
  <c r="Y156" i="9"/>
  <c r="Y269" i="9"/>
  <c r="Y288" i="9"/>
  <c r="Y316" i="9"/>
  <c r="Y374" i="9"/>
  <c r="Y432" i="9"/>
  <c r="Y471" i="9"/>
  <c r="Y131" i="9"/>
  <c r="Y63" i="9"/>
  <c r="Y166" i="9"/>
  <c r="Y96" i="9"/>
  <c r="Y211" i="9"/>
  <c r="Y132" i="9"/>
  <c r="Y275" i="9"/>
  <c r="Y294" i="9"/>
  <c r="Y329" i="9"/>
  <c r="Y354" i="9"/>
  <c r="Y401" i="9"/>
  <c r="Y420" i="9"/>
  <c r="Y114" i="9"/>
  <c r="Y458" i="9"/>
  <c r="Y182" i="9"/>
  <c r="Y270" i="9"/>
  <c r="Y369" i="9"/>
  <c r="Y169" i="9"/>
  <c r="Y352" i="9"/>
  <c r="Y440" i="9"/>
  <c r="Y186" i="9"/>
  <c r="Y229" i="9"/>
  <c r="Y266" i="9"/>
  <c r="Y341" i="9"/>
  <c r="Y372" i="9"/>
  <c r="Y397" i="9"/>
  <c r="Y162" i="9"/>
  <c r="Y586" i="9"/>
  <c r="Y594" i="9"/>
  <c r="Y429" i="9"/>
  <c r="Y137" i="9"/>
  <c r="Y149" i="9"/>
  <c r="Y296" i="9"/>
  <c r="Y113" i="9"/>
  <c r="Y24" i="9"/>
  <c r="Y463" i="9"/>
  <c r="Y171" i="9"/>
  <c r="Y55" i="9"/>
  <c r="Y57" i="9"/>
  <c r="Y292" i="9"/>
  <c r="Y393" i="9"/>
  <c r="Y76" i="9"/>
  <c r="Y178" i="9"/>
  <c r="Y462" i="9"/>
  <c r="Y197" i="9"/>
  <c r="Y477" i="9"/>
  <c r="Y142" i="9"/>
  <c r="Y251" i="9"/>
  <c r="Y409" i="9"/>
  <c r="Y217" i="9"/>
  <c r="Y247" i="9"/>
  <c r="Y265" i="9"/>
  <c r="Y321" i="9"/>
  <c r="Y415" i="9"/>
  <c r="Y65" i="9"/>
  <c r="Y163" i="9"/>
  <c r="Y277" i="9"/>
  <c r="Y97" i="9"/>
  <c r="Y412" i="9"/>
  <c r="Y135" i="9"/>
  <c r="Y297" i="9"/>
  <c r="Y360" i="9"/>
  <c r="Y175" i="9"/>
  <c r="Y248" i="9"/>
  <c r="Y299" i="9"/>
  <c r="Y389" i="9"/>
  <c r="Y189" i="9"/>
  <c r="Y38" i="9"/>
  <c r="Y398" i="9"/>
  <c r="Y459" i="9"/>
  <c r="Y210" i="9"/>
  <c r="Y402" i="9"/>
  <c r="Y157" i="9"/>
  <c r="Y202" i="9"/>
  <c r="Y238" i="9"/>
  <c r="Y332" i="9"/>
  <c r="Y399" i="9"/>
  <c r="Y486" i="9"/>
  <c r="Y208" i="9"/>
  <c r="Y451" i="9"/>
  <c r="Y271" i="9"/>
  <c r="Y400" i="9"/>
  <c r="Y200" i="9"/>
  <c r="Y298" i="9"/>
  <c r="Y37" i="9"/>
  <c r="Y473" i="9"/>
  <c r="Y148" i="9"/>
  <c r="Y305" i="9"/>
  <c r="Y172" i="9"/>
  <c r="Y334" i="9"/>
  <c r="Y472" i="9"/>
  <c r="Y250" i="9"/>
  <c r="Y285" i="9"/>
  <c r="Y315" i="9"/>
  <c r="Y328" i="9"/>
  <c r="Y422" i="9"/>
  <c r="Y453" i="9"/>
  <c r="Y119" i="9"/>
  <c r="Y161" i="9"/>
  <c r="Y207" i="9"/>
  <c r="Y230" i="9"/>
  <c r="Y274" i="9"/>
  <c r="Y351" i="9"/>
  <c r="Y100" i="9"/>
  <c r="Y419" i="9"/>
  <c r="Y101" i="9"/>
  <c r="Y168" i="9"/>
  <c r="Y254" i="9"/>
  <c r="Y368" i="9"/>
  <c r="Y152" i="9"/>
  <c r="Y303" i="9"/>
  <c r="Y365" i="9"/>
  <c r="Y160" i="9"/>
  <c r="Y228" i="9"/>
  <c r="Y259" i="9"/>
  <c r="Y333" i="9"/>
  <c r="Y362" i="9"/>
  <c r="Y395" i="9"/>
  <c r="Y53" i="9"/>
  <c r="Y346" i="9"/>
  <c r="Y426" i="9"/>
  <c r="Y180" i="9"/>
  <c r="Y293" i="9"/>
  <c r="Y465" i="9"/>
  <c r="Y89" i="9"/>
  <c r="Y220" i="9"/>
  <c r="Y337" i="9"/>
  <c r="Y124" i="9"/>
  <c r="Y492" i="9"/>
  <c r="Y456" i="9"/>
  <c r="Y98" i="9"/>
  <c r="Y599" i="9"/>
  <c r="Y427" i="9"/>
  <c r="Y108" i="9"/>
  <c r="Y392" i="9"/>
  <c r="Y164" i="9"/>
  <c r="Y287" i="9"/>
  <c r="Y457" i="9"/>
  <c r="Y106" i="9"/>
  <c r="Y209" i="9"/>
  <c r="Y344" i="9"/>
  <c r="Y373" i="9"/>
  <c r="Y110" i="9"/>
  <c r="Y494" i="9"/>
  <c r="Y380" i="9"/>
  <c r="Y583" i="9"/>
  <c r="Y107" i="9"/>
  <c r="Y87" i="9"/>
  <c r="Y129" i="9"/>
  <c r="Y205" i="9"/>
  <c r="Y339" i="9"/>
  <c r="Y138" i="9"/>
  <c r="Y192" i="9"/>
  <c r="Y281" i="9"/>
  <c r="Y123" i="9"/>
  <c r="Y416" i="9"/>
  <c r="Y493" i="9"/>
  <c r="Y370" i="9"/>
  <c r="Y424" i="9"/>
  <c r="Y591" i="9"/>
  <c r="Y282" i="9"/>
  <c r="Y203" i="9"/>
  <c r="Y313" i="9"/>
  <c r="Y478" i="9"/>
  <c r="Y176" i="9"/>
  <c r="Y246" i="9"/>
  <c r="Y342" i="9"/>
  <c r="Y95" i="9"/>
  <c r="Y495" i="9"/>
  <c r="X490" i="9"/>
  <c r="X499" i="9"/>
  <c r="X507" i="9"/>
  <c r="X515" i="9"/>
  <c r="X523" i="9"/>
  <c r="X531" i="9"/>
  <c r="X539" i="9"/>
  <c r="X547" i="9"/>
  <c r="X555" i="9"/>
  <c r="X563" i="9"/>
  <c r="X571" i="9"/>
  <c r="X579" i="9"/>
  <c r="X497" i="9"/>
  <c r="X502" i="9"/>
  <c r="X510" i="9"/>
  <c r="X518" i="9"/>
  <c r="X526" i="9"/>
  <c r="X534" i="9"/>
  <c r="X542" i="9"/>
  <c r="X550" i="9"/>
  <c r="X558" i="9"/>
  <c r="X566" i="9"/>
  <c r="X574" i="9"/>
  <c r="X488" i="9"/>
  <c r="X117" i="9"/>
  <c r="X505" i="9"/>
  <c r="X513" i="9"/>
  <c r="X521" i="9"/>
  <c r="X529" i="9"/>
  <c r="X537" i="9"/>
  <c r="X545" i="9"/>
  <c r="X553" i="9"/>
  <c r="X561" i="9"/>
  <c r="X569" i="9"/>
  <c r="X577" i="9"/>
  <c r="X491" i="9"/>
  <c r="X500" i="9"/>
  <c r="X508" i="9"/>
  <c r="X516" i="9"/>
  <c r="X524" i="9"/>
  <c r="X532" i="9"/>
  <c r="X540" i="9"/>
  <c r="X548" i="9"/>
  <c r="X556" i="9"/>
  <c r="X564" i="9"/>
  <c r="X572" i="9"/>
  <c r="X503" i="9"/>
  <c r="X511" i="9"/>
  <c r="X519" i="9"/>
  <c r="X527" i="9"/>
  <c r="X535" i="9"/>
  <c r="X543" i="9"/>
  <c r="X551" i="9"/>
  <c r="X559" i="9"/>
  <c r="X567" i="9"/>
  <c r="X575" i="9"/>
  <c r="X489" i="9"/>
  <c r="X498" i="9"/>
  <c r="X506" i="9"/>
  <c r="X514" i="9"/>
  <c r="X522" i="9"/>
  <c r="X530" i="9"/>
  <c r="X538" i="9"/>
  <c r="X546" i="9"/>
  <c r="X554" i="9"/>
  <c r="X562" i="9"/>
  <c r="X570" i="9"/>
  <c r="X578" i="9"/>
  <c r="X496" i="9"/>
  <c r="X501" i="9"/>
  <c r="X509" i="9"/>
  <c r="X517" i="9"/>
  <c r="X525" i="9"/>
  <c r="X533" i="9"/>
  <c r="X541" i="9"/>
  <c r="X549" i="9"/>
  <c r="X557" i="9"/>
  <c r="X565" i="9"/>
  <c r="X573" i="9"/>
  <c r="X581" i="9"/>
  <c r="X487" i="9"/>
  <c r="X116" i="9"/>
  <c r="X504" i="9"/>
  <c r="X512" i="9"/>
  <c r="X520" i="9"/>
  <c r="X528" i="9"/>
  <c r="X536" i="9"/>
  <c r="X544" i="9"/>
  <c r="X552" i="9"/>
  <c r="X560" i="9"/>
  <c r="X568" i="9"/>
  <c r="X576" i="9"/>
  <c r="X584" i="9"/>
  <c r="X592" i="9"/>
  <c r="X600" i="9"/>
  <c r="X485" i="9"/>
  <c r="X455" i="9"/>
  <c r="X376" i="9"/>
  <c r="X268" i="9"/>
  <c r="X121" i="9"/>
  <c r="X461" i="9"/>
  <c r="X212" i="9"/>
  <c r="X235" i="9"/>
  <c r="X377" i="9"/>
  <c r="X375" i="9"/>
  <c r="X388" i="9"/>
  <c r="X127" i="9"/>
  <c r="X130" i="9"/>
  <c r="X309" i="9"/>
  <c r="X407" i="9"/>
  <c r="X348" i="9"/>
  <c r="X167" i="9"/>
  <c r="X215" i="9"/>
  <c r="X336" i="9"/>
  <c r="X179" i="9"/>
  <c r="X244" i="9"/>
  <c r="X258" i="9"/>
  <c r="X314" i="9"/>
  <c r="X405" i="9"/>
  <c r="X476" i="9"/>
  <c r="X74" i="9"/>
  <c r="X263" i="9"/>
  <c r="X36" i="9"/>
  <c r="X21" i="9"/>
  <c r="X112" i="9"/>
  <c r="X224" i="9"/>
  <c r="X323" i="9"/>
  <c r="X145" i="9"/>
  <c r="X214" i="9"/>
  <c r="X278" i="9"/>
  <c r="X383" i="9"/>
  <c r="X484" i="9"/>
  <c r="X188" i="9"/>
  <c r="X330" i="9"/>
  <c r="X105" i="9"/>
  <c r="X194" i="9"/>
  <c r="X396" i="9"/>
  <c r="X454" i="9"/>
  <c r="X185" i="9"/>
  <c r="X226" i="9"/>
  <c r="X295" i="9"/>
  <c r="X378" i="9"/>
  <c r="X442" i="9"/>
  <c r="X198" i="9"/>
  <c r="X449" i="9"/>
  <c r="X153" i="9"/>
  <c r="X319" i="9"/>
  <c r="X289" i="9"/>
  <c r="X125" i="9"/>
  <c r="X128" i="9"/>
  <c r="X140" i="9"/>
  <c r="X260" i="9"/>
  <c r="X441" i="9"/>
  <c r="X327" i="9"/>
  <c r="X434" i="9"/>
  <c r="X245" i="9"/>
  <c r="X284" i="9"/>
  <c r="X302" i="9"/>
  <c r="X324" i="9"/>
  <c r="X391" i="9"/>
  <c r="X437" i="9"/>
  <c r="X94" i="9"/>
  <c r="X158" i="9"/>
  <c r="X206" i="9"/>
  <c r="X225" i="9"/>
  <c r="X267" i="9"/>
  <c r="X363" i="9"/>
  <c r="X411" i="9"/>
  <c r="X433" i="9"/>
  <c r="X452" i="9"/>
  <c r="X474" i="9"/>
  <c r="X241" i="9"/>
  <c r="X307" i="9"/>
  <c r="X143" i="9"/>
  <c r="X201" i="9"/>
  <c r="X364" i="9"/>
  <c r="X159" i="9"/>
  <c r="X227" i="9"/>
  <c r="X239" i="9"/>
  <c r="X325" i="9"/>
  <c r="X361" i="9"/>
  <c r="X387" i="9"/>
  <c r="X447" i="9"/>
  <c r="X587" i="9"/>
  <c r="X595" i="9"/>
  <c r="X582" i="9"/>
  <c r="X590" i="9"/>
  <c r="X598" i="9"/>
  <c r="X443" i="9"/>
  <c r="X146" i="9"/>
  <c r="X421" i="9"/>
  <c r="X243" i="9"/>
  <c r="X236" i="9"/>
  <c r="X272" i="9"/>
  <c r="X331" i="9"/>
  <c r="X184" i="9"/>
  <c r="X291" i="9"/>
  <c r="X126" i="9"/>
  <c r="X349" i="9"/>
  <c r="X237" i="9"/>
  <c r="X242" i="9"/>
  <c r="X480" i="9"/>
  <c r="X425" i="9"/>
  <c r="X43" i="9"/>
  <c r="X141" i="9"/>
  <c r="X301" i="9"/>
  <c r="X139" i="9"/>
  <c r="X221" i="9"/>
  <c r="X256" i="9"/>
  <c r="X312" i="9"/>
  <c r="X381" i="9"/>
  <c r="X467" i="9"/>
  <c r="X181" i="9"/>
  <c r="X262" i="9"/>
  <c r="X122" i="9"/>
  <c r="X45" i="9"/>
  <c r="X430" i="9"/>
  <c r="X219" i="9"/>
  <c r="X320" i="9"/>
  <c r="X404" i="9"/>
  <c r="X191" i="9"/>
  <c r="X261" i="9"/>
  <c r="X371" i="9"/>
  <c r="X464" i="9"/>
  <c r="X187" i="9"/>
  <c r="X382" i="9"/>
  <c r="X193" i="9"/>
  <c r="X384" i="9"/>
  <c r="X435" i="9"/>
  <c r="X177" i="9"/>
  <c r="X223" i="9"/>
  <c r="X280" i="9"/>
  <c r="X358" i="9"/>
  <c r="X438" i="9"/>
  <c r="X174" i="9"/>
  <c r="X448" i="9"/>
  <c r="X483" i="9"/>
  <c r="X318" i="9"/>
  <c r="X479" i="9"/>
  <c r="X80" i="9"/>
  <c r="X93" i="9"/>
  <c r="X326" i="9"/>
  <c r="X111" i="9"/>
  <c r="X257" i="9"/>
  <c r="X423" i="9"/>
  <c r="X308" i="9"/>
  <c r="X413" i="9"/>
  <c r="X233" i="9"/>
  <c r="X283" i="9"/>
  <c r="X290" i="9"/>
  <c r="X322" i="9"/>
  <c r="X386" i="9"/>
  <c r="X436" i="9"/>
  <c r="X482" i="9"/>
  <c r="X71" i="9"/>
  <c r="X356" i="9"/>
  <c r="X155" i="9"/>
  <c r="X222" i="9"/>
  <c r="X252" i="9"/>
  <c r="X276" i="9"/>
  <c r="X88" i="9"/>
  <c r="X355" i="9"/>
  <c r="X408" i="9"/>
  <c r="X115" i="9"/>
  <c r="X204" i="9"/>
  <c r="X286" i="9"/>
  <c r="X450" i="9"/>
  <c r="X195" i="9"/>
  <c r="X359" i="9"/>
  <c r="X469" i="9"/>
  <c r="X196" i="9"/>
  <c r="X232" i="9"/>
  <c r="X310" i="9"/>
  <c r="X345" i="9"/>
  <c r="X385" i="9"/>
  <c r="X446" i="9"/>
  <c r="X183" i="9"/>
  <c r="X585" i="9"/>
  <c r="X593" i="9"/>
  <c r="X588" i="9"/>
  <c r="X596" i="9"/>
  <c r="X439" i="9"/>
  <c r="X72" i="9"/>
  <c r="X390" i="9"/>
  <c r="X231" i="9"/>
  <c r="X102" i="9"/>
  <c r="X147" i="9"/>
  <c r="X394" i="9"/>
  <c r="X99" i="9"/>
  <c r="X418" i="9"/>
  <c r="X444" i="9"/>
  <c r="X366" i="9"/>
  <c r="X92" i="9"/>
  <c r="X481" i="9"/>
  <c r="X264" i="9"/>
  <c r="X134" i="9"/>
  <c r="X154" i="9"/>
  <c r="X199" i="9"/>
  <c r="X253" i="9"/>
  <c r="X410" i="9"/>
  <c r="X218" i="9"/>
  <c r="X255" i="9"/>
  <c r="X311" i="9"/>
  <c r="X338" i="9"/>
  <c r="X466" i="9"/>
  <c r="X58" i="9"/>
  <c r="X118" i="9"/>
  <c r="X120" i="9"/>
  <c r="X16" i="9"/>
  <c r="X353" i="9"/>
  <c r="X50" i="9"/>
  <c r="X136" i="9"/>
  <c r="X300" i="9"/>
  <c r="X379" i="9"/>
  <c r="X190" i="9"/>
  <c r="X249" i="9"/>
  <c r="X343" i="9"/>
  <c r="X460" i="9"/>
  <c r="X279" i="9"/>
  <c r="X90" i="9"/>
  <c r="X414" i="9"/>
  <c r="X273" i="9"/>
  <c r="X403" i="9"/>
  <c r="X165" i="9"/>
  <c r="X216" i="9"/>
  <c r="X240" i="9"/>
  <c r="X350" i="9"/>
  <c r="X406" i="9"/>
  <c r="X144" i="9"/>
  <c r="X234" i="9"/>
  <c r="X470" i="9"/>
  <c r="X317" i="9"/>
  <c r="X445" i="9"/>
  <c r="X213" i="9"/>
  <c r="X306" i="9"/>
  <c r="X109" i="9"/>
  <c r="X475" i="9"/>
  <c r="X150" i="9"/>
  <c r="X417" i="9"/>
  <c r="X173" i="9"/>
  <c r="X335" i="9"/>
  <c r="X156" i="9"/>
  <c r="X269" i="9"/>
  <c r="X288" i="9"/>
  <c r="X316" i="9"/>
  <c r="X374" i="9"/>
  <c r="X432" i="9"/>
  <c r="X471" i="9"/>
  <c r="X131" i="9"/>
  <c r="X166" i="9"/>
  <c r="X96" i="9"/>
  <c r="X211" i="9"/>
  <c r="X132" i="9"/>
  <c r="X275" i="9"/>
  <c r="X294" i="9"/>
  <c r="X329" i="9"/>
  <c r="X354" i="9"/>
  <c r="X401" i="9"/>
  <c r="X420" i="9"/>
  <c r="X114" i="9"/>
  <c r="X458" i="9"/>
  <c r="X182" i="9"/>
  <c r="X270" i="9"/>
  <c r="X369" i="9"/>
  <c r="X169" i="9"/>
  <c r="X352" i="9"/>
  <c r="X440" i="9"/>
  <c r="X186" i="9"/>
  <c r="X229" i="9"/>
  <c r="X266" i="9"/>
  <c r="X341" i="9"/>
  <c r="X372" i="9"/>
  <c r="X397" i="9"/>
  <c r="X162" i="9"/>
  <c r="X583" i="9"/>
  <c r="X591" i="9"/>
  <c r="X599" i="9"/>
  <c r="X589" i="9"/>
  <c r="X597" i="9"/>
  <c r="X580" i="9"/>
  <c r="X171" i="9"/>
  <c r="X178" i="9"/>
  <c r="X409" i="9"/>
  <c r="X163" i="9"/>
  <c r="X175" i="9"/>
  <c r="X459" i="9"/>
  <c r="X486" i="9"/>
  <c r="X285" i="9"/>
  <c r="X161" i="9"/>
  <c r="X100" i="9"/>
  <c r="X303" i="9"/>
  <c r="X427" i="9"/>
  <c r="X98" i="9"/>
  <c r="X465" i="9"/>
  <c r="X220" i="9"/>
  <c r="X492" i="9"/>
  <c r="X149" i="9"/>
  <c r="X265" i="9"/>
  <c r="X97" i="9"/>
  <c r="X389" i="9"/>
  <c r="X157" i="9"/>
  <c r="X271" i="9"/>
  <c r="X305" i="9"/>
  <c r="X422" i="9"/>
  <c r="X230" i="9"/>
  <c r="X228" i="9"/>
  <c r="X108" i="9"/>
  <c r="X392" i="9"/>
  <c r="X164" i="9"/>
  <c r="X287" i="9"/>
  <c r="X457" i="9"/>
  <c r="X106" i="9"/>
  <c r="X209" i="9"/>
  <c r="X344" i="9"/>
  <c r="X373" i="9"/>
  <c r="X110" i="9"/>
  <c r="X494" i="9"/>
  <c r="X380" i="9"/>
  <c r="X586" i="9"/>
  <c r="X135" i="9"/>
  <c r="X334" i="9"/>
  <c r="X28" i="9"/>
  <c r="X180" i="9"/>
  <c r="X594" i="9"/>
  <c r="X393" i="9"/>
  <c r="X142" i="9"/>
  <c r="X297" i="9"/>
  <c r="X332" i="9"/>
  <c r="X472" i="9"/>
  <c r="X368" i="9"/>
  <c r="X362" i="9"/>
  <c r="X119" i="9"/>
  <c r="X89" i="9"/>
  <c r="X429" i="9"/>
  <c r="X462" i="9"/>
  <c r="X217" i="9"/>
  <c r="X47" i="9"/>
  <c r="X248" i="9"/>
  <c r="X210" i="9"/>
  <c r="X208" i="9"/>
  <c r="X473" i="9"/>
  <c r="X315" i="9"/>
  <c r="X12" i="9"/>
  <c r="X419" i="9"/>
  <c r="X365" i="9"/>
  <c r="X107" i="9"/>
  <c r="X87" i="9"/>
  <c r="X129" i="9"/>
  <c r="X205" i="9"/>
  <c r="X339" i="9"/>
  <c r="X138" i="9"/>
  <c r="X192" i="9"/>
  <c r="X281" i="9"/>
  <c r="X123" i="9"/>
  <c r="X416" i="9"/>
  <c r="X493" i="9"/>
  <c r="X370" i="9"/>
  <c r="X424" i="9"/>
  <c r="X113" i="9"/>
  <c r="X238" i="9"/>
  <c r="X254" i="9"/>
  <c r="X296" i="9"/>
  <c r="X292" i="9"/>
  <c r="X321" i="9"/>
  <c r="X412" i="9"/>
  <c r="X52" i="9"/>
  <c r="X202" i="9"/>
  <c r="X400" i="9"/>
  <c r="X172" i="9"/>
  <c r="X453" i="9"/>
  <c r="X274" i="9"/>
  <c r="X168" i="9"/>
  <c r="X259" i="9"/>
  <c r="X189" i="9"/>
  <c r="X200" i="9"/>
  <c r="X293" i="9"/>
  <c r="X337" i="9"/>
  <c r="X463" i="9"/>
  <c r="X251" i="9"/>
  <c r="X104" i="9"/>
  <c r="X360" i="9"/>
  <c r="X398" i="9"/>
  <c r="X399" i="9"/>
  <c r="X298" i="9"/>
  <c r="X250" i="9"/>
  <c r="X70" i="9"/>
  <c r="X351" i="9"/>
  <c r="X152" i="9"/>
  <c r="X395" i="9"/>
  <c r="X282" i="9"/>
  <c r="X203" i="9"/>
  <c r="X313" i="9"/>
  <c r="X478" i="9"/>
  <c r="X176" i="9"/>
  <c r="X246" i="9"/>
  <c r="X342" i="9"/>
  <c r="X84" i="9"/>
  <c r="X95" i="9"/>
  <c r="X495" i="9"/>
  <c r="X477" i="9"/>
  <c r="X426" i="9"/>
  <c r="X137" i="9"/>
  <c r="X197" i="9"/>
  <c r="X247" i="9"/>
  <c r="X277" i="9"/>
  <c r="X299" i="9"/>
  <c r="X402" i="9"/>
  <c r="X451" i="9"/>
  <c r="X148" i="9"/>
  <c r="X328" i="9"/>
  <c r="X207" i="9"/>
  <c r="X101" i="9"/>
  <c r="X160" i="9"/>
  <c r="X415" i="9"/>
  <c r="X333" i="9"/>
  <c r="X346" i="9"/>
  <c r="X456" i="9"/>
  <c r="W487" i="9"/>
  <c r="W488" i="9"/>
  <c r="W489" i="9"/>
  <c r="W490" i="9"/>
  <c r="W491" i="9"/>
  <c r="W496" i="9"/>
  <c r="W497" i="9"/>
  <c r="W133" i="9"/>
  <c r="W116" i="9"/>
  <c r="W11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443" i="9"/>
  <c r="W146" i="9"/>
  <c r="W421" i="9"/>
  <c r="W243" i="9"/>
  <c r="W236" i="9"/>
  <c r="W272" i="9"/>
  <c r="W331" i="9"/>
  <c r="W184" i="9"/>
  <c r="W291" i="9"/>
  <c r="W126" i="9"/>
  <c r="W349" i="9"/>
  <c r="W237" i="9"/>
  <c r="W242" i="9"/>
  <c r="W480" i="9"/>
  <c r="W425" i="9"/>
  <c r="W43" i="9"/>
  <c r="W48" i="9"/>
  <c r="W141" i="9"/>
  <c r="W78" i="9"/>
  <c r="W301" i="9"/>
  <c r="W139" i="9"/>
  <c r="W221" i="9"/>
  <c r="W256" i="9"/>
  <c r="W312" i="9"/>
  <c r="W381" i="9"/>
  <c r="W467" i="9"/>
  <c r="W77" i="9"/>
  <c r="W75" i="9"/>
  <c r="W181" i="9"/>
  <c r="W262" i="9"/>
  <c r="W122" i="9"/>
  <c r="W45" i="9"/>
  <c r="W430" i="9"/>
  <c r="W219" i="9"/>
  <c r="W429" i="9"/>
  <c r="W137" i="9"/>
  <c r="W149" i="9"/>
  <c r="W296" i="9"/>
  <c r="W113" i="9"/>
  <c r="W463" i="9"/>
  <c r="W171" i="9"/>
  <c r="W292" i="9"/>
  <c r="W393" i="9"/>
  <c r="W178" i="9"/>
  <c r="W462" i="9"/>
  <c r="W197" i="9"/>
  <c r="W69" i="9"/>
  <c r="W73" i="9"/>
  <c r="W477" i="9"/>
  <c r="W142" i="9"/>
  <c r="W251" i="9"/>
  <c r="W409" i="9"/>
  <c r="W217" i="9"/>
  <c r="W247" i="9"/>
  <c r="W265" i="9"/>
  <c r="W321" i="9"/>
  <c r="W415" i="9"/>
  <c r="W65" i="9"/>
  <c r="W104" i="9"/>
  <c r="W163" i="9"/>
  <c r="W47" i="9"/>
  <c r="W277" i="9"/>
  <c r="W97" i="9"/>
  <c r="W412" i="9"/>
  <c r="W135" i="9"/>
  <c r="W297" i="9"/>
  <c r="W439" i="9"/>
  <c r="W390" i="9"/>
  <c r="W394" i="9"/>
  <c r="W418" i="9"/>
  <c r="W366" i="9"/>
  <c r="W481" i="9"/>
  <c r="W134" i="9"/>
  <c r="W154" i="9"/>
  <c r="W253" i="9"/>
  <c r="W218" i="9"/>
  <c r="W311" i="9"/>
  <c r="W466" i="9"/>
  <c r="W18" i="9"/>
  <c r="W120" i="9"/>
  <c r="W353" i="9"/>
  <c r="W136" i="9"/>
  <c r="W323" i="9"/>
  <c r="W145" i="9"/>
  <c r="W214" i="9"/>
  <c r="W278" i="9"/>
  <c r="W383" i="9"/>
  <c r="W484" i="9"/>
  <c r="W188" i="9"/>
  <c r="W330" i="9"/>
  <c r="W105" i="9"/>
  <c r="W83" i="9"/>
  <c r="W194" i="9"/>
  <c r="W396" i="9"/>
  <c r="W454" i="9"/>
  <c r="W185" i="9"/>
  <c r="W226" i="9"/>
  <c r="W295" i="9"/>
  <c r="W378" i="9"/>
  <c r="W442" i="9"/>
  <c r="W198" i="9"/>
  <c r="W449" i="9"/>
  <c r="W153" i="9"/>
  <c r="W319" i="9"/>
  <c r="W29" i="9"/>
  <c r="W6" i="9"/>
  <c r="W289" i="9"/>
  <c r="W125" i="9"/>
  <c r="W128" i="9"/>
  <c r="W140" i="9"/>
  <c r="W260" i="9"/>
  <c r="W441" i="9"/>
  <c r="W327" i="9"/>
  <c r="W434" i="9"/>
  <c r="W245" i="9"/>
  <c r="W284" i="9"/>
  <c r="W302" i="9"/>
  <c r="W324" i="9"/>
  <c r="W391" i="9"/>
  <c r="W437" i="9"/>
  <c r="W103" i="9"/>
  <c r="W485" i="9"/>
  <c r="W376" i="9"/>
  <c r="W121" i="9"/>
  <c r="W212" i="9"/>
  <c r="W377" i="9"/>
  <c r="W388" i="9"/>
  <c r="W127" i="9"/>
  <c r="W309" i="9"/>
  <c r="W51" i="9"/>
  <c r="W167" i="9"/>
  <c r="W336" i="9"/>
  <c r="W244" i="9"/>
  <c r="W314" i="9"/>
  <c r="W476" i="9"/>
  <c r="W8" i="9"/>
  <c r="W263" i="9"/>
  <c r="W21" i="9"/>
  <c r="W224" i="9"/>
  <c r="W320" i="9"/>
  <c r="W404" i="9"/>
  <c r="W191" i="9"/>
  <c r="W261" i="9"/>
  <c r="W371" i="9"/>
  <c r="W464" i="9"/>
  <c r="W187" i="9"/>
  <c r="W382" i="9"/>
  <c r="W193" i="9"/>
  <c r="W384" i="9"/>
  <c r="W435" i="9"/>
  <c r="W177" i="9"/>
  <c r="W223" i="9"/>
  <c r="W280" i="9"/>
  <c r="W358" i="9"/>
  <c r="W438" i="9"/>
  <c r="W174" i="9"/>
  <c r="W448" i="9"/>
  <c r="W483" i="9"/>
  <c r="W318" i="9"/>
  <c r="W479" i="9"/>
  <c r="W80" i="9"/>
  <c r="W93" i="9"/>
  <c r="W326" i="9"/>
  <c r="W111" i="9"/>
  <c r="W25" i="9"/>
  <c r="W257" i="9"/>
  <c r="W423" i="9"/>
  <c r="W308" i="9"/>
  <c r="W413" i="9"/>
  <c r="W233" i="9"/>
  <c r="W283" i="9"/>
  <c r="W290" i="9"/>
  <c r="W322" i="9"/>
  <c r="W386" i="9"/>
  <c r="W436" i="9"/>
  <c r="W48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455" i="9"/>
  <c r="W268" i="9"/>
  <c r="W461" i="9"/>
  <c r="W235" i="9"/>
  <c r="W375" i="9"/>
  <c r="W130" i="9"/>
  <c r="W407" i="9"/>
  <c r="W348" i="9"/>
  <c r="W215" i="9"/>
  <c r="W179" i="9"/>
  <c r="W258" i="9"/>
  <c r="W405" i="9"/>
  <c r="W27" i="9"/>
  <c r="W74" i="9"/>
  <c r="W36" i="9"/>
  <c r="W112" i="9"/>
  <c r="W360" i="9"/>
  <c r="W175" i="9"/>
  <c r="W248" i="9"/>
  <c r="W299" i="9"/>
  <c r="W389" i="9"/>
  <c r="W189" i="9"/>
  <c r="W398" i="9"/>
  <c r="W459" i="9"/>
  <c r="W210" i="9"/>
  <c r="W402" i="9"/>
  <c r="W157" i="9"/>
  <c r="W202" i="9"/>
  <c r="W238" i="9"/>
  <c r="W332" i="9"/>
  <c r="W399" i="9"/>
  <c r="W486" i="9"/>
  <c r="W208" i="9"/>
  <c r="W451" i="9"/>
  <c r="W271" i="9"/>
  <c r="W400" i="9"/>
  <c r="W200" i="9"/>
  <c r="W26" i="9"/>
  <c r="W298" i="9"/>
  <c r="W37" i="9"/>
  <c r="W473" i="9"/>
  <c r="W148" i="9"/>
  <c r="W305" i="9"/>
  <c r="W172" i="9"/>
  <c r="W334" i="9"/>
  <c r="W472" i="9"/>
  <c r="W250" i="9"/>
  <c r="W285" i="9"/>
  <c r="W315" i="9"/>
  <c r="W328" i="9"/>
  <c r="W422" i="9"/>
  <c r="W453" i="9"/>
  <c r="W119" i="9"/>
  <c r="W72" i="9"/>
  <c r="W99" i="9"/>
  <c r="W264" i="9"/>
  <c r="W255" i="9"/>
  <c r="W16" i="9"/>
  <c r="W190" i="9"/>
  <c r="W216" i="9"/>
  <c r="W144" i="9"/>
  <c r="W445" i="9"/>
  <c r="W109" i="9"/>
  <c r="W173" i="9"/>
  <c r="W288" i="9"/>
  <c r="W471" i="9"/>
  <c r="W166" i="9"/>
  <c r="W96" i="9"/>
  <c r="W211" i="9"/>
  <c r="W132" i="9"/>
  <c r="W275" i="9"/>
  <c r="W294" i="9"/>
  <c r="W329" i="9"/>
  <c r="W354" i="9"/>
  <c r="W401" i="9"/>
  <c r="W420" i="9"/>
  <c r="W114" i="9"/>
  <c r="W458" i="9"/>
  <c r="W182" i="9"/>
  <c r="W270" i="9"/>
  <c r="W369" i="9"/>
  <c r="W169" i="9"/>
  <c r="W352" i="9"/>
  <c r="W440" i="9"/>
  <c r="W186" i="9"/>
  <c r="W229" i="9"/>
  <c r="W266" i="9"/>
  <c r="W341" i="9"/>
  <c r="W372" i="9"/>
  <c r="W397" i="9"/>
  <c r="W162" i="9"/>
  <c r="W108" i="9"/>
  <c r="W10" i="9"/>
  <c r="W392" i="9"/>
  <c r="W164" i="9"/>
  <c r="W287" i="9"/>
  <c r="W457" i="9"/>
  <c r="W106" i="9"/>
  <c r="W209" i="9"/>
  <c r="W56" i="9"/>
  <c r="W344" i="9"/>
  <c r="W373" i="9"/>
  <c r="W110" i="9"/>
  <c r="W494" i="9"/>
  <c r="W98" i="9"/>
  <c r="W30" i="9"/>
  <c r="W249" i="9"/>
  <c r="W279" i="9"/>
  <c r="W234" i="9"/>
  <c r="W475" i="9"/>
  <c r="W335" i="9"/>
  <c r="W12" i="9"/>
  <c r="W274" i="9"/>
  <c r="W351" i="9"/>
  <c r="W168" i="9"/>
  <c r="W368" i="9"/>
  <c r="W365" i="9"/>
  <c r="W259" i="9"/>
  <c r="W395" i="9"/>
  <c r="W15" i="9"/>
  <c r="W339" i="9"/>
  <c r="W123" i="9"/>
  <c r="W370" i="9"/>
  <c r="W231" i="9"/>
  <c r="W444" i="9"/>
  <c r="W199" i="9"/>
  <c r="W58" i="9"/>
  <c r="W300" i="9"/>
  <c r="W343" i="9"/>
  <c r="W90" i="9"/>
  <c r="W403" i="9"/>
  <c r="W350" i="9"/>
  <c r="W470" i="9"/>
  <c r="W7" i="9"/>
  <c r="W150" i="9"/>
  <c r="W156" i="9"/>
  <c r="W374" i="9"/>
  <c r="W94" i="9"/>
  <c r="W158" i="9"/>
  <c r="W9" i="9"/>
  <c r="W206" i="9"/>
  <c r="W225" i="9"/>
  <c r="W267" i="9"/>
  <c r="W31" i="9"/>
  <c r="W363" i="9"/>
  <c r="W411" i="9"/>
  <c r="W433" i="9"/>
  <c r="W452" i="9"/>
  <c r="W474" i="9"/>
  <c r="W241" i="9"/>
  <c r="W307" i="9"/>
  <c r="W143" i="9"/>
  <c r="W201" i="9"/>
  <c r="W364" i="9"/>
  <c r="W159" i="9"/>
  <c r="W227" i="9"/>
  <c r="W239" i="9"/>
  <c r="W325" i="9"/>
  <c r="W361" i="9"/>
  <c r="W387" i="9"/>
  <c r="W447" i="9"/>
  <c r="W4" i="9"/>
  <c r="W282" i="9"/>
  <c r="W17" i="9"/>
  <c r="W64" i="9"/>
  <c r="W203" i="9"/>
  <c r="W313" i="9"/>
  <c r="W478" i="9"/>
  <c r="W176" i="9"/>
  <c r="W246" i="9"/>
  <c r="W342" i="9"/>
  <c r="W60" i="9"/>
  <c r="W84" i="9"/>
  <c r="W95" i="9"/>
  <c r="W495" i="9"/>
  <c r="W456" i="9"/>
  <c r="W380" i="9"/>
  <c r="W50" i="9"/>
  <c r="W240" i="9"/>
  <c r="W213" i="9"/>
  <c r="W131" i="9"/>
  <c r="W161" i="9"/>
  <c r="W207" i="9"/>
  <c r="W419" i="9"/>
  <c r="W101" i="9"/>
  <c r="W254" i="9"/>
  <c r="W303" i="9"/>
  <c r="W228" i="9"/>
  <c r="W362" i="9"/>
  <c r="W53" i="9"/>
  <c r="W87" i="9"/>
  <c r="W129" i="9"/>
  <c r="W138" i="9"/>
  <c r="W281" i="9"/>
  <c r="W32" i="9"/>
  <c r="W493" i="9"/>
  <c r="W147" i="9"/>
  <c r="W92" i="9"/>
  <c r="W410" i="9"/>
  <c r="W118" i="9"/>
  <c r="W379" i="9"/>
  <c r="W460" i="9"/>
  <c r="W414" i="9"/>
  <c r="W165" i="9"/>
  <c r="W406" i="9"/>
  <c r="W317" i="9"/>
  <c r="W306" i="9"/>
  <c r="W417" i="9"/>
  <c r="W269" i="9"/>
  <c r="W432" i="9"/>
  <c r="W356" i="9"/>
  <c r="W155" i="9"/>
  <c r="W91" i="9"/>
  <c r="W222" i="9"/>
  <c r="W252" i="9"/>
  <c r="W276" i="9"/>
  <c r="W88" i="9"/>
  <c r="W11" i="9"/>
  <c r="W355" i="9"/>
  <c r="W408" i="9"/>
  <c r="W115" i="9"/>
  <c r="W204" i="9"/>
  <c r="W286" i="9"/>
  <c r="W450" i="9"/>
  <c r="W195" i="9"/>
  <c r="W359" i="9"/>
  <c r="W469" i="9"/>
  <c r="W196" i="9"/>
  <c r="W232" i="9"/>
  <c r="W310" i="9"/>
  <c r="W345" i="9"/>
  <c r="W385" i="9"/>
  <c r="W446" i="9"/>
  <c r="W183" i="9"/>
  <c r="W28" i="9"/>
  <c r="W346" i="9"/>
  <c r="W426" i="9"/>
  <c r="W180" i="9"/>
  <c r="W293" i="9"/>
  <c r="W465" i="9"/>
  <c r="W89" i="9"/>
  <c r="W220" i="9"/>
  <c r="W337" i="9"/>
  <c r="W124" i="9"/>
  <c r="W62" i="9"/>
  <c r="W492" i="9"/>
  <c r="W68" i="9"/>
  <c r="W427" i="9"/>
  <c r="W338" i="9"/>
  <c r="W273" i="9"/>
  <c r="W316" i="9"/>
  <c r="W230" i="9"/>
  <c r="W2" i="9"/>
  <c r="W100" i="9"/>
  <c r="W3" i="9"/>
  <c r="W152" i="9"/>
  <c r="W160" i="9"/>
  <c r="W333" i="9"/>
  <c r="W107" i="9"/>
  <c r="W205" i="9"/>
  <c r="W192" i="9"/>
  <c r="W416" i="9"/>
  <c r="W424" i="9"/>
  <c r="V488" i="9"/>
  <c r="V496" i="9"/>
  <c r="V501" i="9"/>
  <c r="V505" i="9"/>
  <c r="V509" i="9"/>
  <c r="V513" i="9"/>
  <c r="V517" i="9"/>
  <c r="V521" i="9"/>
  <c r="V525" i="9"/>
  <c r="V529" i="9"/>
  <c r="V533" i="9"/>
  <c r="V537" i="9"/>
  <c r="V541" i="9"/>
  <c r="V545" i="9"/>
  <c r="V549" i="9"/>
  <c r="V553" i="9"/>
  <c r="V557" i="9"/>
  <c r="V561" i="9"/>
  <c r="V565" i="9"/>
  <c r="V569" i="9"/>
  <c r="V573" i="9"/>
  <c r="V577" i="9"/>
  <c r="V581" i="9"/>
  <c r="V585" i="9"/>
  <c r="V589" i="9"/>
  <c r="V593" i="9"/>
  <c r="V597" i="9"/>
  <c r="V489" i="9"/>
  <c r="V497" i="9"/>
  <c r="V498" i="9"/>
  <c r="V502" i="9"/>
  <c r="V506" i="9"/>
  <c r="V510" i="9"/>
  <c r="V514" i="9"/>
  <c r="V518" i="9"/>
  <c r="V522" i="9"/>
  <c r="V526" i="9"/>
  <c r="V530" i="9"/>
  <c r="V534" i="9"/>
  <c r="V538" i="9"/>
  <c r="V542" i="9"/>
  <c r="V546" i="9"/>
  <c r="V550" i="9"/>
  <c r="V554" i="9"/>
  <c r="V558" i="9"/>
  <c r="V562" i="9"/>
  <c r="V566" i="9"/>
  <c r="V570" i="9"/>
  <c r="V574" i="9"/>
  <c r="V578" i="9"/>
  <c r="V582" i="9"/>
  <c r="V586" i="9"/>
  <c r="V590" i="9"/>
  <c r="V594" i="9"/>
  <c r="V598" i="9"/>
  <c r="V490" i="9"/>
  <c r="V133" i="9"/>
  <c r="V499" i="9"/>
  <c r="V503" i="9"/>
  <c r="V507" i="9"/>
  <c r="V511" i="9"/>
  <c r="V515" i="9"/>
  <c r="V519" i="9"/>
  <c r="V523" i="9"/>
  <c r="V527" i="9"/>
  <c r="V531" i="9"/>
  <c r="V535" i="9"/>
  <c r="V539" i="9"/>
  <c r="V543" i="9"/>
  <c r="V547" i="9"/>
  <c r="V551" i="9"/>
  <c r="V555" i="9"/>
  <c r="V559" i="9"/>
  <c r="V563" i="9"/>
  <c r="V567" i="9"/>
  <c r="V571" i="9"/>
  <c r="V575" i="9"/>
  <c r="V579" i="9"/>
  <c r="V583" i="9"/>
  <c r="V587" i="9"/>
  <c r="V591" i="9"/>
  <c r="V595" i="9"/>
  <c r="V599" i="9"/>
  <c r="V487" i="9"/>
  <c r="V491" i="9"/>
  <c r="V116" i="9"/>
  <c r="V500" i="9"/>
  <c r="V504" i="9"/>
  <c r="V508" i="9"/>
  <c r="V512" i="9"/>
  <c r="V516" i="9"/>
  <c r="V520" i="9"/>
  <c r="V524" i="9"/>
  <c r="V528" i="9"/>
  <c r="V532" i="9"/>
  <c r="V536" i="9"/>
  <c r="V540" i="9"/>
  <c r="V544" i="9"/>
  <c r="V548" i="9"/>
  <c r="V552" i="9"/>
  <c r="V556" i="9"/>
  <c r="V560" i="9"/>
  <c r="V564" i="9"/>
  <c r="V568" i="9"/>
  <c r="V572" i="9"/>
  <c r="V576" i="9"/>
  <c r="V580" i="9"/>
  <c r="V584" i="9"/>
  <c r="V588" i="9"/>
  <c r="V592" i="9"/>
  <c r="V596" i="9"/>
  <c r="V600" i="9"/>
  <c r="V429" i="9"/>
  <c r="V439" i="9"/>
  <c r="V485" i="9"/>
  <c r="V137" i="9"/>
  <c r="V72" i="9"/>
  <c r="V443" i="9"/>
  <c r="V455" i="9"/>
  <c r="V149" i="9"/>
  <c r="V146" i="9"/>
  <c r="V376" i="9"/>
  <c r="V296" i="9"/>
  <c r="V82" i="9"/>
  <c r="V421" i="9"/>
  <c r="V268" i="9"/>
  <c r="V113" i="9"/>
  <c r="V390" i="9"/>
  <c r="V243" i="9"/>
  <c r="V231" i="9"/>
  <c r="V236" i="9"/>
  <c r="V463" i="9"/>
  <c r="V102" i="9"/>
  <c r="V272" i="9"/>
  <c r="V121" i="9"/>
  <c r="V171" i="9"/>
  <c r="V147" i="9"/>
  <c r="V331" i="9"/>
  <c r="V461" i="9"/>
  <c r="V55" i="9"/>
  <c r="V394" i="9"/>
  <c r="V212" i="9"/>
  <c r="V99" i="9"/>
  <c r="V184" i="9"/>
  <c r="V235" i="9"/>
  <c r="V291" i="9"/>
  <c r="V377" i="9"/>
  <c r="V292" i="9"/>
  <c r="V126" i="9"/>
  <c r="V375" i="9"/>
  <c r="V418" i="9"/>
  <c r="V349" i="9"/>
  <c r="V388" i="9"/>
  <c r="V393" i="9"/>
  <c r="V444" i="9"/>
  <c r="V237" i="9"/>
  <c r="V427" i="9"/>
  <c r="V366" i="9"/>
  <c r="V127" i="9"/>
  <c r="V178" i="9"/>
  <c r="V92" i="9"/>
  <c r="V242" i="9"/>
  <c r="V130" i="9"/>
  <c r="V462" i="9"/>
  <c r="V481" i="9"/>
  <c r="V480" i="9"/>
  <c r="V309" i="9"/>
  <c r="V197" i="9"/>
  <c r="V264" i="9"/>
  <c r="V425" i="9"/>
  <c r="V407" i="9"/>
  <c r="V69" i="9"/>
  <c r="V134" i="9"/>
  <c r="V43" i="9"/>
  <c r="V51" i="9"/>
  <c r="V73" i="9"/>
  <c r="V30" i="9"/>
  <c r="V48" i="9"/>
  <c r="V348" i="9"/>
  <c r="V477" i="9"/>
  <c r="V154" i="9"/>
  <c r="V141" i="9"/>
  <c r="V167" i="9"/>
  <c r="V142" i="9"/>
  <c r="V199" i="9"/>
  <c r="V78" i="9"/>
  <c r="V215" i="9"/>
  <c r="V251" i="9"/>
  <c r="V253" i="9"/>
  <c r="V301" i="9"/>
  <c r="V336" i="9"/>
  <c r="V409" i="9"/>
  <c r="V410" i="9"/>
  <c r="V139" i="9"/>
  <c r="V179" i="9"/>
  <c r="V217" i="9"/>
  <c r="V218" i="9"/>
  <c r="V221" i="9"/>
  <c r="V244" i="9"/>
  <c r="V247" i="9"/>
  <c r="V255" i="9"/>
  <c r="V256" i="9"/>
  <c r="V258" i="9"/>
  <c r="V265" i="9"/>
  <c r="V311" i="9"/>
  <c r="V312" i="9"/>
  <c r="V314" i="9"/>
  <c r="V321" i="9"/>
  <c r="V338" i="9"/>
  <c r="V381" i="9"/>
  <c r="V405" i="9"/>
  <c r="V415" i="9"/>
  <c r="V466" i="9"/>
  <c r="V467" i="9"/>
  <c r="V476" i="9"/>
  <c r="V65" i="9"/>
  <c r="V104" i="9"/>
  <c r="V163" i="9"/>
  <c r="V118" i="9"/>
  <c r="V181" i="9"/>
  <c r="V74" i="9"/>
  <c r="V120" i="9"/>
  <c r="V262" i="9"/>
  <c r="V263" i="9"/>
  <c r="V277" i="9"/>
  <c r="V122" i="9"/>
  <c r="V97" i="9"/>
  <c r="V353" i="9"/>
  <c r="V412" i="9"/>
  <c r="V403" i="9"/>
  <c r="V185" i="9"/>
  <c r="V240" i="9"/>
  <c r="V350" i="9"/>
  <c r="V399" i="9"/>
  <c r="V442" i="9"/>
  <c r="V198" i="9"/>
  <c r="V449" i="9"/>
  <c r="V153" i="9"/>
  <c r="V319" i="9"/>
  <c r="V289" i="9"/>
  <c r="V125" i="9"/>
  <c r="V128" i="9"/>
  <c r="V140" i="9"/>
  <c r="V257" i="9"/>
  <c r="V441" i="9"/>
  <c r="V327" i="9"/>
  <c r="V413" i="9"/>
  <c r="V245" i="9"/>
  <c r="V284" i="9"/>
  <c r="V302" i="9"/>
  <c r="V322" i="9"/>
  <c r="V391" i="9"/>
  <c r="V437" i="9"/>
  <c r="V103" i="9"/>
  <c r="V166" i="9"/>
  <c r="V225" i="9"/>
  <c r="V430" i="9"/>
  <c r="V112" i="9"/>
  <c r="V135" i="9"/>
  <c r="V136" i="9"/>
  <c r="V219" i="9"/>
  <c r="V224" i="9"/>
  <c r="V297" i="9"/>
  <c r="V300" i="9"/>
  <c r="V320" i="9"/>
  <c r="V323" i="9"/>
  <c r="V360" i="9"/>
  <c r="V379" i="9"/>
  <c r="V404" i="9"/>
  <c r="V145" i="9"/>
  <c r="V175" i="9"/>
  <c r="V190" i="9"/>
  <c r="V191" i="9"/>
  <c r="V214" i="9"/>
  <c r="V248" i="9"/>
  <c r="V249" i="9"/>
  <c r="V261" i="9"/>
  <c r="V278" i="9"/>
  <c r="V299" i="9"/>
  <c r="V343" i="9"/>
  <c r="V371" i="9"/>
  <c r="V383" i="9"/>
  <c r="V389" i="9"/>
  <c r="V460" i="9"/>
  <c r="V464" i="9"/>
  <c r="V484" i="9"/>
  <c r="V187" i="9"/>
  <c r="V188" i="9"/>
  <c r="V189" i="9"/>
  <c r="V279" i="9"/>
  <c r="V330" i="9"/>
  <c r="V90" i="9"/>
  <c r="V382" i="9"/>
  <c r="V105" i="9"/>
  <c r="V398" i="9"/>
  <c r="V459" i="9"/>
  <c r="V85" i="9"/>
  <c r="V193" i="9"/>
  <c r="V194" i="9"/>
  <c r="V210" i="9"/>
  <c r="V273" i="9"/>
  <c r="V384" i="9"/>
  <c r="V396" i="9"/>
  <c r="V402" i="9"/>
  <c r="V435" i="9"/>
  <c r="V157" i="9"/>
  <c r="V202" i="9"/>
  <c r="V226" i="9"/>
  <c r="V332" i="9"/>
  <c r="V378" i="9"/>
  <c r="V144" i="9"/>
  <c r="V234" i="9"/>
  <c r="V470" i="9"/>
  <c r="V317" i="9"/>
  <c r="V445" i="9"/>
  <c r="V213" i="9"/>
  <c r="V93" i="9"/>
  <c r="V326" i="9"/>
  <c r="V111" i="9"/>
  <c r="V260" i="9"/>
  <c r="V423" i="9"/>
  <c r="V308" i="9"/>
  <c r="V434" i="9"/>
  <c r="V233" i="9"/>
  <c r="V283" i="9"/>
  <c r="V290" i="9"/>
  <c r="V324" i="9"/>
  <c r="V386" i="9"/>
  <c r="V436" i="9"/>
  <c r="V482" i="9"/>
  <c r="V356" i="9"/>
  <c r="V155" i="9"/>
  <c r="V96" i="9"/>
  <c r="V206" i="9"/>
  <c r="V177" i="9"/>
  <c r="V223" i="9"/>
  <c r="V280" i="9"/>
  <c r="V358" i="9"/>
  <c r="V438" i="9"/>
  <c r="V174" i="9"/>
  <c r="V448" i="9"/>
  <c r="V483" i="9"/>
  <c r="V318" i="9"/>
  <c r="V479" i="9"/>
  <c r="V7" i="9"/>
  <c r="V306" i="9"/>
  <c r="V109" i="9"/>
  <c r="V475" i="9"/>
  <c r="V150" i="9"/>
  <c r="V305" i="9"/>
  <c r="V173" i="9"/>
  <c r="V334" i="9"/>
  <c r="V472" i="9"/>
  <c r="V269" i="9"/>
  <c r="V285" i="9"/>
  <c r="V316" i="9"/>
  <c r="V328" i="9"/>
  <c r="V432" i="9"/>
  <c r="V453" i="9"/>
  <c r="V131" i="9"/>
  <c r="V70" i="9"/>
  <c r="V158" i="9"/>
  <c r="V211" i="9"/>
  <c r="V414" i="9"/>
  <c r="V454" i="9"/>
  <c r="V165" i="9"/>
  <c r="V216" i="9"/>
  <c r="V238" i="9"/>
  <c r="V295" i="9"/>
  <c r="V406" i="9"/>
  <c r="V486" i="9"/>
  <c r="V208" i="9"/>
  <c r="V451" i="9"/>
  <c r="V271" i="9"/>
  <c r="V400" i="9"/>
  <c r="V200" i="9"/>
  <c r="V298" i="9"/>
  <c r="V473" i="9"/>
  <c r="V148" i="9"/>
  <c r="V417" i="9"/>
  <c r="V172" i="9"/>
  <c r="V335" i="9"/>
  <c r="V156" i="9"/>
  <c r="V250" i="9"/>
  <c r="V288" i="9"/>
  <c r="V315" i="9"/>
  <c r="V374" i="9"/>
  <c r="V422" i="9"/>
  <c r="V471" i="9"/>
  <c r="V119" i="9"/>
  <c r="V161" i="9"/>
  <c r="V207" i="9"/>
  <c r="V222" i="9"/>
  <c r="V420" i="9"/>
  <c r="V115" i="9"/>
  <c r="V182" i="9"/>
  <c r="V286" i="9"/>
  <c r="V369" i="9"/>
  <c r="V195" i="9"/>
  <c r="V359" i="9"/>
  <c r="V469" i="9"/>
  <c r="V186" i="9"/>
  <c r="V232" i="9"/>
  <c r="V310" i="9"/>
  <c r="V341" i="9"/>
  <c r="V385" i="9"/>
  <c r="V397" i="9"/>
  <c r="V183" i="9"/>
  <c r="V108" i="9"/>
  <c r="V129" i="9"/>
  <c r="V203" i="9"/>
  <c r="V287" i="9"/>
  <c r="V457" i="9"/>
  <c r="V106" i="9"/>
  <c r="V209" i="9"/>
  <c r="V492" i="9"/>
  <c r="V424" i="9"/>
  <c r="V363" i="9"/>
  <c r="V114" i="9"/>
  <c r="V458" i="9"/>
  <c r="V204" i="9"/>
  <c r="V270" i="9"/>
  <c r="V450" i="9"/>
  <c r="V169" i="9"/>
  <c r="V352" i="9"/>
  <c r="V440" i="9"/>
  <c r="V196" i="9"/>
  <c r="V229" i="9"/>
  <c r="V266" i="9"/>
  <c r="V345" i="9"/>
  <c r="V372" i="9"/>
  <c r="V446" i="9"/>
  <c r="V162" i="9"/>
  <c r="V28" i="9"/>
  <c r="V426" i="9"/>
  <c r="V164" i="9"/>
  <c r="V313" i="9"/>
  <c r="V478" i="9"/>
  <c r="V176" i="9"/>
  <c r="V220" i="9"/>
  <c r="V123" i="9"/>
  <c r="V493" i="9"/>
  <c r="V370" i="9"/>
  <c r="V230" i="9"/>
  <c r="V132" i="9"/>
  <c r="V252" i="9"/>
  <c r="V267" i="9"/>
  <c r="V274" i="9"/>
  <c r="V275" i="9"/>
  <c r="V276" i="9"/>
  <c r="V294" i="9"/>
  <c r="V88" i="9"/>
  <c r="V329" i="9"/>
  <c r="V11" i="9"/>
  <c r="V351" i="9"/>
  <c r="V354" i="9"/>
  <c r="V355" i="9"/>
  <c r="V401" i="9"/>
  <c r="V408" i="9"/>
  <c r="V411" i="9"/>
  <c r="V101" i="9"/>
  <c r="V452" i="9"/>
  <c r="V168" i="9"/>
  <c r="V254" i="9"/>
  <c r="V368" i="9"/>
  <c r="V152" i="9"/>
  <c r="V201" i="9"/>
  <c r="V364" i="9"/>
  <c r="V159" i="9"/>
  <c r="V228" i="9"/>
  <c r="V239" i="9"/>
  <c r="V333" i="9"/>
  <c r="V361" i="9"/>
  <c r="V387" i="9"/>
  <c r="V447" i="9"/>
  <c r="V282" i="9"/>
  <c r="V346" i="9"/>
  <c r="V205" i="9"/>
  <c r="V339" i="9"/>
  <c r="V138" i="9"/>
  <c r="V192" i="9"/>
  <c r="V281" i="9"/>
  <c r="V342" i="9"/>
  <c r="V124" i="9"/>
  <c r="V416" i="9"/>
  <c r="V95" i="9"/>
  <c r="V495" i="9"/>
  <c r="V456" i="9"/>
  <c r="V100" i="9"/>
  <c r="V419" i="9"/>
  <c r="V433" i="9"/>
  <c r="V474" i="9"/>
  <c r="V241" i="9"/>
  <c r="V307" i="9"/>
  <c r="V143" i="9"/>
  <c r="V303" i="9"/>
  <c r="V365" i="9"/>
  <c r="V160" i="9"/>
  <c r="V227" i="9"/>
  <c r="V259" i="9"/>
  <c r="V325" i="9"/>
  <c r="V362" i="9"/>
  <c r="V395" i="9"/>
  <c r="V107" i="9"/>
  <c r="V87" i="9"/>
  <c r="V392" i="9"/>
  <c r="V180" i="9"/>
  <c r="V293" i="9"/>
  <c r="V465" i="9"/>
  <c r="V89" i="9"/>
  <c r="V246" i="9"/>
  <c r="V337" i="9"/>
  <c r="V344" i="9"/>
  <c r="V373" i="9"/>
  <c r="V110" i="9"/>
  <c r="V494" i="9"/>
  <c r="V380" i="9"/>
  <c r="U443" i="9"/>
  <c r="U146" i="9"/>
  <c r="U421" i="9"/>
  <c r="U243" i="9"/>
  <c r="U236" i="9"/>
  <c r="U272" i="9"/>
  <c r="U331" i="9"/>
  <c r="U184" i="9"/>
  <c r="U291" i="9"/>
  <c r="U126" i="9"/>
  <c r="U349" i="9"/>
  <c r="U237" i="9"/>
  <c r="U242" i="9"/>
  <c r="U480" i="9"/>
  <c r="U425" i="9"/>
  <c r="U43" i="9"/>
  <c r="U141" i="9"/>
  <c r="U301" i="9"/>
  <c r="U139" i="9"/>
  <c r="U221" i="9"/>
  <c r="U256" i="9"/>
  <c r="U312" i="9"/>
  <c r="U381" i="9"/>
  <c r="U467" i="9"/>
  <c r="U181" i="9"/>
  <c r="U262" i="9"/>
  <c r="U45" i="9"/>
  <c r="U430" i="9"/>
  <c r="U219" i="9"/>
  <c r="U320" i="9"/>
  <c r="U404" i="9"/>
  <c r="U191" i="9"/>
  <c r="U261" i="9"/>
  <c r="U371" i="9"/>
  <c r="U464" i="9"/>
  <c r="U187" i="9"/>
  <c r="U382" i="9"/>
  <c r="U193" i="9"/>
  <c r="U384" i="9"/>
  <c r="U487" i="9"/>
  <c r="U489" i="9"/>
  <c r="U491" i="9"/>
  <c r="U497" i="9"/>
  <c r="U116" i="9"/>
  <c r="U498" i="9"/>
  <c r="U500" i="9"/>
  <c r="U502" i="9"/>
  <c r="U504" i="9"/>
  <c r="U506" i="9"/>
  <c r="U508" i="9"/>
  <c r="U510" i="9"/>
  <c r="U512" i="9"/>
  <c r="U514" i="9"/>
  <c r="U516" i="9"/>
  <c r="U518" i="9"/>
  <c r="U520" i="9"/>
  <c r="U522" i="9"/>
  <c r="U524" i="9"/>
  <c r="U526" i="9"/>
  <c r="U528" i="9"/>
  <c r="U530" i="9"/>
  <c r="U532" i="9"/>
  <c r="U534" i="9"/>
  <c r="U536" i="9"/>
  <c r="U538" i="9"/>
  <c r="U540" i="9"/>
  <c r="U542" i="9"/>
  <c r="U544" i="9"/>
  <c r="U546" i="9"/>
  <c r="U548" i="9"/>
  <c r="U550" i="9"/>
  <c r="U552" i="9"/>
  <c r="U554" i="9"/>
  <c r="U556" i="9"/>
  <c r="U558" i="9"/>
  <c r="U560" i="9"/>
  <c r="U562" i="9"/>
  <c r="U564" i="9"/>
  <c r="U566" i="9"/>
  <c r="U568" i="9"/>
  <c r="U570" i="9"/>
  <c r="U572" i="9"/>
  <c r="U574" i="9"/>
  <c r="U576" i="9"/>
  <c r="U578" i="9"/>
  <c r="U580" i="9"/>
  <c r="U582" i="9"/>
  <c r="U584" i="9"/>
  <c r="U586" i="9"/>
  <c r="U588" i="9"/>
  <c r="U590" i="9"/>
  <c r="U592" i="9"/>
  <c r="U594" i="9"/>
  <c r="U596" i="9"/>
  <c r="U598" i="9"/>
  <c r="U600" i="9"/>
  <c r="U485" i="9"/>
  <c r="U455" i="9"/>
  <c r="U376" i="9"/>
  <c r="U268" i="9"/>
  <c r="U121" i="9"/>
  <c r="U461" i="9"/>
  <c r="U212" i="9"/>
  <c r="U235" i="9"/>
  <c r="U377" i="9"/>
  <c r="U375" i="9"/>
  <c r="U388" i="9"/>
  <c r="U127" i="9"/>
  <c r="U130" i="9"/>
  <c r="U309" i="9"/>
  <c r="U407" i="9"/>
  <c r="U348" i="9"/>
  <c r="U167" i="9"/>
  <c r="U215" i="9"/>
  <c r="U336" i="9"/>
  <c r="U179" i="9"/>
  <c r="U244" i="9"/>
  <c r="U258" i="9"/>
  <c r="U314" i="9"/>
  <c r="U405" i="9"/>
  <c r="U496" i="9"/>
  <c r="U501" i="9"/>
  <c r="U509" i="9"/>
  <c r="U517" i="9"/>
  <c r="U525" i="9"/>
  <c r="U533" i="9"/>
  <c r="U541" i="9"/>
  <c r="U549" i="9"/>
  <c r="U557" i="9"/>
  <c r="U565" i="9"/>
  <c r="U573" i="9"/>
  <c r="U581" i="9"/>
  <c r="U589" i="9"/>
  <c r="U597" i="9"/>
  <c r="U82" i="9"/>
  <c r="U231" i="9"/>
  <c r="U147" i="9"/>
  <c r="U99" i="9"/>
  <c r="U444" i="9"/>
  <c r="U92" i="9"/>
  <c r="U264" i="9"/>
  <c r="U199" i="9"/>
  <c r="U410" i="9"/>
  <c r="U255" i="9"/>
  <c r="U338" i="9"/>
  <c r="U74" i="9"/>
  <c r="U277" i="9"/>
  <c r="U353" i="9"/>
  <c r="U297" i="9"/>
  <c r="U379" i="9"/>
  <c r="U214" i="9"/>
  <c r="U299" i="9"/>
  <c r="U460" i="9"/>
  <c r="U188" i="9"/>
  <c r="U38" i="9"/>
  <c r="U414" i="9"/>
  <c r="U194" i="9"/>
  <c r="U402" i="9"/>
  <c r="U157" i="9"/>
  <c r="U202" i="9"/>
  <c r="U238" i="9"/>
  <c r="U332" i="9"/>
  <c r="U399" i="9"/>
  <c r="U486" i="9"/>
  <c r="U208" i="9"/>
  <c r="U451" i="9"/>
  <c r="U271" i="9"/>
  <c r="U400" i="9"/>
  <c r="U200" i="9"/>
  <c r="U26" i="9"/>
  <c r="U298" i="9"/>
  <c r="U37" i="9"/>
  <c r="U473" i="9"/>
  <c r="U148" i="9"/>
  <c r="U305" i="9"/>
  <c r="U172" i="9"/>
  <c r="U334" i="9"/>
  <c r="U472" i="9"/>
  <c r="U250" i="9"/>
  <c r="U285" i="9"/>
  <c r="U315" i="9"/>
  <c r="U328" i="9"/>
  <c r="U422" i="9"/>
  <c r="U453" i="9"/>
  <c r="U119" i="9"/>
  <c r="U161" i="9"/>
  <c r="U207" i="9"/>
  <c r="U230" i="9"/>
  <c r="U274" i="9"/>
  <c r="U351" i="9"/>
  <c r="U100" i="9"/>
  <c r="U419" i="9"/>
  <c r="U101" i="9"/>
  <c r="U490" i="9"/>
  <c r="U499" i="9"/>
  <c r="U507" i="9"/>
  <c r="U515" i="9"/>
  <c r="U523" i="9"/>
  <c r="U531" i="9"/>
  <c r="U539" i="9"/>
  <c r="U547" i="9"/>
  <c r="U555" i="9"/>
  <c r="U563" i="9"/>
  <c r="U571" i="9"/>
  <c r="U579" i="9"/>
  <c r="U587" i="9"/>
  <c r="U595" i="9"/>
  <c r="U429" i="9"/>
  <c r="U149" i="9"/>
  <c r="U113" i="9"/>
  <c r="U463" i="9"/>
  <c r="U462" i="9"/>
  <c r="U69" i="9"/>
  <c r="U477" i="9"/>
  <c r="U251" i="9"/>
  <c r="U217" i="9"/>
  <c r="U265" i="9"/>
  <c r="U415" i="9"/>
  <c r="U58" i="9"/>
  <c r="U21" i="9"/>
  <c r="U135" i="9"/>
  <c r="U300" i="9"/>
  <c r="U145" i="9"/>
  <c r="U248" i="9"/>
  <c r="U343" i="9"/>
  <c r="U484" i="9"/>
  <c r="U189" i="9"/>
  <c r="U90" i="9"/>
  <c r="U210" i="9"/>
  <c r="U403" i="9"/>
  <c r="U165" i="9"/>
  <c r="U216" i="9"/>
  <c r="U240" i="9"/>
  <c r="U350" i="9"/>
  <c r="U406" i="9"/>
  <c r="U144" i="9"/>
  <c r="U234" i="9"/>
  <c r="U470" i="9"/>
  <c r="U317" i="9"/>
  <c r="U445" i="9"/>
  <c r="U213" i="9"/>
  <c r="U7" i="9"/>
  <c r="U306" i="9"/>
  <c r="U109" i="9"/>
  <c r="U475" i="9"/>
  <c r="U150" i="9"/>
  <c r="U417" i="9"/>
  <c r="U173" i="9"/>
  <c r="U335" i="9"/>
  <c r="U156" i="9"/>
  <c r="U269" i="9"/>
  <c r="U288" i="9"/>
  <c r="U316" i="9"/>
  <c r="U374" i="9"/>
  <c r="U432" i="9"/>
  <c r="U471" i="9"/>
  <c r="U131" i="9"/>
  <c r="U166" i="9"/>
  <c r="U96" i="9"/>
  <c r="U211" i="9"/>
  <c r="U132" i="9"/>
  <c r="U275" i="9"/>
  <c r="U294" i="9"/>
  <c r="U329" i="9"/>
  <c r="U354" i="9"/>
  <c r="U401" i="9"/>
  <c r="U420" i="9"/>
  <c r="U114" i="9"/>
  <c r="U458" i="9"/>
  <c r="U513" i="9"/>
  <c r="U529" i="9"/>
  <c r="U545" i="9"/>
  <c r="U561" i="9"/>
  <c r="U577" i="9"/>
  <c r="U593" i="9"/>
  <c r="U296" i="9"/>
  <c r="U171" i="9"/>
  <c r="U292" i="9"/>
  <c r="U178" i="9"/>
  <c r="U409" i="9"/>
  <c r="U321" i="9"/>
  <c r="U104" i="9"/>
  <c r="U263" i="9"/>
  <c r="U360" i="9"/>
  <c r="U278" i="9"/>
  <c r="U398" i="9"/>
  <c r="U396" i="9"/>
  <c r="U185" i="9"/>
  <c r="U295" i="9"/>
  <c r="U442" i="9"/>
  <c r="U449" i="9"/>
  <c r="U319" i="9"/>
  <c r="U6" i="9"/>
  <c r="U125" i="9"/>
  <c r="U140" i="9"/>
  <c r="U441" i="9"/>
  <c r="U434" i="9"/>
  <c r="U284" i="9"/>
  <c r="U324" i="9"/>
  <c r="U437" i="9"/>
  <c r="U94" i="9"/>
  <c r="U158" i="9"/>
  <c r="U206" i="9"/>
  <c r="U267" i="9"/>
  <c r="U363" i="9"/>
  <c r="U433" i="9"/>
  <c r="U474" i="9"/>
  <c r="U241" i="9"/>
  <c r="U307" i="9"/>
  <c r="U143" i="9"/>
  <c r="U201" i="9"/>
  <c r="U364" i="9"/>
  <c r="U159" i="9"/>
  <c r="U227" i="9"/>
  <c r="U239" i="9"/>
  <c r="U325" i="9"/>
  <c r="U361" i="9"/>
  <c r="U387" i="9"/>
  <c r="U447" i="9"/>
  <c r="U282" i="9"/>
  <c r="U64" i="9"/>
  <c r="U203" i="9"/>
  <c r="U313" i="9"/>
  <c r="U478" i="9"/>
  <c r="U176" i="9"/>
  <c r="U246" i="9"/>
  <c r="U342" i="9"/>
  <c r="U95" i="9"/>
  <c r="U495" i="9"/>
  <c r="U488" i="9"/>
  <c r="U569" i="9"/>
  <c r="U585" i="9"/>
  <c r="U393" i="9"/>
  <c r="U197" i="9"/>
  <c r="U247" i="9"/>
  <c r="U118" i="9"/>
  <c r="U190" i="9"/>
  <c r="U330" i="9"/>
  <c r="U454" i="9"/>
  <c r="U378" i="9"/>
  <c r="U198" i="9"/>
  <c r="U29" i="9"/>
  <c r="U260" i="9"/>
  <c r="U245" i="9"/>
  <c r="U391" i="9"/>
  <c r="U20" i="9"/>
  <c r="U411" i="9"/>
  <c r="U270" i="9"/>
  <c r="U169" i="9"/>
  <c r="U186" i="9"/>
  <c r="U341" i="9"/>
  <c r="U162" i="9"/>
  <c r="U108" i="9"/>
  <c r="U164" i="9"/>
  <c r="U457" i="9"/>
  <c r="U209" i="9"/>
  <c r="U110" i="9"/>
  <c r="U494" i="9"/>
  <c r="U98" i="9"/>
  <c r="U519" i="9"/>
  <c r="U535" i="9"/>
  <c r="U567" i="9"/>
  <c r="U599" i="9"/>
  <c r="U102" i="9"/>
  <c r="U134" i="9"/>
  <c r="U120" i="9"/>
  <c r="U412" i="9"/>
  <c r="U249" i="9"/>
  <c r="U273" i="9"/>
  <c r="U280" i="9"/>
  <c r="U448" i="9"/>
  <c r="U80" i="9"/>
  <c r="U423" i="9"/>
  <c r="U283" i="9"/>
  <c r="U436" i="9"/>
  <c r="U252" i="9"/>
  <c r="U88" i="9"/>
  <c r="U286" i="9"/>
  <c r="U195" i="9"/>
  <c r="U359" i="9"/>
  <c r="U196" i="9"/>
  <c r="U385" i="9"/>
  <c r="U183" i="9"/>
  <c r="U346" i="9"/>
  <c r="U180" i="9"/>
  <c r="U293" i="9"/>
  <c r="U89" i="9"/>
  <c r="U124" i="9"/>
  <c r="U492" i="9"/>
  <c r="U133" i="9"/>
  <c r="U511" i="9"/>
  <c r="U527" i="9"/>
  <c r="U543" i="9"/>
  <c r="U559" i="9"/>
  <c r="U575" i="9"/>
  <c r="U591" i="9"/>
  <c r="U439" i="9"/>
  <c r="U390" i="9"/>
  <c r="U394" i="9"/>
  <c r="U418" i="9"/>
  <c r="U481" i="9"/>
  <c r="U154" i="9"/>
  <c r="U218" i="9"/>
  <c r="U466" i="9"/>
  <c r="U163" i="9"/>
  <c r="U136" i="9"/>
  <c r="U175" i="9"/>
  <c r="U383" i="9"/>
  <c r="U279" i="9"/>
  <c r="U459" i="9"/>
  <c r="U435" i="9"/>
  <c r="U223" i="9"/>
  <c r="U358" i="9"/>
  <c r="U174" i="9"/>
  <c r="U483" i="9"/>
  <c r="U479" i="9"/>
  <c r="U93" i="9"/>
  <c r="U111" i="9"/>
  <c r="U257" i="9"/>
  <c r="U308" i="9"/>
  <c r="U233" i="9"/>
  <c r="U290" i="9"/>
  <c r="U386" i="9"/>
  <c r="U482" i="9"/>
  <c r="U356" i="9"/>
  <c r="U222" i="9"/>
  <c r="U276" i="9"/>
  <c r="U408" i="9"/>
  <c r="U168" i="9"/>
  <c r="U254" i="9"/>
  <c r="U368" i="9"/>
  <c r="U152" i="9"/>
  <c r="U303" i="9"/>
  <c r="U365" i="9"/>
  <c r="U160" i="9"/>
  <c r="U228" i="9"/>
  <c r="U259" i="9"/>
  <c r="U333" i="9"/>
  <c r="U362" i="9"/>
  <c r="U395" i="9"/>
  <c r="U107" i="9"/>
  <c r="U87" i="9"/>
  <c r="U129" i="9"/>
  <c r="U205" i="9"/>
  <c r="U339" i="9"/>
  <c r="U138" i="9"/>
  <c r="U192" i="9"/>
  <c r="U281" i="9"/>
  <c r="U123" i="9"/>
  <c r="U416" i="9"/>
  <c r="U493" i="9"/>
  <c r="U370" i="9"/>
  <c r="U424" i="9"/>
  <c r="U427" i="9"/>
  <c r="U505" i="9"/>
  <c r="U521" i="9"/>
  <c r="U537" i="9"/>
  <c r="U553" i="9"/>
  <c r="U137" i="9"/>
  <c r="U57" i="9"/>
  <c r="U142" i="9"/>
  <c r="U476" i="9"/>
  <c r="U97" i="9"/>
  <c r="U224" i="9"/>
  <c r="U389" i="9"/>
  <c r="U85" i="9"/>
  <c r="U226" i="9"/>
  <c r="U153" i="9"/>
  <c r="U289" i="9"/>
  <c r="U128" i="9"/>
  <c r="U327" i="9"/>
  <c r="U302" i="9"/>
  <c r="U225" i="9"/>
  <c r="U452" i="9"/>
  <c r="U182" i="9"/>
  <c r="U369" i="9"/>
  <c r="U352" i="9"/>
  <c r="U440" i="9"/>
  <c r="U229" i="9"/>
  <c r="U266" i="9"/>
  <c r="U372" i="9"/>
  <c r="U397" i="9"/>
  <c r="U392" i="9"/>
  <c r="U287" i="9"/>
  <c r="U106" i="9"/>
  <c r="U344" i="9"/>
  <c r="U373" i="9"/>
  <c r="U380" i="9"/>
  <c r="U503" i="9"/>
  <c r="U551" i="9"/>
  <c r="U583" i="9"/>
  <c r="U366" i="9"/>
  <c r="U253" i="9"/>
  <c r="U311" i="9"/>
  <c r="U323" i="9"/>
  <c r="U177" i="9"/>
  <c r="U438" i="9"/>
  <c r="U318" i="9"/>
  <c r="U326" i="9"/>
  <c r="U25" i="9"/>
  <c r="U413" i="9"/>
  <c r="U322" i="9"/>
  <c r="U71" i="9"/>
  <c r="U155" i="9"/>
  <c r="U91" i="9"/>
  <c r="U355" i="9"/>
  <c r="U204" i="9"/>
  <c r="U450" i="9"/>
  <c r="U469" i="9"/>
  <c r="U232" i="9"/>
  <c r="U310" i="9"/>
  <c r="U345" i="9"/>
  <c r="U446" i="9"/>
  <c r="U426" i="9"/>
  <c r="U465" i="9"/>
  <c r="U220" i="9"/>
  <c r="U337" i="9"/>
  <c r="U456" i="9"/>
  <c r="T489" i="9"/>
  <c r="T497" i="9"/>
  <c r="T498" i="9"/>
  <c r="T502" i="9"/>
  <c r="T506" i="9"/>
  <c r="T510" i="9"/>
  <c r="T514" i="9"/>
  <c r="T518" i="9"/>
  <c r="T522" i="9"/>
  <c r="T526" i="9"/>
  <c r="T530" i="9"/>
  <c r="T534" i="9"/>
  <c r="T538" i="9"/>
  <c r="T542" i="9"/>
  <c r="T546" i="9"/>
  <c r="T550" i="9"/>
  <c r="T554" i="9"/>
  <c r="T558" i="9"/>
  <c r="T562" i="9"/>
  <c r="T566" i="9"/>
  <c r="T570" i="9"/>
  <c r="T574" i="9"/>
  <c r="T578" i="9"/>
  <c r="T582" i="9"/>
  <c r="T586" i="9"/>
  <c r="T590" i="9"/>
  <c r="T594" i="9"/>
  <c r="T598" i="9"/>
  <c r="T429" i="9"/>
  <c r="T137" i="9"/>
  <c r="T443" i="9"/>
  <c r="T149" i="9"/>
  <c r="T146" i="9"/>
  <c r="T296" i="9"/>
  <c r="T421" i="9"/>
  <c r="T113" i="9"/>
  <c r="T243" i="9"/>
  <c r="T236" i="9"/>
  <c r="T463" i="9"/>
  <c r="T272" i="9"/>
  <c r="T171" i="9"/>
  <c r="T331" i="9"/>
  <c r="T184" i="9"/>
  <c r="T14" i="9"/>
  <c r="T291" i="9"/>
  <c r="T292" i="9"/>
  <c r="T126" i="9"/>
  <c r="T41" i="9"/>
  <c r="T349" i="9"/>
  <c r="T393" i="9"/>
  <c r="T237" i="9"/>
  <c r="T76" i="9"/>
  <c r="T40" i="9"/>
  <c r="T178" i="9"/>
  <c r="T242" i="9"/>
  <c r="T462" i="9"/>
  <c r="T480" i="9"/>
  <c r="T197" i="9"/>
  <c r="T425" i="9"/>
  <c r="T43" i="9"/>
  <c r="T477" i="9"/>
  <c r="T141" i="9"/>
  <c r="T142" i="9"/>
  <c r="T78" i="9"/>
  <c r="T251" i="9"/>
  <c r="T301" i="9"/>
  <c r="T409" i="9"/>
  <c r="T139" i="9"/>
  <c r="T217" i="9"/>
  <c r="T221" i="9"/>
  <c r="T247" i="9"/>
  <c r="T256" i="9"/>
  <c r="T265" i="9"/>
  <c r="T312" i="9"/>
  <c r="T321" i="9"/>
  <c r="T381" i="9"/>
  <c r="T415" i="9"/>
  <c r="T488" i="9"/>
  <c r="T496" i="9"/>
  <c r="T117" i="9"/>
  <c r="T501" i="9"/>
  <c r="T505" i="9"/>
  <c r="T509" i="9"/>
  <c r="T513" i="9"/>
  <c r="T517" i="9"/>
  <c r="T521" i="9"/>
  <c r="T525" i="9"/>
  <c r="T529" i="9"/>
  <c r="T533" i="9"/>
  <c r="T537" i="9"/>
  <c r="T541" i="9"/>
  <c r="T545" i="9"/>
  <c r="T549" i="9"/>
  <c r="T553" i="9"/>
  <c r="T557" i="9"/>
  <c r="T561" i="9"/>
  <c r="T565" i="9"/>
  <c r="T569" i="9"/>
  <c r="T573" i="9"/>
  <c r="T577" i="9"/>
  <c r="T581" i="9"/>
  <c r="T585" i="9"/>
  <c r="T589" i="9"/>
  <c r="T593" i="9"/>
  <c r="T597" i="9"/>
  <c r="T491" i="9"/>
  <c r="T500" i="9"/>
  <c r="T508" i="9"/>
  <c r="T516" i="9"/>
  <c r="T524" i="9"/>
  <c r="T532" i="9"/>
  <c r="T540" i="9"/>
  <c r="T548" i="9"/>
  <c r="T556" i="9"/>
  <c r="T564" i="9"/>
  <c r="T572" i="9"/>
  <c r="T580" i="9"/>
  <c r="T588" i="9"/>
  <c r="T596" i="9"/>
  <c r="T485" i="9"/>
  <c r="T376" i="9"/>
  <c r="T121" i="9"/>
  <c r="T212" i="9"/>
  <c r="T377" i="9"/>
  <c r="T388" i="9"/>
  <c r="T127" i="9"/>
  <c r="T309" i="9"/>
  <c r="T167" i="9"/>
  <c r="T336" i="9"/>
  <c r="T244" i="9"/>
  <c r="T314" i="9"/>
  <c r="T490" i="9"/>
  <c r="T499" i="9"/>
  <c r="T507" i="9"/>
  <c r="T515" i="9"/>
  <c r="T523" i="9"/>
  <c r="T531" i="9"/>
  <c r="T539" i="9"/>
  <c r="T547" i="9"/>
  <c r="T555" i="9"/>
  <c r="T563" i="9"/>
  <c r="T571" i="9"/>
  <c r="T579" i="9"/>
  <c r="T587" i="9"/>
  <c r="T595" i="9"/>
  <c r="T439" i="9"/>
  <c r="T390" i="9"/>
  <c r="T394" i="9"/>
  <c r="T67" i="9"/>
  <c r="T418" i="9"/>
  <c r="T366" i="9"/>
  <c r="T481" i="9"/>
  <c r="T134" i="9"/>
  <c r="T154" i="9"/>
  <c r="T253" i="9"/>
  <c r="T218" i="9"/>
  <c r="T311" i="9"/>
  <c r="T466" i="9"/>
  <c r="T476" i="9"/>
  <c r="T118" i="9"/>
  <c r="T74" i="9"/>
  <c r="T120" i="9"/>
  <c r="T263" i="9"/>
  <c r="T353" i="9"/>
  <c r="T112" i="9"/>
  <c r="T136" i="9"/>
  <c r="T224" i="9"/>
  <c r="T300" i="9"/>
  <c r="T323" i="9"/>
  <c r="T379" i="9"/>
  <c r="T145" i="9"/>
  <c r="T190" i="9"/>
  <c r="T214" i="9"/>
  <c r="T249" i="9"/>
  <c r="T278" i="9"/>
  <c r="T343" i="9"/>
  <c r="T383" i="9"/>
  <c r="T460" i="9"/>
  <c r="T484" i="9"/>
  <c r="T188" i="9"/>
  <c r="T279" i="9"/>
  <c r="T330" i="9"/>
  <c r="T90" i="9"/>
  <c r="T414" i="9"/>
  <c r="T85" i="9"/>
  <c r="T194" i="9"/>
  <c r="T273" i="9"/>
  <c r="T396" i="9"/>
  <c r="T403" i="9"/>
  <c r="T454" i="9"/>
  <c r="T165" i="9"/>
  <c r="T185" i="9"/>
  <c r="T216" i="9"/>
  <c r="T226" i="9"/>
  <c r="T240" i="9"/>
  <c r="T295" i="9"/>
  <c r="T350" i="9"/>
  <c r="T378" i="9"/>
  <c r="T406" i="9"/>
  <c r="T442" i="9"/>
  <c r="T144" i="9"/>
  <c r="T198" i="9"/>
  <c r="T234" i="9"/>
  <c r="T116" i="9"/>
  <c r="T512" i="9"/>
  <c r="T528" i="9"/>
  <c r="T544" i="9"/>
  <c r="T560" i="9"/>
  <c r="T576" i="9"/>
  <c r="T592" i="9"/>
  <c r="T455" i="9"/>
  <c r="T235" i="9"/>
  <c r="T5" i="9"/>
  <c r="T407" i="9"/>
  <c r="T215" i="9"/>
  <c r="T258" i="9"/>
  <c r="T181" i="9"/>
  <c r="T122" i="9"/>
  <c r="T430" i="9"/>
  <c r="T320" i="9"/>
  <c r="T191" i="9"/>
  <c r="T371" i="9"/>
  <c r="T187" i="9"/>
  <c r="T382" i="9"/>
  <c r="T193" i="9"/>
  <c r="T435" i="9"/>
  <c r="T223" i="9"/>
  <c r="T358" i="9"/>
  <c r="T174" i="9"/>
  <c r="T449" i="9"/>
  <c r="T470" i="9"/>
  <c r="T153" i="9"/>
  <c r="T317" i="9"/>
  <c r="T319" i="9"/>
  <c r="T445" i="9"/>
  <c r="T213" i="9"/>
  <c r="T289" i="9"/>
  <c r="T306" i="9"/>
  <c r="T125" i="9"/>
  <c r="T109" i="9"/>
  <c r="T128" i="9"/>
  <c r="T475" i="9"/>
  <c r="T140" i="9"/>
  <c r="T150" i="9"/>
  <c r="T260" i="9"/>
  <c r="T417" i="9"/>
  <c r="T441" i="9"/>
  <c r="T173" i="9"/>
  <c r="T327" i="9"/>
  <c r="T335" i="9"/>
  <c r="T434" i="9"/>
  <c r="T156" i="9"/>
  <c r="T245" i="9"/>
  <c r="T269" i="9"/>
  <c r="T284" i="9"/>
  <c r="T288" i="9"/>
  <c r="T302" i="9"/>
  <c r="T316" i="9"/>
  <c r="T324" i="9"/>
  <c r="T374" i="9"/>
  <c r="T391" i="9"/>
  <c r="T432" i="9"/>
  <c r="T437" i="9"/>
  <c r="T471" i="9"/>
  <c r="T131" i="9"/>
  <c r="T94" i="9"/>
  <c r="T81" i="9"/>
  <c r="T158" i="9"/>
  <c r="T166" i="9"/>
  <c r="T96" i="9"/>
  <c r="T206" i="9"/>
  <c r="T211" i="9"/>
  <c r="T225" i="9"/>
  <c r="T132" i="9"/>
  <c r="T267" i="9"/>
  <c r="T275" i="9"/>
  <c r="T294" i="9"/>
  <c r="T329" i="9"/>
  <c r="T354" i="9"/>
  <c r="T363" i="9"/>
  <c r="T401" i="9"/>
  <c r="T411" i="9"/>
  <c r="T420" i="9"/>
  <c r="T433" i="9"/>
  <c r="T114" i="9"/>
  <c r="T452" i="9"/>
  <c r="T458" i="9"/>
  <c r="T474" i="9"/>
  <c r="T182" i="9"/>
  <c r="T241" i="9"/>
  <c r="T270" i="9"/>
  <c r="T307" i="9"/>
  <c r="T369" i="9"/>
  <c r="T143" i="9"/>
  <c r="T169" i="9"/>
  <c r="T201" i="9"/>
  <c r="T352" i="9"/>
  <c r="T364" i="9"/>
  <c r="T440" i="9"/>
  <c r="T159" i="9"/>
  <c r="T186" i="9"/>
  <c r="T227" i="9"/>
  <c r="T229" i="9"/>
  <c r="T239" i="9"/>
  <c r="T266" i="9"/>
  <c r="T325" i="9"/>
  <c r="T341" i="9"/>
  <c r="T361" i="9"/>
  <c r="T372" i="9"/>
  <c r="T387" i="9"/>
  <c r="T397" i="9"/>
  <c r="T447" i="9"/>
  <c r="T162" i="9"/>
  <c r="T108" i="9"/>
  <c r="T282" i="9"/>
  <c r="T392" i="9"/>
  <c r="T64" i="9"/>
  <c r="T164" i="9"/>
  <c r="T203" i="9"/>
  <c r="T287" i="9"/>
  <c r="T313" i="9"/>
  <c r="T457" i="9"/>
  <c r="T478" i="9"/>
  <c r="T106" i="9"/>
  <c r="T176" i="9"/>
  <c r="T209" i="9"/>
  <c r="T246" i="9"/>
  <c r="T56" i="9"/>
  <c r="T342" i="9"/>
  <c r="T344" i="9"/>
  <c r="T84" i="9"/>
  <c r="T494" i="9"/>
  <c r="T46" i="9"/>
  <c r="T511" i="9"/>
  <c r="T527" i="9"/>
  <c r="T543" i="9"/>
  <c r="T559" i="9"/>
  <c r="T575" i="9"/>
  <c r="T591" i="9"/>
  <c r="T99" i="9"/>
  <c r="T264" i="9"/>
  <c r="T163" i="9"/>
  <c r="T277" i="9"/>
  <c r="T412" i="9"/>
  <c r="T175" i="9"/>
  <c r="T38" i="9"/>
  <c r="T459" i="9"/>
  <c r="T402" i="9"/>
  <c r="T202" i="9"/>
  <c r="T487" i="9"/>
  <c r="T568" i="9"/>
  <c r="T584" i="9"/>
  <c r="T600" i="9"/>
  <c r="T461" i="9"/>
  <c r="T130" i="9"/>
  <c r="T348" i="9"/>
  <c r="T503" i="9"/>
  <c r="T519" i="9"/>
  <c r="T535" i="9"/>
  <c r="T551" i="9"/>
  <c r="T567" i="9"/>
  <c r="T583" i="9"/>
  <c r="T599" i="9"/>
  <c r="T147" i="9"/>
  <c r="T92" i="9"/>
  <c r="T410" i="9"/>
  <c r="T338" i="9"/>
  <c r="T104" i="9"/>
  <c r="T47" i="9"/>
  <c r="T135" i="9"/>
  <c r="T360" i="9"/>
  <c r="T248" i="9"/>
  <c r="T389" i="9"/>
  <c r="T189" i="9"/>
  <c r="T398" i="9"/>
  <c r="T210" i="9"/>
  <c r="T157" i="9"/>
  <c r="T238" i="9"/>
  <c r="T399" i="9"/>
  <c r="T208" i="9"/>
  <c r="T373" i="9"/>
  <c r="T110" i="9"/>
  <c r="T95" i="9"/>
  <c r="T495" i="9"/>
  <c r="T380" i="9"/>
  <c r="T98" i="9"/>
  <c r="T427" i="9"/>
  <c r="T72" i="9"/>
  <c r="T231" i="9"/>
  <c r="T444" i="9"/>
  <c r="T199" i="9"/>
  <c r="T255" i="9"/>
  <c r="T297" i="9"/>
  <c r="T299" i="9"/>
  <c r="T332" i="9"/>
  <c r="T486" i="9"/>
  <c r="T504" i="9"/>
  <c r="T520" i="9"/>
  <c r="T536" i="9"/>
  <c r="T552" i="9"/>
  <c r="T268" i="9"/>
  <c r="T375" i="9"/>
  <c r="T404" i="9"/>
  <c r="T438" i="9"/>
  <c r="T451" i="9"/>
  <c r="T400" i="9"/>
  <c r="T148" i="9"/>
  <c r="T172" i="9"/>
  <c r="T472" i="9"/>
  <c r="T285" i="9"/>
  <c r="T328" i="9"/>
  <c r="T453" i="9"/>
  <c r="T161" i="9"/>
  <c r="T207" i="9"/>
  <c r="T274" i="9"/>
  <c r="T100" i="9"/>
  <c r="T101" i="9"/>
  <c r="T168" i="9"/>
  <c r="T368" i="9"/>
  <c r="T303" i="9"/>
  <c r="T160" i="9"/>
  <c r="T259" i="9"/>
  <c r="T362" i="9"/>
  <c r="T87" i="9"/>
  <c r="T129" i="9"/>
  <c r="T339" i="9"/>
  <c r="T192" i="9"/>
  <c r="T416" i="9"/>
  <c r="T370" i="9"/>
  <c r="T179" i="9"/>
  <c r="T464" i="9"/>
  <c r="T177" i="9"/>
  <c r="T271" i="9"/>
  <c r="T298" i="9"/>
  <c r="T473" i="9"/>
  <c r="T305" i="9"/>
  <c r="T334" i="9"/>
  <c r="T315" i="9"/>
  <c r="T422" i="9"/>
  <c r="T70" i="9"/>
  <c r="T351" i="9"/>
  <c r="T419" i="9"/>
  <c r="T254" i="9"/>
  <c r="T152" i="9"/>
  <c r="T228" i="9"/>
  <c r="T107" i="9"/>
  <c r="T205" i="9"/>
  <c r="T281" i="9"/>
  <c r="T405" i="9"/>
  <c r="T219" i="9"/>
  <c r="T280" i="9"/>
  <c r="T483" i="9"/>
  <c r="T93" i="9"/>
  <c r="T111" i="9"/>
  <c r="T308" i="9"/>
  <c r="T233" i="9"/>
  <c r="T386" i="9"/>
  <c r="T408" i="9"/>
  <c r="T115" i="9"/>
  <c r="T359" i="9"/>
  <c r="T196" i="9"/>
  <c r="T310" i="9"/>
  <c r="T183" i="9"/>
  <c r="T346" i="9"/>
  <c r="T180" i="9"/>
  <c r="T465" i="9"/>
  <c r="T220" i="9"/>
  <c r="T456" i="9"/>
  <c r="T262" i="9"/>
  <c r="T261" i="9"/>
  <c r="T384" i="9"/>
  <c r="T448" i="9"/>
  <c r="T318" i="9"/>
  <c r="T326" i="9"/>
  <c r="T25" i="9"/>
  <c r="T423" i="9"/>
  <c r="T413" i="9"/>
  <c r="T283" i="9"/>
  <c r="T322" i="9"/>
  <c r="T436" i="9"/>
  <c r="T71" i="9"/>
  <c r="T155" i="9"/>
  <c r="T91" i="9"/>
  <c r="T252" i="9"/>
  <c r="T88" i="9"/>
  <c r="T355" i="9"/>
  <c r="T286" i="9"/>
  <c r="T195" i="9"/>
  <c r="T469" i="9"/>
  <c r="T232" i="9"/>
  <c r="T345" i="9"/>
  <c r="T446" i="9"/>
  <c r="T426" i="9"/>
  <c r="T293" i="9"/>
  <c r="T337" i="9"/>
  <c r="T200" i="9"/>
  <c r="T250" i="9"/>
  <c r="T230" i="9"/>
  <c r="T365" i="9"/>
  <c r="T333" i="9"/>
  <c r="T395" i="9"/>
  <c r="T138" i="9"/>
  <c r="T493" i="9"/>
  <c r="T424" i="9"/>
  <c r="T467" i="9"/>
  <c r="T479" i="9"/>
  <c r="T257" i="9"/>
  <c r="T290" i="9"/>
  <c r="T482" i="9"/>
  <c r="T356" i="9"/>
  <c r="T222" i="9"/>
  <c r="T276" i="9"/>
  <c r="T204" i="9"/>
  <c r="T450" i="9"/>
  <c r="T385" i="9"/>
  <c r="T124" i="9"/>
  <c r="T492" i="9"/>
  <c r="S443" i="9"/>
  <c r="S146" i="9"/>
  <c r="S421" i="9"/>
  <c r="S243" i="9"/>
  <c r="S236" i="9"/>
  <c r="S272" i="9"/>
  <c r="S331" i="9"/>
  <c r="S184" i="9"/>
  <c r="S291" i="9"/>
  <c r="S126" i="9"/>
  <c r="S349" i="9"/>
  <c r="S237" i="9"/>
  <c r="S242" i="9"/>
  <c r="S480" i="9"/>
  <c r="S425" i="9"/>
  <c r="S43" i="9"/>
  <c r="S141" i="9"/>
  <c r="S301" i="9"/>
  <c r="S139" i="9"/>
  <c r="S221" i="9"/>
  <c r="S256" i="9"/>
  <c r="S312" i="9"/>
  <c r="S381" i="9"/>
  <c r="S467" i="9"/>
  <c r="S75" i="9"/>
  <c r="S181" i="9"/>
  <c r="S262" i="9"/>
  <c r="S122" i="9"/>
  <c r="S430" i="9"/>
  <c r="S219" i="9"/>
  <c r="S320" i="9"/>
  <c r="S404" i="9"/>
  <c r="S191" i="9"/>
  <c r="S261" i="9"/>
  <c r="S371" i="9"/>
  <c r="S464" i="9"/>
  <c r="S187" i="9"/>
  <c r="S44" i="9"/>
  <c r="S382" i="9"/>
  <c r="S66" i="9"/>
  <c r="S193" i="9"/>
  <c r="S384" i="9"/>
  <c r="S435" i="9"/>
  <c r="S177" i="9"/>
  <c r="S223" i="9"/>
  <c r="S280" i="9"/>
  <c r="S358" i="9"/>
  <c r="S438" i="9"/>
  <c r="S174" i="9"/>
  <c r="S448" i="9"/>
  <c r="S483" i="9"/>
  <c r="S318" i="9"/>
  <c r="S479" i="9"/>
  <c r="S93" i="9"/>
  <c r="S326" i="9"/>
  <c r="S111" i="9"/>
  <c r="S257" i="9"/>
  <c r="S423" i="9"/>
  <c r="S308" i="9"/>
  <c r="S413" i="9"/>
  <c r="S233" i="9"/>
  <c r="S283" i="9"/>
  <c r="S290" i="9"/>
  <c r="S322" i="9"/>
  <c r="S386" i="9"/>
  <c r="S436" i="9"/>
  <c r="S482" i="9"/>
  <c r="S71" i="9"/>
  <c r="S356" i="9"/>
  <c r="S155" i="9"/>
  <c r="S91" i="9"/>
  <c r="S222" i="9"/>
  <c r="S252" i="9"/>
  <c r="S276" i="9"/>
  <c r="S439" i="9"/>
  <c r="S82" i="9"/>
  <c r="S390" i="9"/>
  <c r="S231" i="9"/>
  <c r="S102" i="9"/>
  <c r="S147" i="9"/>
  <c r="S394" i="9"/>
  <c r="S99" i="9"/>
  <c r="S418" i="9"/>
  <c r="S444" i="9"/>
  <c r="S366" i="9"/>
  <c r="S92" i="9"/>
  <c r="S481" i="9"/>
  <c r="S264" i="9"/>
  <c r="S134" i="9"/>
  <c r="S154" i="9"/>
  <c r="S199" i="9"/>
  <c r="S253" i="9"/>
  <c r="S410" i="9"/>
  <c r="S218" i="9"/>
  <c r="S255" i="9"/>
  <c r="S311" i="9"/>
  <c r="S338" i="9"/>
  <c r="S466" i="9"/>
  <c r="S118" i="9"/>
  <c r="S120" i="9"/>
  <c r="S353" i="9"/>
  <c r="S136" i="9"/>
  <c r="S300" i="9"/>
  <c r="S379" i="9"/>
  <c r="S190" i="9"/>
  <c r="S249" i="9"/>
  <c r="S343" i="9"/>
  <c r="S460" i="9"/>
  <c r="S42" i="9"/>
  <c r="S279" i="9"/>
  <c r="S90" i="9"/>
  <c r="S414" i="9"/>
  <c r="S85" i="9"/>
  <c r="S273" i="9"/>
  <c r="S403" i="9"/>
  <c r="S165" i="9"/>
  <c r="S216" i="9"/>
  <c r="S240" i="9"/>
  <c r="S350" i="9"/>
  <c r="S406" i="9"/>
  <c r="S144" i="9"/>
  <c r="S234" i="9"/>
  <c r="S470" i="9"/>
  <c r="S317" i="9"/>
  <c r="S445" i="9"/>
  <c r="S213" i="9"/>
  <c r="S306" i="9"/>
  <c r="S109" i="9"/>
  <c r="S475" i="9"/>
  <c r="S150" i="9"/>
  <c r="S417" i="9"/>
  <c r="S173" i="9"/>
  <c r="S335" i="9"/>
  <c r="S156" i="9"/>
  <c r="S269" i="9"/>
  <c r="S288" i="9"/>
  <c r="S316" i="9"/>
  <c r="S374" i="9"/>
  <c r="S432" i="9"/>
  <c r="S471" i="9"/>
  <c r="S131" i="9"/>
  <c r="S166" i="9"/>
  <c r="S96" i="9"/>
  <c r="S211" i="9"/>
  <c r="S132" i="9"/>
  <c r="S275" i="9"/>
  <c r="S294" i="9"/>
  <c r="S137" i="9"/>
  <c r="S296" i="9"/>
  <c r="S171" i="9"/>
  <c r="S292" i="9"/>
  <c r="S393" i="9"/>
  <c r="S178" i="9"/>
  <c r="S197" i="9"/>
  <c r="S142" i="9"/>
  <c r="S409" i="9"/>
  <c r="S247" i="9"/>
  <c r="S321" i="9"/>
  <c r="S163" i="9"/>
  <c r="S277" i="9"/>
  <c r="S412" i="9"/>
  <c r="S297" i="9"/>
  <c r="S175" i="9"/>
  <c r="S299" i="9"/>
  <c r="S52" i="9"/>
  <c r="S38" i="9"/>
  <c r="S459" i="9"/>
  <c r="S402" i="9"/>
  <c r="S202" i="9"/>
  <c r="S332" i="9"/>
  <c r="S486" i="9"/>
  <c r="S451" i="9"/>
  <c r="S400" i="9"/>
  <c r="S37" i="9"/>
  <c r="S148" i="9"/>
  <c r="S172" i="9"/>
  <c r="S472" i="9"/>
  <c r="S285" i="9"/>
  <c r="S328" i="9"/>
  <c r="S453" i="9"/>
  <c r="S161" i="9"/>
  <c r="S207" i="9"/>
  <c r="S274" i="9"/>
  <c r="S79" i="9"/>
  <c r="S351" i="9"/>
  <c r="S100" i="9"/>
  <c r="S419" i="9"/>
  <c r="S101" i="9"/>
  <c r="S168" i="9"/>
  <c r="S254" i="9"/>
  <c r="S368" i="9"/>
  <c r="S152" i="9"/>
  <c r="S303" i="9"/>
  <c r="S365" i="9"/>
  <c r="S160" i="9"/>
  <c r="S228" i="9"/>
  <c r="S259" i="9"/>
  <c r="S333" i="9"/>
  <c r="S362" i="9"/>
  <c r="S395" i="9"/>
  <c r="S107" i="9"/>
  <c r="S87" i="9"/>
  <c r="S129" i="9"/>
  <c r="S205" i="9"/>
  <c r="S339" i="9"/>
  <c r="S138" i="9"/>
  <c r="S192" i="9"/>
  <c r="S281" i="9"/>
  <c r="S123" i="9"/>
  <c r="S416" i="9"/>
  <c r="S493" i="9"/>
  <c r="S370" i="9"/>
  <c r="S424" i="9"/>
  <c r="S427" i="9"/>
  <c r="S429" i="9"/>
  <c r="S463" i="9"/>
  <c r="S55" i="9"/>
  <c r="S477" i="9"/>
  <c r="S217" i="9"/>
  <c r="S415" i="9"/>
  <c r="S485" i="9"/>
  <c r="S376" i="9"/>
  <c r="S121" i="9"/>
  <c r="S212" i="9"/>
  <c r="S377" i="9"/>
  <c r="S388" i="9"/>
  <c r="S127" i="9"/>
  <c r="S309" i="9"/>
  <c r="S167" i="9"/>
  <c r="S336" i="9"/>
  <c r="S244" i="9"/>
  <c r="S314" i="9"/>
  <c r="S476" i="9"/>
  <c r="S263" i="9"/>
  <c r="S224" i="9"/>
  <c r="S145" i="9"/>
  <c r="S278" i="9"/>
  <c r="S484" i="9"/>
  <c r="S330" i="9"/>
  <c r="S83" i="9"/>
  <c r="S396" i="9"/>
  <c r="S185" i="9"/>
  <c r="S295" i="9"/>
  <c r="S442" i="9"/>
  <c r="S449" i="9"/>
  <c r="S319" i="9"/>
  <c r="S125" i="9"/>
  <c r="S140" i="9"/>
  <c r="S441" i="9"/>
  <c r="S434" i="9"/>
  <c r="S284" i="9"/>
  <c r="S324" i="9"/>
  <c r="S437" i="9"/>
  <c r="S94" i="9"/>
  <c r="S158" i="9"/>
  <c r="S206" i="9"/>
  <c r="S267" i="9"/>
  <c r="S363" i="9"/>
  <c r="S411" i="9"/>
  <c r="S433" i="9"/>
  <c r="S452" i="9"/>
  <c r="S474" i="9"/>
  <c r="S241" i="9"/>
  <c r="S307" i="9"/>
  <c r="S143" i="9"/>
  <c r="S201" i="9"/>
  <c r="S364" i="9"/>
  <c r="S159" i="9"/>
  <c r="S227" i="9"/>
  <c r="S239" i="9"/>
  <c r="S325" i="9"/>
  <c r="S361" i="9"/>
  <c r="S387" i="9"/>
  <c r="S447" i="9"/>
  <c r="S282" i="9"/>
  <c r="S64" i="9"/>
  <c r="S203" i="9"/>
  <c r="S313" i="9"/>
  <c r="S478" i="9"/>
  <c r="S176" i="9"/>
  <c r="S246" i="9"/>
  <c r="S342" i="9"/>
  <c r="S95" i="9"/>
  <c r="S495" i="9"/>
  <c r="S149" i="9"/>
  <c r="S113" i="9"/>
  <c r="S462" i="9"/>
  <c r="S251" i="9"/>
  <c r="S265" i="9"/>
  <c r="S455" i="9"/>
  <c r="S235" i="9"/>
  <c r="S407" i="9"/>
  <c r="S258" i="9"/>
  <c r="S74" i="9"/>
  <c r="S112" i="9"/>
  <c r="S214" i="9"/>
  <c r="S188" i="9"/>
  <c r="S194" i="9"/>
  <c r="S226" i="9"/>
  <c r="S198" i="9"/>
  <c r="S128" i="9"/>
  <c r="S327" i="9"/>
  <c r="S302" i="9"/>
  <c r="S354" i="9"/>
  <c r="S420" i="9"/>
  <c r="S458" i="9"/>
  <c r="S270" i="9"/>
  <c r="S169" i="9"/>
  <c r="S440" i="9"/>
  <c r="S229" i="9"/>
  <c r="S341" i="9"/>
  <c r="S397" i="9"/>
  <c r="S108" i="9"/>
  <c r="S392" i="9"/>
  <c r="S287" i="9"/>
  <c r="S106" i="9"/>
  <c r="S373" i="9"/>
  <c r="S494" i="9"/>
  <c r="S98" i="9"/>
  <c r="S488" i="9"/>
  <c r="S490" i="9"/>
  <c r="S497" i="9"/>
  <c r="S133" i="9"/>
  <c r="S498" i="9"/>
  <c r="S501" i="9"/>
  <c r="S502" i="9"/>
  <c r="S504" i="9"/>
  <c r="S506" i="9"/>
  <c r="S508" i="9"/>
  <c r="S510" i="9"/>
  <c r="S512" i="9"/>
  <c r="S514" i="9"/>
  <c r="S515" i="9"/>
  <c r="S517" i="9"/>
  <c r="S519" i="9"/>
  <c r="S521" i="9"/>
  <c r="S523" i="9"/>
  <c r="S525" i="9"/>
  <c r="S527" i="9"/>
  <c r="S529" i="9"/>
  <c r="S532" i="9"/>
  <c r="S535" i="9"/>
  <c r="S536" i="9"/>
  <c r="S538" i="9"/>
  <c r="S540" i="9"/>
  <c r="S542" i="9"/>
  <c r="S544" i="9"/>
  <c r="S546" i="9"/>
  <c r="S547" i="9"/>
  <c r="S549" i="9"/>
  <c r="S551" i="9"/>
  <c r="S553" i="9"/>
  <c r="S555" i="9"/>
  <c r="S557" i="9"/>
  <c r="S559" i="9"/>
  <c r="S561" i="9"/>
  <c r="S563" i="9"/>
  <c r="S565" i="9"/>
  <c r="S567" i="9"/>
  <c r="S570" i="9"/>
  <c r="S571" i="9"/>
  <c r="S573" i="9"/>
  <c r="S575" i="9"/>
  <c r="S577" i="9"/>
  <c r="S578" i="9"/>
  <c r="S580" i="9"/>
  <c r="S582" i="9"/>
  <c r="S584" i="9"/>
  <c r="S585" i="9"/>
  <c r="S588" i="9"/>
  <c r="S589" i="9"/>
  <c r="S591" i="9"/>
  <c r="S593" i="9"/>
  <c r="S595" i="9"/>
  <c r="S596" i="9"/>
  <c r="S599" i="9"/>
  <c r="S130" i="9"/>
  <c r="S189" i="9"/>
  <c r="S210" i="9"/>
  <c r="S238" i="9"/>
  <c r="S208" i="9"/>
  <c r="S334" i="9"/>
  <c r="S315" i="9"/>
  <c r="S119" i="9"/>
  <c r="S195" i="9"/>
  <c r="S469" i="9"/>
  <c r="S232" i="9"/>
  <c r="S345" i="9"/>
  <c r="S446" i="9"/>
  <c r="S293" i="9"/>
  <c r="S268" i="9"/>
  <c r="S375" i="9"/>
  <c r="S348" i="9"/>
  <c r="S405" i="9"/>
  <c r="S104" i="9"/>
  <c r="S97" i="9"/>
  <c r="S360" i="9"/>
  <c r="S389" i="9"/>
  <c r="S398" i="9"/>
  <c r="S157" i="9"/>
  <c r="S399" i="9"/>
  <c r="S271" i="9"/>
  <c r="S298" i="9"/>
  <c r="S305" i="9"/>
  <c r="S250" i="9"/>
  <c r="S422" i="9"/>
  <c r="S230" i="9"/>
  <c r="S408" i="9"/>
  <c r="S115" i="9"/>
  <c r="S204" i="9"/>
  <c r="S450" i="9"/>
  <c r="S359" i="9"/>
  <c r="S196" i="9"/>
  <c r="S310" i="9"/>
  <c r="S385" i="9"/>
  <c r="S183" i="9"/>
  <c r="S346" i="9"/>
  <c r="S180" i="9"/>
  <c r="S465" i="9"/>
  <c r="S220" i="9"/>
  <c r="S124" i="9"/>
  <c r="S492" i="9"/>
  <c r="S456" i="9"/>
  <c r="S215" i="9"/>
  <c r="S323" i="9"/>
  <c r="S383" i="9"/>
  <c r="S105" i="9"/>
  <c r="S454" i="9"/>
  <c r="S378" i="9"/>
  <c r="S153" i="9"/>
  <c r="S289" i="9"/>
  <c r="S260" i="9"/>
  <c r="S245" i="9"/>
  <c r="S391" i="9"/>
  <c r="S225" i="9"/>
  <c r="S329" i="9"/>
  <c r="S401" i="9"/>
  <c r="S114" i="9"/>
  <c r="S182" i="9"/>
  <c r="S369" i="9"/>
  <c r="S352" i="9"/>
  <c r="S186" i="9"/>
  <c r="S266" i="9"/>
  <c r="S372" i="9"/>
  <c r="S162" i="9"/>
  <c r="S164" i="9"/>
  <c r="S457" i="9"/>
  <c r="S209" i="9"/>
  <c r="S344" i="9"/>
  <c r="S110" i="9"/>
  <c r="S380" i="9"/>
  <c r="S487" i="9"/>
  <c r="S489" i="9"/>
  <c r="S491" i="9"/>
  <c r="S496" i="9"/>
  <c r="S117" i="9"/>
  <c r="S499" i="9"/>
  <c r="S500" i="9"/>
  <c r="S503" i="9"/>
  <c r="S505" i="9"/>
  <c r="S507" i="9"/>
  <c r="S509" i="9"/>
  <c r="S511" i="9"/>
  <c r="S513" i="9"/>
  <c r="S516" i="9"/>
  <c r="S518" i="9"/>
  <c r="S520" i="9"/>
  <c r="S522" i="9"/>
  <c r="S524" i="9"/>
  <c r="S526" i="9"/>
  <c r="S528" i="9"/>
  <c r="S530" i="9"/>
  <c r="S531" i="9"/>
  <c r="S533" i="9"/>
  <c r="S534" i="9"/>
  <c r="S537" i="9"/>
  <c r="S539" i="9"/>
  <c r="S541" i="9"/>
  <c r="S543" i="9"/>
  <c r="S545" i="9"/>
  <c r="S548" i="9"/>
  <c r="S550" i="9"/>
  <c r="S552" i="9"/>
  <c r="S554" i="9"/>
  <c r="S556" i="9"/>
  <c r="S558" i="9"/>
  <c r="S560" i="9"/>
  <c r="S562" i="9"/>
  <c r="S564" i="9"/>
  <c r="S566" i="9"/>
  <c r="S568" i="9"/>
  <c r="S569" i="9"/>
  <c r="S572" i="9"/>
  <c r="S574" i="9"/>
  <c r="S576" i="9"/>
  <c r="S579" i="9"/>
  <c r="S581" i="9"/>
  <c r="S583" i="9"/>
  <c r="S586" i="9"/>
  <c r="S587" i="9"/>
  <c r="S590" i="9"/>
  <c r="S592" i="9"/>
  <c r="S594" i="9"/>
  <c r="S597" i="9"/>
  <c r="S598" i="9"/>
  <c r="S600" i="9"/>
  <c r="S461" i="9"/>
  <c r="S179" i="9"/>
  <c r="S135" i="9"/>
  <c r="S248" i="9"/>
  <c r="S200" i="9"/>
  <c r="S473" i="9"/>
  <c r="S355" i="9"/>
  <c r="S286" i="9"/>
  <c r="S426" i="9"/>
  <c r="S89" i="9"/>
  <c r="S337" i="9"/>
  <c r="R490" i="9"/>
  <c r="R133" i="9"/>
  <c r="R499" i="9"/>
  <c r="R503" i="9"/>
  <c r="R507" i="9"/>
  <c r="R511" i="9"/>
  <c r="R515" i="9"/>
  <c r="R519" i="9"/>
  <c r="R523" i="9"/>
  <c r="R527" i="9"/>
  <c r="R531" i="9"/>
  <c r="R535" i="9"/>
  <c r="R539" i="9"/>
  <c r="R543" i="9"/>
  <c r="R547" i="9"/>
  <c r="R551" i="9"/>
  <c r="R555" i="9"/>
  <c r="R559" i="9"/>
  <c r="R563" i="9"/>
  <c r="R567" i="9"/>
  <c r="R571" i="9"/>
  <c r="R575" i="9"/>
  <c r="R579" i="9"/>
  <c r="R583" i="9"/>
  <c r="R587" i="9"/>
  <c r="R591" i="9"/>
  <c r="R595" i="9"/>
  <c r="R599" i="9"/>
  <c r="R487" i="9"/>
  <c r="R491" i="9"/>
  <c r="R116" i="9"/>
  <c r="R500" i="9"/>
  <c r="R504" i="9"/>
  <c r="R508" i="9"/>
  <c r="R512" i="9"/>
  <c r="R516" i="9"/>
  <c r="R520" i="9"/>
  <c r="R524" i="9"/>
  <c r="R528" i="9"/>
  <c r="R532" i="9"/>
  <c r="R536" i="9"/>
  <c r="R540" i="9"/>
  <c r="R544" i="9"/>
  <c r="R548" i="9"/>
  <c r="R552" i="9"/>
  <c r="R556" i="9"/>
  <c r="R560" i="9"/>
  <c r="R564" i="9"/>
  <c r="R568" i="9"/>
  <c r="R572" i="9"/>
  <c r="R576" i="9"/>
  <c r="R580" i="9"/>
  <c r="R584" i="9"/>
  <c r="R588" i="9"/>
  <c r="R592" i="9"/>
  <c r="R596" i="9"/>
  <c r="R600" i="9"/>
  <c r="R429" i="9"/>
  <c r="R439" i="9"/>
  <c r="R485" i="9"/>
  <c r="R137" i="9"/>
  <c r="R443" i="9"/>
  <c r="R455" i="9"/>
  <c r="R149" i="9"/>
  <c r="R146" i="9"/>
  <c r="R376" i="9"/>
  <c r="R296" i="9"/>
  <c r="R82" i="9"/>
  <c r="R421" i="9"/>
  <c r="R268" i="9"/>
  <c r="R113" i="9"/>
  <c r="R390" i="9"/>
  <c r="R243" i="9"/>
  <c r="R231" i="9"/>
  <c r="R236" i="9"/>
  <c r="R463" i="9"/>
  <c r="R102" i="9"/>
  <c r="R272" i="9"/>
  <c r="R121" i="9"/>
  <c r="R171" i="9"/>
  <c r="R147" i="9"/>
  <c r="R331" i="9"/>
  <c r="R461" i="9"/>
  <c r="R394" i="9"/>
  <c r="R212" i="9"/>
  <c r="R99" i="9"/>
  <c r="R184" i="9"/>
  <c r="R235" i="9"/>
  <c r="R291" i="9"/>
  <c r="R377" i="9"/>
  <c r="R292" i="9"/>
  <c r="R126" i="9"/>
  <c r="R375" i="9"/>
  <c r="R418" i="9"/>
  <c r="R349" i="9"/>
  <c r="R388" i="9"/>
  <c r="R393" i="9"/>
  <c r="R444" i="9"/>
  <c r="R237" i="9"/>
  <c r="R497" i="9"/>
  <c r="R502" i="9"/>
  <c r="R510" i="9"/>
  <c r="R518" i="9"/>
  <c r="R526" i="9"/>
  <c r="R534" i="9"/>
  <c r="R542" i="9"/>
  <c r="R550" i="9"/>
  <c r="R558" i="9"/>
  <c r="R566" i="9"/>
  <c r="R574" i="9"/>
  <c r="R582" i="9"/>
  <c r="R590" i="9"/>
  <c r="R598" i="9"/>
  <c r="R366" i="9"/>
  <c r="R127" i="9"/>
  <c r="R178" i="9"/>
  <c r="R92" i="9"/>
  <c r="R242" i="9"/>
  <c r="R130" i="9"/>
  <c r="R462" i="9"/>
  <c r="R481" i="9"/>
  <c r="R480" i="9"/>
  <c r="R309" i="9"/>
  <c r="R197" i="9"/>
  <c r="R264" i="9"/>
  <c r="R425" i="9"/>
  <c r="R407" i="9"/>
  <c r="R134" i="9"/>
  <c r="R43" i="9"/>
  <c r="R348" i="9"/>
  <c r="R477" i="9"/>
  <c r="R154" i="9"/>
  <c r="R141" i="9"/>
  <c r="R167" i="9"/>
  <c r="R142" i="9"/>
  <c r="R199" i="9"/>
  <c r="R215" i="9"/>
  <c r="R251" i="9"/>
  <c r="R253" i="9"/>
  <c r="R301" i="9"/>
  <c r="R336" i="9"/>
  <c r="R409" i="9"/>
  <c r="R410" i="9"/>
  <c r="R139" i="9"/>
  <c r="R179" i="9"/>
  <c r="R217" i="9"/>
  <c r="R218" i="9"/>
  <c r="R221" i="9"/>
  <c r="R244" i="9"/>
  <c r="R247" i="9"/>
  <c r="R255" i="9"/>
  <c r="R256" i="9"/>
  <c r="R258" i="9"/>
  <c r="R265" i="9"/>
  <c r="R311" i="9"/>
  <c r="R312" i="9"/>
  <c r="R314" i="9"/>
  <c r="R321" i="9"/>
  <c r="R338" i="9"/>
  <c r="R381" i="9"/>
  <c r="R405" i="9"/>
  <c r="R415" i="9"/>
  <c r="R466" i="9"/>
  <c r="R467" i="9"/>
  <c r="R476" i="9"/>
  <c r="R65" i="9"/>
  <c r="R58" i="9"/>
  <c r="R77" i="9"/>
  <c r="R27" i="9"/>
  <c r="R104" i="9"/>
  <c r="R18" i="9"/>
  <c r="R75" i="9"/>
  <c r="R8" i="9"/>
  <c r="R163" i="9"/>
  <c r="R181" i="9"/>
  <c r="R488" i="9"/>
  <c r="R117" i="9"/>
  <c r="R505" i="9"/>
  <c r="R513" i="9"/>
  <c r="R521" i="9"/>
  <c r="R529" i="9"/>
  <c r="R537" i="9"/>
  <c r="R545" i="9"/>
  <c r="R553" i="9"/>
  <c r="R561" i="9"/>
  <c r="R569" i="9"/>
  <c r="R577" i="9"/>
  <c r="R585" i="9"/>
  <c r="R593" i="9"/>
  <c r="R501" i="9"/>
  <c r="R517" i="9"/>
  <c r="R533" i="9"/>
  <c r="R549" i="9"/>
  <c r="R565" i="9"/>
  <c r="R581" i="9"/>
  <c r="R597" i="9"/>
  <c r="R489" i="9"/>
  <c r="R506" i="9"/>
  <c r="R522" i="9"/>
  <c r="R538" i="9"/>
  <c r="R554" i="9"/>
  <c r="R570" i="9"/>
  <c r="R586" i="9"/>
  <c r="R74" i="9"/>
  <c r="R262" i="9"/>
  <c r="R263" i="9"/>
  <c r="R277" i="9"/>
  <c r="R122" i="9"/>
  <c r="R36" i="9"/>
  <c r="R97" i="9"/>
  <c r="R353" i="9"/>
  <c r="R21" i="9"/>
  <c r="R412" i="9"/>
  <c r="R430" i="9"/>
  <c r="R112" i="9"/>
  <c r="R135" i="9"/>
  <c r="R136" i="9"/>
  <c r="R219" i="9"/>
  <c r="R224" i="9"/>
  <c r="R297" i="9"/>
  <c r="R300" i="9"/>
  <c r="R320" i="9"/>
  <c r="R323" i="9"/>
  <c r="R360" i="9"/>
  <c r="R379" i="9"/>
  <c r="R404" i="9"/>
  <c r="R145" i="9"/>
  <c r="R175" i="9"/>
  <c r="R190" i="9"/>
  <c r="R191" i="9"/>
  <c r="R214" i="9"/>
  <c r="R248" i="9"/>
  <c r="R249" i="9"/>
  <c r="R261" i="9"/>
  <c r="R278" i="9"/>
  <c r="R299" i="9"/>
  <c r="R343" i="9"/>
  <c r="R371" i="9"/>
  <c r="R383" i="9"/>
  <c r="R389" i="9"/>
  <c r="R460" i="9"/>
  <c r="R464" i="9"/>
  <c r="R484" i="9"/>
  <c r="R187" i="9"/>
  <c r="R188" i="9"/>
  <c r="R189" i="9"/>
  <c r="R279" i="9"/>
  <c r="R44" i="9"/>
  <c r="R330" i="9"/>
  <c r="R90" i="9"/>
  <c r="R382" i="9"/>
  <c r="R398" i="9"/>
  <c r="R414" i="9"/>
  <c r="R459" i="9"/>
  <c r="R85" i="9"/>
  <c r="R193" i="9"/>
  <c r="R194" i="9"/>
  <c r="R210" i="9"/>
  <c r="R273" i="9"/>
  <c r="R384" i="9"/>
  <c r="R396" i="9"/>
  <c r="R402" i="9"/>
  <c r="R403" i="9"/>
  <c r="R435" i="9"/>
  <c r="R454" i="9"/>
  <c r="R157" i="9"/>
  <c r="R165" i="9"/>
  <c r="R177" i="9"/>
  <c r="R185" i="9"/>
  <c r="R202" i="9"/>
  <c r="R216" i="9"/>
  <c r="R223" i="9"/>
  <c r="R226" i="9"/>
  <c r="R238" i="9"/>
  <c r="R240" i="9"/>
  <c r="R280" i="9"/>
  <c r="R295" i="9"/>
  <c r="R332" i="9"/>
  <c r="R350" i="9"/>
  <c r="R358" i="9"/>
  <c r="R378" i="9"/>
  <c r="R399" i="9"/>
  <c r="R406" i="9"/>
  <c r="R438" i="9"/>
  <c r="R442" i="9"/>
  <c r="R486" i="9"/>
  <c r="R144" i="9"/>
  <c r="R174" i="9"/>
  <c r="R198" i="9"/>
  <c r="R208" i="9"/>
  <c r="R234" i="9"/>
  <c r="R448" i="9"/>
  <c r="R449" i="9"/>
  <c r="R451" i="9"/>
  <c r="R470" i="9"/>
  <c r="R483" i="9"/>
  <c r="R153" i="9"/>
  <c r="R271" i="9"/>
  <c r="R317" i="9"/>
  <c r="R318" i="9"/>
  <c r="R319" i="9"/>
  <c r="R400" i="9"/>
  <c r="R445" i="9"/>
  <c r="R479" i="9"/>
  <c r="R200" i="9"/>
  <c r="R213" i="9"/>
  <c r="R80" i="9"/>
  <c r="R93" i="9"/>
  <c r="R289" i="9"/>
  <c r="R298" i="9"/>
  <c r="R306" i="9"/>
  <c r="R326" i="9"/>
  <c r="R125" i="9"/>
  <c r="R111" i="9"/>
  <c r="R128" i="9"/>
  <c r="R473" i="9"/>
  <c r="R475" i="9"/>
  <c r="R25" i="9"/>
  <c r="R140" i="9"/>
  <c r="R148" i="9"/>
  <c r="R150" i="9"/>
  <c r="R257" i="9"/>
  <c r="R260" i="9"/>
  <c r="R305" i="9"/>
  <c r="R417" i="9"/>
  <c r="R423" i="9"/>
  <c r="R441" i="9"/>
  <c r="R172" i="9"/>
  <c r="R173" i="9"/>
  <c r="R308" i="9"/>
  <c r="R327" i="9"/>
  <c r="R334" i="9"/>
  <c r="R335" i="9"/>
  <c r="R413" i="9"/>
  <c r="R434" i="9"/>
  <c r="R472" i="9"/>
  <c r="R156" i="9"/>
  <c r="R233" i="9"/>
  <c r="R245" i="9"/>
  <c r="R250" i="9"/>
  <c r="R269" i="9"/>
  <c r="R283" i="9"/>
  <c r="R496" i="9"/>
  <c r="R509" i="9"/>
  <c r="R525" i="9"/>
  <c r="R541" i="9"/>
  <c r="R557" i="9"/>
  <c r="R573" i="9"/>
  <c r="R589" i="9"/>
  <c r="R498" i="9"/>
  <c r="R514" i="9"/>
  <c r="R530" i="9"/>
  <c r="R546" i="9"/>
  <c r="R562" i="9"/>
  <c r="R578" i="9"/>
  <c r="R594" i="9"/>
  <c r="R427" i="9"/>
  <c r="R284" i="9"/>
  <c r="R285" i="9"/>
  <c r="R288" i="9"/>
  <c r="R290" i="9"/>
  <c r="R302" i="9"/>
  <c r="R315" i="9"/>
  <c r="R316" i="9"/>
  <c r="R322" i="9"/>
  <c r="R324" i="9"/>
  <c r="R328" i="9"/>
  <c r="R374" i="9"/>
  <c r="R386" i="9"/>
  <c r="R391" i="9"/>
  <c r="R422" i="9"/>
  <c r="R432" i="9"/>
  <c r="R436" i="9"/>
  <c r="R437" i="9"/>
  <c r="R453" i="9"/>
  <c r="R471" i="9"/>
  <c r="R482" i="9"/>
  <c r="R103" i="9"/>
  <c r="R119" i="9"/>
  <c r="R131" i="9"/>
  <c r="R94" i="9"/>
  <c r="R356" i="9"/>
  <c r="R155" i="9"/>
  <c r="R158" i="9"/>
  <c r="R161" i="9"/>
  <c r="R166" i="9"/>
  <c r="R9" i="9"/>
  <c r="R96" i="9"/>
  <c r="R91" i="9"/>
  <c r="R206" i="9"/>
  <c r="R207" i="9"/>
  <c r="R211" i="9"/>
  <c r="R222" i="9"/>
  <c r="R230" i="9"/>
  <c r="R132" i="9"/>
  <c r="R252" i="9"/>
  <c r="R267" i="9"/>
  <c r="R275" i="9"/>
  <c r="R354" i="9"/>
  <c r="R401" i="9"/>
  <c r="R419" i="9"/>
  <c r="R433" i="9"/>
  <c r="R452" i="9"/>
  <c r="R204" i="9"/>
  <c r="R286" i="9"/>
  <c r="R369" i="9"/>
  <c r="R152" i="9"/>
  <c r="R303" i="9"/>
  <c r="R365" i="9"/>
  <c r="R160" i="9"/>
  <c r="R228" i="9"/>
  <c r="R239" i="9"/>
  <c r="R325" i="9"/>
  <c r="R361" i="9"/>
  <c r="R385" i="9"/>
  <c r="R446" i="9"/>
  <c r="R162" i="9"/>
  <c r="R129" i="9"/>
  <c r="R203" i="9"/>
  <c r="R313" i="9"/>
  <c r="R478" i="9"/>
  <c r="R89" i="9"/>
  <c r="R192" i="9"/>
  <c r="R281" i="9"/>
  <c r="R225" i="9"/>
  <c r="R274" i="9"/>
  <c r="R276" i="9"/>
  <c r="R294" i="9"/>
  <c r="R79" i="9"/>
  <c r="R329" i="9"/>
  <c r="R351" i="9"/>
  <c r="R355" i="9"/>
  <c r="R363" i="9"/>
  <c r="R100" i="9"/>
  <c r="R408" i="9"/>
  <c r="R411" i="9"/>
  <c r="R420" i="9"/>
  <c r="R114" i="9"/>
  <c r="R115" i="9"/>
  <c r="R458" i="9"/>
  <c r="R474" i="9"/>
  <c r="R168" i="9"/>
  <c r="R182" i="9"/>
  <c r="R241" i="9"/>
  <c r="R254" i="9"/>
  <c r="R270" i="9"/>
  <c r="R307" i="9"/>
  <c r="R368" i="9"/>
  <c r="R450" i="9"/>
  <c r="R143" i="9"/>
  <c r="R169" i="9"/>
  <c r="R195" i="9"/>
  <c r="R201" i="9"/>
  <c r="R352" i="9"/>
  <c r="R359" i="9"/>
  <c r="R364" i="9"/>
  <c r="R440" i="9"/>
  <c r="R469" i="9"/>
  <c r="R159" i="9"/>
  <c r="R186" i="9"/>
  <c r="R196" i="9"/>
  <c r="R227" i="9"/>
  <c r="R229" i="9"/>
  <c r="R232" i="9"/>
  <c r="R259" i="9"/>
  <c r="R266" i="9"/>
  <c r="R310" i="9"/>
  <c r="R333" i="9"/>
  <c r="R341" i="9"/>
  <c r="R345" i="9"/>
  <c r="R362" i="9"/>
  <c r="R372" i="9"/>
  <c r="R387" i="9"/>
  <c r="R395" i="9"/>
  <c r="R397" i="9"/>
  <c r="R447" i="9"/>
  <c r="R183" i="9"/>
  <c r="R107" i="9"/>
  <c r="R108" i="9"/>
  <c r="R282" i="9"/>
  <c r="R87" i="9"/>
  <c r="R346" i="9"/>
  <c r="R392" i="9"/>
  <c r="R426" i="9"/>
  <c r="R64" i="9"/>
  <c r="R164" i="9"/>
  <c r="R180" i="9"/>
  <c r="R205" i="9"/>
  <c r="R287" i="9"/>
  <c r="R293" i="9"/>
  <c r="R339" i="9"/>
  <c r="R457" i="9"/>
  <c r="R465" i="9"/>
  <c r="R138" i="9"/>
  <c r="R106" i="9"/>
  <c r="R176" i="9"/>
  <c r="R209" i="9"/>
  <c r="R220" i="9"/>
  <c r="R246" i="9"/>
  <c r="R342" i="9"/>
  <c r="R344" i="9"/>
  <c r="R124" i="9"/>
  <c r="R373" i="9"/>
  <c r="R416" i="9"/>
  <c r="R110" i="9"/>
  <c r="R95" i="9"/>
  <c r="R493" i="9"/>
  <c r="R495" i="9"/>
  <c r="R370" i="9"/>
  <c r="R456" i="9"/>
  <c r="R424" i="9"/>
  <c r="R98" i="9"/>
  <c r="R337" i="9"/>
  <c r="R123" i="9"/>
  <c r="R492" i="9"/>
  <c r="R494" i="9"/>
  <c r="R380" i="9"/>
  <c r="Q429" i="9"/>
  <c r="Q137" i="9"/>
  <c r="Q149" i="9"/>
  <c r="Q296" i="9"/>
  <c r="Q113" i="9"/>
  <c r="Q463" i="9"/>
  <c r="Q171" i="9"/>
  <c r="Q292" i="9"/>
  <c r="Q393" i="9"/>
  <c r="Q178" i="9"/>
  <c r="Q462" i="9"/>
  <c r="Q197" i="9"/>
  <c r="Q69" i="9"/>
  <c r="Q477" i="9"/>
  <c r="Q142" i="9"/>
  <c r="Q251" i="9"/>
  <c r="Q409" i="9"/>
  <c r="Q217" i="9"/>
  <c r="Q247" i="9"/>
  <c r="Q265" i="9"/>
  <c r="Q321" i="9"/>
  <c r="Q415" i="9"/>
  <c r="Q488" i="9"/>
  <c r="Q490" i="9"/>
  <c r="Q496" i="9"/>
  <c r="Q117" i="9"/>
  <c r="Q499" i="9"/>
  <c r="Q501" i="9"/>
  <c r="Q503" i="9"/>
  <c r="Q505" i="9"/>
  <c r="Q507" i="9"/>
  <c r="Q509" i="9"/>
  <c r="Q511" i="9"/>
  <c r="Q513" i="9"/>
  <c r="Q515" i="9"/>
  <c r="Q517" i="9"/>
  <c r="Q519" i="9"/>
  <c r="Q521" i="9"/>
  <c r="Q523" i="9"/>
  <c r="Q525" i="9"/>
  <c r="Q527" i="9"/>
  <c r="Q529" i="9"/>
  <c r="Q531" i="9"/>
  <c r="Q533" i="9"/>
  <c r="Q535" i="9"/>
  <c r="Q537" i="9"/>
  <c r="Q539" i="9"/>
  <c r="Q541" i="9"/>
  <c r="Q543" i="9"/>
  <c r="Q545" i="9"/>
  <c r="Q547" i="9"/>
  <c r="Q549" i="9"/>
  <c r="Q551" i="9"/>
  <c r="Q553" i="9"/>
  <c r="Q555" i="9"/>
  <c r="Q557" i="9"/>
  <c r="Q559" i="9"/>
  <c r="Q561" i="9"/>
  <c r="Q563" i="9"/>
  <c r="Q565" i="9"/>
  <c r="Q567" i="9"/>
  <c r="Q569" i="9"/>
  <c r="Q571" i="9"/>
  <c r="Q573" i="9"/>
  <c r="Q575" i="9"/>
  <c r="Q577" i="9"/>
  <c r="Q579" i="9"/>
  <c r="Q581" i="9"/>
  <c r="Q583" i="9"/>
  <c r="Q585" i="9"/>
  <c r="Q587" i="9"/>
  <c r="Q589" i="9"/>
  <c r="Q591" i="9"/>
  <c r="Q593" i="9"/>
  <c r="Q595" i="9"/>
  <c r="Q597" i="9"/>
  <c r="Q599" i="9"/>
  <c r="Q439" i="9"/>
  <c r="Q390" i="9"/>
  <c r="Q231" i="9"/>
  <c r="Q102" i="9"/>
  <c r="Q147" i="9"/>
  <c r="Q394" i="9"/>
  <c r="Q99" i="9"/>
  <c r="Q86" i="9"/>
  <c r="Q418" i="9"/>
  <c r="Q444" i="9"/>
  <c r="Q366" i="9"/>
  <c r="Q92" i="9"/>
  <c r="Q481" i="9"/>
  <c r="Q264" i="9"/>
  <c r="Q134" i="9"/>
  <c r="Q30" i="9"/>
  <c r="Q154" i="9"/>
  <c r="Q199" i="9"/>
  <c r="Q253" i="9"/>
  <c r="Q410" i="9"/>
  <c r="Q218" i="9"/>
  <c r="Q255" i="9"/>
  <c r="Q311" i="9"/>
  <c r="Q338" i="9"/>
  <c r="Q466" i="9"/>
  <c r="Q497" i="9"/>
  <c r="Q502" i="9"/>
  <c r="Q510" i="9"/>
  <c r="Q518" i="9"/>
  <c r="Q526" i="9"/>
  <c r="Q534" i="9"/>
  <c r="Q542" i="9"/>
  <c r="Q550" i="9"/>
  <c r="Q558" i="9"/>
  <c r="Q566" i="9"/>
  <c r="Q574" i="9"/>
  <c r="Q582" i="9"/>
  <c r="Q590" i="9"/>
  <c r="Q598" i="9"/>
  <c r="Q146" i="9"/>
  <c r="Q243" i="9"/>
  <c r="Q272" i="9"/>
  <c r="Q291" i="9"/>
  <c r="Q349" i="9"/>
  <c r="Q480" i="9"/>
  <c r="Q141" i="9"/>
  <c r="Q301" i="9"/>
  <c r="Q221" i="9"/>
  <c r="Q312" i="9"/>
  <c r="Q467" i="9"/>
  <c r="Q163" i="9"/>
  <c r="Q277" i="9"/>
  <c r="Q97" i="9"/>
  <c r="Q412" i="9"/>
  <c r="Q135" i="9"/>
  <c r="Q297" i="9"/>
  <c r="Q360" i="9"/>
  <c r="Q175" i="9"/>
  <c r="Q248" i="9"/>
  <c r="Q299" i="9"/>
  <c r="Q389" i="9"/>
  <c r="Q189" i="9"/>
  <c r="Q398" i="9"/>
  <c r="Q459" i="9"/>
  <c r="Q210" i="9"/>
  <c r="Q402" i="9"/>
  <c r="Q157" i="9"/>
  <c r="Q202" i="9"/>
  <c r="Q238" i="9"/>
  <c r="Q332" i="9"/>
  <c r="Q399" i="9"/>
  <c r="Q486" i="9"/>
  <c r="Q208" i="9"/>
  <c r="Q451" i="9"/>
  <c r="Q271" i="9"/>
  <c r="Q400" i="9"/>
  <c r="Q200" i="9"/>
  <c r="Q298" i="9"/>
  <c r="Q473" i="9"/>
  <c r="Q148" i="9"/>
  <c r="Q305" i="9"/>
  <c r="Q172" i="9"/>
  <c r="Q334" i="9"/>
  <c r="Q472" i="9"/>
  <c r="Q250" i="9"/>
  <c r="Q285" i="9"/>
  <c r="Q315" i="9"/>
  <c r="Q328" i="9"/>
  <c r="Q422" i="9"/>
  <c r="Q453" i="9"/>
  <c r="Q119" i="9"/>
  <c r="Q19" i="9"/>
  <c r="Q161" i="9"/>
  <c r="Q12" i="9"/>
  <c r="Q207" i="9"/>
  <c r="Q230" i="9"/>
  <c r="Q274" i="9"/>
  <c r="Q2" i="9"/>
  <c r="Q79" i="9"/>
  <c r="Q491" i="9"/>
  <c r="Q500" i="9"/>
  <c r="Q508" i="9"/>
  <c r="Q516" i="9"/>
  <c r="Q524" i="9"/>
  <c r="Q532" i="9"/>
  <c r="Q540" i="9"/>
  <c r="Q548" i="9"/>
  <c r="Q556" i="9"/>
  <c r="Q564" i="9"/>
  <c r="Q572" i="9"/>
  <c r="Q580" i="9"/>
  <c r="Q588" i="9"/>
  <c r="Q596" i="9"/>
  <c r="Q485" i="9"/>
  <c r="Q376" i="9"/>
  <c r="Q121" i="9"/>
  <c r="Q212" i="9"/>
  <c r="Q377" i="9"/>
  <c r="Q388" i="9"/>
  <c r="Q127" i="9"/>
  <c r="Q309" i="9"/>
  <c r="Q167" i="9"/>
  <c r="Q336" i="9"/>
  <c r="Q244" i="9"/>
  <c r="Q314" i="9"/>
  <c r="Q476" i="9"/>
  <c r="Q118" i="9"/>
  <c r="Q120" i="9"/>
  <c r="Q353" i="9"/>
  <c r="Q136" i="9"/>
  <c r="Q300" i="9"/>
  <c r="Q379" i="9"/>
  <c r="Q190" i="9"/>
  <c r="Q249" i="9"/>
  <c r="Q343" i="9"/>
  <c r="Q460" i="9"/>
  <c r="Q42" i="9"/>
  <c r="Q279" i="9"/>
  <c r="Q90" i="9"/>
  <c r="Q414" i="9"/>
  <c r="Q273" i="9"/>
  <c r="Q403" i="9"/>
  <c r="Q165" i="9"/>
  <c r="Q216" i="9"/>
  <c r="Q240" i="9"/>
  <c r="Q350" i="9"/>
  <c r="Q406" i="9"/>
  <c r="Q144" i="9"/>
  <c r="Q234" i="9"/>
  <c r="Q470" i="9"/>
  <c r="Q317" i="9"/>
  <c r="Q445" i="9"/>
  <c r="Q213" i="9"/>
  <c r="Q306" i="9"/>
  <c r="Q109" i="9"/>
  <c r="Q475" i="9"/>
  <c r="Q150" i="9"/>
  <c r="Q417" i="9"/>
  <c r="Q173" i="9"/>
  <c r="Q335" i="9"/>
  <c r="Q156" i="9"/>
  <c r="Q269" i="9"/>
  <c r="Q288" i="9"/>
  <c r="Q316" i="9"/>
  <c r="Q374" i="9"/>
  <c r="Q432" i="9"/>
  <c r="Q471" i="9"/>
  <c r="Q131" i="9"/>
  <c r="Q166" i="9"/>
  <c r="Q96" i="9"/>
  <c r="Q211" i="9"/>
  <c r="Q132" i="9"/>
  <c r="Q275" i="9"/>
  <c r="Q294" i="9"/>
  <c r="Q329" i="9"/>
  <c r="Q498" i="9"/>
  <c r="Q514" i="9"/>
  <c r="Q530" i="9"/>
  <c r="Q546" i="9"/>
  <c r="Q562" i="9"/>
  <c r="Q578" i="9"/>
  <c r="Q594" i="9"/>
  <c r="Q443" i="9"/>
  <c r="Q236" i="9"/>
  <c r="Q184" i="9"/>
  <c r="Q237" i="9"/>
  <c r="Q425" i="9"/>
  <c r="Q256" i="9"/>
  <c r="Q181" i="9"/>
  <c r="Q122" i="9"/>
  <c r="Q430" i="9"/>
  <c r="Q320" i="9"/>
  <c r="Q191" i="9"/>
  <c r="Q371" i="9"/>
  <c r="Q187" i="9"/>
  <c r="Q382" i="9"/>
  <c r="Q193" i="9"/>
  <c r="Q435" i="9"/>
  <c r="Q223" i="9"/>
  <c r="Q358" i="9"/>
  <c r="Q174" i="9"/>
  <c r="Q483" i="9"/>
  <c r="Q479" i="9"/>
  <c r="Q93" i="9"/>
  <c r="Q111" i="9"/>
  <c r="Q257" i="9"/>
  <c r="Q308" i="9"/>
  <c r="Q233" i="9"/>
  <c r="Q290" i="9"/>
  <c r="Q386" i="9"/>
  <c r="Q482" i="9"/>
  <c r="Q356" i="9"/>
  <c r="Q222" i="9"/>
  <c r="Q276" i="9"/>
  <c r="Q11" i="9"/>
  <c r="Q355" i="9"/>
  <c r="Q408" i="9"/>
  <c r="Q115" i="9"/>
  <c r="Q204" i="9"/>
  <c r="Q286" i="9"/>
  <c r="Q450" i="9"/>
  <c r="Q195" i="9"/>
  <c r="Q359" i="9"/>
  <c r="Q469" i="9"/>
  <c r="Q196" i="9"/>
  <c r="Q232" i="9"/>
  <c r="Q310" i="9"/>
  <c r="Q345" i="9"/>
  <c r="Q385" i="9"/>
  <c r="Q446" i="9"/>
  <c r="Q183" i="9"/>
  <c r="Q28" i="9"/>
  <c r="Q346" i="9"/>
  <c r="Q426" i="9"/>
  <c r="Q180" i="9"/>
  <c r="Q293" i="9"/>
  <c r="Q465" i="9"/>
  <c r="Q89" i="9"/>
  <c r="Q220" i="9"/>
  <c r="Q337" i="9"/>
  <c r="Q124" i="9"/>
  <c r="Q492" i="9"/>
  <c r="Q456" i="9"/>
  <c r="Q506" i="9"/>
  <c r="Q522" i="9"/>
  <c r="Q554" i="9"/>
  <c r="Q421" i="9"/>
  <c r="Q242" i="9"/>
  <c r="Q139" i="9"/>
  <c r="Q381" i="9"/>
  <c r="Q75" i="9"/>
  <c r="Q219" i="9"/>
  <c r="Q404" i="9"/>
  <c r="Q261" i="9"/>
  <c r="Q66" i="9"/>
  <c r="Q438" i="9"/>
  <c r="Q448" i="9"/>
  <c r="Q318" i="9"/>
  <c r="Q80" i="9"/>
  <c r="Q423" i="9"/>
  <c r="Q413" i="9"/>
  <c r="Q322" i="9"/>
  <c r="Q155" i="9"/>
  <c r="Q252" i="9"/>
  <c r="Q100" i="9"/>
  <c r="Q3" i="9"/>
  <c r="Q168" i="9"/>
  <c r="Q254" i="9"/>
  <c r="Q368" i="9"/>
  <c r="Q152" i="9"/>
  <c r="Q365" i="9"/>
  <c r="Q160" i="9"/>
  <c r="Q259" i="9"/>
  <c r="Q333" i="9"/>
  <c r="Q362" i="9"/>
  <c r="Q129" i="9"/>
  <c r="Q205" i="9"/>
  <c r="Q339" i="9"/>
  <c r="Q192" i="9"/>
  <c r="Q281" i="9"/>
  <c r="Q493" i="9"/>
  <c r="Q424" i="9"/>
  <c r="Q427" i="9"/>
  <c r="Q487" i="9"/>
  <c r="Q504" i="9"/>
  <c r="Q520" i="9"/>
  <c r="Q536" i="9"/>
  <c r="Q552" i="9"/>
  <c r="Q568" i="9"/>
  <c r="Q584" i="9"/>
  <c r="Q600" i="9"/>
  <c r="Q268" i="9"/>
  <c r="Q461" i="9"/>
  <c r="Q375" i="9"/>
  <c r="Q130" i="9"/>
  <c r="Q348" i="9"/>
  <c r="Q179" i="9"/>
  <c r="Q405" i="9"/>
  <c r="Q263" i="9"/>
  <c r="Q224" i="9"/>
  <c r="Q145" i="9"/>
  <c r="Q278" i="9"/>
  <c r="Q484" i="9"/>
  <c r="Q330" i="9"/>
  <c r="Q396" i="9"/>
  <c r="Q185" i="9"/>
  <c r="Q295" i="9"/>
  <c r="Q442" i="9"/>
  <c r="Q449" i="9"/>
  <c r="Q319" i="9"/>
  <c r="Q125" i="9"/>
  <c r="Q140" i="9"/>
  <c r="Q441" i="9"/>
  <c r="Q434" i="9"/>
  <c r="Q284" i="9"/>
  <c r="Q324" i="9"/>
  <c r="Q437" i="9"/>
  <c r="Q158" i="9"/>
  <c r="Q206" i="9"/>
  <c r="Q267" i="9"/>
  <c r="Q354" i="9"/>
  <c r="Q401" i="9"/>
  <c r="Q420" i="9"/>
  <c r="Q114" i="9"/>
  <c r="Q458" i="9"/>
  <c r="Q182" i="9"/>
  <c r="Q270" i="9"/>
  <c r="Q369" i="9"/>
  <c r="Q116" i="9"/>
  <c r="Q512" i="9"/>
  <c r="Q528" i="9"/>
  <c r="Q544" i="9"/>
  <c r="Q560" i="9"/>
  <c r="Q576" i="9"/>
  <c r="Q592" i="9"/>
  <c r="Q455" i="9"/>
  <c r="Q235" i="9"/>
  <c r="Q407" i="9"/>
  <c r="Q215" i="9"/>
  <c r="Q258" i="9"/>
  <c r="Q74" i="9"/>
  <c r="Q112" i="9"/>
  <c r="Q323" i="9"/>
  <c r="Q214" i="9"/>
  <c r="Q383" i="9"/>
  <c r="Q188" i="9"/>
  <c r="Q194" i="9"/>
  <c r="Q454" i="9"/>
  <c r="Q226" i="9"/>
  <c r="Q378" i="9"/>
  <c r="Q198" i="9"/>
  <c r="Q153" i="9"/>
  <c r="Q289" i="9"/>
  <c r="Q128" i="9"/>
  <c r="Q260" i="9"/>
  <c r="Q327" i="9"/>
  <c r="Q245" i="9"/>
  <c r="Q302" i="9"/>
  <c r="Q391" i="9"/>
  <c r="Q103" i="9"/>
  <c r="Q9" i="9"/>
  <c r="Q225" i="9"/>
  <c r="Q31" i="9"/>
  <c r="Q363" i="9"/>
  <c r="Q411" i="9"/>
  <c r="Q433" i="9"/>
  <c r="Q452" i="9"/>
  <c r="Q474" i="9"/>
  <c r="Q241" i="9"/>
  <c r="Q307" i="9"/>
  <c r="Q143" i="9"/>
  <c r="Q201" i="9"/>
  <c r="Q364" i="9"/>
  <c r="Q159" i="9"/>
  <c r="Q227" i="9"/>
  <c r="Q239" i="9"/>
  <c r="Q325" i="9"/>
  <c r="Q361" i="9"/>
  <c r="Q387" i="9"/>
  <c r="Q447" i="9"/>
  <c r="Q282" i="9"/>
  <c r="Q64" i="9"/>
  <c r="Q203" i="9"/>
  <c r="Q313" i="9"/>
  <c r="Q478" i="9"/>
  <c r="Q176" i="9"/>
  <c r="Q246" i="9"/>
  <c r="Q342" i="9"/>
  <c r="Q95" i="9"/>
  <c r="Q495" i="9"/>
  <c r="Q489" i="9"/>
  <c r="Q538" i="9"/>
  <c r="Q570" i="9"/>
  <c r="Q586" i="9"/>
  <c r="Q331" i="9"/>
  <c r="Q126" i="9"/>
  <c r="Q262" i="9"/>
  <c r="Q464" i="9"/>
  <c r="Q384" i="9"/>
  <c r="Q177" i="9"/>
  <c r="Q280" i="9"/>
  <c r="Q326" i="9"/>
  <c r="Q283" i="9"/>
  <c r="Q436" i="9"/>
  <c r="Q71" i="9"/>
  <c r="Q91" i="9"/>
  <c r="Q351" i="9"/>
  <c r="Q419" i="9"/>
  <c r="Q101" i="9"/>
  <c r="Q303" i="9"/>
  <c r="Q228" i="9"/>
  <c r="Q395" i="9"/>
  <c r="Q107" i="9"/>
  <c r="Q138" i="9"/>
  <c r="Q123" i="9"/>
  <c r="Q416" i="9"/>
  <c r="Q370" i="9"/>
  <c r="Q352" i="9"/>
  <c r="Q266" i="9"/>
  <c r="Q162" i="9"/>
  <c r="Q164" i="9"/>
  <c r="Q209" i="9"/>
  <c r="Q110" i="9"/>
  <c r="Q186" i="9"/>
  <c r="Q457" i="9"/>
  <c r="Q344" i="9"/>
  <c r="Q169" i="9"/>
  <c r="Q106" i="9"/>
  <c r="Q440" i="9"/>
  <c r="Q341" i="9"/>
  <c r="Q108" i="9"/>
  <c r="Q287" i="9"/>
  <c r="Q494" i="9"/>
  <c r="Q372" i="9"/>
  <c r="Q380" i="9"/>
  <c r="Q229" i="9"/>
  <c r="Q397" i="9"/>
  <c r="Q392" i="9"/>
  <c r="Q373" i="9"/>
  <c r="Q98" i="9"/>
  <c r="P489" i="9"/>
  <c r="P497" i="9"/>
  <c r="P498" i="9"/>
  <c r="P502" i="9"/>
  <c r="P506" i="9"/>
  <c r="P510" i="9"/>
  <c r="P514" i="9"/>
  <c r="P518" i="9"/>
  <c r="P522" i="9"/>
  <c r="P526" i="9"/>
  <c r="P530" i="9"/>
  <c r="P534" i="9"/>
  <c r="P538" i="9"/>
  <c r="P542" i="9"/>
  <c r="P546" i="9"/>
  <c r="P550" i="9"/>
  <c r="P554" i="9"/>
  <c r="P558" i="9"/>
  <c r="P562" i="9"/>
  <c r="P566" i="9"/>
  <c r="P570" i="9"/>
  <c r="P574" i="9"/>
  <c r="P578" i="9"/>
  <c r="P582" i="9"/>
  <c r="P586" i="9"/>
  <c r="P590" i="9"/>
  <c r="P594" i="9"/>
  <c r="P598" i="9"/>
  <c r="P429" i="9"/>
  <c r="P137" i="9"/>
  <c r="P443" i="9"/>
  <c r="P149" i="9"/>
  <c r="P146" i="9"/>
  <c r="P296" i="9"/>
  <c r="P421" i="9"/>
  <c r="P113" i="9"/>
  <c r="P243" i="9"/>
  <c r="P236" i="9"/>
  <c r="P463" i="9"/>
  <c r="P272" i="9"/>
  <c r="P171" i="9"/>
  <c r="P331" i="9"/>
  <c r="P184" i="9"/>
  <c r="P291" i="9"/>
  <c r="P292" i="9"/>
  <c r="P126" i="9"/>
  <c r="P349" i="9"/>
  <c r="P393" i="9"/>
  <c r="P237" i="9"/>
  <c r="P178" i="9"/>
  <c r="P242" i="9"/>
  <c r="P462" i="9"/>
  <c r="P480" i="9"/>
  <c r="P197" i="9"/>
  <c r="P425" i="9"/>
  <c r="P477" i="9"/>
  <c r="P141" i="9"/>
  <c r="P142" i="9"/>
  <c r="P78" i="9"/>
  <c r="P251" i="9"/>
  <c r="P301" i="9"/>
  <c r="P409" i="9"/>
  <c r="P139" i="9"/>
  <c r="P217" i="9"/>
  <c r="P221" i="9"/>
  <c r="P247" i="9"/>
  <c r="P256" i="9"/>
  <c r="P265" i="9"/>
  <c r="P312" i="9"/>
  <c r="P321" i="9"/>
  <c r="P381" i="9"/>
  <c r="P415" i="9"/>
  <c r="P487" i="9"/>
  <c r="P491" i="9"/>
  <c r="P116" i="9"/>
  <c r="P500" i="9"/>
  <c r="P504" i="9"/>
  <c r="P508" i="9"/>
  <c r="P512" i="9"/>
  <c r="P516" i="9"/>
  <c r="P520" i="9"/>
  <c r="P524" i="9"/>
  <c r="P528" i="9"/>
  <c r="P532" i="9"/>
  <c r="P536" i="9"/>
  <c r="P540" i="9"/>
  <c r="P544" i="9"/>
  <c r="P548" i="9"/>
  <c r="P552" i="9"/>
  <c r="P556" i="9"/>
  <c r="P560" i="9"/>
  <c r="P564" i="9"/>
  <c r="P568" i="9"/>
  <c r="P572" i="9"/>
  <c r="P576" i="9"/>
  <c r="P580" i="9"/>
  <c r="P584" i="9"/>
  <c r="P588" i="9"/>
  <c r="P592" i="9"/>
  <c r="P596" i="9"/>
  <c r="P600" i="9"/>
  <c r="P439" i="9"/>
  <c r="P485" i="9"/>
  <c r="P455" i="9"/>
  <c r="P376" i="9"/>
  <c r="P82" i="9"/>
  <c r="P268" i="9"/>
  <c r="P390" i="9"/>
  <c r="P231" i="9"/>
  <c r="P102" i="9"/>
  <c r="P121" i="9"/>
  <c r="P147" i="9"/>
  <c r="P461" i="9"/>
  <c r="P394" i="9"/>
  <c r="P212" i="9"/>
  <c r="P99" i="9"/>
  <c r="P235" i="9"/>
  <c r="P377" i="9"/>
  <c r="P375" i="9"/>
  <c r="P418" i="9"/>
  <c r="P388" i="9"/>
  <c r="P444" i="9"/>
  <c r="P366" i="9"/>
  <c r="P127" i="9"/>
  <c r="P92" i="9"/>
  <c r="P130" i="9"/>
  <c r="P481" i="9"/>
  <c r="P309" i="9"/>
  <c r="P264" i="9"/>
  <c r="P407" i="9"/>
  <c r="P134" i="9"/>
  <c r="P348" i="9"/>
  <c r="P154" i="9"/>
  <c r="P167" i="9"/>
  <c r="P199" i="9"/>
  <c r="P215" i="9"/>
  <c r="P253" i="9"/>
  <c r="P336" i="9"/>
  <c r="P410" i="9"/>
  <c r="P179" i="9"/>
  <c r="P218" i="9"/>
  <c r="P244" i="9"/>
  <c r="P255" i="9"/>
  <c r="P258" i="9"/>
  <c r="P311" i="9"/>
  <c r="P314" i="9"/>
  <c r="P338" i="9"/>
  <c r="P405" i="9"/>
  <c r="P488" i="9"/>
  <c r="P117" i="9"/>
  <c r="P505" i="9"/>
  <c r="P513" i="9"/>
  <c r="P521" i="9"/>
  <c r="P529" i="9"/>
  <c r="P537" i="9"/>
  <c r="P545" i="9"/>
  <c r="P553" i="9"/>
  <c r="P561" i="9"/>
  <c r="P569" i="9"/>
  <c r="P577" i="9"/>
  <c r="P585" i="9"/>
  <c r="P593" i="9"/>
  <c r="P466" i="9"/>
  <c r="P476" i="9"/>
  <c r="P118" i="9"/>
  <c r="P120" i="9"/>
  <c r="P263" i="9"/>
  <c r="P353" i="9"/>
  <c r="P112" i="9"/>
  <c r="P136" i="9"/>
  <c r="P224" i="9"/>
  <c r="P300" i="9"/>
  <c r="P323" i="9"/>
  <c r="P379" i="9"/>
  <c r="P145" i="9"/>
  <c r="P190" i="9"/>
  <c r="P214" i="9"/>
  <c r="P249" i="9"/>
  <c r="P278" i="9"/>
  <c r="P343" i="9"/>
  <c r="P383" i="9"/>
  <c r="P460" i="9"/>
  <c r="P484" i="9"/>
  <c r="P188" i="9"/>
  <c r="P279" i="9"/>
  <c r="P330" i="9"/>
  <c r="P414" i="9"/>
  <c r="P83" i="9"/>
  <c r="P85" i="9"/>
  <c r="P194" i="9"/>
  <c r="P273" i="9"/>
  <c r="P396" i="9"/>
  <c r="P403" i="9"/>
  <c r="P454" i="9"/>
  <c r="P165" i="9"/>
  <c r="P185" i="9"/>
  <c r="P216" i="9"/>
  <c r="P226" i="9"/>
  <c r="P240" i="9"/>
  <c r="P295" i="9"/>
  <c r="P350" i="9"/>
  <c r="P378" i="9"/>
  <c r="P406" i="9"/>
  <c r="P442" i="9"/>
  <c r="P144" i="9"/>
  <c r="P198" i="9"/>
  <c r="P234" i="9"/>
  <c r="P449" i="9"/>
  <c r="P470" i="9"/>
  <c r="P153" i="9"/>
  <c r="P317" i="9"/>
  <c r="P319" i="9"/>
  <c r="P445" i="9"/>
  <c r="P29" i="9"/>
  <c r="P213" i="9"/>
  <c r="P289" i="9"/>
  <c r="P306" i="9"/>
  <c r="P125" i="9"/>
  <c r="P109" i="9"/>
  <c r="P496" i="9"/>
  <c r="P501" i="9"/>
  <c r="P509" i="9"/>
  <c r="P517" i="9"/>
  <c r="P525" i="9"/>
  <c r="P533" i="9"/>
  <c r="P541" i="9"/>
  <c r="P549" i="9"/>
  <c r="P557" i="9"/>
  <c r="P565" i="9"/>
  <c r="P573" i="9"/>
  <c r="P581" i="9"/>
  <c r="P589" i="9"/>
  <c r="P597" i="9"/>
  <c r="P467" i="9"/>
  <c r="P104" i="9"/>
  <c r="P75" i="9"/>
  <c r="P163" i="9"/>
  <c r="P181" i="9"/>
  <c r="P47" i="9"/>
  <c r="P262" i="9"/>
  <c r="P277" i="9"/>
  <c r="P122" i="9"/>
  <c r="P97" i="9"/>
  <c r="P412" i="9"/>
  <c r="P430" i="9"/>
  <c r="P135" i="9"/>
  <c r="P219" i="9"/>
  <c r="P297" i="9"/>
  <c r="P320" i="9"/>
  <c r="P360" i="9"/>
  <c r="P404" i="9"/>
  <c r="P175" i="9"/>
  <c r="P191" i="9"/>
  <c r="P248" i="9"/>
  <c r="P261" i="9"/>
  <c r="P299" i="9"/>
  <c r="P371" i="9"/>
  <c r="P389" i="9"/>
  <c r="P464" i="9"/>
  <c r="P187" i="9"/>
  <c r="P189" i="9"/>
  <c r="P44" i="9"/>
  <c r="P382" i="9"/>
  <c r="P398" i="9"/>
  <c r="P459" i="9"/>
  <c r="P193" i="9"/>
  <c r="P210" i="9"/>
  <c r="P384" i="9"/>
  <c r="P402" i="9"/>
  <c r="P435" i="9"/>
  <c r="P157" i="9"/>
  <c r="P177" i="9"/>
  <c r="P202" i="9"/>
  <c r="P223" i="9"/>
  <c r="P238" i="9"/>
  <c r="P280" i="9"/>
  <c r="P332" i="9"/>
  <c r="P358" i="9"/>
  <c r="P399" i="9"/>
  <c r="P438" i="9"/>
  <c r="P486" i="9"/>
  <c r="P174" i="9"/>
  <c r="P208" i="9"/>
  <c r="P448" i="9"/>
  <c r="P451" i="9"/>
  <c r="P483" i="9"/>
  <c r="P271" i="9"/>
  <c r="P318" i="9"/>
  <c r="P400" i="9"/>
  <c r="P479" i="9"/>
  <c r="P200" i="9"/>
  <c r="P298" i="9"/>
  <c r="P326" i="9"/>
  <c r="P111" i="9"/>
  <c r="P490" i="9"/>
  <c r="P507" i="9"/>
  <c r="P523" i="9"/>
  <c r="P539" i="9"/>
  <c r="P555" i="9"/>
  <c r="P571" i="9"/>
  <c r="P587" i="9"/>
  <c r="P473" i="9"/>
  <c r="P25" i="9"/>
  <c r="P148" i="9"/>
  <c r="P257" i="9"/>
  <c r="P305" i="9"/>
  <c r="P423" i="9"/>
  <c r="P172" i="9"/>
  <c r="P308" i="9"/>
  <c r="P334" i="9"/>
  <c r="P413" i="9"/>
  <c r="P472" i="9"/>
  <c r="P233" i="9"/>
  <c r="P250" i="9"/>
  <c r="P283" i="9"/>
  <c r="P285" i="9"/>
  <c r="P290" i="9"/>
  <c r="P315" i="9"/>
  <c r="P322" i="9"/>
  <c r="P328" i="9"/>
  <c r="P386" i="9"/>
  <c r="P422" i="9"/>
  <c r="P436" i="9"/>
  <c r="P453" i="9"/>
  <c r="P482" i="9"/>
  <c r="P119" i="9"/>
  <c r="P356" i="9"/>
  <c r="P155" i="9"/>
  <c r="P161" i="9"/>
  <c r="P34" i="9"/>
  <c r="P91" i="9"/>
  <c r="P207" i="9"/>
  <c r="P222" i="9"/>
  <c r="P230" i="9"/>
  <c r="P252" i="9"/>
  <c r="P274" i="9"/>
  <c r="P276" i="9"/>
  <c r="P88" i="9"/>
  <c r="P79" i="9"/>
  <c r="P351" i="9"/>
  <c r="P355" i="9"/>
  <c r="P100" i="9"/>
  <c r="P408" i="9"/>
  <c r="P419" i="9"/>
  <c r="P61" i="9"/>
  <c r="P101" i="9"/>
  <c r="P115" i="9"/>
  <c r="P54" i="9"/>
  <c r="P168" i="9"/>
  <c r="P204" i="9"/>
  <c r="P254" i="9"/>
  <c r="P286" i="9"/>
  <c r="P368" i="9"/>
  <c r="P450" i="9"/>
  <c r="P152" i="9"/>
  <c r="P195" i="9"/>
  <c r="P303" i="9"/>
  <c r="P359" i="9"/>
  <c r="P365" i="9"/>
  <c r="P469" i="9"/>
  <c r="P160" i="9"/>
  <c r="P196" i="9"/>
  <c r="P228" i="9"/>
  <c r="P232" i="9"/>
  <c r="P259" i="9"/>
  <c r="P310" i="9"/>
  <c r="P333" i="9"/>
  <c r="P345" i="9"/>
  <c r="P362" i="9"/>
  <c r="P385" i="9"/>
  <c r="P395" i="9"/>
  <c r="P446" i="9"/>
  <c r="P183" i="9"/>
  <c r="P107" i="9"/>
  <c r="P28" i="9"/>
  <c r="P346" i="9"/>
  <c r="P426" i="9"/>
  <c r="P129" i="9"/>
  <c r="P180" i="9"/>
  <c r="P205" i="9"/>
  <c r="P293" i="9"/>
  <c r="P339" i="9"/>
  <c r="P465" i="9"/>
  <c r="P138" i="9"/>
  <c r="P89" i="9"/>
  <c r="P192" i="9"/>
  <c r="P220" i="9"/>
  <c r="P281" i="9"/>
  <c r="P337" i="9"/>
  <c r="P123" i="9"/>
  <c r="P124" i="9"/>
  <c r="P416" i="9"/>
  <c r="P492" i="9"/>
  <c r="P493" i="9"/>
  <c r="P370" i="9"/>
  <c r="P456" i="9"/>
  <c r="P424" i="9"/>
  <c r="P133" i="9"/>
  <c r="P511" i="9"/>
  <c r="P527" i="9"/>
  <c r="P543" i="9"/>
  <c r="P559" i="9"/>
  <c r="P575" i="9"/>
  <c r="P591" i="9"/>
  <c r="P499" i="9"/>
  <c r="P515" i="9"/>
  <c r="P531" i="9"/>
  <c r="P547" i="9"/>
  <c r="P563" i="9"/>
  <c r="P579" i="9"/>
  <c r="P595" i="9"/>
  <c r="P128" i="9"/>
  <c r="P475" i="9"/>
  <c r="P140" i="9"/>
  <c r="P150" i="9"/>
  <c r="P260" i="9"/>
  <c r="P417" i="9"/>
  <c r="P441" i="9"/>
  <c r="P173" i="9"/>
  <c r="P327" i="9"/>
  <c r="P335" i="9"/>
  <c r="P434" i="9"/>
  <c r="P156" i="9"/>
  <c r="P245" i="9"/>
  <c r="P269" i="9"/>
  <c r="P284" i="9"/>
  <c r="P288" i="9"/>
  <c r="P302" i="9"/>
  <c r="P316" i="9"/>
  <c r="P324" i="9"/>
  <c r="P374" i="9"/>
  <c r="P391" i="9"/>
  <c r="P432" i="9"/>
  <c r="P437" i="9"/>
  <c r="P471" i="9"/>
  <c r="P103" i="9"/>
  <c r="P131" i="9"/>
  <c r="P94" i="9"/>
  <c r="P158" i="9"/>
  <c r="P166" i="9"/>
  <c r="P96" i="9"/>
  <c r="P206" i="9"/>
  <c r="P211" i="9"/>
  <c r="P225" i="9"/>
  <c r="P132" i="9"/>
  <c r="P267" i="9"/>
  <c r="P275" i="9"/>
  <c r="P20" i="9"/>
  <c r="P294" i="9"/>
  <c r="P59" i="9"/>
  <c r="P329" i="9"/>
  <c r="P354" i="9"/>
  <c r="P363" i="9"/>
  <c r="P401" i="9"/>
  <c r="P411" i="9"/>
  <c r="P420" i="9"/>
  <c r="P433" i="9"/>
  <c r="P114" i="9"/>
  <c r="P452" i="9"/>
  <c r="P458" i="9"/>
  <c r="P474" i="9"/>
  <c r="P182" i="9"/>
  <c r="P241" i="9"/>
  <c r="P270" i="9"/>
  <c r="P307" i="9"/>
  <c r="P369" i="9"/>
  <c r="P143" i="9"/>
  <c r="P169" i="9"/>
  <c r="P201" i="9"/>
  <c r="P352" i="9"/>
  <c r="P364" i="9"/>
  <c r="P440" i="9"/>
  <c r="P159" i="9"/>
  <c r="P186" i="9"/>
  <c r="P227" i="9"/>
  <c r="P229" i="9"/>
  <c r="P239" i="9"/>
  <c r="P266" i="9"/>
  <c r="P325" i="9"/>
  <c r="P341" i="9"/>
  <c r="P361" i="9"/>
  <c r="P372" i="9"/>
  <c r="P387" i="9"/>
  <c r="P397" i="9"/>
  <c r="P447" i="9"/>
  <c r="P162" i="9"/>
  <c r="P108" i="9"/>
  <c r="P282" i="9"/>
  <c r="P392" i="9"/>
  <c r="P64" i="9"/>
  <c r="P164" i="9"/>
  <c r="P203" i="9"/>
  <c r="P287" i="9"/>
  <c r="P313" i="9"/>
  <c r="P457" i="9"/>
  <c r="P478" i="9"/>
  <c r="P106" i="9"/>
  <c r="P176" i="9"/>
  <c r="P209" i="9"/>
  <c r="P246" i="9"/>
  <c r="P342" i="9"/>
  <c r="P344" i="9"/>
  <c r="P373" i="9"/>
  <c r="P110" i="9"/>
  <c r="P95" i="9"/>
  <c r="P494" i="9"/>
  <c r="P495" i="9"/>
  <c r="P380" i="9"/>
  <c r="P98" i="9"/>
  <c r="P427" i="9"/>
  <c r="P503" i="9"/>
  <c r="P519" i="9"/>
  <c r="P535" i="9"/>
  <c r="P551" i="9"/>
  <c r="P567" i="9"/>
  <c r="P583" i="9"/>
  <c r="P599" i="9"/>
  <c r="O487" i="9"/>
  <c r="O488" i="9"/>
  <c r="O489" i="9"/>
  <c r="O490" i="9"/>
  <c r="O491" i="9"/>
  <c r="O496" i="9"/>
  <c r="O497" i="9"/>
  <c r="O133" i="9"/>
  <c r="O116" i="9"/>
  <c r="O11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443" i="9"/>
  <c r="O146" i="9"/>
  <c r="O421" i="9"/>
  <c r="O243" i="9"/>
  <c r="O236" i="9"/>
  <c r="O272" i="9"/>
  <c r="O331" i="9"/>
  <c r="O184" i="9"/>
  <c r="O291" i="9"/>
  <c r="O126" i="9"/>
  <c r="O349" i="9"/>
  <c r="O237" i="9"/>
  <c r="O242" i="9"/>
  <c r="O480" i="9"/>
  <c r="O425" i="9"/>
  <c r="O141" i="9"/>
  <c r="O78" i="9"/>
  <c r="O301" i="9"/>
  <c r="O139" i="9"/>
  <c r="O221" i="9"/>
  <c r="O256" i="9"/>
  <c r="O72" i="9"/>
  <c r="O149" i="9"/>
  <c r="O376" i="9"/>
  <c r="O231" i="9"/>
  <c r="O463" i="9"/>
  <c r="O121" i="9"/>
  <c r="O99" i="9"/>
  <c r="O377" i="9"/>
  <c r="O444" i="9"/>
  <c r="O127" i="9"/>
  <c r="O264" i="9"/>
  <c r="O69" i="9"/>
  <c r="O199" i="9"/>
  <c r="O251" i="9"/>
  <c r="O336" i="9"/>
  <c r="O255" i="9"/>
  <c r="O265" i="9"/>
  <c r="O321" i="9"/>
  <c r="O415" i="9"/>
  <c r="O65" i="9"/>
  <c r="O163" i="9"/>
  <c r="O47" i="9"/>
  <c r="O277" i="9"/>
  <c r="O97" i="9"/>
  <c r="O412" i="9"/>
  <c r="O135" i="9"/>
  <c r="O297" i="9"/>
  <c r="O360" i="9"/>
  <c r="O175" i="9"/>
  <c r="O248" i="9"/>
  <c r="O299" i="9"/>
  <c r="O389" i="9"/>
  <c r="O189" i="9"/>
  <c r="O398" i="9"/>
  <c r="O459" i="9"/>
  <c r="O210" i="9"/>
  <c r="O402" i="9"/>
  <c r="O157" i="9"/>
  <c r="O202" i="9"/>
  <c r="O238" i="9"/>
  <c r="O332" i="9"/>
  <c r="O399" i="9"/>
  <c r="O486" i="9"/>
  <c r="O208" i="9"/>
  <c r="O451" i="9"/>
  <c r="O271" i="9"/>
  <c r="O400" i="9"/>
  <c r="O200" i="9"/>
  <c r="O298" i="9"/>
  <c r="O473" i="9"/>
  <c r="O148" i="9"/>
  <c r="O305" i="9"/>
  <c r="O172" i="9"/>
  <c r="O334" i="9"/>
  <c r="O472" i="9"/>
  <c r="O250" i="9"/>
  <c r="O285" i="9"/>
  <c r="O315" i="9"/>
  <c r="O328" i="9"/>
  <c r="O422" i="9"/>
  <c r="O453" i="9"/>
  <c r="O119" i="9"/>
  <c r="O19" i="9"/>
  <c r="O70" i="9"/>
  <c r="O161" i="9"/>
  <c r="O207" i="9"/>
  <c r="O230" i="9"/>
  <c r="O274" i="9"/>
  <c r="O79" i="9"/>
  <c r="O351" i="9"/>
  <c r="O100" i="9"/>
  <c r="O419" i="9"/>
  <c r="O439" i="9"/>
  <c r="O137" i="9"/>
  <c r="O455" i="9"/>
  <c r="O390" i="9"/>
  <c r="O394" i="9"/>
  <c r="O235" i="9"/>
  <c r="O418" i="9"/>
  <c r="O393" i="9"/>
  <c r="O481" i="9"/>
  <c r="O197" i="9"/>
  <c r="O407" i="9"/>
  <c r="O154" i="9"/>
  <c r="O142" i="9"/>
  <c r="O215" i="9"/>
  <c r="O218" i="9"/>
  <c r="O247" i="9"/>
  <c r="O258" i="9"/>
  <c r="O314" i="9"/>
  <c r="O405" i="9"/>
  <c r="O476" i="9"/>
  <c r="O263" i="9"/>
  <c r="O112" i="9"/>
  <c r="O224" i="9"/>
  <c r="O323" i="9"/>
  <c r="O145" i="9"/>
  <c r="O214" i="9"/>
  <c r="O278" i="9"/>
  <c r="O383" i="9"/>
  <c r="O484" i="9"/>
  <c r="O188" i="9"/>
  <c r="O330" i="9"/>
  <c r="O105" i="9"/>
  <c r="O194" i="9"/>
  <c r="O396" i="9"/>
  <c r="O454" i="9"/>
  <c r="O185" i="9"/>
  <c r="O226" i="9"/>
  <c r="O295" i="9"/>
  <c r="O378" i="9"/>
  <c r="O442" i="9"/>
  <c r="O198" i="9"/>
  <c r="O449" i="9"/>
  <c r="O153" i="9"/>
  <c r="O319" i="9"/>
  <c r="O29" i="9"/>
  <c r="O289" i="9"/>
  <c r="O125" i="9"/>
  <c r="O128" i="9"/>
  <c r="O140" i="9"/>
  <c r="O260" i="9"/>
  <c r="O441" i="9"/>
  <c r="O327" i="9"/>
  <c r="O434" i="9"/>
  <c r="O245" i="9"/>
  <c r="O284" i="9"/>
  <c r="O302" i="9"/>
  <c r="O324" i="9"/>
  <c r="O391" i="9"/>
  <c r="O437" i="9"/>
  <c r="O103" i="9"/>
  <c r="O94" i="9"/>
  <c r="O81" i="9"/>
  <c r="O158" i="9"/>
  <c r="O206" i="9"/>
  <c r="O225" i="9"/>
  <c r="O267" i="9"/>
  <c r="O363" i="9"/>
  <c r="O411" i="9"/>
  <c r="O433" i="9"/>
  <c r="O452" i="9"/>
  <c r="O485" i="9"/>
  <c r="O296" i="9"/>
  <c r="O268" i="9"/>
  <c r="O212" i="9"/>
  <c r="O292" i="9"/>
  <c r="O375" i="9"/>
  <c r="O309" i="9"/>
  <c r="O348" i="9"/>
  <c r="O244" i="9"/>
  <c r="O312" i="9"/>
  <c r="O467" i="9"/>
  <c r="O75" i="9"/>
  <c r="O262" i="9"/>
  <c r="O219" i="9"/>
  <c r="O404" i="9"/>
  <c r="O261" i="9"/>
  <c r="O464" i="9"/>
  <c r="O384" i="9"/>
  <c r="O177" i="9"/>
  <c r="O280" i="9"/>
  <c r="O438" i="9"/>
  <c r="O448" i="9"/>
  <c r="O318" i="9"/>
  <c r="O326" i="9"/>
  <c r="O423" i="9"/>
  <c r="O413" i="9"/>
  <c r="O283" i="9"/>
  <c r="O322" i="9"/>
  <c r="O436" i="9"/>
  <c r="O71" i="9"/>
  <c r="O155" i="9"/>
  <c r="O91" i="9"/>
  <c r="O252" i="9"/>
  <c r="O355" i="9"/>
  <c r="O61" i="9"/>
  <c r="O204" i="9"/>
  <c r="O286" i="9"/>
  <c r="O450" i="9"/>
  <c r="O195" i="9"/>
  <c r="O359" i="9"/>
  <c r="O469" i="9"/>
  <c r="O196" i="9"/>
  <c r="O232" i="9"/>
  <c r="O310" i="9"/>
  <c r="O345" i="9"/>
  <c r="O385" i="9"/>
  <c r="O446" i="9"/>
  <c r="O183" i="9"/>
  <c r="O346" i="9"/>
  <c r="O426" i="9"/>
  <c r="O180" i="9"/>
  <c r="O293" i="9"/>
  <c r="O465" i="9"/>
  <c r="O220" i="9"/>
  <c r="O337" i="9"/>
  <c r="O124" i="9"/>
  <c r="O492" i="9"/>
  <c r="O456" i="9"/>
  <c r="O409" i="9"/>
  <c r="O381" i="9"/>
  <c r="O181" i="9"/>
  <c r="O430" i="9"/>
  <c r="O191" i="9"/>
  <c r="O187" i="9"/>
  <c r="O193" i="9"/>
  <c r="O223" i="9"/>
  <c r="O174" i="9"/>
  <c r="O93" i="9"/>
  <c r="O111" i="9"/>
  <c r="O233" i="9"/>
  <c r="O386" i="9"/>
  <c r="O429" i="9"/>
  <c r="O147" i="9"/>
  <c r="O92" i="9"/>
  <c r="O462" i="9"/>
  <c r="O134" i="9"/>
  <c r="O410" i="9"/>
  <c r="O217" i="9"/>
  <c r="O311" i="9"/>
  <c r="O466" i="9"/>
  <c r="O120" i="9"/>
  <c r="O353" i="9"/>
  <c r="O136" i="9"/>
  <c r="O379" i="9"/>
  <c r="O249" i="9"/>
  <c r="O460" i="9"/>
  <c r="O279" i="9"/>
  <c r="O414" i="9"/>
  <c r="O273" i="9"/>
  <c r="O165" i="9"/>
  <c r="O240" i="9"/>
  <c r="O406" i="9"/>
  <c r="O234" i="9"/>
  <c r="O317" i="9"/>
  <c r="O213" i="9"/>
  <c r="O306" i="9"/>
  <c r="O475" i="9"/>
  <c r="O417" i="9"/>
  <c r="O335" i="9"/>
  <c r="O269" i="9"/>
  <c r="O316" i="9"/>
  <c r="O432" i="9"/>
  <c r="O131" i="9"/>
  <c r="O63" i="9"/>
  <c r="O96" i="9"/>
  <c r="O132" i="9"/>
  <c r="O294" i="9"/>
  <c r="O354" i="9"/>
  <c r="O420" i="9"/>
  <c r="O458" i="9"/>
  <c r="O182" i="9"/>
  <c r="O270" i="9"/>
  <c r="O369" i="9"/>
  <c r="O169" i="9"/>
  <c r="O352" i="9"/>
  <c r="O440" i="9"/>
  <c r="O186" i="9"/>
  <c r="O229" i="9"/>
  <c r="O266" i="9"/>
  <c r="O341" i="9"/>
  <c r="O372" i="9"/>
  <c r="O397" i="9"/>
  <c r="O162" i="9"/>
  <c r="O108" i="9"/>
  <c r="O392" i="9"/>
  <c r="O164" i="9"/>
  <c r="O287" i="9"/>
  <c r="O457" i="9"/>
  <c r="O106" i="9"/>
  <c r="O209" i="9"/>
  <c r="O344" i="9"/>
  <c r="O373" i="9"/>
  <c r="O110" i="9"/>
  <c r="O494" i="9"/>
  <c r="O380" i="9"/>
  <c r="O98" i="9"/>
  <c r="O167" i="9"/>
  <c r="O179" i="9"/>
  <c r="O122" i="9"/>
  <c r="O320" i="9"/>
  <c r="O371" i="9"/>
  <c r="O382" i="9"/>
  <c r="O435" i="9"/>
  <c r="O358" i="9"/>
  <c r="O483" i="9"/>
  <c r="O479" i="9"/>
  <c r="O257" i="9"/>
  <c r="O308" i="9"/>
  <c r="O290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171" i="9"/>
  <c r="O461" i="9"/>
  <c r="O388" i="9"/>
  <c r="O178" i="9"/>
  <c r="O130" i="9"/>
  <c r="O253" i="9"/>
  <c r="O343" i="9"/>
  <c r="O403" i="9"/>
  <c r="O470" i="9"/>
  <c r="O150" i="9"/>
  <c r="O374" i="9"/>
  <c r="O482" i="9"/>
  <c r="O276" i="9"/>
  <c r="O408" i="9"/>
  <c r="O168" i="9"/>
  <c r="O368" i="9"/>
  <c r="O303" i="9"/>
  <c r="O160" i="9"/>
  <c r="O259" i="9"/>
  <c r="O362" i="9"/>
  <c r="O87" i="9"/>
  <c r="O129" i="9"/>
  <c r="O339" i="9"/>
  <c r="O192" i="9"/>
  <c r="O123" i="9"/>
  <c r="O416" i="9"/>
  <c r="O370" i="9"/>
  <c r="O85" i="9"/>
  <c r="O109" i="9"/>
  <c r="O143" i="9"/>
  <c r="O364" i="9"/>
  <c r="O95" i="9"/>
  <c r="O366" i="9"/>
  <c r="O477" i="9"/>
  <c r="O338" i="9"/>
  <c r="O42" i="9"/>
  <c r="O216" i="9"/>
  <c r="O445" i="9"/>
  <c r="O173" i="9"/>
  <c r="O471" i="9"/>
  <c r="O166" i="9"/>
  <c r="O275" i="9"/>
  <c r="O401" i="9"/>
  <c r="O474" i="9"/>
  <c r="O307" i="9"/>
  <c r="O201" i="9"/>
  <c r="O159" i="9"/>
  <c r="O239" i="9"/>
  <c r="O361" i="9"/>
  <c r="O447" i="9"/>
  <c r="O282" i="9"/>
  <c r="O64" i="9"/>
  <c r="O313" i="9"/>
  <c r="O176" i="9"/>
  <c r="O342" i="9"/>
  <c r="O84" i="9"/>
  <c r="O495" i="9"/>
  <c r="O427" i="9"/>
  <c r="O118" i="9"/>
  <c r="O144" i="9"/>
  <c r="O23" i="9"/>
  <c r="O114" i="9"/>
  <c r="O241" i="9"/>
  <c r="O325" i="9"/>
  <c r="O246" i="9"/>
  <c r="O102" i="9"/>
  <c r="O300" i="9"/>
  <c r="O350" i="9"/>
  <c r="O156" i="9"/>
  <c r="O356" i="9"/>
  <c r="O222" i="9"/>
  <c r="O11" i="9"/>
  <c r="O115" i="9"/>
  <c r="O254" i="9"/>
  <c r="O152" i="9"/>
  <c r="O365" i="9"/>
  <c r="O228" i="9"/>
  <c r="O333" i="9"/>
  <c r="O395" i="9"/>
  <c r="O107" i="9"/>
  <c r="O205" i="9"/>
  <c r="O138" i="9"/>
  <c r="O281" i="9"/>
  <c r="O493" i="9"/>
  <c r="O424" i="9"/>
  <c r="O113" i="9"/>
  <c r="O190" i="9"/>
  <c r="O288" i="9"/>
  <c r="O211" i="9"/>
  <c r="O329" i="9"/>
  <c r="O227" i="9"/>
  <c r="O387" i="9"/>
  <c r="O203" i="9"/>
  <c r="O478" i="9"/>
  <c r="N488" i="9"/>
  <c r="N496" i="9"/>
  <c r="N117" i="9"/>
  <c r="N501" i="9"/>
  <c r="N505" i="9"/>
  <c r="N509" i="9"/>
  <c r="N513" i="9"/>
  <c r="N517" i="9"/>
  <c r="N521" i="9"/>
  <c r="N525" i="9"/>
  <c r="N529" i="9"/>
  <c r="N533" i="9"/>
  <c r="N537" i="9"/>
  <c r="N541" i="9"/>
  <c r="N545" i="9"/>
  <c r="N549" i="9"/>
  <c r="N553" i="9"/>
  <c r="N557" i="9"/>
  <c r="N561" i="9"/>
  <c r="N565" i="9"/>
  <c r="N569" i="9"/>
  <c r="N573" i="9"/>
  <c r="N577" i="9"/>
  <c r="N581" i="9"/>
  <c r="N585" i="9"/>
  <c r="N589" i="9"/>
  <c r="N593" i="9"/>
  <c r="N597" i="9"/>
  <c r="N489" i="9"/>
  <c r="N497" i="9"/>
  <c r="N498" i="9"/>
  <c r="N502" i="9"/>
  <c r="N506" i="9"/>
  <c r="N510" i="9"/>
  <c r="N514" i="9"/>
  <c r="N518" i="9"/>
  <c r="N522" i="9"/>
  <c r="N526" i="9"/>
  <c r="N530" i="9"/>
  <c r="N534" i="9"/>
  <c r="N538" i="9"/>
  <c r="N542" i="9"/>
  <c r="N546" i="9"/>
  <c r="N550" i="9"/>
  <c r="N554" i="9"/>
  <c r="N558" i="9"/>
  <c r="N562" i="9"/>
  <c r="N566" i="9"/>
  <c r="N570" i="9"/>
  <c r="N574" i="9"/>
  <c r="N578" i="9"/>
  <c r="N582" i="9"/>
  <c r="N586" i="9"/>
  <c r="N590" i="9"/>
  <c r="N594" i="9"/>
  <c r="N598" i="9"/>
  <c r="N490" i="9"/>
  <c r="N133" i="9"/>
  <c r="N499" i="9"/>
  <c r="N503" i="9"/>
  <c r="N507" i="9"/>
  <c r="N511" i="9"/>
  <c r="N515" i="9"/>
  <c r="N519" i="9"/>
  <c r="N523" i="9"/>
  <c r="N527" i="9"/>
  <c r="N531" i="9"/>
  <c r="N535" i="9"/>
  <c r="N539" i="9"/>
  <c r="N543" i="9"/>
  <c r="N547" i="9"/>
  <c r="N551" i="9"/>
  <c r="N555" i="9"/>
  <c r="N559" i="9"/>
  <c r="N563" i="9"/>
  <c r="N567" i="9"/>
  <c r="N571" i="9"/>
  <c r="N575" i="9"/>
  <c r="N579" i="9"/>
  <c r="N583" i="9"/>
  <c r="N587" i="9"/>
  <c r="N591" i="9"/>
  <c r="N595" i="9"/>
  <c r="N599" i="9"/>
  <c r="N427" i="9"/>
  <c r="N487" i="9"/>
  <c r="N491" i="9"/>
  <c r="N116" i="9"/>
  <c r="N500" i="9"/>
  <c r="N504" i="9"/>
  <c r="N508" i="9"/>
  <c r="N512" i="9"/>
  <c r="N516" i="9"/>
  <c r="N520" i="9"/>
  <c r="N524" i="9"/>
  <c r="N528" i="9"/>
  <c r="N532" i="9"/>
  <c r="N536" i="9"/>
  <c r="N540" i="9"/>
  <c r="N544" i="9"/>
  <c r="N548" i="9"/>
  <c r="N552" i="9"/>
  <c r="N556" i="9"/>
  <c r="N560" i="9"/>
  <c r="N564" i="9"/>
  <c r="N568" i="9"/>
  <c r="N572" i="9"/>
  <c r="N576" i="9"/>
  <c r="N580" i="9"/>
  <c r="N584" i="9"/>
  <c r="N588" i="9"/>
  <c r="N592" i="9"/>
  <c r="N596" i="9"/>
  <c r="N600" i="9"/>
  <c r="N429" i="9"/>
  <c r="N439" i="9"/>
  <c r="N35" i="9"/>
  <c r="N485" i="9"/>
  <c r="N137" i="9"/>
  <c r="N72" i="9"/>
  <c r="N443" i="9"/>
  <c r="N455" i="9"/>
  <c r="N149" i="9"/>
  <c r="N146" i="9"/>
  <c r="N376" i="9"/>
  <c r="N296" i="9"/>
  <c r="N82" i="9"/>
  <c r="N421" i="9"/>
  <c r="N268" i="9"/>
  <c r="N113" i="9"/>
  <c r="N390" i="9"/>
  <c r="N243" i="9"/>
  <c r="N231" i="9"/>
  <c r="N236" i="9"/>
  <c r="N49" i="9"/>
  <c r="N463" i="9"/>
  <c r="N102" i="9"/>
  <c r="N272" i="9"/>
  <c r="N121" i="9"/>
  <c r="N171" i="9"/>
  <c r="N147" i="9"/>
  <c r="N331" i="9"/>
  <c r="N461" i="9"/>
  <c r="N394" i="9"/>
  <c r="N212" i="9"/>
  <c r="N99" i="9"/>
  <c r="N184" i="9"/>
  <c r="N235" i="9"/>
  <c r="N291" i="9"/>
  <c r="N377" i="9"/>
  <c r="N292" i="9"/>
  <c r="N86" i="9"/>
  <c r="N126" i="9"/>
  <c r="N375" i="9"/>
  <c r="N418" i="9"/>
  <c r="N349" i="9"/>
  <c r="N388" i="9"/>
  <c r="N393" i="9"/>
  <c r="N444" i="9"/>
  <c r="N237" i="9"/>
  <c r="N366" i="9"/>
  <c r="N127" i="9"/>
  <c r="N178" i="9"/>
  <c r="N92" i="9"/>
  <c r="N242" i="9"/>
  <c r="N130" i="9"/>
  <c r="N462" i="9"/>
  <c r="N481" i="9"/>
  <c r="N480" i="9"/>
  <c r="N309" i="9"/>
  <c r="N197" i="9"/>
  <c r="N264" i="9"/>
  <c r="N425" i="9"/>
  <c r="N407" i="9"/>
  <c r="N134" i="9"/>
  <c r="N348" i="9"/>
  <c r="N477" i="9"/>
  <c r="N154" i="9"/>
  <c r="N141" i="9"/>
  <c r="N167" i="9"/>
  <c r="N142" i="9"/>
  <c r="N199" i="9"/>
  <c r="N78" i="9"/>
  <c r="N215" i="9"/>
  <c r="N251" i="9"/>
  <c r="N253" i="9"/>
  <c r="N301" i="9"/>
  <c r="N336" i="9"/>
  <c r="N409" i="9"/>
  <c r="N410" i="9"/>
  <c r="N139" i="9"/>
  <c r="N179" i="9"/>
  <c r="N217" i="9"/>
  <c r="N218" i="9"/>
  <c r="N221" i="9"/>
  <c r="N244" i="9"/>
  <c r="N247" i="9"/>
  <c r="N255" i="9"/>
  <c r="N256" i="9"/>
  <c r="N258" i="9"/>
  <c r="N265" i="9"/>
  <c r="N311" i="9"/>
  <c r="N312" i="9"/>
  <c r="N314" i="9"/>
  <c r="N321" i="9"/>
  <c r="N338" i="9"/>
  <c r="N381" i="9"/>
  <c r="N405" i="9"/>
  <c r="N415" i="9"/>
  <c r="N466" i="9"/>
  <c r="N467" i="9"/>
  <c r="N476" i="9"/>
  <c r="N104" i="9"/>
  <c r="N75" i="9"/>
  <c r="N163" i="9"/>
  <c r="N118" i="9"/>
  <c r="N181" i="9"/>
  <c r="N120" i="9"/>
  <c r="N262" i="9"/>
  <c r="N263" i="9"/>
  <c r="N277" i="9"/>
  <c r="N122" i="9"/>
  <c r="N36" i="9"/>
  <c r="N97" i="9"/>
  <c r="N353" i="9"/>
  <c r="N412" i="9"/>
  <c r="N430" i="9"/>
  <c r="N112" i="9"/>
  <c r="N135" i="9"/>
  <c r="N136" i="9"/>
  <c r="N219" i="9"/>
  <c r="N224" i="9"/>
  <c r="N297" i="9"/>
  <c r="N300" i="9"/>
  <c r="N320" i="9"/>
  <c r="N323" i="9"/>
  <c r="N360" i="9"/>
  <c r="N379" i="9"/>
  <c r="N404" i="9"/>
  <c r="N145" i="9"/>
  <c r="N175" i="9"/>
  <c r="N190" i="9"/>
  <c r="N191" i="9"/>
  <c r="N214" i="9"/>
  <c r="N248" i="9"/>
  <c r="N249" i="9"/>
  <c r="N261" i="9"/>
  <c r="N278" i="9"/>
  <c r="N299" i="9"/>
  <c r="N343" i="9"/>
  <c r="N371" i="9"/>
  <c r="N383" i="9"/>
  <c r="N389" i="9"/>
  <c r="N460" i="9"/>
  <c r="N464" i="9"/>
  <c r="N484" i="9"/>
  <c r="N187" i="9"/>
  <c r="N188" i="9"/>
  <c r="N189" i="9"/>
  <c r="N279" i="9"/>
  <c r="N330" i="9"/>
  <c r="N90" i="9"/>
  <c r="N382" i="9"/>
  <c r="N105" i="9"/>
  <c r="N398" i="9"/>
  <c r="N414" i="9"/>
  <c r="N459" i="9"/>
  <c r="N85" i="9"/>
  <c r="N193" i="9"/>
  <c r="N194" i="9"/>
  <c r="N210" i="9"/>
  <c r="N273" i="9"/>
  <c r="N384" i="9"/>
  <c r="N396" i="9"/>
  <c r="N402" i="9"/>
  <c r="N403" i="9"/>
  <c r="N435" i="9"/>
  <c r="N454" i="9"/>
  <c r="N157" i="9"/>
  <c r="N165" i="9"/>
  <c r="N177" i="9"/>
  <c r="N185" i="9"/>
  <c r="N202" i="9"/>
  <c r="N216" i="9"/>
  <c r="N223" i="9"/>
  <c r="N226" i="9"/>
  <c r="N238" i="9"/>
  <c r="N240" i="9"/>
  <c r="N280" i="9"/>
  <c r="N295" i="9"/>
  <c r="N332" i="9"/>
  <c r="N350" i="9"/>
  <c r="N358" i="9"/>
  <c r="N378" i="9"/>
  <c r="N399" i="9"/>
  <c r="N406" i="9"/>
  <c r="N438" i="9"/>
  <c r="N442" i="9"/>
  <c r="N486" i="9"/>
  <c r="N144" i="9"/>
  <c r="N174" i="9"/>
  <c r="N198" i="9"/>
  <c r="N208" i="9"/>
  <c r="N234" i="9"/>
  <c r="N448" i="9"/>
  <c r="N449" i="9"/>
  <c r="N451" i="9"/>
  <c r="N470" i="9"/>
  <c r="N483" i="9"/>
  <c r="N153" i="9"/>
  <c r="N271" i="9"/>
  <c r="N317" i="9"/>
  <c r="N318" i="9"/>
  <c r="N319" i="9"/>
  <c r="N400" i="9"/>
  <c r="N445" i="9"/>
  <c r="N479" i="9"/>
  <c r="N200" i="9"/>
  <c r="N213" i="9"/>
  <c r="N80" i="9"/>
  <c r="N93" i="9"/>
  <c r="N289" i="9"/>
  <c r="N298" i="9"/>
  <c r="N306" i="9"/>
  <c r="N326" i="9"/>
  <c r="N125" i="9"/>
  <c r="N109" i="9"/>
  <c r="N111" i="9"/>
  <c r="N128" i="9"/>
  <c r="N473" i="9"/>
  <c r="N475" i="9"/>
  <c r="N140" i="9"/>
  <c r="N148" i="9"/>
  <c r="N150" i="9"/>
  <c r="N257" i="9"/>
  <c r="N260" i="9"/>
  <c r="N305" i="9"/>
  <c r="N417" i="9"/>
  <c r="N423" i="9"/>
  <c r="N441" i="9"/>
  <c r="N172" i="9"/>
  <c r="N173" i="9"/>
  <c r="N308" i="9"/>
  <c r="N327" i="9"/>
  <c r="N334" i="9"/>
  <c r="N335" i="9"/>
  <c r="N413" i="9"/>
  <c r="N434" i="9"/>
  <c r="N472" i="9"/>
  <c r="N156" i="9"/>
  <c r="N233" i="9"/>
  <c r="N245" i="9"/>
  <c r="N250" i="9"/>
  <c r="N269" i="9"/>
  <c r="N283" i="9"/>
  <c r="N284" i="9"/>
  <c r="N285" i="9"/>
  <c r="N288" i="9"/>
  <c r="N290" i="9"/>
  <c r="N302" i="9"/>
  <c r="N315" i="9"/>
  <c r="N316" i="9"/>
  <c r="N322" i="9"/>
  <c r="N324" i="9"/>
  <c r="N328" i="9"/>
  <c r="N374" i="9"/>
  <c r="N386" i="9"/>
  <c r="N391" i="9"/>
  <c r="N422" i="9"/>
  <c r="N432" i="9"/>
  <c r="N436" i="9"/>
  <c r="N437" i="9"/>
  <c r="N453" i="9"/>
  <c r="N471" i="9"/>
  <c r="N482" i="9"/>
  <c r="N119" i="9"/>
  <c r="N131" i="9"/>
  <c r="N94" i="9"/>
  <c r="N356" i="9"/>
  <c r="N155" i="9"/>
  <c r="N158" i="9"/>
  <c r="N161" i="9"/>
  <c r="N166" i="9"/>
  <c r="N96" i="9"/>
  <c r="N91" i="9"/>
  <c r="N206" i="9"/>
  <c r="N207" i="9"/>
  <c r="N211" i="9"/>
  <c r="N222" i="9"/>
  <c r="N225" i="9"/>
  <c r="N230" i="9"/>
  <c r="N132" i="9"/>
  <c r="N252" i="9"/>
  <c r="N267" i="9"/>
  <c r="N274" i="9"/>
  <c r="N275" i="9"/>
  <c r="N276" i="9"/>
  <c r="N294" i="9"/>
  <c r="N79" i="9"/>
  <c r="N329" i="9"/>
  <c r="N351" i="9"/>
  <c r="N354" i="9"/>
  <c r="N355" i="9"/>
  <c r="N363" i="9"/>
  <c r="N100" i="9"/>
  <c r="N401" i="9"/>
  <c r="N408" i="9"/>
  <c r="N411" i="9"/>
  <c r="N419" i="9"/>
  <c r="N420" i="9"/>
  <c r="N61" i="9"/>
  <c r="N433" i="9"/>
  <c r="N101" i="9"/>
  <c r="N452" i="9"/>
  <c r="N458" i="9"/>
  <c r="N54" i="9"/>
  <c r="N474" i="9"/>
  <c r="N168" i="9"/>
  <c r="N182" i="9"/>
  <c r="N204" i="9"/>
  <c r="N241" i="9"/>
  <c r="N254" i="9"/>
  <c r="N270" i="9"/>
  <c r="N286" i="9"/>
  <c r="N307" i="9"/>
  <c r="N368" i="9"/>
  <c r="N369" i="9"/>
  <c r="N450" i="9"/>
  <c r="N143" i="9"/>
  <c r="N152" i="9"/>
  <c r="N169" i="9"/>
  <c r="N195" i="9"/>
  <c r="N201" i="9"/>
  <c r="N303" i="9"/>
  <c r="N352" i="9"/>
  <c r="N359" i="9"/>
  <c r="N364" i="9"/>
  <c r="N365" i="9"/>
  <c r="N440" i="9"/>
  <c r="N469" i="9"/>
  <c r="N159" i="9"/>
  <c r="N160" i="9"/>
  <c r="N186" i="9"/>
  <c r="N196" i="9"/>
  <c r="N227" i="9"/>
  <c r="N228" i="9"/>
  <c r="N229" i="9"/>
  <c r="N232" i="9"/>
  <c r="N239" i="9"/>
  <c r="N259" i="9"/>
  <c r="N266" i="9"/>
  <c r="N310" i="9"/>
  <c r="N325" i="9"/>
  <c r="N333" i="9"/>
  <c r="N341" i="9"/>
  <c r="N345" i="9"/>
  <c r="N361" i="9"/>
  <c r="N362" i="9"/>
  <c r="N372" i="9"/>
  <c r="N385" i="9"/>
  <c r="N387" i="9"/>
  <c r="N395" i="9"/>
  <c r="N397" i="9"/>
  <c r="N446" i="9"/>
  <c r="N447" i="9"/>
  <c r="N162" i="9"/>
  <c r="N183" i="9"/>
  <c r="N107" i="9"/>
  <c r="N108" i="9"/>
  <c r="N282" i="9"/>
  <c r="N87" i="9"/>
  <c r="N346" i="9"/>
  <c r="N392" i="9"/>
  <c r="N426" i="9"/>
  <c r="N64" i="9"/>
  <c r="N129" i="9"/>
  <c r="N164" i="9"/>
  <c r="N180" i="9"/>
  <c r="N203" i="9"/>
  <c r="N205" i="9"/>
  <c r="N287" i="9"/>
  <c r="N293" i="9"/>
  <c r="N313" i="9"/>
  <c r="N339" i="9"/>
  <c r="N457" i="9"/>
  <c r="N465" i="9"/>
  <c r="N478" i="9"/>
  <c r="N138" i="9"/>
  <c r="N106" i="9"/>
  <c r="N89" i="9"/>
  <c r="N176" i="9"/>
  <c r="N192" i="9"/>
  <c r="N209" i="9"/>
  <c r="N220" i="9"/>
  <c r="N246" i="9"/>
  <c r="N281" i="9"/>
  <c r="N337" i="9"/>
  <c r="N342" i="9"/>
  <c r="N123" i="9"/>
  <c r="N344" i="9"/>
  <c r="N124" i="9"/>
  <c r="N373" i="9"/>
  <c r="N416" i="9"/>
  <c r="N110" i="9"/>
  <c r="N492" i="9"/>
  <c r="N95" i="9"/>
  <c r="N493" i="9"/>
  <c r="N494" i="9"/>
  <c r="N495" i="9"/>
  <c r="N370" i="9"/>
  <c r="N380" i="9"/>
  <c r="N456" i="9"/>
  <c r="N46" i="9"/>
  <c r="N424" i="9"/>
  <c r="N98" i="9"/>
  <c r="M429" i="9"/>
  <c r="M137" i="9"/>
  <c r="M149" i="9"/>
  <c r="M296" i="9"/>
  <c r="M113" i="9"/>
  <c r="M463" i="9"/>
  <c r="M171" i="9"/>
  <c r="M57" i="9"/>
  <c r="M292" i="9"/>
  <c r="M393" i="9"/>
  <c r="M178" i="9"/>
  <c r="M462" i="9"/>
  <c r="M197" i="9"/>
  <c r="M477" i="9"/>
  <c r="M142" i="9"/>
  <c r="M251" i="9"/>
  <c r="M409" i="9"/>
  <c r="M217" i="9"/>
  <c r="M247" i="9"/>
  <c r="M265" i="9"/>
  <c r="M321" i="9"/>
  <c r="M415" i="9"/>
  <c r="M65" i="9"/>
  <c r="M104" i="9"/>
  <c r="M163" i="9"/>
  <c r="M277" i="9"/>
  <c r="M97" i="9"/>
  <c r="M412" i="9"/>
  <c r="M135" i="9"/>
  <c r="M297" i="9"/>
  <c r="M360" i="9"/>
  <c r="M175" i="9"/>
  <c r="M248" i="9"/>
  <c r="M299" i="9"/>
  <c r="M389" i="9"/>
  <c r="M487" i="9"/>
  <c r="M489" i="9"/>
  <c r="M491" i="9"/>
  <c r="M497" i="9"/>
  <c r="M116" i="9"/>
  <c r="M498" i="9"/>
  <c r="M500" i="9"/>
  <c r="M502" i="9"/>
  <c r="M504" i="9"/>
  <c r="M506" i="9"/>
  <c r="M508" i="9"/>
  <c r="M510" i="9"/>
  <c r="M512" i="9"/>
  <c r="M514" i="9"/>
  <c r="M516" i="9"/>
  <c r="M518" i="9"/>
  <c r="M520" i="9"/>
  <c r="M522" i="9"/>
  <c r="M524" i="9"/>
  <c r="M526" i="9"/>
  <c r="M528" i="9"/>
  <c r="M530" i="9"/>
  <c r="M532" i="9"/>
  <c r="M534" i="9"/>
  <c r="M536" i="9"/>
  <c r="M538" i="9"/>
  <c r="M540" i="9"/>
  <c r="M542" i="9"/>
  <c r="M544" i="9"/>
  <c r="M546" i="9"/>
  <c r="M548" i="9"/>
  <c r="M550" i="9"/>
  <c r="M552" i="9"/>
  <c r="M554" i="9"/>
  <c r="M556" i="9"/>
  <c r="M558" i="9"/>
  <c r="M560" i="9"/>
  <c r="M562" i="9"/>
  <c r="M564" i="9"/>
  <c r="M566" i="9"/>
  <c r="M568" i="9"/>
  <c r="M570" i="9"/>
  <c r="M572" i="9"/>
  <c r="M574" i="9"/>
  <c r="M576" i="9"/>
  <c r="M578" i="9"/>
  <c r="M580" i="9"/>
  <c r="M582" i="9"/>
  <c r="M584" i="9"/>
  <c r="M586" i="9"/>
  <c r="M588" i="9"/>
  <c r="M590" i="9"/>
  <c r="M592" i="9"/>
  <c r="M594" i="9"/>
  <c r="M596" i="9"/>
  <c r="M598" i="9"/>
  <c r="M600" i="9"/>
  <c r="M485" i="9"/>
  <c r="M455" i="9"/>
  <c r="M376" i="9"/>
  <c r="M268" i="9"/>
  <c r="M461" i="9"/>
  <c r="M212" i="9"/>
  <c r="M235" i="9"/>
  <c r="M377" i="9"/>
  <c r="M375" i="9"/>
  <c r="M388" i="9"/>
  <c r="M127" i="9"/>
  <c r="M130" i="9"/>
  <c r="M309" i="9"/>
  <c r="M407" i="9"/>
  <c r="M348" i="9"/>
  <c r="M167" i="9"/>
  <c r="M215" i="9"/>
  <c r="M336" i="9"/>
  <c r="M179" i="9"/>
  <c r="M244" i="9"/>
  <c r="M258" i="9"/>
  <c r="M314" i="9"/>
  <c r="M405" i="9"/>
  <c r="M488" i="9"/>
  <c r="M117" i="9"/>
  <c r="M505" i="9"/>
  <c r="M513" i="9"/>
  <c r="M521" i="9"/>
  <c r="M529" i="9"/>
  <c r="M537" i="9"/>
  <c r="M545" i="9"/>
  <c r="M553" i="9"/>
  <c r="M561" i="9"/>
  <c r="M569" i="9"/>
  <c r="M577" i="9"/>
  <c r="M585" i="9"/>
  <c r="M593" i="9"/>
  <c r="M146" i="9"/>
  <c r="M243" i="9"/>
  <c r="M272" i="9"/>
  <c r="M291" i="9"/>
  <c r="M349" i="9"/>
  <c r="M480" i="9"/>
  <c r="M141" i="9"/>
  <c r="M301" i="9"/>
  <c r="M221" i="9"/>
  <c r="M312" i="9"/>
  <c r="M467" i="9"/>
  <c r="M118" i="9"/>
  <c r="M262" i="9"/>
  <c r="M219" i="9"/>
  <c r="M323" i="9"/>
  <c r="M190" i="9"/>
  <c r="M261" i="9"/>
  <c r="M383" i="9"/>
  <c r="M42" i="9"/>
  <c r="M279" i="9"/>
  <c r="M90" i="9"/>
  <c r="M414" i="9"/>
  <c r="M85" i="9"/>
  <c r="M273" i="9"/>
  <c r="M403" i="9"/>
  <c r="M165" i="9"/>
  <c r="M216" i="9"/>
  <c r="M240" i="9"/>
  <c r="M350" i="9"/>
  <c r="M406" i="9"/>
  <c r="M144" i="9"/>
  <c r="M234" i="9"/>
  <c r="M470" i="9"/>
  <c r="M317" i="9"/>
  <c r="M445" i="9"/>
  <c r="M213" i="9"/>
  <c r="M306" i="9"/>
  <c r="M109" i="9"/>
  <c r="M475" i="9"/>
  <c r="M150" i="9"/>
  <c r="M417" i="9"/>
  <c r="M173" i="9"/>
  <c r="M335" i="9"/>
  <c r="M156" i="9"/>
  <c r="M269" i="9"/>
  <c r="M288" i="9"/>
  <c r="M316" i="9"/>
  <c r="M374" i="9"/>
  <c r="M432" i="9"/>
  <c r="M471" i="9"/>
  <c r="M131" i="9"/>
  <c r="M166" i="9"/>
  <c r="M96" i="9"/>
  <c r="M211" i="9"/>
  <c r="M132" i="9"/>
  <c r="M275" i="9"/>
  <c r="M294" i="9"/>
  <c r="M329" i="9"/>
  <c r="M354" i="9"/>
  <c r="M401" i="9"/>
  <c r="M420" i="9"/>
  <c r="M133" i="9"/>
  <c r="M503" i="9"/>
  <c r="M511" i="9"/>
  <c r="M519" i="9"/>
  <c r="M527" i="9"/>
  <c r="M535" i="9"/>
  <c r="M543" i="9"/>
  <c r="M551" i="9"/>
  <c r="M559" i="9"/>
  <c r="M567" i="9"/>
  <c r="M575" i="9"/>
  <c r="M583" i="9"/>
  <c r="M591" i="9"/>
  <c r="M599" i="9"/>
  <c r="M82" i="9"/>
  <c r="M231" i="9"/>
  <c r="M147" i="9"/>
  <c r="M99" i="9"/>
  <c r="M444" i="9"/>
  <c r="M92" i="9"/>
  <c r="M264" i="9"/>
  <c r="M199" i="9"/>
  <c r="M410" i="9"/>
  <c r="M255" i="9"/>
  <c r="M338" i="9"/>
  <c r="M476" i="9"/>
  <c r="M181" i="9"/>
  <c r="M263" i="9"/>
  <c r="M353" i="9"/>
  <c r="M430" i="9"/>
  <c r="M224" i="9"/>
  <c r="M379" i="9"/>
  <c r="M191" i="9"/>
  <c r="M278" i="9"/>
  <c r="M460" i="9"/>
  <c r="M187" i="9"/>
  <c r="M382" i="9"/>
  <c r="M193" i="9"/>
  <c r="M384" i="9"/>
  <c r="M435" i="9"/>
  <c r="M177" i="9"/>
  <c r="M223" i="9"/>
  <c r="M280" i="9"/>
  <c r="M358" i="9"/>
  <c r="M438" i="9"/>
  <c r="M174" i="9"/>
  <c r="M448" i="9"/>
  <c r="M483" i="9"/>
  <c r="M318" i="9"/>
  <c r="M479" i="9"/>
  <c r="M93" i="9"/>
  <c r="M326" i="9"/>
  <c r="M111" i="9"/>
  <c r="M257" i="9"/>
  <c r="M423" i="9"/>
  <c r="M308" i="9"/>
  <c r="M413" i="9"/>
  <c r="M233" i="9"/>
  <c r="M283" i="9"/>
  <c r="M290" i="9"/>
  <c r="M322" i="9"/>
  <c r="M386" i="9"/>
  <c r="M436" i="9"/>
  <c r="M482" i="9"/>
  <c r="M71" i="9"/>
  <c r="M356" i="9"/>
  <c r="M155" i="9"/>
  <c r="M91" i="9"/>
  <c r="M222" i="9"/>
  <c r="M252" i="9"/>
  <c r="M276" i="9"/>
  <c r="M355" i="9"/>
  <c r="M408" i="9"/>
  <c r="M61" i="9"/>
  <c r="M499" i="9"/>
  <c r="M515" i="9"/>
  <c r="M531" i="9"/>
  <c r="M547" i="9"/>
  <c r="M563" i="9"/>
  <c r="M579" i="9"/>
  <c r="M595" i="9"/>
  <c r="M443" i="9"/>
  <c r="M236" i="9"/>
  <c r="M184" i="9"/>
  <c r="M237" i="9"/>
  <c r="M425" i="9"/>
  <c r="M78" i="9"/>
  <c r="M256" i="9"/>
  <c r="M45" i="9"/>
  <c r="M300" i="9"/>
  <c r="M214" i="9"/>
  <c r="M464" i="9"/>
  <c r="M330" i="9"/>
  <c r="M396" i="9"/>
  <c r="M185" i="9"/>
  <c r="M295" i="9"/>
  <c r="M442" i="9"/>
  <c r="M449" i="9"/>
  <c r="M319" i="9"/>
  <c r="M125" i="9"/>
  <c r="M140" i="9"/>
  <c r="M441" i="9"/>
  <c r="M434" i="9"/>
  <c r="M284" i="9"/>
  <c r="M324" i="9"/>
  <c r="M437" i="9"/>
  <c r="M158" i="9"/>
  <c r="M206" i="9"/>
  <c r="M267" i="9"/>
  <c r="M363" i="9"/>
  <c r="M433" i="9"/>
  <c r="M452" i="9"/>
  <c r="M474" i="9"/>
  <c r="M241" i="9"/>
  <c r="M307" i="9"/>
  <c r="M143" i="9"/>
  <c r="M201" i="9"/>
  <c r="M364" i="9"/>
  <c r="M159" i="9"/>
  <c r="M227" i="9"/>
  <c r="M239" i="9"/>
  <c r="M325" i="9"/>
  <c r="M361" i="9"/>
  <c r="M387" i="9"/>
  <c r="M447" i="9"/>
  <c r="M282" i="9"/>
  <c r="M203" i="9"/>
  <c r="M313" i="9"/>
  <c r="M478" i="9"/>
  <c r="M176" i="9"/>
  <c r="M246" i="9"/>
  <c r="M342" i="9"/>
  <c r="M60" i="9"/>
  <c r="M84" i="9"/>
  <c r="M95" i="9"/>
  <c r="M495" i="9"/>
  <c r="M490" i="9"/>
  <c r="M421" i="9"/>
  <c r="M242" i="9"/>
  <c r="M139" i="9"/>
  <c r="M381" i="9"/>
  <c r="M404" i="9"/>
  <c r="M343" i="9"/>
  <c r="M188" i="9"/>
  <c r="M496" i="9"/>
  <c r="M509" i="9"/>
  <c r="M525" i="9"/>
  <c r="M541" i="9"/>
  <c r="M557" i="9"/>
  <c r="M573" i="9"/>
  <c r="M589" i="9"/>
  <c r="M102" i="9"/>
  <c r="M366" i="9"/>
  <c r="M134" i="9"/>
  <c r="M253" i="9"/>
  <c r="M311" i="9"/>
  <c r="M120" i="9"/>
  <c r="M320" i="9"/>
  <c r="M249" i="9"/>
  <c r="M484" i="9"/>
  <c r="M459" i="9"/>
  <c r="M402" i="9"/>
  <c r="M202" i="9"/>
  <c r="M332" i="9"/>
  <c r="M486" i="9"/>
  <c r="M451" i="9"/>
  <c r="M400" i="9"/>
  <c r="M26" i="9"/>
  <c r="M148" i="9"/>
  <c r="M172" i="9"/>
  <c r="M472" i="9"/>
  <c r="M285" i="9"/>
  <c r="M328" i="9"/>
  <c r="M453" i="9"/>
  <c r="M161" i="9"/>
  <c r="M207" i="9"/>
  <c r="M274" i="9"/>
  <c r="M79" i="9"/>
  <c r="M100" i="9"/>
  <c r="M101" i="9"/>
  <c r="M168" i="9"/>
  <c r="M254" i="9"/>
  <c r="M368" i="9"/>
  <c r="M152" i="9"/>
  <c r="M303" i="9"/>
  <c r="M365" i="9"/>
  <c r="M160" i="9"/>
  <c r="M228" i="9"/>
  <c r="M259" i="9"/>
  <c r="M333" i="9"/>
  <c r="M362" i="9"/>
  <c r="M395" i="9"/>
  <c r="M107" i="9"/>
  <c r="M87" i="9"/>
  <c r="M129" i="9"/>
  <c r="M205" i="9"/>
  <c r="M339" i="9"/>
  <c r="M138" i="9"/>
  <c r="M192" i="9"/>
  <c r="M281" i="9"/>
  <c r="M123" i="9"/>
  <c r="M32" i="9"/>
  <c r="M416" i="9"/>
  <c r="M493" i="9"/>
  <c r="M370" i="9"/>
  <c r="M424" i="9"/>
  <c r="M507" i="9"/>
  <c r="M523" i="9"/>
  <c r="M539" i="9"/>
  <c r="M555" i="9"/>
  <c r="M571" i="9"/>
  <c r="M587" i="9"/>
  <c r="M331" i="9"/>
  <c r="M126" i="9"/>
  <c r="M112" i="9"/>
  <c r="M194" i="9"/>
  <c r="M501" i="9"/>
  <c r="M565" i="9"/>
  <c r="M394" i="9"/>
  <c r="M218" i="9"/>
  <c r="M136" i="9"/>
  <c r="M398" i="9"/>
  <c r="M226" i="9"/>
  <c r="M198" i="9"/>
  <c r="M128" i="9"/>
  <c r="M327" i="9"/>
  <c r="M302" i="9"/>
  <c r="M411" i="9"/>
  <c r="M458" i="9"/>
  <c r="M270" i="9"/>
  <c r="M169" i="9"/>
  <c r="M440" i="9"/>
  <c r="M229" i="9"/>
  <c r="M341" i="9"/>
  <c r="M397" i="9"/>
  <c r="M108" i="9"/>
  <c r="M392" i="9"/>
  <c r="M287" i="9"/>
  <c r="M106" i="9"/>
  <c r="M56" i="9"/>
  <c r="M373" i="9"/>
  <c r="M494" i="9"/>
  <c r="M98" i="9"/>
  <c r="M427" i="9"/>
  <c r="M517" i="9"/>
  <c r="M581" i="9"/>
  <c r="M418" i="9"/>
  <c r="M466" i="9"/>
  <c r="M145" i="9"/>
  <c r="M210" i="9"/>
  <c r="M238" i="9"/>
  <c r="M208" i="9"/>
  <c r="M200" i="9"/>
  <c r="M473" i="9"/>
  <c r="M334" i="9"/>
  <c r="M315" i="9"/>
  <c r="M119" i="9"/>
  <c r="M419" i="9"/>
  <c r="M286" i="9"/>
  <c r="M195" i="9"/>
  <c r="M469" i="9"/>
  <c r="M232" i="9"/>
  <c r="M345" i="9"/>
  <c r="M446" i="9"/>
  <c r="M28" i="9"/>
  <c r="M426" i="9"/>
  <c r="M293" i="9"/>
  <c r="M89" i="9"/>
  <c r="M337" i="9"/>
  <c r="M62" i="9"/>
  <c r="M68" i="9"/>
  <c r="M533" i="9"/>
  <c r="M597" i="9"/>
  <c r="M439" i="9"/>
  <c r="M481" i="9"/>
  <c r="M371" i="9"/>
  <c r="M454" i="9"/>
  <c r="M378" i="9"/>
  <c r="M153" i="9"/>
  <c r="M289" i="9"/>
  <c r="M260" i="9"/>
  <c r="M245" i="9"/>
  <c r="M391" i="9"/>
  <c r="M225" i="9"/>
  <c r="M114" i="9"/>
  <c r="M182" i="9"/>
  <c r="M369" i="9"/>
  <c r="M352" i="9"/>
  <c r="M186" i="9"/>
  <c r="M266" i="9"/>
  <c r="M372" i="9"/>
  <c r="M162" i="9"/>
  <c r="M164" i="9"/>
  <c r="M457" i="9"/>
  <c r="M209" i="9"/>
  <c r="M344" i="9"/>
  <c r="M110" i="9"/>
  <c r="M380" i="9"/>
  <c r="M549" i="9"/>
  <c r="M390" i="9"/>
  <c r="M154" i="9"/>
  <c r="M122" i="9"/>
  <c r="M189" i="9"/>
  <c r="M157" i="9"/>
  <c r="M399" i="9"/>
  <c r="M271" i="9"/>
  <c r="M298" i="9"/>
  <c r="M305" i="9"/>
  <c r="M250" i="9"/>
  <c r="M422" i="9"/>
  <c r="M70" i="9"/>
  <c r="M230" i="9"/>
  <c r="M351" i="9"/>
  <c r="M115" i="9"/>
  <c r="M204" i="9"/>
  <c r="M450" i="9"/>
  <c r="M359" i="9"/>
  <c r="M196" i="9"/>
  <c r="M310" i="9"/>
  <c r="M385" i="9"/>
  <c r="M183" i="9"/>
  <c r="M346" i="9"/>
  <c r="M180" i="9"/>
  <c r="M465" i="9"/>
  <c r="M220" i="9"/>
  <c r="M124" i="9"/>
  <c r="M492" i="9"/>
  <c r="M456" i="9"/>
  <c r="L489" i="9"/>
  <c r="L497" i="9"/>
  <c r="L498" i="9"/>
  <c r="L502" i="9"/>
  <c r="L506" i="9"/>
  <c r="L510" i="9"/>
  <c r="L514" i="9"/>
  <c r="L518" i="9"/>
  <c r="L522" i="9"/>
  <c r="L526" i="9"/>
  <c r="L530" i="9"/>
  <c r="L534" i="9"/>
  <c r="L538" i="9"/>
  <c r="L542" i="9"/>
  <c r="L546" i="9"/>
  <c r="L550" i="9"/>
  <c r="L554" i="9"/>
  <c r="L558" i="9"/>
  <c r="L562" i="9"/>
  <c r="L566" i="9"/>
  <c r="L570" i="9"/>
  <c r="L574" i="9"/>
  <c r="L578" i="9"/>
  <c r="L582" i="9"/>
  <c r="L586" i="9"/>
  <c r="L590" i="9"/>
  <c r="L594" i="9"/>
  <c r="L598" i="9"/>
  <c r="L429" i="9"/>
  <c r="L137" i="9"/>
  <c r="L443" i="9"/>
  <c r="L149" i="9"/>
  <c r="L146" i="9"/>
  <c r="L296" i="9"/>
  <c r="L421" i="9"/>
  <c r="L113" i="9"/>
  <c r="L243" i="9"/>
  <c r="L24" i="9"/>
  <c r="L236" i="9"/>
  <c r="L463" i="9"/>
  <c r="L272" i="9"/>
  <c r="L171" i="9"/>
  <c r="L331" i="9"/>
  <c r="L55" i="9"/>
  <c r="L22" i="9"/>
  <c r="L57" i="9"/>
  <c r="L184" i="9"/>
  <c r="L291" i="9"/>
  <c r="L292" i="9"/>
  <c r="L126" i="9"/>
  <c r="L349" i="9"/>
  <c r="L393" i="9"/>
  <c r="L237" i="9"/>
  <c r="L178" i="9"/>
  <c r="L242" i="9"/>
  <c r="L462" i="9"/>
  <c r="L480" i="9"/>
  <c r="L197" i="9"/>
  <c r="L425" i="9"/>
  <c r="L48" i="9"/>
  <c r="L477" i="9"/>
  <c r="L141" i="9"/>
  <c r="L142" i="9"/>
  <c r="L78" i="9"/>
  <c r="L251" i="9"/>
  <c r="L301" i="9"/>
  <c r="L409" i="9"/>
  <c r="L139" i="9"/>
  <c r="L217" i="9"/>
  <c r="L221" i="9"/>
  <c r="L247" i="9"/>
  <c r="L256" i="9"/>
  <c r="L265" i="9"/>
  <c r="L312" i="9"/>
  <c r="L321" i="9"/>
  <c r="L381" i="9"/>
  <c r="L415" i="9"/>
  <c r="L488" i="9"/>
  <c r="L496" i="9"/>
  <c r="L117" i="9"/>
  <c r="L501" i="9"/>
  <c r="L505" i="9"/>
  <c r="L509" i="9"/>
  <c r="L513" i="9"/>
  <c r="L517" i="9"/>
  <c r="L521" i="9"/>
  <c r="L525" i="9"/>
  <c r="L529" i="9"/>
  <c r="L533" i="9"/>
  <c r="L537" i="9"/>
  <c r="L541" i="9"/>
  <c r="L545" i="9"/>
  <c r="L549" i="9"/>
  <c r="L553" i="9"/>
  <c r="L557" i="9"/>
  <c r="L561" i="9"/>
  <c r="L565" i="9"/>
  <c r="L569" i="9"/>
  <c r="L573" i="9"/>
  <c r="L577" i="9"/>
  <c r="L581" i="9"/>
  <c r="L585" i="9"/>
  <c r="L589" i="9"/>
  <c r="L593" i="9"/>
  <c r="L597" i="9"/>
  <c r="L491" i="9"/>
  <c r="L500" i="9"/>
  <c r="L508" i="9"/>
  <c r="L516" i="9"/>
  <c r="L524" i="9"/>
  <c r="L532" i="9"/>
  <c r="L540" i="9"/>
  <c r="L548" i="9"/>
  <c r="L556" i="9"/>
  <c r="L564" i="9"/>
  <c r="L572" i="9"/>
  <c r="L580" i="9"/>
  <c r="L588" i="9"/>
  <c r="L596" i="9"/>
  <c r="L485" i="9"/>
  <c r="L376" i="9"/>
  <c r="L13" i="9"/>
  <c r="L121" i="9"/>
  <c r="L212" i="9"/>
  <c r="L377" i="9"/>
  <c r="L388" i="9"/>
  <c r="L127" i="9"/>
  <c r="L309" i="9"/>
  <c r="L167" i="9"/>
  <c r="L336" i="9"/>
  <c r="L244" i="9"/>
  <c r="L314" i="9"/>
  <c r="L490" i="9"/>
  <c r="L499" i="9"/>
  <c r="L507" i="9"/>
  <c r="L515" i="9"/>
  <c r="L523" i="9"/>
  <c r="L531" i="9"/>
  <c r="L539" i="9"/>
  <c r="L547" i="9"/>
  <c r="L555" i="9"/>
  <c r="L563" i="9"/>
  <c r="L571" i="9"/>
  <c r="L579" i="9"/>
  <c r="L587" i="9"/>
  <c r="L595" i="9"/>
  <c r="L439" i="9"/>
  <c r="L33" i="9"/>
  <c r="L390" i="9"/>
  <c r="L102" i="9"/>
  <c r="L394" i="9"/>
  <c r="L418" i="9"/>
  <c r="L366" i="9"/>
  <c r="L481" i="9"/>
  <c r="L134" i="9"/>
  <c r="L154" i="9"/>
  <c r="L253" i="9"/>
  <c r="L218" i="9"/>
  <c r="L311" i="9"/>
  <c r="L466" i="9"/>
  <c r="L476" i="9"/>
  <c r="L118" i="9"/>
  <c r="L74" i="9"/>
  <c r="L120" i="9"/>
  <c r="L263" i="9"/>
  <c r="L353" i="9"/>
  <c r="L112" i="9"/>
  <c r="L136" i="9"/>
  <c r="L224" i="9"/>
  <c r="L300" i="9"/>
  <c r="L323" i="9"/>
  <c r="L379" i="9"/>
  <c r="L145" i="9"/>
  <c r="L190" i="9"/>
  <c r="L214" i="9"/>
  <c r="L249" i="9"/>
  <c r="L278" i="9"/>
  <c r="L343" i="9"/>
  <c r="L383" i="9"/>
  <c r="L460" i="9"/>
  <c r="L484" i="9"/>
  <c r="L188" i="9"/>
  <c r="L279" i="9"/>
  <c r="L330" i="9"/>
  <c r="L90" i="9"/>
  <c r="L414" i="9"/>
  <c r="L194" i="9"/>
  <c r="L273" i="9"/>
  <c r="L396" i="9"/>
  <c r="L403" i="9"/>
  <c r="L454" i="9"/>
  <c r="L165" i="9"/>
  <c r="L185" i="9"/>
  <c r="L216" i="9"/>
  <c r="L226" i="9"/>
  <c r="L240" i="9"/>
  <c r="L295" i="9"/>
  <c r="L350" i="9"/>
  <c r="L378" i="9"/>
  <c r="L406" i="9"/>
  <c r="L442" i="9"/>
  <c r="L144" i="9"/>
  <c r="L198" i="9"/>
  <c r="L234" i="9"/>
  <c r="L116" i="9"/>
  <c r="L512" i="9"/>
  <c r="L528" i="9"/>
  <c r="L544" i="9"/>
  <c r="L560" i="9"/>
  <c r="L576" i="9"/>
  <c r="L592" i="9"/>
  <c r="L455" i="9"/>
  <c r="L235" i="9"/>
  <c r="L407" i="9"/>
  <c r="L215" i="9"/>
  <c r="L258" i="9"/>
  <c r="L181" i="9"/>
  <c r="L122" i="9"/>
  <c r="L430" i="9"/>
  <c r="L320" i="9"/>
  <c r="L191" i="9"/>
  <c r="L371" i="9"/>
  <c r="L187" i="9"/>
  <c r="L382" i="9"/>
  <c r="L193" i="9"/>
  <c r="L435" i="9"/>
  <c r="L223" i="9"/>
  <c r="L358" i="9"/>
  <c r="L174" i="9"/>
  <c r="L449" i="9"/>
  <c r="L470" i="9"/>
  <c r="L153" i="9"/>
  <c r="L317" i="9"/>
  <c r="L319" i="9"/>
  <c r="L445" i="9"/>
  <c r="L213" i="9"/>
  <c r="L289" i="9"/>
  <c r="L306" i="9"/>
  <c r="L125" i="9"/>
  <c r="L109" i="9"/>
  <c r="L128" i="9"/>
  <c r="L475" i="9"/>
  <c r="L140" i="9"/>
  <c r="L150" i="9"/>
  <c r="L260" i="9"/>
  <c r="L417" i="9"/>
  <c r="L441" i="9"/>
  <c r="L173" i="9"/>
  <c r="L327" i="9"/>
  <c r="L335" i="9"/>
  <c r="L434" i="9"/>
  <c r="L156" i="9"/>
  <c r="L245" i="9"/>
  <c r="L269" i="9"/>
  <c r="L284" i="9"/>
  <c r="L288" i="9"/>
  <c r="L302" i="9"/>
  <c r="L316" i="9"/>
  <c r="L324" i="9"/>
  <c r="L374" i="9"/>
  <c r="L391" i="9"/>
  <c r="L432" i="9"/>
  <c r="L437" i="9"/>
  <c r="L471" i="9"/>
  <c r="L103" i="9"/>
  <c r="L131" i="9"/>
  <c r="L94" i="9"/>
  <c r="L158" i="9"/>
  <c r="L166" i="9"/>
  <c r="L96" i="9"/>
  <c r="L206" i="9"/>
  <c r="L211" i="9"/>
  <c r="L225" i="9"/>
  <c r="L132" i="9"/>
  <c r="L267" i="9"/>
  <c r="L275" i="9"/>
  <c r="L294" i="9"/>
  <c r="L329" i="9"/>
  <c r="L354" i="9"/>
  <c r="L363" i="9"/>
  <c r="L401" i="9"/>
  <c r="L411" i="9"/>
  <c r="L420" i="9"/>
  <c r="L433" i="9"/>
  <c r="L114" i="9"/>
  <c r="L452" i="9"/>
  <c r="L458" i="9"/>
  <c r="L474" i="9"/>
  <c r="L182" i="9"/>
  <c r="L241" i="9"/>
  <c r="L270" i="9"/>
  <c r="L307" i="9"/>
  <c r="L369" i="9"/>
  <c r="L143" i="9"/>
  <c r="L169" i="9"/>
  <c r="L201" i="9"/>
  <c r="L352" i="9"/>
  <c r="L364" i="9"/>
  <c r="L440" i="9"/>
  <c r="L159" i="9"/>
  <c r="L186" i="9"/>
  <c r="L227" i="9"/>
  <c r="L229" i="9"/>
  <c r="L239" i="9"/>
  <c r="L266" i="9"/>
  <c r="L325" i="9"/>
  <c r="L341" i="9"/>
  <c r="L361" i="9"/>
  <c r="L372" i="9"/>
  <c r="L387" i="9"/>
  <c r="L397" i="9"/>
  <c r="L447" i="9"/>
  <c r="L162" i="9"/>
  <c r="L108" i="9"/>
  <c r="L282" i="9"/>
  <c r="L392" i="9"/>
  <c r="L164" i="9"/>
  <c r="L203" i="9"/>
  <c r="L287" i="9"/>
  <c r="L313" i="9"/>
  <c r="L457" i="9"/>
  <c r="L478" i="9"/>
  <c r="L106" i="9"/>
  <c r="L176" i="9"/>
  <c r="L209" i="9"/>
  <c r="L246" i="9"/>
  <c r="L342" i="9"/>
  <c r="L344" i="9"/>
  <c r="L373" i="9"/>
  <c r="L110" i="9"/>
  <c r="L95" i="9"/>
  <c r="L494" i="9"/>
  <c r="L495" i="9"/>
  <c r="L380" i="9"/>
  <c r="L46" i="9"/>
  <c r="L98" i="9"/>
  <c r="L504" i="9"/>
  <c r="L520" i="9"/>
  <c r="L536" i="9"/>
  <c r="L552" i="9"/>
  <c r="L600" i="9"/>
  <c r="L268" i="9"/>
  <c r="L130" i="9"/>
  <c r="L348" i="9"/>
  <c r="L467" i="9"/>
  <c r="L75" i="9"/>
  <c r="L464" i="9"/>
  <c r="L280" i="9"/>
  <c r="L448" i="9"/>
  <c r="L483" i="9"/>
  <c r="L271" i="9"/>
  <c r="L318" i="9"/>
  <c r="L133" i="9"/>
  <c r="L511" i="9"/>
  <c r="L527" i="9"/>
  <c r="L543" i="9"/>
  <c r="L559" i="9"/>
  <c r="L575" i="9"/>
  <c r="L591" i="9"/>
  <c r="L231" i="9"/>
  <c r="L444" i="9"/>
  <c r="L264" i="9"/>
  <c r="L199" i="9"/>
  <c r="L255" i="9"/>
  <c r="L163" i="9"/>
  <c r="L277" i="9"/>
  <c r="L412" i="9"/>
  <c r="L297" i="9"/>
  <c r="L175" i="9"/>
  <c r="L299" i="9"/>
  <c r="L52" i="9"/>
  <c r="L38" i="9"/>
  <c r="L459" i="9"/>
  <c r="L402" i="9"/>
  <c r="L202" i="9"/>
  <c r="L332" i="9"/>
  <c r="L486" i="9"/>
  <c r="L427" i="9"/>
  <c r="L487" i="9"/>
  <c r="L568" i="9"/>
  <c r="L584" i="9"/>
  <c r="L461" i="9"/>
  <c r="L375" i="9"/>
  <c r="L179" i="9"/>
  <c r="L405" i="9"/>
  <c r="L262" i="9"/>
  <c r="L219" i="9"/>
  <c r="L404" i="9"/>
  <c r="L261" i="9"/>
  <c r="L384" i="9"/>
  <c r="L177" i="9"/>
  <c r="L438" i="9"/>
  <c r="L451" i="9"/>
  <c r="L400" i="9"/>
  <c r="L503" i="9"/>
  <c r="L567" i="9"/>
  <c r="L147" i="9"/>
  <c r="L410" i="9"/>
  <c r="L135" i="9"/>
  <c r="L189" i="9"/>
  <c r="L238" i="9"/>
  <c r="L200" i="9"/>
  <c r="L298" i="9"/>
  <c r="L473" i="9"/>
  <c r="L305" i="9"/>
  <c r="L334" i="9"/>
  <c r="L250" i="9"/>
  <c r="L315" i="9"/>
  <c r="L422" i="9"/>
  <c r="L119" i="9"/>
  <c r="L230" i="9"/>
  <c r="L351" i="9"/>
  <c r="L419" i="9"/>
  <c r="L254" i="9"/>
  <c r="L152" i="9"/>
  <c r="L365" i="9"/>
  <c r="L228" i="9"/>
  <c r="L333" i="9"/>
  <c r="L395" i="9"/>
  <c r="L107" i="9"/>
  <c r="L551" i="9"/>
  <c r="L82" i="9"/>
  <c r="L97" i="9"/>
  <c r="L389" i="9"/>
  <c r="L157" i="9"/>
  <c r="L326" i="9"/>
  <c r="L25" i="9"/>
  <c r="L423" i="9"/>
  <c r="L413" i="9"/>
  <c r="L283" i="9"/>
  <c r="L322" i="9"/>
  <c r="L436" i="9"/>
  <c r="L155" i="9"/>
  <c r="L91" i="9"/>
  <c r="L252" i="9"/>
  <c r="L355" i="9"/>
  <c r="L61" i="9"/>
  <c r="L286" i="9"/>
  <c r="L195" i="9"/>
  <c r="L469" i="9"/>
  <c r="L232" i="9"/>
  <c r="L345" i="9"/>
  <c r="L446" i="9"/>
  <c r="L28" i="9"/>
  <c r="L426" i="9"/>
  <c r="L293" i="9"/>
  <c r="L89" i="9"/>
  <c r="L337" i="9"/>
  <c r="L205" i="9"/>
  <c r="L138" i="9"/>
  <c r="L281" i="9"/>
  <c r="L493" i="9"/>
  <c r="L424" i="9"/>
  <c r="L519" i="9"/>
  <c r="L583" i="9"/>
  <c r="L338" i="9"/>
  <c r="L104" i="9"/>
  <c r="L360" i="9"/>
  <c r="L398" i="9"/>
  <c r="L399" i="9"/>
  <c r="L479" i="9"/>
  <c r="L93" i="9"/>
  <c r="L111" i="9"/>
  <c r="L257" i="9"/>
  <c r="L308" i="9"/>
  <c r="L233" i="9"/>
  <c r="L290" i="9"/>
  <c r="L386" i="9"/>
  <c r="L482" i="9"/>
  <c r="L356" i="9"/>
  <c r="L222" i="9"/>
  <c r="L276" i="9"/>
  <c r="L408" i="9"/>
  <c r="L115" i="9"/>
  <c r="L204" i="9"/>
  <c r="L450" i="9"/>
  <c r="L359" i="9"/>
  <c r="L196" i="9"/>
  <c r="L310" i="9"/>
  <c r="L385" i="9"/>
  <c r="L183" i="9"/>
  <c r="L346" i="9"/>
  <c r="L180" i="9"/>
  <c r="L465" i="9"/>
  <c r="L220" i="9"/>
  <c r="L124" i="9"/>
  <c r="L492" i="9"/>
  <c r="L456" i="9"/>
  <c r="L535" i="9"/>
  <c r="L599" i="9"/>
  <c r="L92" i="9"/>
  <c r="L248" i="9"/>
  <c r="L208" i="9"/>
  <c r="L172" i="9"/>
  <c r="L453" i="9"/>
  <c r="L274" i="9"/>
  <c r="L168" i="9"/>
  <c r="L259" i="9"/>
  <c r="L129" i="9"/>
  <c r="L416" i="9"/>
  <c r="L472" i="9"/>
  <c r="L79" i="9"/>
  <c r="L368" i="9"/>
  <c r="L362" i="9"/>
  <c r="L339" i="9"/>
  <c r="L370" i="9"/>
  <c r="L285" i="9"/>
  <c r="L161" i="9"/>
  <c r="L100" i="9"/>
  <c r="L303" i="9"/>
  <c r="L192" i="9"/>
  <c r="L210" i="9"/>
  <c r="L148" i="9"/>
  <c r="L328" i="9"/>
  <c r="L207" i="9"/>
  <c r="L101" i="9"/>
  <c r="L160" i="9"/>
  <c r="L87" i="9"/>
  <c r="L123" i="9"/>
  <c r="K439" i="9"/>
  <c r="K82" i="9"/>
  <c r="K390" i="9"/>
  <c r="K231" i="9"/>
  <c r="K102" i="9"/>
  <c r="K147" i="9"/>
  <c r="K394" i="9"/>
  <c r="K99" i="9"/>
  <c r="K418" i="9"/>
  <c r="K444" i="9"/>
  <c r="K366" i="9"/>
  <c r="K92" i="9"/>
  <c r="K481" i="9"/>
  <c r="K264" i="9"/>
  <c r="K134" i="9"/>
  <c r="K154" i="9"/>
  <c r="K199" i="9"/>
  <c r="K253" i="9"/>
  <c r="K410" i="9"/>
  <c r="K218" i="9"/>
  <c r="K255" i="9"/>
  <c r="K311" i="9"/>
  <c r="K338" i="9"/>
  <c r="K466" i="9"/>
  <c r="K118" i="9"/>
  <c r="K120" i="9"/>
  <c r="K16" i="9"/>
  <c r="K353" i="9"/>
  <c r="K50" i="9"/>
  <c r="K136" i="9"/>
  <c r="K300" i="9"/>
  <c r="K379" i="9"/>
  <c r="K190" i="9"/>
  <c r="K249" i="9"/>
  <c r="K343" i="9"/>
  <c r="K460" i="9"/>
  <c r="K279" i="9"/>
  <c r="K90" i="9"/>
  <c r="K414" i="9"/>
  <c r="K85" i="9"/>
  <c r="K273" i="9"/>
  <c r="K403" i="9"/>
  <c r="K165" i="9"/>
  <c r="K216" i="9"/>
  <c r="K240" i="9"/>
  <c r="K350" i="9"/>
  <c r="K406" i="9"/>
  <c r="K144" i="9"/>
  <c r="K234" i="9"/>
  <c r="K470" i="9"/>
  <c r="K317" i="9"/>
  <c r="K445" i="9"/>
  <c r="K213" i="9"/>
  <c r="K306" i="9"/>
  <c r="K109" i="9"/>
  <c r="K475" i="9"/>
  <c r="K150" i="9"/>
  <c r="K417" i="9"/>
  <c r="K173" i="9"/>
  <c r="K335" i="9"/>
  <c r="K156" i="9"/>
  <c r="K269" i="9"/>
  <c r="K288" i="9"/>
  <c r="K316" i="9"/>
  <c r="K374" i="9"/>
  <c r="K432" i="9"/>
  <c r="K471" i="9"/>
  <c r="K131" i="9"/>
  <c r="K166" i="9"/>
  <c r="K96" i="9"/>
  <c r="K211" i="9"/>
  <c r="K132" i="9"/>
  <c r="K275" i="9"/>
  <c r="K294" i="9"/>
  <c r="K137" i="9"/>
  <c r="K455" i="9"/>
  <c r="K146" i="9"/>
  <c r="K272" i="9"/>
  <c r="K235" i="9"/>
  <c r="K291" i="9"/>
  <c r="K393" i="9"/>
  <c r="K197" i="9"/>
  <c r="K407" i="9"/>
  <c r="K142" i="9"/>
  <c r="K215" i="9"/>
  <c r="K301" i="9"/>
  <c r="K247" i="9"/>
  <c r="K258" i="9"/>
  <c r="K312" i="9"/>
  <c r="K75" i="9"/>
  <c r="K277" i="9"/>
  <c r="K36" i="9"/>
  <c r="K45" i="9"/>
  <c r="K297" i="9"/>
  <c r="K323" i="9"/>
  <c r="K404" i="9"/>
  <c r="K299" i="9"/>
  <c r="K383" i="9"/>
  <c r="K464" i="9"/>
  <c r="K402" i="9"/>
  <c r="K454" i="9"/>
  <c r="K177" i="9"/>
  <c r="K332" i="9"/>
  <c r="K378" i="9"/>
  <c r="K438" i="9"/>
  <c r="K451" i="9"/>
  <c r="K153" i="9"/>
  <c r="K318" i="9"/>
  <c r="K289" i="9"/>
  <c r="K326" i="9"/>
  <c r="K148" i="9"/>
  <c r="K260" i="9"/>
  <c r="K423" i="9"/>
  <c r="K472" i="9"/>
  <c r="K245" i="9"/>
  <c r="K283" i="9"/>
  <c r="K328" i="9"/>
  <c r="K391" i="9"/>
  <c r="K436" i="9"/>
  <c r="K155" i="9"/>
  <c r="K207" i="9"/>
  <c r="K225" i="9"/>
  <c r="K252" i="9"/>
  <c r="K79" i="9"/>
  <c r="K351" i="9"/>
  <c r="K100" i="9"/>
  <c r="K419" i="9"/>
  <c r="K101" i="9"/>
  <c r="K168" i="9"/>
  <c r="K254" i="9"/>
  <c r="K368" i="9"/>
  <c r="K152" i="9"/>
  <c r="K303" i="9"/>
  <c r="K365" i="9"/>
  <c r="K160" i="9"/>
  <c r="K228" i="9"/>
  <c r="K259" i="9"/>
  <c r="K333" i="9"/>
  <c r="K362" i="9"/>
  <c r="K395" i="9"/>
  <c r="K53" i="9"/>
  <c r="K107" i="9"/>
  <c r="K87" i="9"/>
  <c r="K129" i="9"/>
  <c r="K205" i="9"/>
  <c r="K339" i="9"/>
  <c r="K138" i="9"/>
  <c r="K192" i="9"/>
  <c r="K281" i="9"/>
  <c r="K123" i="9"/>
  <c r="K416" i="9"/>
  <c r="K493" i="9"/>
  <c r="K370" i="9"/>
  <c r="K424" i="9"/>
  <c r="K429" i="9"/>
  <c r="K443" i="9"/>
  <c r="K236" i="9"/>
  <c r="K237" i="9"/>
  <c r="K462" i="9"/>
  <c r="K309" i="9"/>
  <c r="K425" i="9"/>
  <c r="K477" i="9"/>
  <c r="K167" i="9"/>
  <c r="K217" i="9"/>
  <c r="K256" i="9"/>
  <c r="K47" i="9"/>
  <c r="K122" i="9"/>
  <c r="K135" i="9"/>
  <c r="K320" i="9"/>
  <c r="K248" i="9"/>
  <c r="K278" i="9"/>
  <c r="K330" i="9"/>
  <c r="K382" i="9"/>
  <c r="K210" i="9"/>
  <c r="K238" i="9"/>
  <c r="K358" i="9"/>
  <c r="K208" i="9"/>
  <c r="K483" i="9"/>
  <c r="K93" i="9"/>
  <c r="K473" i="9"/>
  <c r="K257" i="9"/>
  <c r="K334" i="9"/>
  <c r="K233" i="9"/>
  <c r="K324" i="9"/>
  <c r="K386" i="9"/>
  <c r="K119" i="9"/>
  <c r="K356" i="9"/>
  <c r="K222" i="9"/>
  <c r="K411" i="9"/>
  <c r="K452" i="9"/>
  <c r="K241" i="9"/>
  <c r="K307" i="9"/>
  <c r="K201" i="9"/>
  <c r="K159" i="9"/>
  <c r="K227" i="9"/>
  <c r="K239" i="9"/>
  <c r="K325" i="9"/>
  <c r="K387" i="9"/>
  <c r="K282" i="9"/>
  <c r="K203" i="9"/>
  <c r="K478" i="9"/>
  <c r="K246" i="9"/>
  <c r="K95" i="9"/>
  <c r="K427" i="9"/>
  <c r="K487" i="9"/>
  <c r="K490" i="9"/>
  <c r="K497" i="9"/>
  <c r="K116" i="9"/>
  <c r="K117" i="9"/>
  <c r="K499" i="9"/>
  <c r="K501" i="9"/>
  <c r="K502" i="9"/>
  <c r="K505" i="9"/>
  <c r="K507" i="9"/>
  <c r="K509" i="9"/>
  <c r="K511" i="9"/>
  <c r="K485" i="9"/>
  <c r="K113" i="9"/>
  <c r="K212" i="9"/>
  <c r="K184" i="9"/>
  <c r="K388" i="9"/>
  <c r="K78" i="9"/>
  <c r="K244" i="9"/>
  <c r="K415" i="9"/>
  <c r="K476" i="9"/>
  <c r="K263" i="9"/>
  <c r="K224" i="9"/>
  <c r="K371" i="9"/>
  <c r="K189" i="9"/>
  <c r="K396" i="9"/>
  <c r="K435" i="9"/>
  <c r="K295" i="9"/>
  <c r="K449" i="9"/>
  <c r="K200" i="9"/>
  <c r="K140" i="9"/>
  <c r="K434" i="9"/>
  <c r="K315" i="9"/>
  <c r="K94" i="9"/>
  <c r="K206" i="9"/>
  <c r="K363" i="9"/>
  <c r="K433" i="9"/>
  <c r="K474" i="9"/>
  <c r="K143" i="9"/>
  <c r="K364" i="9"/>
  <c r="K361" i="9"/>
  <c r="K447" i="9"/>
  <c r="K313" i="9"/>
  <c r="K176" i="9"/>
  <c r="K342" i="9"/>
  <c r="K495" i="9"/>
  <c r="K488" i="9"/>
  <c r="K489" i="9"/>
  <c r="K491" i="9"/>
  <c r="K496" i="9"/>
  <c r="K133" i="9"/>
  <c r="K498" i="9"/>
  <c r="K500" i="9"/>
  <c r="K503" i="9"/>
  <c r="K504" i="9"/>
  <c r="K506" i="9"/>
  <c r="K508" i="9"/>
  <c r="K510" i="9"/>
  <c r="K512" i="9"/>
  <c r="K376" i="9"/>
  <c r="K421" i="9"/>
  <c r="K377" i="9"/>
  <c r="K126" i="9"/>
  <c r="K480" i="9"/>
  <c r="K221" i="9"/>
  <c r="K314" i="9"/>
  <c r="K381" i="9"/>
  <c r="K262" i="9"/>
  <c r="K21" i="9"/>
  <c r="K430" i="9"/>
  <c r="K261" i="9"/>
  <c r="K484" i="9"/>
  <c r="K187" i="9"/>
  <c r="K384" i="9"/>
  <c r="K185" i="9"/>
  <c r="K223" i="9"/>
  <c r="K448" i="9"/>
  <c r="K319" i="9"/>
  <c r="K479" i="9"/>
  <c r="K441" i="9"/>
  <c r="K308" i="9"/>
  <c r="K322" i="9"/>
  <c r="K437" i="9"/>
  <c r="K482" i="9"/>
  <c r="K91" i="9"/>
  <c r="K267" i="9"/>
  <c r="K276" i="9"/>
  <c r="K408" i="9"/>
  <c r="K115" i="9"/>
  <c r="K204" i="9"/>
  <c r="K450" i="9"/>
  <c r="K359" i="9"/>
  <c r="K196" i="9"/>
  <c r="K310" i="9"/>
  <c r="K385" i="9"/>
  <c r="K183" i="9"/>
  <c r="K346" i="9"/>
  <c r="K180" i="9"/>
  <c r="K465" i="9"/>
  <c r="K220" i="9"/>
  <c r="K124" i="9"/>
  <c r="K492" i="9"/>
  <c r="K456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149" i="9"/>
  <c r="K171" i="9"/>
  <c r="K461" i="9"/>
  <c r="K178" i="9"/>
  <c r="K130" i="9"/>
  <c r="K69" i="9"/>
  <c r="K409" i="9"/>
  <c r="K179" i="9"/>
  <c r="K265" i="9"/>
  <c r="K163" i="9"/>
  <c r="K74" i="9"/>
  <c r="K97" i="9"/>
  <c r="K175" i="9"/>
  <c r="K214" i="9"/>
  <c r="K389" i="9"/>
  <c r="K459" i="9"/>
  <c r="K194" i="9"/>
  <c r="K157" i="9"/>
  <c r="K486" i="9"/>
  <c r="K198" i="9"/>
  <c r="K271" i="9"/>
  <c r="K37" i="9"/>
  <c r="K128" i="9"/>
  <c r="K305" i="9"/>
  <c r="K285" i="9"/>
  <c r="K302" i="9"/>
  <c r="K422" i="9"/>
  <c r="K161" i="9"/>
  <c r="K230" i="9"/>
  <c r="K329" i="9"/>
  <c r="K401" i="9"/>
  <c r="K182" i="9"/>
  <c r="K369" i="9"/>
  <c r="K352" i="9"/>
  <c r="K243" i="9"/>
  <c r="K121" i="9"/>
  <c r="K331" i="9"/>
  <c r="K349" i="9"/>
  <c r="K127" i="9"/>
  <c r="K242" i="9"/>
  <c r="K141" i="9"/>
  <c r="K336" i="9"/>
  <c r="K139" i="9"/>
  <c r="K467" i="9"/>
  <c r="K181" i="9"/>
  <c r="K219" i="9"/>
  <c r="K145" i="9"/>
  <c r="K191" i="9"/>
  <c r="K44" i="9"/>
  <c r="K193" i="9"/>
  <c r="K280" i="9"/>
  <c r="K442" i="9"/>
  <c r="K174" i="9"/>
  <c r="K125" i="9"/>
  <c r="K111" i="9"/>
  <c r="K413" i="9"/>
  <c r="K284" i="9"/>
  <c r="K290" i="9"/>
  <c r="K158" i="9"/>
  <c r="K355" i="9"/>
  <c r="K61" i="9"/>
  <c r="K286" i="9"/>
  <c r="K195" i="9"/>
  <c r="K469" i="9"/>
  <c r="K232" i="9"/>
  <c r="K345" i="9"/>
  <c r="K446" i="9"/>
  <c r="K426" i="9"/>
  <c r="K293" i="9"/>
  <c r="K89" i="9"/>
  <c r="K337" i="9"/>
  <c r="K62" i="9"/>
  <c r="K296" i="9"/>
  <c r="K268" i="9"/>
  <c r="K463" i="9"/>
  <c r="K292" i="9"/>
  <c r="K375" i="9"/>
  <c r="K348" i="9"/>
  <c r="K251" i="9"/>
  <c r="K321" i="9"/>
  <c r="K405" i="9"/>
  <c r="K104" i="9"/>
  <c r="K412" i="9"/>
  <c r="K112" i="9"/>
  <c r="K360" i="9"/>
  <c r="K188" i="9"/>
  <c r="K398" i="9"/>
  <c r="K202" i="9"/>
  <c r="K226" i="9"/>
  <c r="K399" i="9"/>
  <c r="K400" i="9"/>
  <c r="K298" i="9"/>
  <c r="K172" i="9"/>
  <c r="K327" i="9"/>
  <c r="K250" i="9"/>
  <c r="K453" i="9"/>
  <c r="K103" i="9"/>
  <c r="K274" i="9"/>
  <c r="K354" i="9"/>
  <c r="K420" i="9"/>
  <c r="K458" i="9"/>
  <c r="K270" i="9"/>
  <c r="K169" i="9"/>
  <c r="K440" i="9"/>
  <c r="K266" i="9"/>
  <c r="K162" i="9"/>
  <c r="K164" i="9"/>
  <c r="K209" i="9"/>
  <c r="K110" i="9"/>
  <c r="K186" i="9"/>
  <c r="K229" i="9"/>
  <c r="K373" i="9"/>
  <c r="K98" i="9"/>
  <c r="K341" i="9"/>
  <c r="K108" i="9"/>
  <c r="K287" i="9"/>
  <c r="K494" i="9"/>
  <c r="K372" i="9"/>
  <c r="K457" i="9"/>
  <c r="K344" i="9"/>
  <c r="K380" i="9"/>
  <c r="K397" i="9"/>
  <c r="K392" i="9"/>
  <c r="A303" i="10"/>
  <c r="AF303" i="10"/>
  <c r="A397" i="10"/>
  <c r="AF397" i="10"/>
  <c r="A418" i="10"/>
  <c r="AF418" i="10"/>
  <c r="AF203" i="10"/>
  <c r="A203" i="10"/>
  <c r="AF409" i="10"/>
  <c r="A409" i="10"/>
  <c r="A361" i="10"/>
  <c r="AF361" i="10"/>
  <c r="A376" i="10"/>
  <c r="AF376" i="10"/>
  <c r="A465" i="10"/>
  <c r="AF465" i="10"/>
  <c r="A464" i="10"/>
  <c r="AF464" i="10"/>
  <c r="AF448" i="10"/>
  <c r="A448" i="10"/>
  <c r="AF141" i="10"/>
  <c r="A133" i="10"/>
  <c r="AF133" i="10"/>
  <c r="AF472" i="10"/>
  <c r="A472" i="10"/>
  <c r="AF446" i="10"/>
  <c r="A446" i="10"/>
  <c r="A225" i="10"/>
  <c r="AF225" i="10"/>
  <c r="A478" i="10"/>
  <c r="AF478" i="10"/>
  <c r="A279" i="10"/>
  <c r="AF279" i="10"/>
  <c r="A443" i="10"/>
  <c r="AF443" i="10"/>
  <c r="A212" i="10"/>
  <c r="AF212" i="10"/>
  <c r="AF336" i="10"/>
  <c r="A208" i="10"/>
  <c r="AF208" i="10"/>
  <c r="A416" i="10"/>
  <c r="AF416" i="10"/>
  <c r="A217" i="10"/>
  <c r="AF217" i="10"/>
  <c r="A196" i="10"/>
  <c r="AF196" i="10"/>
  <c r="A206" i="10"/>
  <c r="AF206" i="10"/>
  <c r="A407" i="10"/>
  <c r="AF407" i="10"/>
  <c r="A215" i="10"/>
  <c r="AF215" i="10"/>
  <c r="A187" i="10"/>
  <c r="AF187" i="10"/>
  <c r="A224" i="10"/>
  <c r="AF224" i="10"/>
  <c r="A143" i="10"/>
  <c r="AF143" i="10"/>
  <c r="A292" i="10"/>
  <c r="AF292" i="10"/>
  <c r="A198" i="10"/>
  <c r="AF198" i="10"/>
  <c r="A167" i="10"/>
  <c r="AF167" i="10"/>
  <c r="AF473" i="10"/>
  <c r="A473" i="10"/>
  <c r="A450" i="10"/>
  <c r="AF450" i="10"/>
  <c r="A481" i="10"/>
  <c r="AF481" i="10"/>
  <c r="A190" i="10"/>
  <c r="AF190" i="10"/>
  <c r="AF382" i="10"/>
  <c r="A382" i="10"/>
  <c r="A169" i="10"/>
  <c r="AF169" i="10"/>
  <c r="A477" i="10"/>
  <c r="AF477" i="10"/>
  <c r="A377" i="10"/>
  <c r="AF377" i="10"/>
  <c r="A474" i="10"/>
  <c r="AF474" i="10"/>
  <c r="A401" i="10"/>
  <c r="AF401" i="10"/>
  <c r="AF287" i="10"/>
  <c r="A287" i="10"/>
  <c r="A262" i="10"/>
  <c r="AF262" i="10"/>
  <c r="A226" i="10"/>
  <c r="AF226" i="10"/>
  <c r="A231" i="10"/>
  <c r="AF231" i="10"/>
  <c r="AF364" i="10"/>
  <c r="A223" i="10"/>
  <c r="AF223" i="10"/>
  <c r="A331" i="10"/>
  <c r="AF331" i="10"/>
  <c r="A455" i="10"/>
  <c r="AF455" i="10"/>
  <c r="A419" i="10"/>
  <c r="AF419" i="10"/>
  <c r="A399" i="10"/>
  <c r="AF399" i="10"/>
  <c r="A341" i="10"/>
  <c r="AF341" i="10"/>
  <c r="A395" i="10"/>
  <c r="AF395" i="10"/>
  <c r="AF386" i="10"/>
  <c r="A386" i="10"/>
  <c r="A148" i="10"/>
  <c r="AF148" i="10"/>
  <c r="A237" i="10"/>
  <c r="AF237" i="10"/>
  <c r="AF194" i="10"/>
  <c r="A194" i="10"/>
  <c r="A245" i="10"/>
  <c r="AF245" i="10"/>
  <c r="AF297" i="10"/>
  <c r="A297" i="10"/>
  <c r="A380" i="10"/>
  <c r="AF380" i="10"/>
  <c r="AF350" i="10"/>
  <c r="A350" i="10"/>
  <c r="A209" i="10"/>
  <c r="AF209" i="10"/>
  <c r="AF160" i="10"/>
  <c r="A160" i="10"/>
  <c r="A254" i="10"/>
  <c r="AF254" i="10"/>
  <c r="AF261" i="10"/>
  <c r="A207" i="10"/>
  <c r="AF207" i="10"/>
  <c r="A362" i="10"/>
  <c r="AF362" i="10"/>
  <c r="AF408" i="10"/>
  <c r="A408" i="10"/>
  <c r="AF164" i="10"/>
  <c r="A164" i="10"/>
  <c r="A183" i="10"/>
  <c r="AF183" i="10"/>
  <c r="A184" i="10"/>
  <c r="AF184" i="10"/>
  <c r="AF248" i="10"/>
  <c r="A248" i="10"/>
  <c r="A172" i="10"/>
  <c r="AF172" i="10"/>
  <c r="A219" i="10"/>
  <c r="AF219" i="10"/>
  <c r="A177" i="10"/>
  <c r="AF177" i="10"/>
  <c r="A265" i="10"/>
  <c r="AF265" i="10"/>
  <c r="A413" i="10"/>
  <c r="AF413" i="10"/>
  <c r="A136" i="10"/>
  <c r="AF136" i="10"/>
  <c r="A346" i="10"/>
  <c r="AF346" i="10"/>
  <c r="AF461" i="10"/>
  <c r="A461" i="10"/>
  <c r="AF471" i="10"/>
  <c r="A471" i="10"/>
  <c r="AF402" i="10"/>
  <c r="A402" i="10"/>
  <c r="A462" i="10"/>
  <c r="AF462" i="10"/>
  <c r="AF486" i="10"/>
  <c r="A486" i="10"/>
  <c r="A166" i="10"/>
  <c r="AF166" i="10"/>
  <c r="A347" i="10"/>
  <c r="AF347" i="10"/>
  <c r="A453" i="10"/>
  <c r="AF453" i="10"/>
  <c r="A173" i="10"/>
  <c r="AF173" i="10"/>
  <c r="A384" i="10"/>
  <c r="AF384" i="10"/>
  <c r="A308" i="10"/>
  <c r="AF308" i="10"/>
  <c r="A456" i="10"/>
  <c r="AF456" i="10"/>
  <c r="A392" i="10"/>
  <c r="AF392" i="10"/>
  <c r="A258" i="10"/>
  <c r="AF258" i="10"/>
  <c r="AF162" i="10"/>
  <c r="A162" i="10"/>
  <c r="AF202" i="10"/>
  <c r="A202" i="10"/>
  <c r="A449" i="10"/>
  <c r="AF449" i="10"/>
  <c r="A410" i="10"/>
  <c r="AF410" i="10"/>
  <c r="A276" i="10"/>
  <c r="AF276" i="10"/>
  <c r="A328" i="10"/>
  <c r="AF328" i="10"/>
  <c r="A244" i="10"/>
  <c r="AF244" i="10"/>
  <c r="AF317" i="10"/>
  <c r="A317" i="10"/>
  <c r="A300" i="10"/>
  <c r="AF300" i="10"/>
  <c r="AF175" i="10"/>
  <c r="A175" i="10"/>
  <c r="A288" i="10"/>
  <c r="AF288" i="10"/>
  <c r="AF182" i="10"/>
  <c r="A182" i="10"/>
  <c r="AF352" i="10"/>
  <c r="A352" i="10"/>
  <c r="A131" i="10"/>
  <c r="AF131" i="10"/>
  <c r="A309" i="10"/>
  <c r="AF309" i="10"/>
  <c r="A139" i="10"/>
  <c r="AF139" i="10"/>
  <c r="A422" i="10"/>
  <c r="AF422" i="10"/>
  <c r="A186" i="10"/>
  <c r="AF186" i="10"/>
  <c r="AF298" i="10"/>
  <c r="A298" i="10"/>
  <c r="A480" i="10"/>
  <c r="AF480" i="10"/>
  <c r="A359" i="10"/>
  <c r="AF359" i="10"/>
  <c r="A343" i="10"/>
  <c r="AF343" i="10"/>
  <c r="A440" i="10"/>
  <c r="AF440" i="10"/>
  <c r="A316" i="10"/>
  <c r="AF316" i="10"/>
  <c r="A256" i="10"/>
  <c r="AF256" i="10"/>
  <c r="A313" i="10"/>
  <c r="AF313" i="10"/>
  <c r="A457" i="10"/>
  <c r="AF457" i="10"/>
  <c r="AF271" i="10"/>
  <c r="A278" i="10"/>
  <c r="AF278" i="10"/>
  <c r="A290" i="10"/>
  <c r="AF290" i="10"/>
  <c r="A260" i="10"/>
  <c r="AF260" i="10"/>
  <c r="A329" i="10"/>
  <c r="AF329" i="10"/>
  <c r="A412" i="10"/>
  <c r="AF412" i="10"/>
  <c r="A393" i="10"/>
  <c r="AF393" i="10"/>
  <c r="A246" i="10"/>
  <c r="AF246" i="10"/>
  <c r="A156" i="10"/>
  <c r="AF156" i="10"/>
  <c r="A391" i="10"/>
  <c r="AF391" i="10"/>
  <c r="A154" i="10"/>
  <c r="AF154" i="10"/>
  <c r="A451" i="10"/>
  <c r="AF451" i="10"/>
  <c r="AF253" i="10"/>
  <c r="A253" i="10"/>
  <c r="A201" i="10"/>
  <c r="AF201" i="10"/>
  <c r="A264" i="10"/>
  <c r="AF264" i="10"/>
  <c r="AF452" i="10"/>
  <c r="A452" i="10"/>
  <c r="A295" i="10"/>
  <c r="AF295" i="10"/>
  <c r="A252" i="10"/>
  <c r="AF252" i="10"/>
  <c r="A211" i="10"/>
  <c r="AF211" i="10"/>
  <c r="AF310" i="10"/>
  <c r="A467" i="10"/>
  <c r="AF467" i="10"/>
  <c r="AF388" i="10"/>
  <c r="A388" i="10"/>
  <c r="A483" i="10"/>
  <c r="AF483" i="10"/>
  <c r="AF469" i="10"/>
  <c r="A469" i="10"/>
  <c r="A293" i="10"/>
  <c r="AF293" i="10"/>
  <c r="A233" i="10"/>
  <c r="AF233" i="10"/>
  <c r="A337" i="10"/>
  <c r="AF337" i="10"/>
  <c r="A442" i="10"/>
  <c r="AF442" i="10"/>
  <c r="AF242" i="10"/>
  <c r="A242" i="10"/>
  <c r="A150" i="10"/>
  <c r="AF150" i="10"/>
  <c r="A147" i="10"/>
  <c r="AF147" i="10"/>
  <c r="AF400" i="10"/>
  <c r="A400" i="10"/>
  <c r="AF312" i="10"/>
  <c r="A460" i="10"/>
  <c r="AF460" i="10"/>
  <c r="A259" i="10"/>
  <c r="AF259" i="10"/>
  <c r="A239" i="10"/>
  <c r="AF239" i="10"/>
  <c r="A280" i="10"/>
  <c r="AF280" i="10"/>
  <c r="A356" i="10"/>
  <c r="AF356" i="10"/>
  <c r="AF180" i="10"/>
  <c r="A180" i="10"/>
  <c r="A296" i="10"/>
  <c r="AF296" i="10"/>
  <c r="A153" i="10"/>
  <c r="AF153" i="10"/>
  <c r="A394" i="10"/>
  <c r="AF394" i="10"/>
  <c r="A306" i="10"/>
  <c r="AF306" i="10"/>
  <c r="A163" i="10"/>
  <c r="AF163" i="10"/>
  <c r="A277" i="10"/>
  <c r="AF277" i="10"/>
  <c r="AF322" i="10"/>
  <c r="A322" i="10"/>
  <c r="A188" i="10"/>
  <c r="AF188" i="10"/>
  <c r="A357" i="10"/>
  <c r="AF357" i="10"/>
  <c r="A434" i="10"/>
  <c r="AF434" i="10"/>
  <c r="N357" i="9"/>
  <c r="N340" i="9"/>
  <c r="N367" i="9"/>
  <c r="N347" i="9"/>
  <c r="N39" i="9"/>
  <c r="N431" i="9"/>
  <c r="N170" i="9"/>
  <c r="N151" i="9"/>
  <c r="N468" i="9"/>
  <c r="N428" i="9"/>
  <c r="S340" i="9"/>
  <c r="S357" i="9"/>
  <c r="S347" i="9"/>
  <c r="S367" i="9"/>
  <c r="S431" i="9"/>
  <c r="S170" i="9"/>
  <c r="S151" i="9"/>
  <c r="S468" i="9"/>
  <c r="S428" i="9"/>
  <c r="M357" i="9"/>
  <c r="M340" i="9"/>
  <c r="M367" i="9"/>
  <c r="M347" i="9"/>
  <c r="M431" i="9"/>
  <c r="M170" i="9"/>
  <c r="M151" i="9"/>
  <c r="M468" i="9"/>
  <c r="M428" i="9"/>
  <c r="P340" i="9"/>
  <c r="P357" i="9"/>
  <c r="P367" i="9"/>
  <c r="P347" i="9"/>
  <c r="P151" i="9"/>
  <c r="P431" i="9"/>
  <c r="P170" i="9"/>
  <c r="P428" i="9"/>
  <c r="P468" i="9"/>
  <c r="W340" i="9"/>
  <c r="W357" i="9"/>
  <c r="W367" i="9"/>
  <c r="W347" i="9"/>
  <c r="W151" i="9"/>
  <c r="W39" i="9"/>
  <c r="W431" i="9"/>
  <c r="W170" i="9"/>
  <c r="W468" i="9"/>
  <c r="W428" i="9"/>
  <c r="X340" i="9"/>
  <c r="X357" i="9"/>
  <c r="X367" i="9"/>
  <c r="X347" i="9"/>
  <c r="X151" i="9"/>
  <c r="X431" i="9"/>
  <c r="X170" i="9"/>
  <c r="X428" i="9"/>
  <c r="X468" i="9"/>
  <c r="Y340" i="9"/>
  <c r="Y357" i="9"/>
  <c r="Y367" i="9"/>
  <c r="Y347" i="9"/>
  <c r="Y151" i="9"/>
  <c r="Y431" i="9"/>
  <c r="Y170" i="9"/>
  <c r="Y428" i="9"/>
  <c r="Y468" i="9"/>
  <c r="Q340" i="9"/>
  <c r="Q357" i="9"/>
  <c r="Q367" i="9"/>
  <c r="Q347" i="9"/>
  <c r="Q151" i="9"/>
  <c r="Q431" i="9"/>
  <c r="Q170" i="9"/>
  <c r="Q428" i="9"/>
  <c r="Q468" i="9"/>
  <c r="U357" i="9"/>
  <c r="U340" i="9"/>
  <c r="U347" i="9"/>
  <c r="U431" i="9"/>
  <c r="U170" i="9"/>
  <c r="U367" i="9"/>
  <c r="U151" i="9"/>
  <c r="U468" i="9"/>
  <c r="U428" i="9"/>
  <c r="O340" i="9"/>
  <c r="O357" i="9"/>
  <c r="O367" i="9"/>
  <c r="O347" i="9"/>
  <c r="O151" i="9"/>
  <c r="O431" i="9"/>
  <c r="O170" i="9"/>
  <c r="O39" i="9"/>
  <c r="O468" i="9"/>
  <c r="O428" i="9"/>
  <c r="T340" i="9"/>
  <c r="T357" i="9"/>
  <c r="T347" i="9"/>
  <c r="T367" i="9"/>
  <c r="T431" i="9"/>
  <c r="T170" i="9"/>
  <c r="T151" i="9"/>
  <c r="T468" i="9"/>
  <c r="T428" i="9"/>
  <c r="V340" i="9"/>
  <c r="V357" i="9"/>
  <c r="V367" i="9"/>
  <c r="V347" i="9"/>
  <c r="V431" i="9"/>
  <c r="V170" i="9"/>
  <c r="V151" i="9"/>
  <c r="V468" i="9"/>
  <c r="V428" i="9"/>
  <c r="R340" i="9"/>
  <c r="R357" i="9"/>
  <c r="R367" i="9"/>
  <c r="R347" i="9"/>
  <c r="R151" i="9"/>
  <c r="R431" i="9"/>
  <c r="R170" i="9"/>
  <c r="R468" i="9"/>
  <c r="R428" i="9"/>
  <c r="K340" i="9"/>
  <c r="K357" i="9"/>
  <c r="K347" i="9"/>
  <c r="K367" i="9"/>
  <c r="K431" i="9"/>
  <c r="K170" i="9"/>
  <c r="K151" i="9"/>
  <c r="K468" i="9"/>
  <c r="K428" i="9"/>
  <c r="L340" i="9"/>
  <c r="L357" i="9"/>
  <c r="L367" i="9"/>
  <c r="L347" i="9"/>
  <c r="L431" i="9"/>
  <c r="L170" i="9"/>
  <c r="L151" i="9"/>
  <c r="L468" i="9"/>
  <c r="L428" i="9"/>
  <c r="S73" i="14"/>
  <c r="P73" i="14"/>
  <c r="M73" i="14"/>
  <c r="J73" i="14"/>
  <c r="G73" i="14"/>
  <c r="D73" i="14"/>
  <c r="A73" i="14"/>
  <c r="S72" i="14"/>
  <c r="P72" i="14"/>
  <c r="M72" i="14"/>
  <c r="J72" i="14"/>
  <c r="G72" i="14"/>
  <c r="D72" i="14"/>
  <c r="A72" i="14"/>
  <c r="S71" i="14"/>
  <c r="P71" i="14"/>
  <c r="M71" i="14"/>
  <c r="J71" i="14"/>
  <c r="G71" i="14"/>
  <c r="D71" i="14"/>
  <c r="A71" i="14"/>
  <c r="S70" i="14"/>
  <c r="P70" i="14"/>
  <c r="M70" i="14"/>
  <c r="J70" i="14"/>
  <c r="G70" i="14"/>
  <c r="D70" i="14"/>
  <c r="A70" i="14"/>
  <c r="S69" i="14"/>
  <c r="P69" i="14"/>
  <c r="M69" i="14"/>
  <c r="J69" i="14"/>
  <c r="G69" i="14"/>
  <c r="D69" i="14"/>
  <c r="A69" i="14"/>
  <c r="S68" i="14"/>
  <c r="P68" i="14"/>
  <c r="M68" i="14"/>
  <c r="J68" i="14"/>
  <c r="G68" i="14"/>
  <c r="D68" i="14"/>
  <c r="A68" i="14"/>
  <c r="S67" i="14"/>
  <c r="P67" i="14"/>
  <c r="M67" i="14"/>
  <c r="J67" i="14"/>
  <c r="G67" i="14"/>
  <c r="D67" i="14"/>
  <c r="A67" i="14"/>
  <c r="S66" i="14"/>
  <c r="P66" i="14"/>
  <c r="M66" i="14"/>
  <c r="J66" i="14"/>
  <c r="G66" i="14"/>
  <c r="D66" i="14"/>
  <c r="A66" i="14"/>
  <c r="S65" i="14"/>
  <c r="P65" i="14"/>
  <c r="M65" i="14"/>
  <c r="J65" i="14"/>
  <c r="G65" i="14"/>
  <c r="D65" i="14"/>
  <c r="A65" i="14"/>
  <c r="S64" i="14"/>
  <c r="P64" i="14"/>
  <c r="M64" i="14"/>
  <c r="J64" i="14"/>
  <c r="G64" i="14"/>
  <c r="D64" i="14"/>
  <c r="A64" i="14"/>
  <c r="S63" i="14"/>
  <c r="P63" i="14"/>
  <c r="M63" i="14"/>
  <c r="J63" i="14"/>
  <c r="G63" i="14"/>
  <c r="D63" i="14"/>
  <c r="A63" i="14"/>
  <c r="S62" i="14"/>
  <c r="P62" i="14"/>
  <c r="M62" i="14"/>
  <c r="J62" i="14"/>
  <c r="G62" i="14"/>
  <c r="D62" i="14"/>
  <c r="A62" i="14"/>
  <c r="S61" i="14"/>
  <c r="P61" i="14"/>
  <c r="M61" i="14"/>
  <c r="J61" i="14"/>
  <c r="G61" i="14"/>
  <c r="D61" i="14"/>
  <c r="A61" i="14"/>
  <c r="S60" i="14"/>
  <c r="P60" i="14"/>
  <c r="M60" i="14"/>
  <c r="J60" i="14"/>
  <c r="G60" i="14"/>
  <c r="D60" i="14"/>
  <c r="A60" i="14"/>
  <c r="S59" i="14"/>
  <c r="P59" i="14"/>
  <c r="M59" i="14"/>
  <c r="J59" i="14"/>
  <c r="G59" i="14"/>
  <c r="D59" i="14"/>
  <c r="A59" i="14"/>
  <c r="S58" i="14"/>
  <c r="P58" i="14"/>
  <c r="M58" i="14"/>
  <c r="J58" i="14"/>
  <c r="G58" i="14"/>
  <c r="D58" i="14"/>
  <c r="A58" i="14"/>
  <c r="S57" i="14"/>
  <c r="P57" i="14"/>
  <c r="M57" i="14"/>
  <c r="J57" i="14"/>
  <c r="G57" i="14"/>
  <c r="D57" i="14"/>
  <c r="A57" i="14"/>
  <c r="S56" i="14"/>
  <c r="P56" i="14"/>
  <c r="M56" i="14"/>
  <c r="J56" i="14"/>
  <c r="G56" i="14"/>
  <c r="D56" i="14"/>
  <c r="A56" i="14"/>
  <c r="S55" i="14"/>
  <c r="P55" i="14"/>
  <c r="M55" i="14"/>
  <c r="J55" i="14"/>
  <c r="G55" i="14"/>
  <c r="D55" i="14"/>
  <c r="A55" i="14"/>
  <c r="S54" i="14"/>
  <c r="P54" i="14"/>
  <c r="M54" i="14"/>
  <c r="J54" i="14"/>
  <c r="G54" i="14"/>
  <c r="D54" i="14"/>
  <c r="A54" i="14"/>
  <c r="S53" i="14"/>
  <c r="P53" i="14"/>
  <c r="M53" i="14"/>
  <c r="J53" i="14"/>
  <c r="G53" i="14"/>
  <c r="D53" i="14"/>
  <c r="A53" i="14"/>
  <c r="S52" i="14"/>
  <c r="P52" i="14"/>
  <c r="M52" i="14"/>
  <c r="J52" i="14"/>
  <c r="G52" i="14"/>
  <c r="D52" i="14"/>
  <c r="A52" i="14"/>
  <c r="S51" i="14"/>
  <c r="P51" i="14"/>
  <c r="M51" i="14"/>
  <c r="J51" i="14"/>
  <c r="G51" i="14"/>
  <c r="D51" i="14"/>
  <c r="A51" i="14"/>
  <c r="S50" i="14"/>
  <c r="P50" i="14"/>
  <c r="M50" i="14"/>
  <c r="J50" i="14"/>
  <c r="G50" i="14"/>
  <c r="D50" i="14"/>
  <c r="A50" i="14"/>
  <c r="S49" i="14"/>
  <c r="P49" i="14"/>
  <c r="M49" i="14"/>
  <c r="J49" i="14"/>
  <c r="G49" i="14"/>
  <c r="D49" i="14"/>
  <c r="A49" i="14"/>
  <c r="S48" i="14"/>
  <c r="P48" i="14"/>
  <c r="M48" i="14"/>
  <c r="J48" i="14"/>
  <c r="G48" i="14"/>
  <c r="D48" i="14"/>
  <c r="A48" i="14"/>
  <c r="S47" i="14"/>
  <c r="P47" i="14"/>
  <c r="M47" i="14"/>
  <c r="J47" i="14"/>
  <c r="G47" i="14"/>
  <c r="D47" i="14"/>
  <c r="A47" i="14"/>
  <c r="S46" i="14"/>
  <c r="P46" i="14"/>
  <c r="M46" i="14"/>
  <c r="J46" i="14"/>
  <c r="G46" i="14"/>
  <c r="D46" i="14"/>
  <c r="A46" i="14"/>
  <c r="S45" i="14"/>
  <c r="P45" i="14"/>
  <c r="M45" i="14"/>
  <c r="J45" i="14"/>
  <c r="G45" i="14"/>
  <c r="D45" i="14"/>
  <c r="A45" i="14"/>
  <c r="S44" i="14"/>
  <c r="P44" i="14"/>
  <c r="M44" i="14"/>
  <c r="J44" i="14"/>
  <c r="G44" i="14"/>
  <c r="D44" i="14"/>
  <c r="A44" i="14"/>
  <c r="S43" i="14"/>
  <c r="P43" i="14"/>
  <c r="M43" i="14"/>
  <c r="J43" i="14"/>
  <c r="G43" i="14"/>
  <c r="D43" i="14"/>
  <c r="A43" i="14"/>
  <c r="S42" i="14"/>
  <c r="P42" i="14"/>
  <c r="M42" i="14"/>
  <c r="J42" i="14"/>
  <c r="G42" i="14"/>
  <c r="D42" i="14"/>
  <c r="A42" i="14"/>
  <c r="S41" i="14"/>
  <c r="P41" i="14"/>
  <c r="M41" i="14"/>
  <c r="J41" i="14"/>
  <c r="G41" i="14"/>
  <c r="D41" i="14"/>
  <c r="A41" i="14"/>
  <c r="S40" i="14"/>
  <c r="P40" i="14"/>
  <c r="M40" i="14"/>
  <c r="J40" i="14"/>
  <c r="G40" i="14"/>
  <c r="D40" i="14"/>
  <c r="A40" i="14"/>
  <c r="S39" i="14"/>
  <c r="P39" i="14"/>
  <c r="M39" i="14"/>
  <c r="J39" i="14"/>
  <c r="G39" i="14"/>
  <c r="D39" i="14"/>
  <c r="A39" i="14"/>
  <c r="S38" i="14"/>
  <c r="P38" i="14"/>
  <c r="M38" i="14"/>
  <c r="J38" i="14"/>
  <c r="G38" i="14"/>
  <c r="D38" i="14"/>
  <c r="A38" i="14"/>
  <c r="S37" i="14"/>
  <c r="P37" i="14"/>
  <c r="M37" i="14"/>
  <c r="J37" i="14"/>
  <c r="G37" i="14"/>
  <c r="D37" i="14"/>
  <c r="A37" i="14"/>
  <c r="S36" i="14"/>
  <c r="P36" i="14"/>
  <c r="M36" i="14"/>
  <c r="J36" i="14"/>
  <c r="G36" i="14"/>
  <c r="D36" i="14"/>
  <c r="A36" i="14"/>
  <c r="S35" i="14"/>
  <c r="P35" i="14"/>
  <c r="M35" i="14"/>
  <c r="J35" i="14"/>
  <c r="G35" i="14"/>
  <c r="D35" i="14"/>
  <c r="A35" i="14"/>
  <c r="S34" i="14"/>
  <c r="P34" i="14"/>
  <c r="M34" i="14"/>
  <c r="J34" i="14"/>
  <c r="G34" i="14"/>
  <c r="D34" i="14"/>
  <c r="A34" i="14"/>
  <c r="S33" i="14"/>
  <c r="P33" i="14"/>
  <c r="M33" i="14"/>
  <c r="J33" i="14"/>
  <c r="G33" i="14"/>
  <c r="D33" i="14"/>
  <c r="A33" i="14"/>
  <c r="S32" i="14"/>
  <c r="P32" i="14"/>
  <c r="M32" i="14"/>
  <c r="J32" i="14"/>
  <c r="G32" i="14"/>
  <c r="D32" i="14"/>
  <c r="A32" i="14"/>
  <c r="S31" i="14"/>
  <c r="P31" i="14"/>
  <c r="M31" i="14"/>
  <c r="J31" i="14"/>
  <c r="G31" i="14"/>
  <c r="D31" i="14"/>
  <c r="A31" i="14"/>
  <c r="S30" i="14"/>
  <c r="P30" i="14"/>
  <c r="M30" i="14"/>
  <c r="J30" i="14"/>
  <c r="G30" i="14"/>
  <c r="D30" i="14"/>
  <c r="A30" i="14"/>
  <c r="S29" i="14"/>
  <c r="P29" i="14"/>
  <c r="M29" i="14"/>
  <c r="J29" i="14"/>
  <c r="G29" i="14"/>
  <c r="D29" i="14"/>
  <c r="A29" i="14"/>
  <c r="S28" i="14"/>
  <c r="P28" i="14"/>
  <c r="M28" i="14"/>
  <c r="J28" i="14"/>
  <c r="G28" i="14"/>
  <c r="D28" i="14"/>
  <c r="A28" i="14"/>
  <c r="S27" i="14"/>
  <c r="P27" i="14"/>
  <c r="M27" i="14"/>
  <c r="J27" i="14"/>
  <c r="G27" i="14"/>
  <c r="D27" i="14"/>
  <c r="A27" i="14"/>
  <c r="S26" i="14"/>
  <c r="P26" i="14"/>
  <c r="M26" i="14"/>
  <c r="J26" i="14"/>
  <c r="G26" i="14"/>
  <c r="D26" i="14"/>
  <c r="A26" i="14"/>
  <c r="S25" i="14"/>
  <c r="P25" i="14"/>
  <c r="M25" i="14"/>
  <c r="J25" i="14"/>
  <c r="G25" i="14"/>
  <c r="D25" i="14"/>
  <c r="A25" i="14"/>
  <c r="S24" i="14"/>
  <c r="P24" i="14"/>
  <c r="M24" i="14"/>
  <c r="J24" i="14"/>
  <c r="G24" i="14"/>
  <c r="D24" i="14"/>
  <c r="A24" i="14"/>
  <c r="S23" i="14"/>
  <c r="P23" i="14"/>
  <c r="M23" i="14"/>
  <c r="J23" i="14"/>
  <c r="G23" i="14"/>
  <c r="D23" i="14"/>
  <c r="A23" i="14"/>
  <c r="S22" i="14"/>
  <c r="P22" i="14"/>
  <c r="M22" i="14"/>
  <c r="J22" i="14"/>
  <c r="G22" i="14"/>
  <c r="D22" i="14"/>
  <c r="A22" i="14"/>
  <c r="S21" i="14"/>
  <c r="P21" i="14"/>
  <c r="M21" i="14"/>
  <c r="J21" i="14"/>
  <c r="G21" i="14"/>
  <c r="D21" i="14"/>
  <c r="A21" i="14"/>
  <c r="S20" i="14"/>
  <c r="P20" i="14"/>
  <c r="M20" i="14"/>
  <c r="J20" i="14"/>
  <c r="G20" i="14"/>
  <c r="D20" i="14"/>
  <c r="A20" i="14"/>
  <c r="S19" i="14"/>
  <c r="P19" i="14"/>
  <c r="M19" i="14"/>
  <c r="J19" i="14"/>
  <c r="G19" i="14"/>
  <c r="D19" i="14"/>
  <c r="A19" i="14"/>
  <c r="S18" i="14"/>
  <c r="P18" i="14"/>
  <c r="M18" i="14"/>
  <c r="J18" i="14"/>
  <c r="G18" i="14"/>
  <c r="D18" i="14"/>
  <c r="A18" i="14"/>
  <c r="S17" i="14"/>
  <c r="P17" i="14"/>
  <c r="M17" i="14"/>
  <c r="J17" i="14"/>
  <c r="G17" i="14"/>
  <c r="D17" i="14"/>
  <c r="A17" i="14"/>
  <c r="S16" i="14"/>
  <c r="P16" i="14"/>
  <c r="M16" i="14"/>
  <c r="J16" i="14"/>
  <c r="G16" i="14"/>
  <c r="D16" i="14"/>
  <c r="A16" i="14"/>
  <c r="S15" i="14"/>
  <c r="P15" i="14"/>
  <c r="M15" i="14"/>
  <c r="J15" i="14"/>
  <c r="G15" i="14"/>
  <c r="D15" i="14"/>
  <c r="A15" i="14"/>
  <c r="S14" i="14"/>
  <c r="P14" i="14"/>
  <c r="M14" i="14"/>
  <c r="J14" i="14"/>
  <c r="G14" i="14"/>
  <c r="D14" i="14"/>
  <c r="A14" i="14"/>
  <c r="S13" i="14"/>
  <c r="P13" i="14"/>
  <c r="M13" i="14"/>
  <c r="J13" i="14"/>
  <c r="G13" i="14"/>
  <c r="D13" i="14"/>
  <c r="A13" i="14"/>
  <c r="S12" i="14"/>
  <c r="P12" i="14"/>
  <c r="M12" i="14"/>
  <c r="J12" i="14"/>
  <c r="G12" i="14"/>
  <c r="D12" i="14"/>
  <c r="A12" i="14"/>
  <c r="S11" i="14"/>
  <c r="P11" i="14"/>
  <c r="M11" i="14"/>
  <c r="J11" i="14"/>
  <c r="G11" i="14"/>
  <c r="D11" i="14"/>
  <c r="A11" i="14"/>
  <c r="S10" i="14"/>
  <c r="P10" i="14"/>
  <c r="M10" i="14"/>
  <c r="J10" i="14"/>
  <c r="G10" i="14"/>
  <c r="D10" i="14"/>
  <c r="A10" i="14"/>
  <c r="S9" i="14"/>
  <c r="P9" i="14"/>
  <c r="M9" i="14"/>
  <c r="J9" i="14"/>
  <c r="G9" i="14"/>
  <c r="D9" i="14"/>
  <c r="A9" i="14"/>
  <c r="S8" i="14"/>
  <c r="P8" i="14"/>
  <c r="M8" i="14"/>
  <c r="J8" i="14"/>
  <c r="G8" i="14"/>
  <c r="D8" i="14"/>
  <c r="A8" i="14"/>
  <c r="S7" i="14"/>
  <c r="P7" i="14"/>
  <c r="M7" i="14"/>
  <c r="J7" i="14"/>
  <c r="G7" i="14"/>
  <c r="D7" i="14"/>
  <c r="A7" i="14"/>
  <c r="S6" i="14"/>
  <c r="P6" i="14"/>
  <c r="M6" i="14"/>
  <c r="J6" i="14"/>
  <c r="G6" i="14"/>
  <c r="D6" i="14"/>
  <c r="A6" i="14"/>
  <c r="S5" i="14"/>
  <c r="P5" i="14"/>
  <c r="M5" i="14"/>
  <c r="J5" i="14"/>
  <c r="G5" i="14"/>
  <c r="D5" i="14"/>
  <c r="A5" i="14"/>
  <c r="S4" i="14"/>
  <c r="P4" i="14"/>
  <c r="M4" i="14"/>
  <c r="J4" i="14"/>
  <c r="G4" i="14"/>
  <c r="D4" i="14"/>
  <c r="A4" i="14"/>
  <c r="S3" i="14"/>
  <c r="P3" i="14"/>
  <c r="M3" i="14"/>
  <c r="J3" i="14"/>
  <c r="G3" i="14"/>
  <c r="D3" i="14"/>
  <c r="A3" i="14"/>
  <c r="D522" i="9" s="1"/>
  <c r="S2" i="14"/>
  <c r="P2" i="14"/>
  <c r="M2" i="14"/>
  <c r="J2" i="14"/>
  <c r="G2" i="14"/>
  <c r="D2" i="14"/>
  <c r="P81" i="13"/>
  <c r="S81" i="13"/>
  <c r="T81" i="13"/>
  <c r="V81" i="13"/>
  <c r="Y81" i="13"/>
  <c r="AB81" i="13"/>
  <c r="AE81" i="13"/>
  <c r="AH81" i="13"/>
  <c r="AK81" i="13"/>
  <c r="AN81" i="13"/>
  <c r="AQ81" i="13"/>
  <c r="AT81" i="13"/>
  <c r="AW81" i="13"/>
  <c r="AZ81" i="13"/>
  <c r="BC81" i="13"/>
  <c r="BF81" i="13"/>
  <c r="BG81" i="13"/>
  <c r="BI81" i="13"/>
  <c r="BL81" i="13"/>
  <c r="BO81" i="13"/>
  <c r="BR81" i="13"/>
  <c r="BU81" i="13"/>
  <c r="BX81" i="13"/>
  <c r="P82" i="13"/>
  <c r="S82" i="13"/>
  <c r="T82" i="13"/>
  <c r="V82" i="13"/>
  <c r="Y82" i="13"/>
  <c r="AB82" i="13"/>
  <c r="AE82" i="13"/>
  <c r="AH82" i="13"/>
  <c r="AK82" i="13"/>
  <c r="AN82" i="13"/>
  <c r="AQ82" i="13"/>
  <c r="AT82" i="13"/>
  <c r="AW82" i="13"/>
  <c r="AZ82" i="13"/>
  <c r="BC82" i="13"/>
  <c r="BF82" i="13"/>
  <c r="BG82" i="13"/>
  <c r="BI82" i="13"/>
  <c r="BL82" i="13"/>
  <c r="BO82" i="13"/>
  <c r="BR82" i="13"/>
  <c r="BU82" i="13"/>
  <c r="BX82" i="13"/>
  <c r="P83" i="13"/>
  <c r="S83" i="13"/>
  <c r="T83" i="13"/>
  <c r="V83" i="13"/>
  <c r="Y83" i="13"/>
  <c r="AB83" i="13"/>
  <c r="AE83" i="13"/>
  <c r="AH83" i="13"/>
  <c r="AK83" i="13"/>
  <c r="AN83" i="13"/>
  <c r="AQ83" i="13"/>
  <c r="AT83" i="13"/>
  <c r="AW83" i="13"/>
  <c r="AZ83" i="13"/>
  <c r="BC83" i="13"/>
  <c r="BF83" i="13"/>
  <c r="BG83" i="13"/>
  <c r="BI83" i="13"/>
  <c r="BL83" i="13"/>
  <c r="BO83" i="13"/>
  <c r="BR83" i="13"/>
  <c r="BU83" i="13"/>
  <c r="BX83" i="13"/>
  <c r="P84" i="13"/>
  <c r="S84" i="13"/>
  <c r="T84" i="13"/>
  <c r="V84" i="13"/>
  <c r="Y84" i="13"/>
  <c r="AB84" i="13"/>
  <c r="AE84" i="13"/>
  <c r="AH84" i="13"/>
  <c r="AK84" i="13"/>
  <c r="AN84" i="13"/>
  <c r="AQ84" i="13"/>
  <c r="AT84" i="13"/>
  <c r="AW84" i="13"/>
  <c r="AZ84" i="13"/>
  <c r="BC84" i="13"/>
  <c r="BF84" i="13"/>
  <c r="BG84" i="13"/>
  <c r="BI84" i="13"/>
  <c r="BL84" i="13"/>
  <c r="BO84" i="13"/>
  <c r="BR84" i="13"/>
  <c r="BU84" i="13"/>
  <c r="BX84" i="13"/>
  <c r="P85" i="13"/>
  <c r="S85" i="13"/>
  <c r="T85" i="13"/>
  <c r="V85" i="13"/>
  <c r="Y85" i="13"/>
  <c r="AB85" i="13"/>
  <c r="AE85" i="13"/>
  <c r="AH85" i="13"/>
  <c r="AK85" i="13"/>
  <c r="AN85" i="13"/>
  <c r="AQ85" i="13"/>
  <c r="AT85" i="13"/>
  <c r="AW85" i="13"/>
  <c r="AZ85" i="13"/>
  <c r="BC85" i="13"/>
  <c r="BF85" i="13"/>
  <c r="BG85" i="13"/>
  <c r="BI85" i="13"/>
  <c r="BL85" i="13"/>
  <c r="BO85" i="13"/>
  <c r="BR85" i="13"/>
  <c r="BU85" i="13"/>
  <c r="BX85" i="13"/>
  <c r="BX80" i="13"/>
  <c r="BU80" i="13"/>
  <c r="BR80" i="13"/>
  <c r="BO80" i="13"/>
  <c r="BL80" i="13"/>
  <c r="BI80" i="13"/>
  <c r="BG80" i="13"/>
  <c r="BF80" i="13"/>
  <c r="BC80" i="13"/>
  <c r="AZ80" i="13"/>
  <c r="AW80" i="13"/>
  <c r="AT80" i="13"/>
  <c r="AQ80" i="13"/>
  <c r="AN80" i="13"/>
  <c r="AK80" i="13"/>
  <c r="AH80" i="13"/>
  <c r="AE80" i="13"/>
  <c r="AB80" i="13"/>
  <c r="Y80" i="13"/>
  <c r="V80" i="13"/>
  <c r="T80" i="13"/>
  <c r="S80" i="13"/>
  <c r="P80" i="13"/>
  <c r="P75" i="13"/>
  <c r="S75" i="13"/>
  <c r="T75" i="13"/>
  <c r="V75" i="13"/>
  <c r="Y75" i="13"/>
  <c r="AB75" i="13"/>
  <c r="AE75" i="13"/>
  <c r="AH75" i="13"/>
  <c r="AK75" i="13"/>
  <c r="AN75" i="13"/>
  <c r="AQ75" i="13"/>
  <c r="AT75" i="13"/>
  <c r="AW75" i="13"/>
  <c r="AZ75" i="13"/>
  <c r="BC75" i="13"/>
  <c r="BF75" i="13"/>
  <c r="BG75" i="13"/>
  <c r="BI75" i="13"/>
  <c r="BL75" i="13"/>
  <c r="BO75" i="13"/>
  <c r="BR75" i="13"/>
  <c r="BU75" i="13"/>
  <c r="BX75" i="13"/>
  <c r="P76" i="13"/>
  <c r="S76" i="13"/>
  <c r="T76" i="13"/>
  <c r="V76" i="13"/>
  <c r="Y76" i="13"/>
  <c r="AB76" i="13"/>
  <c r="AE76" i="13"/>
  <c r="AH76" i="13"/>
  <c r="AK76" i="13"/>
  <c r="AN76" i="13"/>
  <c r="AQ76" i="13"/>
  <c r="AT76" i="13"/>
  <c r="AW76" i="13"/>
  <c r="AZ76" i="13"/>
  <c r="BC76" i="13"/>
  <c r="BF76" i="13"/>
  <c r="BG76" i="13"/>
  <c r="BI76" i="13"/>
  <c r="BL76" i="13"/>
  <c r="BO76" i="13"/>
  <c r="BR76" i="13"/>
  <c r="BU76" i="13"/>
  <c r="BX76" i="13"/>
  <c r="P77" i="13"/>
  <c r="S77" i="13"/>
  <c r="T77" i="13"/>
  <c r="V77" i="13"/>
  <c r="Y77" i="13"/>
  <c r="AB77" i="13"/>
  <c r="AE77" i="13"/>
  <c r="AH77" i="13"/>
  <c r="AK77" i="13"/>
  <c r="AN77" i="13"/>
  <c r="AQ77" i="13"/>
  <c r="AT77" i="13"/>
  <c r="AW77" i="13"/>
  <c r="AZ77" i="13"/>
  <c r="BC77" i="13"/>
  <c r="BF77" i="13"/>
  <c r="BG77" i="13"/>
  <c r="BI77" i="13"/>
  <c r="BL77" i="13"/>
  <c r="BO77" i="13"/>
  <c r="BR77" i="13"/>
  <c r="BU77" i="13"/>
  <c r="BX77" i="13"/>
  <c r="P78" i="13"/>
  <c r="S78" i="13"/>
  <c r="T78" i="13"/>
  <c r="V78" i="13"/>
  <c r="Y78" i="13"/>
  <c r="AB78" i="13"/>
  <c r="AE78" i="13"/>
  <c r="AH78" i="13"/>
  <c r="AK78" i="13"/>
  <c r="AN78" i="13"/>
  <c r="AQ78" i="13"/>
  <c r="AT78" i="13"/>
  <c r="AW78" i="13"/>
  <c r="AZ78" i="13"/>
  <c r="BC78" i="13"/>
  <c r="BF78" i="13"/>
  <c r="BG78" i="13"/>
  <c r="BI78" i="13"/>
  <c r="BL78" i="13"/>
  <c r="BO78" i="13"/>
  <c r="BR78" i="13"/>
  <c r="BU78" i="13"/>
  <c r="BX78" i="13"/>
  <c r="P79" i="13"/>
  <c r="S79" i="13"/>
  <c r="T79" i="13"/>
  <c r="V79" i="13"/>
  <c r="Y79" i="13"/>
  <c r="AB79" i="13"/>
  <c r="AE79" i="13"/>
  <c r="AH79" i="13"/>
  <c r="AK79" i="13"/>
  <c r="AN79" i="13"/>
  <c r="AQ79" i="13"/>
  <c r="AT79" i="13"/>
  <c r="AW79" i="13"/>
  <c r="AZ79" i="13"/>
  <c r="BC79" i="13"/>
  <c r="BF79" i="13"/>
  <c r="BG79" i="13"/>
  <c r="BI79" i="13"/>
  <c r="BL79" i="13"/>
  <c r="BO79" i="13"/>
  <c r="BR79" i="13"/>
  <c r="BU79" i="13"/>
  <c r="BX79" i="13"/>
  <c r="BX74" i="13"/>
  <c r="BU74" i="13"/>
  <c r="BR74" i="13"/>
  <c r="BO74" i="13"/>
  <c r="BL74" i="13"/>
  <c r="BI74" i="13"/>
  <c r="BG74" i="13"/>
  <c r="BF74" i="13"/>
  <c r="BC74" i="13"/>
  <c r="AZ74" i="13"/>
  <c r="AW74" i="13"/>
  <c r="AT74" i="13"/>
  <c r="AQ74" i="13"/>
  <c r="AN74" i="13"/>
  <c r="AK74" i="13"/>
  <c r="AH74" i="13"/>
  <c r="AE74" i="13"/>
  <c r="AB74" i="13"/>
  <c r="Y74" i="13"/>
  <c r="V74" i="13"/>
  <c r="T74" i="13"/>
  <c r="S74" i="13"/>
  <c r="P74" i="13"/>
  <c r="M81" i="13"/>
  <c r="M82" i="13"/>
  <c r="M83" i="13"/>
  <c r="M84" i="13"/>
  <c r="M85" i="13"/>
  <c r="M80" i="13"/>
  <c r="M75" i="13"/>
  <c r="M76" i="13"/>
  <c r="M77" i="13"/>
  <c r="M78" i="13"/>
  <c r="M79" i="13"/>
  <c r="M74" i="13"/>
  <c r="J81" i="13"/>
  <c r="J82" i="13"/>
  <c r="J83" i="13"/>
  <c r="J84" i="13"/>
  <c r="J85" i="13"/>
  <c r="J80" i="13"/>
  <c r="J75" i="13"/>
  <c r="J76" i="13"/>
  <c r="J77" i="13"/>
  <c r="J78" i="13"/>
  <c r="J79" i="13"/>
  <c r="J74" i="13"/>
  <c r="G81" i="13"/>
  <c r="G82" i="13"/>
  <c r="G83" i="13"/>
  <c r="G84" i="13"/>
  <c r="G85" i="13"/>
  <c r="G80" i="13"/>
  <c r="G75" i="13"/>
  <c r="G76" i="13"/>
  <c r="G77" i="13"/>
  <c r="G78" i="13"/>
  <c r="G79" i="13"/>
  <c r="G74" i="13"/>
  <c r="D81" i="13"/>
  <c r="D82" i="13"/>
  <c r="D83" i="13"/>
  <c r="D84" i="13"/>
  <c r="D85" i="13"/>
  <c r="D80" i="13"/>
  <c r="D75" i="13"/>
  <c r="D76" i="13"/>
  <c r="D77" i="13"/>
  <c r="D78" i="13"/>
  <c r="D79" i="13"/>
  <c r="D74" i="13"/>
  <c r="A81" i="13"/>
  <c r="A82" i="13"/>
  <c r="A83" i="13"/>
  <c r="A84" i="13"/>
  <c r="A85" i="13"/>
  <c r="A80" i="13"/>
  <c r="A75" i="13"/>
  <c r="A76" i="13"/>
  <c r="A77" i="13"/>
  <c r="A78" i="13"/>
  <c r="A79" i="13"/>
  <c r="A74" i="13"/>
  <c r="D494" i="9" l="1"/>
  <c r="D598" i="9"/>
  <c r="D589" i="9"/>
  <c r="D575" i="9"/>
  <c r="D511" i="9"/>
  <c r="D540" i="9"/>
  <c r="D569" i="9"/>
  <c r="D505" i="9"/>
  <c r="D534" i="9"/>
  <c r="D555" i="9"/>
  <c r="D490" i="9"/>
  <c r="D520" i="9"/>
  <c r="D549" i="9"/>
  <c r="D578" i="9"/>
  <c r="D514" i="9"/>
  <c r="H497" i="9"/>
  <c r="H502" i="9"/>
  <c r="H510" i="9"/>
  <c r="H518" i="9"/>
  <c r="H526" i="9"/>
  <c r="H534" i="9"/>
  <c r="H542" i="9"/>
  <c r="H550" i="9"/>
  <c r="H558" i="9"/>
  <c r="H566" i="9"/>
  <c r="H574" i="9"/>
  <c r="H488" i="9"/>
  <c r="H117" i="9"/>
  <c r="H505" i="9"/>
  <c r="H513" i="9"/>
  <c r="H521" i="9"/>
  <c r="H529" i="9"/>
  <c r="H537" i="9"/>
  <c r="H545" i="9"/>
  <c r="H553" i="9"/>
  <c r="H561" i="9"/>
  <c r="H569" i="9"/>
  <c r="H577" i="9"/>
  <c r="H491" i="9"/>
  <c r="H500" i="9"/>
  <c r="H508" i="9"/>
  <c r="H516" i="9"/>
  <c r="H524" i="9"/>
  <c r="H532" i="9"/>
  <c r="H540" i="9"/>
  <c r="H548" i="9"/>
  <c r="H556" i="9"/>
  <c r="H564" i="9"/>
  <c r="H572" i="9"/>
  <c r="H580" i="9"/>
  <c r="H133" i="9"/>
  <c r="H503" i="9"/>
  <c r="H511" i="9"/>
  <c r="H519" i="9"/>
  <c r="H527" i="9"/>
  <c r="H535" i="9"/>
  <c r="H543" i="9"/>
  <c r="H551" i="9"/>
  <c r="H559" i="9"/>
  <c r="H567" i="9"/>
  <c r="H575" i="9"/>
  <c r="H489" i="9"/>
  <c r="H498" i="9"/>
  <c r="H506" i="9"/>
  <c r="H514" i="9"/>
  <c r="H522" i="9"/>
  <c r="H530" i="9"/>
  <c r="H538" i="9"/>
  <c r="H546" i="9"/>
  <c r="H554" i="9"/>
  <c r="H562" i="9"/>
  <c r="H570" i="9"/>
  <c r="H578" i="9"/>
  <c r="H496" i="9"/>
  <c r="H501" i="9"/>
  <c r="H509" i="9"/>
  <c r="H517" i="9"/>
  <c r="H525" i="9"/>
  <c r="H533" i="9"/>
  <c r="H541" i="9"/>
  <c r="H549" i="9"/>
  <c r="H557" i="9"/>
  <c r="H565" i="9"/>
  <c r="H573" i="9"/>
  <c r="H581" i="9"/>
  <c r="H487" i="9"/>
  <c r="H116" i="9"/>
  <c r="H504" i="9"/>
  <c r="H512" i="9"/>
  <c r="H520" i="9"/>
  <c r="H528" i="9"/>
  <c r="H536" i="9"/>
  <c r="H544" i="9"/>
  <c r="H552" i="9"/>
  <c r="H560" i="9"/>
  <c r="H568" i="9"/>
  <c r="H576" i="9"/>
  <c r="H490" i="9"/>
  <c r="H499" i="9"/>
  <c r="H507" i="9"/>
  <c r="H515" i="9"/>
  <c r="H523" i="9"/>
  <c r="H531" i="9"/>
  <c r="H539" i="9"/>
  <c r="H547" i="9"/>
  <c r="H555" i="9"/>
  <c r="H563" i="9"/>
  <c r="H571" i="9"/>
  <c r="H587" i="9"/>
  <c r="H595" i="9"/>
  <c r="H579" i="9"/>
  <c r="H582" i="9"/>
  <c r="H590" i="9"/>
  <c r="H598" i="9"/>
  <c r="H585" i="9"/>
  <c r="H593" i="9"/>
  <c r="H588" i="9"/>
  <c r="H596" i="9"/>
  <c r="H583" i="9"/>
  <c r="H591" i="9"/>
  <c r="H599" i="9"/>
  <c r="H586" i="9"/>
  <c r="H594" i="9"/>
  <c r="H584" i="9"/>
  <c r="H592" i="9"/>
  <c r="H600" i="9"/>
  <c r="H589" i="9"/>
  <c r="H597" i="9"/>
  <c r="D95" i="9"/>
  <c r="D590" i="9"/>
  <c r="D594" i="9"/>
  <c r="D567" i="9"/>
  <c r="D503" i="9"/>
  <c r="D532" i="9"/>
  <c r="D561" i="9"/>
  <c r="D117" i="9"/>
  <c r="D526" i="9"/>
  <c r="D547" i="9"/>
  <c r="D576" i="9"/>
  <c r="D512" i="9"/>
  <c r="D541" i="9"/>
  <c r="D570" i="9"/>
  <c r="D506" i="9"/>
  <c r="D595" i="9"/>
  <c r="D586" i="9"/>
  <c r="D559" i="9"/>
  <c r="D133" i="9"/>
  <c r="D524" i="9"/>
  <c r="D553" i="9"/>
  <c r="D488" i="9"/>
  <c r="D518" i="9"/>
  <c r="D539" i="9"/>
  <c r="D568" i="9"/>
  <c r="D504" i="9"/>
  <c r="D533" i="9"/>
  <c r="D562" i="9"/>
  <c r="D498" i="9"/>
  <c r="D585" i="9"/>
  <c r="D587" i="9"/>
  <c r="D599" i="9"/>
  <c r="D551" i="9"/>
  <c r="D580" i="9"/>
  <c r="D516" i="9"/>
  <c r="D545" i="9"/>
  <c r="D574" i="9"/>
  <c r="D510" i="9"/>
  <c r="D531" i="9"/>
  <c r="D560" i="9"/>
  <c r="D116" i="9"/>
  <c r="D525" i="9"/>
  <c r="D554" i="9"/>
  <c r="D489" i="9"/>
  <c r="E133" i="9"/>
  <c r="E503" i="9"/>
  <c r="E511" i="9"/>
  <c r="E519" i="9"/>
  <c r="E527" i="9"/>
  <c r="E535" i="9"/>
  <c r="E543" i="9"/>
  <c r="E551" i="9"/>
  <c r="E559" i="9"/>
  <c r="E567" i="9"/>
  <c r="E575" i="9"/>
  <c r="E489" i="9"/>
  <c r="E498" i="9"/>
  <c r="E506" i="9"/>
  <c r="E514" i="9"/>
  <c r="E522" i="9"/>
  <c r="E530" i="9"/>
  <c r="E538" i="9"/>
  <c r="E546" i="9"/>
  <c r="E554" i="9"/>
  <c r="E562" i="9"/>
  <c r="E570" i="9"/>
  <c r="E578" i="9"/>
  <c r="E496" i="9"/>
  <c r="E501" i="9"/>
  <c r="E509" i="9"/>
  <c r="E517" i="9"/>
  <c r="E525" i="9"/>
  <c r="E533" i="9"/>
  <c r="E541" i="9"/>
  <c r="E549" i="9"/>
  <c r="E557" i="9"/>
  <c r="E565" i="9"/>
  <c r="E573" i="9"/>
  <c r="E581" i="9"/>
  <c r="E487" i="9"/>
  <c r="E116" i="9"/>
  <c r="E504" i="9"/>
  <c r="E512" i="9"/>
  <c r="E520" i="9"/>
  <c r="E528" i="9"/>
  <c r="E536" i="9"/>
  <c r="E544" i="9"/>
  <c r="E552" i="9"/>
  <c r="E560" i="9"/>
  <c r="E568" i="9"/>
  <c r="E490" i="9"/>
  <c r="E499" i="9"/>
  <c r="E507" i="9"/>
  <c r="E515" i="9"/>
  <c r="E523" i="9"/>
  <c r="E531" i="9"/>
  <c r="E539" i="9"/>
  <c r="E547" i="9"/>
  <c r="E555" i="9"/>
  <c r="E563" i="9"/>
  <c r="E571" i="9"/>
  <c r="E579" i="9"/>
  <c r="E497" i="9"/>
  <c r="E502" i="9"/>
  <c r="E510" i="9"/>
  <c r="E518" i="9"/>
  <c r="E526" i="9"/>
  <c r="E534" i="9"/>
  <c r="E542" i="9"/>
  <c r="E550" i="9"/>
  <c r="E558" i="9"/>
  <c r="E566" i="9"/>
  <c r="E574" i="9"/>
  <c r="E582" i="9"/>
  <c r="E488" i="9"/>
  <c r="E117" i="9"/>
  <c r="E505" i="9"/>
  <c r="E513" i="9"/>
  <c r="E521" i="9"/>
  <c r="E529" i="9"/>
  <c r="E537" i="9"/>
  <c r="E545" i="9"/>
  <c r="E553" i="9"/>
  <c r="E561" i="9"/>
  <c r="E569" i="9"/>
  <c r="E577" i="9"/>
  <c r="E491" i="9"/>
  <c r="E500" i="9"/>
  <c r="E508" i="9"/>
  <c r="E516" i="9"/>
  <c r="E524" i="9"/>
  <c r="E532" i="9"/>
  <c r="E540" i="9"/>
  <c r="E548" i="9"/>
  <c r="E556" i="9"/>
  <c r="E564" i="9"/>
  <c r="E572" i="9"/>
  <c r="E588" i="9"/>
  <c r="E596" i="9"/>
  <c r="E583" i="9"/>
  <c r="E591" i="9"/>
  <c r="E599" i="9"/>
  <c r="E586" i="9"/>
  <c r="E594" i="9"/>
  <c r="E589" i="9"/>
  <c r="E597" i="9"/>
  <c r="E580" i="9"/>
  <c r="E584" i="9"/>
  <c r="E592" i="9"/>
  <c r="E600" i="9"/>
  <c r="E587" i="9"/>
  <c r="E595" i="9"/>
  <c r="E576" i="9"/>
  <c r="E585" i="9"/>
  <c r="E593" i="9"/>
  <c r="E598" i="9"/>
  <c r="E590" i="9"/>
  <c r="E495" i="9"/>
  <c r="E492" i="9"/>
  <c r="E493" i="9"/>
  <c r="E95" i="9"/>
  <c r="E494" i="9"/>
  <c r="D593" i="9"/>
  <c r="D600" i="9"/>
  <c r="D591" i="9"/>
  <c r="D543" i="9"/>
  <c r="D572" i="9"/>
  <c r="D508" i="9"/>
  <c r="D537" i="9"/>
  <c r="D566" i="9"/>
  <c r="D502" i="9"/>
  <c r="D523" i="9"/>
  <c r="D552" i="9"/>
  <c r="D487" i="9"/>
  <c r="D517" i="9"/>
  <c r="D546" i="9"/>
  <c r="F491" i="9"/>
  <c r="F500" i="9"/>
  <c r="F508" i="9"/>
  <c r="F516" i="9"/>
  <c r="F524" i="9"/>
  <c r="F532" i="9"/>
  <c r="F540" i="9"/>
  <c r="F548" i="9"/>
  <c r="F556" i="9"/>
  <c r="F564" i="9"/>
  <c r="F572" i="9"/>
  <c r="F580" i="9"/>
  <c r="F133" i="9"/>
  <c r="F503" i="9"/>
  <c r="F511" i="9"/>
  <c r="F519" i="9"/>
  <c r="F527" i="9"/>
  <c r="F535" i="9"/>
  <c r="F543" i="9"/>
  <c r="F551" i="9"/>
  <c r="F559" i="9"/>
  <c r="F567" i="9"/>
  <c r="F575" i="9"/>
  <c r="F489" i="9"/>
  <c r="F498" i="9"/>
  <c r="F506" i="9"/>
  <c r="F514" i="9"/>
  <c r="F522" i="9"/>
  <c r="F530" i="9"/>
  <c r="F538" i="9"/>
  <c r="F546" i="9"/>
  <c r="F554" i="9"/>
  <c r="F562" i="9"/>
  <c r="F570" i="9"/>
  <c r="F578" i="9"/>
  <c r="F496" i="9"/>
  <c r="F501" i="9"/>
  <c r="F509" i="9"/>
  <c r="F517" i="9"/>
  <c r="F525" i="9"/>
  <c r="F533" i="9"/>
  <c r="F541" i="9"/>
  <c r="F549" i="9"/>
  <c r="F557" i="9"/>
  <c r="F565" i="9"/>
  <c r="F573" i="9"/>
  <c r="F487" i="9"/>
  <c r="F116" i="9"/>
  <c r="F504" i="9"/>
  <c r="F512" i="9"/>
  <c r="F520" i="9"/>
  <c r="F528" i="9"/>
  <c r="F536" i="9"/>
  <c r="F544" i="9"/>
  <c r="F552" i="9"/>
  <c r="F560" i="9"/>
  <c r="F568" i="9"/>
  <c r="F576" i="9"/>
  <c r="F490" i="9"/>
  <c r="F499" i="9"/>
  <c r="F507" i="9"/>
  <c r="F515" i="9"/>
  <c r="F523" i="9"/>
  <c r="F531" i="9"/>
  <c r="F539" i="9"/>
  <c r="F547" i="9"/>
  <c r="F555" i="9"/>
  <c r="F563" i="9"/>
  <c r="F571" i="9"/>
  <c r="F579" i="9"/>
  <c r="F497" i="9"/>
  <c r="F502" i="9"/>
  <c r="F510" i="9"/>
  <c r="F518" i="9"/>
  <c r="F526" i="9"/>
  <c r="F534" i="9"/>
  <c r="F542" i="9"/>
  <c r="F550" i="9"/>
  <c r="F558" i="9"/>
  <c r="F566" i="9"/>
  <c r="F574" i="9"/>
  <c r="F582" i="9"/>
  <c r="F488" i="9"/>
  <c r="F117" i="9"/>
  <c r="F505" i="9"/>
  <c r="F513" i="9"/>
  <c r="F521" i="9"/>
  <c r="F529" i="9"/>
  <c r="F537" i="9"/>
  <c r="F545" i="9"/>
  <c r="F553" i="9"/>
  <c r="F561" i="9"/>
  <c r="F569" i="9"/>
  <c r="F585" i="9"/>
  <c r="F593" i="9"/>
  <c r="F581" i="9"/>
  <c r="F588" i="9"/>
  <c r="F596" i="9"/>
  <c r="F577" i="9"/>
  <c r="F583" i="9"/>
  <c r="F591" i="9"/>
  <c r="F599" i="9"/>
  <c r="F586" i="9"/>
  <c r="F594" i="9"/>
  <c r="F589" i="9"/>
  <c r="F597" i="9"/>
  <c r="F584" i="9"/>
  <c r="F592" i="9"/>
  <c r="F600" i="9"/>
  <c r="F590" i="9"/>
  <c r="F598" i="9"/>
  <c r="F587" i="9"/>
  <c r="F595" i="9"/>
  <c r="F495" i="9"/>
  <c r="F492" i="9"/>
  <c r="F493" i="9"/>
  <c r="F95" i="9"/>
  <c r="F494" i="9"/>
  <c r="D493" i="9"/>
  <c r="D596" i="9"/>
  <c r="D592" i="9"/>
  <c r="D583" i="9"/>
  <c r="D535" i="9"/>
  <c r="D564" i="9"/>
  <c r="D500" i="9"/>
  <c r="D529" i="9"/>
  <c r="D558" i="9"/>
  <c r="D497" i="9"/>
  <c r="D515" i="9"/>
  <c r="D544" i="9"/>
  <c r="D573" i="9"/>
  <c r="D509" i="9"/>
  <c r="D538" i="9"/>
  <c r="G488" i="9"/>
  <c r="G117" i="9"/>
  <c r="G505" i="9"/>
  <c r="G513" i="9"/>
  <c r="G521" i="9"/>
  <c r="G529" i="9"/>
  <c r="G537" i="9"/>
  <c r="G545" i="9"/>
  <c r="G553" i="9"/>
  <c r="G561" i="9"/>
  <c r="G569" i="9"/>
  <c r="G577" i="9"/>
  <c r="G491" i="9"/>
  <c r="G500" i="9"/>
  <c r="G508" i="9"/>
  <c r="G516" i="9"/>
  <c r="G524" i="9"/>
  <c r="G532" i="9"/>
  <c r="G540" i="9"/>
  <c r="G548" i="9"/>
  <c r="G556" i="9"/>
  <c r="G564" i="9"/>
  <c r="G572" i="9"/>
  <c r="G133" i="9"/>
  <c r="G503" i="9"/>
  <c r="G511" i="9"/>
  <c r="G519" i="9"/>
  <c r="G527" i="9"/>
  <c r="G535" i="9"/>
  <c r="G543" i="9"/>
  <c r="G551" i="9"/>
  <c r="G559" i="9"/>
  <c r="G567" i="9"/>
  <c r="G575" i="9"/>
  <c r="G489" i="9"/>
  <c r="G498" i="9"/>
  <c r="G506" i="9"/>
  <c r="G514" i="9"/>
  <c r="G522" i="9"/>
  <c r="G530" i="9"/>
  <c r="G538" i="9"/>
  <c r="G546" i="9"/>
  <c r="G554" i="9"/>
  <c r="G562" i="9"/>
  <c r="G570" i="9"/>
  <c r="G496" i="9"/>
  <c r="G501" i="9"/>
  <c r="G509" i="9"/>
  <c r="G517" i="9"/>
  <c r="G525" i="9"/>
  <c r="G533" i="9"/>
  <c r="G541" i="9"/>
  <c r="G549" i="9"/>
  <c r="G557" i="9"/>
  <c r="G565" i="9"/>
  <c r="G573" i="9"/>
  <c r="G581" i="9"/>
  <c r="G487" i="9"/>
  <c r="G116" i="9"/>
  <c r="G504" i="9"/>
  <c r="G512" i="9"/>
  <c r="G520" i="9"/>
  <c r="G528" i="9"/>
  <c r="G536" i="9"/>
  <c r="G544" i="9"/>
  <c r="G552" i="9"/>
  <c r="G560" i="9"/>
  <c r="G568" i="9"/>
  <c r="G576" i="9"/>
  <c r="G490" i="9"/>
  <c r="G499" i="9"/>
  <c r="G507" i="9"/>
  <c r="G515" i="9"/>
  <c r="G523" i="9"/>
  <c r="G531" i="9"/>
  <c r="G539" i="9"/>
  <c r="G547" i="9"/>
  <c r="G555" i="9"/>
  <c r="G563" i="9"/>
  <c r="G571" i="9"/>
  <c r="G579" i="9"/>
  <c r="G497" i="9"/>
  <c r="G502" i="9"/>
  <c r="G510" i="9"/>
  <c r="G518" i="9"/>
  <c r="G526" i="9"/>
  <c r="G534" i="9"/>
  <c r="G542" i="9"/>
  <c r="G550" i="9"/>
  <c r="G558" i="9"/>
  <c r="G566" i="9"/>
  <c r="G574" i="9"/>
  <c r="G582" i="9"/>
  <c r="G590" i="9"/>
  <c r="G598" i="9"/>
  <c r="G585" i="9"/>
  <c r="G593" i="9"/>
  <c r="G588" i="9"/>
  <c r="G596" i="9"/>
  <c r="G583" i="9"/>
  <c r="G591" i="9"/>
  <c r="G599" i="9"/>
  <c r="G586" i="9"/>
  <c r="G594" i="9"/>
  <c r="G578" i="9"/>
  <c r="G580" i="9"/>
  <c r="G589" i="9"/>
  <c r="G597" i="9"/>
  <c r="G587" i="9"/>
  <c r="G595" i="9"/>
  <c r="G600" i="9"/>
  <c r="G584" i="9"/>
  <c r="G592" i="9"/>
  <c r="G494" i="9"/>
  <c r="G495" i="9"/>
  <c r="G492" i="9"/>
  <c r="G493" i="9"/>
  <c r="G95" i="9"/>
  <c r="D492" i="9"/>
  <c r="D588" i="9"/>
  <c r="D584" i="9"/>
  <c r="D581" i="9"/>
  <c r="D527" i="9"/>
  <c r="D556" i="9"/>
  <c r="D491" i="9"/>
  <c r="D521" i="9"/>
  <c r="D550" i="9"/>
  <c r="D571" i="9"/>
  <c r="D507" i="9"/>
  <c r="D536" i="9"/>
  <c r="D565" i="9"/>
  <c r="D501" i="9"/>
  <c r="D530" i="9"/>
  <c r="D495" i="9"/>
  <c r="D582" i="9"/>
  <c r="D597" i="9"/>
  <c r="D579" i="9"/>
  <c r="D519" i="9"/>
  <c r="D548" i="9"/>
  <c r="D577" i="9"/>
  <c r="D513" i="9"/>
  <c r="D542" i="9"/>
  <c r="D563" i="9"/>
  <c r="D499" i="9"/>
  <c r="D528" i="9"/>
  <c r="D557" i="9"/>
  <c r="D496" i="9"/>
  <c r="J600" i="9"/>
  <c r="J596" i="9"/>
  <c r="J592" i="9"/>
  <c r="J588" i="9"/>
  <c r="J584" i="9"/>
  <c r="J580" i="9"/>
  <c r="J576" i="9"/>
  <c r="J572" i="9"/>
  <c r="J568" i="9"/>
  <c r="J564" i="9"/>
  <c r="J560" i="9"/>
  <c r="J556" i="9"/>
  <c r="J552" i="9"/>
  <c r="J548" i="9"/>
  <c r="J544" i="9"/>
  <c r="J540" i="9"/>
  <c r="J536" i="9"/>
  <c r="J532" i="9"/>
  <c r="J528" i="9"/>
  <c r="J524" i="9"/>
  <c r="J520" i="9"/>
  <c r="J516" i="9"/>
  <c r="J512" i="9"/>
  <c r="J508" i="9"/>
  <c r="J504" i="9"/>
  <c r="J500" i="9"/>
  <c r="J116" i="9"/>
  <c r="J491" i="9"/>
  <c r="J487" i="9"/>
  <c r="J493" i="9"/>
  <c r="J416" i="9"/>
  <c r="J599" i="9"/>
  <c r="J595" i="9"/>
  <c r="J591" i="9"/>
  <c r="J587" i="9"/>
  <c r="J583" i="9"/>
  <c r="J579" i="9"/>
  <c r="J575" i="9"/>
  <c r="J571" i="9"/>
  <c r="J567" i="9"/>
  <c r="J563" i="9"/>
  <c r="J559" i="9"/>
  <c r="J555" i="9"/>
  <c r="J551" i="9"/>
  <c r="J547" i="9"/>
  <c r="J543" i="9"/>
  <c r="J539" i="9"/>
  <c r="J535" i="9"/>
  <c r="J531" i="9"/>
  <c r="J527" i="9"/>
  <c r="J523" i="9"/>
  <c r="J519" i="9"/>
  <c r="J515" i="9"/>
  <c r="J511" i="9"/>
  <c r="J507" i="9"/>
  <c r="J503" i="9"/>
  <c r="J499" i="9"/>
  <c r="J133" i="9"/>
  <c r="J490" i="9"/>
  <c r="J495" i="9"/>
  <c r="J95" i="9"/>
  <c r="J342" i="9"/>
  <c r="J246" i="9"/>
  <c r="J176" i="9"/>
  <c r="J478" i="9"/>
  <c r="J313" i="9"/>
  <c r="J203" i="9"/>
  <c r="J64" i="9"/>
  <c r="J17" i="9"/>
  <c r="J282" i="9"/>
  <c r="J4" i="9"/>
  <c r="J447" i="9"/>
  <c r="J387" i="9"/>
  <c r="J361" i="9"/>
  <c r="J325" i="9"/>
  <c r="J239" i="9"/>
  <c r="J227" i="9"/>
  <c r="J159" i="9"/>
  <c r="J364" i="9"/>
  <c r="J201" i="9"/>
  <c r="J143" i="9"/>
  <c r="J307" i="9"/>
  <c r="J241" i="9"/>
  <c r="J474" i="9"/>
  <c r="J452" i="9"/>
  <c r="J433" i="9"/>
  <c r="J411" i="9"/>
  <c r="J363" i="9"/>
  <c r="J267" i="9"/>
  <c r="J225" i="9"/>
  <c r="J206" i="9"/>
  <c r="J158" i="9"/>
  <c r="J94" i="9"/>
  <c r="J437" i="9"/>
  <c r="J391" i="9"/>
  <c r="J324" i="9"/>
  <c r="J302" i="9"/>
  <c r="J284" i="9"/>
  <c r="J245" i="9"/>
  <c r="J434" i="9"/>
  <c r="J327" i="9"/>
  <c r="J441" i="9"/>
  <c r="J260" i="9"/>
  <c r="J140" i="9"/>
  <c r="J128" i="9"/>
  <c r="J125" i="9"/>
  <c r="J289" i="9"/>
  <c r="J319" i="9"/>
  <c r="J153" i="9"/>
  <c r="J449" i="9"/>
  <c r="J198" i="9"/>
  <c r="J442" i="9"/>
  <c r="J378" i="9"/>
  <c r="J598" i="9"/>
  <c r="J594" i="9"/>
  <c r="J590" i="9"/>
  <c r="J586" i="9"/>
  <c r="J582" i="9"/>
  <c r="J578" i="9"/>
  <c r="J574" i="9"/>
  <c r="J570" i="9"/>
  <c r="J566" i="9"/>
  <c r="J562" i="9"/>
  <c r="J558" i="9"/>
  <c r="J554" i="9"/>
  <c r="J550" i="9"/>
  <c r="J546" i="9"/>
  <c r="J542" i="9"/>
  <c r="J538" i="9"/>
  <c r="J534" i="9"/>
  <c r="J530" i="9"/>
  <c r="J526" i="9"/>
  <c r="J522" i="9"/>
  <c r="J518" i="9"/>
  <c r="J514" i="9"/>
  <c r="J510" i="9"/>
  <c r="J506" i="9"/>
  <c r="J502" i="9"/>
  <c r="J498" i="9"/>
  <c r="J497" i="9"/>
  <c r="J489" i="9"/>
  <c r="J492" i="9"/>
  <c r="J124" i="9"/>
  <c r="J337" i="9"/>
  <c r="J220" i="9"/>
  <c r="J89" i="9"/>
  <c r="J465" i="9"/>
  <c r="J293" i="9"/>
  <c r="J180" i="9"/>
  <c r="J426" i="9"/>
  <c r="J346" i="9"/>
  <c r="J28" i="9"/>
  <c r="J183" i="9"/>
  <c r="J446" i="9"/>
  <c r="J385" i="9"/>
  <c r="J345" i="9"/>
  <c r="J310" i="9"/>
  <c r="J232" i="9"/>
  <c r="J196" i="9"/>
  <c r="J469" i="9"/>
  <c r="J359" i="9"/>
  <c r="J195" i="9"/>
  <c r="J450" i="9"/>
  <c r="J286" i="9"/>
  <c r="J204" i="9"/>
  <c r="J115" i="9"/>
  <c r="J61" i="9"/>
  <c r="J408" i="9"/>
  <c r="J355" i="9"/>
  <c r="J276" i="9"/>
  <c r="J252" i="9"/>
  <c r="J222" i="9"/>
  <c r="J91" i="9"/>
  <c r="J155" i="9"/>
  <c r="J356" i="9"/>
  <c r="J71" i="9"/>
  <c r="J482" i="9"/>
  <c r="J436" i="9"/>
  <c r="J386" i="9"/>
  <c r="J322" i="9"/>
  <c r="J290" i="9"/>
  <c r="J283" i="9"/>
  <c r="J233" i="9"/>
  <c r="J413" i="9"/>
  <c r="J308" i="9"/>
  <c r="J423" i="9"/>
  <c r="J257" i="9"/>
  <c r="J111" i="9"/>
  <c r="J326" i="9"/>
  <c r="J93" i="9"/>
  <c r="J479" i="9"/>
  <c r="J318" i="9"/>
  <c r="J483" i="9"/>
  <c r="J448" i="9"/>
  <c r="J174" i="9"/>
  <c r="J438" i="9"/>
  <c r="J597" i="9"/>
  <c r="J593" i="9"/>
  <c r="J589" i="9"/>
  <c r="J585" i="9"/>
  <c r="J581" i="9"/>
  <c r="J577" i="9"/>
  <c r="J573" i="9"/>
  <c r="J569" i="9"/>
  <c r="J565" i="9"/>
  <c r="J561" i="9"/>
  <c r="J557" i="9"/>
  <c r="J553" i="9"/>
  <c r="J549" i="9"/>
  <c r="J545" i="9"/>
  <c r="J541" i="9"/>
  <c r="J537" i="9"/>
  <c r="J533" i="9"/>
  <c r="J529" i="9"/>
  <c r="J525" i="9"/>
  <c r="J521" i="9"/>
  <c r="J517" i="9"/>
  <c r="J513" i="9"/>
  <c r="J509" i="9"/>
  <c r="J505" i="9"/>
  <c r="J501" i="9"/>
  <c r="J117" i="9"/>
  <c r="J496" i="9"/>
  <c r="J488" i="9"/>
  <c r="J494" i="9"/>
  <c r="J110" i="9"/>
  <c r="J373" i="9"/>
  <c r="J344" i="9"/>
  <c r="J209" i="9"/>
  <c r="J457" i="9"/>
  <c r="J164" i="9"/>
  <c r="J10" i="9"/>
  <c r="J162" i="9"/>
  <c r="J372" i="9"/>
  <c r="J266" i="9"/>
  <c r="J186" i="9"/>
  <c r="J352" i="9"/>
  <c r="J369" i="9"/>
  <c r="J182" i="9"/>
  <c r="J419" i="9"/>
  <c r="J351" i="9"/>
  <c r="J132" i="9"/>
  <c r="J96" i="9"/>
  <c r="J166" i="9"/>
  <c r="J119" i="9"/>
  <c r="J432" i="9"/>
  <c r="J316" i="9"/>
  <c r="J269" i="9"/>
  <c r="J335" i="9"/>
  <c r="J417" i="9"/>
  <c r="J475" i="9"/>
  <c r="J306" i="9"/>
  <c r="J213" i="9"/>
  <c r="J317" i="9"/>
  <c r="J234" i="9"/>
  <c r="J406" i="9"/>
  <c r="J332" i="9"/>
  <c r="J238" i="9"/>
  <c r="J202" i="9"/>
  <c r="J157" i="9"/>
  <c r="J402" i="9"/>
  <c r="J210" i="9"/>
  <c r="J459" i="9"/>
  <c r="J398" i="9"/>
  <c r="J38" i="9"/>
  <c r="J189" i="9"/>
  <c r="J389" i="9"/>
  <c r="J299" i="9"/>
  <c r="J248" i="9"/>
  <c r="J175" i="9"/>
  <c r="J360" i="9"/>
  <c r="J297" i="9"/>
  <c r="J135" i="9"/>
  <c r="J412" i="9"/>
  <c r="J97" i="9"/>
  <c r="J277" i="9"/>
  <c r="J163" i="9"/>
  <c r="J104" i="9"/>
  <c r="J415" i="9"/>
  <c r="J321" i="9"/>
  <c r="J265" i="9"/>
  <c r="J247" i="9"/>
  <c r="J217" i="9"/>
  <c r="J409" i="9"/>
  <c r="J251" i="9"/>
  <c r="J154" i="9"/>
  <c r="J477" i="9"/>
  <c r="J92" i="9"/>
  <c r="J331" i="9"/>
  <c r="J197" i="9"/>
  <c r="J212" i="9"/>
  <c r="J366" i="9"/>
  <c r="J236" i="9"/>
  <c r="J147" i="9"/>
  <c r="J113" i="9"/>
  <c r="J49" i="9"/>
  <c r="J137" i="9"/>
  <c r="J443" i="9"/>
  <c r="J370" i="9"/>
  <c r="J296" i="9"/>
  <c r="J340" i="9"/>
  <c r="J431" i="9"/>
  <c r="J429" i="9"/>
  <c r="J123" i="9"/>
  <c r="J192" i="9"/>
  <c r="J339" i="9"/>
  <c r="J129" i="9"/>
  <c r="J106" i="9"/>
  <c r="J287" i="9"/>
  <c r="J392" i="9"/>
  <c r="J108" i="9"/>
  <c r="J397" i="9"/>
  <c r="J341" i="9"/>
  <c r="J229" i="9"/>
  <c r="J440" i="9"/>
  <c r="J169" i="9"/>
  <c r="J270" i="9"/>
  <c r="J101" i="9"/>
  <c r="J100" i="9"/>
  <c r="J275" i="9"/>
  <c r="J211" i="9"/>
  <c r="J471" i="9"/>
  <c r="J374" i="9"/>
  <c r="J288" i="9"/>
  <c r="J156" i="9"/>
  <c r="J173" i="9"/>
  <c r="J150" i="9"/>
  <c r="J109" i="9"/>
  <c r="J445" i="9"/>
  <c r="J470" i="9"/>
  <c r="J144" i="9"/>
  <c r="J358" i="9"/>
  <c r="J280" i="9"/>
  <c r="J223" i="9"/>
  <c r="J177" i="9"/>
  <c r="J435" i="9"/>
  <c r="J384" i="9"/>
  <c r="J193" i="9"/>
  <c r="J382" i="9"/>
  <c r="J187" i="9"/>
  <c r="J464" i="9"/>
  <c r="J371" i="9"/>
  <c r="J261" i="9"/>
  <c r="J191" i="9"/>
  <c r="J404" i="9"/>
  <c r="J320" i="9"/>
  <c r="J219" i="9"/>
  <c r="J430" i="9"/>
  <c r="J122" i="9"/>
  <c r="J262" i="9"/>
  <c r="J181" i="9"/>
  <c r="J467" i="9"/>
  <c r="J381" i="9"/>
  <c r="J312" i="9"/>
  <c r="J256" i="9"/>
  <c r="J221" i="9"/>
  <c r="J139" i="9"/>
  <c r="J301" i="9"/>
  <c r="J199" i="9"/>
  <c r="J141" i="9"/>
  <c r="J462" i="9"/>
  <c r="J242" i="9"/>
  <c r="J126" i="9"/>
  <c r="J67" i="9"/>
  <c r="J184" i="9"/>
  <c r="J394" i="9"/>
  <c r="J291" i="9"/>
  <c r="J481" i="9"/>
  <c r="J425" i="9"/>
  <c r="J264" i="9"/>
  <c r="J178" i="9"/>
  <c r="J146" i="9"/>
  <c r="J127" i="9"/>
  <c r="J102" i="9"/>
  <c r="J456" i="9"/>
  <c r="J439" i="9"/>
  <c r="J427" i="9"/>
  <c r="J376" i="9"/>
  <c r="J367" i="9"/>
  <c r="J151" i="9"/>
  <c r="J357" i="9"/>
  <c r="J281" i="9"/>
  <c r="J138" i="9"/>
  <c r="J205" i="9"/>
  <c r="J107" i="9"/>
  <c r="J333" i="9"/>
  <c r="J365" i="9"/>
  <c r="J254" i="9"/>
  <c r="J354" i="9"/>
  <c r="J207" i="9"/>
  <c r="J161" i="9"/>
  <c r="J453" i="9"/>
  <c r="J285" i="9"/>
  <c r="J172" i="9"/>
  <c r="J400" i="9"/>
  <c r="J486" i="9"/>
  <c r="J240" i="9"/>
  <c r="J165" i="9"/>
  <c r="J273" i="9"/>
  <c r="J330" i="9"/>
  <c r="J383" i="9"/>
  <c r="J214" i="9"/>
  <c r="J323" i="9"/>
  <c r="J112" i="9"/>
  <c r="J353" i="9"/>
  <c r="J120" i="9"/>
  <c r="J476" i="9"/>
  <c r="J314" i="9"/>
  <c r="J244" i="9"/>
  <c r="J336" i="9"/>
  <c r="J142" i="9"/>
  <c r="J78" i="9"/>
  <c r="J407" i="9"/>
  <c r="J418" i="9"/>
  <c r="J171" i="9"/>
  <c r="J309" i="9"/>
  <c r="J377" i="9"/>
  <c r="J485" i="9"/>
  <c r="J421" i="9"/>
  <c r="J268" i="9"/>
  <c r="J428" i="9"/>
  <c r="J53" i="9"/>
  <c r="J259" i="9"/>
  <c r="J303" i="9"/>
  <c r="J168" i="9"/>
  <c r="J114" i="9"/>
  <c r="J422" i="9"/>
  <c r="J250" i="9"/>
  <c r="J305" i="9"/>
  <c r="J298" i="9"/>
  <c r="J271" i="9"/>
  <c r="J399" i="9"/>
  <c r="J226" i="9"/>
  <c r="J454" i="9"/>
  <c r="J194" i="9"/>
  <c r="J414" i="9"/>
  <c r="J343" i="9"/>
  <c r="J190" i="9"/>
  <c r="J300" i="9"/>
  <c r="J466" i="9"/>
  <c r="J311" i="9"/>
  <c r="J218" i="9"/>
  <c r="J253" i="9"/>
  <c r="J134" i="9"/>
  <c r="J237" i="9"/>
  <c r="J349" i="9"/>
  <c r="J463" i="9"/>
  <c r="J243" i="9"/>
  <c r="J99" i="9"/>
  <c r="J121" i="9"/>
  <c r="J455" i="9"/>
  <c r="J390" i="9"/>
  <c r="J468" i="9"/>
  <c r="J304" i="9"/>
  <c r="J15" i="9"/>
  <c r="J395" i="9"/>
  <c r="J228" i="9"/>
  <c r="J152" i="9"/>
  <c r="J420" i="9"/>
  <c r="J274" i="9"/>
  <c r="J70" i="9"/>
  <c r="J328" i="9"/>
  <c r="J472" i="9"/>
  <c r="J148" i="9"/>
  <c r="J26" i="9"/>
  <c r="J451" i="9"/>
  <c r="J350" i="9"/>
  <c r="J216" i="9"/>
  <c r="J403" i="9"/>
  <c r="J85" i="9"/>
  <c r="J279" i="9"/>
  <c r="J484" i="9"/>
  <c r="J278" i="9"/>
  <c r="J145" i="9"/>
  <c r="J224" i="9"/>
  <c r="J74" i="9"/>
  <c r="J405" i="9"/>
  <c r="J258" i="9"/>
  <c r="J179" i="9"/>
  <c r="J215" i="9"/>
  <c r="J348" i="9"/>
  <c r="J480" i="9"/>
  <c r="J388" i="9"/>
  <c r="J235" i="9"/>
  <c r="J292" i="9"/>
  <c r="J461" i="9"/>
  <c r="J231" i="9"/>
  <c r="J424" i="9"/>
  <c r="J149" i="9"/>
  <c r="J87" i="9"/>
  <c r="J362" i="9"/>
  <c r="J160" i="9"/>
  <c r="J368" i="9"/>
  <c r="J458" i="9"/>
  <c r="J401" i="9"/>
  <c r="J329" i="9"/>
  <c r="J294" i="9"/>
  <c r="J230" i="9"/>
  <c r="J315" i="9"/>
  <c r="J334" i="9"/>
  <c r="J473" i="9"/>
  <c r="J200" i="9"/>
  <c r="J208" i="9"/>
  <c r="J295" i="9"/>
  <c r="J185" i="9"/>
  <c r="J396" i="9"/>
  <c r="J90" i="9"/>
  <c r="J188" i="9"/>
  <c r="J460" i="9"/>
  <c r="J249" i="9"/>
  <c r="J379" i="9"/>
  <c r="J136" i="9"/>
  <c r="J263" i="9"/>
  <c r="J118" i="9"/>
  <c r="J58" i="9"/>
  <c r="J338" i="9"/>
  <c r="J255" i="9"/>
  <c r="J410" i="9"/>
  <c r="J167" i="9"/>
  <c r="J130" i="9"/>
  <c r="J393" i="9"/>
  <c r="J444" i="9"/>
  <c r="J272" i="9"/>
  <c r="J375" i="9"/>
  <c r="J98" i="9"/>
  <c r="I489" i="9"/>
  <c r="I497" i="9"/>
  <c r="I498" i="9"/>
  <c r="I502" i="9"/>
  <c r="I506" i="9"/>
  <c r="I510" i="9"/>
  <c r="I514" i="9"/>
  <c r="I518" i="9"/>
  <c r="I522" i="9"/>
  <c r="I526" i="9"/>
  <c r="I530" i="9"/>
  <c r="I534" i="9"/>
  <c r="I538" i="9"/>
  <c r="I542" i="9"/>
  <c r="I546" i="9"/>
  <c r="I550" i="9"/>
  <c r="I554" i="9"/>
  <c r="I558" i="9"/>
  <c r="I562" i="9"/>
  <c r="I566" i="9"/>
  <c r="I570" i="9"/>
  <c r="I574" i="9"/>
  <c r="I578" i="9"/>
  <c r="I582" i="9"/>
  <c r="I586" i="9"/>
  <c r="I590" i="9"/>
  <c r="I594" i="9"/>
  <c r="I598" i="9"/>
  <c r="I536" i="9"/>
  <c r="I552" i="9"/>
  <c r="I564" i="9"/>
  <c r="I488" i="9"/>
  <c r="I496" i="9"/>
  <c r="I117" i="9"/>
  <c r="I501" i="9"/>
  <c r="I505" i="9"/>
  <c r="I509" i="9"/>
  <c r="I513" i="9"/>
  <c r="I517" i="9"/>
  <c r="I521" i="9"/>
  <c r="I525" i="9"/>
  <c r="I529" i="9"/>
  <c r="I533" i="9"/>
  <c r="I537" i="9"/>
  <c r="I541" i="9"/>
  <c r="I545" i="9"/>
  <c r="I549" i="9"/>
  <c r="I553" i="9"/>
  <c r="I557" i="9"/>
  <c r="I561" i="9"/>
  <c r="I565" i="9"/>
  <c r="I569" i="9"/>
  <c r="I573" i="9"/>
  <c r="I577" i="9"/>
  <c r="I581" i="9"/>
  <c r="I585" i="9"/>
  <c r="I589" i="9"/>
  <c r="I593" i="9"/>
  <c r="I597" i="9"/>
  <c r="I487" i="9"/>
  <c r="I491" i="9"/>
  <c r="I116" i="9"/>
  <c r="I500" i="9"/>
  <c r="I504" i="9"/>
  <c r="I508" i="9"/>
  <c r="I512" i="9"/>
  <c r="I516" i="9"/>
  <c r="I520" i="9"/>
  <c r="I524" i="9"/>
  <c r="I528" i="9"/>
  <c r="I532" i="9"/>
  <c r="I540" i="9"/>
  <c r="I544" i="9"/>
  <c r="I548" i="9"/>
  <c r="I556" i="9"/>
  <c r="I560" i="9"/>
  <c r="I568" i="9"/>
  <c r="I503" i="9"/>
  <c r="I519" i="9"/>
  <c r="I535" i="9"/>
  <c r="I551" i="9"/>
  <c r="I567" i="9"/>
  <c r="I572" i="9"/>
  <c r="I580" i="9"/>
  <c r="I588" i="9"/>
  <c r="I596" i="9"/>
  <c r="I515" i="9"/>
  <c r="I531" i="9"/>
  <c r="I575" i="9"/>
  <c r="I591" i="9"/>
  <c r="I490" i="9"/>
  <c r="I507" i="9"/>
  <c r="I523" i="9"/>
  <c r="I539" i="9"/>
  <c r="I555" i="9"/>
  <c r="I571" i="9"/>
  <c r="I579" i="9"/>
  <c r="I587" i="9"/>
  <c r="I595" i="9"/>
  <c r="I133" i="9"/>
  <c r="I511" i="9"/>
  <c r="I527" i="9"/>
  <c r="I543" i="9"/>
  <c r="I559" i="9"/>
  <c r="I576" i="9"/>
  <c r="I584" i="9"/>
  <c r="I592" i="9"/>
  <c r="I600" i="9"/>
  <c r="I499" i="9"/>
  <c r="I547" i="9"/>
  <c r="I563" i="9"/>
  <c r="I583" i="9"/>
  <c r="I599" i="9"/>
  <c r="I495" i="9"/>
  <c r="I492" i="9"/>
  <c r="I493" i="9"/>
  <c r="I95" i="9"/>
  <c r="I494" i="9"/>
  <c r="H494" i="9"/>
  <c r="H495" i="9"/>
  <c r="H493" i="9"/>
  <c r="H95" i="9"/>
  <c r="H492" i="9"/>
  <c r="E319" i="9"/>
  <c r="E163" i="9"/>
  <c r="E310" i="9"/>
  <c r="E386" i="9"/>
  <c r="E252" i="9"/>
  <c r="E440" i="9"/>
  <c r="E112" i="9"/>
  <c r="E326" i="9"/>
  <c r="E118" i="9"/>
  <c r="E184" i="9"/>
  <c r="E437" i="9"/>
  <c r="E342" i="9"/>
  <c r="E289" i="9"/>
  <c r="E387" i="9"/>
  <c r="E327" i="9"/>
  <c r="E173" i="9"/>
  <c r="E262" i="9"/>
  <c r="E260" i="9"/>
  <c r="E110" i="9"/>
  <c r="E477" i="9"/>
  <c r="E419" i="9"/>
  <c r="E357" i="9"/>
  <c r="E270" i="9"/>
  <c r="E217" i="9"/>
  <c r="E147" i="9"/>
  <c r="E321" i="9"/>
  <c r="E346" i="9"/>
  <c r="E129" i="9"/>
  <c r="E159" i="9"/>
  <c r="E340" i="9"/>
  <c r="E485" i="9"/>
  <c r="E372" i="9"/>
  <c r="E138" i="9"/>
  <c r="E314" i="9"/>
  <c r="E201" i="9"/>
  <c r="E248" i="9"/>
  <c r="E439" i="9"/>
  <c r="E202" i="9"/>
  <c r="E27" i="9"/>
  <c r="E277" i="9"/>
  <c r="E411" i="9"/>
  <c r="E246" i="9"/>
  <c r="E302" i="9"/>
  <c r="E458" i="9"/>
  <c r="E239" i="9"/>
  <c r="E251" i="9"/>
  <c r="E334" i="9"/>
  <c r="E155" i="9"/>
  <c r="E48" i="9"/>
  <c r="E219" i="9"/>
  <c r="E325" i="9"/>
  <c r="E96" i="9"/>
  <c r="E261" i="9"/>
  <c r="E168" i="9"/>
  <c r="E127" i="9"/>
  <c r="E149" i="9"/>
  <c r="E317" i="9"/>
  <c r="E230" i="9"/>
  <c r="E441" i="9"/>
  <c r="E221" i="9"/>
  <c r="E418" i="9"/>
  <c r="E211" i="9"/>
  <c r="E466" i="9"/>
  <c r="E54" i="9"/>
  <c r="E212" i="9"/>
  <c r="E335" i="9"/>
  <c r="E279" i="9"/>
  <c r="E307" i="9"/>
  <c r="E452" i="9"/>
  <c r="E318" i="9"/>
  <c r="E474" i="9"/>
  <c r="E412" i="9"/>
  <c r="E182" i="9"/>
  <c r="E308" i="9"/>
  <c r="E390" i="9"/>
  <c r="E123" i="9"/>
  <c r="E272" i="9"/>
  <c r="E122" i="9"/>
  <c r="E348" i="9"/>
  <c r="E224" i="9"/>
  <c r="E152" i="9"/>
  <c r="E176" i="9"/>
  <c r="E245" i="9"/>
  <c r="E175" i="9"/>
  <c r="E465" i="9"/>
  <c r="E238" i="9"/>
  <c r="E185" i="9"/>
  <c r="E190" i="9"/>
  <c r="E87" i="9"/>
  <c r="E213" i="9"/>
  <c r="E462" i="9"/>
  <c r="E478" i="9"/>
  <c r="E197" i="9"/>
  <c r="E164" i="9"/>
  <c r="E329" i="9"/>
  <c r="E130" i="9"/>
  <c r="E200" i="9"/>
  <c r="E259" i="9"/>
  <c r="E119" i="9"/>
  <c r="E94" i="9"/>
  <c r="E341" i="9"/>
  <c r="E358" i="9"/>
  <c r="E124" i="9"/>
  <c r="E367" i="9"/>
  <c r="E463" i="9"/>
  <c r="E281" i="9"/>
  <c r="E355" i="9"/>
  <c r="E265" i="9"/>
  <c r="E332" i="9"/>
  <c r="E231" i="9"/>
  <c r="E187" i="9"/>
  <c r="E61" i="9"/>
  <c r="E267" i="9"/>
  <c r="E328" i="9"/>
  <c r="E89" i="9"/>
  <c r="E276" i="9"/>
  <c r="E207" i="9"/>
  <c r="E113" i="9"/>
  <c r="E352" i="9"/>
  <c r="E423" i="9"/>
  <c r="E249" i="9"/>
  <c r="E409" i="9"/>
  <c r="E303" i="9"/>
  <c r="E295" i="9"/>
  <c r="E384" i="9"/>
  <c r="E473" i="9"/>
  <c r="E339" i="9"/>
  <c r="E100" i="9"/>
  <c r="E316" i="9"/>
  <c r="E415" i="9"/>
  <c r="E476" i="9"/>
  <c r="E99" i="9"/>
  <c r="E460" i="9"/>
  <c r="E454" i="9"/>
  <c r="E364" i="9"/>
  <c r="E220" i="9"/>
  <c r="E209" i="9"/>
  <c r="E351" i="9"/>
  <c r="E177" i="9"/>
  <c r="E169" i="9"/>
  <c r="E114" i="9"/>
  <c r="E371" i="9"/>
  <c r="E198" i="9"/>
  <c r="E392" i="9"/>
  <c r="E282" i="9"/>
  <c r="E337" i="9"/>
  <c r="E170" i="9"/>
  <c r="E312" i="9"/>
  <c r="E292" i="9"/>
  <c r="E283" i="9"/>
  <c r="E6" i="9"/>
  <c r="E203" i="9"/>
  <c r="E481" i="9"/>
  <c r="E143" i="9"/>
  <c r="E135" i="9"/>
  <c r="E287" i="9"/>
  <c r="E338" i="9"/>
  <c r="E404" i="9"/>
  <c r="E121" i="9"/>
  <c r="E324" i="9"/>
  <c r="E126" i="9"/>
  <c r="E274" i="9"/>
  <c r="E151" i="9"/>
  <c r="E137" i="9"/>
  <c r="E172" i="9"/>
  <c r="E383" i="9"/>
  <c r="E264" i="9"/>
  <c r="E74" i="9"/>
  <c r="E236" i="9"/>
  <c r="E455" i="9"/>
  <c r="E323" i="9"/>
  <c r="E191" i="9"/>
  <c r="E120" i="9"/>
  <c r="E285" i="9"/>
  <c r="E148" i="9"/>
  <c r="E369" i="9"/>
  <c r="E269" i="9"/>
  <c r="E475" i="9"/>
  <c r="E77" i="9"/>
  <c r="E257" i="9"/>
  <c r="E90" i="9"/>
  <c r="E298" i="9"/>
  <c r="E396" i="9"/>
  <c r="E470" i="9"/>
  <c r="E240" i="9"/>
  <c r="E410" i="9"/>
  <c r="E141" i="9"/>
  <c r="E234" i="9"/>
  <c r="E461" i="9"/>
  <c r="E320" i="9"/>
  <c r="E178" i="9"/>
  <c r="E422" i="9"/>
  <c r="E407" i="9"/>
  <c r="E459" i="9"/>
  <c r="E483" i="9"/>
  <c r="E373" i="9"/>
  <c r="E330" i="9"/>
  <c r="E363" i="9"/>
  <c r="E199" i="9"/>
  <c r="E242" i="9"/>
  <c r="E482" i="9"/>
  <c r="E472" i="9"/>
  <c r="E354" i="9"/>
  <c r="E115" i="9"/>
  <c r="E479" i="9"/>
  <c r="E299" i="9"/>
  <c r="E365" i="9"/>
  <c r="E243" i="9"/>
  <c r="E344" i="9"/>
  <c r="E393" i="9"/>
  <c r="E391" i="9"/>
  <c r="E167" i="9"/>
  <c r="E166" i="9"/>
  <c r="E284" i="9"/>
  <c r="E188" i="9"/>
  <c r="E388" i="9"/>
  <c r="E426" i="9"/>
  <c r="E195" i="9"/>
  <c r="E97" i="9"/>
  <c r="E398" i="9"/>
  <c r="E218" i="9"/>
  <c r="E64" i="9"/>
  <c r="E427" i="9"/>
  <c r="E104" i="9"/>
  <c r="E254" i="9"/>
  <c r="E353" i="9"/>
  <c r="E413" i="9"/>
  <c r="E417" i="9"/>
  <c r="E271" i="9"/>
  <c r="E456" i="9"/>
  <c r="E434" i="9"/>
  <c r="E78" i="9"/>
  <c r="E446" i="9"/>
  <c r="E171" i="9"/>
  <c r="E450" i="9"/>
  <c r="E227" i="9"/>
  <c r="E424" i="9"/>
  <c r="E268" i="9"/>
  <c r="E241" i="9"/>
  <c r="E381" i="9"/>
  <c r="E136" i="9"/>
  <c r="E181" i="9"/>
  <c r="E58" i="9"/>
  <c r="E430" i="9"/>
  <c r="E469" i="9"/>
  <c r="E158" i="9"/>
  <c r="E275" i="9"/>
  <c r="E208" i="9"/>
  <c r="E468" i="9"/>
  <c r="E447" i="9"/>
  <c r="E82" i="9"/>
  <c r="E65" i="9"/>
  <c r="E192" i="9"/>
  <c r="E405" i="9"/>
  <c r="E445" i="9"/>
  <c r="E52" i="9"/>
  <c r="E401" i="9"/>
  <c r="E150" i="9"/>
  <c r="E216" i="9"/>
  <c r="E253" i="9"/>
  <c r="E108" i="9"/>
  <c r="E154" i="9"/>
  <c r="E66" i="9"/>
  <c r="E428" i="9"/>
  <c r="E17" i="9"/>
  <c r="E449" i="9"/>
  <c r="E280" i="9"/>
  <c r="E361" i="9"/>
  <c r="E378" i="9"/>
  <c r="E214" i="9"/>
  <c r="E306" i="9"/>
  <c r="E134" i="9"/>
  <c r="E92" i="9"/>
  <c r="F260" i="9"/>
  <c r="F217" i="9"/>
  <c r="F159" i="9"/>
  <c r="F262" i="9"/>
  <c r="F110" i="9"/>
  <c r="F83" i="9"/>
  <c r="F387" i="9"/>
  <c r="F69" i="9"/>
  <c r="F319" i="9"/>
  <c r="F163" i="9"/>
  <c r="F310" i="9"/>
  <c r="F386" i="9"/>
  <c r="F118" i="9"/>
  <c r="F437" i="9"/>
  <c r="F327" i="9"/>
  <c r="F173" i="9"/>
  <c r="F184" i="9"/>
  <c r="F340" i="9"/>
  <c r="F138" i="9"/>
  <c r="F302" i="9"/>
  <c r="F466" i="9"/>
  <c r="F112" i="9"/>
  <c r="F357" i="9"/>
  <c r="F270" i="9"/>
  <c r="F448" i="9"/>
  <c r="F147" i="9"/>
  <c r="F321" i="9"/>
  <c r="F346" i="9"/>
  <c r="F326" i="9"/>
  <c r="F96" i="9"/>
  <c r="F127" i="9"/>
  <c r="F202" i="9"/>
  <c r="F372" i="9"/>
  <c r="F314" i="9"/>
  <c r="F201" i="9"/>
  <c r="F248" i="9"/>
  <c r="F439" i="9"/>
  <c r="F334" i="9"/>
  <c r="F325" i="9"/>
  <c r="F45" i="9"/>
  <c r="F261" i="9"/>
  <c r="F247" i="9"/>
  <c r="F335" i="9"/>
  <c r="F175" i="9"/>
  <c r="F259" i="9"/>
  <c r="F425" i="9"/>
  <c r="F168" i="9"/>
  <c r="F390" i="9"/>
  <c r="F458" i="9"/>
  <c r="F277" i="9"/>
  <c r="F251" i="9"/>
  <c r="F418" i="9"/>
  <c r="F308" i="9"/>
  <c r="F215" i="9"/>
  <c r="F246" i="9"/>
  <c r="F155" i="9"/>
  <c r="F149" i="9"/>
  <c r="F463" i="9"/>
  <c r="F281" i="9"/>
  <c r="F123" i="9"/>
  <c r="F70" i="9"/>
  <c r="F239" i="9"/>
  <c r="F411" i="9"/>
  <c r="F317" i="9"/>
  <c r="F230" i="9"/>
  <c r="F441" i="9"/>
  <c r="F176" i="9"/>
  <c r="F478" i="9"/>
  <c r="F465" i="9"/>
  <c r="F219" i="9"/>
  <c r="F286" i="9"/>
  <c r="F221" i="9"/>
  <c r="F355" i="9"/>
  <c r="F265" i="9"/>
  <c r="F409" i="9"/>
  <c r="F197" i="9"/>
  <c r="F94" i="9"/>
  <c r="F328" i="9"/>
  <c r="F61" i="9"/>
  <c r="F267" i="9"/>
  <c r="F358" i="9"/>
  <c r="F182" i="9"/>
  <c r="F211" i="9"/>
  <c r="F272" i="9"/>
  <c r="F122" i="9"/>
  <c r="F348" i="9"/>
  <c r="F212" i="9"/>
  <c r="F279" i="9"/>
  <c r="F318" i="9"/>
  <c r="F412" i="9"/>
  <c r="F474" i="9"/>
  <c r="F245" i="9"/>
  <c r="F119" i="9"/>
  <c r="F476" i="9"/>
  <c r="F332" i="9"/>
  <c r="F341" i="9"/>
  <c r="F307" i="9"/>
  <c r="F44" i="9"/>
  <c r="F213" i="9"/>
  <c r="F107" i="9"/>
  <c r="F85" i="9"/>
  <c r="F164" i="9"/>
  <c r="F238" i="9"/>
  <c r="F87" i="9"/>
  <c r="F124" i="9"/>
  <c r="F347" i="9"/>
  <c r="F473" i="9"/>
  <c r="F295" i="9"/>
  <c r="F276" i="9"/>
  <c r="F190" i="9"/>
  <c r="F367" i="9"/>
  <c r="F152" i="9"/>
  <c r="F231" i="9"/>
  <c r="F99" i="9"/>
  <c r="F460" i="9"/>
  <c r="F89" i="9"/>
  <c r="F187" i="9"/>
  <c r="F207" i="9"/>
  <c r="F352" i="9"/>
  <c r="F423" i="9"/>
  <c r="F249" i="9"/>
  <c r="F121" i="9"/>
  <c r="F303" i="9"/>
  <c r="F384" i="9"/>
  <c r="F452" i="9"/>
  <c r="F224" i="9"/>
  <c r="F11" i="9"/>
  <c r="F287" i="9"/>
  <c r="F130" i="9"/>
  <c r="F292" i="9"/>
  <c r="F114" i="9"/>
  <c r="F338" i="9"/>
  <c r="F404" i="9"/>
  <c r="F462" i="9"/>
  <c r="F316" i="9"/>
  <c r="F329" i="9"/>
  <c r="F415" i="9"/>
  <c r="F454" i="9"/>
  <c r="F364" i="9"/>
  <c r="F220" i="9"/>
  <c r="F209" i="9"/>
  <c r="F351" i="9"/>
  <c r="F177" i="9"/>
  <c r="F169" i="9"/>
  <c r="F373" i="9"/>
  <c r="F200" i="9"/>
  <c r="F371" i="9"/>
  <c r="F102" i="9"/>
  <c r="F198" i="9"/>
  <c r="F392" i="9"/>
  <c r="F282" i="9"/>
  <c r="F337" i="9"/>
  <c r="F170" i="9"/>
  <c r="F111" i="9"/>
  <c r="F185" i="9"/>
  <c r="F324" i="9"/>
  <c r="F126" i="9"/>
  <c r="F274" i="9"/>
  <c r="F137" i="9"/>
  <c r="F172" i="9"/>
  <c r="F383" i="9"/>
  <c r="F264" i="9"/>
  <c r="F236" i="9"/>
  <c r="F323" i="9"/>
  <c r="F191" i="9"/>
  <c r="F120" i="9"/>
  <c r="F285" i="9"/>
  <c r="F148" i="9"/>
  <c r="F369" i="9"/>
  <c r="F241" i="9"/>
  <c r="F283" i="9"/>
  <c r="F105" i="9"/>
  <c r="F203" i="9"/>
  <c r="F481" i="9"/>
  <c r="F143" i="9"/>
  <c r="F135" i="9"/>
  <c r="F38" i="9"/>
  <c r="F312" i="9"/>
  <c r="F269" i="9"/>
  <c r="F475" i="9"/>
  <c r="F257" i="9"/>
  <c r="F90" i="9"/>
  <c r="F298" i="9"/>
  <c r="F396" i="9"/>
  <c r="F470" i="9"/>
  <c r="F240" i="9"/>
  <c r="F234" i="9"/>
  <c r="F146" i="9"/>
  <c r="F461" i="9"/>
  <c r="F320" i="9"/>
  <c r="F178" i="9"/>
  <c r="F422" i="9"/>
  <c r="F407" i="9"/>
  <c r="F459" i="9"/>
  <c r="F483" i="9"/>
  <c r="F456" i="9"/>
  <c r="F381" i="9"/>
  <c r="F141" i="9"/>
  <c r="F330" i="9"/>
  <c r="F363" i="9"/>
  <c r="F199" i="9"/>
  <c r="F242" i="9"/>
  <c r="F472" i="9"/>
  <c r="F354" i="9"/>
  <c r="F115" i="9"/>
  <c r="F479" i="9"/>
  <c r="F299" i="9"/>
  <c r="F365" i="9"/>
  <c r="F243" i="9"/>
  <c r="F344" i="9"/>
  <c r="F410" i="9"/>
  <c r="F391" i="9"/>
  <c r="F167" i="9"/>
  <c r="F166" i="9"/>
  <c r="F284" i="9"/>
  <c r="F188" i="9"/>
  <c r="F388" i="9"/>
  <c r="F97" i="9"/>
  <c r="F128" i="9"/>
  <c r="F482" i="9"/>
  <c r="F434" i="9"/>
  <c r="F446" i="9"/>
  <c r="F171" i="9"/>
  <c r="F450" i="9"/>
  <c r="F227" i="9"/>
  <c r="F424" i="9"/>
  <c r="F268" i="9"/>
  <c r="F398" i="9"/>
  <c r="F361" i="9"/>
  <c r="F280" i="9"/>
  <c r="F378" i="9"/>
  <c r="F134" i="9"/>
  <c r="F306" i="9"/>
  <c r="F92" i="9"/>
  <c r="F214" i="9"/>
  <c r="F218" i="9"/>
  <c r="F64" i="9"/>
  <c r="F427" i="9"/>
  <c r="F104" i="9"/>
  <c r="F254" i="9"/>
  <c r="F353" i="9"/>
  <c r="F417" i="9"/>
  <c r="F136" i="9"/>
  <c r="F181" i="9"/>
  <c r="F430" i="9"/>
  <c r="F469" i="9"/>
  <c r="F158" i="9"/>
  <c r="F275" i="9"/>
  <c r="F208" i="9"/>
  <c r="F359" i="9"/>
  <c r="F426" i="9"/>
  <c r="F468" i="9"/>
  <c r="F447" i="9"/>
  <c r="F82" i="9"/>
  <c r="F192" i="9"/>
  <c r="F405" i="9"/>
  <c r="F445" i="9"/>
  <c r="F52" i="9"/>
  <c r="F401" i="9"/>
  <c r="F195" i="9"/>
  <c r="F413" i="9"/>
  <c r="F271" i="9"/>
  <c r="F150" i="9"/>
  <c r="F216" i="9"/>
  <c r="F253" i="9"/>
  <c r="F108" i="9"/>
  <c r="F154" i="9"/>
  <c r="F66" i="9"/>
  <c r="F428" i="9"/>
  <c r="F17" i="9"/>
  <c r="F449" i="9"/>
  <c r="H112" i="9"/>
  <c r="H326" i="9"/>
  <c r="H118" i="9"/>
  <c r="H184" i="9"/>
  <c r="H437" i="9"/>
  <c r="H342" i="9"/>
  <c r="H289" i="9"/>
  <c r="H129" i="9"/>
  <c r="H260" i="9"/>
  <c r="H217" i="9"/>
  <c r="H262" i="9"/>
  <c r="H110" i="9"/>
  <c r="H387" i="9"/>
  <c r="H477" i="9"/>
  <c r="H159" i="9"/>
  <c r="H440" i="9"/>
  <c r="H310" i="9"/>
  <c r="H372" i="9"/>
  <c r="H174" i="9"/>
  <c r="H131" i="9"/>
  <c r="H252" i="9"/>
  <c r="H343" i="9"/>
  <c r="H327" i="9"/>
  <c r="H173" i="9"/>
  <c r="H386" i="9"/>
  <c r="H319" i="9"/>
  <c r="H138" i="9"/>
  <c r="H302" i="9"/>
  <c r="H106" i="9"/>
  <c r="H466" i="9"/>
  <c r="H93" i="9"/>
  <c r="H246" i="9"/>
  <c r="H155" i="9"/>
  <c r="H251" i="9"/>
  <c r="H419" i="9"/>
  <c r="H103" i="9"/>
  <c r="H321" i="9"/>
  <c r="H7" i="9"/>
  <c r="H163" i="9"/>
  <c r="H96" i="9"/>
  <c r="H202" i="9"/>
  <c r="H277" i="9"/>
  <c r="H270" i="9"/>
  <c r="H314" i="9"/>
  <c r="H439" i="9"/>
  <c r="H458" i="9"/>
  <c r="H448" i="9"/>
  <c r="H334" i="9"/>
  <c r="H325" i="9"/>
  <c r="H259" i="9"/>
  <c r="H346" i="9"/>
  <c r="H261" i="9"/>
  <c r="H335" i="9"/>
  <c r="H211" i="9"/>
  <c r="H175" i="9"/>
  <c r="H168" i="9"/>
  <c r="H390" i="9"/>
  <c r="H239" i="9"/>
  <c r="H248" i="9"/>
  <c r="H411" i="9"/>
  <c r="H279" i="9"/>
  <c r="H307" i="9"/>
  <c r="H452" i="9"/>
  <c r="H318" i="9"/>
  <c r="H474" i="9"/>
  <c r="H412" i="9"/>
  <c r="H286" i="9"/>
  <c r="H37" i="9"/>
  <c r="H281" i="9"/>
  <c r="H123" i="9"/>
  <c r="H201" i="9"/>
  <c r="H247" i="9"/>
  <c r="H317" i="9"/>
  <c r="H230" i="9"/>
  <c r="H441" i="9"/>
  <c r="H221" i="9"/>
  <c r="H355" i="9"/>
  <c r="H215" i="9"/>
  <c r="H219" i="9"/>
  <c r="H478" i="9"/>
  <c r="H238" i="9"/>
  <c r="H185" i="9"/>
  <c r="H190" i="9"/>
  <c r="H87" i="9"/>
  <c r="H213" i="9"/>
  <c r="H416" i="9"/>
  <c r="H462" i="9"/>
  <c r="H308" i="9"/>
  <c r="H182" i="9"/>
  <c r="H265" i="9"/>
  <c r="H409" i="9"/>
  <c r="H197" i="9"/>
  <c r="H176" i="9"/>
  <c r="H122" i="9"/>
  <c r="H348" i="9"/>
  <c r="H224" i="9"/>
  <c r="H152" i="9"/>
  <c r="H132" i="9"/>
  <c r="H465" i="9"/>
  <c r="H328" i="9"/>
  <c r="H245" i="9"/>
  <c r="H232" i="9"/>
  <c r="H89" i="9"/>
  <c r="H303" i="9"/>
  <c r="H316" i="9"/>
  <c r="H119" i="9"/>
  <c r="H94" i="9"/>
  <c r="H339" i="9"/>
  <c r="H341" i="9"/>
  <c r="H107" i="9"/>
  <c r="H29" i="9"/>
  <c r="H85" i="9"/>
  <c r="H164" i="9"/>
  <c r="H329" i="9"/>
  <c r="H130" i="9"/>
  <c r="H200" i="9"/>
  <c r="H358" i="9"/>
  <c r="H332" i="9"/>
  <c r="H229" i="9"/>
  <c r="H367" i="9"/>
  <c r="H124" i="9"/>
  <c r="H476" i="9"/>
  <c r="H61" i="9"/>
  <c r="H114" i="9"/>
  <c r="H338" i="9"/>
  <c r="H415" i="9"/>
  <c r="H267" i="9"/>
  <c r="H402" i="9"/>
  <c r="H276" i="9"/>
  <c r="H207" i="9"/>
  <c r="H460" i="9"/>
  <c r="H371" i="9"/>
  <c r="H187" i="9"/>
  <c r="H352" i="9"/>
  <c r="H473" i="9"/>
  <c r="H295" i="9"/>
  <c r="H384" i="9"/>
  <c r="H423" i="9"/>
  <c r="H249" i="9"/>
  <c r="H287" i="9"/>
  <c r="H100" i="9"/>
  <c r="H404" i="9"/>
  <c r="H121" i="9"/>
  <c r="H324" i="9"/>
  <c r="H274" i="9"/>
  <c r="H172" i="9"/>
  <c r="H180" i="9"/>
  <c r="H383" i="9"/>
  <c r="H264" i="9"/>
  <c r="H74" i="9"/>
  <c r="H454" i="9"/>
  <c r="H364" i="9"/>
  <c r="H28" i="9"/>
  <c r="H220" i="9"/>
  <c r="H209" i="9"/>
  <c r="H101" i="9"/>
  <c r="H351" i="9"/>
  <c r="H263" i="9"/>
  <c r="H177" i="9"/>
  <c r="H169" i="9"/>
  <c r="H283" i="9"/>
  <c r="H6" i="9"/>
  <c r="H203" i="9"/>
  <c r="H186" i="9"/>
  <c r="H143" i="9"/>
  <c r="H135" i="9"/>
  <c r="H38" i="9"/>
  <c r="H142" i="9"/>
  <c r="H193" i="9"/>
  <c r="H256" i="9"/>
  <c r="H330" i="9"/>
  <c r="H363" i="9"/>
  <c r="H228" i="9"/>
  <c r="H242" i="9"/>
  <c r="H128" i="9"/>
  <c r="H76" i="9"/>
  <c r="H323" i="9"/>
  <c r="H191" i="9"/>
  <c r="H120" i="9"/>
  <c r="H285" i="9"/>
  <c r="H148" i="9"/>
  <c r="H369" i="9"/>
  <c r="H241" i="9"/>
  <c r="H312" i="9"/>
  <c r="H269" i="9"/>
  <c r="H475" i="9"/>
  <c r="H257" i="9"/>
  <c r="H90" i="9"/>
  <c r="H298" i="9"/>
  <c r="H396" i="9"/>
  <c r="H470" i="9"/>
  <c r="H240" i="9"/>
  <c r="H410" i="9"/>
  <c r="H373" i="9"/>
  <c r="H381" i="9"/>
  <c r="H392" i="9"/>
  <c r="H482" i="9"/>
  <c r="H434" i="9"/>
  <c r="H446" i="9"/>
  <c r="H450" i="9"/>
  <c r="H227" i="9"/>
  <c r="H141" i="9"/>
  <c r="H198" i="9"/>
  <c r="H210" i="9"/>
  <c r="H111" i="9"/>
  <c r="H472" i="9"/>
  <c r="H354" i="9"/>
  <c r="H115" i="9"/>
  <c r="H479" i="9"/>
  <c r="H299" i="9"/>
  <c r="H365" i="9"/>
  <c r="H266" i="9"/>
  <c r="H398" i="9"/>
  <c r="H282" i="9"/>
  <c r="H337" i="9"/>
  <c r="H218" i="9"/>
  <c r="H104" i="9"/>
  <c r="H254" i="9"/>
  <c r="H353" i="9"/>
  <c r="H413" i="9"/>
  <c r="H417" i="9"/>
  <c r="H271" i="9"/>
  <c r="H344" i="9"/>
  <c r="H140" i="9"/>
  <c r="H195" i="9"/>
  <c r="H150" i="9"/>
  <c r="H216" i="9"/>
  <c r="H253" i="9"/>
  <c r="H108" i="9"/>
  <c r="H154" i="9"/>
  <c r="H294" i="9"/>
  <c r="H449" i="9"/>
  <c r="H422" i="9"/>
  <c r="H361" i="9"/>
  <c r="H280" i="9"/>
  <c r="H378" i="9"/>
  <c r="H480" i="9"/>
  <c r="H134" i="9"/>
  <c r="H306" i="9"/>
  <c r="H385" i="9"/>
  <c r="H214" i="9"/>
  <c r="H391" i="9"/>
  <c r="H166" i="9"/>
  <c r="H284" i="9"/>
  <c r="H188" i="9"/>
  <c r="H244" i="9"/>
  <c r="H360" i="9"/>
  <c r="H483" i="9"/>
  <c r="H359" i="9"/>
  <c r="H432" i="9"/>
  <c r="H426" i="9"/>
  <c r="H136" i="9"/>
  <c r="H181" i="9"/>
  <c r="H430" i="9"/>
  <c r="H469" i="9"/>
  <c r="H158" i="9"/>
  <c r="H275" i="9"/>
  <c r="H208" i="9"/>
  <c r="H139" i="9"/>
  <c r="H102" i="9"/>
  <c r="H97" i="9"/>
  <c r="H234" i="9"/>
  <c r="H320" i="9"/>
  <c r="H459" i="9"/>
  <c r="H468" i="9"/>
  <c r="H447" i="9"/>
  <c r="H192" i="9"/>
  <c r="H222" i="9"/>
  <c r="H405" i="9"/>
  <c r="H445" i="9"/>
  <c r="H401" i="9"/>
  <c r="G262" i="9"/>
  <c r="G110" i="9"/>
  <c r="G387" i="9"/>
  <c r="G477" i="9"/>
  <c r="G340" i="9"/>
  <c r="G319" i="9"/>
  <c r="G163" i="9"/>
  <c r="G310" i="9"/>
  <c r="G386" i="9"/>
  <c r="G129" i="9"/>
  <c r="G326" i="9"/>
  <c r="G372" i="9"/>
  <c r="G118" i="9"/>
  <c r="G437" i="9"/>
  <c r="G260" i="9"/>
  <c r="G184" i="9"/>
  <c r="G138" i="9"/>
  <c r="G302" i="9"/>
  <c r="G466" i="9"/>
  <c r="G173" i="9"/>
  <c r="G93" i="9"/>
  <c r="G246" i="9"/>
  <c r="G155" i="9"/>
  <c r="G251" i="9"/>
  <c r="G270" i="9"/>
  <c r="G96" i="9"/>
  <c r="G202" i="9"/>
  <c r="G277" i="9"/>
  <c r="G327" i="9"/>
  <c r="G201" i="9"/>
  <c r="G248" i="9"/>
  <c r="G411" i="9"/>
  <c r="G217" i="9"/>
  <c r="G175" i="9"/>
  <c r="G103" i="9"/>
  <c r="G321" i="9"/>
  <c r="G439" i="9"/>
  <c r="G346" i="9"/>
  <c r="G458" i="9"/>
  <c r="G334" i="9"/>
  <c r="G239" i="9"/>
  <c r="G112" i="9"/>
  <c r="G247" i="9"/>
  <c r="G418" i="9"/>
  <c r="G308" i="9"/>
  <c r="G71" i="9"/>
  <c r="G215" i="9"/>
  <c r="G159" i="9"/>
  <c r="G314" i="9"/>
  <c r="G325" i="9"/>
  <c r="G259" i="9"/>
  <c r="G286" i="9"/>
  <c r="G261" i="9"/>
  <c r="G463" i="9"/>
  <c r="G168" i="9"/>
  <c r="G281" i="9"/>
  <c r="G123" i="9"/>
  <c r="G30" i="9"/>
  <c r="G149" i="9"/>
  <c r="G357" i="9"/>
  <c r="G211" i="9"/>
  <c r="G390" i="9"/>
  <c r="G14" i="9"/>
  <c r="G176" i="9"/>
  <c r="G478" i="9"/>
  <c r="G465" i="9"/>
  <c r="G182" i="9"/>
  <c r="G317" i="9"/>
  <c r="G452" i="9"/>
  <c r="G221" i="9"/>
  <c r="G355" i="9"/>
  <c r="G265" i="9"/>
  <c r="G409" i="9"/>
  <c r="G94" i="9"/>
  <c r="G328" i="9"/>
  <c r="G61" i="9"/>
  <c r="G425" i="9"/>
  <c r="G230" i="9"/>
  <c r="G335" i="9"/>
  <c r="G212" i="9"/>
  <c r="G279" i="9"/>
  <c r="G441" i="9"/>
  <c r="G318" i="9"/>
  <c r="G412" i="9"/>
  <c r="G474" i="9"/>
  <c r="G245" i="9"/>
  <c r="G119" i="9"/>
  <c r="G476" i="9"/>
  <c r="G332" i="9"/>
  <c r="G341" i="9"/>
  <c r="G367" i="9"/>
  <c r="G224" i="9"/>
  <c r="G462" i="9"/>
  <c r="G89" i="9"/>
  <c r="G303" i="9"/>
  <c r="G316" i="9"/>
  <c r="G384" i="9"/>
  <c r="G352" i="9"/>
  <c r="G207" i="9"/>
  <c r="G307" i="9"/>
  <c r="G122" i="9"/>
  <c r="G213" i="9"/>
  <c r="G416" i="9"/>
  <c r="G339" i="9"/>
  <c r="G107" i="9"/>
  <c r="G238" i="9"/>
  <c r="G348" i="9"/>
  <c r="G87" i="9"/>
  <c r="G358" i="9"/>
  <c r="G53" i="9"/>
  <c r="G347" i="9"/>
  <c r="G473" i="9"/>
  <c r="G190" i="9"/>
  <c r="G272" i="9"/>
  <c r="G329" i="9"/>
  <c r="G415" i="9"/>
  <c r="G267" i="9"/>
  <c r="G231" i="9"/>
  <c r="G276" i="9"/>
  <c r="G99" i="9"/>
  <c r="G460" i="9"/>
  <c r="G187" i="9"/>
  <c r="G40" i="9"/>
  <c r="G295" i="9"/>
  <c r="G423" i="9"/>
  <c r="G219" i="9"/>
  <c r="G152" i="9"/>
  <c r="G185" i="9"/>
  <c r="G200" i="9"/>
  <c r="G100" i="9"/>
  <c r="G130" i="9"/>
  <c r="G292" i="9"/>
  <c r="G114" i="9"/>
  <c r="G338" i="9"/>
  <c r="G324" i="9"/>
  <c r="G126" i="9"/>
  <c r="G274" i="9"/>
  <c r="G151" i="9"/>
  <c r="G137" i="9"/>
  <c r="G172" i="9"/>
  <c r="G383" i="9"/>
  <c r="G454" i="9"/>
  <c r="G364" i="9"/>
  <c r="G220" i="9"/>
  <c r="G209" i="9"/>
  <c r="G351" i="9"/>
  <c r="G177" i="9"/>
  <c r="G169" i="9"/>
  <c r="G373" i="9"/>
  <c r="G371" i="9"/>
  <c r="G102" i="9"/>
  <c r="G198" i="9"/>
  <c r="G392" i="9"/>
  <c r="G282" i="9"/>
  <c r="G431" i="9"/>
  <c r="G337" i="9"/>
  <c r="G111" i="9"/>
  <c r="G283" i="9"/>
  <c r="G203" i="9"/>
  <c r="G143" i="9"/>
  <c r="G135" i="9"/>
  <c r="G287" i="9"/>
  <c r="G404" i="9"/>
  <c r="G121" i="9"/>
  <c r="G193" i="9"/>
  <c r="G330" i="9"/>
  <c r="G363" i="9"/>
  <c r="G199" i="9"/>
  <c r="G242" i="9"/>
  <c r="G128" i="9"/>
  <c r="G236" i="9"/>
  <c r="G455" i="9"/>
  <c r="G323" i="9"/>
  <c r="G191" i="9"/>
  <c r="G120" i="9"/>
  <c r="G285" i="9"/>
  <c r="G148" i="9"/>
  <c r="G369" i="9"/>
  <c r="G241" i="9"/>
  <c r="G398" i="9"/>
  <c r="G312" i="9"/>
  <c r="G269" i="9"/>
  <c r="G475" i="9"/>
  <c r="G257" i="9"/>
  <c r="G90" i="9"/>
  <c r="G298" i="9"/>
  <c r="G396" i="9"/>
  <c r="G470" i="9"/>
  <c r="G249" i="9"/>
  <c r="G234" i="9"/>
  <c r="G461" i="9"/>
  <c r="G320" i="9"/>
  <c r="G422" i="9"/>
  <c r="G407" i="9"/>
  <c r="G459" i="9"/>
  <c r="G483" i="9"/>
  <c r="G456" i="9"/>
  <c r="G381" i="9"/>
  <c r="G97" i="9"/>
  <c r="G482" i="9"/>
  <c r="G434" i="9"/>
  <c r="G446" i="9"/>
  <c r="G171" i="9"/>
  <c r="G450" i="9"/>
  <c r="G227" i="9"/>
  <c r="G424" i="9"/>
  <c r="G141" i="9"/>
  <c r="G472" i="9"/>
  <c r="G354" i="9"/>
  <c r="G115" i="9"/>
  <c r="G479" i="9"/>
  <c r="G299" i="9"/>
  <c r="G365" i="9"/>
  <c r="G243" i="9"/>
  <c r="G344" i="9"/>
  <c r="G410" i="9"/>
  <c r="G391" i="9"/>
  <c r="G166" i="9"/>
  <c r="G284" i="9"/>
  <c r="G188" i="9"/>
  <c r="G388" i="9"/>
  <c r="G244" i="9"/>
  <c r="G359" i="9"/>
  <c r="G426" i="9"/>
  <c r="G195" i="9"/>
  <c r="G50" i="9"/>
  <c r="G41" i="9"/>
  <c r="G218" i="9"/>
  <c r="G427" i="9"/>
  <c r="G104" i="9"/>
  <c r="G254" i="9"/>
  <c r="G353" i="9"/>
  <c r="G413" i="9"/>
  <c r="G417" i="9"/>
  <c r="G271" i="9"/>
  <c r="G240" i="9"/>
  <c r="G361" i="9"/>
  <c r="G280" i="9"/>
  <c r="G378" i="9"/>
  <c r="G134" i="9"/>
  <c r="G306" i="9"/>
  <c r="G92" i="9"/>
  <c r="G214" i="9"/>
  <c r="G275" i="9"/>
  <c r="G208" i="9"/>
  <c r="G136" i="9"/>
  <c r="G181" i="9"/>
  <c r="G430" i="9"/>
  <c r="G469" i="9"/>
  <c r="G158" i="9"/>
  <c r="G216" i="9"/>
  <c r="G468" i="9"/>
  <c r="G447" i="9"/>
  <c r="G65" i="9"/>
  <c r="G192" i="9"/>
  <c r="G405" i="9"/>
  <c r="G445" i="9"/>
  <c r="G52" i="9"/>
  <c r="G401" i="9"/>
  <c r="G150" i="9"/>
  <c r="G253" i="9"/>
  <c r="G108" i="9"/>
  <c r="G154" i="9"/>
  <c r="G449" i="9"/>
  <c r="G66" i="9"/>
  <c r="G428" i="9"/>
  <c r="I129" i="9"/>
  <c r="I260" i="9"/>
  <c r="I217" i="9"/>
  <c r="I159" i="9"/>
  <c r="I419" i="9"/>
  <c r="I262" i="9"/>
  <c r="I110" i="9"/>
  <c r="I83" i="9"/>
  <c r="I387" i="9"/>
  <c r="I477" i="9"/>
  <c r="I163" i="9"/>
  <c r="I270" i="9"/>
  <c r="I448" i="9"/>
  <c r="I326" i="9"/>
  <c r="I342" i="9"/>
  <c r="I440" i="9"/>
  <c r="I310" i="9"/>
  <c r="I118" i="9"/>
  <c r="I437" i="9"/>
  <c r="I252" i="9"/>
  <c r="I343" i="9"/>
  <c r="I327" i="9"/>
  <c r="I173" i="9"/>
  <c r="I184" i="9"/>
  <c r="I386" i="9"/>
  <c r="I319" i="9"/>
  <c r="I314" i="9"/>
  <c r="I201" i="9"/>
  <c r="I248" i="9"/>
  <c r="I106" i="9"/>
  <c r="I131" i="9"/>
  <c r="I466" i="9"/>
  <c r="I321" i="9"/>
  <c r="I346" i="9"/>
  <c r="I289" i="9"/>
  <c r="I138" i="9"/>
  <c r="I372" i="9"/>
  <c r="I155" i="9"/>
  <c r="I251" i="9"/>
  <c r="I93" i="9"/>
  <c r="I202" i="9"/>
  <c r="I302" i="9"/>
  <c r="I277" i="9"/>
  <c r="I112" i="9"/>
  <c r="I96" i="9"/>
  <c r="I246" i="9"/>
  <c r="I411" i="9"/>
  <c r="I174" i="9"/>
  <c r="I261" i="9"/>
  <c r="I175" i="9"/>
  <c r="I259" i="9"/>
  <c r="I45" i="9"/>
  <c r="I458" i="9"/>
  <c r="I334" i="9"/>
  <c r="I168" i="9"/>
  <c r="I308" i="9"/>
  <c r="I219" i="9"/>
  <c r="I325" i="9"/>
  <c r="I279" i="9"/>
  <c r="I307" i="9"/>
  <c r="I452" i="9"/>
  <c r="I318" i="9"/>
  <c r="I239" i="9"/>
  <c r="I286" i="9"/>
  <c r="I463" i="9"/>
  <c r="I48" i="9"/>
  <c r="I247" i="9"/>
  <c r="I211" i="9"/>
  <c r="I317" i="9"/>
  <c r="I230" i="9"/>
  <c r="I441" i="9"/>
  <c r="I221" i="9"/>
  <c r="I355" i="9"/>
  <c r="I245" i="9"/>
  <c r="I215" i="9"/>
  <c r="I281" i="9"/>
  <c r="I478" i="9"/>
  <c r="I238" i="9"/>
  <c r="I185" i="9"/>
  <c r="I190" i="9"/>
  <c r="I87" i="9"/>
  <c r="I213" i="9"/>
  <c r="I123" i="9"/>
  <c r="I30" i="9"/>
  <c r="I51" i="9"/>
  <c r="I182" i="9"/>
  <c r="I335" i="9"/>
  <c r="I71" i="9"/>
  <c r="I176" i="9"/>
  <c r="I412" i="9"/>
  <c r="I122" i="9"/>
  <c r="I348" i="9"/>
  <c r="I224" i="9"/>
  <c r="I152" i="9"/>
  <c r="I107" i="9"/>
  <c r="I339" i="9"/>
  <c r="I476" i="9"/>
  <c r="I267" i="9"/>
  <c r="I402" i="9"/>
  <c r="I187" i="9"/>
  <c r="I415" i="9"/>
  <c r="I100" i="9"/>
  <c r="I465" i="9"/>
  <c r="I328" i="9"/>
  <c r="I462" i="9"/>
  <c r="I232" i="9"/>
  <c r="I416" i="9"/>
  <c r="I89" i="9"/>
  <c r="I303" i="9"/>
  <c r="I132" i="9"/>
  <c r="I119" i="9"/>
  <c r="I94" i="9"/>
  <c r="I341" i="9"/>
  <c r="I29" i="9"/>
  <c r="I164" i="9"/>
  <c r="I265" i="9"/>
  <c r="I358" i="9"/>
  <c r="I332" i="9"/>
  <c r="I316" i="9"/>
  <c r="I130" i="9"/>
  <c r="I61" i="9"/>
  <c r="I329" i="9"/>
  <c r="I114" i="9"/>
  <c r="I338" i="9"/>
  <c r="I474" i="9"/>
  <c r="I124" i="9"/>
  <c r="I409" i="9"/>
  <c r="I276" i="9"/>
  <c r="I207" i="9"/>
  <c r="I352" i="9"/>
  <c r="I229" i="9"/>
  <c r="I347" i="9"/>
  <c r="I200" i="9"/>
  <c r="I287" i="9"/>
  <c r="I283" i="9"/>
  <c r="I105" i="9"/>
  <c r="I203" i="9"/>
  <c r="I186" i="9"/>
  <c r="I143" i="9"/>
  <c r="I135" i="9"/>
  <c r="I404" i="9"/>
  <c r="I473" i="9"/>
  <c r="I423" i="9"/>
  <c r="I324" i="9"/>
  <c r="I274" i="9"/>
  <c r="I172" i="9"/>
  <c r="I180" i="9"/>
  <c r="I383" i="9"/>
  <c r="I384" i="9"/>
  <c r="I454" i="9"/>
  <c r="I364" i="9"/>
  <c r="I220" i="9"/>
  <c r="I209" i="9"/>
  <c r="I101" i="9"/>
  <c r="I351" i="9"/>
  <c r="I263" i="9"/>
  <c r="I177" i="9"/>
  <c r="I169" i="9"/>
  <c r="I460" i="9"/>
  <c r="I249" i="9"/>
  <c r="I198" i="9"/>
  <c r="I392" i="9"/>
  <c r="I282" i="9"/>
  <c r="I431" i="9"/>
  <c r="I210" i="9"/>
  <c r="I337" i="9"/>
  <c r="I111" i="9"/>
  <c r="I142" i="9"/>
  <c r="I312" i="9"/>
  <c r="I234" i="9"/>
  <c r="I360" i="9"/>
  <c r="I320" i="9"/>
  <c r="I422" i="9"/>
  <c r="I459" i="9"/>
  <c r="I483" i="9"/>
  <c r="I295" i="9"/>
  <c r="I193" i="9"/>
  <c r="I256" i="9"/>
  <c r="I330" i="9"/>
  <c r="I363" i="9"/>
  <c r="I228" i="9"/>
  <c r="I128" i="9"/>
  <c r="I43" i="9"/>
  <c r="I76" i="9"/>
  <c r="I323" i="9"/>
  <c r="I191" i="9"/>
  <c r="I120" i="9"/>
  <c r="I285" i="9"/>
  <c r="I148" i="9"/>
  <c r="I371" i="9"/>
  <c r="I269" i="9"/>
  <c r="I475" i="9"/>
  <c r="I257" i="9"/>
  <c r="I90" i="9"/>
  <c r="I298" i="9"/>
  <c r="I396" i="9"/>
  <c r="I470" i="9"/>
  <c r="I240" i="9"/>
  <c r="I410" i="9"/>
  <c r="I141" i="9"/>
  <c r="I369" i="9"/>
  <c r="I241" i="9"/>
  <c r="I218" i="9"/>
  <c r="I64" i="9"/>
  <c r="I104" i="9"/>
  <c r="I254" i="9"/>
  <c r="I353" i="9"/>
  <c r="I413" i="9"/>
  <c r="I417" i="9"/>
  <c r="I271" i="9"/>
  <c r="I381" i="9"/>
  <c r="I482" i="9"/>
  <c r="I434" i="9"/>
  <c r="I78" i="9"/>
  <c r="I446" i="9"/>
  <c r="I171" i="9"/>
  <c r="I450" i="9"/>
  <c r="I227" i="9"/>
  <c r="I472" i="9"/>
  <c r="I354" i="9"/>
  <c r="I115" i="9"/>
  <c r="I479" i="9"/>
  <c r="I299" i="9"/>
  <c r="I365" i="9"/>
  <c r="I243" i="9"/>
  <c r="I266" i="9"/>
  <c r="I344" i="9"/>
  <c r="I432" i="9"/>
  <c r="I393" i="9"/>
  <c r="I97" i="9"/>
  <c r="I391" i="9"/>
  <c r="I167" i="9"/>
  <c r="I166" i="9"/>
  <c r="I284" i="9"/>
  <c r="I188" i="9"/>
  <c r="I244" i="9"/>
  <c r="I359" i="9"/>
  <c r="I140" i="9"/>
  <c r="I426" i="9"/>
  <c r="I195" i="9"/>
  <c r="I373" i="9"/>
  <c r="I398" i="9"/>
  <c r="I150" i="9"/>
  <c r="I216" i="9"/>
  <c r="I253" i="9"/>
  <c r="I108" i="9"/>
  <c r="I294" i="9"/>
  <c r="I449" i="9"/>
  <c r="I65" i="9"/>
  <c r="I361" i="9"/>
  <c r="I280" i="9"/>
  <c r="I378" i="9"/>
  <c r="I480" i="9"/>
  <c r="I134" i="9"/>
  <c r="I306" i="9"/>
  <c r="I385" i="9"/>
  <c r="I214" i="9"/>
  <c r="I136" i="9"/>
  <c r="I181" i="9"/>
  <c r="I430" i="9"/>
  <c r="I469" i="9"/>
  <c r="I158" i="9"/>
  <c r="I275" i="9"/>
  <c r="I208" i="9"/>
  <c r="I139" i="9"/>
  <c r="I447" i="9"/>
  <c r="I445" i="9"/>
  <c r="I222" i="9"/>
  <c r="I401" i="9"/>
  <c r="I405" i="9"/>
  <c r="I192" i="9"/>
  <c r="D251" i="9"/>
  <c r="D216" i="9"/>
  <c r="D338" i="9"/>
  <c r="D475" i="9"/>
  <c r="D341" i="9"/>
  <c r="D181" i="9"/>
  <c r="D203" i="9"/>
  <c r="D450" i="9"/>
  <c r="D100" i="9"/>
  <c r="D96" i="9"/>
  <c r="D271" i="9"/>
  <c r="D99" i="9"/>
  <c r="D383" i="9"/>
  <c r="D276" i="9"/>
  <c r="D348" i="9"/>
  <c r="D136" i="9"/>
  <c r="D295" i="9"/>
  <c r="D192" i="9"/>
  <c r="D454" i="9"/>
  <c r="D171" i="9"/>
  <c r="D292" i="9"/>
  <c r="D369" i="9"/>
  <c r="D310" i="9"/>
  <c r="D17" i="9"/>
  <c r="D155" i="9"/>
  <c r="D472" i="9"/>
  <c r="D221" i="9"/>
  <c r="D360" i="9"/>
  <c r="D458" i="9"/>
  <c r="D199" i="9"/>
  <c r="D9" i="9"/>
  <c r="D455" i="9"/>
  <c r="D141" i="9"/>
  <c r="D478" i="9"/>
  <c r="D269" i="9"/>
  <c r="D449" i="9"/>
  <c r="D427" i="9"/>
  <c r="D312" i="9"/>
  <c r="D359" i="9"/>
  <c r="D358" i="9"/>
  <c r="D182" i="9"/>
  <c r="D208" i="9"/>
  <c r="D284" i="9"/>
  <c r="D476" i="9"/>
  <c r="D344" i="9"/>
  <c r="D85" i="9"/>
  <c r="D277" i="9"/>
  <c r="D483" i="9"/>
  <c r="D184" i="9"/>
  <c r="D343" i="9"/>
  <c r="D428" i="9"/>
  <c r="D166" i="9"/>
  <c r="D213" i="9"/>
  <c r="D388" i="9"/>
  <c r="D339" i="9"/>
  <c r="D228" i="9"/>
  <c r="D411" i="9"/>
  <c r="D264" i="9"/>
  <c r="D318" i="9"/>
  <c r="D275" i="9"/>
  <c r="D218" i="9"/>
  <c r="D220" i="9"/>
  <c r="D265" i="9"/>
  <c r="D386" i="9"/>
  <c r="D246" i="9"/>
  <c r="D459" i="9"/>
  <c r="D53" i="9"/>
  <c r="D418" i="9"/>
  <c r="D118" i="9"/>
  <c r="D129" i="9"/>
  <c r="D159" i="9"/>
  <c r="D327" i="9"/>
  <c r="D201" i="9"/>
  <c r="D149" i="9"/>
  <c r="D112" i="9"/>
  <c r="D437" i="9"/>
  <c r="D372" i="9"/>
  <c r="D168" i="9"/>
  <c r="D123" i="9"/>
  <c r="D238" i="9"/>
  <c r="D94" i="9"/>
  <c r="D367" i="9"/>
  <c r="D187" i="9"/>
  <c r="D423" i="9"/>
  <c r="D126" i="9"/>
  <c r="D137" i="9"/>
  <c r="D169" i="9"/>
  <c r="D146" i="9"/>
  <c r="D422" i="9"/>
  <c r="D456" i="9"/>
  <c r="D78" i="9"/>
  <c r="D262" i="9"/>
  <c r="D219" i="9"/>
  <c r="D152" i="9"/>
  <c r="D303" i="9"/>
  <c r="D371" i="9"/>
  <c r="D431" i="9"/>
  <c r="D111" i="9"/>
  <c r="D257" i="9"/>
  <c r="D148" i="9"/>
  <c r="D434" i="9"/>
  <c r="D365" i="9"/>
  <c r="D405" i="9"/>
  <c r="D69" i="9"/>
  <c r="D270" i="9"/>
  <c r="D334" i="9"/>
  <c r="D474" i="9"/>
  <c r="D224" i="9"/>
  <c r="D352" i="9"/>
  <c r="D105" i="9"/>
  <c r="D337" i="9"/>
  <c r="D234" i="9"/>
  <c r="D398" i="9"/>
  <c r="D299" i="9"/>
  <c r="D268" i="9"/>
  <c r="D302" i="9"/>
  <c r="D176" i="9"/>
  <c r="D245" i="9"/>
  <c r="D384" i="9"/>
  <c r="D298" i="9"/>
  <c r="D115" i="9"/>
  <c r="D361" i="9"/>
  <c r="D214" i="9"/>
  <c r="D113" i="9"/>
  <c r="D473" i="9"/>
  <c r="D392" i="9"/>
  <c r="D330" i="9"/>
  <c r="D104" i="9"/>
  <c r="D253" i="9"/>
  <c r="D319" i="9"/>
  <c r="D119" i="9"/>
  <c r="D364" i="9"/>
  <c r="D236" i="9"/>
  <c r="D391" i="9"/>
  <c r="D426" i="9"/>
  <c r="D306" i="9"/>
  <c r="D103" i="9"/>
  <c r="D173" i="9"/>
  <c r="D248" i="9"/>
  <c r="D326" i="9"/>
  <c r="D202" i="9"/>
  <c r="D212" i="9"/>
  <c r="D328" i="9"/>
  <c r="D124" i="9"/>
  <c r="D415" i="9"/>
  <c r="D249" i="9"/>
  <c r="D274" i="9"/>
  <c r="D172" i="9"/>
  <c r="D373" i="9"/>
  <c r="D461" i="9"/>
  <c r="D407" i="9"/>
  <c r="D381" i="9"/>
  <c r="D446" i="9"/>
  <c r="D452" i="9"/>
  <c r="D272" i="9"/>
  <c r="D267" i="9"/>
  <c r="D209" i="9"/>
  <c r="D323" i="9"/>
  <c r="D354" i="9"/>
  <c r="D243" i="9"/>
  <c r="D195" i="9"/>
  <c r="D65" i="9"/>
  <c r="D445" i="9"/>
  <c r="D163" i="9"/>
  <c r="D307" i="9"/>
  <c r="D412" i="9"/>
  <c r="D89" i="9"/>
  <c r="D460" i="9"/>
  <c r="D282" i="9"/>
  <c r="D263" i="9"/>
  <c r="D285" i="9"/>
  <c r="D482" i="9"/>
  <c r="D227" i="9"/>
  <c r="D393" i="9"/>
  <c r="D430" i="9"/>
  <c r="D110" i="9"/>
  <c r="D466" i="9"/>
  <c r="D261" i="9"/>
  <c r="D230" i="9"/>
  <c r="D12" i="9"/>
  <c r="D114" i="9"/>
  <c r="D120" i="9"/>
  <c r="D244" i="9"/>
  <c r="D378" i="9"/>
  <c r="D357" i="9"/>
  <c r="D122" i="9"/>
  <c r="D329" i="9"/>
  <c r="D481" i="9"/>
  <c r="D191" i="9"/>
  <c r="D154" i="9"/>
  <c r="D316" i="9"/>
  <c r="D351" i="9"/>
  <c r="D479" i="9"/>
  <c r="D47" i="9"/>
  <c r="D259" i="9"/>
  <c r="D413" i="9"/>
  <c r="D3" i="9"/>
  <c r="D256" i="9"/>
  <c r="D347" i="9"/>
  <c r="D465" i="9"/>
  <c r="D241" i="9"/>
  <c r="D198" i="9"/>
  <c r="D355" i="9"/>
  <c r="D150" i="9"/>
  <c r="D142" i="9"/>
  <c r="D87" i="9"/>
  <c r="D92" i="9"/>
  <c r="D167" i="9"/>
  <c r="D13" i="9"/>
  <c r="D279" i="9"/>
  <c r="D340" i="9"/>
  <c r="D158" i="9"/>
  <c r="D410" i="9"/>
  <c r="D441" i="9"/>
  <c r="D346" i="9"/>
  <c r="D401" i="9"/>
  <c r="D447" i="9"/>
  <c r="D188" i="9"/>
  <c r="D396" i="9"/>
  <c r="D143" i="9"/>
  <c r="D207" i="9"/>
  <c r="D332" i="9"/>
  <c r="D211" i="9"/>
  <c r="D138" i="9"/>
  <c r="D177" i="9"/>
  <c r="D324" i="9"/>
  <c r="D231" i="9"/>
  <c r="D190" i="9"/>
  <c r="D281" i="9"/>
  <c r="D175" i="9"/>
  <c r="D308" i="9"/>
  <c r="D314" i="9"/>
  <c r="D217" i="9"/>
  <c r="D254" i="9"/>
  <c r="D128" i="9"/>
  <c r="D283" i="9"/>
  <c r="D462" i="9"/>
  <c r="D317" i="9"/>
  <c r="D280" i="9"/>
  <c r="D240" i="9"/>
  <c r="D325" i="9"/>
  <c r="D417" i="9"/>
  <c r="D135" i="9"/>
  <c r="D197" i="9"/>
  <c r="D134" i="9"/>
  <c r="D470" i="9"/>
  <c r="D287" i="9"/>
  <c r="D321" i="9"/>
  <c r="D335" i="9"/>
  <c r="D387" i="9"/>
  <c r="D469" i="9"/>
  <c r="D424" i="9"/>
  <c r="D242" i="9"/>
  <c r="D170" i="9"/>
  <c r="D404" i="9"/>
  <c r="D11" i="9"/>
  <c r="D132" i="9"/>
  <c r="D147" i="9"/>
  <c r="D52" i="9"/>
  <c r="D468" i="9"/>
  <c r="D363" i="9"/>
  <c r="D200" i="9"/>
  <c r="D409" i="9"/>
  <c r="D477" i="9"/>
  <c r="D97" i="9"/>
  <c r="D320" i="9"/>
  <c r="D180" i="9"/>
  <c r="D121" i="9"/>
  <c r="D402" i="9"/>
  <c r="D185" i="9"/>
  <c r="D37" i="9"/>
  <c r="D439" i="9"/>
  <c r="D239" i="9"/>
  <c r="D260" i="9"/>
  <c r="AX7" i="15"/>
  <c r="T40" i="10" s="1"/>
  <c r="AX6" i="15"/>
  <c r="T23" i="10" s="1"/>
  <c r="AX5" i="15"/>
  <c r="T57" i="10" s="1"/>
  <c r="AX4" i="15"/>
  <c r="T99" i="10" s="1"/>
  <c r="AX3" i="15"/>
  <c r="T59" i="10" s="1"/>
  <c r="AX2" i="15"/>
  <c r="T78" i="10" s="1"/>
  <c r="AX19" i="15"/>
  <c r="T16" i="10" s="1"/>
  <c r="AX18" i="15"/>
  <c r="T85" i="10" s="1"/>
  <c r="AX17" i="15"/>
  <c r="T13" i="10" s="1"/>
  <c r="AX16" i="15"/>
  <c r="T32" i="10" s="1"/>
  <c r="AX15" i="15"/>
  <c r="T62" i="10" s="1"/>
  <c r="AX14" i="15"/>
  <c r="T14" i="10" s="1"/>
  <c r="AX31" i="15"/>
  <c r="T75" i="10" s="1"/>
  <c r="AX30" i="15"/>
  <c r="T51" i="10" s="1"/>
  <c r="AX29" i="15"/>
  <c r="T28" i="10" s="1"/>
  <c r="AX28" i="15"/>
  <c r="T52" i="10" s="1"/>
  <c r="AX27" i="15"/>
  <c r="T84" i="10" s="1"/>
  <c r="AX26" i="15"/>
  <c r="T46" i="10" s="1"/>
  <c r="AX43" i="15"/>
  <c r="T61" i="10" s="1"/>
  <c r="AX42" i="15"/>
  <c r="T30" i="10" s="1"/>
  <c r="AX41" i="15"/>
  <c r="T33" i="10" s="1"/>
  <c r="AX40" i="15"/>
  <c r="T24" i="10" s="1"/>
  <c r="AX39" i="15"/>
  <c r="T9" i="10" s="1"/>
  <c r="AX38" i="15"/>
  <c r="T42" i="10" s="1"/>
  <c r="AX55" i="15"/>
  <c r="T80" i="10" s="1"/>
  <c r="AX54" i="15"/>
  <c r="AX53" i="15"/>
  <c r="T29" i="10" s="1"/>
  <c r="AX52" i="15"/>
  <c r="T67" i="10" s="1"/>
  <c r="AX51" i="15"/>
  <c r="T39" i="10" s="1"/>
  <c r="AX50" i="15"/>
  <c r="T110" i="10" s="1"/>
  <c r="AX67" i="15"/>
  <c r="T49" i="10" s="1"/>
  <c r="AX66" i="15"/>
  <c r="T25" i="10" s="1"/>
  <c r="AX65" i="15"/>
  <c r="T58" i="10" s="1"/>
  <c r="AX64" i="15"/>
  <c r="T45" i="10" s="1"/>
  <c r="AX63" i="15"/>
  <c r="T10" i="10" s="1"/>
  <c r="AX62" i="15"/>
  <c r="T12" i="10" s="1"/>
  <c r="Q67" i="15"/>
  <c r="I423" i="10" s="1"/>
  <c r="Q66" i="15"/>
  <c r="I437" i="10" s="1"/>
  <c r="Q65" i="15"/>
  <c r="Q64" i="15"/>
  <c r="I218" i="10" s="1"/>
  <c r="Q63" i="15"/>
  <c r="I185" i="10" s="1"/>
  <c r="Q62" i="15"/>
  <c r="Q55" i="15"/>
  <c r="I387" i="10" s="1"/>
  <c r="Q54" i="15"/>
  <c r="I291" i="10" s="1"/>
  <c r="Q53" i="15"/>
  <c r="I445" i="10" s="1"/>
  <c r="Q52" i="15"/>
  <c r="I327" i="10" s="1"/>
  <c r="Q51" i="15"/>
  <c r="Q50" i="15"/>
  <c r="I284" i="10" s="1"/>
  <c r="Q43" i="15"/>
  <c r="Q42" i="15"/>
  <c r="Q41" i="15"/>
  <c r="Q40" i="15"/>
  <c r="Q39" i="15"/>
  <c r="Q38" i="15"/>
  <c r="Q31" i="15"/>
  <c r="Q30" i="15"/>
  <c r="Q29" i="15"/>
  <c r="Q28" i="15"/>
  <c r="Q27" i="15"/>
  <c r="Q26" i="15"/>
  <c r="Q19" i="15"/>
  <c r="Q18" i="15"/>
  <c r="Q17" i="15"/>
  <c r="Q16" i="15"/>
  <c r="Q15" i="15"/>
  <c r="Q14" i="15"/>
  <c r="Q7" i="15"/>
  <c r="I137" i="10" s="1"/>
  <c r="Q6" i="15"/>
  <c r="I447" i="10" s="1"/>
  <c r="Q5" i="15"/>
  <c r="Q4" i="15"/>
  <c r="Q3" i="15"/>
  <c r="I439" i="10" s="1"/>
  <c r="Q2" i="15"/>
  <c r="I47" i="10" s="1"/>
  <c r="LH19" i="5"/>
  <c r="BP19" i="14" s="1"/>
  <c r="Z53" i="9" s="1"/>
  <c r="LH18" i="5"/>
  <c r="BP18" i="14" s="1"/>
  <c r="Z15" i="9" s="1"/>
  <c r="LH17" i="5"/>
  <c r="BP17" i="14" s="1"/>
  <c r="Z64" i="9" s="1"/>
  <c r="LH16" i="5"/>
  <c r="BP16" i="14" s="1"/>
  <c r="Z28" i="9" s="1"/>
  <c r="LH15" i="5"/>
  <c r="BP15" i="14" s="1"/>
  <c r="Z4" i="9" s="1"/>
  <c r="LH14" i="5"/>
  <c r="BP14" i="14" s="1"/>
  <c r="Z10" i="9" s="1"/>
  <c r="LH9" i="5"/>
  <c r="BP7" i="14" s="1"/>
  <c r="Z11" i="9" s="1"/>
  <c r="LH8" i="5"/>
  <c r="BP6" i="14" s="1"/>
  <c r="Z9" i="9" s="1"/>
  <c r="LH7" i="5"/>
  <c r="BP5" i="14" s="1"/>
  <c r="Z12" i="9" s="1"/>
  <c r="LH6" i="5"/>
  <c r="BP4" i="14" s="1"/>
  <c r="Z2" i="9" s="1"/>
  <c r="LH5" i="5"/>
  <c r="BP3" i="14" s="1"/>
  <c r="Z3" i="9" s="1"/>
  <c r="LH4" i="5"/>
  <c r="BP2" i="14" s="1"/>
  <c r="Z96" i="9" s="1"/>
  <c r="T6" i="14"/>
  <c r="J60" i="9" s="1"/>
  <c r="T5" i="14"/>
  <c r="J32" i="9" s="1"/>
  <c r="T4" i="14"/>
  <c r="J56" i="9" s="1"/>
  <c r="T3" i="14"/>
  <c r="J62" i="9" s="1"/>
  <c r="T2" i="14"/>
  <c r="J84" i="9" s="1"/>
  <c r="AD600" i="9" l="1"/>
  <c r="AD520" i="9"/>
  <c r="AD487" i="9"/>
  <c r="A487" i="9" s="1"/>
  <c r="AD504" i="9"/>
  <c r="AD568" i="9"/>
  <c r="AD536" i="9"/>
  <c r="I135" i="10"/>
  <c r="I27" i="10"/>
  <c r="I200" i="10"/>
  <c r="I63" i="10"/>
  <c r="I55" i="10"/>
  <c r="I54" i="10"/>
  <c r="I76" i="10"/>
  <c r="I66" i="10"/>
  <c r="I73" i="10"/>
  <c r="I38" i="10"/>
  <c r="I345" i="10"/>
  <c r="I21" i="10"/>
  <c r="I140" i="10"/>
  <c r="I20" i="10"/>
  <c r="I127" i="10"/>
  <c r="I35" i="10"/>
  <c r="I152" i="10"/>
  <c r="I2" i="10"/>
  <c r="I470" i="10"/>
  <c r="I7" i="10"/>
  <c r="I53" i="10"/>
  <c r="I72" i="10"/>
  <c r="I426" i="10"/>
  <c r="I6" i="10"/>
  <c r="I221" i="10"/>
  <c r="I79" i="10"/>
  <c r="I458" i="10"/>
  <c r="I50" i="10"/>
  <c r="I15" i="10"/>
  <c r="I19" i="10"/>
  <c r="I371" i="10"/>
  <c r="I22" i="10"/>
  <c r="I374" i="10"/>
  <c r="I34" i="10"/>
  <c r="I37" i="10"/>
  <c r="I74" i="10"/>
  <c r="I425" i="10"/>
  <c r="I8" i="10"/>
  <c r="I36" i="10"/>
  <c r="I69" i="10"/>
  <c r="I372" i="10"/>
  <c r="I3" i="10"/>
  <c r="I415" i="10"/>
  <c r="I41" i="10"/>
  <c r="I459" i="10"/>
  <c r="I48" i="10"/>
  <c r="AD592" i="9"/>
  <c r="AD584" i="9"/>
  <c r="AD552" i="9"/>
  <c r="AD560" i="9"/>
  <c r="AD528" i="9"/>
  <c r="AD512" i="9"/>
  <c r="AD576" i="9"/>
  <c r="AD544" i="9"/>
  <c r="AD499" i="9"/>
  <c r="AD523" i="9"/>
  <c r="AD563" i="9"/>
  <c r="AD519" i="9"/>
  <c r="AD551" i="9"/>
  <c r="AD495" i="9"/>
  <c r="A495" i="9" s="1"/>
  <c r="AD547" i="9"/>
  <c r="AD567" i="9"/>
  <c r="AD503" i="9"/>
  <c r="AD577" i="9"/>
  <c r="AD545" i="9"/>
  <c r="AD513" i="9"/>
  <c r="AD535" i="9"/>
  <c r="AD583" i="9"/>
  <c r="AD585" i="9"/>
  <c r="AD553" i="9"/>
  <c r="AD521" i="9"/>
  <c r="AD488" i="9"/>
  <c r="AD527" i="9"/>
  <c r="AD587" i="9"/>
  <c r="AD591" i="9"/>
  <c r="AD581" i="9"/>
  <c r="AD549" i="9"/>
  <c r="AD517" i="9"/>
  <c r="AD588" i="9"/>
  <c r="AD508" i="9"/>
  <c r="AD524" i="9"/>
  <c r="AD491" i="9"/>
  <c r="AD571" i="9"/>
  <c r="AD507" i="9"/>
  <c r="AD580" i="9"/>
  <c r="AD540" i="9"/>
  <c r="AD559" i="9"/>
  <c r="AD531" i="9"/>
  <c r="AD569" i="9"/>
  <c r="AD505" i="9"/>
  <c r="AD598" i="9"/>
  <c r="AD566" i="9"/>
  <c r="AD518" i="9"/>
  <c r="AD595" i="9"/>
  <c r="AD555" i="9"/>
  <c r="AD490" i="9"/>
  <c r="AD572" i="9"/>
  <c r="AD556" i="9"/>
  <c r="AD532" i="9"/>
  <c r="AD516" i="9"/>
  <c r="AD500" i="9"/>
  <c r="AD597" i="9"/>
  <c r="AD565" i="9"/>
  <c r="AD533" i="9"/>
  <c r="AD501" i="9"/>
  <c r="AD564" i="9"/>
  <c r="AD537" i="9"/>
  <c r="AD582" i="9"/>
  <c r="AD550" i="9"/>
  <c r="AD534" i="9"/>
  <c r="AD502" i="9"/>
  <c r="AD596" i="9"/>
  <c r="AD548" i="9"/>
  <c r="AD594" i="9"/>
  <c r="AD578" i="9"/>
  <c r="AD562" i="9"/>
  <c r="AD546" i="9"/>
  <c r="AD530" i="9"/>
  <c r="AD514" i="9"/>
  <c r="AD498" i="9"/>
  <c r="AD511" i="9"/>
  <c r="AD575" i="9"/>
  <c r="AD589" i="9"/>
  <c r="AD557" i="9"/>
  <c r="AD525" i="9"/>
  <c r="AD496" i="9"/>
  <c r="AD586" i="9"/>
  <c r="AD570" i="9"/>
  <c r="AD554" i="9"/>
  <c r="AD538" i="9"/>
  <c r="AD522" i="9"/>
  <c r="AD506" i="9"/>
  <c r="AD489" i="9"/>
  <c r="AD543" i="9"/>
  <c r="AD515" i="9"/>
  <c r="AD539" i="9"/>
  <c r="AD593" i="9"/>
  <c r="AD561" i="9"/>
  <c r="AD529" i="9"/>
  <c r="AD590" i="9"/>
  <c r="AD574" i="9"/>
  <c r="AD558" i="9"/>
  <c r="AD542" i="9"/>
  <c r="AD526" i="9"/>
  <c r="AD510" i="9"/>
  <c r="AD497" i="9"/>
  <c r="AD599" i="9"/>
  <c r="AD579" i="9"/>
  <c r="AD573" i="9"/>
  <c r="AD541" i="9"/>
  <c r="AD509" i="9"/>
  <c r="AD493" i="9"/>
  <c r="A493" i="9" s="1"/>
  <c r="AD492" i="9"/>
  <c r="A492" i="9" s="1"/>
  <c r="AD494" i="9"/>
  <c r="A494" i="9" s="1"/>
  <c r="AE458" i="9"/>
  <c r="AH449" i="9"/>
  <c r="AG246" i="9"/>
  <c r="AD483" i="9"/>
  <c r="A483" i="9" s="1"/>
  <c r="AD328" i="9"/>
  <c r="A328" i="9" s="1"/>
  <c r="AG446" i="9"/>
  <c r="AH285" i="9"/>
  <c r="AE143" i="9"/>
  <c r="AG234" i="9"/>
  <c r="AE260" i="9"/>
  <c r="AG219" i="9"/>
  <c r="AH317" i="9"/>
  <c r="AE148" i="9"/>
  <c r="AD208" i="9"/>
  <c r="A208" i="9" s="1"/>
  <c r="AG475" i="9"/>
  <c r="AE452" i="9"/>
  <c r="AE330" i="9"/>
  <c r="AE284" i="9"/>
  <c r="AE415" i="9"/>
  <c r="AG473" i="9"/>
  <c r="AD245" i="9"/>
  <c r="A245" i="9" s="1"/>
  <c r="AD334" i="9"/>
  <c r="A334" i="9" s="1"/>
  <c r="AH257" i="9"/>
  <c r="AH159" i="9"/>
  <c r="AH411" i="9"/>
  <c r="AH188" i="9"/>
  <c r="AD314" i="9"/>
  <c r="A314" i="9" s="1"/>
  <c r="AH302" i="9"/>
  <c r="AG373" i="9"/>
  <c r="AH276" i="9"/>
  <c r="AG172" i="9"/>
  <c r="AD224" i="9"/>
  <c r="A224" i="9" s="1"/>
  <c r="AD441" i="9"/>
  <c r="A441" i="9" s="1"/>
  <c r="AG398" i="9"/>
  <c r="AH466" i="9"/>
  <c r="AE410" i="9"/>
  <c r="AD163" i="9"/>
  <c r="A163" i="9" s="1"/>
  <c r="AG184" i="9"/>
  <c r="AD192" i="9"/>
  <c r="A192" i="9" s="1"/>
  <c r="AE158" i="9"/>
  <c r="AG136" i="9"/>
  <c r="AD308" i="9"/>
  <c r="A308" i="9" s="1"/>
  <c r="AG346" i="9"/>
  <c r="AD238" i="9"/>
  <c r="A238" i="9" s="1"/>
  <c r="AG275" i="9"/>
  <c r="AH254" i="9"/>
  <c r="AG351" i="9"/>
  <c r="AD378" i="9"/>
  <c r="A378" i="9" s="1"/>
  <c r="AG155" i="9"/>
  <c r="AE141" i="9"/>
  <c r="AG369" i="9"/>
  <c r="AE152" i="9"/>
  <c r="AE181" i="9"/>
  <c r="AH185" i="9"/>
  <c r="AD287" i="9"/>
  <c r="A287" i="9" s="1"/>
  <c r="AD282" i="9"/>
  <c r="A282" i="9" s="1"/>
  <c r="AH450" i="9"/>
  <c r="AG363" i="9"/>
  <c r="AH371" i="9"/>
  <c r="AH437" i="9"/>
  <c r="AE298" i="9"/>
  <c r="AD365" i="9"/>
  <c r="A365" i="9" s="1"/>
  <c r="AG401" i="9"/>
  <c r="AH218" i="9"/>
  <c r="AD332" i="9"/>
  <c r="A332" i="9" s="1"/>
  <c r="AE241" i="9"/>
  <c r="AH230" i="9"/>
  <c r="AH482" i="9"/>
  <c r="AD412" i="9"/>
  <c r="A412" i="9" s="1"/>
  <c r="AH354" i="9"/>
  <c r="AE168" i="9"/>
  <c r="AE271" i="9"/>
  <c r="AD409" i="9"/>
  <c r="A409" i="9" s="1"/>
  <c r="AH324" i="9"/>
  <c r="AD248" i="9"/>
  <c r="A248" i="9" s="1"/>
  <c r="AE364" i="9"/>
  <c r="AH176" i="9"/>
  <c r="AE337" i="9"/>
  <c r="AH270" i="9"/>
  <c r="AE262" i="9"/>
  <c r="AG423" i="9"/>
  <c r="AG182" i="9"/>
  <c r="AG338" i="9"/>
  <c r="AG209" i="9"/>
  <c r="AE200" i="9"/>
  <c r="AD177" i="9"/>
  <c r="A177" i="9" s="1"/>
  <c r="AD445" i="9"/>
  <c r="A445" i="9" s="1"/>
  <c r="AG214" i="9"/>
  <c r="AG187" i="9"/>
  <c r="AG372" i="9"/>
  <c r="AE265" i="9"/>
  <c r="AD269" i="9"/>
  <c r="A269" i="9" s="1"/>
  <c r="AH216" i="9"/>
  <c r="AD321" i="9"/>
  <c r="A321" i="9" s="1"/>
  <c r="AE470" i="9"/>
  <c r="AD280" i="9"/>
  <c r="A280" i="9" s="1"/>
  <c r="AD150" i="9"/>
  <c r="A150" i="9" s="1"/>
  <c r="AE319" i="9"/>
  <c r="AH361" i="9"/>
  <c r="AD352" i="9"/>
  <c r="A352" i="9" s="1"/>
  <c r="AD405" i="9"/>
  <c r="A405" i="9" s="1"/>
  <c r="AD220" i="9"/>
  <c r="A220" i="9" s="1"/>
  <c r="AD277" i="9"/>
  <c r="A277" i="9" s="1"/>
  <c r="AE478" i="9"/>
  <c r="AE348" i="9"/>
  <c r="AG203" i="9"/>
  <c r="AE251" i="9"/>
  <c r="AH138" i="9"/>
  <c r="AE279" i="9"/>
  <c r="AH355" i="9"/>
  <c r="AE191" i="9"/>
  <c r="AH267" i="9"/>
  <c r="AE253" i="9"/>
  <c r="AH422" i="9"/>
  <c r="AG213" i="9"/>
  <c r="AD358" i="9"/>
  <c r="A358" i="9" s="1"/>
  <c r="AE306" i="9"/>
  <c r="AD166" i="9"/>
  <c r="A166" i="9" s="1"/>
  <c r="AE221" i="9"/>
  <c r="AD383" i="9"/>
  <c r="A383" i="9" s="1"/>
  <c r="AH175" i="9"/>
  <c r="AG344" i="9"/>
  <c r="AE479" i="9"/>
  <c r="AH329" i="9"/>
  <c r="AE274" i="9"/>
  <c r="AG426" i="9"/>
  <c r="AG384" i="9"/>
  <c r="AE299" i="9"/>
  <c r="AD474" i="9"/>
  <c r="A474" i="9" s="1"/>
  <c r="AH434" i="9"/>
  <c r="AD169" i="9"/>
  <c r="A169" i="9" s="1"/>
  <c r="AG201" i="9"/>
  <c r="AG459" i="9"/>
  <c r="AD318" i="9"/>
  <c r="A318" i="9" s="1"/>
  <c r="AE476" i="9"/>
  <c r="AG472" i="9"/>
  <c r="AG341" i="9"/>
  <c r="AG462" i="9"/>
  <c r="AE211" i="9"/>
  <c r="AD239" i="9"/>
  <c r="A239" i="9" s="1"/>
  <c r="AE190" i="9"/>
  <c r="AG465" i="9"/>
  <c r="AD249" i="9"/>
  <c r="A249" i="9" s="1"/>
  <c r="AE391" i="9"/>
  <c r="AD392" i="9"/>
  <c r="A392" i="9" s="1"/>
  <c r="AH327" i="9"/>
  <c r="AD454" i="9"/>
  <c r="A454" i="9" s="1"/>
  <c r="AH251" i="9"/>
  <c r="AD251" i="9"/>
  <c r="A251" i="9" s="1"/>
  <c r="AG251" i="9"/>
  <c r="AE203" i="9"/>
  <c r="AH341" i="9"/>
  <c r="AG216" i="9"/>
  <c r="AH348" i="9"/>
  <c r="AD216" i="9"/>
  <c r="A216" i="9" s="1"/>
  <c r="AH334" i="9"/>
  <c r="AH364" i="9"/>
  <c r="AG192" i="9"/>
  <c r="AE472" i="9"/>
  <c r="AE276" i="9"/>
  <c r="AD472" i="9"/>
  <c r="A472" i="9" s="1"/>
  <c r="AE449" i="9"/>
  <c r="AD141" i="9"/>
  <c r="AD458" i="9"/>
  <c r="A458" i="9" s="1"/>
  <c r="AH458" i="9"/>
  <c r="AE192" i="9"/>
  <c r="AG276" i="9"/>
  <c r="AD187" i="9"/>
  <c r="A187" i="9" s="1"/>
  <c r="AD302" i="9"/>
  <c r="A302" i="9" s="1"/>
  <c r="AG253" i="9"/>
  <c r="AD411" i="9"/>
  <c r="A411" i="9" s="1"/>
  <c r="AD459" i="9"/>
  <c r="A459" i="9" s="1"/>
  <c r="AH213" i="9"/>
  <c r="AD218" i="9"/>
  <c r="A218" i="9" s="1"/>
  <c r="AD155" i="9"/>
  <c r="A155" i="9" s="1"/>
  <c r="AE213" i="9"/>
  <c r="AE459" i="9"/>
  <c r="AG141" i="9"/>
  <c r="AG218" i="9"/>
  <c r="AE411" i="9"/>
  <c r="AD276" i="9"/>
  <c r="A276" i="9" s="1"/>
  <c r="AH203" i="9"/>
  <c r="AE341" i="9"/>
  <c r="AG449" i="9"/>
  <c r="AE201" i="9"/>
  <c r="AD371" i="9"/>
  <c r="A371" i="9" s="1"/>
  <c r="AH234" i="9"/>
  <c r="AD473" i="9"/>
  <c r="A473" i="9" s="1"/>
  <c r="AD213" i="9"/>
  <c r="A213" i="9" s="1"/>
  <c r="AH459" i="9"/>
  <c r="AH141" i="9"/>
  <c r="AH192" i="9"/>
  <c r="AE218" i="9"/>
  <c r="AG411" i="9"/>
  <c r="AG458" i="9"/>
  <c r="AD203" i="9"/>
  <c r="A203" i="9" s="1"/>
  <c r="AH472" i="9"/>
  <c r="AD341" i="9"/>
  <c r="A341" i="9" s="1"/>
  <c r="AE216" i="9"/>
  <c r="AD449" i="9"/>
  <c r="A449" i="9" s="1"/>
  <c r="AG271" i="9"/>
  <c r="AH338" i="9"/>
  <c r="AD221" i="9"/>
  <c r="A221" i="9" s="1"/>
  <c r="AG454" i="9"/>
  <c r="AE365" i="9"/>
  <c r="AG262" i="9"/>
  <c r="AG352" i="9"/>
  <c r="AE454" i="9"/>
  <c r="AG308" i="9"/>
  <c r="AG450" i="9"/>
  <c r="AH423" i="9"/>
  <c r="AH181" i="9"/>
  <c r="AG177" i="9"/>
  <c r="AE238" i="9"/>
  <c r="AD422" i="9"/>
  <c r="A422" i="9" s="1"/>
  <c r="AE405" i="9"/>
  <c r="AH391" i="9"/>
  <c r="AD478" i="9"/>
  <c r="A478" i="9" s="1"/>
  <c r="AH358" i="9"/>
  <c r="AE372" i="9"/>
  <c r="AH169" i="9"/>
  <c r="AE219" i="9"/>
  <c r="AD148" i="9"/>
  <c r="A148" i="9" s="1"/>
  <c r="AG306" i="9"/>
  <c r="AH208" i="9"/>
  <c r="AE434" i="9"/>
  <c r="AH352" i="9"/>
  <c r="AD361" i="9"/>
  <c r="A361" i="9" s="1"/>
  <c r="AG319" i="9"/>
  <c r="AH446" i="9"/>
  <c r="AE423" i="9"/>
  <c r="AH384" i="9"/>
  <c r="AH392" i="9"/>
  <c r="AD271" i="9"/>
  <c r="A271" i="9" s="1"/>
  <c r="AE220" i="9"/>
  <c r="AD476" i="9"/>
  <c r="A476" i="9" s="1"/>
  <c r="AH369" i="9"/>
  <c r="AD152" i="9"/>
  <c r="A152" i="9" s="1"/>
  <c r="AE318" i="9"/>
  <c r="AD330" i="9"/>
  <c r="A330" i="9" s="1"/>
  <c r="AG391" i="9"/>
  <c r="AG224" i="9"/>
  <c r="AE398" i="9"/>
  <c r="AE269" i="9"/>
  <c r="AD136" i="9"/>
  <c r="A136" i="9" s="1"/>
  <c r="AD410" i="9"/>
  <c r="A410" i="9" s="1"/>
  <c r="AG269" i="9"/>
  <c r="AH265" i="9"/>
  <c r="AE159" i="9"/>
  <c r="AG176" i="9"/>
  <c r="AD214" i="9"/>
  <c r="A214" i="9" s="1"/>
  <c r="AE166" i="9"/>
  <c r="AH277" i="9"/>
  <c r="AG185" i="9"/>
  <c r="AD159" i="9"/>
  <c r="A159" i="9" s="1"/>
  <c r="AH152" i="9"/>
  <c r="AH365" i="9"/>
  <c r="AH474" i="9"/>
  <c r="AE176" i="9"/>
  <c r="AG265" i="9"/>
  <c r="AE136" i="9"/>
  <c r="AG318" i="9"/>
  <c r="AE295" i="9"/>
  <c r="AH295" i="9"/>
  <c r="AE96" i="9"/>
  <c r="AH96" i="9"/>
  <c r="AH246" i="9"/>
  <c r="AD320" i="9"/>
  <c r="A320" i="9" s="1"/>
  <c r="AH320" i="9"/>
  <c r="AG320" i="9"/>
  <c r="AH335" i="9"/>
  <c r="AE335" i="9"/>
  <c r="AE325" i="9"/>
  <c r="AH325" i="9"/>
  <c r="AG325" i="9"/>
  <c r="AE396" i="9"/>
  <c r="AG396" i="9"/>
  <c r="AH396" i="9"/>
  <c r="AE430" i="9"/>
  <c r="AH430" i="9"/>
  <c r="AG460" i="9"/>
  <c r="AE460" i="9"/>
  <c r="AG445" i="9"/>
  <c r="AE445" i="9"/>
  <c r="AE209" i="9"/>
  <c r="AH209" i="9"/>
  <c r="AH249" i="9"/>
  <c r="AG249" i="9"/>
  <c r="AG202" i="9"/>
  <c r="AD202" i="9"/>
  <c r="A202" i="9" s="1"/>
  <c r="AH312" i="9"/>
  <c r="AE312" i="9"/>
  <c r="AD312" i="9"/>
  <c r="A312" i="9" s="1"/>
  <c r="AG310" i="9"/>
  <c r="AE310" i="9"/>
  <c r="AD310" i="9"/>
  <c r="A310" i="9" s="1"/>
  <c r="AE422" i="9"/>
  <c r="AG152" i="9"/>
  <c r="AG474" i="9"/>
  <c r="AH398" i="9"/>
  <c r="AE214" i="9"/>
  <c r="AG330" i="9"/>
  <c r="AD391" i="9"/>
  <c r="A391" i="9" s="1"/>
  <c r="AH166" i="9"/>
  <c r="AG295" i="9"/>
  <c r="AH318" i="9"/>
  <c r="AG383" i="9"/>
  <c r="AE277" i="9"/>
  <c r="AE202" i="9"/>
  <c r="AD460" i="9"/>
  <c r="A460" i="9" s="1"/>
  <c r="AG430" i="9"/>
  <c r="AD396" i="9"/>
  <c r="A396" i="9" s="1"/>
  <c r="AD303" i="9"/>
  <c r="A303" i="9" s="1"/>
  <c r="AH303" i="9"/>
  <c r="AE386" i="9"/>
  <c r="AH386" i="9"/>
  <c r="AE239" i="9"/>
  <c r="AG239" i="9"/>
  <c r="AE317" i="9"/>
  <c r="AG317" i="9"/>
  <c r="AE314" i="9"/>
  <c r="AH314" i="9"/>
  <c r="AE281" i="9"/>
  <c r="AD281" i="9"/>
  <c r="A281" i="9" s="1"/>
  <c r="AD211" i="9"/>
  <c r="A211" i="9" s="1"/>
  <c r="AH211" i="9"/>
  <c r="AG211" i="9"/>
  <c r="AD346" i="9"/>
  <c r="A346" i="9" s="1"/>
  <c r="AH346" i="9"/>
  <c r="AH150" i="9"/>
  <c r="AG150" i="9"/>
  <c r="AE150" i="9"/>
  <c r="AG259" i="9"/>
  <c r="AE259" i="9"/>
  <c r="AG378" i="9"/>
  <c r="AE378" i="9"/>
  <c r="AG261" i="9"/>
  <c r="AD261" i="9"/>
  <c r="A261" i="9" s="1"/>
  <c r="AD285" i="9"/>
  <c r="A285" i="9" s="1"/>
  <c r="AG285" i="9"/>
  <c r="AH307" i="9"/>
  <c r="AD307" i="9"/>
  <c r="A307" i="9" s="1"/>
  <c r="AE307" i="9"/>
  <c r="AG354" i="9"/>
  <c r="AD354" i="9"/>
  <c r="A354" i="9" s="1"/>
  <c r="AE208" i="9"/>
  <c r="AG208" i="9"/>
  <c r="AH475" i="9"/>
  <c r="AD475" i="9"/>
  <c r="A475" i="9" s="1"/>
  <c r="AG159" i="9"/>
  <c r="AG422" i="9"/>
  <c r="AG365" i="9"/>
  <c r="AE474" i="9"/>
  <c r="AD398" i="9"/>
  <c r="A398" i="9" s="1"/>
  <c r="AD176" i="9"/>
  <c r="A176" i="9" s="1"/>
  <c r="AH214" i="9"/>
  <c r="AH330" i="9"/>
  <c r="AG166" i="9"/>
  <c r="AH269" i="9"/>
  <c r="AD265" i="9"/>
  <c r="A265" i="9" s="1"/>
  <c r="AH136" i="9"/>
  <c r="AE383" i="9"/>
  <c r="AG281" i="9"/>
  <c r="AG277" i="9"/>
  <c r="AH445" i="9"/>
  <c r="AE285" i="9"/>
  <c r="AH261" i="9"/>
  <c r="AD259" i="9"/>
  <c r="A259" i="9" s="1"/>
  <c r="AG409" i="9"/>
  <c r="AG96" i="9"/>
  <c r="AE177" i="9"/>
  <c r="AE346" i="9"/>
  <c r="AE475" i="9"/>
  <c r="AD327" i="9"/>
  <c r="A327" i="9" s="1"/>
  <c r="AH238" i="9"/>
  <c r="AD423" i="9"/>
  <c r="A423" i="9" s="1"/>
  <c r="AH262" i="9"/>
  <c r="AG257" i="9"/>
  <c r="AD434" i="9"/>
  <c r="A434" i="9" s="1"/>
  <c r="AG405" i="9"/>
  <c r="AE352" i="9"/>
  <c r="AE384" i="9"/>
  <c r="AE361" i="9"/>
  <c r="AG392" i="9"/>
  <c r="AH319" i="9"/>
  <c r="AH271" i="9"/>
  <c r="AG478" i="9"/>
  <c r="AD295" i="9"/>
  <c r="A295" i="9" s="1"/>
  <c r="AG220" i="9"/>
  <c r="AG348" i="9"/>
  <c r="AH383" i="9"/>
  <c r="AE450" i="9"/>
  <c r="AH221" i="9"/>
  <c r="AD182" i="9"/>
  <c r="A182" i="9" s="1"/>
  <c r="AH452" i="9"/>
  <c r="AE338" i="9"/>
  <c r="AE369" i="9"/>
  <c r="AH321" i="9"/>
  <c r="AD96" i="9"/>
  <c r="AG238" i="9"/>
  <c r="AD262" i="9"/>
  <c r="A262" i="9" s="1"/>
  <c r="AG434" i="9"/>
  <c r="AH405" i="9"/>
  <c r="AH337" i="9"/>
  <c r="AD384" i="9"/>
  <c r="A384" i="9" s="1"/>
  <c r="AG361" i="9"/>
  <c r="AE392" i="9"/>
  <c r="AD319" i="9"/>
  <c r="A319" i="9" s="1"/>
  <c r="AH478" i="9"/>
  <c r="AH454" i="9"/>
  <c r="AD275" i="9"/>
  <c r="A275" i="9" s="1"/>
  <c r="AD348" i="9"/>
  <c r="AD450" i="9"/>
  <c r="A450" i="9" s="1"/>
  <c r="AD181" i="9"/>
  <c r="A181" i="9" s="1"/>
  <c r="AE155" i="9"/>
  <c r="AD329" i="9"/>
  <c r="A329" i="9" s="1"/>
  <c r="AD185" i="9"/>
  <c r="A185" i="9" s="1"/>
  <c r="AE409" i="9"/>
  <c r="AG335" i="9"/>
  <c r="AH279" i="9"/>
  <c r="AG326" i="9"/>
  <c r="AE326" i="9"/>
  <c r="AD298" i="9"/>
  <c r="A298" i="9" s="1"/>
  <c r="AH308" i="9"/>
  <c r="AD466" i="9"/>
  <c r="A466" i="9" s="1"/>
  <c r="AD217" i="9"/>
  <c r="A217" i="9" s="1"/>
  <c r="AG217" i="9"/>
  <c r="AE324" i="9"/>
  <c r="AH190" i="9"/>
  <c r="AG190" i="9"/>
  <c r="AH245" i="9"/>
  <c r="AD426" i="9"/>
  <c r="A426" i="9" s="1"/>
  <c r="AH220" i="9"/>
  <c r="AH281" i="9"/>
  <c r="AG221" i="9"/>
  <c r="AG181" i="9"/>
  <c r="AH155" i="9"/>
  <c r="AH465" i="9"/>
  <c r="AH202" i="9"/>
  <c r="AE249" i="9"/>
  <c r="AD209" i="9"/>
  <c r="A209" i="9" s="1"/>
  <c r="AE354" i="9"/>
  <c r="AG307" i="9"/>
  <c r="AH460" i="9"/>
  <c r="AE482" i="9"/>
  <c r="AD430" i="9"/>
  <c r="A430" i="9" s="1"/>
  <c r="AE261" i="9"/>
  <c r="AH378" i="9"/>
  <c r="AH259" i="9"/>
  <c r="AD338" i="9"/>
  <c r="A338" i="9" s="1"/>
  <c r="AG312" i="9"/>
  <c r="AD369" i="9"/>
  <c r="A369" i="9" s="1"/>
  <c r="AH239" i="9"/>
  <c r="AE185" i="9"/>
  <c r="AE320" i="9"/>
  <c r="AH409" i="9"/>
  <c r="AD335" i="9"/>
  <c r="A335" i="9" s="1"/>
  <c r="AD325" i="9"/>
  <c r="A325" i="9" s="1"/>
  <c r="AD317" i="9"/>
  <c r="A317" i="9" s="1"/>
  <c r="AG314" i="9"/>
  <c r="AH177" i="9"/>
  <c r="AH332" i="9"/>
  <c r="AH310" i="9"/>
  <c r="AD184" i="9"/>
  <c r="AE184" i="9"/>
  <c r="AH344" i="9"/>
  <c r="AD344" i="9"/>
  <c r="A344" i="9" s="1"/>
  <c r="AG303" i="9"/>
  <c r="AH224" i="9"/>
  <c r="AG245" i="9"/>
  <c r="AE275" i="9"/>
  <c r="AH217" i="9"/>
  <c r="AH282" i="9"/>
  <c r="AH184" i="9"/>
  <c r="AE401" i="9"/>
  <c r="AE437" i="9"/>
  <c r="AD270" i="9"/>
  <c r="A270" i="9" s="1"/>
  <c r="AD386" i="9"/>
  <c r="A386" i="9" s="1"/>
  <c r="AE328" i="9"/>
  <c r="AG412" i="9"/>
  <c r="AD143" i="9"/>
  <c r="A143" i="9" s="1"/>
  <c r="AH200" i="9"/>
  <c r="AD200" i="9"/>
  <c r="A200" i="9" s="1"/>
  <c r="AE321" i="9"/>
  <c r="AG321" i="9"/>
  <c r="AD462" i="9"/>
  <c r="AH462" i="9"/>
  <c r="AG254" i="9"/>
  <c r="AE254" i="9"/>
  <c r="AG332" i="9"/>
  <c r="AE332" i="9"/>
  <c r="AG188" i="9"/>
  <c r="AE188" i="9"/>
  <c r="AG441" i="9"/>
  <c r="AH441" i="9"/>
  <c r="AH410" i="9"/>
  <c r="AG410" i="9"/>
  <c r="AG279" i="9"/>
  <c r="AD279" i="9"/>
  <c r="A279" i="9" s="1"/>
  <c r="AG355" i="9"/>
  <c r="AE355" i="9"/>
  <c r="AE465" i="9"/>
  <c r="AD465" i="9"/>
  <c r="A465" i="9" s="1"/>
  <c r="AH351" i="9"/>
  <c r="AE351" i="9"/>
  <c r="AG329" i="9"/>
  <c r="AE329" i="9"/>
  <c r="AG466" i="9"/>
  <c r="AE466" i="9"/>
  <c r="AD452" i="9"/>
  <c r="A452" i="9" s="1"/>
  <c r="AG452" i="9"/>
  <c r="AE446" i="9"/>
  <c r="AD446" i="9"/>
  <c r="A446" i="9" s="1"/>
  <c r="AE373" i="9"/>
  <c r="AH373" i="9"/>
  <c r="AD415" i="9"/>
  <c r="A415" i="9" s="1"/>
  <c r="AH415" i="9"/>
  <c r="AH248" i="9"/>
  <c r="AG248" i="9"/>
  <c r="AH476" i="9"/>
  <c r="AG476" i="9"/>
  <c r="AE182" i="9"/>
  <c r="AH182" i="9"/>
  <c r="AE358" i="9"/>
  <c r="AG358" i="9"/>
  <c r="AD175" i="9"/>
  <c r="A175" i="9" s="1"/>
  <c r="AG175" i="9"/>
  <c r="AG284" i="9"/>
  <c r="AH284" i="9"/>
  <c r="AD168" i="9"/>
  <c r="A168" i="9" s="1"/>
  <c r="AE270" i="9"/>
  <c r="AD246" i="9"/>
  <c r="A246" i="9" s="1"/>
  <c r="AH483" i="9"/>
  <c r="AH274" i="9"/>
  <c r="AG479" i="9"/>
  <c r="AG168" i="9"/>
  <c r="AD299" i="9"/>
  <c r="A299" i="9" s="1"/>
  <c r="AE246" i="9"/>
  <c r="AH275" i="9"/>
  <c r="AE483" i="9"/>
  <c r="AD267" i="9"/>
  <c r="A267" i="9" s="1"/>
  <c r="AD230" i="9"/>
  <c r="A230" i="9" s="1"/>
  <c r="AG327" i="9"/>
  <c r="AD437" i="9"/>
  <c r="A437" i="9" s="1"/>
  <c r="AD257" i="9"/>
  <c r="A257" i="9" s="1"/>
  <c r="AD337" i="9"/>
  <c r="A337" i="9" s="1"/>
  <c r="AH299" i="9"/>
  <c r="AG298" i="9"/>
  <c r="AH426" i="9"/>
  <c r="AG386" i="9"/>
  <c r="AE308" i="9"/>
  <c r="AD190" i="9"/>
  <c r="A190" i="9" s="1"/>
  <c r="AG483" i="9"/>
  <c r="AE344" i="9"/>
  <c r="AD284" i="9"/>
  <c r="A284" i="9" s="1"/>
  <c r="AD355" i="9"/>
  <c r="A355" i="9" s="1"/>
  <c r="AE248" i="9"/>
  <c r="AG415" i="9"/>
  <c r="AD373" i="9"/>
  <c r="A373" i="9" s="1"/>
  <c r="AG163" i="9"/>
  <c r="AG191" i="9"/>
  <c r="AD351" i="9"/>
  <c r="A351" i="9" s="1"/>
  <c r="AG200" i="9"/>
  <c r="AE462" i="9"/>
  <c r="AD254" i="9"/>
  <c r="A254" i="9" s="1"/>
  <c r="AE138" i="9"/>
  <c r="AD188" i="9"/>
  <c r="A188" i="9" s="1"/>
  <c r="AE441" i="9"/>
  <c r="AH158" i="9"/>
  <c r="AH260" i="9"/>
  <c r="AD260" i="9"/>
  <c r="A260" i="9" s="1"/>
  <c r="AG260" i="9"/>
  <c r="AG404" i="9"/>
  <c r="AH404" i="9"/>
  <c r="AE404" i="9"/>
  <c r="AD469" i="9"/>
  <c r="A469" i="9" s="1"/>
  <c r="AG469" i="9"/>
  <c r="AE469" i="9"/>
  <c r="AH287" i="9"/>
  <c r="AE287" i="9"/>
  <c r="AG287" i="9"/>
  <c r="AD135" i="9"/>
  <c r="A135" i="9" s="1"/>
  <c r="AG135" i="9"/>
  <c r="AH135" i="9"/>
  <c r="AD240" i="9"/>
  <c r="A240" i="9" s="1"/>
  <c r="AE240" i="9"/>
  <c r="AG240" i="9"/>
  <c r="AG283" i="9"/>
  <c r="AH283" i="9"/>
  <c r="AE283" i="9"/>
  <c r="AE207" i="9"/>
  <c r="AG207" i="9"/>
  <c r="AH207" i="9"/>
  <c r="AD207" i="9"/>
  <c r="A207" i="9" s="1"/>
  <c r="AD447" i="9"/>
  <c r="A447" i="9" s="1"/>
  <c r="AH447" i="9"/>
  <c r="AG447" i="9"/>
  <c r="AE447" i="9"/>
  <c r="AG198" i="9"/>
  <c r="AH198" i="9"/>
  <c r="AD198" i="9"/>
  <c r="A198" i="9" s="1"/>
  <c r="AD413" i="9"/>
  <c r="A413" i="9" s="1"/>
  <c r="AG413" i="9"/>
  <c r="AE413" i="9"/>
  <c r="AH413" i="9"/>
  <c r="AG316" i="9"/>
  <c r="AE316" i="9"/>
  <c r="AH316" i="9"/>
  <c r="AD316" i="9"/>
  <c r="A316" i="9" s="1"/>
  <c r="AH227" i="9"/>
  <c r="AG227" i="9"/>
  <c r="AE227" i="9"/>
  <c r="AD227" i="9"/>
  <c r="A227" i="9" s="1"/>
  <c r="AG195" i="9"/>
  <c r="AD195" i="9"/>
  <c r="A195" i="9" s="1"/>
  <c r="AE195" i="9"/>
  <c r="AH195" i="9"/>
  <c r="AH323" i="9"/>
  <c r="AG323" i="9"/>
  <c r="AD323" i="9"/>
  <c r="A323" i="9" s="1"/>
  <c r="AE323" i="9"/>
  <c r="AD381" i="9"/>
  <c r="A381" i="9" s="1"/>
  <c r="AG381" i="9"/>
  <c r="AE381" i="9"/>
  <c r="AH381" i="9"/>
  <c r="AE135" i="9"/>
  <c r="AD283" i="9"/>
  <c r="A283" i="9" s="1"/>
  <c r="AD404" i="9"/>
  <c r="A404" i="9" s="1"/>
  <c r="AH240" i="9"/>
  <c r="AE198" i="9"/>
  <c r="AH469" i="9"/>
  <c r="AG173" i="9"/>
  <c r="AD173" i="9"/>
  <c r="A173" i="9" s="1"/>
  <c r="AH201" i="9"/>
  <c r="AH372" i="9"/>
  <c r="AG169" i="9"/>
  <c r="AH148" i="9"/>
  <c r="AD234" i="9"/>
  <c r="A234" i="9" s="1"/>
  <c r="AG302" i="9"/>
  <c r="AH473" i="9"/>
  <c r="AD387" i="9"/>
  <c r="A387" i="9" s="1"/>
  <c r="AE387" i="9"/>
  <c r="AD417" i="9"/>
  <c r="A417" i="9" s="1"/>
  <c r="AH417" i="9"/>
  <c r="AD138" i="9"/>
  <c r="A138" i="9" s="1"/>
  <c r="AG138" i="9"/>
  <c r="AH401" i="9"/>
  <c r="AD401" i="9"/>
  <c r="A401" i="9" s="1"/>
  <c r="AG158" i="9"/>
  <c r="AD158" i="9"/>
  <c r="AG230" i="9"/>
  <c r="AE230" i="9"/>
  <c r="AD482" i="9"/>
  <c r="A482" i="9" s="1"/>
  <c r="AG482" i="9"/>
  <c r="AE412" i="9"/>
  <c r="AH412" i="9"/>
  <c r="AG267" i="9"/>
  <c r="AE267" i="9"/>
  <c r="AH328" i="9"/>
  <c r="AG328" i="9"/>
  <c r="AD326" i="9"/>
  <c r="A326" i="9" s="1"/>
  <c r="AH326" i="9"/>
  <c r="AE327" i="9"/>
  <c r="AD201" i="9"/>
  <c r="A201" i="9" s="1"/>
  <c r="AG437" i="9"/>
  <c r="AD372" i="9"/>
  <c r="A372" i="9" s="1"/>
  <c r="AH168" i="9"/>
  <c r="AE187" i="9"/>
  <c r="AE169" i="9"/>
  <c r="AH219" i="9"/>
  <c r="AE303" i="9"/>
  <c r="AE371" i="9"/>
  <c r="AE257" i="9"/>
  <c r="AG148" i="9"/>
  <c r="AG270" i="9"/>
  <c r="AE334" i="9"/>
  <c r="AE224" i="9"/>
  <c r="AG337" i="9"/>
  <c r="AE234" i="9"/>
  <c r="AG299" i="9"/>
  <c r="AE302" i="9"/>
  <c r="AE245" i="9"/>
  <c r="AH298" i="9"/>
  <c r="AE473" i="9"/>
  <c r="AH253" i="9"/>
  <c r="AG364" i="9"/>
  <c r="AE426" i="9"/>
  <c r="AH306" i="9"/>
  <c r="AE217" i="9"/>
  <c r="AE175" i="9"/>
  <c r="AH173" i="9"/>
  <c r="AH387" i="9"/>
  <c r="AE417" i="9"/>
  <c r="AH172" i="9"/>
  <c r="AD172" i="9"/>
  <c r="A172" i="9" s="1"/>
  <c r="AH187" i="9"/>
  <c r="AD219" i="9"/>
  <c r="A219" i="9" s="1"/>
  <c r="AG371" i="9"/>
  <c r="AG334" i="9"/>
  <c r="AD253" i="9"/>
  <c r="A253" i="9" s="1"/>
  <c r="AD364" i="9"/>
  <c r="A364" i="9" s="1"/>
  <c r="AD306" i="9"/>
  <c r="A306" i="9" s="1"/>
  <c r="AD363" i="9"/>
  <c r="A363" i="9" s="1"/>
  <c r="AH363" i="9"/>
  <c r="AG470" i="9"/>
  <c r="AH470" i="9"/>
  <c r="AG280" i="9"/>
  <c r="AE280" i="9"/>
  <c r="AD324" i="9"/>
  <c r="A324" i="9" s="1"/>
  <c r="AG324" i="9"/>
  <c r="AH143" i="9"/>
  <c r="AG143" i="9"/>
  <c r="AD241" i="9"/>
  <c r="A241" i="9" s="1"/>
  <c r="AH241" i="9"/>
  <c r="AD479" i="9"/>
  <c r="A479" i="9" s="1"/>
  <c r="AH479" i="9"/>
  <c r="AD191" i="9"/>
  <c r="A191" i="9" s="1"/>
  <c r="AH191" i="9"/>
  <c r="AE282" i="9"/>
  <c r="AG282" i="9"/>
  <c r="AE163" i="9"/>
  <c r="AH163" i="9"/>
  <c r="AD274" i="9"/>
  <c r="A274" i="9" s="1"/>
  <c r="AG274" i="9"/>
  <c r="AG241" i="9"/>
  <c r="AE173" i="9"/>
  <c r="AE172" i="9"/>
  <c r="AE363" i="9"/>
  <c r="AG387" i="9"/>
  <c r="AD470" i="9"/>
  <c r="A470" i="9" s="1"/>
  <c r="AG417" i="9"/>
  <c r="AH280" i="9"/>
  <c r="KS9" i="7"/>
  <c r="KU9" i="7" s="1"/>
  <c r="BM13" i="16" s="1"/>
  <c r="KR9" i="7"/>
  <c r="KT9" i="7" s="1"/>
  <c r="BM7" i="16" s="1"/>
  <c r="KS8" i="7"/>
  <c r="KU8" i="7" s="1"/>
  <c r="BM12" i="16" s="1"/>
  <c r="KR8" i="7"/>
  <c r="KT8" i="7" s="1"/>
  <c r="BM6" i="16" s="1"/>
  <c r="KS7" i="7"/>
  <c r="KU7" i="7" s="1"/>
  <c r="BM11" i="16" s="1"/>
  <c r="KR7" i="7"/>
  <c r="KT7" i="7" s="1"/>
  <c r="BM5" i="16" s="1"/>
  <c r="KS6" i="7"/>
  <c r="KU6" i="7" s="1"/>
  <c r="BM10" i="16" s="1"/>
  <c r="KR6" i="7"/>
  <c r="KT6" i="7" s="1"/>
  <c r="BM4" i="16" s="1"/>
  <c r="KS5" i="7"/>
  <c r="KU5" i="7" s="1"/>
  <c r="BM9" i="16" s="1"/>
  <c r="KR5" i="7"/>
  <c r="KT5" i="7" s="1"/>
  <c r="BM3" i="16" s="1"/>
  <c r="KS4" i="7"/>
  <c r="KU4" i="7" s="1"/>
  <c r="BM8" i="16" s="1"/>
  <c r="KR4" i="7"/>
  <c r="KT4" i="7" s="1"/>
  <c r="BM2" i="16" s="1"/>
  <c r="KE9" i="7"/>
  <c r="KG9" i="7" s="1"/>
  <c r="BJ13" i="16" s="1"/>
  <c r="KD9" i="7"/>
  <c r="KF9" i="7" s="1"/>
  <c r="BJ7" i="16" s="1"/>
  <c r="KE8" i="7"/>
  <c r="KG8" i="7" s="1"/>
  <c r="BJ12" i="16" s="1"/>
  <c r="KD8" i="7"/>
  <c r="KF8" i="7" s="1"/>
  <c r="BJ6" i="16" s="1"/>
  <c r="KE7" i="7"/>
  <c r="KG7" i="7" s="1"/>
  <c r="BJ11" i="16" s="1"/>
  <c r="KD7" i="7"/>
  <c r="KF7" i="7" s="1"/>
  <c r="BJ5" i="16" s="1"/>
  <c r="KE6" i="7"/>
  <c r="KG6" i="7" s="1"/>
  <c r="BJ10" i="16" s="1"/>
  <c r="KD6" i="7"/>
  <c r="KF6" i="7" s="1"/>
  <c r="BJ4" i="16" s="1"/>
  <c r="KE5" i="7"/>
  <c r="KG5" i="7" s="1"/>
  <c r="BJ9" i="16" s="1"/>
  <c r="KD5" i="7"/>
  <c r="KF5" i="7" s="1"/>
  <c r="BJ3" i="16" s="1"/>
  <c r="KE4" i="7"/>
  <c r="KG4" i="7" s="1"/>
  <c r="BJ8" i="16" s="1"/>
  <c r="KD4" i="7"/>
  <c r="KF4" i="7" s="1"/>
  <c r="BJ2" i="16" s="1"/>
  <c r="KE19" i="7"/>
  <c r="KG19" i="7" s="1"/>
  <c r="BJ25" i="16" s="1"/>
  <c r="KD19" i="7"/>
  <c r="KF19" i="7" s="1"/>
  <c r="BJ19" i="16" s="1"/>
  <c r="KE18" i="7"/>
  <c r="KG18" i="7" s="1"/>
  <c r="BJ24" i="16" s="1"/>
  <c r="KD18" i="7"/>
  <c r="KF18" i="7" s="1"/>
  <c r="BJ18" i="16" s="1"/>
  <c r="KE17" i="7"/>
  <c r="KG17" i="7" s="1"/>
  <c r="BJ23" i="16" s="1"/>
  <c r="KD17" i="7"/>
  <c r="KF17" i="7" s="1"/>
  <c r="BJ17" i="16" s="1"/>
  <c r="KE16" i="7"/>
  <c r="KG16" i="7" s="1"/>
  <c r="BJ22" i="16" s="1"/>
  <c r="KD16" i="7"/>
  <c r="KF16" i="7" s="1"/>
  <c r="BJ16" i="16" s="1"/>
  <c r="KE15" i="7"/>
  <c r="KG15" i="7" s="1"/>
  <c r="BJ21" i="16" s="1"/>
  <c r="KD15" i="7"/>
  <c r="KF15" i="7" s="1"/>
  <c r="BJ15" i="16" s="1"/>
  <c r="KE14" i="7"/>
  <c r="KG14" i="7" s="1"/>
  <c r="BJ20" i="16" s="1"/>
  <c r="KD14" i="7"/>
  <c r="KF14" i="7" s="1"/>
  <c r="BJ14" i="16" s="1"/>
  <c r="KS19" i="7"/>
  <c r="KU19" i="7" s="1"/>
  <c r="BM25" i="16" s="1"/>
  <c r="KR19" i="7"/>
  <c r="KT19" i="7" s="1"/>
  <c r="BM19" i="16" s="1"/>
  <c r="KS18" i="7"/>
  <c r="KU18" i="7" s="1"/>
  <c r="BM24" i="16" s="1"/>
  <c r="KR18" i="7"/>
  <c r="KT18" i="7" s="1"/>
  <c r="BM18" i="16" s="1"/>
  <c r="KS17" i="7"/>
  <c r="KU17" i="7" s="1"/>
  <c r="BM23" i="16" s="1"/>
  <c r="KR17" i="7"/>
  <c r="KT17" i="7" s="1"/>
  <c r="BM17" i="16" s="1"/>
  <c r="KS16" i="7"/>
  <c r="KU16" i="7" s="1"/>
  <c r="BM22" i="16" s="1"/>
  <c r="KR16" i="7"/>
  <c r="KT16" i="7" s="1"/>
  <c r="BM16" i="16" s="1"/>
  <c r="KS15" i="7"/>
  <c r="KU15" i="7" s="1"/>
  <c r="BM21" i="16" s="1"/>
  <c r="KR15" i="7"/>
  <c r="KT15" i="7" s="1"/>
  <c r="BM15" i="16" s="1"/>
  <c r="KS14" i="7"/>
  <c r="KU14" i="7" s="1"/>
  <c r="BM20" i="16" s="1"/>
  <c r="KR14" i="7"/>
  <c r="KT14" i="7" s="1"/>
  <c r="BM14" i="16" s="1"/>
  <c r="KS29" i="7"/>
  <c r="KU29" i="7" s="1"/>
  <c r="BM37" i="16" s="1"/>
  <c r="KR29" i="7"/>
  <c r="KT29" i="7" s="1"/>
  <c r="BM31" i="16" s="1"/>
  <c r="KS28" i="7"/>
  <c r="KU28" i="7" s="1"/>
  <c r="BM36" i="16" s="1"/>
  <c r="KR28" i="7"/>
  <c r="KT28" i="7" s="1"/>
  <c r="BM30" i="16" s="1"/>
  <c r="KS27" i="7"/>
  <c r="KU27" i="7" s="1"/>
  <c r="BM35" i="16" s="1"/>
  <c r="KR27" i="7"/>
  <c r="KT27" i="7" s="1"/>
  <c r="BM29" i="16" s="1"/>
  <c r="KS26" i="7"/>
  <c r="KU26" i="7" s="1"/>
  <c r="BM34" i="16" s="1"/>
  <c r="KR26" i="7"/>
  <c r="KT26" i="7" s="1"/>
  <c r="BM28" i="16" s="1"/>
  <c r="KS25" i="7"/>
  <c r="KU25" i="7" s="1"/>
  <c r="BM33" i="16" s="1"/>
  <c r="KR25" i="7"/>
  <c r="KT25" i="7" s="1"/>
  <c r="BM27" i="16" s="1"/>
  <c r="KS24" i="7"/>
  <c r="KU24" i="7" s="1"/>
  <c r="BM32" i="16" s="1"/>
  <c r="KR24" i="7"/>
  <c r="KT24" i="7" s="1"/>
  <c r="BM26" i="16" s="1"/>
  <c r="KE29" i="7"/>
  <c r="KG29" i="7" s="1"/>
  <c r="BJ37" i="16" s="1"/>
  <c r="KD29" i="7"/>
  <c r="KF29" i="7" s="1"/>
  <c r="BJ31" i="16" s="1"/>
  <c r="KE28" i="7"/>
  <c r="KG28" i="7" s="1"/>
  <c r="BJ36" i="16" s="1"/>
  <c r="KD28" i="7"/>
  <c r="KF28" i="7" s="1"/>
  <c r="BJ30" i="16" s="1"/>
  <c r="KE27" i="7"/>
  <c r="KG27" i="7" s="1"/>
  <c r="BJ35" i="16" s="1"/>
  <c r="KD27" i="7"/>
  <c r="KF27" i="7" s="1"/>
  <c r="BJ29" i="16" s="1"/>
  <c r="KE26" i="7"/>
  <c r="KG26" i="7" s="1"/>
  <c r="BJ34" i="16" s="1"/>
  <c r="KD26" i="7"/>
  <c r="KF26" i="7" s="1"/>
  <c r="BJ28" i="16" s="1"/>
  <c r="KE25" i="7"/>
  <c r="KG25" i="7" s="1"/>
  <c r="BJ33" i="16" s="1"/>
  <c r="KD25" i="7"/>
  <c r="KF25" i="7" s="1"/>
  <c r="BJ27" i="16" s="1"/>
  <c r="KE24" i="7"/>
  <c r="KG24" i="7" s="1"/>
  <c r="BJ32" i="16" s="1"/>
  <c r="KD24" i="7"/>
  <c r="KF24" i="7" s="1"/>
  <c r="BJ26" i="16" s="1"/>
  <c r="KS39" i="7"/>
  <c r="KU39" i="7" s="1"/>
  <c r="BM49" i="16" s="1"/>
  <c r="KR39" i="7"/>
  <c r="KT39" i="7" s="1"/>
  <c r="BM43" i="16" s="1"/>
  <c r="KS38" i="7"/>
  <c r="KU38" i="7" s="1"/>
  <c r="BM48" i="16" s="1"/>
  <c r="KR38" i="7"/>
  <c r="KT38" i="7" s="1"/>
  <c r="BM42" i="16" s="1"/>
  <c r="KS37" i="7"/>
  <c r="KU37" i="7" s="1"/>
  <c r="BM47" i="16" s="1"/>
  <c r="KR37" i="7"/>
  <c r="KT37" i="7" s="1"/>
  <c r="BM41" i="16" s="1"/>
  <c r="KS36" i="7"/>
  <c r="KU36" i="7" s="1"/>
  <c r="BM46" i="16" s="1"/>
  <c r="KR36" i="7"/>
  <c r="KT36" i="7" s="1"/>
  <c r="BM40" i="16" s="1"/>
  <c r="KS35" i="7"/>
  <c r="KU35" i="7" s="1"/>
  <c r="BM45" i="16" s="1"/>
  <c r="KR35" i="7"/>
  <c r="KT35" i="7" s="1"/>
  <c r="BM39" i="16" s="1"/>
  <c r="KS34" i="7"/>
  <c r="KU34" i="7" s="1"/>
  <c r="BM44" i="16" s="1"/>
  <c r="KR34" i="7"/>
  <c r="KT34" i="7" s="1"/>
  <c r="BM38" i="16" s="1"/>
  <c r="KE39" i="7"/>
  <c r="KG39" i="7" s="1"/>
  <c r="BJ49" i="16" s="1"/>
  <c r="KD39" i="7"/>
  <c r="KF39" i="7" s="1"/>
  <c r="BJ43" i="16" s="1"/>
  <c r="KE38" i="7"/>
  <c r="KG38" i="7" s="1"/>
  <c r="BJ48" i="16" s="1"/>
  <c r="KD38" i="7"/>
  <c r="KF38" i="7" s="1"/>
  <c r="BJ42" i="16" s="1"/>
  <c r="KE37" i="7"/>
  <c r="KG37" i="7" s="1"/>
  <c r="BJ47" i="16" s="1"/>
  <c r="KD37" i="7"/>
  <c r="KF37" i="7" s="1"/>
  <c r="BJ41" i="16" s="1"/>
  <c r="KE36" i="7"/>
  <c r="KG36" i="7" s="1"/>
  <c r="BJ46" i="16" s="1"/>
  <c r="KD36" i="7"/>
  <c r="KF36" i="7" s="1"/>
  <c r="BJ40" i="16" s="1"/>
  <c r="KE35" i="7"/>
  <c r="KG35" i="7" s="1"/>
  <c r="BJ45" i="16" s="1"/>
  <c r="KD35" i="7"/>
  <c r="KF35" i="7" s="1"/>
  <c r="BJ39" i="16" s="1"/>
  <c r="KE34" i="7"/>
  <c r="KG34" i="7" s="1"/>
  <c r="BJ44" i="16" s="1"/>
  <c r="KD34" i="7"/>
  <c r="KF34" i="7" s="1"/>
  <c r="BJ38" i="16" s="1"/>
  <c r="KE49" i="7"/>
  <c r="KG49" i="7" s="1"/>
  <c r="BJ61" i="16" s="1"/>
  <c r="KD49" i="7"/>
  <c r="KF49" i="7" s="1"/>
  <c r="BJ55" i="16" s="1"/>
  <c r="KE48" i="7"/>
  <c r="KG48" i="7" s="1"/>
  <c r="BJ60" i="16" s="1"/>
  <c r="KD48" i="7"/>
  <c r="KF48" i="7" s="1"/>
  <c r="BJ54" i="16" s="1"/>
  <c r="KE47" i="7"/>
  <c r="KG47" i="7" s="1"/>
  <c r="BJ59" i="16" s="1"/>
  <c r="KD47" i="7"/>
  <c r="KF47" i="7" s="1"/>
  <c r="BJ53" i="16" s="1"/>
  <c r="KE46" i="7"/>
  <c r="KG46" i="7" s="1"/>
  <c r="BJ58" i="16" s="1"/>
  <c r="KD46" i="7"/>
  <c r="KF46" i="7" s="1"/>
  <c r="BJ52" i="16" s="1"/>
  <c r="KE45" i="7"/>
  <c r="KG45" i="7" s="1"/>
  <c r="BJ57" i="16" s="1"/>
  <c r="KD45" i="7"/>
  <c r="KF45" i="7" s="1"/>
  <c r="BJ51" i="16" s="1"/>
  <c r="KE44" i="7"/>
  <c r="KG44" i="7" s="1"/>
  <c r="BJ56" i="16" s="1"/>
  <c r="KD44" i="7"/>
  <c r="KF44" i="7" s="1"/>
  <c r="BJ50" i="16" s="1"/>
  <c r="KS49" i="7"/>
  <c r="KU49" i="7" s="1"/>
  <c r="BM61" i="16" s="1"/>
  <c r="KR49" i="7"/>
  <c r="KT49" i="7" s="1"/>
  <c r="BM55" i="16" s="1"/>
  <c r="KS48" i="7"/>
  <c r="KU48" i="7" s="1"/>
  <c r="BM60" i="16" s="1"/>
  <c r="KR48" i="7"/>
  <c r="KT48" i="7" s="1"/>
  <c r="BM54" i="16" s="1"/>
  <c r="KS47" i="7"/>
  <c r="KU47" i="7" s="1"/>
  <c r="BM59" i="16" s="1"/>
  <c r="KR47" i="7"/>
  <c r="KT47" i="7" s="1"/>
  <c r="BM53" i="16" s="1"/>
  <c r="KS46" i="7"/>
  <c r="KU46" i="7" s="1"/>
  <c r="BM58" i="16" s="1"/>
  <c r="KR46" i="7"/>
  <c r="KT46" i="7" s="1"/>
  <c r="BM52" i="16" s="1"/>
  <c r="KS45" i="7"/>
  <c r="KU45" i="7" s="1"/>
  <c r="BM57" i="16" s="1"/>
  <c r="KR45" i="7"/>
  <c r="KT45" i="7" s="1"/>
  <c r="BM51" i="16" s="1"/>
  <c r="KS44" i="7"/>
  <c r="KU44" i="7" s="1"/>
  <c r="BM56" i="16" s="1"/>
  <c r="KR44" i="7"/>
  <c r="KT44" i="7" s="1"/>
  <c r="BM50" i="16" s="1"/>
  <c r="KS59" i="7"/>
  <c r="KU59" i="7" s="1"/>
  <c r="BM73" i="16" s="1"/>
  <c r="KR59" i="7"/>
  <c r="KT59" i="7" s="1"/>
  <c r="BM67" i="16" s="1"/>
  <c r="KS58" i="7"/>
  <c r="KU58" i="7" s="1"/>
  <c r="BM72" i="16" s="1"/>
  <c r="KR58" i="7"/>
  <c r="KT58" i="7" s="1"/>
  <c r="BM66" i="16" s="1"/>
  <c r="KS57" i="7"/>
  <c r="KU57" i="7" s="1"/>
  <c r="BM71" i="16" s="1"/>
  <c r="KR57" i="7"/>
  <c r="KT57" i="7" s="1"/>
  <c r="BM65" i="16" s="1"/>
  <c r="KS56" i="7"/>
  <c r="KU56" i="7" s="1"/>
  <c r="BM70" i="16" s="1"/>
  <c r="KR56" i="7"/>
  <c r="KT56" i="7" s="1"/>
  <c r="BM64" i="16" s="1"/>
  <c r="KS55" i="7"/>
  <c r="KU55" i="7" s="1"/>
  <c r="BM69" i="16" s="1"/>
  <c r="KR55" i="7"/>
  <c r="KT55" i="7" s="1"/>
  <c r="BM63" i="16" s="1"/>
  <c r="KS54" i="7"/>
  <c r="KU54" i="7" s="1"/>
  <c r="BM68" i="16" s="1"/>
  <c r="KR54" i="7"/>
  <c r="KT54" i="7" s="1"/>
  <c r="BM62" i="16" s="1"/>
  <c r="KE59" i="7"/>
  <c r="KG59" i="7" s="1"/>
  <c r="BJ73" i="16" s="1"/>
  <c r="KD59" i="7"/>
  <c r="KF59" i="7" s="1"/>
  <c r="BJ67" i="16" s="1"/>
  <c r="KE58" i="7"/>
  <c r="KG58" i="7" s="1"/>
  <c r="BJ72" i="16" s="1"/>
  <c r="KD58" i="7"/>
  <c r="KF58" i="7" s="1"/>
  <c r="BJ66" i="16" s="1"/>
  <c r="KE57" i="7"/>
  <c r="KG57" i="7" s="1"/>
  <c r="BJ71" i="16" s="1"/>
  <c r="KD57" i="7"/>
  <c r="KF57" i="7" s="1"/>
  <c r="BJ65" i="16" s="1"/>
  <c r="KE56" i="7"/>
  <c r="KG56" i="7" s="1"/>
  <c r="BJ70" i="16" s="1"/>
  <c r="KD56" i="7"/>
  <c r="KF56" i="7" s="1"/>
  <c r="BJ64" i="16" s="1"/>
  <c r="KE55" i="7"/>
  <c r="KG55" i="7" s="1"/>
  <c r="BJ69" i="16" s="1"/>
  <c r="KD55" i="7"/>
  <c r="KF55" i="7" s="1"/>
  <c r="BJ63" i="16" s="1"/>
  <c r="KE54" i="7"/>
  <c r="KG54" i="7" s="1"/>
  <c r="BJ68" i="16" s="1"/>
  <c r="KD54" i="7"/>
  <c r="KF54" i="7" s="1"/>
  <c r="BJ62" i="16" s="1"/>
  <c r="IO59" i="7"/>
  <c r="IQ59" i="7" s="1"/>
  <c r="BA73" i="16" s="1"/>
  <c r="IN59" i="7"/>
  <c r="IP59" i="7" s="1"/>
  <c r="BA67" i="16" s="1"/>
  <c r="IO58" i="7"/>
  <c r="IQ58" i="7" s="1"/>
  <c r="BA72" i="16" s="1"/>
  <c r="IN58" i="7"/>
  <c r="IP58" i="7" s="1"/>
  <c r="BA66" i="16" s="1"/>
  <c r="IO57" i="7"/>
  <c r="IQ57" i="7" s="1"/>
  <c r="BA71" i="16" s="1"/>
  <c r="IN57" i="7"/>
  <c r="IP57" i="7" s="1"/>
  <c r="BA65" i="16" s="1"/>
  <c r="IO56" i="7"/>
  <c r="IQ56" i="7" s="1"/>
  <c r="BA70" i="16" s="1"/>
  <c r="IN56" i="7"/>
  <c r="IP56" i="7" s="1"/>
  <c r="BA64" i="16" s="1"/>
  <c r="IO55" i="7"/>
  <c r="IQ55" i="7" s="1"/>
  <c r="BA69" i="16" s="1"/>
  <c r="IN55" i="7"/>
  <c r="IP55" i="7" s="1"/>
  <c r="BA63" i="16" s="1"/>
  <c r="IO54" i="7"/>
  <c r="IN54" i="7"/>
  <c r="IO49" i="7"/>
  <c r="IQ49" i="7" s="1"/>
  <c r="BA61" i="16" s="1"/>
  <c r="IN49" i="7"/>
  <c r="IP49" i="7" s="1"/>
  <c r="BA55" i="16" s="1"/>
  <c r="IO48" i="7"/>
  <c r="IQ48" i="7" s="1"/>
  <c r="BA60" i="16" s="1"/>
  <c r="IN48" i="7"/>
  <c r="IP48" i="7" s="1"/>
  <c r="BA54" i="16" s="1"/>
  <c r="IO47" i="7"/>
  <c r="IQ47" i="7" s="1"/>
  <c r="BA59" i="16" s="1"/>
  <c r="IN47" i="7"/>
  <c r="IP47" i="7" s="1"/>
  <c r="BA53" i="16" s="1"/>
  <c r="IO46" i="7"/>
  <c r="IQ46" i="7" s="1"/>
  <c r="BA58" i="16" s="1"/>
  <c r="IN46" i="7"/>
  <c r="IP46" i="7" s="1"/>
  <c r="BA52" i="16" s="1"/>
  <c r="IO45" i="7"/>
  <c r="IQ45" i="7" s="1"/>
  <c r="BA57" i="16" s="1"/>
  <c r="IN45" i="7"/>
  <c r="IP45" i="7" s="1"/>
  <c r="BA51" i="16" s="1"/>
  <c r="IO44" i="7"/>
  <c r="IN44" i="7"/>
  <c r="JC49" i="7"/>
  <c r="JE49" i="7" s="1"/>
  <c r="BD61" i="16" s="1"/>
  <c r="JB49" i="7"/>
  <c r="JD49" i="7" s="1"/>
  <c r="BD55" i="16" s="1"/>
  <c r="JC48" i="7"/>
  <c r="JE48" i="7" s="1"/>
  <c r="BD60" i="16" s="1"/>
  <c r="JB48" i="7"/>
  <c r="JD48" i="7" s="1"/>
  <c r="BD54" i="16" s="1"/>
  <c r="JC47" i="7"/>
  <c r="JE47" i="7" s="1"/>
  <c r="BD59" i="16" s="1"/>
  <c r="JB47" i="7"/>
  <c r="JD47" i="7" s="1"/>
  <c r="BD53" i="16" s="1"/>
  <c r="JC46" i="7"/>
  <c r="JE46" i="7" s="1"/>
  <c r="BD58" i="16" s="1"/>
  <c r="JB46" i="7"/>
  <c r="JD46" i="7" s="1"/>
  <c r="BD52" i="16" s="1"/>
  <c r="JC45" i="7"/>
  <c r="JE45" i="7" s="1"/>
  <c r="BD57" i="16" s="1"/>
  <c r="JB45" i="7"/>
  <c r="JD45" i="7" s="1"/>
  <c r="BD51" i="16" s="1"/>
  <c r="JC44" i="7"/>
  <c r="JE44" i="7" s="1"/>
  <c r="BD56" i="16" s="1"/>
  <c r="JB44" i="7"/>
  <c r="JD44" i="7" s="1"/>
  <c r="BD50" i="16" s="1"/>
  <c r="JC59" i="7"/>
  <c r="JE59" i="7" s="1"/>
  <c r="BD73" i="16" s="1"/>
  <c r="JB59" i="7"/>
  <c r="JD59" i="7" s="1"/>
  <c r="BD67" i="16" s="1"/>
  <c r="JC58" i="7"/>
  <c r="JE58" i="7" s="1"/>
  <c r="BD72" i="16" s="1"/>
  <c r="JB58" i="7"/>
  <c r="JD58" i="7" s="1"/>
  <c r="BD66" i="16" s="1"/>
  <c r="JC57" i="7"/>
  <c r="JE57" i="7" s="1"/>
  <c r="BD71" i="16" s="1"/>
  <c r="JB57" i="7"/>
  <c r="JD57" i="7" s="1"/>
  <c r="BD65" i="16" s="1"/>
  <c r="JC56" i="7"/>
  <c r="JE56" i="7" s="1"/>
  <c r="BD70" i="16" s="1"/>
  <c r="JB56" i="7"/>
  <c r="JD56" i="7" s="1"/>
  <c r="BD64" i="16" s="1"/>
  <c r="JC55" i="7"/>
  <c r="JE55" i="7" s="1"/>
  <c r="BD69" i="16" s="1"/>
  <c r="JB55" i="7"/>
  <c r="JD55" i="7" s="1"/>
  <c r="BD63" i="16" s="1"/>
  <c r="JC54" i="7"/>
  <c r="JE54" i="7" s="1"/>
  <c r="BD68" i="16" s="1"/>
  <c r="JB54" i="7"/>
  <c r="JD54" i="7" s="1"/>
  <c r="BD62" i="16" s="1"/>
  <c r="JQ59" i="7"/>
  <c r="JS59" i="7" s="1"/>
  <c r="BG73" i="16" s="1"/>
  <c r="JP59" i="7"/>
  <c r="JR59" i="7" s="1"/>
  <c r="BG67" i="16" s="1"/>
  <c r="JQ58" i="7"/>
  <c r="JS58" i="7" s="1"/>
  <c r="BG72" i="16" s="1"/>
  <c r="JP58" i="7"/>
  <c r="JR58" i="7" s="1"/>
  <c r="BG66" i="16" s="1"/>
  <c r="JQ57" i="7"/>
  <c r="JS57" i="7" s="1"/>
  <c r="BG71" i="16" s="1"/>
  <c r="JP57" i="7"/>
  <c r="JR57" i="7" s="1"/>
  <c r="BG65" i="16" s="1"/>
  <c r="JQ56" i="7"/>
  <c r="JS56" i="7" s="1"/>
  <c r="BG70" i="16" s="1"/>
  <c r="JP56" i="7"/>
  <c r="JR56" i="7" s="1"/>
  <c r="BG64" i="16" s="1"/>
  <c r="JQ55" i="7"/>
  <c r="JS55" i="7" s="1"/>
  <c r="BG69" i="16" s="1"/>
  <c r="JP55" i="7"/>
  <c r="JR55" i="7" s="1"/>
  <c r="BG63" i="16" s="1"/>
  <c r="JQ54" i="7"/>
  <c r="JS54" i="7" s="1"/>
  <c r="BG68" i="16" s="1"/>
  <c r="JP54" i="7"/>
  <c r="JR54" i="7" s="1"/>
  <c r="BG62" i="16" s="1"/>
  <c r="JQ49" i="7"/>
  <c r="JS49" i="7" s="1"/>
  <c r="BG61" i="16" s="1"/>
  <c r="JP49" i="7"/>
  <c r="JR49" i="7" s="1"/>
  <c r="BG55" i="16" s="1"/>
  <c r="JQ48" i="7"/>
  <c r="JS48" i="7" s="1"/>
  <c r="BG60" i="16" s="1"/>
  <c r="JP48" i="7"/>
  <c r="JR48" i="7" s="1"/>
  <c r="BG54" i="16" s="1"/>
  <c r="JQ47" i="7"/>
  <c r="JS47" i="7" s="1"/>
  <c r="BG59" i="16" s="1"/>
  <c r="JP47" i="7"/>
  <c r="JR47" i="7" s="1"/>
  <c r="BG53" i="16" s="1"/>
  <c r="JQ46" i="7"/>
  <c r="JS46" i="7" s="1"/>
  <c r="BG58" i="16" s="1"/>
  <c r="JP46" i="7"/>
  <c r="JR46" i="7" s="1"/>
  <c r="BG52" i="16" s="1"/>
  <c r="JQ45" i="7"/>
  <c r="JS45" i="7" s="1"/>
  <c r="BG57" i="16" s="1"/>
  <c r="JP45" i="7"/>
  <c r="JR45" i="7" s="1"/>
  <c r="BG51" i="16" s="1"/>
  <c r="JQ44" i="7"/>
  <c r="JS44" i="7" s="1"/>
  <c r="BG56" i="16" s="1"/>
  <c r="JP44" i="7"/>
  <c r="JR44" i="7" s="1"/>
  <c r="BG50" i="16" s="1"/>
  <c r="JQ29" i="7"/>
  <c r="JS29" i="7" s="1"/>
  <c r="BG37" i="16" s="1"/>
  <c r="JP29" i="7"/>
  <c r="JR29" i="7" s="1"/>
  <c r="BG31" i="16" s="1"/>
  <c r="JQ28" i="7"/>
  <c r="JS28" i="7" s="1"/>
  <c r="BG36" i="16" s="1"/>
  <c r="JP28" i="7"/>
  <c r="JR28" i="7" s="1"/>
  <c r="BG30" i="16" s="1"/>
  <c r="JQ27" i="7"/>
  <c r="JS27" i="7" s="1"/>
  <c r="BG35" i="16" s="1"/>
  <c r="JP27" i="7"/>
  <c r="JR27" i="7" s="1"/>
  <c r="BG29" i="16" s="1"/>
  <c r="JQ26" i="7"/>
  <c r="JS26" i="7" s="1"/>
  <c r="BG34" i="16" s="1"/>
  <c r="JP26" i="7"/>
  <c r="JR26" i="7" s="1"/>
  <c r="BG28" i="16" s="1"/>
  <c r="JQ25" i="7"/>
  <c r="JS25" i="7" s="1"/>
  <c r="BG33" i="16" s="1"/>
  <c r="JP25" i="7"/>
  <c r="JR25" i="7" s="1"/>
  <c r="BG27" i="16" s="1"/>
  <c r="JQ24" i="7"/>
  <c r="JS24" i="7" s="1"/>
  <c r="BG32" i="16" s="1"/>
  <c r="JP24" i="7"/>
  <c r="JR24" i="7" s="1"/>
  <c r="BG26" i="16" s="1"/>
  <c r="JQ39" i="7"/>
  <c r="JS39" i="7" s="1"/>
  <c r="BG49" i="16" s="1"/>
  <c r="JP39" i="7"/>
  <c r="JR39" i="7" s="1"/>
  <c r="BG43" i="16" s="1"/>
  <c r="JQ38" i="7"/>
  <c r="JS38" i="7" s="1"/>
  <c r="BG48" i="16" s="1"/>
  <c r="JP38" i="7"/>
  <c r="JR38" i="7" s="1"/>
  <c r="BG42" i="16" s="1"/>
  <c r="JQ37" i="7"/>
  <c r="JS37" i="7" s="1"/>
  <c r="BG47" i="16" s="1"/>
  <c r="JP37" i="7"/>
  <c r="JR37" i="7" s="1"/>
  <c r="BG41" i="16" s="1"/>
  <c r="JQ36" i="7"/>
  <c r="JS36" i="7" s="1"/>
  <c r="BG46" i="16" s="1"/>
  <c r="JP36" i="7"/>
  <c r="JR36" i="7" s="1"/>
  <c r="BG40" i="16" s="1"/>
  <c r="JQ35" i="7"/>
  <c r="JS35" i="7" s="1"/>
  <c r="BG45" i="16" s="1"/>
  <c r="JP35" i="7"/>
  <c r="JR35" i="7" s="1"/>
  <c r="BG39" i="16" s="1"/>
  <c r="JQ34" i="7"/>
  <c r="JS34" i="7" s="1"/>
  <c r="BG44" i="16" s="1"/>
  <c r="JP34" i="7"/>
  <c r="JR34" i="7" s="1"/>
  <c r="BG38" i="16" s="1"/>
  <c r="JC39" i="7"/>
  <c r="JE39" i="7" s="1"/>
  <c r="BD49" i="16" s="1"/>
  <c r="JB39" i="7"/>
  <c r="JD39" i="7" s="1"/>
  <c r="BD43" i="16" s="1"/>
  <c r="JC38" i="7"/>
  <c r="JE38" i="7" s="1"/>
  <c r="BD48" i="16" s="1"/>
  <c r="JB38" i="7"/>
  <c r="JD38" i="7" s="1"/>
  <c r="BD42" i="16" s="1"/>
  <c r="JC37" i="7"/>
  <c r="JE37" i="7" s="1"/>
  <c r="BD47" i="16" s="1"/>
  <c r="JB37" i="7"/>
  <c r="JD37" i="7" s="1"/>
  <c r="BD41" i="16" s="1"/>
  <c r="JC36" i="7"/>
  <c r="JE36" i="7" s="1"/>
  <c r="BD46" i="16" s="1"/>
  <c r="JB36" i="7"/>
  <c r="JD36" i="7" s="1"/>
  <c r="BD40" i="16" s="1"/>
  <c r="JC35" i="7"/>
  <c r="JE35" i="7" s="1"/>
  <c r="BD45" i="16" s="1"/>
  <c r="JB35" i="7"/>
  <c r="JD35" i="7" s="1"/>
  <c r="BD39" i="16" s="1"/>
  <c r="JC34" i="7"/>
  <c r="JE34" i="7" s="1"/>
  <c r="BD44" i="16" s="1"/>
  <c r="JB34" i="7"/>
  <c r="JD34" i="7" s="1"/>
  <c r="BD38" i="16" s="1"/>
  <c r="JC29" i="7"/>
  <c r="JE29" i="7" s="1"/>
  <c r="BD37" i="16" s="1"/>
  <c r="JB29" i="7"/>
  <c r="JD29" i="7" s="1"/>
  <c r="BD31" i="16" s="1"/>
  <c r="JC28" i="7"/>
  <c r="JE28" i="7" s="1"/>
  <c r="BD36" i="16" s="1"/>
  <c r="JB28" i="7"/>
  <c r="JD28" i="7" s="1"/>
  <c r="BD30" i="16" s="1"/>
  <c r="JC27" i="7"/>
  <c r="JE27" i="7" s="1"/>
  <c r="BD35" i="16" s="1"/>
  <c r="JB27" i="7"/>
  <c r="JD27" i="7" s="1"/>
  <c r="BD29" i="16" s="1"/>
  <c r="JC26" i="7"/>
  <c r="JE26" i="7" s="1"/>
  <c r="BD34" i="16" s="1"/>
  <c r="JB26" i="7"/>
  <c r="JD26" i="7" s="1"/>
  <c r="BD28" i="16" s="1"/>
  <c r="JC25" i="7"/>
  <c r="JE25" i="7" s="1"/>
  <c r="BD33" i="16" s="1"/>
  <c r="JB25" i="7"/>
  <c r="JD25" i="7" s="1"/>
  <c r="BD27" i="16" s="1"/>
  <c r="JC24" i="7"/>
  <c r="JE24" i="7" s="1"/>
  <c r="BD32" i="16" s="1"/>
  <c r="JB24" i="7"/>
  <c r="JD24" i="7" s="1"/>
  <c r="BD26" i="16" s="1"/>
  <c r="IO39" i="7"/>
  <c r="IQ39" i="7" s="1"/>
  <c r="BA49" i="16" s="1"/>
  <c r="IN39" i="7"/>
  <c r="IP39" i="7" s="1"/>
  <c r="BA43" i="16" s="1"/>
  <c r="IO38" i="7"/>
  <c r="IQ38" i="7" s="1"/>
  <c r="BA48" i="16" s="1"/>
  <c r="IN38" i="7"/>
  <c r="IP38" i="7" s="1"/>
  <c r="BA42" i="16" s="1"/>
  <c r="IO37" i="7"/>
  <c r="IQ37" i="7" s="1"/>
  <c r="BA47" i="16" s="1"/>
  <c r="IN37" i="7"/>
  <c r="IP37" i="7" s="1"/>
  <c r="BA41" i="16" s="1"/>
  <c r="IO36" i="7"/>
  <c r="IQ36" i="7" s="1"/>
  <c r="BA46" i="16" s="1"/>
  <c r="IN36" i="7"/>
  <c r="IP36" i="7" s="1"/>
  <c r="BA40" i="16" s="1"/>
  <c r="IO35" i="7"/>
  <c r="IQ35" i="7" s="1"/>
  <c r="BA45" i="16" s="1"/>
  <c r="IN35" i="7"/>
  <c r="IP35" i="7" s="1"/>
  <c r="BA39" i="16" s="1"/>
  <c r="IO34" i="7"/>
  <c r="IQ34" i="7" s="1"/>
  <c r="BA44" i="16" s="1"/>
  <c r="IN34" i="7"/>
  <c r="IP34" i="7" s="1"/>
  <c r="BA38" i="16" s="1"/>
  <c r="IO29" i="7"/>
  <c r="IQ29" i="7" s="1"/>
  <c r="BA37" i="16" s="1"/>
  <c r="IN29" i="7"/>
  <c r="IP29" i="7" s="1"/>
  <c r="BA31" i="16" s="1"/>
  <c r="IO28" i="7"/>
  <c r="IQ28" i="7" s="1"/>
  <c r="BA36" i="16" s="1"/>
  <c r="IN28" i="7"/>
  <c r="IP28" i="7" s="1"/>
  <c r="BA30" i="16" s="1"/>
  <c r="IO27" i="7"/>
  <c r="IQ27" i="7" s="1"/>
  <c r="BA35" i="16" s="1"/>
  <c r="IN27" i="7"/>
  <c r="IP27" i="7" s="1"/>
  <c r="BA29" i="16" s="1"/>
  <c r="IO26" i="7"/>
  <c r="IQ26" i="7" s="1"/>
  <c r="BA34" i="16" s="1"/>
  <c r="IN26" i="7"/>
  <c r="IP26" i="7" s="1"/>
  <c r="BA28" i="16" s="1"/>
  <c r="IO25" i="7"/>
  <c r="IQ25" i="7" s="1"/>
  <c r="BA33" i="16" s="1"/>
  <c r="IN25" i="7"/>
  <c r="IP25" i="7" s="1"/>
  <c r="BA27" i="16" s="1"/>
  <c r="IO24" i="7"/>
  <c r="IQ24" i="7" s="1"/>
  <c r="BA32" i="16" s="1"/>
  <c r="IN24" i="7"/>
  <c r="IP24" i="7" s="1"/>
  <c r="BA26" i="16" s="1"/>
  <c r="IO19" i="7"/>
  <c r="IQ19" i="7" s="1"/>
  <c r="BA25" i="16" s="1"/>
  <c r="IN19" i="7"/>
  <c r="IP19" i="7" s="1"/>
  <c r="BA19" i="16" s="1"/>
  <c r="IO18" i="7"/>
  <c r="IQ18" i="7" s="1"/>
  <c r="BA24" i="16" s="1"/>
  <c r="IN18" i="7"/>
  <c r="IP18" i="7" s="1"/>
  <c r="BA18" i="16" s="1"/>
  <c r="IO17" i="7"/>
  <c r="IQ17" i="7" s="1"/>
  <c r="BA23" i="16" s="1"/>
  <c r="IN17" i="7"/>
  <c r="IP17" i="7" s="1"/>
  <c r="BA17" i="16" s="1"/>
  <c r="IO16" i="7"/>
  <c r="IQ16" i="7" s="1"/>
  <c r="BA22" i="16" s="1"/>
  <c r="IN16" i="7"/>
  <c r="IP16" i="7" s="1"/>
  <c r="BA16" i="16" s="1"/>
  <c r="IO15" i="7"/>
  <c r="IQ15" i="7" s="1"/>
  <c r="BA21" i="16" s="1"/>
  <c r="IN15" i="7"/>
  <c r="IP15" i="7" s="1"/>
  <c r="BA15" i="16" s="1"/>
  <c r="IO14" i="7"/>
  <c r="IQ14" i="7" s="1"/>
  <c r="BA20" i="16" s="1"/>
  <c r="IN14" i="7"/>
  <c r="IP14" i="7" s="1"/>
  <c r="BA14" i="16" s="1"/>
  <c r="JC19" i="7"/>
  <c r="JE19" i="7" s="1"/>
  <c r="BD25" i="16" s="1"/>
  <c r="JB19" i="7"/>
  <c r="JD19" i="7" s="1"/>
  <c r="BD19" i="16" s="1"/>
  <c r="JC18" i="7"/>
  <c r="JE18" i="7" s="1"/>
  <c r="BD24" i="16" s="1"/>
  <c r="JB18" i="7"/>
  <c r="JD18" i="7" s="1"/>
  <c r="BD18" i="16" s="1"/>
  <c r="JC17" i="7"/>
  <c r="JE17" i="7" s="1"/>
  <c r="BD23" i="16" s="1"/>
  <c r="JB17" i="7"/>
  <c r="JD17" i="7" s="1"/>
  <c r="BD17" i="16" s="1"/>
  <c r="JC16" i="7"/>
  <c r="JE16" i="7" s="1"/>
  <c r="BD22" i="16" s="1"/>
  <c r="JB16" i="7"/>
  <c r="JD16" i="7" s="1"/>
  <c r="BD16" i="16" s="1"/>
  <c r="JC15" i="7"/>
  <c r="JE15" i="7" s="1"/>
  <c r="BD21" i="16" s="1"/>
  <c r="JB15" i="7"/>
  <c r="JD15" i="7" s="1"/>
  <c r="BD15" i="16" s="1"/>
  <c r="JC14" i="7"/>
  <c r="JE14" i="7" s="1"/>
  <c r="BD20" i="16" s="1"/>
  <c r="JB14" i="7"/>
  <c r="JD14" i="7" s="1"/>
  <c r="BD14" i="16" s="1"/>
  <c r="JQ19" i="7"/>
  <c r="JS19" i="7" s="1"/>
  <c r="BG25" i="16" s="1"/>
  <c r="JP19" i="7"/>
  <c r="JR19" i="7" s="1"/>
  <c r="BG19" i="16" s="1"/>
  <c r="JQ18" i="7"/>
  <c r="JS18" i="7" s="1"/>
  <c r="BG24" i="16" s="1"/>
  <c r="JP18" i="7"/>
  <c r="JR18" i="7" s="1"/>
  <c r="BG18" i="16" s="1"/>
  <c r="JQ17" i="7"/>
  <c r="JS17" i="7" s="1"/>
  <c r="BG23" i="16" s="1"/>
  <c r="JP17" i="7"/>
  <c r="JR17" i="7" s="1"/>
  <c r="BG17" i="16" s="1"/>
  <c r="JQ16" i="7"/>
  <c r="JS16" i="7" s="1"/>
  <c r="BG22" i="16" s="1"/>
  <c r="JP16" i="7"/>
  <c r="JR16" i="7" s="1"/>
  <c r="BG16" i="16" s="1"/>
  <c r="JQ15" i="7"/>
  <c r="JS15" i="7" s="1"/>
  <c r="BG21" i="16" s="1"/>
  <c r="JP15" i="7"/>
  <c r="JR15" i="7" s="1"/>
  <c r="BG15" i="16" s="1"/>
  <c r="JQ14" i="7"/>
  <c r="JS14" i="7" s="1"/>
  <c r="BG20" i="16" s="1"/>
  <c r="JP14" i="7"/>
  <c r="JR14" i="7" s="1"/>
  <c r="BG14" i="16" s="1"/>
  <c r="JQ9" i="7"/>
  <c r="JS9" i="7" s="1"/>
  <c r="BG13" i="16" s="1"/>
  <c r="JP9" i="7"/>
  <c r="JR9" i="7" s="1"/>
  <c r="BG7" i="16" s="1"/>
  <c r="JQ8" i="7"/>
  <c r="JS8" i="7" s="1"/>
  <c r="BG12" i="16" s="1"/>
  <c r="JP8" i="7"/>
  <c r="JR8" i="7" s="1"/>
  <c r="BG6" i="16" s="1"/>
  <c r="JQ7" i="7"/>
  <c r="JS7" i="7" s="1"/>
  <c r="BG11" i="16" s="1"/>
  <c r="JP7" i="7"/>
  <c r="JR7" i="7" s="1"/>
  <c r="BG5" i="16" s="1"/>
  <c r="JQ6" i="7"/>
  <c r="JS6" i="7" s="1"/>
  <c r="BG10" i="16" s="1"/>
  <c r="JP6" i="7"/>
  <c r="JR6" i="7" s="1"/>
  <c r="BG4" i="16" s="1"/>
  <c r="JQ5" i="7"/>
  <c r="JS5" i="7" s="1"/>
  <c r="BG9" i="16" s="1"/>
  <c r="JP5" i="7"/>
  <c r="JR5" i="7" s="1"/>
  <c r="BG3" i="16" s="1"/>
  <c r="JQ4" i="7"/>
  <c r="JS4" i="7" s="1"/>
  <c r="BG8" i="16" s="1"/>
  <c r="JP4" i="7"/>
  <c r="JR4" i="7" s="1"/>
  <c r="BG2" i="16" s="1"/>
  <c r="JC9" i="7"/>
  <c r="JE9" i="7" s="1"/>
  <c r="BD13" i="16" s="1"/>
  <c r="JB9" i="7"/>
  <c r="JD9" i="7" s="1"/>
  <c r="BD7" i="16" s="1"/>
  <c r="JC8" i="7"/>
  <c r="JE8" i="7" s="1"/>
  <c r="BD12" i="16" s="1"/>
  <c r="JB8" i="7"/>
  <c r="JD8" i="7" s="1"/>
  <c r="BD6" i="16" s="1"/>
  <c r="JC7" i="7"/>
  <c r="JE7" i="7" s="1"/>
  <c r="BD11" i="16" s="1"/>
  <c r="JB7" i="7"/>
  <c r="JD7" i="7" s="1"/>
  <c r="BD5" i="16" s="1"/>
  <c r="JC6" i="7"/>
  <c r="JE6" i="7" s="1"/>
  <c r="BD10" i="16" s="1"/>
  <c r="JB6" i="7"/>
  <c r="JD6" i="7" s="1"/>
  <c r="BD4" i="16" s="1"/>
  <c r="JC5" i="7"/>
  <c r="JE5" i="7" s="1"/>
  <c r="BD9" i="16" s="1"/>
  <c r="JB5" i="7"/>
  <c r="JD5" i="7" s="1"/>
  <c r="BD3" i="16" s="1"/>
  <c r="JC4" i="7"/>
  <c r="JE4" i="7" s="1"/>
  <c r="BD8" i="16" s="1"/>
  <c r="JB4" i="7"/>
  <c r="JD4" i="7" s="1"/>
  <c r="BD2" i="16" s="1"/>
  <c r="IO9" i="7"/>
  <c r="IQ9" i="7" s="1"/>
  <c r="BA13" i="16" s="1"/>
  <c r="IN9" i="7"/>
  <c r="IP9" i="7" s="1"/>
  <c r="BA7" i="16" s="1"/>
  <c r="IO8" i="7"/>
  <c r="IQ8" i="7" s="1"/>
  <c r="BA12" i="16" s="1"/>
  <c r="IN8" i="7"/>
  <c r="IP8" i="7" s="1"/>
  <c r="BA6" i="16" s="1"/>
  <c r="IO7" i="7"/>
  <c r="IQ7" i="7" s="1"/>
  <c r="BA11" i="16" s="1"/>
  <c r="IN7" i="7"/>
  <c r="IP7" i="7" s="1"/>
  <c r="BA5" i="16" s="1"/>
  <c r="IO6" i="7"/>
  <c r="IQ6" i="7" s="1"/>
  <c r="BA10" i="16" s="1"/>
  <c r="IN6" i="7"/>
  <c r="IP6" i="7" s="1"/>
  <c r="BA4" i="16" s="1"/>
  <c r="IO5" i="7"/>
  <c r="IQ5" i="7" s="1"/>
  <c r="BA9" i="16" s="1"/>
  <c r="IN5" i="7"/>
  <c r="IP5" i="7" s="1"/>
  <c r="BA3" i="16" s="1"/>
  <c r="IO4" i="7"/>
  <c r="IQ4" i="7" s="1"/>
  <c r="BA8" i="16" s="1"/>
  <c r="IN4" i="7"/>
  <c r="IP4" i="7" s="1"/>
  <c r="BA2" i="16" s="1"/>
  <c r="GY9" i="7"/>
  <c r="HA9" i="7" s="1"/>
  <c r="AR13" i="16" s="1"/>
  <c r="R32" i="11" s="1"/>
  <c r="GX9" i="7"/>
  <c r="GZ9" i="7" s="1"/>
  <c r="AR7" i="16" s="1"/>
  <c r="R64" i="11" s="1"/>
  <c r="GY8" i="7"/>
  <c r="HA8" i="7" s="1"/>
  <c r="AR12" i="16" s="1"/>
  <c r="R27" i="11" s="1"/>
  <c r="GX8" i="7"/>
  <c r="GZ8" i="7" s="1"/>
  <c r="AR6" i="16" s="1"/>
  <c r="R56" i="11" s="1"/>
  <c r="GY7" i="7"/>
  <c r="HA7" i="7" s="1"/>
  <c r="AR11" i="16" s="1"/>
  <c r="R21" i="11" s="1"/>
  <c r="GX7" i="7"/>
  <c r="GZ7" i="7" s="1"/>
  <c r="AR5" i="16" s="1"/>
  <c r="R112" i="11" s="1"/>
  <c r="GY6" i="7"/>
  <c r="HA6" i="7" s="1"/>
  <c r="AR10" i="16" s="1"/>
  <c r="R8" i="11" s="1"/>
  <c r="GX6" i="7"/>
  <c r="GZ6" i="7" s="1"/>
  <c r="AR4" i="16" s="1"/>
  <c r="R70" i="11" s="1"/>
  <c r="GY5" i="7"/>
  <c r="HA5" i="7" s="1"/>
  <c r="AR9" i="16" s="1"/>
  <c r="R31" i="11" s="1"/>
  <c r="GX5" i="7"/>
  <c r="GZ5" i="7" s="1"/>
  <c r="AR3" i="16" s="1"/>
  <c r="R94" i="11" s="1"/>
  <c r="GY4" i="7"/>
  <c r="HA4" i="7" s="1"/>
  <c r="AR8" i="16" s="1"/>
  <c r="R29" i="11" s="1"/>
  <c r="GX4" i="7"/>
  <c r="GZ4" i="7" s="1"/>
  <c r="AR2" i="16" s="1"/>
  <c r="R89" i="11" s="1"/>
  <c r="HM9" i="7"/>
  <c r="HO9" i="7" s="1"/>
  <c r="AU13" i="16" s="1"/>
  <c r="S24" i="11" s="1"/>
  <c r="HL9" i="7"/>
  <c r="HN9" i="7" s="1"/>
  <c r="AU7" i="16" s="1"/>
  <c r="S29" i="11" s="1"/>
  <c r="HM8" i="7"/>
  <c r="HO8" i="7" s="1"/>
  <c r="AU12" i="16" s="1"/>
  <c r="S30" i="11" s="1"/>
  <c r="HL8" i="7"/>
  <c r="HN8" i="7" s="1"/>
  <c r="AU6" i="16" s="1"/>
  <c r="S27" i="11" s="1"/>
  <c r="HM7" i="7"/>
  <c r="HO7" i="7" s="1"/>
  <c r="AU11" i="16" s="1"/>
  <c r="S58" i="11" s="1"/>
  <c r="HL7" i="7"/>
  <c r="HN7" i="7" s="1"/>
  <c r="AU5" i="16" s="1"/>
  <c r="S21" i="11" s="1"/>
  <c r="HM6" i="7"/>
  <c r="HO6" i="7" s="1"/>
  <c r="AU10" i="16" s="1"/>
  <c r="S91" i="11" s="1"/>
  <c r="HL6" i="7"/>
  <c r="HN6" i="7" s="1"/>
  <c r="AU4" i="16" s="1"/>
  <c r="S8" i="11" s="1"/>
  <c r="HM5" i="7"/>
  <c r="HO5" i="7" s="1"/>
  <c r="AU9" i="16" s="1"/>
  <c r="S23" i="11" s="1"/>
  <c r="HL5" i="7"/>
  <c r="HN5" i="7" s="1"/>
  <c r="AU3" i="16" s="1"/>
  <c r="S31" i="11" s="1"/>
  <c r="HM4" i="7"/>
  <c r="HO4" i="7" s="1"/>
  <c r="AU8" i="16" s="1"/>
  <c r="S63" i="11" s="1"/>
  <c r="HL4" i="7"/>
  <c r="HN4" i="7" s="1"/>
  <c r="AU2" i="16" s="1"/>
  <c r="S72" i="11" s="1"/>
  <c r="IA9" i="7"/>
  <c r="IC9" i="7" s="1"/>
  <c r="AX13" i="16" s="1"/>
  <c r="HZ9" i="7"/>
  <c r="IB9" i="7" s="1"/>
  <c r="AX7" i="16" s="1"/>
  <c r="IA8" i="7"/>
  <c r="IC8" i="7" s="1"/>
  <c r="AX12" i="16" s="1"/>
  <c r="HZ8" i="7"/>
  <c r="IB8" i="7" s="1"/>
  <c r="AX6" i="16" s="1"/>
  <c r="IA7" i="7"/>
  <c r="IC7" i="7" s="1"/>
  <c r="AX11" i="16" s="1"/>
  <c r="HZ7" i="7"/>
  <c r="IB7" i="7" s="1"/>
  <c r="AX5" i="16" s="1"/>
  <c r="IA6" i="7"/>
  <c r="IC6" i="7" s="1"/>
  <c r="AX10" i="16" s="1"/>
  <c r="HZ6" i="7"/>
  <c r="IB6" i="7" s="1"/>
  <c r="AX4" i="16" s="1"/>
  <c r="IA5" i="7"/>
  <c r="IC5" i="7" s="1"/>
  <c r="AX9" i="16" s="1"/>
  <c r="HZ5" i="7"/>
  <c r="IB5" i="7" s="1"/>
  <c r="AX3" i="16" s="1"/>
  <c r="IA4" i="7"/>
  <c r="IC4" i="7" s="1"/>
  <c r="AX8" i="16" s="1"/>
  <c r="HZ4" i="7"/>
  <c r="IB4" i="7" s="1"/>
  <c r="AX2" i="16" s="1"/>
  <c r="IA19" i="7"/>
  <c r="IC19" i="7" s="1"/>
  <c r="AX25" i="16" s="1"/>
  <c r="T13" i="11" s="1"/>
  <c r="HZ19" i="7"/>
  <c r="IB19" i="7" s="1"/>
  <c r="AX19" i="16" s="1"/>
  <c r="T112" i="11" s="1"/>
  <c r="IA18" i="7"/>
  <c r="IC18" i="7" s="1"/>
  <c r="AX24" i="16" s="1"/>
  <c r="T25" i="11" s="1"/>
  <c r="HZ18" i="7"/>
  <c r="IB18" i="7" s="1"/>
  <c r="AX18" i="16" s="1"/>
  <c r="T64" i="11" s="1"/>
  <c r="IA17" i="7"/>
  <c r="IC17" i="7" s="1"/>
  <c r="AX23" i="16" s="1"/>
  <c r="T99" i="11" s="1"/>
  <c r="HZ17" i="7"/>
  <c r="IB17" i="7" s="1"/>
  <c r="AX17" i="16" s="1"/>
  <c r="T92" i="11" s="1"/>
  <c r="IA16" i="7"/>
  <c r="IC16" i="7" s="1"/>
  <c r="AX22" i="16" s="1"/>
  <c r="T11" i="11" s="1"/>
  <c r="HZ16" i="7"/>
  <c r="IB16" i="7" s="1"/>
  <c r="AX16" i="16" s="1"/>
  <c r="T56" i="11" s="1"/>
  <c r="IA15" i="7"/>
  <c r="IC15" i="7" s="1"/>
  <c r="AX21" i="16" s="1"/>
  <c r="T28" i="11" s="1"/>
  <c r="HZ15" i="7"/>
  <c r="IB15" i="7" s="1"/>
  <c r="AX15" i="16" s="1"/>
  <c r="T60" i="11" s="1"/>
  <c r="IA14" i="7"/>
  <c r="IC14" i="7" s="1"/>
  <c r="AX20" i="16" s="1"/>
  <c r="T106" i="11" s="1"/>
  <c r="HZ14" i="7"/>
  <c r="IB14" i="7" s="1"/>
  <c r="AX14" i="16" s="1"/>
  <c r="T98" i="11" s="1"/>
  <c r="HM19" i="7"/>
  <c r="HO19" i="7" s="1"/>
  <c r="AU25" i="16" s="1"/>
  <c r="S68" i="11" s="1"/>
  <c r="HL19" i="7"/>
  <c r="HN19" i="7" s="1"/>
  <c r="AU19" i="16" s="1"/>
  <c r="S5" i="11" s="1"/>
  <c r="HM18" i="7"/>
  <c r="HO18" i="7" s="1"/>
  <c r="AU24" i="16" s="1"/>
  <c r="S64" i="11" s="1"/>
  <c r="HL18" i="7"/>
  <c r="HN18" i="7" s="1"/>
  <c r="AU18" i="16" s="1"/>
  <c r="S38" i="11" s="1"/>
  <c r="HM17" i="7"/>
  <c r="HO17" i="7" s="1"/>
  <c r="AU23" i="16" s="1"/>
  <c r="S79" i="11" s="1"/>
  <c r="HL17" i="7"/>
  <c r="HN17" i="7" s="1"/>
  <c r="AU17" i="16" s="1"/>
  <c r="S73" i="11" s="1"/>
  <c r="HM16" i="7"/>
  <c r="HO16" i="7" s="1"/>
  <c r="AU22" i="16" s="1"/>
  <c r="S92" i="11" s="1"/>
  <c r="HL16" i="7"/>
  <c r="HN16" i="7" s="1"/>
  <c r="AU16" i="16" s="1"/>
  <c r="S105" i="11" s="1"/>
  <c r="HM15" i="7"/>
  <c r="HO15" i="7" s="1"/>
  <c r="AU21" i="16" s="1"/>
  <c r="S112" i="11" s="1"/>
  <c r="HL15" i="7"/>
  <c r="HN15" i="7" s="1"/>
  <c r="AU15" i="16" s="1"/>
  <c r="S55" i="11" s="1"/>
  <c r="HM14" i="7"/>
  <c r="HO14" i="7" s="1"/>
  <c r="AU20" i="16" s="1"/>
  <c r="S70" i="11" s="1"/>
  <c r="HL14" i="7"/>
  <c r="HN14" i="7" s="1"/>
  <c r="AU14" i="16" s="1"/>
  <c r="S2" i="11" s="1"/>
  <c r="GY19" i="7"/>
  <c r="HA19" i="7" s="1"/>
  <c r="AR25" i="16" s="1"/>
  <c r="GX19" i="7"/>
  <c r="GZ19" i="7" s="1"/>
  <c r="AR19" i="16" s="1"/>
  <c r="GY18" i="7"/>
  <c r="HA18" i="7" s="1"/>
  <c r="AR24" i="16" s="1"/>
  <c r="GX18" i="7"/>
  <c r="GZ18" i="7" s="1"/>
  <c r="AR18" i="16" s="1"/>
  <c r="GY17" i="7"/>
  <c r="HA17" i="7" s="1"/>
  <c r="AR23" i="16" s="1"/>
  <c r="GX17" i="7"/>
  <c r="GZ17" i="7" s="1"/>
  <c r="AR17" i="16" s="1"/>
  <c r="GY16" i="7"/>
  <c r="HA16" i="7" s="1"/>
  <c r="AR22" i="16" s="1"/>
  <c r="GX16" i="7"/>
  <c r="GZ16" i="7" s="1"/>
  <c r="AR16" i="16" s="1"/>
  <c r="GY15" i="7"/>
  <c r="HA15" i="7" s="1"/>
  <c r="AR21" i="16" s="1"/>
  <c r="GX15" i="7"/>
  <c r="GZ15" i="7" s="1"/>
  <c r="AR15" i="16" s="1"/>
  <c r="GY14" i="7"/>
  <c r="HA14" i="7" s="1"/>
  <c r="AR20" i="16" s="1"/>
  <c r="GX14" i="7"/>
  <c r="GZ14" i="7" s="1"/>
  <c r="AR14" i="16" s="1"/>
  <c r="GY29" i="7"/>
  <c r="HA29" i="7" s="1"/>
  <c r="AR37" i="16" s="1"/>
  <c r="R24" i="11" s="1"/>
  <c r="GX29" i="7"/>
  <c r="GZ29" i="7" s="1"/>
  <c r="AR31" i="16" s="1"/>
  <c r="R41" i="11" s="1"/>
  <c r="GY28" i="7"/>
  <c r="HA28" i="7" s="1"/>
  <c r="AR36" i="16" s="1"/>
  <c r="R30" i="11" s="1"/>
  <c r="GX28" i="7"/>
  <c r="GZ28" i="7" s="1"/>
  <c r="AR30" i="16" s="1"/>
  <c r="R74" i="11" s="1"/>
  <c r="GY27" i="7"/>
  <c r="HA27" i="7" s="1"/>
  <c r="AR35" i="16" s="1"/>
  <c r="R129" i="11" s="1"/>
  <c r="GX27" i="7"/>
  <c r="GZ27" i="7" s="1"/>
  <c r="AR29" i="16" s="1"/>
  <c r="R82" i="11" s="1"/>
  <c r="GY26" i="7"/>
  <c r="HA26" i="7" s="1"/>
  <c r="AR34" i="16" s="1"/>
  <c r="R63" i="11" s="1"/>
  <c r="GX26" i="7"/>
  <c r="GZ26" i="7" s="1"/>
  <c r="AR28" i="16" s="1"/>
  <c r="R52" i="11" s="1"/>
  <c r="GY25" i="7"/>
  <c r="HA25" i="7" s="1"/>
  <c r="AR33" i="16" s="1"/>
  <c r="R58" i="11" s="1"/>
  <c r="GX25" i="7"/>
  <c r="GZ25" i="7" s="1"/>
  <c r="AR27" i="16" s="1"/>
  <c r="R39" i="11" s="1"/>
  <c r="GY24" i="7"/>
  <c r="HA24" i="7" s="1"/>
  <c r="AR32" i="16" s="1"/>
  <c r="R23" i="11" s="1"/>
  <c r="GX24" i="7"/>
  <c r="GZ24" i="7" s="1"/>
  <c r="AR26" i="16" s="1"/>
  <c r="R100" i="11" s="1"/>
  <c r="HM29" i="7"/>
  <c r="HO29" i="7" s="1"/>
  <c r="AU37" i="16" s="1"/>
  <c r="S82" i="11" s="1"/>
  <c r="HL29" i="7"/>
  <c r="HN29" i="7" s="1"/>
  <c r="AU31" i="16" s="1"/>
  <c r="S26" i="11" s="1"/>
  <c r="HM28" i="7"/>
  <c r="HO28" i="7" s="1"/>
  <c r="AU36" i="16" s="1"/>
  <c r="S74" i="11" s="1"/>
  <c r="HL28" i="7"/>
  <c r="HN28" i="7" s="1"/>
  <c r="AU30" i="16" s="1"/>
  <c r="S57" i="11" s="1"/>
  <c r="HM27" i="7"/>
  <c r="HO27" i="7" s="1"/>
  <c r="AU35" i="16" s="1"/>
  <c r="S65" i="11" s="1"/>
  <c r="HL27" i="7"/>
  <c r="HN27" i="7" s="1"/>
  <c r="AU29" i="16" s="1"/>
  <c r="S42" i="11" s="1"/>
  <c r="HM26" i="7"/>
  <c r="HO26" i="7" s="1"/>
  <c r="AU34" i="16" s="1"/>
  <c r="S52" i="11" s="1"/>
  <c r="HL26" i="7"/>
  <c r="HN26" i="7" s="1"/>
  <c r="AU28" i="16" s="1"/>
  <c r="S51" i="11" s="1"/>
  <c r="HM25" i="7"/>
  <c r="HO25" i="7" s="1"/>
  <c r="AU33" i="16" s="1"/>
  <c r="S39" i="11" s="1"/>
  <c r="HL25" i="7"/>
  <c r="HN25" i="7" s="1"/>
  <c r="AU27" i="16" s="1"/>
  <c r="S61" i="11" s="1"/>
  <c r="HM24" i="7"/>
  <c r="HO24" i="7" s="1"/>
  <c r="AU32" i="16" s="1"/>
  <c r="S100" i="11" s="1"/>
  <c r="HL24" i="7"/>
  <c r="HN24" i="7" s="1"/>
  <c r="AU26" i="16" s="1"/>
  <c r="S22" i="11" s="1"/>
  <c r="IA29" i="7"/>
  <c r="IC29" i="7" s="1"/>
  <c r="AX37" i="16" s="1"/>
  <c r="HZ29" i="7"/>
  <c r="IB29" i="7" s="1"/>
  <c r="AX31" i="16" s="1"/>
  <c r="T51" i="11" s="1"/>
  <c r="IA28" i="7"/>
  <c r="IC28" i="7" s="1"/>
  <c r="AX36" i="16" s="1"/>
  <c r="HZ28" i="7"/>
  <c r="IB28" i="7" s="1"/>
  <c r="AX30" i="16" s="1"/>
  <c r="T26" i="11" s="1"/>
  <c r="IA27" i="7"/>
  <c r="IC27" i="7" s="1"/>
  <c r="AX35" i="16" s="1"/>
  <c r="HZ27" i="7"/>
  <c r="IB27" i="7" s="1"/>
  <c r="AX29" i="16" s="1"/>
  <c r="T57" i="11" s="1"/>
  <c r="IA26" i="7"/>
  <c r="IC26" i="7" s="1"/>
  <c r="AX34" i="16" s="1"/>
  <c r="HZ26" i="7"/>
  <c r="IB26" i="7" s="1"/>
  <c r="AX28" i="16" s="1"/>
  <c r="T22" i="11" s="1"/>
  <c r="IA25" i="7"/>
  <c r="IC25" i="7" s="1"/>
  <c r="AX33" i="16" s="1"/>
  <c r="T67" i="11" s="1"/>
  <c r="HZ25" i="7"/>
  <c r="IB25" i="7" s="1"/>
  <c r="AX27" i="16" s="1"/>
  <c r="T42" i="11" s="1"/>
  <c r="IA24" i="7"/>
  <c r="IC24" i="7" s="1"/>
  <c r="AX32" i="16" s="1"/>
  <c r="HZ24" i="7"/>
  <c r="IB24" i="7" s="1"/>
  <c r="AX26" i="16" s="1"/>
  <c r="T61" i="11" s="1"/>
  <c r="IA39" i="7"/>
  <c r="IC39" i="7" s="1"/>
  <c r="AX49" i="16" s="1"/>
  <c r="T27" i="11" s="1"/>
  <c r="HZ39" i="7"/>
  <c r="IB39" i="7" s="1"/>
  <c r="AX43" i="16" s="1"/>
  <c r="T17" i="11" s="1"/>
  <c r="IA38" i="7"/>
  <c r="IC38" i="7" s="1"/>
  <c r="AX48" i="16" s="1"/>
  <c r="T32" i="11" s="1"/>
  <c r="HZ38" i="7"/>
  <c r="IB38" i="7" s="1"/>
  <c r="AX42" i="16" s="1"/>
  <c r="T40" i="11" s="1"/>
  <c r="IA37" i="7"/>
  <c r="IC37" i="7" s="1"/>
  <c r="AX47" i="16" s="1"/>
  <c r="T31" i="11" s="1"/>
  <c r="HZ37" i="7"/>
  <c r="IB37" i="7" s="1"/>
  <c r="AX41" i="16" s="1"/>
  <c r="T15" i="11" s="1"/>
  <c r="IA36" i="7"/>
  <c r="IC36" i="7" s="1"/>
  <c r="AX46" i="16" s="1"/>
  <c r="T29" i="11" s="1"/>
  <c r="HZ36" i="7"/>
  <c r="IB36" i="7" s="1"/>
  <c r="AX40" i="16" s="1"/>
  <c r="T86" i="11" s="1"/>
  <c r="IA35" i="7"/>
  <c r="IC35" i="7" s="1"/>
  <c r="AX45" i="16" s="1"/>
  <c r="T21" i="11" s="1"/>
  <c r="HZ35" i="7"/>
  <c r="IB35" i="7" s="1"/>
  <c r="AX39" i="16" s="1"/>
  <c r="T33" i="11" s="1"/>
  <c r="IA34" i="7"/>
  <c r="IC34" i="7" s="1"/>
  <c r="AX44" i="16" s="1"/>
  <c r="T8" i="11" s="1"/>
  <c r="HZ34" i="7"/>
  <c r="IB34" i="7" s="1"/>
  <c r="AX38" i="16" s="1"/>
  <c r="T53" i="11" s="1"/>
  <c r="HM39" i="7"/>
  <c r="HO39" i="7" s="1"/>
  <c r="AU49" i="16" s="1"/>
  <c r="S69" i="11" s="1"/>
  <c r="HL39" i="7"/>
  <c r="HN39" i="7" s="1"/>
  <c r="AU43" i="16" s="1"/>
  <c r="HM38" i="7"/>
  <c r="HO38" i="7" s="1"/>
  <c r="AU48" i="16" s="1"/>
  <c r="S46" i="11" s="1"/>
  <c r="HL38" i="7"/>
  <c r="HN38" i="7" s="1"/>
  <c r="AU42" i="16" s="1"/>
  <c r="HM37" i="7"/>
  <c r="HO37" i="7" s="1"/>
  <c r="AU47" i="16" s="1"/>
  <c r="S62" i="11" s="1"/>
  <c r="HL37" i="7"/>
  <c r="HN37" i="7" s="1"/>
  <c r="AU41" i="16" s="1"/>
  <c r="S67" i="11" s="1"/>
  <c r="HM36" i="7"/>
  <c r="HO36" i="7" s="1"/>
  <c r="AU46" i="16" s="1"/>
  <c r="S96" i="11" s="1"/>
  <c r="HL36" i="7"/>
  <c r="HN36" i="7" s="1"/>
  <c r="AU40" i="16" s="1"/>
  <c r="HM35" i="7"/>
  <c r="HO35" i="7" s="1"/>
  <c r="AU45" i="16" s="1"/>
  <c r="S71" i="11" s="1"/>
  <c r="HL35" i="7"/>
  <c r="HN35" i="7" s="1"/>
  <c r="AU39" i="16" s="1"/>
  <c r="HM34" i="7"/>
  <c r="HO34" i="7" s="1"/>
  <c r="AU44" i="16" s="1"/>
  <c r="S135" i="11" s="1"/>
  <c r="HL34" i="7"/>
  <c r="HN34" i="7" s="1"/>
  <c r="AU38" i="16" s="1"/>
  <c r="GY39" i="7"/>
  <c r="HA39" i="7" s="1"/>
  <c r="AR49" i="16" s="1"/>
  <c r="GX39" i="7"/>
  <c r="GZ39" i="7" s="1"/>
  <c r="AR43" i="16" s="1"/>
  <c r="R13" i="11" s="1"/>
  <c r="GY38" i="7"/>
  <c r="HA38" i="7" s="1"/>
  <c r="AR48" i="16" s="1"/>
  <c r="GX38" i="7"/>
  <c r="GZ38" i="7" s="1"/>
  <c r="AR42" i="16" s="1"/>
  <c r="R83" i="11" s="1"/>
  <c r="GY37" i="7"/>
  <c r="HA37" i="7" s="1"/>
  <c r="AR47" i="16" s="1"/>
  <c r="R57" i="11" s="1"/>
  <c r="GX37" i="7"/>
  <c r="GZ37" i="7" s="1"/>
  <c r="AR41" i="16" s="1"/>
  <c r="R106" i="11" s="1"/>
  <c r="GY36" i="7"/>
  <c r="HA36" i="7" s="1"/>
  <c r="AR46" i="16" s="1"/>
  <c r="R42" i="11" s="1"/>
  <c r="GX36" i="7"/>
  <c r="GZ36" i="7" s="1"/>
  <c r="AR40" i="16" s="1"/>
  <c r="R28" i="11" s="1"/>
  <c r="GY35" i="7"/>
  <c r="HA35" i="7" s="1"/>
  <c r="AR45" i="16" s="1"/>
  <c r="R26" i="11" s="1"/>
  <c r="GX35" i="7"/>
  <c r="GZ35" i="7" s="1"/>
  <c r="AR39" i="16" s="1"/>
  <c r="R25" i="11" s="1"/>
  <c r="GY34" i="7"/>
  <c r="HA34" i="7" s="1"/>
  <c r="AR44" i="16" s="1"/>
  <c r="R61" i="11" s="1"/>
  <c r="GX34" i="7"/>
  <c r="GZ34" i="7" s="1"/>
  <c r="AR38" i="16" s="1"/>
  <c r="R11" i="11" s="1"/>
  <c r="GY49" i="7"/>
  <c r="HA49" i="7" s="1"/>
  <c r="AR61" i="16" s="1"/>
  <c r="R15" i="11" s="1"/>
  <c r="GX49" i="7"/>
  <c r="GZ49" i="7" s="1"/>
  <c r="AR55" i="16" s="1"/>
  <c r="R49" i="11" s="1"/>
  <c r="GY48" i="7"/>
  <c r="HA48" i="7" s="1"/>
  <c r="AR60" i="16" s="1"/>
  <c r="R53" i="11" s="1"/>
  <c r="GX48" i="7"/>
  <c r="GZ48" i="7" s="1"/>
  <c r="AR54" i="16" s="1"/>
  <c r="R16" i="11" s="1"/>
  <c r="GY47" i="7"/>
  <c r="HA47" i="7" s="1"/>
  <c r="AR59" i="16" s="1"/>
  <c r="R33" i="11" s="1"/>
  <c r="GX47" i="7"/>
  <c r="GZ47" i="7" s="1"/>
  <c r="AR53" i="16" s="1"/>
  <c r="GY46" i="7"/>
  <c r="HA46" i="7" s="1"/>
  <c r="AR58" i="16" s="1"/>
  <c r="R17" i="11" s="1"/>
  <c r="GX46" i="7"/>
  <c r="GZ46" i="7" s="1"/>
  <c r="AR52" i="16" s="1"/>
  <c r="R37" i="11" s="1"/>
  <c r="GY45" i="7"/>
  <c r="HA45" i="7" s="1"/>
  <c r="AR57" i="16" s="1"/>
  <c r="R40" i="11" s="1"/>
  <c r="GX45" i="7"/>
  <c r="GZ45" i="7" s="1"/>
  <c r="AR51" i="16" s="1"/>
  <c r="R9" i="11" s="1"/>
  <c r="GY44" i="7"/>
  <c r="HA44" i="7" s="1"/>
  <c r="AR56" i="16" s="1"/>
  <c r="R19" i="11" s="1"/>
  <c r="GX44" i="7"/>
  <c r="GZ44" i="7" s="1"/>
  <c r="AR50" i="16" s="1"/>
  <c r="R44" i="11" s="1"/>
  <c r="HM49" i="7"/>
  <c r="HO49" i="7" s="1"/>
  <c r="AU61" i="16" s="1"/>
  <c r="S35" i="11" s="1"/>
  <c r="HL49" i="7"/>
  <c r="HN49" i="7" s="1"/>
  <c r="AU55" i="16" s="1"/>
  <c r="S85" i="11" s="1"/>
  <c r="HM48" i="7"/>
  <c r="HO48" i="7" s="1"/>
  <c r="AU60" i="16" s="1"/>
  <c r="S16" i="11" s="1"/>
  <c r="HL48" i="7"/>
  <c r="HN48" i="7" s="1"/>
  <c r="AU54" i="16" s="1"/>
  <c r="S13" i="11" s="1"/>
  <c r="HM47" i="7"/>
  <c r="HO47" i="7" s="1"/>
  <c r="AU59" i="16" s="1"/>
  <c r="S9" i="11" s="1"/>
  <c r="HL47" i="7"/>
  <c r="HN47" i="7" s="1"/>
  <c r="AU53" i="16" s="1"/>
  <c r="S28" i="11" s="1"/>
  <c r="HM46" i="7"/>
  <c r="HO46" i="7" s="1"/>
  <c r="AU58" i="16" s="1"/>
  <c r="S49" i="11" s="1"/>
  <c r="HL46" i="7"/>
  <c r="HN46" i="7" s="1"/>
  <c r="AU52" i="16" s="1"/>
  <c r="S25" i="11" s="1"/>
  <c r="HM45" i="7"/>
  <c r="HO45" i="7" s="1"/>
  <c r="AU57" i="16" s="1"/>
  <c r="S84" i="11" s="1"/>
  <c r="HL45" i="7"/>
  <c r="HN45" i="7" s="1"/>
  <c r="AU51" i="16" s="1"/>
  <c r="S76" i="11" s="1"/>
  <c r="HM44" i="7"/>
  <c r="HO44" i="7" s="1"/>
  <c r="AU56" i="16" s="1"/>
  <c r="S47" i="11" s="1"/>
  <c r="HL44" i="7"/>
  <c r="HN44" i="7" s="1"/>
  <c r="AU50" i="16" s="1"/>
  <c r="S99" i="11" s="1"/>
  <c r="IC49" i="7"/>
  <c r="AX61" i="16" s="1"/>
  <c r="T45" i="11" s="1"/>
  <c r="IB49" i="7"/>
  <c r="AX55" i="16" s="1"/>
  <c r="T9" i="11" s="1"/>
  <c r="IC48" i="7"/>
  <c r="AX60" i="16" s="1"/>
  <c r="T3" i="11" s="1"/>
  <c r="IB48" i="7"/>
  <c r="AX54" i="16" s="1"/>
  <c r="T75" i="11" s="1"/>
  <c r="IC47" i="7"/>
  <c r="AX59" i="16" s="1"/>
  <c r="T134" i="11" s="1"/>
  <c r="IB47" i="7"/>
  <c r="AX53" i="16" s="1"/>
  <c r="T16" i="11" s="1"/>
  <c r="IC46" i="7"/>
  <c r="AX58" i="16" s="1"/>
  <c r="T43" i="11" s="1"/>
  <c r="IB46" i="7"/>
  <c r="AX52" i="16" s="1"/>
  <c r="T35" i="11" s="1"/>
  <c r="IC45" i="7"/>
  <c r="AX57" i="16" s="1"/>
  <c r="T6" i="11" s="1"/>
  <c r="IB45" i="7"/>
  <c r="AX51" i="16" s="1"/>
  <c r="T44" i="11" s="1"/>
  <c r="IC44" i="7"/>
  <c r="AX56" i="16" s="1"/>
  <c r="T10" i="11" s="1"/>
  <c r="IB44" i="7"/>
  <c r="AX50" i="16" s="1"/>
  <c r="T59" i="11" s="1"/>
  <c r="IC59" i="7"/>
  <c r="AX73" i="16" s="1"/>
  <c r="T69" i="11" s="1"/>
  <c r="IB59" i="7"/>
  <c r="AX67" i="16" s="1"/>
  <c r="T41" i="11" s="1"/>
  <c r="IC58" i="7"/>
  <c r="AX72" i="16" s="1"/>
  <c r="T46" i="11" s="1"/>
  <c r="IB58" i="7"/>
  <c r="AX66" i="16" s="1"/>
  <c r="T74" i="11" s="1"/>
  <c r="IC57" i="7"/>
  <c r="AX71" i="16" s="1"/>
  <c r="T71" i="11" s="1"/>
  <c r="IB57" i="7"/>
  <c r="AX65" i="16" s="1"/>
  <c r="T82" i="11" s="1"/>
  <c r="IC56" i="7"/>
  <c r="AX70" i="16" s="1"/>
  <c r="T96" i="11" s="1"/>
  <c r="IB56" i="7"/>
  <c r="AX64" i="16" s="1"/>
  <c r="T52" i="11" s="1"/>
  <c r="IC55" i="7"/>
  <c r="AX69" i="16" s="1"/>
  <c r="T93" i="11" s="1"/>
  <c r="IB55" i="7"/>
  <c r="AX63" i="16" s="1"/>
  <c r="T65" i="11" s="1"/>
  <c r="IC54" i="7"/>
  <c r="AX68" i="16" s="1"/>
  <c r="T135" i="11" s="1"/>
  <c r="IB54" i="7"/>
  <c r="AX62" i="16" s="1"/>
  <c r="T39" i="11" s="1"/>
  <c r="HM59" i="7"/>
  <c r="HO59" i="7" s="1"/>
  <c r="AU73" i="16" s="1"/>
  <c r="S134" i="11" s="1"/>
  <c r="HL59" i="7"/>
  <c r="HN59" i="7" s="1"/>
  <c r="AU67" i="16" s="1"/>
  <c r="S40" i="11" s="1"/>
  <c r="HM58" i="7"/>
  <c r="HO58" i="7" s="1"/>
  <c r="AU72" i="16" s="1"/>
  <c r="S45" i="11" s="1"/>
  <c r="HL58" i="7"/>
  <c r="HN58" i="7" s="1"/>
  <c r="AU66" i="16" s="1"/>
  <c r="S17" i="11" s="1"/>
  <c r="HM57" i="7"/>
  <c r="HO57" i="7" s="1"/>
  <c r="AU71" i="16" s="1"/>
  <c r="S3" i="11" s="1"/>
  <c r="HL57" i="7"/>
  <c r="HN57" i="7" s="1"/>
  <c r="AU65" i="16" s="1"/>
  <c r="S33" i="11" s="1"/>
  <c r="HM56" i="7"/>
  <c r="HO56" i="7" s="1"/>
  <c r="AU70" i="16" s="1"/>
  <c r="S6" i="11" s="1"/>
  <c r="HL56" i="7"/>
  <c r="HN56" i="7" s="1"/>
  <c r="AU64" i="16" s="1"/>
  <c r="S119" i="11" s="1"/>
  <c r="HM55" i="7"/>
  <c r="HO55" i="7" s="1"/>
  <c r="AU69" i="16" s="1"/>
  <c r="S43" i="11" s="1"/>
  <c r="HL55" i="7"/>
  <c r="HN55" i="7" s="1"/>
  <c r="AU63" i="16" s="1"/>
  <c r="S90" i="11" s="1"/>
  <c r="HM54" i="7"/>
  <c r="HO54" i="7" s="1"/>
  <c r="AU68" i="16" s="1"/>
  <c r="S10" i="11" s="1"/>
  <c r="HL54" i="7"/>
  <c r="HN54" i="7" s="1"/>
  <c r="AU62" i="16" s="1"/>
  <c r="S19" i="11" s="1"/>
  <c r="GY59" i="7"/>
  <c r="HA59" i="7" s="1"/>
  <c r="AR73" i="16" s="1"/>
  <c r="GX59" i="7"/>
  <c r="GZ59" i="7" s="1"/>
  <c r="AR67" i="16" s="1"/>
  <c r="R6" i="11" s="1"/>
  <c r="GY58" i="7"/>
  <c r="HA58" i="7" s="1"/>
  <c r="AR72" i="16" s="1"/>
  <c r="GX58" i="7"/>
  <c r="GZ58" i="7" s="1"/>
  <c r="AR66" i="16" s="1"/>
  <c r="R3" i="11" s="1"/>
  <c r="GY57" i="7"/>
  <c r="HA57" i="7" s="1"/>
  <c r="AR71" i="16" s="1"/>
  <c r="GX57" i="7"/>
  <c r="GZ57" i="7" s="1"/>
  <c r="AR65" i="16" s="1"/>
  <c r="R45" i="11" s="1"/>
  <c r="GY56" i="7"/>
  <c r="HA56" i="7" s="1"/>
  <c r="AR70" i="16" s="1"/>
  <c r="R36" i="11" s="1"/>
  <c r="GX56" i="7"/>
  <c r="GZ56" i="7" s="1"/>
  <c r="AR64" i="16" s="1"/>
  <c r="R134" i="11" s="1"/>
  <c r="GY55" i="7"/>
  <c r="HA55" i="7" s="1"/>
  <c r="AR69" i="16" s="1"/>
  <c r="GX55" i="7"/>
  <c r="GZ55" i="7" s="1"/>
  <c r="AR63" i="16" s="1"/>
  <c r="R10" i="11" s="1"/>
  <c r="GY54" i="7"/>
  <c r="HA54" i="7" s="1"/>
  <c r="AR68" i="16" s="1"/>
  <c r="GX54" i="7"/>
  <c r="GZ54" i="7" s="1"/>
  <c r="AR62" i="16" s="1"/>
  <c r="R43" i="11" s="1"/>
  <c r="GK59" i="7"/>
  <c r="GM59" i="7" s="1"/>
  <c r="AO73" i="16" s="1"/>
  <c r="Q41" i="11" s="1"/>
  <c r="GJ59" i="7"/>
  <c r="GL59" i="7" s="1"/>
  <c r="AO67" i="16" s="1"/>
  <c r="GK58" i="7"/>
  <c r="GM58" i="7" s="1"/>
  <c r="AO72" i="16" s="1"/>
  <c r="Q74" i="11" s="1"/>
  <c r="GJ58" i="7"/>
  <c r="GL58" i="7" s="1"/>
  <c r="AO66" i="16" s="1"/>
  <c r="GK57" i="7"/>
  <c r="GM57" i="7" s="1"/>
  <c r="AO71" i="16" s="1"/>
  <c r="Q82" i="11" s="1"/>
  <c r="GJ57" i="7"/>
  <c r="GL57" i="7" s="1"/>
  <c r="AO65" i="16" s="1"/>
  <c r="GK56" i="7"/>
  <c r="GM56" i="7" s="1"/>
  <c r="AO70" i="16" s="1"/>
  <c r="Q52" i="11" s="1"/>
  <c r="GJ56" i="7"/>
  <c r="GL56" i="7" s="1"/>
  <c r="AO64" i="16" s="1"/>
  <c r="GK55" i="7"/>
  <c r="GM55" i="7" s="1"/>
  <c r="AO69" i="16" s="1"/>
  <c r="Q39" i="11" s="1"/>
  <c r="GJ55" i="7"/>
  <c r="GL55" i="7" s="1"/>
  <c r="AO63" i="16" s="1"/>
  <c r="Q67" i="11" s="1"/>
  <c r="GK54" i="7"/>
  <c r="GM54" i="7" s="1"/>
  <c r="AO68" i="16" s="1"/>
  <c r="Q65" i="11" s="1"/>
  <c r="GJ54" i="7"/>
  <c r="GL54" i="7" s="1"/>
  <c r="AO62" i="16" s="1"/>
  <c r="GK49" i="7"/>
  <c r="GM49" i="7" s="1"/>
  <c r="AO61" i="16" s="1"/>
  <c r="Q46" i="11" s="1"/>
  <c r="GJ49" i="7"/>
  <c r="GL49" i="7" s="1"/>
  <c r="AO55" i="16" s="1"/>
  <c r="Q33" i="11" s="1"/>
  <c r="GK48" i="7"/>
  <c r="GM48" i="7" s="1"/>
  <c r="AO60" i="16" s="1"/>
  <c r="Q69" i="11" s="1"/>
  <c r="GJ48" i="7"/>
  <c r="GL48" i="7" s="1"/>
  <c r="AO54" i="16" s="1"/>
  <c r="Q110" i="11" s="1"/>
  <c r="GK47" i="7"/>
  <c r="GM47" i="7" s="1"/>
  <c r="AO59" i="16" s="1"/>
  <c r="Q96" i="11" s="1"/>
  <c r="GJ47" i="7"/>
  <c r="GL47" i="7" s="1"/>
  <c r="AO53" i="16" s="1"/>
  <c r="Q86" i="11" s="1"/>
  <c r="GK46" i="7"/>
  <c r="GM46" i="7" s="1"/>
  <c r="AO58" i="16" s="1"/>
  <c r="Q71" i="11" s="1"/>
  <c r="GJ46" i="7"/>
  <c r="GL46" i="7" s="1"/>
  <c r="AO52" i="16" s="1"/>
  <c r="Q53" i="11" s="1"/>
  <c r="GK45" i="7"/>
  <c r="GM45" i="7" s="1"/>
  <c r="AO57" i="16" s="1"/>
  <c r="Q135" i="11" s="1"/>
  <c r="GJ45" i="7"/>
  <c r="GL45" i="7" s="1"/>
  <c r="AO51" i="16" s="1"/>
  <c r="Q90" i="11" s="1"/>
  <c r="GK44" i="7"/>
  <c r="GM44" i="7" s="1"/>
  <c r="AO56" i="16" s="1"/>
  <c r="Q62" i="11" s="1"/>
  <c r="GJ44" i="7"/>
  <c r="GL44" i="7" s="1"/>
  <c r="AO50" i="16" s="1"/>
  <c r="Q40" i="11" s="1"/>
  <c r="FW49" i="7"/>
  <c r="FY49" i="7" s="1"/>
  <c r="AL61" i="16" s="1"/>
  <c r="P33" i="11" s="1"/>
  <c r="FV49" i="7"/>
  <c r="FX49" i="7" s="1"/>
  <c r="AL55" i="16" s="1"/>
  <c r="P41" i="11" s="1"/>
  <c r="FW48" i="7"/>
  <c r="FY48" i="7" s="1"/>
  <c r="AL60" i="16" s="1"/>
  <c r="P17" i="11" s="1"/>
  <c r="FV48" i="7"/>
  <c r="FX48" i="7" s="1"/>
  <c r="AL54" i="16" s="1"/>
  <c r="P74" i="11" s="1"/>
  <c r="FW47" i="7"/>
  <c r="FY47" i="7" s="1"/>
  <c r="AL59" i="16" s="1"/>
  <c r="P15" i="11" s="1"/>
  <c r="FV47" i="7"/>
  <c r="FX47" i="7" s="1"/>
  <c r="AL53" i="16" s="1"/>
  <c r="P65" i="11" s="1"/>
  <c r="FW46" i="7"/>
  <c r="FY46" i="7" s="1"/>
  <c r="AL58" i="16" s="1"/>
  <c r="P53" i="11" s="1"/>
  <c r="FV46" i="7"/>
  <c r="FX46" i="7" s="1"/>
  <c r="AL52" i="16" s="1"/>
  <c r="P52" i="11" s="1"/>
  <c r="FW45" i="7"/>
  <c r="FY45" i="7" s="1"/>
  <c r="AL57" i="16" s="1"/>
  <c r="P40" i="11" s="1"/>
  <c r="FV45" i="7"/>
  <c r="FX45" i="7" s="1"/>
  <c r="AL51" i="16" s="1"/>
  <c r="P39" i="11" s="1"/>
  <c r="FW44" i="7"/>
  <c r="FY44" i="7" s="1"/>
  <c r="AL56" i="16" s="1"/>
  <c r="P19" i="11" s="1"/>
  <c r="FV44" i="7"/>
  <c r="FX44" i="7" s="1"/>
  <c r="AL50" i="16" s="1"/>
  <c r="P100" i="11" s="1"/>
  <c r="FW59" i="7"/>
  <c r="FY59" i="7" s="1"/>
  <c r="AL73" i="16" s="1"/>
  <c r="FV59" i="7"/>
  <c r="FX59" i="7" s="1"/>
  <c r="AL67" i="16" s="1"/>
  <c r="FW58" i="7"/>
  <c r="FY58" i="7" s="1"/>
  <c r="AL72" i="16" s="1"/>
  <c r="FV58" i="7"/>
  <c r="FX58" i="7" s="1"/>
  <c r="AL66" i="16" s="1"/>
  <c r="FW57" i="7"/>
  <c r="FY57" i="7" s="1"/>
  <c r="AL71" i="16" s="1"/>
  <c r="FV57" i="7"/>
  <c r="FX57" i="7" s="1"/>
  <c r="AL65" i="16" s="1"/>
  <c r="FW56" i="7"/>
  <c r="FY56" i="7" s="1"/>
  <c r="AL70" i="16" s="1"/>
  <c r="FV56" i="7"/>
  <c r="FX56" i="7" s="1"/>
  <c r="AL64" i="16" s="1"/>
  <c r="FW55" i="7"/>
  <c r="FY55" i="7" s="1"/>
  <c r="AL69" i="16" s="1"/>
  <c r="FV55" i="7"/>
  <c r="FX55" i="7" s="1"/>
  <c r="AL63" i="16" s="1"/>
  <c r="FW54" i="7"/>
  <c r="FY54" i="7" s="1"/>
  <c r="AL68" i="16" s="1"/>
  <c r="FV54" i="7"/>
  <c r="FX54" i="7" s="1"/>
  <c r="AL62" i="16" s="1"/>
  <c r="FI59" i="7"/>
  <c r="FK59" i="7" s="1"/>
  <c r="AI73" i="16" s="1"/>
  <c r="O28" i="11" s="1"/>
  <c r="FH59" i="7"/>
  <c r="FJ59" i="7" s="1"/>
  <c r="AI67" i="16" s="1"/>
  <c r="O78" i="11" s="1"/>
  <c r="FI58" i="7"/>
  <c r="FK58" i="7" s="1"/>
  <c r="AI72" i="16" s="1"/>
  <c r="O76" i="11" s="1"/>
  <c r="FH58" i="7"/>
  <c r="FJ58" i="7" s="1"/>
  <c r="AI66" i="16" s="1"/>
  <c r="O110" i="11" s="1"/>
  <c r="FI57" i="7"/>
  <c r="FK57" i="7" s="1"/>
  <c r="AI71" i="16" s="1"/>
  <c r="O99" i="11" s="1"/>
  <c r="FH57" i="7"/>
  <c r="FJ57" i="7" s="1"/>
  <c r="AI65" i="16" s="1"/>
  <c r="O15" i="11" s="1"/>
  <c r="FI56" i="7"/>
  <c r="FK56" i="7" s="1"/>
  <c r="AI70" i="16" s="1"/>
  <c r="O13" i="11" s="1"/>
  <c r="FH56" i="7"/>
  <c r="FJ56" i="7" s="1"/>
  <c r="AI64" i="16" s="1"/>
  <c r="O33" i="11" s="1"/>
  <c r="FI55" i="7"/>
  <c r="FK55" i="7" s="1"/>
  <c r="AI69" i="16" s="1"/>
  <c r="O11" i="11" s="1"/>
  <c r="FH55" i="7"/>
  <c r="FJ55" i="7" s="1"/>
  <c r="AI63" i="16" s="1"/>
  <c r="O17" i="11" s="1"/>
  <c r="FI54" i="7"/>
  <c r="FK54" i="7" s="1"/>
  <c r="AI68" i="16" s="1"/>
  <c r="O25" i="11" s="1"/>
  <c r="FH54" i="7"/>
  <c r="FJ54" i="7" s="1"/>
  <c r="AI62" i="16" s="1"/>
  <c r="O19" i="11" s="1"/>
  <c r="FI49" i="7"/>
  <c r="FK49" i="7" s="1"/>
  <c r="AI61" i="16" s="1"/>
  <c r="O41" i="11" s="1"/>
  <c r="FH49" i="7"/>
  <c r="FJ49" i="7" s="1"/>
  <c r="AI55" i="16" s="1"/>
  <c r="O45" i="11" s="1"/>
  <c r="FI48" i="7"/>
  <c r="FK48" i="7" s="1"/>
  <c r="AI60" i="16" s="1"/>
  <c r="O74" i="11" s="1"/>
  <c r="FH48" i="7"/>
  <c r="FJ48" i="7" s="1"/>
  <c r="AI54" i="16" s="1"/>
  <c r="O6" i="11" s="1"/>
  <c r="FI47" i="7"/>
  <c r="FK47" i="7" s="1"/>
  <c r="AI59" i="16" s="1"/>
  <c r="O100" i="11" s="1"/>
  <c r="FH47" i="7"/>
  <c r="FJ47" i="7" s="1"/>
  <c r="AI53" i="16" s="1"/>
  <c r="O3" i="11" s="1"/>
  <c r="FI46" i="7"/>
  <c r="FK46" i="7" s="1"/>
  <c r="AI58" i="16" s="1"/>
  <c r="O52" i="11" s="1"/>
  <c r="FH46" i="7"/>
  <c r="FJ46" i="7" s="1"/>
  <c r="AI52" i="16" s="1"/>
  <c r="O43" i="11" s="1"/>
  <c r="FI45" i="7"/>
  <c r="FK45" i="7" s="1"/>
  <c r="AI57" i="16" s="1"/>
  <c r="O39" i="11" s="1"/>
  <c r="FH45" i="7"/>
  <c r="FJ45" i="7" s="1"/>
  <c r="AI51" i="16" s="1"/>
  <c r="O10" i="11" s="1"/>
  <c r="FI44" i="7"/>
  <c r="FK44" i="7" s="1"/>
  <c r="AI56" i="16" s="1"/>
  <c r="O65" i="11" s="1"/>
  <c r="FH44" i="7"/>
  <c r="FJ44" i="7" s="1"/>
  <c r="AI50" i="16" s="1"/>
  <c r="O134" i="11" s="1"/>
  <c r="GK39" i="7"/>
  <c r="GM39" i="7" s="1"/>
  <c r="AO49" i="16" s="1"/>
  <c r="Q26" i="11" s="1"/>
  <c r="GJ39" i="7"/>
  <c r="GL39" i="7" s="1"/>
  <c r="AO43" i="16" s="1"/>
  <c r="Q112" i="11" s="1"/>
  <c r="GK38" i="7"/>
  <c r="GM38" i="7" s="1"/>
  <c r="AO48" i="16" s="1"/>
  <c r="Q51" i="11" s="1"/>
  <c r="GJ38" i="7"/>
  <c r="GL38" i="7" s="1"/>
  <c r="AO42" i="16" s="1"/>
  <c r="Q92" i="11" s="1"/>
  <c r="GK37" i="7"/>
  <c r="GM37" i="7" s="1"/>
  <c r="AO47" i="16" s="1"/>
  <c r="Q57" i="11" s="1"/>
  <c r="GJ37" i="7"/>
  <c r="GL37" i="7" s="1"/>
  <c r="AO41" i="16" s="1"/>
  <c r="Q64" i="11" s="1"/>
  <c r="GK36" i="7"/>
  <c r="GM36" i="7" s="1"/>
  <c r="AO46" i="16" s="1"/>
  <c r="Q42" i="11" s="1"/>
  <c r="GJ36" i="7"/>
  <c r="GL36" i="7" s="1"/>
  <c r="AO40" i="16" s="1"/>
  <c r="Q70" i="11" s="1"/>
  <c r="GK35" i="7"/>
  <c r="GM35" i="7" s="1"/>
  <c r="AO45" i="16" s="1"/>
  <c r="Q61" i="11" s="1"/>
  <c r="GJ35" i="7"/>
  <c r="GL35" i="7" s="1"/>
  <c r="AO39" i="16" s="1"/>
  <c r="Q94" i="11" s="1"/>
  <c r="GK34" i="7"/>
  <c r="GM34" i="7" s="1"/>
  <c r="AO44" i="16" s="1"/>
  <c r="Q80" i="11" s="1"/>
  <c r="GJ34" i="7"/>
  <c r="GL34" i="7" s="1"/>
  <c r="AO38" i="16" s="1"/>
  <c r="Q60" i="11" s="1"/>
  <c r="GK29" i="7"/>
  <c r="GM29" i="7" s="1"/>
  <c r="AO37" i="16" s="1"/>
  <c r="Q85" i="11" s="1"/>
  <c r="GJ29" i="7"/>
  <c r="GL29" i="7" s="1"/>
  <c r="AO31" i="16" s="1"/>
  <c r="Q58" i="11" s="1"/>
  <c r="GK28" i="7"/>
  <c r="GM28" i="7" s="1"/>
  <c r="AO36" i="16" s="1"/>
  <c r="Q76" i="11" s="1"/>
  <c r="GJ28" i="7"/>
  <c r="GL28" i="7" s="1"/>
  <c r="AO30" i="16" s="1"/>
  <c r="Q30" i="11" s="1"/>
  <c r="GK27" i="7"/>
  <c r="GM27" i="7" s="1"/>
  <c r="AO35" i="16" s="1"/>
  <c r="Q13" i="11" s="1"/>
  <c r="GJ27" i="7"/>
  <c r="GL27" i="7" s="1"/>
  <c r="AO29" i="16" s="1"/>
  <c r="Q24" i="11" s="1"/>
  <c r="GK26" i="7"/>
  <c r="GM26" i="7" s="1"/>
  <c r="AO34" i="16" s="1"/>
  <c r="Q28" i="11" s="1"/>
  <c r="GJ26" i="7"/>
  <c r="GL26" i="7" s="1"/>
  <c r="AO28" i="16" s="1"/>
  <c r="Q63" i="11" s="1"/>
  <c r="GK25" i="7"/>
  <c r="GM25" i="7" s="1"/>
  <c r="AO33" i="16" s="1"/>
  <c r="Q83" i="11" s="1"/>
  <c r="GJ25" i="7"/>
  <c r="GL25" i="7" s="1"/>
  <c r="AO27" i="16" s="1"/>
  <c r="Q23" i="11" s="1"/>
  <c r="GK24" i="7"/>
  <c r="GM24" i="7" s="1"/>
  <c r="AO32" i="16" s="1"/>
  <c r="Q11" i="11" s="1"/>
  <c r="GJ24" i="7"/>
  <c r="GL24" i="7" s="1"/>
  <c r="AO26" i="16" s="1"/>
  <c r="Q81" i="11" s="1"/>
  <c r="GK19" i="7"/>
  <c r="GM19" i="7" s="1"/>
  <c r="AO25" i="16" s="1"/>
  <c r="Q10" i="11" s="1"/>
  <c r="GJ19" i="7"/>
  <c r="GL19" i="7" s="1"/>
  <c r="AO19" i="16" s="1"/>
  <c r="Q38" i="11" s="1"/>
  <c r="GK18" i="7"/>
  <c r="GM18" i="7" s="1"/>
  <c r="AO24" i="16" s="1"/>
  <c r="Q45" i="11" s="1"/>
  <c r="GJ18" i="7"/>
  <c r="GL18" i="7" s="1"/>
  <c r="AO18" i="16" s="1"/>
  <c r="Q5" i="11" s="1"/>
  <c r="GK17" i="7"/>
  <c r="GM17" i="7" s="1"/>
  <c r="AO23" i="16" s="1"/>
  <c r="Q6" i="11" s="1"/>
  <c r="GJ17" i="7"/>
  <c r="GL17" i="7" s="1"/>
  <c r="AO17" i="16" s="1"/>
  <c r="Q73" i="11" s="1"/>
  <c r="GK16" i="7"/>
  <c r="GM16" i="7" s="1"/>
  <c r="AO22" i="16" s="1"/>
  <c r="Q3" i="11" s="1"/>
  <c r="GJ16" i="7"/>
  <c r="GL16" i="7" s="1"/>
  <c r="AO16" i="16" s="1"/>
  <c r="Q18" i="11" s="1"/>
  <c r="GK15" i="7"/>
  <c r="GM15" i="7" s="1"/>
  <c r="AO21" i="16" s="1"/>
  <c r="Q43" i="11" s="1"/>
  <c r="GJ15" i="7"/>
  <c r="GL15" i="7" s="1"/>
  <c r="AO15" i="16" s="1"/>
  <c r="Q55" i="11" s="1"/>
  <c r="GK14" i="7"/>
  <c r="GM14" i="7" s="1"/>
  <c r="AO20" i="16" s="1"/>
  <c r="Q134" i="11" s="1"/>
  <c r="GJ14" i="7"/>
  <c r="GL14" i="7" s="1"/>
  <c r="AO14" i="16" s="1"/>
  <c r="Q2" i="11" s="1"/>
  <c r="GK9" i="7"/>
  <c r="GM9" i="7" s="1"/>
  <c r="AO13" i="16" s="1"/>
  <c r="Q35" i="11" s="1"/>
  <c r="GJ9" i="7"/>
  <c r="GL9" i="7" s="1"/>
  <c r="AO7" i="16" s="1"/>
  <c r="Q107" i="11" s="1"/>
  <c r="GK8" i="7"/>
  <c r="GM8" i="7" s="1"/>
  <c r="AO12" i="16" s="1"/>
  <c r="Q47" i="11" s="1"/>
  <c r="GJ8" i="7"/>
  <c r="GL8" i="7" s="1"/>
  <c r="AO6" i="16" s="1"/>
  <c r="Q31" i="11" s="1"/>
  <c r="GK7" i="7"/>
  <c r="GM7" i="7" s="1"/>
  <c r="AO11" i="16" s="1"/>
  <c r="Q37" i="11" s="1"/>
  <c r="GJ7" i="7"/>
  <c r="GL7" i="7" s="1"/>
  <c r="AO5" i="16" s="1"/>
  <c r="Q21" i="11" s="1"/>
  <c r="GK6" i="7"/>
  <c r="GM6" i="7" s="1"/>
  <c r="AO10" i="16" s="1"/>
  <c r="Q9" i="11" s="1"/>
  <c r="GJ6" i="7"/>
  <c r="GL6" i="7" s="1"/>
  <c r="AO4" i="16" s="1"/>
  <c r="Q29" i="11" s="1"/>
  <c r="GK5" i="7"/>
  <c r="GM5" i="7" s="1"/>
  <c r="AO9" i="16" s="1"/>
  <c r="Q16" i="11" s="1"/>
  <c r="GJ5" i="7"/>
  <c r="GL5" i="7" s="1"/>
  <c r="AO3" i="16" s="1"/>
  <c r="Q8" i="11" s="1"/>
  <c r="GK4" i="7"/>
  <c r="GM4" i="7" s="1"/>
  <c r="AO8" i="16" s="1"/>
  <c r="GJ4" i="7"/>
  <c r="GL4" i="7" s="1"/>
  <c r="AO2" i="16" s="1"/>
  <c r="Q27" i="11" s="1"/>
  <c r="FW9" i="7"/>
  <c r="FY9" i="7" s="1"/>
  <c r="AL13" i="16" s="1"/>
  <c r="P27" i="11" s="1"/>
  <c r="FV9" i="7"/>
  <c r="FX9" i="7" s="1"/>
  <c r="AL7" i="16" s="1"/>
  <c r="P26" i="11" s="1"/>
  <c r="FW8" i="7"/>
  <c r="FY8" i="7" s="1"/>
  <c r="AL12" i="16" s="1"/>
  <c r="P21" i="11" s="1"/>
  <c r="FV8" i="7"/>
  <c r="FX8" i="7" s="1"/>
  <c r="AL6" i="16" s="1"/>
  <c r="P22" i="11" s="1"/>
  <c r="FW7" i="7"/>
  <c r="FY7" i="7" s="1"/>
  <c r="AL11" i="16" s="1"/>
  <c r="P8" i="11" s="1"/>
  <c r="FV7" i="7"/>
  <c r="FX7" i="7" s="1"/>
  <c r="AL5" i="16" s="1"/>
  <c r="P61" i="11" s="1"/>
  <c r="FW6" i="7"/>
  <c r="FY6" i="7" s="1"/>
  <c r="AL10" i="16" s="1"/>
  <c r="P29" i="11" s="1"/>
  <c r="FV6" i="7"/>
  <c r="FX6" i="7" s="1"/>
  <c r="AL4" i="16" s="1"/>
  <c r="P51" i="11" s="1"/>
  <c r="FW5" i="7"/>
  <c r="FY5" i="7" s="1"/>
  <c r="AL9" i="16" s="1"/>
  <c r="P107" i="11" s="1"/>
  <c r="FV5" i="7"/>
  <c r="FX5" i="7" s="1"/>
  <c r="AL3" i="16" s="1"/>
  <c r="P80" i="11" s="1"/>
  <c r="FW4" i="7"/>
  <c r="FY4" i="7" s="1"/>
  <c r="AL8" i="16" s="1"/>
  <c r="P31" i="11" s="1"/>
  <c r="FV4" i="7"/>
  <c r="FX4" i="7" s="1"/>
  <c r="AL2" i="16" s="1"/>
  <c r="P77" i="11" s="1"/>
  <c r="FW19" i="7"/>
  <c r="FY19" i="7" s="1"/>
  <c r="AL25" i="16" s="1"/>
  <c r="P73" i="11" s="1"/>
  <c r="FV19" i="7"/>
  <c r="FX19" i="7" s="1"/>
  <c r="AL19" i="16" s="1"/>
  <c r="P9" i="11" s="1"/>
  <c r="FW18" i="7"/>
  <c r="FY18" i="7" s="1"/>
  <c r="AL24" i="16" s="1"/>
  <c r="P5" i="11" s="1"/>
  <c r="FV18" i="7"/>
  <c r="FX18" i="7" s="1"/>
  <c r="AL18" i="16" s="1"/>
  <c r="P75" i="11" s="1"/>
  <c r="FW17" i="7"/>
  <c r="FY17" i="7" s="1"/>
  <c r="AL23" i="16" s="1"/>
  <c r="P55" i="11" s="1"/>
  <c r="FV17" i="7"/>
  <c r="FX17" i="7" s="1"/>
  <c r="AL17" i="16" s="1"/>
  <c r="P47" i="11" s="1"/>
  <c r="FW16" i="7"/>
  <c r="FY16" i="7" s="1"/>
  <c r="AL22" i="16" s="1"/>
  <c r="P18" i="11" s="1"/>
  <c r="FV16" i="7"/>
  <c r="FX16" i="7" s="1"/>
  <c r="AL16" i="16" s="1"/>
  <c r="P35" i="11" s="1"/>
  <c r="FW15" i="7"/>
  <c r="FY15" i="7" s="1"/>
  <c r="AL21" i="16" s="1"/>
  <c r="P105" i="11" s="1"/>
  <c r="FV15" i="7"/>
  <c r="FX15" i="7" s="1"/>
  <c r="AL15" i="16" s="1"/>
  <c r="P44" i="11" s="1"/>
  <c r="FW14" i="7"/>
  <c r="FY14" i="7" s="1"/>
  <c r="AL20" i="16" s="1"/>
  <c r="P2" i="11" s="1"/>
  <c r="FV14" i="7"/>
  <c r="FX14" i="7" s="1"/>
  <c r="AL14" i="16" s="1"/>
  <c r="FW29" i="7"/>
  <c r="FY29" i="7" s="1"/>
  <c r="AL37" i="16" s="1"/>
  <c r="P30" i="11" s="1"/>
  <c r="FV29" i="7"/>
  <c r="FX29" i="7" s="1"/>
  <c r="AL31" i="16" s="1"/>
  <c r="P67" i="11" s="1"/>
  <c r="FW28" i="7"/>
  <c r="FY28" i="7" s="1"/>
  <c r="AL36" i="16" s="1"/>
  <c r="P58" i="11" s="1"/>
  <c r="FV28" i="7"/>
  <c r="FX28" i="7" s="1"/>
  <c r="AL30" i="16" s="1"/>
  <c r="FW27" i="7"/>
  <c r="FY27" i="7" s="1"/>
  <c r="AL35" i="16" s="1"/>
  <c r="P63" i="11" s="1"/>
  <c r="FV27" i="7"/>
  <c r="FX27" i="7" s="1"/>
  <c r="AL29" i="16" s="1"/>
  <c r="P36" i="11" s="1"/>
  <c r="FW26" i="7"/>
  <c r="FY26" i="7" s="1"/>
  <c r="AL34" i="16" s="1"/>
  <c r="P23" i="11" s="1"/>
  <c r="FV26" i="7"/>
  <c r="FX26" i="7" s="1"/>
  <c r="AL28" i="16" s="1"/>
  <c r="FW25" i="7"/>
  <c r="FY25" i="7" s="1"/>
  <c r="AL33" i="16" s="1"/>
  <c r="P54" i="11" s="1"/>
  <c r="FV25" i="7"/>
  <c r="FX25" i="7" s="1"/>
  <c r="AL27" i="16" s="1"/>
  <c r="FW24" i="7"/>
  <c r="FY24" i="7" s="1"/>
  <c r="AL32" i="16" s="1"/>
  <c r="P24" i="11" s="1"/>
  <c r="FV24" i="7"/>
  <c r="FX24" i="7" s="1"/>
  <c r="AL26" i="16" s="1"/>
  <c r="FW39" i="7"/>
  <c r="FY39" i="7" s="1"/>
  <c r="AL49" i="16" s="1"/>
  <c r="P79" i="11" s="1"/>
  <c r="FV39" i="7"/>
  <c r="FX39" i="7" s="1"/>
  <c r="AL43" i="16" s="1"/>
  <c r="P62" i="11" s="1"/>
  <c r="FW38" i="7"/>
  <c r="FY38" i="7" s="1"/>
  <c r="AL48" i="16" s="1"/>
  <c r="P112" i="11" s="1"/>
  <c r="FV38" i="7"/>
  <c r="FX38" i="7" s="1"/>
  <c r="AL42" i="16" s="1"/>
  <c r="P69" i="11" s="1"/>
  <c r="FW37" i="7"/>
  <c r="FY37" i="7" s="1"/>
  <c r="AL47" i="16" s="1"/>
  <c r="P64" i="11" s="1"/>
  <c r="FV37" i="7"/>
  <c r="FX37" i="7" s="1"/>
  <c r="AL41" i="16" s="1"/>
  <c r="P71" i="11" s="1"/>
  <c r="FW36" i="7"/>
  <c r="FY36" i="7" s="1"/>
  <c r="AL46" i="16" s="1"/>
  <c r="P70" i="11" s="1"/>
  <c r="FV36" i="7"/>
  <c r="FX36" i="7" s="1"/>
  <c r="AL40" i="16" s="1"/>
  <c r="P46" i="11" s="1"/>
  <c r="FW35" i="7"/>
  <c r="FY35" i="7" s="1"/>
  <c r="AL45" i="16" s="1"/>
  <c r="P92" i="11" s="1"/>
  <c r="FV35" i="7"/>
  <c r="FX35" i="7" s="1"/>
  <c r="AL39" i="16" s="1"/>
  <c r="P96" i="11" s="1"/>
  <c r="FW34" i="7"/>
  <c r="FY34" i="7" s="1"/>
  <c r="AL44" i="16" s="1"/>
  <c r="P68" i="11" s="1"/>
  <c r="FV34" i="7"/>
  <c r="FX34" i="7" s="1"/>
  <c r="AL38" i="16" s="1"/>
  <c r="P93" i="11" s="1"/>
  <c r="FI39" i="7"/>
  <c r="FK39" i="7" s="1"/>
  <c r="AI49" i="16" s="1"/>
  <c r="O112" i="11" s="1"/>
  <c r="FH39" i="7"/>
  <c r="FJ39" i="7" s="1"/>
  <c r="AI43" i="16" s="1"/>
  <c r="FI38" i="7"/>
  <c r="FK38" i="7" s="1"/>
  <c r="AI48" i="16" s="1"/>
  <c r="O92" i="11" s="1"/>
  <c r="FH38" i="7"/>
  <c r="FJ38" i="7" s="1"/>
  <c r="AI42" i="16" s="1"/>
  <c r="O36" i="11" s="1"/>
  <c r="FI37" i="7"/>
  <c r="FK37" i="7" s="1"/>
  <c r="AI47" i="16" s="1"/>
  <c r="O68" i="11" s="1"/>
  <c r="FH37" i="7"/>
  <c r="FJ37" i="7" s="1"/>
  <c r="AI41" i="16" s="1"/>
  <c r="FI36" i="7"/>
  <c r="FK36" i="7" s="1"/>
  <c r="AI46" i="16" s="1"/>
  <c r="O70" i="11" s="1"/>
  <c r="FH36" i="7"/>
  <c r="FJ36" i="7" s="1"/>
  <c r="AI40" i="16" s="1"/>
  <c r="FI35" i="7"/>
  <c r="FK35" i="7" s="1"/>
  <c r="AI45" i="16" s="1"/>
  <c r="O64" i="11" s="1"/>
  <c r="FH35" i="7"/>
  <c r="FJ35" i="7" s="1"/>
  <c r="AI39" i="16" s="1"/>
  <c r="FI34" i="7"/>
  <c r="FK34" i="7" s="1"/>
  <c r="AI44" i="16" s="1"/>
  <c r="O56" i="11" s="1"/>
  <c r="FH34" i="7"/>
  <c r="FJ34" i="7" s="1"/>
  <c r="AI38" i="16" s="1"/>
  <c r="O67" i="11" s="1"/>
  <c r="FI29" i="7"/>
  <c r="FK29" i="7" s="1"/>
  <c r="AI37" i="16" s="1"/>
  <c r="FH29" i="7"/>
  <c r="FJ29" i="7" s="1"/>
  <c r="AI31" i="16" s="1"/>
  <c r="FI28" i="7"/>
  <c r="FK28" i="7" s="1"/>
  <c r="AI36" i="16" s="1"/>
  <c r="FH28" i="7"/>
  <c r="FJ28" i="7" s="1"/>
  <c r="AI30" i="16" s="1"/>
  <c r="FI27" i="7"/>
  <c r="FK27" i="7" s="1"/>
  <c r="AI35" i="16" s="1"/>
  <c r="FH27" i="7"/>
  <c r="FJ27" i="7" s="1"/>
  <c r="AI29" i="16" s="1"/>
  <c r="FI26" i="7"/>
  <c r="FK26" i="7" s="1"/>
  <c r="AI34" i="16" s="1"/>
  <c r="FH26" i="7"/>
  <c r="FJ26" i="7" s="1"/>
  <c r="AI28" i="16" s="1"/>
  <c r="FI25" i="7"/>
  <c r="FK25" i="7" s="1"/>
  <c r="AI33" i="16" s="1"/>
  <c r="FH25" i="7"/>
  <c r="FJ25" i="7" s="1"/>
  <c r="AI27" i="16" s="1"/>
  <c r="FI24" i="7"/>
  <c r="FK24" i="7" s="1"/>
  <c r="AI32" i="16" s="1"/>
  <c r="FH24" i="7"/>
  <c r="FJ24" i="7" s="1"/>
  <c r="AI26" i="16" s="1"/>
  <c r="FI19" i="7"/>
  <c r="FK19" i="7" s="1"/>
  <c r="AI25" i="16" s="1"/>
  <c r="O27" i="11" s="1"/>
  <c r="FH19" i="7"/>
  <c r="FJ19" i="7" s="1"/>
  <c r="AI19" i="16" s="1"/>
  <c r="O38" i="11" s="1"/>
  <c r="FI18" i="7"/>
  <c r="FK18" i="7" s="1"/>
  <c r="AI24" i="16" s="1"/>
  <c r="O87" i="11" s="1"/>
  <c r="FH18" i="7"/>
  <c r="FJ18" i="7" s="1"/>
  <c r="AI18" i="16" s="1"/>
  <c r="O5" i="11" s="1"/>
  <c r="FI17" i="7"/>
  <c r="FK17" i="7" s="1"/>
  <c r="AI23" i="16" s="1"/>
  <c r="O31" i="11" s="1"/>
  <c r="FH17" i="7"/>
  <c r="FJ17" i="7" s="1"/>
  <c r="AI17" i="16" s="1"/>
  <c r="O73" i="11" s="1"/>
  <c r="FI16" i="7"/>
  <c r="FK16" i="7" s="1"/>
  <c r="AI22" i="16" s="1"/>
  <c r="O29" i="11" s="1"/>
  <c r="FH16" i="7"/>
  <c r="FJ16" i="7" s="1"/>
  <c r="AI16" i="16" s="1"/>
  <c r="O18" i="11" s="1"/>
  <c r="FI15" i="7"/>
  <c r="FK15" i="7" s="1"/>
  <c r="AI21" i="16" s="1"/>
  <c r="O32" i="11" s="1"/>
  <c r="FH15" i="7"/>
  <c r="FJ15" i="7" s="1"/>
  <c r="AI15" i="16" s="1"/>
  <c r="O105" i="11" s="1"/>
  <c r="FI14" i="7"/>
  <c r="FK14" i="7" s="1"/>
  <c r="AI20" i="16" s="1"/>
  <c r="O21" i="11" s="1"/>
  <c r="FH14" i="7"/>
  <c r="FJ14" i="7" s="1"/>
  <c r="AI14" i="16" s="1"/>
  <c r="O2" i="11" s="1"/>
  <c r="FI9" i="7"/>
  <c r="FK9" i="7" s="1"/>
  <c r="AI13" i="16" s="1"/>
  <c r="O61" i="11" s="1"/>
  <c r="FH9" i="7"/>
  <c r="FJ9" i="7" s="1"/>
  <c r="AI7" i="16" s="1"/>
  <c r="O35" i="11" s="1"/>
  <c r="FI8" i="7"/>
  <c r="FK8" i="7" s="1"/>
  <c r="AI12" i="16" s="1"/>
  <c r="O26" i="11" s="1"/>
  <c r="FH8" i="7"/>
  <c r="FJ8" i="7" s="1"/>
  <c r="AI6" i="16" s="1"/>
  <c r="O59" i="11" s="1"/>
  <c r="FI7" i="7"/>
  <c r="FK7" i="7" s="1"/>
  <c r="AI11" i="16" s="1"/>
  <c r="O42" i="11" s="1"/>
  <c r="FH7" i="7"/>
  <c r="FJ7" i="7" s="1"/>
  <c r="AI5" i="16" s="1"/>
  <c r="O37" i="11" s="1"/>
  <c r="FI6" i="7"/>
  <c r="FK6" i="7" s="1"/>
  <c r="AI10" i="16" s="1"/>
  <c r="O50" i="11" s="1"/>
  <c r="FH6" i="7"/>
  <c r="FJ6" i="7" s="1"/>
  <c r="AI4" i="16" s="1"/>
  <c r="O16" i="11" s="1"/>
  <c r="FI5" i="7"/>
  <c r="FK5" i="7" s="1"/>
  <c r="AI9" i="16" s="1"/>
  <c r="O77" i="11" s="1"/>
  <c r="FH5" i="7"/>
  <c r="FJ5" i="7" s="1"/>
  <c r="AI3" i="16" s="1"/>
  <c r="O9" i="11" s="1"/>
  <c r="FI4" i="7"/>
  <c r="FK4" i="7" s="1"/>
  <c r="AI8" i="16" s="1"/>
  <c r="O22" i="11" s="1"/>
  <c r="FH4" i="7"/>
  <c r="FJ4" i="7" s="1"/>
  <c r="AI2" i="16" s="1"/>
  <c r="O44" i="11" s="1"/>
  <c r="EU19" i="7"/>
  <c r="EW19" i="7" s="1"/>
  <c r="AF25" i="16" s="1"/>
  <c r="N38" i="11" s="1"/>
  <c r="ET19" i="7"/>
  <c r="EV19" i="7" s="1"/>
  <c r="AF19" i="16" s="1"/>
  <c r="N33" i="11" s="1"/>
  <c r="EU18" i="7"/>
  <c r="EW18" i="7" s="1"/>
  <c r="AF24" i="16" s="1"/>
  <c r="N5" i="11" s="1"/>
  <c r="ET18" i="7"/>
  <c r="EV18" i="7" s="1"/>
  <c r="AF18" i="16" s="1"/>
  <c r="N15" i="11" s="1"/>
  <c r="EU17" i="7"/>
  <c r="EW17" i="7" s="1"/>
  <c r="AF23" i="16" s="1"/>
  <c r="N73" i="11" s="1"/>
  <c r="ET17" i="7"/>
  <c r="EV17" i="7" s="1"/>
  <c r="AF17" i="16" s="1"/>
  <c r="N86" i="11" s="1"/>
  <c r="EU16" i="7"/>
  <c r="EW16" i="7" s="1"/>
  <c r="AF22" i="16" s="1"/>
  <c r="N18" i="11" s="1"/>
  <c r="ET16" i="7"/>
  <c r="EV16" i="7" s="1"/>
  <c r="AF16" i="16" s="1"/>
  <c r="N90" i="11" s="1"/>
  <c r="EU15" i="7"/>
  <c r="EW15" i="7" s="1"/>
  <c r="AF21" i="16" s="1"/>
  <c r="N55" i="11" s="1"/>
  <c r="ET15" i="7"/>
  <c r="EV15" i="7" s="1"/>
  <c r="AF15" i="16" s="1"/>
  <c r="N119" i="11" s="1"/>
  <c r="EU14" i="7"/>
  <c r="EW14" i="7" s="1"/>
  <c r="AF20" i="16" s="1"/>
  <c r="N2" i="11" s="1"/>
  <c r="ET14" i="7"/>
  <c r="EV14" i="7" s="1"/>
  <c r="AF14" i="16" s="1"/>
  <c r="N19" i="11" s="1"/>
  <c r="EU9" i="7"/>
  <c r="EW9" i="7" s="1"/>
  <c r="AF13" i="16" s="1"/>
  <c r="N45" i="11" s="1"/>
  <c r="ET9" i="7"/>
  <c r="EV9" i="7" s="1"/>
  <c r="AF7" i="16" s="1"/>
  <c r="N72" i="11" s="1"/>
  <c r="EU8" i="7"/>
  <c r="EW8" i="7" s="1"/>
  <c r="AF12" i="16" s="1"/>
  <c r="N3" i="11" s="1"/>
  <c r="ET8" i="7"/>
  <c r="EV8" i="7" s="1"/>
  <c r="AF6" i="16" s="1"/>
  <c r="N27" i="11" s="1"/>
  <c r="EU7" i="7"/>
  <c r="EW7" i="7" s="1"/>
  <c r="AF11" i="16" s="1"/>
  <c r="N6" i="11" s="1"/>
  <c r="ET7" i="7"/>
  <c r="EV7" i="7" s="1"/>
  <c r="AF5" i="16" s="1"/>
  <c r="N21" i="11" s="1"/>
  <c r="EU6" i="7"/>
  <c r="EW6" i="7" s="1"/>
  <c r="AF10" i="16" s="1"/>
  <c r="N101" i="11" s="1"/>
  <c r="ET6" i="7"/>
  <c r="EV6" i="7" s="1"/>
  <c r="AF4" i="16" s="1"/>
  <c r="N32" i="11" s="1"/>
  <c r="EU5" i="7"/>
  <c r="EW5" i="7" s="1"/>
  <c r="AF9" i="16" s="1"/>
  <c r="N43" i="11" s="1"/>
  <c r="ET5" i="7"/>
  <c r="EV5" i="7" s="1"/>
  <c r="AF3" i="16" s="1"/>
  <c r="N29" i="11" s="1"/>
  <c r="EU4" i="7"/>
  <c r="EW4" i="7" s="1"/>
  <c r="AF8" i="16" s="1"/>
  <c r="N10" i="11" s="1"/>
  <c r="ET4" i="7"/>
  <c r="EV4" i="7" s="1"/>
  <c r="AF2" i="16" s="1"/>
  <c r="N31" i="11" s="1"/>
  <c r="EG9" i="7"/>
  <c r="EI9" i="7" s="1"/>
  <c r="AC13" i="16" s="1"/>
  <c r="M31" i="11" s="1"/>
  <c r="EF9" i="7"/>
  <c r="EH9" i="7" s="1"/>
  <c r="AC7" i="16" s="1"/>
  <c r="M46" i="11" s="1"/>
  <c r="EG8" i="7"/>
  <c r="EI8" i="7" s="1"/>
  <c r="AC12" i="16" s="1"/>
  <c r="M29" i="11" s="1"/>
  <c r="EF8" i="7"/>
  <c r="EH8" i="7" s="1"/>
  <c r="AC6" i="16" s="1"/>
  <c r="M132" i="11" s="1"/>
  <c r="EG7" i="7"/>
  <c r="EI7" i="7" s="1"/>
  <c r="AC11" i="16" s="1"/>
  <c r="M27" i="11" s="1"/>
  <c r="EF7" i="7"/>
  <c r="EH7" i="7" s="1"/>
  <c r="AC5" i="16" s="1"/>
  <c r="M71" i="11" s="1"/>
  <c r="EG6" i="7"/>
  <c r="EI6" i="7" s="1"/>
  <c r="AC10" i="16" s="1"/>
  <c r="M21" i="11" s="1"/>
  <c r="EF6" i="7"/>
  <c r="EH6" i="7" s="1"/>
  <c r="AC4" i="16" s="1"/>
  <c r="M62" i="11" s="1"/>
  <c r="EG5" i="7"/>
  <c r="EI5" i="7" s="1"/>
  <c r="AC9" i="16" s="1"/>
  <c r="M8" i="11" s="1"/>
  <c r="EF5" i="7"/>
  <c r="EH5" i="7" s="1"/>
  <c r="AC3" i="16" s="1"/>
  <c r="M93" i="11" s="1"/>
  <c r="EG4" i="7"/>
  <c r="EI4" i="7" s="1"/>
  <c r="AC8" i="16" s="1"/>
  <c r="M97" i="11" s="1"/>
  <c r="EF4" i="7"/>
  <c r="EH4" i="7" s="1"/>
  <c r="AC2" i="16" s="1"/>
  <c r="M69" i="11" s="1"/>
  <c r="EG19" i="7"/>
  <c r="EI19" i="7" s="1"/>
  <c r="AC25" i="16" s="1"/>
  <c r="M73" i="11" s="1"/>
  <c r="EF19" i="7"/>
  <c r="EH19" i="7" s="1"/>
  <c r="AC19" i="16" s="1"/>
  <c r="M99" i="11" s="1"/>
  <c r="EG18" i="7"/>
  <c r="EI18" i="7" s="1"/>
  <c r="AC24" i="16" s="1"/>
  <c r="M5" i="11" s="1"/>
  <c r="EF18" i="7"/>
  <c r="EH18" i="7" s="1"/>
  <c r="AC18" i="16" s="1"/>
  <c r="M109" i="11" s="1"/>
  <c r="EG17" i="7"/>
  <c r="EI17" i="7" s="1"/>
  <c r="AC23" i="16" s="1"/>
  <c r="M38" i="11" s="1"/>
  <c r="EF17" i="7"/>
  <c r="EH17" i="7" s="1"/>
  <c r="AC17" i="16" s="1"/>
  <c r="M13" i="11" s="1"/>
  <c r="EG16" i="7"/>
  <c r="EI16" i="7" s="1"/>
  <c r="AC22" i="16" s="1"/>
  <c r="M55" i="11" s="1"/>
  <c r="EF16" i="7"/>
  <c r="EH16" i="7" s="1"/>
  <c r="AC16" i="16" s="1"/>
  <c r="M28" i="11" s="1"/>
  <c r="EG15" i="7"/>
  <c r="EI15" i="7" s="1"/>
  <c r="AC21" i="16" s="1"/>
  <c r="M18" i="11" s="1"/>
  <c r="EF15" i="7"/>
  <c r="EH15" i="7" s="1"/>
  <c r="AC15" i="16" s="1"/>
  <c r="M25" i="11" s="1"/>
  <c r="EG14" i="7"/>
  <c r="EI14" i="7" s="1"/>
  <c r="AC20" i="16" s="1"/>
  <c r="M2" i="11" s="1"/>
  <c r="EF14" i="7"/>
  <c r="EH14" i="7" s="1"/>
  <c r="AC14" i="16" s="1"/>
  <c r="M11" i="11" s="1"/>
  <c r="DS19" i="7"/>
  <c r="DU19" i="7" s="1"/>
  <c r="Z25" i="16" s="1"/>
  <c r="L78" i="11" s="1"/>
  <c r="DR19" i="7"/>
  <c r="DT19" i="7" s="1"/>
  <c r="Z19" i="16" s="1"/>
  <c r="L51" i="11" s="1"/>
  <c r="DS18" i="7"/>
  <c r="DU18" i="7" s="1"/>
  <c r="Z24" i="16" s="1"/>
  <c r="L15" i="11" s="1"/>
  <c r="DR18" i="7"/>
  <c r="DT18" i="7" s="1"/>
  <c r="Z18" i="16" s="1"/>
  <c r="L50" i="11" s="1"/>
  <c r="DS17" i="7"/>
  <c r="DU17" i="7" s="1"/>
  <c r="Z23" i="16" s="1"/>
  <c r="L17" i="11" s="1"/>
  <c r="DR17" i="7"/>
  <c r="DT17" i="7" s="1"/>
  <c r="Z17" i="16" s="1"/>
  <c r="L26" i="11" s="1"/>
  <c r="DS16" i="7"/>
  <c r="DU16" i="7" s="1"/>
  <c r="Z22" i="16" s="1"/>
  <c r="L53" i="11" s="1"/>
  <c r="DR16" i="7"/>
  <c r="DT16" i="7" s="1"/>
  <c r="Z16" i="16" s="1"/>
  <c r="L61" i="11" s="1"/>
  <c r="DS15" i="7"/>
  <c r="DU15" i="7" s="1"/>
  <c r="Z21" i="16" s="1"/>
  <c r="L40" i="11" s="1"/>
  <c r="DR15" i="7"/>
  <c r="DT15" i="7" s="1"/>
  <c r="Z15" i="16" s="1"/>
  <c r="L42" i="11" s="1"/>
  <c r="DS14" i="7"/>
  <c r="DU14" i="7" s="1"/>
  <c r="Z20" i="16" s="1"/>
  <c r="L19" i="11" s="1"/>
  <c r="DR14" i="7"/>
  <c r="DT14" i="7" s="1"/>
  <c r="Z14" i="16" s="1"/>
  <c r="L57" i="11" s="1"/>
  <c r="DS9" i="7"/>
  <c r="DU9" i="7" s="1"/>
  <c r="Z13" i="16" s="1"/>
  <c r="L23" i="11" s="1"/>
  <c r="DR9" i="7"/>
  <c r="DT9" i="7" s="1"/>
  <c r="Z7" i="16" s="1"/>
  <c r="L94" i="11" s="1"/>
  <c r="DS8" i="7"/>
  <c r="DU8" i="7" s="1"/>
  <c r="Z12" i="16" s="1"/>
  <c r="L129" i="11" s="1"/>
  <c r="DR8" i="7"/>
  <c r="DT8" i="7" s="1"/>
  <c r="Z6" i="16" s="1"/>
  <c r="L98" i="11" s="1"/>
  <c r="DS7" i="7"/>
  <c r="DU7" i="7" s="1"/>
  <c r="Z11" i="16" s="1"/>
  <c r="L54" i="11" s="1"/>
  <c r="DR7" i="7"/>
  <c r="DT7" i="7" s="1"/>
  <c r="Z5" i="16" s="1"/>
  <c r="L70" i="11" s="1"/>
  <c r="DS6" i="7"/>
  <c r="DU6" i="7" s="1"/>
  <c r="Z10" i="16" s="1"/>
  <c r="L63" i="11" s="1"/>
  <c r="DR6" i="7"/>
  <c r="DT6" i="7" s="1"/>
  <c r="Z4" i="16" s="1"/>
  <c r="L56" i="11" s="1"/>
  <c r="DS5" i="7"/>
  <c r="DU5" i="7" s="1"/>
  <c r="Z9" i="16" s="1"/>
  <c r="L30" i="11" s="1"/>
  <c r="DR5" i="7"/>
  <c r="DT5" i="7" s="1"/>
  <c r="Z3" i="16" s="1"/>
  <c r="L92" i="11" s="1"/>
  <c r="DS4" i="7"/>
  <c r="DU4" i="7" s="1"/>
  <c r="Z8" i="16" s="1"/>
  <c r="L24" i="11" s="1"/>
  <c r="DR4" i="7"/>
  <c r="DT4" i="7" s="1"/>
  <c r="Z2" i="16" s="1"/>
  <c r="L60" i="11" s="1"/>
  <c r="EG39" i="7"/>
  <c r="EI39" i="7" s="1"/>
  <c r="AC49" i="16" s="1"/>
  <c r="M10" i="11" s="1"/>
  <c r="EF39" i="7"/>
  <c r="EH39" i="7" s="1"/>
  <c r="AC43" i="16" s="1"/>
  <c r="M92" i="11" s="1"/>
  <c r="EG38" i="7"/>
  <c r="EI38" i="7" s="1"/>
  <c r="AC48" i="16" s="1"/>
  <c r="M6" i="11" s="1"/>
  <c r="EF38" i="7"/>
  <c r="EH38" i="7" s="1"/>
  <c r="AC42" i="16" s="1"/>
  <c r="M70" i="11" s="1"/>
  <c r="EG37" i="7"/>
  <c r="EI37" i="7" s="1"/>
  <c r="AC47" i="16" s="1"/>
  <c r="M45" i="11" s="1"/>
  <c r="EF37" i="7"/>
  <c r="EH37" i="7" s="1"/>
  <c r="AC41" i="16" s="1"/>
  <c r="M64" i="11" s="1"/>
  <c r="EG36" i="7"/>
  <c r="EI36" i="7" s="1"/>
  <c r="AC46" i="16" s="1"/>
  <c r="M3" i="11" s="1"/>
  <c r="EF36" i="7"/>
  <c r="EH36" i="7" s="1"/>
  <c r="AC40" i="16" s="1"/>
  <c r="M112" i="11" s="1"/>
  <c r="EG35" i="7"/>
  <c r="EI35" i="7" s="1"/>
  <c r="AC45" i="16" s="1"/>
  <c r="M101" i="11" s="1"/>
  <c r="EF35" i="7"/>
  <c r="EH35" i="7" s="1"/>
  <c r="AC39" i="16" s="1"/>
  <c r="M60" i="11" s="1"/>
  <c r="EG34" i="7"/>
  <c r="EI34" i="7" s="1"/>
  <c r="AC44" i="16" s="1"/>
  <c r="M43" i="11" s="1"/>
  <c r="EF34" i="7"/>
  <c r="EH34" i="7" s="1"/>
  <c r="AC38" i="16" s="1"/>
  <c r="M89" i="11" s="1"/>
  <c r="EU39" i="7"/>
  <c r="EW39" i="7" s="1"/>
  <c r="AF49" i="16" s="1"/>
  <c r="N68" i="11" s="1"/>
  <c r="ET39" i="7"/>
  <c r="EV39" i="7" s="1"/>
  <c r="AF43" i="16" s="1"/>
  <c r="N41" i="11" s="1"/>
  <c r="EU38" i="7"/>
  <c r="EW38" i="7" s="1"/>
  <c r="AF48" i="16" s="1"/>
  <c r="N64" i="11" s="1"/>
  <c r="ET38" i="7"/>
  <c r="EV38" i="7" s="1"/>
  <c r="AF42" i="16" s="1"/>
  <c r="N74" i="11" s="1"/>
  <c r="EU37" i="7"/>
  <c r="EW37" i="7" s="1"/>
  <c r="AF47" i="16" s="1"/>
  <c r="N112" i="11" s="1"/>
  <c r="ET37" i="7"/>
  <c r="EV37" i="7" s="1"/>
  <c r="AF41" i="16" s="1"/>
  <c r="N65" i="11" s="1"/>
  <c r="EU36" i="7"/>
  <c r="EW36" i="7" s="1"/>
  <c r="AF46" i="16" s="1"/>
  <c r="N56" i="11" s="1"/>
  <c r="ET36" i="7"/>
  <c r="EV36" i="7" s="1"/>
  <c r="AF40" i="16" s="1"/>
  <c r="N52" i="11" s="1"/>
  <c r="EU35" i="7"/>
  <c r="EW35" i="7" s="1"/>
  <c r="AF45" i="16" s="1"/>
  <c r="N92" i="11" s="1"/>
  <c r="ET35" i="7"/>
  <c r="EV35" i="7" s="1"/>
  <c r="AF39" i="16" s="1"/>
  <c r="N39" i="11" s="1"/>
  <c r="EU34" i="7"/>
  <c r="EW34" i="7" s="1"/>
  <c r="AF44" i="16" s="1"/>
  <c r="N60" i="11" s="1"/>
  <c r="ET34" i="7"/>
  <c r="EV34" i="7" s="1"/>
  <c r="AF38" i="16" s="1"/>
  <c r="N100" i="11" s="1"/>
  <c r="EU29" i="7"/>
  <c r="EW29" i="7" s="1"/>
  <c r="AF37" i="16" s="1"/>
  <c r="N24" i="11" s="1"/>
  <c r="ET29" i="7"/>
  <c r="EV29" i="7" s="1"/>
  <c r="AF31" i="16" s="1"/>
  <c r="N16" i="11" s="1"/>
  <c r="EU28" i="7"/>
  <c r="EW28" i="7" s="1"/>
  <c r="AF36" i="16" s="1"/>
  <c r="N54" i="11" s="1"/>
  <c r="ET28" i="7"/>
  <c r="EV28" i="7" s="1"/>
  <c r="AF30" i="16" s="1"/>
  <c r="N35" i="11" s="1"/>
  <c r="EU27" i="7"/>
  <c r="EW27" i="7" s="1"/>
  <c r="AF35" i="16" s="1"/>
  <c r="N58" i="11" s="1"/>
  <c r="ET27" i="7"/>
  <c r="EV27" i="7" s="1"/>
  <c r="AF29" i="16" s="1"/>
  <c r="N84" i="11" s="1"/>
  <c r="EU26" i="7"/>
  <c r="EW26" i="7" s="1"/>
  <c r="AF34" i="16" s="1"/>
  <c r="N63" i="11" s="1"/>
  <c r="ET26" i="7"/>
  <c r="EV26" i="7" s="1"/>
  <c r="AF28" i="16" s="1"/>
  <c r="N49" i="11" s="1"/>
  <c r="EU25" i="7"/>
  <c r="EW25" i="7" s="1"/>
  <c r="AF33" i="16" s="1"/>
  <c r="N30" i="11" s="1"/>
  <c r="ET25" i="7"/>
  <c r="EV25" i="7" s="1"/>
  <c r="AF27" i="16" s="1"/>
  <c r="N9" i="11" s="1"/>
  <c r="EU24" i="7"/>
  <c r="EW24" i="7" s="1"/>
  <c r="AF32" i="16" s="1"/>
  <c r="N23" i="11" s="1"/>
  <c r="ET24" i="7"/>
  <c r="EV24" i="7" s="1"/>
  <c r="AF26" i="16" s="1"/>
  <c r="N44" i="11" s="1"/>
  <c r="EG29" i="7"/>
  <c r="EI29" i="7" s="1"/>
  <c r="AC37" i="16" s="1"/>
  <c r="M26" i="11" s="1"/>
  <c r="EF29" i="7"/>
  <c r="EH29" i="7" s="1"/>
  <c r="AC31" i="16" s="1"/>
  <c r="M81" i="11" s="1"/>
  <c r="EG28" i="7"/>
  <c r="EI28" i="7" s="1"/>
  <c r="AC36" i="16" s="1"/>
  <c r="M42" i="11" s="1"/>
  <c r="EF28" i="7"/>
  <c r="EH28" i="7" s="1"/>
  <c r="AC30" i="16" s="1"/>
  <c r="M24" i="11" s="1"/>
  <c r="EG27" i="7"/>
  <c r="EI27" i="7" s="1"/>
  <c r="AC35" i="16" s="1"/>
  <c r="M50" i="11" s="1"/>
  <c r="EF27" i="7"/>
  <c r="EH27" i="7" s="1"/>
  <c r="AC29" i="16" s="1"/>
  <c r="M54" i="11" s="1"/>
  <c r="EG26" i="7"/>
  <c r="EI26" i="7" s="1"/>
  <c r="AC34" i="16" s="1"/>
  <c r="M61" i="11" s="1"/>
  <c r="EF26" i="7"/>
  <c r="EH26" i="7" s="1"/>
  <c r="AC28" i="16" s="1"/>
  <c r="M30" i="11" s="1"/>
  <c r="EG25" i="7"/>
  <c r="EI25" i="7" s="1"/>
  <c r="AC33" i="16" s="1"/>
  <c r="M80" i="11" s="1"/>
  <c r="EF25" i="7"/>
  <c r="EH25" i="7" s="1"/>
  <c r="AC27" i="16" s="1"/>
  <c r="M23" i="11" s="1"/>
  <c r="EG24" i="7"/>
  <c r="EI24" i="7" s="1"/>
  <c r="AC32" i="16" s="1"/>
  <c r="M77" i="11" s="1"/>
  <c r="EF24" i="7"/>
  <c r="EH24" i="7" s="1"/>
  <c r="AC26" i="16" s="1"/>
  <c r="M63" i="11" s="1"/>
  <c r="DS29" i="7"/>
  <c r="DU29" i="7" s="1"/>
  <c r="Z37" i="16" s="1"/>
  <c r="L21" i="11" s="1"/>
  <c r="DR29" i="7"/>
  <c r="DT29" i="7" s="1"/>
  <c r="Z31" i="16" s="1"/>
  <c r="L13" i="11" s="1"/>
  <c r="DS28" i="7"/>
  <c r="DU28" i="7" s="1"/>
  <c r="Z36" i="16" s="1"/>
  <c r="L8" i="11" s="1"/>
  <c r="DR28" i="7"/>
  <c r="DT28" i="7" s="1"/>
  <c r="Z30" i="16" s="1"/>
  <c r="L28" i="11" s="1"/>
  <c r="DS27" i="7"/>
  <c r="DU27" i="7" s="1"/>
  <c r="Z35" i="16" s="1"/>
  <c r="L31" i="11" s="1"/>
  <c r="DR27" i="7"/>
  <c r="DT27" i="7" s="1"/>
  <c r="Z29" i="16" s="1"/>
  <c r="L25" i="11" s="1"/>
  <c r="DS26" i="7"/>
  <c r="DU26" i="7" s="1"/>
  <c r="Z34" i="16" s="1"/>
  <c r="L97" i="11" s="1"/>
  <c r="DR26" i="7"/>
  <c r="DT26" i="7" s="1"/>
  <c r="Z28" i="16" s="1"/>
  <c r="L34" i="11" s="1"/>
  <c r="DS25" i="7"/>
  <c r="DU25" i="7" s="1"/>
  <c r="Z33" i="16" s="1"/>
  <c r="L29" i="11" s="1"/>
  <c r="DR25" i="7"/>
  <c r="DT25" i="7" s="1"/>
  <c r="Z27" i="16" s="1"/>
  <c r="L11" i="11" s="1"/>
  <c r="DS24" i="7"/>
  <c r="DU24" i="7" s="1"/>
  <c r="Z32" i="16" s="1"/>
  <c r="L27" i="11" s="1"/>
  <c r="DR24" i="7"/>
  <c r="DT24" i="7" s="1"/>
  <c r="Z26" i="16" s="1"/>
  <c r="L83" i="11" s="1"/>
  <c r="DS39" i="7"/>
  <c r="DU39" i="7" s="1"/>
  <c r="Z49" i="16" s="1"/>
  <c r="L130" i="11" s="1"/>
  <c r="DR39" i="7"/>
  <c r="DT39" i="7" s="1"/>
  <c r="Z43" i="16" s="1"/>
  <c r="L103" i="11" s="1"/>
  <c r="DS38" i="7"/>
  <c r="DU38" i="7" s="1"/>
  <c r="Z48" i="16" s="1"/>
  <c r="L69" i="11" s="1"/>
  <c r="DR38" i="7"/>
  <c r="DT38" i="7" s="1"/>
  <c r="Z42" i="16" s="1"/>
  <c r="L6" i="11" s="1"/>
  <c r="DS37" i="7"/>
  <c r="DU37" i="7" s="1"/>
  <c r="Z47" i="16" s="1"/>
  <c r="L71" i="11" s="1"/>
  <c r="DR37" i="7"/>
  <c r="DT37" i="7" s="1"/>
  <c r="Z41" i="16" s="1"/>
  <c r="L45" i="11" s="1"/>
  <c r="DS36" i="7"/>
  <c r="DU36" i="7" s="1"/>
  <c r="Z46" i="16" s="1"/>
  <c r="L62" i="11" s="1"/>
  <c r="DR36" i="7"/>
  <c r="DT36" i="7" s="1"/>
  <c r="Z40" i="16" s="1"/>
  <c r="L3" i="11" s="1"/>
  <c r="DS35" i="7"/>
  <c r="DU35" i="7" s="1"/>
  <c r="Z45" i="16" s="1"/>
  <c r="L93" i="11" s="1"/>
  <c r="DR35" i="7"/>
  <c r="DT35" i="7" s="1"/>
  <c r="Z39" i="16" s="1"/>
  <c r="L10" i="11" s="1"/>
  <c r="DS34" i="7"/>
  <c r="DU34" i="7" s="1"/>
  <c r="Z44" i="16" s="1"/>
  <c r="L46" i="11" s="1"/>
  <c r="DR34" i="7"/>
  <c r="DT34" i="7" s="1"/>
  <c r="Z38" i="16" s="1"/>
  <c r="L43" i="11" s="1"/>
  <c r="DS49" i="7"/>
  <c r="DU49" i="7" s="1"/>
  <c r="Z61" i="16" s="1"/>
  <c r="L65" i="11" s="1"/>
  <c r="DR49" i="7"/>
  <c r="DT49" i="7" s="1"/>
  <c r="Z55" i="16" s="1"/>
  <c r="L5" i="11" s="1"/>
  <c r="DS48" i="7"/>
  <c r="DU48" i="7" s="1"/>
  <c r="Z60" i="16" s="1"/>
  <c r="L74" i="11" s="1"/>
  <c r="DR48" i="7"/>
  <c r="DT48" i="7" s="1"/>
  <c r="Z54" i="16" s="1"/>
  <c r="L38" i="11" s="1"/>
  <c r="DS47" i="7"/>
  <c r="DU47" i="7" s="1"/>
  <c r="Z59" i="16" s="1"/>
  <c r="L52" i="11" s="1"/>
  <c r="DR47" i="7"/>
  <c r="DT47" i="7" s="1"/>
  <c r="Z53" i="16" s="1"/>
  <c r="L73" i="11" s="1"/>
  <c r="DS46" i="7"/>
  <c r="DU46" i="7" s="1"/>
  <c r="Z58" i="16" s="1"/>
  <c r="L39" i="11" s="1"/>
  <c r="DR46" i="7"/>
  <c r="DT46" i="7" s="1"/>
  <c r="Z52" i="16" s="1"/>
  <c r="L18" i="11" s="1"/>
  <c r="DS45" i="7"/>
  <c r="DU45" i="7" s="1"/>
  <c r="Z57" i="16" s="1"/>
  <c r="L120" i="11" s="1"/>
  <c r="DR45" i="7"/>
  <c r="DT45" i="7" s="1"/>
  <c r="Z51" i="16" s="1"/>
  <c r="L55" i="11" s="1"/>
  <c r="DS44" i="7"/>
  <c r="DU44" i="7" s="1"/>
  <c r="Z56" i="16" s="1"/>
  <c r="L100" i="11" s="1"/>
  <c r="DR44" i="7"/>
  <c r="DT44" i="7" s="1"/>
  <c r="Z50" i="16" s="1"/>
  <c r="L2" i="11" s="1"/>
  <c r="EG49" i="7"/>
  <c r="EI49" i="7" s="1"/>
  <c r="AC61" i="16" s="1"/>
  <c r="M33" i="11" s="1"/>
  <c r="EF49" i="7"/>
  <c r="EH49" i="7" s="1"/>
  <c r="AC55" i="16" s="1"/>
  <c r="M48" i="11" s="1"/>
  <c r="EG48" i="7"/>
  <c r="EI48" i="7" s="1"/>
  <c r="AC60" i="16" s="1"/>
  <c r="M17" i="11" s="1"/>
  <c r="EF48" i="7"/>
  <c r="EH48" i="7" s="1"/>
  <c r="AC54" i="16" s="1"/>
  <c r="M36" i="11" s="1"/>
  <c r="EG47" i="7"/>
  <c r="EI47" i="7" s="1"/>
  <c r="AC59" i="16" s="1"/>
  <c r="M15" i="11" s="1"/>
  <c r="EF47" i="7"/>
  <c r="EH47" i="7" s="1"/>
  <c r="AC53" i="16" s="1"/>
  <c r="EG46" i="7"/>
  <c r="EI46" i="7" s="1"/>
  <c r="AC58" i="16" s="1"/>
  <c r="M86" i="11" s="1"/>
  <c r="EF46" i="7"/>
  <c r="EH46" i="7" s="1"/>
  <c r="AC52" i="16" s="1"/>
  <c r="EG45" i="7"/>
  <c r="EI45" i="7" s="1"/>
  <c r="AC57" i="16" s="1"/>
  <c r="M53" i="11" s="1"/>
  <c r="EF45" i="7"/>
  <c r="EH45" i="7" s="1"/>
  <c r="AC51" i="16" s="1"/>
  <c r="EG44" i="7"/>
  <c r="EI44" i="7" s="1"/>
  <c r="AC56" i="16" s="1"/>
  <c r="M78" i="11" s="1"/>
  <c r="EF44" i="7"/>
  <c r="EH44" i="7" s="1"/>
  <c r="AC50" i="16" s="1"/>
  <c r="EU49" i="7"/>
  <c r="EW49" i="7" s="1"/>
  <c r="AF61" i="16" s="1"/>
  <c r="N46" i="11" s="1"/>
  <c r="ET49" i="7"/>
  <c r="EV49" i="7" s="1"/>
  <c r="AF55" i="16" s="1"/>
  <c r="N61" i="11" s="1"/>
  <c r="EU48" i="7"/>
  <c r="EW48" i="7" s="1"/>
  <c r="AF60" i="16" s="1"/>
  <c r="N69" i="11" s="1"/>
  <c r="ET48" i="7"/>
  <c r="EV48" i="7" s="1"/>
  <c r="AF54" i="16" s="1"/>
  <c r="N22" i="11" s="1"/>
  <c r="EU47" i="7"/>
  <c r="EW47" i="7" s="1"/>
  <c r="AF59" i="16" s="1"/>
  <c r="N62" i="11" s="1"/>
  <c r="ET47" i="7"/>
  <c r="EV47" i="7" s="1"/>
  <c r="AF53" i="16" s="1"/>
  <c r="N42" i="11" s="1"/>
  <c r="EU46" i="7"/>
  <c r="EW46" i="7" s="1"/>
  <c r="AF58" i="16" s="1"/>
  <c r="N135" i="11" s="1"/>
  <c r="ET46" i="7"/>
  <c r="EV46" i="7" s="1"/>
  <c r="AF52" i="16" s="1"/>
  <c r="N26" i="11" s="1"/>
  <c r="EU45" i="7"/>
  <c r="EW45" i="7" s="1"/>
  <c r="AF57" i="16" s="1"/>
  <c r="N71" i="11" s="1"/>
  <c r="ET45" i="7"/>
  <c r="EV45" i="7" s="1"/>
  <c r="AF51" i="16" s="1"/>
  <c r="N50" i="11" s="1"/>
  <c r="EU44" i="7"/>
  <c r="EW44" i="7" s="1"/>
  <c r="AF56" i="16" s="1"/>
  <c r="N93" i="11" s="1"/>
  <c r="ET44" i="7"/>
  <c r="EV44" i="7" s="1"/>
  <c r="AF50" i="16" s="1"/>
  <c r="N77" i="11" s="1"/>
  <c r="EU59" i="7"/>
  <c r="EW59" i="7" s="1"/>
  <c r="AF73" i="16" s="1"/>
  <c r="N13" i="11" s="1"/>
  <c r="ET59" i="7"/>
  <c r="EV59" i="7" s="1"/>
  <c r="AF67" i="16" s="1"/>
  <c r="EU58" i="7"/>
  <c r="EW58" i="7" s="1"/>
  <c r="AF72" i="16" s="1"/>
  <c r="N28" i="11" s="1"/>
  <c r="ET58" i="7"/>
  <c r="EV58" i="7" s="1"/>
  <c r="AF66" i="16" s="1"/>
  <c r="EU57" i="7"/>
  <c r="EW57" i="7" s="1"/>
  <c r="AF71" i="16" s="1"/>
  <c r="N83" i="11" s="1"/>
  <c r="ET57" i="7"/>
  <c r="EV57" i="7" s="1"/>
  <c r="AF65" i="16" s="1"/>
  <c r="N36" i="11" s="1"/>
  <c r="EU56" i="7"/>
  <c r="EW56" i="7" s="1"/>
  <c r="AF70" i="16" s="1"/>
  <c r="N34" i="11" s="1"/>
  <c r="ET56" i="7"/>
  <c r="EV56" i="7" s="1"/>
  <c r="AF64" i="16" s="1"/>
  <c r="N48" i="11" s="1"/>
  <c r="EU55" i="7"/>
  <c r="EW55" i="7" s="1"/>
  <c r="AF69" i="16" s="1"/>
  <c r="N25" i="11" s="1"/>
  <c r="ET55" i="7"/>
  <c r="EV55" i="7" s="1"/>
  <c r="AF63" i="16" s="1"/>
  <c r="EU54" i="7"/>
  <c r="EW54" i="7" s="1"/>
  <c r="AF68" i="16" s="1"/>
  <c r="N11" i="11" s="1"/>
  <c r="ET54" i="7"/>
  <c r="EV54" i="7" s="1"/>
  <c r="AF62" i="16" s="1"/>
  <c r="EG59" i="7"/>
  <c r="EI59" i="7" s="1"/>
  <c r="AC73" i="16" s="1"/>
  <c r="M84" i="11" s="1"/>
  <c r="EF59" i="7"/>
  <c r="EH59" i="7" s="1"/>
  <c r="AC67" i="16" s="1"/>
  <c r="M41" i="11" s="1"/>
  <c r="EG58" i="7"/>
  <c r="EI58" i="7" s="1"/>
  <c r="AC72" i="16" s="1"/>
  <c r="M16" i="11" s="1"/>
  <c r="EF58" i="7"/>
  <c r="EH58" i="7" s="1"/>
  <c r="AC66" i="16" s="1"/>
  <c r="M74" i="11" s="1"/>
  <c r="EG57" i="7"/>
  <c r="EI57" i="7" s="1"/>
  <c r="AC71" i="16" s="1"/>
  <c r="M75" i="11" s="1"/>
  <c r="EF57" i="7"/>
  <c r="EH57" i="7" s="1"/>
  <c r="AC65" i="16" s="1"/>
  <c r="M52" i="11" s="1"/>
  <c r="EG56" i="7"/>
  <c r="EI56" i="7" s="1"/>
  <c r="AC70" i="16" s="1"/>
  <c r="M9" i="11" s="1"/>
  <c r="EF56" i="7"/>
  <c r="EH56" i="7" s="1"/>
  <c r="AC64" i="16" s="1"/>
  <c r="M65" i="11" s="1"/>
  <c r="EG55" i="7"/>
  <c r="EI55" i="7" s="1"/>
  <c r="AC69" i="16" s="1"/>
  <c r="M49" i="11" s="1"/>
  <c r="EF55" i="7"/>
  <c r="EH55" i="7" s="1"/>
  <c r="AC63" i="16" s="1"/>
  <c r="M39" i="11" s="1"/>
  <c r="EG54" i="7"/>
  <c r="EI54" i="7" s="1"/>
  <c r="AC68" i="16" s="1"/>
  <c r="M35" i="11" s="1"/>
  <c r="EF54" i="7"/>
  <c r="EH54" i="7" s="1"/>
  <c r="AC62" i="16" s="1"/>
  <c r="M100" i="11" s="1"/>
  <c r="DS59" i="7"/>
  <c r="DU59" i="7" s="1"/>
  <c r="Z73" i="16" s="1"/>
  <c r="DR59" i="7"/>
  <c r="DT59" i="7" s="1"/>
  <c r="Z67" i="16" s="1"/>
  <c r="L84" i="11" s="1"/>
  <c r="DS58" i="7"/>
  <c r="DU58" i="7" s="1"/>
  <c r="Z72" i="16" s="1"/>
  <c r="DR58" i="7"/>
  <c r="DT58" i="7" s="1"/>
  <c r="Z66" i="16" s="1"/>
  <c r="L16" i="11" s="1"/>
  <c r="DS57" i="7"/>
  <c r="DU57" i="7" s="1"/>
  <c r="Z71" i="16" s="1"/>
  <c r="DR57" i="7"/>
  <c r="DT57" i="7" s="1"/>
  <c r="Z65" i="16" s="1"/>
  <c r="L75" i="11" s="1"/>
  <c r="DS56" i="7"/>
  <c r="DU56" i="7" s="1"/>
  <c r="Z70" i="16" s="1"/>
  <c r="L48" i="11" s="1"/>
  <c r="DR56" i="7"/>
  <c r="DT56" i="7" s="1"/>
  <c r="Z64" i="16" s="1"/>
  <c r="L9" i="11" s="1"/>
  <c r="DS55" i="7"/>
  <c r="DU55" i="7" s="1"/>
  <c r="Z69" i="16" s="1"/>
  <c r="L67" i="11" s="1"/>
  <c r="DR55" i="7"/>
  <c r="DT55" i="7" s="1"/>
  <c r="Z63" i="16" s="1"/>
  <c r="L35" i="11" s="1"/>
  <c r="DS54" i="7"/>
  <c r="DU54" i="7" s="1"/>
  <c r="Z68" i="16" s="1"/>
  <c r="DR54" i="7"/>
  <c r="DT54" i="7" s="1"/>
  <c r="Z62" i="16" s="1"/>
  <c r="L44" i="11" s="1"/>
  <c r="DE59" i="7"/>
  <c r="DG59" i="7" s="1"/>
  <c r="W73" i="16" s="1"/>
  <c r="K50" i="11" s="1"/>
  <c r="DD59" i="7"/>
  <c r="DF59" i="7" s="1"/>
  <c r="W67" i="16" s="1"/>
  <c r="K6" i="11" s="1"/>
  <c r="DE58" i="7"/>
  <c r="DG58" i="7" s="1"/>
  <c r="W72" i="16" s="1"/>
  <c r="K57" i="11" s="1"/>
  <c r="DD58" i="7"/>
  <c r="DF58" i="7" s="1"/>
  <c r="W66" i="16" s="1"/>
  <c r="K134" i="11" s="1"/>
  <c r="DE57" i="7"/>
  <c r="DG57" i="7" s="1"/>
  <c r="W71" i="16" s="1"/>
  <c r="K42" i="11" s="1"/>
  <c r="DD57" i="7"/>
  <c r="DF57" i="7" s="1"/>
  <c r="W65" i="16" s="1"/>
  <c r="K45" i="11" s="1"/>
  <c r="DE56" i="7"/>
  <c r="DG56" i="7" s="1"/>
  <c r="W70" i="16" s="1"/>
  <c r="K26" i="11" s="1"/>
  <c r="DD56" i="7"/>
  <c r="DF56" i="7" s="1"/>
  <c r="W64" i="16" s="1"/>
  <c r="K3" i="11" s="1"/>
  <c r="DE55" i="7"/>
  <c r="DG55" i="7" s="1"/>
  <c r="W69" i="16" s="1"/>
  <c r="K22" i="11" s="1"/>
  <c r="DD55" i="7"/>
  <c r="DF55" i="7" s="1"/>
  <c r="W63" i="16" s="1"/>
  <c r="K10" i="11" s="1"/>
  <c r="DE54" i="7"/>
  <c r="DG54" i="7" s="1"/>
  <c r="W68" i="16" s="1"/>
  <c r="K80" i="11" s="1"/>
  <c r="DD54" i="7"/>
  <c r="DF54" i="7" s="1"/>
  <c r="W62" i="16" s="1"/>
  <c r="K43" i="11" s="1"/>
  <c r="DE49" i="7"/>
  <c r="DG49" i="7" s="1"/>
  <c r="W61" i="16" s="1"/>
  <c r="K41" i="11" s="1"/>
  <c r="DD49" i="7"/>
  <c r="DF49" i="7" s="1"/>
  <c r="W55" i="16" s="1"/>
  <c r="K21" i="11" s="1"/>
  <c r="DE48" i="7"/>
  <c r="DG48" i="7" s="1"/>
  <c r="W60" i="16" s="1"/>
  <c r="K131" i="11" s="1"/>
  <c r="DD48" i="7"/>
  <c r="DF48" i="7" s="1"/>
  <c r="W54" i="16" s="1"/>
  <c r="K8" i="11" s="1"/>
  <c r="DE47" i="7"/>
  <c r="DG47" i="7" s="1"/>
  <c r="W59" i="16" s="1"/>
  <c r="K65" i="11" s="1"/>
  <c r="DD47" i="7"/>
  <c r="DF47" i="7" s="1"/>
  <c r="W53" i="16" s="1"/>
  <c r="K29" i="11" s="1"/>
  <c r="DE46" i="7"/>
  <c r="DG46" i="7" s="1"/>
  <c r="W58" i="16" s="1"/>
  <c r="K52" i="11" s="1"/>
  <c r="DD46" i="7"/>
  <c r="DF46" i="7" s="1"/>
  <c r="W52" i="16" s="1"/>
  <c r="K31" i="11" s="1"/>
  <c r="DE45" i="7"/>
  <c r="DG45" i="7" s="1"/>
  <c r="W57" i="16" s="1"/>
  <c r="K39" i="11" s="1"/>
  <c r="DD45" i="7"/>
  <c r="DF45" i="7" s="1"/>
  <c r="W51" i="16" s="1"/>
  <c r="K32" i="11" s="1"/>
  <c r="DE44" i="7"/>
  <c r="DG44" i="7" s="1"/>
  <c r="W56" i="16" s="1"/>
  <c r="K74" i="11" s="1"/>
  <c r="DD44" i="7"/>
  <c r="DF44" i="7" s="1"/>
  <c r="W50" i="16" s="1"/>
  <c r="K27" i="11" s="1"/>
  <c r="CQ49" i="7"/>
  <c r="CS49" i="7" s="1"/>
  <c r="T61" i="16" s="1"/>
  <c r="J62" i="11" s="1"/>
  <c r="CP49" i="7"/>
  <c r="CR49" i="7" s="1"/>
  <c r="T55" i="16" s="1"/>
  <c r="J47" i="11" s="1"/>
  <c r="CQ48" i="7"/>
  <c r="CS48" i="7" s="1"/>
  <c r="T60" i="16" s="1"/>
  <c r="J46" i="11" s="1"/>
  <c r="CP48" i="7"/>
  <c r="CR48" i="7" s="1"/>
  <c r="T54" i="16" s="1"/>
  <c r="J9" i="11" s="1"/>
  <c r="CQ47" i="7"/>
  <c r="CS47" i="7" s="1"/>
  <c r="T59" i="16" s="1"/>
  <c r="J71" i="11" s="1"/>
  <c r="CP47" i="7"/>
  <c r="CR47" i="7" s="1"/>
  <c r="T53" i="16" s="1"/>
  <c r="J88" i="11" s="1"/>
  <c r="CQ46" i="7"/>
  <c r="CS46" i="7" s="1"/>
  <c r="T58" i="16" s="1"/>
  <c r="J96" i="11" s="1"/>
  <c r="CP46" i="7"/>
  <c r="CR46" i="7" s="1"/>
  <c r="T52" i="16" s="1"/>
  <c r="J16" i="11" s="1"/>
  <c r="CQ45" i="7"/>
  <c r="CS45" i="7" s="1"/>
  <c r="T57" i="16" s="1"/>
  <c r="J132" i="11" s="1"/>
  <c r="CP45" i="7"/>
  <c r="CR45" i="7" s="1"/>
  <c r="T51" i="16" s="1"/>
  <c r="J44" i="11" s="1"/>
  <c r="CQ44" i="7"/>
  <c r="CS44" i="7" s="1"/>
  <c r="T56" i="16" s="1"/>
  <c r="J69" i="11" s="1"/>
  <c r="CP44" i="7"/>
  <c r="CR44" i="7" s="1"/>
  <c r="T50" i="16" s="1"/>
  <c r="J84" i="11" s="1"/>
  <c r="CQ59" i="7"/>
  <c r="CS59" i="7" s="1"/>
  <c r="T73" i="16" s="1"/>
  <c r="J34" i="11" s="1"/>
  <c r="CP59" i="7"/>
  <c r="CR59" i="7" s="1"/>
  <c r="T67" i="16" s="1"/>
  <c r="J82" i="11" s="1"/>
  <c r="CQ58" i="7"/>
  <c r="CS58" i="7" s="1"/>
  <c r="T72" i="16" s="1"/>
  <c r="J109" i="11" s="1"/>
  <c r="CP58" i="7"/>
  <c r="CR58" i="7" s="1"/>
  <c r="T66" i="16" s="1"/>
  <c r="J65" i="11" s="1"/>
  <c r="CQ57" i="7"/>
  <c r="CS57" i="7" s="1"/>
  <c r="T71" i="16" s="1"/>
  <c r="J13" i="11" s="1"/>
  <c r="CP57" i="7"/>
  <c r="CR57" i="7" s="1"/>
  <c r="T65" i="16" s="1"/>
  <c r="J74" i="11" s="1"/>
  <c r="CQ56" i="7"/>
  <c r="CS56" i="7" s="1"/>
  <c r="T70" i="16" s="1"/>
  <c r="J28" i="11" s="1"/>
  <c r="CP56" i="7"/>
  <c r="CR56" i="7" s="1"/>
  <c r="T64" i="16" s="1"/>
  <c r="J100" i="11" s="1"/>
  <c r="CQ55" i="7"/>
  <c r="CS55" i="7" s="1"/>
  <c r="T69" i="16" s="1"/>
  <c r="J83" i="11" s="1"/>
  <c r="CP55" i="7"/>
  <c r="CR55" i="7" s="1"/>
  <c r="T63" i="16" s="1"/>
  <c r="J52" i="11" s="1"/>
  <c r="CQ54" i="7"/>
  <c r="CS54" i="7" s="1"/>
  <c r="T68" i="16" s="1"/>
  <c r="J11" i="11" s="1"/>
  <c r="CP54" i="7"/>
  <c r="CR54" i="7" s="1"/>
  <c r="T62" i="16" s="1"/>
  <c r="J39" i="11" s="1"/>
  <c r="CC59" i="7"/>
  <c r="CE59" i="7" s="1"/>
  <c r="Q73" i="16" s="1"/>
  <c r="CB59" i="7"/>
  <c r="CD59" i="7" s="1"/>
  <c r="Q67" i="16" s="1"/>
  <c r="CC58" i="7"/>
  <c r="CE58" i="7" s="1"/>
  <c r="Q72" i="16" s="1"/>
  <c r="CB58" i="7"/>
  <c r="CD58" i="7" s="1"/>
  <c r="Q66" i="16" s="1"/>
  <c r="CC57" i="7"/>
  <c r="CE57" i="7" s="1"/>
  <c r="Q71" i="16" s="1"/>
  <c r="CB57" i="7"/>
  <c r="CD57" i="7" s="1"/>
  <c r="Q65" i="16" s="1"/>
  <c r="CC56" i="7"/>
  <c r="CE56" i="7" s="1"/>
  <c r="Q70" i="16" s="1"/>
  <c r="CB56" i="7"/>
  <c r="CD56" i="7" s="1"/>
  <c r="Q64" i="16" s="1"/>
  <c r="CC55" i="7"/>
  <c r="CE55" i="7" s="1"/>
  <c r="Q69" i="16" s="1"/>
  <c r="CB55" i="7"/>
  <c r="CD55" i="7" s="1"/>
  <c r="Q63" i="16" s="1"/>
  <c r="CC54" i="7"/>
  <c r="CE54" i="7" s="1"/>
  <c r="Q68" i="16" s="1"/>
  <c r="CB54" i="7"/>
  <c r="CD54" i="7" s="1"/>
  <c r="Q62" i="16" s="1"/>
  <c r="CC49" i="7"/>
  <c r="CE49" i="7" s="1"/>
  <c r="Q61" i="16" s="1"/>
  <c r="CB49" i="7"/>
  <c r="CD49" i="7" s="1"/>
  <c r="Q55" i="16" s="1"/>
  <c r="CC48" i="7"/>
  <c r="CE48" i="7" s="1"/>
  <c r="Q60" i="16" s="1"/>
  <c r="I16" i="11" s="1"/>
  <c r="CB48" i="7"/>
  <c r="CD48" i="7" s="1"/>
  <c r="Q54" i="16" s="1"/>
  <c r="CC47" i="7"/>
  <c r="CE47" i="7" s="1"/>
  <c r="Q59" i="16" s="1"/>
  <c r="CB47" i="7"/>
  <c r="CD47" i="7" s="1"/>
  <c r="Q53" i="16" s="1"/>
  <c r="CC46" i="7"/>
  <c r="CE46" i="7" s="1"/>
  <c r="Q58" i="16" s="1"/>
  <c r="CB46" i="7"/>
  <c r="CD46" i="7" s="1"/>
  <c r="Q52" i="16" s="1"/>
  <c r="CC45" i="7"/>
  <c r="CE45" i="7" s="1"/>
  <c r="Q57" i="16" s="1"/>
  <c r="CB45" i="7"/>
  <c r="CD45" i="7" s="1"/>
  <c r="Q51" i="16" s="1"/>
  <c r="CC44" i="7"/>
  <c r="CE44" i="7" s="1"/>
  <c r="Q56" i="16" s="1"/>
  <c r="CB44" i="7"/>
  <c r="CD44" i="7" s="1"/>
  <c r="Q50" i="16" s="1"/>
  <c r="CC39" i="7"/>
  <c r="CE39" i="7" s="1"/>
  <c r="Q49" i="16" s="1"/>
  <c r="CB39" i="7"/>
  <c r="CD39" i="7" s="1"/>
  <c r="Q43" i="16" s="1"/>
  <c r="I32" i="11" s="1"/>
  <c r="CC38" i="7"/>
  <c r="CE38" i="7" s="1"/>
  <c r="Q48" i="16" s="1"/>
  <c r="CB38" i="7"/>
  <c r="CD38" i="7" s="1"/>
  <c r="Q42" i="16" s="1"/>
  <c r="I21" i="11" s="1"/>
  <c r="CC37" i="7"/>
  <c r="CE37" i="7" s="1"/>
  <c r="Q47" i="16" s="1"/>
  <c r="CB37" i="7"/>
  <c r="CD37" i="7" s="1"/>
  <c r="Q41" i="16" s="1"/>
  <c r="CC36" i="7"/>
  <c r="CE36" i="7" s="1"/>
  <c r="Q46" i="16" s="1"/>
  <c r="CB36" i="7"/>
  <c r="CD36" i="7" s="1"/>
  <c r="Q40" i="16" s="1"/>
  <c r="CC35" i="7"/>
  <c r="CE35" i="7" s="1"/>
  <c r="Q45" i="16" s="1"/>
  <c r="CB35" i="7"/>
  <c r="CD35" i="7" s="1"/>
  <c r="Q39" i="16" s="1"/>
  <c r="I8" i="11" s="1"/>
  <c r="CC34" i="7"/>
  <c r="CE34" i="7" s="1"/>
  <c r="Q44" i="16" s="1"/>
  <c r="CB34" i="7"/>
  <c r="CD34" i="7" s="1"/>
  <c r="Q38" i="16" s="1"/>
  <c r="CC29" i="7"/>
  <c r="CE29" i="7" s="1"/>
  <c r="Q37" i="16" s="1"/>
  <c r="CB29" i="7"/>
  <c r="CD29" i="7" s="1"/>
  <c r="Q31" i="16" s="1"/>
  <c r="CC28" i="7"/>
  <c r="CE28" i="7" s="1"/>
  <c r="Q36" i="16" s="1"/>
  <c r="I22" i="11" s="1"/>
  <c r="CB28" i="7"/>
  <c r="CD28" i="7" s="1"/>
  <c r="Q30" i="16" s="1"/>
  <c r="CC27" i="7"/>
  <c r="CE27" i="7" s="1"/>
  <c r="Q35" i="16" s="1"/>
  <c r="CB27" i="7"/>
  <c r="CD27" i="7" s="1"/>
  <c r="Q29" i="16" s="1"/>
  <c r="CC26" i="7"/>
  <c r="CE26" i="7" s="1"/>
  <c r="Q34" i="16" s="1"/>
  <c r="CB26" i="7"/>
  <c r="CD26" i="7" s="1"/>
  <c r="Q28" i="16" s="1"/>
  <c r="CC25" i="7"/>
  <c r="CE25" i="7" s="1"/>
  <c r="Q33" i="16" s="1"/>
  <c r="CB25" i="7"/>
  <c r="CD25" i="7" s="1"/>
  <c r="Q27" i="16" s="1"/>
  <c r="CC24" i="7"/>
  <c r="CE24" i="7" s="1"/>
  <c r="Q32" i="16" s="1"/>
  <c r="CB24" i="7"/>
  <c r="CD24" i="7" s="1"/>
  <c r="Q26" i="16" s="1"/>
  <c r="CC19" i="7"/>
  <c r="CE19" i="7" s="1"/>
  <c r="Q25" i="16" s="1"/>
  <c r="CB19" i="7"/>
  <c r="CD19" i="7" s="1"/>
  <c r="Q19" i="16" s="1"/>
  <c r="CC18" i="7"/>
  <c r="CE18" i="7" s="1"/>
  <c r="Q24" i="16" s="1"/>
  <c r="CB18" i="7"/>
  <c r="CD18" i="7" s="1"/>
  <c r="Q18" i="16" s="1"/>
  <c r="CC17" i="7"/>
  <c r="CE17" i="7" s="1"/>
  <c r="Q23" i="16" s="1"/>
  <c r="CB17" i="7"/>
  <c r="CD17" i="7" s="1"/>
  <c r="Q17" i="16" s="1"/>
  <c r="CC16" i="7"/>
  <c r="CE16" i="7" s="1"/>
  <c r="Q22" i="16" s="1"/>
  <c r="CB16" i="7"/>
  <c r="CD16" i="7" s="1"/>
  <c r="Q16" i="16" s="1"/>
  <c r="CC15" i="7"/>
  <c r="CE15" i="7" s="1"/>
  <c r="Q21" i="16" s="1"/>
  <c r="CB15" i="7"/>
  <c r="CD15" i="7" s="1"/>
  <c r="Q15" i="16" s="1"/>
  <c r="CC14" i="7"/>
  <c r="CE14" i="7" s="1"/>
  <c r="Q20" i="16" s="1"/>
  <c r="CB14" i="7"/>
  <c r="CD14" i="7" s="1"/>
  <c r="Q14" i="16" s="1"/>
  <c r="I127" i="11" s="1"/>
  <c r="CQ19" i="7"/>
  <c r="CS19" i="7" s="1"/>
  <c r="T25" i="16" s="1"/>
  <c r="J5" i="11" s="1"/>
  <c r="CP19" i="7"/>
  <c r="CR19" i="7" s="1"/>
  <c r="T19" i="16" s="1"/>
  <c r="J111" i="11" s="1"/>
  <c r="CQ18" i="7"/>
  <c r="CS18" i="7" s="1"/>
  <c r="T24" i="16" s="1"/>
  <c r="J38" i="11" s="1"/>
  <c r="CP18" i="7"/>
  <c r="CR18" i="7" s="1"/>
  <c r="T18" i="16" s="1"/>
  <c r="J50" i="11" s="1"/>
  <c r="CQ17" i="7"/>
  <c r="CS17" i="7" s="1"/>
  <c r="T23" i="16" s="1"/>
  <c r="J73" i="11" s="1"/>
  <c r="CP17" i="7"/>
  <c r="CR17" i="7" s="1"/>
  <c r="T17" i="16" s="1"/>
  <c r="J26" i="11" s="1"/>
  <c r="CQ16" i="7"/>
  <c r="CS16" i="7" s="1"/>
  <c r="T22" i="16" s="1"/>
  <c r="J55" i="11" s="1"/>
  <c r="CP16" i="7"/>
  <c r="CR16" i="7" s="1"/>
  <c r="T16" i="16" s="1"/>
  <c r="J42" i="11" s="1"/>
  <c r="CQ15" i="7"/>
  <c r="CS15" i="7" s="1"/>
  <c r="T21" i="16" s="1"/>
  <c r="J18" i="11" s="1"/>
  <c r="CP15" i="7"/>
  <c r="CR15" i="7" s="1"/>
  <c r="T15" i="16" s="1"/>
  <c r="J22" i="11" s="1"/>
  <c r="CQ14" i="7"/>
  <c r="CS14" i="7" s="1"/>
  <c r="T20" i="16" s="1"/>
  <c r="J2" i="11" s="1"/>
  <c r="CP14" i="7"/>
  <c r="CR14" i="7" s="1"/>
  <c r="T14" i="16" s="1"/>
  <c r="J80" i="11" s="1"/>
  <c r="CQ29" i="7"/>
  <c r="CS29" i="7" s="1"/>
  <c r="T37" i="16" s="1"/>
  <c r="J79" i="11" s="1"/>
  <c r="CP29" i="7"/>
  <c r="CR29" i="7" s="1"/>
  <c r="T31" i="16" s="1"/>
  <c r="J78" i="11" s="1"/>
  <c r="CQ28" i="7"/>
  <c r="CS28" i="7" s="1"/>
  <c r="T36" i="16" s="1"/>
  <c r="J112" i="11" s="1"/>
  <c r="CP28" i="7"/>
  <c r="CR28" i="7" s="1"/>
  <c r="T30" i="16" s="1"/>
  <c r="J17" i="11" s="1"/>
  <c r="CQ27" i="7"/>
  <c r="CS27" i="7" s="1"/>
  <c r="T35" i="16" s="1"/>
  <c r="J92" i="11" s="1"/>
  <c r="CP27" i="7"/>
  <c r="CR27" i="7" s="1"/>
  <c r="T29" i="16" s="1"/>
  <c r="J33" i="11" s="1"/>
  <c r="CQ26" i="7"/>
  <c r="CS26" i="7" s="1"/>
  <c r="T34" i="16" s="1"/>
  <c r="J64" i="11" s="1"/>
  <c r="CP26" i="7"/>
  <c r="CR26" i="7" s="1"/>
  <c r="T28" i="16" s="1"/>
  <c r="J15" i="11" s="1"/>
  <c r="CQ25" i="7"/>
  <c r="CS25" i="7" s="1"/>
  <c r="T33" i="16" s="1"/>
  <c r="J56" i="11" s="1"/>
  <c r="CP25" i="7"/>
  <c r="CR25" i="7" s="1"/>
  <c r="T27" i="16" s="1"/>
  <c r="J128" i="11" s="1"/>
  <c r="CQ24" i="7"/>
  <c r="CS24" i="7" s="1"/>
  <c r="T32" i="16" s="1"/>
  <c r="J68" i="11" s="1"/>
  <c r="CP24" i="7"/>
  <c r="CR24" i="7" s="1"/>
  <c r="T26" i="16" s="1"/>
  <c r="J19" i="11" s="1"/>
  <c r="CQ39" i="7"/>
  <c r="CS39" i="7" s="1"/>
  <c r="T49" i="16" s="1"/>
  <c r="J45" i="11" s="1"/>
  <c r="CP39" i="7"/>
  <c r="CR39" i="7" s="1"/>
  <c r="T43" i="16" s="1"/>
  <c r="J30" i="11" s="1"/>
  <c r="CQ38" i="7"/>
  <c r="CS38" i="7" s="1"/>
  <c r="T48" i="16" s="1"/>
  <c r="J6" i="11" s="1"/>
  <c r="CP38" i="7"/>
  <c r="CR38" i="7" s="1"/>
  <c r="T42" i="16" s="1"/>
  <c r="J24" i="11" s="1"/>
  <c r="CQ37" i="7"/>
  <c r="CS37" i="7" s="1"/>
  <c r="T47" i="16" s="1"/>
  <c r="J3" i="11" s="1"/>
  <c r="CP37" i="7"/>
  <c r="CR37" i="7" s="1"/>
  <c r="T41" i="16" s="1"/>
  <c r="J66" i="11" s="1"/>
  <c r="CQ36" i="7"/>
  <c r="CS36" i="7" s="1"/>
  <c r="T46" i="16" s="1"/>
  <c r="J95" i="11" s="1"/>
  <c r="CP36" i="7"/>
  <c r="CR36" i="7" s="1"/>
  <c r="T40" i="16" s="1"/>
  <c r="J63" i="11" s="1"/>
  <c r="CQ35" i="7"/>
  <c r="CS35" i="7" s="1"/>
  <c r="T45" i="16" s="1"/>
  <c r="J43" i="11" s="1"/>
  <c r="CP35" i="7"/>
  <c r="CR35" i="7" s="1"/>
  <c r="T39" i="16" s="1"/>
  <c r="J23" i="11" s="1"/>
  <c r="CQ34" i="7"/>
  <c r="CS34" i="7" s="1"/>
  <c r="T44" i="16" s="1"/>
  <c r="J10" i="11" s="1"/>
  <c r="CP34" i="7"/>
  <c r="CR34" i="7" s="1"/>
  <c r="T38" i="16" s="1"/>
  <c r="J91" i="11" s="1"/>
  <c r="DE39" i="7"/>
  <c r="DG39" i="7" s="1"/>
  <c r="W49" i="16" s="1"/>
  <c r="K9" i="11" s="1"/>
  <c r="DD39" i="7"/>
  <c r="DF39" i="7" s="1"/>
  <c r="W43" i="16" s="1"/>
  <c r="K112" i="11" s="1"/>
  <c r="DE38" i="7"/>
  <c r="DG38" i="7" s="1"/>
  <c r="W48" i="16" s="1"/>
  <c r="K84" i="11" s="1"/>
  <c r="DD38" i="7"/>
  <c r="DF38" i="7" s="1"/>
  <c r="W42" i="16" s="1"/>
  <c r="K64" i="11" s="1"/>
  <c r="DE37" i="7"/>
  <c r="DG37" i="7" s="1"/>
  <c r="W47" i="16" s="1"/>
  <c r="K16" i="11" s="1"/>
  <c r="DD37" i="7"/>
  <c r="DF37" i="7" s="1"/>
  <c r="W41" i="16" s="1"/>
  <c r="K70" i="11" s="1"/>
  <c r="DE36" i="7"/>
  <c r="DG36" i="7" s="1"/>
  <c r="W46" i="16" s="1"/>
  <c r="K47" i="11" s="1"/>
  <c r="DD36" i="7"/>
  <c r="DF36" i="7" s="1"/>
  <c r="W40" i="16" s="1"/>
  <c r="K56" i="11" s="1"/>
  <c r="DE35" i="7"/>
  <c r="DG35" i="7" s="1"/>
  <c r="W45" i="16" s="1"/>
  <c r="K49" i="11" s="1"/>
  <c r="DD35" i="7"/>
  <c r="DF35" i="7" s="1"/>
  <c r="W39" i="16" s="1"/>
  <c r="K92" i="11" s="1"/>
  <c r="DE34" i="7"/>
  <c r="DG34" i="7" s="1"/>
  <c r="W44" i="16" s="1"/>
  <c r="K117" i="11" s="1"/>
  <c r="DD34" i="7"/>
  <c r="DF34" i="7" s="1"/>
  <c r="W38" i="16" s="1"/>
  <c r="K89" i="11" s="1"/>
  <c r="DE29" i="7"/>
  <c r="DG29" i="7" s="1"/>
  <c r="W37" i="16" s="1"/>
  <c r="K13" i="11" s="1"/>
  <c r="DD29" i="7"/>
  <c r="DF29" i="7" s="1"/>
  <c r="W31" i="16" s="1"/>
  <c r="K130" i="11" s="1"/>
  <c r="DE28" i="7"/>
  <c r="DG28" i="7" s="1"/>
  <c r="W36" i="16" s="1"/>
  <c r="K34" i="11" s="1"/>
  <c r="DD28" i="7"/>
  <c r="DF28" i="7" s="1"/>
  <c r="W30" i="16" s="1"/>
  <c r="K46" i="11" s="1"/>
  <c r="DE27" i="7"/>
  <c r="DG27" i="7" s="1"/>
  <c r="W35" i="16" s="1"/>
  <c r="K28" i="11" s="1"/>
  <c r="DD27" i="7"/>
  <c r="DF27" i="7" s="1"/>
  <c r="W29" i="16" s="1"/>
  <c r="K69" i="11" s="1"/>
  <c r="DE26" i="7"/>
  <c r="DG26" i="7" s="1"/>
  <c r="W34" i="16" s="1"/>
  <c r="K83" i="11" s="1"/>
  <c r="DD26" i="7"/>
  <c r="DF26" i="7" s="1"/>
  <c r="W28" i="16" s="1"/>
  <c r="K71" i="11" s="1"/>
  <c r="DE25" i="7"/>
  <c r="DG25" i="7" s="1"/>
  <c r="W33" i="16" s="1"/>
  <c r="K25" i="11" s="1"/>
  <c r="DD25" i="7"/>
  <c r="DF25" i="7" s="1"/>
  <c r="W27" i="16" s="1"/>
  <c r="K93" i="11" s="1"/>
  <c r="DE24" i="7"/>
  <c r="DG24" i="7" s="1"/>
  <c r="W32" i="16" s="1"/>
  <c r="K11" i="11" s="1"/>
  <c r="DD24" i="7"/>
  <c r="DF24" i="7" s="1"/>
  <c r="W26" i="16" s="1"/>
  <c r="K62" i="11" s="1"/>
  <c r="DE19" i="7"/>
  <c r="DG19" i="7" s="1"/>
  <c r="W25" i="16" s="1"/>
  <c r="K67" i="11" s="1"/>
  <c r="DD19" i="7"/>
  <c r="DF19" i="7" s="1"/>
  <c r="W19" i="16" s="1"/>
  <c r="K38" i="11" s="1"/>
  <c r="DE18" i="7"/>
  <c r="DG18" i="7" s="1"/>
  <c r="W24" i="16" s="1"/>
  <c r="K48" i="11" s="1"/>
  <c r="DD18" i="7"/>
  <c r="DF18" i="7" s="1"/>
  <c r="W18" i="16" s="1"/>
  <c r="K73" i="11" s="1"/>
  <c r="DE17" i="7"/>
  <c r="DG17" i="7" s="1"/>
  <c r="W23" i="16" s="1"/>
  <c r="DD17" i="7"/>
  <c r="DF17" i="7" s="1"/>
  <c r="W17" i="16" s="1"/>
  <c r="K5" i="11" s="1"/>
  <c r="DE16" i="7"/>
  <c r="DG16" i="7" s="1"/>
  <c r="W22" i="16" s="1"/>
  <c r="DD16" i="7"/>
  <c r="DF16" i="7" s="1"/>
  <c r="W16" i="16" s="1"/>
  <c r="K18" i="11" s="1"/>
  <c r="DE15" i="7"/>
  <c r="DG15" i="7" s="1"/>
  <c r="W21" i="16" s="1"/>
  <c r="DD15" i="7"/>
  <c r="DF15" i="7" s="1"/>
  <c r="W15" i="16" s="1"/>
  <c r="K2" i="11" s="1"/>
  <c r="DE14" i="7"/>
  <c r="DG14" i="7" s="1"/>
  <c r="W20" i="16" s="1"/>
  <c r="DD14" i="7"/>
  <c r="DF14" i="7" s="1"/>
  <c r="W14" i="16" s="1"/>
  <c r="K105" i="11" s="1"/>
  <c r="DE9" i="7"/>
  <c r="DG9" i="7" s="1"/>
  <c r="W13" i="16" s="1"/>
  <c r="K30" i="11" s="1"/>
  <c r="DD9" i="7"/>
  <c r="DF9" i="7" s="1"/>
  <c r="W7" i="16" s="1"/>
  <c r="K40" i="11" s="1"/>
  <c r="DE8" i="7"/>
  <c r="DG8" i="7" s="1"/>
  <c r="W12" i="16" s="1"/>
  <c r="K122" i="11" s="1"/>
  <c r="DD8" i="7"/>
  <c r="DF8" i="7" s="1"/>
  <c r="W6" i="16" s="1"/>
  <c r="K33" i="11" s="1"/>
  <c r="DE7" i="7"/>
  <c r="DG7" i="7" s="1"/>
  <c r="W11" i="16" s="1"/>
  <c r="K24" i="11" s="1"/>
  <c r="DD7" i="7"/>
  <c r="DF7" i="7" s="1"/>
  <c r="W5" i="16" s="1"/>
  <c r="K53" i="11" s="1"/>
  <c r="DE6" i="7"/>
  <c r="DG6" i="7" s="1"/>
  <c r="W10" i="16" s="1"/>
  <c r="K54" i="11" s="1"/>
  <c r="DD6" i="7"/>
  <c r="DF6" i="7" s="1"/>
  <c r="W4" i="16" s="1"/>
  <c r="K15" i="11" s="1"/>
  <c r="DE5" i="7"/>
  <c r="DG5" i="7" s="1"/>
  <c r="W9" i="16" s="1"/>
  <c r="K23" i="11" s="1"/>
  <c r="DD5" i="7"/>
  <c r="DF5" i="7" s="1"/>
  <c r="W3" i="16" s="1"/>
  <c r="K104" i="11" s="1"/>
  <c r="DE4" i="7"/>
  <c r="DG4" i="7" s="1"/>
  <c r="W8" i="16" s="1"/>
  <c r="K63" i="11" s="1"/>
  <c r="DD4" i="7"/>
  <c r="DF4" i="7" s="1"/>
  <c r="W2" i="16" s="1"/>
  <c r="K19" i="11" s="1"/>
  <c r="CQ9" i="7"/>
  <c r="CS9" i="7" s="1"/>
  <c r="T13" i="16" s="1"/>
  <c r="J31" i="11" s="1"/>
  <c r="CP9" i="7"/>
  <c r="CR9" i="7" s="1"/>
  <c r="T7" i="16" s="1"/>
  <c r="CQ8" i="7"/>
  <c r="CS8" i="7" s="1"/>
  <c r="T12" i="16" s="1"/>
  <c r="J27" i="11" s="1"/>
  <c r="CP8" i="7"/>
  <c r="CR8" i="7" s="1"/>
  <c r="T6" i="16" s="1"/>
  <c r="J48" i="11" s="1"/>
  <c r="CQ7" i="7"/>
  <c r="CS7" i="7" s="1"/>
  <c r="T11" i="16" s="1"/>
  <c r="J21" i="11" s="1"/>
  <c r="CP7" i="7"/>
  <c r="CR7" i="7" s="1"/>
  <c r="T5" i="16" s="1"/>
  <c r="CQ6" i="7"/>
  <c r="CS6" i="7" s="1"/>
  <c r="T10" i="16" s="1"/>
  <c r="J29" i="11" s="1"/>
  <c r="CP6" i="7"/>
  <c r="CR6" i="7" s="1"/>
  <c r="T4" i="16" s="1"/>
  <c r="CQ5" i="7"/>
  <c r="CS5" i="7" s="1"/>
  <c r="T9" i="16" s="1"/>
  <c r="J8" i="11" s="1"/>
  <c r="CP5" i="7"/>
  <c r="CR5" i="7" s="1"/>
  <c r="T3" i="16" s="1"/>
  <c r="CQ4" i="7"/>
  <c r="CS4" i="7" s="1"/>
  <c r="T8" i="16" s="1"/>
  <c r="J32" i="11" s="1"/>
  <c r="CP4" i="7"/>
  <c r="CR4" i="7" s="1"/>
  <c r="T2" i="16" s="1"/>
  <c r="CC9" i="7"/>
  <c r="CE9" i="7" s="1"/>
  <c r="Q13" i="16" s="1"/>
  <c r="CB9" i="7"/>
  <c r="CD9" i="7" s="1"/>
  <c r="Q7" i="16" s="1"/>
  <c r="CC8" i="7"/>
  <c r="CE8" i="7" s="1"/>
  <c r="Q12" i="16" s="1"/>
  <c r="CB8" i="7"/>
  <c r="CD8" i="7" s="1"/>
  <c r="Q6" i="16" s="1"/>
  <c r="I5" i="11" s="1"/>
  <c r="CC7" i="7"/>
  <c r="CE7" i="7" s="1"/>
  <c r="Q11" i="16" s="1"/>
  <c r="CB7" i="7"/>
  <c r="CD7" i="7" s="1"/>
  <c r="Q5" i="16" s="1"/>
  <c r="CC6" i="7"/>
  <c r="CE6" i="7" s="1"/>
  <c r="Q10" i="16" s="1"/>
  <c r="CB6" i="7"/>
  <c r="CD6" i="7" s="1"/>
  <c r="Q4" i="16" s="1"/>
  <c r="CC5" i="7"/>
  <c r="CE5" i="7" s="1"/>
  <c r="Q9" i="16" s="1"/>
  <c r="CB5" i="7"/>
  <c r="CD5" i="7" s="1"/>
  <c r="Q3" i="16" s="1"/>
  <c r="I2" i="11" s="1"/>
  <c r="CC4" i="7"/>
  <c r="CE4" i="7" s="1"/>
  <c r="Q8" i="16" s="1"/>
  <c r="CB4" i="7"/>
  <c r="CD4" i="7" s="1"/>
  <c r="Q2" i="16" s="1"/>
  <c r="BO29" i="7"/>
  <c r="BQ29" i="7" s="1"/>
  <c r="N37" i="16" s="1"/>
  <c r="BN29" i="7"/>
  <c r="BP29" i="7" s="1"/>
  <c r="N31" i="16" s="1"/>
  <c r="BO28" i="7"/>
  <c r="BQ28" i="7" s="1"/>
  <c r="N36" i="16" s="1"/>
  <c r="H51" i="11" s="1"/>
  <c r="BN28" i="7"/>
  <c r="BP28" i="7" s="1"/>
  <c r="N30" i="16" s="1"/>
  <c r="BO27" i="7"/>
  <c r="BQ27" i="7" s="1"/>
  <c r="N35" i="16" s="1"/>
  <c r="BN27" i="7"/>
  <c r="BP27" i="7" s="1"/>
  <c r="N29" i="16" s="1"/>
  <c r="BO26" i="7"/>
  <c r="BQ26" i="7" s="1"/>
  <c r="N34" i="16" s="1"/>
  <c r="BN26" i="7"/>
  <c r="BP26" i="7" s="1"/>
  <c r="N28" i="16" s="1"/>
  <c r="BO25" i="7"/>
  <c r="BQ25" i="7" s="1"/>
  <c r="N33" i="16" s="1"/>
  <c r="BN25" i="7"/>
  <c r="BP25" i="7" s="1"/>
  <c r="N27" i="16" s="1"/>
  <c r="BO24" i="7"/>
  <c r="BQ24" i="7" s="1"/>
  <c r="N32" i="16" s="1"/>
  <c r="BN24" i="7"/>
  <c r="BP24" i="7" s="1"/>
  <c r="N26" i="16" s="1"/>
  <c r="BO19" i="7"/>
  <c r="BQ19" i="7" s="1"/>
  <c r="N25" i="16" s="1"/>
  <c r="BN19" i="7"/>
  <c r="BP19" i="7" s="1"/>
  <c r="N19" i="16" s="1"/>
  <c r="BO18" i="7"/>
  <c r="BQ18" i="7" s="1"/>
  <c r="N24" i="16" s="1"/>
  <c r="BN18" i="7"/>
  <c r="BP18" i="7" s="1"/>
  <c r="N18" i="16" s="1"/>
  <c r="BO17" i="7"/>
  <c r="BQ17" i="7" s="1"/>
  <c r="N23" i="16" s="1"/>
  <c r="BN17" i="7"/>
  <c r="BP17" i="7" s="1"/>
  <c r="N17" i="16" s="1"/>
  <c r="BO16" i="7"/>
  <c r="BQ16" i="7" s="1"/>
  <c r="N22" i="16" s="1"/>
  <c r="BN16" i="7"/>
  <c r="BP16" i="7" s="1"/>
  <c r="N16" i="16" s="1"/>
  <c r="BO15" i="7"/>
  <c r="BQ15" i="7" s="1"/>
  <c r="N21" i="16" s="1"/>
  <c r="H18" i="11" s="1"/>
  <c r="BN15" i="7"/>
  <c r="BP15" i="7" s="1"/>
  <c r="N15" i="16" s="1"/>
  <c r="BO14" i="7"/>
  <c r="BQ14" i="7" s="1"/>
  <c r="N20" i="16" s="1"/>
  <c r="BN14" i="7"/>
  <c r="BP14" i="7" s="1"/>
  <c r="N14" i="16" s="1"/>
  <c r="H56" i="11" s="1"/>
  <c r="BO9" i="7"/>
  <c r="BQ9" i="7" s="1"/>
  <c r="N13" i="16" s="1"/>
  <c r="BN9" i="7"/>
  <c r="BP9" i="7" s="1"/>
  <c r="N7" i="16" s="1"/>
  <c r="BO8" i="7"/>
  <c r="BQ8" i="7" s="1"/>
  <c r="N12" i="16" s="1"/>
  <c r="BN8" i="7"/>
  <c r="BP8" i="7" s="1"/>
  <c r="N6" i="16" s="1"/>
  <c r="BO7" i="7"/>
  <c r="BQ7" i="7" s="1"/>
  <c r="N11" i="16" s="1"/>
  <c r="H8" i="11" s="1"/>
  <c r="BN7" i="7"/>
  <c r="BP7" i="7" s="1"/>
  <c r="N5" i="16" s="1"/>
  <c r="H54" i="11" s="1"/>
  <c r="BO6" i="7"/>
  <c r="BQ6" i="7" s="1"/>
  <c r="N10" i="16" s="1"/>
  <c r="BN6" i="7"/>
  <c r="BP6" i="7" s="1"/>
  <c r="N4" i="16" s="1"/>
  <c r="BO5" i="7"/>
  <c r="BQ5" i="7" s="1"/>
  <c r="N9" i="16" s="1"/>
  <c r="H21" i="11" s="1"/>
  <c r="BN5" i="7"/>
  <c r="BP5" i="7" s="1"/>
  <c r="N3" i="16" s="1"/>
  <c r="BO4" i="7"/>
  <c r="BQ4" i="7" s="1"/>
  <c r="N8" i="16" s="1"/>
  <c r="BN4" i="7"/>
  <c r="BP4" i="7" s="1"/>
  <c r="N2" i="16" s="1"/>
  <c r="H81" i="11" s="1"/>
  <c r="BA9" i="7"/>
  <c r="BC9" i="7" s="1"/>
  <c r="K13" i="16" s="1"/>
  <c r="AZ9" i="7"/>
  <c r="BB9" i="7" s="1"/>
  <c r="K7" i="16" s="1"/>
  <c r="BA8" i="7"/>
  <c r="BC8" i="7" s="1"/>
  <c r="K12" i="16" s="1"/>
  <c r="AZ8" i="7"/>
  <c r="BB8" i="7" s="1"/>
  <c r="K6" i="16" s="1"/>
  <c r="BA7" i="7"/>
  <c r="BC7" i="7" s="1"/>
  <c r="K11" i="16" s="1"/>
  <c r="G64" i="11" s="1"/>
  <c r="AZ7" i="7"/>
  <c r="BB7" i="7" s="1"/>
  <c r="K5" i="16" s="1"/>
  <c r="G21" i="11" s="1"/>
  <c r="BA6" i="7"/>
  <c r="BC6" i="7" s="1"/>
  <c r="K10" i="16" s="1"/>
  <c r="AZ6" i="7"/>
  <c r="BB6" i="7" s="1"/>
  <c r="K4" i="16" s="1"/>
  <c r="BA5" i="7"/>
  <c r="BC5" i="7" s="1"/>
  <c r="K9" i="16" s="1"/>
  <c r="G56" i="11" s="1"/>
  <c r="AZ5" i="7"/>
  <c r="BB5" i="7" s="1"/>
  <c r="K3" i="16" s="1"/>
  <c r="BA4" i="7"/>
  <c r="BC4" i="7" s="1"/>
  <c r="K8" i="16" s="1"/>
  <c r="AZ4" i="7"/>
  <c r="BB4" i="7" s="1"/>
  <c r="K2" i="16" s="1"/>
  <c r="G8" i="11" s="1"/>
  <c r="BA19" i="7"/>
  <c r="BC19" i="7" s="1"/>
  <c r="K25" i="16" s="1"/>
  <c r="G132" i="11" s="1"/>
  <c r="AZ19" i="7"/>
  <c r="BB19" i="7" s="1"/>
  <c r="K19" i="16" s="1"/>
  <c r="BA18" i="7"/>
  <c r="BC18" i="7" s="1"/>
  <c r="K24" i="16" s="1"/>
  <c r="AZ18" i="7"/>
  <c r="BB18" i="7" s="1"/>
  <c r="K18" i="16" s="1"/>
  <c r="BA17" i="7"/>
  <c r="BC17" i="7" s="1"/>
  <c r="K23" i="16" s="1"/>
  <c r="AZ17" i="7"/>
  <c r="BB17" i="7" s="1"/>
  <c r="K17" i="16" s="1"/>
  <c r="BA16" i="7"/>
  <c r="BC16" i="7" s="1"/>
  <c r="K22" i="16" s="1"/>
  <c r="G69" i="11" s="1"/>
  <c r="AZ16" i="7"/>
  <c r="BB16" i="7" s="1"/>
  <c r="K16" i="16" s="1"/>
  <c r="BA15" i="7"/>
  <c r="BC15" i="7" s="1"/>
  <c r="K21" i="16" s="1"/>
  <c r="AZ15" i="7"/>
  <c r="BB15" i="7" s="1"/>
  <c r="K15" i="16" s="1"/>
  <c r="BA14" i="7"/>
  <c r="BC14" i="7" s="1"/>
  <c r="K20" i="16" s="1"/>
  <c r="AZ14" i="7"/>
  <c r="BB14" i="7" s="1"/>
  <c r="K14" i="16" s="1"/>
  <c r="BA29" i="7"/>
  <c r="BC29" i="7" s="1"/>
  <c r="K37" i="16" s="1"/>
  <c r="AZ29" i="7"/>
  <c r="BB29" i="7" s="1"/>
  <c r="K31" i="16" s="1"/>
  <c r="BA28" i="7"/>
  <c r="BC28" i="7" s="1"/>
  <c r="K36" i="16" s="1"/>
  <c r="AZ28" i="7"/>
  <c r="BB28" i="7" s="1"/>
  <c r="K30" i="16" s="1"/>
  <c r="G24" i="11" s="1"/>
  <c r="BA27" i="7"/>
  <c r="BC27" i="7" s="1"/>
  <c r="K35" i="16" s="1"/>
  <c r="AZ27" i="7"/>
  <c r="BB27" i="7" s="1"/>
  <c r="K29" i="16" s="1"/>
  <c r="G54" i="11" s="1"/>
  <c r="BA26" i="7"/>
  <c r="BC26" i="7" s="1"/>
  <c r="K34" i="16" s="1"/>
  <c r="AZ26" i="7"/>
  <c r="BB26" i="7" s="1"/>
  <c r="K28" i="16" s="1"/>
  <c r="BA25" i="7"/>
  <c r="BC25" i="7" s="1"/>
  <c r="K33" i="16" s="1"/>
  <c r="AZ25" i="7"/>
  <c r="BB25" i="7" s="1"/>
  <c r="K27" i="16" s="1"/>
  <c r="BA24" i="7"/>
  <c r="BC24" i="7" s="1"/>
  <c r="K32" i="16" s="1"/>
  <c r="AZ24" i="7"/>
  <c r="BB24" i="7" s="1"/>
  <c r="K26" i="16" s="1"/>
  <c r="AM29" i="7"/>
  <c r="AO29" i="7" s="1"/>
  <c r="H37" i="16" s="1"/>
  <c r="F30" i="11" s="1"/>
  <c r="AL29" i="7"/>
  <c r="AN29" i="7" s="1"/>
  <c r="H31" i="16" s="1"/>
  <c r="AM28" i="7"/>
  <c r="AO28" i="7" s="1"/>
  <c r="H36" i="16" s="1"/>
  <c r="F66" i="11" s="1"/>
  <c r="AL28" i="7"/>
  <c r="AN28" i="7" s="1"/>
  <c r="H30" i="16" s="1"/>
  <c r="AM27" i="7"/>
  <c r="AO27" i="7" s="1"/>
  <c r="H35" i="16" s="1"/>
  <c r="F91" i="11" s="1"/>
  <c r="AL27" i="7"/>
  <c r="AN27" i="7" s="1"/>
  <c r="H29" i="16" s="1"/>
  <c r="AM26" i="7"/>
  <c r="AO26" i="7" s="1"/>
  <c r="H34" i="16" s="1"/>
  <c r="F24" i="11" s="1"/>
  <c r="AL26" i="7"/>
  <c r="AN26" i="7" s="1"/>
  <c r="H28" i="16" s="1"/>
  <c r="AM25" i="7"/>
  <c r="AO25" i="7" s="1"/>
  <c r="H33" i="16" s="1"/>
  <c r="AL25" i="7"/>
  <c r="AN25" i="7" s="1"/>
  <c r="H27" i="16" s="1"/>
  <c r="AM24" i="7"/>
  <c r="AO24" i="7" s="1"/>
  <c r="H32" i="16" s="1"/>
  <c r="F63" i="11" s="1"/>
  <c r="AL24" i="7"/>
  <c r="AN24" i="7" s="1"/>
  <c r="H26" i="16" s="1"/>
  <c r="AM19" i="7"/>
  <c r="AO19" i="7" s="1"/>
  <c r="H25" i="16" s="1"/>
  <c r="AL19" i="7"/>
  <c r="AN19" i="7" s="1"/>
  <c r="H19" i="16" s="1"/>
  <c r="AM18" i="7"/>
  <c r="AO18" i="7" s="1"/>
  <c r="H24" i="16" s="1"/>
  <c r="AL18" i="7"/>
  <c r="AN18" i="7" s="1"/>
  <c r="H18" i="16" s="1"/>
  <c r="AM17" i="7"/>
  <c r="AO17" i="7" s="1"/>
  <c r="H23" i="16" s="1"/>
  <c r="AL17" i="7"/>
  <c r="AN17" i="7" s="1"/>
  <c r="H17" i="16" s="1"/>
  <c r="AM16" i="7"/>
  <c r="AO16" i="7" s="1"/>
  <c r="H22" i="16" s="1"/>
  <c r="AL16" i="7"/>
  <c r="AN16" i="7" s="1"/>
  <c r="H16" i="16" s="1"/>
  <c r="AM15" i="7"/>
  <c r="AO15" i="7" s="1"/>
  <c r="H21" i="16" s="1"/>
  <c r="AL15" i="7"/>
  <c r="AN15" i="7" s="1"/>
  <c r="H15" i="16" s="1"/>
  <c r="F10" i="11" s="1"/>
  <c r="AM14" i="7"/>
  <c r="AO14" i="7" s="1"/>
  <c r="H20" i="16" s="1"/>
  <c r="AL14" i="7"/>
  <c r="AN14" i="7" s="1"/>
  <c r="H14" i="16" s="1"/>
  <c r="AM9" i="7"/>
  <c r="AO9" i="7" s="1"/>
  <c r="H13" i="16" s="1"/>
  <c r="AL9" i="7"/>
  <c r="AN9" i="7" s="1"/>
  <c r="H7" i="16" s="1"/>
  <c r="AM8" i="7"/>
  <c r="AO8" i="7" s="1"/>
  <c r="H12" i="16" s="1"/>
  <c r="AL8" i="7"/>
  <c r="AN8" i="7" s="1"/>
  <c r="H6" i="16" s="1"/>
  <c r="AM7" i="7"/>
  <c r="AO7" i="7" s="1"/>
  <c r="H11" i="16" s="1"/>
  <c r="AL7" i="7"/>
  <c r="AN7" i="7" s="1"/>
  <c r="H5" i="16" s="1"/>
  <c r="AM6" i="7"/>
  <c r="AO6" i="7" s="1"/>
  <c r="H10" i="16" s="1"/>
  <c r="AL6" i="7"/>
  <c r="AN6" i="7" s="1"/>
  <c r="H4" i="16" s="1"/>
  <c r="AM5" i="7"/>
  <c r="AO5" i="7" s="1"/>
  <c r="H9" i="16" s="1"/>
  <c r="AL5" i="7"/>
  <c r="AN5" i="7" s="1"/>
  <c r="H3" i="16" s="1"/>
  <c r="AM4" i="7"/>
  <c r="AO4" i="7" s="1"/>
  <c r="H8" i="16" s="1"/>
  <c r="AL4" i="7"/>
  <c r="AN4" i="7" s="1"/>
  <c r="H2" i="16" s="1"/>
  <c r="AM39" i="7"/>
  <c r="AO39" i="7" s="1"/>
  <c r="H49" i="16" s="1"/>
  <c r="F112" i="11" s="1"/>
  <c r="AL39" i="7"/>
  <c r="AN39" i="7" s="1"/>
  <c r="H43" i="16" s="1"/>
  <c r="AM38" i="7"/>
  <c r="AO38" i="7" s="1"/>
  <c r="H48" i="16" s="1"/>
  <c r="F70" i="11" s="1"/>
  <c r="AL38" i="7"/>
  <c r="AN38" i="7" s="1"/>
  <c r="H42" i="16" s="1"/>
  <c r="AM37" i="7"/>
  <c r="AO37" i="7" s="1"/>
  <c r="H47" i="16" s="1"/>
  <c r="F64" i="11" s="1"/>
  <c r="AL37" i="7"/>
  <c r="AN37" i="7" s="1"/>
  <c r="H41" i="16" s="1"/>
  <c r="AM36" i="7"/>
  <c r="AO36" i="7" s="1"/>
  <c r="H46" i="16" s="1"/>
  <c r="F92" i="11" s="1"/>
  <c r="AL36" i="7"/>
  <c r="AN36" i="7" s="1"/>
  <c r="H40" i="16" s="1"/>
  <c r="AM35" i="7"/>
  <c r="AO35" i="7" s="1"/>
  <c r="H45" i="16" s="1"/>
  <c r="AL35" i="7"/>
  <c r="AN35" i="7" s="1"/>
  <c r="H39" i="16" s="1"/>
  <c r="AM34" i="7"/>
  <c r="AO34" i="7" s="1"/>
  <c r="H44" i="16" s="1"/>
  <c r="F118" i="11" s="1"/>
  <c r="AL34" i="7"/>
  <c r="AN34" i="7" s="1"/>
  <c r="H38" i="16" s="1"/>
  <c r="AM49" i="7"/>
  <c r="AO49" i="7" s="1"/>
  <c r="H61" i="16" s="1"/>
  <c r="AL49" i="7"/>
  <c r="AN49" i="7" s="1"/>
  <c r="H55" i="16" s="1"/>
  <c r="AM48" i="7"/>
  <c r="AO48" i="7" s="1"/>
  <c r="H60" i="16" s="1"/>
  <c r="AL48" i="7"/>
  <c r="AN48" i="7" s="1"/>
  <c r="H54" i="16" s="1"/>
  <c r="AM47" i="7"/>
  <c r="AO47" i="7" s="1"/>
  <c r="H59" i="16" s="1"/>
  <c r="AL47" i="7"/>
  <c r="AN47" i="7" s="1"/>
  <c r="H53" i="16" s="1"/>
  <c r="AM46" i="7"/>
  <c r="AO46" i="7" s="1"/>
  <c r="H58" i="16" s="1"/>
  <c r="AL46" i="7"/>
  <c r="AN46" i="7" s="1"/>
  <c r="H52" i="16" s="1"/>
  <c r="AM45" i="7"/>
  <c r="AO45" i="7" s="1"/>
  <c r="H57" i="16" s="1"/>
  <c r="AL45" i="7"/>
  <c r="AN45" i="7" s="1"/>
  <c r="H51" i="16" s="1"/>
  <c r="AM44" i="7"/>
  <c r="AO44" i="7" s="1"/>
  <c r="H56" i="16" s="1"/>
  <c r="F19" i="11" s="1"/>
  <c r="AL44" i="7"/>
  <c r="AN44" i="7" s="1"/>
  <c r="H50" i="16" s="1"/>
  <c r="F133" i="11" s="1"/>
  <c r="BA49" i="7"/>
  <c r="BC49" i="7" s="1"/>
  <c r="K61" i="16" s="1"/>
  <c r="G84" i="11" s="1"/>
  <c r="AZ49" i="7"/>
  <c r="BB49" i="7" s="1"/>
  <c r="K55" i="16" s="1"/>
  <c r="BA48" i="7"/>
  <c r="BC48" i="7" s="1"/>
  <c r="K60" i="16" s="1"/>
  <c r="G88" i="11" s="1"/>
  <c r="AZ48" i="7"/>
  <c r="BB48" i="7" s="1"/>
  <c r="K54" i="16" s="1"/>
  <c r="BA47" i="7"/>
  <c r="BC47" i="7" s="1"/>
  <c r="K59" i="16" s="1"/>
  <c r="AZ47" i="7"/>
  <c r="BB47" i="7" s="1"/>
  <c r="K53" i="16" s="1"/>
  <c r="BA46" i="7"/>
  <c r="BC46" i="7" s="1"/>
  <c r="K58" i="16" s="1"/>
  <c r="G49" i="11" s="1"/>
  <c r="AZ46" i="7"/>
  <c r="BB46" i="7" s="1"/>
  <c r="K52" i="16" s="1"/>
  <c r="BA45" i="7"/>
  <c r="BC45" i="7" s="1"/>
  <c r="K57" i="16" s="1"/>
  <c r="AZ45" i="7"/>
  <c r="BB45" i="7" s="1"/>
  <c r="K51" i="16" s="1"/>
  <c r="BA44" i="7"/>
  <c r="BC44" i="7" s="1"/>
  <c r="K56" i="16" s="1"/>
  <c r="AZ44" i="7"/>
  <c r="BB44" i="7" s="1"/>
  <c r="K50" i="16" s="1"/>
  <c r="G19" i="11" s="1"/>
  <c r="BA39" i="7"/>
  <c r="BC39" i="7" s="1"/>
  <c r="K49" i="16" s="1"/>
  <c r="AZ39" i="7"/>
  <c r="BB39" i="7" s="1"/>
  <c r="K43" i="16" s="1"/>
  <c r="BA38" i="7"/>
  <c r="BC38" i="7" s="1"/>
  <c r="K48" i="16" s="1"/>
  <c r="AZ38" i="7"/>
  <c r="BB38" i="7" s="1"/>
  <c r="K42" i="16" s="1"/>
  <c r="BA37" i="7"/>
  <c r="BC37" i="7" s="1"/>
  <c r="K47" i="16" s="1"/>
  <c r="AZ37" i="7"/>
  <c r="BB37" i="7" s="1"/>
  <c r="K41" i="16" s="1"/>
  <c r="BA36" i="7"/>
  <c r="BC36" i="7" s="1"/>
  <c r="K46" i="16" s="1"/>
  <c r="AZ36" i="7"/>
  <c r="BB36" i="7" s="1"/>
  <c r="K40" i="16" s="1"/>
  <c r="BA35" i="7"/>
  <c r="BC35" i="7" s="1"/>
  <c r="K45" i="16" s="1"/>
  <c r="G25" i="11" s="1"/>
  <c r="AZ35" i="7"/>
  <c r="BB35" i="7" s="1"/>
  <c r="K39" i="16" s="1"/>
  <c r="BA34" i="7"/>
  <c r="BC34" i="7" s="1"/>
  <c r="K44" i="16" s="1"/>
  <c r="AZ34" i="7"/>
  <c r="BB34" i="7" s="1"/>
  <c r="K38" i="16" s="1"/>
  <c r="BO39" i="7"/>
  <c r="BQ39" i="7" s="1"/>
  <c r="N49" i="16" s="1"/>
  <c r="BN39" i="7"/>
  <c r="BP39" i="7" s="1"/>
  <c r="N43" i="16" s="1"/>
  <c r="BO38" i="7"/>
  <c r="BQ38" i="7" s="1"/>
  <c r="N48" i="16" s="1"/>
  <c r="BN38" i="7"/>
  <c r="BP38" i="7" s="1"/>
  <c r="N42" i="16" s="1"/>
  <c r="BO37" i="7"/>
  <c r="BQ37" i="7" s="1"/>
  <c r="N47" i="16" s="1"/>
  <c r="BN37" i="7"/>
  <c r="BP37" i="7" s="1"/>
  <c r="N41" i="16" s="1"/>
  <c r="BO36" i="7"/>
  <c r="BQ36" i="7" s="1"/>
  <c r="N46" i="16" s="1"/>
  <c r="BN36" i="7"/>
  <c r="BP36" i="7" s="1"/>
  <c r="N40" i="16" s="1"/>
  <c r="BO35" i="7"/>
  <c r="BQ35" i="7" s="1"/>
  <c r="N45" i="16" s="1"/>
  <c r="BN35" i="7"/>
  <c r="BP35" i="7" s="1"/>
  <c r="N39" i="16" s="1"/>
  <c r="BO34" i="7"/>
  <c r="BQ34" i="7" s="1"/>
  <c r="N44" i="16" s="1"/>
  <c r="BN34" i="7"/>
  <c r="BP34" i="7" s="1"/>
  <c r="N38" i="16" s="1"/>
  <c r="H69" i="11" s="1"/>
  <c r="BO49" i="7"/>
  <c r="BQ49" i="7" s="1"/>
  <c r="N61" i="16" s="1"/>
  <c r="H25" i="11" s="1"/>
  <c r="BN49" i="7"/>
  <c r="BP49" i="7" s="1"/>
  <c r="N55" i="16" s="1"/>
  <c r="BO48" i="7"/>
  <c r="BQ48" i="7" s="1"/>
  <c r="N60" i="16" s="1"/>
  <c r="BN48" i="7"/>
  <c r="BP48" i="7" s="1"/>
  <c r="N54" i="16" s="1"/>
  <c r="BO47" i="7"/>
  <c r="BQ47" i="7" s="1"/>
  <c r="N59" i="16" s="1"/>
  <c r="BN47" i="7"/>
  <c r="BP47" i="7" s="1"/>
  <c r="N53" i="16" s="1"/>
  <c r="BO46" i="7"/>
  <c r="BQ46" i="7" s="1"/>
  <c r="N58" i="16" s="1"/>
  <c r="BN46" i="7"/>
  <c r="BP46" i="7" s="1"/>
  <c r="N52" i="16" s="1"/>
  <c r="BO45" i="7"/>
  <c r="BQ45" i="7" s="1"/>
  <c r="N57" i="16" s="1"/>
  <c r="BN45" i="7"/>
  <c r="BP45" i="7" s="1"/>
  <c r="N51" i="16" s="1"/>
  <c r="H70" i="11" s="1"/>
  <c r="BO44" i="7"/>
  <c r="BQ44" i="7" s="1"/>
  <c r="N56" i="16" s="1"/>
  <c r="BN44" i="7"/>
  <c r="BP44" i="7" s="1"/>
  <c r="N50" i="16" s="1"/>
  <c r="H75" i="11" s="1"/>
  <c r="BO59" i="7"/>
  <c r="BQ59" i="7" s="1"/>
  <c r="N73" i="16" s="1"/>
  <c r="BN59" i="7"/>
  <c r="BP59" i="7" s="1"/>
  <c r="N67" i="16" s="1"/>
  <c r="H6" i="11" s="1"/>
  <c r="BO58" i="7"/>
  <c r="BQ58" i="7" s="1"/>
  <c r="N72" i="16" s="1"/>
  <c r="BN58" i="7"/>
  <c r="BP58" i="7" s="1"/>
  <c r="N66" i="16" s="1"/>
  <c r="BO57" i="7"/>
  <c r="BQ57" i="7" s="1"/>
  <c r="N71" i="16" s="1"/>
  <c r="BN57" i="7"/>
  <c r="BP57" i="7" s="1"/>
  <c r="N65" i="16" s="1"/>
  <c r="BO56" i="7"/>
  <c r="BQ56" i="7" s="1"/>
  <c r="N70" i="16" s="1"/>
  <c r="BN56" i="7"/>
  <c r="BP56" i="7" s="1"/>
  <c r="N64" i="16" s="1"/>
  <c r="BO55" i="7"/>
  <c r="BQ55" i="7" s="1"/>
  <c r="N69" i="16" s="1"/>
  <c r="BN55" i="7"/>
  <c r="BP55" i="7" s="1"/>
  <c r="N63" i="16" s="1"/>
  <c r="H43" i="11" s="1"/>
  <c r="BO54" i="7"/>
  <c r="BQ54" i="7" s="1"/>
  <c r="N68" i="16" s="1"/>
  <c r="H19" i="11" s="1"/>
  <c r="BN54" i="7"/>
  <c r="BP54" i="7" s="1"/>
  <c r="N62" i="16" s="1"/>
  <c r="H95" i="11" s="1"/>
  <c r="BA59" i="7"/>
  <c r="BC59" i="7" s="1"/>
  <c r="K73" i="16" s="1"/>
  <c r="AZ59" i="7"/>
  <c r="BB59" i="7" s="1"/>
  <c r="K67" i="16" s="1"/>
  <c r="BA58" i="7"/>
  <c r="BC58" i="7" s="1"/>
  <c r="K72" i="16" s="1"/>
  <c r="G6" i="11" s="1"/>
  <c r="AZ58" i="7"/>
  <c r="BB58" i="7" s="1"/>
  <c r="K66" i="16" s="1"/>
  <c r="BA57" i="7"/>
  <c r="BC57" i="7" s="1"/>
  <c r="K71" i="16" s="1"/>
  <c r="AZ57" i="7"/>
  <c r="BB57" i="7" s="1"/>
  <c r="K65" i="16" s="1"/>
  <c r="BA56" i="7"/>
  <c r="BC56" i="7" s="1"/>
  <c r="K70" i="16" s="1"/>
  <c r="G43" i="11" s="1"/>
  <c r="AZ56" i="7"/>
  <c r="BB56" i="7" s="1"/>
  <c r="K64" i="16" s="1"/>
  <c r="BA55" i="7"/>
  <c r="BC55" i="7" s="1"/>
  <c r="K69" i="16" s="1"/>
  <c r="G108" i="11" s="1"/>
  <c r="AZ55" i="7"/>
  <c r="BB55" i="7" s="1"/>
  <c r="K63" i="16" s="1"/>
  <c r="G48" i="11" s="1"/>
  <c r="BA54" i="7"/>
  <c r="BC54" i="7" s="1"/>
  <c r="K68" i="16" s="1"/>
  <c r="AZ54" i="7"/>
  <c r="BB54" i="7" s="1"/>
  <c r="K62" i="16" s="1"/>
  <c r="AM59" i="7"/>
  <c r="AO59" i="7" s="1"/>
  <c r="H73" i="16" s="1"/>
  <c r="AL59" i="7"/>
  <c r="AN59" i="7" s="1"/>
  <c r="H67" i="16" s="1"/>
  <c r="AM58" i="7"/>
  <c r="AO58" i="7" s="1"/>
  <c r="H72" i="16" s="1"/>
  <c r="AL58" i="7"/>
  <c r="AN58" i="7" s="1"/>
  <c r="H66" i="16" s="1"/>
  <c r="AM57" i="7"/>
  <c r="AO57" i="7" s="1"/>
  <c r="H71" i="16" s="1"/>
  <c r="AL57" i="7"/>
  <c r="AN57" i="7" s="1"/>
  <c r="H65" i="16" s="1"/>
  <c r="AM56" i="7"/>
  <c r="AO56" i="7" s="1"/>
  <c r="H70" i="16" s="1"/>
  <c r="F67" i="11" s="1"/>
  <c r="AL56" i="7"/>
  <c r="AN56" i="7" s="1"/>
  <c r="H64" i="16" s="1"/>
  <c r="AM55" i="7"/>
  <c r="AO55" i="7" s="1"/>
  <c r="H69" i="16" s="1"/>
  <c r="AL55" i="7"/>
  <c r="AN55" i="7" s="1"/>
  <c r="H63" i="16" s="1"/>
  <c r="AM54" i="7"/>
  <c r="AO54" i="7" s="1"/>
  <c r="H68" i="16" s="1"/>
  <c r="AL54" i="7"/>
  <c r="AN54" i="7" s="1"/>
  <c r="H62" i="16" s="1"/>
  <c r="Y49" i="7"/>
  <c r="AA49" i="7" s="1"/>
  <c r="E61" i="16" s="1"/>
  <c r="X49" i="7"/>
  <c r="Z49" i="7" s="1"/>
  <c r="E55" i="16" s="1"/>
  <c r="Y48" i="7"/>
  <c r="AA48" i="7" s="1"/>
  <c r="E60" i="16" s="1"/>
  <c r="X48" i="7"/>
  <c r="Z48" i="7" s="1"/>
  <c r="E54" i="16" s="1"/>
  <c r="Y47" i="7"/>
  <c r="AA47" i="7" s="1"/>
  <c r="E59" i="16" s="1"/>
  <c r="X47" i="7"/>
  <c r="Z47" i="7" s="1"/>
  <c r="E53" i="16" s="1"/>
  <c r="Y46" i="7"/>
  <c r="AA46" i="7" s="1"/>
  <c r="E58" i="16" s="1"/>
  <c r="X46" i="7"/>
  <c r="Z46" i="7" s="1"/>
  <c r="E52" i="16" s="1"/>
  <c r="Y45" i="7"/>
  <c r="AA45" i="7" s="1"/>
  <c r="E57" i="16" s="1"/>
  <c r="X45" i="7"/>
  <c r="Z45" i="7" s="1"/>
  <c r="E51" i="16" s="1"/>
  <c r="Y44" i="7"/>
  <c r="AA44" i="7" s="1"/>
  <c r="E56" i="16" s="1"/>
  <c r="X44" i="7"/>
  <c r="Z44" i="7" s="1"/>
  <c r="E50" i="16" s="1"/>
  <c r="Y59" i="7"/>
  <c r="AA59" i="7" s="1"/>
  <c r="E73" i="16" s="1"/>
  <c r="X59" i="7"/>
  <c r="Z59" i="7" s="1"/>
  <c r="E67" i="16" s="1"/>
  <c r="Y58" i="7"/>
  <c r="AA58" i="7" s="1"/>
  <c r="E72" i="16" s="1"/>
  <c r="X58" i="7"/>
  <c r="Z58" i="7" s="1"/>
  <c r="E66" i="16" s="1"/>
  <c r="Y57" i="7"/>
  <c r="AA57" i="7" s="1"/>
  <c r="E71" i="16" s="1"/>
  <c r="X57" i="7"/>
  <c r="Z57" i="7" s="1"/>
  <c r="E65" i="16" s="1"/>
  <c r="Y56" i="7"/>
  <c r="AA56" i="7" s="1"/>
  <c r="E70" i="16" s="1"/>
  <c r="X56" i="7"/>
  <c r="Z56" i="7" s="1"/>
  <c r="E64" i="16" s="1"/>
  <c r="Y55" i="7"/>
  <c r="AA55" i="7" s="1"/>
  <c r="E69" i="16" s="1"/>
  <c r="X55" i="7"/>
  <c r="Z55" i="7" s="1"/>
  <c r="E63" i="16" s="1"/>
  <c r="Y54" i="7"/>
  <c r="AA54" i="7" s="1"/>
  <c r="E68" i="16" s="1"/>
  <c r="X54" i="7"/>
  <c r="Z54" i="7" s="1"/>
  <c r="E62" i="16" s="1"/>
  <c r="E10" i="11" s="1"/>
  <c r="K59" i="7"/>
  <c r="M59" i="7" s="1"/>
  <c r="B73" i="16" s="1"/>
  <c r="J59" i="7"/>
  <c r="L59" i="7" s="1"/>
  <c r="B67" i="16" s="1"/>
  <c r="K58" i="7"/>
  <c r="M58" i="7" s="1"/>
  <c r="B72" i="16" s="1"/>
  <c r="J58" i="7"/>
  <c r="L58" i="7" s="1"/>
  <c r="B66" i="16" s="1"/>
  <c r="K57" i="7"/>
  <c r="M57" i="7" s="1"/>
  <c r="B71" i="16" s="1"/>
  <c r="J57" i="7"/>
  <c r="L57" i="7" s="1"/>
  <c r="B65" i="16" s="1"/>
  <c r="K56" i="7"/>
  <c r="M56" i="7" s="1"/>
  <c r="B70" i="16" s="1"/>
  <c r="J56" i="7"/>
  <c r="L56" i="7" s="1"/>
  <c r="B64" i="16" s="1"/>
  <c r="K55" i="7"/>
  <c r="M55" i="7" s="1"/>
  <c r="B69" i="16" s="1"/>
  <c r="J55" i="7"/>
  <c r="L55" i="7" s="1"/>
  <c r="B63" i="16" s="1"/>
  <c r="K54" i="7"/>
  <c r="M54" i="7" s="1"/>
  <c r="B68" i="16" s="1"/>
  <c r="J54" i="7"/>
  <c r="L54" i="7" s="1"/>
  <c r="B62" i="16" s="1"/>
  <c r="K49" i="7"/>
  <c r="M49" i="7" s="1"/>
  <c r="B61" i="16" s="1"/>
  <c r="J49" i="7"/>
  <c r="L49" i="7" s="1"/>
  <c r="B55" i="16" s="1"/>
  <c r="D41" i="11" s="1"/>
  <c r="K48" i="7"/>
  <c r="M48" i="7" s="1"/>
  <c r="B60" i="16" s="1"/>
  <c r="D6" i="11" s="1"/>
  <c r="J48" i="7"/>
  <c r="L48" i="7" s="1"/>
  <c r="B54" i="16" s="1"/>
  <c r="D52" i="11" s="1"/>
  <c r="K47" i="7"/>
  <c r="M47" i="7" s="1"/>
  <c r="B59" i="16" s="1"/>
  <c r="D3" i="11" s="1"/>
  <c r="J47" i="7"/>
  <c r="L47" i="7" s="1"/>
  <c r="B53" i="16" s="1"/>
  <c r="D39" i="11" s="1"/>
  <c r="K46" i="7"/>
  <c r="M46" i="7" s="1"/>
  <c r="B58" i="16" s="1"/>
  <c r="D108" i="11" s="1"/>
  <c r="J46" i="7"/>
  <c r="L46" i="7" s="1"/>
  <c r="B52" i="16" s="1"/>
  <c r="D65" i="11" s="1"/>
  <c r="K45" i="7"/>
  <c r="M45" i="7" s="1"/>
  <c r="B57" i="16" s="1"/>
  <c r="D43" i="11" s="1"/>
  <c r="J45" i="7"/>
  <c r="L45" i="7" s="1"/>
  <c r="B51" i="16" s="1"/>
  <c r="D120" i="11" s="1"/>
  <c r="K44" i="7"/>
  <c r="M44" i="7" s="1"/>
  <c r="B56" i="16" s="1"/>
  <c r="J44" i="7"/>
  <c r="L44" i="7" s="1"/>
  <c r="B50" i="16" s="1"/>
  <c r="Y9" i="7"/>
  <c r="AA9" i="7" s="1"/>
  <c r="E13" i="16" s="1"/>
  <c r="X9" i="7"/>
  <c r="Z9" i="7" s="1"/>
  <c r="E7" i="16" s="1"/>
  <c r="E104" i="11" s="1"/>
  <c r="Y8" i="7"/>
  <c r="AA8" i="7" s="1"/>
  <c r="E12" i="16" s="1"/>
  <c r="X8" i="7"/>
  <c r="Z8" i="7" s="1"/>
  <c r="E6" i="16" s="1"/>
  <c r="Y7" i="7"/>
  <c r="AA7" i="7" s="1"/>
  <c r="E11" i="16" s="1"/>
  <c r="X7" i="7"/>
  <c r="Z7" i="7" s="1"/>
  <c r="E5" i="16" s="1"/>
  <c r="Y6" i="7"/>
  <c r="AA6" i="7" s="1"/>
  <c r="E10" i="16" s="1"/>
  <c r="X6" i="7"/>
  <c r="Z6" i="7" s="1"/>
  <c r="E4" i="16" s="1"/>
  <c r="Y5" i="7"/>
  <c r="AA5" i="7" s="1"/>
  <c r="E9" i="16" s="1"/>
  <c r="X5" i="7"/>
  <c r="Z5" i="7" s="1"/>
  <c r="E3" i="16" s="1"/>
  <c r="Y4" i="7"/>
  <c r="AA4" i="7" s="1"/>
  <c r="E8" i="16" s="1"/>
  <c r="X4" i="7"/>
  <c r="Z4" i="7" s="1"/>
  <c r="E2" i="16" s="1"/>
  <c r="E109" i="11" s="1"/>
  <c r="Y19" i="7"/>
  <c r="AA19" i="7" s="1"/>
  <c r="E25" i="16" s="1"/>
  <c r="E16" i="11" s="1"/>
  <c r="X19" i="7"/>
  <c r="Z19" i="7" s="1"/>
  <c r="E19" i="16" s="1"/>
  <c r="Y18" i="7"/>
  <c r="AA18" i="7" s="1"/>
  <c r="E24" i="16" s="1"/>
  <c r="X18" i="7"/>
  <c r="Z18" i="7" s="1"/>
  <c r="E18" i="16" s="1"/>
  <c r="Y17" i="7"/>
  <c r="AA17" i="7" s="1"/>
  <c r="E23" i="16" s="1"/>
  <c r="X17" i="7"/>
  <c r="Z17" i="7" s="1"/>
  <c r="E17" i="16" s="1"/>
  <c r="Y16" i="7"/>
  <c r="AA16" i="7" s="1"/>
  <c r="E22" i="16" s="1"/>
  <c r="X16" i="7"/>
  <c r="Z16" i="7" s="1"/>
  <c r="E16" i="16" s="1"/>
  <c r="Y15" i="7"/>
  <c r="AA15" i="7" s="1"/>
  <c r="E21" i="16" s="1"/>
  <c r="X15" i="7"/>
  <c r="Z15" i="7" s="1"/>
  <c r="E15" i="16" s="1"/>
  <c r="Y14" i="7"/>
  <c r="AA14" i="7" s="1"/>
  <c r="E20" i="16" s="1"/>
  <c r="X14" i="7"/>
  <c r="Z14" i="7" s="1"/>
  <c r="E14" i="16" s="1"/>
  <c r="Y29" i="7"/>
  <c r="AA29" i="7" s="1"/>
  <c r="E37" i="16" s="1"/>
  <c r="X29" i="7"/>
  <c r="Z29" i="7" s="1"/>
  <c r="E31" i="16" s="1"/>
  <c r="E30" i="11" s="1"/>
  <c r="Y28" i="7"/>
  <c r="AA28" i="7" s="1"/>
  <c r="E36" i="16" s="1"/>
  <c r="X28" i="7"/>
  <c r="Z28" i="7" s="1"/>
  <c r="E30" i="16" s="1"/>
  <c r="E24" i="11" s="1"/>
  <c r="Y27" i="7"/>
  <c r="AA27" i="7" s="1"/>
  <c r="E35" i="16" s="1"/>
  <c r="X27" i="7"/>
  <c r="Z27" i="7" s="1"/>
  <c r="E29" i="16" s="1"/>
  <c r="Y26" i="7"/>
  <c r="AA26" i="7" s="1"/>
  <c r="E34" i="16" s="1"/>
  <c r="X26" i="7"/>
  <c r="Z26" i="7" s="1"/>
  <c r="E28" i="16" s="1"/>
  <c r="E91" i="11" s="1"/>
  <c r="Y25" i="7"/>
  <c r="AA25" i="7" s="1"/>
  <c r="E33" i="16" s="1"/>
  <c r="X25" i="7"/>
  <c r="Z25" i="7" s="1"/>
  <c r="E27" i="16" s="1"/>
  <c r="E81" i="11" s="1"/>
  <c r="Y24" i="7"/>
  <c r="AA24" i="7" s="1"/>
  <c r="E32" i="16" s="1"/>
  <c r="X24" i="7"/>
  <c r="Z24" i="7" s="1"/>
  <c r="E26" i="16" s="1"/>
  <c r="E66" i="11" s="1"/>
  <c r="Y39" i="7"/>
  <c r="AA39" i="7" s="1"/>
  <c r="E49" i="16" s="1"/>
  <c r="X39" i="7"/>
  <c r="Z39" i="7" s="1"/>
  <c r="E43" i="16" s="1"/>
  <c r="E68" i="11" s="1"/>
  <c r="Y38" i="7"/>
  <c r="AA38" i="7" s="1"/>
  <c r="E48" i="16" s="1"/>
  <c r="X38" i="7"/>
  <c r="Z38" i="7" s="1"/>
  <c r="E42" i="16" s="1"/>
  <c r="E70" i="11" s="1"/>
  <c r="Y37" i="7"/>
  <c r="AA37" i="7" s="1"/>
  <c r="E47" i="16" s="1"/>
  <c r="X37" i="7"/>
  <c r="Z37" i="7" s="1"/>
  <c r="E41" i="16" s="1"/>
  <c r="E56" i="11" s="1"/>
  <c r="Y36" i="7"/>
  <c r="AA36" i="7" s="1"/>
  <c r="E46" i="16" s="1"/>
  <c r="X36" i="7"/>
  <c r="Z36" i="7" s="1"/>
  <c r="E40" i="16" s="1"/>
  <c r="E64" i="11" s="1"/>
  <c r="Y35" i="7"/>
  <c r="AA35" i="7" s="1"/>
  <c r="E45" i="16" s="1"/>
  <c r="X35" i="7"/>
  <c r="Z35" i="7" s="1"/>
  <c r="E39" i="16" s="1"/>
  <c r="E112" i="11" s="1"/>
  <c r="Y34" i="7"/>
  <c r="AA34" i="7" s="1"/>
  <c r="E44" i="16" s="1"/>
  <c r="X34" i="7"/>
  <c r="Z34" i="7" s="1"/>
  <c r="E38" i="16" s="1"/>
  <c r="K39" i="7"/>
  <c r="M39" i="7" s="1"/>
  <c r="B49" i="16" s="1"/>
  <c r="J39" i="7"/>
  <c r="L39" i="7" s="1"/>
  <c r="B43" i="16" s="1"/>
  <c r="D94" i="11" s="1"/>
  <c r="K38" i="7"/>
  <c r="M38" i="7" s="1"/>
  <c r="B48" i="16" s="1"/>
  <c r="J38" i="7"/>
  <c r="L38" i="7" s="1"/>
  <c r="B42" i="16" s="1"/>
  <c r="D118" i="11" s="1"/>
  <c r="K37" i="7"/>
  <c r="M37" i="7" s="1"/>
  <c r="B47" i="16" s="1"/>
  <c r="J37" i="7"/>
  <c r="L37" i="7" s="1"/>
  <c r="B41" i="16" s="1"/>
  <c r="D92" i="11" s="1"/>
  <c r="K36" i="7"/>
  <c r="M36" i="7" s="1"/>
  <c r="B46" i="16" s="1"/>
  <c r="J36" i="7"/>
  <c r="L36" i="7" s="1"/>
  <c r="B40" i="16" s="1"/>
  <c r="D68" i="11" s="1"/>
  <c r="K35" i="7"/>
  <c r="M35" i="7" s="1"/>
  <c r="B45" i="16" s="1"/>
  <c r="J35" i="7"/>
  <c r="L35" i="7" s="1"/>
  <c r="B39" i="16" s="1"/>
  <c r="K34" i="7"/>
  <c r="M34" i="7" s="1"/>
  <c r="B44" i="16" s="1"/>
  <c r="J34" i="7"/>
  <c r="L34" i="7" s="1"/>
  <c r="B38" i="16" s="1"/>
  <c r="D70" i="11" s="1"/>
  <c r="K29" i="7"/>
  <c r="M29" i="7" s="1"/>
  <c r="B37" i="16" s="1"/>
  <c r="D30" i="11" s="1"/>
  <c r="J29" i="7"/>
  <c r="L29" i="7" s="1"/>
  <c r="B31" i="16" s="1"/>
  <c r="K28" i="7"/>
  <c r="M28" i="7" s="1"/>
  <c r="B36" i="16" s="1"/>
  <c r="J28" i="7"/>
  <c r="L28" i="7" s="1"/>
  <c r="B30" i="16" s="1"/>
  <c r="K27" i="7"/>
  <c r="M27" i="7" s="1"/>
  <c r="B35" i="16" s="1"/>
  <c r="J27" i="7"/>
  <c r="L27" i="7" s="1"/>
  <c r="B29" i="16" s="1"/>
  <c r="K26" i="7"/>
  <c r="M26" i="7" s="1"/>
  <c r="B34" i="16" s="1"/>
  <c r="D63" i="11" s="1"/>
  <c r="J26" i="7"/>
  <c r="L26" i="7" s="1"/>
  <c r="B28" i="16" s="1"/>
  <c r="K25" i="7"/>
  <c r="M25" i="7" s="1"/>
  <c r="B33" i="16" s="1"/>
  <c r="D91" i="11" s="1"/>
  <c r="J25" i="7"/>
  <c r="L25" i="7" s="1"/>
  <c r="B27" i="16" s="1"/>
  <c r="K24" i="7"/>
  <c r="M24" i="7" s="1"/>
  <c r="B32" i="16" s="1"/>
  <c r="D66" i="11" s="1"/>
  <c r="J24" i="7"/>
  <c r="L24" i="7" s="1"/>
  <c r="B26" i="16" s="1"/>
  <c r="K19" i="7"/>
  <c r="M19" i="7" s="1"/>
  <c r="B25" i="16" s="1"/>
  <c r="J19" i="7"/>
  <c r="L19" i="7" s="1"/>
  <c r="B19" i="16" s="1"/>
  <c r="K18" i="7"/>
  <c r="M18" i="7" s="1"/>
  <c r="B24" i="16" s="1"/>
  <c r="J18" i="7"/>
  <c r="L18" i="7" s="1"/>
  <c r="B18" i="16" s="1"/>
  <c r="K17" i="7"/>
  <c r="M17" i="7" s="1"/>
  <c r="B23" i="16" s="1"/>
  <c r="J17" i="7"/>
  <c r="L17" i="7" s="1"/>
  <c r="B17" i="16" s="1"/>
  <c r="K16" i="7"/>
  <c r="M16" i="7" s="1"/>
  <c r="B22" i="16" s="1"/>
  <c r="J16" i="7"/>
  <c r="L16" i="7" s="1"/>
  <c r="B16" i="16" s="1"/>
  <c r="K15" i="7"/>
  <c r="M15" i="7" s="1"/>
  <c r="B21" i="16" s="1"/>
  <c r="J15" i="7"/>
  <c r="L15" i="7" s="1"/>
  <c r="B15" i="16" s="1"/>
  <c r="K14" i="7"/>
  <c r="M14" i="7" s="1"/>
  <c r="B20" i="16" s="1"/>
  <c r="J14" i="7"/>
  <c r="L14" i="7" s="1"/>
  <c r="B14" i="16" s="1"/>
  <c r="K9" i="7"/>
  <c r="M9" i="7" s="1"/>
  <c r="B13" i="16" s="1"/>
  <c r="D37" i="11" s="1"/>
  <c r="J9" i="7"/>
  <c r="L9" i="7" s="1"/>
  <c r="B7" i="16" s="1"/>
  <c r="D26" i="11" s="1"/>
  <c r="K8" i="7"/>
  <c r="M8" i="7" s="1"/>
  <c r="B12" i="16" s="1"/>
  <c r="J8" i="7"/>
  <c r="L8" i="7" s="1"/>
  <c r="B6" i="16" s="1"/>
  <c r="D42" i="11" s="1"/>
  <c r="K7" i="7"/>
  <c r="M7" i="7" s="1"/>
  <c r="B11" i="16" s="1"/>
  <c r="D16" i="11" s="1"/>
  <c r="J7" i="7"/>
  <c r="L7" i="7" s="1"/>
  <c r="B5" i="16" s="1"/>
  <c r="D50" i="11" s="1"/>
  <c r="K6" i="7"/>
  <c r="M6" i="7" s="1"/>
  <c r="B10" i="16" s="1"/>
  <c r="D49" i="11" s="1"/>
  <c r="J6" i="7"/>
  <c r="L6" i="7" s="1"/>
  <c r="B4" i="16" s="1"/>
  <c r="K5" i="7"/>
  <c r="M5" i="7" s="1"/>
  <c r="B9" i="16" s="1"/>
  <c r="D84" i="11" s="1"/>
  <c r="J5" i="7"/>
  <c r="L5" i="7" s="1"/>
  <c r="B3" i="16" s="1"/>
  <c r="D51" i="11" s="1"/>
  <c r="K4" i="7"/>
  <c r="M4" i="7" s="1"/>
  <c r="B8" i="16" s="1"/>
  <c r="D88" i="11" s="1"/>
  <c r="J4" i="7"/>
  <c r="L4" i="7" s="1"/>
  <c r="B2" i="16" s="1"/>
  <c r="D95" i="11" l="1"/>
  <c r="H34" i="11"/>
  <c r="G52" i="11"/>
  <c r="H27" i="11"/>
  <c r="I104" i="11"/>
  <c r="D8" i="11"/>
  <c r="D133" i="11"/>
  <c r="E38" i="11"/>
  <c r="E87" i="11"/>
  <c r="D96" i="11"/>
  <c r="D28" i="11"/>
  <c r="E53" i="11"/>
  <c r="F100" i="11"/>
  <c r="F54" i="11"/>
  <c r="F65" i="11"/>
  <c r="H71" i="11"/>
  <c r="G42" i="11"/>
  <c r="F46" i="11"/>
  <c r="F50" i="11"/>
  <c r="F42" i="11"/>
  <c r="F56" i="11"/>
  <c r="F16" i="11"/>
  <c r="F43" i="11"/>
  <c r="F21" i="11"/>
  <c r="F83" i="11"/>
  <c r="G66" i="11"/>
  <c r="G18" i="11"/>
  <c r="G31" i="11"/>
  <c r="I55" i="11"/>
  <c r="I83" i="11"/>
  <c r="I31" i="11"/>
  <c r="I112" i="11"/>
  <c r="I95" i="11"/>
  <c r="I67" i="11"/>
  <c r="I3" i="11"/>
  <c r="I93" i="11"/>
  <c r="IP44" i="7"/>
  <c r="BA50" i="16" s="1"/>
  <c r="IN50" i="7"/>
  <c r="E62" i="11"/>
  <c r="E93" i="11"/>
  <c r="E50" i="11"/>
  <c r="D78" i="11"/>
  <c r="H15" i="11"/>
  <c r="H26" i="11"/>
  <c r="I74" i="11"/>
  <c r="E133" i="11"/>
  <c r="E37" i="11"/>
  <c r="E42" i="11"/>
  <c r="D114" i="11"/>
  <c r="E25" i="11"/>
  <c r="E11" i="11"/>
  <c r="E13" i="11"/>
  <c r="H68" i="11"/>
  <c r="H40" i="11"/>
  <c r="H28" i="11"/>
  <c r="H48" i="11"/>
  <c r="G28" i="11"/>
  <c r="G117" i="11"/>
  <c r="F53" i="11"/>
  <c r="F18" i="11"/>
  <c r="F38" i="11"/>
  <c r="G41" i="11"/>
  <c r="G70" i="11"/>
  <c r="H31" i="11"/>
  <c r="H38" i="11"/>
  <c r="H50" i="11"/>
  <c r="I66" i="11"/>
  <c r="I23" i="11"/>
  <c r="I68" i="11"/>
  <c r="I50" i="11"/>
  <c r="I53" i="11"/>
  <c r="I37" i="11"/>
  <c r="I52" i="11"/>
  <c r="IQ44" i="7"/>
  <c r="BA56" i="16" s="1"/>
  <c r="IO50" i="7"/>
  <c r="E52" i="11"/>
  <c r="G34" i="11"/>
  <c r="F40" i="11"/>
  <c r="I47" i="11"/>
  <c r="D46" i="11"/>
  <c r="E21" i="11"/>
  <c r="E43" i="11"/>
  <c r="H37" i="11"/>
  <c r="G26" i="11"/>
  <c r="F26" i="11"/>
  <c r="F96" i="11"/>
  <c r="F28" i="11"/>
  <c r="G105" i="11"/>
  <c r="I99" i="11"/>
  <c r="I10" i="11"/>
  <c r="D38" i="11"/>
  <c r="E46" i="11"/>
  <c r="E49" i="11"/>
  <c r="D53" i="11"/>
  <c r="E54" i="11"/>
  <c r="E65" i="11"/>
  <c r="G112" i="11"/>
  <c r="G95" i="11"/>
  <c r="H64" i="11"/>
  <c r="H78" i="11"/>
  <c r="H99" i="11"/>
  <c r="G13" i="11"/>
  <c r="G37" i="11"/>
  <c r="F15" i="11"/>
  <c r="F8" i="11"/>
  <c r="G92" i="11"/>
  <c r="G65" i="11"/>
  <c r="G120" i="11"/>
  <c r="G71" i="11"/>
  <c r="I91" i="11"/>
  <c r="I58" i="11"/>
  <c r="I64" i="11"/>
  <c r="I42" i="11"/>
  <c r="I111" i="11"/>
  <c r="I15" i="11"/>
  <c r="I49" i="11"/>
  <c r="I84" i="11"/>
  <c r="I92" i="11"/>
  <c r="I65" i="11"/>
  <c r="E34" i="11"/>
  <c r="E41" i="11"/>
  <c r="G62" i="11"/>
  <c r="H105" i="11"/>
  <c r="I54" i="11"/>
  <c r="I33" i="11"/>
  <c r="E3" i="11"/>
  <c r="F120" i="11"/>
  <c r="F34" i="11"/>
  <c r="F41" i="11"/>
  <c r="F75" i="11"/>
  <c r="G91" i="11"/>
  <c r="I38" i="11"/>
  <c r="I45" i="11"/>
  <c r="D31" i="11"/>
  <c r="D62" i="11"/>
  <c r="D93" i="11"/>
  <c r="E18" i="11"/>
  <c r="E27" i="11"/>
  <c r="D25" i="11"/>
  <c r="D11" i="11"/>
  <c r="D21" i="11"/>
  <c r="D83" i="11"/>
  <c r="E108" i="11"/>
  <c r="E40" i="11"/>
  <c r="F52" i="11"/>
  <c r="H10" i="11"/>
  <c r="H16" i="11"/>
  <c r="H96" i="11"/>
  <c r="G50" i="11"/>
  <c r="G104" i="11"/>
  <c r="F71" i="11"/>
  <c r="F37" i="11"/>
  <c r="F3" i="11"/>
  <c r="F25" i="11"/>
  <c r="F11" i="11"/>
  <c r="F13" i="11"/>
  <c r="G27" i="11"/>
  <c r="H91" i="11"/>
  <c r="H120" i="11"/>
  <c r="H39" i="11"/>
  <c r="I18" i="11"/>
  <c r="I13" i="11"/>
  <c r="I27" i="11"/>
  <c r="I43" i="11"/>
  <c r="I69" i="11"/>
  <c r="I71" i="11"/>
  <c r="IP54" i="7"/>
  <c r="BA62" i="16" s="1"/>
  <c r="IN60" i="7"/>
  <c r="F31" i="11"/>
  <c r="I41" i="11"/>
  <c r="D71" i="11"/>
  <c r="H93" i="11"/>
  <c r="G30" i="11"/>
  <c r="I29" i="11"/>
  <c r="I62" i="11"/>
  <c r="D126" i="11"/>
  <c r="D105" i="11"/>
  <c r="E71" i="11"/>
  <c r="E84" i="11"/>
  <c r="E48" i="11"/>
  <c r="E26" i="11"/>
  <c r="D19" i="11"/>
  <c r="E100" i="11"/>
  <c r="E39" i="11"/>
  <c r="G10" i="11"/>
  <c r="H83" i="11"/>
  <c r="H13" i="11"/>
  <c r="G116" i="11"/>
  <c r="G11" i="11"/>
  <c r="F27" i="11"/>
  <c r="G39" i="11"/>
  <c r="G46" i="11"/>
  <c r="G96" i="11"/>
  <c r="H42" i="11"/>
  <c r="I30" i="11"/>
  <c r="I70" i="11"/>
  <c r="I56" i="11"/>
  <c r="I26" i="11"/>
  <c r="I19" i="11"/>
  <c r="I17" i="11"/>
  <c r="I121" i="11"/>
  <c r="I82" i="11"/>
  <c r="I39" i="11"/>
  <c r="IQ54" i="7"/>
  <c r="BA68" i="16" s="1"/>
  <c r="IO60" i="7"/>
  <c r="E111" i="11"/>
  <c r="E96" i="11"/>
  <c r="E28" i="11"/>
  <c r="I51" i="11"/>
  <c r="D13" i="11"/>
  <c r="E15" i="11"/>
  <c r="H46" i="11"/>
  <c r="G68" i="11"/>
  <c r="G40" i="11"/>
  <c r="F51" i="11"/>
  <c r="F95" i="11"/>
  <c r="H65" i="11"/>
  <c r="D87" i="11"/>
  <c r="E105" i="11"/>
  <c r="E8" i="11"/>
  <c r="E6" i="11"/>
  <c r="E78" i="11"/>
  <c r="H3" i="11"/>
  <c r="H62" i="11"/>
  <c r="G111" i="11"/>
  <c r="G53" i="11"/>
  <c r="F93" i="11"/>
  <c r="F62" i="11"/>
  <c r="F6" i="11"/>
  <c r="G38" i="11"/>
  <c r="H66" i="11"/>
  <c r="H30" i="11"/>
  <c r="H41" i="11"/>
  <c r="I105" i="11"/>
  <c r="I28" i="11"/>
  <c r="I34" i="11"/>
  <c r="I6" i="11"/>
  <c r="I96" i="11"/>
  <c r="I46" i="11"/>
  <c r="R59" i="11"/>
  <c r="Q59" i="11"/>
  <c r="P59" i="11"/>
  <c r="H112" i="11"/>
  <c r="D34" i="11"/>
  <c r="D56" i="11"/>
  <c r="D54" i="11"/>
  <c r="D48" i="11"/>
  <c r="AF251" i="9"/>
  <c r="AF213" i="9"/>
  <c r="AF348" i="9"/>
  <c r="AF203" i="9"/>
  <c r="AF216" i="9"/>
  <c r="AF341" i="9"/>
  <c r="AF159" i="9"/>
  <c r="AF361" i="9"/>
  <c r="AF372" i="9"/>
  <c r="AF364" i="9"/>
  <c r="AF472" i="9"/>
  <c r="AF338" i="9"/>
  <c r="AF276" i="9"/>
  <c r="AF458" i="9"/>
  <c r="AF398" i="9"/>
  <c r="AF411" i="9"/>
  <c r="AF391" i="9"/>
  <c r="AF459" i="9"/>
  <c r="AF253" i="9"/>
  <c r="AF449" i="9"/>
  <c r="AF192" i="9"/>
  <c r="AF234" i="9"/>
  <c r="AF262" i="9"/>
  <c r="AF218" i="9"/>
  <c r="AF141" i="9"/>
  <c r="AF271" i="9"/>
  <c r="AF201" i="9"/>
  <c r="AF454" i="9"/>
  <c r="AF369" i="9"/>
  <c r="AF318" i="9"/>
  <c r="AF363" i="9"/>
  <c r="AF307" i="9"/>
  <c r="AF181" i="9"/>
  <c r="AF423" i="9"/>
  <c r="AF446" i="9"/>
  <c r="AF279" i="9"/>
  <c r="AF430" i="9"/>
  <c r="AF450" i="9"/>
  <c r="AF285" i="9"/>
  <c r="AF209" i="9"/>
  <c r="AF185" i="9"/>
  <c r="AF269" i="9"/>
  <c r="AF384" i="9"/>
  <c r="AF434" i="9"/>
  <c r="AF306" i="9"/>
  <c r="AF238" i="9"/>
  <c r="AF295" i="9"/>
  <c r="AF176" i="9"/>
  <c r="AF219" i="9"/>
  <c r="AF335" i="9"/>
  <c r="AF168" i="9"/>
  <c r="AF221" i="9"/>
  <c r="AF383" i="9"/>
  <c r="AF445" i="9"/>
  <c r="AF392" i="9"/>
  <c r="AF479" i="9"/>
  <c r="AF155" i="9"/>
  <c r="AF281" i="9"/>
  <c r="AF283" i="9"/>
  <c r="AF352" i="9"/>
  <c r="AF240" i="9"/>
  <c r="AF138" i="9"/>
  <c r="AF319" i="9"/>
  <c r="AF158" i="9"/>
  <c r="AF378" i="9"/>
  <c r="AF354" i="9"/>
  <c r="AF249" i="9"/>
  <c r="AF478" i="9"/>
  <c r="AF177" i="9"/>
  <c r="AF475" i="9"/>
  <c r="AF208" i="9"/>
  <c r="AF150" i="9"/>
  <c r="AF346" i="9"/>
  <c r="AF166" i="9"/>
  <c r="AF214" i="9"/>
  <c r="AF152" i="9"/>
  <c r="AF202" i="9"/>
  <c r="AF136" i="9"/>
  <c r="AF473" i="9"/>
  <c r="AF437" i="9"/>
  <c r="AF246" i="9"/>
  <c r="AF184" i="9"/>
  <c r="AF96" i="9"/>
  <c r="AF277" i="9"/>
  <c r="AF261" i="9"/>
  <c r="AF317" i="9"/>
  <c r="AF239" i="9"/>
  <c r="AF474" i="9"/>
  <c r="AF422" i="9"/>
  <c r="AF396" i="9"/>
  <c r="AF265" i="9"/>
  <c r="AF365" i="9"/>
  <c r="AF452" i="9"/>
  <c r="AF337" i="9"/>
  <c r="AF175" i="9"/>
  <c r="AF330" i="9"/>
  <c r="AF325" i="9"/>
  <c r="AF259" i="9"/>
  <c r="AF387" i="9"/>
  <c r="AF303" i="9"/>
  <c r="AF169" i="9"/>
  <c r="AF220" i="9"/>
  <c r="AF190" i="9"/>
  <c r="AF274" i="9"/>
  <c r="AF282" i="9"/>
  <c r="AF143" i="9"/>
  <c r="AF371" i="9"/>
  <c r="AF172" i="9"/>
  <c r="AF257" i="9"/>
  <c r="AF482" i="9"/>
  <c r="AF483" i="9"/>
  <c r="AF310" i="9"/>
  <c r="AF320" i="9"/>
  <c r="AF312" i="9"/>
  <c r="AF324" i="9"/>
  <c r="AF326" i="9"/>
  <c r="AF405" i="9"/>
  <c r="AF211" i="9"/>
  <c r="AF470" i="9"/>
  <c r="AF148" i="9"/>
  <c r="AF401" i="9"/>
  <c r="AF323" i="9"/>
  <c r="AF314" i="9"/>
  <c r="AF409" i="9"/>
  <c r="AF460" i="9"/>
  <c r="AF241" i="9"/>
  <c r="AF386" i="9"/>
  <c r="AF275" i="9"/>
  <c r="AF245" i="9"/>
  <c r="AF298" i="9"/>
  <c r="AF299" i="9"/>
  <c r="AF248" i="9"/>
  <c r="AF465" i="9"/>
  <c r="AF187" i="9"/>
  <c r="AF227" i="9"/>
  <c r="AF447" i="9"/>
  <c r="AF308" i="9"/>
  <c r="AF284" i="9"/>
  <c r="AF415" i="9"/>
  <c r="AF173" i="9"/>
  <c r="AF417" i="9"/>
  <c r="AF426" i="9"/>
  <c r="AF302" i="9"/>
  <c r="AF195" i="9"/>
  <c r="AF316" i="9"/>
  <c r="AF207" i="9"/>
  <c r="AF135" i="9"/>
  <c r="AF344" i="9"/>
  <c r="AF327" i="9"/>
  <c r="AF182" i="9"/>
  <c r="AF329" i="9"/>
  <c r="AF351" i="9"/>
  <c r="AF355" i="9"/>
  <c r="AF441" i="9"/>
  <c r="AF254" i="9"/>
  <c r="AF321" i="9"/>
  <c r="AF217" i="9"/>
  <c r="AF191" i="9"/>
  <c r="AF328" i="9"/>
  <c r="AF267" i="9"/>
  <c r="AF412" i="9"/>
  <c r="AF230" i="9"/>
  <c r="AF381" i="9"/>
  <c r="AF260" i="9"/>
  <c r="AF476" i="9"/>
  <c r="AF373" i="9"/>
  <c r="AF466" i="9"/>
  <c r="AF410" i="9"/>
  <c r="AF462" i="9"/>
  <c r="AF163" i="9"/>
  <c r="AF198" i="9"/>
  <c r="AF287" i="9"/>
  <c r="AF404" i="9"/>
  <c r="AF200" i="9"/>
  <c r="AF358" i="9"/>
  <c r="AF188" i="9"/>
  <c r="AF224" i="9"/>
  <c r="AF270" i="9"/>
  <c r="AF413" i="9"/>
  <c r="AF332" i="9"/>
  <c r="AF280" i="9"/>
  <c r="AF469" i="9"/>
  <c r="AF334" i="9"/>
  <c r="KS9" i="6"/>
  <c r="KU9" i="6" s="1"/>
  <c r="BM13" i="15" s="1"/>
  <c r="Y49" i="10" s="1"/>
  <c r="KR9" i="6"/>
  <c r="KT9" i="6" s="1"/>
  <c r="BM7" i="15" s="1"/>
  <c r="Y40" i="10" s="1"/>
  <c r="KS8" i="6"/>
  <c r="KU8" i="6" s="1"/>
  <c r="BM12" i="15" s="1"/>
  <c r="Y25" i="10" s="1"/>
  <c r="KR8" i="6"/>
  <c r="KT8" i="6" s="1"/>
  <c r="BM6" i="15" s="1"/>
  <c r="Y78" i="10" s="1"/>
  <c r="KS7" i="6"/>
  <c r="KU7" i="6" s="1"/>
  <c r="BM11" i="15" s="1"/>
  <c r="Y58" i="10" s="1"/>
  <c r="KR7" i="6"/>
  <c r="KT7" i="6" s="1"/>
  <c r="BM5" i="15" s="1"/>
  <c r="Y43" i="10" s="1"/>
  <c r="KS6" i="6"/>
  <c r="KU6" i="6" s="1"/>
  <c r="BM10" i="15" s="1"/>
  <c r="Y91" i="10" s="1"/>
  <c r="KR6" i="6"/>
  <c r="KT6" i="6" s="1"/>
  <c r="BM4" i="15" s="1"/>
  <c r="Y23" i="10" s="1"/>
  <c r="KS5" i="6"/>
  <c r="KU5" i="6" s="1"/>
  <c r="BM9" i="15" s="1"/>
  <c r="Y10" i="10" s="1"/>
  <c r="KR5" i="6"/>
  <c r="KT5" i="6" s="1"/>
  <c r="BM3" i="15" s="1"/>
  <c r="Y59" i="10" s="1"/>
  <c r="KS4" i="6"/>
  <c r="KU4" i="6" s="1"/>
  <c r="BM8" i="15" s="1"/>
  <c r="Y12" i="10" s="1"/>
  <c r="KR4" i="6"/>
  <c r="KT4" i="6" s="1"/>
  <c r="BM2" i="15" s="1"/>
  <c r="Y108" i="10" s="1"/>
  <c r="KS19" i="6"/>
  <c r="KU19" i="6" s="1"/>
  <c r="BM25" i="15" s="1"/>
  <c r="Y4" i="10" s="1"/>
  <c r="KR19" i="6"/>
  <c r="KT19" i="6" s="1"/>
  <c r="BM19" i="15" s="1"/>
  <c r="Y42" i="10" s="1"/>
  <c r="KS18" i="6"/>
  <c r="KU18" i="6" s="1"/>
  <c r="BM24" i="15" s="1"/>
  <c r="Y27" i="10" s="1"/>
  <c r="KR18" i="6"/>
  <c r="KT18" i="6" s="1"/>
  <c r="BM18" i="15" s="1"/>
  <c r="Y30" i="10" s="1"/>
  <c r="KS17" i="6"/>
  <c r="KU17" i="6" s="1"/>
  <c r="BM23" i="15" s="1"/>
  <c r="Y15" i="10" s="1"/>
  <c r="KR17" i="6"/>
  <c r="KT17" i="6" s="1"/>
  <c r="BM17" i="15" s="1"/>
  <c r="Y24" i="10" s="1"/>
  <c r="KS16" i="6"/>
  <c r="KU16" i="6" s="1"/>
  <c r="BM22" i="15" s="1"/>
  <c r="Y35" i="10" s="1"/>
  <c r="KR16" i="6"/>
  <c r="KT16" i="6" s="1"/>
  <c r="BM16" i="15" s="1"/>
  <c r="Y61" i="10" s="1"/>
  <c r="KS15" i="6"/>
  <c r="KU15" i="6" s="1"/>
  <c r="BM21" i="15" s="1"/>
  <c r="Y36" i="10" s="1"/>
  <c r="KR15" i="6"/>
  <c r="KT15" i="6" s="1"/>
  <c r="BM15" i="15" s="1"/>
  <c r="Y9" i="10" s="1"/>
  <c r="KS14" i="6"/>
  <c r="KR14" i="6"/>
  <c r="KS29" i="6"/>
  <c r="KU29" i="6" s="1"/>
  <c r="BM37" i="15" s="1"/>
  <c r="Y7" i="10" s="1"/>
  <c r="KR29" i="6"/>
  <c r="KT29" i="6" s="1"/>
  <c r="BM31" i="15" s="1"/>
  <c r="Y116" i="10" s="1"/>
  <c r="KS28" i="6"/>
  <c r="KU28" i="6" s="1"/>
  <c r="BM36" i="15" s="1"/>
  <c r="Y54" i="10" s="1"/>
  <c r="KR28" i="6"/>
  <c r="KT28" i="6" s="1"/>
  <c r="BM30" i="15" s="1"/>
  <c r="Y68" i="10" s="1"/>
  <c r="KS27" i="6"/>
  <c r="KU27" i="6" s="1"/>
  <c r="BM35" i="15" s="1"/>
  <c r="Y74" i="10" s="1"/>
  <c r="KR27" i="6"/>
  <c r="KT27" i="6" s="1"/>
  <c r="BM29" i="15" s="1"/>
  <c r="Y3" i="10" s="1"/>
  <c r="KS26" i="6"/>
  <c r="KU26" i="6" s="1"/>
  <c r="BM34" i="15" s="1"/>
  <c r="Y63" i="10" s="1"/>
  <c r="KR26" i="6"/>
  <c r="KT26" i="6" s="1"/>
  <c r="BM28" i="15" s="1"/>
  <c r="Y34" i="10" s="1"/>
  <c r="KS25" i="6"/>
  <c r="KU25" i="6" s="1"/>
  <c r="BM33" i="15" s="1"/>
  <c r="Y2" i="10" s="1"/>
  <c r="KR25" i="6"/>
  <c r="KT25" i="6" s="1"/>
  <c r="BM27" i="15" s="1"/>
  <c r="Y6" i="10" s="1"/>
  <c r="KS24" i="6"/>
  <c r="KR24" i="6"/>
  <c r="KS39" i="6"/>
  <c r="KU39" i="6" s="1"/>
  <c r="BM49" i="15" s="1"/>
  <c r="Y73" i="10" s="1"/>
  <c r="KR39" i="6"/>
  <c r="KT39" i="6" s="1"/>
  <c r="BM43" i="15" s="1"/>
  <c r="Y62" i="10" s="1"/>
  <c r="KS38" i="6"/>
  <c r="KU38" i="6" s="1"/>
  <c r="BM48" i="15" s="1"/>
  <c r="Y47" i="10" s="1"/>
  <c r="KR38" i="6"/>
  <c r="KT38" i="6" s="1"/>
  <c r="BM42" i="15" s="1"/>
  <c r="Y16" i="10" s="1"/>
  <c r="KS37" i="6"/>
  <c r="KU37" i="6" s="1"/>
  <c r="BM47" i="15" s="1"/>
  <c r="KR37" i="6"/>
  <c r="KT37" i="6" s="1"/>
  <c r="BM41" i="15" s="1"/>
  <c r="Y13" i="10" s="1"/>
  <c r="KS36" i="6"/>
  <c r="KU36" i="6" s="1"/>
  <c r="BM46" i="15" s="1"/>
  <c r="Y11" i="10" s="1"/>
  <c r="KR36" i="6"/>
  <c r="KT36" i="6" s="1"/>
  <c r="BM40" i="15" s="1"/>
  <c r="Y14" i="10" s="1"/>
  <c r="KS35" i="6"/>
  <c r="KU35" i="6" s="1"/>
  <c r="BM45" i="15" s="1"/>
  <c r="Y48" i="10" s="1"/>
  <c r="KR35" i="6"/>
  <c r="KT35" i="6" s="1"/>
  <c r="BM39" i="15" s="1"/>
  <c r="Y32" i="10" s="1"/>
  <c r="KS34" i="6"/>
  <c r="KU34" i="6" s="1"/>
  <c r="BM44" i="15" s="1"/>
  <c r="Y56" i="10" s="1"/>
  <c r="KR34" i="6"/>
  <c r="KT34" i="6" s="1"/>
  <c r="BM38" i="15" s="1"/>
  <c r="Y85" i="10" s="1"/>
  <c r="KS49" i="6"/>
  <c r="KU49" i="6" s="1"/>
  <c r="BM61" i="15" s="1"/>
  <c r="Y22" i="10" s="1"/>
  <c r="KR49" i="6"/>
  <c r="KT49" i="6" s="1"/>
  <c r="BM55" i="15" s="1"/>
  <c r="Y5" i="10" s="1"/>
  <c r="KS48" i="6"/>
  <c r="KU48" i="6" s="1"/>
  <c r="BM60" i="15" s="1"/>
  <c r="Y72" i="10" s="1"/>
  <c r="KR48" i="6"/>
  <c r="KT48" i="6" s="1"/>
  <c r="BM54" i="15" s="1"/>
  <c r="Y55" i="10" s="1"/>
  <c r="KS47" i="6"/>
  <c r="KU47" i="6" s="1"/>
  <c r="BM59" i="15" s="1"/>
  <c r="Y66" i="10" s="1"/>
  <c r="KR47" i="6"/>
  <c r="KT47" i="6" s="1"/>
  <c r="BM53" i="15" s="1"/>
  <c r="Y31" i="10" s="1"/>
  <c r="KS46" i="6"/>
  <c r="KU46" i="6" s="1"/>
  <c r="BM58" i="15" s="1"/>
  <c r="Y18" i="10" s="1"/>
  <c r="KR46" i="6"/>
  <c r="KT46" i="6" s="1"/>
  <c r="BM52" i="15" s="1"/>
  <c r="Y26" i="10" s="1"/>
  <c r="KS45" i="6"/>
  <c r="KU45" i="6" s="1"/>
  <c r="BM57" i="15" s="1"/>
  <c r="Y8" i="10" s="1"/>
  <c r="KR45" i="6"/>
  <c r="KT45" i="6" s="1"/>
  <c r="BM51" i="15" s="1"/>
  <c r="Y17" i="10" s="1"/>
  <c r="KS44" i="6"/>
  <c r="KR44" i="6"/>
  <c r="KS59" i="6"/>
  <c r="KU59" i="6" s="1"/>
  <c r="BM73" i="15" s="1"/>
  <c r="Y29" i="10" s="1"/>
  <c r="KR59" i="6"/>
  <c r="KT59" i="6" s="1"/>
  <c r="BM67" i="15" s="1"/>
  <c r="Y75" i="10" s="1"/>
  <c r="KS58" i="6"/>
  <c r="KU58" i="6" s="1"/>
  <c r="BM72" i="15" s="1"/>
  <c r="KR58" i="6"/>
  <c r="KT58" i="6" s="1"/>
  <c r="BM66" i="15" s="1"/>
  <c r="Y98" i="10" s="1"/>
  <c r="KS57" i="6"/>
  <c r="KU57" i="6" s="1"/>
  <c r="BM71" i="15" s="1"/>
  <c r="Y109" i="10" s="1"/>
  <c r="KR57" i="6"/>
  <c r="KT57" i="6" s="1"/>
  <c r="BM65" i="15" s="1"/>
  <c r="Y28" i="10" s="1"/>
  <c r="KS56" i="6"/>
  <c r="KU56" i="6" s="1"/>
  <c r="BM70" i="15" s="1"/>
  <c r="Y39" i="10" s="1"/>
  <c r="KR56" i="6"/>
  <c r="KT56" i="6" s="1"/>
  <c r="BM64" i="15" s="1"/>
  <c r="Y46" i="10" s="1"/>
  <c r="KS55" i="6"/>
  <c r="KU55" i="6" s="1"/>
  <c r="BM69" i="15" s="1"/>
  <c r="Y65" i="10" s="1"/>
  <c r="KR55" i="6"/>
  <c r="KT55" i="6" s="1"/>
  <c r="BM63" i="15" s="1"/>
  <c r="Y51" i="10" s="1"/>
  <c r="KS54" i="6"/>
  <c r="KU54" i="6" s="1"/>
  <c r="BM68" i="15" s="1"/>
  <c r="Y67" i="10" s="1"/>
  <c r="KR54" i="6"/>
  <c r="KT54" i="6" s="1"/>
  <c r="BM62" i="15" s="1"/>
  <c r="Y52" i="10" s="1"/>
  <c r="KE59" i="6"/>
  <c r="KG59" i="6" s="1"/>
  <c r="BJ73" i="15" s="1"/>
  <c r="X6" i="10" s="1"/>
  <c r="KD59" i="6"/>
  <c r="KF59" i="6" s="1"/>
  <c r="BJ67" i="15" s="1"/>
  <c r="X53" i="10" s="1"/>
  <c r="KE58" i="6"/>
  <c r="KG58" i="6" s="1"/>
  <c r="BJ72" i="15" s="1"/>
  <c r="X79" i="10" s="1"/>
  <c r="KD58" i="6"/>
  <c r="KF58" i="6" s="1"/>
  <c r="BJ66" i="15" s="1"/>
  <c r="X47" i="10" s="1"/>
  <c r="KE57" i="6"/>
  <c r="KG57" i="6" s="1"/>
  <c r="BJ71" i="15" s="1"/>
  <c r="X68" i="10" s="1"/>
  <c r="KD57" i="6"/>
  <c r="KF57" i="6" s="1"/>
  <c r="BJ65" i="15" s="1"/>
  <c r="X20" i="10" s="1"/>
  <c r="KE56" i="6"/>
  <c r="KG56" i="6" s="1"/>
  <c r="BJ70" i="15" s="1"/>
  <c r="X21" i="10" s="1"/>
  <c r="KD56" i="6"/>
  <c r="KF56" i="6" s="1"/>
  <c r="BJ64" i="15" s="1"/>
  <c r="X56" i="10" s="1"/>
  <c r="KE55" i="6"/>
  <c r="KG55" i="6" s="1"/>
  <c r="BJ69" i="15" s="1"/>
  <c r="X3" i="10" s="1"/>
  <c r="KD55" i="6"/>
  <c r="KF55" i="6" s="1"/>
  <c r="BJ63" i="15" s="1"/>
  <c r="X112" i="10" s="1"/>
  <c r="KE54" i="6"/>
  <c r="KD54" i="6"/>
  <c r="KE49" i="6"/>
  <c r="KG49" i="6" s="1"/>
  <c r="BJ61" i="15" s="1"/>
  <c r="X25" i="10" s="1"/>
  <c r="KD49" i="6"/>
  <c r="KF49" i="6" s="1"/>
  <c r="BJ55" i="15" s="1"/>
  <c r="X7" i="10" s="1"/>
  <c r="KE48" i="6"/>
  <c r="KG48" i="6" s="1"/>
  <c r="BJ60" i="15" s="1"/>
  <c r="X58" i="10" s="1"/>
  <c r="KD48" i="6"/>
  <c r="KF48" i="6" s="1"/>
  <c r="BJ54" i="15" s="1"/>
  <c r="X54" i="10" s="1"/>
  <c r="KE47" i="6"/>
  <c r="KG47" i="6" s="1"/>
  <c r="BJ59" i="15" s="1"/>
  <c r="X45" i="10" s="1"/>
  <c r="KD47" i="6"/>
  <c r="KF47" i="6" s="1"/>
  <c r="BJ53" i="15" s="1"/>
  <c r="X74" i="10" s="1"/>
  <c r="KE46" i="6"/>
  <c r="KG46" i="6" s="1"/>
  <c r="BJ58" i="15" s="1"/>
  <c r="X10" i="10" s="1"/>
  <c r="KD46" i="6"/>
  <c r="KF46" i="6" s="1"/>
  <c r="BJ52" i="15" s="1"/>
  <c r="X2" i="10" s="1"/>
  <c r="KE45" i="6"/>
  <c r="KG45" i="6" s="1"/>
  <c r="BJ57" i="15" s="1"/>
  <c r="X49" i="10" s="1"/>
  <c r="KD45" i="6"/>
  <c r="KF45" i="6" s="1"/>
  <c r="BJ51" i="15" s="1"/>
  <c r="X50" i="10" s="1"/>
  <c r="KE44" i="6"/>
  <c r="KG44" i="6" s="1"/>
  <c r="BJ56" i="15" s="1"/>
  <c r="X12" i="10" s="1"/>
  <c r="KD44" i="6"/>
  <c r="KF44" i="6" s="1"/>
  <c r="BJ50" i="15" s="1"/>
  <c r="X63" i="10" s="1"/>
  <c r="JQ49" i="6"/>
  <c r="JS49" i="6" s="1"/>
  <c r="BG61" i="15" s="1"/>
  <c r="W7" i="10" s="1"/>
  <c r="JP49" i="6"/>
  <c r="JR49" i="6" s="1"/>
  <c r="BG55" i="15" s="1"/>
  <c r="JQ48" i="6"/>
  <c r="JS48" i="6" s="1"/>
  <c r="BG60" i="15" s="1"/>
  <c r="W54" i="10" s="1"/>
  <c r="JP48" i="6"/>
  <c r="JR48" i="6" s="1"/>
  <c r="BG54" i="15" s="1"/>
  <c r="W29" i="10" s="1"/>
  <c r="JQ47" i="6"/>
  <c r="JS47" i="6" s="1"/>
  <c r="BG59" i="15" s="1"/>
  <c r="W74" i="10" s="1"/>
  <c r="JP47" i="6"/>
  <c r="JR47" i="6" s="1"/>
  <c r="BG53" i="15" s="1"/>
  <c r="W67" i="10" s="1"/>
  <c r="JQ46" i="6"/>
  <c r="JS46" i="6" s="1"/>
  <c r="BG58" i="15" s="1"/>
  <c r="W50" i="10" s="1"/>
  <c r="JP46" i="6"/>
  <c r="JR46" i="6" s="1"/>
  <c r="BG52" i="15" s="1"/>
  <c r="W109" i="10" s="1"/>
  <c r="JQ45" i="6"/>
  <c r="JS45" i="6" s="1"/>
  <c r="BG57" i="15" s="1"/>
  <c r="W2" i="10" s="1"/>
  <c r="JP45" i="6"/>
  <c r="JR45" i="6" s="1"/>
  <c r="BG51" i="15" s="1"/>
  <c r="W39" i="10" s="1"/>
  <c r="JQ44" i="6"/>
  <c r="JP44" i="6"/>
  <c r="JQ59" i="6"/>
  <c r="JS59" i="6" s="1"/>
  <c r="BG73" i="15" s="1"/>
  <c r="W22" i="10" s="1"/>
  <c r="JP59" i="6"/>
  <c r="JR59" i="6" s="1"/>
  <c r="BG67" i="15" s="1"/>
  <c r="W73" i="10" s="1"/>
  <c r="JQ58" i="6"/>
  <c r="JS58" i="6" s="1"/>
  <c r="BG72" i="15" s="1"/>
  <c r="W72" i="10" s="1"/>
  <c r="JP58" i="6"/>
  <c r="JR58" i="6" s="1"/>
  <c r="BG66" i="15" s="1"/>
  <c r="W48" i="10" s="1"/>
  <c r="JQ57" i="6"/>
  <c r="JS57" i="6" s="1"/>
  <c r="BG71" i="15" s="1"/>
  <c r="W66" i="10" s="1"/>
  <c r="JP57" i="6"/>
  <c r="JR57" i="6" s="1"/>
  <c r="BG65" i="15" s="1"/>
  <c r="W56" i="10" s="1"/>
  <c r="JQ56" i="6"/>
  <c r="JS56" i="6" s="1"/>
  <c r="BG70" i="15" s="1"/>
  <c r="W18" i="10" s="1"/>
  <c r="JP56" i="6"/>
  <c r="JR56" i="6" s="1"/>
  <c r="BG64" i="15" s="1"/>
  <c r="W47" i="10" s="1"/>
  <c r="JQ55" i="6"/>
  <c r="JS55" i="6" s="1"/>
  <c r="BG69" i="15" s="1"/>
  <c r="W8" i="10" s="1"/>
  <c r="JP55" i="6"/>
  <c r="JR55" i="6" s="1"/>
  <c r="BG63" i="15" s="1"/>
  <c r="W20" i="10" s="1"/>
  <c r="JQ54" i="6"/>
  <c r="JS54" i="6" s="1"/>
  <c r="BG68" i="15" s="1"/>
  <c r="W19" i="10" s="1"/>
  <c r="JP54" i="6"/>
  <c r="JR54" i="6" s="1"/>
  <c r="BG62" i="15" s="1"/>
  <c r="W53" i="10" s="1"/>
  <c r="JC59" i="6"/>
  <c r="JE59" i="6" s="1"/>
  <c r="BD73" i="15" s="1"/>
  <c r="V80" i="10" s="1"/>
  <c r="JB59" i="6"/>
  <c r="JD59" i="6" s="1"/>
  <c r="BD67" i="15" s="1"/>
  <c r="V73" i="10" s="1"/>
  <c r="JC58" i="6"/>
  <c r="JE58" i="6" s="1"/>
  <c r="BD72" i="15" s="1"/>
  <c r="V29" i="10" s="1"/>
  <c r="JB58" i="6"/>
  <c r="JD58" i="6" s="1"/>
  <c r="BD66" i="15" s="1"/>
  <c r="V11" i="10" s="1"/>
  <c r="JC57" i="6"/>
  <c r="JE57" i="6" s="1"/>
  <c r="BD71" i="15" s="1"/>
  <c r="V67" i="10" s="1"/>
  <c r="JB57" i="6"/>
  <c r="JD57" i="6" s="1"/>
  <c r="BD65" i="15" s="1"/>
  <c r="V48" i="10" s="1"/>
  <c r="JC56" i="6"/>
  <c r="JE56" i="6" s="1"/>
  <c r="BD70" i="15" s="1"/>
  <c r="V109" i="10" s="1"/>
  <c r="JB56" i="6"/>
  <c r="JD56" i="6" s="1"/>
  <c r="BD64" i="15" s="1"/>
  <c r="V56" i="10" s="1"/>
  <c r="JC55" i="6"/>
  <c r="JE55" i="6" s="1"/>
  <c r="BD69" i="15" s="1"/>
  <c r="V39" i="10" s="1"/>
  <c r="JB55" i="6"/>
  <c r="JD55" i="6" s="1"/>
  <c r="BD63" i="15" s="1"/>
  <c r="V53" i="10" s="1"/>
  <c r="JC54" i="6"/>
  <c r="JB54" i="6"/>
  <c r="JC49" i="6"/>
  <c r="JE49" i="6" s="1"/>
  <c r="BD61" i="15" s="1"/>
  <c r="V35" i="10" s="1"/>
  <c r="JB49" i="6"/>
  <c r="JD49" i="6" s="1"/>
  <c r="BD55" i="15" s="1"/>
  <c r="V49" i="10" s="1"/>
  <c r="JC48" i="6"/>
  <c r="JE48" i="6" s="1"/>
  <c r="BD60" i="15" s="1"/>
  <c r="V36" i="10" s="1"/>
  <c r="JB48" i="6"/>
  <c r="JD48" i="6" s="1"/>
  <c r="BD54" i="15" s="1"/>
  <c r="V25" i="10" s="1"/>
  <c r="JC47" i="6"/>
  <c r="JE47" i="6" s="1"/>
  <c r="BD59" i="15" s="1"/>
  <c r="V104" i="10" s="1"/>
  <c r="JB47" i="6"/>
  <c r="JD47" i="6" s="1"/>
  <c r="BD53" i="15" s="1"/>
  <c r="V58" i="10" s="1"/>
  <c r="JC46" i="6"/>
  <c r="JE46" i="6" s="1"/>
  <c r="BD58" i="15" s="1"/>
  <c r="V15" i="10" s="1"/>
  <c r="JB46" i="6"/>
  <c r="JD46" i="6" s="1"/>
  <c r="BD52" i="15" s="1"/>
  <c r="V45" i="10" s="1"/>
  <c r="JC45" i="6"/>
  <c r="JE45" i="6" s="1"/>
  <c r="BD57" i="15" s="1"/>
  <c r="V27" i="10" s="1"/>
  <c r="JB45" i="6"/>
  <c r="JD45" i="6" s="1"/>
  <c r="BD51" i="15" s="1"/>
  <c r="V10" i="10" s="1"/>
  <c r="JC44" i="6"/>
  <c r="JE44" i="6" s="1"/>
  <c r="BD56" i="15" s="1"/>
  <c r="V70" i="10" s="1"/>
  <c r="JB44" i="6"/>
  <c r="JD44" i="6" s="1"/>
  <c r="BD50" i="15" s="1"/>
  <c r="V12" i="10" s="1"/>
  <c r="JC9" i="6"/>
  <c r="JE9" i="6" s="1"/>
  <c r="BD13" i="15" s="1"/>
  <c r="JB9" i="6"/>
  <c r="JD9" i="6" s="1"/>
  <c r="BD7" i="15" s="1"/>
  <c r="V83" i="10" s="1"/>
  <c r="JC8" i="6"/>
  <c r="JE8" i="6" s="1"/>
  <c r="BD12" i="15" s="1"/>
  <c r="V40" i="10" s="1"/>
  <c r="JB8" i="6"/>
  <c r="JD8" i="6" s="1"/>
  <c r="BD6" i="15" s="1"/>
  <c r="V42" i="10" s="1"/>
  <c r="JC7" i="6"/>
  <c r="JE7" i="6" s="1"/>
  <c r="BD11" i="15" s="1"/>
  <c r="V23" i="10" s="1"/>
  <c r="JB7" i="6"/>
  <c r="JD7" i="6" s="1"/>
  <c r="BD5" i="15" s="1"/>
  <c r="V24" i="10" s="1"/>
  <c r="JC6" i="6"/>
  <c r="JE6" i="6" s="1"/>
  <c r="BD10" i="15" s="1"/>
  <c r="V78" i="10" s="1"/>
  <c r="JB6" i="6"/>
  <c r="JD6" i="6" s="1"/>
  <c r="BD4" i="15" s="1"/>
  <c r="V9" i="10" s="1"/>
  <c r="JC5" i="6"/>
  <c r="JE5" i="6" s="1"/>
  <c r="BD9" i="15" s="1"/>
  <c r="V90" i="10" s="1"/>
  <c r="JB5" i="6"/>
  <c r="JD5" i="6" s="1"/>
  <c r="BD3" i="15" s="1"/>
  <c r="V33" i="10" s="1"/>
  <c r="JC4" i="6"/>
  <c r="JE4" i="6" s="1"/>
  <c r="BD8" i="15" s="1"/>
  <c r="V108" i="10" s="1"/>
  <c r="JB4" i="6"/>
  <c r="JD4" i="6" s="1"/>
  <c r="BD2" i="15" s="1"/>
  <c r="V61" i="10" s="1"/>
  <c r="JC19" i="6"/>
  <c r="JE19" i="6" s="1"/>
  <c r="BD25" i="15" s="1"/>
  <c r="V16" i="10" s="1"/>
  <c r="JB19" i="6"/>
  <c r="JD19" i="6" s="1"/>
  <c r="BD19" i="15" s="1"/>
  <c r="V75" i="10" s="1"/>
  <c r="JC18" i="6"/>
  <c r="JE18" i="6" s="1"/>
  <c r="BD24" i="15" s="1"/>
  <c r="V32" i="10" s="1"/>
  <c r="JB18" i="6"/>
  <c r="JD18" i="6" s="1"/>
  <c r="BD18" i="15" s="1"/>
  <c r="V51" i="10" s="1"/>
  <c r="JC17" i="6"/>
  <c r="JE17" i="6" s="1"/>
  <c r="BD23" i="15" s="1"/>
  <c r="V13" i="10" s="1"/>
  <c r="JB17" i="6"/>
  <c r="JD17" i="6" s="1"/>
  <c r="BD17" i="15" s="1"/>
  <c r="V28" i="10" s="1"/>
  <c r="JC16" i="6"/>
  <c r="JE16" i="6" s="1"/>
  <c r="BD22" i="15" s="1"/>
  <c r="V62" i="10" s="1"/>
  <c r="JB16" i="6"/>
  <c r="JD16" i="6" s="1"/>
  <c r="BD16" i="15" s="1"/>
  <c r="V46" i="10" s="1"/>
  <c r="JC15" i="6"/>
  <c r="JE15" i="6" s="1"/>
  <c r="BD21" i="15" s="1"/>
  <c r="V85" i="10" s="1"/>
  <c r="JB15" i="6"/>
  <c r="JD15" i="6" s="1"/>
  <c r="BD15" i="15" s="1"/>
  <c r="V52" i="10" s="1"/>
  <c r="JC14" i="6"/>
  <c r="JB14" i="6"/>
  <c r="JC29" i="6"/>
  <c r="JE29" i="6" s="1"/>
  <c r="BD37" i="15" s="1"/>
  <c r="V7" i="10" s="1"/>
  <c r="JB29" i="6"/>
  <c r="JD29" i="6" s="1"/>
  <c r="BD31" i="15" s="1"/>
  <c r="V55" i="10" s="1"/>
  <c r="JC28" i="6"/>
  <c r="JE28" i="6" s="1"/>
  <c r="BD36" i="15" s="1"/>
  <c r="V54" i="10" s="1"/>
  <c r="JB28" i="6"/>
  <c r="JD28" i="6" s="1"/>
  <c r="BD30" i="15" s="1"/>
  <c r="V41" i="10" s="1"/>
  <c r="JC27" i="6"/>
  <c r="JE27" i="6" s="1"/>
  <c r="BD35" i="15" s="1"/>
  <c r="V74" i="10" s="1"/>
  <c r="JB27" i="6"/>
  <c r="JD27" i="6" s="1"/>
  <c r="BD29" i="15" s="1"/>
  <c r="V17" i="10" s="1"/>
  <c r="JC26" i="6"/>
  <c r="JE26" i="6" s="1"/>
  <c r="BD34" i="15" s="1"/>
  <c r="V50" i="10" s="1"/>
  <c r="JB26" i="6"/>
  <c r="JD26" i="6" s="1"/>
  <c r="BD28" i="15" s="1"/>
  <c r="V26" i="10" s="1"/>
  <c r="JC25" i="6"/>
  <c r="JE25" i="6" s="1"/>
  <c r="BD33" i="15" s="1"/>
  <c r="V2" i="10" s="1"/>
  <c r="JB25" i="6"/>
  <c r="JD25" i="6" s="1"/>
  <c r="BD27" i="15" s="1"/>
  <c r="V5" i="10" s="1"/>
  <c r="JC24" i="6"/>
  <c r="JE24" i="6" s="1"/>
  <c r="BD32" i="15" s="1"/>
  <c r="V60" i="10" s="1"/>
  <c r="JB24" i="6"/>
  <c r="JD24" i="6" s="1"/>
  <c r="BD26" i="15" s="1"/>
  <c r="V76" i="10" s="1"/>
  <c r="JQ29" i="6"/>
  <c r="JS29" i="6" s="1"/>
  <c r="JP29" i="6"/>
  <c r="JR29" i="6" s="1"/>
  <c r="BG31" i="15" s="1"/>
  <c r="JQ28" i="6"/>
  <c r="JS28" i="6" s="1"/>
  <c r="JP28" i="6"/>
  <c r="JR28" i="6" s="1"/>
  <c r="BG30" i="15" s="1"/>
  <c r="JQ27" i="6"/>
  <c r="JS27" i="6" s="1"/>
  <c r="JP27" i="6"/>
  <c r="JR27" i="6" s="1"/>
  <c r="BG29" i="15" s="1"/>
  <c r="JQ26" i="6"/>
  <c r="JS26" i="6" s="1"/>
  <c r="JP26" i="6"/>
  <c r="JR26" i="6" s="1"/>
  <c r="BG28" i="15" s="1"/>
  <c r="JQ25" i="6"/>
  <c r="JS25" i="6" s="1"/>
  <c r="JP25" i="6"/>
  <c r="JR25" i="6" s="1"/>
  <c r="BG27" i="15" s="1"/>
  <c r="JQ24" i="6"/>
  <c r="JP24" i="6"/>
  <c r="JQ19" i="6"/>
  <c r="JS19" i="6" s="1"/>
  <c r="BG25" i="15" s="1"/>
  <c r="W75" i="10" s="1"/>
  <c r="JP19" i="6"/>
  <c r="JR19" i="6" s="1"/>
  <c r="BG19" i="15" s="1"/>
  <c r="W4" i="10" s="1"/>
  <c r="JQ18" i="6"/>
  <c r="JS18" i="6" s="1"/>
  <c r="BG24" i="15" s="1"/>
  <c r="W28" i="10" s="1"/>
  <c r="JP18" i="6"/>
  <c r="JR18" i="6" s="1"/>
  <c r="BG18" i="15" s="1"/>
  <c r="W15" i="10" s="1"/>
  <c r="JQ17" i="6"/>
  <c r="JS17" i="6" s="1"/>
  <c r="BG23" i="15" s="1"/>
  <c r="W46" i="10" s="1"/>
  <c r="JP17" i="6"/>
  <c r="JR17" i="6" s="1"/>
  <c r="BG17" i="15" s="1"/>
  <c r="W27" i="10" s="1"/>
  <c r="JQ16" i="6"/>
  <c r="JS16" i="6" s="1"/>
  <c r="BG22" i="15" s="1"/>
  <c r="W51" i="10" s="1"/>
  <c r="JP16" i="6"/>
  <c r="JR16" i="6" s="1"/>
  <c r="BG16" i="15" s="1"/>
  <c r="W36" i="10" s="1"/>
  <c r="JQ15" i="6"/>
  <c r="JS15" i="6" s="1"/>
  <c r="BG21" i="15" s="1"/>
  <c r="W98" i="10" s="1"/>
  <c r="JP15" i="6"/>
  <c r="JR15" i="6" s="1"/>
  <c r="BG15" i="15" s="1"/>
  <c r="W37" i="10" s="1"/>
  <c r="JQ14" i="6"/>
  <c r="JS14" i="6" s="1"/>
  <c r="BG20" i="15" s="1"/>
  <c r="W52" i="10" s="1"/>
  <c r="JP14" i="6"/>
  <c r="JR14" i="6" s="1"/>
  <c r="BG14" i="15" s="1"/>
  <c r="W35" i="10" s="1"/>
  <c r="JQ9" i="6"/>
  <c r="JS9" i="6" s="1"/>
  <c r="BG13" i="15" s="1"/>
  <c r="W16" i="10" s="1"/>
  <c r="JP9" i="6"/>
  <c r="JR9" i="6" s="1"/>
  <c r="BG7" i="15" s="1"/>
  <c r="W49" i="10" s="1"/>
  <c r="JQ8" i="6"/>
  <c r="JS8" i="6" s="1"/>
  <c r="BG12" i="15" s="1"/>
  <c r="W62" i="10" s="1"/>
  <c r="JP8" i="6"/>
  <c r="JR8" i="6" s="1"/>
  <c r="BG6" i="15" s="1"/>
  <c r="W25" i="10" s="1"/>
  <c r="JQ7" i="6"/>
  <c r="JS7" i="6" s="1"/>
  <c r="BG11" i="15" s="1"/>
  <c r="W13" i="10" s="1"/>
  <c r="JP7" i="6"/>
  <c r="JR7" i="6" s="1"/>
  <c r="BG5" i="15" s="1"/>
  <c r="W58" i="10" s="1"/>
  <c r="JQ6" i="6"/>
  <c r="JS6" i="6" s="1"/>
  <c r="BG10" i="15" s="1"/>
  <c r="W32" i="10" s="1"/>
  <c r="JP6" i="6"/>
  <c r="JR6" i="6" s="1"/>
  <c r="BG4" i="15" s="1"/>
  <c r="W45" i="10" s="1"/>
  <c r="JQ5" i="6"/>
  <c r="JS5" i="6" s="1"/>
  <c r="BG9" i="15" s="1"/>
  <c r="W85" i="10" s="1"/>
  <c r="JP5" i="6"/>
  <c r="JR5" i="6" s="1"/>
  <c r="BG3" i="15" s="1"/>
  <c r="W10" i="10" s="1"/>
  <c r="JQ4" i="6"/>
  <c r="JP4" i="6"/>
  <c r="KE9" i="6"/>
  <c r="KG9" i="6" s="1"/>
  <c r="BJ13" i="15" s="1"/>
  <c r="X23" i="10" s="1"/>
  <c r="KD9" i="6"/>
  <c r="KF9" i="6" s="1"/>
  <c r="BJ7" i="15" s="1"/>
  <c r="X51" i="10" s="1"/>
  <c r="KE8" i="6"/>
  <c r="KG8" i="6" s="1"/>
  <c r="BJ12" i="15" s="1"/>
  <c r="X40" i="10" s="1"/>
  <c r="KD8" i="6"/>
  <c r="KF8" i="6" s="1"/>
  <c r="BJ6" i="15" s="1"/>
  <c r="X75" i="10" s="1"/>
  <c r="KE7" i="6"/>
  <c r="KG7" i="6" s="1"/>
  <c r="BJ11" i="15" s="1"/>
  <c r="X90" i="10" s="1"/>
  <c r="KD7" i="6"/>
  <c r="KF7" i="6" s="1"/>
  <c r="BJ5" i="15" s="1"/>
  <c r="X46" i="10" s="1"/>
  <c r="KE6" i="6"/>
  <c r="KG6" i="6" s="1"/>
  <c r="BJ10" i="15" s="1"/>
  <c r="X64" i="10" s="1"/>
  <c r="KD6" i="6"/>
  <c r="KF6" i="6" s="1"/>
  <c r="BJ4" i="15" s="1"/>
  <c r="X28" i="10" s="1"/>
  <c r="KE5" i="6"/>
  <c r="KG5" i="6" s="1"/>
  <c r="BJ9" i="15" s="1"/>
  <c r="X78" i="10" s="1"/>
  <c r="KD5" i="6"/>
  <c r="KF5" i="6" s="1"/>
  <c r="BJ3" i="15" s="1"/>
  <c r="X52" i="10" s="1"/>
  <c r="KE4" i="6"/>
  <c r="KG4" i="6" s="1"/>
  <c r="BJ8" i="15" s="1"/>
  <c r="X43" i="10" s="1"/>
  <c r="KD4" i="6"/>
  <c r="KF4" i="6" s="1"/>
  <c r="BJ2" i="15" s="1"/>
  <c r="X102" i="10" s="1"/>
  <c r="KE19" i="6"/>
  <c r="KG19" i="6" s="1"/>
  <c r="BJ25" i="15" s="1"/>
  <c r="X4" i="10" s="1"/>
  <c r="KD19" i="6"/>
  <c r="KF19" i="6" s="1"/>
  <c r="BJ19" i="15" s="1"/>
  <c r="X69" i="10" s="1"/>
  <c r="KE18" i="6"/>
  <c r="KG18" i="6" s="1"/>
  <c r="BJ24" i="15" s="1"/>
  <c r="X27" i="10" s="1"/>
  <c r="KD18" i="6"/>
  <c r="KF18" i="6" s="1"/>
  <c r="BJ18" i="15" s="1"/>
  <c r="X22" i="10" s="1"/>
  <c r="KE17" i="6"/>
  <c r="KG17" i="6" s="1"/>
  <c r="BJ23" i="15" s="1"/>
  <c r="X35" i="10" s="1"/>
  <c r="KD17" i="6"/>
  <c r="KF17" i="6" s="1"/>
  <c r="BJ17" i="15" s="1"/>
  <c r="X72" i="10" s="1"/>
  <c r="KE16" i="6"/>
  <c r="KG16" i="6" s="1"/>
  <c r="BJ22" i="15" s="1"/>
  <c r="X15" i="10" s="1"/>
  <c r="KD16" i="6"/>
  <c r="KF16" i="6" s="1"/>
  <c r="BJ16" i="15" s="1"/>
  <c r="X66" i="10" s="1"/>
  <c r="KE15" i="6"/>
  <c r="KG15" i="6" s="1"/>
  <c r="BJ21" i="15" s="1"/>
  <c r="X36" i="10" s="1"/>
  <c r="KD15" i="6"/>
  <c r="KF15" i="6" s="1"/>
  <c r="BJ15" i="15" s="1"/>
  <c r="X18" i="10" s="1"/>
  <c r="KE14" i="6"/>
  <c r="KD14" i="6"/>
  <c r="KE29" i="6"/>
  <c r="KG29" i="6" s="1"/>
  <c r="BJ37" i="15" s="1"/>
  <c r="X30" i="10" s="1"/>
  <c r="KD29" i="6"/>
  <c r="KF29" i="6" s="1"/>
  <c r="BJ31" i="15" s="1"/>
  <c r="X39" i="10" s="1"/>
  <c r="KE28" i="6"/>
  <c r="KG28" i="6" s="1"/>
  <c r="BJ36" i="15" s="1"/>
  <c r="X42" i="10" s="1"/>
  <c r="KD28" i="6"/>
  <c r="KF28" i="6" s="1"/>
  <c r="BJ30" i="15" s="1"/>
  <c r="X121" i="10" s="1"/>
  <c r="KE27" i="6"/>
  <c r="KG27" i="6" s="1"/>
  <c r="BJ35" i="15" s="1"/>
  <c r="X9" i="10" s="1"/>
  <c r="KD27" i="6"/>
  <c r="KF27" i="6" s="1"/>
  <c r="BJ29" i="15" s="1"/>
  <c r="X65" i="10" s="1"/>
  <c r="KE26" i="6"/>
  <c r="KG26" i="6" s="1"/>
  <c r="BJ34" i="15" s="1"/>
  <c r="X33" i="10" s="1"/>
  <c r="KD26" i="6"/>
  <c r="KF26" i="6" s="1"/>
  <c r="BJ28" i="15" s="1"/>
  <c r="KE25" i="6"/>
  <c r="KG25" i="6" s="1"/>
  <c r="BJ33" i="15" s="1"/>
  <c r="X61" i="10" s="1"/>
  <c r="KD25" i="6"/>
  <c r="KF25" i="6" s="1"/>
  <c r="BJ27" i="15" s="1"/>
  <c r="X110" i="10" s="1"/>
  <c r="KE24" i="6"/>
  <c r="KD24" i="6"/>
  <c r="KE39" i="6"/>
  <c r="KG39" i="6" s="1"/>
  <c r="BJ49" i="15" s="1"/>
  <c r="X31" i="10" s="1"/>
  <c r="KD39" i="6"/>
  <c r="KF39" i="6" s="1"/>
  <c r="BJ43" i="15" s="1"/>
  <c r="X32" i="10" s="1"/>
  <c r="KE38" i="6"/>
  <c r="KG38" i="6" s="1"/>
  <c r="BJ48" i="15" s="1"/>
  <c r="X55" i="10" s="1"/>
  <c r="KD38" i="6"/>
  <c r="KF38" i="6" s="1"/>
  <c r="BJ42" i="15" s="1"/>
  <c r="X16" i="10" s="1"/>
  <c r="KE37" i="6"/>
  <c r="KG37" i="6" s="1"/>
  <c r="BJ47" i="15" s="1"/>
  <c r="X17" i="10" s="1"/>
  <c r="KD37" i="6"/>
  <c r="KF37" i="6" s="1"/>
  <c r="BJ41" i="15" s="1"/>
  <c r="X13" i="10" s="1"/>
  <c r="KE36" i="6"/>
  <c r="KG36" i="6" s="1"/>
  <c r="BJ46" i="15" s="1"/>
  <c r="X41" i="10" s="1"/>
  <c r="KD36" i="6"/>
  <c r="KF36" i="6" s="1"/>
  <c r="BJ40" i="15" s="1"/>
  <c r="X62" i="10" s="1"/>
  <c r="KE35" i="6"/>
  <c r="KG35" i="6" s="1"/>
  <c r="BJ45" i="15" s="1"/>
  <c r="X5" i="10" s="1"/>
  <c r="KD35" i="6"/>
  <c r="KF35" i="6" s="1"/>
  <c r="BJ39" i="15" s="1"/>
  <c r="X14" i="10" s="1"/>
  <c r="KE34" i="6"/>
  <c r="KG34" i="6" s="1"/>
  <c r="BJ44" i="15" s="1"/>
  <c r="X76" i="10" s="1"/>
  <c r="KD34" i="6"/>
  <c r="KF34" i="6" s="1"/>
  <c r="BJ38" i="15" s="1"/>
  <c r="X92" i="10" s="1"/>
  <c r="JQ39" i="6"/>
  <c r="JS39" i="6" s="1"/>
  <c r="BG49" i="15" s="1"/>
  <c r="W31" i="10" s="1"/>
  <c r="JP39" i="6"/>
  <c r="JR39" i="6" s="1"/>
  <c r="BG43" i="15" s="1"/>
  <c r="W9" i="10" s="1"/>
  <c r="JQ38" i="6"/>
  <c r="JS38" i="6" s="1"/>
  <c r="BG48" i="15" s="1"/>
  <c r="W55" i="10" s="1"/>
  <c r="JP38" i="6"/>
  <c r="JR38" i="6" s="1"/>
  <c r="BG42" i="15" s="1"/>
  <c r="W24" i="10" s="1"/>
  <c r="JQ37" i="6"/>
  <c r="JS37" i="6" s="1"/>
  <c r="BG47" i="15" s="1"/>
  <c r="W17" i="10" s="1"/>
  <c r="JP37" i="6"/>
  <c r="JR37" i="6" s="1"/>
  <c r="BG41" i="15" s="1"/>
  <c r="W30" i="10" s="1"/>
  <c r="JQ36" i="6"/>
  <c r="JS36" i="6" s="1"/>
  <c r="BG46" i="15" s="1"/>
  <c r="W26" i="10" s="1"/>
  <c r="JP36" i="6"/>
  <c r="JR36" i="6" s="1"/>
  <c r="BG40" i="15" s="1"/>
  <c r="W33" i="10" s="1"/>
  <c r="JQ35" i="6"/>
  <c r="JS35" i="6" s="1"/>
  <c r="BG45" i="15" s="1"/>
  <c r="W41" i="10" s="1"/>
  <c r="JP35" i="6"/>
  <c r="JR35" i="6" s="1"/>
  <c r="BG39" i="15" s="1"/>
  <c r="W42" i="10" s="1"/>
  <c r="JQ34" i="6"/>
  <c r="JS34" i="6" s="1"/>
  <c r="BG44" i="15" s="1"/>
  <c r="W5" i="10" s="1"/>
  <c r="JP34" i="6"/>
  <c r="JR34" i="6" s="1"/>
  <c r="BG38" i="15" s="1"/>
  <c r="W61" i="10" s="1"/>
  <c r="JC39" i="6"/>
  <c r="JE39" i="6" s="1"/>
  <c r="BD49" i="15" s="1"/>
  <c r="V22" i="10" s="1"/>
  <c r="JB39" i="6"/>
  <c r="JD39" i="6" s="1"/>
  <c r="BD43" i="15" s="1"/>
  <c r="V21" i="10" s="1"/>
  <c r="JC38" i="6"/>
  <c r="JE38" i="6" s="1"/>
  <c r="BD48" i="15" s="1"/>
  <c r="V72" i="10" s="1"/>
  <c r="JB38" i="6"/>
  <c r="JD38" i="6" s="1"/>
  <c r="BD42" i="15" s="1"/>
  <c r="V44" i="10" s="1"/>
  <c r="JC37" i="6"/>
  <c r="JE37" i="6" s="1"/>
  <c r="BD47" i="15" s="1"/>
  <c r="V18" i="10" s="1"/>
  <c r="JB37" i="6"/>
  <c r="JD37" i="6" s="1"/>
  <c r="BD41" i="15" s="1"/>
  <c r="V34" i="10" s="1"/>
  <c r="JC36" i="6"/>
  <c r="JE36" i="6" s="1"/>
  <c r="BD46" i="15" s="1"/>
  <c r="V66" i="10" s="1"/>
  <c r="JB36" i="6"/>
  <c r="JD36" i="6" s="1"/>
  <c r="BD40" i="15" s="1"/>
  <c r="V3" i="10" s="1"/>
  <c r="JC35" i="6"/>
  <c r="JE35" i="6" s="1"/>
  <c r="BD45" i="15" s="1"/>
  <c r="V8" i="10" s="1"/>
  <c r="JB35" i="6"/>
  <c r="JD35" i="6" s="1"/>
  <c r="BD39" i="15" s="1"/>
  <c r="V6" i="10" s="1"/>
  <c r="JC34" i="6"/>
  <c r="JB34" i="6"/>
  <c r="HM9" i="6"/>
  <c r="HO9" i="6" s="1"/>
  <c r="AU13" i="15" s="1"/>
  <c r="S59" i="10" s="1"/>
  <c r="HL9" i="6"/>
  <c r="HN9" i="6" s="1"/>
  <c r="AU7" i="15" s="1"/>
  <c r="S16" i="10" s="1"/>
  <c r="HM8" i="6"/>
  <c r="HO8" i="6" s="1"/>
  <c r="AU12" i="15" s="1"/>
  <c r="S40" i="10" s="1"/>
  <c r="HL8" i="6"/>
  <c r="HN8" i="6" s="1"/>
  <c r="AU6" i="15" s="1"/>
  <c r="S62" i="10" s="1"/>
  <c r="HM7" i="6"/>
  <c r="HO7" i="6" s="1"/>
  <c r="AU11" i="15" s="1"/>
  <c r="S23" i="10" s="1"/>
  <c r="HL7" i="6"/>
  <c r="HN7" i="6" s="1"/>
  <c r="AU5" i="15" s="1"/>
  <c r="S13" i="10" s="1"/>
  <c r="HM6" i="6"/>
  <c r="HO6" i="6" s="1"/>
  <c r="AU10" i="15" s="1"/>
  <c r="S43" i="10" s="1"/>
  <c r="HL6" i="6"/>
  <c r="HN6" i="6" s="1"/>
  <c r="AU4" i="15" s="1"/>
  <c r="S32" i="10" s="1"/>
  <c r="HM5" i="6"/>
  <c r="HO5" i="6" s="1"/>
  <c r="AU9" i="15" s="1"/>
  <c r="S78" i="10" s="1"/>
  <c r="HL5" i="6"/>
  <c r="HN5" i="6" s="1"/>
  <c r="AU3" i="15" s="1"/>
  <c r="S92" i="10" s="1"/>
  <c r="HM4" i="6"/>
  <c r="HO4" i="6" s="1"/>
  <c r="AU8" i="15" s="1"/>
  <c r="S108" i="10" s="1"/>
  <c r="HL4" i="6"/>
  <c r="HN4" i="6" s="1"/>
  <c r="AU2" i="15" s="1"/>
  <c r="S14" i="10" s="1"/>
  <c r="HM19" i="6"/>
  <c r="HO19" i="6" s="1"/>
  <c r="AU25" i="15" s="1"/>
  <c r="S74" i="10" s="1"/>
  <c r="HL19" i="6"/>
  <c r="HN19" i="6" s="1"/>
  <c r="AU19" i="15" s="1"/>
  <c r="S4" i="10" s="1"/>
  <c r="HM18" i="6"/>
  <c r="HO18" i="6" s="1"/>
  <c r="AU24" i="15" s="1"/>
  <c r="S54" i="10" s="1"/>
  <c r="HL18" i="6"/>
  <c r="HN18" i="6" s="1"/>
  <c r="AU18" i="15" s="1"/>
  <c r="S35" i="10" s="1"/>
  <c r="HM17" i="6"/>
  <c r="HO17" i="6" s="1"/>
  <c r="AU23" i="15" s="1"/>
  <c r="S94" i="10" s="1"/>
  <c r="HL17" i="6"/>
  <c r="HN17" i="6" s="1"/>
  <c r="AU17" i="15" s="1"/>
  <c r="S36" i="10" s="1"/>
  <c r="HM16" i="6"/>
  <c r="HO16" i="6" s="1"/>
  <c r="AU22" i="15" s="1"/>
  <c r="S50" i="10" s="1"/>
  <c r="HL16" i="6"/>
  <c r="HN16" i="6" s="1"/>
  <c r="AU16" i="15" s="1"/>
  <c r="S15" i="10" s="1"/>
  <c r="HM15" i="6"/>
  <c r="HO15" i="6" s="1"/>
  <c r="AU21" i="15" s="1"/>
  <c r="S2" i="10" s="1"/>
  <c r="HL15" i="6"/>
  <c r="HN15" i="6" s="1"/>
  <c r="AU15" i="15" s="1"/>
  <c r="S27" i="10" s="1"/>
  <c r="HM14" i="6"/>
  <c r="HO14" i="6" s="1"/>
  <c r="AU20" i="15" s="1"/>
  <c r="S63" i="10" s="1"/>
  <c r="HL14" i="6"/>
  <c r="HN14" i="6" s="1"/>
  <c r="AU14" i="15" s="1"/>
  <c r="S37" i="10" s="1"/>
  <c r="HM29" i="6"/>
  <c r="HO29" i="6" s="1"/>
  <c r="AU37" i="15" s="1"/>
  <c r="S69" i="10" s="1"/>
  <c r="HL29" i="6"/>
  <c r="HN29" i="6" s="1"/>
  <c r="AU31" i="15" s="1"/>
  <c r="S80" i="10" s="1"/>
  <c r="HM28" i="6"/>
  <c r="HO28" i="6" s="1"/>
  <c r="AU36" i="15" s="1"/>
  <c r="S22" i="10" s="1"/>
  <c r="HL28" i="6"/>
  <c r="HN28" i="6" s="1"/>
  <c r="AU30" i="15" s="1"/>
  <c r="S29" i="10" s="1"/>
  <c r="HM27" i="6"/>
  <c r="HO27" i="6" s="1"/>
  <c r="AU35" i="15" s="1"/>
  <c r="S66" i="10" s="1"/>
  <c r="HL27" i="6"/>
  <c r="HN27" i="6" s="1"/>
  <c r="AU29" i="15" s="1"/>
  <c r="S67" i="10" s="1"/>
  <c r="HM26" i="6"/>
  <c r="HO26" i="6" s="1"/>
  <c r="AU34" i="15" s="1"/>
  <c r="S8" i="10" s="1"/>
  <c r="HL26" i="6"/>
  <c r="HN26" i="6" s="1"/>
  <c r="AU28" i="15" s="1"/>
  <c r="S65" i="10" s="1"/>
  <c r="HM25" i="6"/>
  <c r="HO25" i="6" s="1"/>
  <c r="AU33" i="15" s="1"/>
  <c r="S18" i="10" s="1"/>
  <c r="HL25" i="6"/>
  <c r="HN25" i="6" s="1"/>
  <c r="AU27" i="15" s="1"/>
  <c r="S110" i="10" s="1"/>
  <c r="HM24" i="6"/>
  <c r="HO24" i="6" s="1"/>
  <c r="AU32" i="15" s="1"/>
  <c r="S19" i="10" s="1"/>
  <c r="HL24" i="6"/>
  <c r="HN24" i="6" s="1"/>
  <c r="AU26" i="15" s="1"/>
  <c r="S39" i="10" s="1"/>
  <c r="IO29" i="6"/>
  <c r="IQ29" i="6" s="1"/>
  <c r="BA37" i="15" s="1"/>
  <c r="U73" i="10" s="1"/>
  <c r="IN29" i="6"/>
  <c r="IP29" i="6" s="1"/>
  <c r="BA31" i="15" s="1"/>
  <c r="U4" i="10" s="1"/>
  <c r="IO28" i="6"/>
  <c r="IQ28" i="6" s="1"/>
  <c r="BA36" i="15" s="1"/>
  <c r="U48" i="10" s="1"/>
  <c r="IN28" i="6"/>
  <c r="IP28" i="6" s="1"/>
  <c r="BA30" i="15" s="1"/>
  <c r="U35" i="10" s="1"/>
  <c r="IO27" i="6"/>
  <c r="IQ27" i="6" s="1"/>
  <c r="BA35" i="15" s="1"/>
  <c r="U11" i="10" s="1"/>
  <c r="IN27" i="6"/>
  <c r="IP27" i="6" s="1"/>
  <c r="BA29" i="15" s="1"/>
  <c r="U15" i="10" s="1"/>
  <c r="IO26" i="6"/>
  <c r="IQ26" i="6" s="1"/>
  <c r="BA34" i="15" s="1"/>
  <c r="U47" i="10" s="1"/>
  <c r="IN26" i="6"/>
  <c r="IP26" i="6" s="1"/>
  <c r="BA28" i="15" s="1"/>
  <c r="U37" i="10" s="1"/>
  <c r="IO25" i="6"/>
  <c r="IQ25" i="6" s="1"/>
  <c r="BA33" i="15" s="1"/>
  <c r="U20" i="10" s="1"/>
  <c r="IN25" i="6"/>
  <c r="IP25" i="6" s="1"/>
  <c r="BA27" i="15" s="1"/>
  <c r="U36" i="10" s="1"/>
  <c r="IO24" i="6"/>
  <c r="IQ24" i="6" s="1"/>
  <c r="BA32" i="15" s="1"/>
  <c r="U53" i="10" s="1"/>
  <c r="IN24" i="6"/>
  <c r="IP24" i="6" s="1"/>
  <c r="BA26" i="15" s="1"/>
  <c r="U27" i="10" s="1"/>
  <c r="IO19" i="6"/>
  <c r="IQ19" i="6" s="1"/>
  <c r="BA25" i="15" s="1"/>
  <c r="U42" i="10" s="1"/>
  <c r="IN19" i="6"/>
  <c r="IP19" i="6" s="1"/>
  <c r="BA19" i="15" s="1"/>
  <c r="U18" i="10" s="1"/>
  <c r="IO18" i="6"/>
  <c r="IQ18" i="6" s="1"/>
  <c r="BA24" i="15" s="1"/>
  <c r="U9" i="10" s="1"/>
  <c r="IN18" i="6"/>
  <c r="IP18" i="6" s="1"/>
  <c r="BA18" i="15" s="1"/>
  <c r="U72" i="10" s="1"/>
  <c r="IO17" i="6"/>
  <c r="IQ17" i="6" s="1"/>
  <c r="BA23" i="15" s="1"/>
  <c r="U24" i="10" s="1"/>
  <c r="IN17" i="6"/>
  <c r="IP17" i="6" s="1"/>
  <c r="BA17" i="15" s="1"/>
  <c r="U8" i="10" s="1"/>
  <c r="IO16" i="6"/>
  <c r="IQ16" i="6" s="1"/>
  <c r="BA22" i="15" s="1"/>
  <c r="U61" i="10" s="1"/>
  <c r="IN16" i="6"/>
  <c r="IP16" i="6" s="1"/>
  <c r="BA16" i="15" s="1"/>
  <c r="U66" i="10" s="1"/>
  <c r="IO15" i="6"/>
  <c r="IQ15" i="6" s="1"/>
  <c r="BA21" i="15" s="1"/>
  <c r="U101" i="10" s="1"/>
  <c r="IN15" i="6"/>
  <c r="IP15" i="6" s="1"/>
  <c r="BA15" i="15" s="1"/>
  <c r="U22" i="10" s="1"/>
  <c r="IO14" i="6"/>
  <c r="IQ14" i="6" s="1"/>
  <c r="BA20" i="15" s="1"/>
  <c r="U33" i="10" s="1"/>
  <c r="IN14" i="6"/>
  <c r="IP14" i="6" s="1"/>
  <c r="BA14" i="15" s="1"/>
  <c r="U19" i="10" s="1"/>
  <c r="IO9" i="6"/>
  <c r="IQ9" i="6" s="1"/>
  <c r="BA13" i="15" s="1"/>
  <c r="U102" i="10" s="1"/>
  <c r="IN9" i="6"/>
  <c r="IP9" i="6" s="1"/>
  <c r="BA7" i="15" s="1"/>
  <c r="U7" i="10" s="1"/>
  <c r="IO8" i="6"/>
  <c r="IQ8" i="6" s="1"/>
  <c r="BA12" i="15" s="1"/>
  <c r="U75" i="10" s="1"/>
  <c r="IN8" i="6"/>
  <c r="IP8" i="6" s="1"/>
  <c r="BA6" i="15" s="1"/>
  <c r="U74" i="10" s="1"/>
  <c r="IO7" i="6"/>
  <c r="IQ7" i="6" s="1"/>
  <c r="BA11" i="15" s="1"/>
  <c r="U51" i="10" s="1"/>
  <c r="IN7" i="6"/>
  <c r="IP7" i="6" s="1"/>
  <c r="BA5" i="15" s="1"/>
  <c r="U60" i="10" s="1"/>
  <c r="IO6" i="6"/>
  <c r="IQ6" i="6" s="1"/>
  <c r="BA10" i="15" s="1"/>
  <c r="U95" i="10" s="1"/>
  <c r="IN6" i="6"/>
  <c r="IP6" i="6" s="1"/>
  <c r="BA4" i="15" s="1"/>
  <c r="U54" i="10" s="1"/>
  <c r="IO5" i="6"/>
  <c r="IQ5" i="6" s="1"/>
  <c r="BA9" i="15" s="1"/>
  <c r="U98" i="10" s="1"/>
  <c r="IN5" i="6"/>
  <c r="IP5" i="6" s="1"/>
  <c r="BA3" i="15" s="1"/>
  <c r="U2" i="10" s="1"/>
  <c r="IO4" i="6"/>
  <c r="IQ4" i="6" s="1"/>
  <c r="BA8" i="15" s="1"/>
  <c r="U84" i="10" s="1"/>
  <c r="IN4" i="6"/>
  <c r="IP4" i="6" s="1"/>
  <c r="BA2" i="15" s="1"/>
  <c r="U50" i="10" s="1"/>
  <c r="IO49" i="6"/>
  <c r="IQ49" i="6" s="1"/>
  <c r="BA61" i="15" s="1"/>
  <c r="U32" i="10" s="1"/>
  <c r="IN49" i="6"/>
  <c r="IP49" i="6" s="1"/>
  <c r="BA55" i="15" s="1"/>
  <c r="U21" i="10" s="1"/>
  <c r="IO48" i="6"/>
  <c r="IQ48" i="6" s="1"/>
  <c r="BA60" i="15" s="1"/>
  <c r="U92" i="10" s="1"/>
  <c r="IN48" i="6"/>
  <c r="IP48" i="6" s="1"/>
  <c r="BA54" i="15" s="1"/>
  <c r="U6" i="10" s="1"/>
  <c r="IO47" i="6"/>
  <c r="IQ47" i="6" s="1"/>
  <c r="BA59" i="15" s="1"/>
  <c r="U13" i="10" s="1"/>
  <c r="IN47" i="6"/>
  <c r="IP47" i="6" s="1"/>
  <c r="BA53" i="15" s="1"/>
  <c r="U34" i="10" s="1"/>
  <c r="IO46" i="6"/>
  <c r="IQ46" i="6" s="1"/>
  <c r="BA58" i="15" s="1"/>
  <c r="U14" i="10" s="1"/>
  <c r="IN46" i="6"/>
  <c r="IP46" i="6" s="1"/>
  <c r="BA52" i="15" s="1"/>
  <c r="U44" i="10" s="1"/>
  <c r="IO45" i="6"/>
  <c r="IQ45" i="6" s="1"/>
  <c r="BA57" i="15" s="1"/>
  <c r="U62" i="10" s="1"/>
  <c r="IN45" i="6"/>
  <c r="IP45" i="6" s="1"/>
  <c r="BA51" i="15" s="1"/>
  <c r="U38" i="10" s="1"/>
  <c r="IO44" i="6"/>
  <c r="IQ44" i="6" s="1"/>
  <c r="BA56" i="15" s="1"/>
  <c r="U16" i="10" s="1"/>
  <c r="IN44" i="6"/>
  <c r="IP44" i="6" s="1"/>
  <c r="BA50" i="15" s="1"/>
  <c r="U3" i="10" s="1"/>
  <c r="IO39" i="6"/>
  <c r="IQ39" i="6" s="1"/>
  <c r="BA49" i="15" s="1"/>
  <c r="U39" i="10" s="1"/>
  <c r="IN39" i="6"/>
  <c r="IP39" i="6" s="1"/>
  <c r="BA43" i="15" s="1"/>
  <c r="U78" i="10" s="1"/>
  <c r="IO38" i="6"/>
  <c r="IQ38" i="6" s="1"/>
  <c r="BA48" i="15" s="1"/>
  <c r="IN38" i="6"/>
  <c r="IP38" i="6" s="1"/>
  <c r="BA42" i="15" s="1"/>
  <c r="U43" i="10" s="1"/>
  <c r="IO37" i="6"/>
  <c r="IQ37" i="6" s="1"/>
  <c r="BA47" i="15" s="1"/>
  <c r="U29" i="10" s="1"/>
  <c r="IN37" i="6"/>
  <c r="IP37" i="6" s="1"/>
  <c r="BA41" i="15" s="1"/>
  <c r="U81" i="10" s="1"/>
  <c r="IO36" i="6"/>
  <c r="IQ36" i="6" s="1"/>
  <c r="BA46" i="15" s="1"/>
  <c r="U96" i="10" s="1"/>
  <c r="IN36" i="6"/>
  <c r="IP36" i="6" s="1"/>
  <c r="BA40" i="15" s="1"/>
  <c r="U59" i="10" s="1"/>
  <c r="IO35" i="6"/>
  <c r="IQ35" i="6" s="1"/>
  <c r="BA45" i="15" s="1"/>
  <c r="U110" i="10" s="1"/>
  <c r="IN35" i="6"/>
  <c r="IP35" i="6" s="1"/>
  <c r="BA39" i="15" s="1"/>
  <c r="U40" i="10" s="1"/>
  <c r="IO34" i="6"/>
  <c r="IQ34" i="6" s="1"/>
  <c r="BA44" i="15" s="1"/>
  <c r="U67" i="10" s="1"/>
  <c r="IN34" i="6"/>
  <c r="IP34" i="6" s="1"/>
  <c r="BA38" i="15" s="1"/>
  <c r="U23" i="10" s="1"/>
  <c r="HM39" i="6"/>
  <c r="HO39" i="6" s="1"/>
  <c r="AU49" i="15" s="1"/>
  <c r="S24" i="10" s="1"/>
  <c r="HL39" i="6"/>
  <c r="HN39" i="6" s="1"/>
  <c r="AU43" i="15" s="1"/>
  <c r="S47" i="10" s="1"/>
  <c r="HM38" i="6"/>
  <c r="HO38" i="6" s="1"/>
  <c r="AU48" i="15" s="1"/>
  <c r="S30" i="10" s="1"/>
  <c r="HL38" i="6"/>
  <c r="HN38" i="6" s="1"/>
  <c r="AU42" i="15" s="1"/>
  <c r="S11" i="10" s="1"/>
  <c r="HM37" i="6"/>
  <c r="HO37" i="6" s="1"/>
  <c r="AU47" i="15" s="1"/>
  <c r="S42" i="10" s="1"/>
  <c r="HL37" i="6"/>
  <c r="HN37" i="6" s="1"/>
  <c r="AU41" i="15" s="1"/>
  <c r="S48" i="10" s="1"/>
  <c r="HM36" i="6"/>
  <c r="HO36" i="6" s="1"/>
  <c r="AU46" i="15" s="1"/>
  <c r="S33" i="10" s="1"/>
  <c r="HL36" i="6"/>
  <c r="HN36" i="6" s="1"/>
  <c r="AU40" i="15" s="1"/>
  <c r="S20" i="10" s="1"/>
  <c r="HM35" i="6"/>
  <c r="HO35" i="6" s="1"/>
  <c r="AU45" i="15" s="1"/>
  <c r="S9" i="10" s="1"/>
  <c r="HL35" i="6"/>
  <c r="HN35" i="6" s="1"/>
  <c r="AU39" i="15" s="1"/>
  <c r="S56" i="10" s="1"/>
  <c r="HM34" i="6"/>
  <c r="HO34" i="6" s="1"/>
  <c r="AU44" i="15" s="1"/>
  <c r="S61" i="10" s="1"/>
  <c r="HL34" i="6"/>
  <c r="HN34" i="6" s="1"/>
  <c r="AU38" i="15" s="1"/>
  <c r="S86" i="10" s="1"/>
  <c r="HM49" i="6"/>
  <c r="HO49" i="6" s="1"/>
  <c r="AU61" i="15" s="1"/>
  <c r="S105" i="10" s="1"/>
  <c r="HL49" i="6"/>
  <c r="HN49" i="6" s="1"/>
  <c r="AU55" i="15" s="1"/>
  <c r="S25" i="10" s="1"/>
  <c r="HM48" i="6"/>
  <c r="HO48" i="6" s="1"/>
  <c r="AU60" i="15" s="1"/>
  <c r="S51" i="10" s="1"/>
  <c r="HL48" i="6"/>
  <c r="HN48" i="6" s="1"/>
  <c r="AU54" i="15" s="1"/>
  <c r="S49" i="10" s="1"/>
  <c r="HM47" i="6"/>
  <c r="HO47" i="6" s="1"/>
  <c r="AU59" i="15" s="1"/>
  <c r="S28" i="10" s="1"/>
  <c r="HL47" i="6"/>
  <c r="HN47" i="6" s="1"/>
  <c r="AU53" i="15" s="1"/>
  <c r="S58" i="10" s="1"/>
  <c r="HM46" i="6"/>
  <c r="HO46" i="6" s="1"/>
  <c r="AU58" i="15" s="1"/>
  <c r="S52" i="10" s="1"/>
  <c r="HL46" i="6"/>
  <c r="HN46" i="6" s="1"/>
  <c r="AU52" i="15" s="1"/>
  <c r="S45" i="10" s="1"/>
  <c r="HM45" i="6"/>
  <c r="HO45" i="6" s="1"/>
  <c r="AU57" i="15" s="1"/>
  <c r="S46" i="10" s="1"/>
  <c r="HL45" i="6"/>
  <c r="HN45" i="6" s="1"/>
  <c r="AU51" i="15" s="1"/>
  <c r="S10" i="10" s="1"/>
  <c r="HM44" i="6"/>
  <c r="HO44" i="6" s="1"/>
  <c r="AU56" i="15" s="1"/>
  <c r="S84" i="10" s="1"/>
  <c r="HL44" i="6"/>
  <c r="HN44" i="6" s="1"/>
  <c r="AU50" i="15" s="1"/>
  <c r="S12" i="10" s="1"/>
  <c r="HM59" i="6"/>
  <c r="HO59" i="6" s="1"/>
  <c r="AU73" i="15" s="1"/>
  <c r="S68" i="10" s="1"/>
  <c r="HL59" i="6"/>
  <c r="HN59" i="6" s="1"/>
  <c r="AU67" i="15" s="1"/>
  <c r="S55" i="10" s="1"/>
  <c r="HM58" i="6"/>
  <c r="HO58" i="6" s="1"/>
  <c r="AU72" i="15" s="1"/>
  <c r="S6" i="10" s="1"/>
  <c r="HL58" i="6"/>
  <c r="HN58" i="6" s="1"/>
  <c r="AU66" i="15" s="1"/>
  <c r="S31" i="10" s="1"/>
  <c r="HM57" i="6"/>
  <c r="HO57" i="6" s="1"/>
  <c r="AU71" i="15" s="1"/>
  <c r="S34" i="10" s="1"/>
  <c r="HL57" i="6"/>
  <c r="HN57" i="6" s="1"/>
  <c r="AU65" i="15" s="1"/>
  <c r="S17" i="10" s="1"/>
  <c r="HM56" i="6"/>
  <c r="HO56" i="6" s="1"/>
  <c r="AU70" i="15" s="1"/>
  <c r="S38" i="10" s="1"/>
  <c r="HL56" i="6"/>
  <c r="HN56" i="6" s="1"/>
  <c r="AU64" i="15" s="1"/>
  <c r="S5" i="10" s="1"/>
  <c r="HM55" i="6"/>
  <c r="HO55" i="6" s="1"/>
  <c r="AU69" i="15" s="1"/>
  <c r="S21" i="10" s="1"/>
  <c r="HL55" i="6"/>
  <c r="HN55" i="6" s="1"/>
  <c r="AU63" i="15" s="1"/>
  <c r="S41" i="10" s="1"/>
  <c r="HM54" i="6"/>
  <c r="HO54" i="6" s="1"/>
  <c r="AU68" i="15" s="1"/>
  <c r="S3" i="10" s="1"/>
  <c r="HL54" i="6"/>
  <c r="HN54" i="6" s="1"/>
  <c r="AU62" i="15" s="1"/>
  <c r="S26" i="10" s="1"/>
  <c r="IO59" i="6"/>
  <c r="IQ59" i="6" s="1"/>
  <c r="BA73" i="15" s="1"/>
  <c r="U49" i="10" s="1"/>
  <c r="IN59" i="6"/>
  <c r="IP59" i="6" s="1"/>
  <c r="BA67" i="15" s="1"/>
  <c r="U31" i="10" s="1"/>
  <c r="IO58" i="6"/>
  <c r="IQ58" i="6" s="1"/>
  <c r="BA72" i="15" s="1"/>
  <c r="U25" i="10" s="1"/>
  <c r="IN58" i="6"/>
  <c r="IP58" i="6" s="1"/>
  <c r="BA66" i="15" s="1"/>
  <c r="U55" i="10" s="1"/>
  <c r="IO57" i="6"/>
  <c r="IQ57" i="6" s="1"/>
  <c r="BA71" i="15" s="1"/>
  <c r="U58" i="10" s="1"/>
  <c r="IN57" i="6"/>
  <c r="IP57" i="6" s="1"/>
  <c r="BA65" i="15" s="1"/>
  <c r="U17" i="10" s="1"/>
  <c r="IO56" i="6"/>
  <c r="IQ56" i="6" s="1"/>
  <c r="BA70" i="15" s="1"/>
  <c r="U45" i="10" s="1"/>
  <c r="IN56" i="6"/>
  <c r="IP56" i="6" s="1"/>
  <c r="BA64" i="15" s="1"/>
  <c r="U41" i="10" s="1"/>
  <c r="IO55" i="6"/>
  <c r="IQ55" i="6" s="1"/>
  <c r="BA69" i="15" s="1"/>
  <c r="U10" i="10" s="1"/>
  <c r="IN55" i="6"/>
  <c r="IP55" i="6" s="1"/>
  <c r="BA63" i="15" s="1"/>
  <c r="U26" i="10" s="1"/>
  <c r="IO54" i="6"/>
  <c r="IQ54" i="6" s="1"/>
  <c r="BA68" i="15" s="1"/>
  <c r="U12" i="10" s="1"/>
  <c r="IN54" i="6"/>
  <c r="IP54" i="6" s="1"/>
  <c r="BA62" i="15" s="1"/>
  <c r="U5" i="10" s="1"/>
  <c r="FW59" i="6"/>
  <c r="FY59" i="6" s="1"/>
  <c r="AL73" i="15" s="1"/>
  <c r="P25" i="10" s="1"/>
  <c r="FV59" i="6"/>
  <c r="FX59" i="6" s="1"/>
  <c r="AL67" i="15" s="1"/>
  <c r="P39" i="10" s="1"/>
  <c r="FW58" i="6"/>
  <c r="FY58" i="6" s="1"/>
  <c r="AL72" i="15" s="1"/>
  <c r="P49" i="10" s="1"/>
  <c r="FV58" i="6"/>
  <c r="FX58" i="6" s="1"/>
  <c r="AL66" i="15" s="1"/>
  <c r="P80" i="10" s="1"/>
  <c r="FW57" i="6"/>
  <c r="FY57" i="6" s="1"/>
  <c r="AL71" i="15" s="1"/>
  <c r="P91" i="10" s="1"/>
  <c r="FV57" i="6"/>
  <c r="FX57" i="6" s="1"/>
  <c r="AL65" i="15" s="1"/>
  <c r="P29" i="10" s="1"/>
  <c r="FW56" i="6"/>
  <c r="FY56" i="6" s="1"/>
  <c r="AL70" i="15" s="1"/>
  <c r="P45" i="10" s="1"/>
  <c r="FV56" i="6"/>
  <c r="FX56" i="6" s="1"/>
  <c r="AL64" i="15" s="1"/>
  <c r="FW55" i="6"/>
  <c r="FY55" i="6" s="1"/>
  <c r="AL69" i="15" s="1"/>
  <c r="P10" i="10" s="1"/>
  <c r="FV55" i="6"/>
  <c r="FX55" i="6" s="1"/>
  <c r="AL63" i="15" s="1"/>
  <c r="P110" i="10" s="1"/>
  <c r="FW54" i="6"/>
  <c r="FY54" i="6" s="1"/>
  <c r="AL68" i="15" s="1"/>
  <c r="P12" i="10" s="1"/>
  <c r="FV54" i="6"/>
  <c r="FX54" i="6" s="1"/>
  <c r="AL62" i="15" s="1"/>
  <c r="P109" i="10" s="1"/>
  <c r="FW49" i="6"/>
  <c r="FY49" i="6" s="1"/>
  <c r="AL61" i="15" s="1"/>
  <c r="P90" i="10" s="1"/>
  <c r="FV49" i="6"/>
  <c r="FX49" i="6" s="1"/>
  <c r="AL55" i="15" s="1"/>
  <c r="P69" i="10" s="1"/>
  <c r="FW48" i="6"/>
  <c r="FY48" i="6" s="1"/>
  <c r="AL60" i="15" s="1"/>
  <c r="P81" i="10" s="1"/>
  <c r="FV48" i="6"/>
  <c r="FX48" i="6" s="1"/>
  <c r="AL54" i="15" s="1"/>
  <c r="P22" i="10" s="1"/>
  <c r="FW47" i="6"/>
  <c r="FY47" i="6" s="1"/>
  <c r="AL59" i="15" s="1"/>
  <c r="P40" i="10" s="1"/>
  <c r="FV47" i="6"/>
  <c r="FX47" i="6" s="1"/>
  <c r="AL53" i="15" s="1"/>
  <c r="P19" i="10" s="1"/>
  <c r="FW46" i="6"/>
  <c r="FY46" i="6" s="1"/>
  <c r="AL58" i="15" s="1"/>
  <c r="P23" i="10" s="1"/>
  <c r="FV46" i="6"/>
  <c r="FX46" i="6" s="1"/>
  <c r="AL52" i="15" s="1"/>
  <c r="P72" i="10" s="1"/>
  <c r="FW45" i="6"/>
  <c r="FY45" i="6" s="1"/>
  <c r="AL57" i="15" s="1"/>
  <c r="P43" i="10" s="1"/>
  <c r="FV45" i="6"/>
  <c r="FX45" i="6" s="1"/>
  <c r="AL51" i="15" s="1"/>
  <c r="P8" i="10" s="1"/>
  <c r="FW44" i="6"/>
  <c r="FV44" i="6"/>
  <c r="GK49" i="6"/>
  <c r="GM49" i="6" s="1"/>
  <c r="AO61" i="15" s="1"/>
  <c r="Q3" i="10" s="1"/>
  <c r="GJ49" i="6"/>
  <c r="GL49" i="6" s="1"/>
  <c r="AO55" i="15" s="1"/>
  <c r="Q58" i="10" s="1"/>
  <c r="GK48" i="6"/>
  <c r="GM48" i="6" s="1"/>
  <c r="AO60" i="15" s="1"/>
  <c r="Q68" i="10" s="1"/>
  <c r="GJ48" i="6"/>
  <c r="GL48" i="6" s="1"/>
  <c r="AO54" i="15" s="1"/>
  <c r="Q49" i="10" s="1"/>
  <c r="GK47" i="6"/>
  <c r="GM47" i="6" s="1"/>
  <c r="AO59" i="15" s="1"/>
  <c r="Q6" i="10" s="1"/>
  <c r="GJ47" i="6"/>
  <c r="GL47" i="6" s="1"/>
  <c r="AO53" i="15" s="1"/>
  <c r="Q25" i="10" s="1"/>
  <c r="GK46" i="6"/>
  <c r="GM46" i="6" s="1"/>
  <c r="AO58" i="15" s="1"/>
  <c r="Q34" i="10" s="1"/>
  <c r="GJ46" i="6"/>
  <c r="GL46" i="6" s="1"/>
  <c r="AO52" i="15" s="1"/>
  <c r="Q45" i="10" s="1"/>
  <c r="GK45" i="6"/>
  <c r="GM45" i="6" s="1"/>
  <c r="AO57" i="15" s="1"/>
  <c r="Q44" i="10" s="1"/>
  <c r="GJ45" i="6"/>
  <c r="GL45" i="6" s="1"/>
  <c r="AO51" i="15" s="1"/>
  <c r="Q10" i="10" s="1"/>
  <c r="GK44" i="6"/>
  <c r="GM44" i="6" s="1"/>
  <c r="AO56" i="15" s="1"/>
  <c r="Q38" i="10" s="1"/>
  <c r="GJ44" i="6"/>
  <c r="GL44" i="6" s="1"/>
  <c r="AO50" i="15" s="1"/>
  <c r="Q12" i="10" s="1"/>
  <c r="GK59" i="6"/>
  <c r="GM59" i="6" s="1"/>
  <c r="AO73" i="15" s="1"/>
  <c r="Q36" i="10" s="1"/>
  <c r="GJ59" i="6"/>
  <c r="GL59" i="6" s="1"/>
  <c r="AO67" i="15" s="1"/>
  <c r="Q29" i="10" s="1"/>
  <c r="GK58" i="6"/>
  <c r="GM58" i="6" s="1"/>
  <c r="AO72" i="15" s="1"/>
  <c r="Q15" i="10" s="1"/>
  <c r="GJ58" i="6"/>
  <c r="GL58" i="6" s="1"/>
  <c r="AO66" i="15" s="1"/>
  <c r="Q67" i="10" s="1"/>
  <c r="GK57" i="6"/>
  <c r="GM57" i="6" s="1"/>
  <c r="AO71" i="15" s="1"/>
  <c r="Q27" i="10" s="1"/>
  <c r="GJ57" i="6"/>
  <c r="GL57" i="6" s="1"/>
  <c r="AO65" i="15" s="1"/>
  <c r="Q126" i="10" s="1"/>
  <c r="GK56" i="6"/>
  <c r="GM56" i="6" s="1"/>
  <c r="AO70" i="15" s="1"/>
  <c r="Q35" i="10" s="1"/>
  <c r="GJ56" i="6"/>
  <c r="GL56" i="6" s="1"/>
  <c r="AO64" i="15" s="1"/>
  <c r="Q109" i="10" s="1"/>
  <c r="GK55" i="6"/>
  <c r="GM55" i="6" s="1"/>
  <c r="AO69" i="15" s="1"/>
  <c r="Q4" i="10" s="1"/>
  <c r="GJ55" i="6"/>
  <c r="GL55" i="6" s="1"/>
  <c r="AO63" i="15" s="1"/>
  <c r="Q39" i="10" s="1"/>
  <c r="GK54" i="6"/>
  <c r="GJ54" i="6"/>
  <c r="GY59" i="6"/>
  <c r="HA59" i="6" s="1"/>
  <c r="AR73" i="15" s="1"/>
  <c r="GX59" i="6"/>
  <c r="GZ59" i="6" s="1"/>
  <c r="AR67" i="15" s="1"/>
  <c r="R44" i="10" s="1"/>
  <c r="GY58" i="6"/>
  <c r="HA58" i="6" s="1"/>
  <c r="AR72" i="15" s="1"/>
  <c r="R126" i="10" s="1"/>
  <c r="GX58" i="6"/>
  <c r="GZ58" i="6" s="1"/>
  <c r="AR66" i="15" s="1"/>
  <c r="R68" i="10" s="1"/>
  <c r="GY57" i="6"/>
  <c r="HA57" i="6" s="1"/>
  <c r="AR71" i="15" s="1"/>
  <c r="R67" i="10" s="1"/>
  <c r="GX57" i="6"/>
  <c r="GZ57" i="6" s="1"/>
  <c r="AR65" i="15" s="1"/>
  <c r="R6" i="10" s="1"/>
  <c r="GY56" i="6"/>
  <c r="HA56" i="6" s="1"/>
  <c r="AR70" i="15" s="1"/>
  <c r="R29" i="10" s="1"/>
  <c r="GX56" i="6"/>
  <c r="GZ56" i="6" s="1"/>
  <c r="AR64" i="15" s="1"/>
  <c r="R21" i="10" s="1"/>
  <c r="GY55" i="6"/>
  <c r="HA55" i="6" s="1"/>
  <c r="AR69" i="15" s="1"/>
  <c r="R80" i="10" s="1"/>
  <c r="GX55" i="6"/>
  <c r="GZ55" i="6" s="1"/>
  <c r="AR63" i="15" s="1"/>
  <c r="R38" i="10" s="1"/>
  <c r="GY54" i="6"/>
  <c r="HA54" i="6" s="1"/>
  <c r="AR68" i="15" s="1"/>
  <c r="R39" i="10" s="1"/>
  <c r="GX54" i="6"/>
  <c r="GZ54" i="6" s="1"/>
  <c r="AR62" i="15" s="1"/>
  <c r="R34" i="10" s="1"/>
  <c r="GY49" i="6"/>
  <c r="HA49" i="6" s="1"/>
  <c r="AR61" i="15" s="1"/>
  <c r="R73" i="10" s="1"/>
  <c r="GX49" i="6"/>
  <c r="GZ49" i="6" s="1"/>
  <c r="AR55" i="15" s="1"/>
  <c r="R31" i="10" s="1"/>
  <c r="GY48" i="6"/>
  <c r="HA48" i="6" s="1"/>
  <c r="AR60" i="15" s="1"/>
  <c r="R103" i="10" s="1"/>
  <c r="GX48" i="6"/>
  <c r="GZ48" i="6" s="1"/>
  <c r="AR54" i="15" s="1"/>
  <c r="R55" i="10" s="1"/>
  <c r="GY47" i="6"/>
  <c r="HA47" i="6" s="1"/>
  <c r="AR59" i="15" s="1"/>
  <c r="R48" i="10" s="1"/>
  <c r="GX47" i="6"/>
  <c r="GZ47" i="6" s="1"/>
  <c r="AR53" i="15" s="1"/>
  <c r="R41" i="10" s="1"/>
  <c r="GY46" i="6"/>
  <c r="HA46" i="6" s="1"/>
  <c r="AR58" i="15" s="1"/>
  <c r="R11" i="10" s="1"/>
  <c r="GX46" i="6"/>
  <c r="GZ46" i="6" s="1"/>
  <c r="AR52" i="15" s="1"/>
  <c r="R17" i="10" s="1"/>
  <c r="GY45" i="6"/>
  <c r="HA45" i="6" s="1"/>
  <c r="AR57" i="15" s="1"/>
  <c r="R47" i="10" s="1"/>
  <c r="GX45" i="6"/>
  <c r="GZ45" i="6" s="1"/>
  <c r="AR51" i="15" s="1"/>
  <c r="R26" i="10" s="1"/>
  <c r="GY44" i="6"/>
  <c r="GX44" i="6"/>
  <c r="FW39" i="6"/>
  <c r="FY39" i="6" s="1"/>
  <c r="AL49" i="15" s="1"/>
  <c r="P71" i="10" s="1"/>
  <c r="FV39" i="6"/>
  <c r="FX39" i="6" s="1"/>
  <c r="AL43" i="15" s="1"/>
  <c r="P6" i="10" s="1"/>
  <c r="FW38" i="6"/>
  <c r="FY38" i="6" s="1"/>
  <c r="AL48" i="15" s="1"/>
  <c r="P77" i="10" s="1"/>
  <c r="FV38" i="6"/>
  <c r="FX38" i="6" s="1"/>
  <c r="AL42" i="15" s="1"/>
  <c r="P21" i="10" s="1"/>
  <c r="FW37" i="6"/>
  <c r="FY37" i="6" s="1"/>
  <c r="AL47" i="15" s="1"/>
  <c r="P28" i="10" s="1"/>
  <c r="FV37" i="6"/>
  <c r="FX37" i="6" s="1"/>
  <c r="AL41" i="15" s="1"/>
  <c r="P44" i="10" s="1"/>
  <c r="FW36" i="6"/>
  <c r="FY36" i="6" s="1"/>
  <c r="AL46" i="15" s="1"/>
  <c r="P46" i="10" s="1"/>
  <c r="FV36" i="6"/>
  <c r="FX36" i="6" s="1"/>
  <c r="AL40" i="15" s="1"/>
  <c r="P34" i="10" s="1"/>
  <c r="FW35" i="6"/>
  <c r="FY35" i="6" s="1"/>
  <c r="AL45" i="15" s="1"/>
  <c r="P52" i="10" s="1"/>
  <c r="FV35" i="6"/>
  <c r="FX35" i="6" s="1"/>
  <c r="AL39" i="15" s="1"/>
  <c r="P3" i="10" s="1"/>
  <c r="FW34" i="6"/>
  <c r="FY34" i="6" s="1"/>
  <c r="AL44" i="15" s="1"/>
  <c r="P102" i="10" s="1"/>
  <c r="FV34" i="6"/>
  <c r="FX34" i="6" s="1"/>
  <c r="AL38" i="15" s="1"/>
  <c r="P38" i="10" s="1"/>
  <c r="FW29" i="6"/>
  <c r="FY29" i="6" s="1"/>
  <c r="AL37" i="15" s="1"/>
  <c r="P36" i="10" s="1"/>
  <c r="FV29" i="6"/>
  <c r="FX29" i="6" s="1"/>
  <c r="AL31" i="15" s="1"/>
  <c r="P31" i="10" s="1"/>
  <c r="FW28" i="6"/>
  <c r="FY28" i="6" s="1"/>
  <c r="AL36" i="15" s="1"/>
  <c r="P4" i="10" s="1"/>
  <c r="FV28" i="6"/>
  <c r="FX28" i="6" s="1"/>
  <c r="AL30" i="15" s="1"/>
  <c r="P55" i="10" s="1"/>
  <c r="FW27" i="6"/>
  <c r="FY27" i="6" s="1"/>
  <c r="AL35" i="15" s="1"/>
  <c r="P35" i="10" s="1"/>
  <c r="FV27" i="6"/>
  <c r="FX27" i="6" s="1"/>
  <c r="AL29" i="15" s="1"/>
  <c r="P17" i="10" s="1"/>
  <c r="FW26" i="6"/>
  <c r="FY26" i="6" s="1"/>
  <c r="AL34" i="15" s="1"/>
  <c r="P15" i="10" s="1"/>
  <c r="FV26" i="6"/>
  <c r="FX26" i="6" s="1"/>
  <c r="AL28" i="15" s="1"/>
  <c r="P5" i="10" s="1"/>
  <c r="FW25" i="6"/>
  <c r="FY25" i="6" s="1"/>
  <c r="AL33" i="15" s="1"/>
  <c r="P27" i="10" s="1"/>
  <c r="FV25" i="6"/>
  <c r="FX25" i="6" s="1"/>
  <c r="AL27" i="15" s="1"/>
  <c r="P26" i="10" s="1"/>
  <c r="FW24" i="6"/>
  <c r="FV24" i="6"/>
  <c r="FW19" i="6"/>
  <c r="FY19" i="6" s="1"/>
  <c r="AL25" i="15" s="1"/>
  <c r="P50" i="10" s="1"/>
  <c r="FV19" i="6"/>
  <c r="FX19" i="6" s="1"/>
  <c r="AL19" i="15" s="1"/>
  <c r="P47" i="10" s="1"/>
  <c r="FW18" i="6"/>
  <c r="FY18" i="6" s="1"/>
  <c r="AL24" i="15" s="1"/>
  <c r="P60" i="10" s="1"/>
  <c r="FV18" i="6"/>
  <c r="FX18" i="6" s="1"/>
  <c r="AL18" i="15" s="1"/>
  <c r="P20" i="10" s="1"/>
  <c r="FW17" i="6"/>
  <c r="FY17" i="6" s="1"/>
  <c r="AL23" i="15" s="1"/>
  <c r="P74" i="10" s="1"/>
  <c r="FV17" i="6"/>
  <c r="FX17" i="6" s="1"/>
  <c r="AL17" i="15" s="1"/>
  <c r="P48" i="10" s="1"/>
  <c r="FW16" i="6"/>
  <c r="FY16" i="6" s="1"/>
  <c r="AL22" i="15" s="1"/>
  <c r="P2" i="10" s="1"/>
  <c r="FV16" i="6"/>
  <c r="FX16" i="6" s="1"/>
  <c r="AL16" i="15" s="1"/>
  <c r="P11" i="10" s="1"/>
  <c r="FW15" i="6"/>
  <c r="FY15" i="6" s="1"/>
  <c r="AL21" i="15" s="1"/>
  <c r="P7" i="10" s="1"/>
  <c r="FV15" i="6"/>
  <c r="FX15" i="6" s="1"/>
  <c r="AL15" i="15" s="1"/>
  <c r="P56" i="10" s="1"/>
  <c r="FW14" i="6"/>
  <c r="FY14" i="6" s="1"/>
  <c r="AL20" i="15" s="1"/>
  <c r="P63" i="10" s="1"/>
  <c r="FV14" i="6"/>
  <c r="FX14" i="6" s="1"/>
  <c r="AL14" i="15" s="1"/>
  <c r="P86" i="10" s="1"/>
  <c r="GK19" i="6"/>
  <c r="GM19" i="6" s="1"/>
  <c r="AO25" i="15" s="1"/>
  <c r="Q9" i="10" s="1"/>
  <c r="GJ19" i="6"/>
  <c r="GL19" i="6" s="1"/>
  <c r="AO19" i="15" s="1"/>
  <c r="Q7" i="10" s="1"/>
  <c r="GK18" i="6"/>
  <c r="GM18" i="6" s="1"/>
  <c r="AO24" i="15" s="1"/>
  <c r="Q61" i="10" s="1"/>
  <c r="GJ18" i="6"/>
  <c r="GL18" i="6" s="1"/>
  <c r="AO18" i="15" s="1"/>
  <c r="Q74" i="10" s="1"/>
  <c r="GK17" i="6"/>
  <c r="GM17" i="6" s="1"/>
  <c r="AO23" i="15" s="1"/>
  <c r="Q42" i="10" s="1"/>
  <c r="GJ17" i="6"/>
  <c r="GL17" i="6" s="1"/>
  <c r="AO17" i="15" s="1"/>
  <c r="Q63" i="10" s="1"/>
  <c r="GK16" i="6"/>
  <c r="GM16" i="6" s="1"/>
  <c r="AO22" i="15" s="1"/>
  <c r="Q83" i="10" s="1"/>
  <c r="GJ16" i="6"/>
  <c r="GL16" i="6" s="1"/>
  <c r="AO16" i="15" s="1"/>
  <c r="Q54" i="10" s="1"/>
  <c r="GK15" i="6"/>
  <c r="GM15" i="6" s="1"/>
  <c r="AO21" i="15" s="1"/>
  <c r="Q33" i="10" s="1"/>
  <c r="GJ15" i="6"/>
  <c r="GL15" i="6" s="1"/>
  <c r="AO15" i="15" s="1"/>
  <c r="Q50" i="10" s="1"/>
  <c r="GK14" i="6"/>
  <c r="GJ14" i="6"/>
  <c r="GK29" i="6"/>
  <c r="GM29" i="6" s="1"/>
  <c r="AO37" i="15" s="1"/>
  <c r="Q31" i="10" s="1"/>
  <c r="GJ29" i="6"/>
  <c r="GL29" i="6" s="1"/>
  <c r="AO31" i="15" s="1"/>
  <c r="Q52" i="10" s="1"/>
  <c r="GK28" i="6"/>
  <c r="GM28" i="6" s="1"/>
  <c r="AO36" i="15" s="1"/>
  <c r="Q55" i="10" s="1"/>
  <c r="GJ28" i="6"/>
  <c r="GL28" i="6" s="1"/>
  <c r="AO30" i="15" s="1"/>
  <c r="Q75" i="10" s="1"/>
  <c r="GK27" i="6"/>
  <c r="GM27" i="6" s="1"/>
  <c r="AO35" i="15" s="1"/>
  <c r="Q41" i="10" s="1"/>
  <c r="GJ27" i="6"/>
  <c r="GL27" i="6" s="1"/>
  <c r="AO29" i="15" s="1"/>
  <c r="Q46" i="10" s="1"/>
  <c r="GK26" i="6"/>
  <c r="GM26" i="6" s="1"/>
  <c r="AO34" i="15" s="1"/>
  <c r="Q5" i="10" s="1"/>
  <c r="GJ26" i="6"/>
  <c r="GL26" i="6" s="1"/>
  <c r="AO28" i="15" s="1"/>
  <c r="Q51" i="10" s="1"/>
  <c r="GK25" i="6"/>
  <c r="GM25" i="6" s="1"/>
  <c r="AO33" i="15" s="1"/>
  <c r="Q26" i="10" s="1"/>
  <c r="GJ25" i="6"/>
  <c r="GL25" i="6" s="1"/>
  <c r="AO27" i="15" s="1"/>
  <c r="Q98" i="10" s="1"/>
  <c r="GK24" i="6"/>
  <c r="GM24" i="6" s="1"/>
  <c r="AO32" i="15" s="1"/>
  <c r="Q17" i="10" s="1"/>
  <c r="GJ24" i="6"/>
  <c r="GL24" i="6" s="1"/>
  <c r="AO26" i="15" s="1"/>
  <c r="Q84" i="10" s="1"/>
  <c r="GK39" i="6"/>
  <c r="GM39" i="6" s="1"/>
  <c r="AO49" i="15" s="1"/>
  <c r="Q48" i="10" s="1"/>
  <c r="GJ39" i="6"/>
  <c r="GL39" i="6" s="1"/>
  <c r="AO43" i="15" s="1"/>
  <c r="Q97" i="10" s="1"/>
  <c r="GK38" i="6"/>
  <c r="GM38" i="6" s="1"/>
  <c r="AO48" i="15" s="1"/>
  <c r="Q53" i="10" s="1"/>
  <c r="GJ38" i="6"/>
  <c r="GL38" i="6" s="1"/>
  <c r="AO42" i="15" s="1"/>
  <c r="Q40" i="10" s="1"/>
  <c r="GK37" i="6"/>
  <c r="GM37" i="6" s="1"/>
  <c r="AO47" i="15" s="1"/>
  <c r="Q73" i="10" s="1"/>
  <c r="GJ37" i="6"/>
  <c r="GL37" i="6" s="1"/>
  <c r="AO41" i="15" s="1"/>
  <c r="Q78" i="10" s="1"/>
  <c r="GK36" i="6"/>
  <c r="GM36" i="6" s="1"/>
  <c r="AO46" i="15" s="1"/>
  <c r="Q47" i="10" s="1"/>
  <c r="GJ36" i="6"/>
  <c r="GL36" i="6" s="1"/>
  <c r="AO40" i="15" s="1"/>
  <c r="Q43" i="10" s="1"/>
  <c r="GK35" i="6"/>
  <c r="GM35" i="6" s="1"/>
  <c r="AO45" i="15" s="1"/>
  <c r="Q103" i="10" s="1"/>
  <c r="GJ35" i="6"/>
  <c r="GL35" i="6" s="1"/>
  <c r="AO39" i="15" s="1"/>
  <c r="Q23" i="10" s="1"/>
  <c r="GK34" i="6"/>
  <c r="GJ34" i="6"/>
  <c r="GY39" i="6"/>
  <c r="HA39" i="6" s="1"/>
  <c r="AR49" i="15" s="1"/>
  <c r="R25" i="10" s="1"/>
  <c r="GX39" i="6"/>
  <c r="GZ39" i="6" s="1"/>
  <c r="AR43" i="15" s="1"/>
  <c r="R22" i="10" s="1"/>
  <c r="GY38" i="6"/>
  <c r="HA38" i="6" s="1"/>
  <c r="AR48" i="15" s="1"/>
  <c r="R12" i="10" s="1"/>
  <c r="GX38" i="6"/>
  <c r="GZ38" i="6" s="1"/>
  <c r="AR42" i="15" s="1"/>
  <c r="R72" i="10" s="1"/>
  <c r="GY37" i="6"/>
  <c r="HA37" i="6" s="1"/>
  <c r="AR47" i="15" s="1"/>
  <c r="R45" i="10" s="1"/>
  <c r="GX37" i="6"/>
  <c r="GZ37" i="6" s="1"/>
  <c r="AR41" i="15" s="1"/>
  <c r="R8" i="10" s="1"/>
  <c r="GY36" i="6"/>
  <c r="HA36" i="6" s="1"/>
  <c r="AR46" i="15" s="1"/>
  <c r="R10" i="10" s="1"/>
  <c r="GX36" i="6"/>
  <c r="GZ36" i="6" s="1"/>
  <c r="AR40" i="15" s="1"/>
  <c r="R66" i="10" s="1"/>
  <c r="GY35" i="6"/>
  <c r="HA35" i="6" s="1"/>
  <c r="AR45" i="15" s="1"/>
  <c r="R49" i="10" s="1"/>
  <c r="GX35" i="6"/>
  <c r="GZ35" i="6" s="1"/>
  <c r="AR39" i="15" s="1"/>
  <c r="R18" i="10" s="1"/>
  <c r="GY34" i="6"/>
  <c r="HA34" i="6" s="1"/>
  <c r="AR44" i="15" s="1"/>
  <c r="R58" i="10" s="1"/>
  <c r="GX34" i="6"/>
  <c r="GZ34" i="6" s="1"/>
  <c r="AR38" i="15" s="1"/>
  <c r="R19" i="10" s="1"/>
  <c r="GY29" i="6"/>
  <c r="HA29" i="6" s="1"/>
  <c r="AR37" i="15" s="1"/>
  <c r="R51" i="10" s="1"/>
  <c r="GX29" i="6"/>
  <c r="GZ29" i="6" s="1"/>
  <c r="AR31" i="15" s="1"/>
  <c r="R42" i="10" s="1"/>
  <c r="GY28" i="6"/>
  <c r="HA28" i="6" s="1"/>
  <c r="AR36" i="15" s="1"/>
  <c r="R77" i="10" s="1"/>
  <c r="GX28" i="6"/>
  <c r="GZ28" i="6" s="1"/>
  <c r="AR30" i="15" s="1"/>
  <c r="R24" i="10" s="1"/>
  <c r="GY27" i="6"/>
  <c r="HA27" i="6" s="1"/>
  <c r="AR35" i="15" s="1"/>
  <c r="R46" i="10" s="1"/>
  <c r="GX27" i="6"/>
  <c r="GZ27" i="6" s="1"/>
  <c r="AR29" i="15" s="1"/>
  <c r="R61" i="10" s="1"/>
  <c r="GY26" i="6"/>
  <c r="HA26" i="6" s="1"/>
  <c r="AR34" i="15" s="1"/>
  <c r="R28" i="10" s="1"/>
  <c r="GX26" i="6"/>
  <c r="GZ26" i="6" s="1"/>
  <c r="AR28" i="15" s="1"/>
  <c r="R9" i="10" s="1"/>
  <c r="GY25" i="6"/>
  <c r="HA25" i="6" s="1"/>
  <c r="AR33" i="15" s="1"/>
  <c r="R52" i="10" s="1"/>
  <c r="GX25" i="6"/>
  <c r="GZ25" i="6" s="1"/>
  <c r="AR27" i="15" s="1"/>
  <c r="R30" i="10" s="1"/>
  <c r="GY24" i="6"/>
  <c r="GX24" i="6"/>
  <c r="GY19" i="6"/>
  <c r="HA19" i="6" s="1"/>
  <c r="AR25" i="15" s="1"/>
  <c r="R16" i="10" s="1"/>
  <c r="GX19" i="6"/>
  <c r="GZ19" i="6" s="1"/>
  <c r="AR19" i="15" s="1"/>
  <c r="R4" i="10" s="1"/>
  <c r="GY18" i="6"/>
  <c r="HA18" i="6" s="1"/>
  <c r="AR24" i="15" s="1"/>
  <c r="R62" i="10" s="1"/>
  <c r="GX18" i="6"/>
  <c r="GZ18" i="6" s="1"/>
  <c r="AR18" i="15" s="1"/>
  <c r="R15" i="10" s="1"/>
  <c r="GY17" i="6"/>
  <c r="HA17" i="6" s="1"/>
  <c r="AR23" i="15" s="1"/>
  <c r="R32" i="10" s="1"/>
  <c r="GX17" i="6"/>
  <c r="GZ17" i="6" s="1"/>
  <c r="AR17" i="15" s="1"/>
  <c r="R35" i="10" s="1"/>
  <c r="GY16" i="6"/>
  <c r="HA16" i="6" s="1"/>
  <c r="AR22" i="15" s="1"/>
  <c r="R13" i="10" s="1"/>
  <c r="GX16" i="6"/>
  <c r="GZ16" i="6" s="1"/>
  <c r="AR16" i="15" s="1"/>
  <c r="R27" i="10" s="1"/>
  <c r="GY15" i="6"/>
  <c r="HA15" i="6" s="1"/>
  <c r="AR21" i="15" s="1"/>
  <c r="R14" i="10" s="1"/>
  <c r="GX15" i="6"/>
  <c r="GZ15" i="6" s="1"/>
  <c r="AR15" i="15" s="1"/>
  <c r="R36" i="10" s="1"/>
  <c r="GY14" i="6"/>
  <c r="HA14" i="6" s="1"/>
  <c r="AR20" i="15" s="1"/>
  <c r="R119" i="10" s="1"/>
  <c r="GX14" i="6"/>
  <c r="GZ14" i="6" s="1"/>
  <c r="AR14" i="15" s="1"/>
  <c r="R37" i="10" s="1"/>
  <c r="GY9" i="6"/>
  <c r="HA9" i="6" s="1"/>
  <c r="AR13" i="15" s="1"/>
  <c r="R108" i="10" s="1"/>
  <c r="GX9" i="6"/>
  <c r="GZ9" i="6" s="1"/>
  <c r="AR7" i="15" s="1"/>
  <c r="R74" i="10" s="1"/>
  <c r="GY8" i="6"/>
  <c r="HA8" i="6" s="1"/>
  <c r="AR12" i="15" s="1"/>
  <c r="R40" i="10" s="1"/>
  <c r="GX8" i="6"/>
  <c r="GZ8" i="6" s="1"/>
  <c r="AR6" i="15" s="1"/>
  <c r="R54" i="10" s="1"/>
  <c r="GY7" i="6"/>
  <c r="HA7" i="6" s="1"/>
  <c r="AR11" i="15" s="1"/>
  <c r="R23" i="10" s="1"/>
  <c r="GX7" i="6"/>
  <c r="GZ7" i="6" s="1"/>
  <c r="AR5" i="15" s="1"/>
  <c r="R60" i="10" s="1"/>
  <c r="GY6" i="6"/>
  <c r="HA6" i="6" s="1"/>
  <c r="AR10" i="15" s="1"/>
  <c r="R43" i="10" s="1"/>
  <c r="GX6" i="6"/>
  <c r="GZ6" i="6" s="1"/>
  <c r="AR4" i="15" s="1"/>
  <c r="R50" i="10" s="1"/>
  <c r="GY5" i="6"/>
  <c r="HA5" i="6" s="1"/>
  <c r="AR9" i="15" s="1"/>
  <c r="R78" i="10" s="1"/>
  <c r="GX5" i="6"/>
  <c r="GZ5" i="6" s="1"/>
  <c r="AR3" i="15" s="1"/>
  <c r="R2" i="10" s="1"/>
  <c r="GY4" i="6"/>
  <c r="GX4" i="6"/>
  <c r="GK9" i="6"/>
  <c r="GM9" i="6" s="1"/>
  <c r="AO13" i="15" s="1"/>
  <c r="Q22" i="10" s="1"/>
  <c r="GJ9" i="6"/>
  <c r="GL9" i="6" s="1"/>
  <c r="AO7" i="15" s="1"/>
  <c r="Q16" i="10" s="1"/>
  <c r="GK8" i="6"/>
  <c r="GM8" i="6" s="1"/>
  <c r="AO12" i="15" s="1"/>
  <c r="Q72" i="10" s="1"/>
  <c r="GJ8" i="6"/>
  <c r="GL8" i="6" s="1"/>
  <c r="AO6" i="15" s="1"/>
  <c r="Q32" i="10" s="1"/>
  <c r="GK7" i="6"/>
  <c r="GM7" i="6" s="1"/>
  <c r="AO11" i="15" s="1"/>
  <c r="Q125" i="10" s="1"/>
  <c r="GJ7" i="6"/>
  <c r="GL7" i="6" s="1"/>
  <c r="AO5" i="15" s="1"/>
  <c r="Q13" i="10" s="1"/>
  <c r="GK6" i="6"/>
  <c r="GM6" i="6" s="1"/>
  <c r="AO10" i="15" s="1"/>
  <c r="Q66" i="10" s="1"/>
  <c r="GJ6" i="6"/>
  <c r="GL6" i="6" s="1"/>
  <c r="AO4" i="15" s="1"/>
  <c r="Q92" i="10" s="1"/>
  <c r="GK5" i="6"/>
  <c r="GM5" i="6" s="1"/>
  <c r="AO9" i="15" s="1"/>
  <c r="Q93" i="10" s="1"/>
  <c r="GJ5" i="6"/>
  <c r="GL5" i="6" s="1"/>
  <c r="AO3" i="15" s="1"/>
  <c r="Q85" i="10" s="1"/>
  <c r="GK4" i="6"/>
  <c r="GM4" i="6" s="1"/>
  <c r="AO8" i="15" s="1"/>
  <c r="Q8" i="10" s="1"/>
  <c r="GJ4" i="6"/>
  <c r="GL4" i="6" s="1"/>
  <c r="AO2" i="15" s="1"/>
  <c r="Q14" i="10" s="1"/>
  <c r="FW9" i="6"/>
  <c r="FY9" i="6" s="1"/>
  <c r="AL13" i="15" s="1"/>
  <c r="P16" i="10" s="1"/>
  <c r="FV9" i="6"/>
  <c r="FX9" i="6" s="1"/>
  <c r="AL7" i="15" s="1"/>
  <c r="P83" i="10" s="1"/>
  <c r="FW8" i="6"/>
  <c r="FY8" i="6" s="1"/>
  <c r="AL12" i="15" s="1"/>
  <c r="P62" i="10" s="1"/>
  <c r="FV8" i="6"/>
  <c r="FX8" i="6" s="1"/>
  <c r="AL6" i="15" s="1"/>
  <c r="P42" i="10" s="1"/>
  <c r="FW7" i="6"/>
  <c r="FY7" i="6" s="1"/>
  <c r="AL11" i="15" s="1"/>
  <c r="P92" i="10" s="1"/>
  <c r="FV7" i="6"/>
  <c r="FX7" i="6" s="1"/>
  <c r="AL5" i="15" s="1"/>
  <c r="P61" i="10" s="1"/>
  <c r="FW6" i="6"/>
  <c r="FY6" i="6" s="1"/>
  <c r="AL10" i="15" s="1"/>
  <c r="P13" i="10" s="1"/>
  <c r="FV6" i="6"/>
  <c r="FX6" i="6" s="1"/>
  <c r="AL4" i="15" s="1"/>
  <c r="P9" i="10" s="1"/>
  <c r="FW5" i="6"/>
  <c r="FY5" i="6" s="1"/>
  <c r="AL9" i="15" s="1"/>
  <c r="P32" i="10" s="1"/>
  <c r="FV5" i="6"/>
  <c r="FX5" i="6" s="1"/>
  <c r="AL3" i="15" s="1"/>
  <c r="P30" i="10" s="1"/>
  <c r="FW4" i="6"/>
  <c r="FV4" i="6"/>
  <c r="FI29" i="6"/>
  <c r="FK29" i="6" s="1"/>
  <c r="AI37" i="15" s="1"/>
  <c r="O30" i="10" s="1"/>
  <c r="FH29" i="6"/>
  <c r="FJ29" i="6" s="1"/>
  <c r="AI31" i="15" s="1"/>
  <c r="O58" i="10" s="1"/>
  <c r="FI28" i="6"/>
  <c r="FK28" i="6" s="1"/>
  <c r="AI36" i="15" s="1"/>
  <c r="O24" i="10" s="1"/>
  <c r="FH28" i="6"/>
  <c r="FJ28" i="6" s="1"/>
  <c r="AI30" i="15" s="1"/>
  <c r="O49" i="10" s="1"/>
  <c r="FI27" i="6"/>
  <c r="FK27" i="6" s="1"/>
  <c r="AI35" i="15" s="1"/>
  <c r="O83" i="10" s="1"/>
  <c r="FH27" i="6"/>
  <c r="FJ27" i="6" s="1"/>
  <c r="AI29" i="15" s="1"/>
  <c r="O25" i="10" s="1"/>
  <c r="FI26" i="6"/>
  <c r="FK26" i="6" s="1"/>
  <c r="AI34" i="15" s="1"/>
  <c r="O33" i="10" s="1"/>
  <c r="FH26" i="6"/>
  <c r="FJ26" i="6" s="1"/>
  <c r="AI28" i="15" s="1"/>
  <c r="O45" i="10" s="1"/>
  <c r="FI25" i="6"/>
  <c r="FK25" i="6" s="1"/>
  <c r="AI33" i="15" s="1"/>
  <c r="O42" i="10" s="1"/>
  <c r="FH25" i="6"/>
  <c r="FI24" i="6"/>
  <c r="FK24" i="6" s="1"/>
  <c r="AI32" i="15" s="1"/>
  <c r="O9" i="10" s="1"/>
  <c r="FH24" i="6"/>
  <c r="FJ24" i="6" s="1"/>
  <c r="AI26" i="15" s="1"/>
  <c r="O12" i="10" s="1"/>
  <c r="FI19" i="6"/>
  <c r="FK19" i="6" s="1"/>
  <c r="AI25" i="15" s="1"/>
  <c r="O125" i="10" s="1"/>
  <c r="FH19" i="6"/>
  <c r="FJ19" i="6" s="1"/>
  <c r="AI19" i="15" s="1"/>
  <c r="O7" i="10" s="1"/>
  <c r="FI18" i="6"/>
  <c r="FK18" i="6" s="1"/>
  <c r="AI24" i="15" s="1"/>
  <c r="O72" i="10" s="1"/>
  <c r="FH18" i="6"/>
  <c r="FJ18" i="6" s="1"/>
  <c r="AI18" i="15" s="1"/>
  <c r="O74" i="10" s="1"/>
  <c r="FI17" i="6"/>
  <c r="FK17" i="6" s="1"/>
  <c r="AI23" i="15" s="1"/>
  <c r="O22" i="10" s="1"/>
  <c r="FH17" i="6"/>
  <c r="FJ17" i="6" s="1"/>
  <c r="AI17" i="15" s="1"/>
  <c r="O60" i="10" s="1"/>
  <c r="FI16" i="6"/>
  <c r="FK16" i="6" s="1"/>
  <c r="AI22" i="15" s="1"/>
  <c r="O18" i="10" s="1"/>
  <c r="FH16" i="6"/>
  <c r="FJ16" i="6" s="1"/>
  <c r="AI16" i="15" s="1"/>
  <c r="O54" i="10" s="1"/>
  <c r="FI15" i="6"/>
  <c r="FK15" i="6" s="1"/>
  <c r="AI21" i="15" s="1"/>
  <c r="O8" i="10" s="1"/>
  <c r="FH15" i="6"/>
  <c r="FI14" i="6"/>
  <c r="FK14" i="6" s="1"/>
  <c r="AI20" i="15" s="1"/>
  <c r="O66" i="10" s="1"/>
  <c r="FH14" i="6"/>
  <c r="FJ14" i="6" s="1"/>
  <c r="AI14" i="15" s="1"/>
  <c r="O2" i="10" s="1"/>
  <c r="FI9" i="6"/>
  <c r="FK9" i="6" s="1"/>
  <c r="AI13" i="15" s="1"/>
  <c r="O31" i="10" s="1"/>
  <c r="FH9" i="6"/>
  <c r="FJ9" i="6" s="1"/>
  <c r="AI7" i="15" s="1"/>
  <c r="O23" i="10" s="1"/>
  <c r="FI8" i="6"/>
  <c r="FK8" i="6" s="1"/>
  <c r="AI12" i="15" s="1"/>
  <c r="O55" i="10" s="1"/>
  <c r="FH8" i="6"/>
  <c r="FJ8" i="6" s="1"/>
  <c r="AI6" i="15" s="1"/>
  <c r="O40" i="10" s="1"/>
  <c r="FI7" i="6"/>
  <c r="FK7" i="6" s="1"/>
  <c r="AI11" i="15" s="1"/>
  <c r="O17" i="10" s="1"/>
  <c r="FH7" i="6"/>
  <c r="FJ7" i="6" s="1"/>
  <c r="AI5" i="15" s="1"/>
  <c r="O78" i="10" s="1"/>
  <c r="FI6" i="6"/>
  <c r="FK6" i="6" s="1"/>
  <c r="AI10" i="15" s="1"/>
  <c r="O5" i="10" s="1"/>
  <c r="FH6" i="6"/>
  <c r="FJ6" i="6" s="1"/>
  <c r="AI4" i="15" s="1"/>
  <c r="O43" i="10" s="1"/>
  <c r="FI5" i="6"/>
  <c r="FK5" i="6" s="1"/>
  <c r="AI9" i="15" s="1"/>
  <c r="O41" i="10" s="1"/>
  <c r="FH5" i="6"/>
  <c r="FJ5" i="6" s="1"/>
  <c r="AI3" i="15" s="1"/>
  <c r="O57" i="10" s="1"/>
  <c r="FI4" i="6"/>
  <c r="FH4" i="6"/>
  <c r="FJ4" i="6" s="1"/>
  <c r="AI2" i="15" s="1"/>
  <c r="O59" i="10" s="1"/>
  <c r="EU9" i="6"/>
  <c r="EW9" i="6" s="1"/>
  <c r="AF13" i="15" s="1"/>
  <c r="N23" i="10" s="1"/>
  <c r="ET9" i="6"/>
  <c r="EV9" i="6" s="1"/>
  <c r="AF7" i="15" s="1"/>
  <c r="N49" i="10" s="1"/>
  <c r="EU8" i="6"/>
  <c r="EW8" i="6" s="1"/>
  <c r="AF12" i="15" s="1"/>
  <c r="N40" i="10" s="1"/>
  <c r="ET8" i="6"/>
  <c r="EV8" i="6" s="1"/>
  <c r="AF6" i="15" s="1"/>
  <c r="N58" i="10" s="1"/>
  <c r="EU7" i="6"/>
  <c r="EW7" i="6" s="1"/>
  <c r="AF11" i="15" s="1"/>
  <c r="N90" i="10" s="1"/>
  <c r="ET7" i="6"/>
  <c r="EV7" i="6" s="1"/>
  <c r="AF5" i="15" s="1"/>
  <c r="N25" i="10" s="1"/>
  <c r="EU6" i="6"/>
  <c r="EW6" i="6" s="1"/>
  <c r="AF10" i="15" s="1"/>
  <c r="N78" i="10" s="1"/>
  <c r="ET6" i="6"/>
  <c r="EV6" i="6" s="1"/>
  <c r="AF4" i="15" s="1"/>
  <c r="N45" i="10" s="1"/>
  <c r="EU5" i="6"/>
  <c r="EW5" i="6" s="1"/>
  <c r="AF9" i="15" s="1"/>
  <c r="N59" i="10" s="1"/>
  <c r="ET5" i="6"/>
  <c r="EU4" i="6"/>
  <c r="EW4" i="6" s="1"/>
  <c r="AF8" i="15" s="1"/>
  <c r="ET4" i="6"/>
  <c r="EV4" i="6" s="1"/>
  <c r="AF2" i="15" s="1"/>
  <c r="N12" i="10" s="1"/>
  <c r="EU19" i="6"/>
  <c r="EW19" i="6" s="1"/>
  <c r="AF25" i="15" s="1"/>
  <c r="N61" i="10" s="1"/>
  <c r="ET19" i="6"/>
  <c r="EV19" i="6" s="1"/>
  <c r="AF19" i="15" s="1"/>
  <c r="N4" i="10" s="1"/>
  <c r="EU18" i="6"/>
  <c r="EW18" i="6" s="1"/>
  <c r="AF24" i="15" s="1"/>
  <c r="N42" i="10" s="1"/>
  <c r="ET18" i="6"/>
  <c r="EV18" i="6" s="1"/>
  <c r="AF18" i="15" s="1"/>
  <c r="N27" i="10" s="1"/>
  <c r="EU17" i="6"/>
  <c r="EW17" i="6" s="1"/>
  <c r="AF23" i="15" s="1"/>
  <c r="N24" i="10" s="1"/>
  <c r="ET17" i="6"/>
  <c r="EV17" i="6" s="1"/>
  <c r="AF17" i="15" s="1"/>
  <c r="N35" i="10" s="1"/>
  <c r="EU16" i="6"/>
  <c r="EW16" i="6" s="1"/>
  <c r="AF22" i="15" s="1"/>
  <c r="N30" i="10" s="1"/>
  <c r="ET16" i="6"/>
  <c r="EV16" i="6" s="1"/>
  <c r="AF16" i="15" s="1"/>
  <c r="N15" i="10" s="1"/>
  <c r="EU15" i="6"/>
  <c r="EW15" i="6" s="1"/>
  <c r="AF21" i="15" s="1"/>
  <c r="N9" i="10" s="1"/>
  <c r="ET15" i="6"/>
  <c r="EV15" i="6" s="1"/>
  <c r="AF15" i="15" s="1"/>
  <c r="N36" i="10" s="1"/>
  <c r="EU14" i="6"/>
  <c r="ET14" i="6"/>
  <c r="EV14" i="6" s="1"/>
  <c r="AF14" i="15" s="1"/>
  <c r="N37" i="10" s="1"/>
  <c r="EU29" i="6"/>
  <c r="EW29" i="6" s="1"/>
  <c r="AF37" i="15" s="1"/>
  <c r="N3" i="10" s="1"/>
  <c r="ET29" i="6"/>
  <c r="EV29" i="6" s="1"/>
  <c r="AF31" i="15" s="1"/>
  <c r="N7" i="10" s="1"/>
  <c r="EU28" i="6"/>
  <c r="EW28" i="6" s="1"/>
  <c r="AF36" i="15" s="1"/>
  <c r="ET28" i="6"/>
  <c r="EV28" i="6" s="1"/>
  <c r="AF30" i="15" s="1"/>
  <c r="N54" i="10" s="1"/>
  <c r="EU27" i="6"/>
  <c r="EW27" i="6" s="1"/>
  <c r="AF35" i="15" s="1"/>
  <c r="N44" i="10" s="1"/>
  <c r="ET27" i="6"/>
  <c r="EV27" i="6" s="1"/>
  <c r="AF29" i="15" s="1"/>
  <c r="N60" i="10" s="1"/>
  <c r="EU26" i="6"/>
  <c r="EW26" i="6" s="1"/>
  <c r="AF34" i="15" s="1"/>
  <c r="N6" i="10" s="1"/>
  <c r="ET26" i="6"/>
  <c r="EV26" i="6" s="1"/>
  <c r="AF28" i="15" s="1"/>
  <c r="N50" i="10" s="1"/>
  <c r="EU25" i="6"/>
  <c r="EW25" i="6" s="1"/>
  <c r="AF33" i="15" s="1"/>
  <c r="N34" i="10" s="1"/>
  <c r="ET25" i="6"/>
  <c r="EV25" i="6" s="1"/>
  <c r="AF27" i="15" s="1"/>
  <c r="N2" i="10" s="1"/>
  <c r="EU24" i="6"/>
  <c r="ET24" i="6"/>
  <c r="EV24" i="6" s="1"/>
  <c r="AF26" i="15" s="1"/>
  <c r="N74" i="10" s="1"/>
  <c r="EG29" i="6"/>
  <c r="EI29" i="6" s="1"/>
  <c r="AC37" i="15" s="1"/>
  <c r="M80" i="10" s="1"/>
  <c r="EF29" i="6"/>
  <c r="EH29" i="6" s="1"/>
  <c r="AC31" i="15" s="1"/>
  <c r="M24" i="10" s="1"/>
  <c r="EG28" i="6"/>
  <c r="EI28" i="6" s="1"/>
  <c r="AC36" i="15" s="1"/>
  <c r="M29" i="10" s="1"/>
  <c r="EF28" i="6"/>
  <c r="EH28" i="6" s="1"/>
  <c r="AC30" i="15" s="1"/>
  <c r="M30" i="10" s="1"/>
  <c r="EG27" i="6"/>
  <c r="EI27" i="6" s="1"/>
  <c r="AC35" i="15" s="1"/>
  <c r="M100" i="10" s="1"/>
  <c r="EF27" i="6"/>
  <c r="EH27" i="6" s="1"/>
  <c r="AC29" i="15" s="1"/>
  <c r="M83" i="10" s="1"/>
  <c r="EG26" i="6"/>
  <c r="EI26" i="6" s="1"/>
  <c r="AC34" i="15" s="1"/>
  <c r="M82" i="10" s="1"/>
  <c r="EF26" i="6"/>
  <c r="EH26" i="6" s="1"/>
  <c r="AC28" i="15" s="1"/>
  <c r="M42" i="10" s="1"/>
  <c r="EG25" i="6"/>
  <c r="EI25" i="6" s="1"/>
  <c r="AC33" i="15" s="1"/>
  <c r="M67" i="10" s="1"/>
  <c r="EF25" i="6"/>
  <c r="EG24" i="6"/>
  <c r="EI24" i="6" s="1"/>
  <c r="AC32" i="15" s="1"/>
  <c r="M110" i="10" s="1"/>
  <c r="EF24" i="6"/>
  <c r="EH24" i="6" s="1"/>
  <c r="AC26" i="15" s="1"/>
  <c r="M33" i="10" s="1"/>
  <c r="EG19" i="6"/>
  <c r="EI19" i="6" s="1"/>
  <c r="AC25" i="15" s="1"/>
  <c r="M18" i="10" s="1"/>
  <c r="EF19" i="6"/>
  <c r="EH19" i="6" s="1"/>
  <c r="AC19" i="15" s="1"/>
  <c r="M4" i="10" s="1"/>
  <c r="EG18" i="6"/>
  <c r="EI18" i="6" s="1"/>
  <c r="AC24" i="15" s="1"/>
  <c r="M22" i="10" s="1"/>
  <c r="EF18" i="6"/>
  <c r="EH18" i="6" s="1"/>
  <c r="AC18" i="15" s="1"/>
  <c r="M35" i="10" s="1"/>
  <c r="EG17" i="6"/>
  <c r="EI17" i="6" s="1"/>
  <c r="AC23" i="15" s="1"/>
  <c r="M72" i="10" s="1"/>
  <c r="EF17" i="6"/>
  <c r="EH17" i="6" s="1"/>
  <c r="AC17" i="15" s="1"/>
  <c r="M15" i="10" s="1"/>
  <c r="EG16" i="6"/>
  <c r="EI16" i="6" s="1"/>
  <c r="AC22" i="15" s="1"/>
  <c r="M66" i="10" s="1"/>
  <c r="EF16" i="6"/>
  <c r="EH16" i="6" s="1"/>
  <c r="AC16" i="15" s="1"/>
  <c r="M36" i="10" s="1"/>
  <c r="EG15" i="6"/>
  <c r="EI15" i="6" s="1"/>
  <c r="AC21" i="15" s="1"/>
  <c r="M8" i="10" s="1"/>
  <c r="EF15" i="6"/>
  <c r="EG14" i="6"/>
  <c r="EI14" i="6" s="1"/>
  <c r="AC20" i="15" s="1"/>
  <c r="M19" i="10" s="1"/>
  <c r="EF14" i="6"/>
  <c r="EH14" i="6" s="1"/>
  <c r="AC14" i="15" s="1"/>
  <c r="M37" i="10" s="1"/>
  <c r="EG9" i="6"/>
  <c r="EI9" i="6" s="1"/>
  <c r="AC13" i="15" s="1"/>
  <c r="M75" i="10" s="1"/>
  <c r="EF9" i="6"/>
  <c r="EH9" i="6" s="1"/>
  <c r="AC7" i="15" s="1"/>
  <c r="M23" i="10" s="1"/>
  <c r="EG8" i="6"/>
  <c r="EI8" i="6" s="1"/>
  <c r="AC12" i="15" s="1"/>
  <c r="M77" i="10" s="1"/>
  <c r="EF8" i="6"/>
  <c r="EH8" i="6" s="1"/>
  <c r="AC6" i="15" s="1"/>
  <c r="M40" i="10" s="1"/>
  <c r="EG7" i="6"/>
  <c r="EI7" i="6" s="1"/>
  <c r="AC11" i="15" s="1"/>
  <c r="M84" i="10" s="1"/>
  <c r="EF7" i="6"/>
  <c r="EH7" i="6" s="1"/>
  <c r="AC5" i="15" s="1"/>
  <c r="M78" i="10" s="1"/>
  <c r="EG6" i="6"/>
  <c r="EI6" i="6" s="1"/>
  <c r="AC10" i="15" s="1"/>
  <c r="M71" i="10" s="1"/>
  <c r="EF6" i="6"/>
  <c r="EH6" i="6" s="1"/>
  <c r="AC4" i="15" s="1"/>
  <c r="M43" i="10" s="1"/>
  <c r="EG5" i="6"/>
  <c r="EI5" i="6" s="1"/>
  <c r="AC9" i="15" s="1"/>
  <c r="M46" i="10" s="1"/>
  <c r="EF5" i="6"/>
  <c r="EH5" i="6" s="1"/>
  <c r="AC3" i="15" s="1"/>
  <c r="M59" i="10" s="1"/>
  <c r="EG4" i="6"/>
  <c r="EF4" i="6"/>
  <c r="EH4" i="6" s="1"/>
  <c r="AC2" i="15" s="1"/>
  <c r="M57" i="10" s="1"/>
  <c r="EG39" i="6"/>
  <c r="EI39" i="6" s="1"/>
  <c r="AC49" i="15" s="1"/>
  <c r="M85" i="10" s="1"/>
  <c r="EF39" i="6"/>
  <c r="EH39" i="6" s="1"/>
  <c r="AC43" i="15" s="1"/>
  <c r="M55" i="10" s="1"/>
  <c r="EG38" i="6"/>
  <c r="EI38" i="6" s="1"/>
  <c r="AC48" i="15" s="1"/>
  <c r="M62" i="10" s="1"/>
  <c r="EF38" i="6"/>
  <c r="EH38" i="6" s="1"/>
  <c r="AC42" i="15" s="1"/>
  <c r="M31" i="10" s="1"/>
  <c r="EG37" i="6"/>
  <c r="EI37" i="6" s="1"/>
  <c r="AC47" i="15" s="1"/>
  <c r="M13" i="10" s="1"/>
  <c r="EF37" i="6"/>
  <c r="EH37" i="6" s="1"/>
  <c r="AC41" i="15" s="1"/>
  <c r="M17" i="10" s="1"/>
  <c r="EG36" i="6"/>
  <c r="EI36" i="6" s="1"/>
  <c r="AC46" i="15" s="1"/>
  <c r="M32" i="10" s="1"/>
  <c r="EF36" i="6"/>
  <c r="EH36" i="6" s="1"/>
  <c r="AC40" i="15" s="1"/>
  <c r="M41" i="10" s="1"/>
  <c r="EG35" i="6"/>
  <c r="EI35" i="6" s="1"/>
  <c r="AC45" i="15" s="1"/>
  <c r="M87" i="10" s="1"/>
  <c r="EF35" i="6"/>
  <c r="EH35" i="6" s="1"/>
  <c r="AC39" i="15" s="1"/>
  <c r="M26" i="10" s="1"/>
  <c r="EG34" i="6"/>
  <c r="EF34" i="6"/>
  <c r="EH34" i="6" s="1"/>
  <c r="AC38" i="15" s="1"/>
  <c r="M5" i="10" s="1"/>
  <c r="EG49" i="6"/>
  <c r="EI49" i="6" s="1"/>
  <c r="AC61" i="15" s="1"/>
  <c r="M7" i="10" s="1"/>
  <c r="EF49" i="6"/>
  <c r="EH49" i="6" s="1"/>
  <c r="AC55" i="15" s="1"/>
  <c r="M49" i="10" s="1"/>
  <c r="EG48" i="6"/>
  <c r="EI48" i="6" s="1"/>
  <c r="AC60" i="15" s="1"/>
  <c r="M54" i="10" s="1"/>
  <c r="EF48" i="6"/>
  <c r="EH48" i="6" s="1"/>
  <c r="AC54" i="15" s="1"/>
  <c r="M58" i="10" s="1"/>
  <c r="EG47" i="6"/>
  <c r="EI47" i="6" s="1"/>
  <c r="AC59" i="15" s="1"/>
  <c r="M60" i="10" s="1"/>
  <c r="EF47" i="6"/>
  <c r="EH47" i="6" s="1"/>
  <c r="AC53" i="15" s="1"/>
  <c r="M45" i="10" s="1"/>
  <c r="EG46" i="6"/>
  <c r="EI46" i="6" s="1"/>
  <c r="AC58" i="15" s="1"/>
  <c r="M74" i="10" s="1"/>
  <c r="EF46" i="6"/>
  <c r="EH46" i="6" s="1"/>
  <c r="AC52" i="15" s="1"/>
  <c r="M10" i="10" s="1"/>
  <c r="EG45" i="6"/>
  <c r="EI45" i="6" s="1"/>
  <c r="AC57" i="15" s="1"/>
  <c r="M2" i="10" s="1"/>
  <c r="EF45" i="6"/>
  <c r="EG44" i="6"/>
  <c r="EI44" i="6" s="1"/>
  <c r="AC56" i="15" s="1"/>
  <c r="M50" i="10" s="1"/>
  <c r="EF44" i="6"/>
  <c r="EH44" i="6" s="1"/>
  <c r="AC50" i="15" s="1"/>
  <c r="M12" i="10" s="1"/>
  <c r="EU49" i="6"/>
  <c r="EW49" i="6" s="1"/>
  <c r="AF61" i="15" s="1"/>
  <c r="N31" i="10" s="1"/>
  <c r="ET49" i="6"/>
  <c r="EV49" i="6" s="1"/>
  <c r="AF55" i="15" s="1"/>
  <c r="N69" i="10" s="1"/>
  <c r="EU48" i="6"/>
  <c r="EW48" i="6" s="1"/>
  <c r="AF60" i="15" s="1"/>
  <c r="N17" i="10" s="1"/>
  <c r="ET48" i="6"/>
  <c r="EV48" i="6" s="1"/>
  <c r="AF54" i="15" s="1"/>
  <c r="N72" i="10" s="1"/>
  <c r="EU47" i="6"/>
  <c r="EW47" i="6" s="1"/>
  <c r="AF59" i="15" s="1"/>
  <c r="N55" i="10" s="1"/>
  <c r="ET47" i="6"/>
  <c r="EV47" i="6" s="1"/>
  <c r="AF53" i="15" s="1"/>
  <c r="N22" i="10" s="1"/>
  <c r="EU46" i="6"/>
  <c r="EW46" i="6" s="1"/>
  <c r="AF58" i="15" s="1"/>
  <c r="N41" i="10" s="1"/>
  <c r="ET46" i="6"/>
  <c r="EV46" i="6" s="1"/>
  <c r="AF52" i="15" s="1"/>
  <c r="N66" i="10" s="1"/>
  <c r="EU45" i="6"/>
  <c r="EW45" i="6" s="1"/>
  <c r="AF57" i="15" s="1"/>
  <c r="N26" i="10" s="1"/>
  <c r="ET45" i="6"/>
  <c r="EV45" i="6" s="1"/>
  <c r="AF51" i="15" s="1"/>
  <c r="N8" i="10" s="1"/>
  <c r="EU44" i="6"/>
  <c r="ET44" i="6"/>
  <c r="EV44" i="6" s="1"/>
  <c r="AF50" i="15" s="1"/>
  <c r="N19" i="10" s="1"/>
  <c r="EU39" i="6"/>
  <c r="EW39" i="6" s="1"/>
  <c r="AF49" i="15" s="1"/>
  <c r="N14" i="10" s="1"/>
  <c r="ET39" i="6"/>
  <c r="EV39" i="6" s="1"/>
  <c r="AF43" i="15" s="1"/>
  <c r="N47" i="10" s="1"/>
  <c r="EU38" i="6"/>
  <c r="EW38" i="6" s="1"/>
  <c r="AF48" i="15" s="1"/>
  <c r="N16" i="10" s="1"/>
  <c r="ET38" i="6"/>
  <c r="EV38" i="6" s="1"/>
  <c r="AF42" i="15" s="1"/>
  <c r="N73" i="10" s="1"/>
  <c r="EU37" i="6"/>
  <c r="EW37" i="6" s="1"/>
  <c r="AF47" i="15" s="1"/>
  <c r="N13" i="10" s="1"/>
  <c r="ET37" i="6"/>
  <c r="EV37" i="6" s="1"/>
  <c r="AF41" i="15" s="1"/>
  <c r="N48" i="10" s="1"/>
  <c r="EU36" i="6"/>
  <c r="EW36" i="6" s="1"/>
  <c r="AF46" i="15" s="1"/>
  <c r="N62" i="10" s="1"/>
  <c r="ET36" i="6"/>
  <c r="EV36" i="6" s="1"/>
  <c r="AF40" i="15" s="1"/>
  <c r="N11" i="10" s="1"/>
  <c r="EU35" i="6"/>
  <c r="EW35" i="6" s="1"/>
  <c r="AF45" i="15" s="1"/>
  <c r="N32" i="10" s="1"/>
  <c r="ET35" i="6"/>
  <c r="EU34" i="6"/>
  <c r="EW34" i="6" s="1"/>
  <c r="AF44" i="15" s="1"/>
  <c r="N87" i="10" s="1"/>
  <c r="ET34" i="6"/>
  <c r="EV34" i="6" s="1"/>
  <c r="AF38" i="15" s="1"/>
  <c r="N20" i="10" s="1"/>
  <c r="FI39" i="6"/>
  <c r="FK39" i="6" s="1"/>
  <c r="AI49" i="15" s="1"/>
  <c r="O44" i="10" s="1"/>
  <c r="FH39" i="6"/>
  <c r="FJ39" i="6" s="1"/>
  <c r="AI43" i="15" s="1"/>
  <c r="O4" i="10" s="1"/>
  <c r="FI38" i="6"/>
  <c r="FK38" i="6" s="1"/>
  <c r="AI48" i="15" s="1"/>
  <c r="O6" i="10" s="1"/>
  <c r="FH38" i="6"/>
  <c r="FJ38" i="6" s="1"/>
  <c r="AI42" i="15" s="1"/>
  <c r="O27" i="10" s="1"/>
  <c r="FI37" i="6"/>
  <c r="FK37" i="6" s="1"/>
  <c r="AI47" i="15" s="1"/>
  <c r="O68" i="10" s="1"/>
  <c r="FH37" i="6"/>
  <c r="FJ37" i="6" s="1"/>
  <c r="AI41" i="15" s="1"/>
  <c r="O15" i="10" s="1"/>
  <c r="FI36" i="6"/>
  <c r="FK36" i="6" s="1"/>
  <c r="AI46" i="15" s="1"/>
  <c r="O34" i="10" s="1"/>
  <c r="FH36" i="6"/>
  <c r="FJ36" i="6" s="1"/>
  <c r="AI40" i="15" s="1"/>
  <c r="O35" i="10" s="1"/>
  <c r="FI35" i="6"/>
  <c r="FK35" i="6" s="1"/>
  <c r="AI45" i="15" s="1"/>
  <c r="O38" i="10" s="1"/>
  <c r="FH35" i="6"/>
  <c r="FJ35" i="6" s="1"/>
  <c r="AI39" i="15" s="1"/>
  <c r="O36" i="10" s="1"/>
  <c r="FI34" i="6"/>
  <c r="FH34" i="6"/>
  <c r="FJ34" i="6" s="1"/>
  <c r="AI38" i="15" s="1"/>
  <c r="O37" i="10" s="1"/>
  <c r="FI49" i="6"/>
  <c r="FK49" i="6" s="1"/>
  <c r="AI61" i="15" s="1"/>
  <c r="O28" i="10" s="1"/>
  <c r="FH49" i="6"/>
  <c r="FJ49" i="6" s="1"/>
  <c r="AI55" i="15" s="1"/>
  <c r="O73" i="10" s="1"/>
  <c r="FI48" i="6"/>
  <c r="FK48" i="6" s="1"/>
  <c r="AI60" i="15" s="1"/>
  <c r="O46" i="10" s="1"/>
  <c r="FH48" i="6"/>
  <c r="FJ48" i="6" s="1"/>
  <c r="AI54" i="15" s="1"/>
  <c r="O48" i="10" s="1"/>
  <c r="FI47" i="6"/>
  <c r="FK47" i="6" s="1"/>
  <c r="AI59" i="15" s="1"/>
  <c r="O75" i="10" s="1"/>
  <c r="FH47" i="6"/>
  <c r="FJ47" i="6" s="1"/>
  <c r="AI53" i="15" s="1"/>
  <c r="O53" i="10" s="1"/>
  <c r="FI46" i="6"/>
  <c r="FK46" i="6" s="1"/>
  <c r="AI58" i="15" s="1"/>
  <c r="O77" i="10" s="1"/>
  <c r="FH46" i="6"/>
  <c r="FJ46" i="6" s="1"/>
  <c r="AI52" i="15" s="1"/>
  <c r="O47" i="10" s="1"/>
  <c r="FI45" i="6"/>
  <c r="FK45" i="6" s="1"/>
  <c r="AI57" i="15" s="1"/>
  <c r="O52" i="10" s="1"/>
  <c r="FH45" i="6"/>
  <c r="FI44" i="6"/>
  <c r="FK44" i="6" s="1"/>
  <c r="AI56" i="15" s="1"/>
  <c r="O51" i="10" s="1"/>
  <c r="FH44" i="6"/>
  <c r="FJ44" i="6" s="1"/>
  <c r="AI50" i="15" s="1"/>
  <c r="O20" i="10" s="1"/>
  <c r="FI59" i="6"/>
  <c r="FK59" i="6" s="1"/>
  <c r="AI73" i="15" s="1"/>
  <c r="O126" i="10" s="1"/>
  <c r="FH59" i="6"/>
  <c r="FJ59" i="6" s="1"/>
  <c r="AI67" i="15" s="1"/>
  <c r="O16" i="10" s="1"/>
  <c r="FI58" i="6"/>
  <c r="FK58" i="6" s="1"/>
  <c r="AI72" i="15" s="1"/>
  <c r="O29" i="10" s="1"/>
  <c r="FH58" i="6"/>
  <c r="FJ58" i="6" s="1"/>
  <c r="AI66" i="15" s="1"/>
  <c r="O85" i="10" s="1"/>
  <c r="FI57" i="6"/>
  <c r="FK57" i="6" s="1"/>
  <c r="AI71" i="15" s="1"/>
  <c r="FH57" i="6"/>
  <c r="FJ57" i="6" s="1"/>
  <c r="AI65" i="15" s="1"/>
  <c r="O62" i="10" s="1"/>
  <c r="FI56" i="6"/>
  <c r="FK56" i="6" s="1"/>
  <c r="AI70" i="15" s="1"/>
  <c r="O80" i="10" s="1"/>
  <c r="FH56" i="6"/>
  <c r="FJ56" i="6" s="1"/>
  <c r="AI64" i="15" s="1"/>
  <c r="O13" i="10" s="1"/>
  <c r="FI55" i="6"/>
  <c r="FK55" i="6" s="1"/>
  <c r="AI69" i="15" s="1"/>
  <c r="O39" i="10" s="1"/>
  <c r="FH55" i="6"/>
  <c r="FJ55" i="6" s="1"/>
  <c r="AI63" i="15" s="1"/>
  <c r="O32" i="10" s="1"/>
  <c r="FI54" i="6"/>
  <c r="FH54" i="6"/>
  <c r="FJ54" i="6" s="1"/>
  <c r="AI62" i="15" s="1"/>
  <c r="O14" i="10" s="1"/>
  <c r="EU59" i="6"/>
  <c r="EW59" i="6" s="1"/>
  <c r="AF73" i="15" s="1"/>
  <c r="ET59" i="6"/>
  <c r="EV59" i="6" s="1"/>
  <c r="AF67" i="15" s="1"/>
  <c r="N39" i="10" s="1"/>
  <c r="EU58" i="6"/>
  <c r="EW58" i="6" s="1"/>
  <c r="AF72" i="15" s="1"/>
  <c r="N71" i="10" s="1"/>
  <c r="ET58" i="6"/>
  <c r="EV58" i="6" s="1"/>
  <c r="AF66" i="15" s="1"/>
  <c r="N29" i="10" s="1"/>
  <c r="EU57" i="6"/>
  <c r="EW57" i="6" s="1"/>
  <c r="AF71" i="15" s="1"/>
  <c r="N46" i="10" s="1"/>
  <c r="ET57" i="6"/>
  <c r="EV57" i="6" s="1"/>
  <c r="AF65" i="15" s="1"/>
  <c r="N110" i="10" s="1"/>
  <c r="EU56" i="6"/>
  <c r="EW56" i="6" s="1"/>
  <c r="AF70" i="15" s="1"/>
  <c r="N77" i="10" s="1"/>
  <c r="ET56" i="6"/>
  <c r="EV56" i="6" s="1"/>
  <c r="AF64" i="15" s="1"/>
  <c r="N65" i="10" s="1"/>
  <c r="EU55" i="6"/>
  <c r="EW55" i="6" s="1"/>
  <c r="AF69" i="15" s="1"/>
  <c r="N75" i="10" s="1"/>
  <c r="ET55" i="6"/>
  <c r="EU54" i="6"/>
  <c r="EW54" i="6" s="1"/>
  <c r="AF68" i="15" s="1"/>
  <c r="N84" i="10" s="1"/>
  <c r="ET54" i="6"/>
  <c r="EV54" i="6" s="1"/>
  <c r="AF62" i="15" s="1"/>
  <c r="N80" i="10" s="1"/>
  <c r="EG59" i="6"/>
  <c r="EI59" i="6" s="1"/>
  <c r="AC73" i="15" s="1"/>
  <c r="M73" i="10" s="1"/>
  <c r="EF59" i="6"/>
  <c r="EH59" i="6" s="1"/>
  <c r="AC67" i="15" s="1"/>
  <c r="M79" i="10" s="1"/>
  <c r="EG58" i="6"/>
  <c r="EI58" i="6" s="1"/>
  <c r="AC72" i="15" s="1"/>
  <c r="M103" i="10" s="1"/>
  <c r="EF58" i="6"/>
  <c r="EH58" i="6" s="1"/>
  <c r="AC66" i="15" s="1"/>
  <c r="M6" i="10" s="1"/>
  <c r="EG57" i="6"/>
  <c r="EI57" i="6" s="1"/>
  <c r="AC71" i="15" s="1"/>
  <c r="M47" i="10" s="1"/>
  <c r="EF57" i="6"/>
  <c r="EH57" i="6" s="1"/>
  <c r="AC65" i="15" s="1"/>
  <c r="EG56" i="6"/>
  <c r="EI56" i="6" s="1"/>
  <c r="AC70" i="15" s="1"/>
  <c r="M11" i="10" s="1"/>
  <c r="EF56" i="6"/>
  <c r="EH56" i="6" s="1"/>
  <c r="AC64" i="15" s="1"/>
  <c r="M123" i="10" s="1"/>
  <c r="EG55" i="6"/>
  <c r="EI55" i="6" s="1"/>
  <c r="AC69" i="15" s="1"/>
  <c r="M53" i="10" s="1"/>
  <c r="EF55" i="6"/>
  <c r="EH55" i="6" s="1"/>
  <c r="AC63" i="15" s="1"/>
  <c r="M3" i="10" s="1"/>
  <c r="EG54" i="6"/>
  <c r="EF54" i="6"/>
  <c r="EH54" i="6" s="1"/>
  <c r="AC62" i="15" s="1"/>
  <c r="M38" i="10" s="1"/>
  <c r="DS59" i="6"/>
  <c r="DU59" i="6" s="1"/>
  <c r="Z73" i="15" s="1"/>
  <c r="L73" i="10" s="1"/>
  <c r="DR59" i="6"/>
  <c r="DT59" i="6" s="1"/>
  <c r="Z67" i="15" s="1"/>
  <c r="L22" i="10" s="1"/>
  <c r="DS58" i="6"/>
  <c r="DU58" i="6" s="1"/>
  <c r="Z72" i="15" s="1"/>
  <c r="L20" i="10" s="1"/>
  <c r="DR58" i="6"/>
  <c r="DT58" i="6" s="1"/>
  <c r="Z66" i="15" s="1"/>
  <c r="L72" i="10" s="1"/>
  <c r="DS57" i="6"/>
  <c r="DU57" i="6" s="1"/>
  <c r="Z71" i="15" s="1"/>
  <c r="L48" i="10" s="1"/>
  <c r="DR57" i="6"/>
  <c r="DT57" i="6" s="1"/>
  <c r="Z65" i="15" s="1"/>
  <c r="L18" i="10" s="1"/>
  <c r="DS56" i="6"/>
  <c r="DU56" i="6" s="1"/>
  <c r="Z70" i="15" s="1"/>
  <c r="L47" i="10" s="1"/>
  <c r="DR56" i="6"/>
  <c r="DT56" i="6" s="1"/>
  <c r="Z64" i="15" s="1"/>
  <c r="L66" i="10" s="1"/>
  <c r="DS55" i="6"/>
  <c r="DU55" i="6" s="1"/>
  <c r="Z69" i="15" s="1"/>
  <c r="L53" i="10" s="1"/>
  <c r="DR55" i="6"/>
  <c r="DT55" i="6" s="1"/>
  <c r="Z63" i="15" s="1"/>
  <c r="L8" i="10" s="1"/>
  <c r="DS54" i="6"/>
  <c r="DU54" i="6" s="1"/>
  <c r="Z68" i="15" s="1"/>
  <c r="L11" i="10" s="1"/>
  <c r="DR54" i="6"/>
  <c r="DT54" i="6" s="1"/>
  <c r="Z62" i="15" s="1"/>
  <c r="L19" i="10" s="1"/>
  <c r="DS49" i="6"/>
  <c r="DU49" i="6" s="1"/>
  <c r="Z61" i="15" s="1"/>
  <c r="L29" i="10" s="1"/>
  <c r="DR49" i="6"/>
  <c r="DT49" i="6" s="1"/>
  <c r="Z55" i="15" s="1"/>
  <c r="L74" i="10" s="1"/>
  <c r="DS48" i="6"/>
  <c r="DU48" i="6" s="1"/>
  <c r="Z60" i="15" s="1"/>
  <c r="L67" i="10" s="1"/>
  <c r="DR48" i="6"/>
  <c r="DT48" i="6" s="1"/>
  <c r="Z54" i="15" s="1"/>
  <c r="L60" i="10" s="1"/>
  <c r="DS47" i="6"/>
  <c r="DU47" i="6" s="1"/>
  <c r="Z59" i="15" s="1"/>
  <c r="L65" i="10" s="1"/>
  <c r="DR47" i="6"/>
  <c r="DT47" i="6" s="1"/>
  <c r="Z53" i="15" s="1"/>
  <c r="L54" i="10" s="1"/>
  <c r="DS46" i="6"/>
  <c r="DU46" i="6" s="1"/>
  <c r="Z58" i="15" s="1"/>
  <c r="L110" i="10" s="1"/>
  <c r="DR46" i="6"/>
  <c r="DT46" i="6" s="1"/>
  <c r="Z52" i="15" s="1"/>
  <c r="L2" i="10" s="1"/>
  <c r="DS45" i="6"/>
  <c r="DU45" i="6" s="1"/>
  <c r="Z57" i="15" s="1"/>
  <c r="L39" i="10" s="1"/>
  <c r="DR45" i="6"/>
  <c r="DT45" i="6" s="1"/>
  <c r="Z51" i="15" s="1"/>
  <c r="L50" i="10" s="1"/>
  <c r="DS44" i="6"/>
  <c r="DR44" i="6"/>
  <c r="DE49" i="6"/>
  <c r="DG49" i="6" s="1"/>
  <c r="W61" i="15" s="1"/>
  <c r="K45" i="10" s="1"/>
  <c r="DD49" i="6"/>
  <c r="DF49" i="6" s="1"/>
  <c r="W55" i="15" s="1"/>
  <c r="K4" i="10" s="1"/>
  <c r="DE48" i="6"/>
  <c r="DG48" i="6" s="1"/>
  <c r="W60" i="15" s="1"/>
  <c r="K25" i="10" s="1"/>
  <c r="DD48" i="6"/>
  <c r="DF48" i="6" s="1"/>
  <c r="W54" i="15" s="1"/>
  <c r="K36" i="10" s="1"/>
  <c r="DE47" i="6"/>
  <c r="DG47" i="6" s="1"/>
  <c r="W59" i="15" s="1"/>
  <c r="K58" i="10" s="1"/>
  <c r="DD47" i="6"/>
  <c r="DF47" i="6" s="1"/>
  <c r="W53" i="15" s="1"/>
  <c r="K15" i="10" s="1"/>
  <c r="DE46" i="6"/>
  <c r="DG46" i="6" s="1"/>
  <c r="W58" i="15" s="1"/>
  <c r="K10" i="10" s="1"/>
  <c r="DD46" i="6"/>
  <c r="DF46" i="6" s="1"/>
  <c r="W52" i="15" s="1"/>
  <c r="K27" i="10" s="1"/>
  <c r="DE45" i="6"/>
  <c r="DG45" i="6" s="1"/>
  <c r="W57" i="15" s="1"/>
  <c r="K12" i="10" s="1"/>
  <c r="DD45" i="6"/>
  <c r="DF45" i="6" s="1"/>
  <c r="W51" i="15" s="1"/>
  <c r="K35" i="10" s="1"/>
  <c r="DE44" i="6"/>
  <c r="DG44" i="6" s="1"/>
  <c r="W56" i="15" s="1"/>
  <c r="K91" i="10" s="1"/>
  <c r="DD44" i="6"/>
  <c r="DF44" i="6" s="1"/>
  <c r="W50" i="15" s="1"/>
  <c r="K37" i="10" s="1"/>
  <c r="DE59" i="6"/>
  <c r="DG59" i="6" s="1"/>
  <c r="W73" i="15" s="1"/>
  <c r="K103" i="10" s="1"/>
  <c r="DD59" i="6"/>
  <c r="DF59" i="6" s="1"/>
  <c r="W67" i="15" s="1"/>
  <c r="K67" i="10" s="1"/>
  <c r="DE58" i="6"/>
  <c r="DG58" i="6" s="1"/>
  <c r="W72" i="15" s="1"/>
  <c r="K73" i="10" s="1"/>
  <c r="DD58" i="6"/>
  <c r="DF58" i="6" s="1"/>
  <c r="W66" i="15" s="1"/>
  <c r="K29" i="10" s="1"/>
  <c r="DE57" i="6"/>
  <c r="DG57" i="6" s="1"/>
  <c r="W71" i="15" s="1"/>
  <c r="K47" i="10" s="1"/>
  <c r="DD57" i="6"/>
  <c r="DF57" i="6" s="1"/>
  <c r="W65" i="15" s="1"/>
  <c r="K100" i="10" s="1"/>
  <c r="DE56" i="6"/>
  <c r="DG56" i="6" s="1"/>
  <c r="W70" i="15" s="1"/>
  <c r="K53" i="10" s="1"/>
  <c r="DD56" i="6"/>
  <c r="DF56" i="6" s="1"/>
  <c r="W64" i="15" s="1"/>
  <c r="K39" i="10" s="1"/>
  <c r="DE55" i="6"/>
  <c r="DG55" i="6" s="1"/>
  <c r="W69" i="15" s="1"/>
  <c r="K48" i="10" s="1"/>
  <c r="DD55" i="6"/>
  <c r="DF55" i="6" s="1"/>
  <c r="W63" i="15" s="1"/>
  <c r="K109" i="10" s="1"/>
  <c r="DE54" i="6"/>
  <c r="DD54" i="6"/>
  <c r="CQ59" i="6"/>
  <c r="CS59" i="6" s="1"/>
  <c r="T73" i="15" s="1"/>
  <c r="J120" i="10" s="1"/>
  <c r="CP59" i="6"/>
  <c r="CR59" i="6" s="1"/>
  <c r="T67" i="15" s="1"/>
  <c r="J58" i="10" s="1"/>
  <c r="CQ58" i="6"/>
  <c r="CS58" i="6" s="1"/>
  <c r="T72" i="15" s="1"/>
  <c r="J31" i="10" s="1"/>
  <c r="CP58" i="6"/>
  <c r="CR58" i="6" s="1"/>
  <c r="T66" i="15" s="1"/>
  <c r="J114" i="10" s="1"/>
  <c r="CQ57" i="6"/>
  <c r="CS57" i="6" s="1"/>
  <c r="T71" i="15" s="1"/>
  <c r="J55" i="10" s="1"/>
  <c r="CP57" i="6"/>
  <c r="CR57" i="6" s="1"/>
  <c r="T65" i="15" s="1"/>
  <c r="J45" i="10" s="1"/>
  <c r="CQ56" i="6"/>
  <c r="CS56" i="6" s="1"/>
  <c r="T70" i="15" s="1"/>
  <c r="J17" i="10" s="1"/>
  <c r="CP56" i="6"/>
  <c r="CR56" i="6" s="1"/>
  <c r="T64" i="15" s="1"/>
  <c r="J10" i="10" s="1"/>
  <c r="CQ55" i="6"/>
  <c r="CS55" i="6" s="1"/>
  <c r="T69" i="15" s="1"/>
  <c r="J26" i="10" s="1"/>
  <c r="CP55" i="6"/>
  <c r="CR55" i="6" s="1"/>
  <c r="T63" i="15" s="1"/>
  <c r="J12" i="10" s="1"/>
  <c r="CQ54" i="6"/>
  <c r="CS54" i="6" s="1"/>
  <c r="T68" i="15" s="1"/>
  <c r="J5" i="10" s="1"/>
  <c r="CP54" i="6"/>
  <c r="CR54" i="6" s="1"/>
  <c r="T62" i="15" s="1"/>
  <c r="J25" i="10" s="1"/>
  <c r="CQ49" i="6"/>
  <c r="CS49" i="6" s="1"/>
  <c r="T61" i="15" s="1"/>
  <c r="J21" i="10" s="1"/>
  <c r="CP49" i="6"/>
  <c r="CR49" i="6" s="1"/>
  <c r="T55" i="15" s="1"/>
  <c r="J14" i="10" s="1"/>
  <c r="CQ48" i="6"/>
  <c r="CS48" i="6" s="1"/>
  <c r="T60" i="15" s="1"/>
  <c r="J34" i="10" s="1"/>
  <c r="CP48" i="6"/>
  <c r="CR48" i="6" s="1"/>
  <c r="T54" i="15" s="1"/>
  <c r="J85" i="10" s="1"/>
  <c r="CQ47" i="6"/>
  <c r="CS47" i="6" s="1"/>
  <c r="T59" i="15" s="1"/>
  <c r="J113" i="10" s="1"/>
  <c r="CP47" i="6"/>
  <c r="CR47" i="6" s="1"/>
  <c r="T53" i="15" s="1"/>
  <c r="J13" i="10" s="1"/>
  <c r="CQ46" i="6"/>
  <c r="CS46" i="6" s="1"/>
  <c r="T58" i="15" s="1"/>
  <c r="J44" i="10" s="1"/>
  <c r="CP46" i="6"/>
  <c r="CR46" i="6" s="1"/>
  <c r="T52" i="15" s="1"/>
  <c r="J32" i="10" s="1"/>
  <c r="CQ45" i="6"/>
  <c r="CS45" i="6" s="1"/>
  <c r="T57" i="15" s="1"/>
  <c r="J3" i="10" s="1"/>
  <c r="CP45" i="6"/>
  <c r="CR45" i="6" s="1"/>
  <c r="T51" i="15" s="1"/>
  <c r="J62" i="10" s="1"/>
  <c r="CQ44" i="6"/>
  <c r="CP44" i="6"/>
  <c r="CQ39" i="6"/>
  <c r="CS39" i="6" s="1"/>
  <c r="T49" i="15" s="1"/>
  <c r="J78" i="10" s="1"/>
  <c r="CP39" i="6"/>
  <c r="CR39" i="6" s="1"/>
  <c r="T43" i="15" s="1"/>
  <c r="J118" i="10" s="1"/>
  <c r="CQ38" i="6"/>
  <c r="CS38" i="6" s="1"/>
  <c r="T48" i="15" s="1"/>
  <c r="J40" i="10" s="1"/>
  <c r="CP38" i="6"/>
  <c r="CR38" i="6" s="1"/>
  <c r="T42" i="15" s="1"/>
  <c r="CQ37" i="6"/>
  <c r="CS37" i="6" s="1"/>
  <c r="T47" i="15" s="1"/>
  <c r="J43" i="10" s="1"/>
  <c r="CP37" i="6"/>
  <c r="CR37" i="6" s="1"/>
  <c r="T41" i="15" s="1"/>
  <c r="J100" i="10" s="1"/>
  <c r="CQ36" i="6"/>
  <c r="CS36" i="6" s="1"/>
  <c r="T46" i="15" s="1"/>
  <c r="J81" i="10" s="1"/>
  <c r="CP36" i="6"/>
  <c r="CR36" i="6" s="1"/>
  <c r="T40" i="15" s="1"/>
  <c r="J39" i="10" s="1"/>
  <c r="CQ35" i="6"/>
  <c r="CS35" i="6" s="1"/>
  <c r="T45" i="15" s="1"/>
  <c r="J59" i="10" s="1"/>
  <c r="CP35" i="6"/>
  <c r="CR35" i="6" s="1"/>
  <c r="T39" i="15" s="1"/>
  <c r="J110" i="10" s="1"/>
  <c r="CQ34" i="6"/>
  <c r="CS34" i="6" s="1"/>
  <c r="T44" i="15" s="1"/>
  <c r="J23" i="10" s="1"/>
  <c r="CP34" i="6"/>
  <c r="CR34" i="6" s="1"/>
  <c r="T38" i="15" s="1"/>
  <c r="J67" i="10" s="1"/>
  <c r="CQ29" i="6"/>
  <c r="CS29" i="6" s="1"/>
  <c r="T37" i="15" s="1"/>
  <c r="J4" i="10" s="1"/>
  <c r="CP29" i="6"/>
  <c r="CR29" i="6" s="1"/>
  <c r="T31" i="15" s="1"/>
  <c r="J48" i="10" s="1"/>
  <c r="CQ28" i="6"/>
  <c r="CS28" i="6" s="1"/>
  <c r="T36" i="15" s="1"/>
  <c r="J27" i="10" s="1"/>
  <c r="CP28" i="6"/>
  <c r="CR28" i="6" s="1"/>
  <c r="T30" i="15" s="1"/>
  <c r="J11" i="10" s="1"/>
  <c r="CQ27" i="6"/>
  <c r="CS27" i="6" s="1"/>
  <c r="T35" i="15" s="1"/>
  <c r="J36" i="10" s="1"/>
  <c r="CP27" i="6"/>
  <c r="CR27" i="6" s="1"/>
  <c r="T29" i="15" s="1"/>
  <c r="J47" i="10" s="1"/>
  <c r="CQ26" i="6"/>
  <c r="CS26" i="6" s="1"/>
  <c r="T34" i="15" s="1"/>
  <c r="J15" i="10" s="1"/>
  <c r="CP26" i="6"/>
  <c r="CR26" i="6" s="1"/>
  <c r="T28" i="15" s="1"/>
  <c r="J53" i="10" s="1"/>
  <c r="CQ25" i="6"/>
  <c r="CS25" i="6" s="1"/>
  <c r="T33" i="15" s="1"/>
  <c r="J35" i="10" s="1"/>
  <c r="CP25" i="6"/>
  <c r="CR25" i="6" s="1"/>
  <c r="T27" i="15" s="1"/>
  <c r="J86" i="10" s="1"/>
  <c r="CQ24" i="6"/>
  <c r="CP24" i="6"/>
  <c r="CQ19" i="6"/>
  <c r="CS19" i="6" s="1"/>
  <c r="T25" i="15" s="1"/>
  <c r="J8" i="10" s="1"/>
  <c r="CP19" i="6"/>
  <c r="CR19" i="6" s="1"/>
  <c r="T19" i="15" s="1"/>
  <c r="J30" i="10" s="1"/>
  <c r="CQ18" i="6"/>
  <c r="CS18" i="6" s="1"/>
  <c r="T24" i="15" s="1"/>
  <c r="J72" i="10" s="1"/>
  <c r="CP18" i="6"/>
  <c r="CR18" i="6" s="1"/>
  <c r="T18" i="15" s="1"/>
  <c r="J33" i="10" s="1"/>
  <c r="CQ17" i="6"/>
  <c r="CS17" i="6" s="1"/>
  <c r="T23" i="15" s="1"/>
  <c r="J22" i="10" s="1"/>
  <c r="CP17" i="6"/>
  <c r="CR17" i="6" s="1"/>
  <c r="T17" i="15" s="1"/>
  <c r="J9" i="10" s="1"/>
  <c r="CQ16" i="6"/>
  <c r="CS16" i="6" s="1"/>
  <c r="T22" i="15" s="1"/>
  <c r="J66" i="10" s="1"/>
  <c r="CP16" i="6"/>
  <c r="CR16" i="6" s="1"/>
  <c r="T16" i="15" s="1"/>
  <c r="J24" i="10" s="1"/>
  <c r="CQ15" i="6"/>
  <c r="CS15" i="6" s="1"/>
  <c r="T21" i="15" s="1"/>
  <c r="J18" i="10" s="1"/>
  <c r="CP15" i="6"/>
  <c r="CR15" i="6" s="1"/>
  <c r="T15" i="15" s="1"/>
  <c r="J42" i="10" s="1"/>
  <c r="CQ14" i="6"/>
  <c r="CS14" i="6" s="1"/>
  <c r="T20" i="15" s="1"/>
  <c r="J19" i="10" s="1"/>
  <c r="CP14" i="6"/>
  <c r="CR14" i="6" s="1"/>
  <c r="T14" i="15" s="1"/>
  <c r="J61" i="10" s="1"/>
  <c r="DE19" i="6"/>
  <c r="DG19" i="6" s="1"/>
  <c r="W25" i="15" s="1"/>
  <c r="K75" i="10" s="1"/>
  <c r="DD19" i="6"/>
  <c r="DF19" i="6" s="1"/>
  <c r="W19" i="15" s="1"/>
  <c r="K32" i="10" s="1"/>
  <c r="DE18" i="6"/>
  <c r="DG18" i="6" s="1"/>
  <c r="W24" i="15" s="1"/>
  <c r="K77" i="10" s="1"/>
  <c r="DD18" i="6"/>
  <c r="DF18" i="6" s="1"/>
  <c r="W18" i="15" s="1"/>
  <c r="K92" i="10" s="1"/>
  <c r="DE17" i="6"/>
  <c r="DG17" i="6" s="1"/>
  <c r="W23" i="15" s="1"/>
  <c r="K28" i="10" s="1"/>
  <c r="DD17" i="6"/>
  <c r="DF17" i="6" s="1"/>
  <c r="W17" i="15" s="1"/>
  <c r="K62" i="10" s="1"/>
  <c r="DE16" i="6"/>
  <c r="DG16" i="6" s="1"/>
  <c r="W22" i="15" s="1"/>
  <c r="K52" i="10" s="1"/>
  <c r="DD16" i="6"/>
  <c r="DF16" i="6" s="1"/>
  <c r="W16" i="15" s="1"/>
  <c r="K13" i="10" s="1"/>
  <c r="DE15" i="6"/>
  <c r="DG15" i="6" s="1"/>
  <c r="W21" i="15" s="1"/>
  <c r="K71" i="10" s="1"/>
  <c r="DD15" i="6"/>
  <c r="DF15" i="6" s="1"/>
  <c r="W15" i="15" s="1"/>
  <c r="K14" i="10" s="1"/>
  <c r="DE14" i="6"/>
  <c r="DD14" i="6"/>
  <c r="DE29" i="6"/>
  <c r="DG29" i="6" s="1"/>
  <c r="W37" i="15" s="1"/>
  <c r="K17" i="10" s="1"/>
  <c r="DD29" i="6"/>
  <c r="DF29" i="6" s="1"/>
  <c r="W31" i="15" s="1"/>
  <c r="K7" i="10" s="1"/>
  <c r="DE28" i="6"/>
  <c r="DG28" i="6" s="1"/>
  <c r="W36" i="15" s="1"/>
  <c r="K55" i="10" s="1"/>
  <c r="DD28" i="6"/>
  <c r="DF28" i="6" s="1"/>
  <c r="W30" i="15" s="1"/>
  <c r="K74" i="10" s="1"/>
  <c r="DE27" i="6"/>
  <c r="DG27" i="6" s="1"/>
  <c r="W35" i="15" s="1"/>
  <c r="K41" i="10" s="1"/>
  <c r="DD27" i="6"/>
  <c r="DF27" i="6" s="1"/>
  <c r="W29" i="15" s="1"/>
  <c r="K60" i="10" s="1"/>
  <c r="DE26" i="6"/>
  <c r="DG26" i="6" s="1"/>
  <c r="W34" i="15" s="1"/>
  <c r="K26" i="10" s="1"/>
  <c r="DD26" i="6"/>
  <c r="DF26" i="6" s="1"/>
  <c r="W28" i="15" s="1"/>
  <c r="K54" i="10" s="1"/>
  <c r="DE25" i="6"/>
  <c r="DG25" i="6" s="1"/>
  <c r="W33" i="15" s="1"/>
  <c r="K5" i="10" s="1"/>
  <c r="DD25" i="6"/>
  <c r="DF25" i="6" s="1"/>
  <c r="W27" i="15" s="1"/>
  <c r="K50" i="10" s="1"/>
  <c r="DE24" i="6"/>
  <c r="DG24" i="6" s="1"/>
  <c r="W32" i="15" s="1"/>
  <c r="K31" i="10" s="1"/>
  <c r="DD24" i="6"/>
  <c r="DF24" i="6" s="1"/>
  <c r="W26" i="15" s="1"/>
  <c r="K2" i="10" s="1"/>
  <c r="DE39" i="6"/>
  <c r="DG39" i="6" s="1"/>
  <c r="W49" i="15" s="1"/>
  <c r="K21" i="10" s="1"/>
  <c r="DD39" i="6"/>
  <c r="DF39" i="6" s="1"/>
  <c r="W43" i="15" s="1"/>
  <c r="K69" i="10" s="1"/>
  <c r="DE38" i="6"/>
  <c r="DG38" i="6" s="1"/>
  <c r="W48" i="15" s="1"/>
  <c r="K3" i="10" s="1"/>
  <c r="DD38" i="6"/>
  <c r="DF38" i="6" s="1"/>
  <c r="W42" i="15" s="1"/>
  <c r="K72" i="10" s="1"/>
  <c r="DE37" i="6"/>
  <c r="DG37" i="6" s="1"/>
  <c r="W47" i="15" s="1"/>
  <c r="K44" i="10" s="1"/>
  <c r="DD37" i="6"/>
  <c r="DF37" i="6" s="1"/>
  <c r="W41" i="15" s="1"/>
  <c r="K22" i="10" s="1"/>
  <c r="DE36" i="6"/>
  <c r="DG36" i="6" s="1"/>
  <c r="W46" i="15" s="1"/>
  <c r="K38" i="10" s="1"/>
  <c r="DD36" i="6"/>
  <c r="DF36" i="6" s="1"/>
  <c r="W40" i="15" s="1"/>
  <c r="K18" i="10" s="1"/>
  <c r="DE35" i="6"/>
  <c r="DG35" i="6" s="1"/>
  <c r="W45" i="15" s="1"/>
  <c r="K6" i="10" s="1"/>
  <c r="DD35" i="6"/>
  <c r="DF35" i="6" s="1"/>
  <c r="W39" i="15" s="1"/>
  <c r="K19" i="10" s="1"/>
  <c r="DE34" i="6"/>
  <c r="DD34" i="6"/>
  <c r="DS39" i="6"/>
  <c r="DU39" i="6" s="1"/>
  <c r="Z49" i="15" s="1"/>
  <c r="L24" i="10" s="1"/>
  <c r="DR39" i="6"/>
  <c r="DT39" i="6" s="1"/>
  <c r="Z43" i="15" s="1"/>
  <c r="L55" i="10" s="1"/>
  <c r="DS38" i="6"/>
  <c r="DU38" i="6" s="1"/>
  <c r="Z48" i="15" s="1"/>
  <c r="L30" i="10" s="1"/>
  <c r="DR38" i="6"/>
  <c r="DT38" i="6" s="1"/>
  <c r="Z42" i="15" s="1"/>
  <c r="L31" i="10" s="1"/>
  <c r="DS37" i="6"/>
  <c r="DU37" i="6" s="1"/>
  <c r="Z47" i="15" s="1"/>
  <c r="L42" i="10" s="1"/>
  <c r="DR37" i="6"/>
  <c r="DT37" i="6" s="1"/>
  <c r="Z41" i="15" s="1"/>
  <c r="L17" i="10" s="1"/>
  <c r="DS36" i="6"/>
  <c r="DU36" i="6" s="1"/>
  <c r="Z46" i="15" s="1"/>
  <c r="L33" i="10" s="1"/>
  <c r="DR36" i="6"/>
  <c r="DT36" i="6" s="1"/>
  <c r="Z40" i="15" s="1"/>
  <c r="L41" i="10" s="1"/>
  <c r="DS35" i="6"/>
  <c r="DU35" i="6" s="1"/>
  <c r="Z45" i="15" s="1"/>
  <c r="L61" i="10" s="1"/>
  <c r="DR35" i="6"/>
  <c r="DT35" i="6" s="1"/>
  <c r="Z39" i="15" s="1"/>
  <c r="L26" i="10" s="1"/>
  <c r="DS34" i="6"/>
  <c r="DU34" i="6" s="1"/>
  <c r="Z44" i="15" s="1"/>
  <c r="L9" i="10" s="1"/>
  <c r="DR34" i="6"/>
  <c r="DT34" i="6" s="1"/>
  <c r="Z38" i="15" s="1"/>
  <c r="L5" i="10" s="1"/>
  <c r="DS29" i="6"/>
  <c r="DU29" i="6" s="1"/>
  <c r="Z37" i="15" s="1"/>
  <c r="L43" i="10" s="1"/>
  <c r="DR29" i="6"/>
  <c r="DT29" i="6" s="1"/>
  <c r="Z31" i="15" s="1"/>
  <c r="L21" i="10" s="1"/>
  <c r="DS28" i="6"/>
  <c r="DU28" i="6" s="1"/>
  <c r="Z36" i="15" s="1"/>
  <c r="L40" i="10" s="1"/>
  <c r="DR28" i="6"/>
  <c r="DT28" i="6" s="1"/>
  <c r="Z30" i="15" s="1"/>
  <c r="L44" i="10" s="1"/>
  <c r="DS27" i="6"/>
  <c r="DU27" i="6" s="1"/>
  <c r="Z35" i="15" s="1"/>
  <c r="L23" i="10" s="1"/>
  <c r="DR27" i="6"/>
  <c r="DT27" i="6" s="1"/>
  <c r="Z29" i="15" s="1"/>
  <c r="L34" i="10" s="1"/>
  <c r="DS26" i="6"/>
  <c r="DU26" i="6" s="1"/>
  <c r="Z34" i="15" s="1"/>
  <c r="L99" i="10" s="1"/>
  <c r="DR26" i="6"/>
  <c r="DT26" i="6" s="1"/>
  <c r="Z28" i="15" s="1"/>
  <c r="L38" i="10" s="1"/>
  <c r="DS25" i="6"/>
  <c r="DU25" i="6" s="1"/>
  <c r="Z33" i="15" s="1"/>
  <c r="L64" i="10" s="1"/>
  <c r="DR25" i="6"/>
  <c r="DT25" i="6" s="1"/>
  <c r="Z27" i="15" s="1"/>
  <c r="L3" i="10" s="1"/>
  <c r="DS24" i="6"/>
  <c r="DR24" i="6"/>
  <c r="DS19" i="6"/>
  <c r="DU19" i="6" s="1"/>
  <c r="Z25" i="15" s="1"/>
  <c r="L36" i="10" s="1"/>
  <c r="DR19" i="6"/>
  <c r="DT19" i="6" s="1"/>
  <c r="Z19" i="15" s="1"/>
  <c r="L75" i="10" s="1"/>
  <c r="DS18" i="6"/>
  <c r="DU18" i="6" s="1"/>
  <c r="Z24" i="15" s="1"/>
  <c r="L15" i="10" s="1"/>
  <c r="DR18" i="6"/>
  <c r="DT18" i="6" s="1"/>
  <c r="Z18" i="15" s="1"/>
  <c r="L71" i="10" s="1"/>
  <c r="DS17" i="6"/>
  <c r="DU17" i="6" s="1"/>
  <c r="Z23" i="15" s="1"/>
  <c r="L35" i="10" s="1"/>
  <c r="DR17" i="6"/>
  <c r="DT17" i="6" s="1"/>
  <c r="Z17" i="15" s="1"/>
  <c r="L77" i="10" s="1"/>
  <c r="DS16" i="6"/>
  <c r="DU16" i="6" s="1"/>
  <c r="Z22" i="15" s="1"/>
  <c r="L4" i="10" s="1"/>
  <c r="DR16" i="6"/>
  <c r="DT16" i="6" s="1"/>
  <c r="Z16" i="15" s="1"/>
  <c r="L46" i="10" s="1"/>
  <c r="DS15" i="6"/>
  <c r="DU15" i="6" s="1"/>
  <c r="Z21" i="15" s="1"/>
  <c r="L27" i="10" s="1"/>
  <c r="DR15" i="6"/>
  <c r="DT15" i="6" s="1"/>
  <c r="Z15" i="15" s="1"/>
  <c r="L28" i="10" s="1"/>
  <c r="DS14" i="6"/>
  <c r="DU14" i="6" s="1"/>
  <c r="Z20" i="15" s="1"/>
  <c r="L70" i="10" s="1"/>
  <c r="DR14" i="6"/>
  <c r="DT14" i="6" s="1"/>
  <c r="Z14" i="15" s="1"/>
  <c r="L51" i="10" s="1"/>
  <c r="DS9" i="6"/>
  <c r="DU9" i="6" s="1"/>
  <c r="Z13" i="15" s="1"/>
  <c r="L49" i="10" s="1"/>
  <c r="DR9" i="6"/>
  <c r="DT9" i="6" s="1"/>
  <c r="Z7" i="15" s="1"/>
  <c r="L32" i="10" s="1"/>
  <c r="DS8" i="6"/>
  <c r="DU8" i="6" s="1"/>
  <c r="Z12" i="15" s="1"/>
  <c r="L25" i="10" s="1"/>
  <c r="DR8" i="6"/>
  <c r="DT8" i="6" s="1"/>
  <c r="Z6" i="15" s="1"/>
  <c r="L92" i="10" s="1"/>
  <c r="DS7" i="6"/>
  <c r="DU7" i="6" s="1"/>
  <c r="Z11" i="15" s="1"/>
  <c r="L58" i="10" s="1"/>
  <c r="DR7" i="6"/>
  <c r="DT7" i="6" s="1"/>
  <c r="Z5" i="15" s="1"/>
  <c r="L13" i="10" s="1"/>
  <c r="DS6" i="6"/>
  <c r="DU6" i="6" s="1"/>
  <c r="Z10" i="15" s="1"/>
  <c r="L91" i="10" s="1"/>
  <c r="DR6" i="6"/>
  <c r="DT6" i="6" s="1"/>
  <c r="Z4" i="15" s="1"/>
  <c r="L62" i="10" s="1"/>
  <c r="DS5" i="6"/>
  <c r="DU5" i="6" s="1"/>
  <c r="Z9" i="15" s="1"/>
  <c r="L10" i="10" s="1"/>
  <c r="DR5" i="6"/>
  <c r="DT5" i="6" s="1"/>
  <c r="Z3" i="15" s="1"/>
  <c r="L14" i="10" s="1"/>
  <c r="DS4" i="6"/>
  <c r="DR4" i="6"/>
  <c r="DE9" i="6"/>
  <c r="DG9" i="6" s="1"/>
  <c r="W13" i="15" s="1"/>
  <c r="K30" i="10" s="1"/>
  <c r="DD9" i="6"/>
  <c r="DF9" i="6" s="1"/>
  <c r="W7" i="15" s="1"/>
  <c r="K43" i="10" s="1"/>
  <c r="DE8" i="6"/>
  <c r="DG8" i="6" s="1"/>
  <c r="W12" i="15" s="1"/>
  <c r="K42" i="10" s="1"/>
  <c r="DD8" i="6"/>
  <c r="DF8" i="6" s="1"/>
  <c r="W6" i="15" s="1"/>
  <c r="K78" i="10" s="1"/>
  <c r="DE7" i="6"/>
  <c r="DG7" i="6" s="1"/>
  <c r="W11" i="15" s="1"/>
  <c r="K24" i="10" s="1"/>
  <c r="DD7" i="6"/>
  <c r="DF7" i="6" s="1"/>
  <c r="W5" i="15" s="1"/>
  <c r="K40" i="10" s="1"/>
  <c r="DE6" i="6"/>
  <c r="DG6" i="6" s="1"/>
  <c r="W10" i="15" s="1"/>
  <c r="K33" i="10" s="1"/>
  <c r="DD6" i="6"/>
  <c r="DF6" i="6" s="1"/>
  <c r="W4" i="15" s="1"/>
  <c r="K64" i="10" s="1"/>
  <c r="DE5" i="6"/>
  <c r="DG5" i="6" s="1"/>
  <c r="W9" i="15" s="1"/>
  <c r="K9" i="10" s="1"/>
  <c r="DD5" i="6"/>
  <c r="DF5" i="6" s="1"/>
  <c r="W3" i="15" s="1"/>
  <c r="K57" i="10" s="1"/>
  <c r="DE4" i="6"/>
  <c r="DG4" i="6" s="1"/>
  <c r="W8" i="15" s="1"/>
  <c r="K61" i="10" s="1"/>
  <c r="DD4" i="6"/>
  <c r="DF4" i="6" s="1"/>
  <c r="W2" i="15" s="1"/>
  <c r="K59" i="10" s="1"/>
  <c r="CQ9" i="6"/>
  <c r="CS9" i="6" s="1"/>
  <c r="T13" i="15" s="1"/>
  <c r="J7" i="10" s="1"/>
  <c r="CP9" i="6"/>
  <c r="CR9" i="6" s="1"/>
  <c r="T7" i="15" s="1"/>
  <c r="J28" i="10" s="1"/>
  <c r="CQ8" i="6"/>
  <c r="CS8" i="6" s="1"/>
  <c r="T12" i="15" s="1"/>
  <c r="J60" i="10" s="1"/>
  <c r="CP8" i="6"/>
  <c r="CR8" i="6" s="1"/>
  <c r="T6" i="15" s="1"/>
  <c r="J51" i="10" s="1"/>
  <c r="CQ7" i="6"/>
  <c r="CS7" i="6" s="1"/>
  <c r="T11" i="15" s="1"/>
  <c r="J54" i="10" s="1"/>
  <c r="CP7" i="6"/>
  <c r="CR7" i="6" s="1"/>
  <c r="T5" i="15" s="1"/>
  <c r="J46" i="10" s="1"/>
  <c r="CQ6" i="6"/>
  <c r="CS6" i="6" s="1"/>
  <c r="T10" i="15" s="1"/>
  <c r="J74" i="10" s="1"/>
  <c r="CP6" i="6"/>
  <c r="CR6" i="6" s="1"/>
  <c r="T4" i="15" s="1"/>
  <c r="J52" i="10" s="1"/>
  <c r="CQ5" i="6"/>
  <c r="CS5" i="6" s="1"/>
  <c r="T9" i="15" s="1"/>
  <c r="J2" i="10" s="1"/>
  <c r="CP5" i="6"/>
  <c r="CR5" i="6" s="1"/>
  <c r="T3" i="15" s="1"/>
  <c r="J77" i="10" s="1"/>
  <c r="CQ4" i="6"/>
  <c r="CP4" i="6"/>
  <c r="AM9" i="6"/>
  <c r="AO9" i="6" s="1"/>
  <c r="H13" i="15" s="1"/>
  <c r="F107" i="10" s="1"/>
  <c r="AL9" i="6"/>
  <c r="AN9" i="6" s="1"/>
  <c r="H7" i="15" s="1"/>
  <c r="F454" i="10" s="1"/>
  <c r="AM8" i="6"/>
  <c r="AO8" i="6" s="1"/>
  <c r="H12" i="15" s="1"/>
  <c r="AL8" i="6"/>
  <c r="AN8" i="6" s="1"/>
  <c r="H6" i="15" s="1"/>
  <c r="F421" i="10" s="1"/>
  <c r="AM7" i="6"/>
  <c r="AO7" i="6" s="1"/>
  <c r="H11" i="15" s="1"/>
  <c r="AL7" i="6"/>
  <c r="AN7" i="6" s="1"/>
  <c r="H5" i="15" s="1"/>
  <c r="AM6" i="6"/>
  <c r="AO6" i="6" s="1"/>
  <c r="H10" i="15" s="1"/>
  <c r="AL6" i="6"/>
  <c r="AN6" i="6" s="1"/>
  <c r="H4" i="15" s="1"/>
  <c r="F185" i="10" s="1"/>
  <c r="AM5" i="6"/>
  <c r="AO5" i="6" s="1"/>
  <c r="H9" i="15" s="1"/>
  <c r="F125" i="10" s="1"/>
  <c r="AL5" i="6"/>
  <c r="AN5" i="6" s="1"/>
  <c r="H3" i="15" s="1"/>
  <c r="F348" i="10" s="1"/>
  <c r="AM4" i="6"/>
  <c r="AO4" i="6" s="1"/>
  <c r="H8" i="15" s="1"/>
  <c r="AL4" i="6"/>
  <c r="AN4" i="6" s="1"/>
  <c r="H2" i="15" s="1"/>
  <c r="AM19" i="6"/>
  <c r="AO19" i="6" s="1"/>
  <c r="H25" i="15" s="1"/>
  <c r="AL19" i="6"/>
  <c r="AN19" i="6" s="1"/>
  <c r="H19" i="15" s="1"/>
  <c r="F311" i="10" s="1"/>
  <c r="AM18" i="6"/>
  <c r="AO18" i="6" s="1"/>
  <c r="H24" i="15" s="1"/>
  <c r="AL18" i="6"/>
  <c r="AN18" i="6" s="1"/>
  <c r="H18" i="15" s="1"/>
  <c r="AM17" i="6"/>
  <c r="AO17" i="6" s="1"/>
  <c r="H23" i="15" s="1"/>
  <c r="AL17" i="6"/>
  <c r="AN17" i="6" s="1"/>
  <c r="H17" i="15" s="1"/>
  <c r="F437" i="10" s="1"/>
  <c r="AM16" i="6"/>
  <c r="AO16" i="6" s="1"/>
  <c r="H22" i="15" s="1"/>
  <c r="AL16" i="6"/>
  <c r="AN16" i="6" s="1"/>
  <c r="H16" i="15" s="1"/>
  <c r="AM15" i="6"/>
  <c r="AO15" i="6" s="1"/>
  <c r="H21" i="15" s="1"/>
  <c r="AL15" i="6"/>
  <c r="AN15" i="6" s="1"/>
  <c r="H15" i="15" s="1"/>
  <c r="AM14" i="6"/>
  <c r="AL14" i="6"/>
  <c r="AN14" i="6" s="1"/>
  <c r="H14" i="15" s="1"/>
  <c r="AM29" i="6"/>
  <c r="AO29" i="6" s="1"/>
  <c r="H37" i="15" s="1"/>
  <c r="AL29" i="6"/>
  <c r="AN29" i="6" s="1"/>
  <c r="H31" i="15" s="1"/>
  <c r="AM28" i="6"/>
  <c r="AO28" i="6" s="1"/>
  <c r="H36" i="15" s="1"/>
  <c r="F230" i="10" s="1"/>
  <c r="AL28" i="6"/>
  <c r="AN28" i="6" s="1"/>
  <c r="H30" i="15" s="1"/>
  <c r="AM27" i="6"/>
  <c r="AO27" i="6" s="1"/>
  <c r="H35" i="15" s="1"/>
  <c r="AL27" i="6"/>
  <c r="AN27" i="6" s="1"/>
  <c r="H29" i="15" s="1"/>
  <c r="AM26" i="6"/>
  <c r="AO26" i="6" s="1"/>
  <c r="H34" i="15" s="1"/>
  <c r="F428" i="10" s="1"/>
  <c r="AL26" i="6"/>
  <c r="AN26" i="6" s="1"/>
  <c r="H28" i="15" s="1"/>
  <c r="F5" i="10" s="1"/>
  <c r="AM25" i="6"/>
  <c r="AO25" i="6" s="1"/>
  <c r="H33" i="15" s="1"/>
  <c r="F129" i="10" s="1"/>
  <c r="AL25" i="6"/>
  <c r="AN25" i="6" s="1"/>
  <c r="H27" i="15" s="1"/>
  <c r="AM24" i="6"/>
  <c r="AO24" i="6" s="1"/>
  <c r="H32" i="15" s="1"/>
  <c r="AL24" i="6"/>
  <c r="AN24" i="6" s="1"/>
  <c r="H26" i="15" s="1"/>
  <c r="F76" i="10" s="1"/>
  <c r="BA29" i="6"/>
  <c r="BC29" i="6" s="1"/>
  <c r="K37" i="15" s="1"/>
  <c r="G61" i="10" s="1"/>
  <c r="AZ29" i="6"/>
  <c r="BB29" i="6" s="1"/>
  <c r="K31" i="15" s="1"/>
  <c r="G77" i="10" s="1"/>
  <c r="BA28" i="6"/>
  <c r="BC28" i="6" s="1"/>
  <c r="K36" i="15" s="1"/>
  <c r="AZ28" i="6"/>
  <c r="BB28" i="6" s="1"/>
  <c r="K30" i="15" s="1"/>
  <c r="G366" i="10" s="1"/>
  <c r="BA27" i="6"/>
  <c r="BC27" i="6" s="1"/>
  <c r="K35" i="15" s="1"/>
  <c r="G42" i="10" s="1"/>
  <c r="AZ27" i="6"/>
  <c r="BB27" i="6" s="1"/>
  <c r="K29" i="15" s="1"/>
  <c r="G354" i="10" s="1"/>
  <c r="BA26" i="6"/>
  <c r="BC26" i="6" s="1"/>
  <c r="K34" i="15" s="1"/>
  <c r="AZ26" i="6"/>
  <c r="BB26" i="6" s="1"/>
  <c r="K28" i="15" s="1"/>
  <c r="G120" i="10" s="1"/>
  <c r="BA25" i="6"/>
  <c r="BC25" i="6" s="1"/>
  <c r="K33" i="15" s="1"/>
  <c r="G24" i="10" s="1"/>
  <c r="AZ25" i="6"/>
  <c r="BB25" i="6" s="1"/>
  <c r="K27" i="15" s="1"/>
  <c r="BA24" i="6"/>
  <c r="AZ24" i="6"/>
  <c r="BB24" i="6" s="1"/>
  <c r="K26" i="15" s="1"/>
  <c r="BA19" i="6"/>
  <c r="BC19" i="6" s="1"/>
  <c r="K25" i="15" s="1"/>
  <c r="G137" i="10" s="1"/>
  <c r="AZ19" i="6"/>
  <c r="BB19" i="6" s="1"/>
  <c r="K19" i="15" s="1"/>
  <c r="BA18" i="6"/>
  <c r="BC18" i="6" s="1"/>
  <c r="K24" i="15" s="1"/>
  <c r="G447" i="10" s="1"/>
  <c r="AZ18" i="6"/>
  <c r="BB18" i="6" s="1"/>
  <c r="K18" i="15" s="1"/>
  <c r="BA17" i="6"/>
  <c r="BC17" i="6" s="1"/>
  <c r="K23" i="15" s="1"/>
  <c r="G127" i="10" s="1"/>
  <c r="AZ17" i="6"/>
  <c r="BB17" i="6" s="1"/>
  <c r="K17" i="15" s="1"/>
  <c r="G32" i="10" s="1"/>
  <c r="BA16" i="6"/>
  <c r="BC16" i="6" s="1"/>
  <c r="K22" i="15" s="1"/>
  <c r="AZ16" i="6"/>
  <c r="BB16" i="6" s="1"/>
  <c r="K16" i="15" s="1"/>
  <c r="BA15" i="6"/>
  <c r="BC15" i="6" s="1"/>
  <c r="K21" i="15" s="1"/>
  <c r="G27" i="10" s="1"/>
  <c r="AZ15" i="6"/>
  <c r="BB15" i="6" s="1"/>
  <c r="K15" i="15" s="1"/>
  <c r="G383" i="10" s="1"/>
  <c r="BA14" i="6"/>
  <c r="BC14" i="6" s="1"/>
  <c r="K20" i="15" s="1"/>
  <c r="G65" i="10" s="1"/>
  <c r="AZ14" i="6"/>
  <c r="BB14" i="6" s="1"/>
  <c r="K14" i="15" s="1"/>
  <c r="G62" i="10" s="1"/>
  <c r="BA9" i="6"/>
  <c r="BC9" i="6" s="1"/>
  <c r="K13" i="15" s="1"/>
  <c r="AZ9" i="6"/>
  <c r="BB9" i="6" s="1"/>
  <c r="K7" i="15" s="1"/>
  <c r="BA8" i="6"/>
  <c r="BC8" i="6" s="1"/>
  <c r="K12" i="15" s="1"/>
  <c r="G50" i="10" s="1"/>
  <c r="AZ8" i="6"/>
  <c r="BB8" i="6" s="1"/>
  <c r="K6" i="15" s="1"/>
  <c r="G355" i="10" s="1"/>
  <c r="BA7" i="6"/>
  <c r="BC7" i="6" s="1"/>
  <c r="K11" i="15" s="1"/>
  <c r="AZ7" i="6"/>
  <c r="BB7" i="6" s="1"/>
  <c r="K5" i="15" s="1"/>
  <c r="G40" i="10" s="1"/>
  <c r="BA6" i="6"/>
  <c r="BC6" i="6" s="1"/>
  <c r="K10" i="15" s="1"/>
  <c r="G54" i="10" s="1"/>
  <c r="AZ6" i="6"/>
  <c r="BB6" i="6" s="1"/>
  <c r="K4" i="15" s="1"/>
  <c r="BA5" i="6"/>
  <c r="BC5" i="6" s="1"/>
  <c r="K9" i="15" s="1"/>
  <c r="AZ5" i="6"/>
  <c r="BB5" i="6" s="1"/>
  <c r="K3" i="15" s="1"/>
  <c r="G78" i="10" s="1"/>
  <c r="BA4" i="6"/>
  <c r="AZ4" i="6"/>
  <c r="BB4" i="6" s="1"/>
  <c r="K2" i="15" s="1"/>
  <c r="G43" i="10" s="1"/>
  <c r="BO9" i="6"/>
  <c r="BQ9" i="6" s="1"/>
  <c r="N13" i="15" s="1"/>
  <c r="BN9" i="6"/>
  <c r="BP9" i="6" s="1"/>
  <c r="N7" i="15" s="1"/>
  <c r="H355" i="10" s="1"/>
  <c r="BO8" i="6"/>
  <c r="BQ8" i="6" s="1"/>
  <c r="N12" i="15" s="1"/>
  <c r="BN8" i="6"/>
  <c r="BP8" i="6" s="1"/>
  <c r="N6" i="15" s="1"/>
  <c r="H40" i="10" s="1"/>
  <c r="BO7" i="6"/>
  <c r="BQ7" i="6" s="1"/>
  <c r="N11" i="15" s="1"/>
  <c r="BN7" i="6"/>
  <c r="BP7" i="6" s="1"/>
  <c r="N5" i="15" s="1"/>
  <c r="BO6" i="6"/>
  <c r="BQ6" i="6" s="1"/>
  <c r="N10" i="15" s="1"/>
  <c r="H383" i="10" s="1"/>
  <c r="BN6" i="6"/>
  <c r="BP6" i="6" s="1"/>
  <c r="N4" i="15" s="1"/>
  <c r="BO5" i="6"/>
  <c r="BQ5" i="6" s="1"/>
  <c r="N9" i="15" s="1"/>
  <c r="H32" i="10" s="1"/>
  <c r="BN5" i="6"/>
  <c r="BP5" i="6" s="1"/>
  <c r="N3" i="15" s="1"/>
  <c r="H43" i="10" s="1"/>
  <c r="BO4" i="6"/>
  <c r="BQ4" i="6" s="1"/>
  <c r="N8" i="15" s="1"/>
  <c r="H62" i="10" s="1"/>
  <c r="BN4" i="6"/>
  <c r="BP4" i="6" s="1"/>
  <c r="N2" i="15" s="1"/>
  <c r="H59" i="10" s="1"/>
  <c r="BO19" i="6"/>
  <c r="BQ19" i="6" s="1"/>
  <c r="N25" i="15" s="1"/>
  <c r="H447" i="10" s="1"/>
  <c r="BN19" i="6"/>
  <c r="BP19" i="6" s="1"/>
  <c r="N19" i="15" s="1"/>
  <c r="BO18" i="6"/>
  <c r="BQ18" i="6" s="1"/>
  <c r="N24" i="15" s="1"/>
  <c r="H137" i="10" s="1"/>
  <c r="BN18" i="6"/>
  <c r="BP18" i="6" s="1"/>
  <c r="N18" i="15" s="1"/>
  <c r="H50" i="10" s="1"/>
  <c r="BO17" i="6"/>
  <c r="BQ17" i="6" s="1"/>
  <c r="N23" i="15" s="1"/>
  <c r="BN17" i="6"/>
  <c r="BP17" i="6" s="1"/>
  <c r="N17" i="15" s="1"/>
  <c r="BO16" i="6"/>
  <c r="BQ16" i="6" s="1"/>
  <c r="N22" i="15" s="1"/>
  <c r="BN16" i="6"/>
  <c r="BP16" i="6" s="1"/>
  <c r="N16" i="15" s="1"/>
  <c r="H54" i="10" s="1"/>
  <c r="BO15" i="6"/>
  <c r="BQ15" i="6" s="1"/>
  <c r="N21" i="15" s="1"/>
  <c r="BN15" i="6"/>
  <c r="BP15" i="6" s="1"/>
  <c r="N15" i="15" s="1"/>
  <c r="BO14" i="6"/>
  <c r="BN14" i="6"/>
  <c r="BP14" i="6" s="1"/>
  <c r="N14" i="15" s="1"/>
  <c r="H200" i="10" s="1"/>
  <c r="BO29" i="6"/>
  <c r="BQ29" i="6" s="1"/>
  <c r="N37" i="15" s="1"/>
  <c r="H121" i="10" s="1"/>
  <c r="BN29" i="6"/>
  <c r="BP29" i="6" s="1"/>
  <c r="N31" i="15" s="1"/>
  <c r="H89" i="10" s="1"/>
  <c r="BO28" i="6"/>
  <c r="BQ28" i="6" s="1"/>
  <c r="N36" i="15" s="1"/>
  <c r="H110" i="10" s="1"/>
  <c r="BN28" i="6"/>
  <c r="BP28" i="6" s="1"/>
  <c r="N30" i="15" s="1"/>
  <c r="H22" i="10" s="1"/>
  <c r="BO27" i="6"/>
  <c r="BQ27" i="6" s="1"/>
  <c r="N35" i="15" s="1"/>
  <c r="H227" i="10" s="1"/>
  <c r="BN27" i="6"/>
  <c r="BP27" i="6" s="1"/>
  <c r="N29" i="15" s="1"/>
  <c r="H72" i="10" s="1"/>
  <c r="BO26" i="6"/>
  <c r="BQ26" i="6" s="1"/>
  <c r="N34" i="15" s="1"/>
  <c r="BN26" i="6"/>
  <c r="BP26" i="6" s="1"/>
  <c r="N28" i="15" s="1"/>
  <c r="H76" i="10" s="1"/>
  <c r="BO25" i="6"/>
  <c r="BQ25" i="6" s="1"/>
  <c r="N33" i="15" s="1"/>
  <c r="BN25" i="6"/>
  <c r="BP25" i="6" s="1"/>
  <c r="N27" i="15" s="1"/>
  <c r="H425" i="10" s="1"/>
  <c r="BO24" i="6"/>
  <c r="BN24" i="6"/>
  <c r="BP24" i="6" s="1"/>
  <c r="N26" i="15" s="1"/>
  <c r="BO39" i="6"/>
  <c r="BQ39" i="6" s="1"/>
  <c r="N49" i="15" s="1"/>
  <c r="BN39" i="6"/>
  <c r="BP39" i="6" s="1"/>
  <c r="N43" i="15" s="1"/>
  <c r="H105" i="10" s="1"/>
  <c r="BO38" i="6"/>
  <c r="BQ38" i="6" s="1"/>
  <c r="N48" i="15" s="1"/>
  <c r="H218" i="10" s="1"/>
  <c r="BN38" i="6"/>
  <c r="BP38" i="6" s="1"/>
  <c r="N42" i="15" s="1"/>
  <c r="BO37" i="6"/>
  <c r="BQ37" i="6" s="1"/>
  <c r="N47" i="15" s="1"/>
  <c r="BN37" i="6"/>
  <c r="BP37" i="6" s="1"/>
  <c r="N41" i="15" s="1"/>
  <c r="BO36" i="6"/>
  <c r="BQ36" i="6" s="1"/>
  <c r="N46" i="15" s="1"/>
  <c r="H423" i="10" s="1"/>
  <c r="BN36" i="6"/>
  <c r="BP36" i="6" s="1"/>
  <c r="N40" i="15" s="1"/>
  <c r="H42" i="10" s="1"/>
  <c r="BO35" i="6"/>
  <c r="BQ35" i="6" s="1"/>
  <c r="N45" i="15" s="1"/>
  <c r="BN35" i="6"/>
  <c r="BP35" i="6" s="1"/>
  <c r="N39" i="15" s="1"/>
  <c r="H61" i="10" s="1"/>
  <c r="BO34" i="6"/>
  <c r="BQ34" i="6" s="1"/>
  <c r="N44" i="15" s="1"/>
  <c r="H294" i="10" s="1"/>
  <c r="BN34" i="6"/>
  <c r="BP34" i="6" s="1"/>
  <c r="N38" i="15" s="1"/>
  <c r="BO49" i="6"/>
  <c r="BQ49" i="6" s="1"/>
  <c r="N61" i="15" s="1"/>
  <c r="BN49" i="6"/>
  <c r="BP49" i="6" s="1"/>
  <c r="N55" i="15" s="1"/>
  <c r="BO48" i="6"/>
  <c r="BQ48" i="6" s="1"/>
  <c r="N60" i="15" s="1"/>
  <c r="BN48" i="6"/>
  <c r="BP48" i="6" s="1"/>
  <c r="N54" i="15" s="1"/>
  <c r="BO47" i="6"/>
  <c r="BQ47" i="6" s="1"/>
  <c r="N59" i="15" s="1"/>
  <c r="H334" i="10" s="1"/>
  <c r="BN47" i="6"/>
  <c r="BP47" i="6" s="1"/>
  <c r="N53" i="15" s="1"/>
  <c r="H122" i="10" s="1"/>
  <c r="BO46" i="6"/>
  <c r="BQ46" i="6" s="1"/>
  <c r="N58" i="15" s="1"/>
  <c r="H273" i="10" s="1"/>
  <c r="BN46" i="6"/>
  <c r="BP46" i="6" s="1"/>
  <c r="N52" i="15" s="1"/>
  <c r="H77" i="10" s="1"/>
  <c r="BO45" i="6"/>
  <c r="BQ45" i="6" s="1"/>
  <c r="N57" i="15" s="1"/>
  <c r="BN45" i="6"/>
  <c r="BP45" i="6" s="1"/>
  <c r="N51" i="15" s="1"/>
  <c r="H354" i="10" s="1"/>
  <c r="BO44" i="6"/>
  <c r="BQ44" i="6" s="1"/>
  <c r="N56" i="15" s="1"/>
  <c r="H251" i="10" s="1"/>
  <c r="BN44" i="6"/>
  <c r="BP44" i="6" s="1"/>
  <c r="N50" i="15" s="1"/>
  <c r="BO59" i="6"/>
  <c r="BQ59" i="6" s="1"/>
  <c r="N73" i="15" s="1"/>
  <c r="H445" i="10" s="1"/>
  <c r="BN59" i="6"/>
  <c r="BP59" i="6" s="1"/>
  <c r="N67" i="15" s="1"/>
  <c r="H221" i="10" s="1"/>
  <c r="BO58" i="6"/>
  <c r="BQ58" i="6" s="1"/>
  <c r="N72" i="15" s="1"/>
  <c r="H327" i="10" s="1"/>
  <c r="BN58" i="6"/>
  <c r="BP58" i="6" s="1"/>
  <c r="N66" i="15" s="1"/>
  <c r="BO57" i="6"/>
  <c r="BQ57" i="6" s="1"/>
  <c r="N71" i="15" s="1"/>
  <c r="BN57" i="6"/>
  <c r="BP57" i="6" s="1"/>
  <c r="N65" i="15" s="1"/>
  <c r="BO56" i="6"/>
  <c r="BQ56" i="6" s="1"/>
  <c r="N70" i="15" s="1"/>
  <c r="BN56" i="6"/>
  <c r="BP56" i="6" s="1"/>
  <c r="N64" i="15" s="1"/>
  <c r="BO55" i="6"/>
  <c r="BQ55" i="6" s="1"/>
  <c r="N69" i="15" s="1"/>
  <c r="H387" i="10" s="1"/>
  <c r="BN55" i="6"/>
  <c r="BP55" i="6" s="1"/>
  <c r="N63" i="15" s="1"/>
  <c r="BO54" i="6"/>
  <c r="BN54" i="6"/>
  <c r="BP54" i="6" s="1"/>
  <c r="N62" i="15" s="1"/>
  <c r="BA39" i="6"/>
  <c r="BC39" i="6" s="1"/>
  <c r="K49" i="15" s="1"/>
  <c r="AZ39" i="6"/>
  <c r="BB39" i="6" s="1"/>
  <c r="K43" i="15" s="1"/>
  <c r="G272" i="10" s="1"/>
  <c r="BA38" i="6"/>
  <c r="BC38" i="6" s="1"/>
  <c r="K48" i="15" s="1"/>
  <c r="G425" i="10" s="1"/>
  <c r="AZ38" i="6"/>
  <c r="BB38" i="6" s="1"/>
  <c r="K42" i="15" s="1"/>
  <c r="BA37" i="6"/>
  <c r="BC37" i="6" s="1"/>
  <c r="K47" i="15" s="1"/>
  <c r="G72" i="10" s="1"/>
  <c r="AZ37" i="6"/>
  <c r="BB37" i="6" s="1"/>
  <c r="K41" i="15" s="1"/>
  <c r="BA36" i="6"/>
  <c r="BC36" i="6" s="1"/>
  <c r="K46" i="15" s="1"/>
  <c r="AZ36" i="6"/>
  <c r="BB36" i="6" s="1"/>
  <c r="K40" i="15" s="1"/>
  <c r="G334" i="10" s="1"/>
  <c r="BA35" i="6"/>
  <c r="BC35" i="6" s="1"/>
  <c r="K45" i="15" s="1"/>
  <c r="G22" i="10" s="1"/>
  <c r="AZ35" i="6"/>
  <c r="BB35" i="6" s="1"/>
  <c r="K39" i="15" s="1"/>
  <c r="G273" i="10" s="1"/>
  <c r="BA34" i="6"/>
  <c r="BC34" i="6" s="1"/>
  <c r="K44" i="15" s="1"/>
  <c r="AZ34" i="6"/>
  <c r="BB34" i="6" s="1"/>
  <c r="K38" i="15" s="1"/>
  <c r="G251" i="10" s="1"/>
  <c r="AM39" i="6"/>
  <c r="AO39" i="6" s="1"/>
  <c r="H49" i="15" s="1"/>
  <c r="AL39" i="6"/>
  <c r="AN39" i="6" s="1"/>
  <c r="H43" i="15" s="1"/>
  <c r="F73" i="10" s="1"/>
  <c r="AM38" i="6"/>
  <c r="AO38" i="6" s="1"/>
  <c r="H48" i="15" s="1"/>
  <c r="AL38" i="6"/>
  <c r="AN38" i="6" s="1"/>
  <c r="H42" i="15" s="1"/>
  <c r="AM37" i="6"/>
  <c r="AO37" i="6" s="1"/>
  <c r="H47" i="15" s="1"/>
  <c r="F333" i="10" s="1"/>
  <c r="AD333" i="10" s="1"/>
  <c r="AL37" i="6"/>
  <c r="AN37" i="6" s="1"/>
  <c r="H41" i="15" s="1"/>
  <c r="F47" i="10" s="1"/>
  <c r="AM36" i="6"/>
  <c r="AO36" i="6" s="1"/>
  <c r="H46" i="15" s="1"/>
  <c r="AL36" i="6"/>
  <c r="AN36" i="6" s="1"/>
  <c r="H40" i="15" s="1"/>
  <c r="F20" i="10" s="1"/>
  <c r="AM35" i="6"/>
  <c r="AO35" i="6" s="1"/>
  <c r="H45" i="15" s="1"/>
  <c r="AL35" i="6"/>
  <c r="AN35" i="6" s="1"/>
  <c r="H39" i="15" s="1"/>
  <c r="AM34" i="6"/>
  <c r="AL34" i="6"/>
  <c r="AN34" i="6" s="1"/>
  <c r="H38" i="15" s="1"/>
  <c r="AM49" i="6"/>
  <c r="AO49" i="6" s="1"/>
  <c r="H61" i="15" s="1"/>
  <c r="F218" i="10" s="1"/>
  <c r="AL49" i="6"/>
  <c r="AN49" i="6" s="1"/>
  <c r="H55" i="15" s="1"/>
  <c r="AM48" i="6"/>
  <c r="AO48" i="6" s="1"/>
  <c r="H60" i="15" s="1"/>
  <c r="AL48" i="6"/>
  <c r="AN48" i="6" s="1"/>
  <c r="H54" i="15" s="1"/>
  <c r="F174" i="10" s="1"/>
  <c r="AM47" i="6"/>
  <c r="AO47" i="6" s="1"/>
  <c r="H59" i="15" s="1"/>
  <c r="AL47" i="6"/>
  <c r="AN47" i="6" s="1"/>
  <c r="H53" i="15" s="1"/>
  <c r="AM46" i="6"/>
  <c r="AO46" i="6" s="1"/>
  <c r="H58" i="15" s="1"/>
  <c r="AL46" i="6"/>
  <c r="AN46" i="6" s="1"/>
  <c r="H52" i="15" s="1"/>
  <c r="AM45" i="6"/>
  <c r="AO45" i="6" s="1"/>
  <c r="H57" i="15" s="1"/>
  <c r="F178" i="10" s="1"/>
  <c r="AL45" i="6"/>
  <c r="AN45" i="6" s="1"/>
  <c r="H51" i="15" s="1"/>
  <c r="F38" i="10" s="1"/>
  <c r="AM44" i="6"/>
  <c r="AO44" i="6" s="1"/>
  <c r="H56" i="15" s="1"/>
  <c r="F468" i="10" s="1"/>
  <c r="AL44" i="6"/>
  <c r="AN44" i="6" s="1"/>
  <c r="H50" i="15" s="1"/>
  <c r="F132" i="10" s="1"/>
  <c r="BA49" i="6"/>
  <c r="BC49" i="6" s="1"/>
  <c r="K61" i="15" s="1"/>
  <c r="G445" i="10" s="1"/>
  <c r="AZ49" i="6"/>
  <c r="BB49" i="6" s="1"/>
  <c r="K55" i="15" s="1"/>
  <c r="BA48" i="6"/>
  <c r="BC48" i="6" s="1"/>
  <c r="K60" i="15" s="1"/>
  <c r="G291" i="10" s="1"/>
  <c r="AZ48" i="6"/>
  <c r="BB48" i="6" s="1"/>
  <c r="K54" i="15" s="1"/>
  <c r="G185" i="10" s="1"/>
  <c r="BA47" i="6"/>
  <c r="BC47" i="6" s="1"/>
  <c r="K59" i="15" s="1"/>
  <c r="AZ47" i="6"/>
  <c r="BB47" i="6" s="1"/>
  <c r="K53" i="15" s="1"/>
  <c r="BA46" i="6"/>
  <c r="BC46" i="6" s="1"/>
  <c r="K58" i="15" s="1"/>
  <c r="G5" i="10" s="1"/>
  <c r="AZ46" i="6"/>
  <c r="BB46" i="6" s="1"/>
  <c r="K52" i="15" s="1"/>
  <c r="BA45" i="6"/>
  <c r="BC45" i="6" s="1"/>
  <c r="K57" i="15" s="1"/>
  <c r="G387" i="10" s="1"/>
  <c r="AZ45" i="6"/>
  <c r="BB45" i="6" s="1"/>
  <c r="K51" i="15" s="1"/>
  <c r="G218" i="10" s="1"/>
  <c r="BA44" i="6"/>
  <c r="AZ44" i="6"/>
  <c r="BB44" i="6" s="1"/>
  <c r="K50" i="15" s="1"/>
  <c r="G423" i="10" s="1"/>
  <c r="BA59" i="6"/>
  <c r="BC59" i="6" s="1"/>
  <c r="K73" i="15" s="1"/>
  <c r="G345" i="10" s="1"/>
  <c r="AD345" i="10" s="1"/>
  <c r="AZ59" i="6"/>
  <c r="BB59" i="6" s="1"/>
  <c r="K67" i="15" s="1"/>
  <c r="BA58" i="6"/>
  <c r="BC58" i="6" s="1"/>
  <c r="K72" i="15" s="1"/>
  <c r="AZ58" i="6"/>
  <c r="BB58" i="6" s="1"/>
  <c r="K66" i="15" s="1"/>
  <c r="BA57" i="6"/>
  <c r="BC57" i="6" s="1"/>
  <c r="K71" i="15" s="1"/>
  <c r="G374" i="10" s="1"/>
  <c r="AD374" i="10" s="1"/>
  <c r="AZ57" i="6"/>
  <c r="BB57" i="6" s="1"/>
  <c r="K65" i="15" s="1"/>
  <c r="BA56" i="6"/>
  <c r="BC56" i="6" s="1"/>
  <c r="K70" i="15" s="1"/>
  <c r="AZ56" i="6"/>
  <c r="BB56" i="6" s="1"/>
  <c r="K64" i="15" s="1"/>
  <c r="G227" i="10" s="1"/>
  <c r="BA55" i="6"/>
  <c r="BC55" i="6" s="1"/>
  <c r="K69" i="15" s="1"/>
  <c r="AZ55" i="6"/>
  <c r="BB55" i="6" s="1"/>
  <c r="K63" i="15" s="1"/>
  <c r="BA54" i="6"/>
  <c r="BC54" i="6" s="1"/>
  <c r="K68" i="15" s="1"/>
  <c r="AZ54" i="6"/>
  <c r="BB54" i="6" s="1"/>
  <c r="K62" i="15" s="1"/>
  <c r="AM59" i="6"/>
  <c r="AO59" i="6" s="1"/>
  <c r="H73" i="15" s="1"/>
  <c r="F100" i="10" s="1"/>
  <c r="AL59" i="6"/>
  <c r="AN59" i="6" s="1"/>
  <c r="H67" i="15" s="1"/>
  <c r="AM58" i="6"/>
  <c r="AO58" i="6" s="1"/>
  <c r="H72" i="15" s="1"/>
  <c r="AL58" i="6"/>
  <c r="AN58" i="6" s="1"/>
  <c r="H66" i="15" s="1"/>
  <c r="F15" i="10" s="1"/>
  <c r="AM57" i="6"/>
  <c r="AO57" i="6" s="1"/>
  <c r="H71" i="15" s="1"/>
  <c r="F118" i="10" s="1"/>
  <c r="AL57" i="6"/>
  <c r="AN57" i="6" s="1"/>
  <c r="H65" i="15" s="1"/>
  <c r="F27" i="10" s="1"/>
  <c r="AM56" i="6"/>
  <c r="AO56" i="6" s="1"/>
  <c r="H70" i="15" s="1"/>
  <c r="AL56" i="6"/>
  <c r="AN56" i="6" s="1"/>
  <c r="H64" i="15" s="1"/>
  <c r="AM55" i="6"/>
  <c r="AO55" i="6" s="1"/>
  <c r="H69" i="15" s="1"/>
  <c r="AL55" i="6"/>
  <c r="AN55" i="6" s="1"/>
  <c r="H63" i="15" s="1"/>
  <c r="AM54" i="6"/>
  <c r="AL54" i="6"/>
  <c r="AN54" i="6" s="1"/>
  <c r="H62" i="15" s="1"/>
  <c r="F35" i="10" s="1"/>
  <c r="Y49" i="6"/>
  <c r="AA49" i="6" s="1"/>
  <c r="E61" i="15" s="1"/>
  <c r="E274" i="10" s="1"/>
  <c r="AD274" i="10" s="1"/>
  <c r="X49" i="6"/>
  <c r="Z49" i="6" s="1"/>
  <c r="E55" i="15" s="1"/>
  <c r="Y48" i="6"/>
  <c r="AA48" i="6" s="1"/>
  <c r="E60" i="15" s="1"/>
  <c r="E454" i="10" s="1"/>
  <c r="X48" i="6"/>
  <c r="Z48" i="6" s="1"/>
  <c r="E54" i="15" s="1"/>
  <c r="Y47" i="6"/>
  <c r="AA47" i="6" s="1"/>
  <c r="E59" i="15" s="1"/>
  <c r="E185" i="10" s="1"/>
  <c r="X47" i="6"/>
  <c r="Z47" i="6" s="1"/>
  <c r="E53" i="15" s="1"/>
  <c r="Y46" i="6"/>
  <c r="AA46" i="6" s="1"/>
  <c r="E58" i="15" s="1"/>
  <c r="E421" i="10" s="1"/>
  <c r="X46" i="6"/>
  <c r="Z46" i="6" s="1"/>
  <c r="E52" i="15" s="1"/>
  <c r="E441" i="10" s="1"/>
  <c r="Y45" i="6"/>
  <c r="AA45" i="6" s="1"/>
  <c r="E57" i="15" s="1"/>
  <c r="E348" i="10" s="1"/>
  <c r="X45" i="6"/>
  <c r="Z45" i="6" s="1"/>
  <c r="E51" i="15" s="1"/>
  <c r="Y44" i="6"/>
  <c r="AA44" i="6" s="1"/>
  <c r="E56" i="15" s="1"/>
  <c r="X44" i="6"/>
  <c r="Z44" i="6" s="1"/>
  <c r="E50" i="15" s="1"/>
  <c r="Y59" i="6"/>
  <c r="AA59" i="6" s="1"/>
  <c r="E73" i="15" s="1"/>
  <c r="E67" i="10" s="1"/>
  <c r="X59" i="6"/>
  <c r="Z59" i="6" s="1"/>
  <c r="E67" i="15" s="1"/>
  <c r="E214" i="10" s="1"/>
  <c r="Y58" i="6"/>
  <c r="AA58" i="6" s="1"/>
  <c r="E72" i="15" s="1"/>
  <c r="X58" i="6"/>
  <c r="Z58" i="6" s="1"/>
  <c r="E66" i="15" s="1"/>
  <c r="E218" i="10" s="1"/>
  <c r="Y57" i="6"/>
  <c r="AA57" i="6" s="1"/>
  <c r="E71" i="15" s="1"/>
  <c r="X57" i="6"/>
  <c r="Z57" i="6" s="1"/>
  <c r="E65" i="15" s="1"/>
  <c r="Y56" i="6"/>
  <c r="AA56" i="6" s="1"/>
  <c r="E70" i="15" s="1"/>
  <c r="X56" i="6"/>
  <c r="Z56" i="6" s="1"/>
  <c r="E64" i="15" s="1"/>
  <c r="E127" i="10" s="1"/>
  <c r="Y55" i="6"/>
  <c r="AA55" i="6" s="1"/>
  <c r="E69" i="15" s="1"/>
  <c r="E80" i="10" s="1"/>
  <c r="X55" i="6"/>
  <c r="Z55" i="6" s="1"/>
  <c r="E63" i="15" s="1"/>
  <c r="E178" i="10" s="1"/>
  <c r="Y54" i="6"/>
  <c r="X54" i="6"/>
  <c r="K59" i="6"/>
  <c r="M59" i="6" s="1"/>
  <c r="B73" i="15" s="1"/>
  <c r="J59" i="6"/>
  <c r="L59" i="6" s="1"/>
  <c r="B67" i="15" s="1"/>
  <c r="D100" i="10" s="1"/>
  <c r="K58" i="6"/>
  <c r="M58" i="6" s="1"/>
  <c r="B72" i="15" s="1"/>
  <c r="J58" i="6"/>
  <c r="L58" i="6" s="1"/>
  <c r="B66" i="15" s="1"/>
  <c r="K57" i="6"/>
  <c r="M57" i="6" s="1"/>
  <c r="B71" i="15" s="1"/>
  <c r="J57" i="6"/>
  <c r="L57" i="6" s="1"/>
  <c r="B65" i="15" s="1"/>
  <c r="D67" i="10" s="1"/>
  <c r="K56" i="6"/>
  <c r="M56" i="6" s="1"/>
  <c r="B70" i="15" s="1"/>
  <c r="D125" i="10" s="1"/>
  <c r="J56" i="6"/>
  <c r="L56" i="6" s="1"/>
  <c r="B64" i="15" s="1"/>
  <c r="D65" i="10" s="1"/>
  <c r="K55" i="6"/>
  <c r="M55" i="6" s="1"/>
  <c r="B69" i="15" s="1"/>
  <c r="J55" i="6"/>
  <c r="L55" i="6" s="1"/>
  <c r="B63" i="15" s="1"/>
  <c r="D82" i="10" s="1"/>
  <c r="K54" i="6"/>
  <c r="M54" i="6" s="1"/>
  <c r="B68" i="15" s="1"/>
  <c r="J54" i="6"/>
  <c r="L54" i="6" s="1"/>
  <c r="B62" i="15" s="1"/>
  <c r="D109" i="10" s="1"/>
  <c r="K49" i="6"/>
  <c r="M49" i="6" s="1"/>
  <c r="B61" i="15" s="1"/>
  <c r="D73" i="10" s="1"/>
  <c r="J49" i="6"/>
  <c r="L49" i="6" s="1"/>
  <c r="B55" i="15" s="1"/>
  <c r="D428" i="10" s="1"/>
  <c r="K48" i="6"/>
  <c r="M48" i="6" s="1"/>
  <c r="B60" i="15" s="1"/>
  <c r="D47" i="10" s="1"/>
  <c r="J48" i="6"/>
  <c r="L48" i="6" s="1"/>
  <c r="B54" i="15" s="1"/>
  <c r="K47" i="6"/>
  <c r="M47" i="6" s="1"/>
  <c r="B59" i="15" s="1"/>
  <c r="J47" i="6"/>
  <c r="L47" i="6" s="1"/>
  <c r="B53" i="15" s="1"/>
  <c r="K46" i="6"/>
  <c r="M46" i="6" s="1"/>
  <c r="B58" i="15" s="1"/>
  <c r="J46" i="6"/>
  <c r="L46" i="6" s="1"/>
  <c r="B52" i="15" s="1"/>
  <c r="D129" i="10" s="1"/>
  <c r="K45" i="6"/>
  <c r="M45" i="6" s="1"/>
  <c r="B57" i="15" s="1"/>
  <c r="J45" i="6"/>
  <c r="L45" i="6" s="1"/>
  <c r="B51" i="15" s="1"/>
  <c r="D267" i="10" s="1"/>
  <c r="AD267" i="10" s="1"/>
  <c r="K44" i="6"/>
  <c r="J44" i="6"/>
  <c r="Y39" i="6"/>
  <c r="AA39" i="6" s="1"/>
  <c r="E49" i="15" s="1"/>
  <c r="E174" i="10" s="1"/>
  <c r="X39" i="6"/>
  <c r="Z39" i="6" s="1"/>
  <c r="E43" i="15" s="1"/>
  <c r="E428" i="10" s="1"/>
  <c r="Y38" i="6"/>
  <c r="AA38" i="6" s="1"/>
  <c r="E48" i="15" s="1"/>
  <c r="X38" i="6"/>
  <c r="Z38" i="6" s="1"/>
  <c r="E42" i="15" s="1"/>
  <c r="Y37" i="6"/>
  <c r="AA37" i="6" s="1"/>
  <c r="E47" i="15" s="1"/>
  <c r="X37" i="6"/>
  <c r="Z37" i="6" s="1"/>
  <c r="E41" i="15" s="1"/>
  <c r="Y36" i="6"/>
  <c r="AA36" i="6" s="1"/>
  <c r="E46" i="15" s="1"/>
  <c r="X36" i="6"/>
  <c r="Z36" i="6" s="1"/>
  <c r="E40" i="15" s="1"/>
  <c r="E129" i="10" s="1"/>
  <c r="Y35" i="6"/>
  <c r="AA35" i="6" s="1"/>
  <c r="E45" i="15" s="1"/>
  <c r="X35" i="6"/>
  <c r="Z35" i="6" s="1"/>
  <c r="E39" i="15" s="1"/>
  <c r="Y34" i="6"/>
  <c r="X34" i="6"/>
  <c r="Y29" i="6"/>
  <c r="AA29" i="6" s="1"/>
  <c r="E37" i="15" s="1"/>
  <c r="X29" i="6"/>
  <c r="Z29" i="6" s="1"/>
  <c r="E31" i="15" s="1"/>
  <c r="Y28" i="6"/>
  <c r="AA28" i="6" s="1"/>
  <c r="E36" i="15" s="1"/>
  <c r="X28" i="6"/>
  <c r="Z28" i="6" s="1"/>
  <c r="E30" i="15" s="1"/>
  <c r="E37" i="10" s="1"/>
  <c r="Y27" i="6"/>
  <c r="AA27" i="6" s="1"/>
  <c r="E35" i="15" s="1"/>
  <c r="E5" i="10" s="1"/>
  <c r="X27" i="6"/>
  <c r="Z27" i="6" s="1"/>
  <c r="E29" i="15" s="1"/>
  <c r="Y26" i="6"/>
  <c r="AA26" i="6" s="1"/>
  <c r="E34" i="15" s="1"/>
  <c r="X26" i="6"/>
  <c r="Z26" i="6" s="1"/>
  <c r="E28" i="15" s="1"/>
  <c r="E15" i="10" s="1"/>
  <c r="Y25" i="6"/>
  <c r="AA25" i="6" s="1"/>
  <c r="E33" i="15" s="1"/>
  <c r="X25" i="6"/>
  <c r="Z25" i="6" s="1"/>
  <c r="E27" i="15" s="1"/>
  <c r="E27" i="10" s="1"/>
  <c r="Y24" i="6"/>
  <c r="AA24" i="6" s="1"/>
  <c r="E32" i="15" s="1"/>
  <c r="X24" i="6"/>
  <c r="Z24" i="6" s="1"/>
  <c r="E26" i="15" s="1"/>
  <c r="E35" i="10" s="1"/>
  <c r="Y19" i="6"/>
  <c r="AA19" i="6" s="1"/>
  <c r="E25" i="15" s="1"/>
  <c r="E73" i="10" s="1"/>
  <c r="X19" i="6"/>
  <c r="Z19" i="6" s="1"/>
  <c r="E19" i="15" s="1"/>
  <c r="E60" i="10" s="1"/>
  <c r="Y18" i="6"/>
  <c r="AA18" i="6" s="1"/>
  <c r="E24" i="15" s="1"/>
  <c r="X18" i="6"/>
  <c r="Z18" i="6" s="1"/>
  <c r="E18" i="15" s="1"/>
  <c r="E268" i="10" s="1"/>
  <c r="Y17" i="6"/>
  <c r="AA17" i="6" s="1"/>
  <c r="E23" i="15" s="1"/>
  <c r="E20" i="10" s="1"/>
  <c r="X17" i="6"/>
  <c r="Z17" i="6" s="1"/>
  <c r="E17" i="15" s="1"/>
  <c r="Y16" i="6"/>
  <c r="AA16" i="6" s="1"/>
  <c r="E22" i="15" s="1"/>
  <c r="X16" i="6"/>
  <c r="Z16" i="6" s="1"/>
  <c r="E16" i="15" s="1"/>
  <c r="Y15" i="6"/>
  <c r="AA15" i="6" s="1"/>
  <c r="E21" i="15" s="1"/>
  <c r="X15" i="6"/>
  <c r="Z15" i="6" s="1"/>
  <c r="E15" i="15" s="1"/>
  <c r="Y14" i="6"/>
  <c r="X14" i="6"/>
  <c r="Y9" i="6"/>
  <c r="AA9" i="6" s="1"/>
  <c r="E13" i="15" s="1"/>
  <c r="X9" i="6"/>
  <c r="Z9" i="6" s="1"/>
  <c r="E7" i="15" s="1"/>
  <c r="E107" i="10" s="1"/>
  <c r="Y8" i="6"/>
  <c r="AA8" i="6" s="1"/>
  <c r="E12" i="15" s="1"/>
  <c r="X8" i="6"/>
  <c r="Z8" i="6" s="1"/>
  <c r="E6" i="15" s="1"/>
  <c r="Y7" i="6"/>
  <c r="AA7" i="6" s="1"/>
  <c r="E11" i="15" s="1"/>
  <c r="X7" i="6"/>
  <c r="Z7" i="6" s="1"/>
  <c r="E5" i="15" s="1"/>
  <c r="Y6" i="6"/>
  <c r="AA6" i="6" s="1"/>
  <c r="E10" i="15" s="1"/>
  <c r="X6" i="6"/>
  <c r="Z6" i="6" s="1"/>
  <c r="E4" i="15" s="1"/>
  <c r="E125" i="10" s="1"/>
  <c r="Y5" i="6"/>
  <c r="AA5" i="6" s="1"/>
  <c r="E9" i="15" s="1"/>
  <c r="E311" i="10" s="1"/>
  <c r="X5" i="6"/>
  <c r="Z5" i="6" s="1"/>
  <c r="E3" i="15" s="1"/>
  <c r="Y4" i="6"/>
  <c r="AA4" i="6" s="1"/>
  <c r="E8" i="15" s="1"/>
  <c r="X4" i="6"/>
  <c r="Z4" i="6" s="1"/>
  <c r="E2" i="15" s="1"/>
  <c r="K39" i="6"/>
  <c r="M39" i="6" s="1"/>
  <c r="B49" i="15" s="1"/>
  <c r="J39" i="6"/>
  <c r="L39" i="6" s="1"/>
  <c r="B43" i="15" s="1"/>
  <c r="D179" i="10" s="1"/>
  <c r="AD179" i="10" s="1"/>
  <c r="K38" i="6"/>
  <c r="M38" i="6" s="1"/>
  <c r="B48" i="15" s="1"/>
  <c r="D15" i="10" s="1"/>
  <c r="J38" i="6"/>
  <c r="L38" i="6" s="1"/>
  <c r="B42" i="15" s="1"/>
  <c r="K37" i="6"/>
  <c r="M37" i="6" s="1"/>
  <c r="B47" i="15" s="1"/>
  <c r="D27" i="10" s="1"/>
  <c r="J37" i="6"/>
  <c r="L37" i="6" s="1"/>
  <c r="B41" i="15" s="1"/>
  <c r="D174" i="10" s="1"/>
  <c r="K36" i="6"/>
  <c r="M36" i="6" s="1"/>
  <c r="B46" i="15" s="1"/>
  <c r="J36" i="6"/>
  <c r="L36" i="6" s="1"/>
  <c r="B40" i="15" s="1"/>
  <c r="D132" i="10" s="1"/>
  <c r="K35" i="6"/>
  <c r="M35" i="6" s="1"/>
  <c r="B45" i="15" s="1"/>
  <c r="D70" i="10" s="1"/>
  <c r="J35" i="6"/>
  <c r="L35" i="6" s="1"/>
  <c r="B39" i="15" s="1"/>
  <c r="K34" i="6"/>
  <c r="M34" i="6" s="1"/>
  <c r="B44" i="15" s="1"/>
  <c r="D35" i="10" s="1"/>
  <c r="J34" i="6"/>
  <c r="L34" i="6" s="1"/>
  <c r="B38" i="15" s="1"/>
  <c r="K29" i="6"/>
  <c r="M29" i="6" s="1"/>
  <c r="B37" i="15" s="1"/>
  <c r="D218" i="10" s="1"/>
  <c r="J29" i="6"/>
  <c r="L29" i="6" s="1"/>
  <c r="B31" i="15" s="1"/>
  <c r="K28" i="6"/>
  <c r="M28" i="6" s="1"/>
  <c r="B36" i="15" s="1"/>
  <c r="D214" i="10" s="1"/>
  <c r="J28" i="6"/>
  <c r="L28" i="6" s="1"/>
  <c r="B30" i="15" s="1"/>
  <c r="D311" i="10" s="1"/>
  <c r="K27" i="6"/>
  <c r="M27" i="6" s="1"/>
  <c r="B35" i="15" s="1"/>
  <c r="D127" i="10" s="1"/>
  <c r="J27" i="6"/>
  <c r="L27" i="6" s="1"/>
  <c r="B29" i="15" s="1"/>
  <c r="K26" i="6"/>
  <c r="M26" i="6" s="1"/>
  <c r="B34" i="15" s="1"/>
  <c r="D178" i="10" s="1"/>
  <c r="J26" i="6"/>
  <c r="L26" i="6" s="1"/>
  <c r="B28" i="15" s="1"/>
  <c r="K25" i="6"/>
  <c r="M25" i="6" s="1"/>
  <c r="B33" i="15" s="1"/>
  <c r="J25" i="6"/>
  <c r="L25" i="6" s="1"/>
  <c r="B27" i="15" s="1"/>
  <c r="D437" i="10" s="1"/>
  <c r="K24" i="6"/>
  <c r="J24" i="6"/>
  <c r="K19" i="6"/>
  <c r="M19" i="6" s="1"/>
  <c r="B25" i="15" s="1"/>
  <c r="J19" i="6"/>
  <c r="L19" i="6" s="1"/>
  <c r="B19" i="15" s="1"/>
  <c r="D454" i="10" s="1"/>
  <c r="K18" i="6"/>
  <c r="M18" i="6" s="1"/>
  <c r="B24" i="15" s="1"/>
  <c r="J18" i="6"/>
  <c r="L18" i="6" s="1"/>
  <c r="B18" i="15" s="1"/>
  <c r="K17" i="6"/>
  <c r="M17" i="6" s="1"/>
  <c r="B23" i="15" s="1"/>
  <c r="J17" i="6"/>
  <c r="L17" i="6" s="1"/>
  <c r="B17" i="15" s="1"/>
  <c r="K16" i="6"/>
  <c r="M16" i="6" s="1"/>
  <c r="B22" i="15" s="1"/>
  <c r="J16" i="6"/>
  <c r="L16" i="6" s="1"/>
  <c r="B16" i="15" s="1"/>
  <c r="D185" i="10" s="1"/>
  <c r="K15" i="6"/>
  <c r="M15" i="6" s="1"/>
  <c r="B21" i="15" s="1"/>
  <c r="D268" i="10" s="1"/>
  <c r="J15" i="6"/>
  <c r="L15" i="6" s="1"/>
  <c r="B15" i="15" s="1"/>
  <c r="D348" i="10" s="1"/>
  <c r="K14" i="6"/>
  <c r="M14" i="6" s="1"/>
  <c r="B20" i="15" s="1"/>
  <c r="J14" i="6"/>
  <c r="L14" i="6" s="1"/>
  <c r="B14" i="15" s="1"/>
  <c r="K9" i="6"/>
  <c r="M9" i="6" s="1"/>
  <c r="B13" i="15" s="1"/>
  <c r="J9" i="6"/>
  <c r="L9" i="6" s="1"/>
  <c r="B7" i="15" s="1"/>
  <c r="K8" i="6"/>
  <c r="M8" i="6" s="1"/>
  <c r="B12" i="15" s="1"/>
  <c r="J8" i="6"/>
  <c r="L8" i="6" s="1"/>
  <c r="B6" i="15" s="1"/>
  <c r="K7" i="6"/>
  <c r="M7" i="6" s="1"/>
  <c r="B11" i="15" s="1"/>
  <c r="J7" i="6"/>
  <c r="L7" i="6" s="1"/>
  <c r="B5" i="15" s="1"/>
  <c r="K6" i="6"/>
  <c r="M6" i="6" s="1"/>
  <c r="B10" i="15" s="1"/>
  <c r="J6" i="6"/>
  <c r="L6" i="6" s="1"/>
  <c r="B4" i="15" s="1"/>
  <c r="K5" i="6"/>
  <c r="M5" i="6" s="1"/>
  <c r="B9" i="15" s="1"/>
  <c r="J5" i="6"/>
  <c r="L5" i="6" s="1"/>
  <c r="B3" i="15" s="1"/>
  <c r="K4" i="6"/>
  <c r="J4" i="6"/>
  <c r="MW59" i="5"/>
  <c r="MY59" i="5" s="1"/>
  <c r="BY73" i="14" s="1"/>
  <c r="AC51" i="9" s="1"/>
  <c r="MV59" i="5"/>
  <c r="MX59" i="5" s="1"/>
  <c r="BY67" i="14" s="1"/>
  <c r="AC53" i="9" s="1"/>
  <c r="MW58" i="5"/>
  <c r="MY58" i="5" s="1"/>
  <c r="BY72" i="14" s="1"/>
  <c r="MV58" i="5"/>
  <c r="MX58" i="5" s="1"/>
  <c r="BY66" i="14" s="1"/>
  <c r="AC15" i="9" s="1"/>
  <c r="MW57" i="5"/>
  <c r="MY57" i="5" s="1"/>
  <c r="BY71" i="14" s="1"/>
  <c r="AC73" i="9" s="1"/>
  <c r="MV57" i="5"/>
  <c r="MX57" i="5" s="1"/>
  <c r="BY65" i="14" s="1"/>
  <c r="AC28" i="9" s="1"/>
  <c r="MW56" i="5"/>
  <c r="MY56" i="5" s="1"/>
  <c r="BY70" i="14" s="1"/>
  <c r="AC69" i="9" s="1"/>
  <c r="MV56" i="5"/>
  <c r="MX56" i="5" s="1"/>
  <c r="BY64" i="14" s="1"/>
  <c r="AC4" i="9" s="1"/>
  <c r="MW55" i="5"/>
  <c r="MY55" i="5" s="1"/>
  <c r="BY69" i="14" s="1"/>
  <c r="AC48" i="9" s="1"/>
  <c r="MV55" i="5"/>
  <c r="MX55" i="5" s="1"/>
  <c r="BY63" i="14" s="1"/>
  <c r="AC17" i="9" s="1"/>
  <c r="MW54" i="5"/>
  <c r="MY54" i="5" s="1"/>
  <c r="BY68" i="14" s="1"/>
  <c r="AC30" i="9" s="1"/>
  <c r="MV54" i="5"/>
  <c r="MX54" i="5" s="1"/>
  <c r="BY62" i="14" s="1"/>
  <c r="AC64" i="9" s="1"/>
  <c r="MW49" i="5"/>
  <c r="MY49" i="5" s="1"/>
  <c r="BY61" i="14" s="1"/>
  <c r="AC93" i="9" s="1"/>
  <c r="MV49" i="5"/>
  <c r="MX49" i="5" s="1"/>
  <c r="BY55" i="14" s="1"/>
  <c r="AC46" i="9" s="1"/>
  <c r="MW48" i="5"/>
  <c r="MY48" i="5" s="1"/>
  <c r="BY60" i="14" s="1"/>
  <c r="AC26" i="9" s="1"/>
  <c r="MV48" i="5"/>
  <c r="MX48" i="5" s="1"/>
  <c r="BY54" i="14" s="1"/>
  <c r="AC35" i="9" s="1"/>
  <c r="MW47" i="5"/>
  <c r="MY47" i="5" s="1"/>
  <c r="BY59" i="14" s="1"/>
  <c r="AC6" i="9" s="1"/>
  <c r="MV47" i="5"/>
  <c r="MX47" i="5" s="1"/>
  <c r="BY53" i="14" s="1"/>
  <c r="AC72" i="9" s="1"/>
  <c r="MW46" i="5"/>
  <c r="MY46" i="5" s="1"/>
  <c r="BY58" i="14" s="1"/>
  <c r="AC7" i="9" s="1"/>
  <c r="MV46" i="5"/>
  <c r="MX46" i="5" s="1"/>
  <c r="BY52" i="14" s="1"/>
  <c r="AC86" i="9" s="1"/>
  <c r="MW45" i="5"/>
  <c r="MY45" i="5" s="1"/>
  <c r="BY57" i="14" s="1"/>
  <c r="AC29" i="9" s="1"/>
  <c r="MV45" i="5"/>
  <c r="MX45" i="5" s="1"/>
  <c r="BY51" i="14" s="1"/>
  <c r="AC39" i="9" s="1"/>
  <c r="MW44" i="5"/>
  <c r="MY44" i="5" s="1"/>
  <c r="BY56" i="14" s="1"/>
  <c r="AC25" i="9" s="1"/>
  <c r="MV44" i="5"/>
  <c r="MX44" i="5" s="1"/>
  <c r="BY50" i="14" s="1"/>
  <c r="AC49" i="9" s="1"/>
  <c r="MW39" i="5"/>
  <c r="MY39" i="5" s="1"/>
  <c r="BY49" i="14" s="1"/>
  <c r="AC13" i="9" s="1"/>
  <c r="MV39" i="5"/>
  <c r="MX39" i="5" s="1"/>
  <c r="BY43" i="14" s="1"/>
  <c r="AC103" i="9" s="1"/>
  <c r="MW38" i="5"/>
  <c r="MY38" i="5" s="1"/>
  <c r="BY48" i="14" s="1"/>
  <c r="AC24" i="9" s="1"/>
  <c r="MV38" i="5"/>
  <c r="MX38" i="5" s="1"/>
  <c r="BY42" i="14" s="1"/>
  <c r="AC19" i="9" s="1"/>
  <c r="MW37" i="5"/>
  <c r="MY37" i="5" s="1"/>
  <c r="BY47" i="14" s="1"/>
  <c r="AC57" i="9" s="1"/>
  <c r="MV37" i="5"/>
  <c r="MX37" i="5" s="1"/>
  <c r="BY41" i="14" s="1"/>
  <c r="AC23" i="9" s="1"/>
  <c r="MW36" i="5"/>
  <c r="MY36" i="5" s="1"/>
  <c r="BY46" i="14" s="1"/>
  <c r="AC55" i="9" s="1"/>
  <c r="MV36" i="5"/>
  <c r="MX36" i="5" s="1"/>
  <c r="BY40" i="14" s="1"/>
  <c r="AC81" i="9" s="1"/>
  <c r="MW35" i="5"/>
  <c r="MY35" i="5" s="1"/>
  <c r="BY45" i="14" s="1"/>
  <c r="AC22" i="9" s="1"/>
  <c r="MV35" i="5"/>
  <c r="MX35" i="5" s="1"/>
  <c r="BY39" i="14" s="1"/>
  <c r="AC71" i="9" s="1"/>
  <c r="MW34" i="5"/>
  <c r="MY34" i="5" s="1"/>
  <c r="BY44" i="14" s="1"/>
  <c r="AC33" i="9" s="1"/>
  <c r="MV34" i="5"/>
  <c r="MX34" i="5" s="1"/>
  <c r="BY38" i="14" s="1"/>
  <c r="AC94" i="9" s="1"/>
  <c r="MW29" i="5"/>
  <c r="MY29" i="5" s="1"/>
  <c r="BY37" i="14" s="1"/>
  <c r="AC68" i="9" s="1"/>
  <c r="MV29" i="5"/>
  <c r="MX29" i="5" s="1"/>
  <c r="BY31" i="14" s="1"/>
  <c r="AC41" i="9" s="1"/>
  <c r="MW28" i="5"/>
  <c r="MY28" i="5" s="1"/>
  <c r="BY36" i="14" s="1"/>
  <c r="AC95" i="9" s="1"/>
  <c r="MV28" i="5"/>
  <c r="MX28" i="5" s="1"/>
  <c r="BY30" i="14" s="1"/>
  <c r="AC5" i="9" s="1"/>
  <c r="MW27" i="5"/>
  <c r="MY27" i="5" s="1"/>
  <c r="BY35" i="14" s="1"/>
  <c r="AC60" i="9" s="1"/>
  <c r="MV27" i="5"/>
  <c r="MX27" i="5" s="1"/>
  <c r="BY29" i="14" s="1"/>
  <c r="AC76" i="9" s="1"/>
  <c r="MW26" i="5"/>
  <c r="MY26" i="5" s="1"/>
  <c r="BY34" i="14" s="1"/>
  <c r="AC56" i="9" s="1"/>
  <c r="MV26" i="5"/>
  <c r="MX26" i="5" s="1"/>
  <c r="BY28" i="14" s="1"/>
  <c r="AC67" i="9" s="1"/>
  <c r="MW25" i="5"/>
  <c r="MY25" i="5" s="1"/>
  <c r="BY33" i="14" s="1"/>
  <c r="AC62" i="9" s="1"/>
  <c r="MV25" i="5"/>
  <c r="MX25" i="5" s="1"/>
  <c r="BY27" i="14" s="1"/>
  <c r="AC40" i="9" s="1"/>
  <c r="MW24" i="5"/>
  <c r="MY24" i="5" s="1"/>
  <c r="BY32" i="14" s="1"/>
  <c r="AC32" i="9" s="1"/>
  <c r="MV24" i="5"/>
  <c r="MX24" i="5" s="1"/>
  <c r="BY26" i="14" s="1"/>
  <c r="AC14" i="9" s="1"/>
  <c r="MW19" i="5"/>
  <c r="MY19" i="5" s="1"/>
  <c r="BY25" i="14" s="1"/>
  <c r="AC18" i="9" s="1"/>
  <c r="MV19" i="5"/>
  <c r="MX19" i="5" s="1"/>
  <c r="BY19" i="14" s="1"/>
  <c r="AC90" i="9" s="1"/>
  <c r="MW18" i="5"/>
  <c r="MY18" i="5" s="1"/>
  <c r="BY24" i="14" s="1"/>
  <c r="AC65" i="9" s="1"/>
  <c r="MV18" i="5"/>
  <c r="MX18" i="5" s="1"/>
  <c r="BY18" i="14" s="1"/>
  <c r="AC66" i="9" s="1"/>
  <c r="MW17" i="5"/>
  <c r="MY17" i="5" s="1"/>
  <c r="BY23" i="14" s="1"/>
  <c r="AC27" i="9" s="1"/>
  <c r="MV17" i="5"/>
  <c r="MX17" i="5" s="1"/>
  <c r="BY17" i="14" s="1"/>
  <c r="AC42" i="9" s="1"/>
  <c r="MW16" i="5"/>
  <c r="MY16" i="5" s="1"/>
  <c r="BY22" i="14" s="1"/>
  <c r="AC77" i="9" s="1"/>
  <c r="MV16" i="5"/>
  <c r="MX16" i="5" s="1"/>
  <c r="BY16" i="14" s="1"/>
  <c r="AC38" i="9" s="1"/>
  <c r="MW15" i="5"/>
  <c r="MY15" i="5" s="1"/>
  <c r="BY21" i="14" s="1"/>
  <c r="AC58" i="9" s="1"/>
  <c r="MV15" i="5"/>
  <c r="MX15" i="5" s="1"/>
  <c r="BY15" i="14" s="1"/>
  <c r="AC83" i="9" s="1"/>
  <c r="MW14" i="5"/>
  <c r="MY14" i="5" s="1"/>
  <c r="BY20" i="14" s="1"/>
  <c r="AC8" i="9" s="1"/>
  <c r="MV14" i="5"/>
  <c r="MX14" i="5" s="1"/>
  <c r="BY14" i="14" s="1"/>
  <c r="AC44" i="9" s="1"/>
  <c r="MW9" i="5"/>
  <c r="MY9" i="5" s="1"/>
  <c r="BY13" i="14" s="1"/>
  <c r="AC47" i="9" s="1"/>
  <c r="MV9" i="5"/>
  <c r="MX9" i="5" s="1"/>
  <c r="BY7" i="14" s="1"/>
  <c r="AC11" i="9" s="1"/>
  <c r="MW8" i="5"/>
  <c r="MY8" i="5" s="1"/>
  <c r="BY12" i="14" s="1"/>
  <c r="AC45" i="9" s="1"/>
  <c r="MV8" i="5"/>
  <c r="MX8" i="5" s="1"/>
  <c r="BY6" i="14" s="1"/>
  <c r="AC3" i="9" s="1"/>
  <c r="MW7" i="5"/>
  <c r="MY7" i="5" s="1"/>
  <c r="BY11" i="14" s="1"/>
  <c r="AC36" i="9" s="1"/>
  <c r="MV7" i="5"/>
  <c r="MX7" i="5" s="1"/>
  <c r="BY5" i="14" s="1"/>
  <c r="AC31" i="9" s="1"/>
  <c r="MW6" i="5"/>
  <c r="MY6" i="5" s="1"/>
  <c r="BY10" i="14" s="1"/>
  <c r="AC21" i="9" s="1"/>
  <c r="MV6" i="5"/>
  <c r="MX6" i="5" s="1"/>
  <c r="BY4" i="14" s="1"/>
  <c r="AC9" i="9" s="1"/>
  <c r="MW5" i="5"/>
  <c r="MY5" i="5" s="1"/>
  <c r="BY9" i="14" s="1"/>
  <c r="AC16" i="9" s="1"/>
  <c r="MV5" i="5"/>
  <c r="MX5" i="5" s="1"/>
  <c r="BY3" i="14" s="1"/>
  <c r="AC12" i="9" s="1"/>
  <c r="MW4" i="5"/>
  <c r="MY4" i="5" s="1"/>
  <c r="BY8" i="14" s="1"/>
  <c r="AC50" i="9" s="1"/>
  <c r="MV4" i="5"/>
  <c r="MX4" i="5" s="1"/>
  <c r="BY2" i="14" s="1"/>
  <c r="AC2" i="9" s="1"/>
  <c r="MI9" i="5"/>
  <c r="MK9" i="5" s="1"/>
  <c r="BV13" i="14" s="1"/>
  <c r="AB47" i="9" s="1"/>
  <c r="MH9" i="5"/>
  <c r="MJ9" i="5" s="1"/>
  <c r="BV7" i="14" s="1"/>
  <c r="AB72" i="9" s="1"/>
  <c r="MI8" i="5"/>
  <c r="MK8" i="5" s="1"/>
  <c r="BV12" i="14" s="1"/>
  <c r="AB45" i="9" s="1"/>
  <c r="MH8" i="5"/>
  <c r="MJ8" i="5" s="1"/>
  <c r="BV6" i="14" s="1"/>
  <c r="AB86" i="9" s="1"/>
  <c r="MI7" i="5"/>
  <c r="MK7" i="5" s="1"/>
  <c r="BV11" i="14" s="1"/>
  <c r="AB36" i="9" s="1"/>
  <c r="MH7" i="5"/>
  <c r="MJ7" i="5" s="1"/>
  <c r="BV5" i="14" s="1"/>
  <c r="AB102" i="9" s="1"/>
  <c r="MI6" i="5"/>
  <c r="MK6" i="5" s="1"/>
  <c r="BV10" i="14" s="1"/>
  <c r="AB16" i="9" s="1"/>
  <c r="MH6" i="5"/>
  <c r="MJ6" i="5" s="1"/>
  <c r="BV4" i="14" s="1"/>
  <c r="AB49" i="9" s="1"/>
  <c r="MI5" i="5"/>
  <c r="MK5" i="5" s="1"/>
  <c r="BV9" i="14" s="1"/>
  <c r="AB21" i="9" s="1"/>
  <c r="MH5" i="5"/>
  <c r="MJ5" i="5" s="1"/>
  <c r="BV3" i="14" s="1"/>
  <c r="AB39" i="9" s="1"/>
  <c r="MI4" i="5"/>
  <c r="MK4" i="5" s="1"/>
  <c r="BV8" i="14" s="1"/>
  <c r="AB50" i="9" s="1"/>
  <c r="MH4" i="5"/>
  <c r="LU9" i="5"/>
  <c r="LW9" i="5" s="1"/>
  <c r="BS13" i="14" s="1"/>
  <c r="LT9" i="5"/>
  <c r="LV9" i="5" s="1"/>
  <c r="BS7" i="14" s="1"/>
  <c r="AA48" i="9" s="1"/>
  <c r="LU8" i="5"/>
  <c r="LW8" i="5" s="1"/>
  <c r="BS12" i="14" s="1"/>
  <c r="LT8" i="5"/>
  <c r="LV8" i="5" s="1"/>
  <c r="BS6" i="14" s="1"/>
  <c r="AA51" i="9" s="1"/>
  <c r="LU7" i="5"/>
  <c r="LW7" i="5" s="1"/>
  <c r="BS11" i="14" s="1"/>
  <c r="LT7" i="5"/>
  <c r="LV7" i="5" s="1"/>
  <c r="BS5" i="14" s="1"/>
  <c r="AA69" i="9" s="1"/>
  <c r="LU6" i="5"/>
  <c r="LW6" i="5" s="1"/>
  <c r="BS10" i="14" s="1"/>
  <c r="LT6" i="5"/>
  <c r="LV6" i="5" s="1"/>
  <c r="BS4" i="14" s="1"/>
  <c r="AA78" i="9" s="1"/>
  <c r="LU5" i="5"/>
  <c r="LW5" i="5" s="1"/>
  <c r="BS9" i="14" s="1"/>
  <c r="LT5" i="5"/>
  <c r="LV5" i="5" s="1"/>
  <c r="BS3" i="14" s="1"/>
  <c r="AA73" i="9" s="1"/>
  <c r="LU4" i="5"/>
  <c r="LW4" i="5" s="1"/>
  <c r="BS8" i="14" s="1"/>
  <c r="LT4" i="5"/>
  <c r="LV4" i="5" s="1"/>
  <c r="BS2" i="14" s="1"/>
  <c r="AA30" i="9" s="1"/>
  <c r="LU19" i="5"/>
  <c r="LW19" i="5" s="1"/>
  <c r="BS25" i="14" s="1"/>
  <c r="AA70" i="9" s="1"/>
  <c r="LT19" i="5"/>
  <c r="LV19" i="5" s="1"/>
  <c r="BS19" i="14" s="1"/>
  <c r="AA83" i="9" s="1"/>
  <c r="LU18" i="5"/>
  <c r="LW18" i="5" s="1"/>
  <c r="BS24" i="14" s="1"/>
  <c r="AA23" i="9" s="1"/>
  <c r="LT18" i="5"/>
  <c r="LV18" i="5" s="1"/>
  <c r="BS18" i="14" s="1"/>
  <c r="AA38" i="9" s="1"/>
  <c r="LU17" i="5"/>
  <c r="LW17" i="5" s="1"/>
  <c r="BS23" i="14" s="1"/>
  <c r="AA94" i="9" s="1"/>
  <c r="LT17" i="5"/>
  <c r="LV17" i="5" s="1"/>
  <c r="BS17" i="14" s="1"/>
  <c r="AA42" i="9" s="1"/>
  <c r="LU16" i="5"/>
  <c r="LW16" i="5" s="1"/>
  <c r="BS22" i="14" s="1"/>
  <c r="AA19" i="9" s="1"/>
  <c r="LT16" i="5"/>
  <c r="LV16" i="5" s="1"/>
  <c r="BS16" i="14" s="1"/>
  <c r="AA66" i="9" s="1"/>
  <c r="LU15" i="5"/>
  <c r="LW15" i="5" s="1"/>
  <c r="BS21" i="14" s="1"/>
  <c r="AA81" i="9" s="1"/>
  <c r="LT15" i="5"/>
  <c r="LV15" i="5" s="1"/>
  <c r="BS15" i="14" s="1"/>
  <c r="AA85" i="9" s="1"/>
  <c r="LU14" i="5"/>
  <c r="LW14" i="5" s="1"/>
  <c r="BS20" i="14" s="1"/>
  <c r="AA71" i="9" s="1"/>
  <c r="LT14" i="5"/>
  <c r="LV14" i="5" s="1"/>
  <c r="BS14" i="14" s="1"/>
  <c r="AA44" i="9" s="1"/>
  <c r="MI19" i="5"/>
  <c r="MK19" i="5" s="1"/>
  <c r="BV25" i="14" s="1"/>
  <c r="AB25" i="9" s="1"/>
  <c r="MH19" i="5"/>
  <c r="MJ19" i="5" s="1"/>
  <c r="BV19" i="14" s="1"/>
  <c r="AB9" i="9" s="1"/>
  <c r="MI18" i="5"/>
  <c r="MK18" i="5" s="1"/>
  <c r="BV24" i="14" s="1"/>
  <c r="AB7" i="9" s="1"/>
  <c r="MH18" i="5"/>
  <c r="MJ18" i="5" s="1"/>
  <c r="BV18" i="14" s="1"/>
  <c r="AB11" i="9" s="1"/>
  <c r="MI17" i="5"/>
  <c r="MK17" i="5" s="1"/>
  <c r="BV23" i="14" s="1"/>
  <c r="AB26" i="9" s="1"/>
  <c r="MH17" i="5"/>
  <c r="MJ17" i="5" s="1"/>
  <c r="BV17" i="14" s="1"/>
  <c r="AB31" i="9" s="1"/>
  <c r="MI16" i="5"/>
  <c r="MK16" i="5" s="1"/>
  <c r="BV22" i="14" s="1"/>
  <c r="AB29" i="9" s="1"/>
  <c r="MH16" i="5"/>
  <c r="MJ16" i="5" s="1"/>
  <c r="BV16" i="14" s="1"/>
  <c r="AB3" i="9" s="1"/>
  <c r="MI15" i="5"/>
  <c r="MK15" i="5" s="1"/>
  <c r="BV21" i="14" s="1"/>
  <c r="AB80" i="9" s="1"/>
  <c r="MH15" i="5"/>
  <c r="MJ15" i="5" s="1"/>
  <c r="BV15" i="14" s="1"/>
  <c r="AB2" i="9" s="1"/>
  <c r="MI14" i="5"/>
  <c r="MH14" i="5"/>
  <c r="MJ14" i="5" s="1"/>
  <c r="BV14" i="14" s="1"/>
  <c r="AB12" i="9" s="1"/>
  <c r="MI29" i="5"/>
  <c r="MK29" i="5" s="1"/>
  <c r="BV37" i="14" s="1"/>
  <c r="AB17" i="9" s="1"/>
  <c r="MH29" i="5"/>
  <c r="MJ29" i="5" s="1"/>
  <c r="BV31" i="14" s="1"/>
  <c r="AB13" i="9" s="1"/>
  <c r="MI28" i="5"/>
  <c r="MK28" i="5" s="1"/>
  <c r="BV36" i="14" s="1"/>
  <c r="AB64" i="9" s="1"/>
  <c r="MH28" i="5"/>
  <c r="MJ28" i="5" s="1"/>
  <c r="BV30" i="14" s="1"/>
  <c r="AB57" i="9" s="1"/>
  <c r="MI27" i="5"/>
  <c r="MK27" i="5" s="1"/>
  <c r="BV35" i="14" s="1"/>
  <c r="AB15" i="9" s="1"/>
  <c r="MH27" i="5"/>
  <c r="MJ27" i="5" s="1"/>
  <c r="BV29" i="14" s="1"/>
  <c r="AB55" i="9" s="1"/>
  <c r="MI26" i="5"/>
  <c r="MK26" i="5" s="1"/>
  <c r="BV34" i="14" s="1"/>
  <c r="AB4" i="9" s="1"/>
  <c r="MH26" i="5"/>
  <c r="MJ26" i="5" s="1"/>
  <c r="BV28" i="14" s="1"/>
  <c r="AB22" i="9" s="1"/>
  <c r="MI25" i="5"/>
  <c r="MK25" i="5" s="1"/>
  <c r="BV33" i="14" s="1"/>
  <c r="AB28" i="9" s="1"/>
  <c r="MH25" i="5"/>
  <c r="MJ25" i="5" s="1"/>
  <c r="BV27" i="14" s="1"/>
  <c r="AB24" i="9" s="1"/>
  <c r="MI24" i="5"/>
  <c r="MK24" i="5" s="1"/>
  <c r="BV32" i="14" s="1"/>
  <c r="AB10" i="9" s="1"/>
  <c r="MH24" i="5"/>
  <c r="MJ24" i="5" s="1"/>
  <c r="BV26" i="14" s="1"/>
  <c r="AB33" i="9" s="1"/>
  <c r="MI39" i="5"/>
  <c r="MK39" i="5" s="1"/>
  <c r="BV49" i="14" s="1"/>
  <c r="AB90" i="9" s="1"/>
  <c r="MH39" i="5"/>
  <c r="MJ39" i="5" s="1"/>
  <c r="BV43" i="14" s="1"/>
  <c r="AB40" i="9" s="1"/>
  <c r="MI38" i="5"/>
  <c r="MK38" i="5" s="1"/>
  <c r="BV48" i="14" s="1"/>
  <c r="AB42" i="9" s="1"/>
  <c r="MH38" i="5"/>
  <c r="MJ38" i="5" s="1"/>
  <c r="BV42" i="14" s="1"/>
  <c r="AB67" i="9" s="1"/>
  <c r="MI37" i="5"/>
  <c r="MK37" i="5" s="1"/>
  <c r="BV47" i="14" s="1"/>
  <c r="AB38" i="9" s="1"/>
  <c r="MH37" i="5"/>
  <c r="MJ37" i="5" s="1"/>
  <c r="BV41" i="14" s="1"/>
  <c r="AB5" i="9" s="1"/>
  <c r="MI36" i="5"/>
  <c r="MK36" i="5" s="1"/>
  <c r="BV46" i="14" s="1"/>
  <c r="AB52" i="9" s="1"/>
  <c r="MH36" i="5"/>
  <c r="MJ36" i="5" s="1"/>
  <c r="BV40" i="14" s="1"/>
  <c r="AB76" i="9" s="1"/>
  <c r="MI35" i="5"/>
  <c r="MK35" i="5" s="1"/>
  <c r="BV45" i="14" s="1"/>
  <c r="AB66" i="9" s="1"/>
  <c r="MH35" i="5"/>
  <c r="MJ35" i="5" s="1"/>
  <c r="BV39" i="14" s="1"/>
  <c r="AB41" i="9" s="1"/>
  <c r="MI34" i="5"/>
  <c r="MK34" i="5" s="1"/>
  <c r="BV44" i="14" s="1"/>
  <c r="AB44" i="9" s="1"/>
  <c r="MH34" i="5"/>
  <c r="MJ34" i="5" s="1"/>
  <c r="BV38" i="14" s="1"/>
  <c r="AB14" i="9" s="1"/>
  <c r="MI49" i="5"/>
  <c r="MK49" i="5" s="1"/>
  <c r="BV61" i="14" s="1"/>
  <c r="AB30" i="9" s="1"/>
  <c r="MH49" i="5"/>
  <c r="MJ49" i="5" s="1"/>
  <c r="BV55" i="14" s="1"/>
  <c r="AB32" i="9" s="1"/>
  <c r="MI48" i="5"/>
  <c r="MK48" i="5" s="1"/>
  <c r="BV60" i="14" s="1"/>
  <c r="AB73" i="9" s="1"/>
  <c r="MH48" i="5"/>
  <c r="MJ48" i="5" s="1"/>
  <c r="BV54" i="14" s="1"/>
  <c r="AB68" i="9" s="1"/>
  <c r="MI47" i="5"/>
  <c r="MK47" i="5" s="1"/>
  <c r="BV59" i="14" s="1"/>
  <c r="AB48" i="9" s="1"/>
  <c r="MH47" i="5"/>
  <c r="MJ47" i="5" s="1"/>
  <c r="BV53" i="14" s="1"/>
  <c r="AB60" i="9" s="1"/>
  <c r="MI46" i="5"/>
  <c r="MK46" i="5" s="1"/>
  <c r="BV58" i="14" s="1"/>
  <c r="AB51" i="9" s="1"/>
  <c r="MH46" i="5"/>
  <c r="MJ46" i="5" s="1"/>
  <c r="BV52" i="14" s="1"/>
  <c r="AB56" i="9" s="1"/>
  <c r="MI45" i="5"/>
  <c r="MK45" i="5" s="1"/>
  <c r="BV57" i="14" s="1"/>
  <c r="AB69" i="9" s="1"/>
  <c r="MH45" i="5"/>
  <c r="MJ45" i="5" s="1"/>
  <c r="BV51" i="14" s="1"/>
  <c r="AB62" i="9" s="1"/>
  <c r="MI44" i="5"/>
  <c r="MH44" i="5"/>
  <c r="MJ44" i="5" s="1"/>
  <c r="BV50" i="14" s="1"/>
  <c r="AB84" i="9" s="1"/>
  <c r="MI59" i="5"/>
  <c r="MK59" i="5" s="1"/>
  <c r="BV73" i="14" s="1"/>
  <c r="AB20" i="9" s="1"/>
  <c r="MH59" i="5"/>
  <c r="MJ59" i="5" s="1"/>
  <c r="BV67" i="14" s="1"/>
  <c r="AB65" i="9" s="1"/>
  <c r="MI58" i="5"/>
  <c r="MK58" i="5" s="1"/>
  <c r="BV72" i="14" s="1"/>
  <c r="AB34" i="9" s="1"/>
  <c r="MH58" i="5"/>
  <c r="MJ58" i="5" s="1"/>
  <c r="BV66" i="14" s="1"/>
  <c r="AB77" i="9" s="1"/>
  <c r="MI57" i="5"/>
  <c r="MK57" i="5" s="1"/>
  <c r="BV71" i="14" s="1"/>
  <c r="AB79" i="9" s="1"/>
  <c r="MH57" i="5"/>
  <c r="MJ57" i="5" s="1"/>
  <c r="BV65" i="14" s="1"/>
  <c r="AB75" i="9" s="1"/>
  <c r="MI56" i="5"/>
  <c r="MK56" i="5" s="1"/>
  <c r="BV70" i="14" s="1"/>
  <c r="AB54" i="9" s="1"/>
  <c r="MH56" i="5"/>
  <c r="MJ56" i="5" s="1"/>
  <c r="BV64" i="14" s="1"/>
  <c r="AB27" i="9" s="1"/>
  <c r="MI55" i="5"/>
  <c r="MK55" i="5" s="1"/>
  <c r="BV69" i="14" s="1"/>
  <c r="AB61" i="9" s="1"/>
  <c r="MH55" i="5"/>
  <c r="MJ55" i="5" s="1"/>
  <c r="BV63" i="14" s="1"/>
  <c r="AB18" i="9" s="1"/>
  <c r="MI54" i="5"/>
  <c r="MH54" i="5"/>
  <c r="MJ54" i="5" s="1"/>
  <c r="BV62" i="14" s="1"/>
  <c r="AB8" i="9" s="1"/>
  <c r="LU59" i="5"/>
  <c r="LW59" i="5" s="1"/>
  <c r="BS73" i="14" s="1"/>
  <c r="AA62" i="9" s="1"/>
  <c r="LT59" i="5"/>
  <c r="LV59" i="5" s="1"/>
  <c r="BS67" i="14" s="1"/>
  <c r="AA58" i="9" s="1"/>
  <c r="LU58" i="5"/>
  <c r="LW58" i="5" s="1"/>
  <c r="BS72" i="14" s="1"/>
  <c r="AA68" i="9" s="1"/>
  <c r="LT58" i="5"/>
  <c r="LV58" i="5" s="1"/>
  <c r="BS66" i="14" s="1"/>
  <c r="AA27" i="9" s="1"/>
  <c r="LU57" i="5"/>
  <c r="LW57" i="5" s="1"/>
  <c r="BS71" i="14" s="1"/>
  <c r="AA95" i="9" s="1"/>
  <c r="AD95" i="9" s="1"/>
  <c r="LT57" i="5"/>
  <c r="LV57" i="5" s="1"/>
  <c r="BS65" i="14" s="1"/>
  <c r="AA75" i="9" s="1"/>
  <c r="LU56" i="5"/>
  <c r="LW56" i="5" s="1"/>
  <c r="BS70" i="14" s="1"/>
  <c r="AA110" i="9" s="1"/>
  <c r="LT56" i="5"/>
  <c r="LV56" i="5" s="1"/>
  <c r="BS64" i="14" s="1"/>
  <c r="AA77" i="9" s="1"/>
  <c r="LU55" i="5"/>
  <c r="LW55" i="5" s="1"/>
  <c r="BS69" i="14" s="1"/>
  <c r="AA60" i="9" s="1"/>
  <c r="LT55" i="5"/>
  <c r="LV55" i="5" s="1"/>
  <c r="BS63" i="14" s="1"/>
  <c r="AA18" i="9" s="1"/>
  <c r="LU54" i="5"/>
  <c r="LW54" i="5" s="1"/>
  <c r="BS68" i="14" s="1"/>
  <c r="AA84" i="9" s="1"/>
  <c r="LT54" i="5"/>
  <c r="LV54" i="5" s="1"/>
  <c r="BS62" i="14" s="1"/>
  <c r="AA8" i="9" s="1"/>
  <c r="LU49" i="5"/>
  <c r="LW49" i="5" s="1"/>
  <c r="BS61" i="14" s="1"/>
  <c r="AA53" i="9" s="1"/>
  <c r="LT49" i="5"/>
  <c r="LV49" i="5" s="1"/>
  <c r="BS55" i="14" s="1"/>
  <c r="AA50" i="9" s="1"/>
  <c r="LU48" i="5"/>
  <c r="LW48" i="5" s="1"/>
  <c r="BS60" i="14" s="1"/>
  <c r="AA15" i="9" s="1"/>
  <c r="LT48" i="5"/>
  <c r="LV48" i="5" s="1"/>
  <c r="BS54" i="14" s="1"/>
  <c r="AA47" i="9" s="1"/>
  <c r="LU47" i="5"/>
  <c r="LW47" i="5" s="1"/>
  <c r="BS59" i="14" s="1"/>
  <c r="AA4" i="9" s="1"/>
  <c r="LT47" i="5"/>
  <c r="LV47" i="5" s="1"/>
  <c r="BS53" i="14" s="1"/>
  <c r="AA21" i="9" s="1"/>
  <c r="LU46" i="5"/>
  <c r="LW46" i="5" s="1"/>
  <c r="BS58" i="14" s="1"/>
  <c r="AA87" i="9" s="1"/>
  <c r="LT46" i="5"/>
  <c r="LV46" i="5" s="1"/>
  <c r="BS52" i="14" s="1"/>
  <c r="AA16" i="9" s="1"/>
  <c r="LU45" i="5"/>
  <c r="LW45" i="5" s="1"/>
  <c r="BS57" i="14" s="1"/>
  <c r="AA64" i="9" s="1"/>
  <c r="LT45" i="5"/>
  <c r="LV45" i="5" s="1"/>
  <c r="BS51" i="14" s="1"/>
  <c r="AA36" i="9" s="1"/>
  <c r="LU44" i="5"/>
  <c r="LT44" i="5"/>
  <c r="LV44" i="5" s="1"/>
  <c r="BS50" i="14" s="1"/>
  <c r="AA45" i="9" s="1"/>
  <c r="LU39" i="5"/>
  <c r="LW39" i="5" s="1"/>
  <c r="BS49" i="14" s="1"/>
  <c r="AA13" i="9" s="1"/>
  <c r="LT39" i="5"/>
  <c r="LV39" i="5" s="1"/>
  <c r="BS43" i="14" s="1"/>
  <c r="AA80" i="9" s="1"/>
  <c r="LU38" i="5"/>
  <c r="LW38" i="5" s="1"/>
  <c r="BS48" i="14" s="1"/>
  <c r="AA24" i="9" s="1"/>
  <c r="LT38" i="5"/>
  <c r="LV38" i="5" s="1"/>
  <c r="BS42" i="14" s="1"/>
  <c r="AA26" i="9" s="1"/>
  <c r="LU37" i="5"/>
  <c r="LW37" i="5" s="1"/>
  <c r="BS47" i="14" s="1"/>
  <c r="AA55" i="9" s="1"/>
  <c r="LT37" i="5"/>
  <c r="LV37" i="5" s="1"/>
  <c r="BS41" i="14" s="1"/>
  <c r="AA6" i="9" s="1"/>
  <c r="LU36" i="5"/>
  <c r="LW36" i="5" s="1"/>
  <c r="BS46" i="14" s="1"/>
  <c r="AA22" i="9" s="1"/>
  <c r="LT36" i="5"/>
  <c r="LV36" i="5" s="1"/>
  <c r="BS40" i="14" s="1"/>
  <c r="AA29" i="9" s="1"/>
  <c r="LU35" i="5"/>
  <c r="LW35" i="5" s="1"/>
  <c r="BS45" i="14" s="1"/>
  <c r="AA57" i="9" s="1"/>
  <c r="LT35" i="5"/>
  <c r="LV35" i="5" s="1"/>
  <c r="BS39" i="14" s="1"/>
  <c r="AA7" i="9" s="1"/>
  <c r="LU34" i="5"/>
  <c r="LT34" i="5"/>
  <c r="LV34" i="5" s="1"/>
  <c r="BS38" i="14" s="1"/>
  <c r="AA25" i="9" s="1"/>
  <c r="LU29" i="5"/>
  <c r="LW29" i="5" s="1"/>
  <c r="BS37" i="14" s="1"/>
  <c r="AA5" i="9" s="1"/>
  <c r="LT29" i="5"/>
  <c r="LV29" i="5" s="1"/>
  <c r="BS31" i="14" s="1"/>
  <c r="AA79" i="9" s="1"/>
  <c r="LU28" i="5"/>
  <c r="LW28" i="5" s="1"/>
  <c r="BS36" i="14" s="1"/>
  <c r="AA41" i="9" s="1"/>
  <c r="LT28" i="5"/>
  <c r="LV28" i="5" s="1"/>
  <c r="BS30" i="14" s="1"/>
  <c r="AA59" i="9" s="1"/>
  <c r="LU27" i="5"/>
  <c r="LW27" i="5" s="1"/>
  <c r="BS35" i="14" s="1"/>
  <c r="AA76" i="9" s="1"/>
  <c r="LT27" i="5"/>
  <c r="LV27" i="5" s="1"/>
  <c r="BS29" i="14" s="1"/>
  <c r="AA20" i="9" s="1"/>
  <c r="LU26" i="5"/>
  <c r="LW26" i="5" s="1"/>
  <c r="BS34" i="14" s="1"/>
  <c r="AA67" i="9" s="1"/>
  <c r="LT26" i="5"/>
  <c r="LV26" i="5" s="1"/>
  <c r="BS28" i="14" s="1"/>
  <c r="AA61" i="9" s="1"/>
  <c r="LU25" i="5"/>
  <c r="LW25" i="5" s="1"/>
  <c r="BS33" i="14" s="1"/>
  <c r="AA14" i="9" s="1"/>
  <c r="LT25" i="5"/>
  <c r="LV25" i="5" s="1"/>
  <c r="BS27" i="14" s="1"/>
  <c r="AA54" i="9" s="1"/>
  <c r="LU24" i="5"/>
  <c r="LW24" i="5" s="1"/>
  <c r="BS32" i="14" s="1"/>
  <c r="AA40" i="9" s="1"/>
  <c r="LT24" i="5"/>
  <c r="LV24" i="5" s="1"/>
  <c r="BS26" i="14" s="1"/>
  <c r="AA34" i="9" s="1"/>
  <c r="LI29" i="5"/>
  <c r="BP37" i="14" s="1"/>
  <c r="Z82" i="9" s="1"/>
  <c r="LH29" i="5"/>
  <c r="BP31" i="14" s="1"/>
  <c r="Z44" i="9" s="1"/>
  <c r="LI28" i="5"/>
  <c r="BP36" i="14" s="1"/>
  <c r="Z35" i="9" s="1"/>
  <c r="LH28" i="5"/>
  <c r="BP30" i="14" s="1"/>
  <c r="Z42" i="9" s="1"/>
  <c r="LI27" i="5"/>
  <c r="BP35" i="14" s="1"/>
  <c r="Z86" i="9" s="1"/>
  <c r="LH27" i="5"/>
  <c r="BP29" i="14" s="1"/>
  <c r="Z38" i="9" s="1"/>
  <c r="LI26" i="5"/>
  <c r="BP34" i="14" s="1"/>
  <c r="Z49" i="9" s="1"/>
  <c r="LH26" i="5"/>
  <c r="BP28" i="14" s="1"/>
  <c r="Z52" i="9" s="1"/>
  <c r="LI25" i="5"/>
  <c r="BP33" i="14" s="1"/>
  <c r="LH25" i="5"/>
  <c r="BP27" i="14" s="1"/>
  <c r="Z66" i="9" s="1"/>
  <c r="LH24" i="5"/>
  <c r="BP26" i="14" s="1"/>
  <c r="Z85" i="9" s="1"/>
  <c r="LI39" i="5"/>
  <c r="BP49" i="14" s="1"/>
  <c r="Z73" i="9" s="1"/>
  <c r="LH39" i="5"/>
  <c r="BP43" i="14" s="1"/>
  <c r="Z13" i="9" s="1"/>
  <c r="LI38" i="5"/>
  <c r="BP48" i="14" s="1"/>
  <c r="Z51" i="9" s="1"/>
  <c r="LH38" i="5"/>
  <c r="BP42" i="14" s="1"/>
  <c r="Z57" i="9" s="1"/>
  <c r="LI37" i="5"/>
  <c r="BP47" i="14" s="1"/>
  <c r="Z78" i="9" s="1"/>
  <c r="LH37" i="5"/>
  <c r="BP41" i="14" s="1"/>
  <c r="Z55" i="9" s="1"/>
  <c r="LI36" i="5"/>
  <c r="BP46" i="14" s="1"/>
  <c r="Z69" i="9" s="1"/>
  <c r="LH36" i="5"/>
  <c r="BP40" i="14" s="1"/>
  <c r="Z24" i="9" s="1"/>
  <c r="LI35" i="5"/>
  <c r="BP45" i="14" s="1"/>
  <c r="Z48" i="9" s="1"/>
  <c r="LH35" i="5"/>
  <c r="BP39" i="14" s="1"/>
  <c r="Z22" i="9" s="1"/>
  <c r="LI34" i="5"/>
  <c r="BP44" i="14" s="1"/>
  <c r="Z30" i="9" s="1"/>
  <c r="LH34" i="5"/>
  <c r="BP38" i="14" s="1"/>
  <c r="Z33" i="9" s="1"/>
  <c r="LI49" i="5"/>
  <c r="BP61" i="14" s="1"/>
  <c r="Z47" i="9" s="1"/>
  <c r="LH49" i="5"/>
  <c r="BP55" i="14" s="1"/>
  <c r="Z5" i="9" s="1"/>
  <c r="LI48" i="5"/>
  <c r="BP60" i="14" s="1"/>
  <c r="Z21" i="9" s="1"/>
  <c r="LH48" i="5"/>
  <c r="BP54" i="14" s="1"/>
  <c r="Z40" i="9" s="1"/>
  <c r="LI47" i="5"/>
  <c r="BP59" i="14" s="1"/>
  <c r="Z50" i="9" s="1"/>
  <c r="LH47" i="5"/>
  <c r="BP53" i="14" s="1"/>
  <c r="Z14" i="9" s="1"/>
  <c r="LI46" i="5"/>
  <c r="BP58" i="14" s="1"/>
  <c r="Z16" i="9" s="1"/>
  <c r="LH46" i="5"/>
  <c r="BP52" i="14" s="1"/>
  <c r="Z67" i="9" s="1"/>
  <c r="LI45" i="5"/>
  <c r="BP57" i="14" s="1"/>
  <c r="Z36" i="9" s="1"/>
  <c r="LH45" i="5"/>
  <c r="BP51" i="14" s="1"/>
  <c r="Z76" i="9" s="1"/>
  <c r="LI44" i="5"/>
  <c r="BP56" i="14" s="1"/>
  <c r="Z45" i="9" s="1"/>
  <c r="LH44" i="5"/>
  <c r="BP50" i="14" s="1"/>
  <c r="Z41" i="9" s="1"/>
  <c r="LI59" i="5"/>
  <c r="BP73" i="14" s="1"/>
  <c r="Z75" i="9" s="1"/>
  <c r="LH59" i="5"/>
  <c r="BP67" i="14" s="1"/>
  <c r="Z25" i="9" s="1"/>
  <c r="LI58" i="5"/>
  <c r="BP72" i="14" s="1"/>
  <c r="Z104" i="9" s="1"/>
  <c r="LH58" i="5"/>
  <c r="BP66" i="14" s="1"/>
  <c r="Z26" i="9" s="1"/>
  <c r="LI57" i="5"/>
  <c r="BP71" i="14" s="1"/>
  <c r="Z18" i="9" s="1"/>
  <c r="LH57" i="5"/>
  <c r="BP65" i="14" s="1"/>
  <c r="Z80" i="9" s="1"/>
  <c r="LI56" i="5"/>
  <c r="BP70" i="14" s="1"/>
  <c r="Z27" i="9" s="1"/>
  <c r="LH56" i="5"/>
  <c r="BP64" i="14" s="1"/>
  <c r="Z29" i="9" s="1"/>
  <c r="LI55" i="5"/>
  <c r="BP69" i="14" s="1"/>
  <c r="Z77" i="9" s="1"/>
  <c r="LH55" i="5"/>
  <c r="BP63" i="14" s="1"/>
  <c r="Z7" i="9" s="1"/>
  <c r="LH54" i="5"/>
  <c r="BP62" i="14" s="1"/>
  <c r="Z6" i="9" s="1"/>
  <c r="KS49" i="5"/>
  <c r="KU49" i="5" s="1"/>
  <c r="BM61" i="14" s="1"/>
  <c r="Y35" i="9" s="1"/>
  <c r="KR49" i="5"/>
  <c r="KT49" i="5" s="1"/>
  <c r="BM55" i="14" s="1"/>
  <c r="Y70" i="9" s="1"/>
  <c r="KS48" i="5"/>
  <c r="KU48" i="5" s="1"/>
  <c r="BM60" i="14" s="1"/>
  <c r="Y49" i="9" s="1"/>
  <c r="KR48" i="5"/>
  <c r="KT48" i="5" s="1"/>
  <c r="BM54" i="14" s="1"/>
  <c r="Y23" i="9" s="1"/>
  <c r="KS47" i="5"/>
  <c r="KU47" i="5" s="1"/>
  <c r="BM59" i="14" s="1"/>
  <c r="Y39" i="9" s="1"/>
  <c r="KR47" i="5"/>
  <c r="KT47" i="5" s="1"/>
  <c r="BM53" i="14" s="1"/>
  <c r="Y19" i="9" s="1"/>
  <c r="KS46" i="5"/>
  <c r="KU46" i="5" s="1"/>
  <c r="BM58" i="14" s="1"/>
  <c r="Y72" i="9" s="1"/>
  <c r="KR46" i="5"/>
  <c r="KT46" i="5" s="1"/>
  <c r="BM52" i="14" s="1"/>
  <c r="Y71" i="9" s="1"/>
  <c r="KS45" i="5"/>
  <c r="KU45" i="5" s="1"/>
  <c r="BM57" i="14" s="1"/>
  <c r="Y82" i="9" s="1"/>
  <c r="KR45" i="5"/>
  <c r="KT45" i="5" s="1"/>
  <c r="BM51" i="14" s="1"/>
  <c r="Y94" i="9" s="1"/>
  <c r="KS44" i="5"/>
  <c r="KU44" i="5" s="1"/>
  <c r="BM56" i="14" s="1"/>
  <c r="Y46" i="9" s="1"/>
  <c r="KR44" i="5"/>
  <c r="KS59" i="5"/>
  <c r="KU59" i="5" s="1"/>
  <c r="BM73" i="14" s="1"/>
  <c r="Y78" i="9" s="1"/>
  <c r="KR59" i="5"/>
  <c r="KT59" i="5" s="1"/>
  <c r="BM67" i="14" s="1"/>
  <c r="Y104" i="9" s="1"/>
  <c r="KS58" i="5"/>
  <c r="KU58" i="5" s="1"/>
  <c r="BM72" i="14" s="1"/>
  <c r="Y73" i="9" s="1"/>
  <c r="KR58" i="5"/>
  <c r="KT58" i="5" s="1"/>
  <c r="BM66" i="14" s="1"/>
  <c r="Y58" i="9" s="1"/>
  <c r="KS57" i="5"/>
  <c r="KU57" i="5" s="1"/>
  <c r="BM71" i="14" s="1"/>
  <c r="Y69" i="9" s="1"/>
  <c r="KR57" i="5"/>
  <c r="KT57" i="5" s="1"/>
  <c r="BM65" i="14" s="1"/>
  <c r="Y18" i="9" s="1"/>
  <c r="KS56" i="5"/>
  <c r="KU56" i="5" s="1"/>
  <c r="BM70" i="14" s="1"/>
  <c r="Y48" i="9" s="1"/>
  <c r="KR56" i="5"/>
  <c r="KT56" i="5" s="1"/>
  <c r="BM64" i="14" s="1"/>
  <c r="Y27" i="9" s="1"/>
  <c r="KS55" i="5"/>
  <c r="KU55" i="5" s="1"/>
  <c r="BM69" i="14" s="1"/>
  <c r="Y51" i="9" s="1"/>
  <c r="KR55" i="5"/>
  <c r="KT55" i="5" s="1"/>
  <c r="BM63" i="14" s="1"/>
  <c r="Y77" i="9" s="1"/>
  <c r="KS54" i="5"/>
  <c r="KU54" i="5" s="1"/>
  <c r="BM68" i="14" s="1"/>
  <c r="KR54" i="5"/>
  <c r="KE59" i="5"/>
  <c r="KG59" i="5" s="1"/>
  <c r="BJ73" i="14" s="1"/>
  <c r="X49" i="9" s="1"/>
  <c r="KD59" i="5"/>
  <c r="KF59" i="5" s="1"/>
  <c r="BJ67" i="14" s="1"/>
  <c r="X51" i="9" s="1"/>
  <c r="KE58" i="5"/>
  <c r="KG58" i="5" s="1"/>
  <c r="BJ72" i="14" s="1"/>
  <c r="X86" i="9" s="1"/>
  <c r="KD58" i="5"/>
  <c r="KF58" i="5" s="1"/>
  <c r="BJ66" i="14" s="1"/>
  <c r="X48" i="9" s="1"/>
  <c r="KE57" i="5"/>
  <c r="KG57" i="5" s="1"/>
  <c r="BJ71" i="14" s="1"/>
  <c r="X35" i="9" s="1"/>
  <c r="KD57" i="5"/>
  <c r="KF57" i="5" s="1"/>
  <c r="BJ65" i="14" s="1"/>
  <c r="X69" i="9" s="1"/>
  <c r="KE56" i="5"/>
  <c r="KG56" i="5" s="1"/>
  <c r="BJ70" i="14" s="1"/>
  <c r="X39" i="9" s="1"/>
  <c r="KD56" i="5"/>
  <c r="KF56" i="5" s="1"/>
  <c r="BJ64" i="14" s="1"/>
  <c r="X73" i="9" s="1"/>
  <c r="KE55" i="5"/>
  <c r="KG55" i="5" s="1"/>
  <c r="BJ69" i="14" s="1"/>
  <c r="X82" i="9" s="1"/>
  <c r="KD55" i="5"/>
  <c r="KF55" i="5" s="1"/>
  <c r="BJ63" i="14" s="1"/>
  <c r="X30" i="9" s="1"/>
  <c r="KE54" i="5"/>
  <c r="KG54" i="5" s="1"/>
  <c r="BJ68" i="14" s="1"/>
  <c r="X46" i="9" s="1"/>
  <c r="KD54" i="5"/>
  <c r="KE49" i="5"/>
  <c r="KG49" i="5" s="1"/>
  <c r="BJ61" i="14" s="1"/>
  <c r="X23" i="9" s="1"/>
  <c r="KD49" i="5"/>
  <c r="KF49" i="5" s="1"/>
  <c r="BJ55" i="14" s="1"/>
  <c r="X26" i="9" s="1"/>
  <c r="KE48" i="5"/>
  <c r="KG48" i="5" s="1"/>
  <c r="BJ60" i="14" s="1"/>
  <c r="X19" i="9" s="1"/>
  <c r="KD48" i="5"/>
  <c r="KF48" i="5" s="1"/>
  <c r="BJ54" i="14" s="1"/>
  <c r="X29" i="9" s="1"/>
  <c r="KE47" i="5"/>
  <c r="KG47" i="5" s="1"/>
  <c r="BJ59" i="14" s="1"/>
  <c r="X133" i="9" s="1"/>
  <c r="KD47" i="5"/>
  <c r="KF47" i="5" s="1"/>
  <c r="BJ53" i="14" s="1"/>
  <c r="X6" i="9" s="1"/>
  <c r="KE46" i="5"/>
  <c r="KG46" i="5" s="1"/>
  <c r="BJ58" i="14" s="1"/>
  <c r="X81" i="9" s="1"/>
  <c r="KD46" i="5"/>
  <c r="KF46" i="5" s="1"/>
  <c r="BJ52" i="14" s="1"/>
  <c r="X37" i="9" s="1"/>
  <c r="KE45" i="5"/>
  <c r="KG45" i="5" s="1"/>
  <c r="BJ57" i="14" s="1"/>
  <c r="X103" i="9" s="1"/>
  <c r="KD45" i="5"/>
  <c r="KF45" i="5" s="1"/>
  <c r="BJ51" i="14" s="1"/>
  <c r="X7" i="9" s="1"/>
  <c r="KE44" i="5"/>
  <c r="KG44" i="5" s="1"/>
  <c r="BJ56" i="14" s="1"/>
  <c r="X63" i="9" s="1"/>
  <c r="KD44" i="5"/>
  <c r="KS19" i="5"/>
  <c r="KU19" i="5" s="1"/>
  <c r="BM25" i="14" s="1"/>
  <c r="Y42" i="9" s="1"/>
  <c r="KR19" i="5"/>
  <c r="KT19" i="5" s="1"/>
  <c r="BM19" i="14" s="1"/>
  <c r="Y21" i="9" s="1"/>
  <c r="KS18" i="5"/>
  <c r="KU18" i="5" s="1"/>
  <c r="BM24" i="14" s="1"/>
  <c r="Y83" i="9" s="1"/>
  <c r="KR18" i="5"/>
  <c r="KT18" i="5" s="1"/>
  <c r="BM18" i="14" s="1"/>
  <c r="Y50" i="9" s="1"/>
  <c r="KS17" i="5"/>
  <c r="KU17" i="5" s="1"/>
  <c r="BM23" i="14" s="1"/>
  <c r="Y66" i="9" s="1"/>
  <c r="KR17" i="5"/>
  <c r="KT17" i="5" s="1"/>
  <c r="BM17" i="14" s="1"/>
  <c r="Y16" i="9" s="1"/>
  <c r="KS16" i="5"/>
  <c r="KU16" i="5" s="1"/>
  <c r="BM22" i="14" s="1"/>
  <c r="Y52" i="9" s="1"/>
  <c r="KR16" i="5"/>
  <c r="KT16" i="5" s="1"/>
  <c r="BM16" i="14" s="1"/>
  <c r="Y45" i="9" s="1"/>
  <c r="KS15" i="5"/>
  <c r="KU15" i="5" s="1"/>
  <c r="BM21" i="14" s="1"/>
  <c r="Y80" i="9" s="1"/>
  <c r="KR15" i="5"/>
  <c r="KT15" i="5" s="1"/>
  <c r="BM15" i="14" s="1"/>
  <c r="Y36" i="9" s="1"/>
  <c r="KS14" i="5"/>
  <c r="KU14" i="5" s="1"/>
  <c r="BM20" i="14" s="1"/>
  <c r="Y105" i="9" s="1"/>
  <c r="KR14" i="5"/>
  <c r="KS9" i="5"/>
  <c r="KU9" i="5" s="1"/>
  <c r="BM13" i="14" s="1"/>
  <c r="Y31" i="9" s="1"/>
  <c r="KR9" i="5"/>
  <c r="KT9" i="5" s="1"/>
  <c r="BM7" i="14" s="1"/>
  <c r="Y5" i="9" s="1"/>
  <c r="KS8" i="5"/>
  <c r="KU8" i="5" s="1"/>
  <c r="BM12" i="14" s="1"/>
  <c r="Y11" i="9" s="1"/>
  <c r="KR8" i="5"/>
  <c r="KT8" i="5" s="1"/>
  <c r="BM6" i="14" s="1"/>
  <c r="Y67" i="9" s="1"/>
  <c r="KS7" i="5"/>
  <c r="KU7" i="5" s="1"/>
  <c r="BM11" i="14" s="1"/>
  <c r="Y9" i="9" s="1"/>
  <c r="KR7" i="5"/>
  <c r="KT7" i="5" s="1"/>
  <c r="BM5" i="14" s="1"/>
  <c r="Y41" i="9" s="1"/>
  <c r="KS6" i="5"/>
  <c r="KU6" i="5" s="1"/>
  <c r="BM10" i="14" s="1"/>
  <c r="Y3" i="9" s="1"/>
  <c r="KR6" i="5"/>
  <c r="KT6" i="5" s="1"/>
  <c r="BM4" i="14" s="1"/>
  <c r="Y40" i="9" s="1"/>
  <c r="KS5" i="5"/>
  <c r="KU5" i="5" s="1"/>
  <c r="BM9" i="14" s="1"/>
  <c r="Y12" i="9" s="1"/>
  <c r="KR5" i="5"/>
  <c r="KT5" i="5" s="1"/>
  <c r="BM3" i="14" s="1"/>
  <c r="Y126" i="9" s="1"/>
  <c r="KS4" i="5"/>
  <c r="KU4" i="5" s="1"/>
  <c r="BM8" i="14" s="1"/>
  <c r="Y2" i="9" s="1"/>
  <c r="KR4" i="5"/>
  <c r="KE9" i="5"/>
  <c r="KG9" i="5" s="1"/>
  <c r="BJ13" i="14" s="1"/>
  <c r="X64" i="9" s="1"/>
  <c r="KD9" i="5"/>
  <c r="KF9" i="5" s="1"/>
  <c r="BJ7" i="14" s="1"/>
  <c r="X124" i="9" s="1"/>
  <c r="KE8" i="5"/>
  <c r="KG8" i="5" s="1"/>
  <c r="BJ12" i="14" s="1"/>
  <c r="X17" i="9" s="1"/>
  <c r="KD8" i="5"/>
  <c r="KF8" i="5" s="1"/>
  <c r="BJ6" i="14" s="1"/>
  <c r="X60" i="9" s="1"/>
  <c r="KE7" i="5"/>
  <c r="KG7" i="5" s="1"/>
  <c r="BJ11" i="14" s="1"/>
  <c r="X15" i="9" s="1"/>
  <c r="KD7" i="5"/>
  <c r="KF7" i="5" s="1"/>
  <c r="BJ5" i="14" s="1"/>
  <c r="X68" i="9" s="1"/>
  <c r="KE6" i="5"/>
  <c r="KG6" i="5" s="1"/>
  <c r="BJ10" i="14" s="1"/>
  <c r="X4" i="9" s="1"/>
  <c r="KD6" i="5"/>
  <c r="KF6" i="5" s="1"/>
  <c r="BJ4" i="14" s="1"/>
  <c r="X32" i="9" s="1"/>
  <c r="KE5" i="5"/>
  <c r="KG5" i="5" s="1"/>
  <c r="BJ9" i="14" s="1"/>
  <c r="X53" i="9" s="1"/>
  <c r="KD5" i="5"/>
  <c r="KF5" i="5" s="1"/>
  <c r="BJ3" i="14" s="1"/>
  <c r="X56" i="9" s="1"/>
  <c r="KE4" i="5"/>
  <c r="KG4" i="5" s="1"/>
  <c r="BJ8" i="14" s="1"/>
  <c r="X10" i="9" s="1"/>
  <c r="KD4" i="5"/>
  <c r="KE19" i="5"/>
  <c r="KG19" i="5" s="1"/>
  <c r="BJ25" i="14" s="1"/>
  <c r="X59" i="9" s="1"/>
  <c r="KD19" i="5"/>
  <c r="KF19" i="5" s="1"/>
  <c r="BJ19" i="14" s="1"/>
  <c r="X44" i="9" s="1"/>
  <c r="KE18" i="5"/>
  <c r="KG18" i="5" s="1"/>
  <c r="BJ24" i="14" s="1"/>
  <c r="X61" i="9" s="1"/>
  <c r="KD18" i="5"/>
  <c r="KF18" i="5" s="1"/>
  <c r="BJ18" i="14" s="1"/>
  <c r="X42" i="9" s="1"/>
  <c r="KE17" i="5"/>
  <c r="KG17" i="5" s="1"/>
  <c r="BJ23" i="14" s="1"/>
  <c r="X79" i="9" s="1"/>
  <c r="KD17" i="5"/>
  <c r="KF17" i="5" s="1"/>
  <c r="BJ17" i="14" s="1"/>
  <c r="X38" i="9" s="1"/>
  <c r="KE16" i="5"/>
  <c r="KG16" i="5" s="1"/>
  <c r="BJ22" i="14" s="1"/>
  <c r="X34" i="9" s="1"/>
  <c r="KD16" i="5"/>
  <c r="KF16" i="5" s="1"/>
  <c r="BJ16" i="14" s="1"/>
  <c r="X83" i="9" s="1"/>
  <c r="KE15" i="5"/>
  <c r="KG15" i="5" s="1"/>
  <c r="BJ21" i="14" s="1"/>
  <c r="X54" i="9" s="1"/>
  <c r="KD15" i="5"/>
  <c r="KF15" i="5" s="1"/>
  <c r="BJ15" i="14" s="1"/>
  <c r="X85" i="9" s="1"/>
  <c r="KE14" i="5"/>
  <c r="KG14" i="5" s="1"/>
  <c r="BJ20" i="14" s="1"/>
  <c r="X20" i="9" s="1"/>
  <c r="KD14" i="5"/>
  <c r="KE29" i="5"/>
  <c r="KG29" i="5" s="1"/>
  <c r="BJ37" i="14" s="1"/>
  <c r="X13" i="9" s="1"/>
  <c r="KD29" i="5"/>
  <c r="KF29" i="5" s="1"/>
  <c r="BJ31" i="14" s="1"/>
  <c r="X9" i="9" s="1"/>
  <c r="KE28" i="5"/>
  <c r="KG28" i="5" s="1"/>
  <c r="BJ36" i="14" s="1"/>
  <c r="X57" i="9" s="1"/>
  <c r="KD28" i="5"/>
  <c r="KF28" i="5" s="1"/>
  <c r="BJ30" i="14" s="1"/>
  <c r="X31" i="9" s="1"/>
  <c r="KE27" i="5"/>
  <c r="KG27" i="5" s="1"/>
  <c r="BJ35" i="14" s="1"/>
  <c r="X55" i="9" s="1"/>
  <c r="KD27" i="5"/>
  <c r="KF27" i="5" s="1"/>
  <c r="BJ29" i="14" s="1"/>
  <c r="X11" i="9" s="1"/>
  <c r="KE26" i="5"/>
  <c r="KG26" i="5" s="1"/>
  <c r="BJ34" i="14" s="1"/>
  <c r="X24" i="9" s="1"/>
  <c r="KD26" i="5"/>
  <c r="KF26" i="5" s="1"/>
  <c r="BJ28" i="14" s="1"/>
  <c r="X91" i="9" s="1"/>
  <c r="KE25" i="5"/>
  <c r="KG25" i="5" s="1"/>
  <c r="BJ33" i="14" s="1"/>
  <c r="X22" i="9" s="1"/>
  <c r="KD25" i="5"/>
  <c r="KF25" i="5" s="1"/>
  <c r="BJ27" i="14" s="1"/>
  <c r="X3" i="9" s="1"/>
  <c r="KE24" i="5"/>
  <c r="KG24" i="5" s="1"/>
  <c r="BJ32" i="14" s="1"/>
  <c r="X33" i="9" s="1"/>
  <c r="KD24" i="5"/>
  <c r="KS29" i="5"/>
  <c r="KU29" i="5" s="1"/>
  <c r="BM37" i="14" s="1"/>
  <c r="Y60" i="9" s="1"/>
  <c r="KR29" i="5"/>
  <c r="KT29" i="5" s="1"/>
  <c r="BM31" i="14" s="1"/>
  <c r="Y20" i="9" s="1"/>
  <c r="KS28" i="5"/>
  <c r="KU28" i="5" s="1"/>
  <c r="BM36" i="14" s="1"/>
  <c r="Y68" i="9" s="1"/>
  <c r="KR28" i="5"/>
  <c r="KT28" i="5" s="1"/>
  <c r="BM30" i="14" s="1"/>
  <c r="Y54" i="9" s="1"/>
  <c r="KS27" i="5"/>
  <c r="KU27" i="5" s="1"/>
  <c r="BM35" i="14" s="1"/>
  <c r="Y32" i="9" s="1"/>
  <c r="KR27" i="5"/>
  <c r="KT27" i="5" s="1"/>
  <c r="BM29" i="14" s="1"/>
  <c r="Y79" i="9" s="1"/>
  <c r="KS26" i="5"/>
  <c r="KU26" i="5" s="1"/>
  <c r="BM34" i="14" s="1"/>
  <c r="Y84" i="9" s="1"/>
  <c r="KR26" i="5"/>
  <c r="KT26" i="5" s="1"/>
  <c r="BM28" i="14" s="1"/>
  <c r="Y61" i="9" s="1"/>
  <c r="KS25" i="5"/>
  <c r="KU25" i="5" s="1"/>
  <c r="BM33" i="14" s="1"/>
  <c r="Y56" i="9" s="1"/>
  <c r="KR25" i="5"/>
  <c r="KT25" i="5" s="1"/>
  <c r="BM27" i="14" s="1"/>
  <c r="Y59" i="9" s="1"/>
  <c r="KS24" i="5"/>
  <c r="KU24" i="5" s="1"/>
  <c r="BM32" i="14" s="1"/>
  <c r="Y62" i="9" s="1"/>
  <c r="KR24" i="5"/>
  <c r="KS39" i="5"/>
  <c r="KU39" i="5" s="1"/>
  <c r="BM49" i="14" s="1"/>
  <c r="Y26" i="9" s="1"/>
  <c r="KR39" i="5"/>
  <c r="KT39" i="5" s="1"/>
  <c r="BM43" i="14" s="1"/>
  <c r="Y15" i="9" s="1"/>
  <c r="KS38" i="5"/>
  <c r="KU38" i="5" s="1"/>
  <c r="BM48" i="14" s="1"/>
  <c r="KR38" i="5"/>
  <c r="KT38" i="5" s="1"/>
  <c r="BM42" i="14" s="1"/>
  <c r="Y28" i="9" s="1"/>
  <c r="KS37" i="5"/>
  <c r="KU37" i="5" s="1"/>
  <c r="BM47" i="14" s="1"/>
  <c r="Y7" i="9" s="1"/>
  <c r="KR37" i="5"/>
  <c r="KT37" i="5" s="1"/>
  <c r="BM41" i="14" s="1"/>
  <c r="Y17" i="9" s="1"/>
  <c r="KS36" i="5"/>
  <c r="KU36" i="5" s="1"/>
  <c r="BM46" i="14" s="1"/>
  <c r="Y29" i="9" s="1"/>
  <c r="KR36" i="5"/>
  <c r="KT36" i="5" s="1"/>
  <c r="BM40" i="14" s="1"/>
  <c r="Y4" i="9" s="1"/>
  <c r="KS35" i="5"/>
  <c r="KU35" i="5" s="1"/>
  <c r="BM45" i="14" s="1"/>
  <c r="Y6" i="9" s="1"/>
  <c r="KR35" i="5"/>
  <c r="KT35" i="5" s="1"/>
  <c r="BM39" i="14" s="1"/>
  <c r="Y64" i="9" s="1"/>
  <c r="KS34" i="5"/>
  <c r="KU34" i="5" s="1"/>
  <c r="BM44" i="14" s="1"/>
  <c r="Y93" i="9" s="1"/>
  <c r="KR34" i="5"/>
  <c r="KE39" i="5"/>
  <c r="KG39" i="5" s="1"/>
  <c r="BJ49" i="14" s="1"/>
  <c r="X41" i="9" s="1"/>
  <c r="KD39" i="5"/>
  <c r="KF39" i="5" s="1"/>
  <c r="BJ43" i="14" s="1"/>
  <c r="X75" i="9" s="1"/>
  <c r="KE38" i="5"/>
  <c r="KG38" i="5" s="1"/>
  <c r="BJ48" i="14" s="1"/>
  <c r="X67" i="9" s="1"/>
  <c r="KD38" i="5"/>
  <c r="KF38" i="5" s="1"/>
  <c r="BJ42" i="14" s="1"/>
  <c r="X77" i="9" s="1"/>
  <c r="KE37" i="5"/>
  <c r="KG37" i="5" s="1"/>
  <c r="BJ47" i="14" s="1"/>
  <c r="X40" i="9" s="1"/>
  <c r="KD37" i="5"/>
  <c r="KF37" i="5" s="1"/>
  <c r="BJ41" i="14" s="1"/>
  <c r="X65" i="9" s="1"/>
  <c r="KE36" i="5"/>
  <c r="KG36" i="5" s="1"/>
  <c r="BJ46" i="14" s="1"/>
  <c r="X76" i="9" s="1"/>
  <c r="KD36" i="5"/>
  <c r="KF36" i="5" s="1"/>
  <c r="BJ40" i="14" s="1"/>
  <c r="X27" i="9" s="1"/>
  <c r="KE35" i="5"/>
  <c r="KG35" i="5" s="1"/>
  <c r="BJ45" i="14" s="1"/>
  <c r="X5" i="9" s="1"/>
  <c r="KD35" i="5"/>
  <c r="KF35" i="5" s="1"/>
  <c r="BJ39" i="14" s="1"/>
  <c r="X18" i="9" s="1"/>
  <c r="KE34" i="5"/>
  <c r="KG34" i="5" s="1"/>
  <c r="BJ44" i="14" s="1"/>
  <c r="X14" i="9" s="1"/>
  <c r="KD34" i="5"/>
  <c r="JC9" i="5"/>
  <c r="JE9" i="5" s="1"/>
  <c r="BD13" i="14" s="1"/>
  <c r="V42" i="9" s="1"/>
  <c r="JB9" i="5"/>
  <c r="JD9" i="5" s="1"/>
  <c r="BD7" i="14" s="1"/>
  <c r="V56" i="9" s="1"/>
  <c r="JC8" i="5"/>
  <c r="JE8" i="5" s="1"/>
  <c r="BD12" i="14" s="1"/>
  <c r="V66" i="9" s="1"/>
  <c r="JB8" i="5"/>
  <c r="JD8" i="5" s="1"/>
  <c r="BD6" i="14" s="1"/>
  <c r="V84" i="9" s="1"/>
  <c r="JC7" i="5"/>
  <c r="JE7" i="5" s="1"/>
  <c r="BD11" i="14" s="1"/>
  <c r="V83" i="9" s="1"/>
  <c r="JB7" i="5"/>
  <c r="JD7" i="5" s="1"/>
  <c r="BD5" i="14" s="1"/>
  <c r="V68" i="9" s="1"/>
  <c r="JC6" i="5"/>
  <c r="JE6" i="5" s="1"/>
  <c r="BD10" i="14" s="1"/>
  <c r="V38" i="9" s="1"/>
  <c r="JB6" i="5"/>
  <c r="JD6" i="5" s="1"/>
  <c r="BD4" i="14" s="1"/>
  <c r="V60" i="9" s="1"/>
  <c r="JC5" i="5"/>
  <c r="JE5" i="5" s="1"/>
  <c r="BD9" i="14" s="1"/>
  <c r="V44" i="9" s="1"/>
  <c r="JB5" i="5"/>
  <c r="JD5" i="5" s="1"/>
  <c r="BD3" i="14" s="1"/>
  <c r="V62" i="9" s="1"/>
  <c r="JC4" i="5"/>
  <c r="JE4" i="5" s="1"/>
  <c r="BD8" i="14" s="1"/>
  <c r="V52" i="9" s="1"/>
  <c r="JB4" i="5"/>
  <c r="JC19" i="5"/>
  <c r="JE19" i="5" s="1"/>
  <c r="BD25" i="14" s="1"/>
  <c r="V21" i="9" s="1"/>
  <c r="JB19" i="5"/>
  <c r="JD19" i="5" s="1"/>
  <c r="BD19" i="14" s="1"/>
  <c r="V117" i="9" s="1"/>
  <c r="JC18" i="5"/>
  <c r="JE18" i="5" s="1"/>
  <c r="BD24" i="14" s="1"/>
  <c r="V36" i="9" s="1"/>
  <c r="JB18" i="5"/>
  <c r="JD18" i="5" s="1"/>
  <c r="BD18" i="14" s="1"/>
  <c r="V13" i="9" s="1"/>
  <c r="JC17" i="5"/>
  <c r="JE17" i="5" s="1"/>
  <c r="BD23" i="14" s="1"/>
  <c r="V47" i="9" s="1"/>
  <c r="JB17" i="5"/>
  <c r="JD17" i="5" s="1"/>
  <c r="BD17" i="14" s="1"/>
  <c r="V57" i="9" s="1"/>
  <c r="JC16" i="5"/>
  <c r="JE16" i="5" s="1"/>
  <c r="BD22" i="14" s="1"/>
  <c r="V45" i="9" s="1"/>
  <c r="JB16" i="5"/>
  <c r="JD16" i="5" s="1"/>
  <c r="BD16" i="14" s="1"/>
  <c r="V22" i="9" s="1"/>
  <c r="JC15" i="5"/>
  <c r="JE15" i="5" s="1"/>
  <c r="BD21" i="14" s="1"/>
  <c r="V50" i="9" s="1"/>
  <c r="JB15" i="5"/>
  <c r="JD15" i="5" s="1"/>
  <c r="BD15" i="14" s="1"/>
  <c r="V24" i="9" s="1"/>
  <c r="JC14" i="5"/>
  <c r="JE14" i="5" s="1"/>
  <c r="BD20" i="14" s="1"/>
  <c r="V16" i="9" s="1"/>
  <c r="JB14" i="5"/>
  <c r="JC29" i="5"/>
  <c r="JE29" i="5" s="1"/>
  <c r="BD37" i="14" s="1"/>
  <c r="V15" i="9" s="1"/>
  <c r="JB29" i="5"/>
  <c r="JD29" i="5" s="1"/>
  <c r="BD31" i="14" s="1"/>
  <c r="V9" i="9" s="1"/>
  <c r="JC28" i="5"/>
  <c r="JE28" i="5" s="1"/>
  <c r="BD36" i="14" s="1"/>
  <c r="V53" i="9" s="1"/>
  <c r="JB28" i="5"/>
  <c r="JD28" i="5" s="1"/>
  <c r="BD30" i="14" s="1"/>
  <c r="V31" i="9" s="1"/>
  <c r="JC27" i="5"/>
  <c r="JE27" i="5" s="1"/>
  <c r="BD35" i="14" s="1"/>
  <c r="V64" i="9" s="1"/>
  <c r="JB27" i="5"/>
  <c r="JD27" i="5" s="1"/>
  <c r="BD29" i="14" s="1"/>
  <c r="V91" i="9" s="1"/>
  <c r="JC26" i="5"/>
  <c r="JE26" i="5" s="1"/>
  <c r="BD34" i="14" s="1"/>
  <c r="V17" i="9" s="1"/>
  <c r="JB26" i="5"/>
  <c r="JD26" i="5" s="1"/>
  <c r="BD28" i="14" s="1"/>
  <c r="V3" i="9" s="1"/>
  <c r="JC25" i="5"/>
  <c r="JE25" i="5" s="1"/>
  <c r="BD33" i="14" s="1"/>
  <c r="V4" i="9" s="1"/>
  <c r="JB25" i="5"/>
  <c r="JD25" i="5" s="1"/>
  <c r="BD27" i="14" s="1"/>
  <c r="V2" i="9" s="1"/>
  <c r="JC24" i="5"/>
  <c r="JE24" i="5" s="1"/>
  <c r="BD32" i="14" s="1"/>
  <c r="V10" i="9" s="1"/>
  <c r="JB24" i="5"/>
  <c r="IO29" i="5"/>
  <c r="IQ29" i="5" s="1"/>
  <c r="BA37" i="14" s="1"/>
  <c r="U23" i="9" s="1"/>
  <c r="IN29" i="5"/>
  <c r="IP29" i="5" s="1"/>
  <c r="BA31" i="14" s="1"/>
  <c r="U75" i="9" s="1"/>
  <c r="IO28" i="5"/>
  <c r="IQ28" i="5" s="1"/>
  <c r="BA36" i="14" s="1"/>
  <c r="U70" i="9" s="1"/>
  <c r="IN28" i="5"/>
  <c r="IP28" i="5" s="1"/>
  <c r="BA30" i="14" s="1"/>
  <c r="U65" i="9" s="1"/>
  <c r="IO27" i="5"/>
  <c r="IQ27" i="5" s="1"/>
  <c r="BA35" i="14" s="1"/>
  <c r="U19" i="9" s="1"/>
  <c r="IN27" i="5"/>
  <c r="IP27" i="5" s="1"/>
  <c r="BA29" i="14" s="1"/>
  <c r="U27" i="9" s="1"/>
  <c r="IO26" i="5"/>
  <c r="IQ26" i="5" s="1"/>
  <c r="BA34" i="14" s="1"/>
  <c r="U63" i="9" s="1"/>
  <c r="IN26" i="5"/>
  <c r="IP26" i="5" s="1"/>
  <c r="BA28" i="14" s="1"/>
  <c r="U18" i="9" s="1"/>
  <c r="IO25" i="5"/>
  <c r="IQ25" i="5" s="1"/>
  <c r="BA33" i="14" s="1"/>
  <c r="U103" i="9" s="1"/>
  <c r="IN25" i="5"/>
  <c r="IP25" i="5" s="1"/>
  <c r="BA27" i="14" s="1"/>
  <c r="U77" i="9" s="1"/>
  <c r="IO24" i="5"/>
  <c r="IQ24" i="5" s="1"/>
  <c r="BA32" i="14" s="1"/>
  <c r="U81" i="9" s="1"/>
  <c r="IN24" i="5"/>
  <c r="IO19" i="5"/>
  <c r="IQ19" i="5" s="1"/>
  <c r="BA25" i="14" s="1"/>
  <c r="IN19" i="5"/>
  <c r="IP19" i="5" s="1"/>
  <c r="BA19" i="14" s="1"/>
  <c r="U79" i="9" s="1"/>
  <c r="IO18" i="5"/>
  <c r="IQ18" i="5" s="1"/>
  <c r="BA24" i="14" s="1"/>
  <c r="U51" i="9" s="1"/>
  <c r="IN18" i="5"/>
  <c r="IP18" i="5" s="1"/>
  <c r="BA18" i="14" s="1"/>
  <c r="U61" i="9" s="1"/>
  <c r="IO17" i="5"/>
  <c r="IQ17" i="5" s="1"/>
  <c r="BA23" i="14" s="1"/>
  <c r="U48" i="9" s="1"/>
  <c r="IN17" i="5"/>
  <c r="IP17" i="5" s="1"/>
  <c r="BA17" i="14" s="1"/>
  <c r="U115" i="9" s="1"/>
  <c r="IO16" i="5"/>
  <c r="IQ16" i="5" s="1"/>
  <c r="BA22" i="14" s="1"/>
  <c r="U73" i="9" s="1"/>
  <c r="IN16" i="5"/>
  <c r="IP16" i="5" s="1"/>
  <c r="BA16" i="14" s="1"/>
  <c r="U34" i="9" s="1"/>
  <c r="IO15" i="5"/>
  <c r="IQ15" i="5" s="1"/>
  <c r="BA21" i="14" s="1"/>
  <c r="U30" i="9" s="1"/>
  <c r="IN15" i="5"/>
  <c r="IP15" i="5" s="1"/>
  <c r="BA15" i="14" s="1"/>
  <c r="U59" i="9" s="1"/>
  <c r="IO14" i="5"/>
  <c r="IQ14" i="5" s="1"/>
  <c r="BA20" i="14" s="1"/>
  <c r="U78" i="9" s="1"/>
  <c r="IN14" i="5"/>
  <c r="IO9" i="5"/>
  <c r="IQ9" i="5" s="1"/>
  <c r="BA13" i="14" s="1"/>
  <c r="U11" i="9" s="1"/>
  <c r="IN9" i="5"/>
  <c r="IP9" i="5" s="1"/>
  <c r="BA7" i="14" s="1"/>
  <c r="U44" i="9" s="1"/>
  <c r="IO8" i="5"/>
  <c r="IQ8" i="5" s="1"/>
  <c r="BA12" i="14" s="1"/>
  <c r="U31" i="9" s="1"/>
  <c r="IN8" i="5"/>
  <c r="IP8" i="5" s="1"/>
  <c r="BA6" i="14" s="1"/>
  <c r="U52" i="9" s="1"/>
  <c r="IO7" i="5"/>
  <c r="IQ7" i="5" s="1"/>
  <c r="BA11" i="14" s="1"/>
  <c r="U12" i="9" s="1"/>
  <c r="IN7" i="5"/>
  <c r="IP7" i="5" s="1"/>
  <c r="BA5" i="14" s="1"/>
  <c r="U42" i="9" s="1"/>
  <c r="IO6" i="5"/>
  <c r="IQ6" i="5" s="1"/>
  <c r="BA10" i="14" s="1"/>
  <c r="U3" i="9" s="1"/>
  <c r="IN6" i="5"/>
  <c r="IP6" i="5" s="1"/>
  <c r="BA4" i="14" s="1"/>
  <c r="U105" i="9" s="1"/>
  <c r="IO5" i="5"/>
  <c r="IQ5" i="5" s="1"/>
  <c r="BA9" i="14" s="1"/>
  <c r="U9" i="9" s="1"/>
  <c r="IN5" i="5"/>
  <c r="IP5" i="5" s="1"/>
  <c r="BA3" i="14" s="1"/>
  <c r="U66" i="9" s="1"/>
  <c r="IO4" i="5"/>
  <c r="IQ4" i="5" s="1"/>
  <c r="BA8" i="14" s="1"/>
  <c r="U2" i="9" s="1"/>
  <c r="IN4" i="5"/>
  <c r="IA9" i="5"/>
  <c r="IC9" i="5" s="1"/>
  <c r="AX13" i="14" s="1"/>
  <c r="T37" i="9" s="1"/>
  <c r="HZ9" i="5"/>
  <c r="IB9" i="5" s="1"/>
  <c r="AX7" i="14" s="1"/>
  <c r="T60" i="9" s="1"/>
  <c r="IA8" i="5"/>
  <c r="IC8" i="5" s="1"/>
  <c r="AX12" i="14" s="1"/>
  <c r="T29" i="9" s="1"/>
  <c r="HZ8" i="5"/>
  <c r="IB8" i="5" s="1"/>
  <c r="AX6" i="14" s="1"/>
  <c r="T68" i="9" s="1"/>
  <c r="IA7" i="5"/>
  <c r="IC7" i="5" s="1"/>
  <c r="AX11" i="14" s="1"/>
  <c r="T26" i="9" s="1"/>
  <c r="HZ7" i="5"/>
  <c r="IB7" i="5" s="1"/>
  <c r="AX5" i="14" s="1"/>
  <c r="T62" i="9" s="1"/>
  <c r="IA6" i="5"/>
  <c r="IC6" i="5" s="1"/>
  <c r="AX10" i="14" s="1"/>
  <c r="T80" i="9" s="1"/>
  <c r="HZ6" i="5"/>
  <c r="IB6" i="5" s="1"/>
  <c r="AX4" i="14" s="1"/>
  <c r="T89" i="9" s="1"/>
  <c r="IA5" i="5"/>
  <c r="IC5" i="5" s="1"/>
  <c r="AX9" i="14" s="1"/>
  <c r="T6" i="9" s="1"/>
  <c r="HZ5" i="5"/>
  <c r="IB5" i="5" s="1"/>
  <c r="AX3" i="14" s="1"/>
  <c r="T32" i="9" s="1"/>
  <c r="IA4" i="5"/>
  <c r="IC4" i="5" s="1"/>
  <c r="AX8" i="14" s="1"/>
  <c r="T7" i="9" s="1"/>
  <c r="HZ4" i="5"/>
  <c r="IA19" i="5"/>
  <c r="IC19" i="5" s="1"/>
  <c r="AX25" i="14" s="1"/>
  <c r="T34" i="9" s="1"/>
  <c r="HZ19" i="5"/>
  <c r="IB19" i="5" s="1"/>
  <c r="AX19" i="14" s="1"/>
  <c r="T103" i="9" s="1"/>
  <c r="IA18" i="5"/>
  <c r="IC18" i="5" s="1"/>
  <c r="AX24" i="14" s="1"/>
  <c r="T61" i="9" s="1"/>
  <c r="HZ18" i="5"/>
  <c r="IB18" i="5" s="1"/>
  <c r="AX18" i="14" s="1"/>
  <c r="T23" i="9" s="1"/>
  <c r="IA17" i="5"/>
  <c r="IC17" i="5" s="1"/>
  <c r="AX23" i="14" s="1"/>
  <c r="T59" i="9" s="1"/>
  <c r="HZ17" i="5"/>
  <c r="IB17" i="5" s="1"/>
  <c r="AX17" i="14" s="1"/>
  <c r="T133" i="9" s="1"/>
  <c r="IA16" i="5"/>
  <c r="IC16" i="5" s="1"/>
  <c r="AX22" i="14" s="1"/>
  <c r="T79" i="9" s="1"/>
  <c r="HZ16" i="5"/>
  <c r="IB16" i="5" s="1"/>
  <c r="AX16" i="14" s="1"/>
  <c r="T19" i="9" s="1"/>
  <c r="IA15" i="5"/>
  <c r="IC15" i="5" s="1"/>
  <c r="AX21" i="14" s="1"/>
  <c r="T54" i="9" s="1"/>
  <c r="HZ15" i="5"/>
  <c r="IB15" i="5" s="1"/>
  <c r="AX15" i="14" s="1"/>
  <c r="T119" i="9" s="1"/>
  <c r="IA14" i="5"/>
  <c r="IC14" i="5" s="1"/>
  <c r="AX20" i="14" s="1"/>
  <c r="T20" i="9" s="1"/>
  <c r="HZ14" i="5"/>
  <c r="IA29" i="5"/>
  <c r="IC29" i="5" s="1"/>
  <c r="AX37" i="14" s="1"/>
  <c r="T17" i="9" s="1"/>
  <c r="HZ29" i="5"/>
  <c r="IB29" i="5" s="1"/>
  <c r="AX31" i="14" s="1"/>
  <c r="T82" i="9" s="1"/>
  <c r="IA28" i="5"/>
  <c r="IC28" i="5" s="1"/>
  <c r="AX36" i="14" s="1"/>
  <c r="T53" i="9" s="1"/>
  <c r="HZ28" i="5"/>
  <c r="IB28" i="5" s="1"/>
  <c r="AX30" i="14" s="1"/>
  <c r="T102" i="9" s="1"/>
  <c r="IA27" i="5"/>
  <c r="IC27" i="5" s="1"/>
  <c r="AX35" i="14" s="1"/>
  <c r="T15" i="9" s="1"/>
  <c r="HZ27" i="5"/>
  <c r="IB27" i="5" s="1"/>
  <c r="AX29" i="14" s="1"/>
  <c r="T49" i="9" s="1"/>
  <c r="IA26" i="5"/>
  <c r="IC26" i="5" s="1"/>
  <c r="AX34" i="14" s="1"/>
  <c r="T4" i="9" s="1"/>
  <c r="HZ26" i="5"/>
  <c r="IB26" i="5" s="1"/>
  <c r="AX28" i="14" s="1"/>
  <c r="T39" i="9" s="1"/>
  <c r="IA25" i="5"/>
  <c r="IC25" i="5" s="1"/>
  <c r="AX33" i="14" s="1"/>
  <c r="T10" i="9" s="1"/>
  <c r="HZ25" i="5"/>
  <c r="IB25" i="5" s="1"/>
  <c r="AX27" i="14" s="1"/>
  <c r="T35" i="9" s="1"/>
  <c r="IA24" i="5"/>
  <c r="IC24" i="5" s="1"/>
  <c r="AX32" i="14" s="1"/>
  <c r="T28" i="9" s="1"/>
  <c r="HZ24" i="5"/>
  <c r="IB24" i="5" s="1"/>
  <c r="AX26" i="14" s="1"/>
  <c r="T86" i="9" s="1"/>
  <c r="IA39" i="5"/>
  <c r="IC39" i="5" s="1"/>
  <c r="AX49" i="14" s="1"/>
  <c r="T44" i="9" s="1"/>
  <c r="HZ39" i="5"/>
  <c r="IB39" i="5" s="1"/>
  <c r="AX43" i="14" s="1"/>
  <c r="T13" i="9" s="1"/>
  <c r="IA38" i="5"/>
  <c r="IC38" i="5" s="1"/>
  <c r="AX48" i="14" s="1"/>
  <c r="T42" i="9" s="1"/>
  <c r="HZ38" i="5"/>
  <c r="IB38" i="5" s="1"/>
  <c r="AX42" i="14" s="1"/>
  <c r="T57" i="9" s="1"/>
  <c r="IA37" i="5"/>
  <c r="IC37" i="5" s="1"/>
  <c r="AX47" i="14" s="1"/>
  <c r="T83" i="9" s="1"/>
  <c r="HZ37" i="5"/>
  <c r="IB37" i="5" s="1"/>
  <c r="AX41" i="14" s="1"/>
  <c r="T24" i="9" s="1"/>
  <c r="IA36" i="5"/>
  <c r="IC36" i="5" s="1"/>
  <c r="AX46" i="14" s="1"/>
  <c r="T66" i="9" s="1"/>
  <c r="HZ36" i="5"/>
  <c r="IB36" i="5" s="1"/>
  <c r="AX40" i="14" s="1"/>
  <c r="T22" i="9" s="1"/>
  <c r="IA35" i="5"/>
  <c r="IC35" i="5" s="1"/>
  <c r="AX45" i="14" s="1"/>
  <c r="T105" i="9" s="1"/>
  <c r="HZ35" i="5"/>
  <c r="IB35" i="5" s="1"/>
  <c r="AX39" i="14" s="1"/>
  <c r="T55" i="9" s="1"/>
  <c r="IA34" i="5"/>
  <c r="IC34" i="5" s="1"/>
  <c r="AX44" i="14" s="1"/>
  <c r="T52" i="9" s="1"/>
  <c r="HZ34" i="5"/>
  <c r="IB34" i="5" s="1"/>
  <c r="AX38" i="14" s="1"/>
  <c r="T33" i="9" s="1"/>
  <c r="IA49" i="5"/>
  <c r="IC49" i="5" s="1"/>
  <c r="AX61" i="14" s="1"/>
  <c r="T21" i="9" s="1"/>
  <c r="HZ49" i="5"/>
  <c r="IB49" i="5" s="1"/>
  <c r="AX55" i="14" s="1"/>
  <c r="IA48" i="5"/>
  <c r="IC48" i="5" s="1"/>
  <c r="AX60" i="14" s="1"/>
  <c r="T50" i="9" s="1"/>
  <c r="HZ48" i="5"/>
  <c r="IB48" i="5" s="1"/>
  <c r="AX54" i="14" s="1"/>
  <c r="T48" i="9" s="1"/>
  <c r="IA47" i="5"/>
  <c r="IC47" i="5" s="1"/>
  <c r="AX59" i="14" s="1"/>
  <c r="T16" i="9" s="1"/>
  <c r="HZ47" i="5"/>
  <c r="IB47" i="5" s="1"/>
  <c r="AX53" i="14" s="1"/>
  <c r="T69" i="9" s="1"/>
  <c r="IA46" i="5"/>
  <c r="IC46" i="5" s="1"/>
  <c r="AX58" i="14" s="1"/>
  <c r="T97" i="9" s="1"/>
  <c r="HZ46" i="5"/>
  <c r="IB46" i="5" s="1"/>
  <c r="AX52" i="14" s="1"/>
  <c r="T51" i="9" s="1"/>
  <c r="IA45" i="5"/>
  <c r="IC45" i="5" s="1"/>
  <c r="AX57" i="14" s="1"/>
  <c r="T45" i="9" s="1"/>
  <c r="HZ45" i="5"/>
  <c r="IB45" i="5" s="1"/>
  <c r="AX51" i="14" s="1"/>
  <c r="T73" i="9" s="1"/>
  <c r="IA44" i="5"/>
  <c r="IC44" i="5" s="1"/>
  <c r="AX56" i="14" s="1"/>
  <c r="T36" i="9" s="1"/>
  <c r="HZ44" i="5"/>
  <c r="IO49" i="5"/>
  <c r="IQ49" i="5" s="1"/>
  <c r="BA61" i="14" s="1"/>
  <c r="U5" i="9" s="1"/>
  <c r="IN49" i="5"/>
  <c r="IP49" i="5" s="1"/>
  <c r="BA55" i="14" s="1"/>
  <c r="U17" i="9" s="1"/>
  <c r="IO48" i="5"/>
  <c r="IQ48" i="5" s="1"/>
  <c r="BA60" i="14" s="1"/>
  <c r="U76" i="9" s="1"/>
  <c r="IN48" i="5"/>
  <c r="IP48" i="5" s="1"/>
  <c r="BA54" i="14" s="1"/>
  <c r="U28" i="9" s="1"/>
  <c r="IO47" i="5"/>
  <c r="IQ47" i="5" s="1"/>
  <c r="BA59" i="14" s="1"/>
  <c r="U40" i="9" s="1"/>
  <c r="IN47" i="5"/>
  <c r="IP47" i="5" s="1"/>
  <c r="BA53" i="14" s="1"/>
  <c r="U15" i="9" s="1"/>
  <c r="IO46" i="5"/>
  <c r="IQ46" i="5" s="1"/>
  <c r="BA58" i="14" s="1"/>
  <c r="U67" i="9" s="1"/>
  <c r="IN46" i="5"/>
  <c r="IP46" i="5" s="1"/>
  <c r="BA52" i="14" s="1"/>
  <c r="U4" i="9" s="1"/>
  <c r="IO45" i="5"/>
  <c r="IQ45" i="5" s="1"/>
  <c r="BA57" i="14" s="1"/>
  <c r="U41" i="9" s="1"/>
  <c r="IN45" i="5"/>
  <c r="IP45" i="5" s="1"/>
  <c r="BA51" i="14" s="1"/>
  <c r="U53" i="9" s="1"/>
  <c r="IO44" i="5"/>
  <c r="IQ44" i="5" s="1"/>
  <c r="BA56" i="14" s="1"/>
  <c r="U14" i="9" s="1"/>
  <c r="IN44" i="5"/>
  <c r="IO39" i="5"/>
  <c r="IQ39" i="5" s="1"/>
  <c r="BA49" i="14" s="1"/>
  <c r="U13" i="9" s="1"/>
  <c r="IN39" i="5"/>
  <c r="IP39" i="5" s="1"/>
  <c r="BA43" i="14" s="1"/>
  <c r="U86" i="9" s="1"/>
  <c r="IO38" i="5"/>
  <c r="IQ38" i="5" s="1"/>
  <c r="BA48" i="14" s="1"/>
  <c r="U24" i="9" s="1"/>
  <c r="IN38" i="5"/>
  <c r="IP38" i="5" s="1"/>
  <c r="BA42" i="14" s="1"/>
  <c r="U72" i="9" s="1"/>
  <c r="IO37" i="5"/>
  <c r="IQ37" i="5" s="1"/>
  <c r="BA47" i="14" s="1"/>
  <c r="U22" i="9" s="1"/>
  <c r="IN37" i="5"/>
  <c r="IP37" i="5" s="1"/>
  <c r="BA41" i="14" s="1"/>
  <c r="U35" i="9" s="1"/>
  <c r="IO36" i="5"/>
  <c r="IQ36" i="5" s="1"/>
  <c r="BA46" i="14" s="1"/>
  <c r="U117" i="9" s="1"/>
  <c r="IN36" i="5"/>
  <c r="IP36" i="5" s="1"/>
  <c r="BA40" i="14" s="1"/>
  <c r="U49" i="9" s="1"/>
  <c r="IO35" i="5"/>
  <c r="IQ35" i="5" s="1"/>
  <c r="BA45" i="14" s="1"/>
  <c r="U55" i="9" s="1"/>
  <c r="IN35" i="5"/>
  <c r="IP35" i="5" s="1"/>
  <c r="BA39" i="14" s="1"/>
  <c r="U39" i="9" s="1"/>
  <c r="IO34" i="5"/>
  <c r="IQ34" i="5" s="1"/>
  <c r="BA44" i="14" s="1"/>
  <c r="U33" i="9" s="1"/>
  <c r="IN34" i="5"/>
  <c r="JC39" i="5"/>
  <c r="JE39" i="5" s="1"/>
  <c r="BD49" i="14" s="1"/>
  <c r="V54" i="9" s="1"/>
  <c r="JB39" i="5"/>
  <c r="JD39" i="5" s="1"/>
  <c r="BD43" i="14" s="1"/>
  <c r="V29" i="9" s="1"/>
  <c r="JC38" i="5"/>
  <c r="JE38" i="5" s="1"/>
  <c r="BD48" i="14" s="1"/>
  <c r="V79" i="9" s="1"/>
  <c r="JB38" i="5"/>
  <c r="JD38" i="5" s="1"/>
  <c r="BD42" i="14" s="1"/>
  <c r="V26" i="9" s="1"/>
  <c r="JC37" i="5"/>
  <c r="JE37" i="5" s="1"/>
  <c r="BD47" i="14" s="1"/>
  <c r="V34" i="9" s="1"/>
  <c r="JB37" i="5"/>
  <c r="JD37" i="5" s="1"/>
  <c r="BD41" i="14" s="1"/>
  <c r="V80" i="9" s="1"/>
  <c r="JC36" i="5"/>
  <c r="JE36" i="5" s="1"/>
  <c r="BD46" i="14" s="1"/>
  <c r="V61" i="9" s="1"/>
  <c r="JB36" i="5"/>
  <c r="JD36" i="5" s="1"/>
  <c r="BD40" i="14" s="1"/>
  <c r="V6" i="9" s="1"/>
  <c r="JC35" i="5"/>
  <c r="JE35" i="5" s="1"/>
  <c r="BD45" i="14" s="1"/>
  <c r="V59" i="9" s="1"/>
  <c r="JB35" i="5"/>
  <c r="JD35" i="5" s="1"/>
  <c r="BD39" i="14" s="1"/>
  <c r="V25" i="9" s="1"/>
  <c r="JC34" i="5"/>
  <c r="JE34" i="5" s="1"/>
  <c r="BD44" i="14" s="1"/>
  <c r="V20" i="9" s="1"/>
  <c r="JB34" i="5"/>
  <c r="JC49" i="5"/>
  <c r="JE49" i="5" s="1"/>
  <c r="BD61" i="14" s="1"/>
  <c r="V35" i="9" s="1"/>
  <c r="JB49" i="5"/>
  <c r="JD49" i="5" s="1"/>
  <c r="BD55" i="14" s="1"/>
  <c r="V75" i="9" s="1"/>
  <c r="JC48" i="5"/>
  <c r="JE48" i="5" s="1"/>
  <c r="BD60" i="14" s="1"/>
  <c r="V86" i="9" s="1"/>
  <c r="JB48" i="5"/>
  <c r="JD48" i="5" s="1"/>
  <c r="BD54" i="14" s="1"/>
  <c r="V77" i="9" s="1"/>
  <c r="JC47" i="5"/>
  <c r="JE47" i="5" s="1"/>
  <c r="BD59" i="14" s="1"/>
  <c r="V98" i="9" s="1"/>
  <c r="JB47" i="5"/>
  <c r="JD47" i="5" s="1"/>
  <c r="BD53" i="14" s="1"/>
  <c r="V27" i="9" s="1"/>
  <c r="JC46" i="5"/>
  <c r="JE46" i="5" s="1"/>
  <c r="BD58" i="14" s="1"/>
  <c r="V39" i="9" s="1"/>
  <c r="JB46" i="5"/>
  <c r="JD46" i="5" s="1"/>
  <c r="BD52" i="14" s="1"/>
  <c r="V18" i="9" s="1"/>
  <c r="JC45" i="5"/>
  <c r="JE45" i="5" s="1"/>
  <c r="BD57" i="14" s="1"/>
  <c r="V49" i="9" s="1"/>
  <c r="JB45" i="5"/>
  <c r="JD45" i="5" s="1"/>
  <c r="BD51" i="14" s="1"/>
  <c r="V58" i="9" s="1"/>
  <c r="JC44" i="5"/>
  <c r="JE44" i="5" s="1"/>
  <c r="BD56" i="14" s="1"/>
  <c r="V46" i="9" s="1"/>
  <c r="JB44" i="5"/>
  <c r="JC59" i="5"/>
  <c r="JE59" i="5" s="1"/>
  <c r="BD73" i="14" s="1"/>
  <c r="V67" i="9" s="1"/>
  <c r="JB59" i="5"/>
  <c r="JD59" i="5" s="1"/>
  <c r="BD67" i="14" s="1"/>
  <c r="V23" i="9" s="1"/>
  <c r="JC58" i="5"/>
  <c r="JE58" i="5" s="1"/>
  <c r="BD72" i="14" s="1"/>
  <c r="V76" i="9" s="1"/>
  <c r="JB58" i="5"/>
  <c r="JD58" i="5" s="1"/>
  <c r="BD66" i="14" s="1"/>
  <c r="V19" i="9" s="1"/>
  <c r="JC57" i="5"/>
  <c r="JE57" i="5" s="1"/>
  <c r="BD71" i="14" s="1"/>
  <c r="V41" i="9" s="1"/>
  <c r="JB57" i="5"/>
  <c r="JD57" i="5" s="1"/>
  <c r="BD65" i="14" s="1"/>
  <c r="V63" i="9" s="1"/>
  <c r="JC56" i="5"/>
  <c r="JE56" i="5" s="1"/>
  <c r="BD70" i="14" s="1"/>
  <c r="V40" i="9" s="1"/>
  <c r="JB56" i="5"/>
  <c r="JD56" i="5" s="1"/>
  <c r="BD64" i="14" s="1"/>
  <c r="V81" i="9" s="1"/>
  <c r="JC55" i="5"/>
  <c r="JE55" i="5" s="1"/>
  <c r="BD69" i="14" s="1"/>
  <c r="V5" i="9" s="1"/>
  <c r="JB55" i="5"/>
  <c r="JD55" i="5" s="1"/>
  <c r="BD63" i="14" s="1"/>
  <c r="V94" i="9" s="1"/>
  <c r="JC54" i="5"/>
  <c r="JE54" i="5" s="1"/>
  <c r="BD68" i="14" s="1"/>
  <c r="V14" i="9" s="1"/>
  <c r="JB54" i="5"/>
  <c r="IO59" i="5"/>
  <c r="IQ59" i="5" s="1"/>
  <c r="BA73" i="14" s="1"/>
  <c r="U56" i="9" s="1"/>
  <c r="IN59" i="5"/>
  <c r="IP59" i="5" s="1"/>
  <c r="BA67" i="14" s="1"/>
  <c r="U50" i="9" s="1"/>
  <c r="IO58" i="5"/>
  <c r="IQ58" i="5" s="1"/>
  <c r="BA72" i="14" s="1"/>
  <c r="U68" i="9" s="1"/>
  <c r="IN58" i="5"/>
  <c r="IP58" i="5" s="1"/>
  <c r="BA66" i="14" s="1"/>
  <c r="U36" i="9" s="1"/>
  <c r="IO57" i="5"/>
  <c r="IQ57" i="5" s="1"/>
  <c r="BA71" i="14" s="1"/>
  <c r="U60" i="9" s="1"/>
  <c r="IN57" i="5"/>
  <c r="IP57" i="5" s="1"/>
  <c r="BA65" i="14" s="1"/>
  <c r="U47" i="9" s="1"/>
  <c r="IO56" i="5"/>
  <c r="IQ56" i="5" s="1"/>
  <c r="BA70" i="14" s="1"/>
  <c r="U84" i="9" s="1"/>
  <c r="IN56" i="5"/>
  <c r="IP56" i="5" s="1"/>
  <c r="BA64" i="14" s="1"/>
  <c r="U16" i="9" s="1"/>
  <c r="IO55" i="5"/>
  <c r="IQ55" i="5" s="1"/>
  <c r="BA69" i="14" s="1"/>
  <c r="U62" i="9" s="1"/>
  <c r="IN55" i="5"/>
  <c r="IP55" i="5" s="1"/>
  <c r="BA63" i="14" s="1"/>
  <c r="U122" i="9" s="1"/>
  <c r="IO54" i="5"/>
  <c r="IQ54" i="5" s="1"/>
  <c r="BA68" i="14" s="1"/>
  <c r="U32" i="9" s="1"/>
  <c r="IN54" i="5"/>
  <c r="IA59" i="5"/>
  <c r="IC59" i="5" s="1"/>
  <c r="AX73" i="14" s="1"/>
  <c r="T18" i="9" s="1"/>
  <c r="HZ59" i="5"/>
  <c r="IB59" i="5" s="1"/>
  <c r="AX67" i="14" s="1"/>
  <c r="T11" i="9" s="1"/>
  <c r="IA58" i="5"/>
  <c r="IC58" i="5" s="1"/>
  <c r="AX72" i="14" s="1"/>
  <c r="HZ58" i="5"/>
  <c r="IB58" i="5" s="1"/>
  <c r="AX66" i="14" s="1"/>
  <c r="T12" i="9" s="1"/>
  <c r="IA57" i="5"/>
  <c r="IC57" i="5" s="1"/>
  <c r="AX71" i="14" s="1"/>
  <c r="T58" i="9" s="1"/>
  <c r="HZ57" i="5"/>
  <c r="IB57" i="5" s="1"/>
  <c r="AX65" i="14" s="1"/>
  <c r="T31" i="9" s="1"/>
  <c r="IA56" i="5"/>
  <c r="IC56" i="5" s="1"/>
  <c r="AX70" i="14" s="1"/>
  <c r="T77" i="9" s="1"/>
  <c r="HZ56" i="5"/>
  <c r="IB56" i="5" s="1"/>
  <c r="AX64" i="14" s="1"/>
  <c r="T9" i="9" s="1"/>
  <c r="IA55" i="5"/>
  <c r="IC55" i="5" s="1"/>
  <c r="AX69" i="14" s="1"/>
  <c r="T65" i="9" s="1"/>
  <c r="HZ55" i="5"/>
  <c r="IB55" i="5" s="1"/>
  <c r="AX63" i="14" s="1"/>
  <c r="T3" i="9" s="1"/>
  <c r="IA54" i="5"/>
  <c r="IC54" i="5" s="1"/>
  <c r="AX68" i="14" s="1"/>
  <c r="T8" i="9" s="1"/>
  <c r="HZ54" i="5"/>
  <c r="GK59" i="5"/>
  <c r="GM59" i="5" s="1"/>
  <c r="AO73" i="14" s="1"/>
  <c r="Q53" i="9" s="1"/>
  <c r="GJ59" i="5"/>
  <c r="GL59" i="5" s="1"/>
  <c r="AO67" i="14" s="1"/>
  <c r="Q23" i="9" s="1"/>
  <c r="GK58" i="5"/>
  <c r="GM58" i="5" s="1"/>
  <c r="AO72" i="14" s="1"/>
  <c r="Q15" i="9" s="1"/>
  <c r="GJ58" i="5"/>
  <c r="GL58" i="5" s="1"/>
  <c r="AO66" i="14" s="1"/>
  <c r="Q133" i="9" s="1"/>
  <c r="GK57" i="5"/>
  <c r="GM57" i="5" s="1"/>
  <c r="AO71" i="14" s="1"/>
  <c r="Q4" i="9" s="1"/>
  <c r="GJ57" i="5"/>
  <c r="GL57" i="5" s="1"/>
  <c r="AO65" i="14" s="1"/>
  <c r="Q70" i="9" s="1"/>
  <c r="GK56" i="5"/>
  <c r="GM56" i="5" s="1"/>
  <c r="AO70" i="14" s="1"/>
  <c r="Q17" i="9" s="1"/>
  <c r="GJ56" i="5"/>
  <c r="GL56" i="5" s="1"/>
  <c r="AO64" i="14" s="1"/>
  <c r="Q94" i="9" s="1"/>
  <c r="GK55" i="5"/>
  <c r="GM55" i="5" s="1"/>
  <c r="AO69" i="14" s="1"/>
  <c r="Q87" i="9" s="1"/>
  <c r="GJ55" i="5"/>
  <c r="GL55" i="5" s="1"/>
  <c r="AO63" i="14" s="1"/>
  <c r="Q81" i="9" s="1"/>
  <c r="GK54" i="5"/>
  <c r="GJ54" i="5"/>
  <c r="GK49" i="5"/>
  <c r="GM49" i="5" s="1"/>
  <c r="AO61" i="14" s="1"/>
  <c r="Q29" i="9" s="1"/>
  <c r="GJ49" i="5"/>
  <c r="GL49" i="5" s="1"/>
  <c r="AO55" i="14" s="1"/>
  <c r="Q44" i="9" s="1"/>
  <c r="GK48" i="5"/>
  <c r="GM48" i="5" s="1"/>
  <c r="AO60" i="14" s="1"/>
  <c r="Q26" i="9" s="1"/>
  <c r="GJ48" i="5"/>
  <c r="GL48" i="5" s="1"/>
  <c r="AO54" i="14" s="1"/>
  <c r="Q105" i="9" s="1"/>
  <c r="GK47" i="5"/>
  <c r="GM47" i="5" s="1"/>
  <c r="AO59" i="14" s="1"/>
  <c r="Q7" i="9" s="1"/>
  <c r="GJ47" i="5"/>
  <c r="GL47" i="5" s="1"/>
  <c r="AO53" i="14" s="1"/>
  <c r="Q38" i="9" s="1"/>
  <c r="GK46" i="5"/>
  <c r="GM46" i="5" s="1"/>
  <c r="AO58" i="14" s="1"/>
  <c r="Q37" i="9" s="1"/>
  <c r="GJ46" i="5"/>
  <c r="GL46" i="5" s="1"/>
  <c r="AO52" i="14" s="1"/>
  <c r="Q83" i="9" s="1"/>
  <c r="GK45" i="5"/>
  <c r="GM45" i="5" s="1"/>
  <c r="AO57" i="14" s="1"/>
  <c r="Q25" i="9" s="1"/>
  <c r="GJ45" i="5"/>
  <c r="GL45" i="5" s="1"/>
  <c r="AO51" i="14" s="1"/>
  <c r="Q85" i="9" s="1"/>
  <c r="GK44" i="5"/>
  <c r="GM44" i="5" s="1"/>
  <c r="AO56" i="14" s="1"/>
  <c r="Q6" i="9" s="1"/>
  <c r="GJ44" i="5"/>
  <c r="GY49" i="5"/>
  <c r="HA49" i="5" s="1"/>
  <c r="AR61" i="14" s="1"/>
  <c r="R5" i="9" s="1"/>
  <c r="GX49" i="5"/>
  <c r="GZ49" i="5" s="1"/>
  <c r="AR55" i="14" s="1"/>
  <c r="R72" i="9" s="1"/>
  <c r="GY48" i="5"/>
  <c r="HA48" i="5" s="1"/>
  <c r="AR60" i="14" s="1"/>
  <c r="R67" i="9" s="1"/>
  <c r="GX48" i="5"/>
  <c r="GZ48" i="5" s="1"/>
  <c r="AR54" i="14" s="1"/>
  <c r="R35" i="9" s="1"/>
  <c r="GY47" i="5"/>
  <c r="HA47" i="5" s="1"/>
  <c r="AR59" i="14" s="1"/>
  <c r="R76" i="9" s="1"/>
  <c r="GX47" i="5"/>
  <c r="GZ47" i="5" s="1"/>
  <c r="AR53" i="14" s="1"/>
  <c r="R49" i="9" s="1"/>
  <c r="GY46" i="5"/>
  <c r="HA46" i="5" s="1"/>
  <c r="AR58" i="14" s="1"/>
  <c r="R40" i="9" s="1"/>
  <c r="GX46" i="5"/>
  <c r="GZ46" i="5" s="1"/>
  <c r="AR52" i="14" s="1"/>
  <c r="R39" i="9" s="1"/>
  <c r="GY45" i="5"/>
  <c r="HA45" i="5" s="1"/>
  <c r="AR57" i="14" s="1"/>
  <c r="R41" i="9" s="1"/>
  <c r="GX45" i="5"/>
  <c r="GZ45" i="5" s="1"/>
  <c r="AR51" i="14" s="1"/>
  <c r="R46" i="9" s="1"/>
  <c r="GY44" i="5"/>
  <c r="GX44" i="5"/>
  <c r="GY59" i="5"/>
  <c r="HA59" i="5" s="1"/>
  <c r="AR73" i="14" s="1"/>
  <c r="R23" i="9" s="1"/>
  <c r="GX59" i="5"/>
  <c r="GZ59" i="5" s="1"/>
  <c r="AR67" i="14" s="1"/>
  <c r="R48" i="9" s="1"/>
  <c r="GY58" i="5"/>
  <c r="HA58" i="5" s="1"/>
  <c r="AR72" i="14" s="1"/>
  <c r="R19" i="9" s="1"/>
  <c r="GX58" i="5"/>
  <c r="GZ58" i="5" s="1"/>
  <c r="AR66" i="14" s="1"/>
  <c r="R73" i="9" s="1"/>
  <c r="GY57" i="5"/>
  <c r="HA57" i="5" s="1"/>
  <c r="AR71" i="14" s="1"/>
  <c r="R70" i="9" s="1"/>
  <c r="GX57" i="5"/>
  <c r="GZ57" i="5" s="1"/>
  <c r="AR65" i="14" s="1"/>
  <c r="R51" i="9" s="1"/>
  <c r="GY56" i="5"/>
  <c r="HA56" i="5" s="1"/>
  <c r="AR70" i="14" s="1"/>
  <c r="R71" i="9" s="1"/>
  <c r="GX56" i="5"/>
  <c r="GZ56" i="5" s="1"/>
  <c r="AR64" i="14" s="1"/>
  <c r="R30" i="9" s="1"/>
  <c r="GY55" i="5"/>
  <c r="HA55" i="5" s="1"/>
  <c r="AR69" i="14" s="1"/>
  <c r="R81" i="9" s="1"/>
  <c r="GX55" i="5"/>
  <c r="GZ55" i="5" s="1"/>
  <c r="AR63" i="14" s="1"/>
  <c r="R69" i="9" s="1"/>
  <c r="GY54" i="5"/>
  <c r="HA54" i="5" s="1"/>
  <c r="AR68" i="14" s="1"/>
  <c r="R63" i="9" s="1"/>
  <c r="GX54" i="5"/>
  <c r="HM59" i="5"/>
  <c r="HO59" i="5" s="1"/>
  <c r="AU73" i="14" s="1"/>
  <c r="S30" i="9" s="1"/>
  <c r="HL59" i="5"/>
  <c r="HN59" i="5" s="1"/>
  <c r="AU67" i="14" s="1"/>
  <c r="S6" i="9" s="1"/>
  <c r="HM58" i="5"/>
  <c r="HO58" i="5" s="1"/>
  <c r="AU72" i="14" s="1"/>
  <c r="S48" i="9" s="1"/>
  <c r="HL58" i="5"/>
  <c r="HN58" i="5" s="1"/>
  <c r="AU66" i="14" s="1"/>
  <c r="S26" i="9" s="1"/>
  <c r="HM57" i="5"/>
  <c r="HO57" i="5" s="1"/>
  <c r="AU71" i="14" s="1"/>
  <c r="S69" i="9" s="1"/>
  <c r="HL57" i="5"/>
  <c r="HN57" i="5" s="1"/>
  <c r="AU65" i="14" s="1"/>
  <c r="S29" i="9" s="1"/>
  <c r="HM56" i="5"/>
  <c r="HO56" i="5" s="1"/>
  <c r="AU70" i="14" s="1"/>
  <c r="S78" i="9" s="1"/>
  <c r="HL56" i="5"/>
  <c r="HN56" i="5" s="1"/>
  <c r="AU64" i="14" s="1"/>
  <c r="S80" i="9" s="1"/>
  <c r="HM55" i="5"/>
  <c r="HO55" i="5" s="1"/>
  <c r="AU69" i="14" s="1"/>
  <c r="S73" i="9" s="1"/>
  <c r="HL55" i="5"/>
  <c r="HN55" i="5" s="1"/>
  <c r="AU63" i="14" s="1"/>
  <c r="S7" i="9" s="1"/>
  <c r="HM54" i="5"/>
  <c r="HO54" i="5" s="1"/>
  <c r="AU68" i="14" s="1"/>
  <c r="S51" i="9" s="1"/>
  <c r="HL54" i="5"/>
  <c r="HM49" i="5"/>
  <c r="HO49" i="5" s="1"/>
  <c r="AU61" i="14" s="1"/>
  <c r="S65" i="9" s="1"/>
  <c r="HL49" i="5"/>
  <c r="HN49" i="5" s="1"/>
  <c r="AU55" i="14" s="1"/>
  <c r="S28" i="9" s="1"/>
  <c r="HM48" i="5"/>
  <c r="HO48" i="5" s="1"/>
  <c r="AU60" i="14" s="1"/>
  <c r="S77" i="9" s="1"/>
  <c r="HL48" i="5"/>
  <c r="HN48" i="5" s="1"/>
  <c r="AU54" i="14" s="1"/>
  <c r="S17" i="9" s="1"/>
  <c r="HM47" i="5"/>
  <c r="HO47" i="5" s="1"/>
  <c r="AU59" i="14" s="1"/>
  <c r="S18" i="9" s="1"/>
  <c r="HL47" i="5"/>
  <c r="HN47" i="5" s="1"/>
  <c r="AU53" i="14" s="1"/>
  <c r="S53" i="9" s="1"/>
  <c r="HM46" i="5"/>
  <c r="HO46" i="5" s="1"/>
  <c r="AU58" i="14" s="1"/>
  <c r="S27" i="9" s="1"/>
  <c r="HL46" i="5"/>
  <c r="HN46" i="5" s="1"/>
  <c r="AU52" i="14" s="1"/>
  <c r="S4" i="9" s="1"/>
  <c r="HM45" i="5"/>
  <c r="HO45" i="5" s="1"/>
  <c r="AU57" i="14" s="1"/>
  <c r="S58" i="9" s="1"/>
  <c r="HL45" i="5"/>
  <c r="HN45" i="5" s="1"/>
  <c r="AU51" i="14" s="1"/>
  <c r="S15" i="9" s="1"/>
  <c r="HM44" i="5"/>
  <c r="HL44" i="5"/>
  <c r="HM39" i="5"/>
  <c r="HO39" i="5" s="1"/>
  <c r="AU49" i="14" s="1"/>
  <c r="S46" i="9" s="1"/>
  <c r="HL39" i="5"/>
  <c r="HN39" i="5" s="1"/>
  <c r="AU43" i="14" s="1"/>
  <c r="S84" i="9" s="1"/>
  <c r="HM38" i="5"/>
  <c r="HO38" i="5" s="1"/>
  <c r="AU48" i="14" s="1"/>
  <c r="S35" i="9" s="1"/>
  <c r="HL38" i="5"/>
  <c r="HN38" i="5" s="1"/>
  <c r="AU42" i="14" s="1"/>
  <c r="S60" i="9" s="1"/>
  <c r="HM37" i="5"/>
  <c r="HO37" i="5" s="1"/>
  <c r="AU47" i="14" s="1"/>
  <c r="S86" i="9" s="1"/>
  <c r="HL37" i="5"/>
  <c r="HN37" i="5" s="1"/>
  <c r="AU41" i="14" s="1"/>
  <c r="S32" i="9" s="1"/>
  <c r="HM36" i="5"/>
  <c r="HO36" i="5" s="1"/>
  <c r="AU46" i="14" s="1"/>
  <c r="S72" i="9" s="1"/>
  <c r="HL36" i="5"/>
  <c r="HN36" i="5" s="1"/>
  <c r="AU40" i="14" s="1"/>
  <c r="S56" i="9" s="1"/>
  <c r="HM35" i="5"/>
  <c r="HO35" i="5" s="1"/>
  <c r="AU45" i="14" s="1"/>
  <c r="S39" i="9" s="1"/>
  <c r="HL35" i="5"/>
  <c r="HN35" i="5" s="1"/>
  <c r="AU39" i="14" s="1"/>
  <c r="S68" i="9" s="1"/>
  <c r="HM34" i="5"/>
  <c r="HO34" i="5" s="1"/>
  <c r="AU44" i="14" s="1"/>
  <c r="S49" i="9" s="1"/>
  <c r="HL34" i="5"/>
  <c r="HM29" i="5"/>
  <c r="HO29" i="5" s="1"/>
  <c r="AU37" i="14" s="1"/>
  <c r="S57" i="9" s="1"/>
  <c r="HL29" i="5"/>
  <c r="HN29" i="5" s="1"/>
  <c r="AU31" i="14" s="1"/>
  <c r="S41" i="9" s="1"/>
  <c r="HM28" i="5"/>
  <c r="HO28" i="5" s="1"/>
  <c r="AU36" i="14" s="1"/>
  <c r="S116" i="9" s="1"/>
  <c r="AD116" i="9" s="1"/>
  <c r="HL28" i="5"/>
  <c r="HN28" i="5" s="1"/>
  <c r="AU30" i="14" s="1"/>
  <c r="S67" i="9" s="1"/>
  <c r="HM27" i="5"/>
  <c r="HO27" i="5" s="1"/>
  <c r="AU35" i="14" s="1"/>
  <c r="S13" i="9" s="1"/>
  <c r="HL27" i="5"/>
  <c r="HN27" i="5" s="1"/>
  <c r="AU29" i="14" s="1"/>
  <c r="S40" i="9" s="1"/>
  <c r="HM26" i="5"/>
  <c r="HO26" i="5" s="1"/>
  <c r="AU34" i="14" s="1"/>
  <c r="S24" i="9" s="1"/>
  <c r="HL26" i="5"/>
  <c r="HN26" i="5" s="1"/>
  <c r="AU28" i="14" s="1"/>
  <c r="S5" i="9" s="1"/>
  <c r="HM25" i="5"/>
  <c r="HO25" i="5" s="1"/>
  <c r="AU33" i="14" s="1"/>
  <c r="S22" i="9" s="1"/>
  <c r="HL25" i="5"/>
  <c r="HN25" i="5" s="1"/>
  <c r="AU27" i="14" s="1"/>
  <c r="S76" i="9" s="1"/>
  <c r="HM24" i="5"/>
  <c r="HL24" i="5"/>
  <c r="HM19" i="5"/>
  <c r="HO19" i="5" s="1"/>
  <c r="AU25" i="14" s="1"/>
  <c r="S31" i="9" s="1"/>
  <c r="HL19" i="5"/>
  <c r="HN19" i="5" s="1"/>
  <c r="AU19" i="14" s="1"/>
  <c r="S34" i="9" s="1"/>
  <c r="HM18" i="5"/>
  <c r="HO18" i="5" s="1"/>
  <c r="AU24" i="14" s="1"/>
  <c r="S11" i="9" s="1"/>
  <c r="HL18" i="5"/>
  <c r="HN18" i="5" s="1"/>
  <c r="AU18" i="14" s="1"/>
  <c r="S88" i="9" s="1"/>
  <c r="HM17" i="5"/>
  <c r="HO17" i="5" s="1"/>
  <c r="AU23" i="14" s="1"/>
  <c r="S12" i="9" s="1"/>
  <c r="HL17" i="5"/>
  <c r="HN17" i="5" s="1"/>
  <c r="AU17" i="14" s="1"/>
  <c r="S61" i="9" s="1"/>
  <c r="HM16" i="5"/>
  <c r="HO16" i="5" s="1"/>
  <c r="AU22" i="14" s="1"/>
  <c r="S3" i="9" s="1"/>
  <c r="HL16" i="5"/>
  <c r="HN16" i="5" s="1"/>
  <c r="AU16" i="14" s="1"/>
  <c r="S59" i="9" s="1"/>
  <c r="HM15" i="5"/>
  <c r="HO15" i="5" s="1"/>
  <c r="AU21" i="14" s="1"/>
  <c r="S2" i="9" s="1"/>
  <c r="HL15" i="5"/>
  <c r="HN15" i="5" s="1"/>
  <c r="AU15" i="14" s="1"/>
  <c r="S54" i="9" s="1"/>
  <c r="HM14" i="5"/>
  <c r="HL14" i="5"/>
  <c r="HM9" i="5"/>
  <c r="HO9" i="5" s="1"/>
  <c r="AU13" i="14" s="1"/>
  <c r="S70" i="9" s="1"/>
  <c r="HL9" i="5"/>
  <c r="HN9" i="5" s="1"/>
  <c r="AU7" i="14" s="1"/>
  <c r="S50" i="9" s="1"/>
  <c r="HM8" i="5"/>
  <c r="HO8" i="5" s="1"/>
  <c r="AU12" i="14" s="1"/>
  <c r="S23" i="9" s="1"/>
  <c r="HL8" i="5"/>
  <c r="HN8" i="5" s="1"/>
  <c r="AU6" i="14" s="1"/>
  <c r="S21" i="9" s="1"/>
  <c r="HM7" i="5"/>
  <c r="HO7" i="5" s="1"/>
  <c r="AU11" i="14" s="1"/>
  <c r="S103" i="9" s="1"/>
  <c r="HL7" i="5"/>
  <c r="HN7" i="5" s="1"/>
  <c r="AU5" i="14" s="1"/>
  <c r="S47" i="9" s="1"/>
  <c r="HM6" i="5"/>
  <c r="HO6" i="5" s="1"/>
  <c r="AU10" i="14" s="1"/>
  <c r="S63" i="9" s="1"/>
  <c r="HL6" i="5"/>
  <c r="HN6" i="5" s="1"/>
  <c r="AU4" i="14" s="1"/>
  <c r="S45" i="9" s="1"/>
  <c r="HM5" i="5"/>
  <c r="HO5" i="5" s="1"/>
  <c r="AU9" i="14" s="1"/>
  <c r="S19" i="9" s="1"/>
  <c r="HL5" i="5"/>
  <c r="HN5" i="5" s="1"/>
  <c r="AU3" i="14" s="1"/>
  <c r="S16" i="9" s="1"/>
  <c r="HM4" i="5"/>
  <c r="HO4" i="5" s="1"/>
  <c r="AU8" i="14" s="1"/>
  <c r="S81" i="9" s="1"/>
  <c r="HL4" i="5"/>
  <c r="GY9" i="5"/>
  <c r="HA9" i="5" s="1"/>
  <c r="AR13" i="14" s="1"/>
  <c r="R16" i="9" s="1"/>
  <c r="GX9" i="5"/>
  <c r="GZ9" i="5" s="1"/>
  <c r="AR7" i="14" s="1"/>
  <c r="R26" i="9" s="1"/>
  <c r="GY8" i="5"/>
  <c r="HA8" i="5" s="1"/>
  <c r="AR12" i="14" s="1"/>
  <c r="R47" i="9" s="1"/>
  <c r="GX8" i="5"/>
  <c r="GZ8" i="5" s="1"/>
  <c r="AR6" i="14" s="1"/>
  <c r="R29" i="9" s="1"/>
  <c r="GY7" i="5"/>
  <c r="HA7" i="5" s="1"/>
  <c r="AR11" i="14" s="1"/>
  <c r="R120" i="9" s="1"/>
  <c r="GX7" i="5"/>
  <c r="GZ7" i="5" s="1"/>
  <c r="AR5" i="14" s="1"/>
  <c r="R37" i="9" s="1"/>
  <c r="GY6" i="5"/>
  <c r="HA6" i="5" s="1"/>
  <c r="AR10" i="14" s="1"/>
  <c r="R45" i="9" s="1"/>
  <c r="GX6" i="5"/>
  <c r="GZ6" i="5" s="1"/>
  <c r="AR4" i="14" s="1"/>
  <c r="R109" i="9" s="1"/>
  <c r="GY5" i="5"/>
  <c r="HA5" i="5" s="1"/>
  <c r="AR9" i="14" s="1"/>
  <c r="R50" i="9" s="1"/>
  <c r="GX5" i="5"/>
  <c r="GZ5" i="5" s="1"/>
  <c r="AR3" i="14" s="1"/>
  <c r="R6" i="9" s="1"/>
  <c r="GY4" i="5"/>
  <c r="HA4" i="5" s="1"/>
  <c r="AR8" i="14" s="1"/>
  <c r="R118" i="9" s="1"/>
  <c r="GX4" i="5"/>
  <c r="GY19" i="5"/>
  <c r="HA19" i="5" s="1"/>
  <c r="AR25" i="14" s="1"/>
  <c r="R66" i="9" s="1"/>
  <c r="GX19" i="5"/>
  <c r="GZ19" i="5" s="1"/>
  <c r="AR19" i="14" s="1"/>
  <c r="R28" i="9" s="1"/>
  <c r="GY18" i="5"/>
  <c r="HA18" i="5" s="1"/>
  <c r="AR24" i="14" s="1"/>
  <c r="R38" i="9" s="1"/>
  <c r="GX18" i="5"/>
  <c r="GZ18" i="5" s="1"/>
  <c r="AR18" i="14" s="1"/>
  <c r="R53" i="9" s="1"/>
  <c r="GY17" i="5"/>
  <c r="HA17" i="5" s="1"/>
  <c r="AR23" i="14" s="1"/>
  <c r="R83" i="9" s="1"/>
  <c r="GX17" i="5"/>
  <c r="GZ17" i="5" s="1"/>
  <c r="AR17" i="14" s="1"/>
  <c r="R15" i="9" s="1"/>
  <c r="GY16" i="5"/>
  <c r="HA16" i="5" s="1"/>
  <c r="AR22" i="14" s="1"/>
  <c r="R42" i="9" s="1"/>
  <c r="GX16" i="5"/>
  <c r="GZ16" i="5" s="1"/>
  <c r="AR16" i="14" s="1"/>
  <c r="R4" i="9" s="1"/>
  <c r="GY15" i="5"/>
  <c r="HA15" i="5" s="1"/>
  <c r="AR21" i="14" s="1"/>
  <c r="R105" i="9" s="1"/>
  <c r="GX15" i="5"/>
  <c r="GZ15" i="5" s="1"/>
  <c r="AR15" i="14" s="1"/>
  <c r="R10" i="9" s="1"/>
  <c r="GY14" i="5"/>
  <c r="GX14" i="5"/>
  <c r="GY29" i="5"/>
  <c r="HA29" i="5" s="1"/>
  <c r="AR37" i="14" s="1"/>
  <c r="R68" i="9" s="1"/>
  <c r="GX29" i="5"/>
  <c r="GZ29" i="5" s="1"/>
  <c r="AR31" i="14" s="1"/>
  <c r="R11" i="9" s="1"/>
  <c r="GY28" i="5"/>
  <c r="HA28" i="5" s="1"/>
  <c r="AR36" i="14" s="1"/>
  <c r="R60" i="9" s="1"/>
  <c r="GX28" i="5"/>
  <c r="GZ28" i="5" s="1"/>
  <c r="AR30" i="14" s="1"/>
  <c r="R12" i="9" s="1"/>
  <c r="GY27" i="5"/>
  <c r="HA27" i="5" s="1"/>
  <c r="AR35" i="14" s="1"/>
  <c r="R32" i="9" s="1"/>
  <c r="GX27" i="5"/>
  <c r="GZ27" i="5" s="1"/>
  <c r="AR29" i="14" s="1"/>
  <c r="R31" i="9" s="1"/>
  <c r="GY26" i="5"/>
  <c r="HA26" i="5" s="1"/>
  <c r="AR34" i="14" s="1"/>
  <c r="R56" i="9" s="1"/>
  <c r="GX26" i="5"/>
  <c r="GZ26" i="5" s="1"/>
  <c r="AR28" i="14" s="1"/>
  <c r="R3" i="9" s="1"/>
  <c r="GY25" i="5"/>
  <c r="HA25" i="5" s="1"/>
  <c r="AR33" i="14" s="1"/>
  <c r="R84" i="9" s="1"/>
  <c r="GX25" i="5"/>
  <c r="GZ25" i="5" s="1"/>
  <c r="AR27" i="14" s="1"/>
  <c r="R2" i="9" s="1"/>
  <c r="GY24" i="5"/>
  <c r="HA24" i="5" s="1"/>
  <c r="AR32" i="14" s="1"/>
  <c r="R62" i="9" s="1"/>
  <c r="GX24" i="5"/>
  <c r="GY39" i="5"/>
  <c r="HA39" i="5" s="1"/>
  <c r="AR49" i="14" s="1"/>
  <c r="R34" i="9" s="1"/>
  <c r="GX39" i="5"/>
  <c r="GZ39" i="5" s="1"/>
  <c r="AR43" i="14" s="1"/>
  <c r="R57" i="9" s="1"/>
  <c r="GY38" i="5"/>
  <c r="HA38" i="5" s="1"/>
  <c r="AR48" i="14" s="1"/>
  <c r="R88" i="9" s="1"/>
  <c r="GX38" i="5"/>
  <c r="GZ38" i="5" s="1"/>
  <c r="AR42" i="14" s="1"/>
  <c r="R22" i="9" s="1"/>
  <c r="GY37" i="5"/>
  <c r="HA37" i="5" s="1"/>
  <c r="AR47" i="14" s="1"/>
  <c r="R61" i="9" s="1"/>
  <c r="GX37" i="5"/>
  <c r="GZ37" i="5" s="1"/>
  <c r="AR41" i="14" s="1"/>
  <c r="R55" i="9" s="1"/>
  <c r="GY36" i="5"/>
  <c r="HA36" i="5" s="1"/>
  <c r="AR46" i="14" s="1"/>
  <c r="R59" i="9" s="1"/>
  <c r="GX36" i="5"/>
  <c r="GZ36" i="5" s="1"/>
  <c r="AR40" i="14" s="1"/>
  <c r="R13" i="9" s="1"/>
  <c r="GY35" i="5"/>
  <c r="HA35" i="5" s="1"/>
  <c r="AR45" i="14" s="1"/>
  <c r="R20" i="9" s="1"/>
  <c r="GX35" i="5"/>
  <c r="GZ35" i="5" s="1"/>
  <c r="AR39" i="14" s="1"/>
  <c r="R24" i="9" s="1"/>
  <c r="GY34" i="5"/>
  <c r="GX34" i="5"/>
  <c r="GK39" i="5"/>
  <c r="GM39" i="5" s="1"/>
  <c r="AO49" i="14" s="1"/>
  <c r="Q49" i="9" s="1"/>
  <c r="GJ39" i="5"/>
  <c r="GL39" i="5" s="1"/>
  <c r="AO43" i="14" s="1"/>
  <c r="Q34" i="9" s="1"/>
  <c r="GK38" i="5"/>
  <c r="GM38" i="5" s="1"/>
  <c r="AO48" i="14" s="1"/>
  <c r="Q72" i="9" s="1"/>
  <c r="GJ38" i="5"/>
  <c r="GL38" i="5" s="1"/>
  <c r="AO42" i="14" s="1"/>
  <c r="Q54" i="9" s="1"/>
  <c r="GK37" i="5"/>
  <c r="GM37" i="5" s="1"/>
  <c r="AO47" i="14" s="1"/>
  <c r="Q35" i="9" s="1"/>
  <c r="GJ37" i="5"/>
  <c r="GL37" i="5" s="1"/>
  <c r="AO41" i="14" s="1"/>
  <c r="Q61" i="9" s="1"/>
  <c r="GK36" i="5"/>
  <c r="GM36" i="5" s="1"/>
  <c r="AO46" i="14" s="1"/>
  <c r="Q39" i="9" s="1"/>
  <c r="GJ36" i="5"/>
  <c r="GL36" i="5" s="1"/>
  <c r="AO40" i="14" s="1"/>
  <c r="Q88" i="9" s="1"/>
  <c r="GK35" i="5"/>
  <c r="GM35" i="5" s="1"/>
  <c r="AO45" i="14" s="1"/>
  <c r="Q82" i="9" s="1"/>
  <c r="GJ35" i="5"/>
  <c r="GL35" i="5" s="1"/>
  <c r="AO39" i="14" s="1"/>
  <c r="Q59" i="9" s="1"/>
  <c r="GK34" i="5"/>
  <c r="GJ34" i="5"/>
  <c r="GK29" i="5"/>
  <c r="GM29" i="5" s="1"/>
  <c r="AO37" i="14" s="1"/>
  <c r="Q68" i="9" s="1"/>
  <c r="GJ29" i="5"/>
  <c r="GL29" i="5" s="1"/>
  <c r="AO31" i="14" s="1"/>
  <c r="Q13" i="9" s="1"/>
  <c r="GK28" i="5"/>
  <c r="GM28" i="5" s="1"/>
  <c r="AO36" i="14" s="1"/>
  <c r="Q60" i="9" s="1"/>
  <c r="GJ28" i="5"/>
  <c r="GL28" i="5" s="1"/>
  <c r="AO30" i="14" s="1"/>
  <c r="Q22" i="9" s="1"/>
  <c r="GK27" i="5"/>
  <c r="GM27" i="5" s="1"/>
  <c r="AO35" i="14" s="1"/>
  <c r="Q32" i="9" s="1"/>
  <c r="GJ27" i="5"/>
  <c r="GL27" i="5" s="1"/>
  <c r="AO29" i="14" s="1"/>
  <c r="Q57" i="9" s="1"/>
  <c r="GK26" i="5"/>
  <c r="GM26" i="5" s="1"/>
  <c r="AO34" i="14" s="1"/>
  <c r="Q56" i="9" s="1"/>
  <c r="GJ26" i="5"/>
  <c r="GL26" i="5" s="1"/>
  <c r="AO28" i="14" s="1"/>
  <c r="Q24" i="9" s="1"/>
  <c r="GK25" i="5"/>
  <c r="GM25" i="5" s="1"/>
  <c r="AO33" i="14" s="1"/>
  <c r="Q84" i="9" s="1"/>
  <c r="GJ25" i="5"/>
  <c r="GL25" i="5" s="1"/>
  <c r="AO27" i="14" s="1"/>
  <c r="Q55" i="9" s="1"/>
  <c r="GK24" i="5"/>
  <c r="GM24" i="5" s="1"/>
  <c r="AO32" i="14" s="1"/>
  <c r="Q62" i="9" s="1"/>
  <c r="GJ24" i="5"/>
  <c r="GK19" i="5"/>
  <c r="GM19" i="5" s="1"/>
  <c r="AO25" i="14" s="1"/>
  <c r="Q8" i="9" s="1"/>
  <c r="GJ19" i="5"/>
  <c r="GL19" i="5" s="1"/>
  <c r="AO19" i="14" s="1"/>
  <c r="Q21" i="9" s="1"/>
  <c r="GK18" i="5"/>
  <c r="GM18" i="5" s="1"/>
  <c r="AO24" i="14" s="1"/>
  <c r="Q27" i="9" s="1"/>
  <c r="GJ18" i="5"/>
  <c r="GL18" i="5" s="1"/>
  <c r="AO18" i="14" s="1"/>
  <c r="Q16" i="9" s="1"/>
  <c r="GK17" i="5"/>
  <c r="GM17" i="5" s="1"/>
  <c r="AO23" i="14" s="1"/>
  <c r="Q77" i="9" s="1"/>
  <c r="GJ17" i="5"/>
  <c r="GL17" i="5" s="1"/>
  <c r="AO17" i="14" s="1"/>
  <c r="Q45" i="9" s="1"/>
  <c r="GK16" i="5"/>
  <c r="GM16" i="5" s="1"/>
  <c r="AO22" i="14" s="1"/>
  <c r="Q58" i="9" s="1"/>
  <c r="GJ16" i="5"/>
  <c r="GL16" i="5" s="1"/>
  <c r="AO16" i="14" s="1"/>
  <c r="Q47" i="9" s="1"/>
  <c r="GK15" i="5"/>
  <c r="GM15" i="5" s="1"/>
  <c r="AO21" i="14" s="1"/>
  <c r="GJ15" i="5"/>
  <c r="GL15" i="5" s="1"/>
  <c r="AO15" i="14" s="1"/>
  <c r="Q50" i="9" s="1"/>
  <c r="GK14" i="5"/>
  <c r="GJ14" i="5"/>
  <c r="GK9" i="5"/>
  <c r="GM9" i="5" s="1"/>
  <c r="AO13" i="14" s="1"/>
  <c r="GJ9" i="5"/>
  <c r="GL9" i="5" s="1"/>
  <c r="AO7" i="14" s="1"/>
  <c r="Q5" i="9" s="1"/>
  <c r="GK8" i="5"/>
  <c r="GM8" i="5" s="1"/>
  <c r="AO12" i="14" s="1"/>
  <c r="Q51" i="9" s="1"/>
  <c r="GJ8" i="5"/>
  <c r="GL8" i="5" s="1"/>
  <c r="AO6" i="14" s="1"/>
  <c r="Q67" i="9" s="1"/>
  <c r="GK7" i="5"/>
  <c r="GM7" i="5" s="1"/>
  <c r="AO11" i="14" s="1"/>
  <c r="Q43" i="9" s="1"/>
  <c r="GJ7" i="5"/>
  <c r="GL7" i="5" s="1"/>
  <c r="AO5" i="14" s="1"/>
  <c r="Q41" i="9" s="1"/>
  <c r="GK6" i="5"/>
  <c r="GM6" i="5" s="1"/>
  <c r="AO10" i="14" s="1"/>
  <c r="Q48" i="9" s="1"/>
  <c r="GJ6" i="5"/>
  <c r="GL6" i="5" s="1"/>
  <c r="AO4" i="14" s="1"/>
  <c r="Q14" i="9" s="1"/>
  <c r="GK5" i="5"/>
  <c r="GM5" i="5" s="1"/>
  <c r="AO9" i="14" s="1"/>
  <c r="Q73" i="9" s="1"/>
  <c r="GJ5" i="5"/>
  <c r="GL5" i="5" s="1"/>
  <c r="AO3" i="14" s="1"/>
  <c r="Q40" i="9" s="1"/>
  <c r="GK4" i="5"/>
  <c r="GM4" i="5" s="1"/>
  <c r="AO8" i="14" s="1"/>
  <c r="Q78" i="9" s="1"/>
  <c r="GJ4" i="5"/>
  <c r="EU9" i="5"/>
  <c r="EW9" i="5" s="1"/>
  <c r="AF13" i="14" s="1"/>
  <c r="N43" i="9" s="1"/>
  <c r="ET9" i="5"/>
  <c r="EV9" i="5" s="1"/>
  <c r="AF7" i="14" s="1"/>
  <c r="N9" i="9" s="1"/>
  <c r="EU8" i="5"/>
  <c r="EW8" i="5" s="1"/>
  <c r="AF12" i="14" s="1"/>
  <c r="N30" i="9" s="1"/>
  <c r="ET8" i="5"/>
  <c r="EV8" i="5" s="1"/>
  <c r="AF6" i="14" s="1"/>
  <c r="N31" i="9" s="1"/>
  <c r="EU7" i="5"/>
  <c r="EW7" i="5" s="1"/>
  <c r="AF11" i="14" s="1"/>
  <c r="N51" i="9" s="1"/>
  <c r="ET7" i="5"/>
  <c r="EV7" i="5" s="1"/>
  <c r="AF5" i="14" s="1"/>
  <c r="N12" i="9" s="1"/>
  <c r="EU6" i="5"/>
  <c r="EW6" i="5" s="1"/>
  <c r="AF10" i="14" s="1"/>
  <c r="N69" i="9" s="1"/>
  <c r="ET6" i="5"/>
  <c r="EV6" i="5" s="1"/>
  <c r="AF4" i="14" s="1"/>
  <c r="N11" i="9" s="1"/>
  <c r="EU5" i="5"/>
  <c r="EW5" i="5" s="1"/>
  <c r="AF9" i="14" s="1"/>
  <c r="N73" i="9" s="1"/>
  <c r="ET5" i="5"/>
  <c r="EV5" i="5" s="1"/>
  <c r="AF3" i="14" s="1"/>
  <c r="N3" i="9" s="1"/>
  <c r="EU4" i="5"/>
  <c r="ET4" i="5"/>
  <c r="EU19" i="5"/>
  <c r="EW19" i="5" s="1"/>
  <c r="AF25" i="14" s="1"/>
  <c r="N44" i="9" s="1"/>
  <c r="ET19" i="5"/>
  <c r="EV19" i="5" s="1"/>
  <c r="AF19" i="14" s="1"/>
  <c r="N70" i="9" s="1"/>
  <c r="EU18" i="5"/>
  <c r="EW18" i="5" s="1"/>
  <c r="AF24" i="14" s="1"/>
  <c r="N42" i="9" s="1"/>
  <c r="ET18" i="5"/>
  <c r="EV18" i="5" s="1"/>
  <c r="AF18" i="14" s="1"/>
  <c r="N103" i="9" s="1"/>
  <c r="EU17" i="5"/>
  <c r="EW17" i="5" s="1"/>
  <c r="AF23" i="14" s="1"/>
  <c r="N66" i="9" s="1"/>
  <c r="ET17" i="5"/>
  <c r="EV17" i="5" s="1"/>
  <c r="AF17" i="14" s="1"/>
  <c r="N23" i="9" s="1"/>
  <c r="EU16" i="5"/>
  <c r="EW16" i="5" s="1"/>
  <c r="AF22" i="14" s="1"/>
  <c r="N83" i="9" s="1"/>
  <c r="ET16" i="5"/>
  <c r="EV16" i="5" s="1"/>
  <c r="AF16" i="14" s="1"/>
  <c r="N19" i="9" s="1"/>
  <c r="EU15" i="5"/>
  <c r="EW15" i="5" s="1"/>
  <c r="AF21" i="14" s="1"/>
  <c r="N38" i="9" s="1"/>
  <c r="ET15" i="5"/>
  <c r="EV15" i="5" s="1"/>
  <c r="AF15" i="14" s="1"/>
  <c r="N63" i="9" s="1"/>
  <c r="EU14" i="5"/>
  <c r="EW14" i="5" s="1"/>
  <c r="AF20" i="14" s="1"/>
  <c r="N52" i="9" s="1"/>
  <c r="ET14" i="5"/>
  <c r="EV14" i="5" s="1"/>
  <c r="AF14" i="14" s="1"/>
  <c r="N81" i="9" s="1"/>
  <c r="EU29" i="5"/>
  <c r="EW29" i="5" s="1"/>
  <c r="AF37" i="14" s="1"/>
  <c r="N114" i="9" s="1"/>
  <c r="ET29" i="5"/>
  <c r="EV29" i="5" s="1"/>
  <c r="AF31" i="14" s="1"/>
  <c r="N41" i="9" s="1"/>
  <c r="EU28" i="5"/>
  <c r="EW28" i="5" s="1"/>
  <c r="AF36" i="14" s="1"/>
  <c r="N34" i="9" s="1"/>
  <c r="ET28" i="5"/>
  <c r="EV28" i="5" s="1"/>
  <c r="AF30" i="14" s="1"/>
  <c r="N5" i="9" s="1"/>
  <c r="EU27" i="5"/>
  <c r="EW27" i="5" s="1"/>
  <c r="AF35" i="14" s="1"/>
  <c r="N88" i="9" s="1"/>
  <c r="ET27" i="5"/>
  <c r="EV27" i="5" s="1"/>
  <c r="AF29" i="14" s="1"/>
  <c r="N76" i="9" s="1"/>
  <c r="EU26" i="5"/>
  <c r="EW26" i="5" s="1"/>
  <c r="AF34" i="14" s="1"/>
  <c r="N59" i="9" s="1"/>
  <c r="ET26" i="5"/>
  <c r="EV26" i="5" s="1"/>
  <c r="AF28" i="14" s="1"/>
  <c r="N40" i="9" s="1"/>
  <c r="EU25" i="5"/>
  <c r="EW25" i="5" s="1"/>
  <c r="AF33" i="14" s="1"/>
  <c r="N20" i="9" s="1"/>
  <c r="ET25" i="5"/>
  <c r="EV25" i="5" s="1"/>
  <c r="AF27" i="14" s="1"/>
  <c r="N67" i="9" s="1"/>
  <c r="EU24" i="5"/>
  <c r="ET24" i="5"/>
  <c r="FI29" i="5"/>
  <c r="FK29" i="5" s="1"/>
  <c r="AI37" i="14" s="1"/>
  <c r="O13" i="9" s="1"/>
  <c r="FH29" i="5"/>
  <c r="FJ29" i="5" s="1"/>
  <c r="AI31" i="14" s="1"/>
  <c r="O10" i="9" s="1"/>
  <c r="FI28" i="5"/>
  <c r="FK28" i="5" s="1"/>
  <c r="AI36" i="14" s="1"/>
  <c r="O57" i="9" s="1"/>
  <c r="FH28" i="5"/>
  <c r="FJ28" i="5" s="1"/>
  <c r="AI30" i="14" s="1"/>
  <c r="O28" i="9" s="1"/>
  <c r="FI27" i="5"/>
  <c r="FK27" i="5" s="1"/>
  <c r="AI35" i="14" s="1"/>
  <c r="O24" i="9" s="1"/>
  <c r="FH27" i="5"/>
  <c r="FJ27" i="5" s="1"/>
  <c r="AI29" i="14" s="1"/>
  <c r="O15" i="9" s="1"/>
  <c r="FI26" i="5"/>
  <c r="FK26" i="5" s="1"/>
  <c r="AI34" i="14" s="1"/>
  <c r="O55" i="9" s="1"/>
  <c r="FH26" i="5"/>
  <c r="FJ26" i="5" s="1"/>
  <c r="AI28" i="14" s="1"/>
  <c r="O4" i="9" s="1"/>
  <c r="FI25" i="5"/>
  <c r="FK25" i="5" s="1"/>
  <c r="AI33" i="14" s="1"/>
  <c r="O22" i="9" s="1"/>
  <c r="FH25" i="5"/>
  <c r="FJ25" i="5" s="1"/>
  <c r="AI27" i="14" s="1"/>
  <c r="O17" i="9" s="1"/>
  <c r="FI24" i="5"/>
  <c r="FH24" i="5"/>
  <c r="FI19" i="5"/>
  <c r="FK19" i="5" s="1"/>
  <c r="AI25" i="14" s="1"/>
  <c r="O9" i="9" s="1"/>
  <c r="FH19" i="5"/>
  <c r="FJ19" i="5" s="1"/>
  <c r="AI19" i="14" s="1"/>
  <c r="O37" i="9" s="1"/>
  <c r="FI18" i="5"/>
  <c r="FK18" i="5" s="1"/>
  <c r="AI24" i="14" s="1"/>
  <c r="O12" i="9" s="1"/>
  <c r="FH18" i="5"/>
  <c r="FJ18" i="5" s="1"/>
  <c r="AI18" i="14" s="1"/>
  <c r="O26" i="9" s="1"/>
  <c r="FI17" i="5"/>
  <c r="FK17" i="5" s="1"/>
  <c r="AI23" i="14" s="1"/>
  <c r="O31" i="9" s="1"/>
  <c r="FH17" i="5"/>
  <c r="FJ17" i="5" s="1"/>
  <c r="AI17" i="14" s="1"/>
  <c r="O6" i="9" s="1"/>
  <c r="FI16" i="5"/>
  <c r="FK16" i="5" s="1"/>
  <c r="AI22" i="14" s="1"/>
  <c r="O101" i="9" s="1"/>
  <c r="FH16" i="5"/>
  <c r="FJ16" i="5" s="1"/>
  <c r="AI16" i="14" s="1"/>
  <c r="O7" i="9" s="1"/>
  <c r="FI15" i="5"/>
  <c r="FK15" i="5" s="1"/>
  <c r="AI21" i="14" s="1"/>
  <c r="O3" i="9" s="1"/>
  <c r="FH15" i="5"/>
  <c r="FJ15" i="5" s="1"/>
  <c r="AI15" i="14" s="1"/>
  <c r="O25" i="9" s="1"/>
  <c r="FI14" i="5"/>
  <c r="FK14" i="5" s="1"/>
  <c r="AI20" i="14" s="1"/>
  <c r="O2" i="9" s="1"/>
  <c r="FH14" i="5"/>
  <c r="FI9" i="5"/>
  <c r="FK9" i="5" s="1"/>
  <c r="AI13" i="14" s="1"/>
  <c r="O82" i="9" s="1"/>
  <c r="FH9" i="5"/>
  <c r="FJ9" i="5" s="1"/>
  <c r="AI7" i="14" s="1"/>
  <c r="O16" i="9" s="1"/>
  <c r="FI8" i="5"/>
  <c r="FK8" i="5" s="1"/>
  <c r="AI12" i="14" s="1"/>
  <c r="O86" i="9" s="1"/>
  <c r="FH8" i="5"/>
  <c r="FJ8" i="5" s="1"/>
  <c r="AI6" i="14" s="1"/>
  <c r="O50" i="9" s="1"/>
  <c r="FI7" i="5"/>
  <c r="FK7" i="5" s="1"/>
  <c r="AI11" i="14" s="1"/>
  <c r="FH7" i="5"/>
  <c r="FJ7" i="5" s="1"/>
  <c r="AI5" i="14" s="1"/>
  <c r="O45" i="9" s="1"/>
  <c r="FI6" i="5"/>
  <c r="FK6" i="5" s="1"/>
  <c r="AI10" i="14" s="1"/>
  <c r="O35" i="9" s="1"/>
  <c r="FH6" i="5"/>
  <c r="FJ6" i="5" s="1"/>
  <c r="AI4" i="14" s="1"/>
  <c r="O74" i="9" s="1"/>
  <c r="FI5" i="5"/>
  <c r="FK5" i="5" s="1"/>
  <c r="AI9" i="14" s="1"/>
  <c r="O49" i="9" s="1"/>
  <c r="FH5" i="5"/>
  <c r="FJ5" i="5" s="1"/>
  <c r="AI3" i="14" s="1"/>
  <c r="O21" i="9" s="1"/>
  <c r="FI4" i="5"/>
  <c r="FH4" i="5"/>
  <c r="FW9" i="5"/>
  <c r="FY9" i="5" s="1"/>
  <c r="AL13" i="14" s="1"/>
  <c r="P9" i="9" s="1"/>
  <c r="FV9" i="5"/>
  <c r="FX9" i="5" s="1"/>
  <c r="AL7" i="14" s="1"/>
  <c r="P50" i="9" s="1"/>
  <c r="FW8" i="5"/>
  <c r="FY8" i="5" s="1"/>
  <c r="AL12" i="14" s="1"/>
  <c r="P11" i="9" s="1"/>
  <c r="FV8" i="5"/>
  <c r="FX8" i="5" s="1"/>
  <c r="AL6" i="14" s="1"/>
  <c r="P45" i="9" s="1"/>
  <c r="FW7" i="5"/>
  <c r="FY7" i="5" s="1"/>
  <c r="AL11" i="14" s="1"/>
  <c r="P31" i="9" s="1"/>
  <c r="FV7" i="5"/>
  <c r="FX7" i="5" s="1"/>
  <c r="AL5" i="14" s="1"/>
  <c r="P21" i="9" s="1"/>
  <c r="FW6" i="5"/>
  <c r="FY6" i="5" s="1"/>
  <c r="AL10" i="14" s="1"/>
  <c r="P2" i="9" s="1"/>
  <c r="FV6" i="5"/>
  <c r="FX6" i="5" s="1"/>
  <c r="AL4" i="14" s="1"/>
  <c r="P16" i="9" s="1"/>
  <c r="FW5" i="5"/>
  <c r="FY5" i="5" s="1"/>
  <c r="AL9" i="14" s="1"/>
  <c r="P3" i="9" s="1"/>
  <c r="FV5" i="5"/>
  <c r="FX5" i="5" s="1"/>
  <c r="AL3" i="14" s="1"/>
  <c r="P74" i="9" s="1"/>
  <c r="FW4" i="5"/>
  <c r="FY4" i="5" s="1"/>
  <c r="AL8" i="14" s="1"/>
  <c r="P12" i="9" s="1"/>
  <c r="FV4" i="5"/>
  <c r="FW19" i="5"/>
  <c r="FY19" i="5" s="1"/>
  <c r="AL25" i="14" s="1"/>
  <c r="P42" i="9" s="1"/>
  <c r="FV19" i="5"/>
  <c r="FX19" i="5" s="1"/>
  <c r="AL19" i="14" s="1"/>
  <c r="P58" i="9" s="1"/>
  <c r="FW18" i="5"/>
  <c r="FY18" i="5" s="1"/>
  <c r="AL24" i="14" s="1"/>
  <c r="P66" i="9" s="1"/>
  <c r="FV18" i="5"/>
  <c r="FX18" i="5" s="1"/>
  <c r="AL18" i="14" s="1"/>
  <c r="P77" i="9" s="1"/>
  <c r="FW17" i="5"/>
  <c r="FY17" i="5" s="1"/>
  <c r="AL23" i="14" s="1"/>
  <c r="P90" i="9" s="1"/>
  <c r="FV17" i="5"/>
  <c r="FX17" i="5" s="1"/>
  <c r="AL17" i="14" s="1"/>
  <c r="P18" i="9" s="1"/>
  <c r="FW16" i="5"/>
  <c r="FY16" i="5" s="1"/>
  <c r="AL22" i="14" s="1"/>
  <c r="P38" i="9" s="1"/>
  <c r="FV16" i="5"/>
  <c r="FX16" i="5" s="1"/>
  <c r="AL16" i="14" s="1"/>
  <c r="P27" i="9" s="1"/>
  <c r="FW15" i="5"/>
  <c r="FY15" i="5" s="1"/>
  <c r="AL21" i="14" s="1"/>
  <c r="P52" i="9" s="1"/>
  <c r="FV15" i="5"/>
  <c r="FX15" i="5" s="1"/>
  <c r="AL15" i="14" s="1"/>
  <c r="P65" i="9" s="1"/>
  <c r="FW14" i="5"/>
  <c r="FV14" i="5"/>
  <c r="FW29" i="5"/>
  <c r="FY29" i="5" s="1"/>
  <c r="AL37" i="14" s="1"/>
  <c r="P41" i="9" s="1"/>
  <c r="FV29" i="5"/>
  <c r="FX29" i="5" s="1"/>
  <c r="AL31" i="14" s="1"/>
  <c r="P60" i="9" s="1"/>
  <c r="FW28" i="5"/>
  <c r="FY28" i="5" s="1"/>
  <c r="AL36" i="14" s="1"/>
  <c r="P14" i="9" s="1"/>
  <c r="FV28" i="5"/>
  <c r="FX28" i="5" s="1"/>
  <c r="AL30" i="14" s="1"/>
  <c r="P68" i="9" s="1"/>
  <c r="FW27" i="5"/>
  <c r="FY27" i="5" s="1"/>
  <c r="AL35" i="14" s="1"/>
  <c r="P76" i="9" s="1"/>
  <c r="FV27" i="5"/>
  <c r="FX27" i="5" s="1"/>
  <c r="AL29" i="14" s="1"/>
  <c r="P84" i="9" s="1"/>
  <c r="FW26" i="5"/>
  <c r="FY26" i="5" s="1"/>
  <c r="AL34" i="14" s="1"/>
  <c r="P5" i="9" s="1"/>
  <c r="FV26" i="5"/>
  <c r="FX26" i="5" s="1"/>
  <c r="AL28" i="14" s="1"/>
  <c r="P32" i="9" s="1"/>
  <c r="FW25" i="5"/>
  <c r="FY25" i="5" s="1"/>
  <c r="AL33" i="14" s="1"/>
  <c r="P67" i="9" s="1"/>
  <c r="FV25" i="5"/>
  <c r="FX25" i="5" s="1"/>
  <c r="AL27" i="14" s="1"/>
  <c r="P56" i="9" s="1"/>
  <c r="FW24" i="5"/>
  <c r="FY24" i="5" s="1"/>
  <c r="AL32" i="14" s="1"/>
  <c r="P40" i="9" s="1"/>
  <c r="FV24" i="5"/>
  <c r="FW39" i="5"/>
  <c r="FY39" i="5" s="1"/>
  <c r="AL49" i="14" s="1"/>
  <c r="P70" i="9" s="1"/>
  <c r="FV39" i="5"/>
  <c r="FX39" i="5" s="1"/>
  <c r="AL43" i="14" s="1"/>
  <c r="P13" i="9" s="1"/>
  <c r="FW38" i="5"/>
  <c r="FY38" i="5" s="1"/>
  <c r="AL48" i="14" s="1"/>
  <c r="P63" i="9" s="1"/>
  <c r="FV38" i="5"/>
  <c r="FX38" i="5" s="1"/>
  <c r="AL42" i="14" s="1"/>
  <c r="P55" i="9" s="1"/>
  <c r="FW37" i="5"/>
  <c r="FY37" i="5" s="1"/>
  <c r="AL47" i="14" s="1"/>
  <c r="P19" i="9" s="1"/>
  <c r="FV37" i="5"/>
  <c r="FX37" i="5" s="1"/>
  <c r="AL41" i="14" s="1"/>
  <c r="P57" i="9" s="1"/>
  <c r="FW36" i="5"/>
  <c r="FY36" i="5" s="1"/>
  <c r="AL46" i="14" s="1"/>
  <c r="P71" i="9" s="1"/>
  <c r="FV36" i="5"/>
  <c r="FX36" i="5" s="1"/>
  <c r="AL40" i="14" s="1"/>
  <c r="P24" i="9" s="1"/>
  <c r="FW35" i="5"/>
  <c r="FY35" i="5" s="1"/>
  <c r="AL45" i="14" s="1"/>
  <c r="P23" i="9" s="1"/>
  <c r="FV35" i="5"/>
  <c r="FX35" i="5" s="1"/>
  <c r="AL39" i="14" s="1"/>
  <c r="P22" i="9" s="1"/>
  <c r="FW34" i="5"/>
  <c r="FV34" i="5"/>
  <c r="FI39" i="5"/>
  <c r="FK39" i="5" s="1"/>
  <c r="AI49" i="14" s="1"/>
  <c r="O40" i="9" s="1"/>
  <c r="FH39" i="5"/>
  <c r="FJ39" i="5" s="1"/>
  <c r="AI43" i="14" s="1"/>
  <c r="O44" i="9" s="1"/>
  <c r="FI38" i="5"/>
  <c r="FK38" i="5" s="1"/>
  <c r="AI48" i="14" s="1"/>
  <c r="O76" i="9" s="1"/>
  <c r="FH38" i="5"/>
  <c r="FJ38" i="5" s="1"/>
  <c r="AI42" i="14" s="1"/>
  <c r="O90" i="9" s="1"/>
  <c r="FI37" i="5"/>
  <c r="FK37" i="5" s="1"/>
  <c r="AI47" i="14" s="1"/>
  <c r="O14" i="9" s="1"/>
  <c r="FH37" i="5"/>
  <c r="FJ37" i="5" s="1"/>
  <c r="AI41" i="14" s="1"/>
  <c r="O66" i="9" s="1"/>
  <c r="FI36" i="5"/>
  <c r="FK36" i="5" s="1"/>
  <c r="AI46" i="14" s="1"/>
  <c r="O67" i="9" s="1"/>
  <c r="FH36" i="5"/>
  <c r="FJ36" i="5" s="1"/>
  <c r="AI40" i="14" s="1"/>
  <c r="O38" i="9" s="1"/>
  <c r="FI35" i="5"/>
  <c r="FK35" i="5" s="1"/>
  <c r="AI45" i="14" s="1"/>
  <c r="O41" i="9" s="1"/>
  <c r="FH35" i="5"/>
  <c r="FJ35" i="5" s="1"/>
  <c r="AI39" i="14" s="1"/>
  <c r="O52" i="9" s="1"/>
  <c r="FI34" i="5"/>
  <c r="FK34" i="5" s="1"/>
  <c r="AI44" i="14" s="1"/>
  <c r="O5" i="9" s="1"/>
  <c r="FH34" i="5"/>
  <c r="EU39" i="5"/>
  <c r="EW39" i="5" s="1"/>
  <c r="AF49" i="14" s="1"/>
  <c r="N6" i="9" s="1"/>
  <c r="ET39" i="5"/>
  <c r="EV39" i="5" s="1"/>
  <c r="AF43" i="14" s="1"/>
  <c r="N13" i="9" s="1"/>
  <c r="EU38" i="5"/>
  <c r="EW38" i="5" s="1"/>
  <c r="AF48" i="14" s="1"/>
  <c r="N29" i="9" s="1"/>
  <c r="ET38" i="5"/>
  <c r="EV38" i="5" s="1"/>
  <c r="AF42" i="14" s="1"/>
  <c r="N55" i="9" s="1"/>
  <c r="EU37" i="5"/>
  <c r="EW37" i="5" s="1"/>
  <c r="AF47" i="14" s="1"/>
  <c r="N37" i="9" s="1"/>
  <c r="ET37" i="5"/>
  <c r="EV37" i="5" s="1"/>
  <c r="AF41" i="14" s="1"/>
  <c r="N24" i="9" s="1"/>
  <c r="EU36" i="5"/>
  <c r="EW36" i="5" s="1"/>
  <c r="AF46" i="14" s="1"/>
  <c r="N26" i="9" s="1"/>
  <c r="ET36" i="5"/>
  <c r="EV36" i="5" s="1"/>
  <c r="AF40" i="14" s="1"/>
  <c r="N22" i="9" s="1"/>
  <c r="EU35" i="5"/>
  <c r="EW35" i="5" s="1"/>
  <c r="AF45" i="14" s="1"/>
  <c r="N25" i="9" s="1"/>
  <c r="ET35" i="5"/>
  <c r="EV35" i="5" s="1"/>
  <c r="AF39" i="14" s="1"/>
  <c r="N57" i="9" s="1"/>
  <c r="EU34" i="5"/>
  <c r="EW34" i="5" s="1"/>
  <c r="AF44" i="14" s="1"/>
  <c r="N7" i="9" s="1"/>
  <c r="ET34" i="5"/>
  <c r="EV34" i="5" s="1"/>
  <c r="AF38" i="14" s="1"/>
  <c r="N33" i="9" s="1"/>
  <c r="EU49" i="5"/>
  <c r="EW49" i="5" s="1"/>
  <c r="AF61" i="14" s="1"/>
  <c r="ET49" i="5"/>
  <c r="EV49" i="5" s="1"/>
  <c r="AF55" i="14" s="1"/>
  <c r="N15" i="9" s="1"/>
  <c r="EU48" i="5"/>
  <c r="EW48" i="5" s="1"/>
  <c r="AF60" i="14" s="1"/>
  <c r="N50" i="9" s="1"/>
  <c r="ET48" i="5"/>
  <c r="EV48" i="5" s="1"/>
  <c r="AF54" i="14" s="1"/>
  <c r="N53" i="9" s="1"/>
  <c r="EU47" i="5"/>
  <c r="EW47" i="5" s="1"/>
  <c r="AF59" i="14" s="1"/>
  <c r="N45" i="9" s="1"/>
  <c r="ET47" i="5"/>
  <c r="EV47" i="5" s="1"/>
  <c r="AF53" i="14" s="1"/>
  <c r="N28" i="9" s="1"/>
  <c r="EU46" i="5"/>
  <c r="EW46" i="5" s="1"/>
  <c r="AF58" i="14" s="1"/>
  <c r="N21" i="9" s="1"/>
  <c r="ET46" i="5"/>
  <c r="EV46" i="5" s="1"/>
  <c r="AF52" i="14" s="1"/>
  <c r="N4" i="9" s="1"/>
  <c r="EU45" i="5"/>
  <c r="EW45" i="5" s="1"/>
  <c r="AF57" i="14" s="1"/>
  <c r="N47" i="9" s="1"/>
  <c r="ET45" i="5"/>
  <c r="EV45" i="5" s="1"/>
  <c r="AF51" i="14" s="1"/>
  <c r="N10" i="9" s="1"/>
  <c r="EU44" i="5"/>
  <c r="EW44" i="5" s="1"/>
  <c r="AF56" i="14" s="1"/>
  <c r="N74" i="9" s="1"/>
  <c r="ET44" i="5"/>
  <c r="FI49" i="5"/>
  <c r="FK49" i="5" s="1"/>
  <c r="AI61" i="14" s="1"/>
  <c r="O68" i="9" s="1"/>
  <c r="FH49" i="5"/>
  <c r="FJ49" i="5" s="1"/>
  <c r="AI55" i="14" s="1"/>
  <c r="O73" i="9" s="1"/>
  <c r="FI48" i="5"/>
  <c r="FK48" i="5" s="1"/>
  <c r="AI60" i="14" s="1"/>
  <c r="O60" i="9" s="1"/>
  <c r="FH48" i="5"/>
  <c r="FJ48" i="5" s="1"/>
  <c r="AI54" i="14" s="1"/>
  <c r="O48" i="9" s="1"/>
  <c r="FI47" i="5"/>
  <c r="FK47" i="5" s="1"/>
  <c r="AI59" i="14" s="1"/>
  <c r="O89" i="9" s="1"/>
  <c r="FH47" i="5"/>
  <c r="FJ47" i="5" s="1"/>
  <c r="AI53" i="14" s="1"/>
  <c r="FI46" i="5"/>
  <c r="FK46" i="5" s="1"/>
  <c r="AI58" i="14" s="1"/>
  <c r="O32" i="9" s="1"/>
  <c r="FH46" i="5"/>
  <c r="FJ46" i="5" s="1"/>
  <c r="AI52" i="14" s="1"/>
  <c r="O43" i="9" s="1"/>
  <c r="FI45" i="5"/>
  <c r="FK45" i="5" s="1"/>
  <c r="AI57" i="14" s="1"/>
  <c r="O56" i="9" s="1"/>
  <c r="FH45" i="5"/>
  <c r="FJ45" i="5" s="1"/>
  <c r="AI51" i="14" s="1"/>
  <c r="O51" i="9" s="1"/>
  <c r="FI44" i="5"/>
  <c r="FH44" i="5"/>
  <c r="FW49" i="5"/>
  <c r="FY49" i="5" s="1"/>
  <c r="AL61" i="14" s="1"/>
  <c r="P86" i="9" s="1"/>
  <c r="FV49" i="5"/>
  <c r="FX49" i="5" s="1"/>
  <c r="AL55" i="14" s="1"/>
  <c r="P26" i="9" s="1"/>
  <c r="FW48" i="5"/>
  <c r="FY48" i="5" s="1"/>
  <c r="AL60" i="14" s="1"/>
  <c r="P72" i="9" s="1"/>
  <c r="FV48" i="5"/>
  <c r="FX48" i="5" s="1"/>
  <c r="AL54" i="14" s="1"/>
  <c r="P93" i="9" s="1"/>
  <c r="FW47" i="5"/>
  <c r="FY47" i="5" s="1"/>
  <c r="AL59" i="14" s="1"/>
  <c r="P49" i="9" s="1"/>
  <c r="FV47" i="5"/>
  <c r="FX47" i="5" s="1"/>
  <c r="AL53" i="14" s="1"/>
  <c r="P80" i="9" s="1"/>
  <c r="FW46" i="5"/>
  <c r="FY46" i="5" s="1"/>
  <c r="AL58" i="14" s="1"/>
  <c r="P39" i="9" s="1"/>
  <c r="FV46" i="5"/>
  <c r="FX46" i="5" s="1"/>
  <c r="AL52" i="14" s="1"/>
  <c r="P37" i="9" s="1"/>
  <c r="FW45" i="5"/>
  <c r="FY45" i="5" s="1"/>
  <c r="AL57" i="14" s="1"/>
  <c r="P35" i="9" s="1"/>
  <c r="FV45" i="5"/>
  <c r="FX45" i="5" s="1"/>
  <c r="AL51" i="14" s="1"/>
  <c r="P7" i="9" s="1"/>
  <c r="FW44" i="5"/>
  <c r="FY44" i="5" s="1"/>
  <c r="AL56" i="14" s="1"/>
  <c r="P46" i="9" s="1"/>
  <c r="FV44" i="5"/>
  <c r="FW59" i="5"/>
  <c r="FY59" i="5" s="1"/>
  <c r="AL73" i="14" s="1"/>
  <c r="P15" i="9" s="1"/>
  <c r="FV59" i="5"/>
  <c r="FX59" i="5" s="1"/>
  <c r="AL67" i="14" s="1"/>
  <c r="P51" i="9" s="1"/>
  <c r="FW58" i="5"/>
  <c r="FY58" i="5" s="1"/>
  <c r="AL72" i="14" s="1"/>
  <c r="P53" i="9" s="1"/>
  <c r="FV58" i="5"/>
  <c r="FX58" i="5" s="1"/>
  <c r="AL66" i="14" s="1"/>
  <c r="P43" i="9" s="1"/>
  <c r="FW57" i="5"/>
  <c r="FY57" i="5" s="1"/>
  <c r="AL71" i="14" s="1"/>
  <c r="P4" i="9" s="1"/>
  <c r="FV57" i="5"/>
  <c r="FX57" i="5" s="1"/>
  <c r="AL65" i="14" s="1"/>
  <c r="P48" i="9" s="1"/>
  <c r="FW56" i="5"/>
  <c r="FY56" i="5" s="1"/>
  <c r="AL70" i="14" s="1"/>
  <c r="P17" i="9" s="1"/>
  <c r="FV56" i="5"/>
  <c r="FX56" i="5" s="1"/>
  <c r="AL64" i="14" s="1"/>
  <c r="P30" i="9" s="1"/>
  <c r="FW55" i="5"/>
  <c r="FY55" i="5" s="1"/>
  <c r="AL69" i="14" s="1"/>
  <c r="P10" i="9" s="1"/>
  <c r="FV55" i="5"/>
  <c r="FX55" i="5" s="1"/>
  <c r="AL63" i="14" s="1"/>
  <c r="P69" i="9" s="1"/>
  <c r="FW54" i="5"/>
  <c r="FV54" i="5"/>
  <c r="FI59" i="5"/>
  <c r="FK59" i="5" s="1"/>
  <c r="AI73" i="14" s="1"/>
  <c r="O104" i="9" s="1"/>
  <c r="FH59" i="5"/>
  <c r="FJ59" i="5" s="1"/>
  <c r="AI67" i="14" s="1"/>
  <c r="O54" i="9" s="1"/>
  <c r="FI58" i="5"/>
  <c r="FK58" i="5" s="1"/>
  <c r="AI72" i="14" s="1"/>
  <c r="O58" i="9" s="1"/>
  <c r="FH58" i="5"/>
  <c r="FJ58" i="5" s="1"/>
  <c r="AI66" i="14" s="1"/>
  <c r="O34" i="9" s="1"/>
  <c r="FI57" i="5"/>
  <c r="FK57" i="5" s="1"/>
  <c r="AI71" i="14" s="1"/>
  <c r="O27" i="9" s="1"/>
  <c r="FH57" i="5"/>
  <c r="FJ57" i="5" s="1"/>
  <c r="AI65" i="14" s="1"/>
  <c r="O88" i="9" s="1"/>
  <c r="FI56" i="5"/>
  <c r="FK56" i="5" s="1"/>
  <c r="AI70" i="14" s="1"/>
  <c r="O77" i="9" s="1"/>
  <c r="FH56" i="5"/>
  <c r="FJ56" i="5" s="1"/>
  <c r="AI64" i="14" s="1"/>
  <c r="O20" i="9" s="1"/>
  <c r="FI55" i="5"/>
  <c r="FK55" i="5" s="1"/>
  <c r="AI69" i="14" s="1"/>
  <c r="O18" i="9" s="1"/>
  <c r="FH55" i="5"/>
  <c r="FJ55" i="5" s="1"/>
  <c r="AI63" i="14" s="1"/>
  <c r="O59" i="9" s="1"/>
  <c r="FI54" i="5"/>
  <c r="FK54" i="5" s="1"/>
  <c r="AI68" i="14" s="1"/>
  <c r="O8" i="9" s="1"/>
  <c r="FH54" i="5"/>
  <c r="EU59" i="5"/>
  <c r="EW59" i="5" s="1"/>
  <c r="AF73" i="14" s="1"/>
  <c r="N77" i="9" s="1"/>
  <c r="ET59" i="5"/>
  <c r="EV59" i="5" s="1"/>
  <c r="AF67" i="14" s="1"/>
  <c r="N56" i="9" s="1"/>
  <c r="EU58" i="5"/>
  <c r="EW58" i="5" s="1"/>
  <c r="AF72" i="14" s="1"/>
  <c r="N58" i="9" s="1"/>
  <c r="ET58" i="5"/>
  <c r="EV58" i="5" s="1"/>
  <c r="AF66" i="14" s="1"/>
  <c r="N68" i="9" s="1"/>
  <c r="EU57" i="5"/>
  <c r="EW57" i="5" s="1"/>
  <c r="AF71" i="14" s="1"/>
  <c r="N27" i="9" s="1"/>
  <c r="ET57" i="5"/>
  <c r="EV57" i="5" s="1"/>
  <c r="AF65" i="14" s="1"/>
  <c r="N32" i="9" s="1"/>
  <c r="EU56" i="5"/>
  <c r="EW56" i="5" s="1"/>
  <c r="AF70" i="14" s="1"/>
  <c r="N65" i="9" s="1"/>
  <c r="ET56" i="5"/>
  <c r="EV56" i="5" s="1"/>
  <c r="AF64" i="14" s="1"/>
  <c r="N62" i="9" s="1"/>
  <c r="EU55" i="5"/>
  <c r="EW55" i="5" s="1"/>
  <c r="AF69" i="14" s="1"/>
  <c r="N8" i="9" s="1"/>
  <c r="ET55" i="5"/>
  <c r="EV55" i="5" s="1"/>
  <c r="AF63" i="14" s="1"/>
  <c r="N84" i="9" s="1"/>
  <c r="EU54" i="5"/>
  <c r="ET54" i="5"/>
  <c r="DE59" i="5"/>
  <c r="DG59" i="5" s="1"/>
  <c r="W73" i="14" s="1"/>
  <c r="K51" i="9" s="1"/>
  <c r="DD59" i="5"/>
  <c r="DF59" i="5" s="1"/>
  <c r="W67" i="14" s="1"/>
  <c r="K49" i="9" s="1"/>
  <c r="DE58" i="5"/>
  <c r="DG58" i="5" s="1"/>
  <c r="W72" i="14" s="1"/>
  <c r="K43" i="9" s="1"/>
  <c r="DD58" i="5"/>
  <c r="DF58" i="5" s="1"/>
  <c r="W66" i="14" s="1"/>
  <c r="K86" i="9" s="1"/>
  <c r="DE57" i="5"/>
  <c r="DG57" i="5" s="1"/>
  <c r="W71" i="14" s="1"/>
  <c r="K73" i="9" s="1"/>
  <c r="DD57" i="5"/>
  <c r="DF57" i="5" s="1"/>
  <c r="W65" i="14" s="1"/>
  <c r="K35" i="9" s="1"/>
  <c r="DE56" i="5"/>
  <c r="DG56" i="5" s="1"/>
  <c r="W70" i="14" s="1"/>
  <c r="K48" i="9" s="1"/>
  <c r="DD56" i="5"/>
  <c r="DF56" i="5" s="1"/>
  <c r="W64" i="14" s="1"/>
  <c r="K72" i="9" s="1"/>
  <c r="DE55" i="5"/>
  <c r="DG55" i="5" s="1"/>
  <c r="W69" i="14" s="1"/>
  <c r="K30" i="9" s="1"/>
  <c r="DD55" i="5"/>
  <c r="DF55" i="5" s="1"/>
  <c r="W63" i="14" s="1"/>
  <c r="K39" i="9" s="1"/>
  <c r="DE54" i="5"/>
  <c r="DG54" i="5" s="1"/>
  <c r="W68" i="14" s="1"/>
  <c r="DD54" i="5"/>
  <c r="DE49" i="5"/>
  <c r="DG49" i="5" s="1"/>
  <c r="W61" i="14" s="1"/>
  <c r="K6" i="9" s="1"/>
  <c r="DD49" i="5"/>
  <c r="DF49" i="5" s="1"/>
  <c r="W55" i="14" s="1"/>
  <c r="K23" i="9" s="1"/>
  <c r="DE48" i="5"/>
  <c r="DG48" i="5" s="1"/>
  <c r="W60" i="14" s="1"/>
  <c r="K29" i="9" s="1"/>
  <c r="DD48" i="5"/>
  <c r="DF48" i="5" s="1"/>
  <c r="W54" i="14" s="1"/>
  <c r="K70" i="9" s="1"/>
  <c r="DE47" i="5"/>
  <c r="DG47" i="5" s="1"/>
  <c r="W59" i="14" s="1"/>
  <c r="K26" i="9" s="1"/>
  <c r="DD47" i="5"/>
  <c r="DF47" i="5" s="1"/>
  <c r="W53" i="14" s="1"/>
  <c r="K19" i="9" s="1"/>
  <c r="DE46" i="5"/>
  <c r="DG46" i="5" s="1"/>
  <c r="W58" i="14" s="1"/>
  <c r="K80" i="9" s="1"/>
  <c r="DD46" i="5"/>
  <c r="DF46" i="5" s="1"/>
  <c r="W52" i="14" s="1"/>
  <c r="K63" i="9" s="1"/>
  <c r="DE45" i="5"/>
  <c r="DG45" i="5" s="1"/>
  <c r="W57" i="14" s="1"/>
  <c r="K25" i="9" s="1"/>
  <c r="DD45" i="5"/>
  <c r="DF45" i="5" s="1"/>
  <c r="W51" i="14" s="1"/>
  <c r="K81" i="9" s="1"/>
  <c r="DE44" i="5"/>
  <c r="DD44" i="5"/>
  <c r="DS49" i="5"/>
  <c r="DU49" i="5" s="1"/>
  <c r="Z61" i="14" s="1"/>
  <c r="L70" i="9" s="1"/>
  <c r="DR49" i="5"/>
  <c r="DT49" i="5" s="1"/>
  <c r="Z55" i="14" s="1"/>
  <c r="L99" i="9" s="1"/>
  <c r="DS48" i="5"/>
  <c r="DU48" i="5" s="1"/>
  <c r="Z60" i="14" s="1"/>
  <c r="L63" i="9" s="1"/>
  <c r="DR48" i="5"/>
  <c r="DT48" i="5" s="1"/>
  <c r="Z54" i="14" s="1"/>
  <c r="L49" i="9" s="1"/>
  <c r="DS47" i="5"/>
  <c r="DU47" i="5" s="1"/>
  <c r="Z59" i="14" s="1"/>
  <c r="L23" i="9" s="1"/>
  <c r="DR47" i="5"/>
  <c r="DT47" i="5" s="1"/>
  <c r="Z53" i="14" s="1"/>
  <c r="L72" i="9" s="1"/>
  <c r="DS46" i="5"/>
  <c r="DU46" i="5" s="1"/>
  <c r="Z58" i="14" s="1"/>
  <c r="L19" i="9" s="1"/>
  <c r="DR46" i="5"/>
  <c r="DT46" i="5" s="1"/>
  <c r="Z52" i="14" s="1"/>
  <c r="L39" i="9" s="1"/>
  <c r="DS45" i="5"/>
  <c r="DU45" i="5" s="1"/>
  <c r="Z57" i="14" s="1"/>
  <c r="L71" i="9" s="1"/>
  <c r="DR45" i="5"/>
  <c r="DT45" i="5" s="1"/>
  <c r="Z51" i="14" s="1"/>
  <c r="L86" i="9" s="1"/>
  <c r="DS44" i="5"/>
  <c r="DR44" i="5"/>
  <c r="DT44" i="5" s="1"/>
  <c r="Z50" i="14" s="1"/>
  <c r="L35" i="9" s="1"/>
  <c r="DS59" i="5"/>
  <c r="DU59" i="5" s="1"/>
  <c r="Z73" i="14" s="1"/>
  <c r="L77" i="9" s="1"/>
  <c r="DR59" i="5"/>
  <c r="DT59" i="5" s="1"/>
  <c r="Z67" i="14" s="1"/>
  <c r="L51" i="9" s="1"/>
  <c r="DS58" i="5"/>
  <c r="DU58" i="5" s="1"/>
  <c r="Z72" i="14" s="1"/>
  <c r="L65" i="9" s="1"/>
  <c r="DR58" i="5"/>
  <c r="DT58" i="5" s="1"/>
  <c r="Z66" i="14" s="1"/>
  <c r="L73" i="9" s="1"/>
  <c r="DS57" i="5"/>
  <c r="DU57" i="5" s="1"/>
  <c r="Z71" i="14" s="1"/>
  <c r="L27" i="9" s="1"/>
  <c r="DR57" i="5"/>
  <c r="DT57" i="5" s="1"/>
  <c r="Z65" i="14" s="1"/>
  <c r="L43" i="9" s="1"/>
  <c r="DS56" i="5"/>
  <c r="DU56" i="5" s="1"/>
  <c r="Z70" i="14" s="1"/>
  <c r="L18" i="9" s="1"/>
  <c r="DR56" i="5"/>
  <c r="DT56" i="5" s="1"/>
  <c r="Z64" i="14" s="1"/>
  <c r="L69" i="9" s="1"/>
  <c r="DS55" i="5"/>
  <c r="DU55" i="5" s="1"/>
  <c r="Z69" i="14" s="1"/>
  <c r="L58" i="9" s="1"/>
  <c r="DR55" i="5"/>
  <c r="DT55" i="5" s="1"/>
  <c r="Z63" i="14" s="1"/>
  <c r="L30" i="9" s="1"/>
  <c r="DS54" i="5"/>
  <c r="DR54" i="5"/>
  <c r="EG59" i="5"/>
  <c r="EI59" i="5" s="1"/>
  <c r="AC73" i="14" s="1"/>
  <c r="M80" i="9" s="1"/>
  <c r="EF59" i="5"/>
  <c r="EH59" i="5" s="1"/>
  <c r="AC67" i="14" s="1"/>
  <c r="M75" i="9" s="1"/>
  <c r="EG58" i="5"/>
  <c r="EI58" i="5" s="1"/>
  <c r="AC72" i="14" s="1"/>
  <c r="M29" i="9" s="1"/>
  <c r="EF58" i="5"/>
  <c r="EH58" i="5" s="1"/>
  <c r="AC66" i="14" s="1"/>
  <c r="M18" i="9" s="1"/>
  <c r="EG57" i="5"/>
  <c r="EI57" i="5" s="1"/>
  <c r="AC71" i="14" s="1"/>
  <c r="M37" i="9" s="1"/>
  <c r="EF57" i="5"/>
  <c r="EH57" i="5" s="1"/>
  <c r="AC65" i="14" s="1"/>
  <c r="M27" i="9" s="1"/>
  <c r="EG56" i="5"/>
  <c r="EI56" i="5" s="1"/>
  <c r="AC70" i="14" s="1"/>
  <c r="M6" i="9" s="1"/>
  <c r="EF56" i="5"/>
  <c r="EH56" i="5" s="1"/>
  <c r="AC64" i="14" s="1"/>
  <c r="M77" i="9" s="1"/>
  <c r="EG55" i="5"/>
  <c r="EI55" i="5" s="1"/>
  <c r="AC69" i="14" s="1"/>
  <c r="M25" i="9" s="1"/>
  <c r="EF55" i="5"/>
  <c r="EH55" i="5" s="1"/>
  <c r="AC63" i="14" s="1"/>
  <c r="M58" i="9" s="1"/>
  <c r="EG54" i="5"/>
  <c r="EF54" i="5"/>
  <c r="EG49" i="5"/>
  <c r="EI49" i="5" s="1"/>
  <c r="AC61" i="14" s="1"/>
  <c r="M41" i="9" s="1"/>
  <c r="EF49" i="5"/>
  <c r="EH49" i="5" s="1"/>
  <c r="AC55" i="14" s="1"/>
  <c r="M50" i="9" s="1"/>
  <c r="EG48" i="5"/>
  <c r="EI48" i="5" s="1"/>
  <c r="AC60" i="14" s="1"/>
  <c r="M5" i="9" s="1"/>
  <c r="EF48" i="5"/>
  <c r="EH48" i="5" s="1"/>
  <c r="AC54" i="14" s="1"/>
  <c r="M16" i="9" s="1"/>
  <c r="EG47" i="5"/>
  <c r="EI47" i="5" s="1"/>
  <c r="AC59" i="14" s="1"/>
  <c r="M67" i="9" s="1"/>
  <c r="EF47" i="5"/>
  <c r="EH47" i="5" s="1"/>
  <c r="AC53" i="14" s="1"/>
  <c r="M21" i="9" s="1"/>
  <c r="EG46" i="5"/>
  <c r="EI46" i="5" s="1"/>
  <c r="AC58" i="14" s="1"/>
  <c r="M40" i="9" s="1"/>
  <c r="EF46" i="5"/>
  <c r="EH46" i="5" s="1"/>
  <c r="AC52" i="14" s="1"/>
  <c r="M47" i="9" s="1"/>
  <c r="EG45" i="5"/>
  <c r="EI45" i="5" s="1"/>
  <c r="AC57" i="14" s="1"/>
  <c r="M76" i="9" s="1"/>
  <c r="EF45" i="5"/>
  <c r="EH45" i="5" s="1"/>
  <c r="AC51" i="14" s="1"/>
  <c r="M74" i="9" s="1"/>
  <c r="EG44" i="5"/>
  <c r="EI44" i="5" s="1"/>
  <c r="AC56" i="14" s="1"/>
  <c r="M14" i="9" s="1"/>
  <c r="EF44" i="5"/>
  <c r="EG39" i="5"/>
  <c r="EI39" i="5" s="1"/>
  <c r="AC49" i="14" s="1"/>
  <c r="M13" i="9" s="1"/>
  <c r="EF39" i="5"/>
  <c r="EH39" i="5" s="1"/>
  <c r="AC43" i="14" s="1"/>
  <c r="M43" i="9" s="1"/>
  <c r="EG38" i="5"/>
  <c r="EI38" i="5" s="1"/>
  <c r="AC48" i="14" s="1"/>
  <c r="M55" i="9" s="1"/>
  <c r="EF38" i="5"/>
  <c r="EH38" i="5" s="1"/>
  <c r="AC42" i="14" s="1"/>
  <c r="M69" i="9" s="1"/>
  <c r="EG37" i="5"/>
  <c r="EI37" i="5" s="1"/>
  <c r="AC47" i="14" s="1"/>
  <c r="M121" i="9" s="1"/>
  <c r="EF37" i="5"/>
  <c r="EH37" i="5" s="1"/>
  <c r="AC41" i="14" s="1"/>
  <c r="M51" i="9" s="1"/>
  <c r="EG36" i="5"/>
  <c r="EI36" i="5" s="1"/>
  <c r="AC46" i="14" s="1"/>
  <c r="M24" i="9" s="1"/>
  <c r="EF36" i="5"/>
  <c r="EH36" i="5" s="1"/>
  <c r="AC40" i="14" s="1"/>
  <c r="M30" i="9" s="1"/>
  <c r="EG35" i="5"/>
  <c r="EI35" i="5" s="1"/>
  <c r="AC45" i="14" s="1"/>
  <c r="M22" i="9" s="1"/>
  <c r="EF35" i="5"/>
  <c r="EH35" i="5" s="1"/>
  <c r="AC39" i="14" s="1"/>
  <c r="M73" i="9" s="1"/>
  <c r="EG34" i="5"/>
  <c r="EF34" i="5"/>
  <c r="EG29" i="5"/>
  <c r="EI29" i="5" s="1"/>
  <c r="AC37" i="14" s="1"/>
  <c r="M105" i="9" s="1"/>
  <c r="EF29" i="5"/>
  <c r="EH29" i="5" s="1"/>
  <c r="AC31" i="14" s="1"/>
  <c r="M35" i="9" s="1"/>
  <c r="EG28" i="5"/>
  <c r="EI28" i="5" s="1"/>
  <c r="AC36" i="14" s="1"/>
  <c r="M66" i="9" s="1"/>
  <c r="EF28" i="5"/>
  <c r="EH28" i="5" s="1"/>
  <c r="AC30" i="14" s="1"/>
  <c r="M72" i="9" s="1"/>
  <c r="EG27" i="5"/>
  <c r="EI27" i="5" s="1"/>
  <c r="AC35" i="14" s="1"/>
  <c r="M44" i="9" s="1"/>
  <c r="EF27" i="5"/>
  <c r="EH27" i="5" s="1"/>
  <c r="AC29" i="14" s="1"/>
  <c r="M49" i="9" s="1"/>
  <c r="EG26" i="5"/>
  <c r="EI26" i="5" s="1"/>
  <c r="AC34" i="14" s="1"/>
  <c r="M83" i="9" s="1"/>
  <c r="EF26" i="5"/>
  <c r="EH26" i="5" s="1"/>
  <c r="AC28" i="14" s="1"/>
  <c r="M39" i="9" s="1"/>
  <c r="EG25" i="5"/>
  <c r="EI25" i="5" s="1"/>
  <c r="AC33" i="14" s="1"/>
  <c r="M38" i="9" s="1"/>
  <c r="EF25" i="5"/>
  <c r="EH25" i="5" s="1"/>
  <c r="AC27" i="14" s="1"/>
  <c r="M86" i="9" s="1"/>
  <c r="EG24" i="5"/>
  <c r="EI24" i="5" s="1"/>
  <c r="AC32" i="14" s="1"/>
  <c r="M52" i="9" s="1"/>
  <c r="EF24" i="5"/>
  <c r="EG19" i="5"/>
  <c r="EI19" i="5" s="1"/>
  <c r="AC25" i="14" s="1"/>
  <c r="M53" i="9" s="1"/>
  <c r="EF19" i="5"/>
  <c r="EH19" i="5" s="1"/>
  <c r="AC19" i="14" s="1"/>
  <c r="M34" i="9" s="1"/>
  <c r="EG18" i="5"/>
  <c r="EI18" i="5" s="1"/>
  <c r="AC24" i="14" s="1"/>
  <c r="M15" i="9" s="1"/>
  <c r="EF18" i="5"/>
  <c r="EH18" i="5" s="1"/>
  <c r="AC18" i="14" s="1"/>
  <c r="M88" i="9" s="1"/>
  <c r="EG17" i="5"/>
  <c r="EI17" i="5" s="1"/>
  <c r="AC23" i="14" s="1"/>
  <c r="M4" i="9" s="1"/>
  <c r="EF17" i="5"/>
  <c r="EH17" i="5" s="1"/>
  <c r="AC17" i="14" s="1"/>
  <c r="M59" i="9" s="1"/>
  <c r="EG16" i="5"/>
  <c r="EI16" i="5" s="1"/>
  <c r="AC22" i="14" s="1"/>
  <c r="M64" i="9" s="1"/>
  <c r="EF16" i="5"/>
  <c r="EH16" i="5" s="1"/>
  <c r="AC16" i="14" s="1"/>
  <c r="M54" i="9" s="1"/>
  <c r="EG15" i="5"/>
  <c r="EI15" i="5" s="1"/>
  <c r="AC21" i="14" s="1"/>
  <c r="M17" i="9" s="1"/>
  <c r="EF15" i="5"/>
  <c r="EH15" i="5" s="1"/>
  <c r="AC15" i="14" s="1"/>
  <c r="M20" i="9" s="1"/>
  <c r="EG14" i="5"/>
  <c r="EF14" i="5"/>
  <c r="EG9" i="5"/>
  <c r="EI9" i="5" s="1"/>
  <c r="AC13" i="14" s="1"/>
  <c r="M11" i="9" s="1"/>
  <c r="EF9" i="5"/>
  <c r="EH9" i="5" s="1"/>
  <c r="AC7" i="14" s="1"/>
  <c r="M103" i="9" s="1"/>
  <c r="EG8" i="5"/>
  <c r="EI8" i="5" s="1"/>
  <c r="AC12" i="14" s="1"/>
  <c r="M12" i="9" s="1"/>
  <c r="EF8" i="5"/>
  <c r="EH8" i="5" s="1"/>
  <c r="AC6" i="14" s="1"/>
  <c r="M94" i="9" s="1"/>
  <c r="EG7" i="5"/>
  <c r="EI7" i="5" s="1"/>
  <c r="AC11" i="14" s="1"/>
  <c r="M3" i="9" s="1"/>
  <c r="EF7" i="5"/>
  <c r="EH7" i="5" s="1"/>
  <c r="AC5" i="14" s="1"/>
  <c r="M23" i="9" s="1"/>
  <c r="EG6" i="5"/>
  <c r="EI6" i="5" s="1"/>
  <c r="AC10" i="14" s="1"/>
  <c r="M31" i="9" s="1"/>
  <c r="EF6" i="5"/>
  <c r="EH6" i="5" s="1"/>
  <c r="AC4" i="14" s="1"/>
  <c r="M19" i="9" s="1"/>
  <c r="EG5" i="5"/>
  <c r="EI5" i="5" s="1"/>
  <c r="AC9" i="14" s="1"/>
  <c r="M2" i="9" s="1"/>
  <c r="EF5" i="5"/>
  <c r="EH5" i="5" s="1"/>
  <c r="AC3" i="14" s="1"/>
  <c r="M81" i="9" s="1"/>
  <c r="EG4" i="5"/>
  <c r="EI4" i="5" s="1"/>
  <c r="AC8" i="14" s="1"/>
  <c r="M9" i="9" s="1"/>
  <c r="EF4" i="5"/>
  <c r="DS9" i="5"/>
  <c r="DU9" i="5" s="1"/>
  <c r="Z13" i="14" s="1"/>
  <c r="L41" i="9" s="1"/>
  <c r="DR9" i="5"/>
  <c r="DT9" i="5" s="1"/>
  <c r="Z7" i="14" s="1"/>
  <c r="L9" i="9" s="1"/>
  <c r="DS8" i="5"/>
  <c r="DU8" i="5" s="1"/>
  <c r="Z12" i="14" s="1"/>
  <c r="L67" i="9" s="1"/>
  <c r="DR8" i="5"/>
  <c r="DT8" i="5" s="1"/>
  <c r="Z6" i="14" s="1"/>
  <c r="L11" i="9" s="1"/>
  <c r="DS7" i="5"/>
  <c r="DU7" i="5" s="1"/>
  <c r="Z11" i="14" s="1"/>
  <c r="L76" i="9" s="1"/>
  <c r="DR7" i="5"/>
  <c r="DT7" i="5" s="1"/>
  <c r="Z5" i="14" s="1"/>
  <c r="L31" i="9" s="1"/>
  <c r="DS6" i="5"/>
  <c r="DU6" i="5" s="1"/>
  <c r="Z10" i="14" s="1"/>
  <c r="L5" i="9" s="1"/>
  <c r="DR6" i="5"/>
  <c r="DT6" i="5" s="1"/>
  <c r="Z4" i="14" s="1"/>
  <c r="L3" i="9" s="1"/>
  <c r="DS5" i="5"/>
  <c r="DU5" i="5" s="1"/>
  <c r="Z9" i="14" s="1"/>
  <c r="L40" i="9" s="1"/>
  <c r="DR5" i="5"/>
  <c r="DT5" i="5" s="1"/>
  <c r="Z3" i="14" s="1"/>
  <c r="L2" i="9" s="1"/>
  <c r="DS4" i="5"/>
  <c r="DR4" i="5"/>
  <c r="DS19" i="5"/>
  <c r="DU19" i="5" s="1"/>
  <c r="Z25" i="14" s="1"/>
  <c r="L50" i="9" s="1"/>
  <c r="DR19" i="5"/>
  <c r="DT19" i="5" s="1"/>
  <c r="Z19" i="14" s="1"/>
  <c r="L105" i="9" s="1"/>
  <c r="DS18" i="5"/>
  <c r="DU18" i="5" s="1"/>
  <c r="Z24" i="14" s="1"/>
  <c r="L21" i="9" s="1"/>
  <c r="DR18" i="5"/>
  <c r="DT18" i="5" s="1"/>
  <c r="Z18" i="14" s="1"/>
  <c r="L42" i="9" s="1"/>
  <c r="DS17" i="5"/>
  <c r="DU17" i="5" s="1"/>
  <c r="Z23" i="14" s="1"/>
  <c r="L16" i="9" s="1"/>
  <c r="DR17" i="5"/>
  <c r="DT17" i="5" s="1"/>
  <c r="Z17" i="14" s="1"/>
  <c r="L85" i="9" s="1"/>
  <c r="DS16" i="5"/>
  <c r="DU16" i="5" s="1"/>
  <c r="Z22" i="14" s="1"/>
  <c r="L45" i="9" s="1"/>
  <c r="DR16" i="5"/>
  <c r="DT16" i="5" s="1"/>
  <c r="Z16" i="14" s="1"/>
  <c r="L83" i="9" s="1"/>
  <c r="DS15" i="5"/>
  <c r="DU15" i="5" s="1"/>
  <c r="Z21" i="14" s="1"/>
  <c r="L47" i="9" s="1"/>
  <c r="DR15" i="5"/>
  <c r="DT15" i="5" s="1"/>
  <c r="Z15" i="14" s="1"/>
  <c r="L44" i="9" s="1"/>
  <c r="DS14" i="5"/>
  <c r="DR14" i="5"/>
  <c r="DT14" i="5" s="1"/>
  <c r="Z14" i="14" s="1"/>
  <c r="L66" i="9" s="1"/>
  <c r="DS29" i="5"/>
  <c r="DU29" i="5" s="1"/>
  <c r="Z37" i="14" s="1"/>
  <c r="DR29" i="5"/>
  <c r="DT29" i="5" s="1"/>
  <c r="Z31" i="14" s="1"/>
  <c r="L32" i="9" s="1"/>
  <c r="DS28" i="5"/>
  <c r="DU28" i="5" s="1"/>
  <c r="Z36" i="14" s="1"/>
  <c r="L34" i="9" s="1"/>
  <c r="DR28" i="5"/>
  <c r="DT28" i="5" s="1"/>
  <c r="Z30" i="14" s="1"/>
  <c r="L56" i="9" s="1"/>
  <c r="DS27" i="5"/>
  <c r="DU27" i="5" s="1"/>
  <c r="Z35" i="14" s="1"/>
  <c r="L88" i="9" s="1"/>
  <c r="DR27" i="5"/>
  <c r="DT27" i="5" s="1"/>
  <c r="Z29" i="14" s="1"/>
  <c r="L84" i="9" s="1"/>
  <c r="DS26" i="5"/>
  <c r="DU26" i="5" s="1"/>
  <c r="Z34" i="14" s="1"/>
  <c r="L54" i="9" s="1"/>
  <c r="DR26" i="5"/>
  <c r="DT26" i="5" s="1"/>
  <c r="Z28" i="14" s="1"/>
  <c r="L60" i="9" s="1"/>
  <c r="DS25" i="5"/>
  <c r="DU25" i="5" s="1"/>
  <c r="Z33" i="14" s="1"/>
  <c r="L59" i="9" s="1"/>
  <c r="DR25" i="5"/>
  <c r="DT25" i="5" s="1"/>
  <c r="Z27" i="14" s="1"/>
  <c r="L68" i="9" s="1"/>
  <c r="DS24" i="5"/>
  <c r="DR24" i="5"/>
  <c r="DS39" i="5"/>
  <c r="DU39" i="5" s="1"/>
  <c r="Z49" i="14" s="1"/>
  <c r="L15" i="9" s="1"/>
  <c r="DR39" i="5"/>
  <c r="DT39" i="5" s="1"/>
  <c r="Z43" i="14" s="1"/>
  <c r="L26" i="9" s="1"/>
  <c r="DS38" i="5"/>
  <c r="DU38" i="5" s="1"/>
  <c r="Z48" i="14" s="1"/>
  <c r="L53" i="9" s="1"/>
  <c r="DR38" i="5"/>
  <c r="DT38" i="5" s="1"/>
  <c r="Z42" i="14" s="1"/>
  <c r="L29" i="9" s="1"/>
  <c r="DS37" i="5"/>
  <c r="DU37" i="5" s="1"/>
  <c r="Z47" i="14" s="1"/>
  <c r="L64" i="9" s="1"/>
  <c r="DR37" i="5"/>
  <c r="DT37" i="5" s="1"/>
  <c r="Z41" i="14" s="1"/>
  <c r="L37" i="9" s="1"/>
  <c r="DS36" i="5"/>
  <c r="DU36" i="5" s="1"/>
  <c r="Z46" i="14" s="1"/>
  <c r="L4" i="9" s="1"/>
  <c r="DR36" i="5"/>
  <c r="DT36" i="5" s="1"/>
  <c r="Z40" i="14" s="1"/>
  <c r="L80" i="9" s="1"/>
  <c r="DS35" i="5"/>
  <c r="DU35" i="5" s="1"/>
  <c r="Z45" i="14" s="1"/>
  <c r="L17" i="9" s="1"/>
  <c r="DR35" i="5"/>
  <c r="DT35" i="5" s="1"/>
  <c r="Z39" i="14" s="1"/>
  <c r="L6" i="9" s="1"/>
  <c r="DS34" i="5"/>
  <c r="DR34" i="5"/>
  <c r="DE39" i="5"/>
  <c r="DG39" i="5" s="1"/>
  <c r="W49" i="14" s="1"/>
  <c r="K58" i="9" s="1"/>
  <c r="DD39" i="5"/>
  <c r="DF39" i="5" s="1"/>
  <c r="W43" i="14" s="1"/>
  <c r="K41" i="9" s="1"/>
  <c r="DE38" i="5"/>
  <c r="DG38" i="5" s="1"/>
  <c r="W48" i="14" s="1"/>
  <c r="K77" i="9" s="1"/>
  <c r="DD38" i="5"/>
  <c r="DF38" i="5" s="1"/>
  <c r="W42" i="14" s="1"/>
  <c r="K40" i="9" s="1"/>
  <c r="DE37" i="5"/>
  <c r="DG37" i="5" s="1"/>
  <c r="W47" i="14" s="1"/>
  <c r="K65" i="9" s="1"/>
  <c r="DD37" i="5"/>
  <c r="DF37" i="5" s="1"/>
  <c r="W41" i="14" s="1"/>
  <c r="K76" i="9" s="1"/>
  <c r="DE36" i="5"/>
  <c r="DG36" i="5" s="1"/>
  <c r="W46" i="14" s="1"/>
  <c r="K27" i="9" s="1"/>
  <c r="DD36" i="5"/>
  <c r="DF36" i="5" s="1"/>
  <c r="W40" i="14" s="1"/>
  <c r="K67" i="9" s="1"/>
  <c r="DE35" i="5"/>
  <c r="DG35" i="5" s="1"/>
  <c r="W45" i="14" s="1"/>
  <c r="K18" i="9" s="1"/>
  <c r="DD35" i="5"/>
  <c r="DF35" i="5" s="1"/>
  <c r="W39" i="14" s="1"/>
  <c r="K5" i="9" s="1"/>
  <c r="DE34" i="5"/>
  <c r="DG34" i="5" s="1"/>
  <c r="W44" i="14" s="1"/>
  <c r="K8" i="9" s="1"/>
  <c r="DD34" i="5"/>
  <c r="DE29" i="5"/>
  <c r="DG29" i="5" s="1"/>
  <c r="W37" i="14" s="1"/>
  <c r="K9" i="9" s="1"/>
  <c r="DD29" i="5"/>
  <c r="DF29" i="5" s="1"/>
  <c r="W31" i="14" s="1"/>
  <c r="K13" i="9" s="1"/>
  <c r="DE28" i="5"/>
  <c r="DG28" i="5" s="1"/>
  <c r="W36" i="14" s="1"/>
  <c r="K11" i="9" s="1"/>
  <c r="DD28" i="5"/>
  <c r="DF28" i="5" s="1"/>
  <c r="W30" i="14" s="1"/>
  <c r="K57" i="9" s="1"/>
  <c r="DE27" i="5"/>
  <c r="DG27" i="5" s="1"/>
  <c r="W35" i="14" s="1"/>
  <c r="K12" i="9" s="1"/>
  <c r="DD27" i="5"/>
  <c r="DF27" i="5" s="1"/>
  <c r="W29" i="14" s="1"/>
  <c r="K55" i="9" s="1"/>
  <c r="DE26" i="5"/>
  <c r="DG26" i="5" s="1"/>
  <c r="W34" i="14" s="1"/>
  <c r="K31" i="9" s="1"/>
  <c r="DD26" i="5"/>
  <c r="DF26" i="5" s="1"/>
  <c r="W28" i="14" s="1"/>
  <c r="K24" i="9" s="1"/>
  <c r="DE25" i="5"/>
  <c r="DG25" i="5" s="1"/>
  <c r="W33" i="14" s="1"/>
  <c r="K3" i="9" s="1"/>
  <c r="DD25" i="5"/>
  <c r="DF25" i="5" s="1"/>
  <c r="W27" i="14" s="1"/>
  <c r="K22" i="9" s="1"/>
  <c r="DE24" i="5"/>
  <c r="DG24" i="5" s="1"/>
  <c r="W32" i="14" s="1"/>
  <c r="K2" i="9" s="1"/>
  <c r="DD24" i="5"/>
  <c r="DE19" i="5"/>
  <c r="DG19" i="5" s="1"/>
  <c r="W25" i="14" s="1"/>
  <c r="K83" i="9" s="1"/>
  <c r="DD19" i="5"/>
  <c r="DF19" i="5" s="1"/>
  <c r="W19" i="14" s="1"/>
  <c r="K114" i="9" s="1"/>
  <c r="DE18" i="5"/>
  <c r="DG18" i="5" s="1"/>
  <c r="W24" i="14" s="1"/>
  <c r="K42" i="9" s="1"/>
  <c r="DD18" i="5"/>
  <c r="DF18" i="5" s="1"/>
  <c r="W18" i="14" s="1"/>
  <c r="K59" i="9" s="1"/>
  <c r="DE17" i="5"/>
  <c r="DG17" i="5" s="1"/>
  <c r="W23" i="14" s="1"/>
  <c r="K105" i="9" s="1"/>
  <c r="DD17" i="5"/>
  <c r="DF17" i="5" s="1"/>
  <c r="W17" i="14" s="1"/>
  <c r="K34" i="9" s="1"/>
  <c r="DE16" i="5"/>
  <c r="DG16" i="5" s="1"/>
  <c r="W22" i="14" s="1"/>
  <c r="K38" i="9" s="1"/>
  <c r="DD16" i="5"/>
  <c r="DF16" i="5" s="1"/>
  <c r="W16" i="14" s="1"/>
  <c r="K88" i="9" s="1"/>
  <c r="DE15" i="5"/>
  <c r="DG15" i="5" s="1"/>
  <c r="W21" i="14" s="1"/>
  <c r="K66" i="9" s="1"/>
  <c r="DD15" i="5"/>
  <c r="DF15" i="5" s="1"/>
  <c r="W15" i="14" s="1"/>
  <c r="K20" i="9" s="1"/>
  <c r="DE14" i="5"/>
  <c r="DD14" i="5"/>
  <c r="DE9" i="5"/>
  <c r="DG9" i="5" s="1"/>
  <c r="W13" i="14" s="1"/>
  <c r="K68" i="9" s="1"/>
  <c r="DD9" i="5"/>
  <c r="DF9" i="5" s="1"/>
  <c r="W7" i="14" s="1"/>
  <c r="K15" i="9" s="1"/>
  <c r="DE8" i="5"/>
  <c r="DG8" i="5" s="1"/>
  <c r="W12" i="14" s="1"/>
  <c r="K60" i="9" s="1"/>
  <c r="DD8" i="5"/>
  <c r="DF8" i="5" s="1"/>
  <c r="W6" i="14" s="1"/>
  <c r="K28" i="9" s="1"/>
  <c r="DE7" i="5"/>
  <c r="DG7" i="5" s="1"/>
  <c r="W11" i="14" s="1"/>
  <c r="K32" i="9" s="1"/>
  <c r="DD7" i="5"/>
  <c r="DF7" i="5" s="1"/>
  <c r="W5" i="14" s="1"/>
  <c r="K17" i="9" s="1"/>
  <c r="DE6" i="5"/>
  <c r="DG6" i="5" s="1"/>
  <c r="W10" i="14" s="1"/>
  <c r="K56" i="9" s="1"/>
  <c r="DD6" i="5"/>
  <c r="DF6" i="5" s="1"/>
  <c r="W4" i="14" s="1"/>
  <c r="K4" i="9" s="1"/>
  <c r="DE5" i="5"/>
  <c r="DG5" i="5" s="1"/>
  <c r="W9" i="14" s="1"/>
  <c r="K84" i="9" s="1"/>
  <c r="DD5" i="5"/>
  <c r="DF5" i="5" s="1"/>
  <c r="W3" i="14" s="1"/>
  <c r="K10" i="9" s="1"/>
  <c r="DE4" i="5"/>
  <c r="DG4" i="5" s="1"/>
  <c r="W8" i="14" s="1"/>
  <c r="K106" i="9" s="1"/>
  <c r="DD4" i="5"/>
  <c r="T13" i="14"/>
  <c r="J23" i="9" s="1"/>
  <c r="T7" i="14"/>
  <c r="J68" i="9" s="1"/>
  <c r="T12" i="14"/>
  <c r="J131" i="9" s="1"/>
  <c r="T11" i="14"/>
  <c r="J103" i="9" s="1"/>
  <c r="T10" i="14"/>
  <c r="J63" i="9" s="1"/>
  <c r="T9" i="14"/>
  <c r="J19" i="9" s="1"/>
  <c r="T8" i="14"/>
  <c r="J81" i="9" s="1"/>
  <c r="T25" i="14"/>
  <c r="J86" i="9" s="1"/>
  <c r="T19" i="14"/>
  <c r="J11" i="9" s="1"/>
  <c r="T24" i="14"/>
  <c r="J39" i="9" s="1"/>
  <c r="T18" i="14"/>
  <c r="J9" i="9" s="1"/>
  <c r="T23" i="14"/>
  <c r="J72" i="9" s="1"/>
  <c r="T17" i="14"/>
  <c r="J3" i="9" s="1"/>
  <c r="T22" i="14"/>
  <c r="J35" i="9" s="1"/>
  <c r="T16" i="14"/>
  <c r="J31" i="9" s="1"/>
  <c r="T21" i="14"/>
  <c r="J82" i="9" s="1"/>
  <c r="T15" i="14"/>
  <c r="J12" i="9" s="1"/>
  <c r="T20" i="14"/>
  <c r="J46" i="9" s="1"/>
  <c r="T14" i="14"/>
  <c r="J2" i="9" s="1"/>
  <c r="T37" i="14"/>
  <c r="J42" i="9" s="1"/>
  <c r="T31" i="14"/>
  <c r="J51" i="9" s="1"/>
  <c r="T36" i="14"/>
  <c r="J105" i="9" s="1"/>
  <c r="T30" i="14"/>
  <c r="J69" i="9" s="1"/>
  <c r="T35" i="14"/>
  <c r="J66" i="9" s="1"/>
  <c r="T29" i="14"/>
  <c r="J73" i="9" s="1"/>
  <c r="T34" i="14"/>
  <c r="J83" i="9" s="1"/>
  <c r="T28" i="14"/>
  <c r="J48" i="9" s="1"/>
  <c r="T33" i="14"/>
  <c r="J44" i="9" s="1"/>
  <c r="T27" i="14"/>
  <c r="T32" i="14"/>
  <c r="J52" i="9" s="1"/>
  <c r="T26" i="14"/>
  <c r="J30" i="9" s="1"/>
  <c r="T49" i="14"/>
  <c r="J79" i="9" s="1"/>
  <c r="T43" i="14"/>
  <c r="J50" i="9" s="1"/>
  <c r="T48" i="14"/>
  <c r="J54" i="9" s="1"/>
  <c r="T42" i="14"/>
  <c r="T47" i="14"/>
  <c r="J20" i="9" s="1"/>
  <c r="T41" i="14"/>
  <c r="J45" i="9" s="1"/>
  <c r="T46" i="14"/>
  <c r="J59" i="9" s="1"/>
  <c r="T40" i="14"/>
  <c r="J36" i="9" s="1"/>
  <c r="T45" i="14"/>
  <c r="J34" i="9" s="1"/>
  <c r="T39" i="14"/>
  <c r="J16" i="9" s="1"/>
  <c r="T44" i="14"/>
  <c r="J88" i="9" s="1"/>
  <c r="T38" i="14"/>
  <c r="J47" i="9" s="1"/>
  <c r="T61" i="14"/>
  <c r="J13" i="9" s="1"/>
  <c r="T55" i="14"/>
  <c r="J75" i="9" s="1"/>
  <c r="T60" i="14"/>
  <c r="J57" i="9" s="1"/>
  <c r="T54" i="14"/>
  <c r="J77" i="9" s="1"/>
  <c r="T59" i="14"/>
  <c r="J55" i="9" s="1"/>
  <c r="T53" i="14"/>
  <c r="J65" i="9" s="1"/>
  <c r="T58" i="14"/>
  <c r="J24" i="9" s="1"/>
  <c r="T52" i="14"/>
  <c r="J27" i="9" s="1"/>
  <c r="T57" i="14"/>
  <c r="J22" i="9" s="1"/>
  <c r="T51" i="14"/>
  <c r="J18" i="9" s="1"/>
  <c r="T56" i="14"/>
  <c r="J33" i="9" s="1"/>
  <c r="T50" i="14"/>
  <c r="J8" i="9" s="1"/>
  <c r="T73" i="14"/>
  <c r="T67" i="14"/>
  <c r="J37" i="9" s="1"/>
  <c r="T72" i="14"/>
  <c r="T66" i="14"/>
  <c r="J29" i="9" s="1"/>
  <c r="T71" i="14"/>
  <c r="J40" i="9" s="1"/>
  <c r="T65" i="14"/>
  <c r="J6" i="9" s="1"/>
  <c r="T70" i="14"/>
  <c r="J76" i="9" s="1"/>
  <c r="T64" i="14"/>
  <c r="J80" i="9" s="1"/>
  <c r="T69" i="14"/>
  <c r="J41" i="9" s="1"/>
  <c r="T63" i="14"/>
  <c r="J7" i="9" s="1"/>
  <c r="T68" i="14"/>
  <c r="J14" i="9" s="1"/>
  <c r="T62" i="14"/>
  <c r="J25" i="9" s="1"/>
  <c r="CC59" i="5"/>
  <c r="CE59" i="5" s="1"/>
  <c r="Q73" i="14" s="1"/>
  <c r="I23" i="9" s="1"/>
  <c r="CB59" i="5"/>
  <c r="CD59" i="5" s="1"/>
  <c r="Q67" i="14" s="1"/>
  <c r="CC58" i="5"/>
  <c r="CE58" i="5" s="1"/>
  <c r="Q72" i="14" s="1"/>
  <c r="CB58" i="5"/>
  <c r="CD58" i="5" s="1"/>
  <c r="Q66" i="14" s="1"/>
  <c r="I5" i="9" s="1"/>
  <c r="CC57" i="5"/>
  <c r="CE57" i="5" s="1"/>
  <c r="Q71" i="14" s="1"/>
  <c r="CB57" i="5"/>
  <c r="CD57" i="5" s="1"/>
  <c r="Q65" i="14" s="1"/>
  <c r="CC56" i="5"/>
  <c r="CE56" i="5" s="1"/>
  <c r="Q70" i="14" s="1"/>
  <c r="I19" i="9" s="1"/>
  <c r="CB56" i="5"/>
  <c r="CD56" i="5" s="1"/>
  <c r="Q64" i="14" s="1"/>
  <c r="CC55" i="5"/>
  <c r="CE55" i="5" s="1"/>
  <c r="Q69" i="14" s="1"/>
  <c r="I81" i="9" s="1"/>
  <c r="CB55" i="5"/>
  <c r="CD55" i="5" s="1"/>
  <c r="Q63" i="14" s="1"/>
  <c r="CC54" i="5"/>
  <c r="CE54" i="5" s="1"/>
  <c r="Q68" i="14" s="1"/>
  <c r="CB54" i="5"/>
  <c r="CC49" i="5"/>
  <c r="CE49" i="5" s="1"/>
  <c r="Q61" i="14" s="1"/>
  <c r="CB49" i="5"/>
  <c r="CD49" i="5" s="1"/>
  <c r="Q55" i="14" s="1"/>
  <c r="I349" i="9" s="1"/>
  <c r="CC48" i="5"/>
  <c r="CE48" i="5" s="1"/>
  <c r="Q60" i="14" s="1"/>
  <c r="CB48" i="5"/>
  <c r="CD48" i="5" s="1"/>
  <c r="Q54" i="14" s="1"/>
  <c r="CC47" i="5"/>
  <c r="CE47" i="5" s="1"/>
  <c r="Q59" i="14" s="1"/>
  <c r="CB47" i="5"/>
  <c r="CD47" i="5" s="1"/>
  <c r="Q53" i="14" s="1"/>
  <c r="CC46" i="5"/>
  <c r="CE46" i="5" s="1"/>
  <c r="Q58" i="14" s="1"/>
  <c r="CB46" i="5"/>
  <c r="CD46" i="5" s="1"/>
  <c r="Q52" i="14" s="1"/>
  <c r="I146" i="9" s="1"/>
  <c r="CC45" i="5"/>
  <c r="CE45" i="5" s="1"/>
  <c r="Q57" i="14" s="1"/>
  <c r="I58" i="9" s="1"/>
  <c r="CB45" i="5"/>
  <c r="CD45" i="5" s="1"/>
  <c r="Q51" i="14" s="1"/>
  <c r="CC44" i="5"/>
  <c r="CE44" i="5" s="1"/>
  <c r="Q56" i="14" s="1"/>
  <c r="I292" i="9" s="1"/>
  <c r="CB44" i="5"/>
  <c r="CC39" i="5"/>
  <c r="CE39" i="5" s="1"/>
  <c r="Q49" i="14" s="1"/>
  <c r="I37" i="9" s="1"/>
  <c r="CB39" i="5"/>
  <c r="CD39" i="5" s="1"/>
  <c r="Q43" i="14" s="1"/>
  <c r="CC38" i="5"/>
  <c r="CE38" i="5" s="1"/>
  <c r="Q48" i="14" s="1"/>
  <c r="I242" i="9" s="1"/>
  <c r="CB38" i="5"/>
  <c r="CD38" i="5" s="1"/>
  <c r="Q42" i="14" s="1"/>
  <c r="CC37" i="5"/>
  <c r="CE37" i="5" s="1"/>
  <c r="Q47" i="14" s="1"/>
  <c r="I121" i="9" s="1"/>
  <c r="CB37" i="5"/>
  <c r="CD37" i="5" s="1"/>
  <c r="Q41" i="14" s="1"/>
  <c r="I79" i="9" s="1"/>
  <c r="CC36" i="5"/>
  <c r="CE36" i="5" s="1"/>
  <c r="Q46" i="14" s="1"/>
  <c r="CB36" i="5"/>
  <c r="CD36" i="5" s="1"/>
  <c r="Q40" i="14" s="1"/>
  <c r="CC35" i="5"/>
  <c r="CE35" i="5" s="1"/>
  <c r="Q45" i="14" s="1"/>
  <c r="I102" i="9" s="1"/>
  <c r="CB35" i="5"/>
  <c r="CD35" i="5" s="1"/>
  <c r="Q39" i="14" s="1"/>
  <c r="CC34" i="5"/>
  <c r="CB34" i="5"/>
  <c r="CD34" i="5" s="1"/>
  <c r="Q38" i="14" s="1"/>
  <c r="I149" i="9" s="1"/>
  <c r="CC29" i="5"/>
  <c r="CE29" i="5" s="1"/>
  <c r="Q37" i="14" s="1"/>
  <c r="CB29" i="5"/>
  <c r="CD29" i="5" s="1"/>
  <c r="Q31" i="14" s="1"/>
  <c r="CC28" i="5"/>
  <c r="CE28" i="5" s="1"/>
  <c r="Q36" i="14" s="1"/>
  <c r="I31" i="9" s="1"/>
  <c r="CB28" i="5"/>
  <c r="CD28" i="5" s="1"/>
  <c r="Q30" i="14" s="1"/>
  <c r="I428" i="9" s="1"/>
  <c r="CC27" i="5"/>
  <c r="CE27" i="5" s="1"/>
  <c r="Q35" i="14" s="1"/>
  <c r="I12" i="9" s="1"/>
  <c r="CB27" i="5"/>
  <c r="CD27" i="5" s="1"/>
  <c r="Q29" i="14" s="1"/>
  <c r="CC26" i="5"/>
  <c r="CE26" i="5" s="1"/>
  <c r="Q34" i="14" s="1"/>
  <c r="I3" i="9" s="1"/>
  <c r="CB26" i="5"/>
  <c r="CD26" i="5" s="1"/>
  <c r="Q28" i="14" s="1"/>
  <c r="CC25" i="5"/>
  <c r="CE25" i="5" s="1"/>
  <c r="Q33" i="14" s="1"/>
  <c r="I427" i="9" s="1"/>
  <c r="CB25" i="5"/>
  <c r="CD25" i="5" s="1"/>
  <c r="Q27" i="14" s="1"/>
  <c r="CC24" i="5"/>
  <c r="CB24" i="5"/>
  <c r="CC19" i="5"/>
  <c r="CE19" i="5" s="1"/>
  <c r="Q25" i="14" s="1"/>
  <c r="I268" i="9" s="1"/>
  <c r="CB19" i="5"/>
  <c r="CD19" i="5" s="1"/>
  <c r="Q19" i="14" s="1"/>
  <c r="CC18" i="5"/>
  <c r="CE18" i="5" s="1"/>
  <c r="Q24" i="14" s="1"/>
  <c r="I178" i="9" s="1"/>
  <c r="CB18" i="5"/>
  <c r="CD18" i="5" s="1"/>
  <c r="Q18" i="14" s="1"/>
  <c r="CC17" i="5"/>
  <c r="CE17" i="5" s="1"/>
  <c r="Q23" i="14" s="1"/>
  <c r="I455" i="9" s="1"/>
  <c r="CB17" i="5"/>
  <c r="CD17" i="5" s="1"/>
  <c r="Q17" i="14" s="1"/>
  <c r="I170" i="9" s="1"/>
  <c r="CC16" i="5"/>
  <c r="CE16" i="5" s="1"/>
  <c r="Q22" i="14" s="1"/>
  <c r="I429" i="9" s="1"/>
  <c r="CB16" i="5"/>
  <c r="CD16" i="5" s="1"/>
  <c r="Q16" i="14" s="1"/>
  <c r="CC15" i="5"/>
  <c r="CE15" i="5" s="1"/>
  <c r="Q21" i="14" s="1"/>
  <c r="CB15" i="5"/>
  <c r="CD15" i="5" s="1"/>
  <c r="Q15" i="14" s="1"/>
  <c r="CC14" i="5"/>
  <c r="CB14" i="5"/>
  <c r="CD14" i="5" s="1"/>
  <c r="Q14" i="14" s="1"/>
  <c r="I74" i="9" s="1"/>
  <c r="CC9" i="5"/>
  <c r="CE9" i="5" s="1"/>
  <c r="Q13" i="14" s="1"/>
  <c r="I68" i="9" s="1"/>
  <c r="CB9" i="5"/>
  <c r="CD9" i="5" s="1"/>
  <c r="Q7" i="14" s="1"/>
  <c r="CC8" i="5"/>
  <c r="CE8" i="5" s="1"/>
  <c r="Q12" i="14" s="1"/>
  <c r="I212" i="9" s="1"/>
  <c r="CB8" i="5"/>
  <c r="CD8" i="5" s="1"/>
  <c r="Q6" i="14" s="1"/>
  <c r="CC7" i="5"/>
  <c r="CE7" i="5" s="1"/>
  <c r="Q11" i="14" s="1"/>
  <c r="CB7" i="5"/>
  <c r="CD7" i="5" s="1"/>
  <c r="Q5" i="14" s="1"/>
  <c r="I147" i="9" s="1"/>
  <c r="CC6" i="5"/>
  <c r="CE6" i="5" s="1"/>
  <c r="Q10" i="14" s="1"/>
  <c r="CB6" i="5"/>
  <c r="CD6" i="5" s="1"/>
  <c r="Q4" i="14" s="1"/>
  <c r="CC5" i="5"/>
  <c r="CE5" i="5" s="1"/>
  <c r="Q9" i="14" s="1"/>
  <c r="I407" i="9" s="1"/>
  <c r="CB5" i="5"/>
  <c r="CD5" i="5" s="1"/>
  <c r="Q3" i="14" s="1"/>
  <c r="I66" i="9" s="1"/>
  <c r="CC4" i="5"/>
  <c r="CB4" i="5"/>
  <c r="BO9" i="5"/>
  <c r="BQ9" i="5" s="1"/>
  <c r="N13" i="14" s="1"/>
  <c r="H147" i="9" s="1"/>
  <c r="BN9" i="5"/>
  <c r="BP9" i="5" s="1"/>
  <c r="N7" i="14" s="1"/>
  <c r="H31" i="9" s="1"/>
  <c r="BO8" i="5"/>
  <c r="BQ8" i="5" s="1"/>
  <c r="N12" i="14" s="1"/>
  <c r="BN8" i="5"/>
  <c r="BP8" i="5" s="1"/>
  <c r="N6" i="14" s="1"/>
  <c r="BO7" i="5"/>
  <c r="BQ7" i="5" s="1"/>
  <c r="N11" i="14" s="1"/>
  <c r="BN7" i="5"/>
  <c r="BP7" i="5" s="1"/>
  <c r="N5" i="14" s="1"/>
  <c r="H12" i="9" s="1"/>
  <c r="BO6" i="5"/>
  <c r="BQ6" i="5" s="1"/>
  <c r="N10" i="14" s="1"/>
  <c r="BN6" i="5"/>
  <c r="BP6" i="5" s="1"/>
  <c r="N4" i="14" s="1"/>
  <c r="H3" i="9" s="1"/>
  <c r="BO5" i="5"/>
  <c r="BQ5" i="5" s="1"/>
  <c r="N9" i="14" s="1"/>
  <c r="BN5" i="5"/>
  <c r="BP5" i="5" s="1"/>
  <c r="N3" i="14" s="1"/>
  <c r="H427" i="9" s="1"/>
  <c r="BO4" i="5"/>
  <c r="BQ4" i="5" s="1"/>
  <c r="N8" i="14" s="1"/>
  <c r="H66" i="9" s="1"/>
  <c r="BN4" i="5"/>
  <c r="BO19" i="5"/>
  <c r="BQ19" i="5" s="1"/>
  <c r="N25" i="14" s="1"/>
  <c r="H79" i="9" s="1"/>
  <c r="BN19" i="5"/>
  <c r="BP19" i="5" s="1"/>
  <c r="N19" i="14" s="1"/>
  <c r="H463" i="9" s="1"/>
  <c r="BO18" i="5"/>
  <c r="BQ18" i="5" s="1"/>
  <c r="N24" i="14" s="1"/>
  <c r="BN18" i="5"/>
  <c r="BP18" i="5" s="1"/>
  <c r="N18" i="14" s="1"/>
  <c r="BO17" i="5"/>
  <c r="BQ17" i="5" s="1"/>
  <c r="N23" i="14" s="1"/>
  <c r="BN17" i="5"/>
  <c r="BP17" i="5" s="1"/>
  <c r="N17" i="14" s="1"/>
  <c r="BO16" i="5"/>
  <c r="BQ16" i="5" s="1"/>
  <c r="N22" i="14" s="1"/>
  <c r="H149" i="9" s="1"/>
  <c r="BN16" i="5"/>
  <c r="BP16" i="5" s="1"/>
  <c r="N16" i="14" s="1"/>
  <c r="H48" i="9" s="1"/>
  <c r="BO15" i="5"/>
  <c r="BQ15" i="5" s="1"/>
  <c r="N21" i="14" s="1"/>
  <c r="BN15" i="5"/>
  <c r="BP15" i="5" s="1"/>
  <c r="N15" i="14" s="1"/>
  <c r="BO14" i="5"/>
  <c r="BQ14" i="5" s="1"/>
  <c r="N20" i="14" s="1"/>
  <c r="BN14" i="5"/>
  <c r="BO29" i="5"/>
  <c r="BQ29" i="5" s="1"/>
  <c r="N37" i="14" s="1"/>
  <c r="H58" i="9" s="1"/>
  <c r="BN29" i="5"/>
  <c r="BP29" i="5" s="1"/>
  <c r="N31" i="14" s="1"/>
  <c r="BO28" i="5"/>
  <c r="BQ28" i="5" s="1"/>
  <c r="N36" i="14" s="1"/>
  <c r="BN28" i="5"/>
  <c r="BP28" i="5" s="1"/>
  <c r="N30" i="14" s="1"/>
  <c r="BO27" i="5"/>
  <c r="BQ27" i="5" s="1"/>
  <c r="N35" i="14" s="1"/>
  <c r="BN27" i="5"/>
  <c r="BP27" i="5" s="1"/>
  <c r="N29" i="14" s="1"/>
  <c r="H23" i="9" s="1"/>
  <c r="BO26" i="5"/>
  <c r="BQ26" i="5" s="1"/>
  <c r="N34" i="14" s="1"/>
  <c r="BN26" i="5"/>
  <c r="BP26" i="5" s="1"/>
  <c r="N28" i="14" s="1"/>
  <c r="H19" i="9" s="1"/>
  <c r="BO25" i="5"/>
  <c r="BQ25" i="5" s="1"/>
  <c r="N33" i="14" s="1"/>
  <c r="BN25" i="5"/>
  <c r="BP25" i="5" s="1"/>
  <c r="N27" i="14" s="1"/>
  <c r="BO24" i="5"/>
  <c r="BQ24" i="5" s="1"/>
  <c r="N32" i="14" s="1"/>
  <c r="H292" i="9" s="1"/>
  <c r="BN24" i="5"/>
  <c r="BO39" i="5"/>
  <c r="BQ39" i="5" s="1"/>
  <c r="N49" i="14" s="1"/>
  <c r="H349" i="9" s="1"/>
  <c r="BN39" i="5"/>
  <c r="BP39" i="5" s="1"/>
  <c r="N43" i="14" s="1"/>
  <c r="H268" i="9" s="1"/>
  <c r="BO38" i="5"/>
  <c r="BQ38" i="5" s="1"/>
  <c r="N48" i="14" s="1"/>
  <c r="BN38" i="5"/>
  <c r="BP38" i="5" s="1"/>
  <c r="N42" i="14" s="1"/>
  <c r="H178" i="9" s="1"/>
  <c r="BO37" i="5"/>
  <c r="BQ37" i="5" s="1"/>
  <c r="N47" i="14" s="1"/>
  <c r="BN37" i="5"/>
  <c r="BP37" i="5" s="1"/>
  <c r="N41" i="14" s="1"/>
  <c r="BO36" i="5"/>
  <c r="BQ36" i="5" s="1"/>
  <c r="N46" i="14" s="1"/>
  <c r="BN36" i="5"/>
  <c r="BP36" i="5" s="1"/>
  <c r="N40" i="14" s="1"/>
  <c r="H429" i="9" s="1"/>
  <c r="BO35" i="5"/>
  <c r="BQ35" i="5" s="1"/>
  <c r="N45" i="14" s="1"/>
  <c r="H485" i="9" s="1"/>
  <c r="BN35" i="5"/>
  <c r="BP35" i="5" s="1"/>
  <c r="N39" i="14" s="1"/>
  <c r="BO34" i="5"/>
  <c r="BQ34" i="5" s="1"/>
  <c r="N44" i="14" s="1"/>
  <c r="BN34" i="5"/>
  <c r="BO49" i="5"/>
  <c r="BQ49" i="5" s="1"/>
  <c r="N61" i="14" s="1"/>
  <c r="H17" i="9" s="1"/>
  <c r="BN49" i="5"/>
  <c r="BP49" i="5" s="1"/>
  <c r="N55" i="14" s="1"/>
  <c r="H425" i="9" s="1"/>
  <c r="BO48" i="5"/>
  <c r="BQ48" i="5" s="1"/>
  <c r="N60" i="14" s="1"/>
  <c r="BN48" i="5"/>
  <c r="BP48" i="5" s="1"/>
  <c r="N54" i="14" s="1"/>
  <c r="BO47" i="5"/>
  <c r="BQ47" i="5" s="1"/>
  <c r="N59" i="14" s="1"/>
  <c r="BN47" i="5"/>
  <c r="BP47" i="5" s="1"/>
  <c r="N53" i="14" s="1"/>
  <c r="BO46" i="5"/>
  <c r="BQ46" i="5" s="1"/>
  <c r="N58" i="14" s="1"/>
  <c r="BN46" i="5"/>
  <c r="BP46" i="5" s="1"/>
  <c r="N52" i="14" s="1"/>
  <c r="BO45" i="5"/>
  <c r="BQ45" i="5" s="1"/>
  <c r="N57" i="14" s="1"/>
  <c r="H428" i="9" s="1"/>
  <c r="BN45" i="5"/>
  <c r="BP45" i="5" s="1"/>
  <c r="N51" i="14" s="1"/>
  <c r="H5" i="9" s="1"/>
  <c r="BO44" i="5"/>
  <c r="BQ44" i="5" s="1"/>
  <c r="N56" i="14" s="1"/>
  <c r="BN44" i="5"/>
  <c r="BO59" i="5"/>
  <c r="BQ59" i="5" s="1"/>
  <c r="N73" i="14" s="1"/>
  <c r="H170" i="9" s="1"/>
  <c r="BN59" i="5"/>
  <c r="BP59" i="5" s="1"/>
  <c r="N67" i="14" s="1"/>
  <c r="H68" i="9" s="1"/>
  <c r="BO58" i="5"/>
  <c r="BQ58" i="5" s="1"/>
  <c r="N72" i="14" s="1"/>
  <c r="BN58" i="5"/>
  <c r="BP58" i="5" s="1"/>
  <c r="N66" i="14" s="1"/>
  <c r="BO57" i="5"/>
  <c r="BQ57" i="5" s="1"/>
  <c r="N71" i="14" s="1"/>
  <c r="BN57" i="5"/>
  <c r="BP57" i="5" s="1"/>
  <c r="N65" i="14" s="1"/>
  <c r="BO56" i="5"/>
  <c r="BQ56" i="5" s="1"/>
  <c r="N70" i="14" s="1"/>
  <c r="BN56" i="5"/>
  <c r="BP56" i="5" s="1"/>
  <c r="N64" i="14" s="1"/>
  <c r="H212" i="9" s="1"/>
  <c r="BO55" i="5"/>
  <c r="BQ55" i="5" s="1"/>
  <c r="N69" i="14" s="1"/>
  <c r="BN55" i="5"/>
  <c r="BP55" i="5" s="1"/>
  <c r="N63" i="14" s="1"/>
  <c r="BO54" i="5"/>
  <c r="BN54" i="5"/>
  <c r="BA19" i="5"/>
  <c r="BC19" i="5" s="1"/>
  <c r="K25" i="14" s="1"/>
  <c r="AZ19" i="5"/>
  <c r="BB19" i="5" s="1"/>
  <c r="K19" i="14" s="1"/>
  <c r="BA18" i="5"/>
  <c r="BC18" i="5" s="1"/>
  <c r="K24" i="14" s="1"/>
  <c r="AZ18" i="5"/>
  <c r="BB18" i="5" s="1"/>
  <c r="K18" i="14" s="1"/>
  <c r="G360" i="9" s="1"/>
  <c r="BA17" i="5"/>
  <c r="BC17" i="5" s="1"/>
  <c r="K23" i="14" s="1"/>
  <c r="G481" i="9" s="1"/>
  <c r="AZ17" i="5"/>
  <c r="BB17" i="5" s="1"/>
  <c r="K17" i="14" s="1"/>
  <c r="BA16" i="5"/>
  <c r="BC16" i="5" s="1"/>
  <c r="K22" i="14" s="1"/>
  <c r="AZ16" i="5"/>
  <c r="BB16" i="5" s="1"/>
  <c r="K16" i="14" s="1"/>
  <c r="BA15" i="5"/>
  <c r="BC15" i="5" s="1"/>
  <c r="K21" i="14" s="1"/>
  <c r="G210" i="9" s="1"/>
  <c r="AZ15" i="5"/>
  <c r="BB15" i="5" s="1"/>
  <c r="K15" i="14" s="1"/>
  <c r="G76" i="9" s="1"/>
  <c r="BA14" i="5"/>
  <c r="AZ14" i="5"/>
  <c r="BB14" i="5" s="1"/>
  <c r="K14" i="14" s="1"/>
  <c r="BA9" i="5"/>
  <c r="BC9" i="5" s="1"/>
  <c r="K13" i="14" s="1"/>
  <c r="AZ9" i="5"/>
  <c r="BB9" i="5" s="1"/>
  <c r="K7" i="14" s="1"/>
  <c r="G124" i="9" s="1"/>
  <c r="BA8" i="5"/>
  <c r="BC8" i="5" s="1"/>
  <c r="K12" i="14" s="1"/>
  <c r="G222" i="9" s="1"/>
  <c r="AZ8" i="5"/>
  <c r="BB8" i="5" s="1"/>
  <c r="K6" i="14" s="1"/>
  <c r="BA7" i="5"/>
  <c r="BC7" i="5" s="1"/>
  <c r="K11" i="14" s="1"/>
  <c r="AZ7" i="5"/>
  <c r="BB7" i="5" s="1"/>
  <c r="K5" i="14" s="1"/>
  <c r="BA6" i="5"/>
  <c r="BC6" i="5" s="1"/>
  <c r="K10" i="14" s="1"/>
  <c r="G139" i="9" s="1"/>
  <c r="AZ6" i="5"/>
  <c r="BB6" i="5" s="1"/>
  <c r="K4" i="14" s="1"/>
  <c r="BA5" i="5"/>
  <c r="BC5" i="5" s="1"/>
  <c r="K9" i="14" s="1"/>
  <c r="AZ5" i="5"/>
  <c r="BB5" i="5" s="1"/>
  <c r="K3" i="14" s="1"/>
  <c r="G164" i="9" s="1"/>
  <c r="BA4" i="5"/>
  <c r="AZ4" i="5"/>
  <c r="BA29" i="5"/>
  <c r="BC29" i="5" s="1"/>
  <c r="K37" i="14" s="1"/>
  <c r="AZ29" i="5"/>
  <c r="BB29" i="5" s="1"/>
  <c r="K31" i="14" s="1"/>
  <c r="BA28" i="5"/>
  <c r="BC28" i="5" s="1"/>
  <c r="K36" i="14" s="1"/>
  <c r="G72" i="9" s="1"/>
  <c r="AZ28" i="5"/>
  <c r="BB28" i="5" s="1"/>
  <c r="K30" i="14" s="1"/>
  <c r="G266" i="9" s="1"/>
  <c r="BA27" i="5"/>
  <c r="BC27" i="5" s="1"/>
  <c r="K35" i="14" s="1"/>
  <c r="AZ27" i="5"/>
  <c r="BB27" i="5" s="1"/>
  <c r="K29" i="14" s="1"/>
  <c r="G432" i="9" s="1"/>
  <c r="BA26" i="5"/>
  <c r="BC26" i="5" s="1"/>
  <c r="K34" i="14" s="1"/>
  <c r="G39" i="9" s="1"/>
  <c r="AZ26" i="5"/>
  <c r="BB26" i="5" s="1"/>
  <c r="K28" i="14" s="1"/>
  <c r="G140" i="9" s="1"/>
  <c r="BA25" i="5"/>
  <c r="BC25" i="5" s="1"/>
  <c r="K33" i="14" s="1"/>
  <c r="G82" i="9" s="1"/>
  <c r="AZ25" i="5"/>
  <c r="BB25" i="5" s="1"/>
  <c r="K27" i="14" s="1"/>
  <c r="BA24" i="5"/>
  <c r="AZ24" i="5"/>
  <c r="BA39" i="5"/>
  <c r="BC39" i="5" s="1"/>
  <c r="K49" i="14" s="1"/>
  <c r="G13" i="9" s="1"/>
  <c r="AZ39" i="5"/>
  <c r="BB39" i="5" s="1"/>
  <c r="K43" i="14" s="1"/>
  <c r="BA38" i="5"/>
  <c r="BC38" i="5" s="1"/>
  <c r="K48" i="14" s="1"/>
  <c r="AZ38" i="5"/>
  <c r="BB38" i="5" s="1"/>
  <c r="K42" i="14" s="1"/>
  <c r="G147" i="9" s="1"/>
  <c r="BA37" i="5"/>
  <c r="BC37" i="5" s="1"/>
  <c r="K47" i="14" s="1"/>
  <c r="AZ37" i="5"/>
  <c r="BB37" i="5" s="1"/>
  <c r="K41" i="14" s="1"/>
  <c r="BA36" i="5"/>
  <c r="BC36" i="5" s="1"/>
  <c r="K46" i="14" s="1"/>
  <c r="G113" i="9" s="1"/>
  <c r="AZ36" i="5"/>
  <c r="BB36" i="5" s="1"/>
  <c r="K40" i="14" s="1"/>
  <c r="BA35" i="5"/>
  <c r="BC35" i="5" s="1"/>
  <c r="K45" i="14" s="1"/>
  <c r="AZ35" i="5"/>
  <c r="BB35" i="5" s="1"/>
  <c r="K39" i="14" s="1"/>
  <c r="BA34" i="5"/>
  <c r="AZ34" i="5"/>
  <c r="BA49" i="5"/>
  <c r="BC49" i="5" s="1"/>
  <c r="K61" i="14" s="1"/>
  <c r="G48" i="9" s="1"/>
  <c r="AZ49" i="5"/>
  <c r="BB49" i="5" s="1"/>
  <c r="K55" i="14" s="1"/>
  <c r="BA48" i="5"/>
  <c r="BC48" i="5" s="1"/>
  <c r="K60" i="14" s="1"/>
  <c r="AZ48" i="5"/>
  <c r="BB48" i="5" s="1"/>
  <c r="K54" i="14" s="1"/>
  <c r="BA47" i="5"/>
  <c r="BC47" i="5" s="1"/>
  <c r="K59" i="14" s="1"/>
  <c r="G43" i="9" s="1"/>
  <c r="AZ47" i="5"/>
  <c r="BB47" i="5" s="1"/>
  <c r="K53" i="14" s="1"/>
  <c r="BA46" i="5"/>
  <c r="BC46" i="5" s="1"/>
  <c r="K58" i="14" s="1"/>
  <c r="G69" i="9" s="1"/>
  <c r="AZ46" i="5"/>
  <c r="BB46" i="5" s="1"/>
  <c r="K52" i="14" s="1"/>
  <c r="BA45" i="5"/>
  <c r="BC45" i="5" s="1"/>
  <c r="K57" i="14" s="1"/>
  <c r="AZ45" i="5"/>
  <c r="BB45" i="5" s="1"/>
  <c r="K51" i="14" s="1"/>
  <c r="BA44" i="5"/>
  <c r="AZ44" i="5"/>
  <c r="BB44" i="5" s="1"/>
  <c r="K50" i="14" s="1"/>
  <c r="BA59" i="5"/>
  <c r="BC59" i="5" s="1"/>
  <c r="K73" i="14" s="1"/>
  <c r="AZ59" i="5"/>
  <c r="BB59" i="5" s="1"/>
  <c r="K67" i="14" s="1"/>
  <c r="G289" i="9" s="1"/>
  <c r="BA58" i="5"/>
  <c r="BC58" i="5" s="1"/>
  <c r="K72" i="14" s="1"/>
  <c r="AZ58" i="5"/>
  <c r="BB58" i="5" s="1"/>
  <c r="K66" i="14" s="1"/>
  <c r="BA57" i="5"/>
  <c r="BC57" i="5" s="1"/>
  <c r="K71" i="14" s="1"/>
  <c r="G256" i="9" s="1"/>
  <c r="AZ57" i="5"/>
  <c r="BB57" i="5" s="1"/>
  <c r="K65" i="14" s="1"/>
  <c r="G440" i="9" s="1"/>
  <c r="BA56" i="5"/>
  <c r="BC56" i="5" s="1"/>
  <c r="K70" i="14" s="1"/>
  <c r="AZ56" i="5"/>
  <c r="BB56" i="5" s="1"/>
  <c r="K64" i="14" s="1"/>
  <c r="BA55" i="5"/>
  <c r="BC55" i="5" s="1"/>
  <c r="K69" i="14" s="1"/>
  <c r="AZ55" i="5"/>
  <c r="BB55" i="5" s="1"/>
  <c r="K63" i="14" s="1"/>
  <c r="BA54" i="5"/>
  <c r="AZ54" i="5"/>
  <c r="AM59" i="5"/>
  <c r="AO59" i="5" s="1"/>
  <c r="H73" i="14" s="1"/>
  <c r="F416" i="9" s="1"/>
  <c r="AL59" i="5"/>
  <c r="AN59" i="5" s="1"/>
  <c r="H67" i="14" s="1"/>
  <c r="F78" i="9" s="1"/>
  <c r="AM58" i="5"/>
  <c r="AO58" i="5" s="1"/>
  <c r="H72" i="14" s="1"/>
  <c r="AL58" i="5"/>
  <c r="AN58" i="5" s="1"/>
  <c r="H66" i="14" s="1"/>
  <c r="F51" i="9" s="1"/>
  <c r="AM57" i="5"/>
  <c r="AO57" i="5" s="1"/>
  <c r="H71" i="14" s="1"/>
  <c r="AL57" i="5"/>
  <c r="AN57" i="5" s="1"/>
  <c r="H65" i="14" s="1"/>
  <c r="F30" i="9" s="1"/>
  <c r="AM56" i="5"/>
  <c r="AO56" i="5" s="1"/>
  <c r="H70" i="14" s="1"/>
  <c r="AL56" i="5"/>
  <c r="AN56" i="5" s="1"/>
  <c r="H64" i="14" s="1"/>
  <c r="AM55" i="5"/>
  <c r="AO55" i="5" s="1"/>
  <c r="H69" i="14" s="1"/>
  <c r="F339" i="9" s="1"/>
  <c r="AL55" i="5"/>
  <c r="AN55" i="5" s="1"/>
  <c r="H63" i="14" s="1"/>
  <c r="F43" i="9" s="1"/>
  <c r="AM54" i="5"/>
  <c r="AO54" i="5" s="1"/>
  <c r="H68" i="14" s="1"/>
  <c r="AL54" i="5"/>
  <c r="AM49" i="5"/>
  <c r="AO49" i="5" s="1"/>
  <c r="H61" i="14" s="1"/>
  <c r="F140" i="9" s="1"/>
  <c r="AL49" i="5"/>
  <c r="AN49" i="5" s="1"/>
  <c r="H55" i="14" s="1"/>
  <c r="F289" i="9" s="1"/>
  <c r="AM48" i="5"/>
  <c r="AO48" i="5" s="1"/>
  <c r="H60" i="14" s="1"/>
  <c r="AL48" i="5"/>
  <c r="AN48" i="5" s="1"/>
  <c r="H54" i="14" s="1"/>
  <c r="AM47" i="5"/>
  <c r="AO47" i="5" s="1"/>
  <c r="H59" i="14" s="1"/>
  <c r="AL47" i="5"/>
  <c r="AN47" i="5" s="1"/>
  <c r="H53" i="14" s="1"/>
  <c r="AM46" i="5"/>
  <c r="AO46" i="5" s="1"/>
  <c r="H58" i="14" s="1"/>
  <c r="AL46" i="5"/>
  <c r="AN46" i="5" s="1"/>
  <c r="H52" i="14" s="1"/>
  <c r="AM45" i="5"/>
  <c r="AO45" i="5" s="1"/>
  <c r="H57" i="14" s="1"/>
  <c r="AL45" i="5"/>
  <c r="AN45" i="5" s="1"/>
  <c r="H51" i="14" s="1"/>
  <c r="F440" i="9" s="1"/>
  <c r="AM44" i="5"/>
  <c r="AL44" i="5"/>
  <c r="AM9" i="5"/>
  <c r="AO9" i="5" s="1"/>
  <c r="H13" i="14" s="1"/>
  <c r="AL9" i="5"/>
  <c r="AN9" i="5" s="1"/>
  <c r="H7" i="14" s="1"/>
  <c r="AM8" i="5"/>
  <c r="AO8" i="5" s="1"/>
  <c r="H12" i="14" s="1"/>
  <c r="AL8" i="5"/>
  <c r="AN8" i="5" s="1"/>
  <c r="H6" i="14" s="1"/>
  <c r="F210" i="9" s="1"/>
  <c r="AM7" i="5"/>
  <c r="AO7" i="5" s="1"/>
  <c r="H11" i="14" s="1"/>
  <c r="F131" i="9" s="1"/>
  <c r="AL7" i="5"/>
  <c r="AN7" i="5" s="1"/>
  <c r="H5" i="14" s="1"/>
  <c r="AM6" i="5"/>
  <c r="AO6" i="5" s="1"/>
  <c r="H10" i="14" s="1"/>
  <c r="AL6" i="5"/>
  <c r="AN6" i="5" s="1"/>
  <c r="H4" i="14" s="1"/>
  <c r="AM5" i="5"/>
  <c r="AO5" i="5" s="1"/>
  <c r="H9" i="14" s="1"/>
  <c r="AL5" i="5"/>
  <c r="AN5" i="5" s="1"/>
  <c r="H3" i="14" s="1"/>
  <c r="AM4" i="5"/>
  <c r="AO4" i="5" s="1"/>
  <c r="H8" i="14" s="1"/>
  <c r="AL4" i="5"/>
  <c r="AM19" i="5"/>
  <c r="AO19" i="5" s="1"/>
  <c r="H25" i="14" s="1"/>
  <c r="AL19" i="5"/>
  <c r="AN19" i="5" s="1"/>
  <c r="H19" i="14" s="1"/>
  <c r="AM18" i="5"/>
  <c r="AO18" i="5" s="1"/>
  <c r="H24" i="14" s="1"/>
  <c r="AL18" i="5"/>
  <c r="AN18" i="5" s="1"/>
  <c r="H18" i="14" s="1"/>
  <c r="F256" i="9" s="1"/>
  <c r="AM17" i="5"/>
  <c r="AO17" i="5" s="1"/>
  <c r="H23" i="14" s="1"/>
  <c r="AL17" i="5"/>
  <c r="AN17" i="5" s="1"/>
  <c r="H17" i="14" s="1"/>
  <c r="AM16" i="5"/>
  <c r="AO16" i="5" s="1"/>
  <c r="H22" i="14" s="1"/>
  <c r="F193" i="9" s="1"/>
  <c r="AL16" i="5"/>
  <c r="AN16" i="5" s="1"/>
  <c r="H16" i="14" s="1"/>
  <c r="AM15" i="5"/>
  <c r="AO15" i="5" s="1"/>
  <c r="H21" i="14" s="1"/>
  <c r="AL15" i="5"/>
  <c r="AN15" i="5" s="1"/>
  <c r="H15" i="14" s="1"/>
  <c r="F79" i="9" s="1"/>
  <c r="AM14" i="5"/>
  <c r="AL14" i="5"/>
  <c r="AM29" i="5"/>
  <c r="AO29" i="5" s="1"/>
  <c r="H37" i="14" s="1"/>
  <c r="F41" i="9" s="1"/>
  <c r="AL29" i="5"/>
  <c r="AN29" i="5" s="1"/>
  <c r="H31" i="14" s="1"/>
  <c r="F13" i="9" s="1"/>
  <c r="AM28" i="5"/>
  <c r="AO28" i="5" s="1"/>
  <c r="H36" i="14" s="1"/>
  <c r="AL28" i="5"/>
  <c r="AN28" i="5" s="1"/>
  <c r="H30" i="14" s="1"/>
  <c r="F57" i="9" s="1"/>
  <c r="AM27" i="5"/>
  <c r="AO27" i="5" s="1"/>
  <c r="H35" i="14" s="1"/>
  <c r="F76" i="9" s="1"/>
  <c r="AL27" i="5"/>
  <c r="AN27" i="5" s="1"/>
  <c r="H29" i="14" s="1"/>
  <c r="AM26" i="5"/>
  <c r="AO26" i="5" s="1"/>
  <c r="H34" i="14" s="1"/>
  <c r="AL26" i="5"/>
  <c r="AN26" i="5" s="1"/>
  <c r="H28" i="14" s="1"/>
  <c r="AM25" i="5"/>
  <c r="AO25" i="5" s="1"/>
  <c r="H33" i="14" s="1"/>
  <c r="F14" i="9" s="1"/>
  <c r="AL25" i="5"/>
  <c r="AN25" i="5" s="1"/>
  <c r="H27" i="14" s="1"/>
  <c r="AM24" i="5"/>
  <c r="AO24" i="5" s="1"/>
  <c r="H32" i="14" s="1"/>
  <c r="F40" i="9" s="1"/>
  <c r="AL24" i="5"/>
  <c r="AM39" i="5"/>
  <c r="AO39" i="5" s="1"/>
  <c r="H49" i="14" s="1"/>
  <c r="AL39" i="5"/>
  <c r="AN39" i="5" s="1"/>
  <c r="H43" i="14" s="1"/>
  <c r="AM38" i="5"/>
  <c r="AO38" i="5" s="1"/>
  <c r="H48" i="14" s="1"/>
  <c r="F139" i="9" s="1"/>
  <c r="AL38" i="5"/>
  <c r="AN38" i="5" s="1"/>
  <c r="H42" i="14" s="1"/>
  <c r="F72" i="9" s="1"/>
  <c r="AM37" i="5"/>
  <c r="AO37" i="5" s="1"/>
  <c r="H47" i="14" s="1"/>
  <c r="AL37" i="5"/>
  <c r="AN37" i="5" s="1"/>
  <c r="H41" i="14" s="1"/>
  <c r="AM36" i="5"/>
  <c r="AO36" i="5" s="1"/>
  <c r="H46" i="14" s="1"/>
  <c r="F480" i="9" s="1"/>
  <c r="AL36" i="5"/>
  <c r="AN36" i="5" s="1"/>
  <c r="H40" i="14" s="1"/>
  <c r="F39" i="9" s="1"/>
  <c r="AM35" i="5"/>
  <c r="AO35" i="5" s="1"/>
  <c r="H45" i="14" s="1"/>
  <c r="AL35" i="5"/>
  <c r="AN35" i="5" s="1"/>
  <c r="H39" i="14" s="1"/>
  <c r="AM34" i="5"/>
  <c r="AO34" i="5" s="1"/>
  <c r="H44" i="14" s="1"/>
  <c r="AL34" i="5"/>
  <c r="Y29" i="5"/>
  <c r="AA29" i="5" s="1"/>
  <c r="E37" i="14" s="1"/>
  <c r="X29" i="5"/>
  <c r="Z29" i="5" s="1"/>
  <c r="E31" i="14" s="1"/>
  <c r="E139" i="9" s="1"/>
  <c r="Y28" i="5"/>
  <c r="AA28" i="5" s="1"/>
  <c r="E36" i="14" s="1"/>
  <c r="X28" i="5"/>
  <c r="Z28" i="5" s="1"/>
  <c r="E30" i="14" s="1"/>
  <c r="Y27" i="5"/>
  <c r="AA27" i="5" s="1"/>
  <c r="E35" i="14" s="1"/>
  <c r="X27" i="5"/>
  <c r="Z27" i="5" s="1"/>
  <c r="E29" i="14" s="1"/>
  <c r="Y26" i="5"/>
  <c r="AA26" i="5" s="1"/>
  <c r="E34" i="14" s="1"/>
  <c r="X26" i="5"/>
  <c r="Z26" i="5" s="1"/>
  <c r="E28" i="14" s="1"/>
  <c r="Y25" i="5"/>
  <c r="AA25" i="5" s="1"/>
  <c r="E33" i="14" s="1"/>
  <c r="X25" i="5"/>
  <c r="Z25" i="5" s="1"/>
  <c r="E27" i="14" s="1"/>
  <c r="Y24" i="5"/>
  <c r="X24" i="5"/>
  <c r="Z24" i="5" s="1"/>
  <c r="E26" i="14" s="1"/>
  <c r="E480" i="9" s="1"/>
  <c r="Y19" i="5"/>
  <c r="AA19" i="5" s="1"/>
  <c r="E25" i="14" s="1"/>
  <c r="X19" i="5"/>
  <c r="Z19" i="5" s="1"/>
  <c r="E19" i="14" s="1"/>
  <c r="Y18" i="5"/>
  <c r="AA18" i="5" s="1"/>
  <c r="E24" i="14" s="1"/>
  <c r="E432" i="9" s="1"/>
  <c r="X18" i="5"/>
  <c r="Z18" i="5" s="1"/>
  <c r="E18" i="14" s="1"/>
  <c r="E247" i="9" s="1"/>
  <c r="Y17" i="5"/>
  <c r="AA17" i="5" s="1"/>
  <c r="E23" i="14" s="1"/>
  <c r="X17" i="5"/>
  <c r="Z17" i="5" s="1"/>
  <c r="E17" i="14" s="1"/>
  <c r="Y16" i="5"/>
  <c r="AA16" i="5" s="1"/>
  <c r="E22" i="14" s="1"/>
  <c r="X16" i="5"/>
  <c r="Z16" i="5" s="1"/>
  <c r="E16" i="14" s="1"/>
  <c r="E13" i="9" s="1"/>
  <c r="Y15" i="5"/>
  <c r="AA15" i="5" s="1"/>
  <c r="E21" i="14" s="1"/>
  <c r="E140" i="9" s="1"/>
  <c r="X15" i="5"/>
  <c r="Z15" i="5" s="1"/>
  <c r="E15" i="14" s="1"/>
  <c r="Y14" i="5"/>
  <c r="X14" i="5"/>
  <c r="Y9" i="5"/>
  <c r="AA9" i="5" s="1"/>
  <c r="E13" i="14" s="1"/>
  <c r="X9" i="5"/>
  <c r="Z9" i="5" s="1"/>
  <c r="E7" i="14" s="1"/>
  <c r="E131" i="9" s="1"/>
  <c r="Y8" i="5"/>
  <c r="AA8" i="5" s="1"/>
  <c r="E12" i="14" s="1"/>
  <c r="X8" i="5"/>
  <c r="Z8" i="5" s="1"/>
  <c r="E6" i="14" s="1"/>
  <c r="Y7" i="5"/>
  <c r="AA7" i="5" s="1"/>
  <c r="E11" i="14" s="1"/>
  <c r="E416" i="9" s="1"/>
  <c r="X7" i="5"/>
  <c r="Z7" i="5" s="1"/>
  <c r="E5" i="14" s="1"/>
  <c r="Y6" i="5"/>
  <c r="AA6" i="5" s="1"/>
  <c r="E10" i="14" s="1"/>
  <c r="X6" i="5"/>
  <c r="Z6" i="5" s="1"/>
  <c r="E4" i="14" s="1"/>
  <c r="Y5" i="5"/>
  <c r="AA5" i="5" s="1"/>
  <c r="E9" i="14" s="1"/>
  <c r="X5" i="5"/>
  <c r="Z5" i="5" s="1"/>
  <c r="E3" i="14" s="1"/>
  <c r="Y4" i="5"/>
  <c r="X4" i="5"/>
  <c r="Y39" i="5"/>
  <c r="AA39" i="5" s="1"/>
  <c r="E49" i="14" s="1"/>
  <c r="X39" i="5"/>
  <c r="Z39" i="5" s="1"/>
  <c r="E43" i="14" s="1"/>
  <c r="Y38" i="5"/>
  <c r="AA38" i="5" s="1"/>
  <c r="E48" i="14" s="1"/>
  <c r="E57" i="9" s="1"/>
  <c r="X38" i="5"/>
  <c r="Z38" i="5" s="1"/>
  <c r="E42" i="14" s="1"/>
  <c r="Y37" i="5"/>
  <c r="AA37" i="5" s="1"/>
  <c r="E47" i="14" s="1"/>
  <c r="X37" i="5"/>
  <c r="Z37" i="5" s="1"/>
  <c r="E41" i="14" s="1"/>
  <c r="E360" i="9" s="1"/>
  <c r="Y36" i="5"/>
  <c r="AA36" i="5" s="1"/>
  <c r="E46" i="14" s="1"/>
  <c r="X36" i="5"/>
  <c r="Z36" i="5" s="1"/>
  <c r="E40" i="14" s="1"/>
  <c r="Y35" i="5"/>
  <c r="AA35" i="5" s="1"/>
  <c r="E45" i="14" s="1"/>
  <c r="X35" i="5"/>
  <c r="Z35" i="5" s="1"/>
  <c r="E39" i="14" s="1"/>
  <c r="E193" i="9" s="1"/>
  <c r="Y34" i="5"/>
  <c r="AA34" i="5" s="1"/>
  <c r="E44" i="14" s="1"/>
  <c r="X34" i="5"/>
  <c r="Y49" i="5"/>
  <c r="AA49" i="5" s="1"/>
  <c r="E61" i="14" s="1"/>
  <c r="X49" i="5"/>
  <c r="Z49" i="5" s="1"/>
  <c r="E55" i="14" s="1"/>
  <c r="Y48" i="5"/>
  <c r="AA48" i="5" s="1"/>
  <c r="E60" i="14" s="1"/>
  <c r="E102" i="9" s="1"/>
  <c r="X48" i="5"/>
  <c r="Z48" i="5" s="1"/>
  <c r="E54" i="14" s="1"/>
  <c r="E41" i="9" s="1"/>
  <c r="Y47" i="5"/>
  <c r="AA47" i="5" s="1"/>
  <c r="E59" i="14" s="1"/>
  <c r="E39" i="9" s="1"/>
  <c r="X47" i="5"/>
  <c r="Z47" i="5" s="1"/>
  <c r="E53" i="14" s="1"/>
  <c r="Y46" i="5"/>
  <c r="AA46" i="5" s="1"/>
  <c r="E58" i="14" s="1"/>
  <c r="E72" i="9" s="1"/>
  <c r="X46" i="5"/>
  <c r="Z46" i="5" s="1"/>
  <c r="E52" i="14" s="1"/>
  <c r="Y45" i="5"/>
  <c r="AA45" i="5" s="1"/>
  <c r="E57" i="14" s="1"/>
  <c r="X45" i="5"/>
  <c r="Z45" i="5" s="1"/>
  <c r="E51" i="14" s="1"/>
  <c r="E40" i="9" s="1"/>
  <c r="Y44" i="5"/>
  <c r="X44" i="5"/>
  <c r="Y59" i="5"/>
  <c r="AA59" i="5" s="1"/>
  <c r="E73" i="14" s="1"/>
  <c r="E30" i="9" s="1"/>
  <c r="X59" i="5"/>
  <c r="Z59" i="5" s="1"/>
  <c r="E67" i="14" s="1"/>
  <c r="Y58" i="5"/>
  <c r="AA58" i="5" s="1"/>
  <c r="E72" i="14" s="1"/>
  <c r="E43" i="9" s="1"/>
  <c r="X58" i="5"/>
  <c r="Z58" i="5" s="1"/>
  <c r="E66" i="14" s="1"/>
  <c r="Y57" i="5"/>
  <c r="AA57" i="5" s="1"/>
  <c r="E71" i="14" s="1"/>
  <c r="E51" i="9" s="1"/>
  <c r="X57" i="5"/>
  <c r="Z57" i="5" s="1"/>
  <c r="E65" i="14" s="1"/>
  <c r="Y56" i="5"/>
  <c r="AA56" i="5" s="1"/>
  <c r="E70" i="14" s="1"/>
  <c r="E69" i="9" s="1"/>
  <c r="X56" i="5"/>
  <c r="Z56" i="5" s="1"/>
  <c r="E64" i="14" s="1"/>
  <c r="Y55" i="5"/>
  <c r="AA55" i="5" s="1"/>
  <c r="E69" i="14" s="1"/>
  <c r="X55" i="5"/>
  <c r="Z55" i="5" s="1"/>
  <c r="E63" i="14" s="1"/>
  <c r="Y54" i="5"/>
  <c r="AA54" i="5" s="1"/>
  <c r="E68" i="14" s="1"/>
  <c r="X54" i="5"/>
  <c r="K59" i="5"/>
  <c r="M59" i="5" s="1"/>
  <c r="B73" i="14" s="1"/>
  <c r="J59" i="5"/>
  <c r="L59" i="5" s="1"/>
  <c r="B67" i="14" s="1"/>
  <c r="K58" i="5"/>
  <c r="M58" i="5" s="1"/>
  <c r="B72" i="14" s="1"/>
  <c r="J58" i="5"/>
  <c r="L58" i="5" s="1"/>
  <c r="B66" i="14" s="1"/>
  <c r="K57" i="5"/>
  <c r="M57" i="5" s="1"/>
  <c r="B71" i="14" s="1"/>
  <c r="J57" i="5"/>
  <c r="L57" i="5" s="1"/>
  <c r="B65" i="14" s="1"/>
  <c r="D432" i="9" s="1"/>
  <c r="K56" i="5"/>
  <c r="M56" i="5" s="1"/>
  <c r="B70" i="14" s="1"/>
  <c r="J56" i="5"/>
  <c r="L56" i="5" s="1"/>
  <c r="B64" i="14" s="1"/>
  <c r="D266" i="9" s="1"/>
  <c r="K55" i="5"/>
  <c r="M55" i="5" s="1"/>
  <c r="B69" i="14" s="1"/>
  <c r="D210" i="9" s="1"/>
  <c r="J55" i="5"/>
  <c r="L55" i="5" s="1"/>
  <c r="B63" i="14" s="1"/>
  <c r="D140" i="9" s="1"/>
  <c r="K54" i="5"/>
  <c r="M54" i="5" s="1"/>
  <c r="B68" i="14" s="1"/>
  <c r="J54" i="5"/>
  <c r="K49" i="5"/>
  <c r="M49" i="5" s="1"/>
  <c r="B61" i="14" s="1"/>
  <c r="J49" i="5"/>
  <c r="L49" i="5" s="1"/>
  <c r="B55" i="14" s="1"/>
  <c r="K48" i="5"/>
  <c r="M48" i="5" s="1"/>
  <c r="B60" i="14" s="1"/>
  <c r="D247" i="9" s="1"/>
  <c r="J48" i="5"/>
  <c r="L48" i="5" s="1"/>
  <c r="B54" i="14" s="1"/>
  <c r="K47" i="5"/>
  <c r="M47" i="5" s="1"/>
  <c r="B59" i="14" s="1"/>
  <c r="J47" i="5"/>
  <c r="L47" i="5" s="1"/>
  <c r="B53" i="14" s="1"/>
  <c r="D416" i="9" s="1"/>
  <c r="K46" i="5"/>
  <c r="M46" i="5" s="1"/>
  <c r="B58" i="14" s="1"/>
  <c r="J46" i="5"/>
  <c r="L46" i="5" s="1"/>
  <c r="B52" i="14" s="1"/>
  <c r="D164" i="9" s="1"/>
  <c r="K45" i="5"/>
  <c r="M45" i="5" s="1"/>
  <c r="B57" i="14" s="1"/>
  <c r="J45" i="5"/>
  <c r="L45" i="5" s="1"/>
  <c r="B51" i="14" s="1"/>
  <c r="K44" i="5"/>
  <c r="M44" i="5" s="1"/>
  <c r="B56" i="14" s="1"/>
  <c r="J44" i="5"/>
  <c r="K39" i="5"/>
  <c r="M39" i="5" s="1"/>
  <c r="B49" i="14" s="1"/>
  <c r="J39" i="5"/>
  <c r="L39" i="5" s="1"/>
  <c r="B43" i="14" s="1"/>
  <c r="D102" i="9" s="1"/>
  <c r="K38" i="5"/>
  <c r="M38" i="5" s="1"/>
  <c r="B48" i="14" s="1"/>
  <c r="J38" i="5"/>
  <c r="L38" i="5" s="1"/>
  <c r="B42" i="14" s="1"/>
  <c r="K37" i="5"/>
  <c r="M37" i="5" s="1"/>
  <c r="B47" i="14" s="1"/>
  <c r="J37" i="5"/>
  <c r="L37" i="5" s="1"/>
  <c r="B41" i="14" s="1"/>
  <c r="D72" i="9" s="1"/>
  <c r="K36" i="5"/>
  <c r="M36" i="5" s="1"/>
  <c r="B46" i="14" s="1"/>
  <c r="J36" i="5"/>
  <c r="L36" i="5" s="1"/>
  <c r="B40" i="14" s="1"/>
  <c r="D39" i="9" s="1"/>
  <c r="K35" i="5"/>
  <c r="M35" i="5" s="1"/>
  <c r="B45" i="14" s="1"/>
  <c r="D193" i="9" s="1"/>
  <c r="J35" i="5"/>
  <c r="L35" i="5" s="1"/>
  <c r="B39" i="14" s="1"/>
  <c r="K34" i="5"/>
  <c r="M34" i="5" s="1"/>
  <c r="B44" i="14" s="1"/>
  <c r="D55" i="9" s="1"/>
  <c r="J34" i="5"/>
  <c r="K29" i="5"/>
  <c r="M29" i="5" s="1"/>
  <c r="B37" i="14" s="1"/>
  <c r="J29" i="5"/>
  <c r="L29" i="5" s="1"/>
  <c r="B31" i="14" s="1"/>
  <c r="D139" i="9" s="1"/>
  <c r="K28" i="5"/>
  <c r="M28" i="5" s="1"/>
  <c r="B36" i="14" s="1"/>
  <c r="D57" i="9" s="1"/>
  <c r="J28" i="5"/>
  <c r="L28" i="5" s="1"/>
  <c r="B30" i="14" s="1"/>
  <c r="D222" i="9" s="1"/>
  <c r="K27" i="5"/>
  <c r="M27" i="5" s="1"/>
  <c r="B35" i="14" s="1"/>
  <c r="J27" i="5"/>
  <c r="L27" i="5" s="1"/>
  <c r="B29" i="14" s="1"/>
  <c r="K26" i="5"/>
  <c r="M26" i="5" s="1"/>
  <c r="B34" i="14" s="1"/>
  <c r="J26" i="5"/>
  <c r="L26" i="5" s="1"/>
  <c r="B28" i="14" s="1"/>
  <c r="K25" i="5"/>
  <c r="M25" i="5" s="1"/>
  <c r="B33" i="14" s="1"/>
  <c r="D127" i="9" s="1"/>
  <c r="J25" i="5"/>
  <c r="L25" i="5" s="1"/>
  <c r="B27" i="14" s="1"/>
  <c r="K24" i="5"/>
  <c r="M24" i="5" s="1"/>
  <c r="B32" i="14" s="1"/>
  <c r="J24" i="5"/>
  <c r="K19" i="5"/>
  <c r="M19" i="5" s="1"/>
  <c r="B25" i="14" s="1"/>
  <c r="J19" i="5"/>
  <c r="L19" i="5" s="1"/>
  <c r="B19" i="14" s="1"/>
  <c r="D289" i="9" s="1"/>
  <c r="K18" i="5"/>
  <c r="M18" i="5" s="1"/>
  <c r="B24" i="14" s="1"/>
  <c r="D131" i="9" s="1"/>
  <c r="J18" i="5"/>
  <c r="L18" i="5" s="1"/>
  <c r="B18" i="14" s="1"/>
  <c r="K17" i="5"/>
  <c r="M17" i="5" s="1"/>
  <c r="B23" i="14" s="1"/>
  <c r="J17" i="5"/>
  <c r="L17" i="5" s="1"/>
  <c r="B17" i="14" s="1"/>
  <c r="K16" i="5"/>
  <c r="M16" i="5" s="1"/>
  <c r="B22" i="14" s="1"/>
  <c r="J16" i="5"/>
  <c r="L16" i="5" s="1"/>
  <c r="B16" i="14" s="1"/>
  <c r="K15" i="5"/>
  <c r="M15" i="5" s="1"/>
  <c r="B21" i="14" s="1"/>
  <c r="J15" i="5"/>
  <c r="L15" i="5" s="1"/>
  <c r="B15" i="14" s="1"/>
  <c r="D440" i="9" s="1"/>
  <c r="K14" i="5"/>
  <c r="M14" i="5" s="1"/>
  <c r="B20" i="14" s="1"/>
  <c r="J14" i="5"/>
  <c r="K9" i="5"/>
  <c r="M9" i="5" s="1"/>
  <c r="B13" i="14" s="1"/>
  <c r="J9" i="5"/>
  <c r="L9" i="5" s="1"/>
  <c r="B7" i="14" s="1"/>
  <c r="D48" i="9" s="1"/>
  <c r="K8" i="5"/>
  <c r="M8" i="5" s="1"/>
  <c r="B12" i="14" s="1"/>
  <c r="J8" i="5"/>
  <c r="L8" i="5" s="1"/>
  <c r="B6" i="14" s="1"/>
  <c r="K7" i="5"/>
  <c r="M7" i="5" s="1"/>
  <c r="B11" i="14" s="1"/>
  <c r="D14" i="9" s="1"/>
  <c r="J7" i="5"/>
  <c r="L7" i="5" s="1"/>
  <c r="B5" i="14" s="1"/>
  <c r="D51" i="9" s="1"/>
  <c r="K6" i="5"/>
  <c r="M6" i="5" s="1"/>
  <c r="B10" i="14" s="1"/>
  <c r="D41" i="9" s="1"/>
  <c r="J6" i="5"/>
  <c r="L6" i="5" s="1"/>
  <c r="B4" i="14" s="1"/>
  <c r="D43" i="9" s="1"/>
  <c r="K5" i="5"/>
  <c r="M5" i="5" s="1"/>
  <c r="B9" i="14" s="1"/>
  <c r="D40" i="9" s="1"/>
  <c r="J5" i="5"/>
  <c r="L5" i="5" s="1"/>
  <c r="B3" i="14" s="1"/>
  <c r="K4" i="5"/>
  <c r="M4" i="5" s="1"/>
  <c r="B8" i="14" s="1"/>
  <c r="D130" i="9" s="1"/>
  <c r="J4" i="5"/>
  <c r="KS20" i="7"/>
  <c r="KR20" i="7"/>
  <c r="KS10" i="7"/>
  <c r="KR10" i="7"/>
  <c r="KE20" i="7"/>
  <c r="KD20" i="7"/>
  <c r="KE10" i="7"/>
  <c r="KD10" i="7"/>
  <c r="KS40" i="7"/>
  <c r="KR40" i="7"/>
  <c r="KS30" i="7"/>
  <c r="KR30" i="7"/>
  <c r="KE30" i="7"/>
  <c r="KD30" i="7"/>
  <c r="KE40" i="7"/>
  <c r="KD40" i="7"/>
  <c r="KE50" i="7"/>
  <c r="KD50" i="7"/>
  <c r="KS50" i="7"/>
  <c r="KR50" i="7"/>
  <c r="KS60" i="7"/>
  <c r="KR60" i="7"/>
  <c r="KE60" i="7"/>
  <c r="KD60" i="7"/>
  <c r="JQ50" i="7"/>
  <c r="JP50" i="7"/>
  <c r="JQ60" i="7"/>
  <c r="JP60" i="7"/>
  <c r="JC60" i="7"/>
  <c r="JB60" i="7"/>
  <c r="JC50" i="7"/>
  <c r="JB50" i="7"/>
  <c r="JQ10" i="7"/>
  <c r="JP10" i="7"/>
  <c r="JQ20" i="7"/>
  <c r="JP20" i="7"/>
  <c r="JQ30" i="7"/>
  <c r="JP30" i="7"/>
  <c r="JQ40" i="7"/>
  <c r="JP40" i="7"/>
  <c r="JC40" i="7"/>
  <c r="JB40" i="7"/>
  <c r="JC30" i="7"/>
  <c r="JB30" i="7"/>
  <c r="JC20" i="7"/>
  <c r="JB20" i="7"/>
  <c r="JC10" i="7"/>
  <c r="JB10" i="7"/>
  <c r="IA20" i="7"/>
  <c r="HZ20" i="7"/>
  <c r="IA30" i="7"/>
  <c r="HZ30" i="7"/>
  <c r="IA40" i="7"/>
  <c r="HZ40" i="7"/>
  <c r="IO40" i="7"/>
  <c r="IN40" i="7"/>
  <c r="IO30" i="7"/>
  <c r="IN30" i="7"/>
  <c r="IO20" i="7"/>
  <c r="IN20" i="7"/>
  <c r="IO10" i="7"/>
  <c r="IN10" i="7"/>
  <c r="IA10" i="7"/>
  <c r="HZ10" i="7"/>
  <c r="HM20" i="7"/>
  <c r="HL20" i="7"/>
  <c r="HM10" i="7"/>
  <c r="HL10" i="7"/>
  <c r="GY20" i="7"/>
  <c r="GX20" i="7"/>
  <c r="GY10" i="7"/>
  <c r="GX10" i="7"/>
  <c r="GK20" i="7"/>
  <c r="GJ20" i="7"/>
  <c r="GK10" i="7"/>
  <c r="GJ10" i="7"/>
  <c r="GK30" i="7"/>
  <c r="GJ30" i="7"/>
  <c r="GK40" i="7"/>
  <c r="GJ40" i="7"/>
  <c r="GK50" i="7"/>
  <c r="GJ50" i="7"/>
  <c r="GY50" i="7"/>
  <c r="GX50" i="7"/>
  <c r="GY40" i="7"/>
  <c r="GX40" i="7"/>
  <c r="GY30" i="7"/>
  <c r="GX30" i="7"/>
  <c r="HM30" i="7"/>
  <c r="HL30" i="7"/>
  <c r="HM40" i="7"/>
  <c r="HL40" i="7"/>
  <c r="HM50" i="7"/>
  <c r="HL50" i="7"/>
  <c r="HM60" i="7"/>
  <c r="HL60" i="7"/>
  <c r="GY60" i="7"/>
  <c r="GX60" i="7"/>
  <c r="GK60" i="7"/>
  <c r="GJ60" i="7"/>
  <c r="FW50" i="7"/>
  <c r="FV50" i="7"/>
  <c r="FW60" i="7"/>
  <c r="FV60" i="7"/>
  <c r="FI60" i="7"/>
  <c r="FH60" i="7"/>
  <c r="FI50" i="7"/>
  <c r="FH50" i="7"/>
  <c r="FI40" i="7"/>
  <c r="FH40" i="7"/>
  <c r="FI30" i="7"/>
  <c r="FH30" i="7"/>
  <c r="FI20" i="7"/>
  <c r="FH20" i="7"/>
  <c r="FW40" i="7"/>
  <c r="FV40" i="7"/>
  <c r="FW30" i="7"/>
  <c r="FV30" i="7"/>
  <c r="FW20" i="7"/>
  <c r="FV20" i="7"/>
  <c r="FW10" i="7"/>
  <c r="FV10" i="7"/>
  <c r="FI10" i="7"/>
  <c r="FH10" i="7"/>
  <c r="DS20" i="7"/>
  <c r="DR20" i="7"/>
  <c r="DS10" i="7"/>
  <c r="DR10" i="7"/>
  <c r="EG20" i="7"/>
  <c r="EF20" i="7"/>
  <c r="EG10" i="7"/>
  <c r="EF10" i="7"/>
  <c r="EU20" i="7"/>
  <c r="ET20" i="7"/>
  <c r="EU10" i="7"/>
  <c r="ET10" i="7"/>
  <c r="DS50" i="7"/>
  <c r="DR50" i="7"/>
  <c r="DS40" i="7"/>
  <c r="DR40" i="7"/>
  <c r="DS30" i="7"/>
  <c r="DR30" i="7"/>
  <c r="EG50" i="7"/>
  <c r="EF50" i="7"/>
  <c r="EG40" i="7"/>
  <c r="EF40" i="7"/>
  <c r="EG30" i="7"/>
  <c r="EF30" i="7"/>
  <c r="EU30" i="7"/>
  <c r="ET30" i="7"/>
  <c r="EU40" i="7"/>
  <c r="ET40" i="7"/>
  <c r="EU50" i="7"/>
  <c r="ET50" i="7"/>
  <c r="EU60" i="7"/>
  <c r="ET60" i="7"/>
  <c r="EG60" i="7"/>
  <c r="EF60" i="7"/>
  <c r="DS60" i="7"/>
  <c r="DR60" i="7"/>
  <c r="DE50" i="7"/>
  <c r="DD50" i="7"/>
  <c r="DE60" i="7"/>
  <c r="DD60" i="7"/>
  <c r="CQ60" i="7"/>
  <c r="CP60" i="7"/>
  <c r="CQ50" i="7"/>
  <c r="CP50" i="7"/>
  <c r="DE10" i="7"/>
  <c r="DD10" i="7"/>
  <c r="DE20" i="7"/>
  <c r="DD20" i="7"/>
  <c r="DE30" i="7"/>
  <c r="DD30" i="7"/>
  <c r="DE40" i="7"/>
  <c r="DD40" i="7"/>
  <c r="CQ40" i="7"/>
  <c r="CP40" i="7"/>
  <c r="CQ30" i="7"/>
  <c r="CP30" i="7"/>
  <c r="CQ20" i="7"/>
  <c r="CP20" i="7"/>
  <c r="CQ10" i="7"/>
  <c r="CP10" i="7"/>
  <c r="BA20" i="7"/>
  <c r="AZ20" i="7"/>
  <c r="BA10" i="7"/>
  <c r="AZ10" i="7"/>
  <c r="BO10" i="7"/>
  <c r="BN10" i="7"/>
  <c r="BO20" i="7"/>
  <c r="BN20" i="7"/>
  <c r="CC20" i="7"/>
  <c r="CB20" i="7"/>
  <c r="CC10" i="7"/>
  <c r="CB10" i="7"/>
  <c r="CC30" i="7"/>
  <c r="CB30" i="7"/>
  <c r="CC40" i="7"/>
  <c r="CB40" i="7"/>
  <c r="BO40" i="7"/>
  <c r="BN40" i="7"/>
  <c r="BO30" i="7"/>
  <c r="BN30" i="7"/>
  <c r="BA30" i="7"/>
  <c r="AZ30" i="7"/>
  <c r="BA40" i="7"/>
  <c r="AZ40" i="7"/>
  <c r="BA50" i="7"/>
  <c r="AZ50" i="7"/>
  <c r="BO50" i="7"/>
  <c r="BN50" i="7"/>
  <c r="CC50" i="7"/>
  <c r="CB50" i="7"/>
  <c r="CC60" i="7"/>
  <c r="CB60" i="7"/>
  <c r="BO60" i="7"/>
  <c r="BN60" i="7"/>
  <c r="BA60" i="7"/>
  <c r="AZ60" i="7"/>
  <c r="AM60" i="7"/>
  <c r="AL60" i="7"/>
  <c r="AM50" i="7"/>
  <c r="AL50" i="7"/>
  <c r="Y50" i="7"/>
  <c r="X50" i="7"/>
  <c r="Y60" i="7"/>
  <c r="X60" i="7"/>
  <c r="K60" i="7"/>
  <c r="J60" i="7"/>
  <c r="K50" i="7"/>
  <c r="J50" i="7"/>
  <c r="AM40" i="7"/>
  <c r="AL40" i="7"/>
  <c r="AM30" i="7"/>
  <c r="AL30" i="7"/>
  <c r="Y30" i="7"/>
  <c r="X30" i="7"/>
  <c r="Y40" i="7"/>
  <c r="X40" i="7"/>
  <c r="K40" i="7"/>
  <c r="J40" i="7"/>
  <c r="K30" i="7"/>
  <c r="J30" i="7"/>
  <c r="K20" i="7"/>
  <c r="J20" i="7"/>
  <c r="Y20" i="7"/>
  <c r="X20" i="7"/>
  <c r="AM20" i="7"/>
  <c r="AL20" i="7"/>
  <c r="AM10" i="7"/>
  <c r="AL10" i="7"/>
  <c r="Y10" i="7"/>
  <c r="X10" i="7"/>
  <c r="K10" i="7"/>
  <c r="J10" i="7"/>
  <c r="LF20" i="5"/>
  <c r="LF10" i="5"/>
  <c r="AH110" i="9" l="1"/>
  <c r="AD110" i="9"/>
  <c r="AE110" i="9"/>
  <c r="AG110" i="9"/>
  <c r="H120" i="10"/>
  <c r="W23" i="10"/>
  <c r="BG33" i="15"/>
  <c r="W3" i="10" s="1"/>
  <c r="W115" i="10"/>
  <c r="AH115" i="10" s="1"/>
  <c r="BG37" i="15"/>
  <c r="W68" i="10" s="1"/>
  <c r="D60" i="9"/>
  <c r="E76" i="9"/>
  <c r="G60" i="9"/>
  <c r="H86" i="9"/>
  <c r="W64" i="10"/>
  <c r="BG34" i="15"/>
  <c r="W34" i="10" s="1"/>
  <c r="W78" i="10"/>
  <c r="BG36" i="15"/>
  <c r="W6" i="10" s="1"/>
  <c r="W57" i="10"/>
  <c r="BG35" i="15"/>
  <c r="W44" i="10" s="1"/>
  <c r="IO10" i="6"/>
  <c r="I86" i="9"/>
  <c r="I40" i="9"/>
  <c r="AG95" i="10"/>
  <c r="AH95" i="10"/>
  <c r="AE95" i="10"/>
  <c r="AD95" i="10"/>
  <c r="G264" i="9"/>
  <c r="G38" i="9"/>
  <c r="H113" i="9"/>
  <c r="H70" i="9"/>
  <c r="E359" i="9"/>
  <c r="AD359" i="9" s="1"/>
  <c r="E107" i="9"/>
  <c r="I154" i="9"/>
  <c r="I103" i="9"/>
  <c r="G35" i="10"/>
  <c r="F263" i="9"/>
  <c r="F12" i="9"/>
  <c r="G342" i="9"/>
  <c r="G77" i="9"/>
  <c r="G86" i="9"/>
  <c r="G34" i="9"/>
  <c r="D215" i="9"/>
  <c r="D83" i="9"/>
  <c r="E180" i="9"/>
  <c r="E9" i="9"/>
  <c r="F174" i="9"/>
  <c r="F36" i="9"/>
  <c r="G228" i="9"/>
  <c r="G3" i="9"/>
  <c r="G186" i="9"/>
  <c r="G23" i="9"/>
  <c r="H146" i="9"/>
  <c r="H72" i="9"/>
  <c r="E174" i="9"/>
  <c r="E36" i="9"/>
  <c r="E349" i="9"/>
  <c r="E62" i="9"/>
  <c r="F228" i="9"/>
  <c r="F3" i="9"/>
  <c r="F186" i="9"/>
  <c r="F23" i="9"/>
  <c r="G78" i="9"/>
  <c r="G83" i="9"/>
  <c r="G4" i="9"/>
  <c r="G64" i="9"/>
  <c r="G5" i="9"/>
  <c r="G28" i="9"/>
  <c r="G402" i="9"/>
  <c r="G37" i="9"/>
  <c r="G142" i="9"/>
  <c r="G132" i="9"/>
  <c r="H99" i="9"/>
  <c r="H32" i="9"/>
  <c r="H171" i="9"/>
  <c r="AG171" i="9" s="1"/>
  <c r="H71" i="9"/>
  <c r="H236" i="9"/>
  <c r="H63" i="9"/>
  <c r="H347" i="9"/>
  <c r="H43" i="9"/>
  <c r="I82" i="9"/>
  <c r="I47" i="9"/>
  <c r="I418" i="9"/>
  <c r="I50" i="9"/>
  <c r="I272" i="9"/>
  <c r="I53" i="9"/>
  <c r="I388" i="9"/>
  <c r="I54" i="9"/>
  <c r="I126" i="9"/>
  <c r="I88" i="9"/>
  <c r="I481" i="9"/>
  <c r="I92" i="9"/>
  <c r="I425" i="9"/>
  <c r="I41" i="9"/>
  <c r="J347" i="9"/>
  <c r="J43" i="9"/>
  <c r="D252" i="9"/>
  <c r="D58" i="9"/>
  <c r="E93" i="9"/>
  <c r="E50" i="9"/>
  <c r="I424" i="9"/>
  <c r="I36" i="9"/>
  <c r="D101" i="9"/>
  <c r="D81" i="9"/>
  <c r="F266" i="9"/>
  <c r="F4" i="9"/>
  <c r="H78" i="9"/>
  <c r="H83" i="9"/>
  <c r="E88" i="9"/>
  <c r="E70" i="9"/>
  <c r="G485" i="9"/>
  <c r="G74" i="9"/>
  <c r="D106" i="9"/>
  <c r="D16" i="9"/>
  <c r="D93" i="9"/>
  <c r="D50" i="9"/>
  <c r="D76" i="9"/>
  <c r="D79" i="9"/>
  <c r="D425" i="9"/>
  <c r="D44" i="9"/>
  <c r="D186" i="9"/>
  <c r="D23" i="9"/>
  <c r="E402" i="9"/>
  <c r="E37" i="9"/>
  <c r="E347" i="9"/>
  <c r="E128" i="9"/>
  <c r="E266" i="9"/>
  <c r="E4" i="9"/>
  <c r="E263" i="9"/>
  <c r="E12" i="9"/>
  <c r="E146" i="9"/>
  <c r="E11" i="9"/>
  <c r="F385" i="9"/>
  <c r="F68" i="9"/>
  <c r="F19" i="9"/>
  <c r="F54" i="9"/>
  <c r="F106" i="9"/>
  <c r="F16" i="9"/>
  <c r="F93" i="9"/>
  <c r="F50" i="9"/>
  <c r="F244" i="9"/>
  <c r="F53" i="9"/>
  <c r="G349" i="9"/>
  <c r="G62" i="9"/>
  <c r="G88" i="9"/>
  <c r="G70" i="9"/>
  <c r="H41" i="9"/>
  <c r="H45" i="9"/>
  <c r="H151" i="9"/>
  <c r="H39" i="9"/>
  <c r="H461" i="9"/>
  <c r="H34" i="9"/>
  <c r="H167" i="9"/>
  <c r="H105" i="9"/>
  <c r="I99" i="9"/>
  <c r="I32" i="9"/>
  <c r="I456" i="9"/>
  <c r="I27" i="9"/>
  <c r="E101" i="9"/>
  <c r="E81" i="9"/>
  <c r="I197" i="9"/>
  <c r="I85" i="9"/>
  <c r="F343" i="9"/>
  <c r="F47" i="9"/>
  <c r="H357" i="9"/>
  <c r="H16" i="9"/>
  <c r="H65" i="9"/>
  <c r="I57" i="9"/>
  <c r="I60" i="9"/>
  <c r="D419" i="9"/>
  <c r="D27" i="9"/>
  <c r="D31" i="9"/>
  <c r="D6" i="9"/>
  <c r="E431" i="9"/>
  <c r="E103" i="9"/>
  <c r="E55" i="9"/>
  <c r="E106" i="9"/>
  <c r="E16" i="9"/>
  <c r="E385" i="9"/>
  <c r="E68" i="9"/>
  <c r="F429" i="9"/>
  <c r="F63" i="9"/>
  <c r="F252" i="9"/>
  <c r="F58" i="9"/>
  <c r="G252" i="9"/>
  <c r="G58" i="9"/>
  <c r="G448" i="9"/>
  <c r="G45" i="9"/>
  <c r="G232" i="9"/>
  <c r="G29" i="9"/>
  <c r="G19" i="9"/>
  <c r="G54" i="9"/>
  <c r="H57" i="9"/>
  <c r="H60" i="9"/>
  <c r="H393" i="9"/>
  <c r="H51" i="9"/>
  <c r="I127" i="9"/>
  <c r="I44" i="9"/>
  <c r="I357" i="9"/>
  <c r="I16" i="9"/>
  <c r="I13" i="9"/>
  <c r="J170" i="9"/>
  <c r="J21" i="9"/>
  <c r="D385" i="9"/>
  <c r="D68" i="9"/>
  <c r="D5" i="9"/>
  <c r="D28" i="9"/>
  <c r="E86" i="9"/>
  <c r="E34" i="9"/>
  <c r="E222" i="9"/>
  <c r="E60" i="9"/>
  <c r="F342" i="9"/>
  <c r="F77" i="9"/>
  <c r="G174" i="9"/>
  <c r="G36" i="9"/>
  <c r="G31" i="9"/>
  <c r="G6" i="9"/>
  <c r="I461" i="9"/>
  <c r="I34" i="9"/>
  <c r="D174" i="9"/>
  <c r="D36" i="9"/>
  <c r="D88" i="9"/>
  <c r="D70" i="9"/>
  <c r="D294" i="9"/>
  <c r="D32" i="9"/>
  <c r="E286" i="9"/>
  <c r="E38" i="9"/>
  <c r="F101" i="9"/>
  <c r="F81" i="9"/>
  <c r="F419" i="9"/>
  <c r="F27" i="9"/>
  <c r="G106" i="9"/>
  <c r="G16" i="9"/>
  <c r="AE130" i="9"/>
  <c r="AH130" i="9"/>
  <c r="AD130" i="9"/>
  <c r="AG130" i="9"/>
  <c r="D485" i="9"/>
  <c r="D74" i="9"/>
  <c r="D86" i="9"/>
  <c r="D34" i="9"/>
  <c r="D390" i="9"/>
  <c r="D66" i="9"/>
  <c r="D151" i="9"/>
  <c r="D71" i="9"/>
  <c r="E85" i="9"/>
  <c r="E111" i="9"/>
  <c r="E228" i="9"/>
  <c r="E3" i="9"/>
  <c r="AH3" i="9" s="1"/>
  <c r="F349" i="9"/>
  <c r="F62" i="9"/>
  <c r="F360" i="9"/>
  <c r="AE360" i="9" s="1"/>
  <c r="F88" i="9"/>
  <c r="F485" i="9"/>
  <c r="F74" i="9"/>
  <c r="F393" i="9"/>
  <c r="F129" i="9"/>
  <c r="F229" i="9"/>
  <c r="F7" i="9"/>
  <c r="G180" i="9"/>
  <c r="G9" i="9"/>
  <c r="G178" i="9"/>
  <c r="G57" i="9"/>
  <c r="G101" i="9"/>
  <c r="G81" i="9"/>
  <c r="H418" i="9"/>
  <c r="H50" i="9"/>
  <c r="H55" i="9"/>
  <c r="H456" i="9"/>
  <c r="AD456" i="9" s="1"/>
  <c r="H27" i="9"/>
  <c r="H388" i="9"/>
  <c r="AG388" i="9" s="1"/>
  <c r="H54" i="9"/>
  <c r="H127" i="9"/>
  <c r="H44" i="9"/>
  <c r="I468" i="9"/>
  <c r="AD468" i="9" s="1"/>
  <c r="I6" i="9"/>
  <c r="I199" i="9"/>
  <c r="I77" i="9"/>
  <c r="J380" i="9"/>
  <c r="J5" i="9"/>
  <c r="T75" i="9"/>
  <c r="T27" i="9"/>
  <c r="D19" i="9"/>
  <c r="D54" i="9"/>
  <c r="F31" i="9"/>
  <c r="F6" i="9"/>
  <c r="H243" i="9"/>
  <c r="AD243" i="9" s="1"/>
  <c r="H64" i="9"/>
  <c r="D349" i="9"/>
  <c r="D62" i="9"/>
  <c r="D229" i="9"/>
  <c r="D7" i="9"/>
  <c r="D232" i="9"/>
  <c r="D29" i="9"/>
  <c r="E429" i="9"/>
  <c r="E63" i="9"/>
  <c r="E186" i="9"/>
  <c r="E23" i="9"/>
  <c r="E448" i="9"/>
  <c r="E45" i="9"/>
  <c r="E425" i="9"/>
  <c r="E44" i="9"/>
  <c r="E215" i="9"/>
  <c r="E83" i="9"/>
  <c r="E294" i="9"/>
  <c r="E32" i="9"/>
  <c r="F180" i="9"/>
  <c r="F9" i="9"/>
  <c r="F431" i="9"/>
  <c r="F103" i="9"/>
  <c r="G343" i="9"/>
  <c r="G47" i="9"/>
  <c r="G197" i="9"/>
  <c r="AH197" i="9" s="1"/>
  <c r="G85" i="9"/>
  <c r="G167" i="9"/>
  <c r="G105" i="9"/>
  <c r="H231" i="9"/>
  <c r="H62" i="9"/>
  <c r="H13" i="9"/>
  <c r="H40" i="9"/>
  <c r="I69" i="9"/>
  <c r="I52" i="9"/>
  <c r="I72" i="9"/>
  <c r="I28" i="9"/>
  <c r="I340" i="9"/>
  <c r="I4" i="9"/>
  <c r="I151" i="9"/>
  <c r="I39" i="9"/>
  <c r="AE39" i="9" s="1"/>
  <c r="N71" i="9"/>
  <c r="N16" i="9"/>
  <c r="Q104" i="9"/>
  <c r="AH104" i="9" s="1"/>
  <c r="Q18" i="9"/>
  <c r="H481" i="9"/>
  <c r="H92" i="9"/>
  <c r="H137" i="9"/>
  <c r="H9" i="9"/>
  <c r="E232" i="9"/>
  <c r="E29" i="9"/>
  <c r="F402" i="9"/>
  <c r="F37" i="9"/>
  <c r="G393" i="9"/>
  <c r="G51" i="9"/>
  <c r="H340" i="9"/>
  <c r="H4" i="9"/>
  <c r="I236" i="9"/>
  <c r="AD236" i="9" s="1"/>
  <c r="I63" i="9"/>
  <c r="D353" i="9"/>
  <c r="AE353" i="9" s="1"/>
  <c r="D108" i="9"/>
  <c r="D448" i="9"/>
  <c r="D45" i="9"/>
  <c r="D178" i="9"/>
  <c r="AG178" i="9" s="1"/>
  <c r="D61" i="9"/>
  <c r="D463" i="9"/>
  <c r="AD463" i="9" s="1"/>
  <c r="D90" i="9"/>
  <c r="AH90" i="9" s="1"/>
  <c r="D286" i="9"/>
  <c r="AE286" i="9" s="1"/>
  <c r="D38" i="9"/>
  <c r="D429" i="9"/>
  <c r="D63" i="9"/>
  <c r="E244" i="9"/>
  <c r="E53" i="9"/>
  <c r="E256" i="9"/>
  <c r="AE256" i="9" s="1"/>
  <c r="E31" i="9"/>
  <c r="F294" i="9"/>
  <c r="F32" i="9"/>
  <c r="F222" i="9"/>
  <c r="AE222" i="9" s="1"/>
  <c r="F60" i="9"/>
  <c r="F142" i="9"/>
  <c r="F132" i="9"/>
  <c r="F86" i="9"/>
  <c r="F34" i="9"/>
  <c r="F5" i="9"/>
  <c r="F28" i="9"/>
  <c r="F232" i="9"/>
  <c r="F29" i="9"/>
  <c r="G79" i="9"/>
  <c r="G146" i="9"/>
  <c r="G11" i="9"/>
  <c r="G294" i="9"/>
  <c r="G32" i="9"/>
  <c r="G385" i="9"/>
  <c r="G68" i="9"/>
  <c r="H82" i="9"/>
  <c r="H47" i="9"/>
  <c r="H272" i="9"/>
  <c r="H53" i="9"/>
  <c r="H199" i="9"/>
  <c r="H77" i="9"/>
  <c r="H126" i="9"/>
  <c r="H88" i="9"/>
  <c r="AE88" i="9" s="1"/>
  <c r="H69" i="9"/>
  <c r="H52" i="9"/>
  <c r="I137" i="9"/>
  <c r="I9" i="9"/>
  <c r="I113" i="9"/>
  <c r="I70" i="9"/>
  <c r="G110" i="10"/>
  <c r="D116" i="10"/>
  <c r="D19" i="10"/>
  <c r="D445" i="10"/>
  <c r="D89" i="10"/>
  <c r="D257" i="10"/>
  <c r="D30" i="10"/>
  <c r="D137" i="10"/>
  <c r="D38" i="10"/>
  <c r="D228" i="10"/>
  <c r="D6" i="10"/>
  <c r="E281" i="10"/>
  <c r="E16" i="10"/>
  <c r="E325" i="10"/>
  <c r="E32" i="10"/>
  <c r="E319" i="10"/>
  <c r="E54" i="10"/>
  <c r="E72" i="10"/>
  <c r="E122" i="10"/>
  <c r="D75" i="10"/>
  <c r="D77" i="10"/>
  <c r="E315" i="10"/>
  <c r="E43" i="10"/>
  <c r="E99" i="10"/>
  <c r="G86" i="10"/>
  <c r="G80" i="10"/>
  <c r="G157" i="10"/>
  <c r="G67" i="10"/>
  <c r="F238" i="10"/>
  <c r="F44" i="10"/>
  <c r="H372" i="10"/>
  <c r="H3" i="10"/>
  <c r="H417" i="10"/>
  <c r="H44" i="10"/>
  <c r="H426" i="10"/>
  <c r="H6" i="10"/>
  <c r="H424" i="10"/>
  <c r="H28" i="10"/>
  <c r="H429" i="10"/>
  <c r="H33" i="10"/>
  <c r="H216" i="10"/>
  <c r="H30" i="10"/>
  <c r="H15" i="10"/>
  <c r="H19" i="10"/>
  <c r="H373" i="10"/>
  <c r="H23" i="10"/>
  <c r="G485" i="10"/>
  <c r="G64" i="10"/>
  <c r="G488" i="10"/>
  <c r="AD488" i="10" s="1"/>
  <c r="G107" i="10"/>
  <c r="AH107" i="10" s="1"/>
  <c r="G358" i="10"/>
  <c r="G14" i="10"/>
  <c r="G479" i="10"/>
  <c r="G51" i="10"/>
  <c r="F101" i="10"/>
  <c r="F33" i="10"/>
  <c r="F327" i="10"/>
  <c r="F61" i="10"/>
  <c r="F145" i="10"/>
  <c r="F42" i="10"/>
  <c r="F116" i="10"/>
  <c r="F19" i="10"/>
  <c r="D121" i="10"/>
  <c r="D23" i="10"/>
  <c r="D441" i="10"/>
  <c r="AH441" i="10" s="1"/>
  <c r="D99" i="10"/>
  <c r="D368" i="10"/>
  <c r="D60" i="10"/>
  <c r="D18" i="10"/>
  <c r="D2" i="10"/>
  <c r="D389" i="10"/>
  <c r="D7" i="10"/>
  <c r="E327" i="10"/>
  <c r="E61" i="10"/>
  <c r="E145" i="10"/>
  <c r="E42" i="10"/>
  <c r="E257" i="10"/>
  <c r="E30" i="10"/>
  <c r="E210" i="10"/>
  <c r="E3" i="10"/>
  <c r="E238" i="10"/>
  <c r="AH238" i="10" s="1"/>
  <c r="E44" i="10"/>
  <c r="D20" i="10"/>
  <c r="D106" i="10"/>
  <c r="D318" i="10"/>
  <c r="D14" i="10"/>
  <c r="E116" i="10"/>
  <c r="E19" i="10"/>
  <c r="G73" i="10"/>
  <c r="G38" i="10"/>
  <c r="G417" i="10"/>
  <c r="G44" i="10"/>
  <c r="G426" i="10"/>
  <c r="G6" i="10"/>
  <c r="F463" i="10"/>
  <c r="F91" i="10"/>
  <c r="F294" i="10"/>
  <c r="F40" i="10"/>
  <c r="F291" i="10"/>
  <c r="F78" i="10"/>
  <c r="G15" i="10"/>
  <c r="G19" i="10"/>
  <c r="G235" i="10"/>
  <c r="AD235" i="10" s="1"/>
  <c r="G125" i="10"/>
  <c r="AG125" i="10" s="1"/>
  <c r="H255" i="10"/>
  <c r="H91" i="10"/>
  <c r="H103" i="10"/>
  <c r="H82" i="10"/>
  <c r="H358" i="10"/>
  <c r="H14" i="10"/>
  <c r="G429" i="10"/>
  <c r="G33" i="10"/>
  <c r="G216" i="10"/>
  <c r="G30" i="10"/>
  <c r="F75" i="10"/>
  <c r="F77" i="10"/>
  <c r="F204" i="10"/>
  <c r="F50" i="10"/>
  <c r="F72" i="10"/>
  <c r="F74" i="10"/>
  <c r="F281" i="10"/>
  <c r="F16" i="10"/>
  <c r="F140" i="10"/>
  <c r="F62" i="10"/>
  <c r="F325" i="10"/>
  <c r="F32" i="10"/>
  <c r="N435" i="10"/>
  <c r="AH435" i="10" s="1"/>
  <c r="N21" i="10"/>
  <c r="N161" i="10"/>
  <c r="AH161" i="10" s="1"/>
  <c r="N88" i="10"/>
  <c r="D421" i="10"/>
  <c r="AE421" i="10" s="1"/>
  <c r="D72" i="10"/>
  <c r="D101" i="10"/>
  <c r="D33" i="10"/>
  <c r="D145" i="10"/>
  <c r="AH145" i="10" s="1"/>
  <c r="D42" i="10"/>
  <c r="D210" i="10"/>
  <c r="D3" i="10"/>
  <c r="E199" i="10"/>
  <c r="E85" i="10"/>
  <c r="E389" i="10"/>
  <c r="E7" i="10"/>
  <c r="E18" i="10"/>
  <c r="E2" i="10"/>
  <c r="E75" i="10"/>
  <c r="E77" i="10"/>
  <c r="E22" i="10"/>
  <c r="E28" i="10"/>
  <c r="D22" i="10"/>
  <c r="D28" i="10"/>
  <c r="E476" i="10"/>
  <c r="E49" i="10"/>
  <c r="E294" i="10"/>
  <c r="E40" i="10"/>
  <c r="E121" i="10"/>
  <c r="E23" i="10"/>
  <c r="E291" i="10"/>
  <c r="E78" i="10"/>
  <c r="F65" i="10"/>
  <c r="F124" i="10"/>
  <c r="G124" i="10"/>
  <c r="G109" i="10"/>
  <c r="G140" i="10"/>
  <c r="G20" i="10"/>
  <c r="G437" i="10"/>
  <c r="AE437" i="10" s="1"/>
  <c r="G47" i="10"/>
  <c r="F228" i="10"/>
  <c r="F6" i="10"/>
  <c r="F210" i="10"/>
  <c r="F3" i="10"/>
  <c r="G112" i="10"/>
  <c r="G49" i="10"/>
  <c r="H475" i="10"/>
  <c r="AD475" i="10" s="1"/>
  <c r="H111" i="10"/>
  <c r="H479" i="10"/>
  <c r="H51" i="10"/>
  <c r="H27" i="10"/>
  <c r="H83" i="10"/>
  <c r="H470" i="10"/>
  <c r="H7" i="10"/>
  <c r="H152" i="10"/>
  <c r="H2" i="10"/>
  <c r="H369" i="10"/>
  <c r="H60" i="10"/>
  <c r="H485" i="10"/>
  <c r="H64" i="10"/>
  <c r="G373" i="10"/>
  <c r="G23" i="10"/>
  <c r="G240" i="10"/>
  <c r="AD240" i="10" s="1"/>
  <c r="G119" i="10"/>
  <c r="AG119" i="10" s="1"/>
  <c r="G424" i="10"/>
  <c r="G28" i="10"/>
  <c r="F263" i="10"/>
  <c r="F24" i="10"/>
  <c r="F445" i="10"/>
  <c r="F89" i="10"/>
  <c r="M314" i="10"/>
  <c r="M34" i="10"/>
  <c r="D387" i="10"/>
  <c r="AD387" i="10" s="1"/>
  <c r="D90" i="10"/>
  <c r="AD90" i="10" s="1"/>
  <c r="D294" i="10"/>
  <c r="AE294" i="10" s="1"/>
  <c r="D40" i="10"/>
  <c r="D232" i="10"/>
  <c r="D59" i="10"/>
  <c r="D204" i="10"/>
  <c r="D50" i="10"/>
  <c r="D319" i="10"/>
  <c r="D54" i="10"/>
  <c r="D463" i="10"/>
  <c r="D91" i="10"/>
  <c r="E263" i="10"/>
  <c r="E24" i="10"/>
  <c r="E228" i="10"/>
  <c r="E6" i="10"/>
  <c r="E47" i="10"/>
  <c r="E123" i="10"/>
  <c r="AD123" i="10" s="1"/>
  <c r="D199" i="10"/>
  <c r="D85" i="10"/>
  <c r="D281" i="10"/>
  <c r="D16" i="10"/>
  <c r="D423" i="10"/>
  <c r="AD423" i="10" s="1"/>
  <c r="D87" i="10"/>
  <c r="AH87" i="10" s="1"/>
  <c r="F86" i="10"/>
  <c r="F80" i="10"/>
  <c r="G372" i="10"/>
  <c r="G3" i="10"/>
  <c r="F476" i="10"/>
  <c r="F49" i="10"/>
  <c r="F232" i="10"/>
  <c r="F59" i="10"/>
  <c r="F315" i="10"/>
  <c r="F43" i="10"/>
  <c r="G197" i="10"/>
  <c r="AD197" i="10" s="1"/>
  <c r="G18" i="10"/>
  <c r="H112" i="10"/>
  <c r="AH112" i="10" s="1"/>
  <c r="H49" i="10"/>
  <c r="H140" i="10"/>
  <c r="H20" i="10"/>
  <c r="H185" i="10"/>
  <c r="AD185" i="10" s="1"/>
  <c r="H73" i="10"/>
  <c r="H157" i="10"/>
  <c r="H67" i="10"/>
  <c r="H428" i="10"/>
  <c r="AE428" i="10" s="1"/>
  <c r="H70" i="10"/>
  <c r="H104" i="10"/>
  <c r="H85" i="10"/>
  <c r="H438" i="10"/>
  <c r="H16" i="10"/>
  <c r="G470" i="10"/>
  <c r="G7" i="10"/>
  <c r="G152" i="10"/>
  <c r="G2" i="10"/>
  <c r="G369" i="10"/>
  <c r="G60" i="10"/>
  <c r="F22" i="10"/>
  <c r="F28" i="10"/>
  <c r="F18" i="10"/>
  <c r="F2" i="10"/>
  <c r="F368" i="10"/>
  <c r="F60" i="10"/>
  <c r="F389" i="10"/>
  <c r="F7" i="10"/>
  <c r="F199" i="10"/>
  <c r="F85" i="10"/>
  <c r="AH94" i="10"/>
  <c r="AG94" i="10"/>
  <c r="AD94" i="10"/>
  <c r="AE94" i="10"/>
  <c r="AD117" i="9"/>
  <c r="AD68" i="10"/>
  <c r="AD122" i="9"/>
  <c r="AG122" i="9"/>
  <c r="AH122" i="9"/>
  <c r="AE122" i="9"/>
  <c r="AG97" i="10"/>
  <c r="AD97" i="10"/>
  <c r="AH97" i="10"/>
  <c r="AE97" i="10"/>
  <c r="AH93" i="10"/>
  <c r="AG93" i="10"/>
  <c r="AE93" i="10"/>
  <c r="AD93" i="10"/>
  <c r="AE97" i="9"/>
  <c r="AH97" i="9"/>
  <c r="AD97" i="9"/>
  <c r="AG97" i="9"/>
  <c r="AH119" i="9"/>
  <c r="AD119" i="9"/>
  <c r="AG119" i="9"/>
  <c r="AE119" i="9"/>
  <c r="FW60" i="6"/>
  <c r="AD92" i="10"/>
  <c r="AG120" i="9"/>
  <c r="AE120" i="9"/>
  <c r="AD120" i="9"/>
  <c r="AH120" i="9"/>
  <c r="AD118" i="9"/>
  <c r="AG118" i="9"/>
  <c r="AH118" i="9"/>
  <c r="AE118" i="9"/>
  <c r="AE161" i="10"/>
  <c r="AH89" i="9"/>
  <c r="AE89" i="9"/>
  <c r="AG89" i="9"/>
  <c r="AD89" i="9"/>
  <c r="AD268" i="10"/>
  <c r="E318" i="10"/>
  <c r="E14" i="10"/>
  <c r="E65" i="10"/>
  <c r="E83" i="10"/>
  <c r="AD94" i="9"/>
  <c r="AG94" i="9"/>
  <c r="AE94" i="9"/>
  <c r="AH94" i="9"/>
  <c r="AH37" i="10"/>
  <c r="AD37" i="10"/>
  <c r="AG37" i="10"/>
  <c r="AE37" i="10"/>
  <c r="AG114" i="10"/>
  <c r="AE114" i="10"/>
  <c r="AD114" i="10"/>
  <c r="AH114" i="10"/>
  <c r="AH113" i="10"/>
  <c r="AG113" i="10"/>
  <c r="AD113" i="10"/>
  <c r="AE113" i="10"/>
  <c r="AG81" i="10"/>
  <c r="AE81" i="10"/>
  <c r="AD81" i="10"/>
  <c r="AH81" i="10"/>
  <c r="AD114" i="9"/>
  <c r="AE114" i="9"/>
  <c r="AH114" i="9"/>
  <c r="AG114" i="9"/>
  <c r="AE134" i="9"/>
  <c r="AG134" i="9"/>
  <c r="AH134" i="9"/>
  <c r="AD134" i="9"/>
  <c r="AD454" i="10"/>
  <c r="AH221" i="10"/>
  <c r="AG221" i="10"/>
  <c r="AE221" i="10"/>
  <c r="AD221" i="10"/>
  <c r="AD425" i="10"/>
  <c r="AH76" i="10"/>
  <c r="AD76" i="10"/>
  <c r="AG76" i="10"/>
  <c r="AE76" i="10"/>
  <c r="AD355" i="10"/>
  <c r="H222" i="10"/>
  <c r="AH154" i="9"/>
  <c r="AG154" i="9"/>
  <c r="AD154" i="9"/>
  <c r="AE154" i="9"/>
  <c r="I439" i="9"/>
  <c r="AD174" i="10"/>
  <c r="AD129" i="10"/>
  <c r="AD348" i="10"/>
  <c r="AD218" i="10"/>
  <c r="AD178" i="10"/>
  <c r="AD354" i="10"/>
  <c r="AD311" i="10"/>
  <c r="AD214" i="10"/>
  <c r="AH242" i="9"/>
  <c r="AE242" i="9"/>
  <c r="AD242" i="9"/>
  <c r="AG242" i="9"/>
  <c r="AD121" i="9"/>
  <c r="AG121" i="9"/>
  <c r="AE121" i="9"/>
  <c r="AH121" i="9"/>
  <c r="F447" i="10"/>
  <c r="AD447" i="10" s="1"/>
  <c r="AH345" i="10"/>
  <c r="AE345" i="10"/>
  <c r="AG345" i="10"/>
  <c r="AG374" i="10"/>
  <c r="AH374" i="10"/>
  <c r="AE374" i="10"/>
  <c r="AG425" i="10"/>
  <c r="AE425" i="10"/>
  <c r="AH425" i="10"/>
  <c r="AE354" i="10"/>
  <c r="AH354" i="10"/>
  <c r="AG354" i="10"/>
  <c r="AG355" i="10"/>
  <c r="AE355" i="10"/>
  <c r="AH355" i="10"/>
  <c r="AD212" i="9"/>
  <c r="AG212" i="9"/>
  <c r="AH212" i="9"/>
  <c r="AE212" i="9"/>
  <c r="AH428" i="9"/>
  <c r="AD428" i="9"/>
  <c r="AE428" i="9"/>
  <c r="AG428" i="9"/>
  <c r="AG243" i="9"/>
  <c r="AH292" i="9"/>
  <c r="AE292" i="9"/>
  <c r="AG292" i="9"/>
  <c r="AD292" i="9"/>
  <c r="AD149" i="9"/>
  <c r="AE149" i="9"/>
  <c r="AG149" i="9"/>
  <c r="AH149" i="9"/>
  <c r="AG147" i="9"/>
  <c r="AH147" i="9"/>
  <c r="AD147" i="9"/>
  <c r="AE147" i="9"/>
  <c r="AG427" i="9"/>
  <c r="AH427" i="9"/>
  <c r="AD427" i="9"/>
  <c r="AE427" i="9"/>
  <c r="G131" i="9"/>
  <c r="AG131" i="9" s="1"/>
  <c r="G170" i="9"/>
  <c r="F127" i="10"/>
  <c r="F137" i="10"/>
  <c r="AH124" i="9"/>
  <c r="AD124" i="9"/>
  <c r="AG124" i="9"/>
  <c r="AE124" i="9"/>
  <c r="AG333" i="10"/>
  <c r="AH333" i="10"/>
  <c r="AE333" i="10"/>
  <c r="AH339" i="9"/>
  <c r="AE339" i="9"/>
  <c r="AD339" i="9"/>
  <c r="AG339" i="9"/>
  <c r="AH476" i="10"/>
  <c r="AE274" i="10"/>
  <c r="AH274" i="10"/>
  <c r="AG274" i="10"/>
  <c r="FI30" i="6"/>
  <c r="DR50" i="5"/>
  <c r="LF40" i="5"/>
  <c r="LF30" i="5"/>
  <c r="MW30" i="5"/>
  <c r="MH30" i="5"/>
  <c r="AE129" i="10"/>
  <c r="AG129" i="10"/>
  <c r="AH129" i="10"/>
  <c r="AE267" i="10"/>
  <c r="AG267" i="10"/>
  <c r="AH267" i="10"/>
  <c r="AG179" i="10"/>
  <c r="AH179" i="10"/>
  <c r="AE179" i="10"/>
  <c r="AE174" i="10"/>
  <c r="AG174" i="10"/>
  <c r="AH174" i="10"/>
  <c r="AE218" i="10"/>
  <c r="AH218" i="10"/>
  <c r="AG218" i="10"/>
  <c r="AH214" i="10"/>
  <c r="AE214" i="10"/>
  <c r="AG214" i="10"/>
  <c r="AH311" i="10"/>
  <c r="AG311" i="10"/>
  <c r="AE311" i="10"/>
  <c r="AH178" i="10"/>
  <c r="AG178" i="10"/>
  <c r="AE178" i="10"/>
  <c r="AE454" i="10"/>
  <c r="AH454" i="10"/>
  <c r="AG454" i="10"/>
  <c r="AE185" i="10"/>
  <c r="AE348" i="10"/>
  <c r="AG348" i="10"/>
  <c r="AH348" i="10"/>
  <c r="AH268" i="10"/>
  <c r="AE268" i="10"/>
  <c r="AG268" i="10"/>
  <c r="AG359" i="9"/>
  <c r="CP60" i="6"/>
  <c r="JC50" i="6"/>
  <c r="GX40" i="6"/>
  <c r="JB30" i="6"/>
  <c r="GY20" i="6"/>
  <c r="K20" i="6"/>
  <c r="BA20" i="6"/>
  <c r="DS20" i="6"/>
  <c r="IA40" i="5"/>
  <c r="AE139" i="9"/>
  <c r="AH139" i="9"/>
  <c r="AG139" i="9"/>
  <c r="AD139" i="9"/>
  <c r="AG140" i="9"/>
  <c r="AH140" i="9"/>
  <c r="AE140" i="9"/>
  <c r="AD140" i="9"/>
  <c r="AE247" i="9"/>
  <c r="AG247" i="9"/>
  <c r="AD247" i="9"/>
  <c r="AH247" i="9"/>
  <c r="AH416" i="9"/>
  <c r="AG416" i="9"/>
  <c r="AD416" i="9"/>
  <c r="AE416" i="9"/>
  <c r="AH164" i="9"/>
  <c r="AD164" i="9"/>
  <c r="AE164" i="9"/>
  <c r="AG164" i="9"/>
  <c r="AG193" i="9"/>
  <c r="AD193" i="9"/>
  <c r="AE193" i="9"/>
  <c r="AH193" i="9"/>
  <c r="AG289" i="9"/>
  <c r="AD289" i="9"/>
  <c r="AE289" i="9"/>
  <c r="AH289" i="9"/>
  <c r="AH106" i="9"/>
  <c r="AE440" i="9"/>
  <c r="AG440" i="9"/>
  <c r="AD440" i="9"/>
  <c r="AH440" i="9"/>
  <c r="CP40" i="6"/>
  <c r="FH40" i="6"/>
  <c r="GJ30" i="6"/>
  <c r="J20" i="6"/>
  <c r="DD30" i="6"/>
  <c r="FV40" i="6"/>
  <c r="JB10" i="6"/>
  <c r="DD10" i="6"/>
  <c r="ET50" i="6"/>
  <c r="JP20" i="6"/>
  <c r="J60" i="6"/>
  <c r="DR20" i="6"/>
  <c r="EF10" i="6"/>
  <c r="GJ50" i="6"/>
  <c r="JP40" i="6"/>
  <c r="BN60" i="6"/>
  <c r="FH10" i="6"/>
  <c r="GX60" i="6"/>
  <c r="BN30" i="6"/>
  <c r="DR60" i="6"/>
  <c r="GX20" i="6"/>
  <c r="JB50" i="6"/>
  <c r="BN10" i="6"/>
  <c r="DD50" i="6"/>
  <c r="Y40" i="5"/>
  <c r="BO20" i="5"/>
  <c r="DE40" i="5"/>
  <c r="DE10" i="5"/>
  <c r="HM10" i="5"/>
  <c r="IO20" i="6"/>
  <c r="JQ40" i="6"/>
  <c r="EG10" i="5"/>
  <c r="IO10" i="5"/>
  <c r="LG40" i="5"/>
  <c r="K60" i="6"/>
  <c r="CQ40" i="6"/>
  <c r="DS60" i="6"/>
  <c r="EG30" i="6"/>
  <c r="GY40" i="6"/>
  <c r="GK50" i="6"/>
  <c r="JC30" i="6"/>
  <c r="KE40" i="6"/>
  <c r="MW10" i="5"/>
  <c r="FW10" i="5"/>
  <c r="IO40" i="5"/>
  <c r="LG50" i="5"/>
  <c r="IO30" i="6"/>
  <c r="JC10" i="6"/>
  <c r="KS40" i="6"/>
  <c r="X30" i="5"/>
  <c r="FI60" i="5"/>
  <c r="KE40" i="5"/>
  <c r="AM30" i="6"/>
  <c r="DE30" i="6"/>
  <c r="DE50" i="6"/>
  <c r="EG20" i="6"/>
  <c r="GK30" i="6"/>
  <c r="GY60" i="6"/>
  <c r="IO40" i="6"/>
  <c r="KE10" i="6"/>
  <c r="KS60" i="6"/>
  <c r="GY10" i="5"/>
  <c r="KE20" i="5"/>
  <c r="FW20" i="6"/>
  <c r="HM60" i="6"/>
  <c r="IO50" i="6"/>
  <c r="KS10" i="6"/>
  <c r="JQ60" i="6"/>
  <c r="GY60" i="5"/>
  <c r="MI30" i="5"/>
  <c r="DE10" i="6"/>
  <c r="CQ60" i="6"/>
  <c r="FI20" i="6"/>
  <c r="IO60" i="6"/>
  <c r="HM40" i="6"/>
  <c r="MW60" i="5"/>
  <c r="HM40" i="5"/>
  <c r="BO10" i="6"/>
  <c r="FW40" i="6"/>
  <c r="HM20" i="6"/>
  <c r="JQ20" i="6"/>
  <c r="J10" i="6"/>
  <c r="L4" i="6"/>
  <c r="B2" i="15" s="1"/>
  <c r="D5" i="10" s="1"/>
  <c r="J50" i="6"/>
  <c r="L44" i="6"/>
  <c r="B50" i="15" s="1"/>
  <c r="D230" i="10" s="1"/>
  <c r="K50" i="6"/>
  <c r="M44" i="6"/>
  <c r="B56" i="15" s="1"/>
  <c r="J40" i="6"/>
  <c r="J30" i="6"/>
  <c r="L24" i="6"/>
  <c r="B26" i="15" s="1"/>
  <c r="K10" i="6"/>
  <c r="M4" i="6"/>
  <c r="B8" i="15" s="1"/>
  <c r="K30" i="6"/>
  <c r="M24" i="6"/>
  <c r="B32" i="15" s="1"/>
  <c r="D468" i="10" s="1"/>
  <c r="K40" i="6"/>
  <c r="X60" i="6"/>
  <c r="Z54" i="6"/>
  <c r="E62" i="15" s="1"/>
  <c r="E468" i="10" s="1"/>
  <c r="AL50" i="6"/>
  <c r="Y60" i="6"/>
  <c r="AA54" i="6"/>
  <c r="E68" i="15" s="1"/>
  <c r="E82" i="10" s="1"/>
  <c r="AM60" i="6"/>
  <c r="AO54" i="6"/>
  <c r="H68" i="15" s="1"/>
  <c r="F227" i="10" s="1"/>
  <c r="Y50" i="6"/>
  <c r="AM50" i="6"/>
  <c r="X50" i="6"/>
  <c r="AL60" i="6"/>
  <c r="X20" i="6"/>
  <c r="Z14" i="6"/>
  <c r="E14" i="15" s="1"/>
  <c r="AL20" i="6"/>
  <c r="Y20" i="6"/>
  <c r="AA14" i="6"/>
  <c r="E20" i="15" s="1"/>
  <c r="Y40" i="6"/>
  <c r="AA34" i="6"/>
  <c r="E44" i="15" s="1"/>
  <c r="E132" i="10" s="1"/>
  <c r="AG132" i="10" s="1"/>
  <c r="AM40" i="6"/>
  <c r="AO34" i="6"/>
  <c r="H44" i="15" s="1"/>
  <c r="AM20" i="6"/>
  <c r="AO14" i="6"/>
  <c r="H20" i="15" s="1"/>
  <c r="X10" i="6"/>
  <c r="X30" i="6"/>
  <c r="AL40" i="6"/>
  <c r="AL10" i="6"/>
  <c r="X40" i="6"/>
  <c r="Z34" i="6"/>
  <c r="E38" i="15" s="1"/>
  <c r="E230" i="10" s="1"/>
  <c r="Y10" i="6"/>
  <c r="Y30" i="6"/>
  <c r="AL30" i="6"/>
  <c r="AM10" i="6"/>
  <c r="BN50" i="6"/>
  <c r="AZ30" i="6"/>
  <c r="BN40" i="6"/>
  <c r="BA50" i="6"/>
  <c r="BC44" i="6"/>
  <c r="K56" i="15" s="1"/>
  <c r="G327" i="10" s="1"/>
  <c r="BO60" i="6"/>
  <c r="BQ54" i="6"/>
  <c r="N68" i="15" s="1"/>
  <c r="H5" i="10" s="1"/>
  <c r="BO30" i="6"/>
  <c r="BQ24" i="6"/>
  <c r="N32" i="15" s="1"/>
  <c r="BO20" i="6"/>
  <c r="BQ14" i="6"/>
  <c r="N20" i="15" s="1"/>
  <c r="H127" i="10" s="1"/>
  <c r="BA10" i="6"/>
  <c r="BC4" i="6"/>
  <c r="K8" i="15" s="1"/>
  <c r="G200" i="10" s="1"/>
  <c r="AD200" i="10" s="1"/>
  <c r="BA30" i="6"/>
  <c r="BC24" i="6"/>
  <c r="K32" i="15" s="1"/>
  <c r="G105" i="10" s="1"/>
  <c r="AZ60" i="6"/>
  <c r="BO50" i="6"/>
  <c r="AZ40" i="6"/>
  <c r="BO40" i="6"/>
  <c r="AZ10" i="6"/>
  <c r="BA60" i="6"/>
  <c r="AZ50" i="6"/>
  <c r="BA40" i="6"/>
  <c r="BN20" i="6"/>
  <c r="AZ20" i="6"/>
  <c r="CP10" i="6"/>
  <c r="CR4" i="6"/>
  <c r="T2" i="15" s="1"/>
  <c r="J71" i="10" s="1"/>
  <c r="CP50" i="6"/>
  <c r="CR44" i="6"/>
  <c r="T50" i="15" s="1"/>
  <c r="J16" i="10" s="1"/>
  <c r="CQ50" i="6"/>
  <c r="CS44" i="6"/>
  <c r="T56" i="15" s="1"/>
  <c r="J6" i="10" s="1"/>
  <c r="CP20" i="6"/>
  <c r="CP30" i="6"/>
  <c r="CR24" i="6"/>
  <c r="T26" i="15" s="1"/>
  <c r="J20" i="10" s="1"/>
  <c r="CQ10" i="6"/>
  <c r="CS4" i="6"/>
  <c r="T8" i="15" s="1"/>
  <c r="J50" i="10" s="1"/>
  <c r="CQ30" i="6"/>
  <c r="CS24" i="6"/>
  <c r="T32" i="15" s="1"/>
  <c r="J70" i="10" s="1"/>
  <c r="CQ20" i="6"/>
  <c r="DD40" i="6"/>
  <c r="DF34" i="6"/>
  <c r="W38" i="15" s="1"/>
  <c r="K8" i="10" s="1"/>
  <c r="DD20" i="6"/>
  <c r="DF14" i="6"/>
  <c r="W14" i="15" s="1"/>
  <c r="K16" i="10" s="1"/>
  <c r="DD60" i="6"/>
  <c r="DF54" i="6"/>
  <c r="W62" i="15" s="1"/>
  <c r="K82" i="10" s="1"/>
  <c r="DE40" i="6"/>
  <c r="DG34" i="6"/>
  <c r="W44" i="15" s="1"/>
  <c r="K34" i="10" s="1"/>
  <c r="DE20" i="6"/>
  <c r="DG14" i="6"/>
  <c r="W20" i="15" s="1"/>
  <c r="K102" i="10" s="1"/>
  <c r="DE60" i="6"/>
  <c r="DG54" i="6"/>
  <c r="W68" i="15" s="1"/>
  <c r="K11" i="10" s="1"/>
  <c r="DS10" i="6"/>
  <c r="DU4" i="6"/>
  <c r="Z8" i="15" s="1"/>
  <c r="L12" i="10" s="1"/>
  <c r="DS50" i="6"/>
  <c r="DU44" i="6"/>
  <c r="Z56" i="15" s="1"/>
  <c r="L80" i="10" s="1"/>
  <c r="DR40" i="6"/>
  <c r="DR10" i="6"/>
  <c r="DT4" i="6"/>
  <c r="Z2" i="15" s="1"/>
  <c r="L16" i="10" s="1"/>
  <c r="DR30" i="6"/>
  <c r="DT24" i="6"/>
  <c r="Z26" i="15" s="1"/>
  <c r="L6" i="10" s="1"/>
  <c r="DR50" i="6"/>
  <c r="DT44" i="6"/>
  <c r="Z50" i="15" s="1"/>
  <c r="L7" i="10" s="1"/>
  <c r="DS30" i="6"/>
  <c r="DU24" i="6"/>
  <c r="Z32" i="15" s="1"/>
  <c r="L59" i="10" s="1"/>
  <c r="DS40" i="6"/>
  <c r="EU50" i="6"/>
  <c r="EW44" i="6"/>
  <c r="AF56" i="15" s="1"/>
  <c r="N5" i="10" s="1"/>
  <c r="EG40" i="6"/>
  <c r="EI34" i="6"/>
  <c r="AC44" i="15" s="1"/>
  <c r="M16" i="10" s="1"/>
  <c r="EU30" i="6"/>
  <c r="EW24" i="6"/>
  <c r="AF32" i="15" s="1"/>
  <c r="N38" i="10" s="1"/>
  <c r="EU20" i="6"/>
  <c r="EW14" i="6"/>
  <c r="AF20" i="15" s="1"/>
  <c r="N33" i="10" s="1"/>
  <c r="EF60" i="6"/>
  <c r="ET30" i="6"/>
  <c r="EF40" i="6"/>
  <c r="ET20" i="6"/>
  <c r="ET60" i="6"/>
  <c r="EV55" i="6"/>
  <c r="AF63" i="15" s="1"/>
  <c r="N67" i="10" s="1"/>
  <c r="ET40" i="6"/>
  <c r="EV35" i="6"/>
  <c r="AF39" i="15" s="1"/>
  <c r="N56" i="10" s="1"/>
  <c r="EF50" i="6"/>
  <c r="EH45" i="6"/>
  <c r="AC51" i="15" s="1"/>
  <c r="M25" i="10" s="1"/>
  <c r="EF20" i="6"/>
  <c r="EH15" i="6"/>
  <c r="AC15" i="15" s="1"/>
  <c r="M70" i="10" s="1"/>
  <c r="EF30" i="6"/>
  <c r="EH25" i="6"/>
  <c r="AC27" i="15" s="1"/>
  <c r="M9" i="10" s="1"/>
  <c r="ET10" i="6"/>
  <c r="EV5" i="6"/>
  <c r="AF3" i="15" s="1"/>
  <c r="N10" i="10" s="1"/>
  <c r="EG60" i="6"/>
  <c r="EI54" i="6"/>
  <c r="AC68" i="15" s="1"/>
  <c r="M48" i="10" s="1"/>
  <c r="EG10" i="6"/>
  <c r="EI4" i="6"/>
  <c r="AC8" i="15" s="1"/>
  <c r="M52" i="10" s="1"/>
  <c r="EU60" i="6"/>
  <c r="EU40" i="6"/>
  <c r="EG50" i="6"/>
  <c r="EU10" i="6"/>
  <c r="FI60" i="6"/>
  <c r="FK54" i="6"/>
  <c r="AI68" i="15" s="1"/>
  <c r="O109" i="10" s="1"/>
  <c r="FH60" i="6"/>
  <c r="FH50" i="6"/>
  <c r="FJ45" i="6"/>
  <c r="AI51" i="15" s="1"/>
  <c r="O11" i="10" s="1"/>
  <c r="FH20" i="6"/>
  <c r="FJ15" i="6"/>
  <c r="AI15" i="15" s="1"/>
  <c r="O50" i="10" s="1"/>
  <c r="FH30" i="6"/>
  <c r="FJ25" i="6"/>
  <c r="AI27" i="15" s="1"/>
  <c r="O10" i="10" s="1"/>
  <c r="FI40" i="6"/>
  <c r="FK34" i="6"/>
  <c r="AI44" i="15" s="1"/>
  <c r="O3" i="10" s="1"/>
  <c r="FI10" i="6"/>
  <c r="FK4" i="6"/>
  <c r="AI8" i="15" s="1"/>
  <c r="O26" i="10" s="1"/>
  <c r="FI50" i="6"/>
  <c r="FV10" i="6"/>
  <c r="FX4" i="6"/>
  <c r="AL2" i="15" s="1"/>
  <c r="P33" i="10" s="1"/>
  <c r="FV30" i="6"/>
  <c r="FX24" i="6"/>
  <c r="AL26" i="15" s="1"/>
  <c r="P41" i="10" s="1"/>
  <c r="FW10" i="6"/>
  <c r="FY4" i="6"/>
  <c r="AL8" i="15" s="1"/>
  <c r="P14" i="10" s="1"/>
  <c r="FW30" i="6"/>
  <c r="FY24" i="6"/>
  <c r="AL32" i="15" s="1"/>
  <c r="P70" i="10" s="1"/>
  <c r="FW50" i="6"/>
  <c r="FY44" i="6"/>
  <c r="AL56" i="15" s="1"/>
  <c r="P78" i="10" s="1"/>
  <c r="FV50" i="6"/>
  <c r="FX44" i="6"/>
  <c r="AL50" i="15" s="1"/>
  <c r="P18" i="10" s="1"/>
  <c r="FV20" i="6"/>
  <c r="FV60" i="6"/>
  <c r="GJ40" i="6"/>
  <c r="GL34" i="6"/>
  <c r="AO38" i="15" s="1"/>
  <c r="Q64" i="10" s="1"/>
  <c r="GK40" i="6"/>
  <c r="GM34" i="6"/>
  <c r="AO44" i="15" s="1"/>
  <c r="Q11" i="10" s="1"/>
  <c r="GK20" i="6"/>
  <c r="GM14" i="6"/>
  <c r="AO20" i="15" s="1"/>
  <c r="Q24" i="10" s="1"/>
  <c r="GK60" i="6"/>
  <c r="GM54" i="6"/>
  <c r="AO68" i="15" s="1"/>
  <c r="Q70" i="10" s="1"/>
  <c r="GJ10" i="6"/>
  <c r="GJ20" i="6"/>
  <c r="GL14" i="6"/>
  <c r="AO14" i="15" s="1"/>
  <c r="Q2" i="10" s="1"/>
  <c r="GJ60" i="6"/>
  <c r="GL54" i="6"/>
  <c r="AO62" i="15" s="1"/>
  <c r="GK10" i="6"/>
  <c r="GX10" i="6"/>
  <c r="GZ4" i="6"/>
  <c r="AR2" i="15" s="1"/>
  <c r="R7" i="10" s="1"/>
  <c r="GX30" i="6"/>
  <c r="GZ24" i="6"/>
  <c r="AR26" i="15" s="1"/>
  <c r="R33" i="10" s="1"/>
  <c r="GX50" i="6"/>
  <c r="GZ44" i="6"/>
  <c r="AR50" i="15" s="1"/>
  <c r="R5" i="10" s="1"/>
  <c r="GY10" i="6"/>
  <c r="HA4" i="6"/>
  <c r="AR8" i="15" s="1"/>
  <c r="R59" i="10" s="1"/>
  <c r="GY30" i="6"/>
  <c r="HA24" i="6"/>
  <c r="AR32" i="15" s="1"/>
  <c r="R75" i="10" s="1"/>
  <c r="GY50" i="6"/>
  <c r="HA44" i="6"/>
  <c r="AR56" i="15" s="1"/>
  <c r="R53" i="10" s="1"/>
  <c r="HL10" i="6"/>
  <c r="HM50" i="6"/>
  <c r="HM30" i="6"/>
  <c r="HM10" i="6"/>
  <c r="HL50" i="6"/>
  <c r="HL30" i="6"/>
  <c r="HL60" i="6"/>
  <c r="HL40" i="6"/>
  <c r="HL20" i="6"/>
  <c r="IN30" i="6"/>
  <c r="IN50" i="6"/>
  <c r="IN10" i="6"/>
  <c r="IN60" i="6"/>
  <c r="IN40" i="6"/>
  <c r="IN20" i="6"/>
  <c r="JB40" i="6"/>
  <c r="JD34" i="6"/>
  <c r="BD38" i="15" s="1"/>
  <c r="V38" i="10" s="1"/>
  <c r="JP10" i="6"/>
  <c r="JR4" i="6"/>
  <c r="BG2" i="15" s="1"/>
  <c r="W12" i="10" s="1"/>
  <c r="JP30" i="6"/>
  <c r="JR24" i="6"/>
  <c r="BG26" i="15" s="1"/>
  <c r="JB20" i="6"/>
  <c r="JD14" i="6"/>
  <c r="BD14" i="15" s="1"/>
  <c r="V84" i="10" s="1"/>
  <c r="JB60" i="6"/>
  <c r="JD54" i="6"/>
  <c r="BD62" i="15" s="1"/>
  <c r="V20" i="10" s="1"/>
  <c r="JP50" i="6"/>
  <c r="JR44" i="6"/>
  <c r="BG50" i="15" s="1"/>
  <c r="W80" i="10" s="1"/>
  <c r="JC40" i="6"/>
  <c r="JE34" i="6"/>
  <c r="BD44" i="15" s="1"/>
  <c r="V19" i="10" s="1"/>
  <c r="JQ10" i="6"/>
  <c r="JS4" i="6"/>
  <c r="BG8" i="15" s="1"/>
  <c r="W14" i="10" s="1"/>
  <c r="JQ30" i="6"/>
  <c r="JS24" i="6"/>
  <c r="JC20" i="6"/>
  <c r="JE14" i="6"/>
  <c r="BD20" i="15" s="1"/>
  <c r="V14" i="10" s="1"/>
  <c r="JC60" i="6"/>
  <c r="JE54" i="6"/>
  <c r="BD68" i="15" s="1"/>
  <c r="V110" i="10" s="1"/>
  <c r="JQ50" i="6"/>
  <c r="JS44" i="6"/>
  <c r="BG56" i="15" s="1"/>
  <c r="W63" i="10" s="1"/>
  <c r="JP60" i="6"/>
  <c r="KE50" i="6"/>
  <c r="KD60" i="6"/>
  <c r="KF54" i="6"/>
  <c r="BJ62" i="15" s="1"/>
  <c r="X86" i="10" s="1"/>
  <c r="KD50" i="6"/>
  <c r="KE60" i="6"/>
  <c r="KG54" i="6"/>
  <c r="BJ68" i="15" s="1"/>
  <c r="X34" i="10" s="1"/>
  <c r="KD30" i="6"/>
  <c r="KF24" i="6"/>
  <c r="BJ26" i="15" s="1"/>
  <c r="X67" i="10" s="1"/>
  <c r="KD20" i="6"/>
  <c r="KF14" i="6"/>
  <c r="BJ14" i="15" s="1"/>
  <c r="X8" i="10" s="1"/>
  <c r="KR50" i="6"/>
  <c r="KT44" i="6"/>
  <c r="BM50" i="15" s="1"/>
  <c r="Y41" i="10" s="1"/>
  <c r="KR30" i="6"/>
  <c r="KT24" i="6"/>
  <c r="BM26" i="15" s="1"/>
  <c r="Y21" i="10" s="1"/>
  <c r="KR20" i="6"/>
  <c r="KT14" i="6"/>
  <c r="BM14" i="15" s="1"/>
  <c r="Y33" i="10" s="1"/>
  <c r="KR10" i="6"/>
  <c r="KR40" i="6"/>
  <c r="KE30" i="6"/>
  <c r="KG24" i="6"/>
  <c r="BJ32" i="15" s="1"/>
  <c r="X24" i="10" s="1"/>
  <c r="KE20" i="6"/>
  <c r="KG14" i="6"/>
  <c r="BJ20" i="15" s="1"/>
  <c r="X70" i="10" s="1"/>
  <c r="KS50" i="6"/>
  <c r="KU44" i="6"/>
  <c r="BM56" i="15" s="1"/>
  <c r="Y19" i="10" s="1"/>
  <c r="KS30" i="6"/>
  <c r="KU24" i="6"/>
  <c r="BM32" i="15" s="1"/>
  <c r="Y50" i="10" s="1"/>
  <c r="KS20" i="6"/>
  <c r="KU14" i="6"/>
  <c r="BM20" i="15" s="1"/>
  <c r="Y70" i="10" s="1"/>
  <c r="KD10" i="6"/>
  <c r="KD40" i="6"/>
  <c r="KR60" i="6"/>
  <c r="MH60" i="5"/>
  <c r="LT20" i="5"/>
  <c r="LU20" i="5"/>
  <c r="MI10" i="5"/>
  <c r="KE60" i="5"/>
  <c r="KE30" i="5"/>
  <c r="KE10" i="5"/>
  <c r="JC10" i="5"/>
  <c r="IO30" i="5"/>
  <c r="IO50" i="5"/>
  <c r="IO60" i="5"/>
  <c r="HM60" i="5"/>
  <c r="FW50" i="5"/>
  <c r="GK30" i="5"/>
  <c r="EU50" i="5"/>
  <c r="EU20" i="5"/>
  <c r="BO50" i="5"/>
  <c r="AM60" i="5"/>
  <c r="AZ50" i="5"/>
  <c r="AZ20" i="5"/>
  <c r="K20" i="5"/>
  <c r="HZ10" i="5"/>
  <c r="IB4" i="5"/>
  <c r="AX2" i="14" s="1"/>
  <c r="T123" i="9" s="1"/>
  <c r="DD20" i="5"/>
  <c r="DF14" i="5"/>
  <c r="W14" i="14" s="1"/>
  <c r="K54" i="9" s="1"/>
  <c r="DD40" i="5"/>
  <c r="DF34" i="5"/>
  <c r="W38" i="14" s="1"/>
  <c r="K14" i="9" s="1"/>
  <c r="DR40" i="5"/>
  <c r="DT34" i="5"/>
  <c r="Z38" i="14" s="1"/>
  <c r="L7" i="9" s="1"/>
  <c r="EF10" i="5"/>
  <c r="EH4" i="5"/>
  <c r="AC2" i="14" s="1"/>
  <c r="M63" i="9" s="1"/>
  <c r="EF30" i="5"/>
  <c r="EH24" i="5"/>
  <c r="AC26" i="14" s="1"/>
  <c r="M46" i="9" s="1"/>
  <c r="EF40" i="5"/>
  <c r="EH34" i="5"/>
  <c r="AC38" i="14" s="1"/>
  <c r="M48" i="9" s="1"/>
  <c r="EF50" i="5"/>
  <c r="EH44" i="5"/>
  <c r="AC50" i="14" s="1"/>
  <c r="M36" i="9" s="1"/>
  <c r="DR60" i="5"/>
  <c r="DT54" i="5"/>
  <c r="Z62" i="14" s="1"/>
  <c r="DD50" i="5"/>
  <c r="DF44" i="5"/>
  <c r="W50" i="14" s="1"/>
  <c r="K71" i="9" s="1"/>
  <c r="FH60" i="5"/>
  <c r="FJ54" i="5"/>
  <c r="AI62" i="14" s="1"/>
  <c r="FV60" i="5"/>
  <c r="FX54" i="5"/>
  <c r="AL62" i="14" s="1"/>
  <c r="P73" i="9" s="1"/>
  <c r="FH50" i="5"/>
  <c r="FJ44" i="5"/>
  <c r="AI50" i="14" s="1"/>
  <c r="O30" i="9" s="1"/>
  <c r="ET50" i="5"/>
  <c r="EV44" i="5"/>
  <c r="AF50" i="14" s="1"/>
  <c r="N17" i="9" s="1"/>
  <c r="FH40" i="5"/>
  <c r="FJ34" i="5"/>
  <c r="AI38" i="14" s="1"/>
  <c r="O83" i="9" s="1"/>
  <c r="FV30" i="5"/>
  <c r="FX24" i="5"/>
  <c r="AL26" i="14" s="1"/>
  <c r="P62" i="9" s="1"/>
  <c r="FV20" i="5"/>
  <c r="FX14" i="5"/>
  <c r="AL14" i="14" s="1"/>
  <c r="P8" i="9" s="1"/>
  <c r="FV10" i="5"/>
  <c r="FX4" i="5"/>
  <c r="AL2" i="14" s="1"/>
  <c r="P36" i="9" s="1"/>
  <c r="FH10" i="5"/>
  <c r="FJ4" i="5"/>
  <c r="AI2" i="14" s="1"/>
  <c r="O36" i="9" s="1"/>
  <c r="FH30" i="5"/>
  <c r="FJ24" i="5"/>
  <c r="AI26" i="14" s="1"/>
  <c r="O53" i="9" s="1"/>
  <c r="GJ10" i="5"/>
  <c r="GL4" i="5"/>
  <c r="AO2" i="14" s="1"/>
  <c r="Q76" i="9" s="1"/>
  <c r="GJ30" i="5"/>
  <c r="GL24" i="5"/>
  <c r="AO26" i="14" s="1"/>
  <c r="Q33" i="9" s="1"/>
  <c r="GJ40" i="5"/>
  <c r="GL34" i="5"/>
  <c r="AO38" i="14" s="1"/>
  <c r="Q20" i="9" s="1"/>
  <c r="IN20" i="5"/>
  <c r="IP14" i="5"/>
  <c r="BA14" i="14" s="1"/>
  <c r="U54" i="9" s="1"/>
  <c r="IN30" i="5"/>
  <c r="IP24" i="5"/>
  <c r="BA26" i="14" s="1"/>
  <c r="U8" i="9" s="1"/>
  <c r="JB20" i="5"/>
  <c r="JD14" i="5"/>
  <c r="BD14" i="14" s="1"/>
  <c r="V33" i="9" s="1"/>
  <c r="KD40" i="5"/>
  <c r="KF34" i="5"/>
  <c r="BJ38" i="14" s="1"/>
  <c r="X8" i="9" s="1"/>
  <c r="KR30" i="5"/>
  <c r="KT24" i="5"/>
  <c r="BM26" i="14" s="1"/>
  <c r="Y34" i="9" s="1"/>
  <c r="KD30" i="5"/>
  <c r="KF24" i="5"/>
  <c r="BJ26" i="14" s="1"/>
  <c r="X2" i="9" s="1"/>
  <c r="KD10" i="5"/>
  <c r="KF4" i="5"/>
  <c r="BJ2" i="14" s="1"/>
  <c r="X62" i="9" s="1"/>
  <c r="KR10" i="5"/>
  <c r="KT4" i="5"/>
  <c r="BM2" i="14" s="1"/>
  <c r="Y14" i="9" s="1"/>
  <c r="KD50" i="5"/>
  <c r="KF44" i="5"/>
  <c r="BJ50" i="14" s="1"/>
  <c r="X25" i="9" s="1"/>
  <c r="KR60" i="5"/>
  <c r="KT54" i="5"/>
  <c r="BM62" i="14" s="1"/>
  <c r="Y8" i="9" s="1"/>
  <c r="MH10" i="5"/>
  <c r="MJ4" i="5"/>
  <c r="BV2" i="14" s="1"/>
  <c r="AB82" i="9" s="1"/>
  <c r="MV10" i="5"/>
  <c r="MV30" i="5"/>
  <c r="MV50" i="5"/>
  <c r="MV60" i="5"/>
  <c r="BO30" i="5"/>
  <c r="ET40" i="5"/>
  <c r="HZ30" i="5"/>
  <c r="LT30" i="5"/>
  <c r="LT50" i="5"/>
  <c r="J20" i="5"/>
  <c r="L14" i="5"/>
  <c r="B14" i="14" s="1"/>
  <c r="J40" i="5"/>
  <c r="L34" i="5"/>
  <c r="B38" i="14" s="1"/>
  <c r="D82" i="9" s="1"/>
  <c r="J50" i="5"/>
  <c r="L44" i="5"/>
  <c r="B50" i="14" s="1"/>
  <c r="D107" i="9" s="1"/>
  <c r="X60" i="5"/>
  <c r="Z54" i="5"/>
  <c r="E62" i="14" s="1"/>
  <c r="X40" i="5"/>
  <c r="Z34" i="5"/>
  <c r="E38" i="14" s="1"/>
  <c r="AL40" i="5"/>
  <c r="AN34" i="5"/>
  <c r="H38" i="14" s="1"/>
  <c r="AL20" i="5"/>
  <c r="AN14" i="5"/>
  <c r="H14" i="14" s="1"/>
  <c r="AL50" i="5"/>
  <c r="AN44" i="5"/>
  <c r="H50" i="14" s="1"/>
  <c r="AZ40" i="5"/>
  <c r="BB34" i="5"/>
  <c r="K38" i="14" s="1"/>
  <c r="AZ30" i="5"/>
  <c r="BB24" i="5"/>
  <c r="K26" i="14" s="1"/>
  <c r="BN60" i="5"/>
  <c r="BP54" i="5"/>
  <c r="N62" i="14" s="1"/>
  <c r="H407" i="9" s="1"/>
  <c r="BN40" i="5"/>
  <c r="BP34" i="5"/>
  <c r="N38" i="14" s="1"/>
  <c r="H455" i="9" s="1"/>
  <c r="BN20" i="5"/>
  <c r="BP14" i="5"/>
  <c r="N14" i="14" s="1"/>
  <c r="BN10" i="5"/>
  <c r="BP4" i="5"/>
  <c r="N2" i="14" s="1"/>
  <c r="H11" i="9" s="1"/>
  <c r="CB30" i="5"/>
  <c r="CD24" i="5"/>
  <c r="Q26" i="14" s="1"/>
  <c r="I17" i="9" s="1"/>
  <c r="CB50" i="5"/>
  <c r="CD44" i="5"/>
  <c r="Q50" i="14" s="1"/>
  <c r="I485" i="9" s="1"/>
  <c r="CB60" i="5"/>
  <c r="CD54" i="5"/>
  <c r="Q62" i="14" s="1"/>
  <c r="DE20" i="5"/>
  <c r="DG14" i="5"/>
  <c r="W20" i="14" s="1"/>
  <c r="K52" i="9" s="1"/>
  <c r="DS40" i="5"/>
  <c r="DU34" i="5"/>
  <c r="Z44" i="14" s="1"/>
  <c r="L10" i="9" s="1"/>
  <c r="DS20" i="5"/>
  <c r="DU14" i="5"/>
  <c r="Z20" i="14" s="1"/>
  <c r="L36" i="9" s="1"/>
  <c r="EG20" i="5"/>
  <c r="EI14" i="5"/>
  <c r="AC20" i="14" s="1"/>
  <c r="M10" i="9" s="1"/>
  <c r="DS60" i="5"/>
  <c r="DU54" i="5"/>
  <c r="Z68" i="14" s="1"/>
  <c r="L8" i="9" s="1"/>
  <c r="FI50" i="5"/>
  <c r="FK44" i="5"/>
  <c r="AI56" i="14" s="1"/>
  <c r="O62" i="9" s="1"/>
  <c r="FW20" i="5"/>
  <c r="FY14" i="5"/>
  <c r="AL20" i="14" s="1"/>
  <c r="P105" i="9" s="1"/>
  <c r="FI30" i="5"/>
  <c r="FK24" i="5"/>
  <c r="AI32" i="14" s="1"/>
  <c r="O33" i="9" s="1"/>
  <c r="EU30" i="5"/>
  <c r="EW24" i="5"/>
  <c r="AF32" i="14" s="1"/>
  <c r="N115" i="9" s="1"/>
  <c r="GY40" i="5"/>
  <c r="HA34" i="5"/>
  <c r="AR44" i="14" s="1"/>
  <c r="R54" i="9" s="1"/>
  <c r="GY20" i="5"/>
  <c r="HA14" i="5"/>
  <c r="AR20" i="14" s="1"/>
  <c r="R52" i="9" s="1"/>
  <c r="HM20" i="5"/>
  <c r="HO14" i="5"/>
  <c r="AU20" i="14" s="1"/>
  <c r="S9" i="9" s="1"/>
  <c r="HM30" i="5"/>
  <c r="HO24" i="5"/>
  <c r="AU32" i="14" s="1"/>
  <c r="S33" i="9" s="1"/>
  <c r="MI50" i="5"/>
  <c r="MK44" i="5"/>
  <c r="BV56" i="14" s="1"/>
  <c r="AB78" i="9" s="1"/>
  <c r="K30" i="5"/>
  <c r="K60" i="5"/>
  <c r="AM40" i="5"/>
  <c r="BO10" i="5"/>
  <c r="CB40" i="5"/>
  <c r="CC50" i="5"/>
  <c r="DE30" i="5"/>
  <c r="EG30" i="5"/>
  <c r="EU40" i="5"/>
  <c r="FI20" i="5"/>
  <c r="FW30" i="5"/>
  <c r="GY30" i="5"/>
  <c r="IA60" i="5"/>
  <c r="IA30" i="5"/>
  <c r="IA10" i="5"/>
  <c r="JC20" i="5"/>
  <c r="JC40" i="5"/>
  <c r="JC60" i="5"/>
  <c r="KS50" i="5"/>
  <c r="KS30" i="5"/>
  <c r="KS10" i="5"/>
  <c r="LT10" i="5"/>
  <c r="LU30" i="5"/>
  <c r="LF60" i="5"/>
  <c r="LT60" i="5"/>
  <c r="MW50" i="5"/>
  <c r="MI40" i="5"/>
  <c r="MH20" i="5"/>
  <c r="Y50" i="5"/>
  <c r="AA44" i="5"/>
  <c r="E56" i="14" s="1"/>
  <c r="Y10" i="5"/>
  <c r="AA4" i="5"/>
  <c r="E8" i="14" s="1"/>
  <c r="Y20" i="5"/>
  <c r="AA14" i="5"/>
  <c r="E20" i="14" s="1"/>
  <c r="Y30" i="5"/>
  <c r="AA24" i="5"/>
  <c r="E32" i="14" s="1"/>
  <c r="E79" i="9" s="1"/>
  <c r="AM20" i="5"/>
  <c r="AO14" i="5"/>
  <c r="H20" i="14" s="1"/>
  <c r="F55" i="9" s="1"/>
  <c r="AM50" i="5"/>
  <c r="AO44" i="5"/>
  <c r="H56" i="14" s="1"/>
  <c r="F432" i="9" s="1"/>
  <c r="AE432" i="9" s="1"/>
  <c r="BA60" i="5"/>
  <c r="BC54" i="5"/>
  <c r="K68" i="14" s="1"/>
  <c r="BA50" i="5"/>
  <c r="BC44" i="5"/>
  <c r="K56" i="14" s="1"/>
  <c r="BA40" i="5"/>
  <c r="BC34" i="5"/>
  <c r="K44" i="14" s="1"/>
  <c r="G55" i="9" s="1"/>
  <c r="BA30" i="5"/>
  <c r="BC24" i="5"/>
  <c r="K32" i="14" s="1"/>
  <c r="BA10" i="5"/>
  <c r="BC4" i="5"/>
  <c r="K8" i="14" s="1"/>
  <c r="G480" i="9" s="1"/>
  <c r="BA20" i="5"/>
  <c r="BC14" i="5"/>
  <c r="K20" i="14" s="1"/>
  <c r="BO60" i="5"/>
  <c r="BQ54" i="5"/>
  <c r="N68" i="14" s="1"/>
  <c r="CC10" i="5"/>
  <c r="CE4" i="5"/>
  <c r="Q8" i="14" s="1"/>
  <c r="CC20" i="5"/>
  <c r="CE14" i="5"/>
  <c r="Q20" i="14" s="1"/>
  <c r="I55" i="9" s="1"/>
  <c r="CC30" i="5"/>
  <c r="CE24" i="5"/>
  <c r="Q32" i="14" s="1"/>
  <c r="I11" i="9" s="1"/>
  <c r="CC40" i="5"/>
  <c r="CE34" i="5"/>
  <c r="Q44" i="14" s="1"/>
  <c r="DD10" i="5"/>
  <c r="DF4" i="5"/>
  <c r="W2" i="14" s="1"/>
  <c r="K64" i="9" s="1"/>
  <c r="DD30" i="5"/>
  <c r="DF24" i="5"/>
  <c r="W26" i="14" s="1"/>
  <c r="K33" i="9" s="1"/>
  <c r="DR30" i="5"/>
  <c r="DT24" i="5"/>
  <c r="Z26" i="14" s="1"/>
  <c r="L62" i="9" s="1"/>
  <c r="DR10" i="5"/>
  <c r="DT4" i="5"/>
  <c r="Z2" i="14" s="1"/>
  <c r="L12" i="9" s="1"/>
  <c r="EF20" i="5"/>
  <c r="EH14" i="5"/>
  <c r="AC14" i="14" s="1"/>
  <c r="EF60" i="5"/>
  <c r="EH54" i="5"/>
  <c r="AC62" i="14" s="1"/>
  <c r="M8" i="9" s="1"/>
  <c r="DD60" i="5"/>
  <c r="DF54" i="5"/>
  <c r="W62" i="14" s="1"/>
  <c r="K46" i="9" s="1"/>
  <c r="ET60" i="5"/>
  <c r="EV54" i="5"/>
  <c r="AF62" i="14" s="1"/>
  <c r="N60" i="9" s="1"/>
  <c r="FV50" i="5"/>
  <c r="FX44" i="5"/>
  <c r="AL50" i="14" s="1"/>
  <c r="P6" i="9" s="1"/>
  <c r="FV40" i="5"/>
  <c r="FX34" i="5"/>
  <c r="AL38" i="14" s="1"/>
  <c r="P33" i="9" s="1"/>
  <c r="FH20" i="5"/>
  <c r="FJ14" i="5"/>
  <c r="AI14" i="14" s="1"/>
  <c r="O80" i="9" s="1"/>
  <c r="ET30" i="5"/>
  <c r="EV24" i="5"/>
  <c r="AF26" i="14" s="1"/>
  <c r="N14" i="9" s="1"/>
  <c r="ET10" i="5"/>
  <c r="EV4" i="5"/>
  <c r="AF2" i="14" s="1"/>
  <c r="N2" i="9" s="1"/>
  <c r="GJ20" i="5"/>
  <c r="GL14" i="5"/>
  <c r="AO14" i="14" s="1"/>
  <c r="Q36" i="9" s="1"/>
  <c r="GX40" i="5"/>
  <c r="GZ34" i="5"/>
  <c r="AR38" i="14" s="1"/>
  <c r="R33" i="9" s="1"/>
  <c r="GX30" i="5"/>
  <c r="GZ24" i="5"/>
  <c r="AR26" i="14" s="1"/>
  <c r="R101" i="9" s="1"/>
  <c r="GX20" i="5"/>
  <c r="GZ14" i="5"/>
  <c r="AR14" i="14" s="1"/>
  <c r="R17" i="9" s="1"/>
  <c r="GX10" i="5"/>
  <c r="GZ4" i="5"/>
  <c r="AR2" i="14" s="1"/>
  <c r="R7" i="9" s="1"/>
  <c r="HL10" i="5"/>
  <c r="HN4" i="5"/>
  <c r="AU2" i="14" s="1"/>
  <c r="S36" i="9" s="1"/>
  <c r="HL20" i="5"/>
  <c r="HN14" i="5"/>
  <c r="AU14" i="14" s="1"/>
  <c r="S20" i="9" s="1"/>
  <c r="HL30" i="5"/>
  <c r="HN24" i="5"/>
  <c r="AU26" i="14" s="1"/>
  <c r="S14" i="9" s="1"/>
  <c r="HL40" i="5"/>
  <c r="HN34" i="5"/>
  <c r="AU38" i="14" s="1"/>
  <c r="S62" i="9" s="1"/>
  <c r="HL50" i="5"/>
  <c r="HN44" i="5"/>
  <c r="AU50" i="14" s="1"/>
  <c r="S10" i="9" s="1"/>
  <c r="HL60" i="5"/>
  <c r="HN54" i="5"/>
  <c r="AU62" i="14" s="1"/>
  <c r="S25" i="9" s="1"/>
  <c r="GX60" i="5"/>
  <c r="GZ54" i="5"/>
  <c r="AR62" i="14" s="1"/>
  <c r="R78" i="9" s="1"/>
  <c r="GX50" i="5"/>
  <c r="GZ44" i="5"/>
  <c r="AR50" i="14" s="1"/>
  <c r="R86" i="9" s="1"/>
  <c r="GJ50" i="5"/>
  <c r="GL44" i="5"/>
  <c r="AO50" i="14" s="1"/>
  <c r="Q52" i="9" s="1"/>
  <c r="GJ60" i="5"/>
  <c r="GL54" i="5"/>
  <c r="AO62" i="14" s="1"/>
  <c r="Q63" i="9" s="1"/>
  <c r="HZ60" i="5"/>
  <c r="IB54" i="5"/>
  <c r="AX62" i="14" s="1"/>
  <c r="T2" i="9" s="1"/>
  <c r="IN60" i="5"/>
  <c r="IP54" i="5"/>
  <c r="BA62" i="14" s="1"/>
  <c r="U112" i="9" s="1"/>
  <c r="JB60" i="5"/>
  <c r="JD54" i="5"/>
  <c r="BD62" i="14" s="1"/>
  <c r="V71" i="9" s="1"/>
  <c r="JB50" i="5"/>
  <c r="JD44" i="5"/>
  <c r="BD50" i="14" s="1"/>
  <c r="V8" i="9" s="1"/>
  <c r="JB40" i="5"/>
  <c r="JD34" i="5"/>
  <c r="BD38" i="14" s="1"/>
  <c r="V37" i="9" s="1"/>
  <c r="IN40" i="5"/>
  <c r="IP34" i="5"/>
  <c r="BA38" i="14" s="1"/>
  <c r="U46" i="9" s="1"/>
  <c r="IN50" i="5"/>
  <c r="IP44" i="5"/>
  <c r="BA50" i="14" s="1"/>
  <c r="U10" i="9" s="1"/>
  <c r="HZ50" i="5"/>
  <c r="IB44" i="5"/>
  <c r="AX50" i="14" s="1"/>
  <c r="T30" i="9" s="1"/>
  <c r="HZ20" i="5"/>
  <c r="IB14" i="5"/>
  <c r="AX14" i="14" s="1"/>
  <c r="T63" i="9" s="1"/>
  <c r="IN10" i="5"/>
  <c r="IP4" i="5"/>
  <c r="BA2" i="14" s="1"/>
  <c r="U83" i="9" s="1"/>
  <c r="JB30" i="5"/>
  <c r="JD24" i="5"/>
  <c r="BD26" i="14" s="1"/>
  <c r="V12" i="9" s="1"/>
  <c r="JB10" i="5"/>
  <c r="JD4" i="5"/>
  <c r="BD2" i="14" s="1"/>
  <c r="V32" i="9" s="1"/>
  <c r="KR40" i="5"/>
  <c r="KT34" i="5"/>
  <c r="BM38" i="14" s="1"/>
  <c r="Y10" i="9" s="1"/>
  <c r="KD20" i="5"/>
  <c r="KF14" i="5"/>
  <c r="BJ14" i="14" s="1"/>
  <c r="X66" i="9" s="1"/>
  <c r="KR20" i="5"/>
  <c r="KT14" i="5"/>
  <c r="BM14" i="14" s="1"/>
  <c r="Y47" i="9" s="1"/>
  <c r="KD60" i="5"/>
  <c r="KF54" i="5"/>
  <c r="BJ62" i="14" s="1"/>
  <c r="X78" i="9" s="1"/>
  <c r="KR50" i="5"/>
  <c r="KT44" i="5"/>
  <c r="BM50" i="14" s="1"/>
  <c r="Y81" i="9" s="1"/>
  <c r="MV20" i="5"/>
  <c r="MV40" i="5"/>
  <c r="K50" i="5"/>
  <c r="AM10" i="5"/>
  <c r="CC60" i="5"/>
  <c r="KS60" i="5"/>
  <c r="MH40" i="5"/>
  <c r="J10" i="5"/>
  <c r="L4" i="5"/>
  <c r="B2" i="14" s="1"/>
  <c r="D30" i="9" s="1"/>
  <c r="J30" i="5"/>
  <c r="L24" i="5"/>
  <c r="B26" i="14" s="1"/>
  <c r="D480" i="9" s="1"/>
  <c r="J60" i="5"/>
  <c r="L54" i="5"/>
  <c r="B62" i="14" s="1"/>
  <c r="X50" i="5"/>
  <c r="Z44" i="5"/>
  <c r="E50" i="14" s="1"/>
  <c r="E14" i="9" s="1"/>
  <c r="X10" i="5"/>
  <c r="Z4" i="5"/>
  <c r="E2" i="14" s="1"/>
  <c r="X20" i="5"/>
  <c r="Z14" i="5"/>
  <c r="E14" i="14" s="1"/>
  <c r="AL30" i="5"/>
  <c r="AN24" i="5"/>
  <c r="H26" i="14" s="1"/>
  <c r="F113" i="9" s="1"/>
  <c r="AL10" i="5"/>
  <c r="AN4" i="5"/>
  <c r="H2" i="14" s="1"/>
  <c r="AL60" i="5"/>
  <c r="AN54" i="5"/>
  <c r="H62" i="14" s="1"/>
  <c r="F48" i="9" s="1"/>
  <c r="AZ60" i="5"/>
  <c r="BB54" i="5"/>
  <c r="K62" i="14" s="1"/>
  <c r="AZ10" i="5"/>
  <c r="BB4" i="5"/>
  <c r="K2" i="14" s="1"/>
  <c r="BN50" i="5"/>
  <c r="BP44" i="5"/>
  <c r="N50" i="14" s="1"/>
  <c r="H14" i="9" s="1"/>
  <c r="BN30" i="5"/>
  <c r="BP24" i="5"/>
  <c r="N26" i="14" s="1"/>
  <c r="H81" i="9" s="1"/>
  <c r="CB10" i="5"/>
  <c r="CD4" i="5"/>
  <c r="Q2" i="14" s="1"/>
  <c r="DS30" i="5"/>
  <c r="DU24" i="5"/>
  <c r="Z32" i="14" s="1"/>
  <c r="L20" i="9" s="1"/>
  <c r="DS10" i="5"/>
  <c r="DU4" i="5"/>
  <c r="Z8" i="14" s="1"/>
  <c r="L14" i="9" s="1"/>
  <c r="EG40" i="5"/>
  <c r="EI34" i="5"/>
  <c r="AC44" i="14" s="1"/>
  <c r="M33" i="9" s="1"/>
  <c r="EG60" i="5"/>
  <c r="EI54" i="5"/>
  <c r="AC68" i="14" s="1"/>
  <c r="M7" i="9" s="1"/>
  <c r="DS50" i="5"/>
  <c r="DU44" i="5"/>
  <c r="Z56" i="14" s="1"/>
  <c r="L81" i="9" s="1"/>
  <c r="DE50" i="5"/>
  <c r="DG44" i="5"/>
  <c r="W56" i="14" s="1"/>
  <c r="K7" i="9" s="1"/>
  <c r="EU60" i="5"/>
  <c r="EW54" i="5"/>
  <c r="AF68" i="14" s="1"/>
  <c r="N18" i="9" s="1"/>
  <c r="FW60" i="5"/>
  <c r="FY54" i="5"/>
  <c r="AL68" i="14" s="1"/>
  <c r="P87" i="9" s="1"/>
  <c r="FW40" i="5"/>
  <c r="FY34" i="5"/>
  <c r="AL44" i="14" s="1"/>
  <c r="P81" i="9" s="1"/>
  <c r="FI10" i="5"/>
  <c r="FK4" i="5"/>
  <c r="AI8" i="14" s="1"/>
  <c r="O46" i="9" s="1"/>
  <c r="EU10" i="5"/>
  <c r="EW4" i="5"/>
  <c r="AF8" i="14" s="1"/>
  <c r="N48" i="9" s="1"/>
  <c r="GK20" i="5"/>
  <c r="GM14" i="5"/>
  <c r="AO20" i="14" s="1"/>
  <c r="Q65" i="9" s="1"/>
  <c r="GK40" i="5"/>
  <c r="GM34" i="5"/>
  <c r="AO44" i="14" s="1"/>
  <c r="Q46" i="9" s="1"/>
  <c r="HM50" i="5"/>
  <c r="HO44" i="5"/>
  <c r="AU56" i="14" s="1"/>
  <c r="S8" i="9" s="1"/>
  <c r="GY50" i="5"/>
  <c r="HA44" i="5"/>
  <c r="AR56" i="14" s="1"/>
  <c r="R14" i="9" s="1"/>
  <c r="GK60" i="5"/>
  <c r="GM54" i="5"/>
  <c r="AO68" i="14" s="1"/>
  <c r="Q10" i="9" s="1"/>
  <c r="LG60" i="5"/>
  <c r="LI54" i="5"/>
  <c r="BP68" i="14" s="1"/>
  <c r="Z58" i="9" s="1"/>
  <c r="LG30" i="5"/>
  <c r="LI24" i="5"/>
  <c r="BP32" i="14" s="1"/>
  <c r="Z72" i="9" s="1"/>
  <c r="LU40" i="5"/>
  <c r="LW34" i="5"/>
  <c r="BS44" i="14" s="1"/>
  <c r="AA33" i="9" s="1"/>
  <c r="LU50" i="5"/>
  <c r="LW44" i="5"/>
  <c r="BS56" i="14" s="1"/>
  <c r="AA10" i="9" s="1"/>
  <c r="MI60" i="5"/>
  <c r="MK54" i="5"/>
  <c r="BV68" i="14" s="1"/>
  <c r="AB59" i="9" s="1"/>
  <c r="MI20" i="5"/>
  <c r="MK14" i="5"/>
  <c r="BV20" i="14" s="1"/>
  <c r="AB6" i="9" s="1"/>
  <c r="K10" i="5"/>
  <c r="K40" i="5"/>
  <c r="Y60" i="5"/>
  <c r="AM30" i="5"/>
  <c r="CB20" i="5"/>
  <c r="BO40" i="5"/>
  <c r="DE60" i="5"/>
  <c r="DR20" i="5"/>
  <c r="ET20" i="5"/>
  <c r="EG50" i="5"/>
  <c r="FI40" i="5"/>
  <c r="GK10" i="5"/>
  <c r="GK50" i="5"/>
  <c r="IA50" i="5"/>
  <c r="HZ40" i="5"/>
  <c r="IA20" i="5"/>
  <c r="IO20" i="5"/>
  <c r="JC30" i="5"/>
  <c r="JC50" i="5"/>
  <c r="KE50" i="5"/>
  <c r="KS40" i="5"/>
  <c r="KS20" i="5"/>
  <c r="LU10" i="5"/>
  <c r="LT40" i="5"/>
  <c r="LF50" i="5"/>
  <c r="LU60" i="5"/>
  <c r="MW40" i="5"/>
  <c r="MH50" i="5"/>
  <c r="MW20" i="5"/>
  <c r="A62" i="1"/>
  <c r="D62" i="1"/>
  <c r="K69" i="1"/>
  <c r="M69" i="1" s="1"/>
  <c r="B85" i="13" s="1"/>
  <c r="J69" i="1"/>
  <c r="L69" i="1" s="1"/>
  <c r="B79" i="13" s="1"/>
  <c r="F69" i="1"/>
  <c r="D69" i="1"/>
  <c r="C69" i="1"/>
  <c r="A69" i="1"/>
  <c r="K68" i="1"/>
  <c r="M68" i="1" s="1"/>
  <c r="B84" i="13" s="1"/>
  <c r="J68" i="1"/>
  <c r="L68" i="1" s="1"/>
  <c r="B78" i="13" s="1"/>
  <c r="F68" i="1"/>
  <c r="D68" i="1"/>
  <c r="C68" i="1"/>
  <c r="A68" i="1"/>
  <c r="K67" i="1"/>
  <c r="M67" i="1" s="1"/>
  <c r="B83" i="13" s="1"/>
  <c r="J67" i="1"/>
  <c r="L67" i="1" s="1"/>
  <c r="B77" i="13" s="1"/>
  <c r="F67" i="1"/>
  <c r="D67" i="1"/>
  <c r="C67" i="1"/>
  <c r="A67" i="1"/>
  <c r="K66" i="1"/>
  <c r="M66" i="1" s="1"/>
  <c r="B82" i="13" s="1"/>
  <c r="J66" i="1"/>
  <c r="L66" i="1" s="1"/>
  <c r="B76" i="13" s="1"/>
  <c r="F66" i="1"/>
  <c r="D66" i="1"/>
  <c r="C66" i="1"/>
  <c r="A66" i="1"/>
  <c r="K65" i="1"/>
  <c r="M65" i="1" s="1"/>
  <c r="B81" i="13" s="1"/>
  <c r="J65" i="1"/>
  <c r="L65" i="1" s="1"/>
  <c r="B75" i="13" s="1"/>
  <c r="F65" i="1"/>
  <c r="D65" i="1"/>
  <c r="C65" i="1"/>
  <c r="A65" i="1"/>
  <c r="K64" i="1"/>
  <c r="J64" i="1"/>
  <c r="F64" i="1"/>
  <c r="D64" i="1"/>
  <c r="C64" i="1"/>
  <c r="A64" i="1"/>
  <c r="MP62" i="1"/>
  <c r="MM62" i="1"/>
  <c r="MW69" i="1"/>
  <c r="MY69" i="1" s="1"/>
  <c r="BY85" i="13" s="1"/>
  <c r="MV69" i="1"/>
  <c r="MX69" i="1" s="1"/>
  <c r="BY79" i="13" s="1"/>
  <c r="MR69" i="1"/>
  <c r="MP69" i="1"/>
  <c r="MO69" i="1"/>
  <c r="MM69" i="1"/>
  <c r="MW68" i="1"/>
  <c r="MY68" i="1" s="1"/>
  <c r="BY84" i="13" s="1"/>
  <c r="MV68" i="1"/>
  <c r="MX68" i="1" s="1"/>
  <c r="BY78" i="13" s="1"/>
  <c r="MR68" i="1"/>
  <c r="MP68" i="1"/>
  <c r="MO68" i="1"/>
  <c r="MM68" i="1"/>
  <c r="MW67" i="1"/>
  <c r="MY67" i="1" s="1"/>
  <c r="BY83" i="13" s="1"/>
  <c r="MV67" i="1"/>
  <c r="MX67" i="1" s="1"/>
  <c r="BY77" i="13" s="1"/>
  <c r="MR67" i="1"/>
  <c r="MP67" i="1"/>
  <c r="MO67" i="1"/>
  <c r="MM67" i="1"/>
  <c r="MW66" i="1"/>
  <c r="MY66" i="1" s="1"/>
  <c r="BY82" i="13" s="1"/>
  <c r="MV66" i="1"/>
  <c r="MX66" i="1" s="1"/>
  <c r="BY76" i="13" s="1"/>
  <c r="MR66" i="1"/>
  <c r="MP66" i="1"/>
  <c r="MO66" i="1"/>
  <c r="MM66" i="1"/>
  <c r="MW65" i="1"/>
  <c r="MY65" i="1" s="1"/>
  <c r="BY81" i="13" s="1"/>
  <c r="MV65" i="1"/>
  <c r="MX65" i="1" s="1"/>
  <c r="BY75" i="13" s="1"/>
  <c r="MR65" i="1"/>
  <c r="MP65" i="1"/>
  <c r="MO65" i="1"/>
  <c r="MM65" i="1"/>
  <c r="MW64" i="1"/>
  <c r="MV64" i="1"/>
  <c r="MR64" i="1"/>
  <c r="MP64" i="1"/>
  <c r="MO64" i="1"/>
  <c r="MM64" i="1"/>
  <c r="MB62" i="1"/>
  <c r="LY62" i="1"/>
  <c r="MI69" i="1"/>
  <c r="MK69" i="1" s="1"/>
  <c r="BV85" i="13" s="1"/>
  <c r="MH69" i="1"/>
  <c r="MJ69" i="1" s="1"/>
  <c r="BV79" i="13" s="1"/>
  <c r="MD69" i="1"/>
  <c r="MB69" i="1"/>
  <c r="MA69" i="1"/>
  <c r="LY69" i="1"/>
  <c r="MI68" i="1"/>
  <c r="MK68" i="1" s="1"/>
  <c r="BV84" i="13" s="1"/>
  <c r="MH68" i="1"/>
  <c r="MJ68" i="1" s="1"/>
  <c r="BV78" i="13" s="1"/>
  <c r="MD68" i="1"/>
  <c r="MB68" i="1"/>
  <c r="MA68" i="1"/>
  <c r="LY68" i="1"/>
  <c r="MI67" i="1"/>
  <c r="MK67" i="1" s="1"/>
  <c r="BV83" i="13" s="1"/>
  <c r="MH67" i="1"/>
  <c r="MJ67" i="1" s="1"/>
  <c r="BV77" i="13" s="1"/>
  <c r="MD67" i="1"/>
  <c r="MB67" i="1"/>
  <c r="MA67" i="1"/>
  <c r="LY67" i="1"/>
  <c r="MI66" i="1"/>
  <c r="MK66" i="1" s="1"/>
  <c r="BV82" i="13" s="1"/>
  <c r="MH66" i="1"/>
  <c r="MJ66" i="1" s="1"/>
  <c r="BV76" i="13" s="1"/>
  <c r="MD66" i="1"/>
  <c r="MB66" i="1"/>
  <c r="MA66" i="1"/>
  <c r="LY66" i="1"/>
  <c r="MI65" i="1"/>
  <c r="MK65" i="1" s="1"/>
  <c r="BV81" i="13" s="1"/>
  <c r="MH65" i="1"/>
  <c r="MJ65" i="1" s="1"/>
  <c r="BV75" i="13" s="1"/>
  <c r="MD65" i="1"/>
  <c r="MB65" i="1"/>
  <c r="MA65" i="1"/>
  <c r="LY65" i="1"/>
  <c r="MI64" i="1"/>
  <c r="MH64" i="1"/>
  <c r="MD64" i="1"/>
  <c r="MB64" i="1"/>
  <c r="MA64" i="1"/>
  <c r="LY64" i="1"/>
  <c r="LN62" i="1"/>
  <c r="LK62" i="1"/>
  <c r="LU69" i="1"/>
  <c r="LW69" i="1" s="1"/>
  <c r="BS85" i="13" s="1"/>
  <c r="LT69" i="1"/>
  <c r="LV69" i="1" s="1"/>
  <c r="BS79" i="13" s="1"/>
  <c r="LP69" i="1"/>
  <c r="LN69" i="1"/>
  <c r="LM69" i="1"/>
  <c r="LK69" i="1"/>
  <c r="LU68" i="1"/>
  <c r="LW68" i="1" s="1"/>
  <c r="BS84" i="13" s="1"/>
  <c r="LT68" i="1"/>
  <c r="LV68" i="1" s="1"/>
  <c r="BS78" i="13" s="1"/>
  <c r="LP68" i="1"/>
  <c r="LN68" i="1"/>
  <c r="LM68" i="1"/>
  <c r="LK68" i="1"/>
  <c r="LU67" i="1"/>
  <c r="LW67" i="1" s="1"/>
  <c r="BS83" i="13" s="1"/>
  <c r="LT67" i="1"/>
  <c r="LV67" i="1" s="1"/>
  <c r="BS77" i="13" s="1"/>
  <c r="LP67" i="1"/>
  <c r="LN67" i="1"/>
  <c r="LM67" i="1"/>
  <c r="LK67" i="1"/>
  <c r="LU66" i="1"/>
  <c r="LW66" i="1" s="1"/>
  <c r="BS82" i="13" s="1"/>
  <c r="LT66" i="1"/>
  <c r="LV66" i="1" s="1"/>
  <c r="BS76" i="13" s="1"/>
  <c r="LP66" i="1"/>
  <c r="LN66" i="1"/>
  <c r="LM66" i="1"/>
  <c r="LK66" i="1"/>
  <c r="LU65" i="1"/>
  <c r="LW65" i="1" s="1"/>
  <c r="BS81" i="13" s="1"/>
  <c r="LT65" i="1"/>
  <c r="LV65" i="1" s="1"/>
  <c r="BS75" i="13" s="1"/>
  <c r="LP65" i="1"/>
  <c r="LN65" i="1"/>
  <c r="LM65" i="1"/>
  <c r="LK65" i="1"/>
  <c r="LU64" i="1"/>
  <c r="LT64" i="1"/>
  <c r="LP64" i="1"/>
  <c r="LN64" i="1"/>
  <c r="LM64" i="1"/>
  <c r="LK64" i="1"/>
  <c r="KZ62" i="1"/>
  <c r="KW62" i="1"/>
  <c r="LG69" i="1"/>
  <c r="LI69" i="1" s="1"/>
  <c r="BP85" i="13" s="1"/>
  <c r="LF69" i="1"/>
  <c r="LH69" i="1" s="1"/>
  <c r="BP79" i="13" s="1"/>
  <c r="LB69" i="1"/>
  <c r="KZ69" i="1"/>
  <c r="KY69" i="1"/>
  <c r="KW69" i="1"/>
  <c r="LG68" i="1"/>
  <c r="LI68" i="1" s="1"/>
  <c r="BP84" i="13" s="1"/>
  <c r="LF68" i="1"/>
  <c r="LH68" i="1" s="1"/>
  <c r="BP78" i="13" s="1"/>
  <c r="LB68" i="1"/>
  <c r="KZ68" i="1"/>
  <c r="KY68" i="1"/>
  <c r="KW68" i="1"/>
  <c r="LG67" i="1"/>
  <c r="LI67" i="1" s="1"/>
  <c r="BP83" i="13" s="1"/>
  <c r="LF67" i="1"/>
  <c r="LH67" i="1" s="1"/>
  <c r="BP77" i="13" s="1"/>
  <c r="LB67" i="1"/>
  <c r="KZ67" i="1"/>
  <c r="KY67" i="1"/>
  <c r="KW67" i="1"/>
  <c r="LG66" i="1"/>
  <c r="LI66" i="1" s="1"/>
  <c r="BP82" i="13" s="1"/>
  <c r="LF66" i="1"/>
  <c r="LH66" i="1" s="1"/>
  <c r="BP76" i="13" s="1"/>
  <c r="LB66" i="1"/>
  <c r="KZ66" i="1"/>
  <c r="KY66" i="1"/>
  <c r="KW66" i="1"/>
  <c r="LG65" i="1"/>
  <c r="LI65" i="1" s="1"/>
  <c r="BP81" i="13" s="1"/>
  <c r="LF65" i="1"/>
  <c r="LH65" i="1" s="1"/>
  <c r="BP75" i="13" s="1"/>
  <c r="LB65" i="1"/>
  <c r="KZ65" i="1"/>
  <c r="KY65" i="1"/>
  <c r="KW65" i="1"/>
  <c r="LG64" i="1"/>
  <c r="LF64" i="1"/>
  <c r="LB64" i="1"/>
  <c r="KZ64" i="1"/>
  <c r="KY64" i="1"/>
  <c r="KW64" i="1"/>
  <c r="KL62" i="1"/>
  <c r="KI62" i="1"/>
  <c r="KS69" i="1"/>
  <c r="KU69" i="1" s="1"/>
  <c r="BM85" i="13" s="1"/>
  <c r="KR69" i="1"/>
  <c r="KT69" i="1" s="1"/>
  <c r="BM79" i="13" s="1"/>
  <c r="KN69" i="1"/>
  <c r="KL69" i="1"/>
  <c r="KK69" i="1"/>
  <c r="KI69" i="1"/>
  <c r="KS68" i="1"/>
  <c r="KU68" i="1" s="1"/>
  <c r="BM84" i="13" s="1"/>
  <c r="KR68" i="1"/>
  <c r="KT68" i="1" s="1"/>
  <c r="BM78" i="13" s="1"/>
  <c r="KN68" i="1"/>
  <c r="KL68" i="1"/>
  <c r="KK68" i="1"/>
  <c r="KI68" i="1"/>
  <c r="KS67" i="1"/>
  <c r="KU67" i="1" s="1"/>
  <c r="BM83" i="13" s="1"/>
  <c r="KR67" i="1"/>
  <c r="KT67" i="1" s="1"/>
  <c r="BM77" i="13" s="1"/>
  <c r="KN67" i="1"/>
  <c r="KL67" i="1"/>
  <c r="KK67" i="1"/>
  <c r="KI67" i="1"/>
  <c r="KS66" i="1"/>
  <c r="KU66" i="1" s="1"/>
  <c r="BM82" i="13" s="1"/>
  <c r="KR66" i="1"/>
  <c r="KT66" i="1" s="1"/>
  <c r="BM76" i="13" s="1"/>
  <c r="KN66" i="1"/>
  <c r="KL66" i="1"/>
  <c r="KK66" i="1"/>
  <c r="KI66" i="1"/>
  <c r="KS65" i="1"/>
  <c r="KU65" i="1" s="1"/>
  <c r="BM81" i="13" s="1"/>
  <c r="KR65" i="1"/>
  <c r="KT65" i="1" s="1"/>
  <c r="BM75" i="13" s="1"/>
  <c r="KN65" i="1"/>
  <c r="KL65" i="1"/>
  <c r="KK65" i="1"/>
  <c r="KI65" i="1"/>
  <c r="KS64" i="1"/>
  <c r="KR64" i="1"/>
  <c r="KN64" i="1"/>
  <c r="KL64" i="1"/>
  <c r="KK64" i="1"/>
  <c r="KI64" i="1"/>
  <c r="JX62" i="1"/>
  <c r="JU62" i="1"/>
  <c r="KE69" i="1"/>
  <c r="KG69" i="1" s="1"/>
  <c r="BJ85" i="13" s="1"/>
  <c r="KD69" i="1"/>
  <c r="KF69" i="1" s="1"/>
  <c r="BJ79" i="13" s="1"/>
  <c r="JZ69" i="1"/>
  <c r="JX69" i="1"/>
  <c r="JW69" i="1"/>
  <c r="JU69" i="1"/>
  <c r="KE68" i="1"/>
  <c r="KG68" i="1" s="1"/>
  <c r="BJ84" i="13" s="1"/>
  <c r="KD68" i="1"/>
  <c r="KF68" i="1" s="1"/>
  <c r="BJ78" i="13" s="1"/>
  <c r="JZ68" i="1"/>
  <c r="JX68" i="1"/>
  <c r="JW68" i="1"/>
  <c r="JU68" i="1"/>
  <c r="KE67" i="1"/>
  <c r="KG67" i="1" s="1"/>
  <c r="BJ83" i="13" s="1"/>
  <c r="KD67" i="1"/>
  <c r="KF67" i="1" s="1"/>
  <c r="BJ77" i="13" s="1"/>
  <c r="JZ67" i="1"/>
  <c r="JX67" i="1"/>
  <c r="JW67" i="1"/>
  <c r="JU67" i="1"/>
  <c r="KE66" i="1"/>
  <c r="KG66" i="1" s="1"/>
  <c r="BJ82" i="13" s="1"/>
  <c r="KD66" i="1"/>
  <c r="KF66" i="1" s="1"/>
  <c r="BJ76" i="13" s="1"/>
  <c r="JZ66" i="1"/>
  <c r="JX66" i="1"/>
  <c r="JW66" i="1"/>
  <c r="JU66" i="1"/>
  <c r="KE65" i="1"/>
  <c r="KG65" i="1" s="1"/>
  <c r="BJ81" i="13" s="1"/>
  <c r="KD65" i="1"/>
  <c r="KF65" i="1" s="1"/>
  <c r="BJ75" i="13" s="1"/>
  <c r="JZ65" i="1"/>
  <c r="JX65" i="1"/>
  <c r="JW65" i="1"/>
  <c r="JU65" i="1"/>
  <c r="KE64" i="1"/>
  <c r="KD64" i="1"/>
  <c r="JZ64" i="1"/>
  <c r="JX64" i="1"/>
  <c r="JW64" i="1"/>
  <c r="JU64" i="1"/>
  <c r="IV62" i="1"/>
  <c r="IS62" i="1"/>
  <c r="JC69" i="1"/>
  <c r="JE69" i="1" s="1"/>
  <c r="BD85" i="13" s="1"/>
  <c r="JB69" i="1"/>
  <c r="JD69" i="1" s="1"/>
  <c r="BD79" i="13" s="1"/>
  <c r="IX69" i="1"/>
  <c r="IV69" i="1"/>
  <c r="IU69" i="1"/>
  <c r="IS69" i="1"/>
  <c r="JC68" i="1"/>
  <c r="JE68" i="1" s="1"/>
  <c r="BD84" i="13" s="1"/>
  <c r="JB68" i="1"/>
  <c r="JD68" i="1" s="1"/>
  <c r="BD78" i="13" s="1"/>
  <c r="IX68" i="1"/>
  <c r="IV68" i="1"/>
  <c r="IU68" i="1"/>
  <c r="IS68" i="1"/>
  <c r="JC67" i="1"/>
  <c r="JE67" i="1" s="1"/>
  <c r="BD83" i="13" s="1"/>
  <c r="JB67" i="1"/>
  <c r="JD67" i="1" s="1"/>
  <c r="BD77" i="13" s="1"/>
  <c r="IX67" i="1"/>
  <c r="IV67" i="1"/>
  <c r="IU67" i="1"/>
  <c r="IS67" i="1"/>
  <c r="JC66" i="1"/>
  <c r="JE66" i="1" s="1"/>
  <c r="BD82" i="13" s="1"/>
  <c r="JB66" i="1"/>
  <c r="JD66" i="1" s="1"/>
  <c r="BD76" i="13" s="1"/>
  <c r="IX66" i="1"/>
  <c r="IV66" i="1"/>
  <c r="IU66" i="1"/>
  <c r="IS66" i="1"/>
  <c r="JC65" i="1"/>
  <c r="JE65" i="1" s="1"/>
  <c r="BD81" i="13" s="1"/>
  <c r="JB65" i="1"/>
  <c r="JD65" i="1" s="1"/>
  <c r="BD75" i="13" s="1"/>
  <c r="IX65" i="1"/>
  <c r="IV65" i="1"/>
  <c r="IU65" i="1"/>
  <c r="IS65" i="1"/>
  <c r="JC64" i="1"/>
  <c r="JB64" i="1"/>
  <c r="IX64" i="1"/>
  <c r="IV64" i="1"/>
  <c r="IU64" i="1"/>
  <c r="IS64" i="1"/>
  <c r="HT62" i="1"/>
  <c r="HQ62" i="1"/>
  <c r="IA69" i="1"/>
  <c r="IC69" i="1" s="1"/>
  <c r="AX85" i="13" s="1"/>
  <c r="HZ69" i="1"/>
  <c r="IB69" i="1" s="1"/>
  <c r="AX79" i="13" s="1"/>
  <c r="HV69" i="1"/>
  <c r="HT69" i="1"/>
  <c r="HS69" i="1"/>
  <c r="HQ69" i="1"/>
  <c r="IA68" i="1"/>
  <c r="IC68" i="1" s="1"/>
  <c r="AX84" i="13" s="1"/>
  <c r="HZ68" i="1"/>
  <c r="IB68" i="1" s="1"/>
  <c r="AX78" i="13" s="1"/>
  <c r="HV68" i="1"/>
  <c r="HT68" i="1"/>
  <c r="HS68" i="1"/>
  <c r="HQ68" i="1"/>
  <c r="IA67" i="1"/>
  <c r="IC67" i="1" s="1"/>
  <c r="AX83" i="13" s="1"/>
  <c r="HZ67" i="1"/>
  <c r="IB67" i="1" s="1"/>
  <c r="AX77" i="13" s="1"/>
  <c r="HV67" i="1"/>
  <c r="HT67" i="1"/>
  <c r="HS67" i="1"/>
  <c r="HQ67" i="1"/>
  <c r="IA66" i="1"/>
  <c r="IC66" i="1" s="1"/>
  <c r="AX82" i="13" s="1"/>
  <c r="HZ66" i="1"/>
  <c r="IB66" i="1" s="1"/>
  <c r="AX76" i="13" s="1"/>
  <c r="HV66" i="1"/>
  <c r="HT66" i="1"/>
  <c r="HS66" i="1"/>
  <c r="HQ66" i="1"/>
  <c r="IA65" i="1"/>
  <c r="IC65" i="1" s="1"/>
  <c r="AX81" i="13" s="1"/>
  <c r="HZ65" i="1"/>
  <c r="IB65" i="1" s="1"/>
  <c r="AX75" i="13" s="1"/>
  <c r="HV65" i="1"/>
  <c r="HT65" i="1"/>
  <c r="HS65" i="1"/>
  <c r="HQ65" i="1"/>
  <c r="IA64" i="1"/>
  <c r="HZ64" i="1"/>
  <c r="HV64" i="1"/>
  <c r="HT64" i="1"/>
  <c r="HS64" i="1"/>
  <c r="HQ64" i="1"/>
  <c r="HF62" i="1"/>
  <c r="HC62" i="1"/>
  <c r="HM69" i="1"/>
  <c r="HO69" i="1" s="1"/>
  <c r="AU85" i="13" s="1"/>
  <c r="HL69" i="1"/>
  <c r="HN69" i="1" s="1"/>
  <c r="AU79" i="13" s="1"/>
  <c r="HH69" i="1"/>
  <c r="HF69" i="1"/>
  <c r="HE69" i="1"/>
  <c r="HC69" i="1"/>
  <c r="HM68" i="1"/>
  <c r="HO68" i="1" s="1"/>
  <c r="AU84" i="13" s="1"/>
  <c r="HL68" i="1"/>
  <c r="HN68" i="1" s="1"/>
  <c r="AU78" i="13" s="1"/>
  <c r="HH68" i="1"/>
  <c r="HF68" i="1"/>
  <c r="HE68" i="1"/>
  <c r="HC68" i="1"/>
  <c r="HM67" i="1"/>
  <c r="HO67" i="1" s="1"/>
  <c r="AU83" i="13" s="1"/>
  <c r="HL67" i="1"/>
  <c r="HN67" i="1" s="1"/>
  <c r="AU77" i="13" s="1"/>
  <c r="HH67" i="1"/>
  <c r="HF67" i="1"/>
  <c r="HE67" i="1"/>
  <c r="HC67" i="1"/>
  <c r="HM66" i="1"/>
  <c r="HO66" i="1" s="1"/>
  <c r="AU82" i="13" s="1"/>
  <c r="HL66" i="1"/>
  <c r="HN66" i="1" s="1"/>
  <c r="AU76" i="13" s="1"/>
  <c r="HH66" i="1"/>
  <c r="HF66" i="1"/>
  <c r="HE66" i="1"/>
  <c r="HC66" i="1"/>
  <c r="HM65" i="1"/>
  <c r="HO65" i="1" s="1"/>
  <c r="AU81" i="13" s="1"/>
  <c r="HL65" i="1"/>
  <c r="HN65" i="1" s="1"/>
  <c r="AU75" i="13" s="1"/>
  <c r="HH65" i="1"/>
  <c r="HF65" i="1"/>
  <c r="HE65" i="1"/>
  <c r="HC65" i="1"/>
  <c r="HM64" i="1"/>
  <c r="HL64" i="1"/>
  <c r="HH64" i="1"/>
  <c r="HF64" i="1"/>
  <c r="HE64" i="1"/>
  <c r="HC64" i="1"/>
  <c r="GR62" i="1"/>
  <c r="GO62" i="1"/>
  <c r="GY69" i="1"/>
  <c r="HA69" i="1" s="1"/>
  <c r="AR85" i="13" s="1"/>
  <c r="GX69" i="1"/>
  <c r="GZ69" i="1" s="1"/>
  <c r="AR79" i="13" s="1"/>
  <c r="GT69" i="1"/>
  <c r="GR69" i="1"/>
  <c r="GQ69" i="1"/>
  <c r="GO69" i="1"/>
  <c r="GY68" i="1"/>
  <c r="HA68" i="1" s="1"/>
  <c r="AR84" i="13" s="1"/>
  <c r="GX68" i="1"/>
  <c r="GZ68" i="1" s="1"/>
  <c r="AR78" i="13" s="1"/>
  <c r="GT68" i="1"/>
  <c r="GR68" i="1"/>
  <c r="GQ68" i="1"/>
  <c r="GO68" i="1"/>
  <c r="GY67" i="1"/>
  <c r="HA67" i="1" s="1"/>
  <c r="AR83" i="13" s="1"/>
  <c r="GX67" i="1"/>
  <c r="GZ67" i="1" s="1"/>
  <c r="AR77" i="13" s="1"/>
  <c r="GT67" i="1"/>
  <c r="GR67" i="1"/>
  <c r="GQ67" i="1"/>
  <c r="GO67" i="1"/>
  <c r="GY66" i="1"/>
  <c r="HA66" i="1" s="1"/>
  <c r="AR82" i="13" s="1"/>
  <c r="GX66" i="1"/>
  <c r="GZ66" i="1" s="1"/>
  <c r="AR76" i="13" s="1"/>
  <c r="GT66" i="1"/>
  <c r="GR66" i="1"/>
  <c r="GQ66" i="1"/>
  <c r="GO66" i="1"/>
  <c r="GY65" i="1"/>
  <c r="HA65" i="1" s="1"/>
  <c r="AR81" i="13" s="1"/>
  <c r="GX65" i="1"/>
  <c r="GZ65" i="1" s="1"/>
  <c r="AR75" i="13" s="1"/>
  <c r="GT65" i="1"/>
  <c r="GR65" i="1"/>
  <c r="GQ65" i="1"/>
  <c r="GO65" i="1"/>
  <c r="GY64" i="1"/>
  <c r="GX64" i="1"/>
  <c r="GT64" i="1"/>
  <c r="GR64" i="1"/>
  <c r="GQ64" i="1"/>
  <c r="GO64" i="1"/>
  <c r="GD62" i="1"/>
  <c r="GA62" i="1"/>
  <c r="GK69" i="1"/>
  <c r="GM69" i="1" s="1"/>
  <c r="AO85" i="13" s="1"/>
  <c r="GJ69" i="1"/>
  <c r="GL69" i="1" s="1"/>
  <c r="AO79" i="13" s="1"/>
  <c r="GF69" i="1"/>
  <c r="GD69" i="1"/>
  <c r="GC69" i="1"/>
  <c r="GA69" i="1"/>
  <c r="GK68" i="1"/>
  <c r="GM68" i="1" s="1"/>
  <c r="AO84" i="13" s="1"/>
  <c r="GJ68" i="1"/>
  <c r="GL68" i="1" s="1"/>
  <c r="AO78" i="13" s="1"/>
  <c r="GF68" i="1"/>
  <c r="GD68" i="1"/>
  <c r="GC68" i="1"/>
  <c r="GA68" i="1"/>
  <c r="GK67" i="1"/>
  <c r="GM67" i="1" s="1"/>
  <c r="AO83" i="13" s="1"/>
  <c r="GJ67" i="1"/>
  <c r="GL67" i="1" s="1"/>
  <c r="AO77" i="13" s="1"/>
  <c r="GF67" i="1"/>
  <c r="GD67" i="1"/>
  <c r="GC67" i="1"/>
  <c r="GA67" i="1"/>
  <c r="GK66" i="1"/>
  <c r="GM66" i="1" s="1"/>
  <c r="AO82" i="13" s="1"/>
  <c r="GJ66" i="1"/>
  <c r="GL66" i="1" s="1"/>
  <c r="AO76" i="13" s="1"/>
  <c r="GF66" i="1"/>
  <c r="GD66" i="1"/>
  <c r="GC66" i="1"/>
  <c r="GA66" i="1"/>
  <c r="GK65" i="1"/>
  <c r="GM65" i="1" s="1"/>
  <c r="AO81" i="13" s="1"/>
  <c r="GJ65" i="1"/>
  <c r="GL65" i="1" s="1"/>
  <c r="AO75" i="13" s="1"/>
  <c r="GF65" i="1"/>
  <c r="GD65" i="1"/>
  <c r="GC65" i="1"/>
  <c r="GA65" i="1"/>
  <c r="GK64" i="1"/>
  <c r="GJ64" i="1"/>
  <c r="GF64" i="1"/>
  <c r="GD64" i="1"/>
  <c r="GC64" i="1"/>
  <c r="GA64" i="1"/>
  <c r="FP62" i="1"/>
  <c r="FM62" i="1"/>
  <c r="FW69" i="1"/>
  <c r="FY69" i="1" s="1"/>
  <c r="AL85" i="13" s="1"/>
  <c r="FV69" i="1"/>
  <c r="FX69" i="1" s="1"/>
  <c r="AL79" i="13" s="1"/>
  <c r="FR69" i="1"/>
  <c r="FP69" i="1"/>
  <c r="FO69" i="1"/>
  <c r="FM69" i="1"/>
  <c r="FW68" i="1"/>
  <c r="FY68" i="1" s="1"/>
  <c r="AL84" i="13" s="1"/>
  <c r="FV68" i="1"/>
  <c r="FX68" i="1" s="1"/>
  <c r="AL78" i="13" s="1"/>
  <c r="FR68" i="1"/>
  <c r="FP68" i="1"/>
  <c r="FO68" i="1"/>
  <c r="FM68" i="1"/>
  <c r="FW67" i="1"/>
  <c r="FY67" i="1" s="1"/>
  <c r="AL83" i="13" s="1"/>
  <c r="FV67" i="1"/>
  <c r="FX67" i="1" s="1"/>
  <c r="AL77" i="13" s="1"/>
  <c r="FR67" i="1"/>
  <c r="FP67" i="1"/>
  <c r="FO67" i="1"/>
  <c r="FM67" i="1"/>
  <c r="FW66" i="1"/>
  <c r="FY66" i="1" s="1"/>
  <c r="AL82" i="13" s="1"/>
  <c r="FV66" i="1"/>
  <c r="FX66" i="1" s="1"/>
  <c r="AL76" i="13" s="1"/>
  <c r="FR66" i="1"/>
  <c r="FP66" i="1"/>
  <c r="FO66" i="1"/>
  <c r="FM66" i="1"/>
  <c r="FW65" i="1"/>
  <c r="FY65" i="1" s="1"/>
  <c r="AL81" i="13" s="1"/>
  <c r="FV65" i="1"/>
  <c r="FX65" i="1" s="1"/>
  <c r="AL75" i="13" s="1"/>
  <c r="FR65" i="1"/>
  <c r="FP65" i="1"/>
  <c r="FO65" i="1"/>
  <c r="FM65" i="1"/>
  <c r="FW64" i="1"/>
  <c r="FV64" i="1"/>
  <c r="FR64" i="1"/>
  <c r="FP64" i="1"/>
  <c r="FO64" i="1"/>
  <c r="FM64" i="1"/>
  <c r="FB62" i="1"/>
  <c r="EY62" i="1"/>
  <c r="FI69" i="1"/>
  <c r="FK69" i="1" s="1"/>
  <c r="AI85" i="13" s="1"/>
  <c r="FH69" i="1"/>
  <c r="FJ69" i="1" s="1"/>
  <c r="AI79" i="13" s="1"/>
  <c r="FD69" i="1"/>
  <c r="FB69" i="1"/>
  <c r="FA69" i="1"/>
  <c r="EY69" i="1"/>
  <c r="FI68" i="1"/>
  <c r="FK68" i="1" s="1"/>
  <c r="AI84" i="13" s="1"/>
  <c r="FH68" i="1"/>
  <c r="FJ68" i="1" s="1"/>
  <c r="AI78" i="13" s="1"/>
  <c r="FD68" i="1"/>
  <c r="FB68" i="1"/>
  <c r="FA68" i="1"/>
  <c r="EY68" i="1"/>
  <c r="FI67" i="1"/>
  <c r="FK67" i="1" s="1"/>
  <c r="AI83" i="13" s="1"/>
  <c r="FH67" i="1"/>
  <c r="FJ67" i="1" s="1"/>
  <c r="AI77" i="13" s="1"/>
  <c r="FD67" i="1"/>
  <c r="FB67" i="1"/>
  <c r="FA67" i="1"/>
  <c r="EY67" i="1"/>
  <c r="FI66" i="1"/>
  <c r="FK66" i="1" s="1"/>
  <c r="AI82" i="13" s="1"/>
  <c r="FH66" i="1"/>
  <c r="FJ66" i="1" s="1"/>
  <c r="AI76" i="13" s="1"/>
  <c r="FD66" i="1"/>
  <c r="FB66" i="1"/>
  <c r="FA66" i="1"/>
  <c r="EY66" i="1"/>
  <c r="FI65" i="1"/>
  <c r="FK65" i="1" s="1"/>
  <c r="AI81" i="13" s="1"/>
  <c r="FH65" i="1"/>
  <c r="FJ65" i="1" s="1"/>
  <c r="AI75" i="13" s="1"/>
  <c r="FD65" i="1"/>
  <c r="FB65" i="1"/>
  <c r="FA65" i="1"/>
  <c r="EY65" i="1"/>
  <c r="FI64" i="1"/>
  <c r="FH64" i="1"/>
  <c r="FD64" i="1"/>
  <c r="FB64" i="1"/>
  <c r="FA64" i="1"/>
  <c r="EY64" i="1"/>
  <c r="EN62" i="1"/>
  <c r="EK62" i="1"/>
  <c r="EU69" i="1"/>
  <c r="EW69" i="1" s="1"/>
  <c r="AF85" i="13" s="1"/>
  <c r="ET69" i="1"/>
  <c r="EV69" i="1" s="1"/>
  <c r="AF79" i="13" s="1"/>
  <c r="EP69" i="1"/>
  <c r="EN69" i="1"/>
  <c r="EM69" i="1"/>
  <c r="EK69" i="1"/>
  <c r="EU68" i="1"/>
  <c r="EW68" i="1" s="1"/>
  <c r="AF84" i="13" s="1"/>
  <c r="ET68" i="1"/>
  <c r="EV68" i="1" s="1"/>
  <c r="AF78" i="13" s="1"/>
  <c r="EP68" i="1"/>
  <c r="EN68" i="1"/>
  <c r="EM68" i="1"/>
  <c r="EK68" i="1"/>
  <c r="EU67" i="1"/>
  <c r="EW67" i="1" s="1"/>
  <c r="AF83" i="13" s="1"/>
  <c r="ET67" i="1"/>
  <c r="EV67" i="1" s="1"/>
  <c r="AF77" i="13" s="1"/>
  <c r="EP67" i="1"/>
  <c r="EN67" i="1"/>
  <c r="EM67" i="1"/>
  <c r="EK67" i="1"/>
  <c r="EU66" i="1"/>
  <c r="EW66" i="1" s="1"/>
  <c r="AF82" i="13" s="1"/>
  <c r="ET66" i="1"/>
  <c r="EV66" i="1" s="1"/>
  <c r="AF76" i="13" s="1"/>
  <c r="EP66" i="1"/>
  <c r="EN66" i="1"/>
  <c r="EM66" i="1"/>
  <c r="EK66" i="1"/>
  <c r="EU65" i="1"/>
  <c r="EW65" i="1" s="1"/>
  <c r="AF81" i="13" s="1"/>
  <c r="ET65" i="1"/>
  <c r="EV65" i="1" s="1"/>
  <c r="AF75" i="13" s="1"/>
  <c r="EP65" i="1"/>
  <c r="EN65" i="1"/>
  <c r="EM65" i="1"/>
  <c r="EK65" i="1"/>
  <c r="EU64" i="1"/>
  <c r="ET64" i="1"/>
  <c r="EP64" i="1"/>
  <c r="EN64" i="1"/>
  <c r="EM64" i="1"/>
  <c r="EK64" i="1"/>
  <c r="DZ62" i="1"/>
  <c r="DW62" i="1"/>
  <c r="EG69" i="1"/>
  <c r="EI69" i="1" s="1"/>
  <c r="AC85" i="13" s="1"/>
  <c r="EF69" i="1"/>
  <c r="EH69" i="1" s="1"/>
  <c r="AC79" i="13" s="1"/>
  <c r="EB69" i="1"/>
  <c r="DZ69" i="1"/>
  <c r="DY69" i="1"/>
  <c r="DW69" i="1"/>
  <c r="EG68" i="1"/>
  <c r="EI68" i="1" s="1"/>
  <c r="AC84" i="13" s="1"/>
  <c r="EF68" i="1"/>
  <c r="EH68" i="1" s="1"/>
  <c r="AC78" i="13" s="1"/>
  <c r="EB68" i="1"/>
  <c r="DZ68" i="1"/>
  <c r="DY68" i="1"/>
  <c r="DW68" i="1"/>
  <c r="EG67" i="1"/>
  <c r="EI67" i="1" s="1"/>
  <c r="AC83" i="13" s="1"/>
  <c r="EF67" i="1"/>
  <c r="EH67" i="1" s="1"/>
  <c r="AC77" i="13" s="1"/>
  <c r="EB67" i="1"/>
  <c r="DZ67" i="1"/>
  <c r="DY67" i="1"/>
  <c r="DW67" i="1"/>
  <c r="EG66" i="1"/>
  <c r="EI66" i="1" s="1"/>
  <c r="AC82" i="13" s="1"/>
  <c r="EF66" i="1"/>
  <c r="EH66" i="1" s="1"/>
  <c r="AC76" i="13" s="1"/>
  <c r="EB66" i="1"/>
  <c r="DZ66" i="1"/>
  <c r="DY66" i="1"/>
  <c r="DW66" i="1"/>
  <c r="EG65" i="1"/>
  <c r="EI65" i="1" s="1"/>
  <c r="AC81" i="13" s="1"/>
  <c r="EF65" i="1"/>
  <c r="EH65" i="1" s="1"/>
  <c r="AC75" i="13" s="1"/>
  <c r="EB65" i="1"/>
  <c r="DZ65" i="1"/>
  <c r="DY65" i="1"/>
  <c r="DW65" i="1"/>
  <c r="EG64" i="1"/>
  <c r="EF64" i="1"/>
  <c r="EB64" i="1"/>
  <c r="DZ64" i="1"/>
  <c r="DY64" i="1"/>
  <c r="DW64" i="1"/>
  <c r="DL62" i="1"/>
  <c r="DI62" i="1"/>
  <c r="DS69" i="1"/>
  <c r="DU69" i="1" s="1"/>
  <c r="Z85" i="13" s="1"/>
  <c r="DR69" i="1"/>
  <c r="DT69" i="1" s="1"/>
  <c r="Z79" i="13" s="1"/>
  <c r="DN69" i="1"/>
  <c r="DL69" i="1"/>
  <c r="DK69" i="1"/>
  <c r="DI69" i="1"/>
  <c r="DS68" i="1"/>
  <c r="DU68" i="1" s="1"/>
  <c r="Z84" i="13" s="1"/>
  <c r="DR68" i="1"/>
  <c r="DT68" i="1" s="1"/>
  <c r="Z78" i="13" s="1"/>
  <c r="DN68" i="1"/>
  <c r="DL68" i="1"/>
  <c r="DK68" i="1"/>
  <c r="DI68" i="1"/>
  <c r="DS67" i="1"/>
  <c r="DU67" i="1" s="1"/>
  <c r="Z83" i="13" s="1"/>
  <c r="DR67" i="1"/>
  <c r="DT67" i="1" s="1"/>
  <c r="Z77" i="13" s="1"/>
  <c r="DN67" i="1"/>
  <c r="DL67" i="1"/>
  <c r="DK67" i="1"/>
  <c r="DI67" i="1"/>
  <c r="DS66" i="1"/>
  <c r="DU66" i="1" s="1"/>
  <c r="Z82" i="13" s="1"/>
  <c r="DR66" i="1"/>
  <c r="DT66" i="1" s="1"/>
  <c r="Z76" i="13" s="1"/>
  <c r="DN66" i="1"/>
  <c r="DL66" i="1"/>
  <c r="DK66" i="1"/>
  <c r="DI66" i="1"/>
  <c r="DS65" i="1"/>
  <c r="DU65" i="1" s="1"/>
  <c r="Z81" i="13" s="1"/>
  <c r="DR65" i="1"/>
  <c r="DT65" i="1" s="1"/>
  <c r="Z75" i="13" s="1"/>
  <c r="DN65" i="1"/>
  <c r="DL65" i="1"/>
  <c r="DK65" i="1"/>
  <c r="DI65" i="1"/>
  <c r="DS64" i="1"/>
  <c r="DR64" i="1"/>
  <c r="DN64" i="1"/>
  <c r="DL64" i="1"/>
  <c r="DK64" i="1"/>
  <c r="DI64" i="1"/>
  <c r="CX62" i="1"/>
  <c r="CU62" i="1"/>
  <c r="DE69" i="1"/>
  <c r="DG69" i="1" s="1"/>
  <c r="W85" i="13" s="1"/>
  <c r="DD69" i="1"/>
  <c r="DF69" i="1" s="1"/>
  <c r="W79" i="13" s="1"/>
  <c r="CZ69" i="1"/>
  <c r="CX69" i="1"/>
  <c r="CW69" i="1"/>
  <c r="CU69" i="1"/>
  <c r="DE68" i="1"/>
  <c r="DG68" i="1" s="1"/>
  <c r="W84" i="13" s="1"/>
  <c r="DD68" i="1"/>
  <c r="DF68" i="1" s="1"/>
  <c r="W78" i="13" s="1"/>
  <c r="CZ68" i="1"/>
  <c r="CX68" i="1"/>
  <c r="CW68" i="1"/>
  <c r="CU68" i="1"/>
  <c r="DE67" i="1"/>
  <c r="DG67" i="1" s="1"/>
  <c r="W83" i="13" s="1"/>
  <c r="DD67" i="1"/>
  <c r="DF67" i="1" s="1"/>
  <c r="W77" i="13" s="1"/>
  <c r="CZ67" i="1"/>
  <c r="CX67" i="1"/>
  <c r="CW67" i="1"/>
  <c r="CU67" i="1"/>
  <c r="DE66" i="1"/>
  <c r="DG66" i="1" s="1"/>
  <c r="W82" i="13" s="1"/>
  <c r="DD66" i="1"/>
  <c r="DF66" i="1" s="1"/>
  <c r="W76" i="13" s="1"/>
  <c r="CZ66" i="1"/>
  <c r="CX66" i="1"/>
  <c r="CW66" i="1"/>
  <c r="CU66" i="1"/>
  <c r="DE65" i="1"/>
  <c r="DG65" i="1" s="1"/>
  <c r="W81" i="13" s="1"/>
  <c r="DD65" i="1"/>
  <c r="DF65" i="1" s="1"/>
  <c r="W75" i="13" s="1"/>
  <c r="CZ65" i="1"/>
  <c r="CX65" i="1"/>
  <c r="CW65" i="1"/>
  <c r="CU65" i="1"/>
  <c r="DE64" i="1"/>
  <c r="DD64" i="1"/>
  <c r="CZ64" i="1"/>
  <c r="CX64" i="1"/>
  <c r="CW64" i="1"/>
  <c r="CU64" i="1"/>
  <c r="CE69" i="1"/>
  <c r="Q85" i="13" s="1"/>
  <c r="CD69" i="1"/>
  <c r="Q79" i="13" s="1"/>
  <c r="CE68" i="1"/>
  <c r="Q84" i="13" s="1"/>
  <c r="CD68" i="1"/>
  <c r="Q78" i="13" s="1"/>
  <c r="CE67" i="1"/>
  <c r="Q83" i="13" s="1"/>
  <c r="CD67" i="1"/>
  <c r="Q77" i="13" s="1"/>
  <c r="CE66" i="1"/>
  <c r="Q82" i="13" s="1"/>
  <c r="CD66" i="1"/>
  <c r="Q76" i="13" s="1"/>
  <c r="CE65" i="1"/>
  <c r="Q81" i="13" s="1"/>
  <c r="CD65" i="1"/>
  <c r="Q75" i="13" s="1"/>
  <c r="BH62" i="1"/>
  <c r="BE62" i="1"/>
  <c r="BO69" i="1"/>
  <c r="BQ69" i="1" s="1"/>
  <c r="N85" i="13" s="1"/>
  <c r="BN69" i="1"/>
  <c r="BP69" i="1" s="1"/>
  <c r="N79" i="13" s="1"/>
  <c r="BJ69" i="1"/>
  <c r="BH69" i="1"/>
  <c r="BG69" i="1"/>
  <c r="BE69" i="1"/>
  <c r="BO68" i="1"/>
  <c r="BQ68" i="1" s="1"/>
  <c r="N84" i="13" s="1"/>
  <c r="BN68" i="1"/>
  <c r="BP68" i="1" s="1"/>
  <c r="N78" i="13" s="1"/>
  <c r="BJ68" i="1"/>
  <c r="BH68" i="1"/>
  <c r="BG68" i="1"/>
  <c r="BE68" i="1"/>
  <c r="BO67" i="1"/>
  <c r="BQ67" i="1" s="1"/>
  <c r="N83" i="13" s="1"/>
  <c r="BN67" i="1"/>
  <c r="BP67" i="1" s="1"/>
  <c r="N77" i="13" s="1"/>
  <c r="BJ67" i="1"/>
  <c r="BH67" i="1"/>
  <c r="BG67" i="1"/>
  <c r="BE67" i="1"/>
  <c r="BO66" i="1"/>
  <c r="BQ66" i="1" s="1"/>
  <c r="N82" i="13" s="1"/>
  <c r="BN66" i="1"/>
  <c r="BP66" i="1" s="1"/>
  <c r="N76" i="13" s="1"/>
  <c r="BJ66" i="1"/>
  <c r="BH66" i="1"/>
  <c r="BG66" i="1"/>
  <c r="BE66" i="1"/>
  <c r="BO65" i="1"/>
  <c r="BQ65" i="1" s="1"/>
  <c r="N81" i="13" s="1"/>
  <c r="BN65" i="1"/>
  <c r="BP65" i="1" s="1"/>
  <c r="N75" i="13" s="1"/>
  <c r="BJ65" i="1"/>
  <c r="BH65" i="1"/>
  <c r="BG65" i="1"/>
  <c r="BE65" i="1"/>
  <c r="BO64" i="1"/>
  <c r="BN64" i="1"/>
  <c r="BJ64" i="1"/>
  <c r="BH64" i="1"/>
  <c r="BG64" i="1"/>
  <c r="BE64" i="1"/>
  <c r="AT62" i="1"/>
  <c r="AQ62" i="1"/>
  <c r="BA69" i="1"/>
  <c r="BC69" i="1" s="1"/>
  <c r="K85" i="13" s="1"/>
  <c r="AZ69" i="1"/>
  <c r="BB69" i="1" s="1"/>
  <c r="K79" i="13" s="1"/>
  <c r="AV69" i="1"/>
  <c r="AT69" i="1"/>
  <c r="AS69" i="1"/>
  <c r="AQ69" i="1"/>
  <c r="BA68" i="1"/>
  <c r="BC68" i="1" s="1"/>
  <c r="K84" i="13" s="1"/>
  <c r="AZ68" i="1"/>
  <c r="BB68" i="1" s="1"/>
  <c r="K78" i="13" s="1"/>
  <c r="AV68" i="1"/>
  <c r="AT68" i="1"/>
  <c r="AS68" i="1"/>
  <c r="AQ68" i="1"/>
  <c r="BA67" i="1"/>
  <c r="BC67" i="1" s="1"/>
  <c r="K83" i="13" s="1"/>
  <c r="AZ67" i="1"/>
  <c r="BB67" i="1" s="1"/>
  <c r="K77" i="13" s="1"/>
  <c r="AV67" i="1"/>
  <c r="AT67" i="1"/>
  <c r="AS67" i="1"/>
  <c r="AQ67" i="1"/>
  <c r="BA66" i="1"/>
  <c r="BC66" i="1" s="1"/>
  <c r="K82" i="13" s="1"/>
  <c r="AZ66" i="1"/>
  <c r="BB66" i="1" s="1"/>
  <c r="K76" i="13" s="1"/>
  <c r="AV66" i="1"/>
  <c r="AT66" i="1"/>
  <c r="AS66" i="1"/>
  <c r="AQ66" i="1"/>
  <c r="BA65" i="1"/>
  <c r="BC65" i="1" s="1"/>
  <c r="K81" i="13" s="1"/>
  <c r="AZ65" i="1"/>
  <c r="BB65" i="1" s="1"/>
  <c r="K75" i="13" s="1"/>
  <c r="AV65" i="1"/>
  <c r="AT65" i="1"/>
  <c r="AS65" i="1"/>
  <c r="AQ65" i="1"/>
  <c r="BA64" i="1"/>
  <c r="AZ64" i="1"/>
  <c r="AV64" i="1"/>
  <c r="AT64" i="1"/>
  <c r="AS64" i="1"/>
  <c r="AQ64" i="1"/>
  <c r="AF62" i="1"/>
  <c r="AC62" i="1"/>
  <c r="AM69" i="1"/>
  <c r="AO69" i="1" s="1"/>
  <c r="H85" i="13" s="1"/>
  <c r="AL69" i="1"/>
  <c r="AN69" i="1" s="1"/>
  <c r="H79" i="13" s="1"/>
  <c r="AH69" i="1"/>
  <c r="AF69" i="1"/>
  <c r="AE69" i="1"/>
  <c r="AC69" i="1"/>
  <c r="AM68" i="1"/>
  <c r="AO68" i="1" s="1"/>
  <c r="H84" i="13" s="1"/>
  <c r="AL68" i="1"/>
  <c r="AN68" i="1" s="1"/>
  <c r="H78" i="13" s="1"/>
  <c r="AH68" i="1"/>
  <c r="AF68" i="1"/>
  <c r="AE68" i="1"/>
  <c r="AC68" i="1"/>
  <c r="AM67" i="1"/>
  <c r="AO67" i="1" s="1"/>
  <c r="H83" i="13" s="1"/>
  <c r="AL67" i="1"/>
  <c r="AN67" i="1" s="1"/>
  <c r="H77" i="13" s="1"/>
  <c r="AH67" i="1"/>
  <c r="AF67" i="1"/>
  <c r="AE67" i="1"/>
  <c r="AC67" i="1"/>
  <c r="AM66" i="1"/>
  <c r="AO66" i="1" s="1"/>
  <c r="H82" i="13" s="1"/>
  <c r="AL66" i="1"/>
  <c r="AN66" i="1" s="1"/>
  <c r="H76" i="13" s="1"/>
  <c r="AH66" i="1"/>
  <c r="AF66" i="1"/>
  <c r="AE66" i="1"/>
  <c r="AC66" i="1"/>
  <c r="AM65" i="1"/>
  <c r="AO65" i="1" s="1"/>
  <c r="H81" i="13" s="1"/>
  <c r="AL65" i="1"/>
  <c r="AN65" i="1" s="1"/>
  <c r="H75" i="13" s="1"/>
  <c r="AH65" i="1"/>
  <c r="AF65" i="1"/>
  <c r="AE65" i="1"/>
  <c r="AC65" i="1"/>
  <c r="AM64" i="1"/>
  <c r="AL64" i="1"/>
  <c r="AH64" i="1"/>
  <c r="AF64" i="1"/>
  <c r="AE64" i="1"/>
  <c r="AC64" i="1"/>
  <c r="AA69" i="1"/>
  <c r="E85" i="13" s="1"/>
  <c r="Z69" i="1"/>
  <c r="E79" i="13" s="1"/>
  <c r="AA68" i="1"/>
  <c r="E84" i="13" s="1"/>
  <c r="Z68" i="1"/>
  <c r="E78" i="13" s="1"/>
  <c r="AA67" i="1"/>
  <c r="E83" i="13" s="1"/>
  <c r="Z67" i="1"/>
  <c r="E77" i="13" s="1"/>
  <c r="AA66" i="1"/>
  <c r="E82" i="13" s="1"/>
  <c r="Z66" i="1"/>
  <c r="E76" i="13" s="1"/>
  <c r="AA65" i="1"/>
  <c r="E81" i="13" s="1"/>
  <c r="Z65" i="1"/>
  <c r="E75" i="13" s="1"/>
  <c r="A2" i="7"/>
  <c r="AG126" i="9" l="1"/>
  <c r="AH43" i="9"/>
  <c r="AD222" i="9"/>
  <c r="AH256" i="9"/>
  <c r="AD58" i="9"/>
  <c r="AD360" i="9"/>
  <c r="AD43" i="9"/>
  <c r="AD137" i="9"/>
  <c r="AH359" i="9"/>
  <c r="AH360" i="9"/>
  <c r="AD238" i="10"/>
  <c r="AF238" i="10" s="1"/>
  <c r="AG463" i="9"/>
  <c r="AG256" i="9"/>
  <c r="AE456" i="9"/>
  <c r="AE126" i="9"/>
  <c r="AG272" i="9"/>
  <c r="AH463" i="9"/>
  <c r="AG244" i="9"/>
  <c r="AD340" i="9"/>
  <c r="AH167" i="9"/>
  <c r="AD180" i="9"/>
  <c r="AH146" i="9"/>
  <c r="AD256" i="9"/>
  <c r="AG222" i="9"/>
  <c r="AH479" i="10"/>
  <c r="AE115" i="10"/>
  <c r="AE463" i="9"/>
  <c r="AH222" i="9"/>
  <c r="AD178" i="9"/>
  <c r="AH72" i="9"/>
  <c r="AH244" i="9"/>
  <c r="AD167" i="9"/>
  <c r="AE243" i="9"/>
  <c r="AE137" i="9"/>
  <c r="AE43" i="9"/>
  <c r="AF110" i="9"/>
  <c r="AH178" i="9"/>
  <c r="AH69" i="9"/>
  <c r="AH286" i="9"/>
  <c r="AG232" i="9"/>
  <c r="AG197" i="9"/>
  <c r="AG167" i="9"/>
  <c r="AE244" i="9"/>
  <c r="AD106" i="9"/>
  <c r="AG88" i="9"/>
  <c r="AG236" i="9"/>
  <c r="AH180" i="9"/>
  <c r="AH58" i="9"/>
  <c r="AE58" i="9"/>
  <c r="AD72" i="9"/>
  <c r="AG106" i="9"/>
  <c r="AH88" i="9"/>
  <c r="AE180" i="9"/>
  <c r="AG294" i="10"/>
  <c r="AH126" i="9"/>
  <c r="AF126" i="9" s="1"/>
  <c r="AG456" i="9"/>
  <c r="AE236" i="9"/>
  <c r="AD197" i="9"/>
  <c r="AG3" i="9"/>
  <c r="AD115" i="10"/>
  <c r="W108" i="10"/>
  <c r="BG32" i="15"/>
  <c r="W21" i="10" s="1"/>
  <c r="AG53" i="9"/>
  <c r="AE106" i="9"/>
  <c r="AE178" i="9"/>
  <c r="AF178" i="9" s="1"/>
  <c r="AD88" i="9"/>
  <c r="AH353" i="9"/>
  <c r="AE359" i="9"/>
  <c r="AD244" i="9"/>
  <c r="AG180" i="9"/>
  <c r="AG360" i="9"/>
  <c r="AG441" i="10"/>
  <c r="AE238" i="10"/>
  <c r="AE167" i="9"/>
  <c r="AH456" i="9"/>
  <c r="AH236" i="9"/>
  <c r="AH243" i="9"/>
  <c r="AF243" i="9" s="1"/>
  <c r="AH272" i="9"/>
  <c r="AE197" i="9"/>
  <c r="AG72" i="9"/>
  <c r="AG58" i="9"/>
  <c r="AG39" i="9"/>
  <c r="AG43" i="9"/>
  <c r="AF43" i="9" s="1"/>
  <c r="AG104" i="9"/>
  <c r="AE281" i="10"/>
  <c r="AG445" i="10"/>
  <c r="AE479" i="10"/>
  <c r="AD417" i="10"/>
  <c r="AF417" i="10" s="1"/>
  <c r="AH199" i="9"/>
  <c r="AE31" i="9"/>
  <c r="AE45" i="9"/>
  <c r="AE51" i="9"/>
  <c r="AH16" i="9"/>
  <c r="AE50" i="9"/>
  <c r="AH357" i="9"/>
  <c r="AE393" i="9"/>
  <c r="AE448" i="9"/>
  <c r="AE252" i="9"/>
  <c r="AD385" i="9"/>
  <c r="AE99" i="9"/>
  <c r="AE461" i="9"/>
  <c r="AG349" i="9"/>
  <c r="AD146" i="9"/>
  <c r="AH266" i="9"/>
  <c r="AD402" i="9"/>
  <c r="AG425" i="9"/>
  <c r="AE481" i="9"/>
  <c r="AH418" i="9"/>
  <c r="AG228" i="9"/>
  <c r="AG174" i="9"/>
  <c r="AH186" i="9"/>
  <c r="AD215" i="9"/>
  <c r="AG115" i="10"/>
  <c r="AG110" i="10"/>
  <c r="AH37" i="9"/>
  <c r="AD9" i="9"/>
  <c r="AH475" i="10"/>
  <c r="AD39" i="9"/>
  <c r="AE104" i="9"/>
  <c r="AD68" i="9"/>
  <c r="AH123" i="10"/>
  <c r="AG369" i="10"/>
  <c r="AE470" i="10"/>
  <c r="AH387" i="10"/>
  <c r="AH110" i="10"/>
  <c r="AE110" i="10"/>
  <c r="AD110" i="10"/>
  <c r="AG50" i="9"/>
  <c r="AG137" i="9"/>
  <c r="AH325" i="10"/>
  <c r="AE257" i="10"/>
  <c r="AH199" i="10"/>
  <c r="AG291" i="10"/>
  <c r="AD463" i="10"/>
  <c r="AF463" i="10" s="1"/>
  <c r="AE116" i="10"/>
  <c r="AE210" i="10"/>
  <c r="AG389" i="10"/>
  <c r="AH101" i="10"/>
  <c r="AE485" i="10"/>
  <c r="AG426" i="10"/>
  <c r="AG372" i="10"/>
  <c r="AH294" i="10"/>
  <c r="AE107" i="10"/>
  <c r="AH437" i="10"/>
  <c r="AE240" i="10"/>
  <c r="AG197" i="10"/>
  <c r="AD437" i="10"/>
  <c r="AF437" i="10" s="1"/>
  <c r="AE152" i="10"/>
  <c r="AF95" i="10"/>
  <c r="AE266" i="9"/>
  <c r="AD448" i="9"/>
  <c r="AH99" i="9"/>
  <c r="AH137" i="9"/>
  <c r="AH388" i="9"/>
  <c r="AD426" i="10"/>
  <c r="AF426" i="10" s="1"/>
  <c r="AD425" i="9"/>
  <c r="AD126" i="9"/>
  <c r="AD272" i="9"/>
  <c r="AH51" i="9"/>
  <c r="AG385" i="9"/>
  <c r="AE93" i="9"/>
  <c r="AG347" i="9"/>
  <c r="AE113" i="9"/>
  <c r="AH252" i="9"/>
  <c r="AH31" i="9"/>
  <c r="AD186" i="9"/>
  <c r="AH171" i="9"/>
  <c r="AE272" i="9"/>
  <c r="AD418" i="9"/>
  <c r="AE468" i="9"/>
  <c r="AH39" i="9"/>
  <c r="AD93" i="9"/>
  <c r="AH347" i="9"/>
  <c r="AE69" i="9"/>
  <c r="AG199" i="9"/>
  <c r="AH29" i="9"/>
  <c r="AD74" i="9"/>
  <c r="AE174" i="9"/>
  <c r="AE215" i="9"/>
  <c r="AD349" i="9"/>
  <c r="AD228" i="9"/>
  <c r="AH461" i="9"/>
  <c r="AE357" i="9"/>
  <c r="AD421" i="10"/>
  <c r="AF421" i="10" s="1"/>
  <c r="AG90" i="10"/>
  <c r="AH426" i="10"/>
  <c r="AE291" i="10"/>
  <c r="AH417" i="10"/>
  <c r="AD291" i="10"/>
  <c r="AF291" i="10" s="1"/>
  <c r="AH421" i="10"/>
  <c r="AG124" i="10"/>
  <c r="AE109" i="10"/>
  <c r="AD101" i="10"/>
  <c r="AE199" i="10"/>
  <c r="AG368" i="10"/>
  <c r="AD78" i="9"/>
  <c r="AD6" i="9"/>
  <c r="AH174" i="9"/>
  <c r="AH448" i="9"/>
  <c r="AD252" i="9"/>
  <c r="AG93" i="9"/>
  <c r="AG215" i="9"/>
  <c r="AH425" i="9"/>
  <c r="AD31" i="9"/>
  <c r="AD266" i="9"/>
  <c r="AG186" i="9"/>
  <c r="AE349" i="9"/>
  <c r="AE385" i="9"/>
  <c r="AD347" i="9"/>
  <c r="AE228" i="9"/>
  <c r="AG146" i="9"/>
  <c r="AG69" i="9"/>
  <c r="AD461" i="9"/>
  <c r="AE388" i="9"/>
  <c r="AE171" i="9"/>
  <c r="AD199" i="9"/>
  <c r="AD357" i="9"/>
  <c r="AD99" i="9"/>
  <c r="AE418" i="9"/>
  <c r="AG468" i="9"/>
  <c r="AG51" i="9"/>
  <c r="AH45" i="9"/>
  <c r="AH50" i="9"/>
  <c r="AG90" i="9"/>
  <c r="AD104" i="9"/>
  <c r="AD393" i="9"/>
  <c r="AG481" i="9"/>
  <c r="AD174" i="9"/>
  <c r="AG448" i="9"/>
  <c r="AG252" i="9"/>
  <c r="AH93" i="9"/>
  <c r="AH215" i="9"/>
  <c r="AE425" i="9"/>
  <c r="AG31" i="9"/>
  <c r="AG266" i="9"/>
  <c r="AE186" i="9"/>
  <c r="AH349" i="9"/>
  <c r="AH385" i="9"/>
  <c r="AE347" i="9"/>
  <c r="AH228" i="9"/>
  <c r="AE146" i="9"/>
  <c r="AD69" i="9"/>
  <c r="AG461" i="9"/>
  <c r="AD388" i="9"/>
  <c r="AD171" i="9"/>
  <c r="AE199" i="9"/>
  <c r="AG357" i="9"/>
  <c r="AG99" i="9"/>
  <c r="AG418" i="9"/>
  <c r="AH468" i="9"/>
  <c r="AD51" i="9"/>
  <c r="AD45" i="9"/>
  <c r="AD50" i="9"/>
  <c r="AE74" i="9"/>
  <c r="AE90" i="9"/>
  <c r="AE101" i="9"/>
  <c r="AH60" i="9"/>
  <c r="AH485" i="9"/>
  <c r="AD90" i="9"/>
  <c r="AD294" i="9"/>
  <c r="AG402" i="9"/>
  <c r="AH463" i="10"/>
  <c r="AG145" i="10"/>
  <c r="AG51" i="10"/>
  <c r="AD257" i="10"/>
  <c r="AF257" i="10" s="1"/>
  <c r="AE463" i="10"/>
  <c r="AH210" i="10"/>
  <c r="AD485" i="10"/>
  <c r="AF485" i="10" s="1"/>
  <c r="AH119" i="10"/>
  <c r="AH49" i="10"/>
  <c r="AD119" i="10"/>
  <c r="AG112" i="10"/>
  <c r="AD140" i="10"/>
  <c r="AF140" i="10" s="1"/>
  <c r="AH228" i="10"/>
  <c r="AH116" i="10"/>
  <c r="AD11" i="9"/>
  <c r="AG16" i="9"/>
  <c r="AH113" i="9"/>
  <c r="AE11" i="9"/>
  <c r="AE29" i="9"/>
  <c r="AH74" i="9"/>
  <c r="AE340" i="9"/>
  <c r="AH11" i="9"/>
  <c r="AG45" i="9"/>
  <c r="AE232" i="9"/>
  <c r="G229" i="9"/>
  <c r="G7" i="9"/>
  <c r="D4" i="9"/>
  <c r="AH4" i="9" s="1"/>
  <c r="D64" i="9"/>
  <c r="AH64" i="9" s="1"/>
  <c r="AD232" i="9"/>
  <c r="AE294" i="9"/>
  <c r="AE140" i="10"/>
  <c r="AG113" i="9"/>
  <c r="AE235" i="10"/>
  <c r="AE3" i="9"/>
  <c r="AE16" i="9"/>
  <c r="AG74" i="9"/>
  <c r="AE87" i="10"/>
  <c r="AH372" i="10"/>
  <c r="AG463" i="10"/>
  <c r="AD107" i="10"/>
  <c r="AG101" i="10"/>
  <c r="AD325" i="10"/>
  <c r="AF325" i="10" s="1"/>
  <c r="AE426" i="10"/>
  <c r="AH257" i="10"/>
  <c r="G429" i="9"/>
  <c r="AD429" i="9" s="1"/>
  <c r="G63" i="9"/>
  <c r="I390" i="9"/>
  <c r="AE390" i="9" s="1"/>
  <c r="I14" i="9"/>
  <c r="H431" i="9"/>
  <c r="AG431" i="9" s="1"/>
  <c r="H30" i="9"/>
  <c r="AG30" i="9" s="1"/>
  <c r="G127" i="9"/>
  <c r="AG127" i="9" s="1"/>
  <c r="G44" i="9"/>
  <c r="E142" i="9"/>
  <c r="AE142" i="9" s="1"/>
  <c r="E132" i="9"/>
  <c r="D342" i="9"/>
  <c r="AE342" i="9" s="1"/>
  <c r="D77" i="9"/>
  <c r="AD20" i="10"/>
  <c r="AH232" i="9"/>
  <c r="AG294" i="9"/>
  <c r="AH393" i="9"/>
  <c r="AH140" i="10"/>
  <c r="AH481" i="9"/>
  <c r="AG340" i="9"/>
  <c r="AE72" i="9"/>
  <c r="AD3" i="9"/>
  <c r="AD16" i="9"/>
  <c r="AG87" i="10"/>
  <c r="AD435" i="10"/>
  <c r="AF435" i="10" s="1"/>
  <c r="AE51" i="10"/>
  <c r="AD49" i="10"/>
  <c r="AH60" i="10"/>
  <c r="AG281" i="10"/>
  <c r="AE445" i="10"/>
  <c r="AF130" i="9"/>
  <c r="I264" i="9"/>
  <c r="AE264" i="9" s="1"/>
  <c r="I38" i="9"/>
  <c r="G419" i="9"/>
  <c r="AG419" i="9" s="1"/>
  <c r="G27" i="9"/>
  <c r="E71" i="9"/>
  <c r="E105" i="9"/>
  <c r="AD105" i="9" s="1"/>
  <c r="AH294" i="9"/>
  <c r="AG393" i="9"/>
  <c r="AD481" i="9"/>
  <c r="AH340" i="9"/>
  <c r="AD83" i="10"/>
  <c r="AD87" i="10"/>
  <c r="AG435" i="10"/>
  <c r="AE119" i="10"/>
  <c r="AD369" i="10"/>
  <c r="AF369" i="10" s="1"/>
  <c r="AH92" i="9"/>
  <c r="AE92" i="9"/>
  <c r="AG92" i="9"/>
  <c r="AD92" i="9"/>
  <c r="F455" i="9"/>
  <c r="AE455" i="9" s="1"/>
  <c r="F100" i="9"/>
  <c r="G263" i="9"/>
  <c r="AH263" i="9" s="1"/>
  <c r="G12" i="9"/>
  <c r="AH12" i="9" s="1"/>
  <c r="E5" i="9"/>
  <c r="E28" i="9"/>
  <c r="F477" i="9"/>
  <c r="AG477" i="9" s="1"/>
  <c r="F65" i="9"/>
  <c r="AD65" i="9" s="1"/>
  <c r="E210" i="9"/>
  <c r="AG210" i="9" s="1"/>
  <c r="E19" i="9"/>
  <c r="AD286" i="9"/>
  <c r="AD353" i="9"/>
  <c r="AD125" i="10"/>
  <c r="I231" i="9"/>
  <c r="AE231" i="9" s="1"/>
  <c r="I62" i="9"/>
  <c r="AE62" i="9" s="1"/>
  <c r="E343" i="9"/>
  <c r="AG343" i="9" s="1"/>
  <c r="E47" i="9"/>
  <c r="AG64" i="10"/>
  <c r="AG286" i="9"/>
  <c r="AG353" i="9"/>
  <c r="AH402" i="9"/>
  <c r="AH428" i="10"/>
  <c r="AD29" i="9"/>
  <c r="AD228" i="10"/>
  <c r="AF228" i="10" s="1"/>
  <c r="AE108" i="9"/>
  <c r="AD108" i="9"/>
  <c r="AH108" i="9"/>
  <c r="AG108" i="9"/>
  <c r="E229" i="9"/>
  <c r="E7" i="9"/>
  <c r="AD129" i="9"/>
  <c r="AH129" i="9"/>
  <c r="AG129" i="9"/>
  <c r="AE129" i="9"/>
  <c r="F151" i="9"/>
  <c r="AG151" i="9" s="1"/>
  <c r="F71" i="9"/>
  <c r="AE402" i="9"/>
  <c r="AD113" i="9"/>
  <c r="AG11" i="9"/>
  <c r="AG29" i="9"/>
  <c r="H35" i="10"/>
  <c r="AD470" i="10"/>
  <c r="AF470" i="10" s="1"/>
  <c r="AG107" i="10"/>
  <c r="AD116" i="10"/>
  <c r="AE128" i="9"/>
  <c r="AG128" i="9"/>
  <c r="AH128" i="9"/>
  <c r="AD128" i="9"/>
  <c r="AE32" i="9"/>
  <c r="I367" i="9"/>
  <c r="AE367" i="9" s="1"/>
  <c r="I7" i="9"/>
  <c r="H424" i="9"/>
  <c r="AD424" i="9" s="1"/>
  <c r="H36" i="9"/>
  <c r="AH36" i="9" s="1"/>
  <c r="G268" i="9"/>
  <c r="AE268" i="9" s="1"/>
  <c r="G17" i="9"/>
  <c r="AH17" i="9" s="1"/>
  <c r="AE111" i="9"/>
  <c r="AG111" i="9"/>
  <c r="AH111" i="9"/>
  <c r="AD111" i="9"/>
  <c r="AE125" i="10"/>
  <c r="AE124" i="10"/>
  <c r="AD428" i="10"/>
  <c r="AF428" i="10" s="1"/>
  <c r="AD152" i="10"/>
  <c r="AF152" i="10" s="1"/>
  <c r="AG60" i="10"/>
  <c r="AD51" i="10"/>
  <c r="AE123" i="10"/>
  <c r="AF123" i="10" s="1"/>
  <c r="AE90" i="10"/>
  <c r="AF90" i="10" s="1"/>
  <c r="AD60" i="10"/>
  <c r="AE49" i="10"/>
  <c r="AG199" i="10"/>
  <c r="AH152" i="10"/>
  <c r="AD124" i="10"/>
  <c r="AG210" i="10"/>
  <c r="AD479" i="10"/>
  <c r="AF479" i="10" s="1"/>
  <c r="AD445" i="10"/>
  <c r="AF445" i="10" s="1"/>
  <c r="AH51" i="10"/>
  <c r="AG123" i="10"/>
  <c r="AH90" i="10"/>
  <c r="AD281" i="10"/>
  <c r="AF281" i="10" s="1"/>
  <c r="AG232" i="10"/>
  <c r="AH445" i="10"/>
  <c r="AE112" i="10"/>
  <c r="AD476" i="10"/>
  <c r="AF476" i="10" s="1"/>
  <c r="AG140" i="10"/>
  <c r="AD389" i="10"/>
  <c r="AF389" i="10" s="1"/>
  <c r="AD368" i="10"/>
  <c r="AF368" i="10" s="1"/>
  <c r="AG485" i="10"/>
  <c r="AG185" i="10"/>
  <c r="AG428" i="10"/>
  <c r="AH125" i="10"/>
  <c r="AG152" i="10"/>
  <c r="AH185" i="10"/>
  <c r="AE228" i="10"/>
  <c r="AH423" i="10"/>
  <c r="AH232" i="10"/>
  <c r="AH137" i="10"/>
  <c r="AH470" i="10"/>
  <c r="AH369" i="10"/>
  <c r="AD112" i="10"/>
  <c r="AD294" i="10"/>
  <c r="AF294" i="10" s="1"/>
  <c r="AE475" i="10"/>
  <c r="AD210" i="10"/>
  <c r="AF210" i="10" s="1"/>
  <c r="AD372" i="10"/>
  <c r="AF372" i="10" s="1"/>
  <c r="AD161" i="10"/>
  <c r="AF161" i="10" s="1"/>
  <c r="F319" i="10"/>
  <c r="AH319" i="10" s="1"/>
  <c r="F54" i="10"/>
  <c r="AG89" i="10"/>
  <c r="AD89" i="10"/>
  <c r="AE89" i="10"/>
  <c r="AH89" i="10"/>
  <c r="H86" i="10"/>
  <c r="H80" i="10"/>
  <c r="AH327" i="10"/>
  <c r="E204" i="10"/>
  <c r="AE204" i="10" s="1"/>
  <c r="E50" i="10"/>
  <c r="D315" i="10"/>
  <c r="AD315" i="10" s="1"/>
  <c r="D43" i="10"/>
  <c r="AG387" i="10"/>
  <c r="AE441" i="10"/>
  <c r="AG116" i="10"/>
  <c r="AE368" i="10"/>
  <c r="AG421" i="10"/>
  <c r="AE389" i="10"/>
  <c r="AG437" i="10"/>
  <c r="AG257" i="10"/>
  <c r="AE101" i="10"/>
  <c r="AE145" i="10"/>
  <c r="AG228" i="10"/>
  <c r="AH281" i="10"/>
  <c r="AE423" i="10"/>
  <c r="AG325" i="10"/>
  <c r="AG238" i="10"/>
  <c r="AE476" i="10"/>
  <c r="AG470" i="10"/>
  <c r="AH485" i="10"/>
  <c r="AE369" i="10"/>
  <c r="AH240" i="10"/>
  <c r="AH235" i="10"/>
  <c r="AH197" i="10"/>
  <c r="AE372" i="10"/>
  <c r="AH124" i="10"/>
  <c r="AE417" i="10"/>
  <c r="AD199" i="10"/>
  <c r="AF199" i="10" s="1"/>
  <c r="AD145" i="10"/>
  <c r="AF145" i="10" s="1"/>
  <c r="AG475" i="10"/>
  <c r="AE60" i="10"/>
  <c r="AD441" i="10"/>
  <c r="AF441" i="10" s="1"/>
  <c r="AH65" i="10"/>
  <c r="AG49" i="10"/>
  <c r="AG161" i="10"/>
  <c r="AE435" i="10"/>
  <c r="AG106" i="10"/>
  <c r="AE106" i="10"/>
  <c r="AD106" i="10"/>
  <c r="AH106" i="10"/>
  <c r="F121" i="10"/>
  <c r="AD121" i="10" s="1"/>
  <c r="F23" i="10"/>
  <c r="AD232" i="10"/>
  <c r="AF232" i="10" s="1"/>
  <c r="AE122" i="10"/>
  <c r="AG122" i="10"/>
  <c r="AD122" i="10"/>
  <c r="AH122" i="10"/>
  <c r="D263" i="10"/>
  <c r="AD263" i="10" s="1"/>
  <c r="D24" i="10"/>
  <c r="AE387" i="10"/>
  <c r="AH368" i="10"/>
  <c r="AH389" i="10"/>
  <c r="AG423" i="10"/>
  <c r="AE232" i="10"/>
  <c r="AH291" i="10"/>
  <c r="AE325" i="10"/>
  <c r="AG476" i="10"/>
  <c r="AG240" i="10"/>
  <c r="AG479" i="10"/>
  <c r="AG235" i="10"/>
  <c r="AE197" i="10"/>
  <c r="AG417" i="10"/>
  <c r="AD318" i="10"/>
  <c r="AF318" i="10" s="1"/>
  <c r="AE111" i="10"/>
  <c r="AH111" i="10"/>
  <c r="AD111" i="10"/>
  <c r="AG111" i="10"/>
  <c r="AG32" i="9"/>
  <c r="AD32" i="9"/>
  <c r="AH32" i="9"/>
  <c r="AF94" i="10"/>
  <c r="AE37" i="9"/>
  <c r="AD37" i="9"/>
  <c r="AG37" i="9"/>
  <c r="AF122" i="9"/>
  <c r="AD112" i="9"/>
  <c r="AE112" i="9"/>
  <c r="AH112" i="9"/>
  <c r="AG112" i="9"/>
  <c r="AH83" i="9"/>
  <c r="AF97" i="10"/>
  <c r="AH64" i="10"/>
  <c r="AE64" i="10"/>
  <c r="AD64" i="10"/>
  <c r="AF93" i="10"/>
  <c r="AF97" i="9"/>
  <c r="AF119" i="9"/>
  <c r="AH123" i="9"/>
  <c r="AE123" i="9"/>
  <c r="AG123" i="9"/>
  <c r="AD123" i="9"/>
  <c r="AG9" i="9"/>
  <c r="AH9" i="9"/>
  <c r="AE9" i="9"/>
  <c r="AG109" i="10"/>
  <c r="AH109" i="10"/>
  <c r="AD109" i="10"/>
  <c r="AE78" i="9"/>
  <c r="AG78" i="9"/>
  <c r="AH78" i="9"/>
  <c r="AG101" i="9"/>
  <c r="AH101" i="9"/>
  <c r="AD101" i="9"/>
  <c r="AF120" i="9"/>
  <c r="AF118" i="9"/>
  <c r="AE65" i="10"/>
  <c r="AG318" i="10"/>
  <c r="AE87" i="9"/>
  <c r="AG87" i="9"/>
  <c r="AD87" i="9"/>
  <c r="AH87" i="9"/>
  <c r="AG6" i="9"/>
  <c r="AH6" i="9"/>
  <c r="AE6" i="9"/>
  <c r="AH318" i="10"/>
  <c r="AE318" i="10"/>
  <c r="AE105" i="9"/>
  <c r="AG65" i="10"/>
  <c r="AF89" i="9"/>
  <c r="AG83" i="9"/>
  <c r="AE83" i="9"/>
  <c r="AD83" i="9"/>
  <c r="AD53" i="9"/>
  <c r="AE53" i="9"/>
  <c r="AH53" i="9"/>
  <c r="AE115" i="9"/>
  <c r="AD115" i="9"/>
  <c r="AH115" i="9"/>
  <c r="AG115" i="9"/>
  <c r="AD60" i="9"/>
  <c r="AE60" i="9"/>
  <c r="AG60" i="9"/>
  <c r="AD48" i="9"/>
  <c r="AD65" i="10"/>
  <c r="AG83" i="10"/>
  <c r="AE83" i="10"/>
  <c r="AH83" i="10"/>
  <c r="AE48" i="9"/>
  <c r="AG48" i="9"/>
  <c r="AH48" i="9"/>
  <c r="AF94" i="9"/>
  <c r="AF37" i="10"/>
  <c r="AE447" i="10"/>
  <c r="AF114" i="9"/>
  <c r="AF114" i="10"/>
  <c r="AF113" i="10"/>
  <c r="AF81" i="10"/>
  <c r="AH20" i="10"/>
  <c r="AE20" i="10"/>
  <c r="AG20" i="10"/>
  <c r="AG62" i="9"/>
  <c r="AF134" i="9"/>
  <c r="AF221" i="10"/>
  <c r="AF475" i="10"/>
  <c r="AF76" i="10"/>
  <c r="AH127" i="10"/>
  <c r="AF154" i="9"/>
  <c r="AH439" i="9"/>
  <c r="AG439" i="9"/>
  <c r="AE439" i="9"/>
  <c r="AD439" i="9"/>
  <c r="AD131" i="9"/>
  <c r="AD468" i="10"/>
  <c r="AG127" i="10"/>
  <c r="AD230" i="10"/>
  <c r="AD327" i="10"/>
  <c r="AD127" i="10"/>
  <c r="AD137" i="10"/>
  <c r="AD132" i="10"/>
  <c r="AG447" i="10"/>
  <c r="AG485" i="9"/>
  <c r="AD485" i="9"/>
  <c r="AE485" i="9"/>
  <c r="AD264" i="9"/>
  <c r="AF242" i="9"/>
  <c r="AF121" i="9"/>
  <c r="AE131" i="9"/>
  <c r="AH131" i="9"/>
  <c r="AE127" i="10"/>
  <c r="AE137" i="10"/>
  <c r="AG137" i="10"/>
  <c r="AH447" i="10"/>
  <c r="AF345" i="10"/>
  <c r="AF374" i="10"/>
  <c r="AF235" i="10"/>
  <c r="AG327" i="10"/>
  <c r="AE327" i="10"/>
  <c r="AF197" i="10"/>
  <c r="AF425" i="10"/>
  <c r="AF354" i="10"/>
  <c r="AF240" i="10"/>
  <c r="AF355" i="10"/>
  <c r="AH200" i="10"/>
  <c r="AG200" i="10"/>
  <c r="AE200" i="10"/>
  <c r="AF212" i="9"/>
  <c r="AE407" i="9"/>
  <c r="AG407" i="9"/>
  <c r="AD407" i="9"/>
  <c r="AH407" i="9"/>
  <c r="AF428" i="9"/>
  <c r="AF292" i="9"/>
  <c r="AF149" i="9"/>
  <c r="AF147" i="9"/>
  <c r="AF427" i="9"/>
  <c r="AG170" i="9"/>
  <c r="AE170" i="9"/>
  <c r="AD170" i="9"/>
  <c r="AH170" i="9"/>
  <c r="AF124" i="9"/>
  <c r="AF333" i="10"/>
  <c r="AF447" i="10"/>
  <c r="AH268" i="9"/>
  <c r="AF339" i="9"/>
  <c r="AH132" i="10"/>
  <c r="AE132" i="10"/>
  <c r="AF274" i="10"/>
  <c r="AD432" i="9"/>
  <c r="AG432" i="9"/>
  <c r="AH432" i="9"/>
  <c r="AE477" i="9"/>
  <c r="AF423" i="10"/>
  <c r="AF174" i="10"/>
  <c r="AF267" i="10"/>
  <c r="AF129" i="10"/>
  <c r="AG230" i="10"/>
  <c r="AH230" i="10"/>
  <c r="AE230" i="10"/>
  <c r="AF179" i="10"/>
  <c r="AF348" i="10"/>
  <c r="AF218" i="10"/>
  <c r="AF454" i="10"/>
  <c r="AF311" i="10"/>
  <c r="AF214" i="10"/>
  <c r="AF178" i="10"/>
  <c r="AG468" i="10"/>
  <c r="AH468" i="10"/>
  <c r="AE468" i="10"/>
  <c r="AF185" i="10"/>
  <c r="AF268" i="10"/>
  <c r="AF387" i="10"/>
  <c r="AF139" i="9"/>
  <c r="AD480" i="9"/>
  <c r="AE480" i="9"/>
  <c r="AG480" i="9"/>
  <c r="AH480" i="9"/>
  <c r="AF140" i="9"/>
  <c r="AE4" i="9"/>
  <c r="AF164" i="9"/>
  <c r="AF247" i="9"/>
  <c r="AF416" i="9"/>
  <c r="AH107" i="9"/>
  <c r="AG107" i="9"/>
  <c r="AD107" i="9"/>
  <c r="AE107" i="9"/>
  <c r="AF193" i="9"/>
  <c r="AF289" i="9"/>
  <c r="AF440" i="9"/>
  <c r="LF70" i="1"/>
  <c r="LH64" i="1"/>
  <c r="BP74" i="13" s="1"/>
  <c r="LG70" i="1"/>
  <c r="LI64" i="1"/>
  <c r="BP80" i="13" s="1"/>
  <c r="FH70" i="1"/>
  <c r="FJ64" i="1"/>
  <c r="AI74" i="13" s="1"/>
  <c r="FI70" i="1"/>
  <c r="FK64" i="1"/>
  <c r="AI80" i="13" s="1"/>
  <c r="MH70" i="1"/>
  <c r="MJ64" i="1"/>
  <c r="BV74" i="13" s="1"/>
  <c r="MI70" i="1"/>
  <c r="MK64" i="1"/>
  <c r="BV80" i="13" s="1"/>
  <c r="MW70" i="1"/>
  <c r="MY64" i="1"/>
  <c r="BY80" i="13" s="1"/>
  <c r="MV70" i="1"/>
  <c r="MX64" i="1"/>
  <c r="BY74" i="13" s="1"/>
  <c r="LU70" i="1"/>
  <c r="LW64" i="1"/>
  <c r="BS80" i="13" s="1"/>
  <c r="LT70" i="1"/>
  <c r="LV64" i="1"/>
  <c r="BS74" i="13" s="1"/>
  <c r="KS70" i="1"/>
  <c r="KU64" i="1"/>
  <c r="BM80" i="13" s="1"/>
  <c r="KR70" i="1"/>
  <c r="KT64" i="1"/>
  <c r="BM74" i="13" s="1"/>
  <c r="KD70" i="1"/>
  <c r="KF64" i="1"/>
  <c r="BJ74" i="13" s="1"/>
  <c r="KE70" i="1"/>
  <c r="KG64" i="1"/>
  <c r="BJ80" i="13" s="1"/>
  <c r="JC70" i="1"/>
  <c r="JE64" i="1"/>
  <c r="BD80" i="13" s="1"/>
  <c r="JB70" i="1"/>
  <c r="JD64" i="1"/>
  <c r="BD74" i="13" s="1"/>
  <c r="IA70" i="1"/>
  <c r="IC64" i="1"/>
  <c r="AX80" i="13" s="1"/>
  <c r="HZ70" i="1"/>
  <c r="IB64" i="1"/>
  <c r="AX74" i="13" s="1"/>
  <c r="HM70" i="1"/>
  <c r="HO64" i="1"/>
  <c r="AU80" i="13" s="1"/>
  <c r="HL70" i="1"/>
  <c r="HN64" i="1"/>
  <c r="AU74" i="13" s="1"/>
  <c r="GX70" i="1"/>
  <c r="GZ64" i="1"/>
  <c r="AR74" i="13" s="1"/>
  <c r="GY70" i="1"/>
  <c r="HA64" i="1"/>
  <c r="AR80" i="13" s="1"/>
  <c r="GK70" i="1"/>
  <c r="GM64" i="1"/>
  <c r="AO80" i="13" s="1"/>
  <c r="FV70" i="1"/>
  <c r="FX64" i="1"/>
  <c r="AL74" i="13" s="1"/>
  <c r="FW70" i="1"/>
  <c r="FY64" i="1"/>
  <c r="AL80" i="13" s="1"/>
  <c r="GJ70" i="1"/>
  <c r="GL64" i="1"/>
  <c r="AO74" i="13" s="1"/>
  <c r="EG70" i="1"/>
  <c r="EI64" i="1"/>
  <c r="AC80" i="13" s="1"/>
  <c r="ET70" i="1"/>
  <c r="EV64" i="1"/>
  <c r="AF74" i="13" s="1"/>
  <c r="EU70" i="1"/>
  <c r="EW64" i="1"/>
  <c r="AF80" i="13" s="1"/>
  <c r="EF70" i="1"/>
  <c r="EH64" i="1"/>
  <c r="AC74" i="13" s="1"/>
  <c r="DR70" i="1"/>
  <c r="DT64" i="1"/>
  <c r="Z74" i="13" s="1"/>
  <c r="DS70" i="1"/>
  <c r="DU64" i="1"/>
  <c r="Z80" i="13" s="1"/>
  <c r="DE70" i="1"/>
  <c r="DG64" i="1"/>
  <c r="W80" i="13" s="1"/>
  <c r="DD70" i="1"/>
  <c r="DF64" i="1"/>
  <c r="W74" i="13" s="1"/>
  <c r="BN70" i="1"/>
  <c r="BP64" i="1"/>
  <c r="N74" i="13" s="1"/>
  <c r="BO70" i="1"/>
  <c r="BQ64" i="1"/>
  <c r="N80" i="13" s="1"/>
  <c r="CD64" i="1"/>
  <c r="Q74" i="13" s="1"/>
  <c r="CE64" i="1"/>
  <c r="Q80" i="13" s="1"/>
  <c r="AM70" i="1"/>
  <c r="AO64" i="1"/>
  <c r="H80" i="13" s="1"/>
  <c r="AZ70" i="1"/>
  <c r="BB64" i="1"/>
  <c r="K74" i="13" s="1"/>
  <c r="BA70" i="1"/>
  <c r="BC64" i="1"/>
  <c r="K80" i="13" s="1"/>
  <c r="AL70" i="1"/>
  <c r="AN64" i="1"/>
  <c r="H74" i="13" s="1"/>
  <c r="Z64" i="1"/>
  <c r="E74" i="13" s="1"/>
  <c r="AA64" i="1"/>
  <c r="E80" i="13" s="1"/>
  <c r="J70" i="1"/>
  <c r="L64" i="1"/>
  <c r="B74" i="13" s="1"/>
  <c r="K70" i="1"/>
  <c r="M64" i="1"/>
  <c r="B80" i="13" s="1"/>
  <c r="A2" i="6"/>
  <c r="AE315" i="10" l="1"/>
  <c r="AF116" i="10"/>
  <c r="AF222" i="9"/>
  <c r="AD390" i="9"/>
  <c r="AH127" i="9"/>
  <c r="AF256" i="9"/>
  <c r="AF112" i="10"/>
  <c r="AH343" i="9"/>
  <c r="AD419" i="9"/>
  <c r="AH431" i="9"/>
  <c r="AD12" i="9"/>
  <c r="AF359" i="9"/>
  <c r="AE343" i="9"/>
  <c r="AH419" i="9"/>
  <c r="AD229" i="9"/>
  <c r="AF360" i="9"/>
  <c r="AF463" i="9"/>
  <c r="AF115" i="10"/>
  <c r="AH455" i="9"/>
  <c r="AH210" i="9"/>
  <c r="AF167" i="9"/>
  <c r="AF197" i="9"/>
  <c r="AF244" i="9"/>
  <c r="AF286" i="9"/>
  <c r="AE121" i="10"/>
  <c r="AF121" i="10" s="1"/>
  <c r="AD204" i="10"/>
  <c r="AF204" i="10" s="1"/>
  <c r="AF107" i="10"/>
  <c r="AE127" i="9"/>
  <c r="AF127" i="9" s="1"/>
  <c r="AH342" i="9"/>
  <c r="AD4" i="9"/>
  <c r="AG390" i="9"/>
  <c r="AG367" i="9"/>
  <c r="AF88" i="9"/>
  <c r="AD342" i="9"/>
  <c r="AG36" i="9"/>
  <c r="AG229" i="9"/>
  <c r="AG455" i="9"/>
  <c r="AG17" i="9"/>
  <c r="AF58" i="9"/>
  <c r="AF106" i="9"/>
  <c r="AF11" i="9"/>
  <c r="AF272" i="9"/>
  <c r="AF69" i="9"/>
  <c r="AF252" i="9"/>
  <c r="AF39" i="9"/>
  <c r="AF104" i="9"/>
  <c r="AF456" i="9"/>
  <c r="AF353" i="9"/>
  <c r="AF3" i="9"/>
  <c r="AF50" i="9"/>
  <c r="AF236" i="9"/>
  <c r="AF180" i="9"/>
  <c r="AF137" i="9"/>
  <c r="AF72" i="9"/>
  <c r="AF51" i="9"/>
  <c r="AF110" i="10"/>
  <c r="AF266" i="9"/>
  <c r="AF388" i="9"/>
  <c r="AF99" i="9"/>
  <c r="AG121" i="10"/>
  <c r="AH315" i="10"/>
  <c r="AH121" i="10"/>
  <c r="AG315" i="10"/>
  <c r="AF125" i="10"/>
  <c r="AH62" i="9"/>
  <c r="AF62" i="9" s="1"/>
  <c r="AE151" i="9"/>
  <c r="AE65" i="9"/>
  <c r="AH151" i="9"/>
  <c r="AD62" i="9"/>
  <c r="AD151" i="9"/>
  <c r="AD17" i="9"/>
  <c r="AE30" i="9"/>
  <c r="AG65" i="9"/>
  <c r="AE17" i="9"/>
  <c r="AF17" i="9" s="1"/>
  <c r="AD64" i="9"/>
  <c r="AH105" i="9"/>
  <c r="AE229" i="9"/>
  <c r="AE36" i="9"/>
  <c r="AD36" i="9"/>
  <c r="AG105" i="9"/>
  <c r="AG7" i="9"/>
  <c r="AH229" i="9"/>
  <c r="AF199" i="9"/>
  <c r="AF174" i="9"/>
  <c r="AF31" i="9"/>
  <c r="AF29" i="9"/>
  <c r="AF461" i="9"/>
  <c r="AF171" i="9"/>
  <c r="AG342" i="9"/>
  <c r="AF342" i="9" s="1"/>
  <c r="AG4" i="9"/>
  <c r="AF4" i="9" s="1"/>
  <c r="AD343" i="9"/>
  <c r="AG142" i="9"/>
  <c r="AE210" i="9"/>
  <c r="AD455" i="9"/>
  <c r="AG263" i="9"/>
  <c r="AD263" i="9"/>
  <c r="AH264" i="9"/>
  <c r="AH390" i="9"/>
  <c r="AD477" i="9"/>
  <c r="AE419" i="9"/>
  <c r="AD431" i="9"/>
  <c r="AD7" i="9"/>
  <c r="AE431" i="9"/>
  <c r="AD210" i="9"/>
  <c r="AH477" i="9"/>
  <c r="AF477" i="9" s="1"/>
  <c r="AE263" i="9"/>
  <c r="AD127" i="9"/>
  <c r="AG264" i="9"/>
  <c r="AF357" i="9"/>
  <c r="AF347" i="9"/>
  <c r="AF481" i="9"/>
  <c r="AF186" i="9"/>
  <c r="AF215" i="9"/>
  <c r="AF418" i="9"/>
  <c r="AF349" i="9"/>
  <c r="AF448" i="9"/>
  <c r="AF402" i="9"/>
  <c r="AF93" i="9"/>
  <c r="AF385" i="9"/>
  <c r="AF45" i="9"/>
  <c r="AF228" i="9"/>
  <c r="AF294" i="9"/>
  <c r="AF468" i="9"/>
  <c r="AF340" i="9"/>
  <c r="AF74" i="9"/>
  <c r="AF113" i="9"/>
  <c r="AF90" i="9"/>
  <c r="AF146" i="9"/>
  <c r="AF425" i="9"/>
  <c r="AF109" i="10"/>
  <c r="AF124" i="10"/>
  <c r="AF101" i="10"/>
  <c r="AF20" i="10"/>
  <c r="AF49" i="10"/>
  <c r="AF119" i="10"/>
  <c r="AF83" i="10"/>
  <c r="AG268" i="9"/>
  <c r="AF268" i="9" s="1"/>
  <c r="AD367" i="9"/>
  <c r="AH231" i="9"/>
  <c r="AH7" i="9"/>
  <c r="AD30" i="9"/>
  <c r="AH65" i="9"/>
  <c r="AH30" i="9"/>
  <c r="AD268" i="9"/>
  <c r="AH367" i="9"/>
  <c r="AG231" i="9"/>
  <c r="AE7" i="9"/>
  <c r="AG12" i="9"/>
  <c r="AF108" i="9"/>
  <c r="AF393" i="9"/>
  <c r="AF232" i="9"/>
  <c r="AD231" i="9"/>
  <c r="AE12" i="9"/>
  <c r="AF16" i="9"/>
  <c r="AF87" i="10"/>
  <c r="AF51" i="10"/>
  <c r="AG64" i="9"/>
  <c r="AF128" i="9"/>
  <c r="AE64" i="9"/>
  <c r="AF92" i="9"/>
  <c r="AG132" i="9"/>
  <c r="AD132" i="9"/>
  <c r="AE132" i="9"/>
  <c r="AH132" i="9"/>
  <c r="AH142" i="9"/>
  <c r="AH263" i="10"/>
  <c r="AF60" i="10"/>
  <c r="AD142" i="9"/>
  <c r="AE263" i="10"/>
  <c r="AG429" i="9"/>
  <c r="AE424" i="9"/>
  <c r="AH28" i="9"/>
  <c r="AG28" i="9"/>
  <c r="AD28" i="9"/>
  <c r="AG263" i="10"/>
  <c r="AE429" i="9"/>
  <c r="AG424" i="9"/>
  <c r="AF111" i="9"/>
  <c r="AF129" i="9"/>
  <c r="AG47" i="9"/>
  <c r="AD47" i="9"/>
  <c r="AE47" i="9"/>
  <c r="AH47" i="9"/>
  <c r="AH424" i="9"/>
  <c r="AD100" i="9"/>
  <c r="AG100" i="9"/>
  <c r="AE100" i="9"/>
  <c r="AH100" i="9"/>
  <c r="AH429" i="9"/>
  <c r="AH77" i="9"/>
  <c r="AD77" i="9"/>
  <c r="AE77" i="9"/>
  <c r="AG77" i="9"/>
  <c r="AE28" i="9"/>
  <c r="AH27" i="9"/>
  <c r="AG27" i="9"/>
  <c r="AE27" i="9"/>
  <c r="AD27" i="9"/>
  <c r="AG319" i="10"/>
  <c r="AF111" i="10"/>
  <c r="AF106" i="10"/>
  <c r="AG204" i="10"/>
  <c r="AE319" i="10"/>
  <c r="AD319" i="10"/>
  <c r="AF319" i="10" s="1"/>
  <c r="AF89" i="10"/>
  <c r="AH204" i="10"/>
  <c r="AF122" i="10"/>
  <c r="AF32" i="9"/>
  <c r="AF37" i="9"/>
  <c r="AF112" i="9"/>
  <c r="AF64" i="10"/>
  <c r="AF123" i="9"/>
  <c r="AF9" i="9"/>
  <c r="AF65" i="10"/>
  <c r="AF78" i="9"/>
  <c r="AF101" i="9"/>
  <c r="AF87" i="9"/>
  <c r="AF6" i="9"/>
  <c r="AF83" i="9"/>
  <c r="AF53" i="9"/>
  <c r="AF115" i="9"/>
  <c r="AF60" i="9"/>
  <c r="AF48" i="9"/>
  <c r="AF137" i="10"/>
  <c r="AF439" i="9"/>
  <c r="AF485" i="9"/>
  <c r="AF127" i="10"/>
  <c r="AF131" i="9"/>
  <c r="AF327" i="10"/>
  <c r="AF200" i="10"/>
  <c r="AF407" i="9"/>
  <c r="AF170" i="9"/>
  <c r="AF132" i="10"/>
  <c r="AF432" i="9"/>
  <c r="AF230" i="10"/>
  <c r="AF468" i="10"/>
  <c r="AF263" i="10"/>
  <c r="AF315" i="10"/>
  <c r="AF480" i="9"/>
  <c r="AF107" i="9"/>
  <c r="IO69" i="1"/>
  <c r="IQ69" i="1" s="1"/>
  <c r="BA85" i="13" s="1"/>
  <c r="IN69" i="1"/>
  <c r="IP69" i="1" s="1"/>
  <c r="BA79" i="13" s="1"/>
  <c r="IJ69" i="1"/>
  <c r="IH69" i="1"/>
  <c r="IG69" i="1"/>
  <c r="IE69" i="1"/>
  <c r="IO68" i="1"/>
  <c r="IQ68" i="1" s="1"/>
  <c r="BA84" i="13" s="1"/>
  <c r="IN68" i="1"/>
  <c r="IP68" i="1" s="1"/>
  <c r="BA78" i="13" s="1"/>
  <c r="IJ68" i="1"/>
  <c r="IH68" i="1"/>
  <c r="IG68" i="1"/>
  <c r="IE68" i="1"/>
  <c r="IO67" i="1"/>
  <c r="IQ67" i="1" s="1"/>
  <c r="BA83" i="13" s="1"/>
  <c r="IN67" i="1"/>
  <c r="IP67" i="1" s="1"/>
  <c r="BA77" i="13" s="1"/>
  <c r="IJ67" i="1"/>
  <c r="IH67" i="1"/>
  <c r="IG67" i="1"/>
  <c r="IE67" i="1"/>
  <c r="IO66" i="1"/>
  <c r="IQ66" i="1" s="1"/>
  <c r="BA82" i="13" s="1"/>
  <c r="IN66" i="1"/>
  <c r="IP66" i="1" s="1"/>
  <c r="BA76" i="13" s="1"/>
  <c r="IJ66" i="1"/>
  <c r="IH66" i="1"/>
  <c r="IG66" i="1"/>
  <c r="IE66" i="1"/>
  <c r="IO65" i="1"/>
  <c r="IQ65" i="1" s="1"/>
  <c r="BA81" i="13" s="1"/>
  <c r="IN65" i="1"/>
  <c r="IP65" i="1" s="1"/>
  <c r="BA75" i="13" s="1"/>
  <c r="IJ65" i="1"/>
  <c r="IH65" i="1"/>
  <c r="IG65" i="1"/>
  <c r="IE65" i="1"/>
  <c r="IO64" i="1"/>
  <c r="IN64" i="1"/>
  <c r="IJ64" i="1"/>
  <c r="IH64" i="1"/>
  <c r="IG64" i="1"/>
  <c r="IE64" i="1"/>
  <c r="IH62" i="1"/>
  <c r="IE62" i="1"/>
  <c r="AF343" i="9" l="1"/>
  <c r="AF431" i="9"/>
  <c r="AF419" i="9"/>
  <c r="AF210" i="9"/>
  <c r="AF455" i="9"/>
  <c r="AF390" i="9"/>
  <c r="AF36" i="9"/>
  <c r="AF367" i="9"/>
  <c r="AF30" i="9"/>
  <c r="AF65" i="9"/>
  <c r="AF151" i="9"/>
  <c r="AF105" i="9"/>
  <c r="AF229" i="9"/>
  <c r="AF263" i="9"/>
  <c r="AF264" i="9"/>
  <c r="AF142" i="9"/>
  <c r="AF7" i="9"/>
  <c r="AF231" i="9"/>
  <c r="AF64" i="9"/>
  <c r="AF12" i="9"/>
  <c r="AF27" i="9"/>
  <c r="AF424" i="9"/>
  <c r="AF132" i="9"/>
  <c r="AF429" i="9"/>
  <c r="AF28" i="9"/>
  <c r="AF47" i="9"/>
  <c r="AF100" i="9"/>
  <c r="AF77" i="9"/>
  <c r="IN70" i="1"/>
  <c r="IP64" i="1"/>
  <c r="BA74" i="13" s="1"/>
  <c r="IO70" i="1"/>
  <c r="IQ64" i="1"/>
  <c r="BA80" i="13" s="1"/>
  <c r="KL55" i="6"/>
  <c r="MR9" i="1" l="1"/>
  <c r="MP9" i="1"/>
  <c r="MR8" i="1"/>
  <c r="MP8" i="1"/>
  <c r="MR7" i="1"/>
  <c r="MP7" i="1"/>
  <c r="MR6" i="1"/>
  <c r="MP6" i="1"/>
  <c r="MR5" i="1"/>
  <c r="MP5" i="1"/>
  <c r="MR4" i="1"/>
  <c r="MP4" i="1"/>
  <c r="KI26" i="7" l="1"/>
  <c r="JX9" i="6"/>
  <c r="JU60" i="7" l="1"/>
  <c r="LN38" i="1" l="1"/>
  <c r="KN9" i="1" l="1"/>
  <c r="KL9" i="1"/>
  <c r="KN8" i="1"/>
  <c r="KL8" i="1"/>
  <c r="KN7" i="1"/>
  <c r="KL7" i="1"/>
  <c r="KN6" i="1"/>
  <c r="KL6" i="1"/>
  <c r="KN5" i="1"/>
  <c r="KL5" i="1"/>
  <c r="KN4" i="1"/>
  <c r="KL4" i="1"/>
  <c r="JW58" i="5"/>
  <c r="IA9" i="1"/>
  <c r="IC9" i="1" s="1"/>
  <c r="AX13" i="13" s="1"/>
  <c r="HZ9" i="1"/>
  <c r="IB9" i="1" s="1"/>
  <c r="AX7" i="13" s="1"/>
  <c r="HV9" i="1"/>
  <c r="IA8" i="1"/>
  <c r="IC8" i="1" s="1"/>
  <c r="AX12" i="13" s="1"/>
  <c r="HZ8" i="1"/>
  <c r="IB8" i="1" s="1"/>
  <c r="AX6" i="13" s="1"/>
  <c r="HV8" i="1"/>
  <c r="IA7" i="1"/>
  <c r="IC7" i="1" s="1"/>
  <c r="AX11" i="13" s="1"/>
  <c r="HZ7" i="1"/>
  <c r="IB7" i="1" s="1"/>
  <c r="AX5" i="13" s="1"/>
  <c r="HV7" i="1"/>
  <c r="IA6" i="1"/>
  <c r="IC6" i="1" s="1"/>
  <c r="AX10" i="13" s="1"/>
  <c r="HZ6" i="1"/>
  <c r="IB6" i="1" s="1"/>
  <c r="AX4" i="13" s="1"/>
  <c r="HV6" i="1"/>
  <c r="IA5" i="1"/>
  <c r="IC5" i="1" s="1"/>
  <c r="AX9" i="13" s="1"/>
  <c r="HZ5" i="1"/>
  <c r="IB5" i="1" s="1"/>
  <c r="AX3" i="13" s="1"/>
  <c r="HV5" i="1"/>
  <c r="IA4" i="1"/>
  <c r="IC4" i="1" s="1"/>
  <c r="AX8" i="13" s="1"/>
  <c r="HZ4" i="1"/>
  <c r="IB4" i="1" s="1"/>
  <c r="AX2" i="13" s="1"/>
  <c r="HV4" i="1"/>
  <c r="FD9" i="6"/>
  <c r="FD8" i="6"/>
  <c r="FD7" i="6"/>
  <c r="FD6" i="6"/>
  <c r="FD5" i="6"/>
  <c r="FD4" i="6"/>
  <c r="FR29" i="6"/>
  <c r="FR28" i="6"/>
  <c r="FR27" i="6"/>
  <c r="FR26" i="6"/>
  <c r="FR25" i="6"/>
  <c r="FR24" i="6"/>
  <c r="FR19" i="6"/>
  <c r="FR18" i="6"/>
  <c r="FR17" i="6"/>
  <c r="FR16" i="6"/>
  <c r="FR15" i="6"/>
  <c r="FR14" i="6"/>
  <c r="HH19" i="5"/>
  <c r="HH18" i="5"/>
  <c r="HH17" i="5"/>
  <c r="HH16" i="5"/>
  <c r="HH15" i="5"/>
  <c r="HH14" i="5"/>
  <c r="HH9" i="5"/>
  <c r="HH8" i="5"/>
  <c r="HH7" i="5"/>
  <c r="HH6" i="5"/>
  <c r="HH5" i="5"/>
  <c r="HH4" i="5"/>
  <c r="GY19" i="1"/>
  <c r="HA19" i="1" s="1"/>
  <c r="AR25" i="13" s="1"/>
  <c r="GX19" i="1"/>
  <c r="GZ19" i="1" s="1"/>
  <c r="AR19" i="13" s="1"/>
  <c r="GT19" i="1"/>
  <c r="GY18" i="1"/>
  <c r="HA18" i="1" s="1"/>
  <c r="AR24" i="13" s="1"/>
  <c r="GX18" i="1"/>
  <c r="GZ18" i="1" s="1"/>
  <c r="AR18" i="13" s="1"/>
  <c r="GT18" i="1"/>
  <c r="GY17" i="1"/>
  <c r="HA17" i="1" s="1"/>
  <c r="AR23" i="13" s="1"/>
  <c r="GX17" i="1"/>
  <c r="GZ17" i="1" s="1"/>
  <c r="AR17" i="13" s="1"/>
  <c r="GT17" i="1"/>
  <c r="GY16" i="1"/>
  <c r="HA16" i="1" s="1"/>
  <c r="AR22" i="13" s="1"/>
  <c r="GX16" i="1"/>
  <c r="GZ16" i="1" s="1"/>
  <c r="AR16" i="13" s="1"/>
  <c r="GT16" i="1"/>
  <c r="GY15" i="1"/>
  <c r="HA15" i="1" s="1"/>
  <c r="AR21" i="13" s="1"/>
  <c r="GX15" i="1"/>
  <c r="GZ15" i="1" s="1"/>
  <c r="AR15" i="13" s="1"/>
  <c r="GT15" i="1"/>
  <c r="GY14" i="1"/>
  <c r="HA14" i="1" s="1"/>
  <c r="AR20" i="13" s="1"/>
  <c r="GX14" i="1"/>
  <c r="GT14" i="1"/>
  <c r="GT59" i="5"/>
  <c r="GT58" i="5"/>
  <c r="GT57" i="5"/>
  <c r="GT56" i="5"/>
  <c r="GT55" i="5"/>
  <c r="GT54" i="5"/>
  <c r="GT9" i="5"/>
  <c r="GT8" i="5"/>
  <c r="GT7" i="5"/>
  <c r="GT6" i="5"/>
  <c r="GT5" i="5"/>
  <c r="GT4" i="5"/>
  <c r="FD59" i="7"/>
  <c r="FD58" i="7"/>
  <c r="FD57" i="7"/>
  <c r="FD56" i="7"/>
  <c r="FD55" i="7"/>
  <c r="FD54" i="7"/>
  <c r="GT29" i="5"/>
  <c r="GT28" i="5"/>
  <c r="GT27" i="5"/>
  <c r="GT26" i="5"/>
  <c r="GT25" i="5"/>
  <c r="GT24" i="5"/>
  <c r="FD29" i="6"/>
  <c r="FD28" i="6"/>
  <c r="FD27" i="6"/>
  <c r="FD26" i="6"/>
  <c r="FD25" i="6"/>
  <c r="FD24" i="6"/>
  <c r="GT49" i="5"/>
  <c r="GT48" i="5"/>
  <c r="GT47" i="5"/>
  <c r="GT46" i="5"/>
  <c r="GT45" i="5"/>
  <c r="GT44" i="5"/>
  <c r="GF39" i="5"/>
  <c r="GF38" i="5"/>
  <c r="GF37" i="5"/>
  <c r="GF36" i="5"/>
  <c r="GF35" i="5"/>
  <c r="GF34" i="5"/>
  <c r="GF49" i="5"/>
  <c r="GF48" i="5"/>
  <c r="GF47" i="5"/>
  <c r="GF46" i="5"/>
  <c r="GF45" i="5"/>
  <c r="GF44" i="5"/>
  <c r="EP59" i="6"/>
  <c r="EP58" i="6"/>
  <c r="EP57" i="6"/>
  <c r="EP56" i="6"/>
  <c r="EP55" i="6"/>
  <c r="EP54" i="6"/>
  <c r="GF29" i="5"/>
  <c r="GF28" i="5"/>
  <c r="GF27" i="5"/>
  <c r="GF26" i="5"/>
  <c r="GF25" i="5"/>
  <c r="GF24" i="5"/>
  <c r="GF9" i="5"/>
  <c r="GF8" i="5"/>
  <c r="GF7" i="5"/>
  <c r="GF6" i="5"/>
  <c r="GF5" i="5"/>
  <c r="GF4" i="5"/>
  <c r="GF59" i="5"/>
  <c r="GF58" i="5"/>
  <c r="GF57" i="5"/>
  <c r="GF56" i="5"/>
  <c r="GF55" i="5"/>
  <c r="GF54" i="5"/>
  <c r="FR29" i="5"/>
  <c r="FR28" i="5"/>
  <c r="FR27" i="5"/>
  <c r="FR26" i="5"/>
  <c r="FR25" i="5"/>
  <c r="FR24" i="5"/>
  <c r="EP9" i="6"/>
  <c r="EP8" i="6"/>
  <c r="EP7" i="6"/>
  <c r="EP6" i="6"/>
  <c r="EP5" i="6"/>
  <c r="EP4" i="6"/>
  <c r="FW19" i="1"/>
  <c r="FY19" i="1" s="1"/>
  <c r="AL25" i="13" s="1"/>
  <c r="FV19" i="1"/>
  <c r="FX19" i="1" s="1"/>
  <c r="AL19" i="13" s="1"/>
  <c r="FR19" i="1"/>
  <c r="FW18" i="1"/>
  <c r="FY18" i="1" s="1"/>
  <c r="AL24" i="13" s="1"/>
  <c r="FV18" i="1"/>
  <c r="FX18" i="1" s="1"/>
  <c r="AL18" i="13" s="1"/>
  <c r="FR18" i="1"/>
  <c r="FW17" i="1"/>
  <c r="FY17" i="1" s="1"/>
  <c r="AL23" i="13" s="1"/>
  <c r="FV17" i="1"/>
  <c r="FX17" i="1" s="1"/>
  <c r="AL17" i="13" s="1"/>
  <c r="FR17" i="1"/>
  <c r="FW16" i="1"/>
  <c r="FY16" i="1" s="1"/>
  <c r="AL22" i="13" s="1"/>
  <c r="FV16" i="1"/>
  <c r="FX16" i="1" s="1"/>
  <c r="AL16" i="13" s="1"/>
  <c r="FR16" i="1"/>
  <c r="FW15" i="1"/>
  <c r="FY15" i="1" s="1"/>
  <c r="AL21" i="13" s="1"/>
  <c r="FV15" i="1"/>
  <c r="FX15" i="1" s="1"/>
  <c r="AL15" i="13" s="1"/>
  <c r="FR15" i="1"/>
  <c r="FW14" i="1"/>
  <c r="FY14" i="1" s="1"/>
  <c r="AL20" i="13" s="1"/>
  <c r="FV14" i="1"/>
  <c r="FX14" i="1" s="1"/>
  <c r="AL14" i="13" s="1"/>
  <c r="FR14" i="1"/>
  <c r="EP19" i="6"/>
  <c r="EP18" i="6"/>
  <c r="EP17" i="6"/>
  <c r="EP16" i="6"/>
  <c r="EP15" i="6"/>
  <c r="EP14" i="6"/>
  <c r="EP49" i="6"/>
  <c r="EP48" i="6"/>
  <c r="EP47" i="6"/>
  <c r="EP46" i="6"/>
  <c r="EP45" i="6"/>
  <c r="EP44" i="6"/>
  <c r="EN49" i="6"/>
  <c r="EP29" i="6"/>
  <c r="EP28" i="6"/>
  <c r="EP27" i="6"/>
  <c r="EP26" i="6"/>
  <c r="EP25" i="6"/>
  <c r="EP24" i="6"/>
  <c r="FR49" i="5"/>
  <c r="FR48" i="5"/>
  <c r="FR47" i="5"/>
  <c r="FR46" i="5"/>
  <c r="FR45" i="5"/>
  <c r="FR44" i="5"/>
  <c r="EP39" i="6"/>
  <c r="EP38" i="6"/>
  <c r="EP37" i="6"/>
  <c r="EP36" i="6"/>
  <c r="EP35" i="6"/>
  <c r="EP34" i="6"/>
  <c r="FR19" i="5"/>
  <c r="FR18" i="5"/>
  <c r="FR17" i="5"/>
  <c r="FR16" i="5"/>
  <c r="FR15" i="5"/>
  <c r="FR14" i="5"/>
  <c r="FR9" i="5"/>
  <c r="FR8" i="5"/>
  <c r="FR7" i="5"/>
  <c r="FR6" i="5"/>
  <c r="FR5" i="5"/>
  <c r="FR4" i="5"/>
  <c r="FR59" i="5"/>
  <c r="FP59" i="5"/>
  <c r="FO59" i="5"/>
  <c r="FM59" i="5"/>
  <c r="FR58" i="5"/>
  <c r="FP58" i="5"/>
  <c r="FO58" i="5"/>
  <c r="FM58" i="5"/>
  <c r="FR57" i="5"/>
  <c r="FP57" i="5"/>
  <c r="FO57" i="5"/>
  <c r="FM57" i="5"/>
  <c r="FR56" i="5"/>
  <c r="FP56" i="5"/>
  <c r="FO56" i="5"/>
  <c r="FM56" i="5"/>
  <c r="FR55" i="5"/>
  <c r="FP55" i="5"/>
  <c r="FO55" i="5"/>
  <c r="FM55" i="5"/>
  <c r="FR54" i="5"/>
  <c r="FP54" i="5"/>
  <c r="FO54" i="5"/>
  <c r="FM54" i="5"/>
  <c r="FR39" i="5"/>
  <c r="FR38" i="5"/>
  <c r="FR37" i="5"/>
  <c r="FR36" i="5"/>
  <c r="FR35" i="5"/>
  <c r="FR34" i="5"/>
  <c r="DN39" i="6"/>
  <c r="DL39" i="6"/>
  <c r="DN38" i="6"/>
  <c r="DL38" i="6"/>
  <c r="DN37" i="6"/>
  <c r="DL37" i="6"/>
  <c r="DN36" i="6"/>
  <c r="DL36" i="6"/>
  <c r="DN35" i="6"/>
  <c r="DL35" i="6"/>
  <c r="DN34" i="6"/>
  <c r="DL34" i="6"/>
  <c r="DK39" i="6"/>
  <c r="DI39" i="6"/>
  <c r="DK38" i="6"/>
  <c r="DI38" i="6"/>
  <c r="DK37" i="6"/>
  <c r="DI37" i="6"/>
  <c r="DK36" i="6"/>
  <c r="DI36" i="6"/>
  <c r="DK35" i="6"/>
  <c r="DI35" i="6"/>
  <c r="DK34" i="6"/>
  <c r="DI34" i="6"/>
  <c r="EP39" i="5"/>
  <c r="EP38" i="5"/>
  <c r="EP37" i="5"/>
  <c r="EP36" i="5"/>
  <c r="EP35" i="5"/>
  <c r="EP34" i="5"/>
  <c r="EM39" i="5"/>
  <c r="EM38" i="5"/>
  <c r="EM37" i="5"/>
  <c r="EM36" i="5"/>
  <c r="EM35" i="5"/>
  <c r="EM34" i="5"/>
  <c r="EN39" i="5"/>
  <c r="EN38" i="5"/>
  <c r="EN37" i="5"/>
  <c r="EN36" i="5"/>
  <c r="EN35" i="5"/>
  <c r="EN34" i="5"/>
  <c r="EK39" i="5"/>
  <c r="EK38" i="5"/>
  <c r="EK37" i="5"/>
  <c r="EK36" i="5"/>
  <c r="EK35" i="5"/>
  <c r="EK34" i="5"/>
  <c r="EK7" i="1"/>
  <c r="EN9" i="1"/>
  <c r="EN8" i="1"/>
  <c r="EN7" i="1"/>
  <c r="EN6" i="1"/>
  <c r="EN5" i="1"/>
  <c r="CZ15" i="6"/>
  <c r="DS9" i="1"/>
  <c r="DU9" i="1" s="1"/>
  <c r="Z13" i="13" s="1"/>
  <c r="DR9" i="1"/>
  <c r="DT9" i="1" s="1"/>
  <c r="Z7" i="13" s="1"/>
  <c r="DS8" i="1"/>
  <c r="DU8" i="1" s="1"/>
  <c r="Z12" i="13" s="1"/>
  <c r="DR8" i="1"/>
  <c r="DT8" i="1" s="1"/>
  <c r="Z6" i="13" s="1"/>
  <c r="DS7" i="1"/>
  <c r="DU7" i="1" s="1"/>
  <c r="Z11" i="13" s="1"/>
  <c r="DR7" i="1"/>
  <c r="DT7" i="1" s="1"/>
  <c r="Z5" i="13" s="1"/>
  <c r="DS6" i="1"/>
  <c r="DU6" i="1" s="1"/>
  <c r="Z10" i="13" s="1"/>
  <c r="DR6" i="1"/>
  <c r="DT6" i="1" s="1"/>
  <c r="Z4" i="13" s="1"/>
  <c r="DS5" i="1"/>
  <c r="DU5" i="1" s="1"/>
  <c r="Z9" i="13" s="1"/>
  <c r="DR5" i="1"/>
  <c r="DT5" i="1" s="1"/>
  <c r="Z3" i="13" s="1"/>
  <c r="DS4" i="1"/>
  <c r="DU4" i="1" s="1"/>
  <c r="Z8" i="13" s="1"/>
  <c r="DR4" i="1"/>
  <c r="DT4" i="1" s="1"/>
  <c r="Z2" i="13" s="1"/>
  <c r="BH47" i="7"/>
  <c r="AQ59" i="7"/>
  <c r="AE14" i="6"/>
  <c r="AE15" i="6"/>
  <c r="AE16" i="6"/>
  <c r="AE17" i="6"/>
  <c r="AE18" i="6"/>
  <c r="AE19" i="6"/>
  <c r="D179" i="9" l="1"/>
  <c r="E179" i="9"/>
  <c r="F179" i="9"/>
  <c r="H179" i="9"/>
  <c r="I179" i="9"/>
  <c r="G179" i="9"/>
  <c r="G84" i="9"/>
  <c r="H84" i="9"/>
  <c r="I84" i="9"/>
  <c r="F84" i="9"/>
  <c r="E84" i="9"/>
  <c r="D84" i="9"/>
  <c r="F162" i="9"/>
  <c r="G162" i="9"/>
  <c r="H162" i="9"/>
  <c r="D162" i="9"/>
  <c r="I162" i="9"/>
  <c r="E162" i="9"/>
  <c r="E403" i="10"/>
  <c r="H403" i="10"/>
  <c r="D403" i="10"/>
  <c r="F403" i="10"/>
  <c r="G403" i="10"/>
  <c r="G433" i="10"/>
  <c r="E433" i="10"/>
  <c r="D433" i="10"/>
  <c r="F433" i="10"/>
  <c r="H433" i="10"/>
  <c r="G69" i="10"/>
  <c r="D69" i="10"/>
  <c r="F69" i="10"/>
  <c r="E69" i="10"/>
  <c r="H69" i="10"/>
  <c r="H36" i="10"/>
  <c r="D36" i="10"/>
  <c r="F36" i="10"/>
  <c r="E36" i="10"/>
  <c r="G36" i="10"/>
  <c r="E31" i="10"/>
  <c r="G31" i="10"/>
  <c r="F31" i="10"/>
  <c r="D31" i="10"/>
  <c r="H31" i="10"/>
  <c r="F302" i="10"/>
  <c r="D302" i="10"/>
  <c r="G302" i="10"/>
  <c r="E302" i="10"/>
  <c r="H302" i="10"/>
  <c r="G406" i="9"/>
  <c r="D406" i="9"/>
  <c r="F406" i="9"/>
  <c r="I406" i="9"/>
  <c r="E406" i="9"/>
  <c r="H406" i="9"/>
  <c r="H56" i="9"/>
  <c r="F56" i="9"/>
  <c r="E56" i="9"/>
  <c r="D56" i="9"/>
  <c r="G56" i="9"/>
  <c r="I56" i="9"/>
  <c r="F414" i="10"/>
  <c r="G414" i="10"/>
  <c r="H414" i="10"/>
  <c r="E414" i="10"/>
  <c r="D414" i="10"/>
  <c r="E299" i="10"/>
  <c r="G299" i="10"/>
  <c r="D299" i="10"/>
  <c r="F299" i="10"/>
  <c r="H299" i="10"/>
  <c r="G17" i="10"/>
  <c r="H17" i="10"/>
  <c r="D17" i="10"/>
  <c r="F17" i="10"/>
  <c r="E17" i="10"/>
  <c r="H191" i="10"/>
  <c r="E191" i="10"/>
  <c r="D191" i="10"/>
  <c r="F191" i="10"/>
  <c r="G191" i="10"/>
  <c r="D305" i="10"/>
  <c r="H305" i="10"/>
  <c r="E305" i="10"/>
  <c r="F305" i="10"/>
  <c r="G305" i="10"/>
  <c r="H13" i="10"/>
  <c r="F13" i="10"/>
  <c r="G13" i="10"/>
  <c r="D13" i="10"/>
  <c r="E13" i="10"/>
  <c r="D195" i="10"/>
  <c r="H195" i="10"/>
  <c r="F195" i="10"/>
  <c r="E195" i="10"/>
  <c r="G195" i="10"/>
  <c r="D226" i="9"/>
  <c r="F226" i="9"/>
  <c r="E226" i="9"/>
  <c r="H226" i="9"/>
  <c r="I226" i="9"/>
  <c r="G226" i="9"/>
  <c r="I331" i="9"/>
  <c r="E331" i="9"/>
  <c r="D331" i="9"/>
  <c r="H331" i="9"/>
  <c r="G331" i="9"/>
  <c r="F331" i="9"/>
  <c r="D46" i="10"/>
  <c r="F46" i="10"/>
  <c r="E46" i="10"/>
  <c r="G46" i="10"/>
  <c r="H46" i="10"/>
  <c r="D134" i="10"/>
  <c r="H134" i="10"/>
  <c r="E134" i="10"/>
  <c r="G134" i="10"/>
  <c r="F134" i="10"/>
  <c r="H176" i="10"/>
  <c r="E176" i="10"/>
  <c r="G176" i="10"/>
  <c r="D176" i="10"/>
  <c r="F176" i="10"/>
  <c r="G266" i="10"/>
  <c r="F266" i="10"/>
  <c r="D266" i="10"/>
  <c r="E266" i="10"/>
  <c r="H266" i="10"/>
  <c r="H283" i="10"/>
  <c r="E283" i="10"/>
  <c r="D283" i="10"/>
  <c r="F283" i="10"/>
  <c r="G283" i="10"/>
  <c r="E390" i="10"/>
  <c r="D390" i="10"/>
  <c r="G390" i="10"/>
  <c r="F390" i="10"/>
  <c r="H390" i="10"/>
  <c r="E315" i="9"/>
  <c r="D315" i="9"/>
  <c r="H315" i="9"/>
  <c r="I315" i="9"/>
  <c r="F315" i="9"/>
  <c r="G315" i="9"/>
  <c r="I255" i="9"/>
  <c r="E255" i="9"/>
  <c r="H255" i="9"/>
  <c r="G255" i="9"/>
  <c r="F255" i="9"/>
  <c r="E48" i="10"/>
  <c r="H48" i="10"/>
  <c r="F48" i="10"/>
  <c r="G48" i="10"/>
  <c r="D48" i="10"/>
  <c r="D285" i="10"/>
  <c r="G285" i="10"/>
  <c r="H285" i="10"/>
  <c r="E285" i="10"/>
  <c r="F285" i="10"/>
  <c r="D335" i="10"/>
  <c r="E335" i="10"/>
  <c r="G335" i="10"/>
  <c r="F335" i="10"/>
  <c r="H335" i="10"/>
  <c r="E165" i="10"/>
  <c r="H165" i="10"/>
  <c r="F165" i="10"/>
  <c r="D165" i="10"/>
  <c r="G165" i="10"/>
  <c r="G142" i="10"/>
  <c r="F142" i="10"/>
  <c r="H142" i="10"/>
  <c r="D142" i="10"/>
  <c r="E142" i="10"/>
  <c r="E330" i="10"/>
  <c r="G330" i="10"/>
  <c r="D330" i="10"/>
  <c r="F330" i="10"/>
  <c r="H330" i="10"/>
  <c r="F270" i="10"/>
  <c r="G270" i="10"/>
  <c r="E270" i="10"/>
  <c r="D270" i="10"/>
  <c r="H270" i="10"/>
  <c r="H366" i="9"/>
  <c r="I366" i="9"/>
  <c r="E366" i="9"/>
  <c r="G366" i="9"/>
  <c r="D366" i="9"/>
  <c r="F366" i="9"/>
  <c r="D223" i="9"/>
  <c r="I223" i="9"/>
  <c r="G223" i="9"/>
  <c r="E223" i="9"/>
  <c r="H223" i="9"/>
  <c r="F223" i="9"/>
  <c r="E79" i="10"/>
  <c r="G79" i="10"/>
  <c r="H79" i="10"/>
  <c r="F79" i="10"/>
  <c r="D79" i="10"/>
  <c r="G11" i="10"/>
  <c r="H11" i="10"/>
  <c r="E11" i="10"/>
  <c r="F11" i="10"/>
  <c r="D11" i="10"/>
  <c r="G155" i="10"/>
  <c r="D155" i="10"/>
  <c r="F155" i="10"/>
  <c r="H155" i="10"/>
  <c r="E155" i="10"/>
  <c r="H57" i="10"/>
  <c r="E57" i="10"/>
  <c r="F57" i="10"/>
  <c r="D57" i="10"/>
  <c r="G57" i="10"/>
  <c r="E432" i="10"/>
  <c r="F432" i="10"/>
  <c r="D432" i="10"/>
  <c r="H432" i="10"/>
  <c r="G432" i="10"/>
  <c r="F20" i="9"/>
  <c r="D20" i="9"/>
  <c r="H20" i="9"/>
  <c r="I20" i="9"/>
  <c r="G20" i="9"/>
  <c r="E20" i="9"/>
  <c r="I420" i="9"/>
  <c r="D420" i="9"/>
  <c r="E420" i="9"/>
  <c r="F420" i="9"/>
  <c r="H420" i="9"/>
  <c r="G420" i="9"/>
  <c r="F370" i="10"/>
  <c r="G370" i="10"/>
  <c r="H370" i="10"/>
  <c r="D370" i="10"/>
  <c r="E370" i="10"/>
  <c r="E236" i="10"/>
  <c r="F236" i="10"/>
  <c r="G236" i="10"/>
  <c r="H236" i="10"/>
  <c r="D236" i="10"/>
  <c r="E18" i="9"/>
  <c r="H18" i="9"/>
  <c r="I18" i="9"/>
  <c r="G18" i="9"/>
  <c r="F18" i="9"/>
  <c r="D18" i="9"/>
  <c r="E41" i="10"/>
  <c r="G41" i="10"/>
  <c r="F41" i="10"/>
  <c r="H41" i="10"/>
  <c r="D41" i="10"/>
  <c r="F307" i="10"/>
  <c r="E307" i="10"/>
  <c r="H307" i="10"/>
  <c r="D307" i="10"/>
  <c r="G307" i="10"/>
  <c r="E9" i="10"/>
  <c r="G9" i="10"/>
  <c r="F9" i="10"/>
  <c r="D9" i="10"/>
  <c r="H9" i="10"/>
  <c r="F400" i="9"/>
  <c r="H400" i="9"/>
  <c r="I400" i="9"/>
  <c r="E400" i="9"/>
  <c r="D400" i="9"/>
  <c r="G400" i="9"/>
  <c r="F157" i="9"/>
  <c r="E157" i="9"/>
  <c r="H157" i="9"/>
  <c r="I157" i="9"/>
  <c r="G157" i="9"/>
  <c r="D157" i="9"/>
  <c r="H102" i="10"/>
  <c r="D102" i="10"/>
  <c r="F102" i="10"/>
  <c r="G102" i="10"/>
  <c r="E102" i="10"/>
  <c r="D459" i="10"/>
  <c r="F459" i="10"/>
  <c r="G459" i="10"/>
  <c r="E459" i="10"/>
  <c r="H459" i="10"/>
  <c r="G351" i="10"/>
  <c r="H351" i="10"/>
  <c r="D351" i="10"/>
  <c r="F351" i="10"/>
  <c r="E351" i="10"/>
  <c r="E21" i="10"/>
  <c r="H21" i="10"/>
  <c r="D21" i="10"/>
  <c r="G21" i="10"/>
  <c r="F21" i="10"/>
  <c r="GX20" i="1"/>
  <c r="GZ14" i="1"/>
  <c r="AR14" i="13" s="1"/>
  <c r="DR10" i="1"/>
  <c r="DS10" i="1"/>
  <c r="FV20" i="1"/>
  <c r="FW20" i="1"/>
  <c r="IA10" i="1"/>
  <c r="HZ10" i="1"/>
  <c r="GY20" i="1"/>
  <c r="AD390" i="10" l="1"/>
  <c r="AF390" i="10" s="1"/>
  <c r="AD134" i="10"/>
  <c r="AF134" i="10" s="1"/>
  <c r="AD102" i="10"/>
  <c r="AD266" i="10"/>
  <c r="AF266" i="10" s="1"/>
  <c r="AD155" i="10"/>
  <c r="AF155" i="10" s="1"/>
  <c r="AD330" i="10"/>
  <c r="AF330" i="10" s="1"/>
  <c r="AD195" i="10"/>
  <c r="AF195" i="10" s="1"/>
  <c r="AD191" i="10"/>
  <c r="AF191" i="10" s="1"/>
  <c r="AD414" i="10"/>
  <c r="AF414" i="10" s="1"/>
  <c r="AD433" i="10"/>
  <c r="AF433" i="10" s="1"/>
  <c r="AD270" i="10"/>
  <c r="AD302" i="10"/>
  <c r="AF302" i="10" s="1"/>
  <c r="AD459" i="10"/>
  <c r="AD283" i="10"/>
  <c r="AF283" i="10" s="1"/>
  <c r="AD351" i="10"/>
  <c r="AF351" i="10" s="1"/>
  <c r="AD236" i="10"/>
  <c r="AF236" i="10" s="1"/>
  <c r="AD57" i="10"/>
  <c r="AD79" i="10"/>
  <c r="AD176" i="10"/>
  <c r="AF176" i="10" s="1"/>
  <c r="AD46" i="10"/>
  <c r="AD335" i="10"/>
  <c r="AD285" i="10"/>
  <c r="AD305" i="10"/>
  <c r="AF305" i="10" s="1"/>
  <c r="AD299" i="10"/>
  <c r="AD69" i="10"/>
  <c r="AD307" i="10"/>
  <c r="AF307" i="10" s="1"/>
  <c r="AD432" i="10"/>
  <c r="AD142" i="10"/>
  <c r="AF142" i="10" s="1"/>
  <c r="AD403" i="10"/>
  <c r="AF403" i="10" s="1"/>
  <c r="AE406" i="9"/>
  <c r="AE226" i="9"/>
  <c r="AE191" i="10"/>
  <c r="AE142" i="10"/>
  <c r="AE351" i="10"/>
  <c r="AE176" i="10"/>
  <c r="AG307" i="10"/>
  <c r="AH307" i="10"/>
  <c r="AG283" i="10"/>
  <c r="AH283" i="10"/>
  <c r="AG102" i="10"/>
  <c r="AH102" i="10"/>
  <c r="AG236" i="10"/>
  <c r="AH236" i="10"/>
  <c r="AG330" i="10"/>
  <c r="AH330" i="10"/>
  <c r="AE236" i="10"/>
  <c r="AG176" i="10"/>
  <c r="AH176" i="10"/>
  <c r="AH285" i="10"/>
  <c r="AG285" i="10"/>
  <c r="AG142" i="10"/>
  <c r="AH142" i="10"/>
  <c r="AG335" i="10"/>
  <c r="AH335" i="10"/>
  <c r="AG390" i="10"/>
  <c r="AH390" i="10"/>
  <c r="AH302" i="10"/>
  <c r="AG302" i="10"/>
  <c r="AG351" i="10"/>
  <c r="AH351" i="10"/>
  <c r="AG305" i="10"/>
  <c r="AH305" i="10"/>
  <c r="AH191" i="10"/>
  <c r="AG191" i="10"/>
  <c r="AE84" i="9"/>
  <c r="AG84" i="9"/>
  <c r="AH84" i="9"/>
  <c r="AG406" i="9"/>
  <c r="AH406" i="9"/>
  <c r="AG226" i="9"/>
  <c r="AH226" i="9"/>
  <c r="AG18" i="9"/>
  <c r="AH18" i="9"/>
  <c r="AG420" i="9"/>
  <c r="AH420" i="9"/>
  <c r="AG162" i="9"/>
  <c r="AH162" i="9"/>
  <c r="AG157" i="9"/>
  <c r="AH157" i="9"/>
  <c r="AG255" i="9"/>
  <c r="AH255" i="9"/>
  <c r="AG331" i="9"/>
  <c r="AH331" i="9"/>
  <c r="AG179" i="9"/>
  <c r="AH179" i="9"/>
  <c r="AH366" i="9"/>
  <c r="AG366" i="9"/>
  <c r="AG223" i="9"/>
  <c r="AH223" i="9"/>
  <c r="AG315" i="9"/>
  <c r="AH315" i="9"/>
  <c r="AG400" i="9"/>
  <c r="AH400" i="9"/>
  <c r="AG56" i="9"/>
  <c r="AH56" i="9"/>
  <c r="AH195" i="10"/>
  <c r="AE79" i="10"/>
  <c r="AE390" i="10"/>
  <c r="AE155" i="10"/>
  <c r="AE403" i="10"/>
  <c r="AE459" i="10"/>
  <c r="AH432" i="10"/>
  <c r="AH57" i="10"/>
  <c r="AH270" i="10"/>
  <c r="AE270" i="10"/>
  <c r="AG57" i="10"/>
  <c r="AH433" i="10"/>
  <c r="AH79" i="10"/>
  <c r="AG134" i="10"/>
  <c r="AE414" i="10"/>
  <c r="AH459" i="10"/>
  <c r="AH266" i="10"/>
  <c r="AH46" i="10"/>
  <c r="AG266" i="10"/>
  <c r="AE134" i="10"/>
  <c r="AG299" i="10"/>
  <c r="AE302" i="10"/>
  <c r="AE307" i="10"/>
  <c r="AG155" i="10"/>
  <c r="AE283" i="10"/>
  <c r="AG195" i="10"/>
  <c r="AH155" i="10"/>
  <c r="AG270" i="10"/>
  <c r="AE46" i="10"/>
  <c r="AG403" i="10"/>
  <c r="AD162" i="9"/>
  <c r="AD84" i="9"/>
  <c r="D66" i="10"/>
  <c r="F66" i="10"/>
  <c r="H66" i="10"/>
  <c r="G66" i="10"/>
  <c r="E66" i="10"/>
  <c r="F420" i="10"/>
  <c r="G420" i="10"/>
  <c r="H420" i="10"/>
  <c r="E420" i="10"/>
  <c r="D420" i="10"/>
  <c r="AH299" i="10"/>
  <c r="AH403" i="10"/>
  <c r="D353" i="10"/>
  <c r="F353" i="10"/>
  <c r="H353" i="10"/>
  <c r="E353" i="10"/>
  <c r="G353" i="10"/>
  <c r="D229" i="10"/>
  <c r="H229" i="10"/>
  <c r="E229" i="10"/>
  <c r="G229" i="10"/>
  <c r="F229" i="10"/>
  <c r="AG459" i="10"/>
  <c r="AE57" i="10"/>
  <c r="AG79" i="10"/>
  <c r="AD315" i="9"/>
  <c r="AE266" i="10"/>
  <c r="AE195" i="10"/>
  <c r="AE433" i="10"/>
  <c r="AD179" i="9"/>
  <c r="D8" i="10"/>
  <c r="H8" i="10"/>
  <c r="F8" i="10"/>
  <c r="E8" i="10"/>
  <c r="G8" i="10"/>
  <c r="E205" i="10"/>
  <c r="G205" i="10"/>
  <c r="D205" i="10"/>
  <c r="F205" i="10"/>
  <c r="H205" i="10"/>
  <c r="H405" i="10"/>
  <c r="F405" i="10"/>
  <c r="G405" i="10"/>
  <c r="D405" i="10"/>
  <c r="E405" i="10"/>
  <c r="AE432" i="10"/>
  <c r="AE285" i="10"/>
  <c r="AG46" i="10"/>
  <c r="AD226" i="9"/>
  <c r="AD406" i="9"/>
  <c r="AG433" i="10"/>
  <c r="AD18" i="9"/>
  <c r="AG432" i="10"/>
  <c r="AE335" i="10"/>
  <c r="AG414" i="10"/>
  <c r="G144" i="10"/>
  <c r="E144" i="10"/>
  <c r="H144" i="10"/>
  <c r="D144" i="10"/>
  <c r="F144" i="10"/>
  <c r="AD400" i="9"/>
  <c r="AH414" i="10"/>
  <c r="AG69" i="10"/>
  <c r="AD223" i="9"/>
  <c r="AE330" i="10"/>
  <c r="AD255" i="9"/>
  <c r="AH134" i="10"/>
  <c r="AD331" i="9"/>
  <c r="AE305" i="10"/>
  <c r="AE299" i="10"/>
  <c r="AD56" i="9"/>
  <c r="AH69" i="10"/>
  <c r="D53" i="10"/>
  <c r="E53" i="10"/>
  <c r="G53" i="10"/>
  <c r="F53" i="10"/>
  <c r="H53" i="10"/>
  <c r="H52" i="10"/>
  <c r="D52" i="10"/>
  <c r="F52" i="10"/>
  <c r="G52" i="10"/>
  <c r="E52" i="10"/>
  <c r="AE102" i="10"/>
  <c r="AD157" i="9"/>
  <c r="AD420" i="9"/>
  <c r="AD366" i="9"/>
  <c r="AE69" i="10"/>
  <c r="AF270" i="10" l="1"/>
  <c r="AF102" i="10"/>
  <c r="AF46" i="10"/>
  <c r="AF79" i="10"/>
  <c r="AF57" i="10"/>
  <c r="AF459" i="10"/>
  <c r="AD53" i="10"/>
  <c r="AD229" i="10"/>
  <c r="AD420" i="10"/>
  <c r="AF420" i="10" s="1"/>
  <c r="AD353" i="10"/>
  <c r="AF353" i="10" s="1"/>
  <c r="AD405" i="10"/>
  <c r="AF405" i="10" s="1"/>
  <c r="AD205" i="10"/>
  <c r="AD144" i="10"/>
  <c r="AF144" i="10" s="1"/>
  <c r="AF335" i="10"/>
  <c r="AF285" i="10"/>
  <c r="AF69" i="10"/>
  <c r="A236" i="10"/>
  <c r="AF406" i="9"/>
  <c r="AF226" i="9"/>
  <c r="AF84" i="9"/>
  <c r="AG229" i="10"/>
  <c r="AH229" i="10"/>
  <c r="AG53" i="10"/>
  <c r="AE405" i="10"/>
  <c r="AF432" i="10"/>
  <c r="AH405" i="10"/>
  <c r="AG405" i="10"/>
  <c r="AH205" i="10"/>
  <c r="AE420" i="10"/>
  <c r="I389" i="9"/>
  <c r="E389" i="9"/>
  <c r="F389" i="9"/>
  <c r="G389" i="9"/>
  <c r="D389" i="9"/>
  <c r="H389" i="9"/>
  <c r="I453" i="9"/>
  <c r="G453" i="9"/>
  <c r="E453" i="9"/>
  <c r="D453" i="9"/>
  <c r="F453" i="9"/>
  <c r="H453" i="9"/>
  <c r="I336" i="9"/>
  <c r="F336" i="9"/>
  <c r="E336" i="9"/>
  <c r="D336" i="9"/>
  <c r="G336" i="9"/>
  <c r="H336" i="9"/>
  <c r="D406" i="10"/>
  <c r="H406" i="10"/>
  <c r="G406" i="10"/>
  <c r="E406" i="10"/>
  <c r="F406" i="10"/>
  <c r="E282" i="10"/>
  <c r="H282" i="10"/>
  <c r="D282" i="10"/>
  <c r="F282" i="10"/>
  <c r="G282" i="10"/>
  <c r="H444" i="9"/>
  <c r="I444" i="9"/>
  <c r="D444" i="9"/>
  <c r="F444" i="9"/>
  <c r="E444" i="9"/>
  <c r="G444" i="9"/>
  <c r="G442" i="9"/>
  <c r="I442" i="9"/>
  <c r="H442" i="9"/>
  <c r="E442" i="9"/>
  <c r="F442" i="9"/>
  <c r="D442" i="9"/>
  <c r="H22" i="9"/>
  <c r="I22" i="9"/>
  <c r="E22" i="9"/>
  <c r="D22" i="9"/>
  <c r="G22" i="9"/>
  <c r="F22" i="9"/>
  <c r="G42" i="9"/>
  <c r="D42" i="9"/>
  <c r="F42" i="9"/>
  <c r="E42" i="9"/>
  <c r="H42" i="9"/>
  <c r="I42" i="9"/>
  <c r="H33" i="9"/>
  <c r="D33" i="9"/>
  <c r="F33" i="9"/>
  <c r="E33" i="9"/>
  <c r="I33" i="9"/>
  <c r="G33" i="9"/>
  <c r="H326" i="10"/>
  <c r="F326" i="10"/>
  <c r="E326" i="10"/>
  <c r="G326" i="10"/>
  <c r="D326" i="10"/>
  <c r="H247" i="10"/>
  <c r="D247" i="10"/>
  <c r="E247" i="10"/>
  <c r="G247" i="10"/>
  <c r="F247" i="10"/>
  <c r="G371" i="10"/>
  <c r="E371" i="10"/>
  <c r="H371" i="10"/>
  <c r="D371" i="10"/>
  <c r="F371" i="10"/>
  <c r="E193" i="10"/>
  <c r="F193" i="10"/>
  <c r="G193" i="10"/>
  <c r="D193" i="10"/>
  <c r="H193" i="10"/>
  <c r="G304" i="10"/>
  <c r="E304" i="10"/>
  <c r="H304" i="10"/>
  <c r="D304" i="10"/>
  <c r="F304" i="10"/>
  <c r="H96" i="10"/>
  <c r="F96" i="10"/>
  <c r="G96" i="10"/>
  <c r="E96" i="10"/>
  <c r="D96" i="10"/>
  <c r="H56" i="10"/>
  <c r="D56" i="10"/>
  <c r="E56" i="10"/>
  <c r="G56" i="10"/>
  <c r="F56" i="10"/>
  <c r="G375" i="10"/>
  <c r="D375" i="10"/>
  <c r="F375" i="10"/>
  <c r="E375" i="10"/>
  <c r="H375" i="10"/>
  <c r="A176" i="10"/>
  <c r="H382" i="9"/>
  <c r="I382" i="9"/>
  <c r="F382" i="9"/>
  <c r="G382" i="9"/>
  <c r="E382" i="9"/>
  <c r="D382" i="9"/>
  <c r="G275" i="10"/>
  <c r="H275" i="10"/>
  <c r="D275" i="10"/>
  <c r="E275" i="10"/>
  <c r="F275" i="10"/>
  <c r="E411" i="10"/>
  <c r="H411" i="10"/>
  <c r="D411" i="10"/>
  <c r="G411" i="10"/>
  <c r="F411" i="10"/>
  <c r="AE144" i="10"/>
  <c r="D471" i="9"/>
  <c r="H471" i="9"/>
  <c r="I471" i="9"/>
  <c r="E471" i="9"/>
  <c r="F471" i="9"/>
  <c r="G471" i="9"/>
  <c r="E153" i="9"/>
  <c r="H153" i="9"/>
  <c r="D153" i="9"/>
  <c r="F153" i="9"/>
  <c r="G153" i="9"/>
  <c r="I153" i="9"/>
  <c r="G46" i="9"/>
  <c r="D46" i="9"/>
  <c r="F46" i="9"/>
  <c r="I46" i="9"/>
  <c r="E46" i="9"/>
  <c r="H46" i="9"/>
  <c r="G394" i="9"/>
  <c r="I394" i="9"/>
  <c r="E394" i="9"/>
  <c r="H394" i="9"/>
  <c r="D394" i="9"/>
  <c r="F394" i="9"/>
  <c r="H322" i="9"/>
  <c r="I322" i="9"/>
  <c r="D322" i="9"/>
  <c r="G322" i="9"/>
  <c r="E322" i="9"/>
  <c r="F322" i="9"/>
  <c r="I145" i="9"/>
  <c r="H145" i="9"/>
  <c r="D145" i="9"/>
  <c r="F145" i="9"/>
  <c r="G145" i="9"/>
  <c r="E145" i="9"/>
  <c r="D55" i="10"/>
  <c r="E55" i="10"/>
  <c r="G55" i="10"/>
  <c r="F55" i="10"/>
  <c r="H55" i="10"/>
  <c r="H25" i="10"/>
  <c r="E25" i="10"/>
  <c r="G25" i="10"/>
  <c r="D25" i="10"/>
  <c r="F25" i="10"/>
  <c r="F314" i="10"/>
  <c r="G314" i="10"/>
  <c r="E314" i="10"/>
  <c r="H314" i="10"/>
  <c r="D314" i="10"/>
  <c r="H278" i="9"/>
  <c r="E278" i="9"/>
  <c r="D278" i="9"/>
  <c r="G278" i="9"/>
  <c r="F278" i="9"/>
  <c r="I278" i="9"/>
  <c r="H225" i="9"/>
  <c r="G225" i="9"/>
  <c r="F225" i="9"/>
  <c r="E225" i="9"/>
  <c r="D225" i="9"/>
  <c r="I225" i="9"/>
  <c r="I421" i="9"/>
  <c r="G421" i="9"/>
  <c r="D421" i="9"/>
  <c r="E421" i="9"/>
  <c r="H421" i="9"/>
  <c r="F421" i="9"/>
  <c r="E436" i="9"/>
  <c r="D436" i="9"/>
  <c r="G436" i="9"/>
  <c r="H436" i="9"/>
  <c r="I436" i="9"/>
  <c r="F436" i="9"/>
  <c r="I59" i="9"/>
  <c r="D59" i="9"/>
  <c r="F59" i="9"/>
  <c r="H59" i="9"/>
  <c r="E59" i="9"/>
  <c r="G59" i="9"/>
  <c r="H451" i="9"/>
  <c r="F451" i="9"/>
  <c r="D451" i="9"/>
  <c r="G451" i="9"/>
  <c r="E451" i="9"/>
  <c r="I451" i="9"/>
  <c r="G457" i="9"/>
  <c r="H457" i="9"/>
  <c r="I457" i="9"/>
  <c r="F457" i="9"/>
  <c r="E457" i="9"/>
  <c r="D457" i="9"/>
  <c r="F237" i="9"/>
  <c r="I237" i="9"/>
  <c r="E237" i="9"/>
  <c r="G237" i="9"/>
  <c r="D237" i="9"/>
  <c r="H237" i="9"/>
  <c r="H125" i="9"/>
  <c r="I125" i="9"/>
  <c r="G125" i="9"/>
  <c r="F125" i="9"/>
  <c r="D125" i="9"/>
  <c r="E125" i="9"/>
  <c r="D397" i="9"/>
  <c r="F397" i="9"/>
  <c r="G397" i="9"/>
  <c r="H397" i="9"/>
  <c r="I397" i="9"/>
  <c r="E397" i="9"/>
  <c r="I35" i="9"/>
  <c r="F35" i="9"/>
  <c r="H35" i="9"/>
  <c r="D35" i="9"/>
  <c r="G35" i="9"/>
  <c r="E35" i="9"/>
  <c r="D26" i="9"/>
  <c r="I26" i="9"/>
  <c r="G26" i="9"/>
  <c r="E26" i="9"/>
  <c r="H26" i="9"/>
  <c r="F26" i="9"/>
  <c r="H8" i="9"/>
  <c r="F8" i="9"/>
  <c r="G8" i="9"/>
  <c r="E8" i="9"/>
  <c r="I8" i="9"/>
  <c r="D8" i="9"/>
  <c r="G29" i="10"/>
  <c r="H29" i="10"/>
  <c r="E29" i="10"/>
  <c r="F29" i="10"/>
  <c r="D29" i="10"/>
  <c r="E484" i="10"/>
  <c r="G484" i="10"/>
  <c r="F484" i="10"/>
  <c r="H484" i="10"/>
  <c r="D484" i="10"/>
  <c r="D415" i="10"/>
  <c r="E415" i="10"/>
  <c r="G415" i="10"/>
  <c r="F415" i="10"/>
  <c r="H415" i="10"/>
  <c r="G365" i="10"/>
  <c r="E365" i="10"/>
  <c r="D365" i="10"/>
  <c r="F365" i="10"/>
  <c r="H365" i="10"/>
  <c r="G458" i="10"/>
  <c r="F458" i="10"/>
  <c r="D458" i="10"/>
  <c r="H458" i="10"/>
  <c r="E458" i="10"/>
  <c r="F436" i="10"/>
  <c r="H436" i="10"/>
  <c r="D436" i="10"/>
  <c r="E436" i="10"/>
  <c r="G436" i="10"/>
  <c r="D159" i="10"/>
  <c r="F159" i="10"/>
  <c r="G159" i="10"/>
  <c r="E159" i="10"/>
  <c r="H159" i="10"/>
  <c r="H321" i="10"/>
  <c r="E321" i="10"/>
  <c r="G321" i="10"/>
  <c r="D321" i="10"/>
  <c r="F321" i="10"/>
  <c r="D220" i="10"/>
  <c r="F220" i="10"/>
  <c r="G220" i="10"/>
  <c r="H220" i="10"/>
  <c r="E220" i="10"/>
  <c r="F149" i="10"/>
  <c r="D149" i="10"/>
  <c r="H149" i="10"/>
  <c r="E149" i="10"/>
  <c r="G149" i="10"/>
  <c r="H439" i="10"/>
  <c r="E439" i="10"/>
  <c r="G439" i="10"/>
  <c r="F439" i="10"/>
  <c r="D439" i="10"/>
  <c r="E301" i="9"/>
  <c r="I301" i="9"/>
  <c r="D301" i="9"/>
  <c r="H301" i="9"/>
  <c r="G301" i="9"/>
  <c r="F301" i="9"/>
  <c r="I73" i="9"/>
  <c r="F73" i="9"/>
  <c r="G73" i="9"/>
  <c r="D73" i="9"/>
  <c r="H73" i="9"/>
  <c r="E73" i="9"/>
  <c r="H379" i="10"/>
  <c r="F379" i="10"/>
  <c r="G379" i="10"/>
  <c r="D379" i="10"/>
  <c r="E379" i="10"/>
  <c r="E15" i="9"/>
  <c r="F15" i="9"/>
  <c r="H15" i="9"/>
  <c r="I15" i="9"/>
  <c r="D15" i="9"/>
  <c r="G15" i="9"/>
  <c r="F183" i="9"/>
  <c r="E183" i="9"/>
  <c r="D183" i="9"/>
  <c r="H183" i="9"/>
  <c r="G183" i="9"/>
  <c r="I183" i="9"/>
  <c r="F350" i="9"/>
  <c r="H350" i="9"/>
  <c r="E350" i="9"/>
  <c r="I350" i="9"/>
  <c r="G350" i="9"/>
  <c r="D350" i="9"/>
  <c r="G356" i="9"/>
  <c r="I356" i="9"/>
  <c r="E356" i="9"/>
  <c r="H356" i="9"/>
  <c r="D356" i="9"/>
  <c r="F356" i="9"/>
  <c r="F467" i="9"/>
  <c r="H467" i="9"/>
  <c r="E467" i="9"/>
  <c r="I467" i="9"/>
  <c r="G467" i="9"/>
  <c r="D467" i="9"/>
  <c r="H438" i="9"/>
  <c r="F438" i="9"/>
  <c r="G438" i="9"/>
  <c r="E438" i="9"/>
  <c r="I438" i="9"/>
  <c r="D438" i="9"/>
  <c r="G375" i="9"/>
  <c r="D375" i="9"/>
  <c r="H375" i="9"/>
  <c r="I375" i="9"/>
  <c r="F375" i="9"/>
  <c r="E375" i="9"/>
  <c r="E49" i="9"/>
  <c r="F49" i="9"/>
  <c r="H49" i="9"/>
  <c r="G49" i="9"/>
  <c r="D49" i="9"/>
  <c r="I49" i="9"/>
  <c r="I300" i="9"/>
  <c r="D300" i="9"/>
  <c r="H300" i="9"/>
  <c r="F300" i="9"/>
  <c r="E300" i="9"/>
  <c r="G300" i="9"/>
  <c r="E297" i="9"/>
  <c r="I297" i="9"/>
  <c r="H297" i="9"/>
  <c r="G297" i="9"/>
  <c r="D297" i="9"/>
  <c r="F297" i="9"/>
  <c r="H165" i="9"/>
  <c r="I165" i="9"/>
  <c r="G165" i="9"/>
  <c r="F165" i="9"/>
  <c r="E165" i="9"/>
  <c r="D165" i="9"/>
  <c r="H288" i="9"/>
  <c r="I288" i="9"/>
  <c r="F288" i="9"/>
  <c r="E288" i="9"/>
  <c r="D288" i="9"/>
  <c r="G288" i="9"/>
  <c r="E258" i="9"/>
  <c r="G258" i="9"/>
  <c r="H258" i="9"/>
  <c r="F258" i="9"/>
  <c r="I258" i="9"/>
  <c r="D258" i="9"/>
  <c r="F381" i="10"/>
  <c r="G381" i="10"/>
  <c r="H381" i="10"/>
  <c r="E381" i="10"/>
  <c r="D381" i="10"/>
  <c r="F10" i="10"/>
  <c r="D10" i="10"/>
  <c r="H10" i="10"/>
  <c r="E10" i="10"/>
  <c r="G10" i="10"/>
  <c r="D286" i="10"/>
  <c r="F286" i="10"/>
  <c r="G286" i="10"/>
  <c r="H286" i="10"/>
  <c r="E286" i="10"/>
  <c r="H323" i="10"/>
  <c r="F323" i="10"/>
  <c r="E323" i="10"/>
  <c r="G323" i="10"/>
  <c r="D323" i="10"/>
  <c r="D45" i="10"/>
  <c r="F45" i="10"/>
  <c r="G45" i="10"/>
  <c r="E45" i="10"/>
  <c r="H45" i="10"/>
  <c r="G128" i="10"/>
  <c r="E128" i="10"/>
  <c r="H128" i="10"/>
  <c r="D128" i="10"/>
  <c r="F128" i="10"/>
  <c r="D430" i="10"/>
  <c r="H430" i="10"/>
  <c r="F430" i="10"/>
  <c r="G430" i="10"/>
  <c r="E430" i="10"/>
  <c r="H342" i="10"/>
  <c r="E342" i="10"/>
  <c r="G342" i="10"/>
  <c r="D342" i="10"/>
  <c r="F342" i="10"/>
  <c r="H385" i="10"/>
  <c r="F385" i="10"/>
  <c r="G385" i="10"/>
  <c r="D385" i="10"/>
  <c r="E385" i="10"/>
  <c r="H135" i="10"/>
  <c r="E135" i="10"/>
  <c r="D135" i="10"/>
  <c r="G135" i="10"/>
  <c r="F135" i="10"/>
  <c r="D398" i="10"/>
  <c r="E398" i="10"/>
  <c r="G398" i="10"/>
  <c r="H398" i="10"/>
  <c r="F398" i="10"/>
  <c r="AH353" i="10"/>
  <c r="F370" i="9"/>
  <c r="D370" i="9"/>
  <c r="I370" i="9"/>
  <c r="E370" i="9"/>
  <c r="H370" i="9"/>
  <c r="G370" i="9"/>
  <c r="F241" i="10"/>
  <c r="H241" i="10"/>
  <c r="D241" i="10"/>
  <c r="E241" i="10"/>
  <c r="G241" i="10"/>
  <c r="E435" i="9"/>
  <c r="G435" i="9"/>
  <c r="I435" i="9"/>
  <c r="H435" i="9"/>
  <c r="F435" i="9"/>
  <c r="D435" i="9"/>
  <c r="F80" i="9"/>
  <c r="D80" i="9"/>
  <c r="H80" i="9"/>
  <c r="G80" i="9"/>
  <c r="I80" i="9"/>
  <c r="E80" i="9"/>
  <c r="H160" i="9"/>
  <c r="G160" i="9"/>
  <c r="E160" i="9"/>
  <c r="I160" i="9"/>
  <c r="D160" i="9"/>
  <c r="F160" i="9"/>
  <c r="G376" i="9"/>
  <c r="E376" i="9"/>
  <c r="D376" i="9"/>
  <c r="I376" i="9"/>
  <c r="H376" i="9"/>
  <c r="F376" i="9"/>
  <c r="F91" i="9"/>
  <c r="E91" i="9"/>
  <c r="G91" i="9"/>
  <c r="D91" i="9"/>
  <c r="I91" i="9"/>
  <c r="H91" i="9"/>
  <c r="I380" i="9"/>
  <c r="H380" i="9"/>
  <c r="D380" i="9"/>
  <c r="F380" i="9"/>
  <c r="G380" i="9"/>
  <c r="E380" i="9"/>
  <c r="D414" i="9"/>
  <c r="I414" i="9"/>
  <c r="G414" i="9"/>
  <c r="H414" i="9"/>
  <c r="F414" i="9"/>
  <c r="E414" i="9"/>
  <c r="D109" i="9"/>
  <c r="F109" i="9"/>
  <c r="I109" i="9"/>
  <c r="H109" i="9"/>
  <c r="G109" i="9"/>
  <c r="E109" i="9"/>
  <c r="G443" i="9"/>
  <c r="E443" i="9"/>
  <c r="H443" i="9"/>
  <c r="I443" i="9"/>
  <c r="F443" i="9"/>
  <c r="D443" i="9"/>
  <c r="H250" i="9"/>
  <c r="F250" i="9"/>
  <c r="I250" i="9"/>
  <c r="E250" i="9"/>
  <c r="D250" i="9"/>
  <c r="G250" i="9"/>
  <c r="H21" i="9"/>
  <c r="I21" i="9"/>
  <c r="F21" i="9"/>
  <c r="G21" i="9"/>
  <c r="E21" i="9"/>
  <c r="D21" i="9"/>
  <c r="F189" i="9"/>
  <c r="D189" i="9"/>
  <c r="G189" i="9"/>
  <c r="E189" i="9"/>
  <c r="H189" i="9"/>
  <c r="I189" i="9"/>
  <c r="H98" i="10"/>
  <c r="E98" i="10"/>
  <c r="D98" i="10"/>
  <c r="F98" i="10"/>
  <c r="G98" i="10"/>
  <c r="F243" i="10"/>
  <c r="D243" i="10"/>
  <c r="H243" i="10"/>
  <c r="G243" i="10"/>
  <c r="E243" i="10"/>
  <c r="E88" i="10"/>
  <c r="G88" i="10"/>
  <c r="D88" i="10"/>
  <c r="H88" i="10"/>
  <c r="F88" i="10"/>
  <c r="F26" i="10"/>
  <c r="G26" i="10"/>
  <c r="D26" i="10"/>
  <c r="E26" i="10"/>
  <c r="H26" i="10"/>
  <c r="G444" i="10"/>
  <c r="E444" i="10"/>
  <c r="H444" i="10"/>
  <c r="D444" i="10"/>
  <c r="F444" i="10"/>
  <c r="E332" i="10"/>
  <c r="G332" i="10"/>
  <c r="F332" i="10"/>
  <c r="H332" i="10"/>
  <c r="D332" i="10"/>
  <c r="D466" i="10"/>
  <c r="H466" i="10"/>
  <c r="G466" i="10"/>
  <c r="E466" i="10"/>
  <c r="F466" i="10"/>
  <c r="F171" i="10"/>
  <c r="D171" i="10"/>
  <c r="H171" i="10"/>
  <c r="E171" i="10"/>
  <c r="G171" i="10"/>
  <c r="F250" i="10"/>
  <c r="D250" i="10"/>
  <c r="E250" i="10"/>
  <c r="H250" i="10"/>
  <c r="G250" i="10"/>
  <c r="F320" i="10"/>
  <c r="D320" i="10"/>
  <c r="G320" i="10"/>
  <c r="E320" i="10"/>
  <c r="H320" i="10"/>
  <c r="D431" i="10"/>
  <c r="H431" i="10"/>
  <c r="F431" i="10"/>
  <c r="E431" i="10"/>
  <c r="G431" i="10"/>
  <c r="E108" i="10"/>
  <c r="G108" i="10"/>
  <c r="F108" i="10"/>
  <c r="D108" i="10"/>
  <c r="H108" i="10"/>
  <c r="AH53" i="10"/>
  <c r="AF299" i="10"/>
  <c r="AE205" i="10"/>
  <c r="AE353" i="10"/>
  <c r="A191" i="10"/>
  <c r="AG420" i="10"/>
  <c r="E273" i="9"/>
  <c r="F273" i="9"/>
  <c r="G273" i="9"/>
  <c r="D273" i="9"/>
  <c r="H273" i="9"/>
  <c r="I273" i="9"/>
  <c r="H486" i="9"/>
  <c r="G486" i="9"/>
  <c r="I486" i="9"/>
  <c r="E486" i="9"/>
  <c r="D486" i="9"/>
  <c r="F486" i="9"/>
  <c r="H170" i="10"/>
  <c r="E170" i="10"/>
  <c r="F170" i="10"/>
  <c r="D170" i="10"/>
  <c r="G170" i="10"/>
  <c r="I235" i="9"/>
  <c r="D235" i="9"/>
  <c r="F235" i="9"/>
  <c r="E235" i="9"/>
  <c r="H235" i="9"/>
  <c r="G235" i="9"/>
  <c r="G408" i="9"/>
  <c r="D408" i="9"/>
  <c r="I408" i="9"/>
  <c r="H408" i="9"/>
  <c r="F408" i="9"/>
  <c r="E408" i="9"/>
  <c r="G233" i="9"/>
  <c r="E233" i="9"/>
  <c r="H233" i="9"/>
  <c r="F233" i="9"/>
  <c r="D233" i="9"/>
  <c r="I233" i="9"/>
  <c r="Z304" i="9"/>
  <c r="AC304" i="9"/>
  <c r="AB304" i="9"/>
  <c r="AA304" i="9"/>
  <c r="S304" i="9"/>
  <c r="P304" i="9"/>
  <c r="X304" i="9"/>
  <c r="T304" i="9"/>
  <c r="R304" i="9"/>
  <c r="V304" i="9"/>
  <c r="U304" i="9"/>
  <c r="Q304" i="9"/>
  <c r="M304" i="9"/>
  <c r="N304" i="9"/>
  <c r="K304" i="9"/>
  <c r="W304" i="9"/>
  <c r="O304" i="9"/>
  <c r="Y304" i="9"/>
  <c r="L304" i="9"/>
  <c r="E304" i="9"/>
  <c r="H304" i="9"/>
  <c r="F304" i="9"/>
  <c r="G304" i="9"/>
  <c r="D304" i="9"/>
  <c r="I304" i="9"/>
  <c r="E345" i="9"/>
  <c r="H345" i="9"/>
  <c r="I345" i="9"/>
  <c r="G345" i="9"/>
  <c r="F345" i="9"/>
  <c r="D345" i="9"/>
  <c r="G368" i="9"/>
  <c r="F368" i="9"/>
  <c r="H368" i="9"/>
  <c r="I368" i="9"/>
  <c r="E368" i="9"/>
  <c r="D368" i="9"/>
  <c r="E194" i="9"/>
  <c r="G194" i="9"/>
  <c r="H194" i="9"/>
  <c r="F194" i="9"/>
  <c r="I194" i="9"/>
  <c r="D194" i="9"/>
  <c r="H206" i="9"/>
  <c r="G206" i="9"/>
  <c r="E206" i="9"/>
  <c r="D206" i="9"/>
  <c r="I206" i="9"/>
  <c r="F206" i="9"/>
  <c r="E305" i="9"/>
  <c r="F305" i="9"/>
  <c r="D305" i="9"/>
  <c r="G305" i="9"/>
  <c r="I305" i="9"/>
  <c r="H305" i="9"/>
  <c r="I296" i="9"/>
  <c r="F296" i="9"/>
  <c r="E296" i="9"/>
  <c r="D296" i="9"/>
  <c r="H296" i="9"/>
  <c r="G296" i="9"/>
  <c r="F98" i="9"/>
  <c r="G98" i="9"/>
  <c r="H98" i="9"/>
  <c r="I98" i="9"/>
  <c r="E98" i="9"/>
  <c r="D98" i="9"/>
  <c r="H399" i="9"/>
  <c r="I399" i="9"/>
  <c r="F399" i="9"/>
  <c r="D399" i="9"/>
  <c r="G399" i="9"/>
  <c r="E399" i="9"/>
  <c r="F25" i="9"/>
  <c r="E25" i="9"/>
  <c r="I25" i="9"/>
  <c r="G25" i="9"/>
  <c r="H25" i="9"/>
  <c r="D25" i="9"/>
  <c r="D130" i="10"/>
  <c r="E130" i="10"/>
  <c r="F130" i="10"/>
  <c r="G130" i="10"/>
  <c r="H130" i="10"/>
  <c r="E126" i="10"/>
  <c r="G126" i="10"/>
  <c r="F126" i="10"/>
  <c r="H126" i="10"/>
  <c r="D126" i="10"/>
  <c r="D269" i="10"/>
  <c r="H269" i="10"/>
  <c r="G269" i="10"/>
  <c r="E269" i="10"/>
  <c r="F269" i="10"/>
  <c r="D427" i="10"/>
  <c r="E427" i="10"/>
  <c r="G427" i="10"/>
  <c r="F427" i="10"/>
  <c r="H427" i="10"/>
  <c r="H482" i="10"/>
  <c r="D482" i="10"/>
  <c r="E482" i="10"/>
  <c r="G482" i="10"/>
  <c r="F482" i="10"/>
  <c r="E339" i="10"/>
  <c r="G339" i="10"/>
  <c r="F339" i="10"/>
  <c r="D339" i="10"/>
  <c r="H339" i="10"/>
  <c r="E34" i="10"/>
  <c r="H34" i="10"/>
  <c r="F34" i="10"/>
  <c r="G34" i="10"/>
  <c r="D34" i="10"/>
  <c r="D396" i="10"/>
  <c r="H396" i="10"/>
  <c r="G396" i="10"/>
  <c r="E396" i="10"/>
  <c r="F396" i="10"/>
  <c r="D138" i="10"/>
  <c r="F138" i="10"/>
  <c r="E138" i="10"/>
  <c r="H138" i="10"/>
  <c r="G138" i="10"/>
  <c r="E146" i="10"/>
  <c r="D146" i="10"/>
  <c r="F146" i="10"/>
  <c r="G146" i="10"/>
  <c r="H146" i="10"/>
  <c r="H249" i="10"/>
  <c r="F249" i="10"/>
  <c r="D249" i="10"/>
  <c r="G249" i="10"/>
  <c r="E249" i="10"/>
  <c r="AG205" i="10"/>
  <c r="AE229" i="10"/>
  <c r="AG353" i="10"/>
  <c r="AH420" i="10"/>
  <c r="H333" i="9"/>
  <c r="I333" i="9"/>
  <c r="G333" i="9"/>
  <c r="D333" i="9"/>
  <c r="F333" i="9"/>
  <c r="E333" i="9"/>
  <c r="H344" i="10"/>
  <c r="G344" i="10"/>
  <c r="E344" i="10"/>
  <c r="D344" i="10"/>
  <c r="F344" i="10"/>
  <c r="H433" i="9"/>
  <c r="I433" i="9"/>
  <c r="E433" i="9"/>
  <c r="G433" i="9"/>
  <c r="D433" i="9"/>
  <c r="F433" i="9"/>
  <c r="G161" i="9"/>
  <c r="F161" i="9"/>
  <c r="D161" i="9"/>
  <c r="H161" i="9"/>
  <c r="I161" i="9"/>
  <c r="E161" i="9"/>
  <c r="H290" i="9"/>
  <c r="I290" i="9"/>
  <c r="G290" i="9"/>
  <c r="F290" i="9"/>
  <c r="D290" i="9"/>
  <c r="E290" i="9"/>
  <c r="H377" i="9"/>
  <c r="I377" i="9"/>
  <c r="D377" i="9"/>
  <c r="E377" i="9"/>
  <c r="F377" i="9"/>
  <c r="G377" i="9"/>
  <c r="E67" i="9"/>
  <c r="H67" i="9"/>
  <c r="G67" i="9"/>
  <c r="F67" i="9"/>
  <c r="D67" i="9"/>
  <c r="I67" i="9"/>
  <c r="F2" i="9"/>
  <c r="H2" i="9"/>
  <c r="I2" i="9"/>
  <c r="G2" i="9"/>
  <c r="D2" i="9"/>
  <c r="E2" i="9"/>
  <c r="H464" i="9"/>
  <c r="E464" i="9"/>
  <c r="D464" i="9"/>
  <c r="F464" i="9"/>
  <c r="I464" i="9"/>
  <c r="G464" i="9"/>
  <c r="E205" i="9"/>
  <c r="H205" i="9"/>
  <c r="F205" i="9"/>
  <c r="G205" i="9"/>
  <c r="I205" i="9"/>
  <c r="D205" i="9"/>
  <c r="F403" i="9"/>
  <c r="G403" i="9"/>
  <c r="D403" i="9"/>
  <c r="H403" i="9"/>
  <c r="I403" i="9"/>
  <c r="E403" i="9"/>
  <c r="G10" i="9"/>
  <c r="D10" i="9"/>
  <c r="F10" i="9"/>
  <c r="E10" i="9"/>
  <c r="H10" i="9"/>
  <c r="I10" i="9"/>
  <c r="D291" i="9"/>
  <c r="G291" i="9"/>
  <c r="I291" i="9"/>
  <c r="F291" i="9"/>
  <c r="H291" i="9"/>
  <c r="E291" i="9"/>
  <c r="I204" i="9"/>
  <c r="D204" i="9"/>
  <c r="G204" i="9"/>
  <c r="F204" i="9"/>
  <c r="E204" i="9"/>
  <c r="H204" i="9"/>
  <c r="F360" i="10"/>
  <c r="H360" i="10"/>
  <c r="D360" i="10"/>
  <c r="E360" i="10"/>
  <c r="G360" i="10"/>
  <c r="G39" i="10"/>
  <c r="H39" i="10"/>
  <c r="E39" i="10"/>
  <c r="D39" i="10"/>
  <c r="F39" i="10"/>
  <c r="F4" i="10"/>
  <c r="G4" i="10"/>
  <c r="H4" i="10"/>
  <c r="E4" i="10"/>
  <c r="D4" i="10"/>
  <c r="D192" i="10"/>
  <c r="F192" i="10"/>
  <c r="E192" i="10"/>
  <c r="H192" i="10"/>
  <c r="G192" i="10"/>
  <c r="H338" i="10"/>
  <c r="F338" i="10"/>
  <c r="E338" i="10"/>
  <c r="D338" i="10"/>
  <c r="G338" i="10"/>
  <c r="D71" i="10"/>
  <c r="G71" i="10"/>
  <c r="F71" i="10"/>
  <c r="H71" i="10"/>
  <c r="E71" i="10"/>
  <c r="D289" i="10"/>
  <c r="H289" i="10"/>
  <c r="F289" i="10"/>
  <c r="G289" i="10"/>
  <c r="E289" i="10"/>
  <c r="H181" i="10"/>
  <c r="E181" i="10"/>
  <c r="F181" i="10"/>
  <c r="D181" i="10"/>
  <c r="G181" i="10"/>
  <c r="H63" i="10"/>
  <c r="E63" i="10"/>
  <c r="F63" i="10"/>
  <c r="D63" i="10"/>
  <c r="G63" i="10"/>
  <c r="H378" i="10"/>
  <c r="F378" i="10"/>
  <c r="D378" i="10"/>
  <c r="E378" i="10"/>
  <c r="G378" i="10"/>
  <c r="F284" i="10"/>
  <c r="D284" i="10"/>
  <c r="H284" i="10"/>
  <c r="E284" i="10"/>
  <c r="G284" i="10"/>
  <c r="AE53" i="10"/>
  <c r="AG144" i="10"/>
  <c r="A351" i="10"/>
  <c r="G379" i="9"/>
  <c r="E379" i="9"/>
  <c r="H379" i="9"/>
  <c r="I379" i="9"/>
  <c r="F379" i="9"/>
  <c r="D379" i="9"/>
  <c r="F395" i="9"/>
  <c r="G395" i="9"/>
  <c r="H395" i="9"/>
  <c r="I395" i="9"/>
  <c r="E395" i="9"/>
  <c r="D213" i="10"/>
  <c r="E213" i="10"/>
  <c r="F213" i="10"/>
  <c r="G213" i="10"/>
  <c r="H213" i="10"/>
  <c r="D151" i="10"/>
  <c r="G151" i="10"/>
  <c r="F151" i="10"/>
  <c r="E151" i="10"/>
  <c r="H151" i="10"/>
  <c r="E324" i="10"/>
  <c r="G324" i="10"/>
  <c r="F324" i="10"/>
  <c r="D324" i="10"/>
  <c r="H324" i="10"/>
  <c r="E309" i="9"/>
  <c r="H309" i="9"/>
  <c r="I309" i="9"/>
  <c r="D309" i="9"/>
  <c r="G309" i="9"/>
  <c r="F309" i="9"/>
  <c r="G311" i="9"/>
  <c r="E311" i="9"/>
  <c r="D311" i="9"/>
  <c r="I311" i="9"/>
  <c r="F311" i="9"/>
  <c r="H311" i="9"/>
  <c r="D293" i="9"/>
  <c r="E293" i="9"/>
  <c r="H293" i="9"/>
  <c r="I293" i="9"/>
  <c r="G293" i="9"/>
  <c r="F293" i="9"/>
  <c r="E156" i="9"/>
  <c r="D156" i="9"/>
  <c r="I156" i="9"/>
  <c r="F156" i="9"/>
  <c r="G156" i="9"/>
  <c r="H156" i="9"/>
  <c r="H24" i="9"/>
  <c r="G24" i="9"/>
  <c r="D24" i="9"/>
  <c r="E24" i="9"/>
  <c r="I24" i="9"/>
  <c r="F24" i="9"/>
  <c r="H313" i="9"/>
  <c r="G313" i="9"/>
  <c r="D313" i="9"/>
  <c r="F313" i="9"/>
  <c r="I313" i="9"/>
  <c r="E313" i="9"/>
  <c r="E374" i="9"/>
  <c r="H374" i="9"/>
  <c r="F374" i="9"/>
  <c r="I374" i="9"/>
  <c r="D374" i="9"/>
  <c r="G374" i="9"/>
  <c r="H144" i="9"/>
  <c r="E144" i="9"/>
  <c r="F144" i="9"/>
  <c r="G144" i="9"/>
  <c r="D144" i="9"/>
  <c r="I144" i="9"/>
  <c r="I362" i="9"/>
  <c r="D362" i="9"/>
  <c r="H362" i="9"/>
  <c r="G362" i="9"/>
  <c r="F362" i="9"/>
  <c r="E362" i="9"/>
  <c r="H75" i="9"/>
  <c r="I75" i="9"/>
  <c r="F75" i="9"/>
  <c r="D75" i="9"/>
  <c r="E75" i="9"/>
  <c r="G75" i="9"/>
  <c r="D196" i="9"/>
  <c r="F196" i="9"/>
  <c r="G196" i="9"/>
  <c r="H196" i="9"/>
  <c r="I196" i="9"/>
  <c r="E196" i="9"/>
  <c r="F484" i="9"/>
  <c r="I484" i="9"/>
  <c r="H484" i="9"/>
  <c r="E484" i="9"/>
  <c r="D484" i="9"/>
  <c r="G484" i="9"/>
  <c r="G349" i="10"/>
  <c r="D349" i="10"/>
  <c r="F349" i="10"/>
  <c r="H349" i="10"/>
  <c r="E349" i="10"/>
  <c r="D12" i="10"/>
  <c r="H12" i="10"/>
  <c r="E12" i="10"/>
  <c r="G12" i="10"/>
  <c r="F12" i="10"/>
  <c r="E367" i="10"/>
  <c r="F367" i="10"/>
  <c r="D367" i="10"/>
  <c r="G367" i="10"/>
  <c r="H367" i="10"/>
  <c r="E301" i="10"/>
  <c r="D301" i="10"/>
  <c r="F301" i="10"/>
  <c r="H301" i="10"/>
  <c r="G301" i="10"/>
  <c r="H234" i="10"/>
  <c r="D234" i="10"/>
  <c r="E234" i="10"/>
  <c r="G234" i="10"/>
  <c r="F234" i="10"/>
  <c r="G363" i="10"/>
  <c r="E363" i="10"/>
  <c r="F363" i="10"/>
  <c r="H363" i="10"/>
  <c r="D363" i="10"/>
  <c r="E340" i="10"/>
  <c r="D340" i="10"/>
  <c r="F340" i="10"/>
  <c r="G340" i="10"/>
  <c r="H340" i="10"/>
  <c r="D168" i="10"/>
  <c r="E168" i="10"/>
  <c r="F168" i="10"/>
  <c r="G168" i="10"/>
  <c r="H168" i="10"/>
  <c r="E58" i="10"/>
  <c r="F58" i="10"/>
  <c r="G58" i="10"/>
  <c r="H58" i="10"/>
  <c r="D58" i="10"/>
  <c r="G404" i="10"/>
  <c r="H404" i="10"/>
  <c r="E404" i="10"/>
  <c r="F404" i="10"/>
  <c r="D404" i="10"/>
  <c r="E158" i="10"/>
  <c r="G158" i="10"/>
  <c r="H158" i="10"/>
  <c r="D158" i="10"/>
  <c r="F158" i="10"/>
  <c r="AH144" i="10"/>
  <c r="A142" i="10"/>
  <c r="AD301" i="10" l="1"/>
  <c r="AF301" i="10" s="1"/>
  <c r="AD181" i="10"/>
  <c r="AD289" i="10"/>
  <c r="AF289" i="10" s="1"/>
  <c r="AD344" i="10"/>
  <c r="AF344" i="10" s="1"/>
  <c r="AD482" i="10"/>
  <c r="AF482" i="10" s="1"/>
  <c r="AD171" i="10"/>
  <c r="AD88" i="10"/>
  <c r="AD484" i="10"/>
  <c r="AF484" i="10" s="1"/>
  <c r="AD314" i="10"/>
  <c r="AD247" i="10"/>
  <c r="AF247" i="10" s="1"/>
  <c r="AD158" i="10"/>
  <c r="AF158" i="10" s="1"/>
  <c r="AD342" i="10"/>
  <c r="AD427" i="10"/>
  <c r="AF427" i="10" s="1"/>
  <c r="AD320" i="10"/>
  <c r="AF320" i="10" s="1"/>
  <c r="AD466" i="10"/>
  <c r="AF466" i="10" s="1"/>
  <c r="AD243" i="10"/>
  <c r="AF243" i="10" s="1"/>
  <c r="AD385" i="10"/>
  <c r="AF385" i="10" s="1"/>
  <c r="AD323" i="10"/>
  <c r="AF323" i="10" s="1"/>
  <c r="AD436" i="10"/>
  <c r="AD406" i="10"/>
  <c r="AF406" i="10" s="1"/>
  <c r="AD349" i="10"/>
  <c r="AF349" i="10" s="1"/>
  <c r="AD213" i="10"/>
  <c r="AF213" i="10" s="1"/>
  <c r="AD378" i="10"/>
  <c r="AD338" i="10"/>
  <c r="AD192" i="10"/>
  <c r="AF192" i="10" s="1"/>
  <c r="AD146" i="10"/>
  <c r="AD332" i="10"/>
  <c r="AD241" i="10"/>
  <c r="AD398" i="10"/>
  <c r="AF398" i="10" s="1"/>
  <c r="AD286" i="10"/>
  <c r="AF286" i="10" s="1"/>
  <c r="AD415" i="10"/>
  <c r="AD411" i="10"/>
  <c r="AF411" i="10" s="1"/>
  <c r="AD304" i="10"/>
  <c r="AF304" i="10" s="1"/>
  <c r="AD282" i="10"/>
  <c r="AF282" i="10" s="1"/>
  <c r="AD340" i="10"/>
  <c r="AF340" i="10" s="1"/>
  <c r="AD249" i="10"/>
  <c r="AF249" i="10" s="1"/>
  <c r="AD339" i="10"/>
  <c r="AD170" i="10"/>
  <c r="AF170" i="10" s="1"/>
  <c r="AD379" i="10"/>
  <c r="AD220" i="10"/>
  <c r="AD96" i="10"/>
  <c r="AD371" i="10"/>
  <c r="AD324" i="10"/>
  <c r="AF324" i="10" s="1"/>
  <c r="AD151" i="10"/>
  <c r="AF151" i="10" s="1"/>
  <c r="AD396" i="10"/>
  <c r="AD108" i="10"/>
  <c r="AD431" i="10"/>
  <c r="AF431" i="10" s="1"/>
  <c r="AD98" i="10"/>
  <c r="AD135" i="10"/>
  <c r="AD375" i="10"/>
  <c r="AF375" i="10" s="1"/>
  <c r="AD326" i="10"/>
  <c r="AF326" i="10" s="1"/>
  <c r="AD234" i="10"/>
  <c r="AD284" i="10"/>
  <c r="AD269" i="10"/>
  <c r="AD250" i="10"/>
  <c r="AD430" i="10"/>
  <c r="AF430" i="10" s="1"/>
  <c r="AD439" i="10"/>
  <c r="AD149" i="10"/>
  <c r="AF149" i="10" s="1"/>
  <c r="AD321" i="10"/>
  <c r="AD159" i="10"/>
  <c r="AF159" i="10" s="1"/>
  <c r="AD458" i="10"/>
  <c r="AD58" i="10"/>
  <c r="AD367" i="10"/>
  <c r="AF367" i="10" s="1"/>
  <c r="AD360" i="10"/>
  <c r="AD126" i="10"/>
  <c r="AD275" i="10"/>
  <c r="AF275" i="10" s="1"/>
  <c r="AD193" i="10"/>
  <c r="AF193" i="10" s="1"/>
  <c r="AD168" i="10"/>
  <c r="AF168" i="10" s="1"/>
  <c r="AD138" i="10"/>
  <c r="AF138" i="10" s="1"/>
  <c r="AD444" i="10"/>
  <c r="AF444" i="10" s="1"/>
  <c r="AD128" i="10"/>
  <c r="AF128" i="10" s="1"/>
  <c r="AD381" i="10"/>
  <c r="AF381" i="10" s="1"/>
  <c r="AF53" i="10"/>
  <c r="AF229" i="10"/>
  <c r="AF205" i="10"/>
  <c r="AG98" i="10"/>
  <c r="AH98" i="10"/>
  <c r="AG135" i="10"/>
  <c r="AH135" i="10"/>
  <c r="AH151" i="10"/>
  <c r="AG151" i="10"/>
  <c r="AG314" i="10"/>
  <c r="AH314" i="10"/>
  <c r="AG339" i="10"/>
  <c r="AH339" i="10"/>
  <c r="AH338" i="10"/>
  <c r="AG338" i="10"/>
  <c r="AG431" i="10"/>
  <c r="AH431" i="10"/>
  <c r="AH320" i="10"/>
  <c r="AG320" i="10"/>
  <c r="AG484" i="10"/>
  <c r="AH484" i="10"/>
  <c r="AG482" i="10"/>
  <c r="AH482" i="10"/>
  <c r="AG286" i="10"/>
  <c r="AH286" i="10"/>
  <c r="AG170" i="10"/>
  <c r="AH170" i="10"/>
  <c r="AG149" i="10"/>
  <c r="AH149" i="10"/>
  <c r="AG415" i="10"/>
  <c r="AH415" i="10"/>
  <c r="AH193" i="10"/>
  <c r="AG193" i="10"/>
  <c r="AG484" i="9"/>
  <c r="AH484" i="9"/>
  <c r="AH196" i="9"/>
  <c r="AG196" i="9"/>
  <c r="AG75" i="9"/>
  <c r="AH75" i="9"/>
  <c r="AG362" i="9"/>
  <c r="AH362" i="9"/>
  <c r="AG144" i="9"/>
  <c r="AH144" i="9"/>
  <c r="AG374" i="9"/>
  <c r="AH374" i="9"/>
  <c r="AG313" i="9"/>
  <c r="AH313" i="9"/>
  <c r="AH156" i="9"/>
  <c r="AG156" i="9"/>
  <c r="AG293" i="9"/>
  <c r="AH293" i="9"/>
  <c r="AG311" i="9"/>
  <c r="AH311" i="9"/>
  <c r="AG309" i="9"/>
  <c r="AH309" i="9"/>
  <c r="AG379" i="9"/>
  <c r="AH379" i="9"/>
  <c r="AH204" i="9"/>
  <c r="AG204" i="9"/>
  <c r="AG291" i="9"/>
  <c r="AH291" i="9"/>
  <c r="AG10" i="9"/>
  <c r="AH10" i="9"/>
  <c r="AG403" i="9"/>
  <c r="AH403" i="9"/>
  <c r="AG205" i="9"/>
  <c r="AH205" i="9"/>
  <c r="AG464" i="9"/>
  <c r="AH464" i="9"/>
  <c r="AH2" i="9"/>
  <c r="AG2" i="9"/>
  <c r="AH377" i="9"/>
  <c r="AG377" i="9"/>
  <c r="AG290" i="9"/>
  <c r="AH290" i="9"/>
  <c r="AG161" i="9"/>
  <c r="AH161" i="9"/>
  <c r="AG433" i="9"/>
  <c r="AH433" i="9"/>
  <c r="AH333" i="9"/>
  <c r="AG333" i="9"/>
  <c r="AH25" i="9"/>
  <c r="AG25" i="9"/>
  <c r="AG399" i="9"/>
  <c r="AH399" i="9"/>
  <c r="AH98" i="9"/>
  <c r="AG98" i="9"/>
  <c r="AG296" i="9"/>
  <c r="AH296" i="9"/>
  <c r="AH305" i="9"/>
  <c r="AG305" i="9"/>
  <c r="AG206" i="9"/>
  <c r="AH206" i="9"/>
  <c r="AG194" i="9"/>
  <c r="AH194" i="9"/>
  <c r="AH368" i="9"/>
  <c r="AG368" i="9"/>
  <c r="AG345" i="9"/>
  <c r="AH345" i="9"/>
  <c r="AG304" i="9"/>
  <c r="AH304" i="9"/>
  <c r="AG233" i="9"/>
  <c r="AH233" i="9"/>
  <c r="AG408" i="9"/>
  <c r="AH408" i="9"/>
  <c r="AG235" i="9"/>
  <c r="AH235" i="9"/>
  <c r="AH486" i="9"/>
  <c r="AG486" i="9"/>
  <c r="AH273" i="9"/>
  <c r="AG273" i="9"/>
  <c r="AH189" i="9"/>
  <c r="AG189" i="9"/>
  <c r="AH21" i="9"/>
  <c r="AG21" i="9"/>
  <c r="AH250" i="9"/>
  <c r="AG250" i="9"/>
  <c r="AG443" i="9"/>
  <c r="AH443" i="9"/>
  <c r="AG109" i="9"/>
  <c r="AH109" i="9"/>
  <c r="AG414" i="9"/>
  <c r="AH414" i="9"/>
  <c r="AH380" i="9"/>
  <c r="AG380" i="9"/>
  <c r="AG91" i="9"/>
  <c r="AH91" i="9"/>
  <c r="AG376" i="9"/>
  <c r="AH376" i="9"/>
  <c r="AH160" i="9"/>
  <c r="AG160" i="9"/>
  <c r="AH80" i="9"/>
  <c r="AG80" i="9"/>
  <c r="AG435" i="9"/>
  <c r="AH435" i="9"/>
  <c r="AG370" i="9"/>
  <c r="AH370" i="9"/>
  <c r="AH258" i="9"/>
  <c r="AG258" i="9"/>
  <c r="AG288" i="9"/>
  <c r="AH288" i="9"/>
  <c r="AH165" i="9"/>
  <c r="AG165" i="9"/>
  <c r="AG297" i="9"/>
  <c r="AH297" i="9"/>
  <c r="AG300" i="9"/>
  <c r="AH300" i="9"/>
  <c r="AH375" i="9"/>
  <c r="AG375" i="9"/>
  <c r="AG438" i="9"/>
  <c r="AH438" i="9"/>
  <c r="AG467" i="9"/>
  <c r="AH467" i="9"/>
  <c r="AH356" i="9"/>
  <c r="AG356" i="9"/>
  <c r="AG350" i="9"/>
  <c r="AH350" i="9"/>
  <c r="AG183" i="9"/>
  <c r="AH183" i="9"/>
  <c r="AG15" i="9"/>
  <c r="AH15" i="9"/>
  <c r="AG73" i="9"/>
  <c r="AH73" i="9"/>
  <c r="AG301" i="9"/>
  <c r="AH301" i="9"/>
  <c r="AG8" i="9"/>
  <c r="AH8" i="9"/>
  <c r="AG26" i="9"/>
  <c r="AH26" i="9"/>
  <c r="AH397" i="9"/>
  <c r="AG397" i="9"/>
  <c r="AG125" i="9"/>
  <c r="AH125" i="9"/>
  <c r="AG237" i="9"/>
  <c r="AH237" i="9"/>
  <c r="AG457" i="9"/>
  <c r="AH457" i="9"/>
  <c r="AG451" i="9"/>
  <c r="AH451" i="9"/>
  <c r="AG436" i="9"/>
  <c r="AH436" i="9"/>
  <c r="AH421" i="9"/>
  <c r="AG421" i="9"/>
  <c r="AG225" i="9"/>
  <c r="AH225" i="9"/>
  <c r="AH278" i="9"/>
  <c r="AG278" i="9"/>
  <c r="AG145" i="9"/>
  <c r="AH145" i="9"/>
  <c r="AG322" i="9"/>
  <c r="AH322" i="9"/>
  <c r="AG394" i="9"/>
  <c r="AH394" i="9"/>
  <c r="AG153" i="9"/>
  <c r="AH153" i="9"/>
  <c r="AG471" i="9"/>
  <c r="AH471" i="9"/>
  <c r="AG382" i="9"/>
  <c r="AH382" i="9"/>
  <c r="AH442" i="9"/>
  <c r="AG442" i="9"/>
  <c r="AG444" i="9"/>
  <c r="AH444" i="9"/>
  <c r="AG336" i="9"/>
  <c r="AH336" i="9"/>
  <c r="AH453" i="9"/>
  <c r="AG453" i="9"/>
  <c r="AG389" i="9"/>
  <c r="AH389" i="9"/>
  <c r="AH108" i="10"/>
  <c r="AE320" i="10"/>
  <c r="AH340" i="10"/>
  <c r="AE324" i="10"/>
  <c r="AH344" i="10"/>
  <c r="AH427" i="10"/>
  <c r="AG128" i="10"/>
  <c r="AE146" i="10"/>
  <c r="AH126" i="10"/>
  <c r="AG126" i="10"/>
  <c r="AG466" i="10"/>
  <c r="AH385" i="10"/>
  <c r="AH379" i="10"/>
  <c r="AG220" i="10"/>
  <c r="AH96" i="10"/>
  <c r="AE247" i="10"/>
  <c r="AH332" i="10"/>
  <c r="AE149" i="10"/>
  <c r="AE159" i="10"/>
  <c r="AG234" i="10"/>
  <c r="AG344" i="10"/>
  <c r="AG241" i="10"/>
  <c r="AG146" i="10"/>
  <c r="AE396" i="10"/>
  <c r="AH241" i="10"/>
  <c r="AH398" i="10"/>
  <c r="AG381" i="10"/>
  <c r="AE458" i="10"/>
  <c r="AG385" i="10"/>
  <c r="AG304" i="10"/>
  <c r="AH247" i="10"/>
  <c r="AE339" i="10"/>
  <c r="AE439" i="10"/>
  <c r="AE284" i="10"/>
  <c r="AH181" i="10"/>
  <c r="AE338" i="10"/>
  <c r="AG108" i="10"/>
  <c r="AE398" i="10"/>
  <c r="AG289" i="10"/>
  <c r="AE158" i="10"/>
  <c r="AH158" i="10"/>
  <c r="AG158" i="10"/>
  <c r="AG378" i="10"/>
  <c r="AH289" i="10"/>
  <c r="AG192" i="10"/>
  <c r="AE192" i="10"/>
  <c r="AH192" i="10"/>
  <c r="AG360" i="10"/>
  <c r="AE360" i="10"/>
  <c r="AE98" i="10"/>
  <c r="AE213" i="10"/>
  <c r="AH213" i="10"/>
  <c r="AG213" i="10"/>
  <c r="AH378" i="10"/>
  <c r="AD304" i="9"/>
  <c r="AE444" i="10"/>
  <c r="AD374" i="9"/>
  <c r="AG250" i="10"/>
  <c r="AG58" i="10"/>
  <c r="AH58" i="10"/>
  <c r="AE58" i="10"/>
  <c r="AE367" i="10"/>
  <c r="AH367" i="10"/>
  <c r="AG367" i="10"/>
  <c r="AH324" i="10"/>
  <c r="AE151" i="10"/>
  <c r="AE378" i="10"/>
  <c r="AE430" i="10"/>
  <c r="AH430" i="10"/>
  <c r="AG430" i="10"/>
  <c r="AE168" i="10"/>
  <c r="AE289" i="10"/>
  <c r="AE138" i="10"/>
  <c r="AH138" i="10"/>
  <c r="AE275" i="10"/>
  <c r="AG340" i="10"/>
  <c r="AE340" i="10"/>
  <c r="AH234" i="10"/>
  <c r="AH301" i="10"/>
  <c r="AG301" i="10"/>
  <c r="AE301" i="10"/>
  <c r="AH349" i="10"/>
  <c r="AG349" i="10"/>
  <c r="AE349" i="10"/>
  <c r="AH360" i="10"/>
  <c r="AG168" i="10"/>
  <c r="AE234" i="10"/>
  <c r="AD309" i="9"/>
  <c r="AG324" i="10"/>
  <c r="AG181" i="10"/>
  <c r="AD403" i="9"/>
  <c r="AD464" i="9"/>
  <c r="AE344" i="10"/>
  <c r="AG396" i="10"/>
  <c r="AG243" i="10"/>
  <c r="AD380" i="9"/>
  <c r="AH168" i="10"/>
  <c r="AG284" i="10"/>
  <c r="AD205" i="9"/>
  <c r="AE269" i="10"/>
  <c r="AH269" i="10"/>
  <c r="AG269" i="10"/>
  <c r="AD296" i="9"/>
  <c r="AE170" i="10"/>
  <c r="AD362" i="9"/>
  <c r="AH284" i="10"/>
  <c r="AD291" i="9"/>
  <c r="AD2" i="9"/>
  <c r="AH396" i="10"/>
  <c r="AE431" i="10"/>
  <c r="AE466" i="10"/>
  <c r="AD484" i="9"/>
  <c r="AD196" i="9"/>
  <c r="AD144" i="9"/>
  <c r="AD293" i="9"/>
  <c r="AE181" i="10"/>
  <c r="AD433" i="9"/>
  <c r="AE332" i="10"/>
  <c r="AH444" i="10"/>
  <c r="AE314" i="10"/>
  <c r="AD75" i="9"/>
  <c r="AD290" i="9"/>
  <c r="AH249" i="10"/>
  <c r="AG249" i="10"/>
  <c r="AE249" i="10"/>
  <c r="AG427" i="10"/>
  <c r="AD399" i="9"/>
  <c r="AH88" i="10"/>
  <c r="AG88" i="10"/>
  <c r="AE88" i="10"/>
  <c r="AE243" i="10"/>
  <c r="AD313" i="9"/>
  <c r="AD311" i="9"/>
  <c r="AD204" i="9"/>
  <c r="AD10" i="9"/>
  <c r="AE108" i="10"/>
  <c r="AD156" i="9"/>
  <c r="AD379" i="9"/>
  <c r="AH146" i="10"/>
  <c r="AD206" i="9"/>
  <c r="AH250" i="10"/>
  <c r="AE250" i="10"/>
  <c r="AG332" i="10"/>
  <c r="AD376" i="9"/>
  <c r="AE241" i="10"/>
  <c r="AE482" i="10"/>
  <c r="AD273" i="9"/>
  <c r="AH466" i="10"/>
  <c r="AH243" i="10"/>
  <c r="AD189" i="9"/>
  <c r="AD21" i="9"/>
  <c r="AD443" i="9"/>
  <c r="AD80" i="9"/>
  <c r="AD435" i="9"/>
  <c r="AH220" i="10"/>
  <c r="AE220" i="10"/>
  <c r="AH436" i="10"/>
  <c r="AG436" i="10"/>
  <c r="AE436" i="10"/>
  <c r="AE193" i="10"/>
  <c r="AH326" i="10"/>
  <c r="AE326" i="10"/>
  <c r="AG326" i="10"/>
  <c r="AD442" i="9"/>
  <c r="AD333" i="9"/>
  <c r="AE126" i="10"/>
  <c r="AD25" i="9"/>
  <c r="AD98" i="9"/>
  <c r="AD194" i="9"/>
  <c r="AD345" i="9"/>
  <c r="AD408" i="9"/>
  <c r="AD109" i="9"/>
  <c r="AD160" i="9"/>
  <c r="AG398" i="10"/>
  <c r="AE385" i="10"/>
  <c r="AG342" i="10"/>
  <c r="AH458" i="10"/>
  <c r="AD233" i="9"/>
  <c r="AD91" i="9"/>
  <c r="AD370" i="9"/>
  <c r="AE342" i="10"/>
  <c r="AG379" i="10"/>
  <c r="AE379" i="10"/>
  <c r="AE321" i="10"/>
  <c r="AE411" i="10"/>
  <c r="AH411" i="10"/>
  <c r="AG411" i="10"/>
  <c r="AE375" i="10"/>
  <c r="AH304" i="10"/>
  <c r="AD336" i="9"/>
  <c r="AD377" i="9"/>
  <c r="AD161" i="9"/>
  <c r="AG138" i="10"/>
  <c r="AD486" i="9"/>
  <c r="AG444" i="10"/>
  <c r="AH323" i="10"/>
  <c r="AG159" i="10"/>
  <c r="AE484" i="10"/>
  <c r="AG247" i="10"/>
  <c r="AD305" i="9"/>
  <c r="AH128" i="10"/>
  <c r="AE381" i="10"/>
  <c r="AH439" i="10"/>
  <c r="AG439" i="10"/>
  <c r="AH159" i="10"/>
  <c r="AD394" i="9"/>
  <c r="AH275" i="10"/>
  <c r="AE406" i="10"/>
  <c r="AH406" i="10"/>
  <c r="AE427" i="10"/>
  <c r="AD368" i="9"/>
  <c r="AD235" i="9"/>
  <c r="AD250" i="9"/>
  <c r="AD414" i="9"/>
  <c r="AE128" i="10"/>
  <c r="AD382" i="9"/>
  <c r="AG96" i="10"/>
  <c r="AE96" i="10"/>
  <c r="AE371" i="10"/>
  <c r="AH371" i="10"/>
  <c r="AG371" i="10"/>
  <c r="AG406" i="10"/>
  <c r="AD15" i="9"/>
  <c r="AD471" i="9"/>
  <c r="AH375" i="10"/>
  <c r="AE282" i="10"/>
  <c r="AH282" i="10"/>
  <c r="AG282" i="10"/>
  <c r="AE323" i="10"/>
  <c r="AH381" i="10"/>
  <c r="AD237" i="9"/>
  <c r="AD225" i="9"/>
  <c r="AG323" i="10"/>
  <c r="AG321" i="10"/>
  <c r="AG458" i="10"/>
  <c r="AD145" i="9"/>
  <c r="AD153" i="9"/>
  <c r="AG275" i="10"/>
  <c r="AG375" i="10"/>
  <c r="AE304" i="10"/>
  <c r="AD300" i="9"/>
  <c r="AD375" i="9"/>
  <c r="AD438" i="9"/>
  <c r="AH321" i="10"/>
  <c r="AE415" i="10"/>
  <c r="AD451" i="9"/>
  <c r="AE135" i="10"/>
  <c r="AD288" i="9"/>
  <c r="AD297" i="9"/>
  <c r="AD356" i="9"/>
  <c r="AD301" i="9"/>
  <c r="AD8" i="9"/>
  <c r="AD457" i="9"/>
  <c r="AD436" i="9"/>
  <c r="AD453" i="9"/>
  <c r="AH342" i="10"/>
  <c r="AD26" i="9"/>
  <c r="AD397" i="9"/>
  <c r="AD125" i="9"/>
  <c r="AE286" i="10"/>
  <c r="AD183" i="9"/>
  <c r="AD322" i="9"/>
  <c r="AD258" i="9"/>
  <c r="AD165" i="9"/>
  <c r="AD467" i="9"/>
  <c r="AD350" i="9"/>
  <c r="AD73" i="9"/>
  <c r="AD421" i="9"/>
  <c r="AD278" i="9"/>
  <c r="AD444" i="9"/>
  <c r="AD389" i="9"/>
  <c r="CX5" i="1"/>
  <c r="CX6" i="1"/>
  <c r="CX7" i="1"/>
  <c r="CX8" i="1"/>
  <c r="CX9" i="1"/>
  <c r="AF108" i="10" l="1"/>
  <c r="AF436" i="10"/>
  <c r="AF314" i="10"/>
  <c r="AF88" i="10"/>
  <c r="AF371" i="10"/>
  <c r="AF126" i="10"/>
  <c r="AF234" i="10"/>
  <c r="AF458" i="10"/>
  <c r="AF220" i="10"/>
  <c r="AF269" i="10"/>
  <c r="AF135" i="10"/>
  <c r="AF378" i="10"/>
  <c r="AF339" i="10"/>
  <c r="AF98" i="10"/>
  <c r="AF338" i="10"/>
  <c r="AF415" i="10"/>
  <c r="AF396" i="10"/>
  <c r="AF181" i="10"/>
  <c r="AF439" i="10"/>
  <c r="AF58" i="10"/>
  <c r="AF332" i="10"/>
  <c r="AF250" i="10"/>
  <c r="AF96" i="10"/>
  <c r="AF146" i="10"/>
  <c r="AF342" i="10"/>
  <c r="AF321" i="10"/>
  <c r="AF284" i="10"/>
  <c r="A149" i="10"/>
  <c r="AF379" i="10"/>
  <c r="AF360" i="10"/>
  <c r="A431" i="10"/>
  <c r="A193" i="10"/>
  <c r="AF241" i="10"/>
  <c r="CJ5" i="1"/>
  <c r="CJ6" i="1"/>
  <c r="CJ7" i="1"/>
  <c r="CJ8" i="1"/>
  <c r="CJ9" i="1"/>
  <c r="BH5" i="1"/>
  <c r="BH6" i="1"/>
  <c r="BH7" i="1"/>
  <c r="BH8" i="1"/>
  <c r="BH9" i="1"/>
  <c r="AT5" i="1"/>
  <c r="AT6" i="1"/>
  <c r="AT7" i="1"/>
  <c r="AT8" i="1"/>
  <c r="AT9" i="1"/>
  <c r="AF9" i="1"/>
  <c r="D5" i="1"/>
  <c r="D6" i="1"/>
  <c r="D7" i="1"/>
  <c r="D9" i="1"/>
  <c r="D52" i="1"/>
  <c r="D42" i="1"/>
  <c r="D32" i="1"/>
  <c r="D22" i="1"/>
  <c r="D12" i="1"/>
  <c r="D2" i="1"/>
  <c r="A52" i="1"/>
  <c r="A42" i="1"/>
  <c r="A32" i="1"/>
  <c r="A22" i="1"/>
  <c r="A12" i="1"/>
  <c r="A2" i="1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D75" i="16"/>
  <c r="G75" i="16"/>
  <c r="J75" i="16"/>
  <c r="M75" i="16"/>
  <c r="P75" i="16"/>
  <c r="S75" i="16"/>
  <c r="V75" i="16"/>
  <c r="Y75" i="16"/>
  <c r="AB75" i="16"/>
  <c r="AE75" i="16"/>
  <c r="AH75" i="16"/>
  <c r="AK75" i="16"/>
  <c r="AN75" i="16"/>
  <c r="AQ75" i="16"/>
  <c r="AT75" i="16"/>
  <c r="AW75" i="16"/>
  <c r="AZ75" i="16"/>
  <c r="BC75" i="16"/>
  <c r="BF75" i="16"/>
  <c r="BI75" i="16"/>
  <c r="BL75" i="16"/>
  <c r="D76" i="16"/>
  <c r="G76" i="16"/>
  <c r="J76" i="16"/>
  <c r="M76" i="16"/>
  <c r="P76" i="16"/>
  <c r="S76" i="16"/>
  <c r="V76" i="16"/>
  <c r="Y76" i="16"/>
  <c r="AB76" i="16"/>
  <c r="AE76" i="16"/>
  <c r="AH76" i="16"/>
  <c r="AK76" i="16"/>
  <c r="AN76" i="16"/>
  <c r="AQ76" i="16"/>
  <c r="AT76" i="16"/>
  <c r="AW76" i="16"/>
  <c r="AZ76" i="16"/>
  <c r="BC76" i="16"/>
  <c r="BF76" i="16"/>
  <c r="BI76" i="16"/>
  <c r="BL76" i="16"/>
  <c r="D77" i="16"/>
  <c r="G77" i="16"/>
  <c r="J77" i="16"/>
  <c r="M77" i="16"/>
  <c r="P77" i="16"/>
  <c r="S77" i="16"/>
  <c r="V77" i="16"/>
  <c r="Y77" i="16"/>
  <c r="AB77" i="16"/>
  <c r="AE77" i="16"/>
  <c r="AH77" i="16"/>
  <c r="AK77" i="16"/>
  <c r="AN77" i="16"/>
  <c r="AQ77" i="16"/>
  <c r="AT77" i="16"/>
  <c r="AW77" i="16"/>
  <c r="AZ77" i="16"/>
  <c r="BC77" i="16"/>
  <c r="BF77" i="16"/>
  <c r="BI77" i="16"/>
  <c r="BL77" i="16"/>
  <c r="D78" i="16"/>
  <c r="G78" i="16"/>
  <c r="J78" i="16"/>
  <c r="M78" i="16"/>
  <c r="P78" i="16"/>
  <c r="S78" i="16"/>
  <c r="V78" i="16"/>
  <c r="Y78" i="16"/>
  <c r="AB78" i="16"/>
  <c r="AE78" i="16"/>
  <c r="AH78" i="16"/>
  <c r="AK78" i="16"/>
  <c r="AN78" i="16"/>
  <c r="AQ78" i="16"/>
  <c r="AT78" i="16"/>
  <c r="AW78" i="16"/>
  <c r="AZ78" i="16"/>
  <c r="BC78" i="16"/>
  <c r="BF78" i="16"/>
  <c r="BI78" i="16"/>
  <c r="BL78" i="16"/>
  <c r="D79" i="16"/>
  <c r="G79" i="16"/>
  <c r="J79" i="16"/>
  <c r="M79" i="16"/>
  <c r="P79" i="16"/>
  <c r="S79" i="16"/>
  <c r="V79" i="16"/>
  <c r="Y79" i="16"/>
  <c r="AB79" i="16"/>
  <c r="AE79" i="16"/>
  <c r="AH79" i="16"/>
  <c r="AK79" i="16"/>
  <c r="AN79" i="16"/>
  <c r="AQ79" i="16"/>
  <c r="AT79" i="16"/>
  <c r="AW79" i="16"/>
  <c r="AZ79" i="16"/>
  <c r="BC79" i="16"/>
  <c r="BF79" i="16"/>
  <c r="BI79" i="16"/>
  <c r="BL79" i="16"/>
  <c r="BL74" i="16"/>
  <c r="BI74" i="16"/>
  <c r="BF74" i="16"/>
  <c r="BC74" i="16"/>
  <c r="AZ74" i="16"/>
  <c r="AW74" i="16"/>
  <c r="AT74" i="16"/>
  <c r="AQ74" i="16"/>
  <c r="AN74" i="16"/>
  <c r="AK74" i="16"/>
  <c r="AH74" i="16"/>
  <c r="AE74" i="16"/>
  <c r="AB74" i="16"/>
  <c r="Y74" i="16"/>
  <c r="V74" i="16"/>
  <c r="S74" i="16"/>
  <c r="P74" i="16"/>
  <c r="M74" i="16"/>
  <c r="J74" i="16"/>
  <c r="G74" i="16"/>
  <c r="D74" i="16"/>
  <c r="A75" i="16"/>
  <c r="A76" i="16"/>
  <c r="A77" i="16"/>
  <c r="A78" i="16"/>
  <c r="A79" i="16"/>
  <c r="A74" i="16"/>
  <c r="MR24" i="1"/>
  <c r="G81" i="16"/>
  <c r="J81" i="16"/>
  <c r="M81" i="16"/>
  <c r="P81" i="16"/>
  <c r="S81" i="16"/>
  <c r="V81" i="16"/>
  <c r="Y81" i="16"/>
  <c r="AB81" i="16"/>
  <c r="AE81" i="16"/>
  <c r="AH81" i="16"/>
  <c r="AK81" i="16"/>
  <c r="AN81" i="16"/>
  <c r="AQ81" i="16"/>
  <c r="AT81" i="16"/>
  <c r="AW81" i="16"/>
  <c r="AZ81" i="16"/>
  <c r="BC81" i="16"/>
  <c r="BF81" i="16"/>
  <c r="BI81" i="16"/>
  <c r="BL81" i="16"/>
  <c r="G82" i="16"/>
  <c r="J82" i="16"/>
  <c r="M82" i="16"/>
  <c r="P82" i="16"/>
  <c r="S82" i="16"/>
  <c r="V82" i="16"/>
  <c r="Y82" i="16"/>
  <c r="AB82" i="16"/>
  <c r="AE82" i="16"/>
  <c r="AH82" i="16"/>
  <c r="AK82" i="16"/>
  <c r="AN82" i="16"/>
  <c r="AQ82" i="16"/>
  <c r="AT82" i="16"/>
  <c r="AW82" i="16"/>
  <c r="AZ82" i="16"/>
  <c r="BC82" i="16"/>
  <c r="BF82" i="16"/>
  <c r="BI82" i="16"/>
  <c r="BL82" i="16"/>
  <c r="G83" i="16"/>
  <c r="J83" i="16"/>
  <c r="M83" i="16"/>
  <c r="P83" i="16"/>
  <c r="S83" i="16"/>
  <c r="V83" i="16"/>
  <c r="Y83" i="16"/>
  <c r="AB83" i="16"/>
  <c r="AE83" i="16"/>
  <c r="AH83" i="16"/>
  <c r="AK83" i="16"/>
  <c r="AN83" i="16"/>
  <c r="AQ83" i="16"/>
  <c r="AT83" i="16"/>
  <c r="AW83" i="16"/>
  <c r="AZ83" i="16"/>
  <c r="BC83" i="16"/>
  <c r="BF83" i="16"/>
  <c r="BI83" i="16"/>
  <c r="BL83" i="16"/>
  <c r="G84" i="16"/>
  <c r="J84" i="16"/>
  <c r="M84" i="16"/>
  <c r="P84" i="16"/>
  <c r="S84" i="16"/>
  <c r="V84" i="16"/>
  <c r="Y84" i="16"/>
  <c r="AB84" i="16"/>
  <c r="AE84" i="16"/>
  <c r="AH84" i="16"/>
  <c r="AK84" i="16"/>
  <c r="AN84" i="16"/>
  <c r="AQ84" i="16"/>
  <c r="AT84" i="16"/>
  <c r="AW84" i="16"/>
  <c r="AZ84" i="16"/>
  <c r="BC84" i="16"/>
  <c r="BF84" i="16"/>
  <c r="BI84" i="16"/>
  <c r="BL84" i="16"/>
  <c r="G85" i="16"/>
  <c r="J85" i="16"/>
  <c r="M85" i="16"/>
  <c r="P85" i="16"/>
  <c r="S85" i="16"/>
  <c r="V85" i="16"/>
  <c r="Y85" i="16"/>
  <c r="AB85" i="16"/>
  <c r="AE85" i="16"/>
  <c r="AH85" i="16"/>
  <c r="AK85" i="16"/>
  <c r="AN85" i="16"/>
  <c r="AQ85" i="16"/>
  <c r="AT85" i="16"/>
  <c r="AW85" i="16"/>
  <c r="AZ85" i="16"/>
  <c r="BC85" i="16"/>
  <c r="BF85" i="16"/>
  <c r="BI85" i="16"/>
  <c r="BL85" i="16"/>
  <c r="BL80" i="16"/>
  <c r="BI80" i="16"/>
  <c r="BF80" i="16"/>
  <c r="BC80" i="16"/>
  <c r="AZ80" i="16"/>
  <c r="AW80" i="16"/>
  <c r="AT80" i="16"/>
  <c r="AQ80" i="16"/>
  <c r="AN80" i="16"/>
  <c r="AK80" i="16"/>
  <c r="AH80" i="16"/>
  <c r="AE80" i="16"/>
  <c r="AB80" i="16"/>
  <c r="Y80" i="16"/>
  <c r="V80" i="16"/>
  <c r="S80" i="16"/>
  <c r="P80" i="16"/>
  <c r="M80" i="16"/>
  <c r="J80" i="16"/>
  <c r="G80" i="16"/>
  <c r="A81" i="16"/>
  <c r="A82" i="16"/>
  <c r="A83" i="16"/>
  <c r="A84" i="16"/>
  <c r="A85" i="16"/>
  <c r="A80" i="16"/>
  <c r="D81" i="16"/>
  <c r="D82" i="16"/>
  <c r="D83" i="16"/>
  <c r="D84" i="16"/>
  <c r="D85" i="16"/>
  <c r="D80" i="16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7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X44" i="13"/>
  <c r="BX43" i="13"/>
  <c r="BX42" i="13"/>
  <c r="BX41" i="13"/>
  <c r="BX40" i="13"/>
  <c r="BX39" i="13"/>
  <c r="BX38" i="13"/>
  <c r="BX37" i="13"/>
  <c r="BX36" i="13"/>
  <c r="BX35" i="13"/>
  <c r="BX34" i="13"/>
  <c r="BX33" i="13"/>
  <c r="BX32" i="13"/>
  <c r="BX31" i="13"/>
  <c r="BX30" i="13"/>
  <c r="BX29" i="13"/>
  <c r="BX28" i="13"/>
  <c r="BX27" i="13"/>
  <c r="BX26" i="13"/>
  <c r="BX25" i="13"/>
  <c r="BX24" i="13"/>
  <c r="BX23" i="13"/>
  <c r="BX22" i="13"/>
  <c r="BX21" i="13"/>
  <c r="BX20" i="13"/>
  <c r="BX19" i="13"/>
  <c r="BX18" i="13"/>
  <c r="BX17" i="13"/>
  <c r="BX16" i="13"/>
  <c r="BX15" i="13"/>
  <c r="BX14" i="13"/>
  <c r="BX13" i="13"/>
  <c r="BX12" i="13"/>
  <c r="BX11" i="13"/>
  <c r="BX10" i="13"/>
  <c r="BX9" i="13"/>
  <c r="BX8" i="13"/>
  <c r="BX7" i="13"/>
  <c r="BX6" i="13"/>
  <c r="BX5" i="13"/>
  <c r="BX4" i="13"/>
  <c r="BX3" i="13"/>
  <c r="BX2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7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3" i="13"/>
  <c r="BU22" i="13"/>
  <c r="BU21" i="13"/>
  <c r="BU20" i="13"/>
  <c r="BU19" i="13"/>
  <c r="BU18" i="13"/>
  <c r="BU17" i="13"/>
  <c r="BU16" i="13"/>
  <c r="BU15" i="13"/>
  <c r="BU14" i="13"/>
  <c r="BU13" i="13"/>
  <c r="BU12" i="13"/>
  <c r="BU11" i="13"/>
  <c r="BU10" i="13"/>
  <c r="BU9" i="13"/>
  <c r="BU8" i="13"/>
  <c r="BU7" i="13"/>
  <c r="BU6" i="13"/>
  <c r="BU5" i="13"/>
  <c r="BU4" i="13"/>
  <c r="BU3" i="13"/>
  <c r="BU2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3" i="13"/>
  <c r="BR2" i="13"/>
  <c r="BO73" i="13"/>
  <c r="BO72" i="13"/>
  <c r="BO71" i="13"/>
  <c r="BO70" i="13"/>
  <c r="BO69" i="13"/>
  <c r="BO68" i="13"/>
  <c r="BO67" i="13"/>
  <c r="BO66" i="13"/>
  <c r="BO65" i="13"/>
  <c r="BO64" i="13"/>
  <c r="BO63" i="13"/>
  <c r="BO62" i="13"/>
  <c r="BO61" i="13"/>
  <c r="BO60" i="13"/>
  <c r="BO59" i="13"/>
  <c r="BO58" i="13"/>
  <c r="BO57" i="13"/>
  <c r="BO56" i="13"/>
  <c r="BO55" i="13"/>
  <c r="BO54" i="13"/>
  <c r="BO53" i="13"/>
  <c r="BO52" i="13"/>
  <c r="BO51" i="13"/>
  <c r="BO50" i="13"/>
  <c r="BO49" i="13"/>
  <c r="BO48" i="13"/>
  <c r="BO47" i="13"/>
  <c r="BO46" i="13"/>
  <c r="BO45" i="13"/>
  <c r="BO44" i="13"/>
  <c r="BO43" i="13"/>
  <c r="BO42" i="13"/>
  <c r="BO41" i="13"/>
  <c r="BO40" i="13"/>
  <c r="BO39" i="13"/>
  <c r="BO38" i="13"/>
  <c r="BO37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3" i="13"/>
  <c r="BO22" i="13"/>
  <c r="BO21" i="13"/>
  <c r="BO20" i="13"/>
  <c r="BO19" i="13"/>
  <c r="BO18" i="13"/>
  <c r="BO17" i="13"/>
  <c r="BO16" i="13"/>
  <c r="BO15" i="13"/>
  <c r="BO14" i="13"/>
  <c r="BO13" i="13"/>
  <c r="BO12" i="13"/>
  <c r="BO11" i="13"/>
  <c r="BO10" i="13"/>
  <c r="BO9" i="13"/>
  <c r="BO8" i="13"/>
  <c r="BO7" i="13"/>
  <c r="BO6" i="13"/>
  <c r="BO5" i="13"/>
  <c r="BO4" i="13"/>
  <c r="BO3" i="13"/>
  <c r="BO2" i="13"/>
  <c r="KZ52" i="5"/>
  <c r="KZ42" i="5"/>
  <c r="KZ32" i="5"/>
  <c r="KZ22" i="5"/>
  <c r="KZ12" i="5"/>
  <c r="KZ2" i="5"/>
  <c r="KW52" i="5"/>
  <c r="KW42" i="5"/>
  <c r="KW32" i="5"/>
  <c r="KW22" i="5"/>
  <c r="KW12" i="5"/>
  <c r="KW2" i="5"/>
  <c r="KZ52" i="1"/>
  <c r="KZ42" i="1"/>
  <c r="KZ2" i="1"/>
  <c r="KW52" i="1"/>
  <c r="KW42" i="1"/>
  <c r="KW32" i="1"/>
  <c r="KW22" i="1"/>
  <c r="KW12" i="1"/>
  <c r="KW2" i="1"/>
  <c r="KL52" i="6"/>
  <c r="KL42" i="6"/>
  <c r="KL32" i="6"/>
  <c r="KL22" i="6"/>
  <c r="KL12" i="6"/>
  <c r="KL2" i="6"/>
  <c r="KI52" i="6"/>
  <c r="KI42" i="6"/>
  <c r="KI32" i="6"/>
  <c r="KI22" i="6"/>
  <c r="KI12" i="6"/>
  <c r="KI2" i="6"/>
  <c r="JX52" i="6"/>
  <c r="JX42" i="6"/>
  <c r="JX32" i="6"/>
  <c r="JX22" i="6"/>
  <c r="JX12" i="6"/>
  <c r="JX2" i="6"/>
  <c r="JU52" i="6"/>
  <c r="JU42" i="6"/>
  <c r="JU32" i="6"/>
  <c r="JU22" i="6"/>
  <c r="JU12" i="6"/>
  <c r="JU2" i="6"/>
  <c r="JJ52" i="6"/>
  <c r="JJ42" i="6"/>
  <c r="JJ32" i="6"/>
  <c r="JJ22" i="6"/>
  <c r="JJ12" i="6"/>
  <c r="JJ2" i="6"/>
  <c r="JG52" i="6"/>
  <c r="JG42" i="6"/>
  <c r="JG32" i="6"/>
  <c r="JG22" i="6"/>
  <c r="JG12" i="6"/>
  <c r="JG2" i="6"/>
  <c r="KN59" i="6"/>
  <c r="KL59" i="6"/>
  <c r="KK59" i="6"/>
  <c r="KI59" i="6"/>
  <c r="KN58" i="6"/>
  <c r="KL58" i="6"/>
  <c r="KK58" i="6"/>
  <c r="KI58" i="6"/>
  <c r="KN57" i="6"/>
  <c r="KL57" i="6"/>
  <c r="KK57" i="6"/>
  <c r="KI57" i="6"/>
  <c r="KN56" i="6"/>
  <c r="KL56" i="6"/>
  <c r="KK56" i="6"/>
  <c r="KI56" i="6"/>
  <c r="KN55" i="6"/>
  <c r="KK55" i="6"/>
  <c r="KI55" i="6"/>
  <c r="KN54" i="6"/>
  <c r="KL54" i="6"/>
  <c r="KK54" i="6"/>
  <c r="KI54" i="6"/>
  <c r="KN49" i="6"/>
  <c r="KL49" i="6"/>
  <c r="KK49" i="6"/>
  <c r="KI49" i="6"/>
  <c r="KN48" i="6"/>
  <c r="KL48" i="6"/>
  <c r="KK48" i="6"/>
  <c r="KI48" i="6"/>
  <c r="KN47" i="6"/>
  <c r="KL47" i="6"/>
  <c r="KK47" i="6"/>
  <c r="KI47" i="6"/>
  <c r="KN46" i="6"/>
  <c r="KL46" i="6"/>
  <c r="KK46" i="6"/>
  <c r="KI46" i="6"/>
  <c r="KN45" i="6"/>
  <c r="KL45" i="6"/>
  <c r="KK45" i="6"/>
  <c r="KI45" i="6"/>
  <c r="KN44" i="6"/>
  <c r="KL44" i="6"/>
  <c r="KK44" i="6"/>
  <c r="KI44" i="6"/>
  <c r="KN39" i="6"/>
  <c r="KL39" i="6"/>
  <c r="KK39" i="6"/>
  <c r="KI39" i="6"/>
  <c r="KN38" i="6"/>
  <c r="KL38" i="6"/>
  <c r="KK38" i="6"/>
  <c r="KI38" i="6"/>
  <c r="KN37" i="6"/>
  <c r="KL37" i="6"/>
  <c r="KK37" i="6"/>
  <c r="KI37" i="6"/>
  <c r="KN36" i="6"/>
  <c r="KL36" i="6"/>
  <c r="KK36" i="6"/>
  <c r="KI36" i="6"/>
  <c r="KN35" i="6"/>
  <c r="KL35" i="6"/>
  <c r="KK35" i="6"/>
  <c r="KI35" i="6"/>
  <c r="KN34" i="6"/>
  <c r="KL34" i="6"/>
  <c r="KK34" i="6"/>
  <c r="KI34" i="6"/>
  <c r="KN29" i="6"/>
  <c r="KL29" i="6"/>
  <c r="KK29" i="6"/>
  <c r="KI29" i="6"/>
  <c r="KN28" i="6"/>
  <c r="KL28" i="6"/>
  <c r="KK28" i="6"/>
  <c r="KI28" i="6"/>
  <c r="KN27" i="6"/>
  <c r="KL27" i="6"/>
  <c r="KK27" i="6"/>
  <c r="KI27" i="6"/>
  <c r="KN26" i="6"/>
  <c r="KL26" i="6"/>
  <c r="KK26" i="6"/>
  <c r="KI26" i="6"/>
  <c r="KN25" i="6"/>
  <c r="KL25" i="6"/>
  <c r="KK25" i="6"/>
  <c r="KI25" i="6"/>
  <c r="KN24" i="6"/>
  <c r="KL24" i="6"/>
  <c r="KK24" i="6"/>
  <c r="KI24" i="6"/>
  <c r="KN19" i="6"/>
  <c r="KL19" i="6"/>
  <c r="KK19" i="6"/>
  <c r="KI19" i="6"/>
  <c r="KN18" i="6"/>
  <c r="KL18" i="6"/>
  <c r="KK18" i="6"/>
  <c r="KI18" i="6"/>
  <c r="KN17" i="6"/>
  <c r="KL17" i="6"/>
  <c r="KK17" i="6"/>
  <c r="KI17" i="6"/>
  <c r="KN16" i="6"/>
  <c r="KL16" i="6"/>
  <c r="KK16" i="6"/>
  <c r="KI16" i="6"/>
  <c r="KN15" i="6"/>
  <c r="KL15" i="6"/>
  <c r="KK15" i="6"/>
  <c r="KI15" i="6"/>
  <c r="KN14" i="6"/>
  <c r="KL14" i="6"/>
  <c r="KK14" i="6"/>
  <c r="KI14" i="6"/>
  <c r="KN9" i="6"/>
  <c r="KL9" i="6"/>
  <c r="KK9" i="6"/>
  <c r="KI9" i="6"/>
  <c r="KN8" i="6"/>
  <c r="KL8" i="6"/>
  <c r="KK8" i="6"/>
  <c r="KI8" i="6"/>
  <c r="KN7" i="6"/>
  <c r="KL7" i="6"/>
  <c r="KK7" i="6"/>
  <c r="KI7" i="6"/>
  <c r="KN6" i="6"/>
  <c r="KL6" i="6"/>
  <c r="KK6" i="6"/>
  <c r="KI6" i="6"/>
  <c r="KN5" i="6"/>
  <c r="KL5" i="6"/>
  <c r="KK5" i="6"/>
  <c r="KI5" i="6"/>
  <c r="KN4" i="6"/>
  <c r="KL4" i="6"/>
  <c r="KK4" i="6"/>
  <c r="KI4" i="6"/>
  <c r="JZ59" i="6"/>
  <c r="JX59" i="6"/>
  <c r="JW59" i="6"/>
  <c r="JU59" i="6"/>
  <c r="JZ58" i="6"/>
  <c r="JX58" i="6"/>
  <c r="JW58" i="6"/>
  <c r="JU58" i="6"/>
  <c r="JZ57" i="6"/>
  <c r="JX57" i="6"/>
  <c r="JW57" i="6"/>
  <c r="JU57" i="6"/>
  <c r="JZ56" i="6"/>
  <c r="JX56" i="6"/>
  <c r="JW56" i="6"/>
  <c r="JU56" i="6"/>
  <c r="JZ55" i="6"/>
  <c r="JX55" i="6"/>
  <c r="JW55" i="6"/>
  <c r="JU55" i="6"/>
  <c r="JZ54" i="6"/>
  <c r="JX54" i="6"/>
  <c r="JW54" i="6"/>
  <c r="JU54" i="6"/>
  <c r="JZ49" i="6"/>
  <c r="JX49" i="6"/>
  <c r="JW49" i="6"/>
  <c r="JU49" i="6"/>
  <c r="JZ48" i="6"/>
  <c r="JX48" i="6"/>
  <c r="JW48" i="6"/>
  <c r="JU48" i="6"/>
  <c r="JZ47" i="6"/>
  <c r="JX47" i="6"/>
  <c r="JW47" i="6"/>
  <c r="JU47" i="6"/>
  <c r="JZ46" i="6"/>
  <c r="JX46" i="6"/>
  <c r="JW46" i="6"/>
  <c r="JU46" i="6"/>
  <c r="JZ45" i="6"/>
  <c r="JX45" i="6"/>
  <c r="JW45" i="6"/>
  <c r="JU45" i="6"/>
  <c r="JZ44" i="6"/>
  <c r="JX44" i="6"/>
  <c r="JW44" i="6"/>
  <c r="JU44" i="6"/>
  <c r="JZ39" i="6"/>
  <c r="JX39" i="6"/>
  <c r="JW39" i="6"/>
  <c r="JU39" i="6"/>
  <c r="JZ38" i="6"/>
  <c r="JX38" i="6"/>
  <c r="JW38" i="6"/>
  <c r="JU38" i="6"/>
  <c r="JZ37" i="6"/>
  <c r="JX37" i="6"/>
  <c r="JW37" i="6"/>
  <c r="JU37" i="6"/>
  <c r="JZ36" i="6"/>
  <c r="JX36" i="6"/>
  <c r="JW36" i="6"/>
  <c r="JU36" i="6"/>
  <c r="JZ35" i="6"/>
  <c r="JX35" i="6"/>
  <c r="JW35" i="6"/>
  <c r="JU35" i="6"/>
  <c r="JZ34" i="6"/>
  <c r="JX34" i="6"/>
  <c r="JW34" i="6"/>
  <c r="JU34" i="6"/>
  <c r="JZ29" i="6"/>
  <c r="JX29" i="6"/>
  <c r="JW29" i="6"/>
  <c r="JU29" i="6"/>
  <c r="JZ28" i="6"/>
  <c r="JX28" i="6"/>
  <c r="JW28" i="6"/>
  <c r="JU28" i="6"/>
  <c r="JZ27" i="6"/>
  <c r="JX27" i="6"/>
  <c r="JW27" i="6"/>
  <c r="JU27" i="6"/>
  <c r="JZ26" i="6"/>
  <c r="JX26" i="6"/>
  <c r="JW26" i="6"/>
  <c r="JU26" i="6"/>
  <c r="JZ25" i="6"/>
  <c r="JX25" i="6"/>
  <c r="JW25" i="6"/>
  <c r="JU25" i="6"/>
  <c r="JZ24" i="6"/>
  <c r="JX24" i="6"/>
  <c r="JW24" i="6"/>
  <c r="JU24" i="6"/>
  <c r="JZ19" i="6"/>
  <c r="JX19" i="6"/>
  <c r="JW19" i="6"/>
  <c r="JU19" i="6"/>
  <c r="JZ18" i="6"/>
  <c r="JX18" i="6"/>
  <c r="JW18" i="6"/>
  <c r="JU18" i="6"/>
  <c r="JZ17" i="6"/>
  <c r="JX17" i="6"/>
  <c r="JW17" i="6"/>
  <c r="JU17" i="6"/>
  <c r="JZ16" i="6"/>
  <c r="JX16" i="6"/>
  <c r="JW16" i="6"/>
  <c r="JU16" i="6"/>
  <c r="JZ15" i="6"/>
  <c r="JX15" i="6"/>
  <c r="JW15" i="6"/>
  <c r="JU15" i="6"/>
  <c r="JZ14" i="6"/>
  <c r="JX14" i="6"/>
  <c r="JW14" i="6"/>
  <c r="JU14" i="6"/>
  <c r="JZ9" i="6"/>
  <c r="JW9" i="6"/>
  <c r="JU9" i="6"/>
  <c r="JZ8" i="6"/>
  <c r="JX8" i="6"/>
  <c r="JW8" i="6"/>
  <c r="JU8" i="6"/>
  <c r="JZ7" i="6"/>
  <c r="JX7" i="6"/>
  <c r="JW7" i="6"/>
  <c r="JU7" i="6"/>
  <c r="JZ6" i="6"/>
  <c r="JX6" i="6"/>
  <c r="JW6" i="6"/>
  <c r="JU6" i="6"/>
  <c r="JZ5" i="6"/>
  <c r="JX5" i="6"/>
  <c r="JW5" i="6"/>
  <c r="JU5" i="6"/>
  <c r="JZ4" i="6"/>
  <c r="JX4" i="6"/>
  <c r="JW4" i="6"/>
  <c r="JU4" i="6"/>
  <c r="JL59" i="6"/>
  <c r="JJ59" i="6"/>
  <c r="JI59" i="6"/>
  <c r="JG59" i="6"/>
  <c r="JL58" i="6"/>
  <c r="JJ58" i="6"/>
  <c r="JI58" i="6"/>
  <c r="JG58" i="6"/>
  <c r="JL57" i="6"/>
  <c r="JJ57" i="6"/>
  <c r="JI57" i="6"/>
  <c r="JG57" i="6"/>
  <c r="JL56" i="6"/>
  <c r="JJ56" i="6"/>
  <c r="JI56" i="6"/>
  <c r="JG56" i="6"/>
  <c r="JL55" i="6"/>
  <c r="JJ55" i="6"/>
  <c r="JI55" i="6"/>
  <c r="JG55" i="6"/>
  <c r="JL54" i="6"/>
  <c r="JJ54" i="6"/>
  <c r="JI54" i="6"/>
  <c r="JG54" i="6"/>
  <c r="JL49" i="6"/>
  <c r="JJ49" i="6"/>
  <c r="JI49" i="6"/>
  <c r="JG49" i="6"/>
  <c r="JL48" i="6"/>
  <c r="JJ48" i="6"/>
  <c r="JI48" i="6"/>
  <c r="JG48" i="6"/>
  <c r="JL47" i="6"/>
  <c r="JJ47" i="6"/>
  <c r="JI47" i="6"/>
  <c r="JG47" i="6"/>
  <c r="JL46" i="6"/>
  <c r="JJ46" i="6"/>
  <c r="JI46" i="6"/>
  <c r="JG46" i="6"/>
  <c r="JL45" i="6"/>
  <c r="JJ45" i="6"/>
  <c r="JI45" i="6"/>
  <c r="JG45" i="6"/>
  <c r="JL44" i="6"/>
  <c r="JJ44" i="6"/>
  <c r="JI44" i="6"/>
  <c r="JG44" i="6"/>
  <c r="JL39" i="6"/>
  <c r="JJ39" i="6"/>
  <c r="JI39" i="6"/>
  <c r="JG39" i="6"/>
  <c r="JL38" i="6"/>
  <c r="JJ38" i="6"/>
  <c r="JI38" i="6"/>
  <c r="JG38" i="6"/>
  <c r="JL37" i="6"/>
  <c r="JJ37" i="6"/>
  <c r="JI37" i="6"/>
  <c r="JG37" i="6"/>
  <c r="JL36" i="6"/>
  <c r="JJ36" i="6"/>
  <c r="JI36" i="6"/>
  <c r="JG36" i="6"/>
  <c r="JL35" i="6"/>
  <c r="JJ35" i="6"/>
  <c r="JI35" i="6"/>
  <c r="JG35" i="6"/>
  <c r="JL34" i="6"/>
  <c r="JJ34" i="6"/>
  <c r="JI34" i="6"/>
  <c r="JG34" i="6"/>
  <c r="JL29" i="6"/>
  <c r="JJ29" i="6"/>
  <c r="JI29" i="6"/>
  <c r="JG29" i="6"/>
  <c r="JL28" i="6"/>
  <c r="JJ28" i="6"/>
  <c r="JI28" i="6"/>
  <c r="JG28" i="6"/>
  <c r="JL27" i="6"/>
  <c r="JJ27" i="6"/>
  <c r="JI27" i="6"/>
  <c r="JG27" i="6"/>
  <c r="JL26" i="6"/>
  <c r="JJ26" i="6"/>
  <c r="JI26" i="6"/>
  <c r="JG26" i="6"/>
  <c r="JL25" i="6"/>
  <c r="JJ25" i="6"/>
  <c r="JI25" i="6"/>
  <c r="JG25" i="6"/>
  <c r="JL24" i="6"/>
  <c r="JJ24" i="6"/>
  <c r="JI24" i="6"/>
  <c r="JG24" i="6"/>
  <c r="JL19" i="6"/>
  <c r="JJ19" i="6"/>
  <c r="JI19" i="6"/>
  <c r="JG19" i="6"/>
  <c r="JL18" i="6"/>
  <c r="JJ18" i="6"/>
  <c r="JI18" i="6"/>
  <c r="JG18" i="6"/>
  <c r="JL17" i="6"/>
  <c r="JJ17" i="6"/>
  <c r="JI17" i="6"/>
  <c r="JG17" i="6"/>
  <c r="JL16" i="6"/>
  <c r="JJ16" i="6"/>
  <c r="JI16" i="6"/>
  <c r="JG16" i="6"/>
  <c r="JL15" i="6"/>
  <c r="JJ15" i="6"/>
  <c r="JI15" i="6"/>
  <c r="JG15" i="6"/>
  <c r="JL14" i="6"/>
  <c r="JJ14" i="6"/>
  <c r="JI14" i="6"/>
  <c r="JG14" i="6"/>
  <c r="JL9" i="6"/>
  <c r="JJ9" i="6"/>
  <c r="JI9" i="6"/>
  <c r="JG9" i="6"/>
  <c r="JL8" i="6"/>
  <c r="JJ8" i="6"/>
  <c r="JI8" i="6"/>
  <c r="JG8" i="6"/>
  <c r="JL7" i="6"/>
  <c r="JJ7" i="6"/>
  <c r="JI7" i="6"/>
  <c r="JG7" i="6"/>
  <c r="JL6" i="6"/>
  <c r="JJ6" i="6"/>
  <c r="JI6" i="6"/>
  <c r="JG6" i="6"/>
  <c r="JL5" i="6"/>
  <c r="JJ5" i="6"/>
  <c r="JI5" i="6"/>
  <c r="JG5" i="6"/>
  <c r="JL4" i="6"/>
  <c r="JJ4" i="6"/>
  <c r="JI4" i="6"/>
  <c r="JG4" i="6"/>
  <c r="MP52" i="5"/>
  <c r="MP42" i="5"/>
  <c r="MP32" i="5"/>
  <c r="MP22" i="5"/>
  <c r="MP12" i="5"/>
  <c r="MP2" i="5"/>
  <c r="MM52" i="5"/>
  <c r="MM42" i="5"/>
  <c r="MM32" i="5"/>
  <c r="MM22" i="5"/>
  <c r="MM12" i="5"/>
  <c r="MM2" i="5"/>
  <c r="MB52" i="5"/>
  <c r="MB42" i="5"/>
  <c r="MB32" i="5"/>
  <c r="MB22" i="5"/>
  <c r="MB12" i="5"/>
  <c r="MB2" i="5"/>
  <c r="LY52" i="5"/>
  <c r="LY42" i="5"/>
  <c r="LY32" i="5"/>
  <c r="LY22" i="5"/>
  <c r="LY12" i="5"/>
  <c r="LY2" i="5"/>
  <c r="LN52" i="5"/>
  <c r="LN42" i="5"/>
  <c r="LN32" i="5"/>
  <c r="LN22" i="5"/>
  <c r="LN12" i="5"/>
  <c r="LN2" i="5"/>
  <c r="LK52" i="5"/>
  <c r="LK42" i="5"/>
  <c r="LK32" i="5"/>
  <c r="LK22" i="5"/>
  <c r="LK12" i="5"/>
  <c r="LK2" i="5"/>
  <c r="MR59" i="5"/>
  <c r="MP59" i="5"/>
  <c r="MO59" i="5"/>
  <c r="MM59" i="5"/>
  <c r="MR58" i="5"/>
  <c r="MP58" i="5"/>
  <c r="MO58" i="5"/>
  <c r="MM58" i="5"/>
  <c r="MR57" i="5"/>
  <c r="MP57" i="5"/>
  <c r="MO57" i="5"/>
  <c r="MM57" i="5"/>
  <c r="MR56" i="5"/>
  <c r="MP56" i="5"/>
  <c r="MO56" i="5"/>
  <c r="MM56" i="5"/>
  <c r="MR55" i="5"/>
  <c r="MP55" i="5"/>
  <c r="MO55" i="5"/>
  <c r="MM55" i="5"/>
  <c r="MR54" i="5"/>
  <c r="MP54" i="5"/>
  <c r="MO54" i="5"/>
  <c r="MM54" i="5"/>
  <c r="MR49" i="5"/>
  <c r="MP49" i="5"/>
  <c r="MO49" i="5"/>
  <c r="MM49" i="5"/>
  <c r="MR48" i="5"/>
  <c r="MP48" i="5"/>
  <c r="MO48" i="5"/>
  <c r="MM48" i="5"/>
  <c r="MR47" i="5"/>
  <c r="MP47" i="5"/>
  <c r="MO47" i="5"/>
  <c r="MM47" i="5"/>
  <c r="MR46" i="5"/>
  <c r="MP46" i="5"/>
  <c r="MO46" i="5"/>
  <c r="MM46" i="5"/>
  <c r="MR45" i="5"/>
  <c r="MP45" i="5"/>
  <c r="MO45" i="5"/>
  <c r="MM45" i="5"/>
  <c r="MR44" i="5"/>
  <c r="MP44" i="5"/>
  <c r="MO44" i="5"/>
  <c r="MM44" i="5"/>
  <c r="MR39" i="5"/>
  <c r="MP39" i="5"/>
  <c r="MO39" i="5"/>
  <c r="MM39" i="5"/>
  <c r="MR38" i="5"/>
  <c r="MP38" i="5"/>
  <c r="MO38" i="5"/>
  <c r="MM38" i="5"/>
  <c r="MR37" i="5"/>
  <c r="MP37" i="5"/>
  <c r="MO37" i="5"/>
  <c r="MM37" i="5"/>
  <c r="MR36" i="5"/>
  <c r="MP36" i="5"/>
  <c r="MO36" i="5"/>
  <c r="MM36" i="5"/>
  <c r="MR35" i="5"/>
  <c r="MP35" i="5"/>
  <c r="MO35" i="5"/>
  <c r="MM35" i="5"/>
  <c r="MR34" i="5"/>
  <c r="MP34" i="5"/>
  <c r="MO34" i="5"/>
  <c r="MM34" i="5"/>
  <c r="MR29" i="5"/>
  <c r="MP29" i="5"/>
  <c r="MO29" i="5"/>
  <c r="MM29" i="5"/>
  <c r="MR28" i="5"/>
  <c r="MP28" i="5"/>
  <c r="MO28" i="5"/>
  <c r="MM28" i="5"/>
  <c r="MR27" i="5"/>
  <c r="MP27" i="5"/>
  <c r="MO27" i="5"/>
  <c r="MM27" i="5"/>
  <c r="MR26" i="5"/>
  <c r="MP26" i="5"/>
  <c r="MO26" i="5"/>
  <c r="MM26" i="5"/>
  <c r="MR25" i="5"/>
  <c r="MP25" i="5"/>
  <c r="MO25" i="5"/>
  <c r="MM25" i="5"/>
  <c r="MR24" i="5"/>
  <c r="MP24" i="5"/>
  <c r="MO24" i="5"/>
  <c r="MM24" i="5"/>
  <c r="MR19" i="5"/>
  <c r="MP19" i="5"/>
  <c r="MO19" i="5"/>
  <c r="MM19" i="5"/>
  <c r="MR18" i="5"/>
  <c r="MP18" i="5"/>
  <c r="MO18" i="5"/>
  <c r="MM18" i="5"/>
  <c r="MR17" i="5"/>
  <c r="MP17" i="5"/>
  <c r="MO17" i="5"/>
  <c r="MM17" i="5"/>
  <c r="MR16" i="5"/>
  <c r="MP16" i="5"/>
  <c r="MO16" i="5"/>
  <c r="MM16" i="5"/>
  <c r="MR15" i="5"/>
  <c r="MP15" i="5"/>
  <c r="MO15" i="5"/>
  <c r="MM15" i="5"/>
  <c r="MR14" i="5"/>
  <c r="MP14" i="5"/>
  <c r="MO14" i="5"/>
  <c r="MM14" i="5"/>
  <c r="MR9" i="5"/>
  <c r="MP9" i="5"/>
  <c r="MO9" i="5"/>
  <c r="MM9" i="5"/>
  <c r="MR8" i="5"/>
  <c r="MP8" i="5"/>
  <c r="MO8" i="5"/>
  <c r="MM8" i="5"/>
  <c r="MR7" i="5"/>
  <c r="MP7" i="5"/>
  <c r="MO7" i="5"/>
  <c r="MM7" i="5"/>
  <c r="MR6" i="5"/>
  <c r="MP6" i="5"/>
  <c r="MO6" i="5"/>
  <c r="MM6" i="5"/>
  <c r="MR5" i="5"/>
  <c r="MP5" i="5"/>
  <c r="MO5" i="5"/>
  <c r="MM5" i="5"/>
  <c r="MR4" i="5"/>
  <c r="MP4" i="5"/>
  <c r="MO4" i="5"/>
  <c r="MM4" i="5"/>
  <c r="MD59" i="5"/>
  <c r="MB59" i="5"/>
  <c r="MA59" i="5"/>
  <c r="LY59" i="5"/>
  <c r="MD58" i="5"/>
  <c r="MB58" i="5"/>
  <c r="MA58" i="5"/>
  <c r="LY58" i="5"/>
  <c r="MD57" i="5"/>
  <c r="MB57" i="5"/>
  <c r="MA57" i="5"/>
  <c r="LY57" i="5"/>
  <c r="MD56" i="5"/>
  <c r="MB56" i="5"/>
  <c r="MA56" i="5"/>
  <c r="LY56" i="5"/>
  <c r="MD55" i="5"/>
  <c r="MB55" i="5"/>
  <c r="MA55" i="5"/>
  <c r="LY55" i="5"/>
  <c r="MD54" i="5"/>
  <c r="MB54" i="5"/>
  <c r="MA54" i="5"/>
  <c r="LY54" i="5"/>
  <c r="MD49" i="5"/>
  <c r="MB49" i="5"/>
  <c r="MA49" i="5"/>
  <c r="LY49" i="5"/>
  <c r="MD48" i="5"/>
  <c r="MB48" i="5"/>
  <c r="MA48" i="5"/>
  <c r="LY48" i="5"/>
  <c r="MD47" i="5"/>
  <c r="MB47" i="5"/>
  <c r="MA47" i="5"/>
  <c r="LY47" i="5"/>
  <c r="MD46" i="5"/>
  <c r="MB46" i="5"/>
  <c r="MA46" i="5"/>
  <c r="LY46" i="5"/>
  <c r="MD45" i="5"/>
  <c r="MB45" i="5"/>
  <c r="MA45" i="5"/>
  <c r="LY45" i="5"/>
  <c r="MD44" i="5"/>
  <c r="MB44" i="5"/>
  <c r="MA44" i="5"/>
  <c r="LY44" i="5"/>
  <c r="MD39" i="5"/>
  <c r="MB39" i="5"/>
  <c r="MA39" i="5"/>
  <c r="LY39" i="5"/>
  <c r="MD38" i="5"/>
  <c r="MB38" i="5"/>
  <c r="MA38" i="5"/>
  <c r="LY38" i="5"/>
  <c r="MD37" i="5"/>
  <c r="MB37" i="5"/>
  <c r="MA37" i="5"/>
  <c r="LY37" i="5"/>
  <c r="MD36" i="5"/>
  <c r="MB36" i="5"/>
  <c r="MA36" i="5"/>
  <c r="LY36" i="5"/>
  <c r="MD35" i="5"/>
  <c r="MB35" i="5"/>
  <c r="MA35" i="5"/>
  <c r="LY35" i="5"/>
  <c r="MD34" i="5"/>
  <c r="MB34" i="5"/>
  <c r="MA34" i="5"/>
  <c r="LY34" i="5"/>
  <c r="MD29" i="5"/>
  <c r="MB29" i="5"/>
  <c r="MA29" i="5"/>
  <c r="LY29" i="5"/>
  <c r="MD28" i="5"/>
  <c r="MB28" i="5"/>
  <c r="MA28" i="5"/>
  <c r="LY28" i="5"/>
  <c r="MD27" i="5"/>
  <c r="MB27" i="5"/>
  <c r="MA27" i="5"/>
  <c r="LY27" i="5"/>
  <c r="MD26" i="5"/>
  <c r="MB26" i="5"/>
  <c r="MA26" i="5"/>
  <c r="LY26" i="5"/>
  <c r="MD25" i="5"/>
  <c r="MB25" i="5"/>
  <c r="MA25" i="5"/>
  <c r="LY25" i="5"/>
  <c r="MD24" i="5"/>
  <c r="MB24" i="5"/>
  <c r="MA24" i="5"/>
  <c r="LY24" i="5"/>
  <c r="MD19" i="5"/>
  <c r="MB19" i="5"/>
  <c r="MA19" i="5"/>
  <c r="LY19" i="5"/>
  <c r="MD18" i="5"/>
  <c r="MB18" i="5"/>
  <c r="MA18" i="5"/>
  <c r="LY18" i="5"/>
  <c r="MD17" i="5"/>
  <c r="MB17" i="5"/>
  <c r="MA17" i="5"/>
  <c r="LY17" i="5"/>
  <c r="MD16" i="5"/>
  <c r="MB16" i="5"/>
  <c r="MA16" i="5"/>
  <c r="LY16" i="5"/>
  <c r="MD15" i="5"/>
  <c r="MB15" i="5"/>
  <c r="MA15" i="5"/>
  <c r="LY15" i="5"/>
  <c r="MD14" i="5"/>
  <c r="MB14" i="5"/>
  <c r="MA14" i="5"/>
  <c r="LY14" i="5"/>
  <c r="MD9" i="5"/>
  <c r="MB9" i="5"/>
  <c r="MA9" i="5"/>
  <c r="LY9" i="5"/>
  <c r="MD8" i="5"/>
  <c r="MB8" i="5"/>
  <c r="MA8" i="5"/>
  <c r="LY8" i="5"/>
  <c r="MD7" i="5"/>
  <c r="MB7" i="5"/>
  <c r="MA7" i="5"/>
  <c r="LY7" i="5"/>
  <c r="MD6" i="5"/>
  <c r="MB6" i="5"/>
  <c r="MA6" i="5"/>
  <c r="LY6" i="5"/>
  <c r="MD5" i="5"/>
  <c r="MB5" i="5"/>
  <c r="MA5" i="5"/>
  <c r="LY5" i="5"/>
  <c r="MD4" i="5"/>
  <c r="MB4" i="5"/>
  <c r="MA4" i="5"/>
  <c r="LY4" i="5"/>
  <c r="LP59" i="5"/>
  <c r="LN59" i="5"/>
  <c r="LM59" i="5"/>
  <c r="LK59" i="5"/>
  <c r="LP58" i="5"/>
  <c r="LN58" i="5"/>
  <c r="LM58" i="5"/>
  <c r="LK58" i="5"/>
  <c r="LP57" i="5"/>
  <c r="LN57" i="5"/>
  <c r="LM57" i="5"/>
  <c r="LK57" i="5"/>
  <c r="LP56" i="5"/>
  <c r="LN56" i="5"/>
  <c r="LM56" i="5"/>
  <c r="LK56" i="5"/>
  <c r="LP55" i="5"/>
  <c r="LN55" i="5"/>
  <c r="LM55" i="5"/>
  <c r="LK55" i="5"/>
  <c r="LP54" i="5"/>
  <c r="LN54" i="5"/>
  <c r="LM54" i="5"/>
  <c r="LK54" i="5"/>
  <c r="LP49" i="5"/>
  <c r="LN49" i="5"/>
  <c r="LM49" i="5"/>
  <c r="LK49" i="5"/>
  <c r="LP48" i="5"/>
  <c r="LN48" i="5"/>
  <c r="LM48" i="5"/>
  <c r="LK48" i="5"/>
  <c r="LP47" i="5"/>
  <c r="LN47" i="5"/>
  <c r="LM47" i="5"/>
  <c r="LK47" i="5"/>
  <c r="LP46" i="5"/>
  <c r="LN46" i="5"/>
  <c r="LM46" i="5"/>
  <c r="LK46" i="5"/>
  <c r="LP45" i="5"/>
  <c r="LN45" i="5"/>
  <c r="LM45" i="5"/>
  <c r="LK45" i="5"/>
  <c r="LP44" i="5"/>
  <c r="LN44" i="5"/>
  <c r="LM44" i="5"/>
  <c r="LK44" i="5"/>
  <c r="LP39" i="5"/>
  <c r="LN39" i="5"/>
  <c r="LM39" i="5"/>
  <c r="LK39" i="5"/>
  <c r="LP38" i="5"/>
  <c r="LN38" i="5"/>
  <c r="LM38" i="5"/>
  <c r="LK38" i="5"/>
  <c r="LP37" i="5"/>
  <c r="LN37" i="5"/>
  <c r="LM37" i="5"/>
  <c r="LK37" i="5"/>
  <c r="LP36" i="5"/>
  <c r="LN36" i="5"/>
  <c r="LM36" i="5"/>
  <c r="LK36" i="5"/>
  <c r="LP35" i="5"/>
  <c r="LN35" i="5"/>
  <c r="LM35" i="5"/>
  <c r="LK35" i="5"/>
  <c r="LP34" i="5"/>
  <c r="LN34" i="5"/>
  <c r="LM34" i="5"/>
  <c r="LK34" i="5"/>
  <c r="LP29" i="5"/>
  <c r="LN29" i="5"/>
  <c r="LM29" i="5"/>
  <c r="LK29" i="5"/>
  <c r="LP28" i="5"/>
  <c r="LN28" i="5"/>
  <c r="LM28" i="5"/>
  <c r="LK28" i="5"/>
  <c r="LP27" i="5"/>
  <c r="LN27" i="5"/>
  <c r="LM27" i="5"/>
  <c r="LK27" i="5"/>
  <c r="LP26" i="5"/>
  <c r="LN26" i="5"/>
  <c r="LM26" i="5"/>
  <c r="LK26" i="5"/>
  <c r="LP25" i="5"/>
  <c r="LN25" i="5"/>
  <c r="LM25" i="5"/>
  <c r="LK25" i="5"/>
  <c r="LP24" i="5"/>
  <c r="LN24" i="5"/>
  <c r="LM24" i="5"/>
  <c r="LK24" i="5"/>
  <c r="LP19" i="5"/>
  <c r="LN19" i="5"/>
  <c r="LM19" i="5"/>
  <c r="LK19" i="5"/>
  <c r="LP18" i="5"/>
  <c r="LN18" i="5"/>
  <c r="LM18" i="5"/>
  <c r="LK18" i="5"/>
  <c r="LP17" i="5"/>
  <c r="LN17" i="5"/>
  <c r="LM17" i="5"/>
  <c r="LK17" i="5"/>
  <c r="LP16" i="5"/>
  <c r="LN16" i="5"/>
  <c r="LM16" i="5"/>
  <c r="LK16" i="5"/>
  <c r="LP15" i="5"/>
  <c r="LN15" i="5"/>
  <c r="LM15" i="5"/>
  <c r="LK15" i="5"/>
  <c r="LP14" i="5"/>
  <c r="LN14" i="5"/>
  <c r="LM14" i="5"/>
  <c r="LK14" i="5"/>
  <c r="LP9" i="5"/>
  <c r="LN9" i="5"/>
  <c r="LM9" i="5"/>
  <c r="LK9" i="5"/>
  <c r="LP8" i="5"/>
  <c r="LN8" i="5"/>
  <c r="LM8" i="5"/>
  <c r="LK8" i="5"/>
  <c r="LP7" i="5"/>
  <c r="LN7" i="5"/>
  <c r="LM7" i="5"/>
  <c r="LK7" i="5"/>
  <c r="LP6" i="5"/>
  <c r="LN6" i="5"/>
  <c r="LM6" i="5"/>
  <c r="LK6" i="5"/>
  <c r="LP5" i="5"/>
  <c r="LN5" i="5"/>
  <c r="LM5" i="5"/>
  <c r="LK5" i="5"/>
  <c r="LP4" i="5"/>
  <c r="LN4" i="5"/>
  <c r="LM4" i="5"/>
  <c r="LK4" i="5"/>
  <c r="LB59" i="5"/>
  <c r="KZ59" i="5"/>
  <c r="KY59" i="5"/>
  <c r="KW59" i="5"/>
  <c r="LB58" i="5"/>
  <c r="KZ58" i="5"/>
  <c r="KY58" i="5"/>
  <c r="KW58" i="5"/>
  <c r="LB57" i="5"/>
  <c r="KZ57" i="5"/>
  <c r="KY57" i="5"/>
  <c r="KW57" i="5"/>
  <c r="LB56" i="5"/>
  <c r="KZ56" i="5"/>
  <c r="KY56" i="5"/>
  <c r="KW56" i="5"/>
  <c r="LB55" i="5"/>
  <c r="KZ55" i="5"/>
  <c r="KY55" i="5"/>
  <c r="KW55" i="5"/>
  <c r="LB54" i="5"/>
  <c r="KZ54" i="5"/>
  <c r="KY54" i="5"/>
  <c r="KW54" i="5"/>
  <c r="LB49" i="5"/>
  <c r="KZ49" i="5"/>
  <c r="KY49" i="5"/>
  <c r="KW49" i="5"/>
  <c r="LB48" i="5"/>
  <c r="KZ48" i="5"/>
  <c r="KY48" i="5"/>
  <c r="KW48" i="5"/>
  <c r="LB47" i="5"/>
  <c r="KZ47" i="5"/>
  <c r="KY47" i="5"/>
  <c r="KW47" i="5"/>
  <c r="LB46" i="5"/>
  <c r="KZ46" i="5"/>
  <c r="KY46" i="5"/>
  <c r="KW46" i="5"/>
  <c r="LB45" i="5"/>
  <c r="KZ45" i="5"/>
  <c r="KY45" i="5"/>
  <c r="KW45" i="5"/>
  <c r="LB44" i="5"/>
  <c r="KZ44" i="5"/>
  <c r="KY44" i="5"/>
  <c r="KW44" i="5"/>
  <c r="LB39" i="5"/>
  <c r="KZ39" i="5"/>
  <c r="KY39" i="5"/>
  <c r="KW39" i="5"/>
  <c r="LB38" i="5"/>
  <c r="KZ38" i="5"/>
  <c r="KY38" i="5"/>
  <c r="KW38" i="5"/>
  <c r="LB37" i="5"/>
  <c r="KZ37" i="5"/>
  <c r="KY37" i="5"/>
  <c r="KW37" i="5"/>
  <c r="LB36" i="5"/>
  <c r="KZ36" i="5"/>
  <c r="KY36" i="5"/>
  <c r="KW36" i="5"/>
  <c r="LB35" i="5"/>
  <c r="KZ35" i="5"/>
  <c r="KY35" i="5"/>
  <c r="KW35" i="5"/>
  <c r="LB34" i="5"/>
  <c r="KZ34" i="5"/>
  <c r="KY34" i="5"/>
  <c r="KW34" i="5"/>
  <c r="LB29" i="5"/>
  <c r="KZ29" i="5"/>
  <c r="KY29" i="5"/>
  <c r="KW29" i="5"/>
  <c r="LB28" i="5"/>
  <c r="KZ28" i="5"/>
  <c r="KY28" i="5"/>
  <c r="KW28" i="5"/>
  <c r="LB27" i="5"/>
  <c r="KZ27" i="5"/>
  <c r="KY27" i="5"/>
  <c r="KW27" i="5"/>
  <c r="LB26" i="5"/>
  <c r="KZ26" i="5"/>
  <c r="KY26" i="5"/>
  <c r="KW26" i="5"/>
  <c r="LB25" i="5"/>
  <c r="KZ25" i="5"/>
  <c r="KY25" i="5"/>
  <c r="KW25" i="5"/>
  <c r="LB24" i="5"/>
  <c r="KZ24" i="5"/>
  <c r="KY24" i="5"/>
  <c r="KW24" i="5"/>
  <c r="LI19" i="5"/>
  <c r="BP25" i="14" s="1"/>
  <c r="Z34" i="9" s="1"/>
  <c r="LB19" i="5"/>
  <c r="KZ19" i="5"/>
  <c r="KY19" i="5"/>
  <c r="KW19" i="5"/>
  <c r="LI18" i="5"/>
  <c r="BP24" i="14" s="1"/>
  <c r="Z79" i="9" s="1"/>
  <c r="LB18" i="5"/>
  <c r="KZ18" i="5"/>
  <c r="KY18" i="5"/>
  <c r="KW18" i="5"/>
  <c r="LI17" i="5"/>
  <c r="BP23" i="14" s="1"/>
  <c r="LB17" i="5"/>
  <c r="KZ17" i="5"/>
  <c r="KY17" i="5"/>
  <c r="KW17" i="5"/>
  <c r="LI16" i="5"/>
  <c r="BP22" i="14" s="1"/>
  <c r="Z61" i="9" s="1"/>
  <c r="LB16" i="5"/>
  <c r="KZ16" i="5"/>
  <c r="KY16" i="5"/>
  <c r="KW16" i="5"/>
  <c r="LI15" i="5"/>
  <c r="BP21" i="14" s="1"/>
  <c r="Z59" i="9" s="1"/>
  <c r="LB15" i="5"/>
  <c r="KZ15" i="5"/>
  <c r="KY15" i="5"/>
  <c r="KW15" i="5"/>
  <c r="LB14" i="5"/>
  <c r="KZ14" i="5"/>
  <c r="KY14" i="5"/>
  <c r="KW14" i="5"/>
  <c r="LI9" i="5"/>
  <c r="BP13" i="14" s="1"/>
  <c r="Z70" i="9" s="1"/>
  <c r="LB9" i="5"/>
  <c r="KZ9" i="5"/>
  <c r="KY9" i="5"/>
  <c r="KW9" i="5"/>
  <c r="LI8" i="5"/>
  <c r="BP12" i="14" s="1"/>
  <c r="Z103" i="9" s="1"/>
  <c r="LB8" i="5"/>
  <c r="KZ8" i="5"/>
  <c r="KY8" i="5"/>
  <c r="KW8" i="5"/>
  <c r="LI7" i="5"/>
  <c r="BP11" i="14" s="1"/>
  <c r="Z19" i="9" s="1"/>
  <c r="LB7" i="5"/>
  <c r="KZ7" i="5"/>
  <c r="KY7" i="5"/>
  <c r="KW7" i="5"/>
  <c r="LI6" i="5"/>
  <c r="BP10" i="14" s="1"/>
  <c r="Z81" i="9" s="1"/>
  <c r="LB6" i="5"/>
  <c r="KZ6" i="5"/>
  <c r="KY6" i="5"/>
  <c r="KW6" i="5"/>
  <c r="LI5" i="5"/>
  <c r="BP9" i="14" s="1"/>
  <c r="Z23" i="9" s="1"/>
  <c r="LB5" i="5"/>
  <c r="KZ5" i="5"/>
  <c r="KY5" i="5"/>
  <c r="KW5" i="5"/>
  <c r="LB4" i="5"/>
  <c r="KZ4" i="5"/>
  <c r="KY4" i="5"/>
  <c r="KW4" i="5"/>
  <c r="MP52" i="1"/>
  <c r="MP42" i="1"/>
  <c r="MP32" i="1"/>
  <c r="MP22" i="1"/>
  <c r="MP12" i="1"/>
  <c r="MP2" i="1"/>
  <c r="MM52" i="1"/>
  <c r="MM42" i="1"/>
  <c r="MM32" i="1"/>
  <c r="MM22" i="1"/>
  <c r="MM12" i="1"/>
  <c r="MM2" i="1"/>
  <c r="MB52" i="1"/>
  <c r="MB42" i="1"/>
  <c r="MB32" i="1"/>
  <c r="MB22" i="1"/>
  <c r="MB12" i="1"/>
  <c r="MB2" i="1"/>
  <c r="LY52" i="1"/>
  <c r="LY42" i="1"/>
  <c r="LY32" i="1"/>
  <c r="LY22" i="1"/>
  <c r="LY12" i="1"/>
  <c r="LY2" i="1"/>
  <c r="LN52" i="1"/>
  <c r="LN42" i="1"/>
  <c r="LN32" i="1"/>
  <c r="LN22" i="1"/>
  <c r="LN12" i="1"/>
  <c r="LN2" i="1"/>
  <c r="LK52" i="1"/>
  <c r="LK42" i="1"/>
  <c r="LK32" i="1"/>
  <c r="LK22" i="1"/>
  <c r="LK12" i="1"/>
  <c r="LK2" i="1"/>
  <c r="MW59" i="1"/>
  <c r="MY59" i="1" s="1"/>
  <c r="BY73" i="13" s="1"/>
  <c r="MV59" i="1"/>
  <c r="MX59" i="1" s="1"/>
  <c r="BY67" i="13" s="1"/>
  <c r="MR59" i="1"/>
  <c r="MP59" i="1"/>
  <c r="MO59" i="1"/>
  <c r="MM59" i="1"/>
  <c r="MW58" i="1"/>
  <c r="MY58" i="1" s="1"/>
  <c r="BY72" i="13" s="1"/>
  <c r="MV58" i="1"/>
  <c r="MX58" i="1" s="1"/>
  <c r="BY66" i="13" s="1"/>
  <c r="MR58" i="1"/>
  <c r="MP58" i="1"/>
  <c r="MO58" i="1"/>
  <c r="MM58" i="1"/>
  <c r="MW57" i="1"/>
  <c r="MY57" i="1" s="1"/>
  <c r="BY71" i="13" s="1"/>
  <c r="MV57" i="1"/>
  <c r="MX57" i="1" s="1"/>
  <c r="BY65" i="13" s="1"/>
  <c r="MR57" i="1"/>
  <c r="MP57" i="1"/>
  <c r="MO57" i="1"/>
  <c r="MM57" i="1"/>
  <c r="MW56" i="1"/>
  <c r="MY56" i="1" s="1"/>
  <c r="BY70" i="13" s="1"/>
  <c r="MV56" i="1"/>
  <c r="MX56" i="1" s="1"/>
  <c r="BY64" i="13" s="1"/>
  <c r="MR56" i="1"/>
  <c r="MP56" i="1"/>
  <c r="MO56" i="1"/>
  <c r="MM56" i="1"/>
  <c r="MW55" i="1"/>
  <c r="MY55" i="1" s="1"/>
  <c r="BY69" i="13" s="1"/>
  <c r="MV55" i="1"/>
  <c r="MX55" i="1" s="1"/>
  <c r="BY63" i="13" s="1"/>
  <c r="MR55" i="1"/>
  <c r="MP55" i="1"/>
  <c r="MO55" i="1"/>
  <c r="MM55" i="1"/>
  <c r="MW54" i="1"/>
  <c r="MY54" i="1" s="1"/>
  <c r="BY68" i="13" s="1"/>
  <c r="MV54" i="1"/>
  <c r="MX54" i="1" s="1"/>
  <c r="BY62" i="13" s="1"/>
  <c r="MR54" i="1"/>
  <c r="MP54" i="1"/>
  <c r="MO54" i="1"/>
  <c r="MM54" i="1"/>
  <c r="MY49" i="1"/>
  <c r="BY61" i="13" s="1"/>
  <c r="MX49" i="1"/>
  <c r="BY55" i="13" s="1"/>
  <c r="MY48" i="1"/>
  <c r="BY60" i="13" s="1"/>
  <c r="MX48" i="1"/>
  <c r="BY54" i="13" s="1"/>
  <c r="MY47" i="1"/>
  <c r="BY59" i="13" s="1"/>
  <c r="MX47" i="1"/>
  <c r="BY53" i="13" s="1"/>
  <c r="MY46" i="1"/>
  <c r="BY58" i="13" s="1"/>
  <c r="MX46" i="1"/>
  <c r="BY52" i="13" s="1"/>
  <c r="MY45" i="1"/>
  <c r="BY57" i="13" s="1"/>
  <c r="MX45" i="1"/>
  <c r="BY51" i="13" s="1"/>
  <c r="MY44" i="1"/>
  <c r="BY56" i="13" s="1"/>
  <c r="MX44" i="1"/>
  <c r="BY50" i="13" s="1"/>
  <c r="MW39" i="1"/>
  <c r="MY39" i="1" s="1"/>
  <c r="BY49" i="13" s="1"/>
  <c r="MV39" i="1"/>
  <c r="MX39" i="1" s="1"/>
  <c r="BY43" i="13" s="1"/>
  <c r="MR39" i="1"/>
  <c r="MP39" i="1"/>
  <c r="MO39" i="1"/>
  <c r="MM39" i="1"/>
  <c r="MW38" i="1"/>
  <c r="MY38" i="1" s="1"/>
  <c r="BY48" i="13" s="1"/>
  <c r="MV38" i="1"/>
  <c r="MX38" i="1" s="1"/>
  <c r="BY42" i="13" s="1"/>
  <c r="MR38" i="1"/>
  <c r="MP38" i="1"/>
  <c r="MO38" i="1"/>
  <c r="MM38" i="1"/>
  <c r="MW37" i="1"/>
  <c r="MY37" i="1" s="1"/>
  <c r="BY47" i="13" s="1"/>
  <c r="MV37" i="1"/>
  <c r="MX37" i="1" s="1"/>
  <c r="BY41" i="13" s="1"/>
  <c r="MR37" i="1"/>
  <c r="MP37" i="1"/>
  <c r="MO37" i="1"/>
  <c r="MM37" i="1"/>
  <c r="MW36" i="1"/>
  <c r="MY36" i="1" s="1"/>
  <c r="BY46" i="13" s="1"/>
  <c r="MV36" i="1"/>
  <c r="MX36" i="1" s="1"/>
  <c r="BY40" i="13" s="1"/>
  <c r="MR36" i="1"/>
  <c r="MP36" i="1"/>
  <c r="MO36" i="1"/>
  <c r="MM36" i="1"/>
  <c r="MW35" i="1"/>
  <c r="MY35" i="1" s="1"/>
  <c r="BY45" i="13" s="1"/>
  <c r="MV35" i="1"/>
  <c r="MX35" i="1" s="1"/>
  <c r="BY39" i="13" s="1"/>
  <c r="MR35" i="1"/>
  <c r="MP35" i="1"/>
  <c r="MO35" i="1"/>
  <c r="MM35" i="1"/>
  <c r="MW34" i="1"/>
  <c r="MY34" i="1" s="1"/>
  <c r="BY44" i="13" s="1"/>
  <c r="MV34" i="1"/>
  <c r="MX34" i="1" s="1"/>
  <c r="BY38" i="13" s="1"/>
  <c r="MR34" i="1"/>
  <c r="MP34" i="1"/>
  <c r="MO34" i="1"/>
  <c r="MM34" i="1"/>
  <c r="MW29" i="1"/>
  <c r="MY29" i="1" s="1"/>
  <c r="BY37" i="13" s="1"/>
  <c r="MV29" i="1"/>
  <c r="MX29" i="1" s="1"/>
  <c r="BY31" i="13" s="1"/>
  <c r="MR29" i="1"/>
  <c r="MP29" i="1"/>
  <c r="MO29" i="1"/>
  <c r="MM29" i="1"/>
  <c r="MW28" i="1"/>
  <c r="MY28" i="1" s="1"/>
  <c r="BY36" i="13" s="1"/>
  <c r="MV28" i="1"/>
  <c r="MX28" i="1" s="1"/>
  <c r="BY30" i="13" s="1"/>
  <c r="MR28" i="1"/>
  <c r="MP28" i="1"/>
  <c r="MO28" i="1"/>
  <c r="MM28" i="1"/>
  <c r="MW27" i="1"/>
  <c r="MY27" i="1" s="1"/>
  <c r="BY35" i="13" s="1"/>
  <c r="MV27" i="1"/>
  <c r="MX27" i="1" s="1"/>
  <c r="BY29" i="13" s="1"/>
  <c r="MR27" i="1"/>
  <c r="MP27" i="1"/>
  <c r="MO27" i="1"/>
  <c r="MM27" i="1"/>
  <c r="MW26" i="1"/>
  <c r="MY26" i="1" s="1"/>
  <c r="BY34" i="13" s="1"/>
  <c r="MV26" i="1"/>
  <c r="MX26" i="1" s="1"/>
  <c r="BY28" i="13" s="1"/>
  <c r="MR26" i="1"/>
  <c r="MP26" i="1"/>
  <c r="MO26" i="1"/>
  <c r="MM26" i="1"/>
  <c r="MW25" i="1"/>
  <c r="MY25" i="1" s="1"/>
  <c r="BY33" i="13" s="1"/>
  <c r="MV25" i="1"/>
  <c r="MX25" i="1" s="1"/>
  <c r="BY27" i="13" s="1"/>
  <c r="MR25" i="1"/>
  <c r="MP25" i="1"/>
  <c r="MO25" i="1"/>
  <c r="MM25" i="1"/>
  <c r="MW24" i="1"/>
  <c r="MY24" i="1" s="1"/>
  <c r="BY32" i="13" s="1"/>
  <c r="MV24" i="1"/>
  <c r="MX24" i="1" s="1"/>
  <c r="BY26" i="13" s="1"/>
  <c r="MP24" i="1"/>
  <c r="MO24" i="1"/>
  <c r="MM24" i="1"/>
  <c r="MW19" i="1"/>
  <c r="MY19" i="1" s="1"/>
  <c r="BY25" i="13" s="1"/>
  <c r="MV19" i="1"/>
  <c r="MX19" i="1" s="1"/>
  <c r="BY19" i="13" s="1"/>
  <c r="MR19" i="1"/>
  <c r="MP19" i="1"/>
  <c r="MO19" i="1"/>
  <c r="MM19" i="1"/>
  <c r="MW18" i="1"/>
  <c r="MY18" i="1" s="1"/>
  <c r="BY24" i="13" s="1"/>
  <c r="MV18" i="1"/>
  <c r="MX18" i="1" s="1"/>
  <c r="BY18" i="13" s="1"/>
  <c r="MR18" i="1"/>
  <c r="MP18" i="1"/>
  <c r="MO18" i="1"/>
  <c r="MM18" i="1"/>
  <c r="MW17" i="1"/>
  <c r="MY17" i="1" s="1"/>
  <c r="BY23" i="13" s="1"/>
  <c r="MV17" i="1"/>
  <c r="MX17" i="1" s="1"/>
  <c r="BY17" i="13" s="1"/>
  <c r="MR17" i="1"/>
  <c r="MP17" i="1"/>
  <c r="MO17" i="1"/>
  <c r="MM17" i="1"/>
  <c r="MW16" i="1"/>
  <c r="MY16" i="1" s="1"/>
  <c r="BY22" i="13" s="1"/>
  <c r="MV16" i="1"/>
  <c r="MX16" i="1" s="1"/>
  <c r="BY16" i="13" s="1"/>
  <c r="MR16" i="1"/>
  <c r="MP16" i="1"/>
  <c r="MO16" i="1"/>
  <c r="MM16" i="1"/>
  <c r="MW15" i="1"/>
  <c r="MY15" i="1" s="1"/>
  <c r="BY21" i="13" s="1"/>
  <c r="MV15" i="1"/>
  <c r="MX15" i="1" s="1"/>
  <c r="BY15" i="13" s="1"/>
  <c r="MR15" i="1"/>
  <c r="MP15" i="1"/>
  <c r="MO15" i="1"/>
  <c r="MM15" i="1"/>
  <c r="MW14" i="1"/>
  <c r="MY14" i="1" s="1"/>
  <c r="BY20" i="13" s="1"/>
  <c r="MV14" i="1"/>
  <c r="MX14" i="1" s="1"/>
  <c r="BY14" i="13" s="1"/>
  <c r="MR14" i="1"/>
  <c r="MP14" i="1"/>
  <c r="MO14" i="1"/>
  <c r="MM14" i="1"/>
  <c r="MW9" i="1"/>
  <c r="MY9" i="1" s="1"/>
  <c r="BY13" i="13" s="1"/>
  <c r="MV9" i="1"/>
  <c r="MX9" i="1" s="1"/>
  <c r="BY7" i="13" s="1"/>
  <c r="MO9" i="1"/>
  <c r="MM9" i="1"/>
  <c r="MW8" i="1"/>
  <c r="MY8" i="1" s="1"/>
  <c r="BY12" i="13" s="1"/>
  <c r="MV8" i="1"/>
  <c r="MX8" i="1" s="1"/>
  <c r="BY6" i="13" s="1"/>
  <c r="MO8" i="1"/>
  <c r="MM8" i="1"/>
  <c r="MW7" i="1"/>
  <c r="MY7" i="1" s="1"/>
  <c r="BY11" i="13" s="1"/>
  <c r="MV7" i="1"/>
  <c r="MX7" i="1" s="1"/>
  <c r="BY5" i="13" s="1"/>
  <c r="MO7" i="1"/>
  <c r="MM7" i="1"/>
  <c r="MW6" i="1"/>
  <c r="MY6" i="1" s="1"/>
  <c r="BY10" i="13" s="1"/>
  <c r="MV6" i="1"/>
  <c r="MX6" i="1" s="1"/>
  <c r="BY4" i="13" s="1"/>
  <c r="MO6" i="1"/>
  <c r="MM6" i="1"/>
  <c r="MW5" i="1"/>
  <c r="MY5" i="1" s="1"/>
  <c r="BY9" i="13" s="1"/>
  <c r="MV5" i="1"/>
  <c r="MX5" i="1" s="1"/>
  <c r="BY3" i="13" s="1"/>
  <c r="MO5" i="1"/>
  <c r="MM5" i="1"/>
  <c r="MW4" i="1"/>
  <c r="MV4" i="1"/>
  <c r="MO4" i="1"/>
  <c r="MM4" i="1"/>
  <c r="MI59" i="1"/>
  <c r="MK59" i="1" s="1"/>
  <c r="BV73" i="13" s="1"/>
  <c r="MH59" i="1"/>
  <c r="MJ59" i="1" s="1"/>
  <c r="BV67" i="13" s="1"/>
  <c r="MD59" i="1"/>
  <c r="MB59" i="1"/>
  <c r="MA59" i="1"/>
  <c r="LY59" i="1"/>
  <c r="MI58" i="1"/>
  <c r="MK58" i="1" s="1"/>
  <c r="BV72" i="13" s="1"/>
  <c r="MH58" i="1"/>
  <c r="MJ58" i="1" s="1"/>
  <c r="BV66" i="13" s="1"/>
  <c r="MD58" i="1"/>
  <c r="MB58" i="1"/>
  <c r="MA58" i="1"/>
  <c r="LY58" i="1"/>
  <c r="MI57" i="1"/>
  <c r="MK57" i="1" s="1"/>
  <c r="BV71" i="13" s="1"/>
  <c r="MH57" i="1"/>
  <c r="MJ57" i="1" s="1"/>
  <c r="BV65" i="13" s="1"/>
  <c r="MD57" i="1"/>
  <c r="MB57" i="1"/>
  <c r="MA57" i="1"/>
  <c r="LY57" i="1"/>
  <c r="MI56" i="1"/>
  <c r="MK56" i="1" s="1"/>
  <c r="BV70" i="13" s="1"/>
  <c r="MH56" i="1"/>
  <c r="MJ56" i="1" s="1"/>
  <c r="BV64" i="13" s="1"/>
  <c r="MD56" i="1"/>
  <c r="MB56" i="1"/>
  <c r="MA56" i="1"/>
  <c r="LY56" i="1"/>
  <c r="MI55" i="1"/>
  <c r="MK55" i="1" s="1"/>
  <c r="BV69" i="13" s="1"/>
  <c r="MH55" i="1"/>
  <c r="MJ55" i="1" s="1"/>
  <c r="BV63" i="13" s="1"/>
  <c r="MD55" i="1"/>
  <c r="MB55" i="1"/>
  <c r="MA55" i="1"/>
  <c r="LY55" i="1"/>
  <c r="MI54" i="1"/>
  <c r="MK54" i="1" s="1"/>
  <c r="BV68" i="13" s="1"/>
  <c r="MH54" i="1"/>
  <c r="MJ54" i="1" s="1"/>
  <c r="BV62" i="13" s="1"/>
  <c r="MD54" i="1"/>
  <c r="MB54" i="1"/>
  <c r="MA54" i="1"/>
  <c r="LY54" i="1"/>
  <c r="BV61" i="13"/>
  <c r="BV55" i="13"/>
  <c r="BV60" i="13"/>
  <c r="BV54" i="13"/>
  <c r="BV59" i="13"/>
  <c r="BV53" i="13"/>
  <c r="BV58" i="13"/>
  <c r="BV52" i="13"/>
  <c r="BV57" i="13"/>
  <c r="BV51" i="13"/>
  <c r="BV56" i="13"/>
  <c r="BV50" i="13"/>
  <c r="MI39" i="1"/>
  <c r="MK39" i="1" s="1"/>
  <c r="BV49" i="13" s="1"/>
  <c r="MH39" i="1"/>
  <c r="MJ39" i="1" s="1"/>
  <c r="BV43" i="13" s="1"/>
  <c r="MD39" i="1"/>
  <c r="MB39" i="1"/>
  <c r="MA39" i="1"/>
  <c r="LY39" i="1"/>
  <c r="MI38" i="1"/>
  <c r="MK38" i="1" s="1"/>
  <c r="BV48" i="13" s="1"/>
  <c r="MH38" i="1"/>
  <c r="MJ38" i="1" s="1"/>
  <c r="BV42" i="13" s="1"/>
  <c r="MD38" i="1"/>
  <c r="MB38" i="1"/>
  <c r="MA38" i="1"/>
  <c r="LY38" i="1"/>
  <c r="MI37" i="1"/>
  <c r="MK37" i="1" s="1"/>
  <c r="BV47" i="13" s="1"/>
  <c r="MH37" i="1"/>
  <c r="MJ37" i="1" s="1"/>
  <c r="BV41" i="13" s="1"/>
  <c r="MD37" i="1"/>
  <c r="MB37" i="1"/>
  <c r="MA37" i="1"/>
  <c r="LY37" i="1"/>
  <c r="MI36" i="1"/>
  <c r="MK36" i="1" s="1"/>
  <c r="BV46" i="13" s="1"/>
  <c r="MH36" i="1"/>
  <c r="MJ36" i="1" s="1"/>
  <c r="BV40" i="13" s="1"/>
  <c r="MD36" i="1"/>
  <c r="MB36" i="1"/>
  <c r="MA36" i="1"/>
  <c r="LY36" i="1"/>
  <c r="MI35" i="1"/>
  <c r="MK35" i="1" s="1"/>
  <c r="BV45" i="13" s="1"/>
  <c r="MH35" i="1"/>
  <c r="MJ35" i="1" s="1"/>
  <c r="BV39" i="13" s="1"/>
  <c r="MD35" i="1"/>
  <c r="MB35" i="1"/>
  <c r="MA35" i="1"/>
  <c r="LY35" i="1"/>
  <c r="MI34" i="1"/>
  <c r="MK34" i="1" s="1"/>
  <c r="BV44" i="13" s="1"/>
  <c r="MH34" i="1"/>
  <c r="MJ34" i="1" s="1"/>
  <c r="BV38" i="13" s="1"/>
  <c r="MD34" i="1"/>
  <c r="MB34" i="1"/>
  <c r="MA34" i="1"/>
  <c r="LY34" i="1"/>
  <c r="MI29" i="1"/>
  <c r="MK29" i="1" s="1"/>
  <c r="BV37" i="13" s="1"/>
  <c r="MH29" i="1"/>
  <c r="MJ29" i="1" s="1"/>
  <c r="BV31" i="13" s="1"/>
  <c r="MD29" i="1"/>
  <c r="MB29" i="1"/>
  <c r="MA29" i="1"/>
  <c r="LY29" i="1"/>
  <c r="MI28" i="1"/>
  <c r="MK28" i="1" s="1"/>
  <c r="BV36" i="13" s="1"/>
  <c r="MH28" i="1"/>
  <c r="MJ28" i="1" s="1"/>
  <c r="BV30" i="13" s="1"/>
  <c r="MD28" i="1"/>
  <c r="MB28" i="1"/>
  <c r="MA28" i="1"/>
  <c r="LY28" i="1"/>
  <c r="MI27" i="1"/>
  <c r="MK27" i="1" s="1"/>
  <c r="BV35" i="13" s="1"/>
  <c r="MH27" i="1"/>
  <c r="MJ27" i="1" s="1"/>
  <c r="BV29" i="13" s="1"/>
  <c r="MD27" i="1"/>
  <c r="MB27" i="1"/>
  <c r="MA27" i="1"/>
  <c r="LY27" i="1"/>
  <c r="MI26" i="1"/>
  <c r="MK26" i="1" s="1"/>
  <c r="BV34" i="13" s="1"/>
  <c r="MH26" i="1"/>
  <c r="MJ26" i="1" s="1"/>
  <c r="BV28" i="13" s="1"/>
  <c r="MD26" i="1"/>
  <c r="MB26" i="1"/>
  <c r="MA26" i="1"/>
  <c r="LY26" i="1"/>
  <c r="MI25" i="1"/>
  <c r="MK25" i="1" s="1"/>
  <c r="BV33" i="13" s="1"/>
  <c r="MH25" i="1"/>
  <c r="MJ25" i="1" s="1"/>
  <c r="BV27" i="13" s="1"/>
  <c r="MD25" i="1"/>
  <c r="MB25" i="1"/>
  <c r="MA25" i="1"/>
  <c r="LY25" i="1"/>
  <c r="MI24" i="1"/>
  <c r="MK24" i="1" s="1"/>
  <c r="BV32" i="13" s="1"/>
  <c r="MH24" i="1"/>
  <c r="MJ24" i="1" s="1"/>
  <c r="BV26" i="13" s="1"/>
  <c r="MD24" i="1"/>
  <c r="MB24" i="1"/>
  <c r="MA24" i="1"/>
  <c r="LY24" i="1"/>
  <c r="MI19" i="1"/>
  <c r="MK19" i="1" s="1"/>
  <c r="BV25" i="13" s="1"/>
  <c r="MH19" i="1"/>
  <c r="MJ19" i="1" s="1"/>
  <c r="BV19" i="13" s="1"/>
  <c r="MD19" i="1"/>
  <c r="MB19" i="1"/>
  <c r="MA19" i="1"/>
  <c r="LY19" i="1"/>
  <c r="MI18" i="1"/>
  <c r="MK18" i="1" s="1"/>
  <c r="BV24" i="13" s="1"/>
  <c r="MH18" i="1"/>
  <c r="MJ18" i="1" s="1"/>
  <c r="BV18" i="13" s="1"/>
  <c r="MD18" i="1"/>
  <c r="MB18" i="1"/>
  <c r="MA18" i="1"/>
  <c r="LY18" i="1"/>
  <c r="MI17" i="1"/>
  <c r="MK17" i="1" s="1"/>
  <c r="BV23" i="13" s="1"/>
  <c r="MH17" i="1"/>
  <c r="MJ17" i="1" s="1"/>
  <c r="BV17" i="13" s="1"/>
  <c r="MD17" i="1"/>
  <c r="MB17" i="1"/>
  <c r="MA17" i="1"/>
  <c r="LY17" i="1"/>
  <c r="MI16" i="1"/>
  <c r="MK16" i="1" s="1"/>
  <c r="BV22" i="13" s="1"/>
  <c r="MH16" i="1"/>
  <c r="MJ16" i="1" s="1"/>
  <c r="BV16" i="13" s="1"/>
  <c r="MD16" i="1"/>
  <c r="MB16" i="1"/>
  <c r="MA16" i="1"/>
  <c r="LY16" i="1"/>
  <c r="MI15" i="1"/>
  <c r="MK15" i="1" s="1"/>
  <c r="BV21" i="13" s="1"/>
  <c r="MH15" i="1"/>
  <c r="MJ15" i="1" s="1"/>
  <c r="BV15" i="13" s="1"/>
  <c r="MD15" i="1"/>
  <c r="MB15" i="1"/>
  <c r="MA15" i="1"/>
  <c r="LY15" i="1"/>
  <c r="MI14" i="1"/>
  <c r="MK14" i="1" s="1"/>
  <c r="BV20" i="13" s="1"/>
  <c r="MH14" i="1"/>
  <c r="MJ14" i="1" s="1"/>
  <c r="BV14" i="13" s="1"/>
  <c r="MD14" i="1"/>
  <c r="MB14" i="1"/>
  <c r="MA14" i="1"/>
  <c r="LY14" i="1"/>
  <c r="MI9" i="1"/>
  <c r="MK9" i="1" s="1"/>
  <c r="BV13" i="13" s="1"/>
  <c r="MH9" i="1"/>
  <c r="MJ9" i="1" s="1"/>
  <c r="BV7" i="13" s="1"/>
  <c r="MD9" i="1"/>
  <c r="MA9" i="1"/>
  <c r="LY9" i="1"/>
  <c r="MI8" i="1"/>
  <c r="MK8" i="1" s="1"/>
  <c r="BV12" i="13" s="1"/>
  <c r="MH8" i="1"/>
  <c r="MJ8" i="1" s="1"/>
  <c r="BV6" i="13" s="1"/>
  <c r="MD8" i="1"/>
  <c r="MA8" i="1"/>
  <c r="LY8" i="1"/>
  <c r="MI7" i="1"/>
  <c r="MK7" i="1" s="1"/>
  <c r="BV11" i="13" s="1"/>
  <c r="MH7" i="1"/>
  <c r="MJ7" i="1" s="1"/>
  <c r="BV5" i="13" s="1"/>
  <c r="MD7" i="1"/>
  <c r="MA7" i="1"/>
  <c r="LY7" i="1"/>
  <c r="MI6" i="1"/>
  <c r="MK6" i="1" s="1"/>
  <c r="BV10" i="13" s="1"/>
  <c r="MH6" i="1"/>
  <c r="MJ6" i="1" s="1"/>
  <c r="BV4" i="13" s="1"/>
  <c r="MD6" i="1"/>
  <c r="MA6" i="1"/>
  <c r="LY6" i="1"/>
  <c r="MI5" i="1"/>
  <c r="MK5" i="1" s="1"/>
  <c r="BV9" i="13" s="1"/>
  <c r="MH5" i="1"/>
  <c r="MJ5" i="1" s="1"/>
  <c r="BV3" i="13" s="1"/>
  <c r="MD5" i="1"/>
  <c r="MA5" i="1"/>
  <c r="LY5" i="1"/>
  <c r="MI4" i="1"/>
  <c r="MK4" i="1" s="1"/>
  <c r="BV8" i="13" s="1"/>
  <c r="MH4" i="1"/>
  <c r="MJ4" i="1" s="1"/>
  <c r="BV2" i="13" s="1"/>
  <c r="MD4" i="1"/>
  <c r="MB4" i="1"/>
  <c r="MA4" i="1"/>
  <c r="LY4" i="1"/>
  <c r="LU59" i="1"/>
  <c r="LW59" i="1" s="1"/>
  <c r="BS73" i="13" s="1"/>
  <c r="LT59" i="1"/>
  <c r="LV59" i="1" s="1"/>
  <c r="BS67" i="13" s="1"/>
  <c r="LP59" i="1"/>
  <c r="LN59" i="1"/>
  <c r="LM59" i="1"/>
  <c r="LK59" i="1"/>
  <c r="LU58" i="1"/>
  <c r="LW58" i="1" s="1"/>
  <c r="BS72" i="13" s="1"/>
  <c r="LT58" i="1"/>
  <c r="LV58" i="1" s="1"/>
  <c r="BS66" i="13" s="1"/>
  <c r="LP58" i="1"/>
  <c r="LN58" i="1"/>
  <c r="LM58" i="1"/>
  <c r="LK58" i="1"/>
  <c r="LU57" i="1"/>
  <c r="LW57" i="1" s="1"/>
  <c r="BS71" i="13" s="1"/>
  <c r="LT57" i="1"/>
  <c r="LV57" i="1" s="1"/>
  <c r="BS65" i="13" s="1"/>
  <c r="LP57" i="1"/>
  <c r="LN57" i="1"/>
  <c r="LM57" i="1"/>
  <c r="LK57" i="1"/>
  <c r="LU56" i="1"/>
  <c r="LW56" i="1" s="1"/>
  <c r="BS70" i="13" s="1"/>
  <c r="LT56" i="1"/>
  <c r="LV56" i="1" s="1"/>
  <c r="BS64" i="13" s="1"/>
  <c r="LP56" i="1"/>
  <c r="LN56" i="1"/>
  <c r="LM56" i="1"/>
  <c r="LK56" i="1"/>
  <c r="LU55" i="1"/>
  <c r="LW55" i="1" s="1"/>
  <c r="BS69" i="13" s="1"/>
  <c r="LT55" i="1"/>
  <c r="LV55" i="1" s="1"/>
  <c r="BS63" i="13" s="1"/>
  <c r="LP55" i="1"/>
  <c r="LN55" i="1"/>
  <c r="LM55" i="1"/>
  <c r="LK55" i="1"/>
  <c r="LU54" i="1"/>
  <c r="LW54" i="1" s="1"/>
  <c r="BS68" i="13" s="1"/>
  <c r="LT54" i="1"/>
  <c r="LV54" i="1" s="1"/>
  <c r="BS62" i="13" s="1"/>
  <c r="LP54" i="1"/>
  <c r="LN54" i="1"/>
  <c r="LM54" i="1"/>
  <c r="LK54" i="1"/>
  <c r="BS61" i="13"/>
  <c r="BS55" i="13"/>
  <c r="BS60" i="13"/>
  <c r="BS54" i="13"/>
  <c r="BS59" i="13"/>
  <c r="BS53" i="13"/>
  <c r="BS58" i="13"/>
  <c r="BS52" i="13"/>
  <c r="BS57" i="13"/>
  <c r="BS51" i="13"/>
  <c r="BS56" i="13"/>
  <c r="BS50" i="13"/>
  <c r="LU39" i="1"/>
  <c r="LW39" i="1" s="1"/>
  <c r="BS49" i="13" s="1"/>
  <c r="LT39" i="1"/>
  <c r="LV39" i="1" s="1"/>
  <c r="BS43" i="13" s="1"/>
  <c r="LP39" i="1"/>
  <c r="LN39" i="1"/>
  <c r="LM39" i="1"/>
  <c r="LK39" i="1"/>
  <c r="LU38" i="1"/>
  <c r="LW38" i="1" s="1"/>
  <c r="BS48" i="13" s="1"/>
  <c r="LT38" i="1"/>
  <c r="LV38" i="1" s="1"/>
  <c r="BS42" i="13" s="1"/>
  <c r="LP38" i="1"/>
  <c r="LM38" i="1"/>
  <c r="LK38" i="1"/>
  <c r="LU37" i="1"/>
  <c r="LW37" i="1" s="1"/>
  <c r="BS47" i="13" s="1"/>
  <c r="LT37" i="1"/>
  <c r="LV37" i="1" s="1"/>
  <c r="BS41" i="13" s="1"/>
  <c r="LP37" i="1"/>
  <c r="LN37" i="1"/>
  <c r="LM37" i="1"/>
  <c r="LK37" i="1"/>
  <c r="LU36" i="1"/>
  <c r="LW36" i="1" s="1"/>
  <c r="BS46" i="13" s="1"/>
  <c r="LT36" i="1"/>
  <c r="LV36" i="1" s="1"/>
  <c r="BS40" i="13" s="1"/>
  <c r="LP36" i="1"/>
  <c r="LN36" i="1"/>
  <c r="LM36" i="1"/>
  <c r="LK36" i="1"/>
  <c r="LU35" i="1"/>
  <c r="LW35" i="1" s="1"/>
  <c r="BS45" i="13" s="1"/>
  <c r="LT35" i="1"/>
  <c r="LV35" i="1" s="1"/>
  <c r="BS39" i="13" s="1"/>
  <c r="LP35" i="1"/>
  <c r="LN35" i="1"/>
  <c r="LM35" i="1"/>
  <c r="LK35" i="1"/>
  <c r="LU34" i="1"/>
  <c r="LW34" i="1" s="1"/>
  <c r="BS44" i="13" s="1"/>
  <c r="LT34" i="1"/>
  <c r="LV34" i="1" s="1"/>
  <c r="BS38" i="13" s="1"/>
  <c r="LP34" i="1"/>
  <c r="LN34" i="1"/>
  <c r="LM34" i="1"/>
  <c r="LK34" i="1"/>
  <c r="LU29" i="1"/>
  <c r="LW29" i="1" s="1"/>
  <c r="BS37" i="13" s="1"/>
  <c r="LT29" i="1"/>
  <c r="LV29" i="1" s="1"/>
  <c r="BS31" i="13" s="1"/>
  <c r="LP29" i="1"/>
  <c r="LN29" i="1"/>
  <c r="LM29" i="1"/>
  <c r="LK29" i="1"/>
  <c r="LU28" i="1"/>
  <c r="LW28" i="1" s="1"/>
  <c r="BS36" i="13" s="1"/>
  <c r="LT28" i="1"/>
  <c r="LV28" i="1" s="1"/>
  <c r="BS30" i="13" s="1"/>
  <c r="LP28" i="1"/>
  <c r="LN28" i="1"/>
  <c r="LM28" i="1"/>
  <c r="LK28" i="1"/>
  <c r="LU27" i="1"/>
  <c r="LW27" i="1" s="1"/>
  <c r="BS35" i="13" s="1"/>
  <c r="LT27" i="1"/>
  <c r="LV27" i="1" s="1"/>
  <c r="BS29" i="13" s="1"/>
  <c r="LP27" i="1"/>
  <c r="LN27" i="1"/>
  <c r="LM27" i="1"/>
  <c r="LK27" i="1"/>
  <c r="LU26" i="1"/>
  <c r="LW26" i="1" s="1"/>
  <c r="BS34" i="13" s="1"/>
  <c r="LT26" i="1"/>
  <c r="LV26" i="1" s="1"/>
  <c r="BS28" i="13" s="1"/>
  <c r="LP26" i="1"/>
  <c r="LN26" i="1"/>
  <c r="LM26" i="1"/>
  <c r="LK26" i="1"/>
  <c r="LU25" i="1"/>
  <c r="LW25" i="1" s="1"/>
  <c r="BS33" i="13" s="1"/>
  <c r="LT25" i="1"/>
  <c r="LV25" i="1" s="1"/>
  <c r="BS27" i="13" s="1"/>
  <c r="LP25" i="1"/>
  <c r="LN25" i="1"/>
  <c r="LM25" i="1"/>
  <c r="LK25" i="1"/>
  <c r="LU24" i="1"/>
  <c r="LW24" i="1" s="1"/>
  <c r="BS32" i="13" s="1"/>
  <c r="LT24" i="1"/>
  <c r="LV24" i="1" s="1"/>
  <c r="BS26" i="13" s="1"/>
  <c r="LP24" i="1"/>
  <c r="LN24" i="1"/>
  <c r="LM24" i="1"/>
  <c r="LK24" i="1"/>
  <c r="LU19" i="1"/>
  <c r="LW19" i="1" s="1"/>
  <c r="BS25" i="13" s="1"/>
  <c r="LT19" i="1"/>
  <c r="LV19" i="1" s="1"/>
  <c r="BS19" i="13" s="1"/>
  <c r="LP19" i="1"/>
  <c r="LN19" i="1"/>
  <c r="LM19" i="1"/>
  <c r="LK19" i="1"/>
  <c r="LU18" i="1"/>
  <c r="LW18" i="1" s="1"/>
  <c r="BS24" i="13" s="1"/>
  <c r="LT18" i="1"/>
  <c r="LV18" i="1" s="1"/>
  <c r="BS18" i="13" s="1"/>
  <c r="LP18" i="1"/>
  <c r="LN18" i="1"/>
  <c r="LM18" i="1"/>
  <c r="LK18" i="1"/>
  <c r="LU17" i="1"/>
  <c r="LW17" i="1" s="1"/>
  <c r="BS23" i="13" s="1"/>
  <c r="LT17" i="1"/>
  <c r="LV17" i="1" s="1"/>
  <c r="BS17" i="13" s="1"/>
  <c r="LP17" i="1"/>
  <c r="LN17" i="1"/>
  <c r="LM17" i="1"/>
  <c r="LK17" i="1"/>
  <c r="LU16" i="1"/>
  <c r="LW16" i="1" s="1"/>
  <c r="BS22" i="13" s="1"/>
  <c r="LT16" i="1"/>
  <c r="LV16" i="1" s="1"/>
  <c r="BS16" i="13" s="1"/>
  <c r="LP16" i="1"/>
  <c r="LN16" i="1"/>
  <c r="LM16" i="1"/>
  <c r="LK16" i="1"/>
  <c r="LU15" i="1"/>
  <c r="LW15" i="1" s="1"/>
  <c r="BS21" i="13" s="1"/>
  <c r="LT15" i="1"/>
  <c r="LV15" i="1" s="1"/>
  <c r="BS15" i="13" s="1"/>
  <c r="LP15" i="1"/>
  <c r="LN15" i="1"/>
  <c r="LM15" i="1"/>
  <c r="LK15" i="1"/>
  <c r="LU14" i="1"/>
  <c r="LW14" i="1" s="1"/>
  <c r="BS20" i="13" s="1"/>
  <c r="LT14" i="1"/>
  <c r="LV14" i="1" s="1"/>
  <c r="BS14" i="13" s="1"/>
  <c r="LP14" i="1"/>
  <c r="LN14" i="1"/>
  <c r="LM14" i="1"/>
  <c r="LK14" i="1"/>
  <c r="LU9" i="1"/>
  <c r="LW9" i="1" s="1"/>
  <c r="BS13" i="13" s="1"/>
  <c r="LT9" i="1"/>
  <c r="LV9" i="1" s="1"/>
  <c r="BS7" i="13" s="1"/>
  <c r="LP9" i="1"/>
  <c r="LM9" i="1"/>
  <c r="LK9" i="1"/>
  <c r="LU8" i="1"/>
  <c r="LW8" i="1" s="1"/>
  <c r="BS12" i="13" s="1"/>
  <c r="LT8" i="1"/>
  <c r="LV8" i="1" s="1"/>
  <c r="BS6" i="13" s="1"/>
  <c r="LP8" i="1"/>
  <c r="LM8" i="1"/>
  <c r="LK8" i="1"/>
  <c r="LU7" i="1"/>
  <c r="LW7" i="1" s="1"/>
  <c r="BS11" i="13" s="1"/>
  <c r="LT7" i="1"/>
  <c r="LV7" i="1" s="1"/>
  <c r="BS5" i="13" s="1"/>
  <c r="LP7" i="1"/>
  <c r="LM7" i="1"/>
  <c r="LK7" i="1"/>
  <c r="LU6" i="1"/>
  <c r="LW6" i="1" s="1"/>
  <c r="BS10" i="13" s="1"/>
  <c r="LT6" i="1"/>
  <c r="LV6" i="1" s="1"/>
  <c r="BS4" i="13" s="1"/>
  <c r="LP6" i="1"/>
  <c r="LM6" i="1"/>
  <c r="LK6" i="1"/>
  <c r="LU5" i="1"/>
  <c r="LW5" i="1" s="1"/>
  <c r="BS9" i="13" s="1"/>
  <c r="LT5" i="1"/>
  <c r="LV5" i="1" s="1"/>
  <c r="BS3" i="13" s="1"/>
  <c r="LP5" i="1"/>
  <c r="LM5" i="1"/>
  <c r="LK5" i="1"/>
  <c r="LU4" i="1"/>
  <c r="LW4" i="1" s="1"/>
  <c r="BS8" i="13" s="1"/>
  <c r="LT4" i="1"/>
  <c r="LV4" i="1" s="1"/>
  <c r="BS2" i="13" s="1"/>
  <c r="LP4" i="1"/>
  <c r="LN4" i="1"/>
  <c r="LM4" i="1"/>
  <c r="LK4" i="1"/>
  <c r="LG59" i="1"/>
  <c r="LI59" i="1" s="1"/>
  <c r="BP73" i="13" s="1"/>
  <c r="LF59" i="1"/>
  <c r="LH59" i="1" s="1"/>
  <c r="BP67" i="13" s="1"/>
  <c r="LB59" i="1"/>
  <c r="KZ59" i="1"/>
  <c r="KY59" i="1"/>
  <c r="KW59" i="1"/>
  <c r="LG58" i="1"/>
  <c r="LI58" i="1" s="1"/>
  <c r="BP72" i="13" s="1"/>
  <c r="LF58" i="1"/>
  <c r="LH58" i="1" s="1"/>
  <c r="BP66" i="13" s="1"/>
  <c r="LB58" i="1"/>
  <c r="KZ58" i="1"/>
  <c r="KY58" i="1"/>
  <c r="KW58" i="1"/>
  <c r="LG57" i="1"/>
  <c r="LI57" i="1" s="1"/>
  <c r="BP71" i="13" s="1"/>
  <c r="LF57" i="1"/>
  <c r="LH57" i="1" s="1"/>
  <c r="BP65" i="13" s="1"/>
  <c r="LB57" i="1"/>
  <c r="KZ57" i="1"/>
  <c r="KY57" i="1"/>
  <c r="KW57" i="1"/>
  <c r="LG56" i="1"/>
  <c r="LI56" i="1" s="1"/>
  <c r="BP70" i="13" s="1"/>
  <c r="LF56" i="1"/>
  <c r="LH56" i="1" s="1"/>
  <c r="BP64" i="13" s="1"/>
  <c r="LB56" i="1"/>
  <c r="KZ56" i="1"/>
  <c r="KY56" i="1"/>
  <c r="KW56" i="1"/>
  <c r="LG55" i="1"/>
  <c r="LI55" i="1" s="1"/>
  <c r="BP69" i="13" s="1"/>
  <c r="LF55" i="1"/>
  <c r="LH55" i="1" s="1"/>
  <c r="BP63" i="13" s="1"/>
  <c r="LB55" i="1"/>
  <c r="KZ55" i="1"/>
  <c r="KY55" i="1"/>
  <c r="KW55" i="1"/>
  <c r="LG54" i="1"/>
  <c r="LF54" i="1"/>
  <c r="LB54" i="1"/>
  <c r="KZ54" i="1"/>
  <c r="KY54" i="1"/>
  <c r="KW54" i="1"/>
  <c r="BP61" i="13"/>
  <c r="BP55" i="13"/>
  <c r="BP60" i="13"/>
  <c r="BP54" i="13"/>
  <c r="BP59" i="13"/>
  <c r="BP53" i="13"/>
  <c r="BP58" i="13"/>
  <c r="BP52" i="13"/>
  <c r="BP57" i="13"/>
  <c r="BP51" i="13"/>
  <c r="LG39" i="1"/>
  <c r="LI39" i="1" s="1"/>
  <c r="BP49" i="13" s="1"/>
  <c r="LF39" i="1"/>
  <c r="LH39" i="1" s="1"/>
  <c r="BP43" i="13" s="1"/>
  <c r="LB39" i="1"/>
  <c r="KW39" i="1"/>
  <c r="LG38" i="1"/>
  <c r="LI38" i="1" s="1"/>
  <c r="BP48" i="13" s="1"/>
  <c r="LF38" i="1"/>
  <c r="LH38" i="1" s="1"/>
  <c r="BP42" i="13" s="1"/>
  <c r="LB38" i="1"/>
  <c r="KW38" i="1"/>
  <c r="LG37" i="1"/>
  <c r="LI37" i="1" s="1"/>
  <c r="BP47" i="13" s="1"/>
  <c r="LF37" i="1"/>
  <c r="LH37" i="1" s="1"/>
  <c r="BP41" i="13" s="1"/>
  <c r="LB37" i="1"/>
  <c r="KW37" i="1"/>
  <c r="LG36" i="1"/>
  <c r="LI36" i="1" s="1"/>
  <c r="BP46" i="13" s="1"/>
  <c r="LF36" i="1"/>
  <c r="LH36" i="1" s="1"/>
  <c r="BP40" i="13" s="1"/>
  <c r="LB36" i="1"/>
  <c r="KW36" i="1"/>
  <c r="LG35" i="1"/>
  <c r="LI35" i="1" s="1"/>
  <c r="BP45" i="13" s="1"/>
  <c r="LF35" i="1"/>
  <c r="LH35" i="1" s="1"/>
  <c r="BP39" i="13" s="1"/>
  <c r="LB35" i="1"/>
  <c r="KW35" i="1"/>
  <c r="LG34" i="1"/>
  <c r="LF34" i="1"/>
  <c r="LB34" i="1"/>
  <c r="KW34" i="1"/>
  <c r="LG29" i="1"/>
  <c r="LI29" i="1" s="1"/>
  <c r="BP37" i="13" s="1"/>
  <c r="LF29" i="1"/>
  <c r="LH29" i="1" s="1"/>
  <c r="BP31" i="13" s="1"/>
  <c r="LB29" i="1"/>
  <c r="KW29" i="1"/>
  <c r="LG28" i="1"/>
  <c r="LI28" i="1" s="1"/>
  <c r="BP36" i="13" s="1"/>
  <c r="LF28" i="1"/>
  <c r="LH28" i="1" s="1"/>
  <c r="BP30" i="13" s="1"/>
  <c r="LB28" i="1"/>
  <c r="KW28" i="1"/>
  <c r="LG27" i="1"/>
  <c r="LI27" i="1" s="1"/>
  <c r="BP35" i="13" s="1"/>
  <c r="LF27" i="1"/>
  <c r="LH27" i="1" s="1"/>
  <c r="BP29" i="13" s="1"/>
  <c r="LB27" i="1"/>
  <c r="KW27" i="1"/>
  <c r="LG26" i="1"/>
  <c r="LI26" i="1" s="1"/>
  <c r="BP34" i="13" s="1"/>
  <c r="LF26" i="1"/>
  <c r="LH26" i="1" s="1"/>
  <c r="BP28" i="13" s="1"/>
  <c r="LB26" i="1"/>
  <c r="KW26" i="1"/>
  <c r="LG25" i="1"/>
  <c r="LI25" i="1" s="1"/>
  <c r="BP33" i="13" s="1"/>
  <c r="LF25" i="1"/>
  <c r="LH25" i="1" s="1"/>
  <c r="BP27" i="13" s="1"/>
  <c r="LB25" i="1"/>
  <c r="KW25" i="1"/>
  <c r="LG24" i="1"/>
  <c r="LF24" i="1"/>
  <c r="LB24" i="1"/>
  <c r="KW24" i="1"/>
  <c r="LG19" i="1"/>
  <c r="LI19" i="1" s="1"/>
  <c r="BP25" i="13" s="1"/>
  <c r="LF19" i="1"/>
  <c r="LH19" i="1" s="1"/>
  <c r="BP19" i="13" s="1"/>
  <c r="LB19" i="1"/>
  <c r="KW19" i="1"/>
  <c r="LG18" i="1"/>
  <c r="LI18" i="1" s="1"/>
  <c r="BP24" i="13" s="1"/>
  <c r="LF18" i="1"/>
  <c r="LH18" i="1" s="1"/>
  <c r="BP18" i="13" s="1"/>
  <c r="LB18" i="1"/>
  <c r="KW18" i="1"/>
  <c r="LG17" i="1"/>
  <c r="LI17" i="1" s="1"/>
  <c r="BP23" i="13" s="1"/>
  <c r="LF17" i="1"/>
  <c r="LH17" i="1" s="1"/>
  <c r="BP17" i="13" s="1"/>
  <c r="LB17" i="1"/>
  <c r="KW17" i="1"/>
  <c r="LG16" i="1"/>
  <c r="LI16" i="1" s="1"/>
  <c r="BP22" i="13" s="1"/>
  <c r="LF16" i="1"/>
  <c r="LH16" i="1" s="1"/>
  <c r="BP16" i="13" s="1"/>
  <c r="LB16" i="1"/>
  <c r="KW16" i="1"/>
  <c r="LG15" i="1"/>
  <c r="LI15" i="1" s="1"/>
  <c r="BP21" i="13" s="1"/>
  <c r="LF15" i="1"/>
  <c r="LH15" i="1" s="1"/>
  <c r="BP15" i="13" s="1"/>
  <c r="LB15" i="1"/>
  <c r="KW15" i="1"/>
  <c r="LG14" i="1"/>
  <c r="LF14" i="1"/>
  <c r="LB14" i="1"/>
  <c r="KW14" i="1"/>
  <c r="LG9" i="1"/>
  <c r="LI9" i="1" s="1"/>
  <c r="BP13" i="13" s="1"/>
  <c r="LF9" i="1"/>
  <c r="LH9" i="1" s="1"/>
  <c r="BP7" i="13" s="1"/>
  <c r="KW9" i="1"/>
  <c r="LG8" i="1"/>
  <c r="LI8" i="1" s="1"/>
  <c r="BP12" i="13" s="1"/>
  <c r="LF8" i="1"/>
  <c r="LH8" i="1" s="1"/>
  <c r="BP6" i="13" s="1"/>
  <c r="KW8" i="1"/>
  <c r="LG7" i="1"/>
  <c r="LI7" i="1" s="1"/>
  <c r="BP11" i="13" s="1"/>
  <c r="LF7" i="1"/>
  <c r="LH7" i="1" s="1"/>
  <c r="BP5" i="13" s="1"/>
  <c r="KW7" i="1"/>
  <c r="LG6" i="1"/>
  <c r="LI6" i="1" s="1"/>
  <c r="BP10" i="13" s="1"/>
  <c r="LF6" i="1"/>
  <c r="LH6" i="1" s="1"/>
  <c r="BP4" i="13" s="1"/>
  <c r="KW6" i="1"/>
  <c r="LG5" i="1"/>
  <c r="LI5" i="1" s="1"/>
  <c r="BP9" i="13" s="1"/>
  <c r="LF5" i="1"/>
  <c r="LH5" i="1" s="1"/>
  <c r="BP3" i="13" s="1"/>
  <c r="KW5" i="1"/>
  <c r="LG4" i="1"/>
  <c r="LF4" i="1"/>
  <c r="KW4" i="1"/>
  <c r="KL52" i="7"/>
  <c r="KL42" i="7"/>
  <c r="KL32" i="7"/>
  <c r="KL22" i="7"/>
  <c r="KL12" i="7"/>
  <c r="KL2" i="7"/>
  <c r="KI52" i="7"/>
  <c r="KI42" i="7"/>
  <c r="KI32" i="7"/>
  <c r="KI22" i="7"/>
  <c r="KI12" i="7"/>
  <c r="KI2" i="7"/>
  <c r="JX52" i="7"/>
  <c r="JX42" i="7"/>
  <c r="JX32" i="7"/>
  <c r="JX22" i="7"/>
  <c r="JX12" i="7"/>
  <c r="JX2" i="7"/>
  <c r="JU52" i="7"/>
  <c r="JU42" i="7"/>
  <c r="JU32" i="7"/>
  <c r="JU22" i="7"/>
  <c r="JU12" i="7"/>
  <c r="JU2" i="7"/>
  <c r="JJ52" i="7"/>
  <c r="JJ42" i="7"/>
  <c r="JJ32" i="7"/>
  <c r="JJ22" i="7"/>
  <c r="JJ12" i="7"/>
  <c r="JJ2" i="7"/>
  <c r="JG52" i="7"/>
  <c r="JG42" i="7"/>
  <c r="JG32" i="7"/>
  <c r="JG22" i="7"/>
  <c r="JG12" i="7"/>
  <c r="JG2" i="7"/>
  <c r="BY84" i="16"/>
  <c r="BY83" i="16"/>
  <c r="BY76" i="16"/>
  <c r="BY81" i="16"/>
  <c r="BY80" i="16"/>
  <c r="KN59" i="7"/>
  <c r="KL59" i="7"/>
  <c r="KK59" i="7"/>
  <c r="KI59" i="7"/>
  <c r="KN58" i="7"/>
  <c r="KL58" i="7"/>
  <c r="KK58" i="7"/>
  <c r="KI58" i="7"/>
  <c r="KN57" i="7"/>
  <c r="KL57" i="7"/>
  <c r="KK57" i="7"/>
  <c r="KI57" i="7"/>
  <c r="KN56" i="7"/>
  <c r="KL56" i="7"/>
  <c r="KK56" i="7"/>
  <c r="KI56" i="7"/>
  <c r="KN55" i="7"/>
  <c r="KL55" i="7"/>
  <c r="KK55" i="7"/>
  <c r="KI55" i="7"/>
  <c r="KN54" i="7"/>
  <c r="KL54" i="7"/>
  <c r="KK54" i="7"/>
  <c r="KI54" i="7"/>
  <c r="KN49" i="7"/>
  <c r="KL49" i="7"/>
  <c r="KK49" i="7"/>
  <c r="KI49" i="7"/>
  <c r="KN48" i="7"/>
  <c r="KL48" i="7"/>
  <c r="KK48" i="7"/>
  <c r="KI48" i="7"/>
  <c r="KN47" i="7"/>
  <c r="KL47" i="7"/>
  <c r="KK47" i="7"/>
  <c r="KI47" i="7"/>
  <c r="KN46" i="7"/>
  <c r="KL46" i="7"/>
  <c r="KK46" i="7"/>
  <c r="KI46" i="7"/>
  <c r="KN45" i="7"/>
  <c r="KL45" i="7"/>
  <c r="KK45" i="7"/>
  <c r="KI45" i="7"/>
  <c r="KN44" i="7"/>
  <c r="KL44" i="7"/>
  <c r="KK44" i="7"/>
  <c r="KI44" i="7"/>
  <c r="KN39" i="7"/>
  <c r="KL39" i="7"/>
  <c r="KK39" i="7"/>
  <c r="KI39" i="7"/>
  <c r="KN38" i="7"/>
  <c r="KL38" i="7"/>
  <c r="KK38" i="7"/>
  <c r="KI38" i="7"/>
  <c r="KN37" i="7"/>
  <c r="KL37" i="7"/>
  <c r="KK37" i="7"/>
  <c r="KI37" i="7"/>
  <c r="KN36" i="7"/>
  <c r="KL36" i="7"/>
  <c r="KK36" i="7"/>
  <c r="KI36" i="7"/>
  <c r="KN35" i="7"/>
  <c r="KL35" i="7"/>
  <c r="KK35" i="7"/>
  <c r="KI35" i="7"/>
  <c r="KN34" i="7"/>
  <c r="KL34" i="7"/>
  <c r="KK34" i="7"/>
  <c r="KI34" i="7"/>
  <c r="KN29" i="7"/>
  <c r="KL29" i="7"/>
  <c r="KK29" i="7"/>
  <c r="KI29" i="7"/>
  <c r="KN28" i="7"/>
  <c r="KL28" i="7"/>
  <c r="KK28" i="7"/>
  <c r="KI28" i="7"/>
  <c r="KN27" i="7"/>
  <c r="KL27" i="7"/>
  <c r="KK27" i="7"/>
  <c r="KI27" i="7"/>
  <c r="KN26" i="7"/>
  <c r="KL26" i="7"/>
  <c r="KK26" i="7"/>
  <c r="KN25" i="7"/>
  <c r="KL25" i="7"/>
  <c r="KK25" i="7"/>
  <c r="KI25" i="7"/>
  <c r="KN24" i="7"/>
  <c r="KL24" i="7"/>
  <c r="KK24" i="7"/>
  <c r="KI24" i="7"/>
  <c r="KN19" i="7"/>
  <c r="KL19" i="7"/>
  <c r="KK19" i="7"/>
  <c r="KI19" i="7"/>
  <c r="KN18" i="7"/>
  <c r="KL18" i="7"/>
  <c r="KK18" i="7"/>
  <c r="KI18" i="7"/>
  <c r="KN17" i="7"/>
  <c r="KL17" i="7"/>
  <c r="KK17" i="7"/>
  <c r="KI17" i="7"/>
  <c r="KN16" i="7"/>
  <c r="KL16" i="7"/>
  <c r="KK16" i="7"/>
  <c r="KI16" i="7"/>
  <c r="KN15" i="7"/>
  <c r="KL15" i="7"/>
  <c r="KK15" i="7"/>
  <c r="KI15" i="7"/>
  <c r="KN14" i="7"/>
  <c r="KL14" i="7"/>
  <c r="KK14" i="7"/>
  <c r="KI14" i="7"/>
  <c r="KN9" i="7"/>
  <c r="KL9" i="7"/>
  <c r="KK9" i="7"/>
  <c r="KI9" i="7"/>
  <c r="KN8" i="7"/>
  <c r="KL8" i="7"/>
  <c r="KK8" i="7"/>
  <c r="KI8" i="7"/>
  <c r="KN7" i="7"/>
  <c r="KL7" i="7"/>
  <c r="KK7" i="7"/>
  <c r="KI7" i="7"/>
  <c r="KN6" i="7"/>
  <c r="KL6" i="7"/>
  <c r="KK6" i="7"/>
  <c r="KI6" i="7"/>
  <c r="KN5" i="7"/>
  <c r="KL5" i="7"/>
  <c r="KK5" i="7"/>
  <c r="KI5" i="7"/>
  <c r="KN4" i="7"/>
  <c r="KL4" i="7"/>
  <c r="KK4" i="7"/>
  <c r="KI4" i="7"/>
  <c r="BV84" i="16"/>
  <c r="BV83" i="16"/>
  <c r="BV82" i="16"/>
  <c r="BV81" i="16"/>
  <c r="BV80" i="16"/>
  <c r="JZ59" i="7"/>
  <c r="JX59" i="7"/>
  <c r="JW59" i="7"/>
  <c r="JU59" i="7"/>
  <c r="JZ58" i="7"/>
  <c r="JX58" i="7"/>
  <c r="JW58" i="7"/>
  <c r="JU58" i="7"/>
  <c r="JZ57" i="7"/>
  <c r="JX57" i="7"/>
  <c r="JW57" i="7"/>
  <c r="JU57" i="7"/>
  <c r="JZ56" i="7"/>
  <c r="JX56" i="7"/>
  <c r="JW56" i="7"/>
  <c r="JU56" i="7"/>
  <c r="JZ55" i="7"/>
  <c r="JX55" i="7"/>
  <c r="JW55" i="7"/>
  <c r="JU55" i="7"/>
  <c r="JZ54" i="7"/>
  <c r="JX54" i="7"/>
  <c r="JW54" i="7"/>
  <c r="JU54" i="7"/>
  <c r="JZ49" i="7"/>
  <c r="JX49" i="7"/>
  <c r="JW49" i="7"/>
  <c r="JU49" i="7"/>
  <c r="JZ48" i="7"/>
  <c r="JX48" i="7"/>
  <c r="JW48" i="7"/>
  <c r="JU48" i="7"/>
  <c r="JZ47" i="7"/>
  <c r="JX47" i="7"/>
  <c r="JW47" i="7"/>
  <c r="JU47" i="7"/>
  <c r="JZ46" i="7"/>
  <c r="JX46" i="7"/>
  <c r="JW46" i="7"/>
  <c r="JU46" i="7"/>
  <c r="JZ45" i="7"/>
  <c r="JX45" i="7"/>
  <c r="JW45" i="7"/>
  <c r="JU45" i="7"/>
  <c r="JZ44" i="7"/>
  <c r="JX44" i="7"/>
  <c r="JW44" i="7"/>
  <c r="JU44" i="7"/>
  <c r="JZ39" i="7"/>
  <c r="JX39" i="7"/>
  <c r="JW39" i="7"/>
  <c r="JU39" i="7"/>
  <c r="JZ38" i="7"/>
  <c r="JX38" i="7"/>
  <c r="JW38" i="7"/>
  <c r="JU38" i="7"/>
  <c r="JZ37" i="7"/>
  <c r="JX37" i="7"/>
  <c r="JW37" i="7"/>
  <c r="JU37" i="7"/>
  <c r="JZ36" i="7"/>
  <c r="JX36" i="7"/>
  <c r="JW36" i="7"/>
  <c r="JU36" i="7"/>
  <c r="JZ35" i="7"/>
  <c r="JX35" i="7"/>
  <c r="JW35" i="7"/>
  <c r="JU35" i="7"/>
  <c r="JZ34" i="7"/>
  <c r="JX34" i="7"/>
  <c r="JW34" i="7"/>
  <c r="JU34" i="7"/>
  <c r="JZ29" i="7"/>
  <c r="JX29" i="7"/>
  <c r="JW29" i="7"/>
  <c r="JU29" i="7"/>
  <c r="JZ28" i="7"/>
  <c r="JX28" i="7"/>
  <c r="JW28" i="7"/>
  <c r="JU28" i="7"/>
  <c r="JZ27" i="7"/>
  <c r="JX27" i="7"/>
  <c r="JW27" i="7"/>
  <c r="JU27" i="7"/>
  <c r="JZ26" i="7"/>
  <c r="JX26" i="7"/>
  <c r="JW26" i="7"/>
  <c r="JU26" i="7"/>
  <c r="JZ25" i="7"/>
  <c r="JX25" i="7"/>
  <c r="JW25" i="7"/>
  <c r="JU25" i="7"/>
  <c r="JZ24" i="7"/>
  <c r="JX24" i="7"/>
  <c r="JW24" i="7"/>
  <c r="JU24" i="7"/>
  <c r="JZ19" i="7"/>
  <c r="JX19" i="7"/>
  <c r="JW19" i="7"/>
  <c r="JU19" i="7"/>
  <c r="JZ18" i="7"/>
  <c r="JX18" i="7"/>
  <c r="JW18" i="7"/>
  <c r="JU18" i="7"/>
  <c r="JZ17" i="7"/>
  <c r="JX17" i="7"/>
  <c r="JW17" i="7"/>
  <c r="JU17" i="7"/>
  <c r="JZ16" i="7"/>
  <c r="JX16" i="7"/>
  <c r="JW16" i="7"/>
  <c r="JU16" i="7"/>
  <c r="JZ15" i="7"/>
  <c r="JX15" i="7"/>
  <c r="JW15" i="7"/>
  <c r="JU15" i="7"/>
  <c r="JZ14" i="7"/>
  <c r="JX14" i="7"/>
  <c r="JW14" i="7"/>
  <c r="JU14" i="7"/>
  <c r="JZ9" i="7"/>
  <c r="JX9" i="7"/>
  <c r="JW9" i="7"/>
  <c r="JU9" i="7"/>
  <c r="JZ8" i="7"/>
  <c r="JX8" i="7"/>
  <c r="JW8" i="7"/>
  <c r="JU8" i="7"/>
  <c r="JZ7" i="7"/>
  <c r="JX7" i="7"/>
  <c r="JW7" i="7"/>
  <c r="JU7" i="7"/>
  <c r="JZ6" i="7"/>
  <c r="JX6" i="7"/>
  <c r="JW6" i="7"/>
  <c r="JU6" i="7"/>
  <c r="JZ5" i="7"/>
  <c r="JX5" i="7"/>
  <c r="JW5" i="7"/>
  <c r="JU5" i="7"/>
  <c r="JZ4" i="7"/>
  <c r="JX4" i="7"/>
  <c r="JW4" i="7"/>
  <c r="JU4" i="7"/>
  <c r="BS84" i="16"/>
  <c r="BS77" i="16"/>
  <c r="BS82" i="16"/>
  <c r="BS81" i="16"/>
  <c r="BS80" i="16"/>
  <c r="JL59" i="7"/>
  <c r="JJ59" i="7"/>
  <c r="JI59" i="7"/>
  <c r="JG59" i="7"/>
  <c r="JL58" i="7"/>
  <c r="JJ58" i="7"/>
  <c r="JI58" i="7"/>
  <c r="JG58" i="7"/>
  <c r="JL57" i="7"/>
  <c r="JJ57" i="7"/>
  <c r="JI57" i="7"/>
  <c r="JG57" i="7"/>
  <c r="JL56" i="7"/>
  <c r="JJ56" i="7"/>
  <c r="JI56" i="7"/>
  <c r="JG56" i="7"/>
  <c r="JL55" i="7"/>
  <c r="JJ55" i="7"/>
  <c r="JI55" i="7"/>
  <c r="JG55" i="7"/>
  <c r="JL54" i="7"/>
  <c r="JJ54" i="7"/>
  <c r="JI54" i="7"/>
  <c r="JG54" i="7"/>
  <c r="JL49" i="7"/>
  <c r="JJ49" i="7"/>
  <c r="JI49" i="7"/>
  <c r="JG49" i="7"/>
  <c r="JL48" i="7"/>
  <c r="JJ48" i="7"/>
  <c r="JI48" i="7"/>
  <c r="JG48" i="7"/>
  <c r="JL47" i="7"/>
  <c r="JJ47" i="7"/>
  <c r="JI47" i="7"/>
  <c r="JG47" i="7"/>
  <c r="JL46" i="7"/>
  <c r="JJ46" i="7"/>
  <c r="JI46" i="7"/>
  <c r="JG46" i="7"/>
  <c r="JL45" i="7"/>
  <c r="JJ45" i="7"/>
  <c r="JI45" i="7"/>
  <c r="JG45" i="7"/>
  <c r="JL44" i="7"/>
  <c r="JJ44" i="7"/>
  <c r="JI44" i="7"/>
  <c r="JG44" i="7"/>
  <c r="JL39" i="7"/>
  <c r="JJ39" i="7"/>
  <c r="JI39" i="7"/>
  <c r="JG39" i="7"/>
  <c r="JL38" i="7"/>
  <c r="JJ38" i="7"/>
  <c r="JI38" i="7"/>
  <c r="JG38" i="7"/>
  <c r="JL37" i="7"/>
  <c r="JJ37" i="7"/>
  <c r="JI37" i="7"/>
  <c r="JG37" i="7"/>
  <c r="JL36" i="7"/>
  <c r="JJ36" i="7"/>
  <c r="JI36" i="7"/>
  <c r="JG36" i="7"/>
  <c r="JL35" i="7"/>
  <c r="JJ35" i="7"/>
  <c r="JI35" i="7"/>
  <c r="JG35" i="7"/>
  <c r="JL34" i="7"/>
  <c r="JJ34" i="7"/>
  <c r="JI34" i="7"/>
  <c r="JG34" i="7"/>
  <c r="JL29" i="7"/>
  <c r="JJ29" i="7"/>
  <c r="JI29" i="7"/>
  <c r="JG29" i="7"/>
  <c r="JL28" i="7"/>
  <c r="JJ28" i="7"/>
  <c r="JI28" i="7"/>
  <c r="JG28" i="7"/>
  <c r="JL27" i="7"/>
  <c r="JJ27" i="7"/>
  <c r="JI27" i="7"/>
  <c r="JG27" i="7"/>
  <c r="JL26" i="7"/>
  <c r="JJ26" i="7"/>
  <c r="JI26" i="7"/>
  <c r="JG26" i="7"/>
  <c r="JL25" i="7"/>
  <c r="JJ25" i="7"/>
  <c r="JI25" i="7"/>
  <c r="JG25" i="7"/>
  <c r="JL24" i="7"/>
  <c r="JJ24" i="7"/>
  <c r="JI24" i="7"/>
  <c r="JG24" i="7"/>
  <c r="JL19" i="7"/>
  <c r="JJ19" i="7"/>
  <c r="JI19" i="7"/>
  <c r="JG19" i="7"/>
  <c r="JL18" i="7"/>
  <c r="JJ18" i="7"/>
  <c r="JI18" i="7"/>
  <c r="JG18" i="7"/>
  <c r="JL17" i="7"/>
  <c r="JJ17" i="7"/>
  <c r="JI17" i="7"/>
  <c r="JG17" i="7"/>
  <c r="JL16" i="7"/>
  <c r="JJ16" i="7"/>
  <c r="JI16" i="7"/>
  <c r="JG16" i="7"/>
  <c r="JL15" i="7"/>
  <c r="JJ15" i="7"/>
  <c r="JI15" i="7"/>
  <c r="JG15" i="7"/>
  <c r="JL14" i="7"/>
  <c r="JJ14" i="7"/>
  <c r="JI14" i="7"/>
  <c r="JG14" i="7"/>
  <c r="JL9" i="7"/>
  <c r="JJ9" i="7"/>
  <c r="JI9" i="7"/>
  <c r="JG9" i="7"/>
  <c r="JL8" i="7"/>
  <c r="JJ8" i="7"/>
  <c r="JI8" i="7"/>
  <c r="JG8" i="7"/>
  <c r="JL7" i="7"/>
  <c r="JJ7" i="7"/>
  <c r="JI7" i="7"/>
  <c r="JG7" i="7"/>
  <c r="JL6" i="7"/>
  <c r="JJ6" i="7"/>
  <c r="JI6" i="7"/>
  <c r="JG6" i="7"/>
  <c r="JL5" i="7"/>
  <c r="JJ5" i="7"/>
  <c r="JI5" i="7"/>
  <c r="JG5" i="7"/>
  <c r="JL4" i="7"/>
  <c r="JJ4" i="7"/>
  <c r="JI4" i="7"/>
  <c r="JG4" i="7"/>
  <c r="BP84" i="16"/>
  <c r="BP77" i="16"/>
  <c r="BP82" i="16"/>
  <c r="BP81" i="16"/>
  <c r="BP80" i="16"/>
  <c r="B79" i="16"/>
  <c r="BM84" i="16"/>
  <c r="BJ84" i="16"/>
  <c r="BG84" i="16"/>
  <c r="BD84" i="16"/>
  <c r="BA84" i="16"/>
  <c r="AX84" i="16"/>
  <c r="AU84" i="16"/>
  <c r="AR84" i="16"/>
  <c r="AO84" i="16"/>
  <c r="AL84" i="16"/>
  <c r="AI84" i="16"/>
  <c r="AF84" i="16"/>
  <c r="AC84" i="16"/>
  <c r="Z84" i="16"/>
  <c r="W84" i="16"/>
  <c r="T84" i="16"/>
  <c r="Q84" i="16"/>
  <c r="N84" i="16"/>
  <c r="K84" i="16"/>
  <c r="H78" i="16"/>
  <c r="E78" i="16"/>
  <c r="B78" i="16"/>
  <c r="BM77" i="16"/>
  <c r="BJ77" i="16"/>
  <c r="BG77" i="16"/>
  <c r="BD77" i="16"/>
  <c r="BA77" i="16"/>
  <c r="AX77" i="16"/>
  <c r="AU77" i="16"/>
  <c r="AR77" i="16"/>
  <c r="AO77" i="16"/>
  <c r="AL77" i="16"/>
  <c r="AI77" i="16"/>
  <c r="AF77" i="16"/>
  <c r="AC77" i="16"/>
  <c r="Z77" i="16"/>
  <c r="W77" i="16"/>
  <c r="T77" i="16"/>
  <c r="Q77" i="16"/>
  <c r="N77" i="16"/>
  <c r="K77" i="16"/>
  <c r="H77" i="16"/>
  <c r="E77" i="16"/>
  <c r="B77" i="16"/>
  <c r="BM82" i="16"/>
  <c r="BJ82" i="16"/>
  <c r="BG82" i="16"/>
  <c r="BD82" i="16"/>
  <c r="BA82" i="16"/>
  <c r="AX82" i="16"/>
  <c r="AU82" i="16"/>
  <c r="AR82" i="16"/>
  <c r="AO82" i="16"/>
  <c r="AL82" i="16"/>
  <c r="AI82" i="16"/>
  <c r="AF82" i="16"/>
  <c r="AC82" i="16"/>
  <c r="Z82" i="16"/>
  <c r="W82" i="16"/>
  <c r="T82" i="16"/>
  <c r="Q82" i="16"/>
  <c r="N82" i="16"/>
  <c r="K82" i="16"/>
  <c r="H76" i="16"/>
  <c r="E76" i="16"/>
  <c r="B76" i="16"/>
  <c r="BM75" i="16"/>
  <c r="BJ75" i="16"/>
  <c r="BG75" i="16"/>
  <c r="BD75" i="16"/>
  <c r="BA75" i="16"/>
  <c r="AX75" i="16"/>
  <c r="AU75" i="16"/>
  <c r="AR75" i="16"/>
  <c r="AO75" i="16"/>
  <c r="AL75" i="16"/>
  <c r="AI75" i="16"/>
  <c r="AF75" i="16"/>
  <c r="AC75" i="16"/>
  <c r="Z75" i="16"/>
  <c r="W75" i="16"/>
  <c r="T75" i="16"/>
  <c r="Q75" i="16"/>
  <c r="N75" i="16"/>
  <c r="K75" i="16"/>
  <c r="H75" i="16"/>
  <c r="E75" i="16"/>
  <c r="B75" i="16"/>
  <c r="BM74" i="16"/>
  <c r="BJ74" i="16"/>
  <c r="BG74" i="16"/>
  <c r="BD74" i="16"/>
  <c r="BA74" i="16"/>
  <c r="AX74" i="16"/>
  <c r="AU74" i="16"/>
  <c r="AR74" i="16"/>
  <c r="AO74" i="16"/>
  <c r="AL74" i="16"/>
  <c r="AI74" i="16"/>
  <c r="AF74" i="16"/>
  <c r="AC74" i="16"/>
  <c r="Z74" i="16"/>
  <c r="W74" i="16"/>
  <c r="T74" i="16"/>
  <c r="Q74" i="16"/>
  <c r="N74" i="16"/>
  <c r="K74" i="16"/>
  <c r="H74" i="16"/>
  <c r="E80" i="16"/>
  <c r="B74" i="16"/>
  <c r="IV52" i="7"/>
  <c r="IV42" i="7"/>
  <c r="IV32" i="7"/>
  <c r="IV22" i="7"/>
  <c r="IV12" i="7"/>
  <c r="IV2" i="7"/>
  <c r="IS52" i="7"/>
  <c r="IS42" i="7"/>
  <c r="IS32" i="7"/>
  <c r="IS22" i="7"/>
  <c r="IS12" i="7"/>
  <c r="IS2" i="7"/>
  <c r="IH52" i="7"/>
  <c r="IH42" i="7"/>
  <c r="IH32" i="7"/>
  <c r="IH22" i="7"/>
  <c r="IH12" i="7"/>
  <c r="IH2" i="7"/>
  <c r="IE52" i="7"/>
  <c r="IE42" i="7"/>
  <c r="IE32" i="7"/>
  <c r="IE22" i="7"/>
  <c r="IE12" i="7"/>
  <c r="IE2" i="7"/>
  <c r="HT52" i="7"/>
  <c r="HT42" i="7"/>
  <c r="HT32" i="7"/>
  <c r="HT22" i="7"/>
  <c r="HT12" i="7"/>
  <c r="HT2" i="7"/>
  <c r="HQ52" i="7"/>
  <c r="HQ42" i="7"/>
  <c r="HQ32" i="7"/>
  <c r="HQ22" i="7"/>
  <c r="HQ12" i="7"/>
  <c r="HQ2" i="7"/>
  <c r="HF52" i="7"/>
  <c r="HF42" i="7"/>
  <c r="HF32" i="7"/>
  <c r="HF22" i="7"/>
  <c r="HF12" i="7"/>
  <c r="HF2" i="7"/>
  <c r="HC52" i="7"/>
  <c r="HC42" i="7"/>
  <c r="HC32" i="7"/>
  <c r="HC22" i="7"/>
  <c r="HC12" i="7"/>
  <c r="HC2" i="7"/>
  <c r="GR52" i="7"/>
  <c r="GR42" i="7"/>
  <c r="GR32" i="7"/>
  <c r="GR22" i="7"/>
  <c r="GR12" i="7"/>
  <c r="GR2" i="7"/>
  <c r="GO52" i="7"/>
  <c r="GO42" i="7"/>
  <c r="GO32" i="7"/>
  <c r="GO22" i="7"/>
  <c r="GO12" i="7"/>
  <c r="GO2" i="7"/>
  <c r="GD52" i="7"/>
  <c r="GD42" i="7"/>
  <c r="GD32" i="7"/>
  <c r="GD22" i="7"/>
  <c r="GD12" i="7"/>
  <c r="GD2" i="7"/>
  <c r="GA52" i="7"/>
  <c r="GA42" i="7"/>
  <c r="GA32" i="7"/>
  <c r="GA22" i="7"/>
  <c r="GA12" i="7"/>
  <c r="GA2" i="7"/>
  <c r="FP52" i="7"/>
  <c r="FP42" i="7"/>
  <c r="FP32" i="7"/>
  <c r="FP22" i="7"/>
  <c r="FP12" i="7"/>
  <c r="FP2" i="7"/>
  <c r="FM52" i="7"/>
  <c r="FM42" i="7"/>
  <c r="FM32" i="7"/>
  <c r="FM22" i="7"/>
  <c r="FM12" i="7"/>
  <c r="FM2" i="7"/>
  <c r="FB52" i="7"/>
  <c r="FB42" i="7"/>
  <c r="FB32" i="7"/>
  <c r="FB22" i="7"/>
  <c r="FB12" i="7"/>
  <c r="FB2" i="7"/>
  <c r="EY52" i="7"/>
  <c r="EY42" i="7"/>
  <c r="EY32" i="7"/>
  <c r="EY22" i="7"/>
  <c r="EY12" i="7"/>
  <c r="EY2" i="7"/>
  <c r="EN52" i="7"/>
  <c r="EN42" i="7"/>
  <c r="EN32" i="7"/>
  <c r="EN22" i="7"/>
  <c r="EN12" i="7"/>
  <c r="EN2" i="7"/>
  <c r="EK52" i="7"/>
  <c r="EK42" i="7"/>
  <c r="EK32" i="7"/>
  <c r="EK22" i="7"/>
  <c r="EK12" i="7"/>
  <c r="EK2" i="7"/>
  <c r="DZ52" i="7"/>
  <c r="DZ42" i="7"/>
  <c r="DZ32" i="7"/>
  <c r="DZ22" i="7"/>
  <c r="DZ12" i="7"/>
  <c r="DZ2" i="7"/>
  <c r="DW52" i="7"/>
  <c r="DW42" i="7"/>
  <c r="DW32" i="7"/>
  <c r="DW22" i="7"/>
  <c r="DW12" i="7"/>
  <c r="DW2" i="7"/>
  <c r="DL52" i="7"/>
  <c r="DL42" i="7"/>
  <c r="DL32" i="7"/>
  <c r="DL22" i="7"/>
  <c r="DL12" i="7"/>
  <c r="DL2" i="7"/>
  <c r="DI52" i="7"/>
  <c r="DI42" i="7"/>
  <c r="DI32" i="7"/>
  <c r="DI22" i="7"/>
  <c r="DI12" i="7"/>
  <c r="DI2" i="7"/>
  <c r="CX52" i="7"/>
  <c r="CX42" i="7"/>
  <c r="CX32" i="7"/>
  <c r="CX22" i="7"/>
  <c r="CX12" i="7"/>
  <c r="CX2" i="7"/>
  <c r="CU52" i="7"/>
  <c r="CU42" i="7"/>
  <c r="CU32" i="7"/>
  <c r="CU22" i="7"/>
  <c r="CU12" i="7"/>
  <c r="CU2" i="7"/>
  <c r="CJ52" i="7"/>
  <c r="CJ42" i="7"/>
  <c r="CJ32" i="7"/>
  <c r="CJ22" i="7"/>
  <c r="CJ12" i="7"/>
  <c r="CJ2" i="7"/>
  <c r="CG52" i="7"/>
  <c r="CG42" i="7"/>
  <c r="CG32" i="7"/>
  <c r="CG22" i="7"/>
  <c r="CG12" i="7"/>
  <c r="CG2" i="7"/>
  <c r="BV52" i="7"/>
  <c r="BV42" i="7"/>
  <c r="BV32" i="7"/>
  <c r="BV22" i="7"/>
  <c r="BV12" i="7"/>
  <c r="BV2" i="7"/>
  <c r="BS52" i="7"/>
  <c r="BS42" i="7"/>
  <c r="BS32" i="7"/>
  <c r="BS22" i="7"/>
  <c r="BS12" i="7"/>
  <c r="BS2" i="7"/>
  <c r="BH52" i="7"/>
  <c r="BH42" i="7"/>
  <c r="BH32" i="7"/>
  <c r="BH22" i="7"/>
  <c r="BH12" i="7"/>
  <c r="BH2" i="7"/>
  <c r="BE52" i="7"/>
  <c r="BE42" i="7"/>
  <c r="BE32" i="7"/>
  <c r="BE22" i="7"/>
  <c r="BE12" i="7"/>
  <c r="BE2" i="7"/>
  <c r="AT52" i="7"/>
  <c r="AT42" i="7"/>
  <c r="AT32" i="7"/>
  <c r="AT22" i="7"/>
  <c r="AT12" i="7"/>
  <c r="AT2" i="7"/>
  <c r="AQ52" i="7"/>
  <c r="AQ42" i="7"/>
  <c r="AQ32" i="7"/>
  <c r="AQ22" i="7"/>
  <c r="AQ12" i="7"/>
  <c r="AQ2" i="7"/>
  <c r="AF52" i="7"/>
  <c r="AF42" i="7"/>
  <c r="AF32" i="7"/>
  <c r="AF22" i="7"/>
  <c r="AF12" i="7"/>
  <c r="AF2" i="7"/>
  <c r="AC52" i="7"/>
  <c r="AC42" i="7"/>
  <c r="AC32" i="7"/>
  <c r="AC22" i="7"/>
  <c r="AC12" i="7"/>
  <c r="AC2" i="7"/>
  <c r="R52" i="7"/>
  <c r="R42" i="7"/>
  <c r="R32" i="7"/>
  <c r="R22" i="7"/>
  <c r="R12" i="7"/>
  <c r="R2" i="7"/>
  <c r="O52" i="7"/>
  <c r="O42" i="7"/>
  <c r="O32" i="7"/>
  <c r="O22" i="7"/>
  <c r="O12" i="7"/>
  <c r="O2" i="7"/>
  <c r="D52" i="7"/>
  <c r="D42" i="7"/>
  <c r="D32" i="7"/>
  <c r="D22" i="7"/>
  <c r="D12" i="7"/>
  <c r="D2" i="7"/>
  <c r="A52" i="7"/>
  <c r="A42" i="7"/>
  <c r="A32" i="7"/>
  <c r="A22" i="7"/>
  <c r="A12" i="7"/>
  <c r="IV52" i="6"/>
  <c r="IV42" i="6"/>
  <c r="IV32" i="6"/>
  <c r="IV22" i="6"/>
  <c r="IV12" i="6"/>
  <c r="IV2" i="6"/>
  <c r="IS52" i="6"/>
  <c r="IS42" i="6"/>
  <c r="IS32" i="6"/>
  <c r="IS22" i="6"/>
  <c r="IS12" i="6"/>
  <c r="IS2" i="6"/>
  <c r="IH52" i="6"/>
  <c r="IH42" i="6"/>
  <c r="IH32" i="6"/>
  <c r="IH22" i="6"/>
  <c r="IH2" i="6"/>
  <c r="IE52" i="6"/>
  <c r="IE42" i="6"/>
  <c r="IE32" i="6"/>
  <c r="IE22" i="6"/>
  <c r="IE12" i="6"/>
  <c r="IE2" i="6"/>
  <c r="HT52" i="6"/>
  <c r="HT42" i="6"/>
  <c r="HT32" i="6"/>
  <c r="HT22" i="6"/>
  <c r="HT12" i="6"/>
  <c r="HT2" i="6"/>
  <c r="HQ52" i="6"/>
  <c r="HQ42" i="6"/>
  <c r="HQ32" i="6"/>
  <c r="HQ22" i="6"/>
  <c r="HQ12" i="6"/>
  <c r="HQ2" i="6"/>
  <c r="HF52" i="6"/>
  <c r="HF42" i="6"/>
  <c r="HF32" i="6"/>
  <c r="HF22" i="6"/>
  <c r="HF12" i="6"/>
  <c r="HF2" i="6"/>
  <c r="HC52" i="6"/>
  <c r="HC42" i="6"/>
  <c r="HC32" i="6"/>
  <c r="HC22" i="6"/>
  <c r="HC12" i="6"/>
  <c r="HC2" i="6"/>
  <c r="GR52" i="6"/>
  <c r="GR42" i="6"/>
  <c r="GR32" i="6"/>
  <c r="GR22" i="6"/>
  <c r="GR12" i="6"/>
  <c r="GR2" i="6"/>
  <c r="GO52" i="6"/>
  <c r="GO42" i="6"/>
  <c r="GO32" i="6"/>
  <c r="GO22" i="6"/>
  <c r="GO12" i="6"/>
  <c r="GO2" i="6"/>
  <c r="GD52" i="6"/>
  <c r="GD42" i="6"/>
  <c r="GD32" i="6"/>
  <c r="GD22" i="6"/>
  <c r="GD12" i="6"/>
  <c r="GD2" i="6"/>
  <c r="GA52" i="6"/>
  <c r="GA42" i="6"/>
  <c r="GA32" i="6"/>
  <c r="GA22" i="6"/>
  <c r="GA12" i="6"/>
  <c r="GA2" i="6"/>
  <c r="FP52" i="6"/>
  <c r="FP42" i="6"/>
  <c r="FP32" i="6"/>
  <c r="FP22" i="6"/>
  <c r="FP12" i="6"/>
  <c r="FP2" i="6"/>
  <c r="FM52" i="6"/>
  <c r="FM42" i="6"/>
  <c r="FM32" i="6"/>
  <c r="FM22" i="6"/>
  <c r="FM12" i="6"/>
  <c r="FM2" i="6"/>
  <c r="FB52" i="6"/>
  <c r="FB42" i="6"/>
  <c r="FB32" i="6"/>
  <c r="FB22" i="6"/>
  <c r="FB12" i="6"/>
  <c r="FB2" i="6"/>
  <c r="EY52" i="6"/>
  <c r="EY42" i="6"/>
  <c r="EY32" i="6"/>
  <c r="EY22" i="6"/>
  <c r="EY12" i="6"/>
  <c r="EY2" i="6"/>
  <c r="EN52" i="6"/>
  <c r="EN42" i="6"/>
  <c r="EN32" i="6"/>
  <c r="EN22" i="6"/>
  <c r="EN12" i="6"/>
  <c r="EN2" i="6"/>
  <c r="EK52" i="6"/>
  <c r="EK42" i="6"/>
  <c r="EK32" i="6"/>
  <c r="EK22" i="6"/>
  <c r="EK12" i="6"/>
  <c r="EK2" i="6"/>
  <c r="DZ52" i="6"/>
  <c r="DZ42" i="6"/>
  <c r="DZ32" i="6"/>
  <c r="DZ22" i="6"/>
  <c r="DZ12" i="6"/>
  <c r="DZ2" i="6"/>
  <c r="DW52" i="6"/>
  <c r="DW42" i="6"/>
  <c r="DW32" i="6"/>
  <c r="DW22" i="6"/>
  <c r="DW12" i="6"/>
  <c r="DW2" i="6"/>
  <c r="DL52" i="6"/>
  <c r="DL42" i="6"/>
  <c r="DL32" i="6"/>
  <c r="DL22" i="6"/>
  <c r="DL12" i="6"/>
  <c r="DL2" i="6"/>
  <c r="DI52" i="6"/>
  <c r="DI42" i="6"/>
  <c r="DI32" i="6"/>
  <c r="DI22" i="6"/>
  <c r="DI12" i="6"/>
  <c r="DI2" i="6"/>
  <c r="CX52" i="6"/>
  <c r="CX42" i="6"/>
  <c r="CX32" i="6"/>
  <c r="CX22" i="6"/>
  <c r="CX12" i="6"/>
  <c r="CX2" i="6"/>
  <c r="CU52" i="6"/>
  <c r="CU42" i="6"/>
  <c r="CU32" i="6"/>
  <c r="CU22" i="6"/>
  <c r="CU12" i="6"/>
  <c r="CU2" i="6"/>
  <c r="CJ52" i="6"/>
  <c r="CJ42" i="6"/>
  <c r="CJ32" i="6"/>
  <c r="CJ22" i="6"/>
  <c r="CJ12" i="6"/>
  <c r="CJ2" i="6"/>
  <c r="CG52" i="6"/>
  <c r="CG42" i="6"/>
  <c r="CG32" i="6"/>
  <c r="CG22" i="6"/>
  <c r="CG12" i="6"/>
  <c r="CG2" i="6"/>
  <c r="BV52" i="6"/>
  <c r="BV42" i="6"/>
  <c r="BV32" i="6"/>
  <c r="BV22" i="6"/>
  <c r="BV12" i="6"/>
  <c r="BV2" i="6"/>
  <c r="BS52" i="6"/>
  <c r="BS42" i="6"/>
  <c r="BS32" i="6"/>
  <c r="BS22" i="6"/>
  <c r="BS12" i="6"/>
  <c r="BS2" i="6"/>
  <c r="BH52" i="6"/>
  <c r="BH42" i="6"/>
  <c r="BH32" i="6"/>
  <c r="BH22" i="6"/>
  <c r="BH12" i="6"/>
  <c r="BH2" i="6"/>
  <c r="BE52" i="6"/>
  <c r="BE42" i="6"/>
  <c r="BE32" i="6"/>
  <c r="BE22" i="6"/>
  <c r="BE12" i="6"/>
  <c r="BE2" i="6"/>
  <c r="AT52" i="6"/>
  <c r="AT42" i="6"/>
  <c r="AT32" i="6"/>
  <c r="AT22" i="6"/>
  <c r="AT12" i="6"/>
  <c r="AT2" i="6"/>
  <c r="AQ52" i="6"/>
  <c r="AQ42" i="6"/>
  <c r="AQ32" i="6"/>
  <c r="AQ22" i="6"/>
  <c r="AQ12" i="6"/>
  <c r="AQ2" i="6"/>
  <c r="AF52" i="6"/>
  <c r="AF42" i="6"/>
  <c r="AF32" i="6"/>
  <c r="AF22" i="6"/>
  <c r="AF12" i="6"/>
  <c r="AF2" i="6"/>
  <c r="AC52" i="6"/>
  <c r="AC42" i="6"/>
  <c r="AC32" i="6"/>
  <c r="AC22" i="6"/>
  <c r="AC12" i="6"/>
  <c r="AC2" i="6"/>
  <c r="R52" i="6"/>
  <c r="R42" i="6"/>
  <c r="R32" i="6"/>
  <c r="R22" i="6"/>
  <c r="R12" i="6"/>
  <c r="R2" i="6"/>
  <c r="O52" i="6"/>
  <c r="O42" i="6"/>
  <c r="O32" i="6"/>
  <c r="O22" i="6"/>
  <c r="O12" i="6"/>
  <c r="O2" i="6"/>
  <c r="D52" i="6"/>
  <c r="D42" i="6"/>
  <c r="D32" i="6"/>
  <c r="D22" i="6"/>
  <c r="D12" i="6"/>
  <c r="D2" i="6"/>
  <c r="A52" i="6"/>
  <c r="A42" i="6"/>
  <c r="A32" i="6"/>
  <c r="A22" i="6"/>
  <c r="A12" i="6"/>
  <c r="AE103" i="9" l="1"/>
  <c r="AG103" i="9"/>
  <c r="AH103" i="9"/>
  <c r="AD103" i="9"/>
  <c r="L498" i="11"/>
  <c r="L523" i="11"/>
  <c r="L555" i="11"/>
  <c r="L587" i="11"/>
  <c r="L285" i="11"/>
  <c r="L196" i="11"/>
  <c r="L319" i="11"/>
  <c r="L167" i="11"/>
  <c r="L328" i="11"/>
  <c r="L300" i="11"/>
  <c r="L76" i="11"/>
  <c r="L544" i="11"/>
  <c r="L586" i="11"/>
  <c r="L301" i="11"/>
  <c r="L86" i="11"/>
  <c r="L540" i="11"/>
  <c r="L582" i="11"/>
  <c r="L344" i="11"/>
  <c r="L445" i="11"/>
  <c r="L323" i="11"/>
  <c r="L106" i="11"/>
  <c r="L546" i="11"/>
  <c r="L589" i="11"/>
  <c r="L475" i="11"/>
  <c r="L542" i="11"/>
  <c r="L585" i="11"/>
  <c r="L393" i="11"/>
  <c r="L438" i="11"/>
  <c r="L322" i="11"/>
  <c r="L187" i="11"/>
  <c r="L271" i="11"/>
  <c r="L208" i="11"/>
  <c r="L238" i="11"/>
  <c r="L205" i="11"/>
  <c r="L199" i="11"/>
  <c r="L481" i="11"/>
  <c r="L119" i="11"/>
  <c r="L33" i="11"/>
  <c r="L156" i="11"/>
  <c r="L268" i="11"/>
  <c r="L410" i="11"/>
  <c r="L47" i="11"/>
  <c r="L317" i="11"/>
  <c r="L107" i="11"/>
  <c r="L127" i="11"/>
  <c r="L343" i="11"/>
  <c r="L96" i="11"/>
  <c r="L184" i="11"/>
  <c r="L484" i="11"/>
  <c r="L212" i="11"/>
  <c r="L143" i="11"/>
  <c r="L456" i="11"/>
  <c r="L415" i="11"/>
  <c r="L131" i="11"/>
  <c r="L385" i="11"/>
  <c r="L433" i="11"/>
  <c r="L247" i="11"/>
  <c r="L390" i="11"/>
  <c r="L201" i="11"/>
  <c r="L225" i="11"/>
  <c r="L394" i="11"/>
  <c r="L116" i="11"/>
  <c r="L346" i="11"/>
  <c r="L77" i="11"/>
  <c r="L527" i="11"/>
  <c r="L559" i="11"/>
  <c r="L591" i="11"/>
  <c r="L331" i="11"/>
  <c r="L206" i="11"/>
  <c r="L435" i="11"/>
  <c r="L245" i="11"/>
  <c r="L409" i="11"/>
  <c r="L313" i="11"/>
  <c r="L506" i="11"/>
  <c r="L549" i="11"/>
  <c r="L592" i="11"/>
  <c r="L406" i="11"/>
  <c r="L59" i="11"/>
  <c r="L545" i="11"/>
  <c r="L588" i="11"/>
  <c r="L383" i="11"/>
  <c r="L447" i="11"/>
  <c r="L376" i="11"/>
  <c r="L509" i="11"/>
  <c r="L552" i="11"/>
  <c r="L594" i="11"/>
  <c r="L230" i="11"/>
  <c r="L505" i="11"/>
  <c r="L548" i="11"/>
  <c r="L590" i="11"/>
  <c r="L392" i="11"/>
  <c r="L446" i="11"/>
  <c r="L349" i="11"/>
  <c r="L111" i="11"/>
  <c r="L325" i="11"/>
  <c r="L382" i="11"/>
  <c r="L272" i="11"/>
  <c r="L461" i="11"/>
  <c r="L226" i="11"/>
  <c r="L487" i="11"/>
  <c r="L90" i="11"/>
  <c r="L480" i="11"/>
  <c r="L163" i="11"/>
  <c r="L275" i="11"/>
  <c r="L126" i="11"/>
  <c r="L88" i="11"/>
  <c r="L332" i="11"/>
  <c r="L87" i="11"/>
  <c r="L139" i="11"/>
  <c r="L357" i="11"/>
  <c r="L133" i="11"/>
  <c r="L186" i="11"/>
  <c r="L193" i="11"/>
  <c r="L223" i="11"/>
  <c r="L197" i="11"/>
  <c r="L166" i="11"/>
  <c r="L457" i="11"/>
  <c r="L82" i="11"/>
  <c r="L421" i="11"/>
  <c r="L153" i="11"/>
  <c r="L267" i="11"/>
  <c r="L407" i="11"/>
  <c r="L134" i="11"/>
  <c r="L231" i="11"/>
  <c r="L459" i="11"/>
  <c r="L150" i="11"/>
  <c r="L362" i="11"/>
  <c r="L135" i="11"/>
  <c r="L531" i="11"/>
  <c r="L563" i="11"/>
  <c r="L595" i="11"/>
  <c r="L297" i="11"/>
  <c r="L118" i="11"/>
  <c r="L234" i="11"/>
  <c r="L341" i="11"/>
  <c r="L66" i="11"/>
  <c r="L413" i="11"/>
  <c r="L512" i="11"/>
  <c r="L554" i="11"/>
  <c r="L597" i="11"/>
  <c r="L179" i="11"/>
  <c r="L508" i="11"/>
  <c r="L550" i="11"/>
  <c r="L593" i="11"/>
  <c r="L387" i="11"/>
  <c r="L160" i="11"/>
  <c r="L411" i="11"/>
  <c r="L514" i="11"/>
  <c r="L557" i="11"/>
  <c r="L359" i="11"/>
  <c r="L282" i="11"/>
  <c r="L510" i="11"/>
  <c r="L553" i="11"/>
  <c r="L596" i="11"/>
  <c r="L241" i="11"/>
  <c r="L489" i="11"/>
  <c r="L391" i="11"/>
  <c r="L334" i="11"/>
  <c r="L368" i="11"/>
  <c r="L402" i="11"/>
  <c r="L326" i="11"/>
  <c r="L463" i="11"/>
  <c r="L253" i="11"/>
  <c r="L145" i="11"/>
  <c r="L279" i="11"/>
  <c r="L165" i="11"/>
  <c r="L171" i="11"/>
  <c r="L295" i="11"/>
  <c r="L464" i="11"/>
  <c r="L157" i="11"/>
  <c r="L355" i="11"/>
  <c r="L316" i="11"/>
  <c r="L173" i="11"/>
  <c r="L399" i="11"/>
  <c r="L80" i="11"/>
  <c r="L293" i="11"/>
  <c r="L264" i="11"/>
  <c r="L240" i="11"/>
  <c r="L233" i="11"/>
  <c r="L210" i="11"/>
  <c r="L482" i="11"/>
  <c r="L154" i="11"/>
  <c r="L104" i="11"/>
  <c r="L159" i="11"/>
  <c r="L269" i="11"/>
  <c r="L105" i="11"/>
  <c r="L108" i="11"/>
  <c r="L255" i="11"/>
  <c r="L147" i="11"/>
  <c r="L175" i="11"/>
  <c r="L416" i="11"/>
  <c r="L85" i="11"/>
  <c r="L535" i="11"/>
  <c r="L567" i="11"/>
  <c r="L599" i="11"/>
  <c r="L441" i="11"/>
  <c r="L365" i="11"/>
  <c r="L177" i="11"/>
  <c r="L141" i="11"/>
  <c r="L214" i="11"/>
  <c r="L478" i="11"/>
  <c r="L517" i="11"/>
  <c r="L560" i="11"/>
  <c r="L375" i="11"/>
  <c r="L137" i="11"/>
  <c r="L513" i="11"/>
  <c r="L556" i="11"/>
  <c r="L598" i="11"/>
  <c r="L467" i="11"/>
  <c r="L178" i="11"/>
  <c r="L430" i="11"/>
  <c r="L520" i="11"/>
  <c r="L562" i="11"/>
  <c r="L89" i="11"/>
  <c r="L290" i="11"/>
  <c r="L516" i="11"/>
  <c r="L558" i="11"/>
  <c r="L374" i="11"/>
  <c r="L502" i="11"/>
  <c r="L162" i="11"/>
  <c r="L414" i="11"/>
  <c r="L380" i="11"/>
  <c r="L379" i="11"/>
  <c r="L436" i="11"/>
  <c r="L354" i="11"/>
  <c r="L486" i="11"/>
  <c r="L277" i="11"/>
  <c r="L251" i="11"/>
  <c r="L304" i="11"/>
  <c r="L203" i="11"/>
  <c r="L202" i="11"/>
  <c r="L321" i="11"/>
  <c r="L466" i="11"/>
  <c r="L181" i="11"/>
  <c r="L361" i="11"/>
  <c r="L347" i="11"/>
  <c r="L188" i="11"/>
  <c r="L417" i="11"/>
  <c r="L288" i="11"/>
  <c r="L352" i="11"/>
  <c r="L395" i="11"/>
  <c r="L283" i="11"/>
  <c r="L462" i="11"/>
  <c r="L252" i="11"/>
  <c r="L140" i="11"/>
  <c r="L242" i="11"/>
  <c r="L128" i="11"/>
  <c r="L170" i="11"/>
  <c r="L276" i="11"/>
  <c r="L428" i="11"/>
  <c r="L121" i="11"/>
  <c r="L298" i="11"/>
  <c r="L102" i="11"/>
  <c r="L207" i="11"/>
  <c r="L422" i="11"/>
  <c r="L507" i="11"/>
  <c r="L539" i="11"/>
  <c r="L571" i="11"/>
  <c r="L261" i="11"/>
  <c r="L227" i="11"/>
  <c r="L235" i="11"/>
  <c r="L426" i="11"/>
  <c r="L483" i="11"/>
  <c r="L169" i="11"/>
  <c r="L221" i="11"/>
  <c r="L522" i="11"/>
  <c r="L565" i="11"/>
  <c r="L64" i="11"/>
  <c r="L198" i="11"/>
  <c r="L518" i="11"/>
  <c r="L561" i="11"/>
  <c r="L237" i="11"/>
  <c r="L244" i="11"/>
  <c r="L215" i="11"/>
  <c r="L132" i="11"/>
  <c r="L525" i="11"/>
  <c r="L568" i="11"/>
  <c r="L442" i="11"/>
  <c r="L217" i="11"/>
  <c r="L521" i="11"/>
  <c r="L564" i="11"/>
  <c r="L420" i="11"/>
  <c r="L465" i="11"/>
  <c r="L189" i="11"/>
  <c r="L431" i="11"/>
  <c r="L474" i="11"/>
  <c r="L412" i="11"/>
  <c r="L155" i="11"/>
  <c r="L398" i="11"/>
  <c r="L262" i="11"/>
  <c r="L286" i="11"/>
  <c r="L294" i="11"/>
  <c r="L250" i="11"/>
  <c r="L311" i="11"/>
  <c r="L209" i="11"/>
  <c r="L330" i="11"/>
  <c r="L472" i="11"/>
  <c r="L224" i="11"/>
  <c r="L386" i="11"/>
  <c r="L32" i="11"/>
  <c r="L216" i="11"/>
  <c r="L448" i="11"/>
  <c r="L360" i="11"/>
  <c r="L378" i="11"/>
  <c r="L403" i="11"/>
  <c r="L345" i="11"/>
  <c r="L479" i="11"/>
  <c r="L254" i="11"/>
  <c r="L148" i="11"/>
  <c r="L274" i="11"/>
  <c r="L182" i="11"/>
  <c r="L172" i="11"/>
  <c r="L287" i="11"/>
  <c r="L437" i="11"/>
  <c r="L37" i="11"/>
  <c r="L327" i="11"/>
  <c r="L72" i="11"/>
  <c r="L243" i="11"/>
  <c r="L451" i="11"/>
  <c r="L511" i="11"/>
  <c r="L543" i="11"/>
  <c r="L575" i="11"/>
  <c r="L363" i="11"/>
  <c r="L424" i="11"/>
  <c r="L366" i="11"/>
  <c r="L419" i="11"/>
  <c r="L152" i="11"/>
  <c r="L58" i="11"/>
  <c r="L338" i="11"/>
  <c r="L528" i="11"/>
  <c r="L570" i="11"/>
  <c r="L372" i="11"/>
  <c r="L91" i="11"/>
  <c r="L524" i="11"/>
  <c r="L566" i="11"/>
  <c r="L68" i="11"/>
  <c r="L142" i="11"/>
  <c r="L257" i="11"/>
  <c r="L494" i="11"/>
  <c r="L530" i="11"/>
  <c r="L573" i="11"/>
  <c r="L112" i="11"/>
  <c r="L299" i="11"/>
  <c r="L526" i="11"/>
  <c r="L569" i="11"/>
  <c r="L443" i="11"/>
  <c r="L246" i="11"/>
  <c r="L220" i="11"/>
  <c r="L219" i="11"/>
  <c r="L488" i="11"/>
  <c r="L444" i="11"/>
  <c r="L176" i="11"/>
  <c r="L440" i="11"/>
  <c r="L308" i="11"/>
  <c r="L318" i="11"/>
  <c r="L423" i="11"/>
  <c r="L314" i="11"/>
  <c r="L337" i="11"/>
  <c r="L222" i="11"/>
  <c r="L350" i="11"/>
  <c r="L95" i="11"/>
  <c r="L228" i="11"/>
  <c r="L396" i="11"/>
  <c r="L458" i="11"/>
  <c r="L273" i="11"/>
  <c r="L452" i="11"/>
  <c r="L388" i="11"/>
  <c r="L397" i="11"/>
  <c r="L468" i="11"/>
  <c r="L377" i="11"/>
  <c r="L151" i="11"/>
  <c r="L278" i="11"/>
  <c r="L256" i="11"/>
  <c r="L291" i="11"/>
  <c r="L310" i="11"/>
  <c r="L183" i="11"/>
  <c r="L124" i="11"/>
  <c r="L115" i="11"/>
  <c r="L49" i="11"/>
  <c r="L339" i="11"/>
  <c r="L367" i="11"/>
  <c r="L315" i="11"/>
  <c r="L499" i="11"/>
  <c r="L515" i="11"/>
  <c r="L547" i="11"/>
  <c r="L579" i="11"/>
  <c r="L449" i="11"/>
  <c r="L497" i="11"/>
  <c r="L79" i="11"/>
  <c r="L477" i="11"/>
  <c r="L211" i="11"/>
  <c r="L249" i="11"/>
  <c r="L496" i="11"/>
  <c r="L533" i="11"/>
  <c r="L576" i="11"/>
  <c r="L370" i="11"/>
  <c r="L284" i="11"/>
  <c r="L529" i="11"/>
  <c r="L572" i="11"/>
  <c r="L469" i="11"/>
  <c r="L408" i="11"/>
  <c r="L270" i="11"/>
  <c r="L504" i="11"/>
  <c r="L536" i="11"/>
  <c r="L578" i="11"/>
  <c r="L265" i="11"/>
  <c r="L81" i="11"/>
  <c r="L532" i="11"/>
  <c r="L574" i="11"/>
  <c r="L470" i="11"/>
  <c r="L213" i="11"/>
  <c r="L258" i="11"/>
  <c r="L289" i="11"/>
  <c r="L168" i="11"/>
  <c r="L280" i="11"/>
  <c r="L200" i="11"/>
  <c r="L491" i="11"/>
  <c r="L400" i="11"/>
  <c r="L381" i="11"/>
  <c r="L41" i="11"/>
  <c r="L110" i="11"/>
  <c r="L425" i="11"/>
  <c r="L113" i="11"/>
  <c r="L125" i="11"/>
  <c r="L123" i="11"/>
  <c r="L239" i="11"/>
  <c r="L460" i="11"/>
  <c r="L302" i="11"/>
  <c r="L329" i="11"/>
  <c r="L500" i="11"/>
  <c r="L22" i="11"/>
  <c r="L429" i="11"/>
  <c r="L161" i="11"/>
  <c r="L405" i="11"/>
  <c r="L307" i="11"/>
  <c r="L296" i="11"/>
  <c r="L418" i="11"/>
  <c r="L305" i="11"/>
  <c r="L312" i="11"/>
  <c r="L204" i="11"/>
  <c r="L324" i="11"/>
  <c r="L471" i="11"/>
  <c r="L158" i="11"/>
  <c r="L356" i="11"/>
  <c r="L109" i="11"/>
  <c r="L333" i="11"/>
  <c r="L501" i="11"/>
  <c r="L493" i="11"/>
  <c r="L519" i="11"/>
  <c r="L551" i="11"/>
  <c r="L583" i="11"/>
  <c r="L236" i="11"/>
  <c r="L263" i="11"/>
  <c r="L266" i="11"/>
  <c r="L192" i="11"/>
  <c r="L248" i="11"/>
  <c r="L122" i="11"/>
  <c r="L101" i="11"/>
  <c r="L538" i="11"/>
  <c r="L581" i="11"/>
  <c r="L455" i="11"/>
  <c r="L503" i="11"/>
  <c r="L534" i="11"/>
  <c r="L577" i="11"/>
  <c r="L490" i="11"/>
  <c r="L303" i="11"/>
  <c r="L320" i="11"/>
  <c r="L36" i="11"/>
  <c r="L541" i="11"/>
  <c r="L584" i="11"/>
  <c r="L364" i="11"/>
  <c r="L495" i="11"/>
  <c r="L537" i="11"/>
  <c r="L580" i="11"/>
  <c r="L281" i="11"/>
  <c r="L404" i="11"/>
  <c r="L306" i="11"/>
  <c r="L144" i="11"/>
  <c r="L185" i="11"/>
  <c r="L190" i="11"/>
  <c r="L218" i="11"/>
  <c r="L174" i="11"/>
  <c r="L485" i="11"/>
  <c r="L427" i="11"/>
  <c r="L232" i="11"/>
  <c r="L434" i="11"/>
  <c r="L439" i="11"/>
  <c r="L260" i="11"/>
  <c r="L401" i="11"/>
  <c r="L117" i="11"/>
  <c r="L259" i="11"/>
  <c r="L191" i="11"/>
  <c r="L99" i="11"/>
  <c r="L335" i="11"/>
  <c r="L492" i="11"/>
  <c r="L164" i="11"/>
  <c r="L473" i="11"/>
  <c r="L180" i="11"/>
  <c r="L453" i="11"/>
  <c r="L309" i="11"/>
  <c r="L348" i="11"/>
  <c r="L450" i="11"/>
  <c r="L114" i="11"/>
  <c r="L353" i="11"/>
  <c r="L229" i="11"/>
  <c r="L351" i="11"/>
  <c r="L476" i="11"/>
  <c r="L194" i="11"/>
  <c r="L384" i="11"/>
  <c r="L342" i="11"/>
  <c r="L336" i="11"/>
  <c r="L136" i="11"/>
  <c r="L432" i="11"/>
  <c r="L292" i="11"/>
  <c r="L138" i="11"/>
  <c r="L373" i="11"/>
  <c r="L358" i="11"/>
  <c r="L371" i="11"/>
  <c r="L369" i="11"/>
  <c r="L146" i="11"/>
  <c r="L389" i="11"/>
  <c r="L195" i="11"/>
  <c r="T517" i="11"/>
  <c r="T549" i="11"/>
  <c r="T581" i="11"/>
  <c r="T297" i="11"/>
  <c r="T266" i="11"/>
  <c r="T248" i="11"/>
  <c r="T445" i="11"/>
  <c r="T50" i="11"/>
  <c r="T193" i="11"/>
  <c r="T197" i="11"/>
  <c r="T516" i="11"/>
  <c r="T548" i="11"/>
  <c r="T580" i="11"/>
  <c r="T89" i="11"/>
  <c r="T406" i="11"/>
  <c r="T91" i="11"/>
  <c r="T162" i="11"/>
  <c r="T474" i="11"/>
  <c r="T155" i="11"/>
  <c r="T262" i="11"/>
  <c r="T555" i="11"/>
  <c r="T227" i="11"/>
  <c r="T169" i="11"/>
  <c r="T429" i="11"/>
  <c r="T210" i="11"/>
  <c r="T78" i="11"/>
  <c r="T172" i="11"/>
  <c r="T105" i="11"/>
  <c r="T327" i="11"/>
  <c r="T546" i="11"/>
  <c r="T68" i="11"/>
  <c r="T142" i="11"/>
  <c r="T521" i="11"/>
  <c r="T553" i="11"/>
  <c r="T585" i="11"/>
  <c r="T441" i="11"/>
  <c r="T435" i="11"/>
  <c r="T409" i="11"/>
  <c r="T160" i="11"/>
  <c r="T288" i="11"/>
  <c r="T395" i="11"/>
  <c r="T462" i="11"/>
  <c r="T520" i="11"/>
  <c r="T552" i="11"/>
  <c r="T584" i="11"/>
  <c r="T372" i="11"/>
  <c r="T475" i="11"/>
  <c r="T217" i="11"/>
  <c r="T220" i="11"/>
  <c r="T168" i="11"/>
  <c r="T200" i="11"/>
  <c r="T498" i="11"/>
  <c r="T563" i="11"/>
  <c r="T118" i="11"/>
  <c r="T300" i="11"/>
  <c r="T264" i="11"/>
  <c r="T254" i="11"/>
  <c r="T305" i="11"/>
  <c r="T204" i="11"/>
  <c r="T437" i="11"/>
  <c r="T496" i="11"/>
  <c r="T554" i="11"/>
  <c r="T469" i="11"/>
  <c r="T408" i="11"/>
  <c r="T495" i="11"/>
  <c r="T525" i="11"/>
  <c r="T557" i="11"/>
  <c r="T589" i="11"/>
  <c r="T94" i="11"/>
  <c r="T177" i="11"/>
  <c r="T214" i="11"/>
  <c r="T215" i="11"/>
  <c r="T388" i="11"/>
  <c r="T468" i="11"/>
  <c r="T151" i="11"/>
  <c r="T524" i="11"/>
  <c r="T556" i="11"/>
  <c r="T588" i="11"/>
  <c r="T442" i="11"/>
  <c r="T179" i="11"/>
  <c r="T30" i="11"/>
  <c r="T306" i="11"/>
  <c r="T271" i="11"/>
  <c r="T238" i="11"/>
  <c r="T507" i="11"/>
  <c r="T571" i="11"/>
  <c r="T79" i="11"/>
  <c r="T478" i="11"/>
  <c r="T161" i="11"/>
  <c r="T296" i="11"/>
  <c r="T421" i="11"/>
  <c r="T229" i="11"/>
  <c r="T471" i="11"/>
  <c r="T36" i="11"/>
  <c r="T562" i="11"/>
  <c r="T490" i="11"/>
  <c r="T76" i="11"/>
  <c r="T533" i="11"/>
  <c r="T565" i="11"/>
  <c r="T597" i="11"/>
  <c r="T263" i="11"/>
  <c r="T192" i="11"/>
  <c r="T122" i="11"/>
  <c r="T323" i="11"/>
  <c r="T186" i="11"/>
  <c r="T223" i="11"/>
  <c r="T503" i="11"/>
  <c r="T532" i="11"/>
  <c r="T564" i="11"/>
  <c r="T596" i="11"/>
  <c r="T455" i="11"/>
  <c r="T137" i="11"/>
  <c r="T23" i="11"/>
  <c r="T414" i="11"/>
  <c r="T412" i="11"/>
  <c r="T398" i="11"/>
  <c r="T523" i="11"/>
  <c r="T587" i="11"/>
  <c r="T477" i="11"/>
  <c r="T257" i="11"/>
  <c r="T405" i="11"/>
  <c r="T482" i="11"/>
  <c r="T182" i="11"/>
  <c r="T276" i="11"/>
  <c r="T121" i="11"/>
  <c r="T514" i="11"/>
  <c r="T578" i="11"/>
  <c r="T383" i="11"/>
  <c r="T54" i="11"/>
  <c r="T529" i="11"/>
  <c r="T593" i="11"/>
  <c r="T419" i="11"/>
  <c r="T270" i="11"/>
  <c r="T180" i="11"/>
  <c r="T528" i="11"/>
  <c r="T592" i="11"/>
  <c r="T230" i="11"/>
  <c r="T349" i="11"/>
  <c r="T326" i="11"/>
  <c r="T579" i="11"/>
  <c r="T447" i="11"/>
  <c r="T415" i="11"/>
  <c r="T267" i="11"/>
  <c r="T506" i="11"/>
  <c r="T344" i="11"/>
  <c r="T391" i="11"/>
  <c r="T176" i="11"/>
  <c r="T318" i="11"/>
  <c r="T250" i="11"/>
  <c r="T2" i="11"/>
  <c r="T38" i="11"/>
  <c r="T259" i="11"/>
  <c r="T591" i="11"/>
  <c r="T178" i="11"/>
  <c r="T252" i="11"/>
  <c r="T153" i="11"/>
  <c r="T49" i="11"/>
  <c r="T150" i="11"/>
  <c r="T551" i="11"/>
  <c r="T457" i="11"/>
  <c r="T37" i="11"/>
  <c r="T451" i="11"/>
  <c r="T24" i="11"/>
  <c r="T165" i="11"/>
  <c r="T188" i="11"/>
  <c r="T574" i="11"/>
  <c r="T404" i="11"/>
  <c r="T253" i="11"/>
  <c r="T202" i="11"/>
  <c r="T239" i="11"/>
  <c r="T34" i="11"/>
  <c r="T448" i="11"/>
  <c r="T319" i="11"/>
  <c r="T128" i="11"/>
  <c r="T367" i="11"/>
  <c r="T443" i="11"/>
  <c r="T481" i="11"/>
  <c r="T361" i="11"/>
  <c r="T537" i="11"/>
  <c r="T261" i="11"/>
  <c r="T245" i="11"/>
  <c r="T411" i="11"/>
  <c r="T283" i="11"/>
  <c r="T536" i="11"/>
  <c r="T359" i="11"/>
  <c r="T282" i="11"/>
  <c r="T289" i="11"/>
  <c r="T491" i="11"/>
  <c r="T595" i="11"/>
  <c r="T376" i="11"/>
  <c r="T148" i="11"/>
  <c r="T124" i="11"/>
  <c r="T522" i="11"/>
  <c r="T387" i="11"/>
  <c r="T219" i="11"/>
  <c r="T272" i="11"/>
  <c r="T427" i="11"/>
  <c r="T110" i="11"/>
  <c r="T209" i="11"/>
  <c r="T464" i="11"/>
  <c r="T332" i="11"/>
  <c r="T236" i="11"/>
  <c r="T430" i="11"/>
  <c r="T348" i="11"/>
  <c r="T183" i="11"/>
  <c r="T231" i="11"/>
  <c r="T207" i="11"/>
  <c r="T583" i="11"/>
  <c r="T131" i="11"/>
  <c r="T298" i="11"/>
  <c r="T518" i="11"/>
  <c r="T438" i="11"/>
  <c r="T171" i="11"/>
  <c r="T335" i="11"/>
  <c r="T590" i="11"/>
  <c r="T189" i="11"/>
  <c r="T381" i="11"/>
  <c r="T260" i="11"/>
  <c r="T355" i="11"/>
  <c r="T302" i="11"/>
  <c r="T500" i="11"/>
  <c r="T338" i="11"/>
  <c r="T170" i="11"/>
  <c r="T83" i="11"/>
  <c r="T392" i="11"/>
  <c r="T120" i="11"/>
  <c r="T316" i="11"/>
  <c r="T541" i="11"/>
  <c r="T449" i="11"/>
  <c r="T141" i="11"/>
  <c r="T62" i="11"/>
  <c r="T377" i="11"/>
  <c r="T540" i="11"/>
  <c r="T375" i="11"/>
  <c r="T198" i="11"/>
  <c r="T187" i="11"/>
  <c r="T205" i="11"/>
  <c r="T363" i="11"/>
  <c r="T133" i="11"/>
  <c r="T418" i="11"/>
  <c r="T73" i="11"/>
  <c r="T530" i="11"/>
  <c r="T467" i="11"/>
  <c r="T144" i="11"/>
  <c r="T440" i="11"/>
  <c r="T487" i="11"/>
  <c r="T434" i="11"/>
  <c r="T113" i="11"/>
  <c r="T472" i="11"/>
  <c r="T77" i="11"/>
  <c r="T424" i="11"/>
  <c r="T80" i="11"/>
  <c r="T140" i="11"/>
  <c r="T247" i="11"/>
  <c r="T339" i="11"/>
  <c r="T315" i="11"/>
  <c r="T211" i="11"/>
  <c r="T291" i="11"/>
  <c r="T356" i="11"/>
  <c r="T534" i="11"/>
  <c r="T130" i="11"/>
  <c r="T330" i="11"/>
  <c r="T357" i="11"/>
  <c r="T420" i="11"/>
  <c r="T431" i="11"/>
  <c r="T145" i="11"/>
  <c r="T295" i="11"/>
  <c r="T386" i="11"/>
  <c r="T127" i="11"/>
  <c r="T85" i="11"/>
  <c r="T378" i="11"/>
  <c r="T269" i="11"/>
  <c r="T175" i="11"/>
  <c r="T246" i="11"/>
  <c r="T425" i="11"/>
  <c r="T139" i="11"/>
  <c r="T545" i="11"/>
  <c r="T285" i="11"/>
  <c r="T152" i="11"/>
  <c r="T132" i="11"/>
  <c r="T453" i="11"/>
  <c r="T544" i="11"/>
  <c r="T70" i="11"/>
  <c r="T290" i="11"/>
  <c r="T334" i="11"/>
  <c r="T463" i="11"/>
  <c r="T331" i="11"/>
  <c r="T293" i="11"/>
  <c r="T154" i="11"/>
  <c r="T390" i="11"/>
  <c r="T538" i="11"/>
  <c r="T244" i="11"/>
  <c r="T111" i="11"/>
  <c r="T461" i="11"/>
  <c r="T251" i="11"/>
  <c r="T480" i="11"/>
  <c r="T268" i="11"/>
  <c r="T95" i="11"/>
  <c r="T511" i="11"/>
  <c r="T235" i="11"/>
  <c r="T184" i="11"/>
  <c r="T450" i="11"/>
  <c r="T287" i="11"/>
  <c r="T384" i="11"/>
  <c r="T336" i="11"/>
  <c r="T249" i="11"/>
  <c r="T385" i="11"/>
  <c r="T147" i="11"/>
  <c r="T566" i="11"/>
  <c r="T436" i="11"/>
  <c r="T466" i="11"/>
  <c r="T452" i="11"/>
  <c r="T470" i="11"/>
  <c r="T185" i="11"/>
  <c r="T100" i="11"/>
  <c r="T125" i="11"/>
  <c r="T460" i="11"/>
  <c r="T173" i="11"/>
  <c r="T519" i="11"/>
  <c r="T403" i="11"/>
  <c r="T407" i="11"/>
  <c r="T333" i="11"/>
  <c r="T322" i="11"/>
  <c r="T222" i="11"/>
  <c r="T273" i="11"/>
  <c r="T504" i="11"/>
  <c r="T561" i="11"/>
  <c r="T497" i="11"/>
  <c r="T58" i="11"/>
  <c r="T164" i="11"/>
  <c r="T494" i="11"/>
  <c r="T560" i="11"/>
  <c r="T370" i="11"/>
  <c r="T299" i="11"/>
  <c r="T368" i="11"/>
  <c r="T515" i="11"/>
  <c r="T234" i="11"/>
  <c r="T240" i="11"/>
  <c r="T104" i="11"/>
  <c r="T103" i="11"/>
  <c r="T570" i="11"/>
  <c r="T129" i="11"/>
  <c r="T488" i="11"/>
  <c r="T308" i="11"/>
  <c r="T423" i="11"/>
  <c r="T203" i="11"/>
  <c r="T55" i="11"/>
  <c r="T117" i="11"/>
  <c r="T527" i="11"/>
  <c r="T426" i="11"/>
  <c r="T484" i="11"/>
  <c r="T274" i="11"/>
  <c r="T351" i="11"/>
  <c r="T459" i="11"/>
  <c r="T362" i="11"/>
  <c r="T320" i="11"/>
  <c r="T353" i="11"/>
  <c r="T97" i="11"/>
  <c r="T582" i="11"/>
  <c r="T486" i="11"/>
  <c r="T47" i="11"/>
  <c r="T510" i="11"/>
  <c r="T393" i="11"/>
  <c r="T190" i="11"/>
  <c r="T90" i="11"/>
  <c r="T126" i="11"/>
  <c r="T191" i="11"/>
  <c r="T216" i="11"/>
  <c r="T535" i="11"/>
  <c r="T479" i="11"/>
  <c r="T115" i="11"/>
  <c r="T416" i="11"/>
  <c r="T380" i="11"/>
  <c r="T275" i="11"/>
  <c r="T417" i="11"/>
  <c r="T505" i="11"/>
  <c r="T569" i="11"/>
  <c r="T206" i="11"/>
  <c r="T313" i="11"/>
  <c r="T352" i="11"/>
  <c r="T101" i="11"/>
  <c r="T568" i="11"/>
  <c r="T265" i="11"/>
  <c r="T81" i="11"/>
  <c r="T280" i="11"/>
  <c r="T531" i="11"/>
  <c r="T167" i="11"/>
  <c r="T233" i="11"/>
  <c r="T312" i="11"/>
  <c r="T158" i="11"/>
  <c r="T586" i="11"/>
  <c r="T303" i="11"/>
  <c r="T325" i="11"/>
  <c r="T485" i="11"/>
  <c r="T232" i="11"/>
  <c r="T337" i="11"/>
  <c r="T321" i="11"/>
  <c r="T88" i="11"/>
  <c r="T543" i="11"/>
  <c r="T341" i="11"/>
  <c r="T212" i="11"/>
  <c r="T114" i="11"/>
  <c r="T428" i="11"/>
  <c r="T72" i="11"/>
  <c r="T422" i="11"/>
  <c r="T360" i="11"/>
  <c r="T5" i="11"/>
  <c r="T116" i="11"/>
  <c r="T374" i="11"/>
  <c r="T286" i="11"/>
  <c r="T317" i="11"/>
  <c r="T526" i="11"/>
  <c r="T241" i="11"/>
  <c r="T218" i="11"/>
  <c r="T314" i="11"/>
  <c r="T18" i="11"/>
  <c r="T87" i="11"/>
  <c r="T329" i="11"/>
  <c r="T567" i="11"/>
  <c r="T278" i="11"/>
  <c r="T194" i="11"/>
  <c r="T501" i="11"/>
  <c r="T379" i="11"/>
  <c r="T410" i="11"/>
  <c r="T492" i="11"/>
  <c r="T509" i="11"/>
  <c r="T573" i="11"/>
  <c r="T365" i="11"/>
  <c r="T413" i="11"/>
  <c r="T397" i="11"/>
  <c r="T508" i="11"/>
  <c r="T572" i="11"/>
  <c r="T301" i="11"/>
  <c r="T284" i="11"/>
  <c r="T208" i="11"/>
  <c r="T539" i="11"/>
  <c r="T483" i="11"/>
  <c r="T307" i="11"/>
  <c r="T433" i="11"/>
  <c r="T225" i="11"/>
  <c r="T594" i="11"/>
  <c r="T489" i="11"/>
  <c r="T444" i="11"/>
  <c r="T226" i="11"/>
  <c r="T119" i="11"/>
  <c r="T439" i="11"/>
  <c r="T350" i="11"/>
  <c r="T181" i="11"/>
  <c r="T559" i="11"/>
  <c r="T66" i="11"/>
  <c r="T143" i="11"/>
  <c r="T19" i="11"/>
  <c r="T476" i="11"/>
  <c r="T109" i="11"/>
  <c r="T499" i="11"/>
  <c r="T345" i="11"/>
  <c r="T324" i="11"/>
  <c r="T243" i="11"/>
  <c r="T281" i="11"/>
  <c r="T294" i="11"/>
  <c r="T396" i="11"/>
  <c r="T542" i="11"/>
  <c r="T465" i="11"/>
  <c r="T174" i="11"/>
  <c r="T311" i="11"/>
  <c r="T123" i="11"/>
  <c r="T347" i="11"/>
  <c r="T343" i="11"/>
  <c r="T599" i="11"/>
  <c r="T256" i="11"/>
  <c r="T394" i="11"/>
  <c r="T550" i="11"/>
  <c r="T354" i="11"/>
  <c r="T84" i="11"/>
  <c r="T221" i="11"/>
  <c r="T328" i="11"/>
  <c r="T279" i="11"/>
  <c r="T108" i="11"/>
  <c r="T107" i="11"/>
  <c r="T196" i="11"/>
  <c r="T473" i="11"/>
  <c r="T456" i="11"/>
  <c r="T163" i="11"/>
  <c r="T342" i="11"/>
  <c r="T558" i="11"/>
  <c r="T242" i="11"/>
  <c r="T512" i="11"/>
  <c r="T159" i="11"/>
  <c r="T401" i="11"/>
  <c r="T493" i="11"/>
  <c r="T213" i="11"/>
  <c r="T102" i="11"/>
  <c r="T576" i="11"/>
  <c r="T255" i="11"/>
  <c r="T228" i="11"/>
  <c r="T166" i="11"/>
  <c r="T400" i="11"/>
  <c r="T598" i="11"/>
  <c r="T364" i="11"/>
  <c r="T237" i="11"/>
  <c r="T575" i="11"/>
  <c r="T201" i="11"/>
  <c r="T156" i="11"/>
  <c r="T199" i="11"/>
  <c r="T513" i="11"/>
  <c r="T446" i="11"/>
  <c r="T258" i="11"/>
  <c r="T63" i="11"/>
  <c r="T346" i="11"/>
  <c r="T157" i="11"/>
  <c r="T224" i="11"/>
  <c r="T577" i="11"/>
  <c r="T402" i="11"/>
  <c r="T382" i="11"/>
  <c r="T309" i="11"/>
  <c r="T502" i="11"/>
  <c r="T458" i="11"/>
  <c r="T366" i="11"/>
  <c r="T547" i="11"/>
  <c r="T277" i="11"/>
  <c r="T310" i="11"/>
  <c r="T304" i="11"/>
  <c r="T399" i="11"/>
  <c r="T146" i="11"/>
  <c r="T369" i="11"/>
  <c r="T389" i="11"/>
  <c r="T136" i="11"/>
  <c r="T195" i="11"/>
  <c r="T48" i="11"/>
  <c r="T432" i="11"/>
  <c r="T292" i="11"/>
  <c r="T138" i="11"/>
  <c r="T373" i="11"/>
  <c r="T358" i="11"/>
  <c r="T371" i="11"/>
  <c r="E135" i="11"/>
  <c r="E516" i="11"/>
  <c r="E531" i="11"/>
  <c r="E548" i="11"/>
  <c r="E564" i="11"/>
  <c r="E580" i="11"/>
  <c r="E596" i="11"/>
  <c r="E59" i="11"/>
  <c r="E517" i="11"/>
  <c r="E533" i="11"/>
  <c r="E549" i="11"/>
  <c r="E565" i="11"/>
  <c r="E581" i="11"/>
  <c r="E597" i="11"/>
  <c r="E76" i="11"/>
  <c r="E518" i="11"/>
  <c r="E534" i="11"/>
  <c r="E550" i="11"/>
  <c r="E566" i="11"/>
  <c r="E582" i="11"/>
  <c r="E598" i="11"/>
  <c r="E106" i="11"/>
  <c r="E519" i="11"/>
  <c r="E535" i="11"/>
  <c r="E551" i="11"/>
  <c r="E567" i="11"/>
  <c r="E583" i="11"/>
  <c r="E599" i="11"/>
  <c r="E494" i="11"/>
  <c r="E85" i="11"/>
  <c r="E520" i="11"/>
  <c r="E536" i="11"/>
  <c r="E552" i="11"/>
  <c r="E568" i="11"/>
  <c r="E584" i="11"/>
  <c r="E493" i="11"/>
  <c r="E506" i="11"/>
  <c r="E521" i="11"/>
  <c r="E538" i="11"/>
  <c r="E554" i="11"/>
  <c r="E569" i="11"/>
  <c r="E585" i="11"/>
  <c r="E492" i="11"/>
  <c r="E495" i="11"/>
  <c r="E505" i="11"/>
  <c r="E522" i="11"/>
  <c r="E537" i="11"/>
  <c r="E553" i="11"/>
  <c r="E570" i="11"/>
  <c r="E586" i="11"/>
  <c r="E496" i="11"/>
  <c r="E508" i="11"/>
  <c r="E523" i="11"/>
  <c r="E540" i="11"/>
  <c r="E555" i="11"/>
  <c r="E571" i="11"/>
  <c r="E587" i="11"/>
  <c r="E499" i="11"/>
  <c r="E498" i="11"/>
  <c r="E507" i="11"/>
  <c r="E524" i="11"/>
  <c r="E539" i="11"/>
  <c r="E556" i="11"/>
  <c r="E572" i="11"/>
  <c r="E588" i="11"/>
  <c r="E503" i="11"/>
  <c r="E510" i="11"/>
  <c r="E525" i="11"/>
  <c r="E542" i="11"/>
  <c r="E558" i="11"/>
  <c r="E573" i="11"/>
  <c r="E589" i="11"/>
  <c r="E502" i="11"/>
  <c r="E504" i="11"/>
  <c r="E509" i="11"/>
  <c r="E526" i="11"/>
  <c r="E541" i="11"/>
  <c r="E557" i="11"/>
  <c r="E574" i="11"/>
  <c r="E590" i="11"/>
  <c r="E61" i="11"/>
  <c r="E512" i="11"/>
  <c r="E527" i="11"/>
  <c r="E543" i="11"/>
  <c r="E559" i="11"/>
  <c r="E575" i="11"/>
  <c r="E591" i="11"/>
  <c r="E500" i="11"/>
  <c r="E77" i="11"/>
  <c r="E511" i="11"/>
  <c r="E528" i="11"/>
  <c r="E544" i="11"/>
  <c r="E560" i="11"/>
  <c r="E576" i="11"/>
  <c r="E592" i="11"/>
  <c r="E101" i="11"/>
  <c r="E514" i="11"/>
  <c r="E529" i="11"/>
  <c r="E546" i="11"/>
  <c r="E561" i="11"/>
  <c r="E577" i="11"/>
  <c r="E593" i="11"/>
  <c r="E497" i="11"/>
  <c r="E594" i="11"/>
  <c r="E501" i="11"/>
  <c r="E36" i="11"/>
  <c r="E86" i="11"/>
  <c r="E515" i="11"/>
  <c r="E513" i="11"/>
  <c r="E532" i="11"/>
  <c r="E530" i="11"/>
  <c r="E547" i="11"/>
  <c r="E545" i="11"/>
  <c r="E563" i="11"/>
  <c r="E562" i="11"/>
  <c r="E579" i="11"/>
  <c r="E578" i="11"/>
  <c r="E595" i="11"/>
  <c r="E476" i="11"/>
  <c r="E381" i="11"/>
  <c r="E460" i="11"/>
  <c r="E283" i="11"/>
  <c r="E391" i="11"/>
  <c r="E337" i="11"/>
  <c r="E479" i="11"/>
  <c r="E433" i="11"/>
  <c r="E416" i="11"/>
  <c r="E480" i="11"/>
  <c r="E292" i="11"/>
  <c r="E192" i="11"/>
  <c r="E378" i="11"/>
  <c r="E75" i="11"/>
  <c r="E186" i="11"/>
  <c r="E130" i="11"/>
  <c r="E176" i="11"/>
  <c r="E243" i="11"/>
  <c r="E372" i="11"/>
  <c r="E228" i="11"/>
  <c r="E407" i="11"/>
  <c r="E274" i="11"/>
  <c r="E322" i="11"/>
  <c r="E360" i="11"/>
  <c r="E88" i="11"/>
  <c r="E293" i="11"/>
  <c r="E236" i="11"/>
  <c r="E300" i="11"/>
  <c r="E405" i="11"/>
  <c r="E152" i="11"/>
  <c r="E375" i="11"/>
  <c r="E147" i="11"/>
  <c r="E439" i="11"/>
  <c r="E361" i="11"/>
  <c r="E313" i="11"/>
  <c r="E200" i="11"/>
  <c r="E116" i="11"/>
  <c r="E362" i="11"/>
  <c r="E117" i="11"/>
  <c r="E221" i="11"/>
  <c r="E315" i="11"/>
  <c r="E119" i="11"/>
  <c r="E402" i="11"/>
  <c r="E464" i="11"/>
  <c r="E323" i="11"/>
  <c r="E347" i="11"/>
  <c r="E181" i="11"/>
  <c r="E168" i="11"/>
  <c r="E282" i="11"/>
  <c r="E434" i="11"/>
  <c r="E376" i="11"/>
  <c r="E51" i="11"/>
  <c r="E232" i="11"/>
  <c r="E338" i="11"/>
  <c r="E250" i="11"/>
  <c r="E457" i="11"/>
  <c r="E211" i="11"/>
  <c r="E187" i="11"/>
  <c r="E358" i="11"/>
  <c r="E134" i="11"/>
  <c r="E257" i="11"/>
  <c r="E127" i="11"/>
  <c r="E345" i="11"/>
  <c r="E128" i="11"/>
  <c r="E475" i="11"/>
  <c r="E83" i="11"/>
  <c r="E427" i="11"/>
  <c r="E373" i="11"/>
  <c r="E165" i="11"/>
  <c r="E290" i="11"/>
  <c r="E201" i="11"/>
  <c r="E242" i="11"/>
  <c r="E220" i="11"/>
  <c r="E450" i="11"/>
  <c r="E417" i="11"/>
  <c r="E278" i="11"/>
  <c r="E170" i="11"/>
  <c r="E150" i="11"/>
  <c r="E249" i="11"/>
  <c r="E118" i="11"/>
  <c r="E487" i="11"/>
  <c r="E308" i="11"/>
  <c r="E251" i="11"/>
  <c r="E169" i="11"/>
  <c r="E122" i="11"/>
  <c r="E409" i="11"/>
  <c r="E175" i="11"/>
  <c r="E448" i="11"/>
  <c r="E462" i="11"/>
  <c r="E193" i="11"/>
  <c r="E178" i="11"/>
  <c r="E352" i="11"/>
  <c r="E216" i="11"/>
  <c r="E191" i="11"/>
  <c r="E355" i="11"/>
  <c r="E444" i="11"/>
  <c r="E121" i="11"/>
  <c r="E429" i="11"/>
  <c r="E199" i="11"/>
  <c r="E424" i="11"/>
  <c r="E404" i="11"/>
  <c r="E461" i="11"/>
  <c r="E367" i="11"/>
  <c r="E333" i="11"/>
  <c r="E145" i="11"/>
  <c r="E158" i="11"/>
  <c r="E153" i="11"/>
  <c r="E325" i="11"/>
  <c r="E124" i="11"/>
  <c r="E458" i="11"/>
  <c r="E132" i="11"/>
  <c r="E305" i="11"/>
  <c r="E123" i="11"/>
  <c r="E422" i="11"/>
  <c r="E319" i="11"/>
  <c r="E297" i="11"/>
  <c r="E392" i="11"/>
  <c r="E329" i="11"/>
  <c r="E230" i="11"/>
  <c r="E483" i="11"/>
  <c r="E261" i="11"/>
  <c r="E478" i="11"/>
  <c r="E156" i="11"/>
  <c r="E208" i="11"/>
  <c r="E388" i="11"/>
  <c r="E214" i="11"/>
  <c r="E349" i="11"/>
  <c r="E294" i="11"/>
  <c r="E311" i="11"/>
  <c r="E114" i="11"/>
  <c r="E234" i="11"/>
  <c r="E102" i="11"/>
  <c r="E79" i="11"/>
  <c r="E382" i="11"/>
  <c r="E92" i="11"/>
  <c r="E295" i="11"/>
  <c r="E72" i="11"/>
  <c r="E280" i="11"/>
  <c r="E67" i="11"/>
  <c r="E364" i="11"/>
  <c r="E471" i="11"/>
  <c r="E346" i="11"/>
  <c r="E252" i="11"/>
  <c r="E369" i="11"/>
  <c r="E303" i="11"/>
  <c r="E365" i="11"/>
  <c r="E240" i="11"/>
  <c r="E69" i="11"/>
  <c r="E204" i="11"/>
  <c r="E195" i="11"/>
  <c r="E136" i="11"/>
  <c r="E120" i="11"/>
  <c r="E481" i="11"/>
  <c r="E459" i="11"/>
  <c r="E235" i="11"/>
  <c r="E326" i="11"/>
  <c r="E238" i="11"/>
  <c r="E406" i="11"/>
  <c r="E469" i="11"/>
  <c r="E472" i="11"/>
  <c r="E339" i="11"/>
  <c r="E254" i="11"/>
  <c r="E466" i="11"/>
  <c r="E212" i="11"/>
  <c r="E144" i="11"/>
  <c r="E371" i="11"/>
  <c r="E223" i="11"/>
  <c r="E348" i="11"/>
  <c r="E370" i="11"/>
  <c r="E276" i="11"/>
  <c r="E299" i="11"/>
  <c r="E408" i="11"/>
  <c r="E385" i="11"/>
  <c r="E342" i="11"/>
  <c r="E403" i="11"/>
  <c r="E286" i="11"/>
  <c r="E425" i="11"/>
  <c r="E465" i="11"/>
  <c r="E432" i="11"/>
  <c r="E23" i="11"/>
  <c r="E366" i="11"/>
  <c r="E179" i="11"/>
  <c r="E320" i="11"/>
  <c r="E160" i="11"/>
  <c r="E463" i="11"/>
  <c r="E442" i="11"/>
  <c r="E468" i="11"/>
  <c r="E129" i="11"/>
  <c r="E202" i="11"/>
  <c r="E363" i="11"/>
  <c r="E437" i="11"/>
  <c r="E455" i="11"/>
  <c r="E309" i="11"/>
  <c r="E31" i="11"/>
  <c r="E447" i="11"/>
  <c r="E334" i="11"/>
  <c r="E488" i="11"/>
  <c r="E125" i="11"/>
  <c r="E420" i="11"/>
  <c r="E291" i="11"/>
  <c r="E268" i="11"/>
  <c r="E453" i="11"/>
  <c r="E304" i="11"/>
  <c r="E63" i="11"/>
  <c r="E327" i="11"/>
  <c r="E190" i="11"/>
  <c r="E289" i="11"/>
  <c r="E302" i="11"/>
  <c r="E138" i="11"/>
  <c r="E163" i="11"/>
  <c r="E281" i="11"/>
  <c r="E209" i="11"/>
  <c r="E335" i="11"/>
  <c r="E441" i="11"/>
  <c r="E90" i="11"/>
  <c r="E436" i="11"/>
  <c r="E318" i="11"/>
  <c r="E277" i="11"/>
  <c r="E452" i="11"/>
  <c r="E259" i="11"/>
  <c r="E196" i="11"/>
  <c r="E413" i="11"/>
  <c r="E490" i="11"/>
  <c r="E426" i="11"/>
  <c r="E467" i="11"/>
  <c r="E155" i="11"/>
  <c r="E272" i="11"/>
  <c r="E310" i="11"/>
  <c r="E368" i="11"/>
  <c r="E443" i="11"/>
  <c r="E19" i="11"/>
  <c r="E390" i="11"/>
  <c r="E210" i="11"/>
  <c r="E301" i="11"/>
  <c r="E94" i="11"/>
  <c r="E265" i="11"/>
  <c r="E486" i="11"/>
  <c r="E410" i="11"/>
  <c r="E89" i="11"/>
  <c r="E171" i="11"/>
  <c r="E239" i="11"/>
  <c r="E438" i="11"/>
  <c r="E356" i="11"/>
  <c r="E182" i="11"/>
  <c r="E95" i="11"/>
  <c r="E456" i="11"/>
  <c r="E246" i="11"/>
  <c r="E285" i="11"/>
  <c r="E267" i="11"/>
  <c r="E394" i="11"/>
  <c r="E97" i="11"/>
  <c r="E198" i="11"/>
  <c r="E217" i="11"/>
  <c r="E389" i="11"/>
  <c r="E154" i="11"/>
  <c r="E173" i="11"/>
  <c r="E484" i="11"/>
  <c r="E386" i="11"/>
  <c r="E412" i="11"/>
  <c r="E244" i="11"/>
  <c r="E485" i="11"/>
  <c r="E229" i="11"/>
  <c r="E255" i="11"/>
  <c r="E207" i="11"/>
  <c r="E189" i="11"/>
  <c r="E162" i="11"/>
  <c r="E222" i="11"/>
  <c r="E491" i="11"/>
  <c r="E296" i="11"/>
  <c r="E146" i="11"/>
  <c r="E287" i="11"/>
  <c r="E226" i="11"/>
  <c r="E263" i="11"/>
  <c r="E188" i="11"/>
  <c r="E387" i="11"/>
  <c r="E185" i="11"/>
  <c r="E99" i="11"/>
  <c r="E317" i="11"/>
  <c r="E398" i="11"/>
  <c r="E275" i="11"/>
  <c r="E401" i="11"/>
  <c r="E213" i="11"/>
  <c r="E428" i="11"/>
  <c r="E126" i="11"/>
  <c r="E142" i="11"/>
  <c r="E166" i="11"/>
  <c r="E384" i="11"/>
  <c r="M493" i="11"/>
  <c r="M505" i="11"/>
  <c r="M513" i="11"/>
  <c r="M521" i="11"/>
  <c r="M529" i="11"/>
  <c r="M537" i="11"/>
  <c r="M545" i="11"/>
  <c r="M553" i="11"/>
  <c r="M561" i="11"/>
  <c r="M569" i="11"/>
  <c r="M94" i="11"/>
  <c r="M177" i="11"/>
  <c r="M214" i="11"/>
  <c r="M215" i="11"/>
  <c r="M164" i="11"/>
  <c r="M56" i="11"/>
  <c r="M137" i="11"/>
  <c r="M257" i="11"/>
  <c r="M379" i="11"/>
  <c r="M354" i="11"/>
  <c r="M277" i="11"/>
  <c r="M279" i="11"/>
  <c r="M163" i="11"/>
  <c r="M495" i="11"/>
  <c r="M507" i="11"/>
  <c r="M515" i="11"/>
  <c r="M523" i="11"/>
  <c r="M531" i="11"/>
  <c r="M496" i="11"/>
  <c r="M135" i="11"/>
  <c r="M508" i="11"/>
  <c r="M516" i="11"/>
  <c r="M524" i="11"/>
  <c r="M532" i="11"/>
  <c r="M498" i="11"/>
  <c r="M76" i="11"/>
  <c r="M509" i="11"/>
  <c r="M517" i="11"/>
  <c r="M525" i="11"/>
  <c r="M533" i="11"/>
  <c r="M541" i="11"/>
  <c r="M549" i="11"/>
  <c r="M557" i="11"/>
  <c r="M565" i="11"/>
  <c r="M449" i="11"/>
  <c r="M365" i="11"/>
  <c r="M141" i="11"/>
  <c r="M413" i="11"/>
  <c r="M96" i="11"/>
  <c r="M375" i="11"/>
  <c r="M392" i="11"/>
  <c r="M169" i="11"/>
  <c r="M187" i="11"/>
  <c r="M436" i="11"/>
  <c r="M486" i="11"/>
  <c r="M251" i="11"/>
  <c r="M480" i="11"/>
  <c r="M321" i="11"/>
  <c r="M106" i="11"/>
  <c r="M520" i="11"/>
  <c r="M536" i="11"/>
  <c r="M547" i="11"/>
  <c r="M558" i="11"/>
  <c r="M568" i="11"/>
  <c r="M263" i="11"/>
  <c r="M152" i="11"/>
  <c r="M160" i="11"/>
  <c r="M352" i="11"/>
  <c r="M406" i="11"/>
  <c r="M162" i="11"/>
  <c r="M190" i="11"/>
  <c r="M308" i="11"/>
  <c r="M119" i="11"/>
  <c r="M113" i="11"/>
  <c r="M88" i="11"/>
  <c r="M301" i="11"/>
  <c r="M213" i="11"/>
  <c r="M431" i="11"/>
  <c r="M412" i="11"/>
  <c r="M398" i="11"/>
  <c r="M286" i="11"/>
  <c r="M304" i="11"/>
  <c r="M222" i="11"/>
  <c r="M466" i="11"/>
  <c r="M426" i="11"/>
  <c r="M474" i="11"/>
  <c r="M309" i="11"/>
  <c r="M19" i="11"/>
  <c r="M476" i="11"/>
  <c r="M460" i="11"/>
  <c r="M173" i="11"/>
  <c r="M442" i="11"/>
  <c r="M338" i="11"/>
  <c r="M345" i="11"/>
  <c r="M104" i="11"/>
  <c r="M103" i="11"/>
  <c r="M102" i="11"/>
  <c r="M416" i="11"/>
  <c r="M577" i="11"/>
  <c r="M585" i="11"/>
  <c r="M593" i="11"/>
  <c r="M196" i="11"/>
  <c r="M320" i="11"/>
  <c r="M467" i="11"/>
  <c r="M184" i="11"/>
  <c r="M166" i="11"/>
  <c r="M128" i="11"/>
  <c r="M37" i="11"/>
  <c r="M316" i="11"/>
  <c r="M452" i="11"/>
  <c r="M207" i="11"/>
  <c r="M339" i="11"/>
  <c r="M229" i="11"/>
  <c r="M182" i="11"/>
  <c r="M494" i="11"/>
  <c r="M506" i="11"/>
  <c r="M522" i="11"/>
  <c r="M538" i="11"/>
  <c r="M548" i="11"/>
  <c r="M559" i="11"/>
  <c r="M570" i="11"/>
  <c r="M206" i="11"/>
  <c r="M248" i="11"/>
  <c r="M270" i="11"/>
  <c r="M374" i="11"/>
  <c r="M477" i="11"/>
  <c r="M322" i="11"/>
  <c r="M382" i="11"/>
  <c r="M485" i="11"/>
  <c r="M250" i="11"/>
  <c r="M268" i="11"/>
  <c r="M363" i="11"/>
  <c r="M234" i="11"/>
  <c r="M300" i="11"/>
  <c r="M289" i="11"/>
  <c r="M280" i="11"/>
  <c r="M491" i="11"/>
  <c r="M381" i="11"/>
  <c r="M314" i="11"/>
  <c r="M260" i="11"/>
  <c r="M123" i="11"/>
  <c r="M230" i="11"/>
  <c r="M325" i="11"/>
  <c r="M252" i="11"/>
  <c r="M310" i="11"/>
  <c r="M108" i="11"/>
  <c r="M191" i="11"/>
  <c r="M216" i="11"/>
  <c r="M344" i="11"/>
  <c r="M220" i="11"/>
  <c r="M143" i="11"/>
  <c r="M312" i="11"/>
  <c r="M158" i="11"/>
  <c r="M367" i="11"/>
  <c r="M451" i="11"/>
  <c r="M578" i="11"/>
  <c r="M586" i="11"/>
  <c r="M594" i="11"/>
  <c r="M265" i="11"/>
  <c r="M144" i="11"/>
  <c r="M341" i="11"/>
  <c r="M397" i="11"/>
  <c r="M278" i="11"/>
  <c r="M353" i="11"/>
  <c r="M181" i="11"/>
  <c r="M32" i="11"/>
  <c r="M492" i="11"/>
  <c r="M422" i="11"/>
  <c r="M72" i="11"/>
  <c r="M471" i="11"/>
  <c r="M276" i="11"/>
  <c r="M503" i="11"/>
  <c r="M510" i="11"/>
  <c r="M526" i="11"/>
  <c r="M539" i="11"/>
  <c r="M550" i="11"/>
  <c r="M560" i="11"/>
  <c r="M571" i="11"/>
  <c r="M366" i="11"/>
  <c r="M409" i="11"/>
  <c r="M323" i="11"/>
  <c r="M331" i="11"/>
  <c r="M502" i="11"/>
  <c r="M414" i="11"/>
  <c r="M176" i="11"/>
  <c r="M226" i="11"/>
  <c r="M110" i="11"/>
  <c r="M350" i="11"/>
  <c r="M420" i="11"/>
  <c r="M241" i="11"/>
  <c r="M404" i="11"/>
  <c r="M133" i="11"/>
  <c r="M208" i="11"/>
  <c r="M205" i="11"/>
  <c r="M481" i="11"/>
  <c r="M165" i="11"/>
  <c r="M275" i="11"/>
  <c r="M47" i="11"/>
  <c r="M142" i="11"/>
  <c r="M473" i="11"/>
  <c r="M348" i="11"/>
  <c r="M153" i="11"/>
  <c r="M44" i="11"/>
  <c r="M87" i="11"/>
  <c r="M329" i="11"/>
  <c r="M319" i="11"/>
  <c r="M391" i="11"/>
  <c r="M479" i="11"/>
  <c r="M159" i="11"/>
  <c r="M225" i="11"/>
  <c r="M83" i="11"/>
  <c r="M501" i="11"/>
  <c r="M579" i="11"/>
  <c r="M587" i="11"/>
  <c r="M595" i="11"/>
  <c r="M387" i="11"/>
  <c r="M360" i="11"/>
  <c r="M290" i="11"/>
  <c r="M193" i="11"/>
  <c r="M457" i="11"/>
  <c r="M170" i="11"/>
  <c r="M228" i="11"/>
  <c r="M139" i="11"/>
  <c r="M429" i="11"/>
  <c r="M264" i="11"/>
  <c r="M315" i="11"/>
  <c r="M194" i="11"/>
  <c r="M134" i="11"/>
  <c r="M504" i="11"/>
  <c r="M511" i="11"/>
  <c r="M527" i="11"/>
  <c r="M540" i="11"/>
  <c r="M551" i="11"/>
  <c r="M562" i="11"/>
  <c r="M261" i="11"/>
  <c r="M266" i="11"/>
  <c r="M58" i="11"/>
  <c r="M411" i="11"/>
  <c r="M443" i="11"/>
  <c r="M483" i="11"/>
  <c r="M130" i="11"/>
  <c r="M218" i="11"/>
  <c r="M318" i="11"/>
  <c r="M434" i="11"/>
  <c r="M401" i="11"/>
  <c r="M227" i="11"/>
  <c r="M179" i="11"/>
  <c r="M284" i="11"/>
  <c r="M51" i="11"/>
  <c r="M402" i="11"/>
  <c r="M463" i="11"/>
  <c r="M145" i="11"/>
  <c r="M311" i="11"/>
  <c r="M295" i="11"/>
  <c r="M157" i="11"/>
  <c r="M66" i="11"/>
  <c r="M395" i="11"/>
  <c r="M140" i="11"/>
  <c r="M183" i="11"/>
  <c r="M224" i="11"/>
  <c r="M347" i="11"/>
  <c r="M343" i="11"/>
  <c r="M475" i="11"/>
  <c r="M488" i="11"/>
  <c r="M456" i="11"/>
  <c r="M204" i="11"/>
  <c r="M255" i="11"/>
  <c r="M116" i="11"/>
  <c r="M572" i="11"/>
  <c r="M580" i="11"/>
  <c r="M588" i="11"/>
  <c r="M596" i="11"/>
  <c r="M98" i="11"/>
  <c r="M271" i="11"/>
  <c r="M129" i="11"/>
  <c r="M468" i="11"/>
  <c r="M256" i="11"/>
  <c r="M269" i="11"/>
  <c r="M259" i="11"/>
  <c r="M188" i="11"/>
  <c r="M405" i="11"/>
  <c r="M233" i="11"/>
  <c r="M499" i="11"/>
  <c r="M384" i="11"/>
  <c r="M231" i="11"/>
  <c r="M512" i="11"/>
  <c r="M528" i="11"/>
  <c r="M542" i="11"/>
  <c r="M552" i="11"/>
  <c r="M563" i="11"/>
  <c r="M285" i="11"/>
  <c r="M435" i="11"/>
  <c r="M122" i="11"/>
  <c r="M57" i="11"/>
  <c r="M372" i="11"/>
  <c r="M246" i="11"/>
  <c r="M380" i="11"/>
  <c r="M272" i="11"/>
  <c r="M427" i="11"/>
  <c r="M203" i="11"/>
  <c r="M464" i="11"/>
  <c r="M470" i="11"/>
  <c r="M167" i="11"/>
  <c r="M447" i="11"/>
  <c r="M334" i="11"/>
  <c r="M155" i="11"/>
  <c r="M262" i="11"/>
  <c r="M294" i="11"/>
  <c r="M425" i="11"/>
  <c r="M330" i="11"/>
  <c r="M359" i="11"/>
  <c r="M299" i="11"/>
  <c r="M180" i="11"/>
  <c r="M450" i="11"/>
  <c r="M247" i="11"/>
  <c r="M239" i="11"/>
  <c r="M458" i="11"/>
  <c r="M399" i="11"/>
  <c r="M244" i="11"/>
  <c r="M378" i="11"/>
  <c r="M254" i="11"/>
  <c r="M267" i="11"/>
  <c r="M327" i="11"/>
  <c r="M175" i="11"/>
  <c r="M573" i="11"/>
  <c r="M581" i="11"/>
  <c r="M589" i="11"/>
  <c r="M597" i="11"/>
  <c r="M282" i="11"/>
  <c r="M236" i="11"/>
  <c r="M446" i="11"/>
  <c r="M223" i="11"/>
  <c r="M131" i="11"/>
  <c r="M324" i="11"/>
  <c r="M332" i="11"/>
  <c r="M273" i="11"/>
  <c r="M296" i="11"/>
  <c r="M482" i="11"/>
  <c r="M161" i="11"/>
  <c r="M342" i="11"/>
  <c r="M459" i="11"/>
  <c r="M514" i="11"/>
  <c r="M530" i="11"/>
  <c r="M543" i="11"/>
  <c r="M554" i="11"/>
  <c r="M564" i="11"/>
  <c r="M297" i="11"/>
  <c r="M419" i="11"/>
  <c r="M313" i="11"/>
  <c r="M288" i="11"/>
  <c r="M281" i="11"/>
  <c r="M91" i="11"/>
  <c r="M168" i="11"/>
  <c r="M440" i="11"/>
  <c r="M487" i="11"/>
  <c r="M337" i="11"/>
  <c r="M472" i="11"/>
  <c r="M370" i="11"/>
  <c r="M465" i="11"/>
  <c r="M189" i="11"/>
  <c r="M22" i="11"/>
  <c r="M200" i="11"/>
  <c r="M400" i="11"/>
  <c r="M120" i="11"/>
  <c r="M156" i="11"/>
  <c r="M125" i="11"/>
  <c r="M68" i="11"/>
  <c r="M178" i="11"/>
  <c r="M283" i="11"/>
  <c r="M82" i="11"/>
  <c r="M287" i="11"/>
  <c r="M317" i="11"/>
  <c r="M34" i="11"/>
  <c r="M448" i="11"/>
  <c r="M211" i="11"/>
  <c r="M484" i="11"/>
  <c r="M415" i="11"/>
  <c r="M124" i="11"/>
  <c r="M356" i="11"/>
  <c r="M243" i="11"/>
  <c r="M574" i="11"/>
  <c r="M582" i="11"/>
  <c r="M590" i="11"/>
  <c r="M598" i="11"/>
  <c r="M408" i="11"/>
  <c r="M490" i="11"/>
  <c r="M258" i="11"/>
  <c r="M377" i="11"/>
  <c r="M242" i="11"/>
  <c r="M407" i="11"/>
  <c r="M361" i="11"/>
  <c r="M335" i="11"/>
  <c r="M433" i="11"/>
  <c r="M305" i="11"/>
  <c r="M307" i="11"/>
  <c r="M336" i="11"/>
  <c r="M150" i="11"/>
  <c r="M59" i="11"/>
  <c r="M518" i="11"/>
  <c r="M534" i="11"/>
  <c r="M544" i="11"/>
  <c r="M555" i="11"/>
  <c r="M566" i="11"/>
  <c r="M441" i="11"/>
  <c r="M192" i="11"/>
  <c r="M221" i="11"/>
  <c r="M388" i="11"/>
  <c r="M455" i="11"/>
  <c r="M478" i="11"/>
  <c r="M293" i="11"/>
  <c r="M174" i="11"/>
  <c r="M423" i="11"/>
  <c r="M439" i="11"/>
  <c r="M95" i="11"/>
  <c r="M118" i="11"/>
  <c r="M198" i="11"/>
  <c r="M306" i="11"/>
  <c r="M185" i="11"/>
  <c r="M238" i="11"/>
  <c r="M199" i="11"/>
  <c r="M40" i="11"/>
  <c r="M171" i="11"/>
  <c r="M410" i="11"/>
  <c r="M424" i="11"/>
  <c r="M349" i="11"/>
  <c r="M453" i="11"/>
  <c r="M274" i="11"/>
  <c r="M351" i="11"/>
  <c r="M355" i="11"/>
  <c r="M302" i="11"/>
  <c r="M500" i="11"/>
  <c r="M217" i="11"/>
  <c r="M403" i="11"/>
  <c r="M148" i="11"/>
  <c r="M390" i="11"/>
  <c r="M394" i="11"/>
  <c r="M333" i="11"/>
  <c r="M575" i="11"/>
  <c r="M583" i="11"/>
  <c r="M591" i="11"/>
  <c r="M599" i="11"/>
  <c r="M249" i="11"/>
  <c r="M235" i="11"/>
  <c r="M430" i="11"/>
  <c r="M197" i="11"/>
  <c r="M291" i="11"/>
  <c r="M115" i="11"/>
  <c r="M396" i="11"/>
  <c r="M357" i="11"/>
  <c r="M121" i="11"/>
  <c r="M172" i="11"/>
  <c r="M418" i="11"/>
  <c r="M240" i="11"/>
  <c r="M362" i="11"/>
  <c r="M85" i="11"/>
  <c r="M519" i="11"/>
  <c r="M535" i="11"/>
  <c r="M546" i="11"/>
  <c r="M556" i="11"/>
  <c r="M567" i="11"/>
  <c r="M497" i="11"/>
  <c r="M245" i="11"/>
  <c r="M445" i="11"/>
  <c r="M186" i="11"/>
  <c r="M79" i="11"/>
  <c r="M438" i="11"/>
  <c r="M444" i="11"/>
  <c r="M461" i="11"/>
  <c r="M232" i="11"/>
  <c r="M209" i="11"/>
  <c r="M117" i="11"/>
  <c r="M393" i="11"/>
  <c r="M328" i="11"/>
  <c r="M376" i="11"/>
  <c r="M368" i="11"/>
  <c r="M326" i="11"/>
  <c r="M253" i="11"/>
  <c r="M90" i="11"/>
  <c r="M202" i="11"/>
  <c r="M126" i="11"/>
  <c r="M383" i="11"/>
  <c r="M219" i="11"/>
  <c r="M462" i="11"/>
  <c r="M114" i="11"/>
  <c r="M428" i="11"/>
  <c r="M386" i="11"/>
  <c r="M127" i="11"/>
  <c r="M237" i="11"/>
  <c r="M303" i="11"/>
  <c r="M212" i="11"/>
  <c r="M154" i="11"/>
  <c r="M437" i="11"/>
  <c r="M147" i="11"/>
  <c r="M346" i="11"/>
  <c r="M576" i="11"/>
  <c r="M584" i="11"/>
  <c r="M592" i="11"/>
  <c r="M469" i="11"/>
  <c r="M489" i="11"/>
  <c r="M364" i="11"/>
  <c r="M111" i="11"/>
  <c r="M151" i="11"/>
  <c r="M385" i="11"/>
  <c r="M201" i="11"/>
  <c r="M107" i="11"/>
  <c r="M417" i="11"/>
  <c r="M298" i="11"/>
  <c r="M105" i="11"/>
  <c r="M421" i="11"/>
  <c r="M210" i="11"/>
  <c r="M389" i="11"/>
  <c r="M136" i="11"/>
  <c r="M195" i="11"/>
  <c r="M373" i="11"/>
  <c r="M432" i="11"/>
  <c r="M292" i="11"/>
  <c r="M138" i="11"/>
  <c r="M371" i="11"/>
  <c r="M358" i="11"/>
  <c r="M67" i="11"/>
  <c r="M146" i="11"/>
  <c r="M369" i="11"/>
  <c r="U527" i="11"/>
  <c r="U514" i="11"/>
  <c r="U76" i="11"/>
  <c r="U565" i="11"/>
  <c r="U544" i="11"/>
  <c r="U531" i="11"/>
  <c r="U518" i="11"/>
  <c r="U505" i="11"/>
  <c r="U548" i="11"/>
  <c r="U469" i="11"/>
  <c r="U408" i="11"/>
  <c r="U94" i="11"/>
  <c r="U409" i="11"/>
  <c r="U372" i="11"/>
  <c r="U91" i="11"/>
  <c r="U236" i="11"/>
  <c r="U341" i="11"/>
  <c r="U374" i="11"/>
  <c r="U502" i="11"/>
  <c r="U597" i="11"/>
  <c r="U419" i="11"/>
  <c r="U576" i="11"/>
  <c r="U265" i="11"/>
  <c r="U328" i="11"/>
  <c r="U133" i="11"/>
  <c r="U405" i="11"/>
  <c r="U258" i="11"/>
  <c r="U382" i="11"/>
  <c r="U221" i="11"/>
  <c r="U352" i="11"/>
  <c r="U79" i="11"/>
  <c r="U187" i="11"/>
  <c r="U491" i="11"/>
  <c r="U178" i="11"/>
  <c r="U484" i="11"/>
  <c r="U81" i="11"/>
  <c r="U271" i="11"/>
  <c r="U363" i="11"/>
  <c r="U415" i="11"/>
  <c r="U159" i="11"/>
  <c r="U427" i="11"/>
  <c r="U163" i="11"/>
  <c r="U151" i="11"/>
  <c r="U385" i="11"/>
  <c r="U190" i="11"/>
  <c r="U40" i="11"/>
  <c r="U445" i="11"/>
  <c r="U418" i="11"/>
  <c r="U229" i="11"/>
  <c r="U253" i="11"/>
  <c r="U311" i="11"/>
  <c r="U204" i="11"/>
  <c r="U255" i="11"/>
  <c r="U436" i="11"/>
  <c r="U45" i="11"/>
  <c r="U99" i="11"/>
  <c r="U407" i="11"/>
  <c r="U21" i="11"/>
  <c r="U439" i="11"/>
  <c r="U47" i="11"/>
  <c r="U216" i="11"/>
  <c r="U471" i="11"/>
  <c r="U367" i="11"/>
  <c r="U350" i="11"/>
  <c r="U396" i="11"/>
  <c r="U423" i="11"/>
  <c r="U157" i="11"/>
  <c r="U329" i="11"/>
  <c r="U459" i="11"/>
  <c r="U476" i="11"/>
  <c r="U44" i="11"/>
  <c r="U500" i="11"/>
  <c r="U535" i="11"/>
  <c r="U522" i="11"/>
  <c r="U509" i="11"/>
  <c r="U493" i="11"/>
  <c r="U552" i="11"/>
  <c r="U539" i="11"/>
  <c r="U526" i="11"/>
  <c r="U513" i="11"/>
  <c r="U566" i="11"/>
  <c r="U490" i="11"/>
  <c r="U508" i="11"/>
  <c r="U263" i="11"/>
  <c r="U532" i="11"/>
  <c r="U370" i="11"/>
  <c r="U498" i="11"/>
  <c r="U60" i="11"/>
  <c r="U211" i="11"/>
  <c r="U420" i="11"/>
  <c r="U465" i="11"/>
  <c r="U261" i="11"/>
  <c r="U192" i="11"/>
  <c r="U584" i="11"/>
  <c r="U364" i="11"/>
  <c r="U169" i="11"/>
  <c r="U26" i="11"/>
  <c r="U233" i="11"/>
  <c r="U391" i="11"/>
  <c r="U176" i="11"/>
  <c r="U160" i="11"/>
  <c r="U473" i="11"/>
  <c r="U30" i="11"/>
  <c r="U334" i="11"/>
  <c r="U463" i="11"/>
  <c r="U320" i="11"/>
  <c r="U403" i="11"/>
  <c r="U446" i="11"/>
  <c r="U412" i="11"/>
  <c r="U122" i="11"/>
  <c r="U148" i="11"/>
  <c r="U438" i="11"/>
  <c r="U251" i="11"/>
  <c r="U209" i="11"/>
  <c r="U166" i="11"/>
  <c r="U128" i="11"/>
  <c r="U174" i="11"/>
  <c r="U304" i="11"/>
  <c r="U96" i="11"/>
  <c r="U74" i="11"/>
  <c r="U276" i="11"/>
  <c r="U381" i="11"/>
  <c r="U156" i="11"/>
  <c r="U113" i="11"/>
  <c r="U356" i="11"/>
  <c r="U226" i="11"/>
  <c r="U16" i="11"/>
  <c r="U188" i="11"/>
  <c r="U115" i="11"/>
  <c r="U27" i="11"/>
  <c r="U267" i="11"/>
  <c r="U224" i="11"/>
  <c r="U50" i="11"/>
  <c r="U134" i="11"/>
  <c r="U83" i="11"/>
  <c r="U38" i="11"/>
  <c r="U107" i="11"/>
  <c r="U434" i="11"/>
  <c r="U239" i="11"/>
  <c r="U274" i="11"/>
  <c r="U336" i="11"/>
  <c r="U29" i="11"/>
  <c r="U150" i="11"/>
  <c r="U348" i="11"/>
  <c r="U543" i="11"/>
  <c r="U530" i="11"/>
  <c r="U517" i="11"/>
  <c r="U77" i="11"/>
  <c r="U560" i="11"/>
  <c r="U547" i="11"/>
  <c r="U534" i="11"/>
  <c r="U521" i="11"/>
  <c r="U574" i="11"/>
  <c r="U344" i="11"/>
  <c r="U569" i="11"/>
  <c r="U365" i="11"/>
  <c r="U572" i="11"/>
  <c r="U455" i="11"/>
  <c r="U556" i="11"/>
  <c r="U424" i="11"/>
  <c r="U66" i="11"/>
  <c r="U443" i="11"/>
  <c r="U246" i="11"/>
  <c r="U285" i="11"/>
  <c r="U141" i="11"/>
  <c r="U592" i="11"/>
  <c r="U475" i="11"/>
  <c r="U300" i="11"/>
  <c r="U22" i="11"/>
  <c r="U587" i="11"/>
  <c r="U219" i="11"/>
  <c r="U272" i="11"/>
  <c r="U270" i="11"/>
  <c r="U395" i="11"/>
  <c r="U23" i="11"/>
  <c r="U168" i="11"/>
  <c r="U524" i="11"/>
  <c r="U430" i="11"/>
  <c r="U212" i="11"/>
  <c r="U220" i="11"/>
  <c r="U208" i="11"/>
  <c r="U323" i="11"/>
  <c r="U52" i="11"/>
  <c r="U130" i="11"/>
  <c r="U39" i="11"/>
  <c r="U268" i="11"/>
  <c r="U278" i="11"/>
  <c r="U353" i="11"/>
  <c r="U262" i="11"/>
  <c r="U17" i="11"/>
  <c r="U397" i="11"/>
  <c r="U15" i="11"/>
  <c r="U477" i="11"/>
  <c r="U145" i="11"/>
  <c r="U202" i="11"/>
  <c r="U390" i="11"/>
  <c r="U147" i="11"/>
  <c r="U41" i="11"/>
  <c r="U181" i="11"/>
  <c r="U215" i="11"/>
  <c r="U201" i="11"/>
  <c r="U13" i="11"/>
  <c r="U55" i="11"/>
  <c r="U317" i="11"/>
  <c r="U252" i="11"/>
  <c r="U121" i="11"/>
  <c r="U116" i="11"/>
  <c r="U472" i="11"/>
  <c r="U32" i="11"/>
  <c r="U287" i="11"/>
  <c r="U355" i="11"/>
  <c r="U339" i="11"/>
  <c r="U422" i="11"/>
  <c r="U346" i="11"/>
  <c r="U362" i="11"/>
  <c r="U231" i="11"/>
  <c r="U551" i="11"/>
  <c r="U538" i="11"/>
  <c r="U525" i="11"/>
  <c r="U106" i="11"/>
  <c r="U496" i="11"/>
  <c r="U555" i="11"/>
  <c r="U542" i="11"/>
  <c r="U529" i="11"/>
  <c r="U582" i="11"/>
  <c r="U383" i="11"/>
  <c r="U577" i="11"/>
  <c r="U266" i="11"/>
  <c r="U580" i="11"/>
  <c r="U301" i="11"/>
  <c r="U567" i="11"/>
  <c r="U196" i="11"/>
  <c r="U516" i="11"/>
  <c r="U470" i="11"/>
  <c r="U213" i="11"/>
  <c r="U441" i="11"/>
  <c r="U248" i="11"/>
  <c r="U359" i="11"/>
  <c r="U230" i="11"/>
  <c r="U478" i="11"/>
  <c r="U293" i="11"/>
  <c r="U56" i="11"/>
  <c r="U144" i="11"/>
  <c r="U440" i="11"/>
  <c r="U411" i="11"/>
  <c r="U180" i="11"/>
  <c r="U284" i="11"/>
  <c r="U368" i="11"/>
  <c r="U595" i="11"/>
  <c r="U69" i="11"/>
  <c r="U345" i="11"/>
  <c r="U349" i="11"/>
  <c r="U155" i="11"/>
  <c r="U388" i="11"/>
  <c r="U154" i="11"/>
  <c r="U379" i="11"/>
  <c r="U232" i="11"/>
  <c r="U167" i="11"/>
  <c r="U457" i="11"/>
  <c r="U170" i="11"/>
  <c r="U199" i="11"/>
  <c r="U165" i="11"/>
  <c r="U377" i="11"/>
  <c r="U305" i="11"/>
  <c r="U404" i="11"/>
  <c r="U65" i="11"/>
  <c r="U260" i="11"/>
  <c r="U437" i="11"/>
  <c r="U97" i="11"/>
  <c r="U203" i="11"/>
  <c r="U259" i="11"/>
  <c r="U309" i="11"/>
  <c r="U43" i="11"/>
  <c r="U342" i="11"/>
  <c r="U330" i="11"/>
  <c r="U386" i="11"/>
  <c r="U82" i="11"/>
  <c r="U35" i="11"/>
  <c r="U243" i="11"/>
  <c r="U95" i="11"/>
  <c r="U11" i="11"/>
  <c r="U125" i="11"/>
  <c r="U460" i="11"/>
  <c r="U335" i="11"/>
  <c r="U428" i="11"/>
  <c r="U451" i="11"/>
  <c r="U499" i="11"/>
  <c r="U416" i="11"/>
  <c r="U61" i="11"/>
  <c r="U559" i="11"/>
  <c r="U546" i="11"/>
  <c r="U533" i="11"/>
  <c r="U512" i="11"/>
  <c r="U36" i="11"/>
  <c r="U563" i="11"/>
  <c r="U550" i="11"/>
  <c r="U537" i="11"/>
  <c r="U590" i="11"/>
  <c r="U387" i="11"/>
  <c r="U585" i="11"/>
  <c r="U177" i="11"/>
  <c r="U588" i="11"/>
  <c r="U406" i="11"/>
  <c r="U575" i="11"/>
  <c r="U235" i="11"/>
  <c r="U570" i="11"/>
  <c r="U281" i="11"/>
  <c r="U540" i="11"/>
  <c r="U497" i="11"/>
  <c r="U214" i="11"/>
  <c r="U70" i="11"/>
  <c r="U282" i="11"/>
  <c r="U447" i="11"/>
  <c r="U429" i="11"/>
  <c r="U129" i="11"/>
  <c r="U111" i="11"/>
  <c r="U461" i="11"/>
  <c r="U132" i="11"/>
  <c r="U283" i="11"/>
  <c r="U162" i="11"/>
  <c r="U280" i="11"/>
  <c r="U234" i="11"/>
  <c r="U80" i="11"/>
  <c r="U143" i="11"/>
  <c r="U71" i="11"/>
  <c r="U238" i="11"/>
  <c r="U468" i="11"/>
  <c r="U78" i="11"/>
  <c r="U354" i="11"/>
  <c r="U279" i="11"/>
  <c r="U413" i="11"/>
  <c r="U256" i="11"/>
  <c r="U5" i="11"/>
  <c r="U286" i="11"/>
  <c r="U425" i="11"/>
  <c r="U307" i="11"/>
  <c r="U421" i="11"/>
  <c r="U431" i="11"/>
  <c r="U100" i="11"/>
  <c r="U295" i="11"/>
  <c r="U103" i="11"/>
  <c r="U31" i="11"/>
  <c r="U183" i="11"/>
  <c r="U361" i="11"/>
  <c r="U450" i="11"/>
  <c r="U37" i="11"/>
  <c r="U207" i="11"/>
  <c r="U410" i="11"/>
  <c r="U191" i="11"/>
  <c r="U310" i="11"/>
  <c r="U225" i="11"/>
  <c r="U322" i="11"/>
  <c r="U117" i="11"/>
  <c r="U139" i="11"/>
  <c r="U126" i="11"/>
  <c r="U87" i="11"/>
  <c r="U417" i="11"/>
  <c r="U72" i="11"/>
  <c r="U108" i="11"/>
  <c r="U193" i="11"/>
  <c r="U501" i="11"/>
  <c r="U85" i="11"/>
  <c r="U495" i="11"/>
  <c r="U554" i="11"/>
  <c r="U541" i="11"/>
  <c r="U520" i="11"/>
  <c r="U507" i="11"/>
  <c r="U504" i="11"/>
  <c r="U558" i="11"/>
  <c r="U545" i="11"/>
  <c r="U598" i="11"/>
  <c r="U467" i="11"/>
  <c r="U593" i="11"/>
  <c r="U92" i="11"/>
  <c r="U596" i="11"/>
  <c r="U179" i="11"/>
  <c r="U583" i="11"/>
  <c r="U319" i="11"/>
  <c r="U578" i="11"/>
  <c r="U393" i="11"/>
  <c r="U573" i="11"/>
  <c r="U206" i="11"/>
  <c r="U135" i="11"/>
  <c r="U89" i="11"/>
  <c r="U290" i="11"/>
  <c r="U257" i="11"/>
  <c r="U264" i="11"/>
  <c r="U303" i="11"/>
  <c r="U488" i="11"/>
  <c r="U118" i="11"/>
  <c r="U57" i="11"/>
  <c r="U453" i="11"/>
  <c r="U306" i="11"/>
  <c r="U402" i="11"/>
  <c r="U249" i="11"/>
  <c r="U360" i="11"/>
  <c r="U331" i="11"/>
  <c r="U46" i="11"/>
  <c r="U398" i="11"/>
  <c r="U479" i="11"/>
  <c r="U53" i="11"/>
  <c r="U486" i="11"/>
  <c r="U110" i="11"/>
  <c r="U62" i="11"/>
  <c r="U131" i="11"/>
  <c r="U269" i="11"/>
  <c r="U481" i="11"/>
  <c r="U171" i="11"/>
  <c r="U210" i="11"/>
  <c r="U182" i="11"/>
  <c r="U185" i="11"/>
  <c r="U90" i="11"/>
  <c r="U197" i="11"/>
  <c r="U6" i="11"/>
  <c r="U25" i="11"/>
  <c r="U401" i="11"/>
  <c r="U8" i="11"/>
  <c r="U19" i="11"/>
  <c r="U194" i="11"/>
  <c r="U24" i="11"/>
  <c r="U466" i="11"/>
  <c r="U347" i="11"/>
  <c r="U247" i="11"/>
  <c r="U327" i="11"/>
  <c r="U487" i="11"/>
  <c r="U88" i="11"/>
  <c r="U273" i="11"/>
  <c r="U18" i="11"/>
  <c r="U458" i="11"/>
  <c r="U492" i="11"/>
  <c r="U343" i="11"/>
  <c r="U109" i="11"/>
  <c r="U49" i="11"/>
  <c r="U519" i="11"/>
  <c r="U506" i="11"/>
  <c r="U503" i="11"/>
  <c r="U557" i="11"/>
  <c r="U536" i="11"/>
  <c r="U523" i="11"/>
  <c r="U510" i="11"/>
  <c r="U101" i="11"/>
  <c r="U561" i="11"/>
  <c r="U68" i="11"/>
  <c r="U142" i="11"/>
  <c r="U297" i="11"/>
  <c r="U152" i="11"/>
  <c r="U64" i="11"/>
  <c r="U198" i="11"/>
  <c r="U599" i="11"/>
  <c r="U98" i="11"/>
  <c r="U594" i="11"/>
  <c r="U241" i="11"/>
  <c r="U589" i="11"/>
  <c r="U435" i="11"/>
  <c r="U568" i="11"/>
  <c r="U112" i="11"/>
  <c r="U227" i="11"/>
  <c r="U93" i="11"/>
  <c r="U240" i="11"/>
  <c r="U489" i="11"/>
  <c r="U444" i="11"/>
  <c r="U313" i="11"/>
  <c r="U164" i="11"/>
  <c r="U571" i="11"/>
  <c r="U289" i="11"/>
  <c r="U326" i="11"/>
  <c r="U338" i="11"/>
  <c r="U378" i="11"/>
  <c r="U299" i="11"/>
  <c r="U474" i="11"/>
  <c r="U579" i="11"/>
  <c r="U254" i="11"/>
  <c r="U312" i="11"/>
  <c r="U277" i="11"/>
  <c r="U337" i="11"/>
  <c r="U223" i="11"/>
  <c r="U291" i="11"/>
  <c r="U51" i="11"/>
  <c r="U120" i="11"/>
  <c r="U275" i="11"/>
  <c r="U482" i="11"/>
  <c r="U172" i="11"/>
  <c r="U400" i="11"/>
  <c r="U33" i="11"/>
  <c r="U114" i="11"/>
  <c r="U158" i="11"/>
  <c r="U333" i="11"/>
  <c r="U3" i="11"/>
  <c r="U28" i="11"/>
  <c r="U324" i="11"/>
  <c r="U384" i="11"/>
  <c r="U119" i="11"/>
  <c r="U84" i="11"/>
  <c r="U127" i="11"/>
  <c r="U105" i="11"/>
  <c r="U102" i="11"/>
  <c r="U2" i="11"/>
  <c r="U332" i="11"/>
  <c r="U308" i="11"/>
  <c r="U75" i="11"/>
  <c r="U173" i="11"/>
  <c r="U351" i="11"/>
  <c r="U124" i="11"/>
  <c r="U452" i="11"/>
  <c r="U399" i="11"/>
  <c r="U59" i="11"/>
  <c r="U137" i="11"/>
  <c r="U442" i="11"/>
  <c r="U462" i="11"/>
  <c r="U456" i="11"/>
  <c r="U222" i="11"/>
  <c r="U464" i="11"/>
  <c r="U394" i="11"/>
  <c r="U357" i="11"/>
  <c r="U494" i="11"/>
  <c r="U591" i="11"/>
  <c r="U217" i="11"/>
  <c r="U414" i="11"/>
  <c r="U104" i="11"/>
  <c r="U296" i="11"/>
  <c r="U316" i="11"/>
  <c r="U250" i="11"/>
  <c r="U315" i="11"/>
  <c r="U511" i="11"/>
  <c r="U553" i="11"/>
  <c r="U426" i="11"/>
  <c r="U376" i="11"/>
  <c r="U200" i="11"/>
  <c r="U485" i="11"/>
  <c r="U433" i="11"/>
  <c r="U321" i="11"/>
  <c r="U228" i="11"/>
  <c r="U86" i="11"/>
  <c r="U237" i="11"/>
  <c r="U586" i="11"/>
  <c r="U161" i="11"/>
  <c r="U63" i="11"/>
  <c r="U480" i="11"/>
  <c r="U218" i="11"/>
  <c r="U298" i="11"/>
  <c r="U380" i="11"/>
  <c r="U562" i="11"/>
  <c r="U244" i="11"/>
  <c r="U392" i="11"/>
  <c r="U54" i="11"/>
  <c r="U184" i="11"/>
  <c r="U186" i="11"/>
  <c r="U314" i="11"/>
  <c r="U318" i="11"/>
  <c r="U123" i="11"/>
  <c r="U549" i="11"/>
  <c r="U449" i="11"/>
  <c r="U581" i="11"/>
  <c r="U325" i="11"/>
  <c r="U483" i="11"/>
  <c r="U242" i="11"/>
  <c r="U140" i="11"/>
  <c r="U10" i="11"/>
  <c r="U302" i="11"/>
  <c r="U528" i="11"/>
  <c r="U245" i="11"/>
  <c r="U366" i="11"/>
  <c r="U58" i="11"/>
  <c r="U42" i="11"/>
  <c r="U189" i="11"/>
  <c r="U9" i="11"/>
  <c r="U34" i="11"/>
  <c r="U153" i="11"/>
  <c r="U515" i="11"/>
  <c r="U375" i="11"/>
  <c r="U564" i="11"/>
  <c r="U288" i="11"/>
  <c r="U205" i="11"/>
  <c r="U294" i="11"/>
  <c r="U175" i="11"/>
  <c r="U73" i="11"/>
  <c r="U448" i="11"/>
  <c r="U292" i="11"/>
  <c r="U195" i="11"/>
  <c r="U371" i="11"/>
  <c r="U358" i="11"/>
  <c r="U67" i="11"/>
  <c r="U146" i="11"/>
  <c r="U369" i="11"/>
  <c r="U136" i="11"/>
  <c r="U432" i="11"/>
  <c r="U48" i="11"/>
  <c r="U138" i="11"/>
  <c r="U373" i="11"/>
  <c r="U389" i="11"/>
  <c r="F497" i="11"/>
  <c r="F61" i="11"/>
  <c r="F512" i="11"/>
  <c r="F528" i="11"/>
  <c r="F544" i="11"/>
  <c r="F560" i="11"/>
  <c r="F576" i="11"/>
  <c r="F592" i="11"/>
  <c r="F498" i="11"/>
  <c r="F507" i="11"/>
  <c r="F523" i="11"/>
  <c r="F539" i="11"/>
  <c r="F555" i="11"/>
  <c r="F571" i="11"/>
  <c r="F589" i="11"/>
  <c r="F492" i="11"/>
  <c r="F136" i="11"/>
  <c r="F313" i="11"/>
  <c r="F317" i="11"/>
  <c r="F127" i="11"/>
  <c r="F208" i="11"/>
  <c r="F121" i="11"/>
  <c r="F200" i="11"/>
  <c r="F373" i="11"/>
  <c r="F165" i="11"/>
  <c r="F455" i="11"/>
  <c r="F155" i="11"/>
  <c r="F168" i="11"/>
  <c r="F347" i="11"/>
  <c r="F299" i="11"/>
  <c r="F471" i="11"/>
  <c r="F176" i="11"/>
  <c r="F461" i="11"/>
  <c r="F370" i="11"/>
  <c r="F301" i="11"/>
  <c r="F342" i="11"/>
  <c r="F420" i="11"/>
  <c r="F268" i="11"/>
  <c r="F240" i="11"/>
  <c r="F308" i="11"/>
  <c r="F239" i="11"/>
  <c r="F190" i="11"/>
  <c r="F84" i="11"/>
  <c r="F448" i="11"/>
  <c r="F319" i="11"/>
  <c r="F138" i="11"/>
  <c r="F281" i="11"/>
  <c r="F101" i="11"/>
  <c r="F514" i="11"/>
  <c r="F530" i="11"/>
  <c r="F546" i="11"/>
  <c r="F562" i="11"/>
  <c r="F578" i="11"/>
  <c r="F594" i="11"/>
  <c r="F504" i="11"/>
  <c r="F509" i="11"/>
  <c r="F525" i="11"/>
  <c r="F541" i="11"/>
  <c r="F557" i="11"/>
  <c r="F573" i="11"/>
  <c r="F591" i="11"/>
  <c r="F499" i="11"/>
  <c r="F320" i="11"/>
  <c r="F483" i="11"/>
  <c r="F189" i="11"/>
  <c r="F478" i="11"/>
  <c r="F214" i="11"/>
  <c r="F468" i="11"/>
  <c r="F49" i="11"/>
  <c r="F277" i="11"/>
  <c r="F429" i="11"/>
  <c r="F417" i="11"/>
  <c r="F114" i="11"/>
  <c r="F290" i="11"/>
  <c r="F464" i="11"/>
  <c r="F315" i="11"/>
  <c r="F384" i="11"/>
  <c r="F346" i="11"/>
  <c r="F181" i="11"/>
  <c r="F170" i="11"/>
  <c r="F150" i="11"/>
  <c r="F348" i="11"/>
  <c r="F111" i="11"/>
  <c r="F305" i="11"/>
  <c r="F280" i="11"/>
  <c r="F210" i="11"/>
  <c r="F422" i="11"/>
  <c r="F186" i="11"/>
  <c r="F179" i="11"/>
  <c r="F412" i="11"/>
  <c r="F302" i="11"/>
  <c r="F409" i="11"/>
  <c r="F250" i="11"/>
  <c r="F392" i="11"/>
  <c r="F438" i="11"/>
  <c r="F36" i="11"/>
  <c r="F516" i="11"/>
  <c r="F532" i="11"/>
  <c r="F548" i="11"/>
  <c r="F564" i="11"/>
  <c r="F580" i="11"/>
  <c r="F596" i="11"/>
  <c r="F77" i="11"/>
  <c r="F511" i="11"/>
  <c r="F527" i="11"/>
  <c r="F543" i="11"/>
  <c r="F559" i="11"/>
  <c r="F575" i="11"/>
  <c r="F593" i="11"/>
  <c r="F476" i="11"/>
  <c r="F335" i="11"/>
  <c r="F381" i="11"/>
  <c r="F160" i="11"/>
  <c r="F108" i="11"/>
  <c r="F352" i="11"/>
  <c r="F238" i="11"/>
  <c r="F436" i="11"/>
  <c r="F469" i="11"/>
  <c r="F433" i="11"/>
  <c r="F363" i="11"/>
  <c r="F283" i="11"/>
  <c r="F472" i="11"/>
  <c r="F437" i="11"/>
  <c r="F220" i="11"/>
  <c r="F367" i="11"/>
  <c r="F254" i="11"/>
  <c r="F196" i="11"/>
  <c r="F278" i="11"/>
  <c r="F158" i="11"/>
  <c r="F153" i="11"/>
  <c r="F291" i="11"/>
  <c r="F252" i="11"/>
  <c r="F286" i="11"/>
  <c r="F407" i="11"/>
  <c r="F465" i="11"/>
  <c r="F123" i="11"/>
  <c r="F304" i="11"/>
  <c r="F232" i="11"/>
  <c r="F410" i="11"/>
  <c r="F209" i="11"/>
  <c r="F300" i="11"/>
  <c r="F59" i="11"/>
  <c r="F518" i="11"/>
  <c r="F534" i="11"/>
  <c r="F550" i="11"/>
  <c r="F566" i="11"/>
  <c r="F582" i="11"/>
  <c r="F598" i="11"/>
  <c r="F86" i="11"/>
  <c r="F513" i="11"/>
  <c r="F529" i="11"/>
  <c r="F545" i="11"/>
  <c r="F561" i="11"/>
  <c r="F577" i="11"/>
  <c r="F595" i="11"/>
  <c r="F134" i="11"/>
  <c r="F326" i="11"/>
  <c r="F441" i="11"/>
  <c r="F261" i="11"/>
  <c r="F128" i="11"/>
  <c r="F337" i="11"/>
  <c r="F294" i="11"/>
  <c r="F362" i="11"/>
  <c r="F444" i="11"/>
  <c r="F199" i="11"/>
  <c r="F292" i="11"/>
  <c r="F485" i="11"/>
  <c r="F212" i="11"/>
  <c r="F467" i="11"/>
  <c r="F125" i="11"/>
  <c r="F145" i="11"/>
  <c r="F72" i="11"/>
  <c r="F458" i="11"/>
  <c r="F207" i="11"/>
  <c r="F408" i="11"/>
  <c r="F88" i="11"/>
  <c r="F78" i="11"/>
  <c r="F94" i="11"/>
  <c r="F486" i="11"/>
  <c r="F211" i="11"/>
  <c r="F69" i="11"/>
  <c r="F23" i="11"/>
  <c r="F358" i="11"/>
  <c r="F106" i="11"/>
  <c r="F520" i="11"/>
  <c r="F536" i="11"/>
  <c r="F552" i="11"/>
  <c r="F568" i="11"/>
  <c r="F584" i="11"/>
  <c r="F585" i="11"/>
  <c r="F135" i="11"/>
  <c r="F515" i="11"/>
  <c r="F531" i="11"/>
  <c r="F547" i="11"/>
  <c r="F563" i="11"/>
  <c r="F579" i="11"/>
  <c r="F599" i="11"/>
  <c r="F193" i="11"/>
  <c r="F375" i="11"/>
  <c r="F229" i="11"/>
  <c r="F463" i="11"/>
  <c r="F156" i="11"/>
  <c r="F129" i="11"/>
  <c r="F242" i="11"/>
  <c r="F427" i="11"/>
  <c r="F191" i="11"/>
  <c r="F490" i="11"/>
  <c r="F424" i="11"/>
  <c r="F404" i="11"/>
  <c r="F79" i="11"/>
  <c r="F323" i="11"/>
  <c r="F390" i="11"/>
  <c r="F295" i="11"/>
  <c r="F223" i="11"/>
  <c r="F491" i="11"/>
  <c r="F228" i="11"/>
  <c r="F282" i="11"/>
  <c r="F434" i="11"/>
  <c r="F169" i="11"/>
  <c r="F251" i="11"/>
  <c r="F425" i="11"/>
  <c r="F303" i="11"/>
  <c r="F122" i="11"/>
  <c r="F187" i="11"/>
  <c r="F175" i="11"/>
  <c r="F163" i="11"/>
  <c r="F462" i="11"/>
  <c r="F494" i="11"/>
  <c r="F506" i="11"/>
  <c r="F522" i="11"/>
  <c r="F538" i="11"/>
  <c r="F554" i="11"/>
  <c r="F570" i="11"/>
  <c r="F586" i="11"/>
  <c r="F597" i="11"/>
  <c r="F76" i="11"/>
  <c r="F517" i="11"/>
  <c r="F533" i="11"/>
  <c r="F549" i="11"/>
  <c r="F565" i="11"/>
  <c r="F581" i="11"/>
  <c r="F501" i="11"/>
  <c r="F230" i="11"/>
  <c r="F394" i="11"/>
  <c r="F391" i="11"/>
  <c r="F147" i="11"/>
  <c r="F459" i="11"/>
  <c r="F388" i="11"/>
  <c r="F349" i="11"/>
  <c r="F318" i="11"/>
  <c r="F452" i="11"/>
  <c r="F259" i="11"/>
  <c r="F192" i="11"/>
  <c r="F402" i="11"/>
  <c r="F339" i="11"/>
  <c r="F447" i="11"/>
  <c r="F243" i="11"/>
  <c r="F450" i="11"/>
  <c r="F387" i="11"/>
  <c r="F487" i="11"/>
  <c r="F144" i="11"/>
  <c r="F371" i="11"/>
  <c r="F488" i="11"/>
  <c r="F213" i="11"/>
  <c r="F124" i="11"/>
  <c r="F249" i="11"/>
  <c r="F453" i="11"/>
  <c r="F132" i="11"/>
  <c r="F365" i="11"/>
  <c r="F369" i="11"/>
  <c r="F105" i="11"/>
  <c r="F360" i="11"/>
  <c r="F89" i="11"/>
  <c r="F171" i="11"/>
  <c r="F297" i="11"/>
  <c r="F322" i="11"/>
  <c r="F329" i="11"/>
  <c r="F496" i="11"/>
  <c r="F508" i="11"/>
  <c r="F524" i="11"/>
  <c r="F540" i="11"/>
  <c r="F556" i="11"/>
  <c r="F572" i="11"/>
  <c r="F588" i="11"/>
  <c r="F493" i="11"/>
  <c r="F85" i="11"/>
  <c r="F519" i="11"/>
  <c r="F535" i="11"/>
  <c r="F551" i="11"/>
  <c r="F567" i="11"/>
  <c r="F583" i="11"/>
  <c r="F500" i="11"/>
  <c r="F173" i="11"/>
  <c r="F178" i="11"/>
  <c r="F257" i="11"/>
  <c r="F460" i="11"/>
  <c r="F90" i="11"/>
  <c r="F345" i="11"/>
  <c r="F406" i="11"/>
  <c r="F479" i="11"/>
  <c r="F416" i="11"/>
  <c r="F480" i="11"/>
  <c r="F119" i="11"/>
  <c r="F275" i="11"/>
  <c r="F309" i="11"/>
  <c r="F466" i="11"/>
  <c r="F382" i="11"/>
  <c r="F246" i="11"/>
  <c r="F334" i="11"/>
  <c r="F226" i="11"/>
  <c r="F265" i="11"/>
  <c r="F325" i="11"/>
  <c r="F87" i="11"/>
  <c r="F195" i="11"/>
  <c r="F385" i="11"/>
  <c r="F142" i="11"/>
  <c r="F356" i="11"/>
  <c r="F204" i="11"/>
  <c r="F81" i="11"/>
  <c r="F503" i="11"/>
  <c r="F510" i="11"/>
  <c r="F526" i="11"/>
  <c r="F542" i="11"/>
  <c r="F558" i="11"/>
  <c r="F574" i="11"/>
  <c r="F590" i="11"/>
  <c r="F495" i="11"/>
  <c r="F505" i="11"/>
  <c r="F521" i="11"/>
  <c r="F537" i="11"/>
  <c r="F553" i="11"/>
  <c r="F569" i="11"/>
  <c r="F587" i="11"/>
  <c r="F502" i="11"/>
  <c r="F216" i="11"/>
  <c r="F481" i="11"/>
  <c r="F439" i="11"/>
  <c r="F361" i="11"/>
  <c r="F355" i="11"/>
  <c r="F202" i="11"/>
  <c r="F116" i="11"/>
  <c r="F117" i="11"/>
  <c r="F221" i="11"/>
  <c r="F201" i="11"/>
  <c r="F311" i="11"/>
  <c r="F426" i="11"/>
  <c r="F413" i="11"/>
  <c r="F130" i="11"/>
  <c r="F333" i="11"/>
  <c r="F376" i="11"/>
  <c r="F310" i="11"/>
  <c r="F368" i="11"/>
  <c r="F39" i="11"/>
  <c r="F372" i="11"/>
  <c r="F166" i="11"/>
  <c r="F364" i="11"/>
  <c r="F102" i="11"/>
  <c r="F188" i="11"/>
  <c r="F289" i="11"/>
  <c r="F198" i="11"/>
  <c r="F293" i="11"/>
  <c r="F405" i="11"/>
  <c r="F432" i="11"/>
  <c r="F403" i="11"/>
  <c r="F104" i="11"/>
  <c r="F267" i="11"/>
  <c r="F456" i="11"/>
  <c r="F386" i="11"/>
  <c r="F442" i="11"/>
  <c r="F217" i="11"/>
  <c r="F109" i="11"/>
  <c r="F126" i="11"/>
  <c r="F152" i="11"/>
  <c r="F401" i="11"/>
  <c r="F378" i="11"/>
  <c r="F244" i="11"/>
  <c r="F366" i="11"/>
  <c r="F428" i="11"/>
  <c r="F182" i="11"/>
  <c r="F97" i="11"/>
  <c r="F457" i="11"/>
  <c r="F274" i="11"/>
  <c r="F146" i="11"/>
  <c r="F338" i="11"/>
  <c r="F327" i="11"/>
  <c r="F475" i="11"/>
  <c r="F185" i="11"/>
  <c r="F285" i="11"/>
  <c r="F99" i="11"/>
  <c r="F398" i="11"/>
  <c r="F296" i="11"/>
  <c r="F443" i="11"/>
  <c r="F234" i="11"/>
  <c r="F236" i="11"/>
  <c r="F68" i="11"/>
  <c r="F162" i="11"/>
  <c r="F272" i="11"/>
  <c r="F276" i="11"/>
  <c r="F484" i="11"/>
  <c r="F222" i="11"/>
  <c r="F263" i="11"/>
  <c r="F154" i="11"/>
  <c r="F48" i="11"/>
  <c r="F389" i="11"/>
  <c r="F287" i="11"/>
  <c r="F235" i="11"/>
  <c r="F255" i="11"/>
  <c r="N85" i="11"/>
  <c r="N535" i="11"/>
  <c r="N567" i="11"/>
  <c r="N599" i="11"/>
  <c r="N236" i="11"/>
  <c r="N89" i="11"/>
  <c r="N442" i="11"/>
  <c r="N344" i="11"/>
  <c r="N383" i="11"/>
  <c r="N387" i="11"/>
  <c r="N512" i="11"/>
  <c r="N557" i="11"/>
  <c r="N510" i="11"/>
  <c r="N548" i="11"/>
  <c r="N593" i="11"/>
  <c r="N98" i="11"/>
  <c r="N341" i="11"/>
  <c r="N211" i="11"/>
  <c r="N66" i="11"/>
  <c r="N299" i="11"/>
  <c r="N221" i="11"/>
  <c r="N160" i="11"/>
  <c r="N536" i="11"/>
  <c r="N521" i="11"/>
  <c r="N189" i="11"/>
  <c r="N322" i="11"/>
  <c r="N431" i="11"/>
  <c r="N57" i="11"/>
  <c r="N380" i="11"/>
  <c r="N186" i="11"/>
  <c r="N397" i="11"/>
  <c r="N193" i="11"/>
  <c r="N468" i="11"/>
  <c r="N223" i="11"/>
  <c r="N377" i="11"/>
  <c r="N197" i="11"/>
  <c r="N151" i="11"/>
  <c r="N166" i="11"/>
  <c r="N278" i="11"/>
  <c r="N457" i="11"/>
  <c r="N256" i="11"/>
  <c r="N508" i="11"/>
  <c r="N584" i="11"/>
  <c r="N569" i="11"/>
  <c r="N274" i="11"/>
  <c r="N314" i="11"/>
  <c r="N480" i="11"/>
  <c r="N337" i="11"/>
  <c r="N163" i="11"/>
  <c r="N222" i="11"/>
  <c r="N275" i="11"/>
  <c r="N350" i="11"/>
  <c r="N428" i="11"/>
  <c r="N476" i="11"/>
  <c r="N117" i="11"/>
  <c r="N194" i="11"/>
  <c r="N298" i="11"/>
  <c r="N384" i="11"/>
  <c r="N191" i="11"/>
  <c r="N458" i="11"/>
  <c r="N150" i="11"/>
  <c r="N315" i="11"/>
  <c r="N362" i="11"/>
  <c r="N499" i="11"/>
  <c r="N507" i="11"/>
  <c r="N539" i="11"/>
  <c r="N571" i="11"/>
  <c r="N374" i="11"/>
  <c r="N420" i="11"/>
  <c r="N227" i="11"/>
  <c r="N490" i="11"/>
  <c r="N365" i="11"/>
  <c r="N266" i="11"/>
  <c r="N177" i="11"/>
  <c r="N522" i="11"/>
  <c r="N560" i="11"/>
  <c r="N513" i="11"/>
  <c r="N558" i="11"/>
  <c r="N596" i="11"/>
  <c r="N502" i="11"/>
  <c r="N465" i="11"/>
  <c r="N246" i="11"/>
  <c r="N213" i="11"/>
  <c r="N300" i="11"/>
  <c r="N284" i="11"/>
  <c r="N162" i="11"/>
  <c r="N556" i="11"/>
  <c r="N530" i="11"/>
  <c r="N215" i="11"/>
  <c r="N323" i="11"/>
  <c r="N219" i="11"/>
  <c r="N187" i="11"/>
  <c r="N388" i="11"/>
  <c r="N271" i="11"/>
  <c r="N412" i="11"/>
  <c r="N208" i="11"/>
  <c r="N155" i="11"/>
  <c r="N238" i="11"/>
  <c r="N398" i="11"/>
  <c r="N205" i="11"/>
  <c r="N262" i="11"/>
  <c r="N199" i="11"/>
  <c r="N286" i="11"/>
  <c r="N481" i="11"/>
  <c r="N294" i="11"/>
  <c r="N517" i="11"/>
  <c r="N59" i="11"/>
  <c r="N578" i="11"/>
  <c r="N78" i="11"/>
  <c r="N53" i="11"/>
  <c r="N128" i="11"/>
  <c r="N353" i="11"/>
  <c r="N170" i="11"/>
  <c r="N229" i="11"/>
  <c r="N276" i="11"/>
  <c r="N351" i="11"/>
  <c r="N126" i="11"/>
  <c r="N103" i="11"/>
  <c r="N75" i="11"/>
  <c r="N224" i="11"/>
  <c r="N317" i="11"/>
  <c r="N386" i="11"/>
  <c r="N102" i="11"/>
  <c r="N109" i="11"/>
  <c r="N173" i="11"/>
  <c r="N329" i="11"/>
  <c r="N399" i="11"/>
  <c r="N500" i="11"/>
  <c r="N511" i="11"/>
  <c r="N543" i="11"/>
  <c r="N575" i="11"/>
  <c r="N261" i="11"/>
  <c r="N285" i="11"/>
  <c r="N469" i="11"/>
  <c r="N263" i="11"/>
  <c r="N455" i="11"/>
  <c r="N301" i="11"/>
  <c r="N406" i="11"/>
  <c r="N525" i="11"/>
  <c r="N570" i="11"/>
  <c r="N516" i="11"/>
  <c r="N561" i="11"/>
  <c r="N241" i="11"/>
  <c r="N192" i="11"/>
  <c r="N141" i="11"/>
  <c r="N248" i="11"/>
  <c r="N214" i="11"/>
  <c r="N303" i="11"/>
  <c r="N338" i="11"/>
  <c r="N178" i="11"/>
  <c r="N565" i="11"/>
  <c r="N550" i="11"/>
  <c r="N220" i="11"/>
  <c r="N349" i="11"/>
  <c r="N132" i="11"/>
  <c r="N80" i="11"/>
  <c r="N474" i="11"/>
  <c r="N293" i="11"/>
  <c r="N429" i="11"/>
  <c r="N264" i="11"/>
  <c r="N161" i="11"/>
  <c r="N240" i="11"/>
  <c r="N405" i="11"/>
  <c r="N233" i="11"/>
  <c r="N307" i="11"/>
  <c r="N210" i="11"/>
  <c r="N296" i="11"/>
  <c r="N482" i="11"/>
  <c r="N418" i="11"/>
  <c r="N520" i="11"/>
  <c r="N505" i="11"/>
  <c r="N598" i="11"/>
  <c r="N279" i="11"/>
  <c r="N110" i="11"/>
  <c r="N165" i="11"/>
  <c r="N425" i="11"/>
  <c r="N171" i="11"/>
  <c r="N113" i="11"/>
  <c r="N287" i="11"/>
  <c r="N125" i="11"/>
  <c r="N437" i="11"/>
  <c r="N201" i="11"/>
  <c r="N37" i="11"/>
  <c r="N225" i="11"/>
  <c r="N327" i="11"/>
  <c r="N394" i="11"/>
  <c r="N107" i="11"/>
  <c r="N302" i="11"/>
  <c r="N175" i="11"/>
  <c r="N333" i="11"/>
  <c r="N416" i="11"/>
  <c r="N501" i="11"/>
  <c r="N519" i="11"/>
  <c r="N551" i="11"/>
  <c r="N583" i="11"/>
  <c r="N363" i="11"/>
  <c r="N331" i="11"/>
  <c r="N372" i="11"/>
  <c r="N196" i="11"/>
  <c r="N393" i="11"/>
  <c r="N392" i="11"/>
  <c r="N496" i="11"/>
  <c r="N538" i="11"/>
  <c r="N576" i="11"/>
  <c r="N529" i="11"/>
  <c r="N574" i="11"/>
  <c r="N475" i="11"/>
  <c r="N167" i="11"/>
  <c r="N483" i="11"/>
  <c r="N328" i="11"/>
  <c r="N169" i="11"/>
  <c r="N404" i="11"/>
  <c r="N445" i="11"/>
  <c r="N76" i="11"/>
  <c r="N588" i="11"/>
  <c r="N562" i="11"/>
  <c r="N258" i="11"/>
  <c r="N391" i="11"/>
  <c r="N130" i="11"/>
  <c r="N111" i="11"/>
  <c r="N164" i="11"/>
  <c r="N352" i="11"/>
  <c r="N473" i="11"/>
  <c r="N395" i="11"/>
  <c r="N180" i="11"/>
  <c r="N283" i="11"/>
  <c r="N453" i="11"/>
  <c r="N462" i="11"/>
  <c r="N309" i="11"/>
  <c r="N252" i="11"/>
  <c r="N348" i="11"/>
  <c r="N140" i="11"/>
  <c r="N450" i="11"/>
  <c r="N549" i="11"/>
  <c r="N534" i="11"/>
  <c r="N154" i="11"/>
  <c r="N304" i="11"/>
  <c r="N17" i="11"/>
  <c r="N203" i="11"/>
  <c r="N439" i="11"/>
  <c r="N183" i="11"/>
  <c r="N260" i="11"/>
  <c r="N124" i="11"/>
  <c r="N401" i="11"/>
  <c r="N115" i="11"/>
  <c r="N95" i="11"/>
  <c r="N88" i="11"/>
  <c r="N231" i="11"/>
  <c r="N339" i="11"/>
  <c r="N459" i="11"/>
  <c r="N97" i="11"/>
  <c r="N342" i="11"/>
  <c r="N207" i="11"/>
  <c r="N336" i="11"/>
  <c r="N422" i="11"/>
  <c r="N493" i="11"/>
  <c r="N523" i="11"/>
  <c r="N555" i="11"/>
  <c r="N587" i="11"/>
  <c r="N237" i="11"/>
  <c r="N297" i="11"/>
  <c r="N424" i="11"/>
  <c r="N281" i="11"/>
  <c r="N366" i="11"/>
  <c r="N435" i="11"/>
  <c r="N504" i="11"/>
  <c r="N541" i="11"/>
  <c r="N586" i="11"/>
  <c r="N532" i="11"/>
  <c r="N577" i="11"/>
  <c r="N477" i="11"/>
  <c r="N244" i="11"/>
  <c r="N142" i="11"/>
  <c r="N408" i="11"/>
  <c r="N129" i="11"/>
  <c r="N413" i="11"/>
  <c r="N446" i="11"/>
  <c r="N106" i="11"/>
  <c r="N597" i="11"/>
  <c r="N582" i="11"/>
  <c r="N270" i="11"/>
  <c r="N411" i="11"/>
  <c r="N96" i="11"/>
  <c r="N288" i="11"/>
  <c r="N168" i="11"/>
  <c r="N368" i="11"/>
  <c r="N280" i="11"/>
  <c r="N402" i="11"/>
  <c r="N200" i="11"/>
  <c r="N326" i="11"/>
  <c r="N491" i="11"/>
  <c r="N463" i="11"/>
  <c r="N400" i="11"/>
  <c r="N253" i="11"/>
  <c r="N381" i="11"/>
  <c r="N145" i="11"/>
  <c r="N131" i="11"/>
  <c r="N552" i="11"/>
  <c r="N537" i="11"/>
  <c r="N232" i="11"/>
  <c r="N305" i="11"/>
  <c r="N421" i="11"/>
  <c r="N310" i="11"/>
  <c r="N153" i="11"/>
  <c r="N202" i="11"/>
  <c r="N267" i="11"/>
  <c r="N321" i="11"/>
  <c r="N407" i="11"/>
  <c r="N466" i="11"/>
  <c r="N108" i="11"/>
  <c r="N157" i="11"/>
  <c r="N239" i="11"/>
  <c r="N355" i="11"/>
  <c r="N460" i="11"/>
  <c r="N316" i="11"/>
  <c r="N127" i="11"/>
  <c r="N216" i="11"/>
  <c r="N343" i="11"/>
  <c r="N448" i="11"/>
  <c r="N498" i="11"/>
  <c r="N527" i="11"/>
  <c r="N559" i="11"/>
  <c r="N591" i="11"/>
  <c r="N449" i="11"/>
  <c r="N443" i="11"/>
  <c r="N470" i="11"/>
  <c r="N206" i="11"/>
  <c r="N265" i="11"/>
  <c r="N364" i="11"/>
  <c r="N506" i="11"/>
  <c r="N544" i="11"/>
  <c r="N589" i="11"/>
  <c r="N542" i="11"/>
  <c r="N580" i="11"/>
  <c r="N467" i="11"/>
  <c r="N245" i="11"/>
  <c r="N152" i="11"/>
  <c r="N409" i="11"/>
  <c r="N249" i="11"/>
  <c r="N81" i="11"/>
  <c r="N447" i="11"/>
  <c r="N524" i="11"/>
  <c r="N495" i="11"/>
  <c r="N585" i="11"/>
  <c r="N306" i="11"/>
  <c r="N414" i="11"/>
  <c r="N133" i="11"/>
  <c r="N334" i="11"/>
  <c r="N184" i="11"/>
  <c r="N378" i="11"/>
  <c r="N484" i="11"/>
  <c r="N403" i="11"/>
  <c r="N212" i="11"/>
  <c r="N345" i="11"/>
  <c r="N143" i="11"/>
  <c r="N479" i="11"/>
  <c r="N456" i="11"/>
  <c r="N254" i="11"/>
  <c r="N415" i="11"/>
  <c r="N148" i="11"/>
  <c r="N120" i="11"/>
  <c r="N572" i="11"/>
  <c r="N546" i="11"/>
  <c r="N242" i="11"/>
  <c r="N250" i="11"/>
  <c r="N434" i="11"/>
  <c r="N311" i="11"/>
  <c r="N156" i="11"/>
  <c r="N204" i="11"/>
  <c r="N268" i="11"/>
  <c r="N324" i="11"/>
  <c r="N410" i="11"/>
  <c r="N471" i="11"/>
  <c r="N123" i="11"/>
  <c r="N158" i="11"/>
  <c r="N255" i="11"/>
  <c r="N356" i="11"/>
  <c r="N147" i="11"/>
  <c r="N347" i="11"/>
  <c r="N116" i="11"/>
  <c r="N243" i="11"/>
  <c r="N346" i="11"/>
  <c r="N451" i="11"/>
  <c r="N579" i="11"/>
  <c r="N370" i="11"/>
  <c r="N528" i="11"/>
  <c r="N419" i="11"/>
  <c r="N217" i="11"/>
  <c r="N568" i="11"/>
  <c r="N289" i="11"/>
  <c r="N444" i="11"/>
  <c r="N440" i="11"/>
  <c r="N318" i="11"/>
  <c r="N514" i="11"/>
  <c r="N182" i="11"/>
  <c r="N295" i="11"/>
  <c r="N47" i="11"/>
  <c r="N87" i="11"/>
  <c r="N417" i="11"/>
  <c r="N595" i="11"/>
  <c r="N118" i="11"/>
  <c r="N554" i="11"/>
  <c r="N179" i="11"/>
  <c r="N122" i="11"/>
  <c r="N518" i="11"/>
  <c r="N144" i="11"/>
  <c r="N190" i="11"/>
  <c r="N174" i="11"/>
  <c r="N427" i="11"/>
  <c r="N566" i="11"/>
  <c r="N312" i="11"/>
  <c r="N330" i="11"/>
  <c r="N181" i="11"/>
  <c r="N367" i="11"/>
  <c r="N452" i="11"/>
  <c r="N359" i="11"/>
  <c r="N235" i="11"/>
  <c r="N573" i="11"/>
  <c r="N230" i="11"/>
  <c r="N313" i="11"/>
  <c r="N553" i="11"/>
  <c r="N51" i="11"/>
  <c r="N382" i="11"/>
  <c r="N461" i="11"/>
  <c r="N487" i="11"/>
  <c r="N82" i="11"/>
  <c r="N433" i="11"/>
  <c r="N390" i="11"/>
  <c r="N228" i="11"/>
  <c r="N99" i="11"/>
  <c r="N492" i="11"/>
  <c r="N375" i="11"/>
  <c r="N79" i="11"/>
  <c r="N592" i="11"/>
  <c r="N137" i="11"/>
  <c r="N478" i="11"/>
  <c r="N594" i="11"/>
  <c r="N360" i="11"/>
  <c r="N436" i="11"/>
  <c r="N486" i="11"/>
  <c r="N251" i="11"/>
  <c r="N40" i="11"/>
  <c r="N159" i="11"/>
  <c r="N105" i="11"/>
  <c r="N259" i="11"/>
  <c r="N139" i="11"/>
  <c r="N515" i="11"/>
  <c r="N70" i="11"/>
  <c r="N319" i="11"/>
  <c r="N526" i="11"/>
  <c r="N282" i="11"/>
  <c r="N438" i="11"/>
  <c r="N257" i="11"/>
  <c r="N488" i="11"/>
  <c r="N176" i="11"/>
  <c r="N308" i="11"/>
  <c r="N423" i="11"/>
  <c r="N291" i="11"/>
  <c r="N172" i="11"/>
  <c r="N464" i="11"/>
  <c r="N332" i="11"/>
  <c r="N188" i="11"/>
  <c r="N531" i="11"/>
  <c r="N441" i="11"/>
  <c r="N234" i="11"/>
  <c r="N545" i="11"/>
  <c r="N198" i="11"/>
  <c r="N489" i="11"/>
  <c r="N320" i="11"/>
  <c r="N185" i="11"/>
  <c r="N218" i="11"/>
  <c r="N485" i="11"/>
  <c r="N494" i="11"/>
  <c r="N114" i="11"/>
  <c r="N209" i="11"/>
  <c r="N472" i="11"/>
  <c r="N361" i="11"/>
  <c r="N273" i="11"/>
  <c r="N547" i="11"/>
  <c r="N94" i="11"/>
  <c r="N426" i="11"/>
  <c r="N564" i="11"/>
  <c r="N290" i="11"/>
  <c r="N503" i="11"/>
  <c r="N376" i="11"/>
  <c r="N325" i="11"/>
  <c r="N272" i="11"/>
  <c r="N226" i="11"/>
  <c r="N540" i="11"/>
  <c r="N385" i="11"/>
  <c r="N247" i="11"/>
  <c r="N134" i="11"/>
  <c r="N396" i="11"/>
  <c r="N335" i="11"/>
  <c r="N563" i="11"/>
  <c r="N497" i="11"/>
  <c r="N509" i="11"/>
  <c r="N590" i="11"/>
  <c r="N91" i="11"/>
  <c r="N533" i="11"/>
  <c r="N430" i="11"/>
  <c r="N379" i="11"/>
  <c r="N354" i="11"/>
  <c r="N277" i="11"/>
  <c r="N581" i="11"/>
  <c r="N104" i="11"/>
  <c r="N269" i="11"/>
  <c r="N121" i="11"/>
  <c r="N8" i="11"/>
  <c r="N357" i="11"/>
  <c r="N292" i="11"/>
  <c r="N138" i="11"/>
  <c r="N371" i="11"/>
  <c r="N358" i="11"/>
  <c r="N146" i="11"/>
  <c r="N67" i="11"/>
  <c r="N195" i="11"/>
  <c r="N369" i="11"/>
  <c r="N136" i="11"/>
  <c r="N389" i="11"/>
  <c r="N373" i="11"/>
  <c r="N432" i="11"/>
  <c r="V508" i="11"/>
  <c r="V61" i="11"/>
  <c r="V559" i="11"/>
  <c r="V546" i="11"/>
  <c r="V533" i="11"/>
  <c r="V512" i="11"/>
  <c r="V36" i="11"/>
  <c r="V563" i="11"/>
  <c r="V550" i="11"/>
  <c r="V331" i="11"/>
  <c r="V483" i="11"/>
  <c r="V237" i="11"/>
  <c r="V244" i="11"/>
  <c r="V593" i="11"/>
  <c r="V92" i="11"/>
  <c r="V596" i="11"/>
  <c r="V179" i="11"/>
  <c r="V591" i="11"/>
  <c r="V426" i="11"/>
  <c r="V586" i="11"/>
  <c r="V392" i="11"/>
  <c r="V581" i="11"/>
  <c r="V366" i="11"/>
  <c r="V442" i="11"/>
  <c r="V42" i="11"/>
  <c r="V205" i="11"/>
  <c r="V257" i="11"/>
  <c r="V264" i="11"/>
  <c r="V303" i="11"/>
  <c r="V488" i="11"/>
  <c r="V364" i="11"/>
  <c r="V57" i="11"/>
  <c r="V453" i="11"/>
  <c r="V414" i="11"/>
  <c r="V200" i="11"/>
  <c r="V413" i="11"/>
  <c r="V186" i="11"/>
  <c r="V404" i="11"/>
  <c r="V65" i="11"/>
  <c r="V230" i="11"/>
  <c r="V415" i="11"/>
  <c r="V159" i="11"/>
  <c r="V354" i="11"/>
  <c r="V279" i="11"/>
  <c r="V249" i="11"/>
  <c r="V256" i="11"/>
  <c r="V5" i="11"/>
  <c r="V199" i="11"/>
  <c r="V165" i="11"/>
  <c r="V378" i="11"/>
  <c r="V274" i="11"/>
  <c r="V380" i="11"/>
  <c r="V18" i="11"/>
  <c r="V458" i="11"/>
  <c r="V113" i="11"/>
  <c r="V356" i="11"/>
  <c r="V226" i="11"/>
  <c r="V181" i="11"/>
  <c r="V184" i="11"/>
  <c r="V201" i="11"/>
  <c r="V13" i="11"/>
  <c r="V330" i="11"/>
  <c r="V386" i="11"/>
  <c r="V418" i="11"/>
  <c r="V121" i="11"/>
  <c r="V116" i="11"/>
  <c r="V476" i="11"/>
  <c r="V29" i="11"/>
  <c r="V487" i="11"/>
  <c r="V472" i="11"/>
  <c r="V448" i="11"/>
  <c r="V452" i="11"/>
  <c r="V516" i="11"/>
  <c r="V85" i="11"/>
  <c r="V495" i="11"/>
  <c r="V554" i="11"/>
  <c r="V541" i="11"/>
  <c r="V520" i="11"/>
  <c r="V507" i="11"/>
  <c r="V504" i="11"/>
  <c r="V558" i="11"/>
  <c r="V227" i="11"/>
  <c r="V328" i="11"/>
  <c r="V68" i="11"/>
  <c r="V142" i="11"/>
  <c r="V449" i="11"/>
  <c r="V245" i="11"/>
  <c r="V375" i="11"/>
  <c r="V137" i="11"/>
  <c r="V599" i="11"/>
  <c r="V98" i="11"/>
  <c r="V594" i="11"/>
  <c r="V241" i="11"/>
  <c r="V589" i="11"/>
  <c r="V435" i="11"/>
  <c r="V299" i="11"/>
  <c r="V474" i="11"/>
  <c r="V553" i="11"/>
  <c r="V376" i="11"/>
  <c r="V161" i="11"/>
  <c r="V54" i="11"/>
  <c r="V325" i="11"/>
  <c r="V58" i="11"/>
  <c r="V288" i="11"/>
  <c r="V462" i="11"/>
  <c r="V289" i="11"/>
  <c r="V326" i="11"/>
  <c r="V445" i="11"/>
  <c r="V397" i="11"/>
  <c r="V431" i="11"/>
  <c r="V100" i="11"/>
  <c r="V178" i="11"/>
  <c r="V148" i="11"/>
  <c r="V204" i="11"/>
  <c r="V486" i="11"/>
  <c r="V110" i="11"/>
  <c r="V320" i="11"/>
  <c r="V131" i="11"/>
  <c r="V269" i="11"/>
  <c r="V286" i="11"/>
  <c r="V425" i="11"/>
  <c r="V345" i="11"/>
  <c r="V114" i="11"/>
  <c r="V308" i="11"/>
  <c r="V123" i="11"/>
  <c r="V302" i="11"/>
  <c r="V390" i="11"/>
  <c r="V147" i="11"/>
  <c r="V41" i="11"/>
  <c r="V259" i="11"/>
  <c r="V482" i="11"/>
  <c r="V43" i="11"/>
  <c r="V342" i="11"/>
  <c r="V410" i="11"/>
  <c r="V191" i="11"/>
  <c r="V421" i="11"/>
  <c r="V35" i="11"/>
  <c r="V243" i="11"/>
  <c r="V108" i="11"/>
  <c r="V109" i="11"/>
  <c r="V38" i="11"/>
  <c r="V32" i="11"/>
  <c r="V117" i="11"/>
  <c r="V228" i="11"/>
  <c r="V524" i="11"/>
  <c r="V511" i="11"/>
  <c r="V86" i="11"/>
  <c r="V562" i="11"/>
  <c r="V549" i="11"/>
  <c r="V528" i="11"/>
  <c r="V515" i="11"/>
  <c r="V59" i="11"/>
  <c r="V513" i="11"/>
  <c r="V56" i="11"/>
  <c r="V537" i="11"/>
  <c r="V469" i="11"/>
  <c r="V408" i="11"/>
  <c r="V297" i="11"/>
  <c r="V152" i="11"/>
  <c r="V64" i="11"/>
  <c r="V198" i="11"/>
  <c r="V236" i="11"/>
  <c r="V341" i="11"/>
  <c r="V374" i="11"/>
  <c r="V502" i="11"/>
  <c r="V597" i="11"/>
  <c r="V419" i="11"/>
  <c r="V81" i="11"/>
  <c r="V271" i="11"/>
  <c r="V112" i="11"/>
  <c r="V93" i="11"/>
  <c r="V240" i="11"/>
  <c r="V489" i="11"/>
  <c r="V444" i="11"/>
  <c r="V313" i="11"/>
  <c r="V164" i="11"/>
  <c r="V475" i="11"/>
  <c r="V187" i="11"/>
  <c r="V491" i="11"/>
  <c r="V215" i="11"/>
  <c r="V193" i="11"/>
  <c r="V185" i="11"/>
  <c r="V90" i="11"/>
  <c r="V80" i="11"/>
  <c r="V52" i="11"/>
  <c r="V267" i="11"/>
  <c r="V485" i="11"/>
  <c r="V480" i="11"/>
  <c r="V360" i="11"/>
  <c r="V242" i="11"/>
  <c r="V282" i="11"/>
  <c r="V481" i="11"/>
  <c r="V171" i="11"/>
  <c r="V309" i="11"/>
  <c r="V19" i="11"/>
  <c r="V423" i="11"/>
  <c r="V75" i="11"/>
  <c r="V173" i="11"/>
  <c r="V437" i="11"/>
  <c r="V97" i="11"/>
  <c r="V203" i="11"/>
  <c r="V361" i="11"/>
  <c r="V305" i="11"/>
  <c r="V37" i="11"/>
  <c r="V207" i="11"/>
  <c r="V466" i="11"/>
  <c r="V347" i="11"/>
  <c r="V202" i="11"/>
  <c r="V225" i="11"/>
  <c r="V63" i="11"/>
  <c r="V44" i="11"/>
  <c r="V150" i="11"/>
  <c r="V107" i="11"/>
  <c r="V336" i="11"/>
  <c r="V139" i="11"/>
  <c r="V362" i="11"/>
  <c r="V532" i="11"/>
  <c r="V519" i="11"/>
  <c r="V506" i="11"/>
  <c r="V503" i="11"/>
  <c r="V557" i="11"/>
  <c r="V536" i="11"/>
  <c r="V523" i="11"/>
  <c r="V510" i="11"/>
  <c r="V571" i="11"/>
  <c r="V118" i="11"/>
  <c r="V566" i="11"/>
  <c r="V490" i="11"/>
  <c r="V101" i="11"/>
  <c r="V94" i="11"/>
  <c r="V409" i="11"/>
  <c r="V372" i="11"/>
  <c r="V91" i="11"/>
  <c r="V60" i="11"/>
  <c r="V211" i="11"/>
  <c r="V420" i="11"/>
  <c r="V465" i="11"/>
  <c r="V261" i="11"/>
  <c r="V192" i="11"/>
  <c r="V446" i="11"/>
  <c r="V412" i="11"/>
  <c r="V217" i="11"/>
  <c r="V133" i="11"/>
  <c r="V405" i="11"/>
  <c r="V258" i="11"/>
  <c r="V382" i="11"/>
  <c r="V221" i="11"/>
  <c r="V352" i="11"/>
  <c r="V30" i="11"/>
  <c r="V334" i="11"/>
  <c r="V463" i="11"/>
  <c r="V323" i="11"/>
  <c r="V540" i="11"/>
  <c r="V527" i="11"/>
  <c r="V514" i="11"/>
  <c r="V76" i="11"/>
  <c r="V565" i="11"/>
  <c r="V544" i="11"/>
  <c r="V531" i="11"/>
  <c r="V518" i="11"/>
  <c r="V579" i="11"/>
  <c r="V79" i="11"/>
  <c r="V574" i="11"/>
  <c r="V344" i="11"/>
  <c r="V561" i="11"/>
  <c r="V263" i="11"/>
  <c r="V521" i="11"/>
  <c r="V370" i="11"/>
  <c r="V545" i="11"/>
  <c r="V424" i="11"/>
  <c r="V66" i="11"/>
  <c r="V443" i="11"/>
  <c r="V246" i="11"/>
  <c r="V285" i="11"/>
  <c r="V141" i="11"/>
  <c r="V220" i="11"/>
  <c r="V208" i="11"/>
  <c r="V169" i="11"/>
  <c r="V26" i="11"/>
  <c r="V233" i="11"/>
  <c r="V391" i="11"/>
  <c r="V176" i="11"/>
  <c r="V160" i="11"/>
  <c r="V473" i="11"/>
  <c r="V23" i="11"/>
  <c r="V168" i="11"/>
  <c r="V568" i="11"/>
  <c r="V62" i="11"/>
  <c r="V223" i="11"/>
  <c r="V400" i="11"/>
  <c r="V33" i="11"/>
  <c r="V143" i="11"/>
  <c r="V78" i="11"/>
  <c r="V70" i="11"/>
  <c r="V427" i="11"/>
  <c r="V163" i="11"/>
  <c r="V151" i="11"/>
  <c r="V385" i="11"/>
  <c r="V51" i="11"/>
  <c r="V120" i="11"/>
  <c r="V275" i="11"/>
  <c r="V348" i="11"/>
  <c r="V153" i="11"/>
  <c r="V260" i="11"/>
  <c r="V239" i="11"/>
  <c r="V430" i="11"/>
  <c r="V6" i="11"/>
  <c r="V25" i="11"/>
  <c r="V464" i="11"/>
  <c r="V316" i="11"/>
  <c r="V295" i="11"/>
  <c r="V298" i="11"/>
  <c r="V318" i="11"/>
  <c r="V84" i="11"/>
  <c r="V127" i="11"/>
  <c r="V73" i="11"/>
  <c r="V394" i="11"/>
  <c r="V74" i="11"/>
  <c r="V231" i="11"/>
  <c r="V350" i="11"/>
  <c r="V417" i="11"/>
  <c r="V2" i="11"/>
  <c r="V451" i="11"/>
  <c r="V332" i="11"/>
  <c r="V548" i="11"/>
  <c r="V535" i="11"/>
  <c r="V522" i="11"/>
  <c r="V509" i="11"/>
  <c r="V493" i="11"/>
  <c r="V552" i="11"/>
  <c r="V539" i="11"/>
  <c r="V526" i="11"/>
  <c r="V587" i="11"/>
  <c r="V234" i="11"/>
  <c r="V582" i="11"/>
  <c r="V383" i="11"/>
  <c r="V569" i="11"/>
  <c r="V365" i="11"/>
  <c r="V572" i="11"/>
  <c r="V455" i="11"/>
  <c r="V567" i="11"/>
  <c r="V196" i="11"/>
  <c r="V505" i="11"/>
  <c r="V470" i="11"/>
  <c r="V213" i="11"/>
  <c r="V441" i="11"/>
  <c r="V248" i="11"/>
  <c r="V349" i="11"/>
  <c r="V155" i="11"/>
  <c r="V300" i="11"/>
  <c r="V22" i="11"/>
  <c r="V576" i="11"/>
  <c r="V219" i="11"/>
  <c r="V272" i="11"/>
  <c r="V270" i="11"/>
  <c r="V395" i="11"/>
  <c r="V284" i="11"/>
  <c r="V368" i="11"/>
  <c r="V89" i="11"/>
  <c r="V96" i="11"/>
  <c r="V377" i="11"/>
  <c r="V253" i="11"/>
  <c r="V311" i="11"/>
  <c r="V479" i="11"/>
  <c r="V53" i="11"/>
  <c r="V438" i="11"/>
  <c r="V251" i="11"/>
  <c r="V209" i="11"/>
  <c r="V166" i="11"/>
  <c r="V128" i="11"/>
  <c r="V190" i="11"/>
  <c r="V40" i="11"/>
  <c r="V359" i="11"/>
  <c r="V140" i="11"/>
  <c r="V183" i="11"/>
  <c r="V276" i="11"/>
  <c r="V355" i="11"/>
  <c r="V296" i="11"/>
  <c r="V9" i="11"/>
  <c r="V175" i="11"/>
  <c r="V3" i="11"/>
  <c r="V28" i="11"/>
  <c r="V324" i="11"/>
  <c r="V384" i="11"/>
  <c r="V119" i="11"/>
  <c r="V47" i="11"/>
  <c r="V216" i="11"/>
  <c r="V105" i="11"/>
  <c r="V102" i="11"/>
  <c r="V182" i="11"/>
  <c r="V339" i="11"/>
  <c r="V396" i="11"/>
  <c r="V492" i="11"/>
  <c r="V95" i="11"/>
  <c r="V88" i="11"/>
  <c r="V399" i="11"/>
  <c r="V135" i="11"/>
  <c r="V564" i="11"/>
  <c r="V551" i="11"/>
  <c r="V538" i="11"/>
  <c r="V525" i="11"/>
  <c r="V106" i="11"/>
  <c r="V496" i="11"/>
  <c r="V555" i="11"/>
  <c r="V542" i="11"/>
  <c r="V363" i="11"/>
  <c r="V167" i="11"/>
  <c r="V598" i="11"/>
  <c r="V467" i="11"/>
  <c r="V585" i="11"/>
  <c r="V177" i="11"/>
  <c r="V588" i="11"/>
  <c r="V406" i="11"/>
  <c r="V583" i="11"/>
  <c r="V319" i="11"/>
  <c r="V578" i="11"/>
  <c r="V393" i="11"/>
  <c r="V573" i="11"/>
  <c r="V206" i="11"/>
  <c r="V592" i="11"/>
  <c r="V46" i="11"/>
  <c r="V398" i="11"/>
  <c r="V447" i="11"/>
  <c r="V429" i="11"/>
  <c r="V129" i="11"/>
  <c r="V111" i="11"/>
  <c r="V461" i="11"/>
  <c r="V132" i="11"/>
  <c r="V283" i="11"/>
  <c r="V306" i="11"/>
  <c r="V402" i="11"/>
  <c r="V122" i="11"/>
  <c r="V388" i="11"/>
  <c r="V494" i="11"/>
  <c r="V145" i="11"/>
  <c r="V584" i="11"/>
  <c r="V254" i="11"/>
  <c r="V312" i="11"/>
  <c r="V379" i="11"/>
  <c r="V232" i="11"/>
  <c r="V321" i="11"/>
  <c r="V457" i="11"/>
  <c r="V170" i="11"/>
  <c r="V262" i="11"/>
  <c r="V17" i="11"/>
  <c r="V69" i="11"/>
  <c r="V82" i="11"/>
  <c r="V287" i="11"/>
  <c r="V126" i="11"/>
  <c r="V87" i="11"/>
  <c r="V433" i="11"/>
  <c r="V255" i="11"/>
  <c r="V436" i="11"/>
  <c r="V16" i="11"/>
  <c r="V188" i="11"/>
  <c r="V115" i="11"/>
  <c r="V27" i="11"/>
  <c r="V55" i="11"/>
  <c r="V317" i="11"/>
  <c r="V307" i="11"/>
  <c r="V134" i="11"/>
  <c r="V83" i="11"/>
  <c r="V428" i="11"/>
  <c r="V72" i="11"/>
  <c r="V501" i="11"/>
  <c r="V250" i="11"/>
  <c r="V343" i="11"/>
  <c r="V357" i="11"/>
  <c r="V560" i="11"/>
  <c r="V266" i="11"/>
  <c r="V497" i="11"/>
  <c r="V440" i="11"/>
  <c r="V197" i="11"/>
  <c r="V104" i="11"/>
  <c r="V278" i="11"/>
  <c r="V338" i="11"/>
  <c r="V460" i="11"/>
  <c r="V45" i="11"/>
  <c r="V439" i="11"/>
  <c r="V367" i="11"/>
  <c r="V322" i="11"/>
  <c r="V547" i="11"/>
  <c r="V580" i="11"/>
  <c r="V214" i="11"/>
  <c r="V411" i="11"/>
  <c r="V218" i="11"/>
  <c r="V124" i="11"/>
  <c r="V291" i="11"/>
  <c r="V252" i="11"/>
  <c r="V329" i="11"/>
  <c r="V8" i="11"/>
  <c r="V10" i="11"/>
  <c r="V210" i="11"/>
  <c r="V422" i="11"/>
  <c r="V498" i="11"/>
  <c r="V534" i="11"/>
  <c r="V301" i="11"/>
  <c r="V71" i="11"/>
  <c r="V180" i="11"/>
  <c r="V381" i="11"/>
  <c r="V130" i="11"/>
  <c r="V353" i="11"/>
  <c r="V450" i="11"/>
  <c r="V15" i="11"/>
  <c r="V99" i="11"/>
  <c r="V224" i="11"/>
  <c r="V351" i="11"/>
  <c r="V11" i="11"/>
  <c r="V556" i="11"/>
  <c r="V595" i="11"/>
  <c r="V575" i="11"/>
  <c r="V238" i="11"/>
  <c r="V162" i="11"/>
  <c r="V314" i="11"/>
  <c r="V277" i="11"/>
  <c r="V189" i="11"/>
  <c r="V310" i="11"/>
  <c r="V103" i="11"/>
  <c r="V172" i="11"/>
  <c r="V34" i="11"/>
  <c r="V49" i="11"/>
  <c r="V346" i="11"/>
  <c r="V543" i="11"/>
  <c r="V477" i="11"/>
  <c r="V235" i="11"/>
  <c r="V478" i="11"/>
  <c r="V280" i="11"/>
  <c r="V156" i="11"/>
  <c r="V39" i="11"/>
  <c r="V174" i="11"/>
  <c r="V247" i="11"/>
  <c r="V158" i="11"/>
  <c r="V407" i="11"/>
  <c r="V212" i="11"/>
  <c r="V459" i="11"/>
  <c r="V273" i="11"/>
  <c r="V530" i="11"/>
  <c r="V590" i="11"/>
  <c r="V570" i="11"/>
  <c r="V293" i="11"/>
  <c r="V290" i="11"/>
  <c r="V484" i="11"/>
  <c r="V337" i="11"/>
  <c r="V294" i="11"/>
  <c r="V434" i="11"/>
  <c r="V31" i="11"/>
  <c r="V194" i="11"/>
  <c r="V229" i="11"/>
  <c r="V315" i="11"/>
  <c r="V499" i="11"/>
  <c r="V517" i="11"/>
  <c r="V387" i="11"/>
  <c r="V281" i="11"/>
  <c r="V265" i="11"/>
  <c r="V50" i="11"/>
  <c r="V456" i="11"/>
  <c r="V268" i="11"/>
  <c r="V304" i="11"/>
  <c r="V125" i="11"/>
  <c r="V333" i="11"/>
  <c r="V21" i="11"/>
  <c r="V471" i="11"/>
  <c r="V416" i="11"/>
  <c r="V500" i="11"/>
  <c r="V77" i="11"/>
  <c r="V577" i="11"/>
  <c r="V529" i="11"/>
  <c r="V144" i="11"/>
  <c r="V468" i="11"/>
  <c r="V154" i="11"/>
  <c r="V403" i="11"/>
  <c r="V222" i="11"/>
  <c r="V157" i="11"/>
  <c r="V401" i="11"/>
  <c r="V24" i="11"/>
  <c r="V327" i="11"/>
  <c r="V335" i="11"/>
  <c r="V67" i="11"/>
  <c r="V369" i="11"/>
  <c r="V136" i="11"/>
  <c r="V195" i="11"/>
  <c r="V48" i="11"/>
  <c r="V389" i="11"/>
  <c r="V373" i="11"/>
  <c r="V432" i="11"/>
  <c r="V292" i="11"/>
  <c r="V138" i="11"/>
  <c r="V371" i="11"/>
  <c r="V358" i="11"/>
  <c r="V146" i="11"/>
  <c r="D525" i="11"/>
  <c r="D106" i="11"/>
  <c r="D496" i="11"/>
  <c r="D555" i="11"/>
  <c r="D542" i="11"/>
  <c r="D529" i="11"/>
  <c r="D516" i="11"/>
  <c r="D85" i="11"/>
  <c r="D495" i="11"/>
  <c r="D575" i="11"/>
  <c r="D594" i="11"/>
  <c r="D568" i="11"/>
  <c r="D595" i="11"/>
  <c r="D593" i="11"/>
  <c r="D502" i="11"/>
  <c r="D533" i="11"/>
  <c r="D512" i="11"/>
  <c r="D36" i="11"/>
  <c r="D563" i="11"/>
  <c r="D550" i="11"/>
  <c r="D537" i="11"/>
  <c r="D524" i="11"/>
  <c r="D511" i="11"/>
  <c r="D554" i="11"/>
  <c r="D583" i="11"/>
  <c r="D86" i="11"/>
  <c r="D576" i="11"/>
  <c r="D506" i="11"/>
  <c r="D577" i="11"/>
  <c r="D497" i="11"/>
  <c r="D541" i="11"/>
  <c r="D520" i="11"/>
  <c r="D507" i="11"/>
  <c r="D504" i="11"/>
  <c r="D558" i="11"/>
  <c r="D545" i="11"/>
  <c r="D532" i="11"/>
  <c r="D519" i="11"/>
  <c r="D572" i="11"/>
  <c r="D591" i="11"/>
  <c r="D562" i="11"/>
  <c r="D584" i="11"/>
  <c r="D566" i="11"/>
  <c r="D530" i="11"/>
  <c r="D549" i="11"/>
  <c r="D528" i="11"/>
  <c r="D515" i="11"/>
  <c r="D59" i="11"/>
  <c r="D494" i="11"/>
  <c r="D553" i="11"/>
  <c r="D540" i="11"/>
  <c r="D527" i="11"/>
  <c r="D580" i="11"/>
  <c r="D599" i="11"/>
  <c r="D573" i="11"/>
  <c r="D592" i="11"/>
  <c r="D574" i="11"/>
  <c r="D585" i="11"/>
  <c r="D503" i="11"/>
  <c r="D557" i="11"/>
  <c r="D536" i="11"/>
  <c r="D523" i="11"/>
  <c r="D510" i="11"/>
  <c r="D101" i="11"/>
  <c r="D561" i="11"/>
  <c r="D548" i="11"/>
  <c r="D535" i="11"/>
  <c r="D588" i="11"/>
  <c r="D538" i="11"/>
  <c r="D581" i="11"/>
  <c r="D546" i="11"/>
  <c r="D582" i="11"/>
  <c r="D492" i="11"/>
  <c r="D76" i="11"/>
  <c r="D565" i="11"/>
  <c r="D544" i="11"/>
  <c r="D531" i="11"/>
  <c r="D518" i="11"/>
  <c r="D505" i="11"/>
  <c r="D498" i="11"/>
  <c r="D556" i="11"/>
  <c r="D543" i="11"/>
  <c r="D596" i="11"/>
  <c r="D570" i="11"/>
  <c r="D589" i="11"/>
  <c r="D571" i="11"/>
  <c r="D590" i="11"/>
  <c r="D501" i="11"/>
  <c r="D517" i="11"/>
  <c r="D77" i="11"/>
  <c r="D560" i="11"/>
  <c r="D547" i="11"/>
  <c r="D534" i="11"/>
  <c r="D521" i="11"/>
  <c r="D508" i="11"/>
  <c r="D61" i="11"/>
  <c r="D559" i="11"/>
  <c r="D567" i="11"/>
  <c r="D586" i="11"/>
  <c r="D522" i="11"/>
  <c r="D587" i="11"/>
  <c r="D569" i="11"/>
  <c r="D500" i="11"/>
  <c r="D509" i="11"/>
  <c r="D551" i="11"/>
  <c r="D493" i="11"/>
  <c r="D514" i="11"/>
  <c r="D552" i="11"/>
  <c r="D578" i="11"/>
  <c r="D539" i="11"/>
  <c r="D597" i="11"/>
  <c r="D526" i="11"/>
  <c r="D579" i="11"/>
  <c r="D513" i="11"/>
  <c r="D598" i="11"/>
  <c r="D564" i="11"/>
  <c r="D135" i="11"/>
  <c r="D499" i="11"/>
  <c r="D134" i="11"/>
  <c r="D15" i="11"/>
  <c r="D259" i="11"/>
  <c r="D466" i="11"/>
  <c r="D443" i="11"/>
  <c r="D81" i="11"/>
  <c r="D261" i="11"/>
  <c r="D119" i="11"/>
  <c r="D72" i="11"/>
  <c r="D425" i="11"/>
  <c r="D300" i="11"/>
  <c r="D127" i="11"/>
  <c r="D490" i="11"/>
  <c r="D381" i="11"/>
  <c r="D208" i="11"/>
  <c r="D417" i="11"/>
  <c r="D347" i="11"/>
  <c r="D346" i="11"/>
  <c r="D132" i="11"/>
  <c r="D204" i="11"/>
  <c r="D112" i="11"/>
  <c r="D384" i="11"/>
  <c r="D75" i="11"/>
  <c r="D369" i="11"/>
  <c r="D387" i="11"/>
  <c r="D433" i="11"/>
  <c r="D386" i="11"/>
  <c r="D142" i="11"/>
  <c r="D212" i="11"/>
  <c r="D100" i="11"/>
  <c r="D342" i="11"/>
  <c r="D478" i="11"/>
  <c r="D153" i="11"/>
  <c r="D242" i="11"/>
  <c r="D193" i="11"/>
  <c r="D444" i="11"/>
  <c r="D437" i="11"/>
  <c r="D467" i="11"/>
  <c r="D228" i="11"/>
  <c r="D408" i="11"/>
  <c r="D211" i="11"/>
  <c r="D392" i="11"/>
  <c r="D326" i="11"/>
  <c r="D277" i="11"/>
  <c r="D176" i="11"/>
  <c r="D364" i="11"/>
  <c r="D432" i="11"/>
  <c r="D436" i="11"/>
  <c r="D275" i="11"/>
  <c r="D375" i="11"/>
  <c r="D238" i="11"/>
  <c r="D192" i="11"/>
  <c r="D310" i="11"/>
  <c r="D265" i="11"/>
  <c r="D356" i="11"/>
  <c r="D362" i="11"/>
  <c r="D278" i="11"/>
  <c r="D299" i="11"/>
  <c r="D403" i="11"/>
  <c r="D144" i="11"/>
  <c r="D422" i="11"/>
  <c r="D361" i="11"/>
  <c r="D239" i="11"/>
  <c r="D402" i="11"/>
  <c r="D486" i="11"/>
  <c r="D407" i="11"/>
  <c r="D220" i="11"/>
  <c r="D274" i="11"/>
  <c r="D479" i="11"/>
  <c r="D230" i="11"/>
  <c r="D349" i="11"/>
  <c r="D196" i="11"/>
  <c r="D186" i="11"/>
  <c r="D168" i="11"/>
  <c r="D124" i="11"/>
  <c r="D244" i="11"/>
  <c r="D360" i="11"/>
  <c r="D128" i="11"/>
  <c r="D318" i="11"/>
  <c r="D426" i="11"/>
  <c r="D125" i="11"/>
  <c r="D252" i="11"/>
  <c r="D289" i="11"/>
  <c r="D405" i="11"/>
  <c r="D388" i="11"/>
  <c r="D130" i="11"/>
  <c r="D191" i="11"/>
  <c r="D363" i="11"/>
  <c r="D155" i="11"/>
  <c r="D169" i="11"/>
  <c r="D329" i="11"/>
  <c r="D311" i="11"/>
  <c r="D178" i="11"/>
  <c r="D181" i="11"/>
  <c r="D366" i="11"/>
  <c r="D471" i="11"/>
  <c r="D373" i="11"/>
  <c r="D409" i="11"/>
  <c r="D150" i="11"/>
  <c r="D250" i="11"/>
  <c r="D476" i="11"/>
  <c r="D216" i="11"/>
  <c r="D339" i="11"/>
  <c r="D209" i="11"/>
  <c r="D90" i="11"/>
  <c r="D18" i="11"/>
  <c r="D406" i="11"/>
  <c r="D292" i="11"/>
  <c r="D323" i="11"/>
  <c r="D249" i="11"/>
  <c r="D123" i="11"/>
  <c r="D89" i="11"/>
  <c r="D23" i="11"/>
  <c r="D283" i="11"/>
  <c r="D294" i="11"/>
  <c r="D472" i="11"/>
  <c r="D420" i="11"/>
  <c r="D322" i="11"/>
  <c r="D483" i="11"/>
  <c r="D116" i="11"/>
  <c r="D170" i="11"/>
  <c r="D147" i="11"/>
  <c r="D337" i="11"/>
  <c r="D309" i="11"/>
  <c r="D325" i="11"/>
  <c r="D287" i="11"/>
  <c r="D160" i="11"/>
  <c r="D429" i="11"/>
  <c r="D257" i="11"/>
  <c r="D179" i="11"/>
  <c r="D434" i="11"/>
  <c r="D390" i="11"/>
  <c r="D385" i="11"/>
  <c r="D223" i="11"/>
  <c r="D462" i="11"/>
  <c r="D334" i="11"/>
  <c r="D297" i="11"/>
  <c r="D102" i="11"/>
  <c r="D458" i="11"/>
  <c r="D459" i="11"/>
  <c r="D345" i="11"/>
  <c r="D187" i="11"/>
  <c r="D202" i="11"/>
  <c r="D315" i="11"/>
  <c r="D24" i="11"/>
  <c r="D370" i="11"/>
  <c r="D465" i="11"/>
  <c r="D163" i="11"/>
  <c r="D460" i="11"/>
  <c r="D480" i="11"/>
  <c r="D382" i="11"/>
  <c r="D295" i="11"/>
  <c r="D304" i="11"/>
  <c r="D165" i="11"/>
  <c r="D488" i="11"/>
  <c r="D463" i="11"/>
  <c r="D469" i="11"/>
  <c r="D145" i="11"/>
  <c r="D338" i="11"/>
  <c r="D293" i="11"/>
  <c r="D441" i="11"/>
  <c r="D27" i="11"/>
  <c r="D439" i="11"/>
  <c r="D175" i="11"/>
  <c r="D313" i="11"/>
  <c r="D371" i="11"/>
  <c r="D195" i="11"/>
  <c r="D286" i="11"/>
  <c r="D335" i="11"/>
  <c r="D282" i="11"/>
  <c r="D171" i="11"/>
  <c r="D79" i="11"/>
  <c r="D455" i="11"/>
  <c r="D136" i="11"/>
  <c r="D404" i="11"/>
  <c r="D251" i="11"/>
  <c r="D121" i="11"/>
  <c r="D290" i="11"/>
  <c r="D461" i="11"/>
  <c r="D348" i="11"/>
  <c r="D67" i="11"/>
  <c r="D302" i="11"/>
  <c r="D10" i="11"/>
  <c r="D391" i="11"/>
  <c r="D442" i="11"/>
  <c r="D117" i="11"/>
  <c r="D456" i="11"/>
  <c r="D162" i="11"/>
  <c r="D240" i="11"/>
  <c r="D448" i="11"/>
  <c r="D487" i="11"/>
  <c r="D427" i="11"/>
  <c r="D367" i="11"/>
  <c r="D210" i="11"/>
  <c r="D64" i="11"/>
  <c r="D464" i="11"/>
  <c r="D199" i="11"/>
  <c r="D301" i="11"/>
  <c r="D189" i="11"/>
  <c r="D481" i="11"/>
  <c r="D376" i="11"/>
  <c r="D236" i="11"/>
  <c r="D267" i="11"/>
  <c r="D129" i="11"/>
  <c r="D111" i="11"/>
  <c r="D138" i="11"/>
  <c r="D355" i="11"/>
  <c r="D243" i="11"/>
  <c r="D416" i="11"/>
  <c r="D413" i="11"/>
  <c r="D190" i="11"/>
  <c r="D291" i="11"/>
  <c r="D281" i="11"/>
  <c r="D232" i="11"/>
  <c r="D152" i="11"/>
  <c r="D200" i="11"/>
  <c r="D452" i="11"/>
  <c r="D254" i="11"/>
  <c r="D491" i="11"/>
  <c r="D305" i="11"/>
  <c r="D303" i="11"/>
  <c r="D319" i="11"/>
  <c r="D320" i="11"/>
  <c r="D235" i="11"/>
  <c r="D424" i="11"/>
  <c r="D333" i="11"/>
  <c r="D308" i="11"/>
  <c r="D122" i="11"/>
  <c r="D69" i="11"/>
  <c r="D156" i="11"/>
  <c r="D450" i="11"/>
  <c r="D352" i="11"/>
  <c r="D40" i="11"/>
  <c r="D447" i="11"/>
  <c r="D368" i="11"/>
  <c r="D438" i="11"/>
  <c r="D214" i="11"/>
  <c r="D201" i="11"/>
  <c r="D234" i="11"/>
  <c r="D468" i="11"/>
  <c r="D358" i="11"/>
  <c r="D365" i="11"/>
  <c r="D221" i="11"/>
  <c r="D182" i="11"/>
  <c r="D213" i="11"/>
  <c r="D226" i="11"/>
  <c r="D185" i="11"/>
  <c r="D412" i="11"/>
  <c r="D378" i="11"/>
  <c r="D457" i="11"/>
  <c r="D410" i="11"/>
  <c r="D188" i="11"/>
  <c r="D97" i="11"/>
  <c r="D229" i="11"/>
  <c r="D394" i="11"/>
  <c r="D296" i="11"/>
  <c r="D263" i="11"/>
  <c r="D485" i="11"/>
  <c r="D272" i="11"/>
  <c r="D246" i="11"/>
  <c r="D255" i="11"/>
  <c r="D398" i="11"/>
  <c r="D285" i="11"/>
  <c r="D475" i="11"/>
  <c r="D317" i="11"/>
  <c r="D158" i="11"/>
  <c r="D389" i="11"/>
  <c r="D109" i="11"/>
  <c r="D484" i="11"/>
  <c r="D99" i="11"/>
  <c r="D146" i="11"/>
  <c r="D428" i="11"/>
  <c r="D401" i="11"/>
  <c r="D104" i="11"/>
  <c r="D453" i="11"/>
  <c r="D198" i="11"/>
  <c r="D217" i="11"/>
  <c r="D207" i="11"/>
  <c r="D173" i="11"/>
  <c r="D280" i="11"/>
  <c r="D327" i="11"/>
  <c r="D372" i="11"/>
  <c r="D154" i="11"/>
  <c r="D276" i="11"/>
  <c r="D166" i="11"/>
  <c r="D222" i="11"/>
  <c r="D268" i="11"/>
  <c r="G495" i="11"/>
  <c r="G554" i="11"/>
  <c r="G541" i="11"/>
  <c r="G528" i="11"/>
  <c r="G515" i="11"/>
  <c r="G59" i="11"/>
  <c r="G494" i="11"/>
  <c r="G553" i="11"/>
  <c r="G540" i="11"/>
  <c r="G585" i="11"/>
  <c r="G567" i="11"/>
  <c r="G586" i="11"/>
  <c r="G568" i="11"/>
  <c r="G595" i="11"/>
  <c r="G86" i="11"/>
  <c r="G562" i="11"/>
  <c r="G549" i="11"/>
  <c r="G536" i="11"/>
  <c r="G523" i="11"/>
  <c r="G510" i="11"/>
  <c r="G101" i="11"/>
  <c r="G561" i="11"/>
  <c r="G548" i="11"/>
  <c r="G593" i="11"/>
  <c r="G575" i="11"/>
  <c r="G594" i="11"/>
  <c r="G576" i="11"/>
  <c r="G598" i="11"/>
  <c r="G506" i="11"/>
  <c r="G503" i="11"/>
  <c r="G557" i="11"/>
  <c r="G544" i="11"/>
  <c r="G531" i="11"/>
  <c r="G518" i="11"/>
  <c r="G505" i="11"/>
  <c r="G498" i="11"/>
  <c r="G556" i="11"/>
  <c r="G543" i="11"/>
  <c r="G583" i="11"/>
  <c r="G551" i="11"/>
  <c r="G584" i="11"/>
  <c r="G559" i="11"/>
  <c r="G522" i="11"/>
  <c r="G509" i="11"/>
  <c r="G77" i="11"/>
  <c r="G560" i="11"/>
  <c r="G547" i="11"/>
  <c r="G534" i="11"/>
  <c r="G521" i="11"/>
  <c r="G508" i="11"/>
  <c r="G519" i="11"/>
  <c r="G580" i="11"/>
  <c r="G599" i="11"/>
  <c r="G581" i="11"/>
  <c r="G535" i="11"/>
  <c r="G566" i="11"/>
  <c r="G530" i="11"/>
  <c r="G517" i="11"/>
  <c r="G106" i="11"/>
  <c r="G496" i="11"/>
  <c r="G555" i="11"/>
  <c r="G542" i="11"/>
  <c r="G529" i="11"/>
  <c r="G516" i="11"/>
  <c r="G565" i="11"/>
  <c r="G588" i="11"/>
  <c r="G527" i="11"/>
  <c r="G589" i="11"/>
  <c r="G571" i="11"/>
  <c r="G61" i="11"/>
  <c r="G546" i="11"/>
  <c r="G533" i="11"/>
  <c r="G520" i="11"/>
  <c r="G507" i="11"/>
  <c r="G504" i="11"/>
  <c r="G558" i="11"/>
  <c r="G545" i="11"/>
  <c r="G532" i="11"/>
  <c r="G577" i="11"/>
  <c r="G85" i="11"/>
  <c r="G578" i="11"/>
  <c r="G511" i="11"/>
  <c r="G587" i="11"/>
  <c r="G590" i="11"/>
  <c r="G538" i="11"/>
  <c r="G563" i="11"/>
  <c r="G569" i="11"/>
  <c r="G579" i="11"/>
  <c r="G76" i="11"/>
  <c r="G526" i="11"/>
  <c r="G572" i="11"/>
  <c r="G582" i="11"/>
  <c r="G525" i="11"/>
  <c r="G550" i="11"/>
  <c r="G596" i="11"/>
  <c r="G574" i="11"/>
  <c r="G493" i="11"/>
  <c r="G513" i="11"/>
  <c r="G591" i="11"/>
  <c r="G512" i="11"/>
  <c r="G537" i="11"/>
  <c r="G570" i="11"/>
  <c r="G552" i="11"/>
  <c r="G135" i="11"/>
  <c r="G573" i="11"/>
  <c r="G36" i="11"/>
  <c r="G524" i="11"/>
  <c r="G597" i="11"/>
  <c r="G514" i="11"/>
  <c r="G539" i="11"/>
  <c r="G564" i="11"/>
  <c r="G592" i="11"/>
  <c r="G193" i="11"/>
  <c r="G483" i="11"/>
  <c r="G326" i="11"/>
  <c r="G147" i="11"/>
  <c r="G257" i="11"/>
  <c r="G361" i="11"/>
  <c r="G345" i="11"/>
  <c r="G121" i="11"/>
  <c r="G311" i="11"/>
  <c r="G416" i="11"/>
  <c r="G417" i="11"/>
  <c r="G3" i="11"/>
  <c r="G456" i="11"/>
  <c r="G490" i="11"/>
  <c r="G426" i="11"/>
  <c r="G254" i="11"/>
  <c r="G466" i="11"/>
  <c r="G299" i="11"/>
  <c r="G376" i="11"/>
  <c r="G181" i="11"/>
  <c r="G458" i="11"/>
  <c r="G72" i="11"/>
  <c r="G342" i="11"/>
  <c r="G276" i="11"/>
  <c r="G211" i="11"/>
  <c r="G170" i="11"/>
  <c r="G118" i="11"/>
  <c r="G425" i="11"/>
  <c r="G99" i="11"/>
  <c r="G287" i="11"/>
  <c r="G209" i="11"/>
  <c r="G356" i="11"/>
  <c r="G438" i="11"/>
  <c r="G391" i="11"/>
  <c r="G173" i="11"/>
  <c r="G93" i="11"/>
  <c r="G229" i="11"/>
  <c r="G463" i="11"/>
  <c r="G355" i="11"/>
  <c r="G398" i="11"/>
  <c r="G318" i="11"/>
  <c r="G433" i="11"/>
  <c r="G387" i="11"/>
  <c r="G154" i="11"/>
  <c r="G75" i="11"/>
  <c r="G384" i="11"/>
  <c r="G471" i="11"/>
  <c r="G278" i="11"/>
  <c r="G308" i="11"/>
  <c r="G305" i="11"/>
  <c r="G360" i="11"/>
  <c r="G158" i="11"/>
  <c r="G169" i="11"/>
  <c r="G263" i="11"/>
  <c r="G268" i="11"/>
  <c r="G51" i="11"/>
  <c r="G322" i="11"/>
  <c r="G405" i="11"/>
  <c r="G329" i="11"/>
  <c r="G23" i="11"/>
  <c r="G178" i="11"/>
  <c r="G156" i="11"/>
  <c r="G200" i="11"/>
  <c r="G214" i="11"/>
  <c r="G199" i="11"/>
  <c r="G479" i="11"/>
  <c r="G455" i="11"/>
  <c r="G337" i="11"/>
  <c r="G437" i="11"/>
  <c r="G450" i="11"/>
  <c r="G119" i="11"/>
  <c r="G378" i="11"/>
  <c r="G464" i="11"/>
  <c r="G186" i="11"/>
  <c r="G168" i="11"/>
  <c r="G346" i="11"/>
  <c r="G145" i="11"/>
  <c r="G223" i="11"/>
  <c r="G296" i="11"/>
  <c r="G133" i="11"/>
  <c r="G410" i="11"/>
  <c r="G488" i="11"/>
  <c r="G252" i="11"/>
  <c r="G226" i="11"/>
  <c r="G78" i="11"/>
  <c r="G250" i="11"/>
  <c r="G300" i="11"/>
  <c r="G175" i="11"/>
  <c r="G428" i="11"/>
  <c r="G163" i="11"/>
  <c r="G499" i="11"/>
  <c r="G160" i="11"/>
  <c r="G313" i="11"/>
  <c r="G126" i="11"/>
  <c r="G459" i="11"/>
  <c r="G460" i="11"/>
  <c r="G15" i="11"/>
  <c r="G238" i="11"/>
  <c r="G468" i="11"/>
  <c r="G413" i="11"/>
  <c r="G277" i="11"/>
  <c r="G196" i="11"/>
  <c r="G367" i="11"/>
  <c r="G201" i="11"/>
  <c r="G402" i="11"/>
  <c r="G220" i="11"/>
  <c r="G323" i="11"/>
  <c r="G130" i="11"/>
  <c r="G125" i="11"/>
  <c r="G333" i="11"/>
  <c r="G295" i="11"/>
  <c r="G348" i="11"/>
  <c r="G401" i="11"/>
  <c r="G185" i="11"/>
  <c r="G123" i="11"/>
  <c r="G386" i="11"/>
  <c r="G188" i="11"/>
  <c r="G291" i="11"/>
  <c r="G251" i="11"/>
  <c r="G97" i="11"/>
  <c r="G63" i="11"/>
  <c r="G462" i="11"/>
  <c r="G297" i="11"/>
  <c r="G407" i="11"/>
  <c r="G412" i="11"/>
  <c r="G501" i="11"/>
  <c r="G352" i="11"/>
  <c r="G222" i="11"/>
  <c r="G442" i="11"/>
  <c r="G439" i="11"/>
  <c r="G189" i="11"/>
  <c r="G83" i="11"/>
  <c r="G335" i="11"/>
  <c r="G406" i="11"/>
  <c r="G259" i="11"/>
  <c r="G315" i="11"/>
  <c r="G382" i="11"/>
  <c r="G275" i="11"/>
  <c r="G485" i="11"/>
  <c r="G347" i="11"/>
  <c r="G390" i="11"/>
  <c r="G144" i="11"/>
  <c r="G334" i="11"/>
  <c r="G249" i="11"/>
  <c r="G408" i="11"/>
  <c r="G302" i="11"/>
  <c r="G325" i="11"/>
  <c r="G150" i="11"/>
  <c r="G240" i="11"/>
  <c r="G228" i="11"/>
  <c r="G255" i="11"/>
  <c r="G385" i="11"/>
  <c r="G338" i="11"/>
  <c r="G409" i="11"/>
  <c r="G293" i="11"/>
  <c r="G204" i="11"/>
  <c r="G232" i="11"/>
  <c r="G492" i="11"/>
  <c r="G481" i="11"/>
  <c r="G191" i="11"/>
  <c r="G90" i="11"/>
  <c r="G320" i="11"/>
  <c r="G283" i="11"/>
  <c r="G129" i="11"/>
  <c r="G294" i="11"/>
  <c r="G202" i="11"/>
  <c r="G349" i="11"/>
  <c r="G480" i="11"/>
  <c r="G290" i="11"/>
  <c r="G212" i="11"/>
  <c r="G114" i="11"/>
  <c r="G234" i="11"/>
  <c r="G461" i="11"/>
  <c r="G213" i="11"/>
  <c r="G487" i="11"/>
  <c r="G246" i="11"/>
  <c r="G457" i="11"/>
  <c r="G244" i="11"/>
  <c r="G486" i="11"/>
  <c r="G453" i="11"/>
  <c r="G153" i="11"/>
  <c r="G422" i="11"/>
  <c r="G267" i="11"/>
  <c r="G484" i="11"/>
  <c r="G198" i="11"/>
  <c r="G319" i="11"/>
  <c r="G210" i="11"/>
  <c r="G122" i="11"/>
  <c r="G289" i="11"/>
  <c r="G502" i="11"/>
  <c r="G476" i="11"/>
  <c r="G128" i="11"/>
  <c r="G381" i="11"/>
  <c r="G394" i="11"/>
  <c r="G127" i="11"/>
  <c r="G388" i="11"/>
  <c r="G242" i="11"/>
  <c r="G452" i="11"/>
  <c r="G221" i="11"/>
  <c r="G472" i="11"/>
  <c r="G339" i="11"/>
  <c r="G404" i="11"/>
  <c r="G491" i="11"/>
  <c r="G429" i="11"/>
  <c r="G310" i="11"/>
  <c r="G243" i="11"/>
  <c r="G166" i="11"/>
  <c r="G67" i="11"/>
  <c r="G286" i="11"/>
  <c r="G303" i="11"/>
  <c r="G274" i="11"/>
  <c r="G207" i="11"/>
  <c r="G100" i="11"/>
  <c r="G124" i="11"/>
  <c r="G403" i="11"/>
  <c r="G87" i="11"/>
  <c r="G187" i="11"/>
  <c r="G304" i="11"/>
  <c r="G109" i="11"/>
  <c r="G81" i="11"/>
  <c r="G500" i="11"/>
  <c r="G134" i="11"/>
  <c r="G478" i="11"/>
  <c r="G216" i="11"/>
  <c r="G16" i="11"/>
  <c r="G317" i="11"/>
  <c r="G444" i="11"/>
  <c r="G208" i="11"/>
  <c r="G362" i="11"/>
  <c r="G427" i="11"/>
  <c r="G165" i="11"/>
  <c r="G155" i="11"/>
  <c r="G272" i="11"/>
  <c r="G309" i="11"/>
  <c r="G102" i="11"/>
  <c r="G436" i="11"/>
  <c r="G280" i="11"/>
  <c r="G162" i="11"/>
  <c r="G176" i="11"/>
  <c r="G447" i="11"/>
  <c r="G301" i="11"/>
  <c r="G182" i="11"/>
  <c r="G190" i="11"/>
  <c r="G217" i="11"/>
  <c r="G368" i="11"/>
  <c r="G434" i="11"/>
  <c r="G327" i="11"/>
  <c r="G239" i="11"/>
  <c r="G171" i="11"/>
  <c r="G448" i="11"/>
  <c r="G392" i="11"/>
  <c r="G192" i="11"/>
  <c r="G136" i="11"/>
  <c r="G372" i="11"/>
  <c r="G441" i="11"/>
  <c r="G424" i="11"/>
  <c r="G261" i="11"/>
  <c r="G469" i="11"/>
  <c r="G265" i="11"/>
  <c r="G467" i="11"/>
  <c r="G285" i="11"/>
  <c r="G371" i="11"/>
  <c r="G370" i="11"/>
  <c r="G142" i="11"/>
  <c r="G465" i="11"/>
  <c r="G432" i="11"/>
  <c r="G365" i="11"/>
  <c r="G358" i="11"/>
  <c r="G179" i="11"/>
  <c r="G94" i="11"/>
  <c r="G443" i="11"/>
  <c r="G281" i="11"/>
  <c r="G375" i="11"/>
  <c r="G364" i="11"/>
  <c r="G89" i="11"/>
  <c r="G389" i="11"/>
  <c r="G236" i="11"/>
  <c r="G195" i="11"/>
  <c r="G230" i="11"/>
  <c r="G292" i="11"/>
  <c r="G235" i="11"/>
  <c r="G146" i="11"/>
  <c r="G497" i="11"/>
  <c r="G79" i="11"/>
  <c r="G369" i="11"/>
  <c r="G475" i="11"/>
  <c r="G363" i="11"/>
  <c r="G373" i="11"/>
  <c r="G366" i="11"/>
  <c r="G282" i="11"/>
  <c r="G138" i="11"/>
  <c r="G420" i="11"/>
  <c r="G152" i="11"/>
  <c r="O493" i="11"/>
  <c r="O523" i="11"/>
  <c r="O555" i="11"/>
  <c r="O587" i="11"/>
  <c r="O285" i="11"/>
  <c r="O497" i="11"/>
  <c r="O79" i="11"/>
  <c r="O477" i="11"/>
  <c r="O152" i="11"/>
  <c r="O58" i="11"/>
  <c r="O221" i="11"/>
  <c r="O516" i="11"/>
  <c r="O548" i="11"/>
  <c r="O580" i="11"/>
  <c r="O513" i="11"/>
  <c r="O577" i="11"/>
  <c r="O475" i="11"/>
  <c r="O506" i="11"/>
  <c r="O570" i="11"/>
  <c r="O281" i="11"/>
  <c r="O24" i="11"/>
  <c r="O258" i="11"/>
  <c r="O219" i="11"/>
  <c r="O334" i="11"/>
  <c r="O368" i="11"/>
  <c r="O402" i="11"/>
  <c r="O326" i="11"/>
  <c r="O463" i="11"/>
  <c r="O589" i="11"/>
  <c r="O160" i="11"/>
  <c r="O473" i="11"/>
  <c r="O400" i="11"/>
  <c r="O381" i="11"/>
  <c r="O120" i="11"/>
  <c r="O314" i="11"/>
  <c r="O439" i="11"/>
  <c r="O260" i="11"/>
  <c r="O125" i="11"/>
  <c r="O123" i="11"/>
  <c r="O224" i="11"/>
  <c r="O386" i="11"/>
  <c r="O458" i="11"/>
  <c r="O273" i="11"/>
  <c r="O452" i="11"/>
  <c r="O370" i="11"/>
  <c r="O377" i="11"/>
  <c r="O140" i="11"/>
  <c r="O469" i="11"/>
  <c r="O376" i="11"/>
  <c r="O405" i="11"/>
  <c r="O62" i="11"/>
  <c r="O254" i="11"/>
  <c r="O430" i="11"/>
  <c r="O153" i="11"/>
  <c r="O49" i="11"/>
  <c r="O362" i="11"/>
  <c r="O128" i="11"/>
  <c r="O467" i="11"/>
  <c r="O312" i="11"/>
  <c r="O158" i="11"/>
  <c r="O501" i="11"/>
  <c r="O418" i="11"/>
  <c r="O471" i="11"/>
  <c r="O116" i="11"/>
  <c r="O143" i="11"/>
  <c r="O342" i="11"/>
  <c r="O498" i="11"/>
  <c r="O527" i="11"/>
  <c r="O559" i="11"/>
  <c r="O591" i="11"/>
  <c r="O331" i="11"/>
  <c r="O263" i="11"/>
  <c r="O266" i="11"/>
  <c r="O98" i="11"/>
  <c r="O211" i="11"/>
  <c r="O249" i="11"/>
  <c r="O338" i="11"/>
  <c r="O520" i="11"/>
  <c r="O552" i="11"/>
  <c r="O584" i="11"/>
  <c r="O521" i="11"/>
  <c r="O585" i="11"/>
  <c r="O230" i="11"/>
  <c r="O514" i="11"/>
  <c r="O578" i="11"/>
  <c r="O393" i="11"/>
  <c r="O404" i="11"/>
  <c r="O306" i="11"/>
  <c r="O289" i="11"/>
  <c r="O380" i="11"/>
  <c r="O379" i="11"/>
  <c r="O436" i="11"/>
  <c r="O354" i="11"/>
  <c r="O486" i="11"/>
  <c r="O375" i="11"/>
  <c r="O270" i="11"/>
  <c r="O395" i="11"/>
  <c r="O485" i="11"/>
  <c r="O427" i="11"/>
  <c r="O232" i="11"/>
  <c r="O434" i="11"/>
  <c r="O156" i="11"/>
  <c r="O268" i="11"/>
  <c r="O401" i="11"/>
  <c r="O84" i="11"/>
  <c r="O228" i="11"/>
  <c r="O396" i="11"/>
  <c r="O34" i="11"/>
  <c r="O329" i="11"/>
  <c r="O500" i="11"/>
  <c r="O30" i="11"/>
  <c r="O151" i="11"/>
  <c r="O510" i="11"/>
  <c r="O344" i="11"/>
  <c r="O93" i="11"/>
  <c r="O233" i="11"/>
  <c r="O397" i="11"/>
  <c r="O278" i="11"/>
  <c r="O184" i="11"/>
  <c r="O183" i="11"/>
  <c r="O231" i="11"/>
  <c r="O499" i="11"/>
  <c r="O324" i="11"/>
  <c r="O320" i="11"/>
  <c r="O159" i="11"/>
  <c r="O255" i="11"/>
  <c r="O518" i="11"/>
  <c r="O305" i="11"/>
  <c r="O121" i="11"/>
  <c r="O243" i="11"/>
  <c r="O131" i="11"/>
  <c r="O336" i="11"/>
  <c r="O135" i="11"/>
  <c r="O531" i="11"/>
  <c r="O563" i="11"/>
  <c r="O595" i="11"/>
  <c r="O297" i="11"/>
  <c r="O196" i="11"/>
  <c r="O319" i="11"/>
  <c r="O192" i="11"/>
  <c r="O248" i="11"/>
  <c r="O122" i="11"/>
  <c r="O494" i="11"/>
  <c r="O524" i="11"/>
  <c r="O556" i="11"/>
  <c r="O588" i="11"/>
  <c r="O529" i="11"/>
  <c r="O593" i="11"/>
  <c r="O282" i="11"/>
  <c r="O522" i="11"/>
  <c r="O586" i="11"/>
  <c r="O392" i="11"/>
  <c r="O438" i="11"/>
  <c r="O322" i="11"/>
  <c r="O130" i="11"/>
  <c r="O474" i="11"/>
  <c r="O412" i="11"/>
  <c r="O155" i="11"/>
  <c r="O398" i="11"/>
  <c r="O504" i="11"/>
  <c r="O372" i="11"/>
  <c r="O411" i="11"/>
  <c r="O180" i="11"/>
  <c r="O199" i="11"/>
  <c r="O481" i="11"/>
  <c r="O40" i="11"/>
  <c r="O480" i="11"/>
  <c r="O163" i="11"/>
  <c r="O275" i="11"/>
  <c r="O410" i="11"/>
  <c r="O117" i="11"/>
  <c r="O239" i="11"/>
  <c r="O460" i="11"/>
  <c r="O302" i="11"/>
  <c r="O335" i="11"/>
  <c r="O492" i="11"/>
  <c r="O284" i="11"/>
  <c r="O456" i="11"/>
  <c r="O526" i="11"/>
  <c r="O387" i="11"/>
  <c r="O133" i="11"/>
  <c r="O565" i="11"/>
  <c r="O468" i="11"/>
  <c r="O415" i="11"/>
  <c r="O212" i="11"/>
  <c r="O247" i="11"/>
  <c r="O339" i="11"/>
  <c r="O598" i="11"/>
  <c r="O407" i="11"/>
  <c r="O360" i="11"/>
  <c r="O204" i="11"/>
  <c r="O356" i="11"/>
  <c r="O582" i="11"/>
  <c r="O421" i="11"/>
  <c r="O225" i="11"/>
  <c r="O346" i="11"/>
  <c r="O385" i="11"/>
  <c r="O422" i="11"/>
  <c r="O85" i="11"/>
  <c r="O535" i="11"/>
  <c r="O567" i="11"/>
  <c r="O599" i="11"/>
  <c r="O60" i="11"/>
  <c r="O206" i="11"/>
  <c r="O435" i="11"/>
  <c r="O167" i="11"/>
  <c r="O328" i="11"/>
  <c r="O300" i="11"/>
  <c r="O503" i="11"/>
  <c r="O528" i="11"/>
  <c r="O560" i="11"/>
  <c r="O592" i="11"/>
  <c r="O537" i="11"/>
  <c r="O359" i="11"/>
  <c r="O290" i="11"/>
  <c r="O530" i="11"/>
  <c r="O594" i="11"/>
  <c r="O241" i="11"/>
  <c r="O446" i="11"/>
  <c r="O349" i="11"/>
  <c r="O46" i="11"/>
  <c r="O488" i="11"/>
  <c r="O444" i="11"/>
  <c r="O176" i="11"/>
  <c r="O440" i="11"/>
  <c r="O509" i="11"/>
  <c r="O455" i="11"/>
  <c r="O132" i="11"/>
  <c r="O283" i="11"/>
  <c r="O226" i="11"/>
  <c r="O487" i="11"/>
  <c r="O119" i="11"/>
  <c r="O165" i="11"/>
  <c r="O171" i="11"/>
  <c r="O55" i="11"/>
  <c r="O126" i="11"/>
  <c r="O75" i="11"/>
  <c r="O259" i="11"/>
  <c r="O8" i="11"/>
  <c r="O127" i="11"/>
  <c r="O343" i="11"/>
  <c r="O517" i="11"/>
  <c r="O215" i="11"/>
  <c r="O166" i="11"/>
  <c r="O542" i="11"/>
  <c r="O244" i="11"/>
  <c r="O293" i="11"/>
  <c r="O301" i="11"/>
  <c r="O223" i="11"/>
  <c r="O482" i="11"/>
  <c r="O450" i="11"/>
  <c r="O287" i="11"/>
  <c r="O459" i="11"/>
  <c r="O54" i="11"/>
  <c r="O201" i="11"/>
  <c r="O403" i="11"/>
  <c r="O267" i="11"/>
  <c r="O147" i="11"/>
  <c r="O490" i="11"/>
  <c r="O182" i="11"/>
  <c r="O327" i="11"/>
  <c r="O451" i="11"/>
  <c r="O353" i="11"/>
  <c r="O507" i="11"/>
  <c r="O539" i="11"/>
  <c r="O571" i="11"/>
  <c r="O261" i="11"/>
  <c r="O441" i="11"/>
  <c r="O118" i="11"/>
  <c r="O234" i="11"/>
  <c r="O245" i="11"/>
  <c r="O409" i="11"/>
  <c r="O313" i="11"/>
  <c r="O101" i="11"/>
  <c r="O532" i="11"/>
  <c r="O564" i="11"/>
  <c r="O596" i="11"/>
  <c r="O545" i="11"/>
  <c r="O89" i="11"/>
  <c r="O217" i="11"/>
  <c r="O538" i="11"/>
  <c r="O374" i="11"/>
  <c r="O502" i="11"/>
  <c r="O489" i="11"/>
  <c r="O391" i="11"/>
  <c r="O144" i="11"/>
  <c r="O168" i="11"/>
  <c r="O280" i="11"/>
  <c r="O200" i="11"/>
  <c r="O491" i="11"/>
  <c r="O525" i="11"/>
  <c r="O406" i="11"/>
  <c r="O57" i="11"/>
  <c r="O453" i="11"/>
  <c r="O253" i="11"/>
  <c r="O145" i="11"/>
  <c r="O90" i="11"/>
  <c r="O203" i="11"/>
  <c r="O202" i="11"/>
  <c r="O295" i="11"/>
  <c r="O464" i="11"/>
  <c r="O47" i="11"/>
  <c r="O317" i="11"/>
  <c r="O191" i="11"/>
  <c r="O139" i="11"/>
  <c r="O357" i="11"/>
  <c r="O533" i="11"/>
  <c r="O96" i="11"/>
  <c r="O252" i="11"/>
  <c r="O558" i="11"/>
  <c r="O408" i="11"/>
  <c r="O429" i="11"/>
  <c r="O179" i="11"/>
  <c r="O197" i="11"/>
  <c r="O148" i="11"/>
  <c r="O82" i="11"/>
  <c r="O351" i="11"/>
  <c r="O72" i="11"/>
  <c r="O80" i="11"/>
  <c r="O298" i="11"/>
  <c r="O479" i="11"/>
  <c r="O124" i="11"/>
  <c r="O97" i="11"/>
  <c r="O129" i="11"/>
  <c r="O433" i="11"/>
  <c r="O394" i="11"/>
  <c r="O534" i="11"/>
  <c r="O170" i="11"/>
  <c r="O511" i="11"/>
  <c r="O543" i="11"/>
  <c r="O575" i="11"/>
  <c r="O363" i="11"/>
  <c r="O227" i="11"/>
  <c r="O365" i="11"/>
  <c r="O177" i="11"/>
  <c r="O341" i="11"/>
  <c r="O66" i="11"/>
  <c r="O63" i="11"/>
  <c r="O106" i="11"/>
  <c r="O536" i="11"/>
  <c r="O568" i="11"/>
  <c r="O495" i="11"/>
  <c r="O553" i="11"/>
  <c r="O442" i="11"/>
  <c r="O299" i="11"/>
  <c r="O546" i="11"/>
  <c r="O420" i="11"/>
  <c r="O465" i="11"/>
  <c r="O162" i="11"/>
  <c r="O414" i="11"/>
  <c r="O187" i="11"/>
  <c r="O185" i="11"/>
  <c r="O190" i="11"/>
  <c r="O218" i="11"/>
  <c r="O174" i="11"/>
  <c r="O541" i="11"/>
  <c r="O137" i="11"/>
  <c r="O288" i="11"/>
  <c r="O462" i="11"/>
  <c r="O277" i="11"/>
  <c r="O251" i="11"/>
  <c r="O279" i="11"/>
  <c r="O311" i="11"/>
  <c r="O209" i="11"/>
  <c r="O321" i="11"/>
  <c r="O466" i="11"/>
  <c r="O88" i="11"/>
  <c r="O332" i="11"/>
  <c r="O107" i="11"/>
  <c r="O173" i="11"/>
  <c r="O399" i="11"/>
  <c r="O549" i="11"/>
  <c r="O388" i="11"/>
  <c r="O296" i="11"/>
  <c r="O574" i="11"/>
  <c r="O303" i="11"/>
  <c r="O264" i="11"/>
  <c r="O198" i="11"/>
  <c r="O307" i="11"/>
  <c r="O274" i="11"/>
  <c r="O428" i="11"/>
  <c r="O109" i="11"/>
  <c r="O256" i="11"/>
  <c r="O384" i="11"/>
  <c r="O154" i="11"/>
  <c r="O390" i="11"/>
  <c r="O175" i="11"/>
  <c r="O69" i="11"/>
  <c r="O172" i="11"/>
  <c r="O102" i="11"/>
  <c r="O383" i="11"/>
  <c r="O269" i="11"/>
  <c r="O515" i="11"/>
  <c r="O547" i="11"/>
  <c r="O579" i="11"/>
  <c r="O449" i="11"/>
  <c r="O94" i="11"/>
  <c r="O235" i="11"/>
  <c r="O426" i="11"/>
  <c r="O141" i="11"/>
  <c r="O214" i="11"/>
  <c r="O413" i="11"/>
  <c r="O508" i="11"/>
  <c r="O540" i="11"/>
  <c r="O572" i="11"/>
  <c r="O86" i="11"/>
  <c r="O561" i="11"/>
  <c r="O265" i="11"/>
  <c r="O81" i="11"/>
  <c r="O554" i="11"/>
  <c r="O443" i="11"/>
  <c r="O246" i="11"/>
  <c r="O189" i="11"/>
  <c r="O431" i="11"/>
  <c r="O51" i="11"/>
  <c r="O271" i="11"/>
  <c r="O208" i="11"/>
  <c r="O238" i="11"/>
  <c r="O205" i="11"/>
  <c r="O557" i="11"/>
  <c r="O91" i="11"/>
  <c r="O164" i="11"/>
  <c r="O262" i="11"/>
  <c r="O286" i="11"/>
  <c r="O294" i="11"/>
  <c r="O304" i="11"/>
  <c r="O337" i="11"/>
  <c r="O222" i="11"/>
  <c r="O330" i="11"/>
  <c r="O472" i="11"/>
  <c r="O157" i="11"/>
  <c r="O355" i="11"/>
  <c r="O316" i="11"/>
  <c r="O188" i="11"/>
  <c r="O417" i="11"/>
  <c r="O581" i="11"/>
  <c r="O186" i="11"/>
  <c r="O348" i="11"/>
  <c r="O590" i="11"/>
  <c r="O447" i="11"/>
  <c r="O161" i="11"/>
  <c r="O445" i="11"/>
  <c r="O309" i="11"/>
  <c r="O566" i="11"/>
  <c r="O114" i="11"/>
  <c r="O476" i="11"/>
  <c r="O150" i="11"/>
  <c r="O242" i="11"/>
  <c r="O207" i="11"/>
  <c r="O53" i="11"/>
  <c r="O437" i="11"/>
  <c r="O333" i="11"/>
  <c r="O378" i="11"/>
  <c r="O229" i="11"/>
  <c r="O367" i="11"/>
  <c r="O178" i="11"/>
  <c r="O115" i="11"/>
  <c r="O483" i="11"/>
  <c r="O364" i="11"/>
  <c r="O325" i="11"/>
  <c r="O318" i="11"/>
  <c r="O361" i="11"/>
  <c r="O257" i="11"/>
  <c r="O291" i="11"/>
  <c r="O484" i="11"/>
  <c r="O519" i="11"/>
  <c r="O169" i="11"/>
  <c r="O496" i="11"/>
  <c r="O382" i="11"/>
  <c r="O423" i="11"/>
  <c r="O347" i="11"/>
  <c r="O240" i="11"/>
  <c r="O550" i="11"/>
  <c r="O194" i="11"/>
  <c r="O551" i="11"/>
  <c r="O478" i="11"/>
  <c r="O562" i="11"/>
  <c r="O272" i="11"/>
  <c r="O250" i="11"/>
  <c r="O216" i="11"/>
  <c r="O323" i="11"/>
  <c r="O104" i="11"/>
  <c r="O583" i="11"/>
  <c r="O512" i="11"/>
  <c r="O470" i="11"/>
  <c r="O461" i="11"/>
  <c r="O425" i="11"/>
  <c r="O448" i="11"/>
  <c r="O210" i="11"/>
  <c r="O103" i="11"/>
  <c r="O236" i="11"/>
  <c r="O544" i="11"/>
  <c r="O213" i="11"/>
  <c r="O573" i="11"/>
  <c r="O113" i="11"/>
  <c r="O597" i="11"/>
  <c r="O142" i="11"/>
  <c r="O416" i="11"/>
  <c r="O424" i="11"/>
  <c r="O576" i="11"/>
  <c r="O220" i="11"/>
  <c r="O23" i="11"/>
  <c r="O350" i="11"/>
  <c r="O193" i="11"/>
  <c r="O310" i="11"/>
  <c r="O345" i="11"/>
  <c r="O366" i="11"/>
  <c r="O505" i="11"/>
  <c r="O71" i="11"/>
  <c r="O352" i="11"/>
  <c r="O95" i="11"/>
  <c r="O457" i="11"/>
  <c r="O108" i="11"/>
  <c r="O276" i="11"/>
  <c r="O419" i="11"/>
  <c r="O569" i="11"/>
  <c r="O111" i="11"/>
  <c r="O308" i="11"/>
  <c r="O181" i="11"/>
  <c r="O237" i="11"/>
  <c r="O315" i="11"/>
  <c r="O83" i="11"/>
  <c r="O369" i="11"/>
  <c r="O136" i="11"/>
  <c r="O358" i="11"/>
  <c r="O48" i="11"/>
  <c r="O389" i="11"/>
  <c r="O373" i="11"/>
  <c r="O432" i="11"/>
  <c r="O292" i="11"/>
  <c r="O138" i="11"/>
  <c r="O371" i="11"/>
  <c r="O146" i="11"/>
  <c r="O195" i="11"/>
  <c r="W494" i="11"/>
  <c r="W553" i="11"/>
  <c r="W540" i="11"/>
  <c r="W527" i="11"/>
  <c r="W514" i="11"/>
  <c r="W76" i="11"/>
  <c r="W565" i="11"/>
  <c r="W544" i="11"/>
  <c r="W531" i="11"/>
  <c r="W584" i="11"/>
  <c r="W364" i="11"/>
  <c r="W579" i="11"/>
  <c r="W79" i="11"/>
  <c r="W574" i="11"/>
  <c r="W344" i="11"/>
  <c r="W569" i="11"/>
  <c r="W365" i="11"/>
  <c r="W572" i="11"/>
  <c r="W455" i="11"/>
  <c r="W567" i="11"/>
  <c r="W196" i="11"/>
  <c r="W504" i="11"/>
  <c r="W443" i="11"/>
  <c r="W246" i="11"/>
  <c r="W62" i="11"/>
  <c r="W223" i="11"/>
  <c r="W220" i="11"/>
  <c r="W101" i="11"/>
  <c r="W561" i="11"/>
  <c r="W548" i="11"/>
  <c r="W535" i="11"/>
  <c r="W522" i="11"/>
  <c r="W509" i="11"/>
  <c r="W493" i="11"/>
  <c r="W552" i="11"/>
  <c r="W539" i="11"/>
  <c r="W592" i="11"/>
  <c r="W475" i="11"/>
  <c r="W587" i="11"/>
  <c r="W234" i="11"/>
  <c r="W582" i="11"/>
  <c r="W383" i="11"/>
  <c r="W577" i="11"/>
  <c r="W266" i="11"/>
  <c r="W580" i="11"/>
  <c r="W505" i="11"/>
  <c r="W498" i="11"/>
  <c r="W556" i="11"/>
  <c r="W543" i="11"/>
  <c r="W530" i="11"/>
  <c r="W517" i="11"/>
  <c r="W77" i="11"/>
  <c r="W560" i="11"/>
  <c r="W547" i="11"/>
  <c r="W359" i="11"/>
  <c r="W230" i="11"/>
  <c r="W595" i="11"/>
  <c r="W477" i="11"/>
  <c r="W590" i="11"/>
  <c r="W387" i="11"/>
  <c r="W585" i="11"/>
  <c r="W177" i="11"/>
  <c r="W588" i="11"/>
  <c r="W406" i="11"/>
  <c r="W583" i="11"/>
  <c r="W319" i="11"/>
  <c r="W570" i="11"/>
  <c r="W281" i="11"/>
  <c r="W206" i="11"/>
  <c r="W50" i="11"/>
  <c r="W197" i="11"/>
  <c r="W71" i="11"/>
  <c r="W238" i="11"/>
  <c r="W521" i="11"/>
  <c r="W508" i="11"/>
  <c r="W61" i="11"/>
  <c r="W559" i="11"/>
  <c r="W546" i="11"/>
  <c r="W533" i="11"/>
  <c r="W512" i="11"/>
  <c r="W36" i="11"/>
  <c r="W563" i="11"/>
  <c r="W89" i="11"/>
  <c r="W290" i="11"/>
  <c r="W331" i="11"/>
  <c r="W483" i="11"/>
  <c r="W237" i="11"/>
  <c r="W244" i="11"/>
  <c r="W449" i="11"/>
  <c r="W245" i="11"/>
  <c r="W375" i="11"/>
  <c r="W137" i="11"/>
  <c r="W599" i="11"/>
  <c r="W98" i="11"/>
  <c r="W586" i="11"/>
  <c r="W392" i="11"/>
  <c r="W413" i="11"/>
  <c r="W186" i="11"/>
  <c r="W366" i="11"/>
  <c r="W42" i="11"/>
  <c r="W205" i="11"/>
  <c r="W529" i="11"/>
  <c r="W516" i="11"/>
  <c r="W85" i="11"/>
  <c r="W495" i="11"/>
  <c r="W554" i="11"/>
  <c r="W541" i="11"/>
  <c r="W520" i="11"/>
  <c r="W507" i="11"/>
  <c r="W542" i="11"/>
  <c r="W442" i="11"/>
  <c r="W217" i="11"/>
  <c r="W227" i="11"/>
  <c r="W328" i="11"/>
  <c r="W68" i="11"/>
  <c r="W142" i="11"/>
  <c r="W297" i="11"/>
  <c r="W152" i="11"/>
  <c r="W64" i="11"/>
  <c r="W198" i="11"/>
  <c r="W236" i="11"/>
  <c r="W341" i="11"/>
  <c r="W594" i="11"/>
  <c r="W241" i="11"/>
  <c r="W445" i="11"/>
  <c r="W397" i="11"/>
  <c r="W299" i="11"/>
  <c r="W474" i="11"/>
  <c r="W545" i="11"/>
  <c r="W532" i="11"/>
  <c r="W519" i="11"/>
  <c r="W506" i="11"/>
  <c r="W503" i="11"/>
  <c r="W557" i="11"/>
  <c r="W536" i="11"/>
  <c r="W523" i="11"/>
  <c r="W576" i="11"/>
  <c r="W265" i="11"/>
  <c r="W571" i="11"/>
  <c r="W118" i="11"/>
  <c r="W566" i="11"/>
  <c r="W490" i="11"/>
  <c r="W550" i="11"/>
  <c r="W263" i="11"/>
  <c r="W510" i="11"/>
  <c r="W370" i="11"/>
  <c r="W534" i="11"/>
  <c r="W424" i="11"/>
  <c r="W66" i="11"/>
  <c r="W420" i="11"/>
  <c r="W465" i="11"/>
  <c r="W323" i="11"/>
  <c r="W468" i="11"/>
  <c r="W446" i="11"/>
  <c r="W412" i="11"/>
  <c r="W300" i="11"/>
  <c r="W511" i="11"/>
  <c r="W528" i="11"/>
  <c r="W59" i="11"/>
  <c r="W408" i="11"/>
  <c r="W179" i="11"/>
  <c r="W558" i="11"/>
  <c r="W215" i="11"/>
  <c r="W46" i="11"/>
  <c r="W447" i="11"/>
  <c r="W429" i="11"/>
  <c r="W129" i="11"/>
  <c r="W111" i="11"/>
  <c r="W461" i="11"/>
  <c r="W270" i="11"/>
  <c r="W395" i="11"/>
  <c r="W24" i="11"/>
  <c r="W380" i="11"/>
  <c r="W338" i="11"/>
  <c r="W450" i="11"/>
  <c r="W30" i="11"/>
  <c r="W145" i="11"/>
  <c r="W202" i="11"/>
  <c r="W456" i="11"/>
  <c r="W104" i="11"/>
  <c r="W414" i="11"/>
  <c r="W39" i="11"/>
  <c r="W268" i="11"/>
  <c r="W278" i="11"/>
  <c r="W353" i="11"/>
  <c r="W308" i="11"/>
  <c r="W434" i="11"/>
  <c r="W63" i="11"/>
  <c r="W108" i="11"/>
  <c r="W109" i="11"/>
  <c r="W125" i="11"/>
  <c r="W460" i="11"/>
  <c r="W15" i="11"/>
  <c r="W9" i="11"/>
  <c r="W175" i="11"/>
  <c r="W464" i="11"/>
  <c r="W316" i="11"/>
  <c r="W324" i="11"/>
  <c r="W384" i="11"/>
  <c r="W120" i="11"/>
  <c r="W84" i="11"/>
  <c r="W127" i="11"/>
  <c r="W472" i="11"/>
  <c r="W32" i="11"/>
  <c r="W471" i="11"/>
  <c r="W335" i="11"/>
  <c r="W421" i="11"/>
  <c r="W229" i="11"/>
  <c r="W499" i="11"/>
  <c r="W551" i="11"/>
  <c r="W496" i="11"/>
  <c r="W363" i="11"/>
  <c r="W593" i="11"/>
  <c r="W91" i="11"/>
  <c r="W578" i="11"/>
  <c r="W96" i="11"/>
  <c r="W271" i="11"/>
  <c r="W257" i="11"/>
  <c r="W264" i="11"/>
  <c r="W303" i="11"/>
  <c r="W488" i="11"/>
  <c r="W589" i="11"/>
  <c r="W411" i="11"/>
  <c r="W180" i="11"/>
  <c r="W404" i="11"/>
  <c r="W185" i="11"/>
  <c r="W69" i="11"/>
  <c r="W82" i="11"/>
  <c r="W306" i="11"/>
  <c r="W65" i="11"/>
  <c r="W260" i="11"/>
  <c r="W254" i="11"/>
  <c r="W312" i="11"/>
  <c r="W168" i="11"/>
  <c r="W232" i="11"/>
  <c r="W441" i="11"/>
  <c r="W457" i="11"/>
  <c r="W170" i="11"/>
  <c r="W226" i="11"/>
  <c r="W203" i="11"/>
  <c r="W210" i="11"/>
  <c r="W44" i="11"/>
  <c r="W150" i="11"/>
  <c r="W126" i="11"/>
  <c r="W87" i="11"/>
  <c r="W433" i="11"/>
  <c r="W158" i="11"/>
  <c r="W333" i="11"/>
  <c r="W3" i="11"/>
  <c r="W28" i="11"/>
  <c r="W407" i="11"/>
  <c r="W21" i="11"/>
  <c r="W165" i="11"/>
  <c r="W47" i="11"/>
  <c r="W216" i="11"/>
  <c r="W95" i="11"/>
  <c r="W11" i="11"/>
  <c r="W367" i="11"/>
  <c r="W417" i="11"/>
  <c r="W35" i="11"/>
  <c r="W327" i="11"/>
  <c r="W86" i="11"/>
  <c r="W515" i="11"/>
  <c r="W56" i="11"/>
  <c r="W94" i="11"/>
  <c r="W575" i="11"/>
  <c r="W374" i="11"/>
  <c r="W388" i="11"/>
  <c r="W208" i="11"/>
  <c r="W376" i="11"/>
  <c r="W161" i="11"/>
  <c r="W54" i="11"/>
  <c r="W325" i="11"/>
  <c r="W261" i="11"/>
  <c r="W132" i="11"/>
  <c r="W283" i="11"/>
  <c r="W438" i="11"/>
  <c r="W379" i="11"/>
  <c r="W378" i="11"/>
  <c r="W274" i="11"/>
  <c r="W334" i="11"/>
  <c r="W100" i="11"/>
  <c r="W295" i="11"/>
  <c r="W415" i="11"/>
  <c r="W159" i="11"/>
  <c r="W200" i="11"/>
  <c r="W279" i="11"/>
  <c r="W249" i="11"/>
  <c r="W256" i="11"/>
  <c r="W5" i="11"/>
  <c r="W318" i="11"/>
  <c r="W439" i="11"/>
  <c r="W74" i="11"/>
  <c r="W49" i="11"/>
  <c r="W315" i="11"/>
  <c r="W18" i="11"/>
  <c r="W458" i="11"/>
  <c r="W183" i="11"/>
  <c r="W255" i="11"/>
  <c r="W284" i="11"/>
  <c r="W45" i="11"/>
  <c r="W99" i="11"/>
  <c r="W115" i="11"/>
  <c r="W27" i="11"/>
  <c r="W247" i="11"/>
  <c r="W224" i="11"/>
  <c r="W368" i="11"/>
  <c r="W117" i="11"/>
  <c r="W139" i="11"/>
  <c r="W416" i="11"/>
  <c r="W492" i="11"/>
  <c r="W243" i="11"/>
  <c r="W357" i="11"/>
  <c r="W513" i="11"/>
  <c r="W538" i="11"/>
  <c r="W555" i="11"/>
  <c r="W167" i="11"/>
  <c r="W92" i="11"/>
  <c r="W591" i="11"/>
  <c r="W470" i="11"/>
  <c r="W193" i="11"/>
  <c r="W155" i="11"/>
  <c r="W93" i="11"/>
  <c r="W240" i="11"/>
  <c r="W489" i="11"/>
  <c r="W444" i="11"/>
  <c r="W192" i="11"/>
  <c r="W57" i="11"/>
  <c r="W453" i="11"/>
  <c r="W189" i="11"/>
  <c r="W190" i="11"/>
  <c r="W345" i="11"/>
  <c r="W114" i="11"/>
  <c r="W402" i="11"/>
  <c r="W90" i="11"/>
  <c r="W178" i="11"/>
  <c r="W148" i="11"/>
  <c r="W204" i="11"/>
  <c r="W486" i="11"/>
  <c r="W110" i="11"/>
  <c r="W320" i="11"/>
  <c r="W131" i="11"/>
  <c r="W269" i="11"/>
  <c r="W487" i="11"/>
  <c r="W2" i="11"/>
  <c r="W182" i="11"/>
  <c r="W231" i="11"/>
  <c r="W326" i="11"/>
  <c r="W123" i="11"/>
  <c r="W302" i="11"/>
  <c r="W222" i="11"/>
  <c r="W356" i="11"/>
  <c r="W262" i="11"/>
  <c r="W16" i="11"/>
  <c r="W188" i="11"/>
  <c r="W201" i="11"/>
  <c r="W13" i="11"/>
  <c r="W275" i="11"/>
  <c r="W317" i="11"/>
  <c r="W286" i="11"/>
  <c r="W88" i="11"/>
  <c r="W273" i="11"/>
  <c r="W501" i="11"/>
  <c r="W418" i="11"/>
  <c r="W343" i="11"/>
  <c r="W452" i="11"/>
  <c r="W537" i="11"/>
  <c r="W562" i="11"/>
  <c r="W568" i="11"/>
  <c r="W526" i="11"/>
  <c r="W409" i="11"/>
  <c r="W60" i="11"/>
  <c r="W393" i="11"/>
  <c r="W377" i="11"/>
  <c r="W398" i="11"/>
  <c r="W133" i="11"/>
  <c r="W405" i="11"/>
  <c r="W258" i="11"/>
  <c r="W382" i="11"/>
  <c r="W58" i="11"/>
  <c r="W288" i="11"/>
  <c r="W462" i="11"/>
  <c r="W322" i="11"/>
  <c r="W436" i="11"/>
  <c r="W309" i="11"/>
  <c r="W19" i="11"/>
  <c r="W463" i="11"/>
  <c r="W314" i="11"/>
  <c r="W80" i="11"/>
  <c r="W52" i="11"/>
  <c r="W267" i="11"/>
  <c r="W485" i="11"/>
  <c r="W480" i="11"/>
  <c r="W360" i="11"/>
  <c r="W242" i="11"/>
  <c r="W162" i="11"/>
  <c r="W423" i="11"/>
  <c r="W113" i="11"/>
  <c r="W287" i="11"/>
  <c r="W339" i="11"/>
  <c r="W481" i="11"/>
  <c r="W75" i="11"/>
  <c r="W173" i="11"/>
  <c r="W390" i="11"/>
  <c r="W147" i="11"/>
  <c r="W294" i="11"/>
  <c r="W181" i="11"/>
  <c r="W184" i="11"/>
  <c r="W43" i="11"/>
  <c r="W342" i="11"/>
  <c r="W330" i="11"/>
  <c r="W386" i="11"/>
  <c r="W40" i="11"/>
  <c r="W228" i="11"/>
  <c r="W105" i="11"/>
  <c r="W371" i="11"/>
  <c r="W121" i="11"/>
  <c r="W448" i="11"/>
  <c r="W212" i="11"/>
  <c r="W135" i="11"/>
  <c r="W525" i="11"/>
  <c r="W70" i="11"/>
  <c r="W598" i="11"/>
  <c r="W596" i="11"/>
  <c r="W235" i="11"/>
  <c r="W502" i="11"/>
  <c r="W581" i="11"/>
  <c r="W435" i="11"/>
  <c r="W26" i="11"/>
  <c r="W233" i="11"/>
  <c r="W391" i="11"/>
  <c r="W176" i="11"/>
  <c r="W313" i="11"/>
  <c r="W164" i="11"/>
  <c r="W597" i="11"/>
  <c r="W431" i="11"/>
  <c r="W218" i="11"/>
  <c r="W252" i="11"/>
  <c r="W310" i="11"/>
  <c r="W400" i="11"/>
  <c r="W33" i="11"/>
  <c r="W484" i="11"/>
  <c r="W154" i="11"/>
  <c r="W124" i="11"/>
  <c r="W277" i="11"/>
  <c r="W337" i="11"/>
  <c r="W403" i="11"/>
  <c r="W291" i="11"/>
  <c r="W187" i="11"/>
  <c r="W41" i="11"/>
  <c r="W55" i="11"/>
  <c r="W351" i="11"/>
  <c r="W459" i="11"/>
  <c r="W304" i="11"/>
  <c r="W157" i="11"/>
  <c r="W329" i="11"/>
  <c r="W437" i="11"/>
  <c r="W97" i="11"/>
  <c r="W17" i="11"/>
  <c r="W259" i="11"/>
  <c r="W482" i="11"/>
  <c r="W37" i="11"/>
  <c r="W207" i="11"/>
  <c r="W410" i="11"/>
  <c r="W191" i="11"/>
  <c r="W425" i="11"/>
  <c r="W332" i="11"/>
  <c r="W102" i="11"/>
  <c r="W307" i="11"/>
  <c r="W116" i="11"/>
  <c r="W225" i="11"/>
  <c r="W73" i="11"/>
  <c r="W524" i="11"/>
  <c r="W549" i="11"/>
  <c r="W112" i="11"/>
  <c r="W469" i="11"/>
  <c r="W372" i="11"/>
  <c r="W426" i="11"/>
  <c r="W213" i="11"/>
  <c r="W81" i="11"/>
  <c r="W169" i="11"/>
  <c r="W22" i="11"/>
  <c r="W518" i="11"/>
  <c r="W219" i="11"/>
  <c r="W272" i="11"/>
  <c r="W221" i="11"/>
  <c r="W352" i="11"/>
  <c r="W497" i="11"/>
  <c r="W130" i="11"/>
  <c r="W354" i="11"/>
  <c r="W348" i="11"/>
  <c r="W153" i="11"/>
  <c r="W253" i="11"/>
  <c r="W311" i="11"/>
  <c r="W143" i="11"/>
  <c r="W78" i="11"/>
  <c r="W141" i="11"/>
  <c r="W427" i="11"/>
  <c r="W163" i="11"/>
  <c r="W151" i="11"/>
  <c r="W385" i="11"/>
  <c r="W280" i="11"/>
  <c r="W119" i="11"/>
  <c r="W573" i="11"/>
  <c r="W428" i="11"/>
  <c r="W72" i="11"/>
  <c r="W171" i="11"/>
  <c r="W239" i="11"/>
  <c r="W430" i="11"/>
  <c r="W103" i="11"/>
  <c r="W31" i="11"/>
  <c r="W321" i="11"/>
  <c r="W361" i="11"/>
  <c r="W305" i="11"/>
  <c r="W194" i="11"/>
  <c r="W289" i="11"/>
  <c r="W466" i="11"/>
  <c r="W347" i="11"/>
  <c r="W350" i="11"/>
  <c r="W396" i="11"/>
  <c r="W399" i="11"/>
  <c r="W134" i="11"/>
  <c r="W336" i="11"/>
  <c r="W346" i="11"/>
  <c r="W394" i="11"/>
  <c r="W564" i="11"/>
  <c r="W106" i="11"/>
  <c r="W282" i="11"/>
  <c r="W467" i="11"/>
  <c r="W301" i="11"/>
  <c r="W211" i="11"/>
  <c r="W122" i="11"/>
  <c r="W349" i="11"/>
  <c r="W478" i="11"/>
  <c r="W293" i="11"/>
  <c r="W419" i="11"/>
  <c r="W144" i="11"/>
  <c r="W440" i="11"/>
  <c r="W160" i="11"/>
  <c r="W473" i="11"/>
  <c r="W214" i="11"/>
  <c r="W51" i="11"/>
  <c r="W174" i="11"/>
  <c r="W140" i="11"/>
  <c r="W285" i="11"/>
  <c r="W381" i="11"/>
  <c r="W156" i="11"/>
  <c r="W479" i="11"/>
  <c r="W53" i="11"/>
  <c r="W23" i="11"/>
  <c r="W251" i="11"/>
  <c r="W209" i="11"/>
  <c r="W166" i="11"/>
  <c r="W128" i="11"/>
  <c r="W491" i="11"/>
  <c r="W250" i="11"/>
  <c r="W248" i="11"/>
  <c r="W476" i="11"/>
  <c r="W29" i="11"/>
  <c r="W276" i="11"/>
  <c r="W355" i="11"/>
  <c r="W296" i="11"/>
  <c r="W6" i="11"/>
  <c r="W25" i="11"/>
  <c r="W401" i="11"/>
  <c r="W8" i="11"/>
  <c r="W172" i="11"/>
  <c r="W298" i="11"/>
  <c r="W199" i="11"/>
  <c r="W10" i="11"/>
  <c r="W34" i="11"/>
  <c r="W38" i="11"/>
  <c r="W107" i="11"/>
  <c r="W500" i="11"/>
  <c r="W83" i="11"/>
  <c r="W422" i="11"/>
  <c r="W451" i="11"/>
  <c r="W362" i="11"/>
  <c r="W292" i="11"/>
  <c r="W358" i="11"/>
  <c r="W67" i="11"/>
  <c r="W146" i="11"/>
  <c r="W369" i="11"/>
  <c r="W195" i="11"/>
  <c r="W136" i="11"/>
  <c r="W432" i="11"/>
  <c r="W48" i="11"/>
  <c r="W138" i="11"/>
  <c r="W373" i="11"/>
  <c r="W389" i="11"/>
  <c r="AA541" i="11"/>
  <c r="AA528" i="11"/>
  <c r="AA515" i="11"/>
  <c r="AA59" i="11"/>
  <c r="AA494" i="11"/>
  <c r="AA553" i="11"/>
  <c r="AA540" i="11"/>
  <c r="AA527" i="11"/>
  <c r="AA588" i="11"/>
  <c r="AA406" i="11"/>
  <c r="AA575" i="11"/>
  <c r="AA235" i="11"/>
  <c r="AA570" i="11"/>
  <c r="AA281" i="11"/>
  <c r="AA538" i="11"/>
  <c r="AA441" i="11"/>
  <c r="AA248" i="11"/>
  <c r="AA359" i="11"/>
  <c r="AA230" i="11"/>
  <c r="AA363" i="11"/>
  <c r="AA167" i="11"/>
  <c r="AA598" i="11"/>
  <c r="AA467" i="11"/>
  <c r="AA160" i="11"/>
  <c r="AA473" i="11"/>
  <c r="AA449" i="11"/>
  <c r="AA289" i="11"/>
  <c r="AA326" i="11"/>
  <c r="AA178" i="11"/>
  <c r="AA484" i="11"/>
  <c r="AA404" i="11"/>
  <c r="AA185" i="11"/>
  <c r="AA263" i="11"/>
  <c r="AA50" i="11"/>
  <c r="AA197" i="11"/>
  <c r="AA549" i="11"/>
  <c r="AA536" i="11"/>
  <c r="AA503" i="11"/>
  <c r="AA557" i="11"/>
  <c r="AA544" i="11"/>
  <c r="AA531" i="11"/>
  <c r="AA518" i="11"/>
  <c r="AA505" i="11"/>
  <c r="AA498" i="11"/>
  <c r="AA556" i="11"/>
  <c r="AA543" i="11"/>
  <c r="AA375" i="11"/>
  <c r="AA137" i="11"/>
  <c r="AA591" i="11"/>
  <c r="AA426" i="11"/>
  <c r="AA586" i="11"/>
  <c r="AA392" i="11"/>
  <c r="AA573" i="11"/>
  <c r="AA206" i="11"/>
  <c r="AA86" i="11"/>
  <c r="AA89" i="11"/>
  <c r="AA290" i="11"/>
  <c r="AA227" i="11"/>
  <c r="AA328" i="11"/>
  <c r="AA68" i="11"/>
  <c r="AA142" i="11"/>
  <c r="AA411" i="11"/>
  <c r="AA180" i="11"/>
  <c r="AA30" i="11"/>
  <c r="AA334" i="11"/>
  <c r="AA593" i="11"/>
  <c r="AA430" i="11"/>
  <c r="AA212" i="11"/>
  <c r="AA189" i="11"/>
  <c r="AA190" i="11"/>
  <c r="AA413" i="11"/>
  <c r="AA186" i="11"/>
  <c r="AA177" i="11"/>
  <c r="AA76" i="11"/>
  <c r="AA493" i="11"/>
  <c r="AA552" i="11"/>
  <c r="AA539" i="11"/>
  <c r="AA526" i="11"/>
  <c r="AA513" i="11"/>
  <c r="AA135" i="11"/>
  <c r="AA564" i="11"/>
  <c r="AA551" i="11"/>
  <c r="AA64" i="11"/>
  <c r="AA198" i="11"/>
  <c r="AA599" i="11"/>
  <c r="AA98" i="11"/>
  <c r="AA594" i="11"/>
  <c r="AA241" i="11"/>
  <c r="AA581" i="11"/>
  <c r="AA366" i="11"/>
  <c r="AA562" i="11"/>
  <c r="AA442" i="11"/>
  <c r="AA522" i="11"/>
  <c r="AA56" i="11"/>
  <c r="AA546" i="11"/>
  <c r="AA469" i="11"/>
  <c r="AA408" i="11"/>
  <c r="AA132" i="11"/>
  <c r="AA283" i="11"/>
  <c r="AA23" i="11"/>
  <c r="AA168" i="11"/>
  <c r="AA297" i="11"/>
  <c r="AA69" i="11"/>
  <c r="AA345" i="11"/>
  <c r="AA322" i="11"/>
  <c r="AA436" i="11"/>
  <c r="AA445" i="11"/>
  <c r="AA397" i="11"/>
  <c r="AA129" i="11"/>
  <c r="AA111" i="11"/>
  <c r="AA461" i="11"/>
  <c r="AA509" i="11"/>
  <c r="AA77" i="11"/>
  <c r="AA560" i="11"/>
  <c r="AA547" i="11"/>
  <c r="AA534" i="11"/>
  <c r="AA521" i="11"/>
  <c r="AA508" i="11"/>
  <c r="AA61" i="11"/>
  <c r="AA559" i="11"/>
  <c r="AA372" i="11"/>
  <c r="AA91" i="11"/>
  <c r="AA236" i="11"/>
  <c r="AA341" i="11"/>
  <c r="AA374" i="11"/>
  <c r="AA502" i="11"/>
  <c r="AA589" i="11"/>
  <c r="AA435" i="11"/>
  <c r="AA568" i="11"/>
  <c r="AA112" i="11"/>
  <c r="AA571" i="11"/>
  <c r="AA118" i="11"/>
  <c r="AA566" i="11"/>
  <c r="AA490" i="11"/>
  <c r="AA92" i="11"/>
  <c r="AA57" i="11"/>
  <c r="AA453" i="11"/>
  <c r="AA284" i="11"/>
  <c r="AA368" i="11"/>
  <c r="AA152" i="11"/>
  <c r="AA80" i="11"/>
  <c r="AA143" i="11"/>
  <c r="AA431" i="11"/>
  <c r="AA218" i="11"/>
  <c r="AA215" i="11"/>
  <c r="AA193" i="11"/>
  <c r="AA303" i="11"/>
  <c r="AA517" i="11"/>
  <c r="AA106" i="11"/>
  <c r="AA496" i="11"/>
  <c r="AA555" i="11"/>
  <c r="AA542" i="11"/>
  <c r="AA529" i="11"/>
  <c r="AA516" i="11"/>
  <c r="AA85" i="11"/>
  <c r="AA530" i="11"/>
  <c r="AA370" i="11"/>
  <c r="AA495" i="11"/>
  <c r="AA60" i="11"/>
  <c r="AA211" i="11"/>
  <c r="AA420" i="11"/>
  <c r="AA465" i="11"/>
  <c r="AA597" i="11"/>
  <c r="AA419" i="11"/>
  <c r="AA576" i="11"/>
  <c r="AA265" i="11"/>
  <c r="AA579" i="11"/>
  <c r="AA79" i="11"/>
  <c r="AA574" i="11"/>
  <c r="AA344" i="11"/>
  <c r="AA58" i="11"/>
  <c r="AA288" i="11"/>
  <c r="AA462" i="11"/>
  <c r="AA162" i="11"/>
  <c r="AA280" i="11"/>
  <c r="AA249" i="11"/>
  <c r="AA360" i="11"/>
  <c r="AA94" i="11"/>
  <c r="AA130" i="11"/>
  <c r="AA354" i="11"/>
  <c r="AA323" i="11"/>
  <c r="AA468" i="11"/>
  <c r="AA54" i="11"/>
  <c r="AA533" i="11"/>
  <c r="AA520" i="11"/>
  <c r="AA507" i="11"/>
  <c r="AA504" i="11"/>
  <c r="AA558" i="11"/>
  <c r="AA545" i="11"/>
  <c r="AA532" i="11"/>
  <c r="AA519" i="11"/>
  <c r="AA580" i="11"/>
  <c r="AA301" i="11"/>
  <c r="AA567" i="11"/>
  <c r="AA196" i="11"/>
  <c r="AA514" i="11"/>
  <c r="AA470" i="11"/>
  <c r="AA213" i="11"/>
  <c r="AA285" i="11"/>
  <c r="AA141" i="11"/>
  <c r="AA592" i="11"/>
  <c r="AA475" i="11"/>
  <c r="AA595" i="11"/>
  <c r="AA477" i="11"/>
  <c r="AA590" i="11"/>
  <c r="AA387" i="11"/>
  <c r="AA221" i="11"/>
  <c r="AA352" i="11"/>
  <c r="AA569" i="11"/>
  <c r="AA414" i="11"/>
  <c r="AA200" i="11"/>
  <c r="AA338" i="11"/>
  <c r="AA378" i="11"/>
  <c r="AA24" i="11"/>
  <c r="AA380" i="11"/>
  <c r="AA577" i="11"/>
  <c r="AA96" i="11"/>
  <c r="AA377" i="11"/>
  <c r="AA258" i="11"/>
  <c r="AA382" i="11"/>
  <c r="AA512" i="11"/>
  <c r="AA561" i="11"/>
  <c r="AA179" i="11"/>
  <c r="AA393" i="11"/>
  <c r="AA70" i="11"/>
  <c r="AA237" i="11"/>
  <c r="AA245" i="11"/>
  <c r="AA403" i="11"/>
  <c r="AA388" i="11"/>
  <c r="AA325" i="11"/>
  <c r="AA240" i="11"/>
  <c r="AA291" i="11"/>
  <c r="AA42" i="11"/>
  <c r="AA120" i="11"/>
  <c r="AA275" i="11"/>
  <c r="AA482" i="11"/>
  <c r="AA172" i="11"/>
  <c r="AA226" i="11"/>
  <c r="AA203" i="11"/>
  <c r="AA26" i="11"/>
  <c r="AA82" i="11"/>
  <c r="AA287" i="11"/>
  <c r="AA427" i="11"/>
  <c r="AA163" i="11"/>
  <c r="AA324" i="11"/>
  <c r="AA384" i="11"/>
  <c r="AA90" i="11"/>
  <c r="AA84" i="11"/>
  <c r="AA127" i="11"/>
  <c r="AA105" i="11"/>
  <c r="AA102" i="11"/>
  <c r="AA314" i="11"/>
  <c r="AA332" i="11"/>
  <c r="AA415" i="11"/>
  <c r="AA108" i="11"/>
  <c r="AA109" i="11"/>
  <c r="AA125" i="11"/>
  <c r="AA460" i="11"/>
  <c r="AA100" i="11"/>
  <c r="AA181" i="11"/>
  <c r="AA300" i="11"/>
  <c r="AA451" i="11"/>
  <c r="AA499" i="11"/>
  <c r="AA333" i="11"/>
  <c r="AA6" i="11"/>
  <c r="AA36" i="11"/>
  <c r="AA524" i="11"/>
  <c r="AA554" i="11"/>
  <c r="AA246" i="11"/>
  <c r="AA364" i="11"/>
  <c r="AA383" i="11"/>
  <c r="AA306" i="11"/>
  <c r="AA409" i="11"/>
  <c r="AA223" i="11"/>
  <c r="AA444" i="11"/>
  <c r="AA151" i="11"/>
  <c r="AA385" i="11"/>
  <c r="AA208" i="11"/>
  <c r="AA40" i="11"/>
  <c r="AA447" i="11"/>
  <c r="AA418" i="11"/>
  <c r="AA229" i="11"/>
  <c r="AA318" i="11"/>
  <c r="AA439" i="11"/>
  <c r="AA264" i="11"/>
  <c r="AA274" i="11"/>
  <c r="AA446" i="11"/>
  <c r="AA251" i="11"/>
  <c r="AA209" i="11"/>
  <c r="AA407" i="11"/>
  <c r="AA21" i="11"/>
  <c r="AA156" i="11"/>
  <c r="AA47" i="11"/>
  <c r="AA216" i="11"/>
  <c r="AA471" i="11"/>
  <c r="AA367" i="11"/>
  <c r="AA350" i="11"/>
  <c r="AA396" i="11"/>
  <c r="AA78" i="11"/>
  <c r="AA44" i="11"/>
  <c r="AA150" i="11"/>
  <c r="AA126" i="11"/>
  <c r="AA87" i="11"/>
  <c r="AA311" i="11"/>
  <c r="AA259" i="11"/>
  <c r="AA9" i="11"/>
  <c r="AA148" i="11"/>
  <c r="AA202" i="11"/>
  <c r="AA416" i="11"/>
  <c r="AA25" i="11"/>
  <c r="AA523" i="11"/>
  <c r="AA548" i="11"/>
  <c r="AA583" i="11"/>
  <c r="AA565" i="11"/>
  <c r="AA282" i="11"/>
  <c r="AA244" i="11"/>
  <c r="AA187" i="11"/>
  <c r="AA438" i="11"/>
  <c r="AA585" i="11"/>
  <c r="AA176" i="11"/>
  <c r="AA166" i="11"/>
  <c r="AA128" i="11"/>
  <c r="AA205" i="11"/>
  <c r="AA304" i="11"/>
  <c r="AA133" i="11"/>
  <c r="AA74" i="11"/>
  <c r="AA276" i="11"/>
  <c r="AA487" i="11"/>
  <c r="AA2" i="11"/>
  <c r="AA233" i="11"/>
  <c r="AA114" i="11"/>
  <c r="AA46" i="11"/>
  <c r="AA39" i="11"/>
  <c r="AA268" i="11"/>
  <c r="AA115" i="11"/>
  <c r="AA27" i="11"/>
  <c r="AA5" i="11"/>
  <c r="AA224" i="11"/>
  <c r="AA22" i="11"/>
  <c r="AA134" i="11"/>
  <c r="AA83" i="11"/>
  <c r="AA38" i="11"/>
  <c r="AA107" i="11"/>
  <c r="AA159" i="11"/>
  <c r="AA49" i="11"/>
  <c r="AA315" i="11"/>
  <c r="AA18" i="11"/>
  <c r="AA458" i="11"/>
  <c r="AA321" i="11"/>
  <c r="AA361" i="11"/>
  <c r="AA175" i="11"/>
  <c r="AA255" i="11"/>
  <c r="AA390" i="11"/>
  <c r="AA501" i="11"/>
  <c r="AA336" i="11"/>
  <c r="AA563" i="11"/>
  <c r="AA511" i="11"/>
  <c r="AA424" i="11"/>
  <c r="AA261" i="11"/>
  <c r="AA587" i="11"/>
  <c r="AA313" i="11"/>
  <c r="AA402" i="11"/>
  <c r="AA51" i="11"/>
  <c r="AA489" i="11"/>
  <c r="AA272" i="11"/>
  <c r="AA278" i="11"/>
  <c r="AA353" i="11"/>
  <c r="AA262" i="11"/>
  <c r="AA17" i="11"/>
  <c r="AA429" i="11"/>
  <c r="AA15" i="11"/>
  <c r="AA299" i="11"/>
  <c r="AA423" i="11"/>
  <c r="AA113" i="11"/>
  <c r="AA309" i="11"/>
  <c r="AA19" i="11"/>
  <c r="AA412" i="11"/>
  <c r="AA232" i="11"/>
  <c r="AA376" i="11"/>
  <c r="AA201" i="11"/>
  <c r="AA13" i="11"/>
  <c r="AA260" i="11"/>
  <c r="AA317" i="11"/>
  <c r="AA254" i="11"/>
  <c r="AA121" i="11"/>
  <c r="AA116" i="11"/>
  <c r="AA472" i="11"/>
  <c r="AA32" i="11"/>
  <c r="AA269" i="11"/>
  <c r="AA231" i="11"/>
  <c r="AA271" i="11"/>
  <c r="AA123" i="11"/>
  <c r="AA302" i="11"/>
  <c r="AA401" i="11"/>
  <c r="AA8" i="11"/>
  <c r="AA343" i="11"/>
  <c r="AA357" i="11"/>
  <c r="AA147" i="11"/>
  <c r="AA103" i="11"/>
  <c r="AA422" i="11"/>
  <c r="AA510" i="11"/>
  <c r="AA535" i="11"/>
  <c r="AA319" i="11"/>
  <c r="AA497" i="11"/>
  <c r="AA331" i="11"/>
  <c r="AA270" i="11"/>
  <c r="AA491" i="11"/>
  <c r="AA379" i="11"/>
  <c r="AA391" i="11"/>
  <c r="AA440" i="11"/>
  <c r="AA457" i="11"/>
  <c r="AA170" i="11"/>
  <c r="AA199" i="11"/>
  <c r="AA165" i="11"/>
  <c r="AA405" i="11"/>
  <c r="AA305" i="11"/>
  <c r="AA349" i="11"/>
  <c r="AA41" i="11"/>
  <c r="AA55" i="11"/>
  <c r="AA252" i="11"/>
  <c r="AA310" i="11"/>
  <c r="AA398" i="11"/>
  <c r="AA279" i="11"/>
  <c r="AA456" i="11"/>
  <c r="AA43" i="11"/>
  <c r="AA342" i="11"/>
  <c r="AA330" i="11"/>
  <c r="AA386" i="11"/>
  <c r="AA154" i="11"/>
  <c r="AA35" i="11"/>
  <c r="AA243" i="11"/>
  <c r="AA95" i="11"/>
  <c r="AA11" i="11"/>
  <c r="AA295" i="11"/>
  <c r="AA339" i="11"/>
  <c r="AA400" i="11"/>
  <c r="AA75" i="11"/>
  <c r="AA173" i="11"/>
  <c r="AA464" i="11"/>
  <c r="AA316" i="11"/>
  <c r="AA448" i="11"/>
  <c r="AA452" i="11"/>
  <c r="AA399" i="11"/>
  <c r="AA31" i="11"/>
  <c r="AA550" i="11"/>
  <c r="AA572" i="11"/>
  <c r="AA66" i="11"/>
  <c r="AA192" i="11"/>
  <c r="AA234" i="11"/>
  <c r="AA164" i="11"/>
  <c r="AA63" i="11"/>
  <c r="AA174" i="11"/>
  <c r="AA219" i="11"/>
  <c r="AA478" i="11"/>
  <c r="AA256" i="11"/>
  <c r="AA365" i="11"/>
  <c r="AA286" i="11"/>
  <c r="AA425" i="11"/>
  <c r="AA307" i="11"/>
  <c r="AA421" i="11"/>
  <c r="AA474" i="11"/>
  <c r="AA119" i="11"/>
  <c r="AA266" i="11"/>
  <c r="AA348" i="11"/>
  <c r="AA153" i="11"/>
  <c r="AA486" i="11"/>
  <c r="AA110" i="11"/>
  <c r="AA52" i="11"/>
  <c r="AA37" i="11"/>
  <c r="AA207" i="11"/>
  <c r="AA410" i="11"/>
  <c r="AA191" i="11"/>
  <c r="AA312" i="11"/>
  <c r="AA225" i="11"/>
  <c r="AA71" i="11"/>
  <c r="AA117" i="11"/>
  <c r="AA139" i="11"/>
  <c r="AA351" i="11"/>
  <c r="AA459" i="11"/>
  <c r="AA65" i="11"/>
  <c r="AA157" i="11"/>
  <c r="AA329" i="11"/>
  <c r="AA3" i="11"/>
  <c r="AA28" i="11"/>
  <c r="AA479" i="11"/>
  <c r="AA53" i="11"/>
  <c r="AA500" i="11"/>
  <c r="AA335" i="11"/>
  <c r="AA525" i="11"/>
  <c r="AA537" i="11"/>
  <c r="AA455" i="11"/>
  <c r="AA443" i="11"/>
  <c r="AA584" i="11"/>
  <c r="AA582" i="11"/>
  <c r="AA506" i="11"/>
  <c r="AA184" i="11"/>
  <c r="AA62" i="11"/>
  <c r="AA488" i="11"/>
  <c r="AA293" i="11"/>
  <c r="AA242" i="11"/>
  <c r="AA220" i="11"/>
  <c r="AA294" i="11"/>
  <c r="AA222" i="11"/>
  <c r="AA296" i="11"/>
  <c r="AA433" i="11"/>
  <c r="AA308" i="11"/>
  <c r="AA434" i="11"/>
  <c r="AA257" i="11"/>
  <c r="AA450" i="11"/>
  <c r="AA247" i="11"/>
  <c r="AA277" i="11"/>
  <c r="AA337" i="11"/>
  <c r="AA124" i="11"/>
  <c r="AA298" i="11"/>
  <c r="AA381" i="11"/>
  <c r="AA10" i="11"/>
  <c r="AA34" i="11"/>
  <c r="AA73" i="11"/>
  <c r="AA394" i="11"/>
  <c r="AA145" i="11"/>
  <c r="AA228" i="11"/>
  <c r="AA161" i="11"/>
  <c r="AA476" i="11"/>
  <c r="AA29" i="11"/>
  <c r="AA267" i="11"/>
  <c r="AA355" i="11"/>
  <c r="AA253" i="11"/>
  <c r="AA16" i="11"/>
  <c r="AA188" i="11"/>
  <c r="AA346" i="11"/>
  <c r="AA362" i="11"/>
  <c r="AA97" i="11"/>
  <c r="AA492" i="11"/>
  <c r="AA578" i="11"/>
  <c r="AA131" i="11"/>
  <c r="AA169" i="11"/>
  <c r="AA466" i="11"/>
  <c r="AA72" i="11"/>
  <c r="AA437" i="11"/>
  <c r="AA214" i="11"/>
  <c r="AA217" i="11"/>
  <c r="AA140" i="11"/>
  <c r="AA347" i="11"/>
  <c r="AA33" i="11"/>
  <c r="AA417" i="11"/>
  <c r="AA483" i="11"/>
  <c r="AA481" i="11"/>
  <c r="AA183" i="11"/>
  <c r="AA204" i="11"/>
  <c r="AA239" i="11"/>
  <c r="AA395" i="11"/>
  <c r="AA171" i="11"/>
  <c r="AA485" i="11"/>
  <c r="AA327" i="11"/>
  <c r="AA238" i="11"/>
  <c r="AA320" i="11"/>
  <c r="AA210" i="11"/>
  <c r="AA480" i="11"/>
  <c r="AA463" i="11"/>
  <c r="AA45" i="11"/>
  <c r="AA122" i="11"/>
  <c r="AA182" i="11"/>
  <c r="AA104" i="11"/>
  <c r="AA88" i="11"/>
  <c r="AA99" i="11"/>
  <c r="AA101" i="11"/>
  <c r="AA144" i="11"/>
  <c r="AA155" i="11"/>
  <c r="AA194" i="11"/>
  <c r="AA273" i="11"/>
  <c r="AA158" i="11"/>
  <c r="AA596" i="11"/>
  <c r="AA93" i="11"/>
  <c r="AA250" i="11"/>
  <c r="AA81" i="11"/>
  <c r="AA428" i="11"/>
  <c r="AA356" i="11"/>
  <c r="AA48" i="11"/>
  <c r="AA138" i="11"/>
  <c r="AA292" i="11"/>
  <c r="AA358" i="11"/>
  <c r="AA373" i="11"/>
  <c r="AA195" i="11"/>
  <c r="AA371" i="11"/>
  <c r="AA432" i="11"/>
  <c r="AA67" i="11"/>
  <c r="AA146" i="11"/>
  <c r="AA369" i="11"/>
  <c r="AA136" i="11"/>
  <c r="AA389" i="11"/>
  <c r="AC551" i="11"/>
  <c r="AC538" i="11"/>
  <c r="AC525" i="11"/>
  <c r="AC512" i="11"/>
  <c r="AC36" i="11"/>
  <c r="AC563" i="11"/>
  <c r="AC550" i="11"/>
  <c r="AC537" i="11"/>
  <c r="AC590" i="11"/>
  <c r="AC387" i="11"/>
  <c r="AC585" i="11"/>
  <c r="AC177" i="11"/>
  <c r="AC588" i="11"/>
  <c r="AC406" i="11"/>
  <c r="AC583" i="11"/>
  <c r="AC319" i="11"/>
  <c r="AC570" i="11"/>
  <c r="AC281" i="11"/>
  <c r="AC516" i="11"/>
  <c r="AC441" i="11"/>
  <c r="AC248" i="11"/>
  <c r="AC70" i="11"/>
  <c r="AC282" i="11"/>
  <c r="AC447" i="11"/>
  <c r="AC429" i="11"/>
  <c r="AC129" i="11"/>
  <c r="AC111" i="11"/>
  <c r="AC461" i="11"/>
  <c r="AC411" i="11"/>
  <c r="AC180" i="11"/>
  <c r="AC284" i="11"/>
  <c r="AC368" i="11"/>
  <c r="AC249" i="11"/>
  <c r="AC360" i="11"/>
  <c r="AC579" i="11"/>
  <c r="AC349" i="11"/>
  <c r="AC155" i="11"/>
  <c r="AC197" i="11"/>
  <c r="AC78" i="11"/>
  <c r="AC218" i="11"/>
  <c r="AC279" i="11"/>
  <c r="AC323" i="11"/>
  <c r="AC131" i="11"/>
  <c r="AC269" i="11"/>
  <c r="AC481" i="11"/>
  <c r="AC171" i="11"/>
  <c r="AC210" i="11"/>
  <c r="AC182" i="11"/>
  <c r="AC436" i="11"/>
  <c r="AC90" i="11"/>
  <c r="AC96" i="11"/>
  <c r="AC6" i="11"/>
  <c r="AC25" i="11"/>
  <c r="AC321" i="11"/>
  <c r="AC361" i="11"/>
  <c r="AC114" i="11"/>
  <c r="AC194" i="11"/>
  <c r="AC51" i="11"/>
  <c r="AC466" i="11"/>
  <c r="AC347" i="11"/>
  <c r="AC183" i="11"/>
  <c r="AC327" i="11"/>
  <c r="AC190" i="11"/>
  <c r="AC117" i="11"/>
  <c r="AC139" i="11"/>
  <c r="AC18" i="11"/>
  <c r="AC458" i="11"/>
  <c r="AC492" i="11"/>
  <c r="AC343" i="11"/>
  <c r="AC357" i="11"/>
  <c r="AC44" i="11"/>
  <c r="AC416" i="11"/>
  <c r="AC61" i="11"/>
  <c r="AC559" i="11"/>
  <c r="AC546" i="11"/>
  <c r="AC533" i="11"/>
  <c r="AC520" i="11"/>
  <c r="AC507" i="11"/>
  <c r="AC504" i="11"/>
  <c r="AC558" i="11"/>
  <c r="AC545" i="11"/>
  <c r="AC598" i="11"/>
  <c r="AC467" i="11"/>
  <c r="AC593" i="11"/>
  <c r="AC92" i="11"/>
  <c r="AC596" i="11"/>
  <c r="AC179" i="11"/>
  <c r="AC591" i="11"/>
  <c r="AC426" i="11"/>
  <c r="AC578" i="11"/>
  <c r="AC393" i="11"/>
  <c r="AC565" i="11"/>
  <c r="AC497" i="11"/>
  <c r="AC214" i="11"/>
  <c r="AC89" i="11"/>
  <c r="AC290" i="11"/>
  <c r="AC257" i="11"/>
  <c r="AC264" i="11"/>
  <c r="AC303" i="11"/>
  <c r="AC488" i="11"/>
  <c r="AC587" i="11"/>
  <c r="AC132" i="11"/>
  <c r="AC283" i="11"/>
  <c r="AC162" i="11"/>
  <c r="AC280" i="11"/>
  <c r="AC63" i="11"/>
  <c r="AC184" i="11"/>
  <c r="AC363" i="11"/>
  <c r="AC71" i="11"/>
  <c r="AC238" i="11"/>
  <c r="AC479" i="11"/>
  <c r="AC53" i="11"/>
  <c r="AC486" i="11"/>
  <c r="AC110" i="11"/>
  <c r="AC388" i="11"/>
  <c r="AC242" i="11"/>
  <c r="AC438" i="11"/>
  <c r="AC294" i="11"/>
  <c r="AC222" i="11"/>
  <c r="AC296" i="11"/>
  <c r="AC433" i="11"/>
  <c r="AC463" i="11"/>
  <c r="AC314" i="11"/>
  <c r="AC348" i="11"/>
  <c r="AC9" i="11"/>
  <c r="AC175" i="11"/>
  <c r="AC401" i="11"/>
  <c r="AC8" i="11"/>
  <c r="AC287" i="11"/>
  <c r="AC298" i="11"/>
  <c r="AC226" i="11"/>
  <c r="AC10" i="11"/>
  <c r="AC34" i="11"/>
  <c r="AC73" i="11"/>
  <c r="AC394" i="11"/>
  <c r="AC318" i="11"/>
  <c r="AC88" i="11"/>
  <c r="AC273" i="11"/>
  <c r="AC123" i="11"/>
  <c r="AC302" i="11"/>
  <c r="AC445" i="11"/>
  <c r="AC448" i="11"/>
  <c r="AC452" i="11"/>
  <c r="AC150" i="11"/>
  <c r="AC501" i="11"/>
  <c r="AC85" i="11"/>
  <c r="AC495" i="11"/>
  <c r="AC554" i="11"/>
  <c r="AC541" i="11"/>
  <c r="AC528" i="11"/>
  <c r="AC515" i="11"/>
  <c r="AC59" i="11"/>
  <c r="AC494" i="11"/>
  <c r="AC553" i="11"/>
  <c r="AC237" i="11"/>
  <c r="AC244" i="11"/>
  <c r="AC449" i="11"/>
  <c r="AC245" i="11"/>
  <c r="AC375" i="11"/>
  <c r="AC137" i="11"/>
  <c r="AC599" i="11"/>
  <c r="AC98" i="11"/>
  <c r="AC586" i="11"/>
  <c r="AC392" i="11"/>
  <c r="AC573" i="11"/>
  <c r="AC206" i="11"/>
  <c r="AC540" i="11"/>
  <c r="AC442" i="11"/>
  <c r="AC135" i="11"/>
  <c r="AC376" i="11"/>
  <c r="AC161" i="11"/>
  <c r="AC54" i="11"/>
  <c r="AC325" i="11"/>
  <c r="AC56" i="11"/>
  <c r="AC57" i="11"/>
  <c r="AC453" i="11"/>
  <c r="AC306" i="11"/>
  <c r="AC402" i="11"/>
  <c r="AC338" i="11"/>
  <c r="AC378" i="11"/>
  <c r="AC167" i="11"/>
  <c r="AC46" i="11"/>
  <c r="AC398" i="11"/>
  <c r="AC456" i="11"/>
  <c r="AC104" i="11"/>
  <c r="AC485" i="11"/>
  <c r="AC480" i="11"/>
  <c r="AC468" i="11"/>
  <c r="AC291" i="11"/>
  <c r="AC130" i="11"/>
  <c r="AC120" i="11"/>
  <c r="AC275" i="11"/>
  <c r="AC482" i="11"/>
  <c r="AC172" i="11"/>
  <c r="AC400" i="11"/>
  <c r="AC33" i="11"/>
  <c r="AC274" i="11"/>
  <c r="AC158" i="11"/>
  <c r="AC595" i="11"/>
  <c r="AC464" i="11"/>
  <c r="AC316" i="11"/>
  <c r="AC324" i="11"/>
  <c r="AC384" i="11"/>
  <c r="AC41" i="11"/>
  <c r="AC84" i="11"/>
  <c r="AC127" i="11"/>
  <c r="AC105" i="11"/>
  <c r="AC102" i="11"/>
  <c r="AC119" i="11"/>
  <c r="AC228" i="11"/>
  <c r="AC174" i="11"/>
  <c r="AC75" i="11"/>
  <c r="AC173" i="11"/>
  <c r="AC339" i="11"/>
  <c r="AC428" i="11"/>
  <c r="AC252" i="11"/>
  <c r="AC399" i="11"/>
  <c r="AC511" i="11"/>
  <c r="AC86" i="11"/>
  <c r="AC562" i="11"/>
  <c r="AC549" i="11"/>
  <c r="AC536" i="11"/>
  <c r="AC523" i="11"/>
  <c r="AC510" i="11"/>
  <c r="AC101" i="11"/>
  <c r="AC561" i="11"/>
  <c r="AC68" i="11"/>
  <c r="AC142" i="11"/>
  <c r="AC297" i="11"/>
  <c r="AC152" i="11"/>
  <c r="AC64" i="11"/>
  <c r="AC198" i="11"/>
  <c r="AC236" i="11"/>
  <c r="AC341" i="11"/>
  <c r="AC594" i="11"/>
  <c r="AC241" i="11"/>
  <c r="AC581" i="11"/>
  <c r="AC366" i="11"/>
  <c r="AC568" i="11"/>
  <c r="AC112" i="11"/>
  <c r="AC331" i="11"/>
  <c r="AC93" i="11"/>
  <c r="AC240" i="11"/>
  <c r="AC489" i="11"/>
  <c r="AC444" i="11"/>
  <c r="AC58" i="11"/>
  <c r="AC288" i="11"/>
  <c r="AC462" i="11"/>
  <c r="AC414" i="11"/>
  <c r="AC200" i="11"/>
  <c r="AC178" i="11"/>
  <c r="AC484" i="11"/>
  <c r="AC217" i="11"/>
  <c r="AC42" i="11"/>
  <c r="AC205" i="11"/>
  <c r="AC254" i="11"/>
  <c r="AC312" i="11"/>
  <c r="AC277" i="11"/>
  <c r="AC337" i="11"/>
  <c r="AC151" i="11"/>
  <c r="AC385" i="11"/>
  <c r="AC379" i="11"/>
  <c r="AC40" i="11"/>
  <c r="AC413" i="11"/>
  <c r="AC418" i="11"/>
  <c r="AC229" i="11"/>
  <c r="AC253" i="11"/>
  <c r="AC311" i="11"/>
  <c r="AC153" i="11"/>
  <c r="AC255" i="11"/>
  <c r="AC189" i="11"/>
  <c r="AC3" i="11"/>
  <c r="AC28" i="11"/>
  <c r="AC407" i="11"/>
  <c r="AC21" i="11"/>
  <c r="AC203" i="11"/>
  <c r="AC47" i="11"/>
  <c r="AC216" i="11"/>
  <c r="AC471" i="11"/>
  <c r="AC367" i="11"/>
  <c r="AC439" i="11"/>
  <c r="AC332" i="11"/>
  <c r="AC487" i="11"/>
  <c r="AC157" i="11"/>
  <c r="AC329" i="11"/>
  <c r="AC336" i="11"/>
  <c r="AC72" i="11"/>
  <c r="AC108" i="11"/>
  <c r="AC500" i="11"/>
  <c r="AC519" i="11"/>
  <c r="AC506" i="11"/>
  <c r="AC503" i="11"/>
  <c r="AC557" i="11"/>
  <c r="AC544" i="11"/>
  <c r="AC531" i="11"/>
  <c r="AC518" i="11"/>
  <c r="AC505" i="11"/>
  <c r="AC524" i="11"/>
  <c r="AC469" i="11"/>
  <c r="AC408" i="11"/>
  <c r="AC94" i="11"/>
  <c r="AC409" i="11"/>
  <c r="AC372" i="11"/>
  <c r="AC91" i="11"/>
  <c r="AC60" i="11"/>
  <c r="AC211" i="11"/>
  <c r="AC374" i="11"/>
  <c r="AC502" i="11"/>
  <c r="AC589" i="11"/>
  <c r="AC435" i="11"/>
  <c r="AC576" i="11"/>
  <c r="AC265" i="11"/>
  <c r="AC483" i="11"/>
  <c r="AC133" i="11"/>
  <c r="AC405" i="11"/>
  <c r="AC258" i="11"/>
  <c r="AC382" i="11"/>
  <c r="AC313" i="11"/>
  <c r="AC164" i="11"/>
  <c r="AC564" i="11"/>
  <c r="AC289" i="11"/>
  <c r="AC326" i="11"/>
  <c r="AC320" i="11"/>
  <c r="AC403" i="11"/>
  <c r="AC299" i="11"/>
  <c r="AC474" i="11"/>
  <c r="AC477" i="11"/>
  <c r="AC415" i="11"/>
  <c r="AC159" i="11"/>
  <c r="AC427" i="11"/>
  <c r="AC163" i="11"/>
  <c r="AC166" i="11"/>
  <c r="AC128" i="11"/>
  <c r="AC354" i="11"/>
  <c r="AC304" i="11"/>
  <c r="AC62" i="11"/>
  <c r="AC74" i="11"/>
  <c r="AC276" i="11"/>
  <c r="AC381" i="11"/>
  <c r="AC156" i="11"/>
  <c r="AC2" i="11"/>
  <c r="AC356" i="11"/>
  <c r="AC308" i="11"/>
  <c r="AC45" i="11"/>
  <c r="AC99" i="11"/>
  <c r="AC115" i="11"/>
  <c r="AC27" i="11"/>
  <c r="AC204" i="11"/>
  <c r="AC224" i="11"/>
  <c r="AC377" i="11"/>
  <c r="AC134" i="11"/>
  <c r="AC83" i="11"/>
  <c r="AC350" i="11"/>
  <c r="AC396" i="11"/>
  <c r="AC250" i="11"/>
  <c r="AC239" i="11"/>
  <c r="AC267" i="11"/>
  <c r="AC422" i="11"/>
  <c r="AC346" i="11"/>
  <c r="AC109" i="11"/>
  <c r="AC310" i="11"/>
  <c r="AC527" i="11"/>
  <c r="AC514" i="11"/>
  <c r="AC76" i="11"/>
  <c r="AC493" i="11"/>
  <c r="AC552" i="11"/>
  <c r="AC539" i="11"/>
  <c r="AC526" i="11"/>
  <c r="AC513" i="11"/>
  <c r="AC566" i="11"/>
  <c r="AC490" i="11"/>
  <c r="AC548" i="11"/>
  <c r="AC263" i="11"/>
  <c r="AC508" i="11"/>
  <c r="AC370" i="11"/>
  <c r="AC532" i="11"/>
  <c r="AC424" i="11"/>
  <c r="AC66" i="11"/>
  <c r="AC420" i="11"/>
  <c r="AC465" i="11"/>
  <c r="AC597" i="11"/>
  <c r="AC419" i="11"/>
  <c r="AC584" i="11"/>
  <c r="AC364" i="11"/>
  <c r="AC169" i="11"/>
  <c r="AC26" i="11"/>
  <c r="AC233" i="11"/>
  <c r="AC391" i="11"/>
  <c r="AC176" i="11"/>
  <c r="AC221" i="11"/>
  <c r="AC352" i="11"/>
  <c r="AC118" i="11"/>
  <c r="AC187" i="11"/>
  <c r="AC491" i="11"/>
  <c r="AC430" i="11"/>
  <c r="AC212" i="11"/>
  <c r="AC81" i="11"/>
  <c r="AC271" i="11"/>
  <c r="AC215" i="11"/>
  <c r="AC148" i="11"/>
  <c r="AC404" i="11"/>
  <c r="AC251" i="11"/>
  <c r="AC209" i="11"/>
  <c r="AC278" i="11"/>
  <c r="AC353" i="11"/>
  <c r="AC262" i="11"/>
  <c r="AC17" i="11"/>
  <c r="AC186" i="11"/>
  <c r="AC15" i="11"/>
  <c r="AC24" i="11"/>
  <c r="AC145" i="11"/>
  <c r="AC202" i="11"/>
  <c r="AC390" i="11"/>
  <c r="AC147" i="11"/>
  <c r="AC423" i="11"/>
  <c r="AC16" i="11"/>
  <c r="AC188" i="11"/>
  <c r="AC201" i="11"/>
  <c r="AC13" i="11"/>
  <c r="AC113" i="11"/>
  <c r="AC317" i="11"/>
  <c r="AC309" i="11"/>
  <c r="AC121" i="11"/>
  <c r="AC116" i="11"/>
  <c r="AC38" i="11"/>
  <c r="AC107" i="11"/>
  <c r="AC247" i="11"/>
  <c r="AC355" i="11"/>
  <c r="AC231" i="11"/>
  <c r="AC55" i="11"/>
  <c r="AC451" i="11"/>
  <c r="AC362" i="11"/>
  <c r="AC49" i="11"/>
  <c r="AC543" i="11"/>
  <c r="AC530" i="11"/>
  <c r="AC517" i="11"/>
  <c r="AC106" i="11"/>
  <c r="AC496" i="11"/>
  <c r="AC555" i="11"/>
  <c r="AC542" i="11"/>
  <c r="AC529" i="11"/>
  <c r="AC582" i="11"/>
  <c r="AC383" i="11"/>
  <c r="AC577" i="11"/>
  <c r="AC266" i="11"/>
  <c r="AC580" i="11"/>
  <c r="AC301" i="11"/>
  <c r="AC575" i="11"/>
  <c r="AC235" i="11"/>
  <c r="AC556" i="11"/>
  <c r="AC470" i="11"/>
  <c r="AC213" i="11"/>
  <c r="AC285" i="11"/>
  <c r="AC141" i="11"/>
  <c r="AC359" i="11"/>
  <c r="AC230" i="11"/>
  <c r="AC478" i="11"/>
  <c r="AC293" i="11"/>
  <c r="AC328" i="11"/>
  <c r="AC144" i="11"/>
  <c r="AC440" i="11"/>
  <c r="AC270" i="11"/>
  <c r="AC395" i="11"/>
  <c r="AC23" i="11"/>
  <c r="AC168" i="11"/>
  <c r="AC79" i="11"/>
  <c r="AC80" i="11"/>
  <c r="AC143" i="11"/>
  <c r="AC220" i="11"/>
  <c r="AC208" i="11"/>
  <c r="AC193" i="11"/>
  <c r="AC154" i="11"/>
  <c r="AC185" i="11"/>
  <c r="AC232" i="11"/>
  <c r="AC122" i="11"/>
  <c r="AC256" i="11"/>
  <c r="AC5" i="11"/>
  <c r="AC286" i="11"/>
  <c r="AC425" i="11"/>
  <c r="AC307" i="11"/>
  <c r="AC421" i="11"/>
  <c r="AC380" i="11"/>
  <c r="AC100" i="11"/>
  <c r="AC295" i="11"/>
  <c r="AC103" i="11"/>
  <c r="AC31" i="11"/>
  <c r="AC124" i="11"/>
  <c r="AC259" i="11"/>
  <c r="AC140" i="11"/>
  <c r="AC37" i="11"/>
  <c r="AC207" i="11"/>
  <c r="AC410" i="11"/>
  <c r="AC191" i="11"/>
  <c r="AC19" i="11"/>
  <c r="AC225" i="11"/>
  <c r="AC234" i="11"/>
  <c r="AC95" i="11"/>
  <c r="AC11" i="11"/>
  <c r="AC126" i="11"/>
  <c r="AC87" i="11"/>
  <c r="AC417" i="11"/>
  <c r="AC459" i="11"/>
  <c r="AC29" i="11"/>
  <c r="AC82" i="11"/>
  <c r="AC333" i="11"/>
  <c r="AC535" i="11"/>
  <c r="AC574" i="11"/>
  <c r="AC498" i="11"/>
  <c r="AC22" i="11"/>
  <c r="AC571" i="11"/>
  <c r="AC39" i="11"/>
  <c r="AC322" i="11"/>
  <c r="AC43" i="11"/>
  <c r="AC32" i="11"/>
  <c r="AC522" i="11"/>
  <c r="AC344" i="11"/>
  <c r="AC443" i="11"/>
  <c r="AC227" i="11"/>
  <c r="AC69" i="11"/>
  <c r="AC268" i="11"/>
  <c r="AC65" i="11"/>
  <c r="AC342" i="11"/>
  <c r="AC125" i="11"/>
  <c r="AC509" i="11"/>
  <c r="AC569" i="11"/>
  <c r="AC246" i="11"/>
  <c r="AC219" i="11"/>
  <c r="AC345" i="11"/>
  <c r="AC457" i="11"/>
  <c r="AC260" i="11"/>
  <c r="AC330" i="11"/>
  <c r="AC460" i="11"/>
  <c r="AC77" i="11"/>
  <c r="AC365" i="11"/>
  <c r="AC261" i="11"/>
  <c r="AC272" i="11"/>
  <c r="AC446" i="11"/>
  <c r="AC170" i="11"/>
  <c r="AC437" i="11"/>
  <c r="AC386" i="11"/>
  <c r="AC335" i="11"/>
  <c r="AC560" i="11"/>
  <c r="AC572" i="11"/>
  <c r="AC192" i="11"/>
  <c r="AC160" i="11"/>
  <c r="AC412" i="11"/>
  <c r="AC199" i="11"/>
  <c r="AC97" i="11"/>
  <c r="AC450" i="11"/>
  <c r="AC351" i="11"/>
  <c r="AC547" i="11"/>
  <c r="AC455" i="11"/>
  <c r="AC592" i="11"/>
  <c r="AC473" i="11"/>
  <c r="AC50" i="11"/>
  <c r="AC165" i="11"/>
  <c r="AC434" i="11"/>
  <c r="AC35" i="11"/>
  <c r="AC476" i="11"/>
  <c r="AC521" i="11"/>
  <c r="AC196" i="11"/>
  <c r="AC300" i="11"/>
  <c r="AC334" i="11"/>
  <c r="AC431" i="11"/>
  <c r="AC305" i="11"/>
  <c r="AC397" i="11"/>
  <c r="AC472" i="11"/>
  <c r="AC315" i="11"/>
  <c r="AC243" i="11"/>
  <c r="AC534" i="11"/>
  <c r="AC499" i="11"/>
  <c r="AC567" i="11"/>
  <c r="AC475" i="11"/>
  <c r="AC30" i="11"/>
  <c r="AC52" i="11"/>
  <c r="AC223" i="11"/>
  <c r="AC181" i="11"/>
  <c r="AC67" i="11"/>
  <c r="AC146" i="11"/>
  <c r="AC369" i="11"/>
  <c r="AC136" i="11"/>
  <c r="AC432" i="11"/>
  <c r="AC48" i="11"/>
  <c r="AC138" i="11"/>
  <c r="AC373" i="11"/>
  <c r="AC195" i="11"/>
  <c r="AC292" i="11"/>
  <c r="AC358" i="11"/>
  <c r="AC371" i="11"/>
  <c r="AC389" i="11"/>
  <c r="H511" i="11"/>
  <c r="H543" i="11"/>
  <c r="H575" i="11"/>
  <c r="H86" i="11"/>
  <c r="H565" i="11"/>
  <c r="H106" i="11"/>
  <c r="H518" i="11"/>
  <c r="H550" i="11"/>
  <c r="H582" i="11"/>
  <c r="H513" i="11"/>
  <c r="H577" i="11"/>
  <c r="H596" i="11"/>
  <c r="H568" i="11"/>
  <c r="H512" i="11"/>
  <c r="H492" i="11"/>
  <c r="H352" i="11"/>
  <c r="H320" i="11"/>
  <c r="H128" i="11"/>
  <c r="H229" i="11"/>
  <c r="H216" i="11"/>
  <c r="H406" i="11"/>
  <c r="H238" i="11"/>
  <c r="H199" i="11"/>
  <c r="H468" i="11"/>
  <c r="H311" i="11"/>
  <c r="H345" i="11"/>
  <c r="H456" i="11"/>
  <c r="H114" i="11"/>
  <c r="H221" i="11"/>
  <c r="H186" i="11"/>
  <c r="H168" i="11"/>
  <c r="H347" i="11"/>
  <c r="H401" i="11"/>
  <c r="H176" i="11"/>
  <c r="H170" i="11"/>
  <c r="H150" i="11"/>
  <c r="H166" i="11"/>
  <c r="H182" i="11"/>
  <c r="H303" i="11"/>
  <c r="H407" i="11"/>
  <c r="H232" i="11"/>
  <c r="H263" i="11"/>
  <c r="H322" i="11"/>
  <c r="H438" i="11"/>
  <c r="H209" i="11"/>
  <c r="H484" i="11"/>
  <c r="H392" i="11"/>
  <c r="H515" i="11"/>
  <c r="H547" i="11"/>
  <c r="H579" i="11"/>
  <c r="H509" i="11"/>
  <c r="H573" i="11"/>
  <c r="H496" i="11"/>
  <c r="H522" i="11"/>
  <c r="H554" i="11"/>
  <c r="H586" i="11"/>
  <c r="H521" i="11"/>
  <c r="H585" i="11"/>
  <c r="H528" i="11"/>
  <c r="H584" i="11"/>
  <c r="H560" i="11"/>
  <c r="H499" i="11"/>
  <c r="H481" i="11"/>
  <c r="H335" i="11"/>
  <c r="H478" i="11"/>
  <c r="H147" i="11"/>
  <c r="H202" i="11"/>
  <c r="H439" i="11"/>
  <c r="H294" i="11"/>
  <c r="H480" i="11"/>
  <c r="H387" i="11"/>
  <c r="H472" i="11"/>
  <c r="H404" i="11"/>
  <c r="H464" i="11"/>
  <c r="H254" i="11"/>
  <c r="H226" i="11"/>
  <c r="H162" i="11"/>
  <c r="H181" i="11"/>
  <c r="H158" i="11"/>
  <c r="H153" i="11"/>
  <c r="H190" i="11"/>
  <c r="H301" i="11"/>
  <c r="H305" i="11"/>
  <c r="H276" i="11"/>
  <c r="H250" i="11"/>
  <c r="H300" i="11"/>
  <c r="H188" i="11"/>
  <c r="H175" i="11"/>
  <c r="H493" i="11"/>
  <c r="H519" i="11"/>
  <c r="H551" i="11"/>
  <c r="H583" i="11"/>
  <c r="H517" i="11"/>
  <c r="H581" i="11"/>
  <c r="H61" i="11"/>
  <c r="H526" i="11"/>
  <c r="H558" i="11"/>
  <c r="H590" i="11"/>
  <c r="H529" i="11"/>
  <c r="H593" i="11"/>
  <c r="H544" i="11"/>
  <c r="H508" i="11"/>
  <c r="H502" i="11"/>
  <c r="H476" i="11"/>
  <c r="H463" i="11"/>
  <c r="H398" i="11"/>
  <c r="H326" i="11"/>
  <c r="H121" i="11"/>
  <c r="H129" i="11"/>
  <c r="H436" i="11"/>
  <c r="H242" i="11"/>
  <c r="H413" i="11"/>
  <c r="H196" i="11"/>
  <c r="H450" i="11"/>
  <c r="H277" i="11"/>
  <c r="H246" i="11"/>
  <c r="H24" i="11"/>
  <c r="H309" i="11"/>
  <c r="H348" i="11"/>
  <c r="H299" i="11"/>
  <c r="H376" i="11"/>
  <c r="H278" i="11"/>
  <c r="H72" i="11"/>
  <c r="H458" i="11"/>
  <c r="H412" i="11"/>
  <c r="H111" i="11"/>
  <c r="H133" i="11"/>
  <c r="H211" i="11"/>
  <c r="H251" i="11"/>
  <c r="H109" i="11"/>
  <c r="H422" i="11"/>
  <c r="H304" i="11"/>
  <c r="H84" i="11"/>
  <c r="H462" i="11"/>
  <c r="H425" i="11"/>
  <c r="H297" i="11"/>
  <c r="H23" i="11"/>
  <c r="H498" i="11"/>
  <c r="H523" i="11"/>
  <c r="H555" i="11"/>
  <c r="H587" i="11"/>
  <c r="H525" i="11"/>
  <c r="H589" i="11"/>
  <c r="H36" i="11"/>
  <c r="H530" i="11"/>
  <c r="H562" i="11"/>
  <c r="H594" i="11"/>
  <c r="H541" i="11"/>
  <c r="H516" i="11"/>
  <c r="H576" i="11"/>
  <c r="H524" i="11"/>
  <c r="H134" i="11"/>
  <c r="H394" i="11"/>
  <c r="H483" i="11"/>
  <c r="H257" i="11"/>
  <c r="H355" i="11"/>
  <c r="H283" i="11"/>
  <c r="H388" i="11"/>
  <c r="H337" i="11"/>
  <c r="H208" i="11"/>
  <c r="H427" i="11"/>
  <c r="H165" i="11"/>
  <c r="H367" i="11"/>
  <c r="H290" i="11"/>
  <c r="H154" i="11"/>
  <c r="H333" i="11"/>
  <c r="H447" i="11"/>
  <c r="H291" i="11"/>
  <c r="H384" i="11"/>
  <c r="H471" i="11"/>
  <c r="H145" i="11"/>
  <c r="H223" i="11"/>
  <c r="H346" i="11"/>
  <c r="H428" i="11"/>
  <c r="H252" i="11"/>
  <c r="H185" i="11"/>
  <c r="H410" i="11"/>
  <c r="H360" i="11"/>
  <c r="H132" i="11"/>
  <c r="H142" i="11"/>
  <c r="H122" i="11"/>
  <c r="H319" i="11"/>
  <c r="H329" i="11"/>
  <c r="H204" i="11"/>
  <c r="H163" i="11"/>
  <c r="H77" i="11"/>
  <c r="H527" i="11"/>
  <c r="H559" i="11"/>
  <c r="H591" i="11"/>
  <c r="H533" i="11"/>
  <c r="H597" i="11"/>
  <c r="H59" i="11"/>
  <c r="H534" i="11"/>
  <c r="H566" i="11"/>
  <c r="H598" i="11"/>
  <c r="H545" i="11"/>
  <c r="H532" i="11"/>
  <c r="H592" i="11"/>
  <c r="H540" i="11"/>
  <c r="H193" i="11"/>
  <c r="H189" i="11"/>
  <c r="H200" i="11"/>
  <c r="H127" i="11"/>
  <c r="H108" i="11"/>
  <c r="H318" i="11"/>
  <c r="H416" i="11"/>
  <c r="H315" i="11"/>
  <c r="H382" i="11"/>
  <c r="H192" i="11"/>
  <c r="H378" i="11"/>
  <c r="H433" i="11"/>
  <c r="H243" i="11"/>
  <c r="H323" i="11"/>
  <c r="H461" i="11"/>
  <c r="H295" i="11"/>
  <c r="H488" i="11"/>
  <c r="H286" i="11"/>
  <c r="H267" i="11"/>
  <c r="H207" i="11"/>
  <c r="H408" i="11"/>
  <c r="H123" i="11"/>
  <c r="H386" i="11"/>
  <c r="H11" i="11"/>
  <c r="H293" i="11"/>
  <c r="H198" i="11"/>
  <c r="H289" i="11"/>
  <c r="H88" i="11"/>
  <c r="H187" i="11"/>
  <c r="H432" i="11"/>
  <c r="H135" i="11"/>
  <c r="H531" i="11"/>
  <c r="H563" i="11"/>
  <c r="H595" i="11"/>
  <c r="H537" i="11"/>
  <c r="H494" i="11"/>
  <c r="H506" i="11"/>
  <c r="H538" i="11"/>
  <c r="H570" i="11"/>
  <c r="H504" i="11"/>
  <c r="H553" i="11"/>
  <c r="H548" i="11"/>
  <c r="H520" i="11"/>
  <c r="H556" i="11"/>
  <c r="H391" i="11"/>
  <c r="H230" i="11"/>
  <c r="H313" i="11"/>
  <c r="H126" i="11"/>
  <c r="H156" i="11"/>
  <c r="H444" i="11"/>
  <c r="H317" i="11"/>
  <c r="H452" i="11"/>
  <c r="H479" i="11"/>
  <c r="H117" i="11"/>
  <c r="H417" i="11"/>
  <c r="H212" i="11"/>
  <c r="H119" i="11"/>
  <c r="H402" i="11"/>
  <c r="H102" i="11"/>
  <c r="H491" i="11"/>
  <c r="H220" i="11"/>
  <c r="H296" i="11"/>
  <c r="H125" i="11"/>
  <c r="H144" i="11"/>
  <c r="H334" i="11"/>
  <c r="H63" i="11"/>
  <c r="H217" i="11"/>
  <c r="H274" i="11"/>
  <c r="H244" i="11"/>
  <c r="H465" i="11"/>
  <c r="H364" i="11"/>
  <c r="H97" i="11"/>
  <c r="H448" i="11"/>
  <c r="H403" i="11"/>
  <c r="H104" i="11"/>
  <c r="H240" i="11"/>
  <c r="H255" i="11"/>
  <c r="H171" i="11"/>
  <c r="H338" i="11"/>
  <c r="H85" i="11"/>
  <c r="H535" i="11"/>
  <c r="H567" i="11"/>
  <c r="H599" i="11"/>
  <c r="H549" i="11"/>
  <c r="H503" i="11"/>
  <c r="H510" i="11"/>
  <c r="H542" i="11"/>
  <c r="H574" i="11"/>
  <c r="H76" i="11"/>
  <c r="H561" i="11"/>
  <c r="H564" i="11"/>
  <c r="H536" i="11"/>
  <c r="H572" i="11"/>
  <c r="H501" i="11"/>
  <c r="H178" i="11"/>
  <c r="H173" i="11"/>
  <c r="H222" i="11"/>
  <c r="H459" i="11"/>
  <c r="H381" i="11"/>
  <c r="H361" i="11"/>
  <c r="H460" i="11"/>
  <c r="H259" i="11"/>
  <c r="H116" i="11"/>
  <c r="H373" i="11"/>
  <c r="H201" i="11"/>
  <c r="H275" i="11"/>
  <c r="H339" i="11"/>
  <c r="H466" i="11"/>
  <c r="H485" i="11"/>
  <c r="H228" i="11"/>
  <c r="H390" i="11"/>
  <c r="H53" i="11"/>
  <c r="H368" i="11"/>
  <c r="H169" i="11"/>
  <c r="H213" i="11"/>
  <c r="H249" i="11"/>
  <c r="H434" i="11"/>
  <c r="H302" i="11"/>
  <c r="H268" i="11"/>
  <c r="H385" i="11"/>
  <c r="H409" i="11"/>
  <c r="H327" i="11"/>
  <c r="H179" i="11"/>
  <c r="H239" i="11"/>
  <c r="H356" i="11"/>
  <c r="H507" i="11"/>
  <c r="H539" i="11"/>
  <c r="H571" i="11"/>
  <c r="H495" i="11"/>
  <c r="H557" i="11"/>
  <c r="H101" i="11"/>
  <c r="H514" i="11"/>
  <c r="H546" i="11"/>
  <c r="H578" i="11"/>
  <c r="H505" i="11"/>
  <c r="H569" i="11"/>
  <c r="H580" i="11"/>
  <c r="H552" i="11"/>
  <c r="H588" i="11"/>
  <c r="H500" i="11"/>
  <c r="H160" i="11"/>
  <c r="H191" i="11"/>
  <c r="H90" i="11"/>
  <c r="H349" i="11"/>
  <c r="H214" i="11"/>
  <c r="H49" i="11"/>
  <c r="H362" i="11"/>
  <c r="H429" i="11"/>
  <c r="H155" i="11"/>
  <c r="H272" i="11"/>
  <c r="H437" i="11"/>
  <c r="H130" i="11"/>
  <c r="H124" i="11"/>
  <c r="H487" i="11"/>
  <c r="H310" i="11"/>
  <c r="H308" i="11"/>
  <c r="H453" i="11"/>
  <c r="H457" i="11"/>
  <c r="H52" i="11"/>
  <c r="H325" i="11"/>
  <c r="H486" i="11"/>
  <c r="H210" i="11"/>
  <c r="H287" i="11"/>
  <c r="H100" i="11"/>
  <c r="H281" i="11"/>
  <c r="H236" i="11"/>
  <c r="H405" i="11"/>
  <c r="H87" i="11"/>
  <c r="H94" i="11"/>
  <c r="H369" i="11"/>
  <c r="H366" i="11"/>
  <c r="H292" i="11"/>
  <c r="H138" i="11"/>
  <c r="H89" i="11"/>
  <c r="H92" i="11"/>
  <c r="H195" i="11"/>
  <c r="H342" i="11"/>
  <c r="H497" i="11"/>
  <c r="H285" i="11"/>
  <c r="H424" i="11"/>
  <c r="H136" i="11"/>
  <c r="H469" i="11"/>
  <c r="H261" i="11"/>
  <c r="H389" i="11"/>
  <c r="H426" i="11"/>
  <c r="H363" i="11"/>
  <c r="H67" i="11"/>
  <c r="H420" i="11"/>
  <c r="H358" i="11"/>
  <c r="H118" i="11"/>
  <c r="H442" i="11"/>
  <c r="H234" i="11"/>
  <c r="H490" i="11"/>
  <c r="H370" i="11"/>
  <c r="H371" i="11"/>
  <c r="H265" i="11"/>
  <c r="H152" i="11"/>
  <c r="H475" i="11"/>
  <c r="H441" i="11"/>
  <c r="H455" i="11"/>
  <c r="H375" i="11"/>
  <c r="H372" i="11"/>
  <c r="H443" i="11"/>
  <c r="H282" i="11"/>
  <c r="H365" i="11"/>
  <c r="H280" i="11"/>
  <c r="H467" i="11"/>
  <c r="H146" i="11"/>
  <c r="H235" i="11"/>
  <c r="H79" i="11"/>
  <c r="P470" i="11"/>
  <c r="P241" i="11"/>
  <c r="P213" i="11"/>
  <c r="P322" i="11"/>
  <c r="P488" i="11"/>
  <c r="P176" i="11"/>
  <c r="P493" i="11"/>
  <c r="P505" i="11"/>
  <c r="P521" i="11"/>
  <c r="P537" i="11"/>
  <c r="P553" i="11"/>
  <c r="P569" i="11"/>
  <c r="P585" i="11"/>
  <c r="P363" i="11"/>
  <c r="P118" i="11"/>
  <c r="P341" i="11"/>
  <c r="P478" i="11"/>
  <c r="P548" i="11"/>
  <c r="P89" i="11"/>
  <c r="P217" i="11"/>
  <c r="P57" i="11"/>
  <c r="P155" i="11"/>
  <c r="P199" i="11"/>
  <c r="P90" i="11"/>
  <c r="P202" i="11"/>
  <c r="P126" i="11"/>
  <c r="P520" i="11"/>
  <c r="P584" i="11"/>
  <c r="P179" i="11"/>
  <c r="P430" i="11"/>
  <c r="P208" i="11"/>
  <c r="P308" i="11"/>
  <c r="P423" i="11"/>
  <c r="P203" i="11"/>
  <c r="P350" i="11"/>
  <c r="P506" i="11"/>
  <c r="P266" i="11"/>
  <c r="P193" i="11"/>
  <c r="P482" i="11"/>
  <c r="P276" i="11"/>
  <c r="P298" i="11"/>
  <c r="P150" i="11"/>
  <c r="P530" i="11"/>
  <c r="P186" i="11"/>
  <c r="P159" i="11"/>
  <c r="P102" i="11"/>
  <c r="P534" i="11"/>
  <c r="P293" i="11"/>
  <c r="P269" i="11"/>
  <c r="P347" i="11"/>
  <c r="P542" i="11"/>
  <c r="P192" i="11"/>
  <c r="P280" i="11"/>
  <c r="P140" i="11"/>
  <c r="P247" i="11"/>
  <c r="P16" i="11"/>
  <c r="P316" i="11"/>
  <c r="P335" i="11"/>
  <c r="P177" i="11"/>
  <c r="P415" i="11"/>
  <c r="P356" i="11"/>
  <c r="P550" i="11"/>
  <c r="P468" i="11"/>
  <c r="P324" i="11"/>
  <c r="P302" i="11"/>
  <c r="P490" i="11"/>
  <c r="P467" i="11"/>
  <c r="P129" i="11"/>
  <c r="P391" i="11"/>
  <c r="P185" i="11"/>
  <c r="P218" i="11"/>
  <c r="P495" i="11"/>
  <c r="P507" i="11"/>
  <c r="P523" i="11"/>
  <c r="P539" i="11"/>
  <c r="P555" i="11"/>
  <c r="P571" i="11"/>
  <c r="P587" i="11"/>
  <c r="P236" i="11"/>
  <c r="P235" i="11"/>
  <c r="P483" i="11"/>
  <c r="P338" i="11"/>
  <c r="P556" i="11"/>
  <c r="P442" i="11"/>
  <c r="P299" i="11"/>
  <c r="P360" i="11"/>
  <c r="P180" i="11"/>
  <c r="P253" i="11"/>
  <c r="P304" i="11"/>
  <c r="P222" i="11"/>
  <c r="P466" i="11"/>
  <c r="P528" i="11"/>
  <c r="P592" i="11"/>
  <c r="P137" i="11"/>
  <c r="P132" i="11"/>
  <c r="P395" i="11"/>
  <c r="P485" i="11"/>
  <c r="P232" i="11"/>
  <c r="P337" i="11"/>
  <c r="P401" i="11"/>
  <c r="P522" i="11"/>
  <c r="P152" i="11"/>
  <c r="P402" i="11"/>
  <c r="P418" i="11"/>
  <c r="P471" i="11"/>
  <c r="P339" i="11"/>
  <c r="P207" i="11"/>
  <c r="P546" i="11"/>
  <c r="P223" i="11"/>
  <c r="P267" i="11"/>
  <c r="P367" i="11"/>
  <c r="P598" i="11"/>
  <c r="P200" i="11"/>
  <c r="P407" i="11"/>
  <c r="P34" i="11"/>
  <c r="P558" i="11"/>
  <c r="P248" i="11"/>
  <c r="P264" i="11"/>
  <c r="P450" i="11"/>
  <c r="P287" i="11"/>
  <c r="P88" i="11"/>
  <c r="P32" i="11"/>
  <c r="P357" i="11"/>
  <c r="P409" i="11"/>
  <c r="P104" i="11"/>
  <c r="P147" i="11"/>
  <c r="P566" i="11"/>
  <c r="P151" i="11"/>
  <c r="P115" i="11"/>
  <c r="P127" i="11"/>
  <c r="P281" i="11"/>
  <c r="P502" i="11"/>
  <c r="P303" i="11"/>
  <c r="P431" i="11"/>
  <c r="P325" i="11"/>
  <c r="P272" i="11"/>
  <c r="P498" i="11"/>
  <c r="P509" i="11"/>
  <c r="P525" i="11"/>
  <c r="P541" i="11"/>
  <c r="P557" i="11"/>
  <c r="P573" i="11"/>
  <c r="P589" i="11"/>
  <c r="P331" i="11"/>
  <c r="P319" i="11"/>
  <c r="P211" i="11"/>
  <c r="P503" i="11"/>
  <c r="P564" i="11"/>
  <c r="P265" i="11"/>
  <c r="P81" i="11"/>
  <c r="P474" i="11"/>
  <c r="P345" i="11"/>
  <c r="P286" i="11"/>
  <c r="P314" i="11"/>
  <c r="P260" i="11"/>
  <c r="P10" i="11"/>
  <c r="P536" i="11"/>
  <c r="P375" i="11"/>
  <c r="P198" i="11"/>
  <c r="P42" i="11"/>
  <c r="P212" i="11"/>
  <c r="P226" i="11"/>
  <c r="P119" i="11"/>
  <c r="P439" i="11"/>
  <c r="P38" i="11"/>
  <c r="P538" i="11"/>
  <c r="P221" i="11"/>
  <c r="P161" i="11"/>
  <c r="P305" i="11"/>
  <c r="P134" i="11"/>
  <c r="P384" i="11"/>
  <c r="P315" i="11"/>
  <c r="P578" i="11"/>
  <c r="P405" i="11"/>
  <c r="P390" i="11"/>
  <c r="P83" i="11"/>
  <c r="P497" i="11"/>
  <c r="P240" i="11"/>
  <c r="P201" i="11"/>
  <c r="P173" i="11"/>
  <c r="P574" i="11"/>
  <c r="P122" i="11"/>
  <c r="P377" i="11"/>
  <c r="P82" i="11"/>
  <c r="P351" i="11"/>
  <c r="P181" i="11"/>
  <c r="P28" i="11"/>
  <c r="P417" i="11"/>
  <c r="P447" i="11"/>
  <c r="P204" i="11"/>
  <c r="P97" i="11"/>
  <c r="P582" i="11"/>
  <c r="P278" i="11"/>
  <c r="P84" i="11"/>
  <c r="P329" i="11"/>
  <c r="P374" i="11"/>
  <c r="P344" i="11"/>
  <c r="P244" i="11"/>
  <c r="P404" i="11"/>
  <c r="P219" i="11"/>
  <c r="P379" i="11"/>
  <c r="P354" i="11"/>
  <c r="P504" i="11"/>
  <c r="P511" i="11"/>
  <c r="P527" i="11"/>
  <c r="P543" i="11"/>
  <c r="P559" i="11"/>
  <c r="P575" i="11"/>
  <c r="P591" i="11"/>
  <c r="P60" i="11"/>
  <c r="P234" i="11"/>
  <c r="P328" i="11"/>
  <c r="P508" i="11"/>
  <c r="P572" i="11"/>
  <c r="P364" i="11"/>
  <c r="P446" i="11"/>
  <c r="P164" i="11"/>
  <c r="P398" i="11"/>
  <c r="P381" i="11"/>
  <c r="P165" i="11"/>
  <c r="P275" i="11"/>
  <c r="P123" i="11"/>
  <c r="P544" i="11"/>
  <c r="P372" i="11"/>
  <c r="P91" i="11"/>
  <c r="P288" i="11"/>
  <c r="P238" i="11"/>
  <c r="P277" i="11"/>
  <c r="P279" i="11"/>
  <c r="P163" i="11"/>
  <c r="P464" i="11"/>
  <c r="P554" i="11"/>
  <c r="P215" i="11"/>
  <c r="P197" i="11"/>
  <c r="P421" i="11"/>
  <c r="P43" i="11"/>
  <c r="P459" i="11"/>
  <c r="P336" i="11"/>
  <c r="P449" i="11"/>
  <c r="P456" i="11"/>
  <c r="P103" i="11"/>
  <c r="P25" i="11"/>
  <c r="P419" i="11"/>
  <c r="P166" i="11"/>
  <c r="P157" i="11"/>
  <c r="P216" i="11"/>
  <c r="P590" i="11"/>
  <c r="P445" i="11"/>
  <c r="P491" i="11"/>
  <c r="P274" i="11"/>
  <c r="P428" i="11"/>
  <c r="P228" i="11"/>
  <c r="P11" i="11"/>
  <c r="P452" i="11"/>
  <c r="P289" i="11"/>
  <c r="P124" i="11"/>
  <c r="P116" i="11"/>
  <c r="P285" i="11"/>
  <c r="P256" i="11"/>
  <c r="P224" i="11"/>
  <c r="P399" i="11"/>
  <c r="P237" i="11"/>
  <c r="P393" i="11"/>
  <c r="P465" i="11"/>
  <c r="P438" i="11"/>
  <c r="P130" i="11"/>
  <c r="P444" i="11"/>
  <c r="P440" i="11"/>
  <c r="P86" i="11"/>
  <c r="P513" i="11"/>
  <c r="P529" i="11"/>
  <c r="P545" i="11"/>
  <c r="P561" i="11"/>
  <c r="P577" i="11"/>
  <c r="P593" i="11"/>
  <c r="P227" i="11"/>
  <c r="P426" i="11"/>
  <c r="P66" i="11"/>
  <c r="P516" i="11"/>
  <c r="P580" i="11"/>
  <c r="P475" i="11"/>
  <c r="P160" i="11"/>
  <c r="P378" i="11"/>
  <c r="P453" i="11"/>
  <c r="P481" i="11"/>
  <c r="P311" i="11"/>
  <c r="P295" i="11"/>
  <c r="P494" i="11"/>
  <c r="P552" i="11"/>
  <c r="P370" i="11"/>
  <c r="P284" i="11"/>
  <c r="P184" i="11"/>
  <c r="P283" i="11"/>
  <c r="P318" i="11"/>
  <c r="P250" i="11"/>
  <c r="P209" i="11"/>
  <c r="P472" i="11"/>
  <c r="P570" i="11"/>
  <c r="P306" i="11"/>
  <c r="P463" i="11"/>
  <c r="P182" i="11"/>
  <c r="P37" i="11"/>
  <c r="P72" i="11"/>
  <c r="P362" i="11"/>
  <c r="P365" i="11"/>
  <c r="P148" i="11"/>
  <c r="P121" i="11"/>
  <c r="P175" i="11"/>
  <c r="P141" i="11"/>
  <c r="P457" i="11"/>
  <c r="P239" i="11"/>
  <c r="P343" i="11"/>
  <c r="P261" i="11"/>
  <c r="P162" i="11"/>
  <c r="P233" i="11"/>
  <c r="P114" i="11"/>
  <c r="P476" i="11"/>
  <c r="P259" i="11"/>
  <c r="P99" i="11"/>
  <c r="P492" i="11"/>
  <c r="P368" i="11"/>
  <c r="P437" i="11"/>
  <c r="P243" i="11"/>
  <c r="P366" i="11"/>
  <c r="P242" i="11"/>
  <c r="P317" i="11"/>
  <c r="P448" i="11"/>
  <c r="P420" i="11"/>
  <c r="P383" i="11"/>
  <c r="P142" i="11"/>
  <c r="P489" i="11"/>
  <c r="P144" i="11"/>
  <c r="P190" i="11"/>
  <c r="P174" i="11"/>
  <c r="P135" i="11"/>
  <c r="P515" i="11"/>
  <c r="P531" i="11"/>
  <c r="P547" i="11"/>
  <c r="P563" i="11"/>
  <c r="P579" i="11"/>
  <c r="P595" i="11"/>
  <c r="P424" i="11"/>
  <c r="P477" i="11"/>
  <c r="P169" i="11"/>
  <c r="P524" i="11"/>
  <c r="P588" i="11"/>
  <c r="P230" i="11"/>
  <c r="P320" i="11"/>
  <c r="P412" i="11"/>
  <c r="P479" i="11"/>
  <c r="P145" i="11"/>
  <c r="P425" i="11"/>
  <c r="P330" i="11"/>
  <c r="P101" i="11"/>
  <c r="P560" i="11"/>
  <c r="P455" i="11"/>
  <c r="P178" i="11"/>
  <c r="P271" i="11"/>
  <c r="P143" i="11"/>
  <c r="P427" i="11"/>
  <c r="P110" i="11"/>
  <c r="P113" i="11"/>
  <c r="P3" i="11"/>
  <c r="P586" i="11"/>
  <c r="P376" i="11"/>
  <c r="P307" i="11"/>
  <c r="P433" i="11"/>
  <c r="P49" i="11"/>
  <c r="P13" i="11"/>
  <c r="P422" i="11"/>
  <c r="P245" i="11"/>
  <c r="P154" i="11"/>
  <c r="P225" i="11"/>
  <c r="P333" i="11"/>
  <c r="P413" i="11"/>
  <c r="P131" i="11"/>
  <c r="P355" i="11"/>
  <c r="P500" i="11"/>
  <c r="P441" i="11"/>
  <c r="P257" i="11"/>
  <c r="P309" i="11"/>
  <c r="P310" i="11"/>
  <c r="P108" i="11"/>
  <c r="P332" i="11"/>
  <c r="P139" i="11"/>
  <c r="P562" i="11"/>
  <c r="P429" i="11"/>
  <c r="P6" i="11"/>
  <c r="P346" i="11"/>
  <c r="P214" i="11"/>
  <c r="P385" i="11"/>
  <c r="P386" i="11"/>
  <c r="P443" i="11"/>
  <c r="P392" i="11"/>
  <c r="P246" i="11"/>
  <c r="P189" i="11"/>
  <c r="P111" i="11"/>
  <c r="P382" i="11"/>
  <c r="P461" i="11"/>
  <c r="P76" i="11"/>
  <c r="P517" i="11"/>
  <c r="P533" i="11"/>
  <c r="P549" i="11"/>
  <c r="P565" i="11"/>
  <c r="P581" i="11"/>
  <c r="P597" i="11"/>
  <c r="P56" i="11"/>
  <c r="P98" i="11"/>
  <c r="P249" i="11"/>
  <c r="P532" i="11"/>
  <c r="P596" i="11"/>
  <c r="P282" i="11"/>
  <c r="P349" i="11"/>
  <c r="P473" i="11"/>
  <c r="P262" i="11"/>
  <c r="P294" i="11"/>
  <c r="P156" i="11"/>
  <c r="P125" i="11"/>
  <c r="P106" i="11"/>
  <c r="P568" i="11"/>
  <c r="P301" i="11"/>
  <c r="P220" i="11"/>
  <c r="P352" i="11"/>
  <c r="P205" i="11"/>
  <c r="P487" i="11"/>
  <c r="P434" i="11"/>
  <c r="P268" i="11"/>
  <c r="P95" i="11"/>
  <c r="P297" i="11"/>
  <c r="P50" i="11"/>
  <c r="P210" i="11"/>
  <c r="P172" i="11"/>
  <c r="P194" i="11"/>
  <c r="P109" i="11"/>
  <c r="P499" i="11"/>
  <c r="P313" i="11"/>
  <c r="P78" i="11"/>
  <c r="P255" i="11"/>
  <c r="P451" i="11"/>
  <c r="P414" i="11"/>
  <c r="P291" i="11"/>
  <c r="P460" i="11"/>
  <c r="P510" i="11"/>
  <c r="P206" i="11"/>
  <c r="P187" i="11"/>
  <c r="P252" i="11"/>
  <c r="P153" i="11"/>
  <c r="P45" i="11"/>
  <c r="P361" i="11"/>
  <c r="P188" i="11"/>
  <c r="P594" i="11"/>
  <c r="P326" i="11"/>
  <c r="P158" i="11"/>
  <c r="P416" i="11"/>
  <c r="P323" i="11"/>
  <c r="P353" i="11"/>
  <c r="P87" i="11"/>
  <c r="P486" i="11"/>
  <c r="P196" i="11"/>
  <c r="P400" i="11"/>
  <c r="P484" i="11"/>
  <c r="P296" i="11"/>
  <c r="P501" i="11"/>
  <c r="P183" i="11"/>
  <c r="P388" i="11"/>
  <c r="P85" i="11"/>
  <c r="P167" i="11"/>
  <c r="P120" i="11"/>
  <c r="P462" i="11"/>
  <c r="P229" i="11"/>
  <c r="P168" i="11"/>
  <c r="P117" i="11"/>
  <c r="P170" i="11"/>
  <c r="P469" i="11"/>
  <c r="P519" i="11"/>
  <c r="P300" i="11"/>
  <c r="P171" i="11"/>
  <c r="P251" i="11"/>
  <c r="P231" i="11"/>
  <c r="P128" i="11"/>
  <c r="P396" i="11"/>
  <c r="P458" i="11"/>
  <c r="P387" i="11"/>
  <c r="P535" i="11"/>
  <c r="P540" i="11"/>
  <c r="P410" i="11"/>
  <c r="P480" i="11"/>
  <c r="P342" i="11"/>
  <c r="P191" i="11"/>
  <c r="P273" i="11"/>
  <c r="P408" i="11"/>
  <c r="P551" i="11"/>
  <c r="P359" i="11"/>
  <c r="P512" i="11"/>
  <c r="P321" i="11"/>
  <c r="P514" i="11"/>
  <c r="P526" i="11"/>
  <c r="P94" i="11"/>
  <c r="P258" i="11"/>
  <c r="P567" i="11"/>
  <c r="P290" i="11"/>
  <c r="P576" i="11"/>
  <c r="P496" i="11"/>
  <c r="P133" i="11"/>
  <c r="P435" i="11"/>
  <c r="P254" i="11"/>
  <c r="P380" i="11"/>
  <c r="P583" i="11"/>
  <c r="P411" i="11"/>
  <c r="P406" i="11"/>
  <c r="P263" i="11"/>
  <c r="P312" i="11"/>
  <c r="P397" i="11"/>
  <c r="P327" i="11"/>
  <c r="P436" i="11"/>
  <c r="P599" i="11"/>
  <c r="P403" i="11"/>
  <c r="P270" i="11"/>
  <c r="P334" i="11"/>
  <c r="P394" i="11"/>
  <c r="P348" i="11"/>
  <c r="P518" i="11"/>
  <c r="P371" i="11"/>
  <c r="P146" i="11"/>
  <c r="P389" i="11"/>
  <c r="P369" i="11"/>
  <c r="P136" i="11"/>
  <c r="P358" i="11"/>
  <c r="P48" i="11"/>
  <c r="P195" i="11"/>
  <c r="P373" i="11"/>
  <c r="P432" i="11"/>
  <c r="P292" i="11"/>
  <c r="P138" i="11"/>
  <c r="X504" i="11"/>
  <c r="X558" i="11"/>
  <c r="X545" i="11"/>
  <c r="X532" i="11"/>
  <c r="X519" i="11"/>
  <c r="X506" i="11"/>
  <c r="X503" i="11"/>
  <c r="X557" i="11"/>
  <c r="X536" i="11"/>
  <c r="X597" i="11"/>
  <c r="X419" i="11"/>
  <c r="X584" i="11"/>
  <c r="X364" i="11"/>
  <c r="X579" i="11"/>
  <c r="X79" i="11"/>
  <c r="X574" i="11"/>
  <c r="X344" i="11"/>
  <c r="X569" i="11"/>
  <c r="X365" i="11"/>
  <c r="X563" i="11"/>
  <c r="X370" i="11"/>
  <c r="X523" i="11"/>
  <c r="X424" i="11"/>
  <c r="X66" i="11"/>
  <c r="X322" i="11"/>
  <c r="X436" i="11"/>
  <c r="X215" i="11"/>
  <c r="X193" i="11"/>
  <c r="X299" i="11"/>
  <c r="X474" i="11"/>
  <c r="X594" i="11"/>
  <c r="X376" i="11"/>
  <c r="X161" i="11"/>
  <c r="X54" i="11"/>
  <c r="X325" i="11"/>
  <c r="X249" i="11"/>
  <c r="X360" i="11"/>
  <c r="X213" i="11"/>
  <c r="X487" i="11"/>
  <c r="X313" i="11"/>
  <c r="X450" i="11"/>
  <c r="X247" i="11"/>
  <c r="X253" i="11"/>
  <c r="X311" i="11"/>
  <c r="X352" i="11"/>
  <c r="X154" i="11"/>
  <c r="X124" i="11"/>
  <c r="X427" i="11"/>
  <c r="X163" i="11"/>
  <c r="X462" i="11"/>
  <c r="X305" i="11"/>
  <c r="X286" i="11"/>
  <c r="X88" i="11"/>
  <c r="X273" i="11"/>
  <c r="X108" i="11"/>
  <c r="X109" i="11"/>
  <c r="X269" i="11"/>
  <c r="X355" i="11"/>
  <c r="X166" i="11"/>
  <c r="X9" i="11"/>
  <c r="X175" i="11"/>
  <c r="X464" i="11"/>
  <c r="X316" i="11"/>
  <c r="X55" i="11"/>
  <c r="X298" i="11"/>
  <c r="X160" i="11"/>
  <c r="X471" i="11"/>
  <c r="X367" i="11"/>
  <c r="X275" i="11"/>
  <c r="X416" i="11"/>
  <c r="X199" i="11"/>
  <c r="X165" i="11"/>
  <c r="X452" i="11"/>
  <c r="X59" i="11"/>
  <c r="X494" i="11"/>
  <c r="X553" i="11"/>
  <c r="X540" i="11"/>
  <c r="X527" i="11"/>
  <c r="X514" i="11"/>
  <c r="X76" i="11"/>
  <c r="X565" i="11"/>
  <c r="X544" i="11"/>
  <c r="X261" i="11"/>
  <c r="X192" i="11"/>
  <c r="X592" i="11"/>
  <c r="X475" i="11"/>
  <c r="X587" i="11"/>
  <c r="X234" i="11"/>
  <c r="X582" i="11"/>
  <c r="X383" i="11"/>
  <c r="X577" i="11"/>
  <c r="X266" i="11"/>
  <c r="X572" i="11"/>
  <c r="X455" i="11"/>
  <c r="X567" i="11"/>
  <c r="X196" i="11"/>
  <c r="X547" i="11"/>
  <c r="X431" i="11"/>
  <c r="X218" i="11"/>
  <c r="X323" i="11"/>
  <c r="X468" i="11"/>
  <c r="X81" i="11"/>
  <c r="X271" i="11"/>
  <c r="X374" i="11"/>
  <c r="X93" i="11"/>
  <c r="X240" i="11"/>
  <c r="X489" i="11"/>
  <c r="X444" i="11"/>
  <c r="X63" i="11"/>
  <c r="X184" i="11"/>
  <c r="X162" i="11"/>
  <c r="X423" i="11"/>
  <c r="X411" i="11"/>
  <c r="X82" i="11"/>
  <c r="X287" i="11"/>
  <c r="X381" i="11"/>
  <c r="X156" i="11"/>
  <c r="X283" i="11"/>
  <c r="X78" i="11"/>
  <c r="X23" i="11"/>
  <c r="X251" i="11"/>
  <c r="X209" i="11"/>
  <c r="X307" i="11"/>
  <c r="X421" i="11"/>
  <c r="X40" i="11"/>
  <c r="X228" i="11"/>
  <c r="X57" i="11"/>
  <c r="X44" i="11"/>
  <c r="X150" i="11"/>
  <c r="X125" i="11"/>
  <c r="X460" i="11"/>
  <c r="X131" i="11"/>
  <c r="X158" i="11"/>
  <c r="X470" i="11"/>
  <c r="X3" i="11"/>
  <c r="X28" i="11"/>
  <c r="X324" i="11"/>
  <c r="X384" i="11"/>
  <c r="X457" i="11"/>
  <c r="X134" i="11"/>
  <c r="X83" i="11"/>
  <c r="X10" i="11"/>
  <c r="X501" i="11"/>
  <c r="X224" i="11"/>
  <c r="X330" i="11"/>
  <c r="X510" i="11"/>
  <c r="X101" i="11"/>
  <c r="X561" i="11"/>
  <c r="X548" i="11"/>
  <c r="X535" i="11"/>
  <c r="X522" i="11"/>
  <c r="X509" i="11"/>
  <c r="X493" i="11"/>
  <c r="X552" i="11"/>
  <c r="X285" i="11"/>
  <c r="X141" i="11"/>
  <c r="X359" i="11"/>
  <c r="X230" i="11"/>
  <c r="X595" i="11"/>
  <c r="X477" i="11"/>
  <c r="X590" i="11"/>
  <c r="X387" i="11"/>
  <c r="X585" i="11"/>
  <c r="X177" i="11"/>
  <c r="X580" i="11"/>
  <c r="X301" i="11"/>
  <c r="X575" i="11"/>
  <c r="X235" i="11"/>
  <c r="X586" i="11"/>
  <c r="X130" i="11"/>
  <c r="X354" i="11"/>
  <c r="X62" i="11"/>
  <c r="X223" i="11"/>
  <c r="X446" i="11"/>
  <c r="X412" i="11"/>
  <c r="X502" i="11"/>
  <c r="X133" i="11"/>
  <c r="X405" i="11"/>
  <c r="X258" i="11"/>
  <c r="X382" i="11"/>
  <c r="X338" i="11"/>
  <c r="X378" i="11"/>
  <c r="X187" i="11"/>
  <c r="X41" i="11"/>
  <c r="X164" i="11"/>
  <c r="X274" i="11"/>
  <c r="X30" i="11"/>
  <c r="X145" i="11"/>
  <c r="X202" i="11"/>
  <c r="X479" i="11"/>
  <c r="X53" i="11"/>
  <c r="X414" i="11"/>
  <c r="X39" i="11"/>
  <c r="X268" i="11"/>
  <c r="X210" i="11"/>
  <c r="X182" i="11"/>
  <c r="X425" i="11"/>
  <c r="X332" i="11"/>
  <c r="X151" i="11"/>
  <c r="X49" i="11"/>
  <c r="X315" i="11"/>
  <c r="X126" i="11"/>
  <c r="X87" i="11"/>
  <c r="X128" i="11"/>
  <c r="X255" i="11"/>
  <c r="X284" i="11"/>
  <c r="X45" i="11"/>
  <c r="X99" i="11"/>
  <c r="X407" i="11"/>
  <c r="X21" i="11"/>
  <c r="X291" i="11"/>
  <c r="X121" i="11"/>
  <c r="X116" i="11"/>
  <c r="X34" i="11"/>
  <c r="X289" i="11"/>
  <c r="X336" i="11"/>
  <c r="X386" i="11"/>
  <c r="X518" i="11"/>
  <c r="X505" i="11"/>
  <c r="X498" i="11"/>
  <c r="X556" i="11"/>
  <c r="X543" i="11"/>
  <c r="X530" i="11"/>
  <c r="X517" i="11"/>
  <c r="X77" i="11"/>
  <c r="X560" i="11"/>
  <c r="X441" i="11"/>
  <c r="X248" i="11"/>
  <c r="X70" i="11"/>
  <c r="X282" i="11"/>
  <c r="X363" i="11"/>
  <c r="X167" i="11"/>
  <c r="X598" i="11"/>
  <c r="X467" i="11"/>
  <c r="X593" i="11"/>
  <c r="X92" i="11"/>
  <c r="X588" i="11"/>
  <c r="X406" i="11"/>
  <c r="X583" i="11"/>
  <c r="X319" i="11"/>
  <c r="X393" i="11"/>
  <c r="X51" i="11"/>
  <c r="X174" i="11"/>
  <c r="X96" i="11"/>
  <c r="X377" i="11"/>
  <c r="X220" i="11"/>
  <c r="X208" i="11"/>
  <c r="X169" i="11"/>
  <c r="X26" i="11"/>
  <c r="X233" i="11"/>
  <c r="X391" i="11"/>
  <c r="X176" i="11"/>
  <c r="X178" i="11"/>
  <c r="X484" i="11"/>
  <c r="X280" i="11"/>
  <c r="X119" i="11"/>
  <c r="X180" i="11"/>
  <c r="X114" i="11"/>
  <c r="X306" i="11"/>
  <c r="X65" i="11"/>
  <c r="X260" i="11"/>
  <c r="X456" i="11"/>
  <c r="X104" i="11"/>
  <c r="X168" i="11"/>
  <c r="X232" i="11"/>
  <c r="X578" i="11"/>
  <c r="X296" i="11"/>
  <c r="X433" i="11"/>
  <c r="X350" i="11"/>
  <c r="X396" i="11"/>
  <c r="X256" i="11"/>
  <c r="X231" i="11"/>
  <c r="X326" i="11"/>
  <c r="X18" i="11"/>
  <c r="X458" i="11"/>
  <c r="X222" i="11"/>
  <c r="X356" i="11"/>
  <c r="X262" i="11"/>
  <c r="X16" i="11"/>
  <c r="X188" i="11"/>
  <c r="X115" i="11"/>
  <c r="X27" i="11"/>
  <c r="X170" i="11"/>
  <c r="X35" i="11"/>
  <c r="X243" i="11"/>
  <c r="X399" i="11"/>
  <c r="X47" i="11"/>
  <c r="X422" i="11"/>
  <c r="X346" i="11"/>
  <c r="X526" i="11"/>
  <c r="X513" i="11"/>
  <c r="X135" i="11"/>
  <c r="X564" i="11"/>
  <c r="X551" i="11"/>
  <c r="X538" i="11"/>
  <c r="X525" i="11"/>
  <c r="X106" i="11"/>
  <c r="X507" i="11"/>
  <c r="X497" i="11"/>
  <c r="X214" i="11"/>
  <c r="X89" i="11"/>
  <c r="X290" i="11"/>
  <c r="X331" i="11"/>
  <c r="X483" i="11"/>
  <c r="X237" i="11"/>
  <c r="X244" i="11"/>
  <c r="X449" i="11"/>
  <c r="X245" i="11"/>
  <c r="X596" i="11"/>
  <c r="X179" i="11"/>
  <c r="X591" i="11"/>
  <c r="X426" i="11"/>
  <c r="X24" i="11"/>
  <c r="X380" i="11"/>
  <c r="X392" i="11"/>
  <c r="X50" i="11"/>
  <c r="X197" i="11"/>
  <c r="X349" i="11"/>
  <c r="X155" i="11"/>
  <c r="X300" i="11"/>
  <c r="X22" i="11"/>
  <c r="X420" i="11"/>
  <c r="X219" i="11"/>
  <c r="X272" i="11"/>
  <c r="X320" i="11"/>
  <c r="X403" i="11"/>
  <c r="X491" i="11"/>
  <c r="X250" i="11"/>
  <c r="X309" i="11"/>
  <c r="X19" i="11"/>
  <c r="X334" i="11"/>
  <c r="X100" i="11"/>
  <c r="X295" i="11"/>
  <c r="X254" i="11"/>
  <c r="X312" i="11"/>
  <c r="X200" i="11"/>
  <c r="X279" i="11"/>
  <c r="X58" i="11"/>
  <c r="X482" i="11"/>
  <c r="X172" i="11"/>
  <c r="X38" i="11"/>
  <c r="X107" i="11"/>
  <c r="X385" i="11"/>
  <c r="X339" i="11"/>
  <c r="X481" i="11"/>
  <c r="X123" i="11"/>
  <c r="X302" i="11"/>
  <c r="X390" i="11"/>
  <c r="X147" i="11"/>
  <c r="X294" i="11"/>
  <c r="X181" i="11"/>
  <c r="X453" i="11"/>
  <c r="X201" i="11"/>
  <c r="X13" i="11"/>
  <c r="X2" i="11"/>
  <c r="X225" i="11"/>
  <c r="X466" i="11"/>
  <c r="X500" i="11"/>
  <c r="X216" i="11"/>
  <c r="X120" i="11"/>
  <c r="X451" i="11"/>
  <c r="X534" i="11"/>
  <c r="X521" i="11"/>
  <c r="X508" i="11"/>
  <c r="X61" i="11"/>
  <c r="X559" i="11"/>
  <c r="X546" i="11"/>
  <c r="X533" i="11"/>
  <c r="X512" i="11"/>
  <c r="X573" i="11"/>
  <c r="X206" i="11"/>
  <c r="X531" i="11"/>
  <c r="X442" i="11"/>
  <c r="X496" i="11"/>
  <c r="X227" i="11"/>
  <c r="X328" i="11"/>
  <c r="X68" i="11"/>
  <c r="X142" i="11"/>
  <c r="X297" i="11"/>
  <c r="X152" i="11"/>
  <c r="X375" i="11"/>
  <c r="X137" i="11"/>
  <c r="X599" i="11"/>
  <c r="X98" i="11"/>
  <c r="X404" i="11"/>
  <c r="X185" i="11"/>
  <c r="X122" i="11"/>
  <c r="X388" i="11"/>
  <c r="X570" i="11"/>
  <c r="X71" i="11"/>
  <c r="X238" i="11"/>
  <c r="X478" i="11"/>
  <c r="X293" i="11"/>
  <c r="X465" i="11"/>
  <c r="X144" i="11"/>
  <c r="X440" i="11"/>
  <c r="X430" i="11"/>
  <c r="X212" i="11"/>
  <c r="X308" i="11"/>
  <c r="X434" i="11"/>
  <c r="X252" i="11"/>
  <c r="X310" i="11"/>
  <c r="X402" i="11"/>
  <c r="X90" i="11"/>
  <c r="X443" i="11"/>
  <c r="X415" i="11"/>
  <c r="X159" i="11"/>
  <c r="X486" i="11"/>
  <c r="X110" i="11"/>
  <c r="X270" i="11"/>
  <c r="X418" i="11"/>
  <c r="X229" i="11"/>
  <c r="X472" i="11"/>
  <c r="X32" i="11"/>
  <c r="X351" i="11"/>
  <c r="X459" i="11"/>
  <c r="X304" i="11"/>
  <c r="X75" i="11"/>
  <c r="X173" i="11"/>
  <c r="X437" i="11"/>
  <c r="X97" i="11"/>
  <c r="X17" i="11"/>
  <c r="X259" i="11"/>
  <c r="X278" i="11"/>
  <c r="X43" i="11"/>
  <c r="X342" i="11"/>
  <c r="X5" i="11"/>
  <c r="X327" i="11"/>
  <c r="X347" i="11"/>
  <c r="X84" i="11"/>
  <c r="X335" i="11"/>
  <c r="X317" i="11"/>
  <c r="X410" i="11"/>
  <c r="X550" i="11"/>
  <c r="X537" i="11"/>
  <c r="X524" i="11"/>
  <c r="X511" i="11"/>
  <c r="X86" i="11"/>
  <c r="X562" i="11"/>
  <c r="X549" i="11"/>
  <c r="X528" i="11"/>
  <c r="X589" i="11"/>
  <c r="X435" i="11"/>
  <c r="X576" i="11"/>
  <c r="X265" i="11"/>
  <c r="X571" i="11"/>
  <c r="X118" i="11"/>
  <c r="X566" i="11"/>
  <c r="X490" i="11"/>
  <c r="X539" i="11"/>
  <c r="X263" i="11"/>
  <c r="X36" i="11"/>
  <c r="X372" i="11"/>
  <c r="X91" i="11"/>
  <c r="X60" i="11"/>
  <c r="X211" i="11"/>
  <c r="X189" i="11"/>
  <c r="X190" i="11"/>
  <c r="X445" i="11"/>
  <c r="X397" i="11"/>
  <c r="X217" i="11"/>
  <c r="X42" i="11"/>
  <c r="X205" i="11"/>
  <c r="X257" i="11"/>
  <c r="X264" i="11"/>
  <c r="X303" i="11"/>
  <c r="X488" i="11"/>
  <c r="X281" i="11"/>
  <c r="X80" i="11"/>
  <c r="X143" i="11"/>
  <c r="X318" i="11"/>
  <c r="X439" i="11"/>
  <c r="X140" i="11"/>
  <c r="X183" i="11"/>
  <c r="X400" i="11"/>
  <c r="X33" i="11"/>
  <c r="X132" i="11"/>
  <c r="X52" i="11"/>
  <c r="X267" i="11"/>
  <c r="X277" i="11"/>
  <c r="X337" i="11"/>
  <c r="X395" i="11"/>
  <c r="X15" i="11"/>
  <c r="X368" i="11"/>
  <c r="X117" i="11"/>
  <c r="X139" i="11"/>
  <c r="X476" i="11"/>
  <c r="X29" i="11"/>
  <c r="X113" i="11"/>
  <c r="X239" i="11"/>
  <c r="X473" i="11"/>
  <c r="X6" i="11"/>
  <c r="X25" i="11"/>
  <c r="X401" i="11"/>
  <c r="X8" i="11"/>
  <c r="X353" i="11"/>
  <c r="X194" i="11"/>
  <c r="X246" i="11"/>
  <c r="X105" i="11"/>
  <c r="X102" i="11"/>
  <c r="X499" i="11"/>
  <c r="X333" i="11"/>
  <c r="X492" i="11"/>
  <c r="X448" i="11"/>
  <c r="X357" i="11"/>
  <c r="X542" i="11"/>
  <c r="X581" i="11"/>
  <c r="X408" i="11"/>
  <c r="X379" i="11"/>
  <c r="X129" i="11"/>
  <c r="X153" i="11"/>
  <c r="X288" i="11"/>
  <c r="X157" i="11"/>
  <c r="X207" i="11"/>
  <c r="X529" i="11"/>
  <c r="X366" i="11"/>
  <c r="X94" i="11"/>
  <c r="X413" i="11"/>
  <c r="X111" i="11"/>
  <c r="X463" i="11"/>
  <c r="X74" i="11"/>
  <c r="X329" i="11"/>
  <c r="X73" i="11"/>
  <c r="X516" i="11"/>
  <c r="X568" i="11"/>
  <c r="X409" i="11"/>
  <c r="X186" i="11"/>
  <c r="X461" i="11"/>
  <c r="X314" i="11"/>
  <c r="X276" i="11"/>
  <c r="X103" i="11"/>
  <c r="X394" i="11"/>
  <c r="X85" i="11"/>
  <c r="X112" i="11"/>
  <c r="X64" i="11"/>
  <c r="X241" i="11"/>
  <c r="X69" i="11"/>
  <c r="X221" i="11"/>
  <c r="X95" i="11"/>
  <c r="X31" i="11"/>
  <c r="X362" i="11"/>
  <c r="X495" i="11"/>
  <c r="X555" i="11"/>
  <c r="X198" i="11"/>
  <c r="X46" i="11"/>
  <c r="X345" i="11"/>
  <c r="X148" i="11"/>
  <c r="X11" i="11"/>
  <c r="X321" i="11"/>
  <c r="X127" i="11"/>
  <c r="X554" i="11"/>
  <c r="X56" i="11"/>
  <c r="X236" i="11"/>
  <c r="X398" i="11"/>
  <c r="X226" i="11"/>
  <c r="X204" i="11"/>
  <c r="X428" i="11"/>
  <c r="X361" i="11"/>
  <c r="X417" i="11"/>
  <c r="X520" i="11"/>
  <c r="X469" i="11"/>
  <c r="X438" i="11"/>
  <c r="X429" i="11"/>
  <c r="X348" i="11"/>
  <c r="X480" i="11"/>
  <c r="X171" i="11"/>
  <c r="X37" i="11"/>
  <c r="X191" i="11"/>
  <c r="X541" i="11"/>
  <c r="X343" i="11"/>
  <c r="X515" i="11"/>
  <c r="X341" i="11"/>
  <c r="X447" i="11"/>
  <c r="X203" i="11"/>
  <c r="X485" i="11"/>
  <c r="X72" i="11"/>
  <c r="X242" i="11"/>
  <c r="X371" i="11"/>
  <c r="X195" i="11"/>
  <c r="X146" i="11"/>
  <c r="X67" i="11"/>
  <c r="X389" i="11"/>
  <c r="X136" i="11"/>
  <c r="X369" i="11"/>
  <c r="X48" i="11"/>
  <c r="X358" i="11"/>
  <c r="X373" i="11"/>
  <c r="X432" i="11"/>
  <c r="X292" i="11"/>
  <c r="X138" i="11"/>
  <c r="I520" i="11"/>
  <c r="I552" i="11"/>
  <c r="I584" i="11"/>
  <c r="I387" i="11"/>
  <c r="I24" i="11"/>
  <c r="I322" i="11"/>
  <c r="I494" i="11"/>
  <c r="I524" i="11"/>
  <c r="I556" i="11"/>
  <c r="I588" i="11"/>
  <c r="I467" i="11"/>
  <c r="I303" i="11"/>
  <c r="I391" i="11"/>
  <c r="I488" i="11"/>
  <c r="I176" i="11"/>
  <c r="I495" i="11"/>
  <c r="I531" i="11"/>
  <c r="I574" i="11"/>
  <c r="I435" i="11"/>
  <c r="I478" i="11"/>
  <c r="I187" i="11"/>
  <c r="I468" i="11"/>
  <c r="I166" i="11"/>
  <c r="I131" i="11"/>
  <c r="I128" i="11"/>
  <c r="I511" i="11"/>
  <c r="I554" i="11"/>
  <c r="I597" i="11"/>
  <c r="I430" i="11"/>
  <c r="I412" i="11"/>
  <c r="I462" i="11"/>
  <c r="I145" i="11"/>
  <c r="I314" i="11"/>
  <c r="I59" i="11"/>
  <c r="I587" i="11"/>
  <c r="I463" i="11"/>
  <c r="I276" i="11"/>
  <c r="I134" i="11"/>
  <c r="I327" i="11"/>
  <c r="I451" i="11"/>
  <c r="I557" i="11"/>
  <c r="I249" i="11"/>
  <c r="I473" i="11"/>
  <c r="I251" i="11"/>
  <c r="I88" i="11"/>
  <c r="I503" i="11"/>
  <c r="I528" i="11"/>
  <c r="I560" i="11"/>
  <c r="I592" i="11"/>
  <c r="I502" i="11"/>
  <c r="I404" i="11"/>
  <c r="I431" i="11"/>
  <c r="I185" i="11"/>
  <c r="I218" i="11"/>
  <c r="I61" i="11"/>
  <c r="I537" i="11"/>
  <c r="I579" i="11"/>
  <c r="I406" i="11"/>
  <c r="I445" i="11"/>
  <c r="I200" i="11"/>
  <c r="I252" i="11"/>
  <c r="I310" i="11"/>
  <c r="I517" i="11"/>
  <c r="I559" i="11"/>
  <c r="I297" i="11"/>
  <c r="I299" i="11"/>
  <c r="I132" i="11"/>
  <c r="I484" i="11"/>
  <c r="I262" i="11"/>
  <c r="I294" i="11"/>
  <c r="I513" i="11"/>
  <c r="I598" i="11"/>
  <c r="I133" i="11"/>
  <c r="I456" i="11"/>
  <c r="I124" i="11"/>
  <c r="I356" i="11"/>
  <c r="I25" i="11"/>
  <c r="I501" i="11"/>
  <c r="I567" i="11"/>
  <c r="I81" i="11"/>
  <c r="I403" i="11"/>
  <c r="I209" i="11"/>
  <c r="I464" i="11"/>
  <c r="I101" i="11"/>
  <c r="I532" i="11"/>
  <c r="I564" i="11"/>
  <c r="I596" i="11"/>
  <c r="I244" i="11"/>
  <c r="I219" i="11"/>
  <c r="I325" i="11"/>
  <c r="I272" i="11"/>
  <c r="I135" i="11"/>
  <c r="I542" i="11"/>
  <c r="I585" i="11"/>
  <c r="I192" i="11"/>
  <c r="I162" i="11"/>
  <c r="I388" i="11"/>
  <c r="I240" i="11"/>
  <c r="I278" i="11"/>
  <c r="I242" i="11"/>
  <c r="I353" i="11"/>
  <c r="I522" i="11"/>
  <c r="I565" i="11"/>
  <c r="I364" i="11"/>
  <c r="I63" i="11"/>
  <c r="I395" i="11"/>
  <c r="I400" i="11"/>
  <c r="I523" i="11"/>
  <c r="I141" i="11"/>
  <c r="I334" i="11"/>
  <c r="I254" i="11"/>
  <c r="I106" i="11"/>
  <c r="I536" i="11"/>
  <c r="I568" i="11"/>
  <c r="I237" i="11"/>
  <c r="I246" i="11"/>
  <c r="I438" i="11"/>
  <c r="I130" i="11"/>
  <c r="I379" i="11"/>
  <c r="I354" i="11"/>
  <c r="I505" i="11"/>
  <c r="I547" i="11"/>
  <c r="I590" i="11"/>
  <c r="I483" i="11"/>
  <c r="I257" i="11"/>
  <c r="I168" i="11"/>
  <c r="I377" i="11"/>
  <c r="I348" i="11"/>
  <c r="I274" i="11"/>
  <c r="I153" i="11"/>
  <c r="I527" i="11"/>
  <c r="I570" i="11"/>
  <c r="I426" i="11"/>
  <c r="I508" i="11"/>
  <c r="I540" i="11"/>
  <c r="I572" i="11"/>
  <c r="I408" i="11"/>
  <c r="I489" i="11"/>
  <c r="I144" i="11"/>
  <c r="I444" i="11"/>
  <c r="I440" i="11"/>
  <c r="I510" i="11"/>
  <c r="I553" i="11"/>
  <c r="I595" i="11"/>
  <c r="I248" i="11"/>
  <c r="I323" i="11"/>
  <c r="I293" i="11"/>
  <c r="I491" i="11"/>
  <c r="I457" i="11"/>
  <c r="I291" i="11"/>
  <c r="I496" i="11"/>
  <c r="I533" i="11"/>
  <c r="I575" i="11"/>
  <c r="I230" i="11"/>
  <c r="I446" i="11"/>
  <c r="I288" i="11"/>
  <c r="I212" i="11"/>
  <c r="I253" i="11"/>
  <c r="I100" i="11"/>
  <c r="I311" i="11"/>
  <c r="I545" i="11"/>
  <c r="I429" i="11"/>
  <c r="I148" i="11"/>
  <c r="I172" i="11"/>
  <c r="I35" i="11"/>
  <c r="I102" i="11"/>
  <c r="I243" i="11"/>
  <c r="I514" i="11"/>
  <c r="I599" i="11"/>
  <c r="I479" i="11"/>
  <c r="I110" i="11"/>
  <c r="I512" i="11"/>
  <c r="I544" i="11"/>
  <c r="I576" i="11"/>
  <c r="I490" i="11"/>
  <c r="I213" i="11"/>
  <c r="I189" i="11"/>
  <c r="I190" i="11"/>
  <c r="I174" i="11"/>
  <c r="I515" i="11"/>
  <c r="I558" i="11"/>
  <c r="I375" i="11"/>
  <c r="I414" i="11"/>
  <c r="I397" i="11"/>
  <c r="I233" i="11"/>
  <c r="I140" i="11"/>
  <c r="I114" i="11"/>
  <c r="I77" i="11"/>
  <c r="I538" i="11"/>
  <c r="I581" i="11"/>
  <c r="I341" i="11"/>
  <c r="I178" i="11"/>
  <c r="I474" i="11"/>
  <c r="I283" i="11"/>
  <c r="I286" i="11"/>
  <c r="I40" i="11"/>
  <c r="I425" i="11"/>
  <c r="I555" i="11"/>
  <c r="I413" i="11"/>
  <c r="I402" i="11"/>
  <c r="I204" i="11"/>
  <c r="I437" i="11"/>
  <c r="I158" i="11"/>
  <c r="I97" i="11"/>
  <c r="I333" i="11"/>
  <c r="I525" i="11"/>
  <c r="I57" i="11"/>
  <c r="I485" i="11"/>
  <c r="I480" i="11"/>
  <c r="I321" i="11"/>
  <c r="I516" i="11"/>
  <c r="I382" i="11"/>
  <c r="I441" i="11"/>
  <c r="I151" i="11"/>
  <c r="I543" i="11"/>
  <c r="I349" i="11"/>
  <c r="I381" i="11"/>
  <c r="I534" i="11"/>
  <c r="I405" i="11"/>
  <c r="I73" i="11"/>
  <c r="I394" i="11"/>
  <c r="I504" i="11"/>
  <c r="I160" i="11"/>
  <c r="I232" i="11"/>
  <c r="I472" i="11"/>
  <c r="I361" i="11"/>
  <c r="I492" i="11"/>
  <c r="I571" i="11"/>
  <c r="I562" i="11"/>
  <c r="I211" i="11"/>
  <c r="I164" i="11"/>
  <c r="I318" i="11"/>
  <c r="I326" i="11"/>
  <c r="I351" i="11"/>
  <c r="I459" i="11"/>
  <c r="I301" i="11"/>
  <c r="I439" i="11"/>
  <c r="I75" i="11"/>
  <c r="I173" i="11"/>
  <c r="I307" i="11"/>
  <c r="I407" i="11"/>
  <c r="I284" i="11"/>
  <c r="I275" i="11"/>
  <c r="I317" i="11"/>
  <c r="I448" i="11"/>
  <c r="I548" i="11"/>
  <c r="I436" i="11"/>
  <c r="I309" i="11"/>
  <c r="I549" i="11"/>
  <c r="I80" i="11"/>
  <c r="I481" i="11"/>
  <c r="I566" i="11"/>
  <c r="I415" i="11"/>
  <c r="I390" i="11"/>
  <c r="I147" i="11"/>
  <c r="I85" i="11"/>
  <c r="I320" i="11"/>
  <c r="I279" i="11"/>
  <c r="I396" i="11"/>
  <c r="I139" i="11"/>
  <c r="I86" i="11"/>
  <c r="I493" i="11"/>
  <c r="I573" i="11"/>
  <c r="I217" i="11"/>
  <c r="I378" i="11"/>
  <c r="I487" i="11"/>
  <c r="I296" i="11"/>
  <c r="I428" i="11"/>
  <c r="I72" i="11"/>
  <c r="I214" i="11"/>
  <c r="I202" i="11"/>
  <c r="I157" i="11"/>
  <c r="I329" i="11"/>
  <c r="I418" i="11"/>
  <c r="I115" i="11"/>
  <c r="I330" i="11"/>
  <c r="I386" i="11"/>
  <c r="I580" i="11"/>
  <c r="I461" i="11"/>
  <c r="I122" i="11"/>
  <c r="I256" i="11"/>
  <c r="I586" i="11"/>
  <c r="I184" i="11"/>
  <c r="I120" i="11"/>
  <c r="I577" i="11"/>
  <c r="I154" i="11"/>
  <c r="I471" i="11"/>
  <c r="I367" i="11"/>
  <c r="I535" i="11"/>
  <c r="I360" i="11"/>
  <c r="I337" i="11"/>
  <c r="I117" i="11"/>
  <c r="I188" i="11"/>
  <c r="I507" i="11"/>
  <c r="I36" i="11"/>
  <c r="I583" i="11"/>
  <c r="I313" i="11"/>
  <c r="I208" i="11"/>
  <c r="I423" i="11"/>
  <c r="I476" i="11"/>
  <c r="I376" i="11"/>
  <c r="I260" i="11"/>
  <c r="I239" i="11"/>
  <c r="I399" i="11"/>
  <c r="I305" i="11"/>
  <c r="I201" i="11"/>
  <c r="I161" i="11"/>
  <c r="I410" i="11"/>
  <c r="I191" i="11"/>
  <c r="I393" i="11"/>
  <c r="I486" i="11"/>
  <c r="I450" i="11"/>
  <c r="I591" i="11"/>
  <c r="I352" i="11"/>
  <c r="I90" i="11"/>
  <c r="I328" i="11"/>
  <c r="I78" i="11"/>
  <c r="I103" i="11"/>
  <c r="I546" i="11"/>
  <c r="I271" i="11"/>
  <c r="I163" i="11"/>
  <c r="I107" i="11"/>
  <c r="I273" i="11"/>
  <c r="I518" i="11"/>
  <c r="I509" i="11"/>
  <c r="I594" i="11"/>
  <c r="I338" i="11"/>
  <c r="I180" i="11"/>
  <c r="I421" i="11"/>
  <c r="I108" i="11"/>
  <c r="I109" i="11"/>
  <c r="I368" i="11"/>
  <c r="I295" i="11"/>
  <c r="I355" i="11"/>
  <c r="I500" i="11"/>
  <c r="I182" i="11"/>
  <c r="I207" i="11"/>
  <c r="I210" i="11"/>
  <c r="I466" i="11"/>
  <c r="I347" i="11"/>
  <c r="I129" i="11"/>
  <c r="I521" i="11"/>
  <c r="I385" i="11"/>
  <c r="I290" i="11"/>
  <c r="I155" i="11"/>
  <c r="I304" i="11"/>
  <c r="I447" i="11"/>
  <c r="I312" i="11"/>
  <c r="I116" i="11"/>
  <c r="I578" i="11"/>
  <c r="I238" i="11"/>
  <c r="I113" i="11"/>
  <c r="I181" i="11"/>
  <c r="I316" i="11"/>
  <c r="I335" i="11"/>
  <c r="I529" i="11"/>
  <c r="I519" i="11"/>
  <c r="I449" i="11"/>
  <c r="I220" i="11"/>
  <c r="I345" i="11"/>
  <c r="I593" i="11"/>
  <c r="I433" i="11"/>
  <c r="I44" i="11"/>
  <c r="I150" i="11"/>
  <c r="I197" i="11"/>
  <c r="I125" i="11"/>
  <c r="I460" i="11"/>
  <c r="I170" i="11"/>
  <c r="I336" i="11"/>
  <c r="I373" i="11"/>
  <c r="I258" i="11"/>
  <c r="I526" i="11"/>
  <c r="I398" i="11"/>
  <c r="I165" i="11"/>
  <c r="I306" i="11"/>
  <c r="I159" i="11"/>
  <c r="I9" i="11"/>
  <c r="I175" i="11"/>
  <c r="I589" i="11"/>
  <c r="I453" i="11"/>
  <c r="I268" i="11"/>
  <c r="I228" i="11"/>
  <c r="I357" i="11"/>
  <c r="I539" i="11"/>
  <c r="I530" i="11"/>
  <c r="I60" i="11"/>
  <c r="I411" i="11"/>
  <c r="I205" i="11"/>
  <c r="I198" i="11"/>
  <c r="I183" i="11"/>
  <c r="I315" i="11"/>
  <c r="I482" i="11"/>
  <c r="I126" i="11"/>
  <c r="I87" i="11"/>
  <c r="I300" i="11"/>
  <c r="I194" i="11"/>
  <c r="I422" i="11"/>
  <c r="I203" i="11"/>
  <c r="I389" i="11"/>
  <c r="I563" i="11"/>
  <c r="I280" i="11"/>
  <c r="I76" i="11"/>
  <c r="I221" i="11"/>
  <c r="I143" i="11"/>
  <c r="I156" i="11"/>
  <c r="I186" i="11"/>
  <c r="I229" i="11"/>
  <c r="I225" i="11"/>
  <c r="I346" i="11"/>
  <c r="I196" i="11"/>
  <c r="I277" i="11"/>
  <c r="I350" i="11"/>
  <c r="I259" i="11"/>
  <c r="I417" i="11"/>
  <c r="I550" i="11"/>
  <c r="I541" i="11"/>
  <c r="I319" i="11"/>
  <c r="I308" i="11"/>
  <c r="I215" i="11"/>
  <c r="I247" i="11"/>
  <c r="I231" i="11"/>
  <c r="I362" i="11"/>
  <c r="I119" i="11"/>
  <c r="I458" i="11"/>
  <c r="I289" i="11"/>
  <c r="I269" i="11"/>
  <c r="I298" i="11"/>
  <c r="I582" i="11"/>
  <c r="I171" i="11"/>
  <c r="I216" i="11"/>
  <c r="I380" i="11"/>
  <c r="I569" i="11"/>
  <c r="I264" i="11"/>
  <c r="I506" i="11"/>
  <c r="I270" i="11"/>
  <c r="I199" i="11"/>
  <c r="I498" i="11"/>
  <c r="I223" i="11"/>
  <c r="I267" i="11"/>
  <c r="I255" i="11"/>
  <c r="I416" i="11"/>
  <c r="I409" i="11"/>
  <c r="I427" i="11"/>
  <c r="I401" i="11"/>
  <c r="I332" i="11"/>
  <c r="I11" i="11"/>
  <c r="I452" i="11"/>
  <c r="I561" i="11"/>
  <c r="I551" i="11"/>
  <c r="I245" i="11"/>
  <c r="I226" i="11"/>
  <c r="I287" i="11"/>
  <c r="I339" i="11"/>
  <c r="I499" i="11"/>
  <c r="I434" i="11"/>
  <c r="I123" i="11"/>
  <c r="I302" i="11"/>
  <c r="I193" i="11"/>
  <c r="I324" i="11"/>
  <c r="I384" i="11"/>
  <c r="I167" i="11"/>
  <c r="I222" i="11"/>
  <c r="I224" i="11"/>
  <c r="I343" i="11"/>
  <c r="I98" i="11"/>
  <c r="I136" i="11"/>
  <c r="I236" i="11"/>
  <c r="I392" i="11"/>
  <c r="I370" i="11"/>
  <c r="I442" i="11"/>
  <c r="I470" i="11"/>
  <c r="I261" i="11"/>
  <c r="I358" i="11"/>
  <c r="I79" i="11"/>
  <c r="I331" i="11"/>
  <c r="I424" i="11"/>
  <c r="I266" i="11"/>
  <c r="I169" i="11"/>
  <c r="I265" i="11"/>
  <c r="I152" i="11"/>
  <c r="I455" i="11"/>
  <c r="I142" i="11"/>
  <c r="I250" i="11"/>
  <c r="I138" i="11"/>
  <c r="I206" i="11"/>
  <c r="I344" i="11"/>
  <c r="I241" i="11"/>
  <c r="I48" i="11"/>
  <c r="I383" i="11"/>
  <c r="I234" i="11"/>
  <c r="I177" i="11"/>
  <c r="I342" i="11"/>
  <c r="I118" i="11"/>
  <c r="I432" i="11"/>
  <c r="I235" i="11"/>
  <c r="I94" i="11"/>
  <c r="I282" i="11"/>
  <c r="I146" i="11"/>
  <c r="I365" i="11"/>
  <c r="I366" i="11"/>
  <c r="I263" i="11"/>
  <c r="I475" i="11"/>
  <c r="I179" i="11"/>
  <c r="I469" i="11"/>
  <c r="I419" i="11"/>
  <c r="I137" i="11"/>
  <c r="I195" i="11"/>
  <c r="I497" i="11"/>
  <c r="I369" i="11"/>
  <c r="I420" i="11"/>
  <c r="I359" i="11"/>
  <c r="I89" i="11"/>
  <c r="I292" i="11"/>
  <c r="I371" i="11"/>
  <c r="I363" i="11"/>
  <c r="I465" i="11"/>
  <c r="I443" i="11"/>
  <c r="I281" i="11"/>
  <c r="I285" i="11"/>
  <c r="I477" i="11"/>
  <c r="I372" i="11"/>
  <c r="I227" i="11"/>
  <c r="I374" i="11"/>
  <c r="Q523" i="11"/>
  <c r="Q553" i="11"/>
  <c r="Q587" i="11"/>
  <c r="Q106" i="11"/>
  <c r="Q520" i="11"/>
  <c r="Q536" i="11"/>
  <c r="Q552" i="11"/>
  <c r="Q568" i="11"/>
  <c r="Q584" i="11"/>
  <c r="Q493" i="11"/>
  <c r="Q521" i="11"/>
  <c r="Q555" i="11"/>
  <c r="Q585" i="11"/>
  <c r="Q363" i="11"/>
  <c r="Q68" i="11"/>
  <c r="Q424" i="11"/>
  <c r="Q196" i="11"/>
  <c r="Q393" i="11"/>
  <c r="Q392" i="11"/>
  <c r="Q241" i="11"/>
  <c r="Q192" i="11"/>
  <c r="Q141" i="11"/>
  <c r="Q248" i="11"/>
  <c r="Q299" i="11"/>
  <c r="Q162" i="11"/>
  <c r="Q411" i="11"/>
  <c r="Q50" i="11"/>
  <c r="Q293" i="11"/>
  <c r="Q264" i="11"/>
  <c r="Q272" i="11"/>
  <c r="Q233" i="11"/>
  <c r="Q210" i="11"/>
  <c r="Q409" i="11"/>
  <c r="Q413" i="11"/>
  <c r="Q215" i="11"/>
  <c r="Q132" i="11"/>
  <c r="Q185" i="11"/>
  <c r="Q190" i="11"/>
  <c r="Q218" i="11"/>
  <c r="Q174" i="11"/>
  <c r="Q485" i="11"/>
  <c r="Q457" i="11"/>
  <c r="Q256" i="11"/>
  <c r="Q154" i="11"/>
  <c r="Q291" i="11"/>
  <c r="Q421" i="11"/>
  <c r="Q203" i="11"/>
  <c r="Q439" i="11"/>
  <c r="Q183" i="11"/>
  <c r="Q260" i="11"/>
  <c r="Q124" i="11"/>
  <c r="Q401" i="11"/>
  <c r="Q115" i="11"/>
  <c r="Q108" i="11"/>
  <c r="Q49" i="11"/>
  <c r="Q231" i="11"/>
  <c r="Q339" i="11"/>
  <c r="Q459" i="11"/>
  <c r="Q316" i="11"/>
  <c r="Q139" i="11"/>
  <c r="Q346" i="11"/>
  <c r="Q25" i="11"/>
  <c r="Q329" i="11"/>
  <c r="Q500" i="11"/>
  <c r="Q525" i="11"/>
  <c r="Q559" i="11"/>
  <c r="Q591" i="11"/>
  <c r="Q506" i="11"/>
  <c r="Q522" i="11"/>
  <c r="Q538" i="11"/>
  <c r="Q554" i="11"/>
  <c r="Q570" i="11"/>
  <c r="Q586" i="11"/>
  <c r="Q504" i="11"/>
  <c r="Q527" i="11"/>
  <c r="Q557" i="11"/>
  <c r="Q589" i="11"/>
  <c r="Q237" i="11"/>
  <c r="Q297" i="11"/>
  <c r="Q470" i="11"/>
  <c r="Q281" i="11"/>
  <c r="Q366" i="11"/>
  <c r="Q435" i="11"/>
  <c r="Q419" i="11"/>
  <c r="Q230" i="11"/>
  <c r="Q282" i="11"/>
  <c r="Q290" i="11"/>
  <c r="Q303" i="11"/>
  <c r="Q189" i="11"/>
  <c r="Q414" i="11"/>
  <c r="Q334" i="11"/>
  <c r="Q352" i="11"/>
  <c r="Q395" i="11"/>
  <c r="Q283" i="11"/>
  <c r="Q462" i="11"/>
  <c r="Q252" i="11"/>
  <c r="Q91" i="11"/>
  <c r="Q478" i="11"/>
  <c r="Q257" i="11"/>
  <c r="Q133" i="11"/>
  <c r="Q271" i="11"/>
  <c r="Q193" i="11"/>
  <c r="Q238" i="11"/>
  <c r="Q205" i="11"/>
  <c r="Q199" i="11"/>
  <c r="Q481" i="11"/>
  <c r="Q294" i="11"/>
  <c r="Q232" i="11"/>
  <c r="Q304" i="11"/>
  <c r="Q434" i="11"/>
  <c r="Q310" i="11"/>
  <c r="Q153" i="11"/>
  <c r="Q202" i="11"/>
  <c r="Q267" i="11"/>
  <c r="Q321" i="11"/>
  <c r="Q407" i="11"/>
  <c r="Q466" i="11"/>
  <c r="Q123" i="11"/>
  <c r="Q157" i="11"/>
  <c r="Q239" i="11"/>
  <c r="Q355" i="11"/>
  <c r="Q460" i="11"/>
  <c r="Q347" i="11"/>
  <c r="Q173" i="11"/>
  <c r="Q362" i="11"/>
  <c r="Q99" i="11"/>
  <c r="Q333" i="11"/>
  <c r="Q492" i="11"/>
  <c r="Q495" i="11"/>
  <c r="Q531" i="11"/>
  <c r="Q561" i="11"/>
  <c r="Q595" i="11"/>
  <c r="Q508" i="11"/>
  <c r="Q524" i="11"/>
  <c r="Q540" i="11"/>
  <c r="Q556" i="11"/>
  <c r="Q572" i="11"/>
  <c r="Q588" i="11"/>
  <c r="Q77" i="11"/>
  <c r="Q529" i="11"/>
  <c r="Q563" i="11"/>
  <c r="Q593" i="11"/>
  <c r="Q449" i="11"/>
  <c r="Q443" i="11"/>
  <c r="Q497" i="11"/>
  <c r="Q206" i="11"/>
  <c r="Q265" i="11"/>
  <c r="Q364" i="11"/>
  <c r="Q475" i="11"/>
  <c r="Q167" i="11"/>
  <c r="Q483" i="11"/>
  <c r="Q328" i="11"/>
  <c r="Q404" i="11"/>
  <c r="Q220" i="11"/>
  <c r="Q431" i="11"/>
  <c r="Q380" i="11"/>
  <c r="Q379" i="11"/>
  <c r="Q403" i="11"/>
  <c r="Q345" i="11"/>
  <c r="Q479" i="11"/>
  <c r="Q254" i="11"/>
  <c r="Q213" i="11"/>
  <c r="Q284" i="11"/>
  <c r="Q270" i="11"/>
  <c r="Q111" i="11"/>
  <c r="Q325" i="11"/>
  <c r="Q382" i="11"/>
  <c r="Q240" i="11"/>
  <c r="Q461" i="11"/>
  <c r="Q226" i="11"/>
  <c r="Q482" i="11"/>
  <c r="Q418" i="11"/>
  <c r="Q242" i="11"/>
  <c r="Q305" i="11"/>
  <c r="Q19" i="11"/>
  <c r="Q311" i="11"/>
  <c r="Q156" i="11"/>
  <c r="Q204" i="11"/>
  <c r="Q268" i="11"/>
  <c r="Q324" i="11"/>
  <c r="Q410" i="11"/>
  <c r="Q471" i="11"/>
  <c r="Q84" i="11"/>
  <c r="Q158" i="11"/>
  <c r="Q255" i="11"/>
  <c r="Q356" i="11"/>
  <c r="Q147" i="11"/>
  <c r="Q367" i="11"/>
  <c r="Q188" i="11"/>
  <c r="Q416" i="11"/>
  <c r="Q127" i="11"/>
  <c r="Q336" i="11"/>
  <c r="Q505" i="11"/>
  <c r="Q539" i="11"/>
  <c r="Q569" i="11"/>
  <c r="Q496" i="11"/>
  <c r="Q512" i="11"/>
  <c r="Q528" i="11"/>
  <c r="Q544" i="11"/>
  <c r="Q560" i="11"/>
  <c r="Q576" i="11"/>
  <c r="Q592" i="11"/>
  <c r="Q507" i="11"/>
  <c r="Q537" i="11"/>
  <c r="Q571" i="11"/>
  <c r="Q599" i="11"/>
  <c r="Q236" i="11"/>
  <c r="Q89" i="11"/>
  <c r="Q56" i="11"/>
  <c r="Q344" i="11"/>
  <c r="Q383" i="11"/>
  <c r="Q387" i="11"/>
  <c r="Q467" i="11"/>
  <c r="Q245" i="11"/>
  <c r="Q152" i="11"/>
  <c r="Q66" i="11"/>
  <c r="Q221" i="11"/>
  <c r="Q306" i="11"/>
  <c r="Q289" i="11"/>
  <c r="Q22" i="11"/>
  <c r="Q444" i="11"/>
  <c r="Q176" i="11"/>
  <c r="Q405" i="11"/>
  <c r="Q262" i="11"/>
  <c r="Q286" i="11"/>
  <c r="Q249" i="11"/>
  <c r="Q445" i="11"/>
  <c r="Q349" i="11"/>
  <c r="Q360" i="11"/>
  <c r="Q378" i="11"/>
  <c r="Q436" i="11"/>
  <c r="Q354" i="11"/>
  <c r="Q486" i="11"/>
  <c r="Q278" i="11"/>
  <c r="Q140" i="11"/>
  <c r="Q450" i="11"/>
  <c r="Q119" i="11"/>
  <c r="Q114" i="11"/>
  <c r="Q480" i="11"/>
  <c r="Q337" i="11"/>
  <c r="Q163" i="11"/>
  <c r="Q222" i="11"/>
  <c r="Q275" i="11"/>
  <c r="Q350" i="11"/>
  <c r="Q428" i="11"/>
  <c r="Q476" i="11"/>
  <c r="Q117" i="11"/>
  <c r="Q194" i="11"/>
  <c r="Q298" i="11"/>
  <c r="Q384" i="11"/>
  <c r="Q102" i="11"/>
  <c r="Q458" i="11"/>
  <c r="Q243" i="11"/>
  <c r="Q451" i="11"/>
  <c r="Q150" i="11"/>
  <c r="Q399" i="11"/>
  <c r="Q533" i="11"/>
  <c r="Q494" i="11"/>
  <c r="Q526" i="11"/>
  <c r="Q558" i="11"/>
  <c r="Q590" i="11"/>
  <c r="Q535" i="11"/>
  <c r="Q597" i="11"/>
  <c r="Q441" i="11"/>
  <c r="Q118" i="11"/>
  <c r="Q234" i="11"/>
  <c r="Q244" i="11"/>
  <c r="Q408" i="11"/>
  <c r="Q258" i="11"/>
  <c r="Q474" i="11"/>
  <c r="Q468" i="11"/>
  <c r="Q151" i="11"/>
  <c r="Q169" i="11"/>
  <c r="Q322" i="11"/>
  <c r="Q368" i="11"/>
  <c r="Q326" i="11"/>
  <c r="Q253" i="11"/>
  <c r="Q423" i="11"/>
  <c r="Q250" i="11"/>
  <c r="Q312" i="11"/>
  <c r="Q209" i="11"/>
  <c r="Q330" i="11"/>
  <c r="Q472" i="11"/>
  <c r="Q181" i="11"/>
  <c r="Q361" i="11"/>
  <c r="Q32" i="11"/>
  <c r="Q422" i="11"/>
  <c r="Q357" i="11"/>
  <c r="Q541" i="11"/>
  <c r="Q503" i="11"/>
  <c r="Q530" i="11"/>
  <c r="Q562" i="11"/>
  <c r="Q594" i="11"/>
  <c r="Q543" i="11"/>
  <c r="Q374" i="11"/>
  <c r="Q227" i="11"/>
  <c r="Q365" i="11"/>
  <c r="Q177" i="11"/>
  <c r="Q137" i="11"/>
  <c r="Q214" i="11"/>
  <c r="Q320" i="11"/>
  <c r="Q168" i="11"/>
  <c r="Q180" i="11"/>
  <c r="Q309" i="11"/>
  <c r="Q122" i="11"/>
  <c r="Q391" i="11"/>
  <c r="Q397" i="11"/>
  <c r="Q398" i="11"/>
  <c r="Q296" i="11"/>
  <c r="Q131" i="11"/>
  <c r="Q314" i="11"/>
  <c r="Q353" i="11"/>
  <c r="Q229" i="11"/>
  <c r="Q351" i="11"/>
  <c r="Q103" i="11"/>
  <c r="Q224" i="11"/>
  <c r="Q386" i="11"/>
  <c r="Q34" i="11"/>
  <c r="Q499" i="11"/>
  <c r="Q417" i="11"/>
  <c r="Q545" i="11"/>
  <c r="Q101" i="11"/>
  <c r="Q532" i="11"/>
  <c r="Q564" i="11"/>
  <c r="Q596" i="11"/>
  <c r="Q547" i="11"/>
  <c r="Q261" i="11"/>
  <c r="Q469" i="11"/>
  <c r="Q455" i="11"/>
  <c r="Q406" i="11"/>
  <c r="Q341" i="11"/>
  <c r="Q217" i="11"/>
  <c r="Q323" i="11"/>
  <c r="Q184" i="11"/>
  <c r="Q212" i="11"/>
  <c r="Q456" i="11"/>
  <c r="Q300" i="11"/>
  <c r="Q430" i="11"/>
  <c r="Q429" i="11"/>
  <c r="Q440" i="11"/>
  <c r="Q348" i="11"/>
  <c r="Q120" i="11"/>
  <c r="Q385" i="11"/>
  <c r="Q425" i="11"/>
  <c r="Q113" i="11"/>
  <c r="Q125" i="11"/>
  <c r="Q201" i="11"/>
  <c r="Q225" i="11"/>
  <c r="Q394" i="11"/>
  <c r="Q302" i="11"/>
  <c r="Q501" i="11"/>
  <c r="Q448" i="11"/>
  <c r="Q551" i="11"/>
  <c r="Q36" i="11"/>
  <c r="Q534" i="11"/>
  <c r="Q566" i="11"/>
  <c r="Q598" i="11"/>
  <c r="Q549" i="11"/>
  <c r="Q359" i="11"/>
  <c r="Q372" i="11"/>
  <c r="Q235" i="11"/>
  <c r="Q426" i="11"/>
  <c r="Q465" i="11"/>
  <c r="Q129" i="11"/>
  <c r="Q376" i="11"/>
  <c r="Q186" i="11"/>
  <c r="Q223" i="11"/>
  <c r="Q166" i="11"/>
  <c r="Q313" i="11"/>
  <c r="Q93" i="11"/>
  <c r="Q473" i="11"/>
  <c r="Q491" i="11"/>
  <c r="Q415" i="11"/>
  <c r="Q100" i="11"/>
  <c r="Q17" i="11"/>
  <c r="Q433" i="11"/>
  <c r="Q247" i="11"/>
  <c r="Q390" i="11"/>
  <c r="Q95" i="11"/>
  <c r="Q228" i="11"/>
  <c r="Q396" i="11"/>
  <c r="Q342" i="11"/>
  <c r="Q109" i="11"/>
  <c r="Q452" i="11"/>
  <c r="Q498" i="11"/>
  <c r="Q565" i="11"/>
  <c r="Q510" i="11"/>
  <c r="Q542" i="11"/>
  <c r="Q574" i="11"/>
  <c r="Q567" i="11"/>
  <c r="Q375" i="11"/>
  <c r="Q442" i="11"/>
  <c r="Q79" i="11"/>
  <c r="Q477" i="11"/>
  <c r="Q142" i="11"/>
  <c r="Q54" i="11"/>
  <c r="Q219" i="11"/>
  <c r="Q412" i="11"/>
  <c r="Q377" i="11"/>
  <c r="Q277" i="11"/>
  <c r="Q438" i="11"/>
  <c r="Q288" i="11"/>
  <c r="Q402" i="11"/>
  <c r="Q463" i="11"/>
  <c r="Q487" i="11"/>
  <c r="Q15" i="11"/>
  <c r="Q104" i="11"/>
  <c r="Q159" i="11"/>
  <c r="Q269" i="11"/>
  <c r="Q105" i="11"/>
  <c r="Q121" i="11"/>
  <c r="Q259" i="11"/>
  <c r="Q191" i="11"/>
  <c r="Q207" i="11"/>
  <c r="Q116" i="11"/>
  <c r="Q511" i="11"/>
  <c r="Q575" i="11"/>
  <c r="Q514" i="11"/>
  <c r="Q546" i="11"/>
  <c r="Q578" i="11"/>
  <c r="Q509" i="11"/>
  <c r="Q573" i="11"/>
  <c r="Q420" i="11"/>
  <c r="Q490" i="11"/>
  <c r="Q266" i="11"/>
  <c r="Q179" i="11"/>
  <c r="Q198" i="11"/>
  <c r="Q338" i="11"/>
  <c r="Q130" i="11"/>
  <c r="Q280" i="11"/>
  <c r="Q453" i="11"/>
  <c r="Q318" i="11"/>
  <c r="Q489" i="11"/>
  <c r="Q388" i="11"/>
  <c r="Q155" i="11"/>
  <c r="Q307" i="11"/>
  <c r="Q145" i="11"/>
  <c r="Q274" i="11"/>
  <c r="Q128" i="11"/>
  <c r="Q170" i="11"/>
  <c r="Q276" i="11"/>
  <c r="Q126" i="11"/>
  <c r="Q44" i="11"/>
  <c r="Q317" i="11"/>
  <c r="Q72" i="11"/>
  <c r="Q315" i="11"/>
  <c r="Q175" i="11"/>
  <c r="Q515" i="11"/>
  <c r="Q577" i="11"/>
  <c r="Q516" i="11"/>
  <c r="Q548" i="11"/>
  <c r="Q580" i="11"/>
  <c r="Q513" i="11"/>
  <c r="Q579" i="11"/>
  <c r="Q285" i="11"/>
  <c r="Q263" i="11"/>
  <c r="Q301" i="11"/>
  <c r="Q98" i="11"/>
  <c r="Q211" i="11"/>
  <c r="Q446" i="11"/>
  <c r="Q144" i="11"/>
  <c r="Q484" i="11"/>
  <c r="Q143" i="11"/>
  <c r="Q381" i="11"/>
  <c r="Q160" i="11"/>
  <c r="Q488" i="11"/>
  <c r="Q161" i="11"/>
  <c r="Q308" i="11"/>
  <c r="Q148" i="11"/>
  <c r="Q78" i="11"/>
  <c r="Q165" i="11"/>
  <c r="Q171" i="11"/>
  <c r="Q287" i="11"/>
  <c r="Q437" i="11"/>
  <c r="Q75" i="11"/>
  <c r="Q327" i="11"/>
  <c r="Q87" i="11"/>
  <c r="Q335" i="11"/>
  <c r="Q216" i="11"/>
  <c r="Q550" i="11"/>
  <c r="Q246" i="11"/>
  <c r="Q200" i="11"/>
  <c r="Q88" i="11"/>
  <c r="Q582" i="11"/>
  <c r="Q447" i="11"/>
  <c r="Q400" i="11"/>
  <c r="Q332" i="11"/>
  <c r="Q517" i="11"/>
  <c r="Q187" i="11"/>
  <c r="Q251" i="11"/>
  <c r="Q97" i="11"/>
  <c r="Q583" i="11"/>
  <c r="Q208" i="11"/>
  <c r="Q279" i="11"/>
  <c r="Q343" i="11"/>
  <c r="Q331" i="11"/>
  <c r="Q197" i="11"/>
  <c r="Q182" i="11"/>
  <c r="Q273" i="11"/>
  <c r="Q519" i="11"/>
  <c r="Q370" i="11"/>
  <c r="Q427" i="11"/>
  <c r="Q172" i="11"/>
  <c r="Q581" i="11"/>
  <c r="Q319" i="11"/>
  <c r="Q178" i="11"/>
  <c r="Q295" i="11"/>
  <c r="Q518" i="11"/>
  <c r="Q502" i="11"/>
  <c r="Q164" i="11"/>
  <c r="Q464" i="11"/>
  <c r="Q292" i="11"/>
  <c r="Q432" i="11"/>
  <c r="Q373" i="11"/>
  <c r="Q138" i="11"/>
  <c r="Q371" i="11"/>
  <c r="Q146" i="11"/>
  <c r="Q369" i="11"/>
  <c r="Q389" i="11"/>
  <c r="Q48" i="11"/>
  <c r="Q195" i="11"/>
  <c r="Q136" i="11"/>
  <c r="Q358" i="11"/>
  <c r="Y539" i="11"/>
  <c r="Y526" i="11"/>
  <c r="Y513" i="11"/>
  <c r="Y135" i="11"/>
  <c r="Y564" i="11"/>
  <c r="Y551" i="11"/>
  <c r="Y538" i="11"/>
  <c r="Y525" i="11"/>
  <c r="Y586" i="11"/>
  <c r="Y392" i="11"/>
  <c r="Y565" i="11"/>
  <c r="Y497" i="11"/>
  <c r="Y520" i="11"/>
  <c r="Y442" i="11"/>
  <c r="Y544" i="11"/>
  <c r="Y56" i="11"/>
  <c r="Y106" i="11"/>
  <c r="Y469" i="11"/>
  <c r="Y408" i="11"/>
  <c r="Y94" i="11"/>
  <c r="Y409" i="11"/>
  <c r="Y64" i="11"/>
  <c r="Y198" i="11"/>
  <c r="Y320" i="11"/>
  <c r="Y403" i="11"/>
  <c r="Y438" i="11"/>
  <c r="Y379" i="11"/>
  <c r="Y98" i="11"/>
  <c r="Y50" i="11"/>
  <c r="Y197" i="11"/>
  <c r="Y349" i="11"/>
  <c r="Y155" i="11"/>
  <c r="Y300" i="11"/>
  <c r="Y22" i="11"/>
  <c r="Y591" i="11"/>
  <c r="Y289" i="11"/>
  <c r="Y326" i="11"/>
  <c r="Y307" i="11"/>
  <c r="Y421" i="11"/>
  <c r="Y308" i="11"/>
  <c r="Y434" i="11"/>
  <c r="Y164" i="11"/>
  <c r="Y274" i="11"/>
  <c r="Y489" i="11"/>
  <c r="Y145" i="11"/>
  <c r="Y202" i="11"/>
  <c r="Y479" i="11"/>
  <c r="Y53" i="11"/>
  <c r="Y303" i="11"/>
  <c r="Y294" i="11"/>
  <c r="Y222" i="11"/>
  <c r="Y105" i="11"/>
  <c r="Y102" i="11"/>
  <c r="Y39" i="11"/>
  <c r="Y228" i="11"/>
  <c r="Y57" i="11"/>
  <c r="Y108" i="11"/>
  <c r="Y109" i="11"/>
  <c r="Y269" i="11"/>
  <c r="Y355" i="11"/>
  <c r="Y166" i="11"/>
  <c r="Y9" i="11"/>
  <c r="Y175" i="11"/>
  <c r="Y3" i="11"/>
  <c r="Y28" i="11"/>
  <c r="Y268" i="11"/>
  <c r="Y317" i="11"/>
  <c r="Y353" i="11"/>
  <c r="Y499" i="11"/>
  <c r="Y501" i="11"/>
  <c r="Y422" i="11"/>
  <c r="Y27" i="11"/>
  <c r="Y547" i="11"/>
  <c r="Y534" i="11"/>
  <c r="Y521" i="11"/>
  <c r="Y508" i="11"/>
  <c r="Y61" i="11"/>
  <c r="Y559" i="11"/>
  <c r="Y546" i="11"/>
  <c r="Y533" i="11"/>
  <c r="Y594" i="11"/>
  <c r="Y241" i="11"/>
  <c r="Y573" i="11"/>
  <c r="Y206" i="11"/>
  <c r="Y568" i="11"/>
  <c r="Y112" i="11"/>
  <c r="Y571" i="11"/>
  <c r="Y118" i="11"/>
  <c r="Y566" i="11"/>
  <c r="Y490" i="11"/>
  <c r="Y528" i="11"/>
  <c r="Y263" i="11"/>
  <c r="Y493" i="11"/>
  <c r="Y372" i="11"/>
  <c r="Y91" i="11"/>
  <c r="Y430" i="11"/>
  <c r="Y212" i="11"/>
  <c r="Y189" i="11"/>
  <c r="Y190" i="11"/>
  <c r="Y122" i="11"/>
  <c r="Y388" i="11"/>
  <c r="Y236" i="11"/>
  <c r="Y71" i="11"/>
  <c r="Y238" i="11"/>
  <c r="Y478" i="11"/>
  <c r="Y293" i="11"/>
  <c r="Y235" i="11"/>
  <c r="Y187" i="11"/>
  <c r="Y491" i="11"/>
  <c r="Y210" i="11"/>
  <c r="Y182" i="11"/>
  <c r="Y226" i="11"/>
  <c r="Y203" i="11"/>
  <c r="Y180" i="11"/>
  <c r="Y114" i="11"/>
  <c r="Y144" i="11"/>
  <c r="Y65" i="11"/>
  <c r="Y260" i="11"/>
  <c r="Y456" i="11"/>
  <c r="Y104" i="11"/>
  <c r="Y391" i="11"/>
  <c r="Y120" i="11"/>
  <c r="Y275" i="11"/>
  <c r="Y471" i="11"/>
  <c r="Y367" i="11"/>
  <c r="Y480" i="11"/>
  <c r="Y332" i="11"/>
  <c r="Y151" i="11"/>
  <c r="Y44" i="11"/>
  <c r="Y150" i="11"/>
  <c r="Y125" i="11"/>
  <c r="Y460" i="11"/>
  <c r="Y131" i="11"/>
  <c r="Y158" i="11"/>
  <c r="Y111" i="11"/>
  <c r="Y45" i="11"/>
  <c r="Y99" i="11"/>
  <c r="Y330" i="11"/>
  <c r="Y386" i="11"/>
  <c r="Y201" i="11"/>
  <c r="Y37" i="11"/>
  <c r="Y298" i="11"/>
  <c r="Y278" i="11"/>
  <c r="Y346" i="11"/>
  <c r="Y496" i="11"/>
  <c r="Y555" i="11"/>
  <c r="Y542" i="11"/>
  <c r="Y529" i="11"/>
  <c r="Y516" i="11"/>
  <c r="Y85" i="11"/>
  <c r="Y495" i="11"/>
  <c r="Y554" i="11"/>
  <c r="Y541" i="11"/>
  <c r="Y374" i="11"/>
  <c r="Y502" i="11"/>
  <c r="Y581" i="11"/>
  <c r="Y366" i="11"/>
  <c r="Y576" i="11"/>
  <c r="Y265" i="11"/>
  <c r="Y579" i="11"/>
  <c r="Y79" i="11"/>
  <c r="Y574" i="11"/>
  <c r="Y344" i="11"/>
  <c r="Y569" i="11"/>
  <c r="Y365" i="11"/>
  <c r="Y552" i="11"/>
  <c r="Y370" i="11"/>
  <c r="Y319" i="11"/>
  <c r="Y69" i="11"/>
  <c r="Y345" i="11"/>
  <c r="Y322" i="11"/>
  <c r="Y436" i="11"/>
  <c r="Y413" i="11"/>
  <c r="Y186" i="11"/>
  <c r="Y341" i="11"/>
  <c r="Y46" i="11"/>
  <c r="Y398" i="11"/>
  <c r="Y447" i="11"/>
  <c r="Y429" i="11"/>
  <c r="Y30" i="11"/>
  <c r="Y334" i="11"/>
  <c r="Y196" i="11"/>
  <c r="Y296" i="11"/>
  <c r="Y433" i="11"/>
  <c r="Y318" i="11"/>
  <c r="Y439" i="11"/>
  <c r="Y309" i="11"/>
  <c r="Y19" i="11"/>
  <c r="Y444" i="11"/>
  <c r="Y100" i="11"/>
  <c r="Y295" i="11"/>
  <c r="Y254" i="11"/>
  <c r="Y312" i="11"/>
  <c r="Y488" i="11"/>
  <c r="Y40" i="11"/>
  <c r="Y160" i="11"/>
  <c r="Y134" i="11"/>
  <c r="Y83" i="11"/>
  <c r="Y350" i="11"/>
  <c r="Y396" i="11"/>
  <c r="Y256" i="11"/>
  <c r="Y49" i="11"/>
  <c r="Y315" i="11"/>
  <c r="Y126" i="11"/>
  <c r="Y87" i="11"/>
  <c r="Y128" i="11"/>
  <c r="Y255" i="11"/>
  <c r="Y427" i="11"/>
  <c r="Y16" i="11"/>
  <c r="Y188" i="11"/>
  <c r="Y410" i="11"/>
  <c r="Y191" i="11"/>
  <c r="Y13" i="11"/>
  <c r="Y207" i="11"/>
  <c r="Y335" i="11"/>
  <c r="Y407" i="11"/>
  <c r="Y451" i="11"/>
  <c r="Y36" i="11"/>
  <c r="Y563" i="11"/>
  <c r="Y550" i="11"/>
  <c r="Y537" i="11"/>
  <c r="Y524" i="11"/>
  <c r="Y511" i="11"/>
  <c r="Y86" i="11"/>
  <c r="Y562" i="11"/>
  <c r="Y549" i="11"/>
  <c r="Y420" i="11"/>
  <c r="Y465" i="11"/>
  <c r="Y589" i="11"/>
  <c r="Y435" i="11"/>
  <c r="Y584" i="11"/>
  <c r="Y364" i="11"/>
  <c r="Y587" i="11"/>
  <c r="Y234" i="11"/>
  <c r="Y582" i="11"/>
  <c r="Y383" i="11"/>
  <c r="Y577" i="11"/>
  <c r="Y266" i="11"/>
  <c r="Y572" i="11"/>
  <c r="Y455" i="11"/>
  <c r="Y214" i="11"/>
  <c r="Y80" i="11"/>
  <c r="Y143" i="11"/>
  <c r="Y431" i="11"/>
  <c r="Y218" i="11"/>
  <c r="Y445" i="11"/>
  <c r="Y397" i="11"/>
  <c r="Y217" i="11"/>
  <c r="Y42" i="11"/>
  <c r="Y205" i="11"/>
  <c r="Y257" i="11"/>
  <c r="Y264" i="11"/>
  <c r="Y23" i="11"/>
  <c r="Y168" i="11"/>
  <c r="Y58" i="11"/>
  <c r="Y482" i="11"/>
  <c r="Y172" i="11"/>
  <c r="Y487" i="11"/>
  <c r="Y2" i="11"/>
  <c r="Y252" i="11"/>
  <c r="Y310" i="11"/>
  <c r="Y440" i="11"/>
  <c r="Y90" i="11"/>
  <c r="Y567" i="11"/>
  <c r="Y415" i="11"/>
  <c r="Y159" i="11"/>
  <c r="Y176" i="11"/>
  <c r="Y304" i="11"/>
  <c r="Y457" i="11"/>
  <c r="Y121" i="11"/>
  <c r="Y116" i="11"/>
  <c r="Y38" i="11"/>
  <c r="Y107" i="11"/>
  <c r="Y385" i="11"/>
  <c r="Y231" i="11"/>
  <c r="Y424" i="11"/>
  <c r="Y18" i="11"/>
  <c r="Y458" i="11"/>
  <c r="Y209" i="11"/>
  <c r="Y356" i="11"/>
  <c r="Y279" i="11"/>
  <c r="Y181" i="11"/>
  <c r="Y382" i="11"/>
  <c r="Y466" i="11"/>
  <c r="Y347" i="11"/>
  <c r="Y357" i="11"/>
  <c r="Y399" i="11"/>
  <c r="Y417" i="11"/>
  <c r="Y21" i="11"/>
  <c r="Y507" i="11"/>
  <c r="Y504" i="11"/>
  <c r="Y558" i="11"/>
  <c r="Y545" i="11"/>
  <c r="Y532" i="11"/>
  <c r="Y519" i="11"/>
  <c r="Y506" i="11"/>
  <c r="Y503" i="11"/>
  <c r="Y557" i="11"/>
  <c r="Y443" i="11"/>
  <c r="Y246" i="11"/>
  <c r="Y597" i="11"/>
  <c r="Y419" i="11"/>
  <c r="Y592" i="11"/>
  <c r="Y475" i="11"/>
  <c r="Y595" i="11"/>
  <c r="Y477" i="11"/>
  <c r="Y590" i="11"/>
  <c r="Y387" i="11"/>
  <c r="Y585" i="11"/>
  <c r="Y177" i="11"/>
  <c r="Y580" i="11"/>
  <c r="Y301" i="11"/>
  <c r="Y249" i="11"/>
  <c r="Y360" i="11"/>
  <c r="Y575" i="11"/>
  <c r="Y130" i="11"/>
  <c r="Y354" i="11"/>
  <c r="Y215" i="11"/>
  <c r="Y193" i="11"/>
  <c r="Y299" i="11"/>
  <c r="Y474" i="11"/>
  <c r="Y583" i="11"/>
  <c r="Y376" i="11"/>
  <c r="Y161" i="11"/>
  <c r="Y284" i="11"/>
  <c r="Y368" i="11"/>
  <c r="Y270" i="11"/>
  <c r="Y418" i="11"/>
  <c r="Y54" i="11"/>
  <c r="Y423" i="11"/>
  <c r="Y113" i="11"/>
  <c r="Y348" i="11"/>
  <c r="Y153" i="11"/>
  <c r="Y463" i="11"/>
  <c r="Y314" i="11"/>
  <c r="Y221" i="11"/>
  <c r="Y148" i="11"/>
  <c r="Y204" i="11"/>
  <c r="Y262" i="11"/>
  <c r="Y17" i="11"/>
  <c r="Y291" i="11"/>
  <c r="Y35" i="11"/>
  <c r="Y243" i="11"/>
  <c r="Y472" i="11"/>
  <c r="Y32" i="11"/>
  <c r="Y276" i="11"/>
  <c r="Y339" i="11"/>
  <c r="Y258" i="11"/>
  <c r="Y123" i="11"/>
  <c r="Y302" i="11"/>
  <c r="Y390" i="11"/>
  <c r="Y147" i="11"/>
  <c r="Y163" i="11"/>
  <c r="Y259" i="11"/>
  <c r="Y486" i="11"/>
  <c r="Y10" i="11"/>
  <c r="Y34" i="11"/>
  <c r="Y452" i="11"/>
  <c r="Y500" i="11"/>
  <c r="Y492" i="11"/>
  <c r="Y343" i="11"/>
  <c r="Y515" i="11"/>
  <c r="Y59" i="11"/>
  <c r="Y494" i="11"/>
  <c r="Y553" i="11"/>
  <c r="Y540" i="11"/>
  <c r="Y527" i="11"/>
  <c r="Y514" i="11"/>
  <c r="Y76" i="11"/>
  <c r="Y536" i="11"/>
  <c r="Y470" i="11"/>
  <c r="Y213" i="11"/>
  <c r="Y261" i="11"/>
  <c r="Y192" i="11"/>
  <c r="Y359" i="11"/>
  <c r="Y230" i="11"/>
  <c r="Y363" i="11"/>
  <c r="Y167" i="11"/>
  <c r="Y598" i="11"/>
  <c r="Y467" i="11"/>
  <c r="Y593" i="11"/>
  <c r="Y92" i="11"/>
  <c r="Y588" i="11"/>
  <c r="Y406" i="11"/>
  <c r="Y63" i="11"/>
  <c r="Y184" i="11"/>
  <c r="Y426" i="11"/>
  <c r="Y51" i="11"/>
  <c r="Y174" i="11"/>
  <c r="Y323" i="11"/>
  <c r="Y468" i="11"/>
  <c r="Y81" i="11"/>
  <c r="Y271" i="11"/>
  <c r="Y60" i="11"/>
  <c r="Y93" i="11"/>
  <c r="Y240" i="11"/>
  <c r="Y162" i="11"/>
  <c r="Y280" i="11"/>
  <c r="Y288" i="11"/>
  <c r="Y74" i="11"/>
  <c r="Y219" i="11"/>
  <c r="Y41" i="11"/>
  <c r="Y55" i="11"/>
  <c r="Y140" i="11"/>
  <c r="Y183" i="11"/>
  <c r="Y400" i="11"/>
  <c r="Y33" i="11"/>
  <c r="Y132" i="11"/>
  <c r="Y52" i="11"/>
  <c r="Y267" i="11"/>
  <c r="Y199" i="11"/>
  <c r="Y165" i="11"/>
  <c r="Y170" i="11"/>
  <c r="Y225" i="11"/>
  <c r="Y129" i="11"/>
  <c r="Y95" i="11"/>
  <c r="Y11" i="11"/>
  <c r="Y351" i="11"/>
  <c r="Y459" i="11"/>
  <c r="Y277" i="11"/>
  <c r="Y75" i="11"/>
  <c r="Y173" i="11"/>
  <c r="Y437" i="11"/>
  <c r="Y97" i="11"/>
  <c r="Y321" i="11"/>
  <c r="Y361" i="11"/>
  <c r="Y251" i="11"/>
  <c r="Y84" i="11"/>
  <c r="Y127" i="11"/>
  <c r="Y43" i="11"/>
  <c r="Y194" i="11"/>
  <c r="Y324" i="11"/>
  <c r="Y448" i="11"/>
  <c r="Y531" i="11"/>
  <c r="Y518" i="11"/>
  <c r="Y505" i="11"/>
  <c r="Y498" i="11"/>
  <c r="Y556" i="11"/>
  <c r="Y543" i="11"/>
  <c r="Y530" i="11"/>
  <c r="Y517" i="11"/>
  <c r="Y578" i="11"/>
  <c r="Y393" i="11"/>
  <c r="Y560" i="11"/>
  <c r="Y441" i="11"/>
  <c r="Y248" i="11"/>
  <c r="Y89" i="11"/>
  <c r="Y290" i="11"/>
  <c r="Y227" i="11"/>
  <c r="Y328" i="11"/>
  <c r="Y68" i="11"/>
  <c r="Y142" i="11"/>
  <c r="Y297" i="11"/>
  <c r="Y152" i="11"/>
  <c r="Y375" i="11"/>
  <c r="Y137" i="11"/>
  <c r="Y178" i="11"/>
  <c r="Y484" i="11"/>
  <c r="Y404" i="11"/>
  <c r="Y185" i="11"/>
  <c r="Y599" i="11"/>
  <c r="Y96" i="11"/>
  <c r="Y377" i="11"/>
  <c r="Y220" i="11"/>
  <c r="Y208" i="11"/>
  <c r="Y169" i="11"/>
  <c r="Y26" i="11"/>
  <c r="Y233" i="11"/>
  <c r="Y414" i="11"/>
  <c r="Y200" i="11"/>
  <c r="Y462" i="11"/>
  <c r="Y305" i="11"/>
  <c r="Y272" i="11"/>
  <c r="Y250" i="11"/>
  <c r="Y411" i="11"/>
  <c r="Y82" i="11"/>
  <c r="Y287" i="11"/>
  <c r="Y381" i="11"/>
  <c r="Y156" i="11"/>
  <c r="Y283" i="11"/>
  <c r="Y78" i="11"/>
  <c r="Y66" i="11"/>
  <c r="Y481" i="11"/>
  <c r="Y171" i="11"/>
  <c r="Y73" i="11"/>
  <c r="Y394" i="11"/>
  <c r="Y485" i="11"/>
  <c r="Y88" i="11"/>
  <c r="Y273" i="11"/>
  <c r="Y476" i="11"/>
  <c r="Y29" i="11"/>
  <c r="Y337" i="11"/>
  <c r="Y239" i="11"/>
  <c r="Y473" i="11"/>
  <c r="Y6" i="11"/>
  <c r="Y25" i="11"/>
  <c r="Y464" i="11"/>
  <c r="Y316" i="11"/>
  <c r="Y229" i="11"/>
  <c r="Y224" i="11"/>
  <c r="Y453" i="11"/>
  <c r="Y362" i="11"/>
  <c r="Y416" i="11"/>
  <c r="Y336" i="11"/>
  <c r="Y115" i="11"/>
  <c r="Y523" i="11"/>
  <c r="Y570" i="11"/>
  <c r="Y483" i="11"/>
  <c r="Y378" i="11"/>
  <c r="Y211" i="11"/>
  <c r="Y119" i="11"/>
  <c r="Y124" i="11"/>
  <c r="Y428" i="11"/>
  <c r="Y8" i="11"/>
  <c r="Y510" i="11"/>
  <c r="Y281" i="11"/>
  <c r="Y237" i="11"/>
  <c r="Y24" i="11"/>
  <c r="Y133" i="11"/>
  <c r="Y313" i="11"/>
  <c r="Y286" i="11"/>
  <c r="Y72" i="11"/>
  <c r="Y110" i="11"/>
  <c r="Y101" i="11"/>
  <c r="Y77" i="11"/>
  <c r="Y244" i="11"/>
  <c r="Y380" i="11"/>
  <c r="Y405" i="11"/>
  <c r="Y450" i="11"/>
  <c r="Y425" i="11"/>
  <c r="Y232" i="11"/>
  <c r="Y47" i="11"/>
  <c r="Y561" i="11"/>
  <c r="Y285" i="11"/>
  <c r="Y449" i="11"/>
  <c r="Y512" i="11"/>
  <c r="Y306" i="11"/>
  <c r="Y247" i="11"/>
  <c r="Y5" i="11"/>
  <c r="Y157" i="11"/>
  <c r="Y216" i="11"/>
  <c r="Y548" i="11"/>
  <c r="Y141" i="11"/>
  <c r="Y245" i="11"/>
  <c r="Y62" i="11"/>
  <c r="Y402" i="11"/>
  <c r="Y253" i="11"/>
  <c r="Y327" i="11"/>
  <c r="Y329" i="11"/>
  <c r="Y342" i="11"/>
  <c r="Y535" i="11"/>
  <c r="Y70" i="11"/>
  <c r="Y596" i="11"/>
  <c r="Y223" i="11"/>
  <c r="Y395" i="11"/>
  <c r="Y311" i="11"/>
  <c r="Y461" i="11"/>
  <c r="Y103" i="11"/>
  <c r="Y333" i="11"/>
  <c r="Y509" i="11"/>
  <c r="Y331" i="11"/>
  <c r="Y338" i="11"/>
  <c r="Y412" i="11"/>
  <c r="Y325" i="11"/>
  <c r="Y154" i="11"/>
  <c r="Y139" i="11"/>
  <c r="Y401" i="11"/>
  <c r="Y242" i="11"/>
  <c r="Y117" i="11"/>
  <c r="Y31" i="11"/>
  <c r="Y522" i="11"/>
  <c r="Y384" i="11"/>
  <c r="Y282" i="11"/>
  <c r="Y179" i="11"/>
  <c r="Y446" i="11"/>
  <c r="Y15" i="11"/>
  <c r="Y352" i="11"/>
  <c r="Y369" i="11"/>
  <c r="Y67" i="11"/>
  <c r="Y136" i="11"/>
  <c r="Y389" i="11"/>
  <c r="Y48" i="11"/>
  <c r="Y195" i="11"/>
  <c r="Y292" i="11"/>
  <c r="Y358" i="11"/>
  <c r="Y373" i="11"/>
  <c r="Y432" i="11"/>
  <c r="Y146" i="11"/>
  <c r="Y138" i="11"/>
  <c r="Y371" i="11"/>
  <c r="Z119" i="8"/>
  <c r="Z496" i="8"/>
  <c r="Z504" i="8"/>
  <c r="Z512" i="8"/>
  <c r="Z520" i="8"/>
  <c r="Z528" i="8"/>
  <c r="Z536" i="8"/>
  <c r="Z544" i="8"/>
  <c r="Z29" i="8"/>
  <c r="Z499" i="8"/>
  <c r="Z507" i="8"/>
  <c r="Z515" i="8"/>
  <c r="Z523" i="8"/>
  <c r="Z531" i="8"/>
  <c r="Z539" i="8"/>
  <c r="Z502" i="8"/>
  <c r="Z510" i="8"/>
  <c r="Z518" i="8"/>
  <c r="Z526" i="8"/>
  <c r="Z534" i="8"/>
  <c r="Z542" i="8"/>
  <c r="Z75" i="8"/>
  <c r="Z497" i="8"/>
  <c r="Z505" i="8"/>
  <c r="Z513" i="8"/>
  <c r="Z521" i="8"/>
  <c r="Z529" i="8"/>
  <c r="Z537" i="8"/>
  <c r="Z545" i="8"/>
  <c r="Z80" i="8"/>
  <c r="Z500" i="8"/>
  <c r="Z508" i="8"/>
  <c r="Z516" i="8"/>
  <c r="Z524" i="8"/>
  <c r="Z532" i="8"/>
  <c r="Z540" i="8"/>
  <c r="Z548" i="8"/>
  <c r="Z73" i="8"/>
  <c r="Z104" i="8"/>
  <c r="Z503" i="8"/>
  <c r="Z511" i="8"/>
  <c r="Z519" i="8"/>
  <c r="Z527" i="8"/>
  <c r="Z535" i="8"/>
  <c r="Z543" i="8"/>
  <c r="Z97" i="8"/>
  <c r="Z501" i="8"/>
  <c r="Z509" i="8"/>
  <c r="Z517" i="8"/>
  <c r="Z525" i="8"/>
  <c r="Z533" i="8"/>
  <c r="Z541" i="8"/>
  <c r="Z546" i="8"/>
  <c r="Z555" i="8"/>
  <c r="Z563" i="8"/>
  <c r="Z571" i="8"/>
  <c r="Z579" i="8"/>
  <c r="Z587" i="8"/>
  <c r="Z595" i="8"/>
  <c r="Z208" i="8"/>
  <c r="Z506" i="8"/>
  <c r="Z550" i="8"/>
  <c r="Z558" i="8"/>
  <c r="Z566" i="8"/>
  <c r="Z574" i="8"/>
  <c r="Z582" i="8"/>
  <c r="Z590" i="8"/>
  <c r="Z598" i="8"/>
  <c r="Z530" i="8"/>
  <c r="Z547" i="8"/>
  <c r="Z553" i="8"/>
  <c r="Z561" i="8"/>
  <c r="Z569" i="8"/>
  <c r="Z577" i="8"/>
  <c r="Z585" i="8"/>
  <c r="Z593" i="8"/>
  <c r="Z210" i="8"/>
  <c r="Z92" i="8"/>
  <c r="Z556" i="8"/>
  <c r="Z564" i="8"/>
  <c r="Z572" i="8"/>
  <c r="Z580" i="8"/>
  <c r="Z588" i="8"/>
  <c r="Z596" i="8"/>
  <c r="Z514" i="8"/>
  <c r="Z551" i="8"/>
  <c r="Z559" i="8"/>
  <c r="Z567" i="8"/>
  <c r="Z575" i="8"/>
  <c r="Z583" i="8"/>
  <c r="Z591" i="8"/>
  <c r="Z599" i="8"/>
  <c r="Z538" i="8"/>
  <c r="Z554" i="8"/>
  <c r="Z562" i="8"/>
  <c r="Z570" i="8"/>
  <c r="Z578" i="8"/>
  <c r="Z586" i="8"/>
  <c r="Z594" i="8"/>
  <c r="Z522" i="8"/>
  <c r="Z552" i="8"/>
  <c r="Z560" i="8"/>
  <c r="Z568" i="8"/>
  <c r="Z576" i="8"/>
  <c r="Z584" i="8"/>
  <c r="Z592" i="8"/>
  <c r="Z498" i="8"/>
  <c r="Z565" i="8"/>
  <c r="Z287" i="8"/>
  <c r="Z102" i="8"/>
  <c r="Z103" i="8"/>
  <c r="Z389" i="8"/>
  <c r="Z429" i="8"/>
  <c r="Z302" i="8"/>
  <c r="Z387" i="8"/>
  <c r="Z366" i="8"/>
  <c r="Z461" i="8"/>
  <c r="Z257" i="8"/>
  <c r="Z421" i="8"/>
  <c r="Z90" i="8"/>
  <c r="Z253" i="8"/>
  <c r="Z130" i="8"/>
  <c r="Z292" i="8"/>
  <c r="Z474" i="8"/>
  <c r="Z480" i="8"/>
  <c r="Z247" i="8"/>
  <c r="Z204" i="8"/>
  <c r="Z311" i="8"/>
  <c r="Z348" i="8"/>
  <c r="Z383" i="8"/>
  <c r="Z313" i="8"/>
  <c r="Z281" i="8"/>
  <c r="Z242" i="8"/>
  <c r="Z589" i="8"/>
  <c r="Z549" i="8"/>
  <c r="Z448" i="8"/>
  <c r="Z315" i="8"/>
  <c r="Z5" i="8"/>
  <c r="Z26" i="8"/>
  <c r="Z96" i="8"/>
  <c r="Z296" i="8"/>
  <c r="Z319" i="8"/>
  <c r="Z254" i="8"/>
  <c r="Z284" i="8"/>
  <c r="Z441" i="8"/>
  <c r="Z297" i="8"/>
  <c r="Z156" i="8"/>
  <c r="Z30" i="8"/>
  <c r="Z236" i="8"/>
  <c r="Z384" i="8"/>
  <c r="Z151" i="8"/>
  <c r="Z165" i="8"/>
  <c r="Z321" i="8"/>
  <c r="Z161" i="8"/>
  <c r="Z23" i="8"/>
  <c r="Z286" i="8"/>
  <c r="Z12" i="8"/>
  <c r="Z573" i="8"/>
  <c r="Z251" i="8"/>
  <c r="Z597" i="8"/>
  <c r="Z19" i="8"/>
  <c r="Z271" i="8"/>
  <c r="Z354" i="8"/>
  <c r="Z316" i="8"/>
  <c r="Z47" i="8"/>
  <c r="Z213" i="8"/>
  <c r="Z291" i="8"/>
  <c r="Z250" i="8"/>
  <c r="Z403" i="8"/>
  <c r="Z484" i="8"/>
  <c r="Z426" i="8"/>
  <c r="Z294" i="8"/>
  <c r="Z411" i="8"/>
  <c r="Z477" i="8"/>
  <c r="Z317" i="8"/>
  <c r="Z173" i="8"/>
  <c r="Z307" i="8"/>
  <c r="Z363" i="8"/>
  <c r="Z479" i="8"/>
  <c r="Z125" i="8"/>
  <c r="Z385" i="8"/>
  <c r="Z453" i="8"/>
  <c r="Z359" i="8"/>
  <c r="Z261" i="8"/>
  <c r="Z557" i="8"/>
  <c r="Z134" i="8"/>
  <c r="Z176" i="8"/>
  <c r="Z95" i="8"/>
  <c r="Z203" i="8"/>
  <c r="Z483" i="8"/>
  <c r="Z42" i="8"/>
  <c r="Z246" i="8"/>
  <c r="Z235" i="8"/>
  <c r="Z475" i="8"/>
  <c r="Z105" i="8"/>
  <c r="Z293" i="8"/>
  <c r="Z341" i="8"/>
  <c r="Z113" i="8"/>
  <c r="Z182" i="8"/>
  <c r="Z143" i="8"/>
  <c r="Z272" i="8"/>
  <c r="Z52" i="8"/>
  <c r="Z35" i="8"/>
  <c r="Z445" i="8"/>
  <c r="Z431" i="8"/>
  <c r="Z388" i="8"/>
  <c r="Z171" i="8"/>
  <c r="Z433" i="8"/>
  <c r="Z234" i="8"/>
  <c r="Z232" i="8"/>
  <c r="Z146" i="8"/>
  <c r="Z88" i="8"/>
  <c r="Z323" i="8"/>
  <c r="Z249" i="8"/>
  <c r="Z485" i="8"/>
  <c r="Z22" i="8"/>
  <c r="Z462" i="8"/>
  <c r="Z118" i="8"/>
  <c r="Z174" i="8"/>
  <c r="Z432" i="8"/>
  <c r="Z333" i="8"/>
  <c r="Z16" i="8"/>
  <c r="Z154" i="8"/>
  <c r="Z265" i="8"/>
  <c r="Z230" i="8"/>
  <c r="Z375" i="8"/>
  <c r="Z472" i="8"/>
  <c r="Z330" i="8"/>
  <c r="Z360" i="8"/>
  <c r="Z399" i="8"/>
  <c r="Z141" i="8"/>
  <c r="Z237" i="8"/>
  <c r="Z412" i="8"/>
  <c r="Z28" i="8"/>
  <c r="Z188" i="8"/>
  <c r="Z444" i="8"/>
  <c r="Z314" i="8"/>
  <c r="Z117" i="8"/>
  <c r="Z350" i="8"/>
  <c r="Z372" i="8"/>
  <c r="Z177" i="8"/>
  <c r="Z229" i="8"/>
  <c r="Z471" i="8"/>
  <c r="Z44" i="8"/>
  <c r="Z305" i="8"/>
  <c r="Z158" i="8"/>
  <c r="Z21" i="8"/>
  <c r="Z81" i="8"/>
  <c r="Z460" i="8"/>
  <c r="Z459" i="8"/>
  <c r="Z303" i="8"/>
  <c r="Z335" i="8"/>
  <c r="Z581" i="8"/>
  <c r="Z17" i="8"/>
  <c r="Z20" i="8"/>
  <c r="Z159" i="8"/>
  <c r="Z209" i="8"/>
  <c r="Z128" i="8"/>
  <c r="Z398" i="8"/>
  <c r="Z347" i="8"/>
  <c r="Z49" i="8"/>
  <c r="Z469" i="8"/>
  <c r="Z312" i="8"/>
  <c r="Z115" i="8"/>
  <c r="Z260" i="8"/>
  <c r="Z70" i="8"/>
  <c r="Z381" i="8"/>
  <c r="Z427" i="8"/>
  <c r="Z71" i="8"/>
  <c r="Z358" i="8"/>
  <c r="Z216" i="8"/>
  <c r="Z164" i="8"/>
  <c r="Z351" i="8"/>
  <c r="Z394" i="8"/>
  <c r="Z454" i="8"/>
  <c r="Z195" i="8"/>
  <c r="Z241" i="8"/>
  <c r="Z58" i="8"/>
  <c r="Z100" i="8"/>
  <c r="Z404" i="8"/>
  <c r="Z163" i="8"/>
  <c r="Z72" i="8"/>
  <c r="Z326" i="8"/>
  <c r="Z488" i="8"/>
  <c r="Z378" i="8"/>
  <c r="Z405" i="8"/>
  <c r="Z419" i="8"/>
  <c r="Z320" i="8"/>
  <c r="Z289" i="8"/>
  <c r="Z410" i="8"/>
  <c r="Z32" i="8"/>
  <c r="Z126" i="8"/>
  <c r="Z367" i="8"/>
  <c r="Z301" i="8"/>
  <c r="Z379" i="8"/>
  <c r="Z184" i="8"/>
  <c r="Z212" i="8"/>
  <c r="Z162" i="8"/>
  <c r="Z368" i="8"/>
  <c r="Z138" i="8"/>
  <c r="Z324" i="8"/>
  <c r="Z202" i="8"/>
  <c r="Z343" i="8"/>
  <c r="Z258" i="8"/>
  <c r="Z83" i="8"/>
  <c r="Z3" i="8"/>
  <c r="Z82" i="8"/>
  <c r="Z38" i="8"/>
  <c r="Z395" i="8"/>
  <c r="Z270" i="8"/>
  <c r="Z306" i="8"/>
  <c r="Z490" i="8"/>
  <c r="Z336" i="8"/>
  <c r="Z248" i="8"/>
  <c r="Z338" i="8"/>
  <c r="Z492" i="8"/>
  <c r="Z318" i="8"/>
  <c r="Z380" i="8"/>
  <c r="Z9" i="8"/>
  <c r="Z361" i="8"/>
  <c r="Z285" i="8"/>
  <c r="Z325" i="8"/>
  <c r="Z201" i="8"/>
  <c r="Z183" i="8"/>
  <c r="Z464" i="8"/>
  <c r="Z109" i="8"/>
  <c r="Z356" i="8"/>
  <c r="Z153" i="8"/>
  <c r="Z406" i="8"/>
  <c r="Z214" i="8"/>
  <c r="Z438" i="8"/>
  <c r="Z468" i="8"/>
  <c r="Z299" i="8"/>
  <c r="Z278" i="8"/>
  <c r="Z121" i="8"/>
  <c r="Z470" i="8"/>
  <c r="Z409" i="8"/>
  <c r="Z87" i="8"/>
  <c r="Z263" i="8"/>
  <c r="Z238" i="8"/>
  <c r="Z450" i="8"/>
  <c r="Z390" i="8"/>
  <c r="Z59" i="8"/>
  <c r="Z50" i="8"/>
  <c r="Z255" i="8"/>
  <c r="Z373" i="8"/>
  <c r="Z422" i="8"/>
  <c r="Z155" i="8"/>
  <c r="Z417" i="8"/>
  <c r="Z446" i="8"/>
  <c r="Z344" i="8"/>
  <c r="Z91" i="8"/>
  <c r="Z264" i="8"/>
  <c r="Z262" i="8"/>
  <c r="Z166" i="8"/>
  <c r="Z280" i="8"/>
  <c r="Z449" i="8"/>
  <c r="Z205" i="8"/>
  <c r="Z168" i="8"/>
  <c r="Z418" i="8"/>
  <c r="Z451" i="8"/>
  <c r="Z266" i="8"/>
  <c r="Z211" i="8"/>
  <c r="Z408" i="8"/>
  <c r="Z41" i="8"/>
  <c r="Z4" i="8"/>
  <c r="Z452" i="8"/>
  <c r="Z63" i="8"/>
  <c r="Z2" i="8"/>
  <c r="Z219" i="8"/>
  <c r="Z123" i="8"/>
  <c r="Z223" i="8"/>
  <c r="Z149" i="8"/>
  <c r="Z224" i="8"/>
  <c r="Z437" i="8"/>
  <c r="Z252" i="8"/>
  <c r="Z7" i="8"/>
  <c r="Z245" i="8"/>
  <c r="Z194" i="8"/>
  <c r="Z443" i="8"/>
  <c r="Z226" i="8"/>
  <c r="Z407" i="8"/>
  <c r="Z65" i="8"/>
  <c r="Z434" i="8"/>
  <c r="Z256" i="8"/>
  <c r="Z14" i="8"/>
  <c r="Z169" i="8"/>
  <c r="Z298" i="8"/>
  <c r="Z386" i="8"/>
  <c r="Z396" i="8"/>
  <c r="Z167" i="8"/>
  <c r="Z76" i="8"/>
  <c r="Z15" i="8"/>
  <c r="Z89" i="8"/>
  <c r="Z413" i="8"/>
  <c r="Z10" i="8"/>
  <c r="Z101" i="8"/>
  <c r="Z64" i="8"/>
  <c r="Z374" i="8"/>
  <c r="Z198" i="8"/>
  <c r="Z369" i="8"/>
  <c r="Z193" i="8"/>
  <c r="Z135" i="8"/>
  <c r="Z328" i="8"/>
  <c r="Z145" i="8"/>
  <c r="Z337" i="8"/>
  <c r="Z259" i="8"/>
  <c r="Z243" i="8"/>
  <c r="Z13" i="8"/>
  <c r="Z416" i="8"/>
  <c r="Z276" i="8"/>
  <c r="Z478" i="8"/>
  <c r="Z133" i="8"/>
  <c r="Z206" i="8"/>
  <c r="Z36" i="8"/>
  <c r="Z442" i="8"/>
  <c r="Z69" i="8"/>
  <c r="Z120" i="8"/>
  <c r="Z425" i="8"/>
  <c r="Z288" i="8"/>
  <c r="Z430" i="8"/>
  <c r="Z18" i="8"/>
  <c r="Z491" i="8"/>
  <c r="Z277" i="8"/>
  <c r="Z187" i="8"/>
  <c r="Z332" i="8"/>
  <c r="Z435" i="8"/>
  <c r="Z268" i="8"/>
  <c r="Z160" i="8"/>
  <c r="Z355" i="8"/>
  <c r="Z447" i="8"/>
  <c r="Z200" i="8"/>
  <c r="Z218" i="8"/>
  <c r="Z68" i="8"/>
  <c r="Z334" i="8"/>
  <c r="Z6" i="8"/>
  <c r="Z139" i="8"/>
  <c r="Z295" i="8"/>
  <c r="Z27" i="8"/>
  <c r="Z466" i="8"/>
  <c r="Z157" i="8"/>
  <c r="Z131" i="8"/>
  <c r="Z137" i="8"/>
  <c r="Z283" i="8"/>
  <c r="Z357" i="8"/>
  <c r="Z382" i="8"/>
  <c r="Z424" i="8"/>
  <c r="Z349" i="8"/>
  <c r="Z376" i="8"/>
  <c r="Z48" i="8"/>
  <c r="Z482" i="8"/>
  <c r="Z239" i="8"/>
  <c r="Z144" i="8"/>
  <c r="Z329" i="8"/>
  <c r="Z308" i="8"/>
  <c r="Z221" i="8"/>
  <c r="Z142" i="8"/>
  <c r="Z300" i="8"/>
  <c r="Z365" i="8"/>
  <c r="Z148" i="8"/>
  <c r="Z217" i="8"/>
  <c r="Z111" i="8"/>
  <c r="Z77" i="8"/>
  <c r="Z67" i="8"/>
  <c r="Z45" i="8"/>
  <c r="Z309" i="8"/>
  <c r="Z436" i="8"/>
  <c r="Z420" i="8"/>
  <c r="Z34" i="8"/>
  <c r="Z185" i="8"/>
  <c r="Z24" i="8"/>
  <c r="Z56" i="8"/>
  <c r="Z74" i="8"/>
  <c r="Z331" i="8"/>
  <c r="Z227" i="8"/>
  <c r="Z279" i="8"/>
  <c r="Z11" i="8"/>
  <c r="Z79" i="8"/>
  <c r="Z455" i="8"/>
  <c r="Z78" i="8"/>
  <c r="Z440" i="8"/>
  <c r="Z267" i="8"/>
  <c r="Z231" i="8"/>
  <c r="Z487" i="8"/>
  <c r="Z136" i="8"/>
  <c r="Z196" i="8"/>
  <c r="Z364" i="8"/>
  <c r="Z147" i="8"/>
  <c r="Z190" i="8"/>
  <c r="Z225" i="8"/>
  <c r="Z345" i="8"/>
  <c r="Z465" i="8"/>
  <c r="Z215" i="8"/>
  <c r="Z327" i="8"/>
  <c r="Z180" i="8"/>
  <c r="Z46" i="8"/>
  <c r="Z98" i="8"/>
  <c r="Z269" i="8"/>
  <c r="Z391" i="8"/>
  <c r="Z401" i="8"/>
  <c r="Z150" i="8"/>
  <c r="Z220" i="8"/>
  <c r="Z322" i="8"/>
  <c r="Z397" i="8"/>
  <c r="Z152" i="8"/>
  <c r="Z282" i="8"/>
  <c r="Z467" i="8"/>
  <c r="Z85" i="8"/>
  <c r="Z107" i="8"/>
  <c r="Z114" i="8"/>
  <c r="Z342" i="8"/>
  <c r="Z371" i="8"/>
  <c r="Z124" i="8"/>
  <c r="Z127" i="8"/>
  <c r="Z172" i="8"/>
  <c r="Z51" i="8"/>
  <c r="Z108" i="8"/>
  <c r="Z476" i="8"/>
  <c r="Z99" i="8"/>
  <c r="Z61" i="8"/>
  <c r="Z233" i="8"/>
  <c r="Z481" i="8"/>
  <c r="Z370" i="8"/>
  <c r="Z400" i="8"/>
  <c r="Z140" i="8"/>
  <c r="Z207" i="8"/>
  <c r="Z304" i="8"/>
  <c r="Z377" i="8"/>
  <c r="Z457" i="8"/>
  <c r="Z199" i="8"/>
  <c r="Z339" i="8"/>
  <c r="Z132" i="8"/>
  <c r="Z39" i="8"/>
  <c r="Z274" i="8"/>
  <c r="Z122" i="8"/>
  <c r="Z116" i="8"/>
  <c r="Z415" i="8"/>
  <c r="Z494" i="8"/>
  <c r="Z439" i="8"/>
  <c r="Z192" i="8"/>
  <c r="Z189" i="8"/>
  <c r="Z37" i="8"/>
  <c r="Z244" i="8"/>
  <c r="Z170" i="8"/>
  <c r="Z489" i="8"/>
  <c r="Z40" i="8"/>
  <c r="Z393" i="8"/>
  <c r="Z458" i="8"/>
  <c r="Z186" i="8"/>
  <c r="Z275" i="8"/>
  <c r="Z353" i="8"/>
  <c r="Z456" i="8"/>
  <c r="Z197" i="8"/>
  <c r="Z310" i="8"/>
  <c r="Z486" i="8"/>
  <c r="Z55" i="8"/>
  <c r="Z240" i="8"/>
  <c r="Z340" i="8"/>
  <c r="Z352" i="8"/>
  <c r="Z414" i="8"/>
  <c r="Z93" i="8"/>
  <c r="Z94" i="8"/>
  <c r="Z191" i="8"/>
  <c r="Z392" i="8"/>
  <c r="Z463" i="8"/>
  <c r="Z228" i="8"/>
  <c r="Z222" i="8"/>
  <c r="Z362" i="8"/>
  <c r="Z273" i="8"/>
  <c r="Z86" i="8"/>
  <c r="Z175" i="8"/>
  <c r="Z493" i="8"/>
  <c r="Z25" i="8"/>
  <c r="Z53" i="8"/>
  <c r="Z84" i="8"/>
  <c r="Z346" i="8"/>
  <c r="Z106" i="8"/>
  <c r="Z33" i="8"/>
  <c r="Z290" i="8"/>
  <c r="Z495" i="8"/>
  <c r="Z179" i="8"/>
  <c r="Z178" i="8"/>
  <c r="Z423" i="8"/>
  <c r="Z402" i="8"/>
  <c r="Z428" i="8"/>
  <c r="Z473" i="8"/>
  <c r="AA97" i="8"/>
  <c r="AA501" i="8"/>
  <c r="AA509" i="8"/>
  <c r="AA517" i="8"/>
  <c r="AA525" i="8"/>
  <c r="AA533" i="8"/>
  <c r="AA541" i="8"/>
  <c r="AA119" i="8"/>
  <c r="AA496" i="8"/>
  <c r="AA504" i="8"/>
  <c r="AA512" i="8"/>
  <c r="AA520" i="8"/>
  <c r="AA528" i="8"/>
  <c r="AA536" i="8"/>
  <c r="AA544" i="8"/>
  <c r="AA29" i="8"/>
  <c r="AA499" i="8"/>
  <c r="AA507" i="8"/>
  <c r="AA515" i="8"/>
  <c r="AA523" i="8"/>
  <c r="AA531" i="8"/>
  <c r="AA539" i="8"/>
  <c r="AA547" i="8"/>
  <c r="AA60" i="8"/>
  <c r="AA502" i="8"/>
  <c r="AA510" i="8"/>
  <c r="AA518" i="8"/>
  <c r="AA526" i="8"/>
  <c r="AA534" i="8"/>
  <c r="AA542" i="8"/>
  <c r="AA75" i="8"/>
  <c r="AA497" i="8"/>
  <c r="AA505" i="8"/>
  <c r="AA513" i="8"/>
  <c r="AA521" i="8"/>
  <c r="AA529" i="8"/>
  <c r="AA537" i="8"/>
  <c r="AA545" i="8"/>
  <c r="AA80" i="8"/>
  <c r="AA500" i="8"/>
  <c r="AA508" i="8"/>
  <c r="AA516" i="8"/>
  <c r="AA524" i="8"/>
  <c r="AA532" i="8"/>
  <c r="AA540" i="8"/>
  <c r="AA548" i="8"/>
  <c r="AA92" i="8"/>
  <c r="AA498" i="8"/>
  <c r="AA506" i="8"/>
  <c r="AA514" i="8"/>
  <c r="AA522" i="8"/>
  <c r="AA530" i="8"/>
  <c r="AA538" i="8"/>
  <c r="AA546" i="8"/>
  <c r="AA511" i="8"/>
  <c r="AA552" i="8"/>
  <c r="AA560" i="8"/>
  <c r="AA568" i="8"/>
  <c r="AA576" i="8"/>
  <c r="AA584" i="8"/>
  <c r="AA592" i="8"/>
  <c r="AA535" i="8"/>
  <c r="AA555" i="8"/>
  <c r="AA563" i="8"/>
  <c r="AA571" i="8"/>
  <c r="AA579" i="8"/>
  <c r="AA587" i="8"/>
  <c r="AA595" i="8"/>
  <c r="AA104" i="8"/>
  <c r="AA550" i="8"/>
  <c r="AA558" i="8"/>
  <c r="AA566" i="8"/>
  <c r="AA574" i="8"/>
  <c r="AA582" i="8"/>
  <c r="AA590" i="8"/>
  <c r="AA598" i="8"/>
  <c r="AA519" i="8"/>
  <c r="AA553" i="8"/>
  <c r="AA561" i="8"/>
  <c r="AA569" i="8"/>
  <c r="AA577" i="8"/>
  <c r="AA585" i="8"/>
  <c r="AA593" i="8"/>
  <c r="AA210" i="8"/>
  <c r="AA543" i="8"/>
  <c r="AA556" i="8"/>
  <c r="AA564" i="8"/>
  <c r="AA572" i="8"/>
  <c r="AA580" i="8"/>
  <c r="AA588" i="8"/>
  <c r="AA596" i="8"/>
  <c r="AA503" i="8"/>
  <c r="AA551" i="8"/>
  <c r="AA559" i="8"/>
  <c r="AA567" i="8"/>
  <c r="AA575" i="8"/>
  <c r="AA583" i="8"/>
  <c r="AA591" i="8"/>
  <c r="AA599" i="8"/>
  <c r="AA134" i="8"/>
  <c r="AA73" i="8"/>
  <c r="AA549" i="8"/>
  <c r="AA557" i="8"/>
  <c r="AA565" i="8"/>
  <c r="AA573" i="8"/>
  <c r="AA581" i="8"/>
  <c r="AA589" i="8"/>
  <c r="AA597" i="8"/>
  <c r="AA19" i="8"/>
  <c r="AA594" i="8"/>
  <c r="AA554" i="8"/>
  <c r="AA287" i="8"/>
  <c r="AA102" i="8"/>
  <c r="AA103" i="8"/>
  <c r="AA389" i="8"/>
  <c r="AA429" i="8"/>
  <c r="AA302" i="8"/>
  <c r="AA387" i="8"/>
  <c r="AA366" i="8"/>
  <c r="AA461" i="8"/>
  <c r="AA257" i="8"/>
  <c r="AA421" i="8"/>
  <c r="AA90" i="8"/>
  <c r="AA253" i="8"/>
  <c r="AA130" i="8"/>
  <c r="AA292" i="8"/>
  <c r="AA474" i="8"/>
  <c r="AA480" i="8"/>
  <c r="AA247" i="8"/>
  <c r="AA204" i="8"/>
  <c r="AA311" i="8"/>
  <c r="AA348" i="8"/>
  <c r="AA383" i="8"/>
  <c r="AA313" i="8"/>
  <c r="AA281" i="8"/>
  <c r="AA242" i="8"/>
  <c r="AA578" i="8"/>
  <c r="AA208" i="8"/>
  <c r="AA448" i="8"/>
  <c r="AA315" i="8"/>
  <c r="AA5" i="8"/>
  <c r="AA26" i="8"/>
  <c r="AA96" i="8"/>
  <c r="AA31" i="8"/>
  <c r="AA296" i="8"/>
  <c r="AA319" i="8"/>
  <c r="AA254" i="8"/>
  <c r="AA62" i="8"/>
  <c r="AA284" i="8"/>
  <c r="AA441" i="8"/>
  <c r="AA297" i="8"/>
  <c r="AA156" i="8"/>
  <c r="AA30" i="8"/>
  <c r="AA236" i="8"/>
  <c r="AA384" i="8"/>
  <c r="AA151" i="8"/>
  <c r="AA165" i="8"/>
  <c r="AA321" i="8"/>
  <c r="AA161" i="8"/>
  <c r="AA23" i="8"/>
  <c r="AA286" i="8"/>
  <c r="AA12" i="8"/>
  <c r="AA562" i="8"/>
  <c r="AA251" i="8"/>
  <c r="AA527" i="8"/>
  <c r="AA586" i="8"/>
  <c r="AA271" i="8"/>
  <c r="AA354" i="8"/>
  <c r="AA316" i="8"/>
  <c r="AA47" i="8"/>
  <c r="AA213" i="8"/>
  <c r="AA291" i="8"/>
  <c r="AA250" i="8"/>
  <c r="AA403" i="8"/>
  <c r="AA484" i="8"/>
  <c r="AA426" i="8"/>
  <c r="AA294" i="8"/>
  <c r="AA411" i="8"/>
  <c r="AA477" i="8"/>
  <c r="AA66" i="8"/>
  <c r="AA317" i="8"/>
  <c r="AA173" i="8"/>
  <c r="AA307" i="8"/>
  <c r="AA363" i="8"/>
  <c r="AA479" i="8"/>
  <c r="AA125" i="8"/>
  <c r="AA385" i="8"/>
  <c r="AA453" i="8"/>
  <c r="AA359" i="8"/>
  <c r="AA261" i="8"/>
  <c r="AA570" i="8"/>
  <c r="AA333" i="8"/>
  <c r="AA82" i="8"/>
  <c r="AA483" i="8"/>
  <c r="AA459" i="8"/>
  <c r="AA163" i="8"/>
  <c r="AA118" i="8"/>
  <c r="AA17" i="8"/>
  <c r="AA176" i="8"/>
  <c r="AA16" i="8"/>
  <c r="AA299" i="8"/>
  <c r="AA42" i="8"/>
  <c r="AA303" i="8"/>
  <c r="AA72" i="8"/>
  <c r="AA174" i="8"/>
  <c r="AA20" i="8"/>
  <c r="AA95" i="8"/>
  <c r="AA154" i="8"/>
  <c r="AA191" i="8"/>
  <c r="AA246" i="8"/>
  <c r="AA335" i="8"/>
  <c r="AA326" i="8"/>
  <c r="AA432" i="8"/>
  <c r="AA159" i="8"/>
  <c r="AA203" i="8"/>
  <c r="AA265" i="8"/>
  <c r="AA488" i="8"/>
  <c r="AA378" i="8"/>
  <c r="AA405" i="8"/>
  <c r="AA419" i="8"/>
  <c r="AA320" i="8"/>
  <c r="AA289" i="8"/>
  <c r="AA410" i="8"/>
  <c r="AA32" i="8"/>
  <c r="AA126" i="8"/>
  <c r="AA57" i="8"/>
  <c r="AA367" i="8"/>
  <c r="AA301" i="8"/>
  <c r="AA379" i="8"/>
  <c r="AA184" i="8"/>
  <c r="AA212" i="8"/>
  <c r="AA162" i="8"/>
  <c r="AA181" i="8"/>
  <c r="AA368" i="8"/>
  <c r="AA138" i="8"/>
  <c r="AA324" i="8"/>
  <c r="AA202" i="8"/>
  <c r="AA343" i="8"/>
  <c r="AA258" i="8"/>
  <c r="AA83" i="8"/>
  <c r="AA3" i="8"/>
  <c r="AA235" i="8"/>
  <c r="AA475" i="8"/>
  <c r="AA105" i="8"/>
  <c r="AA293" i="8"/>
  <c r="AA341" i="8"/>
  <c r="AA113" i="8"/>
  <c r="AA182" i="8"/>
  <c r="AA143" i="8"/>
  <c r="AA272" i="8"/>
  <c r="AA52" i="8"/>
  <c r="AA35" i="8"/>
  <c r="AA445" i="8"/>
  <c r="AA431" i="8"/>
  <c r="AA388" i="8"/>
  <c r="AA171" i="8"/>
  <c r="AA433" i="8"/>
  <c r="AA234" i="8"/>
  <c r="AA232" i="8"/>
  <c r="AA146" i="8"/>
  <c r="AA88" i="8"/>
  <c r="AA323" i="8"/>
  <c r="AA249" i="8"/>
  <c r="AA485" i="8"/>
  <c r="AA22" i="8"/>
  <c r="AA230" i="8"/>
  <c r="AA375" i="8"/>
  <c r="AA472" i="8"/>
  <c r="AA330" i="8"/>
  <c r="AA360" i="8"/>
  <c r="AA399" i="8"/>
  <c r="AA141" i="8"/>
  <c r="AA237" i="8"/>
  <c r="AA412" i="8"/>
  <c r="AA28" i="8"/>
  <c r="AA188" i="8"/>
  <c r="AA444" i="8"/>
  <c r="AA314" i="8"/>
  <c r="AA117" i="8"/>
  <c r="AA350" i="8"/>
  <c r="AA372" i="8"/>
  <c r="AA177" i="8"/>
  <c r="AA229" i="8"/>
  <c r="AA471" i="8"/>
  <c r="AA44" i="8"/>
  <c r="AA305" i="8"/>
  <c r="AA158" i="8"/>
  <c r="AA21" i="8"/>
  <c r="AA81" i="8"/>
  <c r="AA460" i="8"/>
  <c r="AA398" i="8"/>
  <c r="AA381" i="8"/>
  <c r="AA454" i="8"/>
  <c r="AA65" i="8"/>
  <c r="AA434" i="8"/>
  <c r="AA43" i="8"/>
  <c r="AA256" i="8"/>
  <c r="AA14" i="8"/>
  <c r="AA169" i="8"/>
  <c r="AA298" i="8"/>
  <c r="AA386" i="8"/>
  <c r="AA396" i="8"/>
  <c r="AA167" i="8"/>
  <c r="AA76" i="8"/>
  <c r="AA15" i="8"/>
  <c r="AA89" i="8"/>
  <c r="AA413" i="8"/>
  <c r="AA10" i="8"/>
  <c r="AA101" i="8"/>
  <c r="AA64" i="8"/>
  <c r="AA374" i="8"/>
  <c r="AA198" i="8"/>
  <c r="AA369" i="8"/>
  <c r="AA193" i="8"/>
  <c r="AA135" i="8"/>
  <c r="AA328" i="8"/>
  <c r="AA145" i="8"/>
  <c r="AA337" i="8"/>
  <c r="AA469" i="8"/>
  <c r="AA358" i="8"/>
  <c r="AA241" i="8"/>
  <c r="AA209" i="8"/>
  <c r="AA260" i="8"/>
  <c r="AA351" i="8"/>
  <c r="AA404" i="8"/>
  <c r="AA38" i="8"/>
  <c r="AA395" i="8"/>
  <c r="AA270" i="8"/>
  <c r="AA306" i="8"/>
  <c r="AA490" i="8"/>
  <c r="AA336" i="8"/>
  <c r="AA248" i="8"/>
  <c r="AA338" i="8"/>
  <c r="AA492" i="8"/>
  <c r="AA318" i="8"/>
  <c r="AA380" i="8"/>
  <c r="AA9" i="8"/>
  <c r="AA361" i="8"/>
  <c r="AA285" i="8"/>
  <c r="AA325" i="8"/>
  <c r="AA201" i="8"/>
  <c r="AA183" i="8"/>
  <c r="AA464" i="8"/>
  <c r="AA109" i="8"/>
  <c r="AA356" i="8"/>
  <c r="AA153" i="8"/>
  <c r="AA406" i="8"/>
  <c r="AA214" i="8"/>
  <c r="AA438" i="8"/>
  <c r="AA468" i="8"/>
  <c r="AA347" i="8"/>
  <c r="AA427" i="8"/>
  <c r="AA8" i="8"/>
  <c r="AA312" i="8"/>
  <c r="AA216" i="8"/>
  <c r="AA58" i="8"/>
  <c r="AA462" i="8"/>
  <c r="AA278" i="8"/>
  <c r="AA121" i="8"/>
  <c r="AA470" i="8"/>
  <c r="AA409" i="8"/>
  <c r="AA87" i="8"/>
  <c r="AA263" i="8"/>
  <c r="AA238" i="8"/>
  <c r="AA450" i="8"/>
  <c r="AA390" i="8"/>
  <c r="AA110" i="8"/>
  <c r="AA59" i="8"/>
  <c r="AA50" i="8"/>
  <c r="AA255" i="8"/>
  <c r="AA373" i="8"/>
  <c r="AA422" i="8"/>
  <c r="AA155" i="8"/>
  <c r="AA417" i="8"/>
  <c r="AA446" i="8"/>
  <c r="AA344" i="8"/>
  <c r="AA91" i="8"/>
  <c r="AA264" i="8"/>
  <c r="AA262" i="8"/>
  <c r="AA166" i="8"/>
  <c r="AA280" i="8"/>
  <c r="AA128" i="8"/>
  <c r="AA70" i="8"/>
  <c r="AA394" i="8"/>
  <c r="AA115" i="8"/>
  <c r="AA164" i="8"/>
  <c r="AA100" i="8"/>
  <c r="AA41" i="8"/>
  <c r="AA149" i="8"/>
  <c r="AA226" i="8"/>
  <c r="AA172" i="8"/>
  <c r="AA244" i="8"/>
  <c r="AA465" i="8"/>
  <c r="AA61" i="8"/>
  <c r="AA392" i="8"/>
  <c r="AA46" i="8"/>
  <c r="AA439" i="8"/>
  <c r="AA25" i="8"/>
  <c r="AA51" i="8"/>
  <c r="AA170" i="8"/>
  <c r="AA215" i="8"/>
  <c r="AA233" i="8"/>
  <c r="AA463" i="8"/>
  <c r="AA98" i="8"/>
  <c r="AA192" i="8"/>
  <c r="AA179" i="8"/>
  <c r="AA108" i="8"/>
  <c r="AA489" i="8"/>
  <c r="AA327" i="8"/>
  <c r="AA481" i="8"/>
  <c r="AA228" i="8"/>
  <c r="AA269" i="8"/>
  <c r="AA189" i="8"/>
  <c r="AA362" i="8"/>
  <c r="AA476" i="8"/>
  <c r="AA180" i="8"/>
  <c r="AA222" i="8"/>
  <c r="AA37" i="8"/>
  <c r="AA99" i="8"/>
  <c r="AA49" i="8"/>
  <c r="AA418" i="8"/>
  <c r="AA63" i="8"/>
  <c r="AA252" i="8"/>
  <c r="AA211" i="8"/>
  <c r="AA123" i="8"/>
  <c r="AA194" i="8"/>
  <c r="AA259" i="8"/>
  <c r="AA243" i="8"/>
  <c r="AA13" i="8"/>
  <c r="AA416" i="8"/>
  <c r="AA276" i="8"/>
  <c r="AA478" i="8"/>
  <c r="AA133" i="8"/>
  <c r="AA206" i="8"/>
  <c r="AA36" i="8"/>
  <c r="AA442" i="8"/>
  <c r="AA69" i="8"/>
  <c r="AA120" i="8"/>
  <c r="AA425" i="8"/>
  <c r="AA288" i="8"/>
  <c r="AA430" i="8"/>
  <c r="AA18" i="8"/>
  <c r="AA491" i="8"/>
  <c r="AA277" i="8"/>
  <c r="AA187" i="8"/>
  <c r="AA332" i="8"/>
  <c r="AA435" i="8"/>
  <c r="AA268" i="8"/>
  <c r="AA160" i="8"/>
  <c r="AA355" i="8"/>
  <c r="AA447" i="8"/>
  <c r="AA200" i="8"/>
  <c r="AA218" i="8"/>
  <c r="AA68" i="8"/>
  <c r="AA334" i="8"/>
  <c r="AA205" i="8"/>
  <c r="AA4" i="8"/>
  <c r="AA224" i="8"/>
  <c r="AA407" i="8"/>
  <c r="AA71" i="8"/>
  <c r="AA451" i="8"/>
  <c r="AA2" i="8"/>
  <c r="AA7" i="8"/>
  <c r="AA449" i="8"/>
  <c r="AA6" i="8"/>
  <c r="AA139" i="8"/>
  <c r="AA295" i="8"/>
  <c r="AA27" i="8"/>
  <c r="AA466" i="8"/>
  <c r="AA157" i="8"/>
  <c r="AA131" i="8"/>
  <c r="AA137" i="8"/>
  <c r="AA283" i="8"/>
  <c r="AA357" i="8"/>
  <c r="AA382" i="8"/>
  <c r="AA424" i="8"/>
  <c r="AA349" i="8"/>
  <c r="AA376" i="8"/>
  <c r="AA48" i="8"/>
  <c r="AA482" i="8"/>
  <c r="AA239" i="8"/>
  <c r="AA144" i="8"/>
  <c r="AA329" i="8"/>
  <c r="AA308" i="8"/>
  <c r="AA221" i="8"/>
  <c r="AA142" i="8"/>
  <c r="AA300" i="8"/>
  <c r="AA365" i="8"/>
  <c r="AA148" i="8"/>
  <c r="AA217" i="8"/>
  <c r="AA111" i="8"/>
  <c r="AA77" i="8"/>
  <c r="AA408" i="8"/>
  <c r="AA223" i="8"/>
  <c r="AA443" i="8"/>
  <c r="AA168" i="8"/>
  <c r="AA452" i="8"/>
  <c r="AA437" i="8"/>
  <c r="AA67" i="8"/>
  <c r="AA45" i="8"/>
  <c r="AA309" i="8"/>
  <c r="AA436" i="8"/>
  <c r="AA420" i="8"/>
  <c r="AA34" i="8"/>
  <c r="AA185" i="8"/>
  <c r="AA24" i="8"/>
  <c r="AA56" i="8"/>
  <c r="AA74" i="8"/>
  <c r="AA331" i="8"/>
  <c r="AA227" i="8"/>
  <c r="AA279" i="8"/>
  <c r="AA11" i="8"/>
  <c r="AA79" i="8"/>
  <c r="AA455" i="8"/>
  <c r="AA78" i="8"/>
  <c r="AA440" i="8"/>
  <c r="AA267" i="8"/>
  <c r="AA231" i="8"/>
  <c r="AA487" i="8"/>
  <c r="AA136" i="8"/>
  <c r="AA196" i="8"/>
  <c r="AA364" i="8"/>
  <c r="AA33" i="8"/>
  <c r="AA428" i="8"/>
  <c r="AA53" i="8"/>
  <c r="AA178" i="8"/>
  <c r="AA273" i="8"/>
  <c r="AA346" i="8"/>
  <c r="AA423" i="8"/>
  <c r="AA175" i="8"/>
  <c r="AA290" i="8"/>
  <c r="AA473" i="8"/>
  <c r="AA84" i="8"/>
  <c r="AA54" i="8"/>
  <c r="AA86" i="8"/>
  <c r="AA106" i="8"/>
  <c r="AA402" i="8"/>
  <c r="AA493" i="8"/>
  <c r="AA495" i="8"/>
  <c r="AA266" i="8"/>
  <c r="AA190" i="8"/>
  <c r="AA391" i="8"/>
  <c r="AA401" i="8"/>
  <c r="AA150" i="8"/>
  <c r="AA220" i="8"/>
  <c r="AA322" i="8"/>
  <c r="AA397" i="8"/>
  <c r="AA152" i="8"/>
  <c r="AA282" i="8"/>
  <c r="AA467" i="8"/>
  <c r="AA85" i="8"/>
  <c r="AA107" i="8"/>
  <c r="AA114" i="8"/>
  <c r="AA342" i="8"/>
  <c r="AA371" i="8"/>
  <c r="AA124" i="8"/>
  <c r="AA127" i="8"/>
  <c r="AA147" i="8"/>
  <c r="AA345" i="8"/>
  <c r="AA219" i="8"/>
  <c r="AA370" i="8"/>
  <c r="AA400" i="8"/>
  <c r="AA140" i="8"/>
  <c r="AA207" i="8"/>
  <c r="AA304" i="8"/>
  <c r="AA377" i="8"/>
  <c r="AA457" i="8"/>
  <c r="AA199" i="8"/>
  <c r="AA339" i="8"/>
  <c r="AA132" i="8"/>
  <c r="AA39" i="8"/>
  <c r="AA274" i="8"/>
  <c r="AA122" i="8"/>
  <c r="AA116" i="8"/>
  <c r="AA415" i="8"/>
  <c r="AA494" i="8"/>
  <c r="AA112" i="8"/>
  <c r="AA40" i="8"/>
  <c r="AA393" i="8"/>
  <c r="AA458" i="8"/>
  <c r="AA186" i="8"/>
  <c r="AA275" i="8"/>
  <c r="AA353" i="8"/>
  <c r="AA456" i="8"/>
  <c r="AA197" i="8"/>
  <c r="AA310" i="8"/>
  <c r="AA486" i="8"/>
  <c r="AA55" i="8"/>
  <c r="AA240" i="8"/>
  <c r="AA340" i="8"/>
  <c r="AA352" i="8"/>
  <c r="AA414" i="8"/>
  <c r="AA93" i="8"/>
  <c r="AA94" i="8"/>
  <c r="AA225" i="8"/>
  <c r="AA195" i="8"/>
  <c r="AA245" i="8"/>
  <c r="AB92" i="8"/>
  <c r="AB498" i="8"/>
  <c r="AB506" i="8"/>
  <c r="AB514" i="8"/>
  <c r="AB522" i="8"/>
  <c r="AB530" i="8"/>
  <c r="AB538" i="8"/>
  <c r="AB546" i="8"/>
  <c r="AB97" i="8"/>
  <c r="AB501" i="8"/>
  <c r="AB509" i="8"/>
  <c r="AB517" i="8"/>
  <c r="AB525" i="8"/>
  <c r="AB533" i="8"/>
  <c r="AB541" i="8"/>
  <c r="AB119" i="8"/>
  <c r="AB496" i="8"/>
  <c r="AB504" i="8"/>
  <c r="AB512" i="8"/>
  <c r="AB520" i="8"/>
  <c r="AB528" i="8"/>
  <c r="AB536" i="8"/>
  <c r="AB544" i="8"/>
  <c r="AB29" i="8"/>
  <c r="AB499" i="8"/>
  <c r="AB507" i="8"/>
  <c r="AB515" i="8"/>
  <c r="AB523" i="8"/>
  <c r="AB531" i="8"/>
  <c r="AB539" i="8"/>
  <c r="AB547" i="8"/>
  <c r="AB60" i="8"/>
  <c r="AB502" i="8"/>
  <c r="AB510" i="8"/>
  <c r="AB518" i="8"/>
  <c r="AB526" i="8"/>
  <c r="AB534" i="8"/>
  <c r="AB542" i="8"/>
  <c r="AB75" i="8"/>
  <c r="AB497" i="8"/>
  <c r="AB505" i="8"/>
  <c r="AB513" i="8"/>
  <c r="AB521" i="8"/>
  <c r="AB529" i="8"/>
  <c r="AB537" i="8"/>
  <c r="AB545" i="8"/>
  <c r="AB73" i="8"/>
  <c r="AB104" i="8"/>
  <c r="AB503" i="8"/>
  <c r="AB511" i="8"/>
  <c r="AB519" i="8"/>
  <c r="AB527" i="8"/>
  <c r="AB535" i="8"/>
  <c r="AB543" i="8"/>
  <c r="AB540" i="8"/>
  <c r="AB549" i="8"/>
  <c r="AB557" i="8"/>
  <c r="AB565" i="8"/>
  <c r="AB573" i="8"/>
  <c r="AB581" i="8"/>
  <c r="AB589" i="8"/>
  <c r="AB597" i="8"/>
  <c r="AB19" i="8"/>
  <c r="AB500" i="8"/>
  <c r="AB552" i="8"/>
  <c r="AB560" i="8"/>
  <c r="AB568" i="8"/>
  <c r="AB576" i="8"/>
  <c r="AB584" i="8"/>
  <c r="AB592" i="8"/>
  <c r="AB524" i="8"/>
  <c r="AB555" i="8"/>
  <c r="AB563" i="8"/>
  <c r="AB571" i="8"/>
  <c r="AB579" i="8"/>
  <c r="AB587" i="8"/>
  <c r="AB595" i="8"/>
  <c r="AB208" i="8"/>
  <c r="AB550" i="8"/>
  <c r="AB558" i="8"/>
  <c r="AB566" i="8"/>
  <c r="AB574" i="8"/>
  <c r="AB582" i="8"/>
  <c r="AB590" i="8"/>
  <c r="AB598" i="8"/>
  <c r="AB508" i="8"/>
  <c r="AB553" i="8"/>
  <c r="AB561" i="8"/>
  <c r="AB569" i="8"/>
  <c r="AB577" i="8"/>
  <c r="AB585" i="8"/>
  <c r="AB593" i="8"/>
  <c r="AB210" i="8"/>
  <c r="AB532" i="8"/>
  <c r="AB548" i="8"/>
  <c r="AB556" i="8"/>
  <c r="AB564" i="8"/>
  <c r="AB572" i="8"/>
  <c r="AB580" i="8"/>
  <c r="AB588" i="8"/>
  <c r="AB596" i="8"/>
  <c r="AB516" i="8"/>
  <c r="AB554" i="8"/>
  <c r="AB562" i="8"/>
  <c r="AB570" i="8"/>
  <c r="AB578" i="8"/>
  <c r="AB586" i="8"/>
  <c r="AB594" i="8"/>
  <c r="AB559" i="8"/>
  <c r="AB599" i="8"/>
  <c r="AB134" i="8"/>
  <c r="AB333" i="8"/>
  <c r="AB82" i="8"/>
  <c r="AB483" i="8"/>
  <c r="AB459" i="8"/>
  <c r="AB163" i="8"/>
  <c r="AB118" i="8"/>
  <c r="AB17" i="8"/>
  <c r="AB176" i="8"/>
  <c r="AB16" i="8"/>
  <c r="AB299" i="8"/>
  <c r="AB42" i="8"/>
  <c r="AB303" i="8"/>
  <c r="AB72" i="8"/>
  <c r="AB174" i="8"/>
  <c r="AB20" i="8"/>
  <c r="AB95" i="8"/>
  <c r="AB154" i="8"/>
  <c r="AB191" i="8"/>
  <c r="AB246" i="8"/>
  <c r="AB335" i="8"/>
  <c r="AB326" i="8"/>
  <c r="AB432" i="8"/>
  <c r="AB159" i="8"/>
  <c r="AB203" i="8"/>
  <c r="AB265" i="8"/>
  <c r="AB583" i="8"/>
  <c r="AB287" i="8"/>
  <c r="AB102" i="8"/>
  <c r="AB103" i="8"/>
  <c r="AB389" i="8"/>
  <c r="AB429" i="8"/>
  <c r="AB302" i="8"/>
  <c r="AB387" i="8"/>
  <c r="AB366" i="8"/>
  <c r="AB461" i="8"/>
  <c r="AB257" i="8"/>
  <c r="AB421" i="8"/>
  <c r="AB90" i="8"/>
  <c r="AB253" i="8"/>
  <c r="AB130" i="8"/>
  <c r="AB292" i="8"/>
  <c r="AB474" i="8"/>
  <c r="AB480" i="8"/>
  <c r="AB247" i="8"/>
  <c r="AB204" i="8"/>
  <c r="AB311" i="8"/>
  <c r="AB348" i="8"/>
  <c r="AB383" i="8"/>
  <c r="AB313" i="8"/>
  <c r="AB281" i="8"/>
  <c r="AB242" i="8"/>
  <c r="AB567" i="8"/>
  <c r="AB591" i="8"/>
  <c r="AB448" i="8"/>
  <c r="AB315" i="8"/>
  <c r="AB5" i="8"/>
  <c r="AB26" i="8"/>
  <c r="AB96" i="8"/>
  <c r="AB31" i="8"/>
  <c r="AB296" i="8"/>
  <c r="AB319" i="8"/>
  <c r="AB254" i="8"/>
  <c r="AB62" i="8"/>
  <c r="AB284" i="8"/>
  <c r="AB441" i="8"/>
  <c r="AB297" i="8"/>
  <c r="AB156" i="8"/>
  <c r="AB30" i="8"/>
  <c r="AB236" i="8"/>
  <c r="AB384" i="8"/>
  <c r="AB151" i="8"/>
  <c r="AB165" i="8"/>
  <c r="AB321" i="8"/>
  <c r="AB161" i="8"/>
  <c r="AB23" i="8"/>
  <c r="AB286" i="8"/>
  <c r="AB12" i="8"/>
  <c r="AB551" i="8"/>
  <c r="AB251" i="8"/>
  <c r="AB80" i="8"/>
  <c r="AB213" i="8"/>
  <c r="AB477" i="8"/>
  <c r="AB385" i="8"/>
  <c r="AB403" i="8"/>
  <c r="AB173" i="8"/>
  <c r="AB261" i="8"/>
  <c r="AB488" i="8"/>
  <c r="AB378" i="8"/>
  <c r="AB405" i="8"/>
  <c r="AB419" i="8"/>
  <c r="AB320" i="8"/>
  <c r="AB289" i="8"/>
  <c r="AB410" i="8"/>
  <c r="AB32" i="8"/>
  <c r="AB126" i="8"/>
  <c r="AB57" i="8"/>
  <c r="AB367" i="8"/>
  <c r="AB301" i="8"/>
  <c r="AB379" i="8"/>
  <c r="AB184" i="8"/>
  <c r="AB212" i="8"/>
  <c r="AB162" i="8"/>
  <c r="AB181" i="8"/>
  <c r="AB368" i="8"/>
  <c r="AB138" i="8"/>
  <c r="AB324" i="8"/>
  <c r="AB202" i="8"/>
  <c r="AB343" i="8"/>
  <c r="AB258" i="8"/>
  <c r="AB83" i="8"/>
  <c r="AB3" i="8"/>
  <c r="AB316" i="8"/>
  <c r="AB294" i="8"/>
  <c r="AB479" i="8"/>
  <c r="AB291" i="8"/>
  <c r="AB66" i="8"/>
  <c r="AB453" i="8"/>
  <c r="AB235" i="8"/>
  <c r="AB475" i="8"/>
  <c r="AB105" i="8"/>
  <c r="AB293" i="8"/>
  <c r="AB341" i="8"/>
  <c r="AB113" i="8"/>
  <c r="AB182" i="8"/>
  <c r="AB143" i="8"/>
  <c r="AB272" i="8"/>
  <c r="AB52" i="8"/>
  <c r="AB35" i="8"/>
  <c r="AB445" i="8"/>
  <c r="AB431" i="8"/>
  <c r="AB388" i="8"/>
  <c r="AB171" i="8"/>
  <c r="AB433" i="8"/>
  <c r="AB234" i="8"/>
  <c r="AB232" i="8"/>
  <c r="AB146" i="8"/>
  <c r="AB88" i="8"/>
  <c r="AB323" i="8"/>
  <c r="AB249" i="8"/>
  <c r="AB485" i="8"/>
  <c r="AB22" i="8"/>
  <c r="AB575" i="8"/>
  <c r="AB271" i="8"/>
  <c r="AB484" i="8"/>
  <c r="AB307" i="8"/>
  <c r="AB47" i="8"/>
  <c r="AB411" i="8"/>
  <c r="AB125" i="8"/>
  <c r="AB230" i="8"/>
  <c r="AB375" i="8"/>
  <c r="AB472" i="8"/>
  <c r="AB330" i="8"/>
  <c r="AB360" i="8"/>
  <c r="AB399" i="8"/>
  <c r="AB141" i="8"/>
  <c r="AB237" i="8"/>
  <c r="AB412" i="8"/>
  <c r="AB28" i="8"/>
  <c r="AB188" i="8"/>
  <c r="AB444" i="8"/>
  <c r="AB314" i="8"/>
  <c r="AB117" i="8"/>
  <c r="AB350" i="8"/>
  <c r="AB372" i="8"/>
  <c r="AB177" i="8"/>
  <c r="AB229" i="8"/>
  <c r="AB471" i="8"/>
  <c r="AB44" i="8"/>
  <c r="AB305" i="8"/>
  <c r="AB158" i="8"/>
  <c r="AB21" i="8"/>
  <c r="AB81" i="8"/>
  <c r="AB460" i="8"/>
  <c r="AB354" i="8"/>
  <c r="AB426" i="8"/>
  <c r="AB363" i="8"/>
  <c r="AB209" i="8"/>
  <c r="AB128" i="8"/>
  <c r="AB398" i="8"/>
  <c r="AB347" i="8"/>
  <c r="AB49" i="8"/>
  <c r="AB469" i="8"/>
  <c r="AB312" i="8"/>
  <c r="AB115" i="8"/>
  <c r="AB260" i="8"/>
  <c r="AB70" i="8"/>
  <c r="AB381" i="8"/>
  <c r="AB427" i="8"/>
  <c r="AB71" i="8"/>
  <c r="AB358" i="8"/>
  <c r="AB216" i="8"/>
  <c r="AB164" i="8"/>
  <c r="AB351" i="8"/>
  <c r="AB394" i="8"/>
  <c r="AB454" i="8"/>
  <c r="AB8" i="8"/>
  <c r="AB195" i="8"/>
  <c r="AB241" i="8"/>
  <c r="AB58" i="8"/>
  <c r="AB100" i="8"/>
  <c r="AB404" i="8"/>
  <c r="AB359" i="8"/>
  <c r="AB65" i="8"/>
  <c r="AB434" i="8"/>
  <c r="AB43" i="8"/>
  <c r="AB256" i="8"/>
  <c r="AB14" i="8"/>
  <c r="AB169" i="8"/>
  <c r="AB298" i="8"/>
  <c r="AB386" i="8"/>
  <c r="AB396" i="8"/>
  <c r="AB167" i="8"/>
  <c r="AB76" i="8"/>
  <c r="AB15" i="8"/>
  <c r="AB89" i="8"/>
  <c r="AB413" i="8"/>
  <c r="AB10" i="8"/>
  <c r="AB101" i="8"/>
  <c r="AB64" i="8"/>
  <c r="AB374" i="8"/>
  <c r="AB198" i="8"/>
  <c r="AB369" i="8"/>
  <c r="AB193" i="8"/>
  <c r="AB135" i="8"/>
  <c r="AB328" i="8"/>
  <c r="AB145" i="8"/>
  <c r="AB337" i="8"/>
  <c r="AB250" i="8"/>
  <c r="AB38" i="8"/>
  <c r="AB395" i="8"/>
  <c r="AB270" i="8"/>
  <c r="AB306" i="8"/>
  <c r="AB490" i="8"/>
  <c r="AB336" i="8"/>
  <c r="AB248" i="8"/>
  <c r="AB338" i="8"/>
  <c r="AB492" i="8"/>
  <c r="AB318" i="8"/>
  <c r="AB380" i="8"/>
  <c r="AB9" i="8"/>
  <c r="AB361" i="8"/>
  <c r="AB285" i="8"/>
  <c r="AB325" i="8"/>
  <c r="AB201" i="8"/>
  <c r="AB183" i="8"/>
  <c r="AB464" i="8"/>
  <c r="AB109" i="8"/>
  <c r="AB356" i="8"/>
  <c r="AB153" i="8"/>
  <c r="AB406" i="8"/>
  <c r="AB214" i="8"/>
  <c r="AB438" i="8"/>
  <c r="AB468" i="8"/>
  <c r="AB317" i="8"/>
  <c r="AB462" i="8"/>
  <c r="AB278" i="8"/>
  <c r="AB121" i="8"/>
  <c r="AB470" i="8"/>
  <c r="AB409" i="8"/>
  <c r="AB87" i="8"/>
  <c r="AB263" i="8"/>
  <c r="AB238" i="8"/>
  <c r="AB450" i="8"/>
  <c r="AB390" i="8"/>
  <c r="AB110" i="8"/>
  <c r="AB59" i="8"/>
  <c r="AB50" i="8"/>
  <c r="AB255" i="8"/>
  <c r="AB373" i="8"/>
  <c r="AB422" i="8"/>
  <c r="AB155" i="8"/>
  <c r="AB417" i="8"/>
  <c r="AB446" i="8"/>
  <c r="AB344" i="8"/>
  <c r="AB91" i="8"/>
  <c r="AB264" i="8"/>
  <c r="AB262" i="8"/>
  <c r="AB166" i="8"/>
  <c r="AB280" i="8"/>
  <c r="AB205" i="8"/>
  <c r="AB168" i="8"/>
  <c r="AB418" i="8"/>
  <c r="AB451" i="8"/>
  <c r="AB266" i="8"/>
  <c r="AB211" i="8"/>
  <c r="AB408" i="8"/>
  <c r="AB41" i="8"/>
  <c r="AB4" i="8"/>
  <c r="AB452" i="8"/>
  <c r="AB63" i="8"/>
  <c r="AB2" i="8"/>
  <c r="AB219" i="8"/>
  <c r="AB123" i="8"/>
  <c r="AB223" i="8"/>
  <c r="AB149" i="8"/>
  <c r="AB224" i="8"/>
  <c r="AB437" i="8"/>
  <c r="AB252" i="8"/>
  <c r="AB7" i="8"/>
  <c r="AB245" i="8"/>
  <c r="AB194" i="8"/>
  <c r="AB443" i="8"/>
  <c r="AB226" i="8"/>
  <c r="AB407" i="8"/>
  <c r="AB172" i="8"/>
  <c r="AB244" i="8"/>
  <c r="AB465" i="8"/>
  <c r="AB61" i="8"/>
  <c r="AB392" i="8"/>
  <c r="AB46" i="8"/>
  <c r="AB439" i="8"/>
  <c r="AB25" i="8"/>
  <c r="AB51" i="8"/>
  <c r="AB170" i="8"/>
  <c r="AB215" i="8"/>
  <c r="AB233" i="8"/>
  <c r="AB463" i="8"/>
  <c r="AB98" i="8"/>
  <c r="AB192" i="8"/>
  <c r="AB179" i="8"/>
  <c r="AB108" i="8"/>
  <c r="AB489" i="8"/>
  <c r="AB327" i="8"/>
  <c r="AB481" i="8"/>
  <c r="AB228" i="8"/>
  <c r="AB269" i="8"/>
  <c r="AB189" i="8"/>
  <c r="AB362" i="8"/>
  <c r="AB476" i="8"/>
  <c r="AB180" i="8"/>
  <c r="AB222" i="8"/>
  <c r="AB37" i="8"/>
  <c r="AB99" i="8"/>
  <c r="AB259" i="8"/>
  <c r="AB243" i="8"/>
  <c r="AB13" i="8"/>
  <c r="AB416" i="8"/>
  <c r="AB276" i="8"/>
  <c r="AB478" i="8"/>
  <c r="AB133" i="8"/>
  <c r="AB206" i="8"/>
  <c r="AB36" i="8"/>
  <c r="AB442" i="8"/>
  <c r="AB69" i="8"/>
  <c r="AB120" i="8"/>
  <c r="AB425" i="8"/>
  <c r="AB288" i="8"/>
  <c r="AB430" i="8"/>
  <c r="AB18" i="8"/>
  <c r="AB491" i="8"/>
  <c r="AB277" i="8"/>
  <c r="AB187" i="8"/>
  <c r="AB332" i="8"/>
  <c r="AB435" i="8"/>
  <c r="AB268" i="8"/>
  <c r="AB160" i="8"/>
  <c r="AB355" i="8"/>
  <c r="AB447" i="8"/>
  <c r="AB200" i="8"/>
  <c r="AB218" i="8"/>
  <c r="AB68" i="8"/>
  <c r="AB334" i="8"/>
  <c r="AB449" i="8"/>
  <c r="AB6" i="8"/>
  <c r="AB139" i="8"/>
  <c r="AB295" i="8"/>
  <c r="AB27" i="8"/>
  <c r="AB466" i="8"/>
  <c r="AB157" i="8"/>
  <c r="AB131" i="8"/>
  <c r="AB137" i="8"/>
  <c r="AB283" i="8"/>
  <c r="AB357" i="8"/>
  <c r="AB382" i="8"/>
  <c r="AB424" i="8"/>
  <c r="AB349" i="8"/>
  <c r="AB376" i="8"/>
  <c r="AB48" i="8"/>
  <c r="AB482" i="8"/>
  <c r="AB239" i="8"/>
  <c r="AB144" i="8"/>
  <c r="AB329" i="8"/>
  <c r="AB308" i="8"/>
  <c r="AB221" i="8"/>
  <c r="AB142" i="8"/>
  <c r="AB300" i="8"/>
  <c r="AB365" i="8"/>
  <c r="AB148" i="8"/>
  <c r="AB217" i="8"/>
  <c r="AB111" i="8"/>
  <c r="AB77" i="8"/>
  <c r="AB24" i="8"/>
  <c r="AB455" i="8"/>
  <c r="AB364" i="8"/>
  <c r="AB225" i="8"/>
  <c r="AB309" i="8"/>
  <c r="AB331" i="8"/>
  <c r="AB267" i="8"/>
  <c r="AB33" i="8"/>
  <c r="AB428" i="8"/>
  <c r="AB53" i="8"/>
  <c r="AB178" i="8"/>
  <c r="AB273" i="8"/>
  <c r="AB346" i="8"/>
  <c r="AB423" i="8"/>
  <c r="AB175" i="8"/>
  <c r="AB290" i="8"/>
  <c r="AB473" i="8"/>
  <c r="AB84" i="8"/>
  <c r="AB54" i="8"/>
  <c r="AB86" i="8"/>
  <c r="AB106" i="8"/>
  <c r="AB402" i="8"/>
  <c r="AB493" i="8"/>
  <c r="AB495" i="8"/>
  <c r="AB34" i="8"/>
  <c r="AB11" i="8"/>
  <c r="AB136" i="8"/>
  <c r="AB190" i="8"/>
  <c r="AB67" i="8"/>
  <c r="AB56" i="8"/>
  <c r="AB78" i="8"/>
  <c r="AB391" i="8"/>
  <c r="AB401" i="8"/>
  <c r="AB150" i="8"/>
  <c r="AB220" i="8"/>
  <c r="AB322" i="8"/>
  <c r="AB397" i="8"/>
  <c r="AB152" i="8"/>
  <c r="AB282" i="8"/>
  <c r="AB467" i="8"/>
  <c r="AB85" i="8"/>
  <c r="AB107" i="8"/>
  <c r="AB114" i="8"/>
  <c r="AB342" i="8"/>
  <c r="AB371" i="8"/>
  <c r="AB124" i="8"/>
  <c r="AB127" i="8"/>
  <c r="AB436" i="8"/>
  <c r="AB227" i="8"/>
  <c r="AB231" i="8"/>
  <c r="AB147" i="8"/>
  <c r="AB345" i="8"/>
  <c r="AB185" i="8"/>
  <c r="AB79" i="8"/>
  <c r="AB196" i="8"/>
  <c r="AB370" i="8"/>
  <c r="AB400" i="8"/>
  <c r="AB140" i="8"/>
  <c r="AB207" i="8"/>
  <c r="AB304" i="8"/>
  <c r="AB377" i="8"/>
  <c r="AB457" i="8"/>
  <c r="AB199" i="8"/>
  <c r="AB339" i="8"/>
  <c r="AB132" i="8"/>
  <c r="AB39" i="8"/>
  <c r="AB274" i="8"/>
  <c r="AB122" i="8"/>
  <c r="AB116" i="8"/>
  <c r="AB415" i="8"/>
  <c r="AB494" i="8"/>
  <c r="AB45" i="8"/>
  <c r="AB74" i="8"/>
  <c r="AB440" i="8"/>
  <c r="AB112" i="8"/>
  <c r="AB393" i="8"/>
  <c r="AB486" i="8"/>
  <c r="AB420" i="8"/>
  <c r="AB275" i="8"/>
  <c r="AB340" i="8"/>
  <c r="AB197" i="8"/>
  <c r="AB93" i="8"/>
  <c r="AB458" i="8"/>
  <c r="AB55" i="8"/>
  <c r="AB279" i="8"/>
  <c r="AB353" i="8"/>
  <c r="AB352" i="8"/>
  <c r="AB40" i="8"/>
  <c r="AB310" i="8"/>
  <c r="AB94" i="8"/>
  <c r="AB186" i="8"/>
  <c r="AB240" i="8"/>
  <c r="AB456" i="8"/>
  <c r="AB487" i="8"/>
  <c r="AB414" i="8"/>
  <c r="AC73" i="8"/>
  <c r="AC104" i="8"/>
  <c r="AC503" i="8"/>
  <c r="AC511" i="8"/>
  <c r="AC519" i="8"/>
  <c r="AC527" i="8"/>
  <c r="AC535" i="8"/>
  <c r="AC543" i="8"/>
  <c r="AC92" i="8"/>
  <c r="AC498" i="8"/>
  <c r="AC506" i="8"/>
  <c r="AC514" i="8"/>
  <c r="AC522" i="8"/>
  <c r="AC530" i="8"/>
  <c r="AC538" i="8"/>
  <c r="AC546" i="8"/>
  <c r="AC97" i="8"/>
  <c r="AC501" i="8"/>
  <c r="AC509" i="8"/>
  <c r="AC517" i="8"/>
  <c r="AC525" i="8"/>
  <c r="AC533" i="8"/>
  <c r="AC541" i="8"/>
  <c r="AC119" i="8"/>
  <c r="AC496" i="8"/>
  <c r="AC504" i="8"/>
  <c r="AC512" i="8"/>
  <c r="AC520" i="8"/>
  <c r="AC528" i="8"/>
  <c r="AC536" i="8"/>
  <c r="AC544" i="8"/>
  <c r="AC29" i="8"/>
  <c r="AC499" i="8"/>
  <c r="AC507" i="8"/>
  <c r="AC515" i="8"/>
  <c r="AC523" i="8"/>
  <c r="AC531" i="8"/>
  <c r="AC539" i="8"/>
  <c r="AC547" i="8"/>
  <c r="AC60" i="8"/>
  <c r="AC502" i="8"/>
  <c r="AC510" i="8"/>
  <c r="AC518" i="8"/>
  <c r="AC526" i="8"/>
  <c r="AC534" i="8"/>
  <c r="AC542" i="8"/>
  <c r="AC80" i="8"/>
  <c r="AC500" i="8"/>
  <c r="AC508" i="8"/>
  <c r="AC516" i="8"/>
  <c r="AC524" i="8"/>
  <c r="AC532" i="8"/>
  <c r="AC540" i="8"/>
  <c r="AC505" i="8"/>
  <c r="AC554" i="8"/>
  <c r="AC562" i="8"/>
  <c r="AC570" i="8"/>
  <c r="AC578" i="8"/>
  <c r="AC586" i="8"/>
  <c r="AC594" i="8"/>
  <c r="AC529" i="8"/>
  <c r="AC549" i="8"/>
  <c r="AC557" i="8"/>
  <c r="AC565" i="8"/>
  <c r="AC573" i="8"/>
  <c r="AC581" i="8"/>
  <c r="AC589" i="8"/>
  <c r="AC597" i="8"/>
  <c r="AC75" i="8"/>
  <c r="AC552" i="8"/>
  <c r="AC560" i="8"/>
  <c r="AC568" i="8"/>
  <c r="AC576" i="8"/>
  <c r="AC584" i="8"/>
  <c r="AC592" i="8"/>
  <c r="AC513" i="8"/>
  <c r="AC555" i="8"/>
  <c r="AC563" i="8"/>
  <c r="AC571" i="8"/>
  <c r="AC579" i="8"/>
  <c r="AC587" i="8"/>
  <c r="AC595" i="8"/>
  <c r="AC208" i="8"/>
  <c r="AC537" i="8"/>
  <c r="AC550" i="8"/>
  <c r="AC558" i="8"/>
  <c r="AC566" i="8"/>
  <c r="AC574" i="8"/>
  <c r="AC582" i="8"/>
  <c r="AC590" i="8"/>
  <c r="AC598" i="8"/>
  <c r="AC497" i="8"/>
  <c r="AC553" i="8"/>
  <c r="AC561" i="8"/>
  <c r="AC569" i="8"/>
  <c r="AC577" i="8"/>
  <c r="AC585" i="8"/>
  <c r="AC593" i="8"/>
  <c r="AC210" i="8"/>
  <c r="AC251" i="8"/>
  <c r="AC545" i="8"/>
  <c r="AC551" i="8"/>
  <c r="AC559" i="8"/>
  <c r="AC567" i="8"/>
  <c r="AC575" i="8"/>
  <c r="AC583" i="8"/>
  <c r="AC591" i="8"/>
  <c r="AC599" i="8"/>
  <c r="AC588" i="8"/>
  <c r="AC548" i="8"/>
  <c r="AC134" i="8"/>
  <c r="AC333" i="8"/>
  <c r="AC82" i="8"/>
  <c r="AC483" i="8"/>
  <c r="AC459" i="8"/>
  <c r="AC163" i="8"/>
  <c r="AC118" i="8"/>
  <c r="AC17" i="8"/>
  <c r="AC176" i="8"/>
  <c r="AC16" i="8"/>
  <c r="AC299" i="8"/>
  <c r="AC42" i="8"/>
  <c r="AC303" i="8"/>
  <c r="AC72" i="8"/>
  <c r="AC174" i="8"/>
  <c r="AC20" i="8"/>
  <c r="AC95" i="8"/>
  <c r="AC154" i="8"/>
  <c r="AC191" i="8"/>
  <c r="AC246" i="8"/>
  <c r="AC335" i="8"/>
  <c r="AC326" i="8"/>
  <c r="AC432" i="8"/>
  <c r="AC159" i="8"/>
  <c r="AC203" i="8"/>
  <c r="AC572" i="8"/>
  <c r="AC596" i="8"/>
  <c r="AC287" i="8"/>
  <c r="AC102" i="8"/>
  <c r="AC103" i="8"/>
  <c r="AC389" i="8"/>
  <c r="AC429" i="8"/>
  <c r="AC302" i="8"/>
  <c r="AC387" i="8"/>
  <c r="AC366" i="8"/>
  <c r="AC461" i="8"/>
  <c r="AC257" i="8"/>
  <c r="AC421" i="8"/>
  <c r="AC90" i="8"/>
  <c r="AC253" i="8"/>
  <c r="AC130" i="8"/>
  <c r="AC292" i="8"/>
  <c r="AC474" i="8"/>
  <c r="AC480" i="8"/>
  <c r="AC247" i="8"/>
  <c r="AC204" i="8"/>
  <c r="AC311" i="8"/>
  <c r="AC348" i="8"/>
  <c r="AC383" i="8"/>
  <c r="AC313" i="8"/>
  <c r="AC281" i="8"/>
  <c r="AC242" i="8"/>
  <c r="AC521" i="8"/>
  <c r="AC556" i="8"/>
  <c r="AC580" i="8"/>
  <c r="AC19" i="8"/>
  <c r="AC448" i="8"/>
  <c r="AC315" i="8"/>
  <c r="AC5" i="8"/>
  <c r="AC26" i="8"/>
  <c r="AC96" i="8"/>
  <c r="AC31" i="8"/>
  <c r="AC296" i="8"/>
  <c r="AC319" i="8"/>
  <c r="AC254" i="8"/>
  <c r="AC62" i="8"/>
  <c r="AC284" i="8"/>
  <c r="AC441" i="8"/>
  <c r="AC297" i="8"/>
  <c r="AC156" i="8"/>
  <c r="AC30" i="8"/>
  <c r="AC236" i="8"/>
  <c r="AC384" i="8"/>
  <c r="AC151" i="8"/>
  <c r="AC165" i="8"/>
  <c r="AC321" i="8"/>
  <c r="AC161" i="8"/>
  <c r="AC23" i="8"/>
  <c r="AC286" i="8"/>
  <c r="AC12" i="8"/>
  <c r="AC564" i="8"/>
  <c r="AC271" i="8"/>
  <c r="AC354" i="8"/>
  <c r="AC316" i="8"/>
  <c r="AC47" i="8"/>
  <c r="AC213" i="8"/>
  <c r="AC291" i="8"/>
  <c r="AC250" i="8"/>
  <c r="AC403" i="8"/>
  <c r="AC484" i="8"/>
  <c r="AC426" i="8"/>
  <c r="AC294" i="8"/>
  <c r="AC411" i="8"/>
  <c r="AC477" i="8"/>
  <c r="AC66" i="8"/>
  <c r="AC317" i="8"/>
  <c r="AC173" i="8"/>
  <c r="AC307" i="8"/>
  <c r="AC363" i="8"/>
  <c r="AC479" i="8"/>
  <c r="AC125" i="8"/>
  <c r="AC385" i="8"/>
  <c r="AC453" i="8"/>
  <c r="AC359" i="8"/>
  <c r="AC261" i="8"/>
  <c r="AC209" i="8"/>
  <c r="AC128" i="8"/>
  <c r="AC398" i="8"/>
  <c r="AC347" i="8"/>
  <c r="AC49" i="8"/>
  <c r="AC469" i="8"/>
  <c r="AC312" i="8"/>
  <c r="AC115" i="8"/>
  <c r="AC260" i="8"/>
  <c r="AC381" i="8"/>
  <c r="AC427" i="8"/>
  <c r="AC71" i="8"/>
  <c r="AC358" i="8"/>
  <c r="AC216" i="8"/>
  <c r="AC164" i="8"/>
  <c r="AC351" i="8"/>
  <c r="AC394" i="8"/>
  <c r="AC454" i="8"/>
  <c r="AC8" i="8"/>
  <c r="AC195" i="8"/>
  <c r="AC241" i="8"/>
  <c r="AC58" i="8"/>
  <c r="AC100" i="8"/>
  <c r="AC404" i="8"/>
  <c r="AC488" i="8"/>
  <c r="AC378" i="8"/>
  <c r="AC405" i="8"/>
  <c r="AC419" i="8"/>
  <c r="AC320" i="8"/>
  <c r="AC289" i="8"/>
  <c r="AC410" i="8"/>
  <c r="AC32" i="8"/>
  <c r="AC126" i="8"/>
  <c r="AC57" i="8"/>
  <c r="AC367" i="8"/>
  <c r="AC301" i="8"/>
  <c r="AC379" i="8"/>
  <c r="AC184" i="8"/>
  <c r="AC212" i="8"/>
  <c r="AC162" i="8"/>
  <c r="AC181" i="8"/>
  <c r="AC368" i="8"/>
  <c r="AC138" i="8"/>
  <c r="AC324" i="8"/>
  <c r="AC202" i="8"/>
  <c r="AC343" i="8"/>
  <c r="AC258" i="8"/>
  <c r="AC83" i="8"/>
  <c r="AC3" i="8"/>
  <c r="AC265" i="8"/>
  <c r="AC235" i="8"/>
  <c r="AC475" i="8"/>
  <c r="AC105" i="8"/>
  <c r="AC293" i="8"/>
  <c r="AC341" i="8"/>
  <c r="AC113" i="8"/>
  <c r="AC182" i="8"/>
  <c r="AC143" i="8"/>
  <c r="AC272" i="8"/>
  <c r="AC52" i="8"/>
  <c r="AC35" i="8"/>
  <c r="AC445" i="8"/>
  <c r="AC431" i="8"/>
  <c r="AC388" i="8"/>
  <c r="AC171" i="8"/>
  <c r="AC433" i="8"/>
  <c r="AC234" i="8"/>
  <c r="AC232" i="8"/>
  <c r="AC146" i="8"/>
  <c r="AC88" i="8"/>
  <c r="AC323" i="8"/>
  <c r="AC249" i="8"/>
  <c r="AC485" i="8"/>
  <c r="AC22" i="8"/>
  <c r="AC237" i="8"/>
  <c r="AC372" i="8"/>
  <c r="AC81" i="8"/>
  <c r="AC205" i="8"/>
  <c r="AC168" i="8"/>
  <c r="AC418" i="8"/>
  <c r="AC451" i="8"/>
  <c r="AC266" i="8"/>
  <c r="AC211" i="8"/>
  <c r="AC408" i="8"/>
  <c r="AC41" i="8"/>
  <c r="AC452" i="8"/>
  <c r="AC63" i="8"/>
  <c r="AC2" i="8"/>
  <c r="AC219" i="8"/>
  <c r="AC123" i="8"/>
  <c r="AC223" i="8"/>
  <c r="AC149" i="8"/>
  <c r="AC224" i="8"/>
  <c r="AC437" i="8"/>
  <c r="AC252" i="8"/>
  <c r="AC7" i="8"/>
  <c r="AC245" i="8"/>
  <c r="AC194" i="8"/>
  <c r="AC443" i="8"/>
  <c r="AC226" i="8"/>
  <c r="AC407" i="8"/>
  <c r="AC472" i="8"/>
  <c r="AC188" i="8"/>
  <c r="AC471" i="8"/>
  <c r="AC399" i="8"/>
  <c r="AC117" i="8"/>
  <c r="AC158" i="8"/>
  <c r="AC65" i="8"/>
  <c r="AC434" i="8"/>
  <c r="AC43" i="8"/>
  <c r="AC256" i="8"/>
  <c r="AC14" i="8"/>
  <c r="AC169" i="8"/>
  <c r="AC298" i="8"/>
  <c r="AC386" i="8"/>
  <c r="AC396" i="8"/>
  <c r="AC167" i="8"/>
  <c r="AC76" i="8"/>
  <c r="AC15" i="8"/>
  <c r="AC89" i="8"/>
  <c r="AC413" i="8"/>
  <c r="AC10" i="8"/>
  <c r="AC101" i="8"/>
  <c r="AC64" i="8"/>
  <c r="AC374" i="8"/>
  <c r="AC198" i="8"/>
  <c r="AC369" i="8"/>
  <c r="AC193" i="8"/>
  <c r="AC135" i="8"/>
  <c r="AC328" i="8"/>
  <c r="AC145" i="8"/>
  <c r="AC337" i="8"/>
  <c r="AC230" i="8"/>
  <c r="AC412" i="8"/>
  <c r="AC177" i="8"/>
  <c r="AC460" i="8"/>
  <c r="AC330" i="8"/>
  <c r="AC444" i="8"/>
  <c r="AC44" i="8"/>
  <c r="AC38" i="8"/>
  <c r="AC395" i="8"/>
  <c r="AC270" i="8"/>
  <c r="AC306" i="8"/>
  <c r="AC490" i="8"/>
  <c r="AC336" i="8"/>
  <c r="AC248" i="8"/>
  <c r="AC338" i="8"/>
  <c r="AC492" i="8"/>
  <c r="AC318" i="8"/>
  <c r="AC380" i="8"/>
  <c r="AC9" i="8"/>
  <c r="AC361" i="8"/>
  <c r="AC285" i="8"/>
  <c r="AC325" i="8"/>
  <c r="AC201" i="8"/>
  <c r="AC183" i="8"/>
  <c r="AC464" i="8"/>
  <c r="AC109" i="8"/>
  <c r="AC356" i="8"/>
  <c r="AC153" i="8"/>
  <c r="AC406" i="8"/>
  <c r="AC214" i="8"/>
  <c r="AC438" i="8"/>
  <c r="AC468" i="8"/>
  <c r="AC141" i="8"/>
  <c r="AC350" i="8"/>
  <c r="AC21" i="8"/>
  <c r="AC360" i="8"/>
  <c r="AC314" i="8"/>
  <c r="AC305" i="8"/>
  <c r="AC375" i="8"/>
  <c r="AC87" i="8"/>
  <c r="AC255" i="8"/>
  <c r="AC264" i="8"/>
  <c r="AC67" i="8"/>
  <c r="AC45" i="8"/>
  <c r="AC309" i="8"/>
  <c r="AC436" i="8"/>
  <c r="AC420" i="8"/>
  <c r="AC34" i="8"/>
  <c r="AC185" i="8"/>
  <c r="AC24" i="8"/>
  <c r="AC56" i="8"/>
  <c r="AC74" i="8"/>
  <c r="AC331" i="8"/>
  <c r="AC227" i="8"/>
  <c r="AC279" i="8"/>
  <c r="AC11" i="8"/>
  <c r="AC79" i="8"/>
  <c r="AC455" i="8"/>
  <c r="AC78" i="8"/>
  <c r="AC440" i="8"/>
  <c r="AC267" i="8"/>
  <c r="AC231" i="8"/>
  <c r="AC487" i="8"/>
  <c r="AC136" i="8"/>
  <c r="AC196" i="8"/>
  <c r="AC364" i="8"/>
  <c r="AC147" i="8"/>
  <c r="AC190" i="8"/>
  <c r="AC225" i="8"/>
  <c r="AC112" i="8"/>
  <c r="AC345" i="8"/>
  <c r="AC462" i="8"/>
  <c r="AC450" i="8"/>
  <c r="AC155" i="8"/>
  <c r="AC280" i="8"/>
  <c r="AC470" i="8"/>
  <c r="AC59" i="8"/>
  <c r="AC344" i="8"/>
  <c r="AC172" i="8"/>
  <c r="AC244" i="8"/>
  <c r="AC465" i="8"/>
  <c r="AC61" i="8"/>
  <c r="AC392" i="8"/>
  <c r="AC46" i="8"/>
  <c r="AC439" i="8"/>
  <c r="AC25" i="8"/>
  <c r="AC51" i="8"/>
  <c r="AC170" i="8"/>
  <c r="AC215" i="8"/>
  <c r="AC233" i="8"/>
  <c r="AC463" i="8"/>
  <c r="AC98" i="8"/>
  <c r="AC192" i="8"/>
  <c r="AC179" i="8"/>
  <c r="AC108" i="8"/>
  <c r="AC489" i="8"/>
  <c r="AC327" i="8"/>
  <c r="AC481" i="8"/>
  <c r="AC228" i="8"/>
  <c r="AC269" i="8"/>
  <c r="AC189" i="8"/>
  <c r="AC362" i="8"/>
  <c r="AC476" i="8"/>
  <c r="AC180" i="8"/>
  <c r="AC222" i="8"/>
  <c r="AC37" i="8"/>
  <c r="AC99" i="8"/>
  <c r="AC28" i="8"/>
  <c r="AC263" i="8"/>
  <c r="AC373" i="8"/>
  <c r="AC262" i="8"/>
  <c r="AC278" i="8"/>
  <c r="AC390" i="8"/>
  <c r="AC417" i="8"/>
  <c r="AC259" i="8"/>
  <c r="AC243" i="8"/>
  <c r="AC13" i="8"/>
  <c r="AC416" i="8"/>
  <c r="AC276" i="8"/>
  <c r="AC478" i="8"/>
  <c r="AC133" i="8"/>
  <c r="AC206" i="8"/>
  <c r="AC36" i="8"/>
  <c r="AC442" i="8"/>
  <c r="AC69" i="8"/>
  <c r="AC120" i="8"/>
  <c r="AC425" i="8"/>
  <c r="AC288" i="8"/>
  <c r="AC430" i="8"/>
  <c r="AC18" i="8"/>
  <c r="AC491" i="8"/>
  <c r="AC277" i="8"/>
  <c r="AC187" i="8"/>
  <c r="AC332" i="8"/>
  <c r="AC435" i="8"/>
  <c r="AC268" i="8"/>
  <c r="AC160" i="8"/>
  <c r="AC355" i="8"/>
  <c r="AC447" i="8"/>
  <c r="AC200" i="8"/>
  <c r="AC218" i="8"/>
  <c r="AC68" i="8"/>
  <c r="AC334" i="8"/>
  <c r="AC409" i="8"/>
  <c r="AC50" i="8"/>
  <c r="AC91" i="8"/>
  <c r="AC229" i="8"/>
  <c r="AC238" i="8"/>
  <c r="AC422" i="8"/>
  <c r="AC166" i="8"/>
  <c r="AC449" i="8"/>
  <c r="AC6" i="8"/>
  <c r="AC139" i="8"/>
  <c r="AC295" i="8"/>
  <c r="AC27" i="8"/>
  <c r="AC466" i="8"/>
  <c r="AC157" i="8"/>
  <c r="AC131" i="8"/>
  <c r="AC137" i="8"/>
  <c r="AC283" i="8"/>
  <c r="AC357" i="8"/>
  <c r="AC382" i="8"/>
  <c r="AC424" i="8"/>
  <c r="AC349" i="8"/>
  <c r="AC376" i="8"/>
  <c r="AC48" i="8"/>
  <c r="AC482" i="8"/>
  <c r="AC239" i="8"/>
  <c r="AC144" i="8"/>
  <c r="AC329" i="8"/>
  <c r="AC308" i="8"/>
  <c r="AC221" i="8"/>
  <c r="AC142" i="8"/>
  <c r="AC300" i="8"/>
  <c r="AC365" i="8"/>
  <c r="AC121" i="8"/>
  <c r="AC40" i="8"/>
  <c r="AC393" i="8"/>
  <c r="AC458" i="8"/>
  <c r="AC186" i="8"/>
  <c r="AC275" i="8"/>
  <c r="AC353" i="8"/>
  <c r="AC456" i="8"/>
  <c r="AC197" i="8"/>
  <c r="AC310" i="8"/>
  <c r="AC486" i="8"/>
  <c r="AC55" i="8"/>
  <c r="AC240" i="8"/>
  <c r="AC340" i="8"/>
  <c r="AC352" i="8"/>
  <c r="AC414" i="8"/>
  <c r="AC93" i="8"/>
  <c r="AC94" i="8"/>
  <c r="AC111" i="8"/>
  <c r="AC33" i="8"/>
  <c r="AC428" i="8"/>
  <c r="AC53" i="8"/>
  <c r="AC178" i="8"/>
  <c r="AC273" i="8"/>
  <c r="AC346" i="8"/>
  <c r="AC423" i="8"/>
  <c r="AC175" i="8"/>
  <c r="AC290" i="8"/>
  <c r="AC473" i="8"/>
  <c r="AC84" i="8"/>
  <c r="AC54" i="8"/>
  <c r="AC86" i="8"/>
  <c r="AC106" i="8"/>
  <c r="AC402" i="8"/>
  <c r="AC493" i="8"/>
  <c r="AC495" i="8"/>
  <c r="AC110" i="8"/>
  <c r="AC217" i="8"/>
  <c r="AC391" i="8"/>
  <c r="AC401" i="8"/>
  <c r="AC150" i="8"/>
  <c r="AC220" i="8"/>
  <c r="AC322" i="8"/>
  <c r="AC397" i="8"/>
  <c r="AC152" i="8"/>
  <c r="AC282" i="8"/>
  <c r="AC467" i="8"/>
  <c r="AC85" i="8"/>
  <c r="AC107" i="8"/>
  <c r="AC114" i="8"/>
  <c r="AC342" i="8"/>
  <c r="AC371" i="8"/>
  <c r="AC124" i="8"/>
  <c r="AC127" i="8"/>
  <c r="AC148" i="8"/>
  <c r="AC446" i="8"/>
  <c r="AC370" i="8"/>
  <c r="AC400" i="8"/>
  <c r="AC140" i="8"/>
  <c r="AC207" i="8"/>
  <c r="AC304" i="8"/>
  <c r="AC377" i="8"/>
  <c r="AC457" i="8"/>
  <c r="AC199" i="8"/>
  <c r="AC339" i="8"/>
  <c r="AC132" i="8"/>
  <c r="AC39" i="8"/>
  <c r="AC274" i="8"/>
  <c r="AC122" i="8"/>
  <c r="AC116" i="8"/>
  <c r="AC415" i="8"/>
  <c r="AC494" i="8"/>
  <c r="AC77" i="8"/>
  <c r="J505" i="11"/>
  <c r="J537" i="11"/>
  <c r="J569" i="11"/>
  <c r="J331" i="11"/>
  <c r="J494" i="11"/>
  <c r="J524" i="11"/>
  <c r="J556" i="11"/>
  <c r="J588" i="11"/>
  <c r="J507" i="11"/>
  <c r="J539" i="11"/>
  <c r="J571" i="11"/>
  <c r="J374" i="11"/>
  <c r="J420" i="11"/>
  <c r="J227" i="11"/>
  <c r="J118" i="11"/>
  <c r="J586" i="11"/>
  <c r="J36" i="11"/>
  <c r="J534" i="11"/>
  <c r="J435" i="11"/>
  <c r="J502" i="11"/>
  <c r="J246" i="11"/>
  <c r="J404" i="11"/>
  <c r="J215" i="11"/>
  <c r="J430" i="11"/>
  <c r="J518" i="11"/>
  <c r="J234" i="11"/>
  <c r="J244" i="11"/>
  <c r="J409" i="11"/>
  <c r="J413" i="11"/>
  <c r="J189" i="11"/>
  <c r="J133" i="11"/>
  <c r="J488" i="11"/>
  <c r="J325" i="11"/>
  <c r="J444" i="11"/>
  <c r="J382" i="11"/>
  <c r="J176" i="11"/>
  <c r="J272" i="11"/>
  <c r="J440" i="11"/>
  <c r="J461" i="11"/>
  <c r="J308" i="11"/>
  <c r="J226" i="11"/>
  <c r="J318" i="11"/>
  <c r="J487" i="11"/>
  <c r="J423" i="11"/>
  <c r="J40" i="11"/>
  <c r="J250" i="11"/>
  <c r="J104" i="11"/>
  <c r="J337" i="11"/>
  <c r="J163" i="11"/>
  <c r="J222" i="11"/>
  <c r="J275" i="11"/>
  <c r="J350" i="11"/>
  <c r="J428" i="11"/>
  <c r="J476" i="11"/>
  <c r="J75" i="11"/>
  <c r="J224" i="11"/>
  <c r="J317" i="11"/>
  <c r="J386" i="11"/>
  <c r="J347" i="11"/>
  <c r="J362" i="11"/>
  <c r="J302" i="11"/>
  <c r="J336" i="11"/>
  <c r="J72" i="11"/>
  <c r="J416" i="11"/>
  <c r="J509" i="11"/>
  <c r="J541" i="11"/>
  <c r="J573" i="11"/>
  <c r="J94" i="11"/>
  <c r="J503" i="11"/>
  <c r="J528" i="11"/>
  <c r="J560" i="11"/>
  <c r="J592" i="11"/>
  <c r="J511" i="11"/>
  <c r="J543" i="11"/>
  <c r="J575" i="11"/>
  <c r="J261" i="11"/>
  <c r="J285" i="11"/>
  <c r="J469" i="11"/>
  <c r="J365" i="11"/>
  <c r="J61" i="11"/>
  <c r="J514" i="11"/>
  <c r="J550" i="11"/>
  <c r="J364" i="11"/>
  <c r="J167" i="11"/>
  <c r="J328" i="11"/>
  <c r="J81" i="11"/>
  <c r="J257" i="11"/>
  <c r="J431" i="11"/>
  <c r="J566" i="11"/>
  <c r="J387" i="11"/>
  <c r="J137" i="11"/>
  <c r="J214" i="11"/>
  <c r="J478" i="11"/>
  <c r="J220" i="11"/>
  <c r="J57" i="11"/>
  <c r="J164" i="11"/>
  <c r="J352" i="11"/>
  <c r="J473" i="11"/>
  <c r="J395" i="11"/>
  <c r="J180" i="11"/>
  <c r="J283" i="11"/>
  <c r="J453" i="11"/>
  <c r="J462" i="11"/>
  <c r="J309" i="11"/>
  <c r="J252" i="11"/>
  <c r="J348" i="11"/>
  <c r="J140" i="11"/>
  <c r="J450" i="11"/>
  <c r="J119" i="11"/>
  <c r="J114" i="11"/>
  <c r="J480" i="11"/>
  <c r="J353" i="11"/>
  <c r="J170" i="11"/>
  <c r="J229" i="11"/>
  <c r="J276" i="11"/>
  <c r="J351" i="11"/>
  <c r="J126" i="11"/>
  <c r="J103" i="11"/>
  <c r="J37" i="11"/>
  <c r="J225" i="11"/>
  <c r="J327" i="11"/>
  <c r="J394" i="11"/>
  <c r="J458" i="11"/>
  <c r="J417" i="11"/>
  <c r="J99" i="11"/>
  <c r="J346" i="11"/>
  <c r="J25" i="11"/>
  <c r="J452" i="11"/>
  <c r="J513" i="11"/>
  <c r="J545" i="11"/>
  <c r="J577" i="11"/>
  <c r="J424" i="11"/>
  <c r="J101" i="11"/>
  <c r="J532" i="11"/>
  <c r="J564" i="11"/>
  <c r="J596" i="11"/>
  <c r="J515" i="11"/>
  <c r="J547" i="11"/>
  <c r="J579" i="11"/>
  <c r="J359" i="11"/>
  <c r="J70" i="11"/>
  <c r="J372" i="11"/>
  <c r="J496" i="11"/>
  <c r="J510" i="11"/>
  <c r="J530" i="11"/>
  <c r="J582" i="11"/>
  <c r="J177" i="11"/>
  <c r="J245" i="11"/>
  <c r="J408" i="11"/>
  <c r="J221" i="11"/>
  <c r="J270" i="11"/>
  <c r="J93" i="11"/>
  <c r="J598" i="11"/>
  <c r="J426" i="11"/>
  <c r="J465" i="11"/>
  <c r="J169" i="11"/>
  <c r="J54" i="11"/>
  <c r="J258" i="11"/>
  <c r="J288" i="11"/>
  <c r="J168" i="11"/>
  <c r="J368" i="11"/>
  <c r="J280" i="11"/>
  <c r="J402" i="11"/>
  <c r="J200" i="11"/>
  <c r="J326" i="11"/>
  <c r="J491" i="11"/>
  <c r="J463" i="11"/>
  <c r="J400" i="11"/>
  <c r="J253" i="11"/>
  <c r="J381" i="11"/>
  <c r="J145" i="11"/>
  <c r="J131" i="11"/>
  <c r="J274" i="11"/>
  <c r="J314" i="11"/>
  <c r="J165" i="11"/>
  <c r="J425" i="11"/>
  <c r="J171" i="11"/>
  <c r="J113" i="11"/>
  <c r="J287" i="11"/>
  <c r="J125" i="11"/>
  <c r="J437" i="11"/>
  <c r="J201" i="11"/>
  <c r="J35" i="11"/>
  <c r="J228" i="11"/>
  <c r="J332" i="11"/>
  <c r="J396" i="11"/>
  <c r="J127" i="11"/>
  <c r="J448" i="11"/>
  <c r="J116" i="11"/>
  <c r="J399" i="11"/>
  <c r="J342" i="11"/>
  <c r="J501" i="11"/>
  <c r="J517" i="11"/>
  <c r="J549" i="11"/>
  <c r="J581" i="11"/>
  <c r="J497" i="11"/>
  <c r="J106" i="11"/>
  <c r="J536" i="11"/>
  <c r="J568" i="11"/>
  <c r="J493" i="11"/>
  <c r="J519" i="11"/>
  <c r="J551" i="11"/>
  <c r="J583" i="11"/>
  <c r="J363" i="11"/>
  <c r="J297" i="11"/>
  <c r="J470" i="11"/>
  <c r="J506" i="11"/>
  <c r="J526" i="11"/>
  <c r="J546" i="11"/>
  <c r="J235" i="11"/>
  <c r="J406" i="11"/>
  <c r="J341" i="11"/>
  <c r="J213" i="11"/>
  <c r="J338" i="11"/>
  <c r="J320" i="11"/>
  <c r="J289" i="11"/>
  <c r="J455" i="11"/>
  <c r="J241" i="11"/>
  <c r="J282" i="11"/>
  <c r="J58" i="11"/>
  <c r="J284" i="11"/>
  <c r="J306" i="11"/>
  <c r="J334" i="11"/>
  <c r="J184" i="11"/>
  <c r="J378" i="11"/>
  <c r="J484" i="11"/>
  <c r="J403" i="11"/>
  <c r="J212" i="11"/>
  <c r="J345" i="11"/>
  <c r="J143" i="11"/>
  <c r="J479" i="11"/>
  <c r="J456" i="11"/>
  <c r="J254" i="11"/>
  <c r="J415" i="11"/>
  <c r="J148" i="11"/>
  <c r="J120" i="11"/>
  <c r="J90" i="11"/>
  <c r="J53" i="11"/>
  <c r="J182" i="11"/>
  <c r="J433" i="11"/>
  <c r="J172" i="11"/>
  <c r="J247" i="11"/>
  <c r="J295" i="11"/>
  <c r="J390" i="11"/>
  <c r="J464" i="11"/>
  <c r="J134" i="11"/>
  <c r="J49" i="11"/>
  <c r="J231" i="11"/>
  <c r="J339" i="11"/>
  <c r="J459" i="11"/>
  <c r="J139" i="11"/>
  <c r="J499" i="11"/>
  <c r="J150" i="11"/>
  <c r="J422" i="11"/>
  <c r="J173" i="11"/>
  <c r="J495" i="11"/>
  <c r="J521" i="11"/>
  <c r="J553" i="11"/>
  <c r="J585" i="11"/>
  <c r="J263" i="11"/>
  <c r="J508" i="11"/>
  <c r="J540" i="11"/>
  <c r="J572" i="11"/>
  <c r="J498" i="11"/>
  <c r="J523" i="11"/>
  <c r="J555" i="11"/>
  <c r="J587" i="11"/>
  <c r="J237" i="11"/>
  <c r="J60" i="11"/>
  <c r="J442" i="11"/>
  <c r="J522" i="11"/>
  <c r="J542" i="11"/>
  <c r="J562" i="11"/>
  <c r="J393" i="11"/>
  <c r="J419" i="11"/>
  <c r="J141" i="11"/>
  <c r="J217" i="11"/>
  <c r="J438" i="11"/>
  <c r="J322" i="11"/>
  <c r="J130" i="11"/>
  <c r="J366" i="11"/>
  <c r="J477" i="11"/>
  <c r="J142" i="11"/>
  <c r="J249" i="11"/>
  <c r="J445" i="11"/>
  <c r="J323" i="11"/>
  <c r="J360" i="11"/>
  <c r="J185" i="11"/>
  <c r="J379" i="11"/>
  <c r="J190" i="11"/>
  <c r="J436" i="11"/>
  <c r="J218" i="11"/>
  <c r="J354" i="11"/>
  <c r="J174" i="11"/>
  <c r="J486" i="11"/>
  <c r="J485" i="11"/>
  <c r="J277" i="11"/>
  <c r="J427" i="11"/>
  <c r="J251" i="11"/>
  <c r="J41" i="11"/>
  <c r="J279" i="11"/>
  <c r="J110" i="11"/>
  <c r="J203" i="11"/>
  <c r="J439" i="11"/>
  <c r="J183" i="11"/>
  <c r="J260" i="11"/>
  <c r="J124" i="11"/>
  <c r="J401" i="11"/>
  <c r="J115" i="11"/>
  <c r="J108" i="11"/>
  <c r="J157" i="11"/>
  <c r="J239" i="11"/>
  <c r="J355" i="11"/>
  <c r="J460" i="11"/>
  <c r="J188" i="11"/>
  <c r="J102" i="11"/>
  <c r="J175" i="11"/>
  <c r="J451" i="11"/>
  <c r="J207" i="11"/>
  <c r="J504" i="11"/>
  <c r="J525" i="11"/>
  <c r="J557" i="11"/>
  <c r="J589" i="11"/>
  <c r="J370" i="11"/>
  <c r="J512" i="11"/>
  <c r="J544" i="11"/>
  <c r="J576" i="11"/>
  <c r="J77" i="11"/>
  <c r="J527" i="11"/>
  <c r="J559" i="11"/>
  <c r="J591" i="11"/>
  <c r="J449" i="11"/>
  <c r="J443" i="11"/>
  <c r="J490" i="11"/>
  <c r="J538" i="11"/>
  <c r="J558" i="11"/>
  <c r="J578" i="11"/>
  <c r="J265" i="11"/>
  <c r="J475" i="11"/>
  <c r="J483" i="11"/>
  <c r="J129" i="11"/>
  <c r="J446" i="11"/>
  <c r="J349" i="11"/>
  <c r="J144" i="11"/>
  <c r="J383" i="11"/>
  <c r="J98" i="11"/>
  <c r="J198" i="11"/>
  <c r="J122" i="11"/>
  <c r="J447" i="11"/>
  <c r="J376" i="11"/>
  <c r="J380" i="11"/>
  <c r="J186" i="11"/>
  <c r="J397" i="11"/>
  <c r="J193" i="11"/>
  <c r="J468" i="11"/>
  <c r="J223" i="11"/>
  <c r="J377" i="11"/>
  <c r="J197" i="11"/>
  <c r="J151" i="11"/>
  <c r="J166" i="11"/>
  <c r="J278" i="11"/>
  <c r="J457" i="11"/>
  <c r="J256" i="11"/>
  <c r="J154" i="11"/>
  <c r="J291" i="11"/>
  <c r="J385" i="11"/>
  <c r="J310" i="11"/>
  <c r="J153" i="11"/>
  <c r="J202" i="11"/>
  <c r="J267" i="11"/>
  <c r="J321" i="11"/>
  <c r="J407" i="11"/>
  <c r="J466" i="11"/>
  <c r="J123" i="11"/>
  <c r="J158" i="11"/>
  <c r="J255" i="11"/>
  <c r="J356" i="11"/>
  <c r="J147" i="11"/>
  <c r="J243" i="11"/>
  <c r="J97" i="11"/>
  <c r="J216" i="11"/>
  <c r="J500" i="11"/>
  <c r="J273" i="11"/>
  <c r="J86" i="11"/>
  <c r="J529" i="11"/>
  <c r="J561" i="11"/>
  <c r="J593" i="11"/>
  <c r="J281" i="11"/>
  <c r="J516" i="11"/>
  <c r="J548" i="11"/>
  <c r="J580" i="11"/>
  <c r="J135" i="11"/>
  <c r="J531" i="11"/>
  <c r="J563" i="11"/>
  <c r="J595" i="11"/>
  <c r="J375" i="11"/>
  <c r="J441" i="11"/>
  <c r="J196" i="11"/>
  <c r="J554" i="11"/>
  <c r="J574" i="11"/>
  <c r="J594" i="11"/>
  <c r="J266" i="11"/>
  <c r="J467" i="11"/>
  <c r="J152" i="11"/>
  <c r="J300" i="11"/>
  <c r="J489" i="11"/>
  <c r="J391" i="11"/>
  <c r="J187" i="11"/>
  <c r="J301" i="11"/>
  <c r="J192" i="11"/>
  <c r="J248" i="11"/>
  <c r="J299" i="11"/>
  <c r="J160" i="11"/>
  <c r="J414" i="11"/>
  <c r="J388" i="11"/>
  <c r="J271" i="11"/>
  <c r="J412" i="11"/>
  <c r="J208" i="11"/>
  <c r="J155" i="11"/>
  <c r="J238" i="11"/>
  <c r="J398" i="11"/>
  <c r="J205" i="11"/>
  <c r="J262" i="11"/>
  <c r="J199" i="11"/>
  <c r="J286" i="11"/>
  <c r="J481" i="11"/>
  <c r="J294" i="11"/>
  <c r="J232" i="11"/>
  <c r="J304" i="11"/>
  <c r="J421" i="11"/>
  <c r="J311" i="11"/>
  <c r="J156" i="11"/>
  <c r="J204" i="11"/>
  <c r="J268" i="11"/>
  <c r="J324" i="11"/>
  <c r="J410" i="11"/>
  <c r="J471" i="11"/>
  <c r="J121" i="11"/>
  <c r="J181" i="11"/>
  <c r="J259" i="11"/>
  <c r="J361" i="11"/>
  <c r="J191" i="11"/>
  <c r="J335" i="11"/>
  <c r="J316" i="11"/>
  <c r="J315" i="11"/>
  <c r="J492" i="11"/>
  <c r="J333" i="11"/>
  <c r="J76" i="11"/>
  <c r="J533" i="11"/>
  <c r="J565" i="11"/>
  <c r="J597" i="11"/>
  <c r="J344" i="11"/>
  <c r="J520" i="11"/>
  <c r="J552" i="11"/>
  <c r="J584" i="11"/>
  <c r="J85" i="11"/>
  <c r="J535" i="11"/>
  <c r="J567" i="11"/>
  <c r="J599" i="11"/>
  <c r="J236" i="11"/>
  <c r="J89" i="11"/>
  <c r="J206" i="11"/>
  <c r="J570" i="11"/>
  <c r="J590" i="11"/>
  <c r="J59" i="11"/>
  <c r="J319" i="11"/>
  <c r="J179" i="11"/>
  <c r="J211" i="11"/>
  <c r="J303" i="11"/>
  <c r="J162" i="11"/>
  <c r="J411" i="11"/>
  <c r="J51" i="11"/>
  <c r="J392" i="11"/>
  <c r="J230" i="11"/>
  <c r="J290" i="11"/>
  <c r="J313" i="11"/>
  <c r="J178" i="11"/>
  <c r="J219" i="11"/>
  <c r="J474" i="11"/>
  <c r="J293" i="11"/>
  <c r="J429" i="11"/>
  <c r="J264" i="11"/>
  <c r="J161" i="11"/>
  <c r="J240" i="11"/>
  <c r="J405" i="11"/>
  <c r="J233" i="11"/>
  <c r="J307" i="11"/>
  <c r="J210" i="11"/>
  <c r="J296" i="11"/>
  <c r="J482" i="11"/>
  <c r="J418" i="11"/>
  <c r="J242" i="11"/>
  <c r="J305" i="11"/>
  <c r="J434" i="11"/>
  <c r="J312" i="11"/>
  <c r="J159" i="11"/>
  <c r="J209" i="11"/>
  <c r="J269" i="11"/>
  <c r="J330" i="11"/>
  <c r="J105" i="11"/>
  <c r="J472" i="11"/>
  <c r="J117" i="11"/>
  <c r="J194" i="11"/>
  <c r="J298" i="11"/>
  <c r="J384" i="11"/>
  <c r="J87" i="11"/>
  <c r="J343" i="11"/>
  <c r="J367" i="11"/>
  <c r="J329" i="11"/>
  <c r="J107" i="11"/>
  <c r="J357" i="11"/>
  <c r="J292" i="11"/>
  <c r="J432" i="11"/>
  <c r="J373" i="11"/>
  <c r="J138" i="11"/>
  <c r="J371" i="11"/>
  <c r="J389" i="11"/>
  <c r="J146" i="11"/>
  <c r="J67" i="11"/>
  <c r="J369" i="11"/>
  <c r="J195" i="11"/>
  <c r="J136" i="11"/>
  <c r="J358" i="11"/>
  <c r="R77" i="11"/>
  <c r="R527" i="11"/>
  <c r="R559" i="11"/>
  <c r="R591" i="11"/>
  <c r="R424" i="11"/>
  <c r="R477" i="11"/>
  <c r="R169" i="11"/>
  <c r="R320" i="11"/>
  <c r="R22" i="11"/>
  <c r="R161" i="11"/>
  <c r="R496" i="11"/>
  <c r="R533" i="11"/>
  <c r="R576" i="11"/>
  <c r="R442" i="11"/>
  <c r="R502" i="11"/>
  <c r="R220" i="11"/>
  <c r="R271" i="11"/>
  <c r="R354" i="11"/>
  <c r="R318" i="11"/>
  <c r="R250" i="11"/>
  <c r="R508" i="11"/>
  <c r="R564" i="11"/>
  <c r="R455" i="11"/>
  <c r="R213" i="11"/>
  <c r="R168" i="11"/>
  <c r="R174" i="11"/>
  <c r="R65" i="11"/>
  <c r="R135" i="11"/>
  <c r="R531" i="11"/>
  <c r="R563" i="11"/>
  <c r="R595" i="11"/>
  <c r="R196" i="11"/>
  <c r="R98" i="11"/>
  <c r="R249" i="11"/>
  <c r="R376" i="11"/>
  <c r="R184" i="11"/>
  <c r="R212" i="11"/>
  <c r="R101" i="11"/>
  <c r="R538" i="11"/>
  <c r="R581" i="11"/>
  <c r="R263" i="11"/>
  <c r="R282" i="11"/>
  <c r="R270" i="11"/>
  <c r="R352" i="11"/>
  <c r="R205" i="11"/>
  <c r="R427" i="11"/>
  <c r="R110" i="11"/>
  <c r="R514" i="11"/>
  <c r="R572" i="11"/>
  <c r="R366" i="11"/>
  <c r="R413" i="11"/>
  <c r="R186" i="11"/>
  <c r="R307" i="11"/>
  <c r="R131" i="11"/>
  <c r="R202" i="11"/>
  <c r="R126" i="11"/>
  <c r="R224" i="11"/>
  <c r="R552" i="11"/>
  <c r="R372" i="11"/>
  <c r="R313" i="11"/>
  <c r="R280" i="11"/>
  <c r="R278" i="11"/>
  <c r="R353" i="11"/>
  <c r="R464" i="11"/>
  <c r="R459" i="11"/>
  <c r="R362" i="11"/>
  <c r="R590" i="11"/>
  <c r="R412" i="11"/>
  <c r="R2" i="11"/>
  <c r="R107" i="11"/>
  <c r="R556" i="11"/>
  <c r="R446" i="11"/>
  <c r="R481" i="11"/>
  <c r="R259" i="11"/>
  <c r="R503" i="11"/>
  <c r="R577" i="11"/>
  <c r="R177" i="11"/>
  <c r="R414" i="11"/>
  <c r="R218" i="11"/>
  <c r="R305" i="11"/>
  <c r="R267" i="11"/>
  <c r="R194" i="11"/>
  <c r="R347" i="11"/>
  <c r="R343" i="11"/>
  <c r="R553" i="11"/>
  <c r="R144" i="11"/>
  <c r="R78" i="11"/>
  <c r="R158" i="11"/>
  <c r="R492" i="11"/>
  <c r="R344" i="11"/>
  <c r="R326" i="11"/>
  <c r="R476" i="11"/>
  <c r="R346" i="11"/>
  <c r="R85" i="11"/>
  <c r="R535" i="11"/>
  <c r="R567" i="11"/>
  <c r="R599" i="11"/>
  <c r="R118" i="11"/>
  <c r="R167" i="11"/>
  <c r="R300" i="11"/>
  <c r="R430" i="11"/>
  <c r="R293" i="11"/>
  <c r="R240" i="11"/>
  <c r="R76" i="11"/>
  <c r="R544" i="11"/>
  <c r="R586" i="11"/>
  <c r="R281" i="11"/>
  <c r="R152" i="11"/>
  <c r="R322" i="11"/>
  <c r="R379" i="11"/>
  <c r="R462" i="11"/>
  <c r="R487" i="11"/>
  <c r="R434" i="11"/>
  <c r="R521" i="11"/>
  <c r="R578" i="11"/>
  <c r="R301" i="11"/>
  <c r="R284" i="11"/>
  <c r="R368" i="11"/>
  <c r="R400" i="11"/>
  <c r="R90" i="11"/>
  <c r="R222" i="11"/>
  <c r="R466" i="11"/>
  <c r="R239" i="11"/>
  <c r="R561" i="11"/>
  <c r="R393" i="11"/>
  <c r="R54" i="11"/>
  <c r="R193" i="11"/>
  <c r="R148" i="11"/>
  <c r="R183" i="11"/>
  <c r="R471" i="11"/>
  <c r="R72" i="11"/>
  <c r="R422" i="11"/>
  <c r="R285" i="11"/>
  <c r="R190" i="11"/>
  <c r="R269" i="11"/>
  <c r="R139" i="11"/>
  <c r="R574" i="11"/>
  <c r="R160" i="11"/>
  <c r="R242" i="11"/>
  <c r="R394" i="11"/>
  <c r="R510" i="11"/>
  <c r="R588" i="11"/>
  <c r="R241" i="11"/>
  <c r="R62" i="11"/>
  <c r="R461" i="11"/>
  <c r="R314" i="11"/>
  <c r="R324" i="11"/>
  <c r="R228" i="11"/>
  <c r="R458" i="11"/>
  <c r="R399" i="11"/>
  <c r="R573" i="11"/>
  <c r="R334" i="11"/>
  <c r="R165" i="11"/>
  <c r="R298" i="11"/>
  <c r="R495" i="11"/>
  <c r="R406" i="11"/>
  <c r="R348" i="11"/>
  <c r="R231" i="11"/>
  <c r="R451" i="11"/>
  <c r="R507" i="11"/>
  <c r="R539" i="11"/>
  <c r="R571" i="11"/>
  <c r="R363" i="11"/>
  <c r="R235" i="11"/>
  <c r="R341" i="11"/>
  <c r="R478" i="11"/>
  <c r="R93" i="11"/>
  <c r="R378" i="11"/>
  <c r="R345" i="11"/>
  <c r="R506" i="11"/>
  <c r="R549" i="11"/>
  <c r="R592" i="11"/>
  <c r="R265" i="11"/>
  <c r="R246" i="11"/>
  <c r="R71" i="11"/>
  <c r="R208" i="11"/>
  <c r="R486" i="11"/>
  <c r="R251" i="11"/>
  <c r="R480" i="11"/>
  <c r="R529" i="11"/>
  <c r="R585" i="11"/>
  <c r="R467" i="11"/>
  <c r="R258" i="11"/>
  <c r="R382" i="11"/>
  <c r="R166" i="11"/>
  <c r="R291" i="11"/>
  <c r="R260" i="11"/>
  <c r="R18" i="11"/>
  <c r="R317" i="11"/>
  <c r="R569" i="11"/>
  <c r="R435" i="11"/>
  <c r="R306" i="11"/>
  <c r="R155" i="11"/>
  <c r="R294" i="11"/>
  <c r="R209" i="11"/>
  <c r="R108" i="11"/>
  <c r="R109" i="11"/>
  <c r="R499" i="11"/>
  <c r="R179" i="11"/>
  <c r="R377" i="11"/>
  <c r="R124" i="11"/>
  <c r="R273" i="11"/>
  <c r="R594" i="11"/>
  <c r="R219" i="11"/>
  <c r="R153" i="11"/>
  <c r="R147" i="11"/>
  <c r="R520" i="11"/>
  <c r="R596" i="11"/>
  <c r="R142" i="11"/>
  <c r="R289" i="11"/>
  <c r="R151" i="11"/>
  <c r="R385" i="11"/>
  <c r="R350" i="11"/>
  <c r="R255" i="11"/>
  <c r="R34" i="11"/>
  <c r="R448" i="11"/>
  <c r="R375" i="11"/>
  <c r="R473" i="11"/>
  <c r="R170" i="11"/>
  <c r="R361" i="11"/>
  <c r="R518" i="11"/>
  <c r="R230" i="11"/>
  <c r="R140" i="11"/>
  <c r="R327" i="11"/>
  <c r="R511" i="11"/>
  <c r="R543" i="11"/>
  <c r="R575" i="11"/>
  <c r="R236" i="11"/>
  <c r="R79" i="11"/>
  <c r="R483" i="11"/>
  <c r="R338" i="11"/>
  <c r="R69" i="11"/>
  <c r="R429" i="11"/>
  <c r="R405" i="11"/>
  <c r="R512" i="11"/>
  <c r="R554" i="11"/>
  <c r="R597" i="11"/>
  <c r="R266" i="11"/>
  <c r="R217" i="11"/>
  <c r="R132" i="11"/>
  <c r="R395" i="11"/>
  <c r="R308" i="11"/>
  <c r="R423" i="11"/>
  <c r="R203" i="11"/>
  <c r="R536" i="11"/>
  <c r="R593" i="11"/>
  <c r="R192" i="11"/>
  <c r="R323" i="11"/>
  <c r="R468" i="11"/>
  <c r="R296" i="11"/>
  <c r="R421" i="11"/>
  <c r="R275" i="11"/>
  <c r="R123" i="11"/>
  <c r="R580" i="11"/>
  <c r="R387" i="11"/>
  <c r="R411" i="11"/>
  <c r="R440" i="11"/>
  <c r="R274" i="11"/>
  <c r="R229" i="11"/>
  <c r="R121" i="11"/>
  <c r="R342" i="11"/>
  <c r="R494" i="11"/>
  <c r="R465" i="11"/>
  <c r="R309" i="11"/>
  <c r="R437" i="11"/>
  <c r="R357" i="11"/>
  <c r="R420" i="11"/>
  <c r="R187" i="11"/>
  <c r="R172" i="11"/>
  <c r="R367" i="11"/>
  <c r="R530" i="11"/>
  <c r="R359" i="11"/>
  <c r="R248" i="11"/>
  <c r="R474" i="11"/>
  <c r="R254" i="11"/>
  <c r="R312" i="11"/>
  <c r="R390" i="11"/>
  <c r="R355" i="11"/>
  <c r="R302" i="11"/>
  <c r="R500" i="11"/>
  <c r="R365" i="11"/>
  <c r="R272" i="11"/>
  <c r="R204" i="11"/>
  <c r="R316" i="11"/>
  <c r="R546" i="11"/>
  <c r="R189" i="11"/>
  <c r="R104" i="11"/>
  <c r="R356" i="11"/>
  <c r="R515" i="11"/>
  <c r="R547" i="11"/>
  <c r="R579" i="11"/>
  <c r="R331" i="11"/>
  <c r="R319" i="11"/>
  <c r="R211" i="11"/>
  <c r="R447" i="11"/>
  <c r="R133" i="11"/>
  <c r="R484" i="11"/>
  <c r="R143" i="11"/>
  <c r="R517" i="11"/>
  <c r="R560" i="11"/>
  <c r="R374" i="11"/>
  <c r="R392" i="11"/>
  <c r="R81" i="11"/>
  <c r="R130" i="11"/>
  <c r="R436" i="11"/>
  <c r="R485" i="11"/>
  <c r="R232" i="11"/>
  <c r="R337" i="11"/>
  <c r="R542" i="11"/>
  <c r="R261" i="11"/>
  <c r="R244" i="11"/>
  <c r="R391" i="11"/>
  <c r="R176" i="11"/>
  <c r="R381" i="11"/>
  <c r="R128" i="11"/>
  <c r="R295" i="11"/>
  <c r="R84" i="11"/>
  <c r="R513" i="11"/>
  <c r="R589" i="11"/>
  <c r="R137" i="11"/>
  <c r="R431" i="11"/>
  <c r="R197" i="11"/>
  <c r="R304" i="11"/>
  <c r="R287" i="11"/>
  <c r="R181" i="11"/>
  <c r="R150" i="11"/>
  <c r="R525" i="11"/>
  <c r="R122" i="11"/>
  <c r="R252" i="11"/>
  <c r="R201" i="11"/>
  <c r="R452" i="11"/>
  <c r="R206" i="11"/>
  <c r="R397" i="11"/>
  <c r="R268" i="11"/>
  <c r="R243" i="11"/>
  <c r="R540" i="11"/>
  <c r="R469" i="11"/>
  <c r="R91" i="11"/>
  <c r="R164" i="11"/>
  <c r="R286" i="11"/>
  <c r="R425" i="11"/>
  <c r="R115" i="11"/>
  <c r="R386" i="11"/>
  <c r="R127" i="11"/>
  <c r="R86" i="11"/>
  <c r="R383" i="11"/>
  <c r="R491" i="11"/>
  <c r="R55" i="11"/>
  <c r="R99" i="11"/>
  <c r="R566" i="11"/>
  <c r="R96" i="11"/>
  <c r="R163" i="11"/>
  <c r="R102" i="11"/>
  <c r="R493" i="11"/>
  <c r="R519" i="11"/>
  <c r="R551" i="11"/>
  <c r="R583" i="11"/>
  <c r="R60" i="11"/>
  <c r="R234" i="11"/>
  <c r="R328" i="11"/>
  <c r="R178" i="11"/>
  <c r="R80" i="11"/>
  <c r="R264" i="11"/>
  <c r="R233" i="11"/>
  <c r="R522" i="11"/>
  <c r="R565" i="11"/>
  <c r="R297" i="11"/>
  <c r="R475" i="11"/>
  <c r="R221" i="11"/>
  <c r="R288" i="11"/>
  <c r="R238" i="11"/>
  <c r="R226" i="11"/>
  <c r="R119" i="11"/>
  <c r="R439" i="11"/>
  <c r="R550" i="11"/>
  <c r="R237" i="11"/>
  <c r="R290" i="11"/>
  <c r="R46" i="11"/>
  <c r="R398" i="11"/>
  <c r="R426" i="11"/>
  <c r="R443" i="11"/>
  <c r="R557" i="11"/>
  <c r="R156" i="11"/>
  <c r="R524" i="11"/>
  <c r="R299" i="11"/>
  <c r="R182" i="11"/>
  <c r="R207" i="11"/>
  <c r="R50" i="11"/>
  <c r="R526" i="11"/>
  <c r="R351" i="11"/>
  <c r="R568" i="11"/>
  <c r="R402" i="11"/>
  <c r="R472" i="11"/>
  <c r="R329" i="11"/>
  <c r="R145" i="11"/>
  <c r="R584" i="11"/>
  <c r="R401" i="11"/>
  <c r="R66" i="11"/>
  <c r="R92" i="11"/>
  <c r="R470" i="11"/>
  <c r="R171" i="11"/>
  <c r="R532" i="11"/>
  <c r="R111" i="11"/>
  <c r="R311" i="11"/>
  <c r="R315" i="11"/>
  <c r="R482" i="11"/>
  <c r="R537" i="11"/>
  <c r="R105" i="11"/>
  <c r="R497" i="11"/>
  <c r="R180" i="11"/>
  <c r="R103" i="11"/>
  <c r="R505" i="11"/>
  <c r="R154" i="11"/>
  <c r="R449" i="11"/>
  <c r="R97" i="11"/>
  <c r="R257" i="11"/>
  <c r="R438" i="11"/>
  <c r="R409" i="11"/>
  <c r="R330" i="11"/>
  <c r="R541" i="11"/>
  <c r="R388" i="11"/>
  <c r="R321" i="11"/>
  <c r="R336" i="11"/>
  <c r="R256" i="11"/>
  <c r="R419" i="11"/>
  <c r="R35" i="11"/>
  <c r="R370" i="11"/>
  <c r="R415" i="11"/>
  <c r="R117" i="11"/>
  <c r="R516" i="11"/>
  <c r="R407" i="11"/>
  <c r="R490" i="11"/>
  <c r="R116" i="11"/>
  <c r="R498" i="11"/>
  <c r="R360" i="11"/>
  <c r="R380" i="11"/>
  <c r="R51" i="11"/>
  <c r="R125" i="11"/>
  <c r="R598" i="11"/>
  <c r="R488" i="11"/>
  <c r="R73" i="11"/>
  <c r="R534" i="11"/>
  <c r="R310" i="11"/>
  <c r="R408" i="11"/>
  <c r="R333" i="11"/>
  <c r="R364" i="11"/>
  <c r="R450" i="11"/>
  <c r="R460" i="11"/>
  <c r="R545" i="11"/>
  <c r="R38" i="11"/>
  <c r="R185" i="11"/>
  <c r="R175" i="11"/>
  <c r="R523" i="11"/>
  <c r="R403" i="11"/>
  <c r="R283" i="11"/>
  <c r="R453" i="11"/>
  <c r="R410" i="11"/>
  <c r="R68" i="11"/>
  <c r="R463" i="11"/>
  <c r="R428" i="11"/>
  <c r="R562" i="11"/>
  <c r="R88" i="11"/>
  <c r="R214" i="11"/>
  <c r="R416" i="11"/>
  <c r="R404" i="11"/>
  <c r="R120" i="11"/>
  <c r="R191" i="11"/>
  <c r="R245" i="11"/>
  <c r="R95" i="11"/>
  <c r="R444" i="11"/>
  <c r="R555" i="11"/>
  <c r="R479" i="11"/>
  <c r="R277" i="11"/>
  <c r="R457" i="11"/>
  <c r="R75" i="11"/>
  <c r="R441" i="11"/>
  <c r="R210" i="11"/>
  <c r="R225" i="11"/>
  <c r="R582" i="11"/>
  <c r="R332" i="11"/>
  <c r="R200" i="11"/>
  <c r="R501" i="11"/>
  <c r="R445" i="11"/>
  <c r="R159" i="11"/>
  <c r="R87" i="11"/>
  <c r="R303" i="11"/>
  <c r="R188" i="11"/>
  <c r="R223" i="11"/>
  <c r="R587" i="11"/>
  <c r="R528" i="11"/>
  <c r="R279" i="11"/>
  <c r="R418" i="11"/>
  <c r="R47" i="11"/>
  <c r="R141" i="11"/>
  <c r="R253" i="11"/>
  <c r="R339" i="11"/>
  <c r="R162" i="11"/>
  <c r="R396" i="11"/>
  <c r="R262" i="11"/>
  <c r="R548" i="11"/>
  <c r="R489" i="11"/>
  <c r="R5" i="11"/>
  <c r="R173" i="11"/>
  <c r="R349" i="11"/>
  <c r="R335" i="11"/>
  <c r="R247" i="11"/>
  <c r="R198" i="11"/>
  <c r="R113" i="11"/>
  <c r="R114" i="11"/>
  <c r="R216" i="11"/>
  <c r="R384" i="11"/>
  <c r="R199" i="11"/>
  <c r="R227" i="11"/>
  <c r="R215" i="11"/>
  <c r="R417" i="11"/>
  <c r="R570" i="11"/>
  <c r="R509" i="11"/>
  <c r="R276" i="11"/>
  <c r="R504" i="11"/>
  <c r="R456" i="11"/>
  <c r="R433" i="11"/>
  <c r="R558" i="11"/>
  <c r="R157" i="11"/>
  <c r="R325" i="11"/>
  <c r="R146" i="11"/>
  <c r="R67" i="11"/>
  <c r="R369" i="11"/>
  <c r="R136" i="11"/>
  <c r="R195" i="11"/>
  <c r="R48" i="11"/>
  <c r="R389" i="11"/>
  <c r="R292" i="11"/>
  <c r="R358" i="11"/>
  <c r="R373" i="11"/>
  <c r="R432" i="11"/>
  <c r="R371" i="11"/>
  <c r="R138" i="11"/>
  <c r="K77" i="11"/>
  <c r="K511" i="11"/>
  <c r="K527" i="11"/>
  <c r="K543" i="11"/>
  <c r="K559" i="11"/>
  <c r="K575" i="11"/>
  <c r="K591" i="11"/>
  <c r="K60" i="11"/>
  <c r="K234" i="11"/>
  <c r="K328" i="11"/>
  <c r="K375" i="11"/>
  <c r="K406" i="11"/>
  <c r="K91" i="11"/>
  <c r="K306" i="11"/>
  <c r="K522" i="11"/>
  <c r="K586" i="11"/>
  <c r="K387" i="11"/>
  <c r="K189" i="11"/>
  <c r="K352" i="11"/>
  <c r="K283" i="11"/>
  <c r="K252" i="11"/>
  <c r="K242" i="11"/>
  <c r="K153" i="11"/>
  <c r="K494" i="11"/>
  <c r="K552" i="11"/>
  <c r="K441" i="11"/>
  <c r="K248" i="11"/>
  <c r="K430" i="11"/>
  <c r="K325" i="11"/>
  <c r="K272" i="11"/>
  <c r="K226" i="11"/>
  <c r="K119" i="11"/>
  <c r="K439" i="11"/>
  <c r="K401" i="11"/>
  <c r="K420" i="11"/>
  <c r="K322" i="11"/>
  <c r="K326" i="11"/>
  <c r="K90" i="11"/>
  <c r="K407" i="11"/>
  <c r="K194" i="11"/>
  <c r="K342" i="11"/>
  <c r="K59" i="11"/>
  <c r="K155" i="11"/>
  <c r="K171" i="11"/>
  <c r="K102" i="11"/>
  <c r="K564" i="11"/>
  <c r="K221" i="11"/>
  <c r="K212" i="11"/>
  <c r="K154" i="11"/>
  <c r="K410" i="11"/>
  <c r="K317" i="11"/>
  <c r="K508" i="11"/>
  <c r="K365" i="11"/>
  <c r="K133" i="11"/>
  <c r="K307" i="11"/>
  <c r="K433" i="11"/>
  <c r="K181" i="11"/>
  <c r="K99" i="11"/>
  <c r="K492" i="11"/>
  <c r="K246" i="11"/>
  <c r="K120" i="11"/>
  <c r="K225" i="11"/>
  <c r="K501" i="11"/>
  <c r="K399" i="11"/>
  <c r="K86" i="11"/>
  <c r="K513" i="11"/>
  <c r="K529" i="11"/>
  <c r="K545" i="11"/>
  <c r="K561" i="11"/>
  <c r="K577" i="11"/>
  <c r="K593" i="11"/>
  <c r="K227" i="11"/>
  <c r="K426" i="11"/>
  <c r="K66" i="11"/>
  <c r="K372" i="11"/>
  <c r="K475" i="11"/>
  <c r="K217" i="11"/>
  <c r="K349" i="11"/>
  <c r="K530" i="11"/>
  <c r="K594" i="11"/>
  <c r="K467" i="11"/>
  <c r="K257" i="11"/>
  <c r="K397" i="11"/>
  <c r="K377" i="11"/>
  <c r="K278" i="11"/>
  <c r="K274" i="11"/>
  <c r="K170" i="11"/>
  <c r="K101" i="11"/>
  <c r="K560" i="11"/>
  <c r="K497" i="11"/>
  <c r="K214" i="11"/>
  <c r="K96" i="11"/>
  <c r="K379" i="11"/>
  <c r="K354" i="11"/>
  <c r="K277" i="11"/>
  <c r="K279" i="11"/>
  <c r="K163" i="11"/>
  <c r="K61" i="11"/>
  <c r="K470" i="11"/>
  <c r="K187" i="11"/>
  <c r="K491" i="11"/>
  <c r="K314" i="11"/>
  <c r="K428" i="11"/>
  <c r="K231" i="11"/>
  <c r="K150" i="11"/>
  <c r="K598" i="11"/>
  <c r="K238" i="11"/>
  <c r="K222" i="11"/>
  <c r="K367" i="11"/>
  <c r="K580" i="11"/>
  <c r="K376" i="11"/>
  <c r="K345" i="11"/>
  <c r="K78" i="11"/>
  <c r="K126" i="11"/>
  <c r="K355" i="11"/>
  <c r="K524" i="11"/>
  <c r="K177" i="11"/>
  <c r="K293" i="11"/>
  <c r="K210" i="11"/>
  <c r="K172" i="11"/>
  <c r="K228" i="11"/>
  <c r="K139" i="11"/>
  <c r="K518" i="11"/>
  <c r="K438" i="11"/>
  <c r="K304" i="11"/>
  <c r="K327" i="11"/>
  <c r="K302" i="11"/>
  <c r="K135" i="11"/>
  <c r="K515" i="11"/>
  <c r="K531" i="11"/>
  <c r="K547" i="11"/>
  <c r="K563" i="11"/>
  <c r="K579" i="11"/>
  <c r="K595" i="11"/>
  <c r="K424" i="11"/>
  <c r="K477" i="11"/>
  <c r="K169" i="11"/>
  <c r="K442" i="11"/>
  <c r="K179" i="11"/>
  <c r="K299" i="11"/>
  <c r="K414" i="11"/>
  <c r="K538" i="11"/>
  <c r="K237" i="11"/>
  <c r="K244" i="11"/>
  <c r="K411" i="11"/>
  <c r="K473" i="11"/>
  <c r="K453" i="11"/>
  <c r="K348" i="11"/>
  <c r="K291" i="11"/>
  <c r="K183" i="11"/>
  <c r="K106" i="11"/>
  <c r="K568" i="11"/>
  <c r="K206" i="11"/>
  <c r="K413" i="11"/>
  <c r="K144" i="11"/>
  <c r="K444" i="11"/>
  <c r="K440" i="11"/>
  <c r="K318" i="11"/>
  <c r="K250" i="11"/>
  <c r="K209" i="11"/>
  <c r="K510" i="11"/>
  <c r="K393" i="11"/>
  <c r="K334" i="11"/>
  <c r="K463" i="11"/>
  <c r="K311" i="11"/>
  <c r="K115" i="11"/>
  <c r="K298" i="11"/>
  <c r="K207" i="11"/>
  <c r="K443" i="11"/>
  <c r="K205" i="11"/>
  <c r="K275" i="11"/>
  <c r="K116" i="11"/>
  <c r="K596" i="11"/>
  <c r="K219" i="11"/>
  <c r="K143" i="11"/>
  <c r="K312" i="11"/>
  <c r="K466" i="11"/>
  <c r="K386" i="11"/>
  <c r="K540" i="11"/>
  <c r="K245" i="11"/>
  <c r="K429" i="11"/>
  <c r="K296" i="11"/>
  <c r="K229" i="11"/>
  <c r="K259" i="11"/>
  <c r="K188" i="11"/>
  <c r="K534" i="11"/>
  <c r="K474" i="11"/>
  <c r="K17" i="11"/>
  <c r="K147" i="11"/>
  <c r="K329" i="11"/>
  <c r="K216" i="11"/>
  <c r="K76" i="11"/>
  <c r="K517" i="11"/>
  <c r="K533" i="11"/>
  <c r="K549" i="11"/>
  <c r="K565" i="11"/>
  <c r="K581" i="11"/>
  <c r="K597" i="11"/>
  <c r="K196" i="11"/>
  <c r="K98" i="11"/>
  <c r="K249" i="11"/>
  <c r="K370" i="11"/>
  <c r="K230" i="11"/>
  <c r="K81" i="11"/>
  <c r="K289" i="11"/>
  <c r="K546" i="11"/>
  <c r="K68" i="11"/>
  <c r="K142" i="11"/>
  <c r="K431" i="11"/>
  <c r="K193" i="11"/>
  <c r="K197" i="11"/>
  <c r="K457" i="11"/>
  <c r="K114" i="11"/>
  <c r="K247" i="11"/>
  <c r="K512" i="11"/>
  <c r="K576" i="11"/>
  <c r="K366" i="11"/>
  <c r="K445" i="11"/>
  <c r="K51" i="11"/>
  <c r="K190" i="11"/>
  <c r="K174" i="11"/>
  <c r="K427" i="11"/>
  <c r="K110" i="11"/>
  <c r="K113" i="11"/>
  <c r="K526" i="11"/>
  <c r="K241" i="11"/>
  <c r="K168" i="11"/>
  <c r="K400" i="11"/>
  <c r="K156" i="11"/>
  <c r="K476" i="11"/>
  <c r="K339" i="11"/>
  <c r="K315" i="11"/>
  <c r="K392" i="11"/>
  <c r="K199" i="11"/>
  <c r="K471" i="11"/>
  <c r="K346" i="11"/>
  <c r="K297" i="11"/>
  <c r="K360" i="11"/>
  <c r="K479" i="11"/>
  <c r="K159" i="11"/>
  <c r="K123" i="11"/>
  <c r="K460" i="11"/>
  <c r="K556" i="11"/>
  <c r="K409" i="11"/>
  <c r="K264" i="11"/>
  <c r="K482" i="11"/>
  <c r="K276" i="11"/>
  <c r="K332" i="11"/>
  <c r="K273" i="11"/>
  <c r="K550" i="11"/>
  <c r="K412" i="11"/>
  <c r="K330" i="11"/>
  <c r="K97" i="11"/>
  <c r="K500" i="11"/>
  <c r="K448" i="11"/>
  <c r="K493" i="11"/>
  <c r="K85" i="11"/>
  <c r="K519" i="11"/>
  <c r="K535" i="11"/>
  <c r="K551" i="11"/>
  <c r="K567" i="11"/>
  <c r="K583" i="11"/>
  <c r="K599" i="11"/>
  <c r="K118" i="11"/>
  <c r="K167" i="11"/>
  <c r="K300" i="11"/>
  <c r="K455" i="11"/>
  <c r="K137" i="11"/>
  <c r="K284" i="11"/>
  <c r="K496" i="11"/>
  <c r="K554" i="11"/>
  <c r="K469" i="11"/>
  <c r="K408" i="11"/>
  <c r="K288" i="11"/>
  <c r="K395" i="11"/>
  <c r="K462" i="11"/>
  <c r="K140" i="11"/>
  <c r="K385" i="11"/>
  <c r="K269" i="11"/>
  <c r="K520" i="11"/>
  <c r="K584" i="11"/>
  <c r="K435" i="11"/>
  <c r="K489" i="11"/>
  <c r="K111" i="11"/>
  <c r="K382" i="11"/>
  <c r="K461" i="11"/>
  <c r="K487" i="11"/>
  <c r="K434" i="11"/>
  <c r="K268" i="11"/>
  <c r="K542" i="11"/>
  <c r="K465" i="11"/>
  <c r="K368" i="11"/>
  <c r="K253" i="11"/>
  <c r="K202" i="11"/>
  <c r="K201" i="11"/>
  <c r="K384" i="11"/>
  <c r="K336" i="11"/>
  <c r="K502" i="11"/>
  <c r="K286" i="11"/>
  <c r="K158" i="11"/>
  <c r="K416" i="11"/>
  <c r="K263" i="11"/>
  <c r="K184" i="11"/>
  <c r="K456" i="11"/>
  <c r="K204" i="11"/>
  <c r="K75" i="11"/>
  <c r="K191" i="11"/>
  <c r="K572" i="11"/>
  <c r="K313" i="11"/>
  <c r="K161" i="11"/>
  <c r="K418" i="11"/>
  <c r="K464" i="11"/>
  <c r="K361" i="11"/>
  <c r="K335" i="11"/>
  <c r="K566" i="11"/>
  <c r="K208" i="11"/>
  <c r="K437" i="11"/>
  <c r="K175" i="11"/>
  <c r="K127" i="11"/>
  <c r="K495" i="11"/>
  <c r="K505" i="11"/>
  <c r="K521" i="11"/>
  <c r="K537" i="11"/>
  <c r="K553" i="11"/>
  <c r="K569" i="11"/>
  <c r="K585" i="11"/>
  <c r="K363" i="11"/>
  <c r="K235" i="11"/>
  <c r="K341" i="11"/>
  <c r="K478" i="11"/>
  <c r="K265" i="11"/>
  <c r="K282" i="11"/>
  <c r="K446" i="11"/>
  <c r="K36" i="11"/>
  <c r="K562" i="11"/>
  <c r="K490" i="11"/>
  <c r="K129" i="11"/>
  <c r="K388" i="11"/>
  <c r="K468" i="11"/>
  <c r="K151" i="11"/>
  <c r="K256" i="11"/>
  <c r="K128" i="11"/>
  <c r="K287" i="11"/>
  <c r="K528" i="11"/>
  <c r="K592" i="11"/>
  <c r="K419" i="11"/>
  <c r="K178" i="11"/>
  <c r="K380" i="11"/>
  <c r="K436" i="11"/>
  <c r="K486" i="11"/>
  <c r="K251" i="11"/>
  <c r="K480" i="11"/>
  <c r="K55" i="11"/>
  <c r="K558" i="11"/>
  <c r="K213" i="11"/>
  <c r="K280" i="11"/>
  <c r="K381" i="11"/>
  <c r="K260" i="11"/>
  <c r="K108" i="11"/>
  <c r="K459" i="11"/>
  <c r="K362" i="11"/>
  <c r="K215" i="11"/>
  <c r="K294" i="11"/>
  <c r="K255" i="11"/>
  <c r="K516" i="11"/>
  <c r="K266" i="11"/>
  <c r="K378" i="11"/>
  <c r="K254" i="11"/>
  <c r="K267" i="11"/>
  <c r="K157" i="11"/>
  <c r="K87" i="11"/>
  <c r="K588" i="11"/>
  <c r="K447" i="11"/>
  <c r="K240" i="11"/>
  <c r="K305" i="11"/>
  <c r="K472" i="11"/>
  <c r="K396" i="11"/>
  <c r="K357" i="11"/>
  <c r="K582" i="11"/>
  <c r="K398" i="11"/>
  <c r="K103" i="11"/>
  <c r="K243" i="11"/>
  <c r="K343" i="11"/>
  <c r="K498" i="11"/>
  <c r="K507" i="11"/>
  <c r="K523" i="11"/>
  <c r="K539" i="11"/>
  <c r="K555" i="11"/>
  <c r="K571" i="11"/>
  <c r="K587" i="11"/>
  <c r="K236" i="11"/>
  <c r="K79" i="11"/>
  <c r="K483" i="11"/>
  <c r="K338" i="11"/>
  <c r="K301" i="11"/>
  <c r="K198" i="11"/>
  <c r="K162" i="11"/>
  <c r="K506" i="11"/>
  <c r="K570" i="11"/>
  <c r="K344" i="11"/>
  <c r="K303" i="11"/>
  <c r="K164" i="11"/>
  <c r="K180" i="11"/>
  <c r="K309" i="11"/>
  <c r="K450" i="11"/>
  <c r="K310" i="11"/>
  <c r="K324" i="11"/>
  <c r="K536" i="11"/>
  <c r="K261" i="11"/>
  <c r="K192" i="11"/>
  <c r="K323" i="11"/>
  <c r="K488" i="11"/>
  <c r="K176" i="11"/>
  <c r="K308" i="11"/>
  <c r="K423" i="11"/>
  <c r="K203" i="11"/>
  <c r="K321" i="11"/>
  <c r="K574" i="11"/>
  <c r="K404" i="11"/>
  <c r="K402" i="11"/>
  <c r="K145" i="11"/>
  <c r="K295" i="11"/>
  <c r="K44" i="11"/>
  <c r="K72" i="11"/>
  <c r="K422" i="11"/>
  <c r="K132" i="11"/>
  <c r="K165" i="11"/>
  <c r="K356" i="11"/>
  <c r="K532" i="11"/>
  <c r="K152" i="11"/>
  <c r="K484" i="11"/>
  <c r="K415" i="11"/>
  <c r="K124" i="11"/>
  <c r="K224" i="11"/>
  <c r="K347" i="11"/>
  <c r="K449" i="11"/>
  <c r="K258" i="11"/>
  <c r="K405" i="11"/>
  <c r="K421" i="11"/>
  <c r="K95" i="11"/>
  <c r="K107" i="11"/>
  <c r="K417" i="11"/>
  <c r="K374" i="11"/>
  <c r="K262" i="11"/>
  <c r="K121" i="11"/>
  <c r="K333" i="11"/>
  <c r="K458" i="11"/>
  <c r="K504" i="11"/>
  <c r="K509" i="11"/>
  <c r="K525" i="11"/>
  <c r="K541" i="11"/>
  <c r="K557" i="11"/>
  <c r="K573" i="11"/>
  <c r="K589" i="11"/>
  <c r="K331" i="11"/>
  <c r="K319" i="11"/>
  <c r="K211" i="11"/>
  <c r="K359" i="11"/>
  <c r="K364" i="11"/>
  <c r="K290" i="11"/>
  <c r="K220" i="11"/>
  <c r="K514" i="11"/>
  <c r="K578" i="11"/>
  <c r="K383" i="11"/>
  <c r="K160" i="11"/>
  <c r="K186" i="11"/>
  <c r="K223" i="11"/>
  <c r="K166" i="11"/>
  <c r="K82" i="11"/>
  <c r="K353" i="11"/>
  <c r="K351" i="11"/>
  <c r="K544" i="11"/>
  <c r="K285" i="11"/>
  <c r="K141" i="11"/>
  <c r="K391" i="11"/>
  <c r="K185" i="11"/>
  <c r="K218" i="11"/>
  <c r="K485" i="11"/>
  <c r="K232" i="11"/>
  <c r="K337" i="11"/>
  <c r="K350" i="11"/>
  <c r="K590" i="11"/>
  <c r="K270" i="11"/>
  <c r="K200" i="11"/>
  <c r="K100" i="11"/>
  <c r="K125" i="11"/>
  <c r="K37" i="11"/>
  <c r="K109" i="11"/>
  <c r="K499" i="11"/>
  <c r="K271" i="11"/>
  <c r="K425" i="11"/>
  <c r="K394" i="11"/>
  <c r="K548" i="11"/>
  <c r="K58" i="11"/>
  <c r="K403" i="11"/>
  <c r="K148" i="11"/>
  <c r="K390" i="11"/>
  <c r="K239" i="11"/>
  <c r="K503" i="11"/>
  <c r="K94" i="11"/>
  <c r="K320" i="11"/>
  <c r="K233" i="11"/>
  <c r="K182" i="11"/>
  <c r="K88" i="11"/>
  <c r="K316" i="11"/>
  <c r="K452" i="11"/>
  <c r="K281" i="11"/>
  <c r="K481" i="11"/>
  <c r="K35" i="11"/>
  <c r="K451" i="11"/>
  <c r="K173" i="11"/>
  <c r="K146" i="11"/>
  <c r="K369" i="11"/>
  <c r="K389" i="11"/>
  <c r="K195" i="11"/>
  <c r="K136" i="11"/>
  <c r="K432" i="11"/>
  <c r="K292" i="11"/>
  <c r="K358" i="11"/>
  <c r="K373" i="11"/>
  <c r="K138" i="11"/>
  <c r="K371" i="11"/>
  <c r="S494" i="11"/>
  <c r="S86" i="11"/>
  <c r="S509" i="11"/>
  <c r="S517" i="11"/>
  <c r="S525" i="11"/>
  <c r="S533" i="11"/>
  <c r="S541" i="11"/>
  <c r="S549" i="11"/>
  <c r="S557" i="11"/>
  <c r="S565" i="11"/>
  <c r="S374" i="11"/>
  <c r="S372" i="11"/>
  <c r="S393" i="11"/>
  <c r="S449" i="11"/>
  <c r="S331" i="11"/>
  <c r="S179" i="11"/>
  <c r="S198" i="11"/>
  <c r="S303" i="11"/>
  <c r="S162" i="11"/>
  <c r="S414" i="11"/>
  <c r="S334" i="11"/>
  <c r="S368" i="11"/>
  <c r="S441" i="11"/>
  <c r="S576" i="11"/>
  <c r="S584" i="11"/>
  <c r="S592" i="11"/>
  <c r="S236" i="11"/>
  <c r="S477" i="11"/>
  <c r="S152" i="11"/>
  <c r="S249" i="11"/>
  <c r="S445" i="11"/>
  <c r="S323" i="11"/>
  <c r="S184" i="11"/>
  <c r="S382" i="11"/>
  <c r="S272" i="11"/>
  <c r="S461" i="11"/>
  <c r="S226" i="11"/>
  <c r="S487" i="11"/>
  <c r="S279" i="11"/>
  <c r="S203" i="11"/>
  <c r="S202" i="11"/>
  <c r="S321" i="11"/>
  <c r="S466" i="11"/>
  <c r="S157" i="11"/>
  <c r="S355" i="11"/>
  <c r="S316" i="11"/>
  <c r="S139" i="11"/>
  <c r="S357" i="11"/>
  <c r="S293" i="11"/>
  <c r="S395" i="11"/>
  <c r="S283" i="11"/>
  <c r="S462" i="11"/>
  <c r="S252" i="11"/>
  <c r="S140" i="11"/>
  <c r="S15" i="11"/>
  <c r="S421" i="11"/>
  <c r="S153" i="11"/>
  <c r="S267" i="11"/>
  <c r="S407" i="11"/>
  <c r="S108" i="11"/>
  <c r="S255" i="11"/>
  <c r="S147" i="11"/>
  <c r="S150" i="11"/>
  <c r="S362" i="11"/>
  <c r="S495" i="11"/>
  <c r="S36" i="11"/>
  <c r="S510" i="11"/>
  <c r="S518" i="11"/>
  <c r="S526" i="11"/>
  <c r="S534" i="11"/>
  <c r="S542" i="11"/>
  <c r="S550" i="11"/>
  <c r="S558" i="11"/>
  <c r="S566" i="11"/>
  <c r="S359" i="11"/>
  <c r="S470" i="11"/>
  <c r="S265" i="11"/>
  <c r="S297" i="11"/>
  <c r="S227" i="11"/>
  <c r="S502" i="11"/>
  <c r="S246" i="11"/>
  <c r="S404" i="11"/>
  <c r="S189" i="11"/>
  <c r="S431" i="11"/>
  <c r="S380" i="11"/>
  <c r="S379" i="11"/>
  <c r="S497" i="11"/>
  <c r="S577" i="11"/>
  <c r="S585" i="11"/>
  <c r="S593" i="11"/>
  <c r="S60" i="11"/>
  <c r="S98" i="11"/>
  <c r="S211" i="11"/>
  <c r="S122" i="11"/>
  <c r="S447" i="11"/>
  <c r="S376" i="11"/>
  <c r="S378" i="11"/>
  <c r="S402" i="11"/>
  <c r="S326" i="11"/>
  <c r="S463" i="11"/>
  <c r="S253" i="11"/>
  <c r="S145" i="11"/>
  <c r="S304" i="11"/>
  <c r="S311" i="11"/>
  <c r="S209" i="11"/>
  <c r="S330" i="11"/>
  <c r="S472" i="11"/>
  <c r="S181" i="11"/>
  <c r="S361" i="11"/>
  <c r="S347" i="11"/>
  <c r="S173" i="11"/>
  <c r="S399" i="11"/>
  <c r="S429" i="11"/>
  <c r="S403" i="11"/>
  <c r="S345" i="11"/>
  <c r="S479" i="11"/>
  <c r="S254" i="11"/>
  <c r="S148" i="11"/>
  <c r="S274" i="11"/>
  <c r="S104" i="11"/>
  <c r="S159" i="11"/>
  <c r="S269" i="11"/>
  <c r="S428" i="11"/>
  <c r="S121" i="11"/>
  <c r="S298" i="11"/>
  <c r="S102" i="11"/>
  <c r="S175" i="11"/>
  <c r="S416" i="11"/>
  <c r="S496" i="11"/>
  <c r="S59" i="11"/>
  <c r="S511" i="11"/>
  <c r="S519" i="11"/>
  <c r="S527" i="11"/>
  <c r="S535" i="11"/>
  <c r="S543" i="11"/>
  <c r="S551" i="11"/>
  <c r="S559" i="11"/>
  <c r="S567" i="11"/>
  <c r="S237" i="11"/>
  <c r="S442" i="11"/>
  <c r="S383" i="11"/>
  <c r="S94" i="11"/>
  <c r="S56" i="11"/>
  <c r="S230" i="11"/>
  <c r="S290" i="11"/>
  <c r="S81" i="11"/>
  <c r="S220" i="11"/>
  <c r="S219" i="11"/>
  <c r="S474" i="11"/>
  <c r="S412" i="11"/>
  <c r="S206" i="11"/>
  <c r="S578" i="11"/>
  <c r="S586" i="11"/>
  <c r="S594" i="11"/>
  <c r="S424" i="11"/>
  <c r="S192" i="11"/>
  <c r="S248" i="11"/>
  <c r="S300" i="11"/>
  <c r="S160" i="11"/>
  <c r="S411" i="11"/>
  <c r="S484" i="11"/>
  <c r="S436" i="11"/>
  <c r="S354" i="11"/>
  <c r="S486" i="11"/>
  <c r="S277" i="11"/>
  <c r="S251" i="11"/>
  <c r="S250" i="11"/>
  <c r="S337" i="11"/>
  <c r="S222" i="11"/>
  <c r="S350" i="11"/>
  <c r="S18" i="11"/>
  <c r="S224" i="11"/>
  <c r="S386" i="11"/>
  <c r="S32" i="11"/>
  <c r="S188" i="11"/>
  <c r="S417" i="11"/>
  <c r="S50" i="11"/>
  <c r="S468" i="11"/>
  <c r="S377" i="11"/>
  <c r="S151" i="11"/>
  <c r="S278" i="11"/>
  <c r="S256" i="11"/>
  <c r="S78" i="11"/>
  <c r="S128" i="11"/>
  <c r="S170" i="11"/>
  <c r="S276" i="11"/>
  <c r="S437" i="11"/>
  <c r="S44" i="11"/>
  <c r="S327" i="11"/>
  <c r="S97" i="11"/>
  <c r="S207" i="11"/>
  <c r="S422" i="11"/>
  <c r="S498" i="11"/>
  <c r="S106" i="11"/>
  <c r="S512" i="11"/>
  <c r="S520" i="11"/>
  <c r="S528" i="11"/>
  <c r="S536" i="11"/>
  <c r="S544" i="11"/>
  <c r="S552" i="11"/>
  <c r="S560" i="11"/>
  <c r="S568" i="11"/>
  <c r="S375" i="11"/>
  <c r="S490" i="11"/>
  <c r="S301" i="11"/>
  <c r="S263" i="11"/>
  <c r="S118" i="11"/>
  <c r="S244" i="11"/>
  <c r="S408" i="11"/>
  <c r="S54" i="11"/>
  <c r="S258" i="11"/>
  <c r="S289" i="11"/>
  <c r="S488" i="11"/>
  <c r="S444" i="11"/>
  <c r="S366" i="11"/>
  <c r="S579" i="11"/>
  <c r="S587" i="11"/>
  <c r="S595" i="11"/>
  <c r="S196" i="11"/>
  <c r="S167" i="11"/>
  <c r="S328" i="11"/>
  <c r="S313" i="11"/>
  <c r="S178" i="11"/>
  <c r="S430" i="11"/>
  <c r="S288" i="11"/>
  <c r="S155" i="11"/>
  <c r="S398" i="11"/>
  <c r="S262" i="11"/>
  <c r="S286" i="11"/>
  <c r="S294" i="11"/>
  <c r="S314" i="11"/>
  <c r="S425" i="11"/>
  <c r="S113" i="11"/>
  <c r="S125" i="11"/>
  <c r="S95" i="11"/>
  <c r="S228" i="11"/>
  <c r="S396" i="11"/>
  <c r="S458" i="11"/>
  <c r="S216" i="11"/>
  <c r="S448" i="11"/>
  <c r="S388" i="11"/>
  <c r="S161" i="11"/>
  <c r="S405" i="11"/>
  <c r="S307" i="11"/>
  <c r="S296" i="11"/>
  <c r="S418" i="11"/>
  <c r="S291" i="11"/>
  <c r="S182" i="11"/>
  <c r="S172" i="11"/>
  <c r="S287" i="11"/>
  <c r="S115" i="11"/>
  <c r="S37" i="11"/>
  <c r="S339" i="11"/>
  <c r="S367" i="11"/>
  <c r="S243" i="11"/>
  <c r="S451" i="11"/>
  <c r="S503" i="11"/>
  <c r="S505" i="11"/>
  <c r="S513" i="11"/>
  <c r="S521" i="11"/>
  <c r="S529" i="11"/>
  <c r="S537" i="11"/>
  <c r="S545" i="11"/>
  <c r="S553" i="11"/>
  <c r="S561" i="11"/>
  <c r="S569" i="11"/>
  <c r="S420" i="11"/>
  <c r="S370" i="11"/>
  <c r="S392" i="11"/>
  <c r="S365" i="11"/>
  <c r="S234" i="11"/>
  <c r="S137" i="11"/>
  <c r="S213" i="11"/>
  <c r="S284" i="11"/>
  <c r="S306" i="11"/>
  <c r="S130" i="11"/>
  <c r="S168" i="11"/>
  <c r="S280" i="11"/>
  <c r="S435" i="11"/>
  <c r="S580" i="11"/>
  <c r="S588" i="11"/>
  <c r="S596" i="11"/>
  <c r="S235" i="11"/>
  <c r="S245" i="11"/>
  <c r="S409" i="11"/>
  <c r="S413" i="11"/>
  <c r="S215" i="11"/>
  <c r="S93" i="11"/>
  <c r="S164" i="11"/>
  <c r="S176" i="11"/>
  <c r="S440" i="11"/>
  <c r="S308" i="11"/>
  <c r="S318" i="11"/>
  <c r="S423" i="11"/>
  <c r="S110" i="11"/>
  <c r="S439" i="11"/>
  <c r="S260" i="11"/>
  <c r="S401" i="11"/>
  <c r="S123" i="11"/>
  <c r="S239" i="11"/>
  <c r="S460" i="11"/>
  <c r="S34" i="11"/>
  <c r="S273" i="11"/>
  <c r="S452" i="11"/>
  <c r="S186" i="11"/>
  <c r="S180" i="11"/>
  <c r="S453" i="11"/>
  <c r="S309" i="11"/>
  <c r="S348" i="11"/>
  <c r="S450" i="11"/>
  <c r="S305" i="11"/>
  <c r="S310" i="11"/>
  <c r="S183" i="11"/>
  <c r="S124" i="11"/>
  <c r="S471" i="11"/>
  <c r="S158" i="11"/>
  <c r="S356" i="11"/>
  <c r="S83" i="11"/>
  <c r="S315" i="11"/>
  <c r="S499" i="11"/>
  <c r="S504" i="11"/>
  <c r="S506" i="11"/>
  <c r="S514" i="11"/>
  <c r="S522" i="11"/>
  <c r="S530" i="11"/>
  <c r="S538" i="11"/>
  <c r="S546" i="11"/>
  <c r="S554" i="11"/>
  <c r="S562" i="11"/>
  <c r="S570" i="11"/>
  <c r="S443" i="11"/>
  <c r="S281" i="11"/>
  <c r="S364" i="11"/>
  <c r="S266" i="11"/>
  <c r="S241" i="11"/>
  <c r="S465" i="11"/>
  <c r="S217" i="11"/>
  <c r="S438" i="11"/>
  <c r="S322" i="11"/>
  <c r="S144" i="11"/>
  <c r="S185" i="11"/>
  <c r="S190" i="11"/>
  <c r="S573" i="11"/>
  <c r="S581" i="11"/>
  <c r="S589" i="11"/>
  <c r="S597" i="11"/>
  <c r="S319" i="11"/>
  <c r="S341" i="11"/>
  <c r="S66" i="11"/>
  <c r="S478" i="11"/>
  <c r="S257" i="11"/>
  <c r="S132" i="11"/>
  <c r="S352" i="11"/>
  <c r="S200" i="11"/>
  <c r="S491" i="11"/>
  <c r="S400" i="11"/>
  <c r="S381" i="11"/>
  <c r="S120" i="11"/>
  <c r="S434" i="11"/>
  <c r="S156" i="11"/>
  <c r="S268" i="11"/>
  <c r="S410" i="11"/>
  <c r="S117" i="11"/>
  <c r="S259" i="11"/>
  <c r="S191" i="11"/>
  <c r="S11" i="11"/>
  <c r="S329" i="11"/>
  <c r="S500" i="11"/>
  <c r="S397" i="11"/>
  <c r="S212" i="11"/>
  <c r="S143" i="11"/>
  <c r="S456" i="11"/>
  <c r="S415" i="11"/>
  <c r="S131" i="11"/>
  <c r="S114" i="11"/>
  <c r="S312" i="11"/>
  <c r="S204" i="11"/>
  <c r="S324" i="11"/>
  <c r="S476" i="11"/>
  <c r="S194" i="11"/>
  <c r="S384" i="11"/>
  <c r="S109" i="11"/>
  <c r="S333" i="11"/>
  <c r="S501" i="11"/>
  <c r="S77" i="11"/>
  <c r="S507" i="11"/>
  <c r="S515" i="11"/>
  <c r="S523" i="11"/>
  <c r="S531" i="11"/>
  <c r="S539" i="11"/>
  <c r="S547" i="11"/>
  <c r="S555" i="11"/>
  <c r="S563" i="11"/>
  <c r="S571" i="11"/>
  <c r="S89" i="11"/>
  <c r="S344" i="11"/>
  <c r="S387" i="11"/>
  <c r="S177" i="11"/>
  <c r="S475" i="11"/>
  <c r="S282" i="11"/>
  <c r="S129" i="11"/>
  <c r="S446" i="11"/>
  <c r="S349" i="11"/>
  <c r="S187" i="11"/>
  <c r="S271" i="11"/>
  <c r="S261" i="11"/>
  <c r="S574" i="11"/>
  <c r="S582" i="11"/>
  <c r="S590" i="11"/>
  <c r="S598" i="11"/>
  <c r="S426" i="11"/>
  <c r="S141" i="11"/>
  <c r="S214" i="11"/>
  <c r="S221" i="11"/>
  <c r="S270" i="11"/>
  <c r="S80" i="11"/>
  <c r="S473" i="11"/>
  <c r="S218" i="11"/>
  <c r="S174" i="11"/>
  <c r="S485" i="11"/>
  <c r="S427" i="11"/>
  <c r="S41" i="11"/>
  <c r="S480" i="11"/>
  <c r="S163" i="11"/>
  <c r="S275" i="11"/>
  <c r="S126" i="11"/>
  <c r="S75" i="11"/>
  <c r="S317" i="11"/>
  <c r="S107" i="11"/>
  <c r="S302" i="11"/>
  <c r="S335" i="11"/>
  <c r="S492" i="11"/>
  <c r="S193" i="11"/>
  <c r="S223" i="11"/>
  <c r="S197" i="11"/>
  <c r="S166" i="11"/>
  <c r="S457" i="11"/>
  <c r="S154" i="11"/>
  <c r="S53" i="11"/>
  <c r="S353" i="11"/>
  <c r="S229" i="11"/>
  <c r="S351" i="11"/>
  <c r="S103" i="11"/>
  <c r="S225" i="11"/>
  <c r="S394" i="11"/>
  <c r="S342" i="11"/>
  <c r="S336" i="11"/>
  <c r="S532" i="11"/>
  <c r="S406" i="11"/>
  <c r="S325" i="11"/>
  <c r="S169" i="11"/>
  <c r="S481" i="11"/>
  <c r="S87" i="11"/>
  <c r="S482" i="11"/>
  <c r="S459" i="11"/>
  <c r="S540" i="11"/>
  <c r="S363" i="11"/>
  <c r="S285" i="11"/>
  <c r="S338" i="11"/>
  <c r="S232" i="11"/>
  <c r="S127" i="11"/>
  <c r="S242" i="11"/>
  <c r="S116" i="11"/>
  <c r="S548" i="11"/>
  <c r="S467" i="11"/>
  <c r="S575" i="11"/>
  <c r="S320" i="11"/>
  <c r="S165" i="11"/>
  <c r="S343" i="11"/>
  <c r="S385" i="11"/>
  <c r="S346" i="11"/>
  <c r="S493" i="11"/>
  <c r="S556" i="11"/>
  <c r="S142" i="11"/>
  <c r="S583" i="11"/>
  <c r="S360" i="11"/>
  <c r="S171" i="11"/>
  <c r="S133" i="11"/>
  <c r="S433" i="11"/>
  <c r="S101" i="11"/>
  <c r="S564" i="11"/>
  <c r="S299" i="11"/>
  <c r="S591" i="11"/>
  <c r="S208" i="11"/>
  <c r="S295" i="11"/>
  <c r="S264" i="11"/>
  <c r="S247" i="11"/>
  <c r="S508" i="11"/>
  <c r="S572" i="11"/>
  <c r="S489" i="11"/>
  <c r="S599" i="11"/>
  <c r="S238" i="11"/>
  <c r="S464" i="11"/>
  <c r="S240" i="11"/>
  <c r="S390" i="11"/>
  <c r="S516" i="11"/>
  <c r="S469" i="11"/>
  <c r="S391" i="11"/>
  <c r="S419" i="11"/>
  <c r="S205" i="11"/>
  <c r="S88" i="11"/>
  <c r="S233" i="11"/>
  <c r="S201" i="11"/>
  <c r="S332" i="11"/>
  <c r="S210" i="11"/>
  <c r="S231" i="11"/>
  <c r="S524" i="11"/>
  <c r="S455" i="11"/>
  <c r="S111" i="11"/>
  <c r="S483" i="11"/>
  <c r="S199" i="11"/>
  <c r="S48" i="11"/>
  <c r="S138" i="11"/>
  <c r="S292" i="11"/>
  <c r="S195" i="11"/>
  <c r="S373" i="11"/>
  <c r="S358" i="11"/>
  <c r="S371" i="11"/>
  <c r="S146" i="11"/>
  <c r="S389" i="11"/>
  <c r="S432" i="11"/>
  <c r="S136" i="11"/>
  <c r="S369" i="11"/>
  <c r="Z528" i="11"/>
  <c r="Z515" i="11"/>
  <c r="Z59" i="11"/>
  <c r="Z494" i="11"/>
  <c r="Z553" i="11"/>
  <c r="Z540" i="11"/>
  <c r="Z527" i="11"/>
  <c r="Z514" i="11"/>
  <c r="Z567" i="11"/>
  <c r="Z196" i="11"/>
  <c r="Z525" i="11"/>
  <c r="Z470" i="11"/>
  <c r="Z213" i="11"/>
  <c r="Z285" i="11"/>
  <c r="Z141" i="11"/>
  <c r="Z359" i="11"/>
  <c r="Z230" i="11"/>
  <c r="Z363" i="11"/>
  <c r="Z167" i="11"/>
  <c r="Z590" i="11"/>
  <c r="Z387" i="11"/>
  <c r="Z585" i="11"/>
  <c r="Z177" i="11"/>
  <c r="Z23" i="11"/>
  <c r="Z168" i="11"/>
  <c r="Z249" i="11"/>
  <c r="Z360" i="11"/>
  <c r="Z375" i="11"/>
  <c r="Z130" i="11"/>
  <c r="Z354" i="11"/>
  <c r="Z215" i="11"/>
  <c r="Z193" i="11"/>
  <c r="Z299" i="11"/>
  <c r="Z474" i="11"/>
  <c r="Z541" i="11"/>
  <c r="Z132" i="11"/>
  <c r="Z283" i="11"/>
  <c r="Z199" i="11"/>
  <c r="Z165" i="11"/>
  <c r="Z210" i="11"/>
  <c r="Z182" i="11"/>
  <c r="Z325" i="11"/>
  <c r="Z119" i="11"/>
  <c r="Z169" i="11"/>
  <c r="Z140" i="11"/>
  <c r="Z183" i="11"/>
  <c r="Z400" i="11"/>
  <c r="Z33" i="11"/>
  <c r="Z93" i="11"/>
  <c r="Z131" i="11"/>
  <c r="Z269" i="11"/>
  <c r="Z466" i="11"/>
  <c r="Z347" i="11"/>
  <c r="Z204" i="11"/>
  <c r="Z327" i="11"/>
  <c r="Z129" i="11"/>
  <c r="Z95" i="11"/>
  <c r="Z11" i="11"/>
  <c r="Z428" i="11"/>
  <c r="Z72" i="11"/>
  <c r="Z337" i="11"/>
  <c r="Z157" i="11"/>
  <c r="Z300" i="11"/>
  <c r="Z6" i="11"/>
  <c r="Z25" i="11"/>
  <c r="Z124" i="11"/>
  <c r="Z298" i="11"/>
  <c r="Z45" i="11"/>
  <c r="Z357" i="11"/>
  <c r="Z500" i="11"/>
  <c r="Z8" i="11"/>
  <c r="Z3" i="11"/>
  <c r="Z536" i="11"/>
  <c r="Z523" i="11"/>
  <c r="Z510" i="11"/>
  <c r="Z101" i="11"/>
  <c r="Z561" i="11"/>
  <c r="Z548" i="11"/>
  <c r="Z535" i="11"/>
  <c r="Z522" i="11"/>
  <c r="Z575" i="11"/>
  <c r="Z235" i="11"/>
  <c r="Z570" i="11"/>
  <c r="Z281" i="11"/>
  <c r="Z549" i="11"/>
  <c r="Z441" i="11"/>
  <c r="Z248" i="11"/>
  <c r="Z70" i="11"/>
  <c r="Z282" i="11"/>
  <c r="Z331" i="11"/>
  <c r="Z483" i="11"/>
  <c r="Z598" i="11"/>
  <c r="Z467" i="11"/>
  <c r="Z593" i="11"/>
  <c r="Z92" i="11"/>
  <c r="Z284" i="11"/>
  <c r="Z368" i="11"/>
  <c r="Z63" i="11"/>
  <c r="Z184" i="11"/>
  <c r="Z137" i="11"/>
  <c r="Z51" i="11"/>
  <c r="Z174" i="11"/>
  <c r="Z323" i="11"/>
  <c r="Z468" i="11"/>
  <c r="Z81" i="11"/>
  <c r="Z271" i="11"/>
  <c r="Z301" i="11"/>
  <c r="Z57" i="11"/>
  <c r="Z453" i="11"/>
  <c r="Z286" i="11"/>
  <c r="Z425" i="11"/>
  <c r="Z296" i="11"/>
  <c r="Z433" i="11"/>
  <c r="Z272" i="11"/>
  <c r="Z250" i="11"/>
  <c r="Z257" i="11"/>
  <c r="Z450" i="11"/>
  <c r="Z247" i="11"/>
  <c r="Z253" i="11"/>
  <c r="Z311" i="11"/>
  <c r="Z293" i="11"/>
  <c r="Z242" i="11"/>
  <c r="Z382" i="11"/>
  <c r="Z10" i="11"/>
  <c r="Z34" i="11"/>
  <c r="Z73" i="11"/>
  <c r="Z394" i="11"/>
  <c r="Z461" i="11"/>
  <c r="Z117" i="11"/>
  <c r="Z139" i="11"/>
  <c r="Z476" i="11"/>
  <c r="Z29" i="11"/>
  <c r="Z222" i="11"/>
  <c r="Z239" i="11"/>
  <c r="Z479" i="11"/>
  <c r="Z9" i="11"/>
  <c r="Z175" i="11"/>
  <c r="Z324" i="11"/>
  <c r="Z384" i="11"/>
  <c r="Z99" i="11"/>
  <c r="Z452" i="11"/>
  <c r="Z111" i="11"/>
  <c r="Z335" i="11"/>
  <c r="Z28" i="11"/>
  <c r="Z544" i="11"/>
  <c r="Z531" i="11"/>
  <c r="Z518" i="11"/>
  <c r="Z505" i="11"/>
  <c r="Z498" i="11"/>
  <c r="Z556" i="11"/>
  <c r="Z543" i="11"/>
  <c r="Z530" i="11"/>
  <c r="Z583" i="11"/>
  <c r="Z319" i="11"/>
  <c r="Z578" i="11"/>
  <c r="Z393" i="11"/>
  <c r="Z565" i="11"/>
  <c r="Z497" i="11"/>
  <c r="Z214" i="11"/>
  <c r="Z89" i="11"/>
  <c r="Z290" i="11"/>
  <c r="Z227" i="11"/>
  <c r="Z328" i="11"/>
  <c r="Z237" i="11"/>
  <c r="Z244" i="11"/>
  <c r="Z449" i="11"/>
  <c r="Z245" i="11"/>
  <c r="Z162" i="11"/>
  <c r="Z280" i="11"/>
  <c r="Z338" i="11"/>
  <c r="Z378" i="11"/>
  <c r="Z24" i="11"/>
  <c r="Z380" i="11"/>
  <c r="Z588" i="11"/>
  <c r="Z62" i="11"/>
  <c r="Z223" i="11"/>
  <c r="Z446" i="11"/>
  <c r="Z412" i="11"/>
  <c r="Z58" i="11"/>
  <c r="Z288" i="11"/>
  <c r="Z462" i="11"/>
  <c r="Z481" i="11"/>
  <c r="Z171" i="11"/>
  <c r="Z482" i="11"/>
  <c r="Z172" i="11"/>
  <c r="Z308" i="11"/>
  <c r="Z434" i="11"/>
  <c r="Z26" i="11"/>
  <c r="Z82" i="11"/>
  <c r="Z287" i="11"/>
  <c r="Z381" i="11"/>
  <c r="Z156" i="11"/>
  <c r="Z240" i="11"/>
  <c r="Z291" i="11"/>
  <c r="Z486" i="11"/>
  <c r="Z84" i="11"/>
  <c r="Z127" i="11"/>
  <c r="Z105" i="11"/>
  <c r="Z102" i="11"/>
  <c r="Z485" i="11"/>
  <c r="Z88" i="11"/>
  <c r="Z273" i="11"/>
  <c r="Z108" i="11"/>
  <c r="Z109" i="11"/>
  <c r="Z267" i="11"/>
  <c r="Z355" i="11"/>
  <c r="Z148" i="11"/>
  <c r="Z158" i="11"/>
  <c r="Z572" i="11"/>
  <c r="Z407" i="11"/>
  <c r="Z21" i="11"/>
  <c r="Z329" i="11"/>
  <c r="Z163" i="11"/>
  <c r="Z321" i="11"/>
  <c r="Z417" i="11"/>
  <c r="Z343" i="11"/>
  <c r="Z493" i="11"/>
  <c r="Z552" i="11"/>
  <c r="Z539" i="11"/>
  <c r="Z526" i="11"/>
  <c r="Z513" i="11"/>
  <c r="Z135" i="11"/>
  <c r="Z564" i="11"/>
  <c r="Z551" i="11"/>
  <c r="Z538" i="11"/>
  <c r="Z591" i="11"/>
  <c r="Z426" i="11"/>
  <c r="Z586" i="11"/>
  <c r="Z392" i="11"/>
  <c r="Z573" i="11"/>
  <c r="Z206" i="11"/>
  <c r="Z509" i="11"/>
  <c r="Z442" i="11"/>
  <c r="Z533" i="11"/>
  <c r="Z56" i="11"/>
  <c r="Z503" i="11"/>
  <c r="Z68" i="11"/>
  <c r="Z142" i="11"/>
  <c r="Z297" i="11"/>
  <c r="Z152" i="11"/>
  <c r="Z306" i="11"/>
  <c r="Z402" i="11"/>
  <c r="Z178" i="11"/>
  <c r="Z484" i="11"/>
  <c r="Z404" i="11"/>
  <c r="Z185" i="11"/>
  <c r="Z64" i="11"/>
  <c r="Z96" i="11"/>
  <c r="Z377" i="11"/>
  <c r="Z220" i="11"/>
  <c r="Z208" i="11"/>
  <c r="Z313" i="11"/>
  <c r="Z164" i="11"/>
  <c r="Z303" i="11"/>
  <c r="Z294" i="11"/>
  <c r="Z447" i="11"/>
  <c r="Z418" i="11"/>
  <c r="Z229" i="11"/>
  <c r="Z226" i="11"/>
  <c r="Z203" i="11"/>
  <c r="Z264" i="11"/>
  <c r="Z274" i="11"/>
  <c r="Z489" i="11"/>
  <c r="Z145" i="11"/>
  <c r="Z202" i="11"/>
  <c r="Z151" i="11"/>
  <c r="Z385" i="11"/>
  <c r="Z251" i="11"/>
  <c r="Z47" i="11"/>
  <c r="Z216" i="11"/>
  <c r="Z471" i="11"/>
  <c r="Z367" i="11"/>
  <c r="Z39" i="11"/>
  <c r="Z228" i="11"/>
  <c r="Z161" i="11"/>
  <c r="Z44" i="11"/>
  <c r="Z150" i="11"/>
  <c r="Z125" i="11"/>
  <c r="Z460" i="11"/>
  <c r="Z53" i="11"/>
  <c r="Z255" i="11"/>
  <c r="Z376" i="11"/>
  <c r="Z115" i="11"/>
  <c r="Z27" i="11"/>
  <c r="Z346" i="11"/>
  <c r="Z181" i="11"/>
  <c r="Z361" i="11"/>
  <c r="Z492" i="11"/>
  <c r="Z448" i="11"/>
  <c r="Z77" i="11"/>
  <c r="Z560" i="11"/>
  <c r="Z547" i="11"/>
  <c r="Z534" i="11"/>
  <c r="Z521" i="11"/>
  <c r="Z508" i="11"/>
  <c r="Z61" i="11"/>
  <c r="Z559" i="11"/>
  <c r="Z546" i="11"/>
  <c r="Z599" i="11"/>
  <c r="Z98" i="11"/>
  <c r="Z594" i="11"/>
  <c r="Z241" i="11"/>
  <c r="Z581" i="11"/>
  <c r="Z366" i="11"/>
  <c r="Z568" i="11"/>
  <c r="Z112" i="11"/>
  <c r="Z571" i="11"/>
  <c r="Z118" i="11"/>
  <c r="Z557" i="11"/>
  <c r="Z469" i="11"/>
  <c r="Z408" i="11"/>
  <c r="Z94" i="11"/>
  <c r="Z409" i="11"/>
  <c r="Z414" i="11"/>
  <c r="Z200" i="11"/>
  <c r="Z320" i="11"/>
  <c r="Z403" i="11"/>
  <c r="Z438" i="11"/>
  <c r="Z379" i="11"/>
  <c r="Z198" i="11"/>
  <c r="Z50" i="11"/>
  <c r="Z197" i="11"/>
  <c r="Z349" i="11"/>
  <c r="Z155" i="11"/>
  <c r="Z221" i="11"/>
  <c r="Z352" i="11"/>
  <c r="Z391" i="11"/>
  <c r="Z120" i="11"/>
  <c r="Z133" i="11"/>
  <c r="Z74" i="11"/>
  <c r="Z276" i="11"/>
  <c r="Z318" i="11"/>
  <c r="Z439" i="11"/>
  <c r="Z233" i="11"/>
  <c r="Z114" i="11"/>
  <c r="Z144" i="11"/>
  <c r="Z65" i="11"/>
  <c r="Z260" i="11"/>
  <c r="Z166" i="11"/>
  <c r="Z128" i="11"/>
  <c r="Z110" i="11"/>
  <c r="Z224" i="11"/>
  <c r="Z22" i="11"/>
  <c r="Z134" i="11"/>
  <c r="Z83" i="11"/>
  <c r="Z480" i="11"/>
  <c r="Z332" i="11"/>
  <c r="Z415" i="11"/>
  <c r="Z49" i="11"/>
  <c r="Z315" i="11"/>
  <c r="Z126" i="11"/>
  <c r="Z87" i="11"/>
  <c r="Z209" i="11"/>
  <c r="Z356" i="11"/>
  <c r="Z456" i="11"/>
  <c r="Z201" i="11"/>
  <c r="Z13" i="11"/>
  <c r="Z451" i="11"/>
  <c r="Z362" i="11"/>
  <c r="Z333" i="11"/>
  <c r="Z464" i="11"/>
  <c r="Z106" i="11"/>
  <c r="Z496" i="11"/>
  <c r="Z555" i="11"/>
  <c r="Z542" i="11"/>
  <c r="Z529" i="11"/>
  <c r="Z516" i="11"/>
  <c r="Z85" i="11"/>
  <c r="Z495" i="11"/>
  <c r="Z554" i="11"/>
  <c r="Z236" i="11"/>
  <c r="Z341" i="11"/>
  <c r="Z374" i="11"/>
  <c r="Z502" i="11"/>
  <c r="Z589" i="11"/>
  <c r="Z435" i="11"/>
  <c r="Z576" i="11"/>
  <c r="Z265" i="11"/>
  <c r="Z579" i="11"/>
  <c r="Z79" i="11"/>
  <c r="Z566" i="11"/>
  <c r="Z490" i="11"/>
  <c r="Z517" i="11"/>
  <c r="Z263" i="11"/>
  <c r="Z580" i="11"/>
  <c r="Z289" i="11"/>
  <c r="Z326" i="11"/>
  <c r="Z430" i="11"/>
  <c r="Z212" i="11"/>
  <c r="Z189" i="11"/>
  <c r="Z190" i="11"/>
  <c r="Z122" i="11"/>
  <c r="Z388" i="11"/>
  <c r="Z372" i="11"/>
  <c r="Z71" i="11"/>
  <c r="Z238" i="11"/>
  <c r="Z160" i="11"/>
  <c r="Z473" i="11"/>
  <c r="Z488" i="11"/>
  <c r="Z40" i="11"/>
  <c r="Z429" i="11"/>
  <c r="Z15" i="11"/>
  <c r="Z455" i="11"/>
  <c r="Z487" i="11"/>
  <c r="Z2" i="11"/>
  <c r="Z309" i="11"/>
  <c r="Z19" i="11"/>
  <c r="Z444" i="11"/>
  <c r="Z100" i="11"/>
  <c r="Z295" i="11"/>
  <c r="Z278" i="11"/>
  <c r="Z353" i="11"/>
  <c r="Z268" i="11"/>
  <c r="Z317" i="11"/>
  <c r="Z254" i="11"/>
  <c r="Z121" i="11"/>
  <c r="Z116" i="11"/>
  <c r="Z350" i="11"/>
  <c r="Z396" i="11"/>
  <c r="Z78" i="11"/>
  <c r="Z231" i="11"/>
  <c r="Z258" i="11"/>
  <c r="Z18" i="11"/>
  <c r="Z458" i="11"/>
  <c r="Z390" i="11"/>
  <c r="Z147" i="11"/>
  <c r="Z52" i="11"/>
  <c r="Z43" i="11"/>
  <c r="Z342" i="11"/>
  <c r="Z279" i="11"/>
  <c r="Z499" i="11"/>
  <c r="Z416" i="11"/>
  <c r="Z316" i="11"/>
  <c r="Z520" i="11"/>
  <c r="Z507" i="11"/>
  <c r="Z504" i="11"/>
  <c r="Z558" i="11"/>
  <c r="Z545" i="11"/>
  <c r="Z532" i="11"/>
  <c r="Z519" i="11"/>
  <c r="Z506" i="11"/>
  <c r="Z76" i="11"/>
  <c r="Z424" i="11"/>
  <c r="Z66" i="11"/>
  <c r="Z443" i="11"/>
  <c r="Z246" i="11"/>
  <c r="Z261" i="11"/>
  <c r="Z192" i="11"/>
  <c r="Z592" i="11"/>
  <c r="Z475" i="11"/>
  <c r="Z595" i="11"/>
  <c r="Z477" i="11"/>
  <c r="Z582" i="11"/>
  <c r="Z383" i="11"/>
  <c r="Z577" i="11"/>
  <c r="Z266" i="11"/>
  <c r="Z30" i="11"/>
  <c r="Z334" i="11"/>
  <c r="Z179" i="11"/>
  <c r="Z80" i="11"/>
  <c r="Z143" i="11"/>
  <c r="Z431" i="11"/>
  <c r="Z218" i="11"/>
  <c r="Z445" i="11"/>
  <c r="Z397" i="11"/>
  <c r="Z217" i="11"/>
  <c r="Z42" i="11"/>
  <c r="Z205" i="11"/>
  <c r="Z411" i="11"/>
  <c r="Z180" i="11"/>
  <c r="Z262" i="11"/>
  <c r="Z17" i="11"/>
  <c r="Z307" i="11"/>
  <c r="Z421" i="11"/>
  <c r="Z219" i="11"/>
  <c r="Z41" i="11"/>
  <c r="Z55" i="11"/>
  <c r="Z348" i="11"/>
  <c r="Z153" i="11"/>
  <c r="Z463" i="11"/>
  <c r="Z314" i="11"/>
  <c r="Z478" i="11"/>
  <c r="Z256" i="11"/>
  <c r="Z5" i="11"/>
  <c r="Z410" i="11"/>
  <c r="Z191" i="11"/>
  <c r="Z312" i="11"/>
  <c r="Z225" i="11"/>
  <c r="Z596" i="11"/>
  <c r="Z472" i="11"/>
  <c r="Z32" i="11"/>
  <c r="Z351" i="11"/>
  <c r="Z459" i="11"/>
  <c r="Z232" i="11"/>
  <c r="Z75" i="11"/>
  <c r="Z173" i="11"/>
  <c r="Z103" i="11"/>
  <c r="Z31" i="11"/>
  <c r="Z275" i="11"/>
  <c r="Z194" i="11"/>
  <c r="Z427" i="11"/>
  <c r="Z188" i="11"/>
  <c r="Z399" i="11"/>
  <c r="Z401" i="11"/>
  <c r="Z422" i="11"/>
  <c r="Z512" i="11"/>
  <c r="Z562" i="11"/>
  <c r="Z364" i="11"/>
  <c r="Z187" i="11"/>
  <c r="Z91" i="11"/>
  <c r="Z305" i="11"/>
  <c r="Z370" i="11"/>
  <c r="Z38" i="11"/>
  <c r="Z97" i="11"/>
  <c r="Z36" i="11"/>
  <c r="Z60" i="11"/>
  <c r="Z587" i="11"/>
  <c r="Z491" i="11"/>
  <c r="Z46" i="11"/>
  <c r="Z54" i="11"/>
  <c r="Z457" i="11"/>
  <c r="Z107" i="11"/>
  <c r="Z104" i="11"/>
  <c r="Z563" i="11"/>
  <c r="Z211" i="11"/>
  <c r="Z234" i="11"/>
  <c r="Z69" i="11"/>
  <c r="Z398" i="11"/>
  <c r="Z423" i="11"/>
  <c r="Z170" i="11"/>
  <c r="Z159" i="11"/>
  <c r="Z37" i="11"/>
  <c r="Z550" i="11"/>
  <c r="Z420" i="11"/>
  <c r="Z574" i="11"/>
  <c r="Z345" i="11"/>
  <c r="Z270" i="11"/>
  <c r="Z113" i="11"/>
  <c r="Z330" i="11"/>
  <c r="Z339" i="11"/>
  <c r="Z207" i="11"/>
  <c r="Z537" i="11"/>
  <c r="Z465" i="11"/>
  <c r="Z344" i="11"/>
  <c r="Z322" i="11"/>
  <c r="Z395" i="11"/>
  <c r="Z252" i="11"/>
  <c r="Z386" i="11"/>
  <c r="Z277" i="11"/>
  <c r="Z16" i="11"/>
  <c r="Z524" i="11"/>
  <c r="Z597" i="11"/>
  <c r="Z569" i="11"/>
  <c r="Z436" i="11"/>
  <c r="Z176" i="11"/>
  <c r="Z310" i="11"/>
  <c r="Z154" i="11"/>
  <c r="Z123" i="11"/>
  <c r="Z259" i="11"/>
  <c r="Z86" i="11"/>
  <c r="Z584" i="11"/>
  <c r="Z406" i="11"/>
  <c r="Z186" i="11"/>
  <c r="Z405" i="11"/>
  <c r="Z90" i="11"/>
  <c r="Z243" i="11"/>
  <c r="Z437" i="11"/>
  <c r="Z336" i="11"/>
  <c r="Z440" i="11"/>
  <c r="Z35" i="11"/>
  <c r="Z302" i="11"/>
  <c r="Z511" i="11"/>
  <c r="Z501" i="11"/>
  <c r="Z419" i="11"/>
  <c r="Z365" i="11"/>
  <c r="Z413" i="11"/>
  <c r="Z304" i="11"/>
  <c r="Z136" i="11"/>
  <c r="Z195" i="11"/>
  <c r="Z48" i="11"/>
  <c r="Z358" i="11"/>
  <c r="Z292" i="11"/>
  <c r="Z389" i="11"/>
  <c r="Z373" i="11"/>
  <c r="Z432" i="11"/>
  <c r="Z371" i="11"/>
  <c r="Z138" i="11"/>
  <c r="Z146" i="11"/>
  <c r="Z67" i="11"/>
  <c r="Z369" i="11"/>
  <c r="AB86" i="11"/>
  <c r="AB562" i="11"/>
  <c r="AB549" i="11"/>
  <c r="AB536" i="11"/>
  <c r="AB523" i="11"/>
  <c r="AB510" i="11"/>
  <c r="AB101" i="11"/>
  <c r="AB561" i="11"/>
  <c r="AB548" i="11"/>
  <c r="AB593" i="11"/>
  <c r="AB92" i="11"/>
  <c r="AB596" i="11"/>
  <c r="AB179" i="11"/>
  <c r="AB591" i="11"/>
  <c r="AB426" i="11"/>
  <c r="AB586" i="11"/>
  <c r="AB392" i="11"/>
  <c r="AB573" i="11"/>
  <c r="AB206" i="11"/>
  <c r="AB551" i="11"/>
  <c r="AB442" i="11"/>
  <c r="AB511" i="11"/>
  <c r="AB56" i="11"/>
  <c r="AB574" i="11"/>
  <c r="AB391" i="11"/>
  <c r="AB176" i="11"/>
  <c r="AB313" i="11"/>
  <c r="AB164" i="11"/>
  <c r="AB469" i="11"/>
  <c r="AB289" i="11"/>
  <c r="AB326" i="11"/>
  <c r="AB320" i="11"/>
  <c r="AB403" i="11"/>
  <c r="AB189" i="11"/>
  <c r="AB190" i="11"/>
  <c r="AB478" i="11"/>
  <c r="AB293" i="11"/>
  <c r="AB46" i="11"/>
  <c r="AB39" i="11"/>
  <c r="AB323" i="11"/>
  <c r="AB131" i="11"/>
  <c r="AB269" i="11"/>
  <c r="AB199" i="11"/>
  <c r="AB165" i="11"/>
  <c r="AB62" i="11"/>
  <c r="AB74" i="11"/>
  <c r="AB276" i="11"/>
  <c r="AB318" i="11"/>
  <c r="AB439" i="11"/>
  <c r="AB479" i="11"/>
  <c r="AB53" i="11"/>
  <c r="AB253" i="11"/>
  <c r="AB16" i="11"/>
  <c r="AB188" i="11"/>
  <c r="AB115" i="11"/>
  <c r="AB27" i="11"/>
  <c r="AB260" i="11"/>
  <c r="AB317" i="11"/>
  <c r="AB309" i="11"/>
  <c r="AB121" i="11"/>
  <c r="AB116" i="11"/>
  <c r="AB472" i="11"/>
  <c r="AB32" i="11"/>
  <c r="AB295" i="11"/>
  <c r="AB339" i="11"/>
  <c r="AB348" i="11"/>
  <c r="AB9" i="11"/>
  <c r="AB175" i="11"/>
  <c r="AB355" i="11"/>
  <c r="AB65" i="11"/>
  <c r="AB18" i="11"/>
  <c r="AB501" i="11"/>
  <c r="AB506" i="11"/>
  <c r="AB503" i="11"/>
  <c r="AB557" i="11"/>
  <c r="AB544" i="11"/>
  <c r="AB531" i="11"/>
  <c r="AB518" i="11"/>
  <c r="AB505" i="11"/>
  <c r="AB498" i="11"/>
  <c r="AB556" i="11"/>
  <c r="AB449" i="11"/>
  <c r="AB245" i="11"/>
  <c r="AB375" i="11"/>
  <c r="AB137" i="11"/>
  <c r="AB599" i="11"/>
  <c r="AB98" i="11"/>
  <c r="AB594" i="11"/>
  <c r="AB241" i="11"/>
  <c r="AB581" i="11"/>
  <c r="AB366" i="11"/>
  <c r="AB568" i="11"/>
  <c r="AB112" i="11"/>
  <c r="AB571" i="11"/>
  <c r="AB118" i="11"/>
  <c r="AB237" i="11"/>
  <c r="AB219" i="11"/>
  <c r="AB272" i="11"/>
  <c r="AB221" i="11"/>
  <c r="AB352" i="11"/>
  <c r="AB408" i="11"/>
  <c r="AB187" i="11"/>
  <c r="AB491" i="11"/>
  <c r="AB430" i="11"/>
  <c r="AB212" i="11"/>
  <c r="AB322" i="11"/>
  <c r="AB436" i="11"/>
  <c r="AB447" i="11"/>
  <c r="AB429" i="11"/>
  <c r="AB412" i="11"/>
  <c r="AB232" i="11"/>
  <c r="AB388" i="11"/>
  <c r="AB242" i="11"/>
  <c r="AB535" i="11"/>
  <c r="AB286" i="11"/>
  <c r="AB425" i="11"/>
  <c r="AB186" i="11"/>
  <c r="AB15" i="11"/>
  <c r="AB590" i="11"/>
  <c r="AB487" i="11"/>
  <c r="AB2" i="11"/>
  <c r="AB456" i="11"/>
  <c r="AB104" i="11"/>
  <c r="AB100" i="11"/>
  <c r="AB181" i="11"/>
  <c r="AB397" i="11"/>
  <c r="AB201" i="11"/>
  <c r="AB13" i="11"/>
  <c r="AB330" i="11"/>
  <c r="AB386" i="11"/>
  <c r="AB450" i="11"/>
  <c r="AB35" i="11"/>
  <c r="AB243" i="11"/>
  <c r="AB95" i="11"/>
  <c r="AB11" i="11"/>
  <c r="AB351" i="11"/>
  <c r="AB459" i="11"/>
  <c r="AB274" i="11"/>
  <c r="AB158" i="11"/>
  <c r="AB157" i="11"/>
  <c r="AB346" i="11"/>
  <c r="AB126" i="11"/>
  <c r="AB458" i="11"/>
  <c r="AB387" i="11"/>
  <c r="AB514" i="11"/>
  <c r="AB76" i="11"/>
  <c r="AB493" i="11"/>
  <c r="AB552" i="11"/>
  <c r="AB539" i="11"/>
  <c r="AB526" i="11"/>
  <c r="AB513" i="11"/>
  <c r="AB135" i="11"/>
  <c r="AB564" i="11"/>
  <c r="AB297" i="11"/>
  <c r="AB152" i="11"/>
  <c r="AB64" i="11"/>
  <c r="AB198" i="11"/>
  <c r="AB236" i="11"/>
  <c r="AB341" i="11"/>
  <c r="AB374" i="11"/>
  <c r="AB502" i="11"/>
  <c r="AB589" i="11"/>
  <c r="AB435" i="11"/>
  <c r="AB576" i="11"/>
  <c r="AB265" i="11"/>
  <c r="AB579" i="11"/>
  <c r="AB79" i="11"/>
  <c r="AB244" i="11"/>
  <c r="AB144" i="11"/>
  <c r="AB440" i="11"/>
  <c r="AB160" i="11"/>
  <c r="AB473" i="11"/>
  <c r="AB30" i="11"/>
  <c r="AB334" i="11"/>
  <c r="AB582" i="11"/>
  <c r="AB69" i="11"/>
  <c r="AB345" i="11"/>
  <c r="AB431" i="11"/>
  <c r="AB218" i="11"/>
  <c r="AB257" i="11"/>
  <c r="AB264" i="11"/>
  <c r="AB398" i="11"/>
  <c r="AB279" i="11"/>
  <c r="AB468" i="11"/>
  <c r="AB291" i="11"/>
  <c r="AB217" i="11"/>
  <c r="AB481" i="11"/>
  <c r="AB171" i="11"/>
  <c r="AB223" i="11"/>
  <c r="AB305" i="11"/>
  <c r="AB299" i="11"/>
  <c r="AB423" i="11"/>
  <c r="AB113" i="11"/>
  <c r="AB254" i="11"/>
  <c r="AB312" i="11"/>
  <c r="AB311" i="11"/>
  <c r="AB259" i="11"/>
  <c r="AB140" i="11"/>
  <c r="AB43" i="11"/>
  <c r="AB342" i="11"/>
  <c r="AB410" i="11"/>
  <c r="AB191" i="11"/>
  <c r="AB19" i="11"/>
  <c r="AB225" i="11"/>
  <c r="AB71" i="11"/>
  <c r="AB117" i="11"/>
  <c r="AB139" i="11"/>
  <c r="AB428" i="11"/>
  <c r="AB72" i="11"/>
  <c r="AB153" i="11"/>
  <c r="AB255" i="11"/>
  <c r="AB336" i="11"/>
  <c r="AB451" i="11"/>
  <c r="AB87" i="11"/>
  <c r="AB399" i="11"/>
  <c r="AB247" i="11"/>
  <c r="AB530" i="11"/>
  <c r="AB517" i="11"/>
  <c r="AB106" i="11"/>
  <c r="AB496" i="11"/>
  <c r="AB555" i="11"/>
  <c r="AB542" i="11"/>
  <c r="AB529" i="11"/>
  <c r="AB516" i="11"/>
  <c r="AB559" i="11"/>
  <c r="AB263" i="11"/>
  <c r="AB519" i="11"/>
  <c r="AB370" i="11"/>
  <c r="AB543" i="11"/>
  <c r="AB424" i="11"/>
  <c r="AB66" i="11"/>
  <c r="AB443" i="11"/>
  <c r="AB246" i="11"/>
  <c r="AB261" i="11"/>
  <c r="AB192" i="11"/>
  <c r="AB592" i="11"/>
  <c r="AB475" i="11"/>
  <c r="AB595" i="11"/>
  <c r="AB477" i="11"/>
  <c r="AB303" i="11"/>
  <c r="AB488" i="11"/>
  <c r="AB598" i="11"/>
  <c r="AB411" i="11"/>
  <c r="AB180" i="11"/>
  <c r="AB284" i="11"/>
  <c r="AB368" i="11"/>
  <c r="AB249" i="11"/>
  <c r="AB360" i="11"/>
  <c r="AB344" i="11"/>
  <c r="AB51" i="11"/>
  <c r="AB174" i="11"/>
  <c r="AB93" i="11"/>
  <c r="AB240" i="11"/>
  <c r="AB485" i="11"/>
  <c r="AB480" i="11"/>
  <c r="AB166" i="11"/>
  <c r="AB128" i="11"/>
  <c r="AB42" i="11"/>
  <c r="AB120" i="11"/>
  <c r="AB275" i="11"/>
  <c r="AB210" i="11"/>
  <c r="AB182" i="11"/>
  <c r="AB474" i="11"/>
  <c r="AB119" i="11"/>
  <c r="AB215" i="11"/>
  <c r="AB148" i="11"/>
  <c r="AB204" i="11"/>
  <c r="AB401" i="11"/>
  <c r="AB8" i="11"/>
  <c r="AB268" i="11"/>
  <c r="AB194" i="11"/>
  <c r="AB81" i="11"/>
  <c r="AB10" i="11"/>
  <c r="AB34" i="11"/>
  <c r="AB73" i="11"/>
  <c r="AB394" i="11"/>
  <c r="AB145" i="11"/>
  <c r="AB228" i="11"/>
  <c r="AB445" i="11"/>
  <c r="AB108" i="11"/>
  <c r="AB109" i="11"/>
  <c r="AB390" i="11"/>
  <c r="AB147" i="11"/>
  <c r="AB239" i="11"/>
  <c r="AB125" i="11"/>
  <c r="AB499" i="11"/>
  <c r="AB123" i="11"/>
  <c r="AB173" i="11"/>
  <c r="AB538" i="11"/>
  <c r="AB525" i="11"/>
  <c r="AB512" i="11"/>
  <c r="AB36" i="11"/>
  <c r="AB563" i="11"/>
  <c r="AB550" i="11"/>
  <c r="AB537" i="11"/>
  <c r="AB524" i="11"/>
  <c r="AB569" i="11"/>
  <c r="AB365" i="11"/>
  <c r="AB572" i="11"/>
  <c r="AB455" i="11"/>
  <c r="AB567" i="11"/>
  <c r="AB196" i="11"/>
  <c r="AB85" i="11"/>
  <c r="AB470" i="11"/>
  <c r="AB213" i="11"/>
  <c r="AB285" i="11"/>
  <c r="AB141" i="11"/>
  <c r="AB359" i="11"/>
  <c r="AB230" i="11"/>
  <c r="AB363" i="11"/>
  <c r="AB167" i="11"/>
  <c r="AB54" i="11"/>
  <c r="AB325" i="11"/>
  <c r="AB68" i="11"/>
  <c r="AB132" i="11"/>
  <c r="AB283" i="11"/>
  <c r="AB162" i="11"/>
  <c r="AB280" i="11"/>
  <c r="AB63" i="11"/>
  <c r="AB184" i="11"/>
  <c r="AB24" i="11"/>
  <c r="AB380" i="11"/>
  <c r="AB467" i="11"/>
  <c r="AB133" i="11"/>
  <c r="AB405" i="11"/>
  <c r="AB277" i="11"/>
  <c r="AB337" i="11"/>
  <c r="AB278" i="11"/>
  <c r="AB353" i="11"/>
  <c r="AB208" i="11"/>
  <c r="AB40" i="11"/>
  <c r="AB566" i="11"/>
  <c r="AB296" i="11"/>
  <c r="AB433" i="11"/>
  <c r="AB155" i="11"/>
  <c r="AB250" i="11"/>
  <c r="AB50" i="11"/>
  <c r="AB52" i="11"/>
  <c r="AB267" i="11"/>
  <c r="AB464" i="11"/>
  <c r="AB316" i="11"/>
  <c r="AB287" i="11"/>
  <c r="AB298" i="11"/>
  <c r="AB381" i="11"/>
  <c r="AB84" i="11"/>
  <c r="AB127" i="11"/>
  <c r="AB105" i="11"/>
  <c r="AB102" i="11"/>
  <c r="AB314" i="11"/>
  <c r="AB332" i="11"/>
  <c r="AB252" i="11"/>
  <c r="AB44" i="11"/>
  <c r="AB150" i="11"/>
  <c r="AB437" i="11"/>
  <c r="AB97" i="11"/>
  <c r="AB329" i="11"/>
  <c r="AB460" i="11"/>
  <c r="AB271" i="11"/>
  <c r="AB302" i="11"/>
  <c r="AB335" i="11"/>
  <c r="AB495" i="11"/>
  <c r="AB554" i="11"/>
  <c r="AB541" i="11"/>
  <c r="AB528" i="11"/>
  <c r="AB515" i="11"/>
  <c r="AB59" i="11"/>
  <c r="AB494" i="11"/>
  <c r="AB553" i="11"/>
  <c r="AB540" i="11"/>
  <c r="AB585" i="11"/>
  <c r="AB177" i="11"/>
  <c r="AB588" i="11"/>
  <c r="AB406" i="11"/>
  <c r="AB583" i="11"/>
  <c r="AB319" i="11"/>
  <c r="AB578" i="11"/>
  <c r="AB393" i="11"/>
  <c r="AB565" i="11"/>
  <c r="AB497" i="11"/>
  <c r="AB214" i="11"/>
  <c r="AB89" i="11"/>
  <c r="AB290" i="11"/>
  <c r="AB227" i="11"/>
  <c r="AB328" i="11"/>
  <c r="AB258" i="11"/>
  <c r="AB382" i="11"/>
  <c r="AB58" i="11"/>
  <c r="AB288" i="11"/>
  <c r="AB462" i="11"/>
  <c r="AB414" i="11"/>
  <c r="AB200" i="11"/>
  <c r="AB178" i="11"/>
  <c r="AB484" i="11"/>
  <c r="AB438" i="11"/>
  <c r="AB379" i="11"/>
  <c r="AB300" i="11"/>
  <c r="AB22" i="11"/>
  <c r="AB446" i="11"/>
  <c r="AB251" i="11"/>
  <c r="AB122" i="11"/>
  <c r="AB256" i="11"/>
  <c r="AB5" i="11"/>
  <c r="AB262" i="11"/>
  <c r="AB17" i="11"/>
  <c r="AB413" i="11"/>
  <c r="AB418" i="11"/>
  <c r="AB229" i="11"/>
  <c r="AB226" i="11"/>
  <c r="AB203" i="11"/>
  <c r="AB197" i="11"/>
  <c r="AB78" i="11"/>
  <c r="AB238" i="11"/>
  <c r="AB45" i="11"/>
  <c r="AB99" i="11"/>
  <c r="AB407" i="11"/>
  <c r="AB21" i="11"/>
  <c r="AB156" i="11"/>
  <c r="AB224" i="11"/>
  <c r="AB377" i="11"/>
  <c r="AB134" i="11"/>
  <c r="AB83" i="11"/>
  <c r="AB38" i="11"/>
  <c r="AB107" i="11"/>
  <c r="AB310" i="11"/>
  <c r="AB231" i="11"/>
  <c r="AB96" i="11"/>
  <c r="AB6" i="11"/>
  <c r="AB25" i="11"/>
  <c r="AB448" i="11"/>
  <c r="AB452" i="11"/>
  <c r="AB209" i="11"/>
  <c r="AB416" i="11"/>
  <c r="AB492" i="11"/>
  <c r="AB546" i="11"/>
  <c r="AB504" i="11"/>
  <c r="AB577" i="11"/>
  <c r="AB575" i="11"/>
  <c r="AB527" i="11"/>
  <c r="AB282" i="11"/>
  <c r="AB444" i="11"/>
  <c r="AB306" i="11"/>
  <c r="AB404" i="11"/>
  <c r="AB233" i="11"/>
  <c r="AB170" i="11"/>
  <c r="AB482" i="11"/>
  <c r="AB193" i="11"/>
  <c r="AB28" i="11"/>
  <c r="AB47" i="11"/>
  <c r="AB350" i="11"/>
  <c r="AB315" i="11"/>
  <c r="AB357" i="11"/>
  <c r="AB509" i="11"/>
  <c r="AB534" i="11"/>
  <c r="AB94" i="11"/>
  <c r="AB60" i="11"/>
  <c r="AB597" i="11"/>
  <c r="AB587" i="11"/>
  <c r="AB461" i="11"/>
  <c r="AB168" i="11"/>
  <c r="AB130" i="11"/>
  <c r="AB486" i="11"/>
  <c r="AB220" i="11"/>
  <c r="AB421" i="11"/>
  <c r="AB415" i="11"/>
  <c r="AB114" i="11"/>
  <c r="AB347" i="11"/>
  <c r="AB88" i="11"/>
  <c r="AB202" i="11"/>
  <c r="AB362" i="11"/>
  <c r="AB533" i="11"/>
  <c r="AB558" i="11"/>
  <c r="AB266" i="11"/>
  <c r="AB235" i="11"/>
  <c r="AB441" i="11"/>
  <c r="AB331" i="11"/>
  <c r="AB142" i="11"/>
  <c r="AB402" i="11"/>
  <c r="AB185" i="11"/>
  <c r="AB427" i="11"/>
  <c r="AB205" i="11"/>
  <c r="AB172" i="11"/>
  <c r="AB154" i="11"/>
  <c r="AB324" i="11"/>
  <c r="AB216" i="11"/>
  <c r="AB396" i="11"/>
  <c r="AB103" i="11"/>
  <c r="AB33" i="11"/>
  <c r="AB77" i="11"/>
  <c r="AB521" i="11"/>
  <c r="AB409" i="11"/>
  <c r="AB211" i="11"/>
  <c r="AB419" i="11"/>
  <c r="AB234" i="11"/>
  <c r="AB270" i="11"/>
  <c r="AB490" i="11"/>
  <c r="AB354" i="11"/>
  <c r="AB110" i="11"/>
  <c r="AB294" i="11"/>
  <c r="AB349" i="11"/>
  <c r="AB159" i="11"/>
  <c r="AB37" i="11"/>
  <c r="AB183" i="11"/>
  <c r="AB273" i="11"/>
  <c r="AB356" i="11"/>
  <c r="AB500" i="11"/>
  <c r="AB520" i="11"/>
  <c r="AB545" i="11"/>
  <c r="AB580" i="11"/>
  <c r="AB570" i="11"/>
  <c r="AB248" i="11"/>
  <c r="AB483" i="11"/>
  <c r="AB57" i="11"/>
  <c r="AB338" i="11"/>
  <c r="AB169" i="11"/>
  <c r="AB163" i="11"/>
  <c r="AB304" i="11"/>
  <c r="AB308" i="11"/>
  <c r="AB124" i="11"/>
  <c r="AB384" i="11"/>
  <c r="AB471" i="11"/>
  <c r="AB82" i="11"/>
  <c r="AB31" i="11"/>
  <c r="AB333" i="11"/>
  <c r="AB560" i="11"/>
  <c r="AB508" i="11"/>
  <c r="AB372" i="11"/>
  <c r="AB420" i="11"/>
  <c r="AB584" i="11"/>
  <c r="AB129" i="11"/>
  <c r="AB395" i="11"/>
  <c r="AB80" i="11"/>
  <c r="AB376" i="11"/>
  <c r="AB151" i="11"/>
  <c r="AB222" i="11"/>
  <c r="AB41" i="11"/>
  <c r="AB321" i="11"/>
  <c r="AB207" i="11"/>
  <c r="AB327" i="11"/>
  <c r="AB476" i="11"/>
  <c r="AB422" i="11"/>
  <c r="AB75" i="11"/>
  <c r="AB507" i="11"/>
  <c r="AB532" i="11"/>
  <c r="AB301" i="11"/>
  <c r="AB281" i="11"/>
  <c r="AB70" i="11"/>
  <c r="AB489" i="11"/>
  <c r="AB453" i="11"/>
  <c r="AB378" i="11"/>
  <c r="AB26" i="11"/>
  <c r="AB457" i="11"/>
  <c r="AB383" i="11"/>
  <c r="AB434" i="11"/>
  <c r="AB3" i="11"/>
  <c r="AB90" i="11"/>
  <c r="AB367" i="11"/>
  <c r="AB49" i="11"/>
  <c r="AB343" i="11"/>
  <c r="AB417" i="11"/>
  <c r="AB522" i="11"/>
  <c r="AB547" i="11"/>
  <c r="AB61" i="11"/>
  <c r="AB91" i="11"/>
  <c r="AB465" i="11"/>
  <c r="AB364" i="11"/>
  <c r="AB111" i="11"/>
  <c r="AB23" i="11"/>
  <c r="AB143" i="11"/>
  <c r="AB161" i="11"/>
  <c r="AB385" i="11"/>
  <c r="AB307" i="11"/>
  <c r="AB55" i="11"/>
  <c r="AB361" i="11"/>
  <c r="AB466" i="11"/>
  <c r="AB463" i="11"/>
  <c r="AB29" i="11"/>
  <c r="AB400" i="11"/>
  <c r="AB48" i="11"/>
  <c r="AB195" i="11"/>
  <c r="AB292" i="11"/>
  <c r="AB432" i="11"/>
  <c r="AB373" i="11"/>
  <c r="AB138" i="11"/>
  <c r="AB371" i="11"/>
  <c r="AB358" i="11"/>
  <c r="AB67" i="11"/>
  <c r="AB369" i="11"/>
  <c r="AB146" i="11"/>
  <c r="AB136" i="11"/>
  <c r="AB389" i="11"/>
  <c r="H184" i="11"/>
  <c r="H359" i="11"/>
  <c r="H139" i="11"/>
  <c r="H157" i="11"/>
  <c r="H167" i="11"/>
  <c r="H60" i="11"/>
  <c r="H47" i="11"/>
  <c r="H98" i="11"/>
  <c r="H224" i="11"/>
  <c r="H288" i="11"/>
  <c r="H45" i="11"/>
  <c r="H203" i="11"/>
  <c r="H414" i="11"/>
  <c r="H247" i="11"/>
  <c r="H219" i="11"/>
  <c r="H451" i="11"/>
  <c r="H131" i="11"/>
  <c r="H103" i="11"/>
  <c r="H379" i="11"/>
  <c r="H35" i="11"/>
  <c r="H113" i="11"/>
  <c r="H415" i="11"/>
  <c r="H237" i="11"/>
  <c r="H241" i="11"/>
  <c r="H435" i="11"/>
  <c r="H177" i="11"/>
  <c r="H470" i="11"/>
  <c r="H344" i="11"/>
  <c r="H431" i="11"/>
  <c r="H400" i="11"/>
  <c r="H316" i="11"/>
  <c r="H421" i="11"/>
  <c r="H115" i="11"/>
  <c r="H215" i="11"/>
  <c r="H33" i="11"/>
  <c r="H194" i="11"/>
  <c r="H225" i="11"/>
  <c r="H332" i="11"/>
  <c r="H331" i="11"/>
  <c r="H377" i="11"/>
  <c r="H395" i="11"/>
  <c r="H141" i="11"/>
  <c r="H253" i="11"/>
  <c r="H262" i="11"/>
  <c r="H233" i="11"/>
  <c r="H351" i="11"/>
  <c r="H266" i="11"/>
  <c r="H306" i="11"/>
  <c r="H264" i="11"/>
  <c r="H343" i="11"/>
  <c r="H256" i="11"/>
  <c r="H383" i="11"/>
  <c r="H231" i="11"/>
  <c r="H430" i="11"/>
  <c r="H140" i="11"/>
  <c r="H32" i="11"/>
  <c r="H143" i="11"/>
  <c r="H206" i="11"/>
  <c r="H482" i="11"/>
  <c r="H474" i="11"/>
  <c r="H312" i="11"/>
  <c r="H411" i="11"/>
  <c r="H279" i="11"/>
  <c r="H353" i="11"/>
  <c r="H7" i="11"/>
  <c r="H82" i="11"/>
  <c r="H180" i="11"/>
  <c r="H205" i="11"/>
  <c r="H380" i="11"/>
  <c r="H446" i="11"/>
  <c r="H164" i="11"/>
  <c r="H341" i="11"/>
  <c r="H74" i="11"/>
  <c r="H29" i="11"/>
  <c r="H73" i="11"/>
  <c r="H330" i="11"/>
  <c r="H161" i="11"/>
  <c r="H137" i="11"/>
  <c r="H9" i="11"/>
  <c r="H151" i="11"/>
  <c r="H148" i="11"/>
  <c r="H4" i="11"/>
  <c r="H17" i="11"/>
  <c r="H473" i="11"/>
  <c r="H354" i="11"/>
  <c r="H14" i="11"/>
  <c r="H2" i="11"/>
  <c r="H374" i="11"/>
  <c r="H336" i="11"/>
  <c r="H5" i="11"/>
  <c r="H307" i="11"/>
  <c r="H174" i="11"/>
  <c r="H44" i="11"/>
  <c r="H227" i="11"/>
  <c r="H440" i="11"/>
  <c r="H58" i="11"/>
  <c r="H183" i="11"/>
  <c r="H80" i="11"/>
  <c r="H396" i="11"/>
  <c r="H454" i="11"/>
  <c r="H172" i="11"/>
  <c r="H245" i="11"/>
  <c r="H260" i="11"/>
  <c r="H321" i="11"/>
  <c r="H284" i="11"/>
  <c r="H197" i="11"/>
  <c r="H423" i="11"/>
  <c r="H324" i="11"/>
  <c r="H12" i="11"/>
  <c r="H399" i="11"/>
  <c r="H397" i="11"/>
  <c r="H149" i="11"/>
  <c r="H350" i="11"/>
  <c r="H273" i="11"/>
  <c r="H57" i="11"/>
  <c r="H449" i="11"/>
  <c r="H477" i="11"/>
  <c r="H269" i="11"/>
  <c r="H419" i="11"/>
  <c r="H298" i="11"/>
  <c r="H340" i="11"/>
  <c r="H489" i="11"/>
  <c r="H393" i="11"/>
  <c r="H22" i="11"/>
  <c r="H258" i="11"/>
  <c r="H328" i="11"/>
  <c r="H314" i="11"/>
  <c r="H418" i="11"/>
  <c r="H218" i="11"/>
  <c r="H445" i="11"/>
  <c r="H159" i="11"/>
  <c r="H107" i="11"/>
  <c r="H248" i="11"/>
  <c r="H110" i="11"/>
  <c r="H271" i="11"/>
  <c r="H357" i="11"/>
  <c r="H20" i="11"/>
  <c r="H55" i="11"/>
  <c r="H270" i="11"/>
  <c r="P7" i="11"/>
  <c r="P4" i="11"/>
  <c r="P14" i="11"/>
  <c r="P149" i="11"/>
  <c r="P454" i="11"/>
  <c r="P340" i="11"/>
  <c r="P12" i="11"/>
  <c r="P20" i="11"/>
  <c r="X7" i="11"/>
  <c r="X149" i="11"/>
  <c r="X14" i="11"/>
  <c r="X20" i="11"/>
  <c r="X454" i="11"/>
  <c r="X340" i="11"/>
  <c r="X12" i="11"/>
  <c r="X4" i="11"/>
  <c r="LG50" i="1"/>
  <c r="BP56" i="13"/>
  <c r="Z43" i="8" s="1"/>
  <c r="D47" i="11"/>
  <c r="D288" i="11"/>
  <c r="D45" i="11"/>
  <c r="D241" i="11"/>
  <c r="D451" i="11"/>
  <c r="D35" i="11"/>
  <c r="D113" i="11"/>
  <c r="D131" i="11"/>
  <c r="D414" i="11"/>
  <c r="D167" i="11"/>
  <c r="D431" i="11"/>
  <c r="D247" i="11"/>
  <c r="D98" i="11"/>
  <c r="D415" i="11"/>
  <c r="D344" i="11"/>
  <c r="D219" i="11"/>
  <c r="D379" i="11"/>
  <c r="D237" i="11"/>
  <c r="D139" i="11"/>
  <c r="D470" i="11"/>
  <c r="D400" i="11"/>
  <c r="D103" i="11"/>
  <c r="D359" i="11"/>
  <c r="D184" i="11"/>
  <c r="D177" i="11"/>
  <c r="D157" i="11"/>
  <c r="D60" i="11"/>
  <c r="D224" i="11"/>
  <c r="D203" i="11"/>
  <c r="D435" i="11"/>
  <c r="D115" i="11"/>
  <c r="D225" i="11"/>
  <c r="D215" i="11"/>
  <c r="D194" i="11"/>
  <c r="D331" i="11"/>
  <c r="D332" i="11"/>
  <c r="D316" i="11"/>
  <c r="D421" i="11"/>
  <c r="D377" i="11"/>
  <c r="D33" i="11"/>
  <c r="D279" i="11"/>
  <c r="D140" i="11"/>
  <c r="D266" i="11"/>
  <c r="D82" i="11"/>
  <c r="D143" i="11"/>
  <c r="D474" i="11"/>
  <c r="D32" i="11"/>
  <c r="D312" i="11"/>
  <c r="D74" i="11"/>
  <c r="D380" i="11"/>
  <c r="D430" i="11"/>
  <c r="D205" i="11"/>
  <c r="D206" i="11"/>
  <c r="D137" i="11"/>
  <c r="D383" i="11"/>
  <c r="D7" i="11"/>
  <c r="D343" i="11"/>
  <c r="D482" i="11"/>
  <c r="D351" i="11"/>
  <c r="D306" i="11"/>
  <c r="D353" i="11"/>
  <c r="D9" i="11"/>
  <c r="D264" i="11"/>
  <c r="D411" i="11"/>
  <c r="D262" i="11"/>
  <c r="D256" i="11"/>
  <c r="D233" i="11"/>
  <c r="D231" i="11"/>
  <c r="D253" i="11"/>
  <c r="D141" i="11"/>
  <c r="D172" i="11"/>
  <c r="D446" i="11"/>
  <c r="D180" i="11"/>
  <c r="D395" i="11"/>
  <c r="D2" i="11"/>
  <c r="D149" i="11"/>
  <c r="D174" i="11"/>
  <c r="D164" i="11"/>
  <c r="D245" i="11"/>
  <c r="D271" i="11"/>
  <c r="D260" i="11"/>
  <c r="D284" i="11"/>
  <c r="D80" i="11"/>
  <c r="D161" i="11"/>
  <c r="D454" i="11"/>
  <c r="D22" i="11"/>
  <c r="D4" i="11"/>
  <c r="D73" i="11"/>
  <c r="D307" i="11"/>
  <c r="D58" i="11"/>
  <c r="D341" i="11"/>
  <c r="D330" i="11"/>
  <c r="D227" i="11"/>
  <c r="D354" i="11"/>
  <c r="D14" i="11"/>
  <c r="D151" i="11"/>
  <c r="D336" i="11"/>
  <c r="D449" i="11"/>
  <c r="D396" i="11"/>
  <c r="D44" i="11"/>
  <c r="D350" i="11"/>
  <c r="D273" i="11"/>
  <c r="D57" i="11"/>
  <c r="D148" i="11"/>
  <c r="D183" i="11"/>
  <c r="D5" i="11"/>
  <c r="D298" i="11"/>
  <c r="D12" i="11"/>
  <c r="D489" i="11"/>
  <c r="D393" i="11"/>
  <c r="D477" i="11"/>
  <c r="D418" i="11"/>
  <c r="D440" i="11"/>
  <c r="D473" i="11"/>
  <c r="D197" i="11"/>
  <c r="D321" i="11"/>
  <c r="D328" i="11"/>
  <c r="D445" i="11"/>
  <c r="D248" i="11"/>
  <c r="D374" i="11"/>
  <c r="D324" i="11"/>
  <c r="D258" i="11"/>
  <c r="D314" i="11"/>
  <c r="D357" i="11"/>
  <c r="D423" i="11"/>
  <c r="D107" i="11"/>
  <c r="D419" i="11"/>
  <c r="D17" i="11"/>
  <c r="D218" i="11"/>
  <c r="D397" i="11"/>
  <c r="D20" i="11"/>
  <c r="D340" i="11"/>
  <c r="D159" i="11"/>
  <c r="D270" i="11"/>
  <c r="D399" i="11"/>
  <c r="D110" i="11"/>
  <c r="D55" i="11"/>
  <c r="D29" i="11"/>
  <c r="D269" i="11"/>
  <c r="W7" i="11"/>
  <c r="W4" i="11"/>
  <c r="W454" i="11"/>
  <c r="W12" i="11"/>
  <c r="W14" i="11"/>
  <c r="W340" i="11"/>
  <c r="W149" i="11"/>
  <c r="W20" i="11"/>
  <c r="AA7" i="11"/>
  <c r="AA14" i="11"/>
  <c r="AA149" i="11"/>
  <c r="AA4" i="11"/>
  <c r="AA12" i="11"/>
  <c r="AA20" i="11"/>
  <c r="AA454" i="11"/>
  <c r="AA340" i="11"/>
  <c r="I7" i="11"/>
  <c r="I14" i="11"/>
  <c r="I149" i="11"/>
  <c r="I4" i="11"/>
  <c r="I340" i="11"/>
  <c r="I454" i="11"/>
  <c r="I12" i="11"/>
  <c r="I20" i="11"/>
  <c r="Q7" i="11"/>
  <c r="Q4" i="11"/>
  <c r="Q14" i="11"/>
  <c r="Q12" i="11"/>
  <c r="Q149" i="11"/>
  <c r="Q454" i="11"/>
  <c r="Q340" i="11"/>
  <c r="Q20" i="11"/>
  <c r="Y7" i="11"/>
  <c r="Y4" i="11"/>
  <c r="Y149" i="11"/>
  <c r="Y14" i="11"/>
  <c r="Y340" i="11"/>
  <c r="Y20" i="11"/>
  <c r="Y454" i="11"/>
  <c r="Y12" i="11"/>
  <c r="O14" i="11"/>
  <c r="O4" i="11"/>
  <c r="O454" i="11"/>
  <c r="O7" i="11"/>
  <c r="O149" i="11"/>
  <c r="O340" i="11"/>
  <c r="O12" i="11"/>
  <c r="O20" i="11"/>
  <c r="AC7" i="11"/>
  <c r="AC14" i="11"/>
  <c r="AC149" i="11"/>
  <c r="AC454" i="11"/>
  <c r="AC20" i="11"/>
  <c r="AC340" i="11"/>
  <c r="AC4" i="11"/>
  <c r="AC12" i="11"/>
  <c r="LF60" i="1"/>
  <c r="LH54" i="1"/>
  <c r="BP62" i="13" s="1"/>
  <c r="Z62" i="8" s="1"/>
  <c r="J14" i="11"/>
  <c r="J149" i="11"/>
  <c r="J7" i="11"/>
  <c r="J4" i="11"/>
  <c r="J454" i="11"/>
  <c r="J340" i="11"/>
  <c r="J12" i="11"/>
  <c r="J20" i="11"/>
  <c r="R7" i="11"/>
  <c r="R14" i="11"/>
  <c r="R149" i="11"/>
  <c r="R340" i="11"/>
  <c r="R454" i="11"/>
  <c r="R12" i="11"/>
  <c r="R4" i="11"/>
  <c r="R20" i="11"/>
  <c r="LG60" i="1"/>
  <c r="LI54" i="1"/>
  <c r="BP68" i="13" s="1"/>
  <c r="Z112" i="8" s="1"/>
  <c r="K7" i="11"/>
  <c r="K14" i="11"/>
  <c r="K149" i="11"/>
  <c r="K4" i="11"/>
  <c r="K340" i="11"/>
  <c r="K12" i="11"/>
  <c r="K454" i="11"/>
  <c r="K20" i="11"/>
  <c r="S14" i="11"/>
  <c r="S7" i="11"/>
  <c r="S149" i="11"/>
  <c r="S4" i="11"/>
  <c r="S454" i="11"/>
  <c r="S340" i="11"/>
  <c r="S12" i="11"/>
  <c r="S20" i="11"/>
  <c r="Z7" i="11"/>
  <c r="Z14" i="11"/>
  <c r="Z454" i="11"/>
  <c r="Z4" i="11"/>
  <c r="Z149" i="11"/>
  <c r="Z12" i="11"/>
  <c r="Z340" i="11"/>
  <c r="Z20" i="11"/>
  <c r="AB7" i="11"/>
  <c r="AB14" i="11"/>
  <c r="AB149" i="11"/>
  <c r="AB454" i="11"/>
  <c r="AB340" i="11"/>
  <c r="AB4" i="11"/>
  <c r="AB12" i="11"/>
  <c r="AB20" i="11"/>
  <c r="L7" i="11"/>
  <c r="L454" i="11"/>
  <c r="L149" i="11"/>
  <c r="L4" i="11"/>
  <c r="L14" i="11"/>
  <c r="L12" i="11"/>
  <c r="L340" i="11"/>
  <c r="L20" i="11"/>
  <c r="T7" i="11"/>
  <c r="T149" i="11"/>
  <c r="T454" i="11"/>
  <c r="T14" i="11"/>
  <c r="T4" i="11"/>
  <c r="T12" i="11"/>
  <c r="T340" i="11"/>
  <c r="T20" i="11"/>
  <c r="G379" i="11"/>
  <c r="G451" i="11"/>
  <c r="G35" i="11"/>
  <c r="G113" i="11"/>
  <c r="G470" i="11"/>
  <c r="G131" i="11"/>
  <c r="G431" i="11"/>
  <c r="G103" i="11"/>
  <c r="G359" i="11"/>
  <c r="G203" i="11"/>
  <c r="G241" i="11"/>
  <c r="G415" i="11"/>
  <c r="G237" i="11"/>
  <c r="G167" i="11"/>
  <c r="G60" i="11"/>
  <c r="G219" i="11"/>
  <c r="G435" i="11"/>
  <c r="G177" i="11"/>
  <c r="G98" i="11"/>
  <c r="G344" i="11"/>
  <c r="G47" i="11"/>
  <c r="G288" i="11"/>
  <c r="G139" i="11"/>
  <c r="G45" i="11"/>
  <c r="G414" i="11"/>
  <c r="G224" i="11"/>
  <c r="G400" i="11"/>
  <c r="G157" i="11"/>
  <c r="G184" i="11"/>
  <c r="G247" i="11"/>
  <c r="G421" i="11"/>
  <c r="G215" i="11"/>
  <c r="G377" i="11"/>
  <c r="G194" i="11"/>
  <c r="G331" i="11"/>
  <c r="G33" i="11"/>
  <c r="G316" i="11"/>
  <c r="G225" i="11"/>
  <c r="G115" i="11"/>
  <c r="G332" i="11"/>
  <c r="G140" i="11"/>
  <c r="G141" i="11"/>
  <c r="G482" i="11"/>
  <c r="G312" i="11"/>
  <c r="G231" i="11"/>
  <c r="G74" i="11"/>
  <c r="G253" i="11"/>
  <c r="G353" i="11"/>
  <c r="G9" i="11"/>
  <c r="G262" i="11"/>
  <c r="G256" i="11"/>
  <c r="G306" i="11"/>
  <c r="G172" i="11"/>
  <c r="G82" i="11"/>
  <c r="G411" i="11"/>
  <c r="G446" i="11"/>
  <c r="G137" i="11"/>
  <c r="G233" i="11"/>
  <c r="G264" i="11"/>
  <c r="G474" i="11"/>
  <c r="G32" i="11"/>
  <c r="G7" i="11"/>
  <c r="G205" i="11"/>
  <c r="G380" i="11"/>
  <c r="G354" i="11"/>
  <c r="G279" i="11"/>
  <c r="G395" i="11"/>
  <c r="G206" i="11"/>
  <c r="G180" i="11"/>
  <c r="G14" i="11"/>
  <c r="G351" i="11"/>
  <c r="G245" i="11"/>
  <c r="G260" i="11"/>
  <c r="G336" i="11"/>
  <c r="G4" i="11"/>
  <c r="G80" i="11"/>
  <c r="G58" i="11"/>
  <c r="G341" i="11"/>
  <c r="G73" i="11"/>
  <c r="G5" i="11"/>
  <c r="G151" i="11"/>
  <c r="G29" i="11"/>
  <c r="G374" i="11"/>
  <c r="G449" i="11"/>
  <c r="G161" i="11"/>
  <c r="G440" i="11"/>
  <c r="G22" i="11"/>
  <c r="G183" i="11"/>
  <c r="G473" i="11"/>
  <c r="G321" i="11"/>
  <c r="G44" i="11"/>
  <c r="G298" i="11"/>
  <c r="G430" i="11"/>
  <c r="G164" i="11"/>
  <c r="G148" i="11"/>
  <c r="G271" i="11"/>
  <c r="G17" i="11"/>
  <c r="G149" i="11"/>
  <c r="G174" i="11"/>
  <c r="G396" i="11"/>
  <c r="G383" i="11"/>
  <c r="G143" i="11"/>
  <c r="G12" i="11"/>
  <c r="G445" i="11"/>
  <c r="G419" i="11"/>
  <c r="G284" i="11"/>
  <c r="G258" i="11"/>
  <c r="G489" i="11"/>
  <c r="G218" i="11"/>
  <c r="G307" i="11"/>
  <c r="G340" i="11"/>
  <c r="G343" i="11"/>
  <c r="G266" i="11"/>
  <c r="G324" i="11"/>
  <c r="G357" i="11"/>
  <c r="G110" i="11"/>
  <c r="G423" i="11"/>
  <c r="G418" i="11"/>
  <c r="G454" i="11"/>
  <c r="G393" i="11"/>
  <c r="G314" i="11"/>
  <c r="G159" i="11"/>
  <c r="G2" i="11"/>
  <c r="G330" i="11"/>
  <c r="G227" i="11"/>
  <c r="G273" i="11"/>
  <c r="G350" i="11"/>
  <c r="G399" i="11"/>
  <c r="G328" i="11"/>
  <c r="G197" i="11"/>
  <c r="G477" i="11"/>
  <c r="G57" i="11"/>
  <c r="G248" i="11"/>
  <c r="G107" i="11"/>
  <c r="G270" i="11"/>
  <c r="G397" i="11"/>
  <c r="G55" i="11"/>
  <c r="G269" i="11"/>
  <c r="G20" i="11"/>
  <c r="E98" i="11"/>
  <c r="E113" i="11"/>
  <c r="E415" i="11"/>
  <c r="E241" i="11"/>
  <c r="E35" i="11"/>
  <c r="E131" i="11"/>
  <c r="E344" i="11"/>
  <c r="E414" i="11"/>
  <c r="E219" i="11"/>
  <c r="E379" i="11"/>
  <c r="E167" i="11"/>
  <c r="E431" i="11"/>
  <c r="E103" i="11"/>
  <c r="E247" i="11"/>
  <c r="E184" i="11"/>
  <c r="E224" i="11"/>
  <c r="E237" i="11"/>
  <c r="E139" i="11"/>
  <c r="E470" i="11"/>
  <c r="E45" i="11"/>
  <c r="E400" i="11"/>
  <c r="E359" i="11"/>
  <c r="E203" i="11"/>
  <c r="E435" i="11"/>
  <c r="E47" i="11"/>
  <c r="E288" i="11"/>
  <c r="E451" i="11"/>
  <c r="E177" i="11"/>
  <c r="E157" i="11"/>
  <c r="E60" i="11"/>
  <c r="E332" i="11"/>
  <c r="E33" i="11"/>
  <c r="E115" i="11"/>
  <c r="E215" i="11"/>
  <c r="E225" i="11"/>
  <c r="E377" i="11"/>
  <c r="E194" i="11"/>
  <c r="E331" i="11"/>
  <c r="E316" i="11"/>
  <c r="E421" i="11"/>
  <c r="E474" i="11"/>
  <c r="E74" i="11"/>
  <c r="E205" i="11"/>
  <c r="E380" i="11"/>
  <c r="E279" i="11"/>
  <c r="E430" i="11"/>
  <c r="E140" i="11"/>
  <c r="E266" i="11"/>
  <c r="E143" i="11"/>
  <c r="E383" i="11"/>
  <c r="E32" i="11"/>
  <c r="E312" i="11"/>
  <c r="E7" i="11"/>
  <c r="E411" i="11"/>
  <c r="E343" i="11"/>
  <c r="E482" i="11"/>
  <c r="E351" i="11"/>
  <c r="E264" i="11"/>
  <c r="E137" i="11"/>
  <c r="E262" i="11"/>
  <c r="E253" i="11"/>
  <c r="E395" i="11"/>
  <c r="E306" i="11"/>
  <c r="E353" i="11"/>
  <c r="E141" i="11"/>
  <c r="E9" i="11"/>
  <c r="E180" i="11"/>
  <c r="E440" i="11"/>
  <c r="E256" i="11"/>
  <c r="E233" i="11"/>
  <c r="E231" i="11"/>
  <c r="E148" i="11"/>
  <c r="E206" i="11"/>
  <c r="E354" i="11"/>
  <c r="E271" i="11"/>
  <c r="E321" i="11"/>
  <c r="E2" i="11"/>
  <c r="E149" i="11"/>
  <c r="E446" i="11"/>
  <c r="E245" i="11"/>
  <c r="E22" i="11"/>
  <c r="E260" i="11"/>
  <c r="E284" i="11"/>
  <c r="E82" i="11"/>
  <c r="E341" i="11"/>
  <c r="E330" i="11"/>
  <c r="E161" i="11"/>
  <c r="E151" i="11"/>
  <c r="E4" i="11"/>
  <c r="E73" i="11"/>
  <c r="E449" i="11"/>
  <c r="E58" i="11"/>
  <c r="E374" i="11"/>
  <c r="E5" i="11"/>
  <c r="E164" i="11"/>
  <c r="E183" i="11"/>
  <c r="E454" i="11"/>
  <c r="E298" i="11"/>
  <c r="E324" i="11"/>
  <c r="E399" i="11"/>
  <c r="E489" i="11"/>
  <c r="E393" i="11"/>
  <c r="E477" i="11"/>
  <c r="E269" i="11"/>
  <c r="E350" i="11"/>
  <c r="E314" i="11"/>
  <c r="E197" i="11"/>
  <c r="E273" i="11"/>
  <c r="E445" i="11"/>
  <c r="E159" i="11"/>
  <c r="E336" i="11"/>
  <c r="E396" i="11"/>
  <c r="E328" i="11"/>
  <c r="E248" i="11"/>
  <c r="E418" i="11"/>
  <c r="E473" i="11"/>
  <c r="E258" i="11"/>
  <c r="E14" i="11"/>
  <c r="E307" i="11"/>
  <c r="E110" i="11"/>
  <c r="E107" i="11"/>
  <c r="E218" i="11"/>
  <c r="E397" i="11"/>
  <c r="E29" i="11"/>
  <c r="E340" i="11"/>
  <c r="E357" i="11"/>
  <c r="E423" i="11"/>
  <c r="E419" i="11"/>
  <c r="E174" i="11"/>
  <c r="E227" i="11"/>
  <c r="E12" i="11"/>
  <c r="E20" i="11"/>
  <c r="E270" i="11"/>
  <c r="E80" i="11"/>
  <c r="E57" i="11"/>
  <c r="E55" i="11"/>
  <c r="E44" i="11"/>
  <c r="E172" i="11"/>
  <c r="E17" i="11"/>
  <c r="M7" i="11"/>
  <c r="M149" i="11"/>
  <c r="M14" i="11"/>
  <c r="M4" i="11"/>
  <c r="M340" i="11"/>
  <c r="M454" i="11"/>
  <c r="M12" i="11"/>
  <c r="M20" i="11"/>
  <c r="U7" i="11"/>
  <c r="U14" i="11"/>
  <c r="U149" i="11"/>
  <c r="U4" i="11"/>
  <c r="U454" i="11"/>
  <c r="U12" i="11"/>
  <c r="U340" i="11"/>
  <c r="U20" i="11"/>
  <c r="LF50" i="1"/>
  <c r="BP50" i="13"/>
  <c r="Z54" i="8" s="1"/>
  <c r="F241" i="11"/>
  <c r="F451" i="11"/>
  <c r="F35" i="11"/>
  <c r="F131" i="11"/>
  <c r="F167" i="11"/>
  <c r="F431" i="11"/>
  <c r="F247" i="11"/>
  <c r="F219" i="11"/>
  <c r="F98" i="11"/>
  <c r="F415" i="11"/>
  <c r="F344" i="11"/>
  <c r="F379" i="11"/>
  <c r="F237" i="11"/>
  <c r="F103" i="11"/>
  <c r="F139" i="11"/>
  <c r="F184" i="11"/>
  <c r="F470" i="11"/>
  <c r="F400" i="11"/>
  <c r="F359" i="11"/>
  <c r="F203" i="11"/>
  <c r="F435" i="11"/>
  <c r="F177" i="11"/>
  <c r="F157" i="11"/>
  <c r="F60" i="11"/>
  <c r="F224" i="11"/>
  <c r="F47" i="11"/>
  <c r="F288" i="11"/>
  <c r="F113" i="11"/>
  <c r="F45" i="11"/>
  <c r="F414" i="11"/>
  <c r="F331" i="11"/>
  <c r="F332" i="11"/>
  <c r="F194" i="11"/>
  <c r="F377" i="11"/>
  <c r="F316" i="11"/>
  <c r="F225" i="11"/>
  <c r="F421" i="11"/>
  <c r="F115" i="11"/>
  <c r="F215" i="11"/>
  <c r="F33" i="11"/>
  <c r="F430" i="11"/>
  <c r="F32" i="11"/>
  <c r="F312" i="11"/>
  <c r="F343" i="11"/>
  <c r="F141" i="11"/>
  <c r="F9" i="11"/>
  <c r="F7" i="11"/>
  <c r="F137" i="11"/>
  <c r="F262" i="11"/>
  <c r="F482" i="11"/>
  <c r="F395" i="11"/>
  <c r="F351" i="11"/>
  <c r="F306" i="11"/>
  <c r="F264" i="11"/>
  <c r="F411" i="11"/>
  <c r="F233" i="11"/>
  <c r="F353" i="11"/>
  <c r="F253" i="11"/>
  <c r="F256" i="11"/>
  <c r="F231" i="11"/>
  <c r="F172" i="11"/>
  <c r="F446" i="11"/>
  <c r="F383" i="11"/>
  <c r="F474" i="11"/>
  <c r="F266" i="11"/>
  <c r="F74" i="11"/>
  <c r="F82" i="11"/>
  <c r="F143" i="11"/>
  <c r="F205" i="11"/>
  <c r="F245" i="11"/>
  <c r="F180" i="11"/>
  <c r="F164" i="11"/>
  <c r="F22" i="11"/>
  <c r="F284" i="11"/>
  <c r="F307" i="11"/>
  <c r="F44" i="11"/>
  <c r="F454" i="11"/>
  <c r="F140" i="11"/>
  <c r="F151" i="11"/>
  <c r="F58" i="11"/>
  <c r="F341" i="11"/>
  <c r="F4" i="11"/>
  <c r="F73" i="11"/>
  <c r="F449" i="11"/>
  <c r="F148" i="11"/>
  <c r="F354" i="11"/>
  <c r="F14" i="11"/>
  <c r="F29" i="11"/>
  <c r="F2" i="11"/>
  <c r="F374" i="11"/>
  <c r="F336" i="11"/>
  <c r="F17" i="11"/>
  <c r="F5" i="11"/>
  <c r="F279" i="11"/>
  <c r="F440" i="11"/>
  <c r="F183" i="11"/>
  <c r="F473" i="11"/>
  <c r="F357" i="11"/>
  <c r="F418" i="11"/>
  <c r="F330" i="11"/>
  <c r="F396" i="11"/>
  <c r="F328" i="11"/>
  <c r="F248" i="11"/>
  <c r="F321" i="11"/>
  <c r="F324" i="11"/>
  <c r="F258" i="11"/>
  <c r="F445" i="11"/>
  <c r="F260" i="11"/>
  <c r="F149" i="11"/>
  <c r="F314" i="11"/>
  <c r="F397" i="11"/>
  <c r="F107" i="11"/>
  <c r="F380" i="11"/>
  <c r="F161" i="11"/>
  <c r="F218" i="11"/>
  <c r="F423" i="11"/>
  <c r="F206" i="11"/>
  <c r="F340" i="11"/>
  <c r="F350" i="11"/>
  <c r="F12" i="11"/>
  <c r="F399" i="11"/>
  <c r="F57" i="11"/>
  <c r="F271" i="11"/>
  <c r="F80" i="11"/>
  <c r="F174" i="11"/>
  <c r="F298" i="11"/>
  <c r="F227" i="11"/>
  <c r="F110" i="11"/>
  <c r="F269" i="11"/>
  <c r="F419" i="11"/>
  <c r="F273" i="11"/>
  <c r="F20" i="11"/>
  <c r="F270" i="11"/>
  <c r="F159" i="11"/>
  <c r="F55" i="11"/>
  <c r="F489" i="11"/>
  <c r="F197" i="11"/>
  <c r="F393" i="11"/>
  <c r="F477" i="11"/>
  <c r="N7" i="11"/>
  <c r="N14" i="11"/>
  <c r="N149" i="11"/>
  <c r="N4" i="11"/>
  <c r="N340" i="11"/>
  <c r="N454" i="11"/>
  <c r="N12" i="11"/>
  <c r="N20" i="11"/>
  <c r="V7" i="11"/>
  <c r="V14" i="11"/>
  <c r="V454" i="11"/>
  <c r="V4" i="11"/>
  <c r="V12" i="11"/>
  <c r="V149" i="11"/>
  <c r="V340" i="11"/>
  <c r="V20" i="11"/>
  <c r="MV10" i="1"/>
  <c r="MX4" i="1"/>
  <c r="BY2" i="13" s="1"/>
  <c r="AC4" i="8" s="1"/>
  <c r="MW10" i="1"/>
  <c r="MY4" i="1"/>
  <c r="BY8" i="13" s="1"/>
  <c r="AC70" i="8" s="1"/>
  <c r="LF20" i="1"/>
  <c r="LH14" i="1"/>
  <c r="BP14" i="13" s="1"/>
  <c r="LF30" i="1"/>
  <c r="LH24" i="1"/>
  <c r="BP26" i="13" s="1"/>
  <c r="Z57" i="8" s="1"/>
  <c r="LG30" i="1"/>
  <c r="LI24" i="1"/>
  <c r="BP32" i="13" s="1"/>
  <c r="Z66" i="8" s="1"/>
  <c r="LG40" i="1"/>
  <c r="LI34" i="1"/>
  <c r="BP44" i="13" s="1"/>
  <c r="Z110" i="8" s="1"/>
  <c r="LF10" i="1"/>
  <c r="LH4" i="1"/>
  <c r="BP2" i="13" s="1"/>
  <c r="Z181" i="8" s="1"/>
  <c r="LF40" i="1"/>
  <c r="LH34" i="1"/>
  <c r="BP38" i="13" s="1"/>
  <c r="Z60" i="8" s="1"/>
  <c r="LG10" i="1"/>
  <c r="LI4" i="1"/>
  <c r="BP8" i="13" s="1"/>
  <c r="Z31" i="8" s="1"/>
  <c r="LG20" i="1"/>
  <c r="LI14" i="1"/>
  <c r="BP20" i="13" s="1"/>
  <c r="LI14" i="5"/>
  <c r="BP20" i="14" s="1"/>
  <c r="Z20" i="9" s="1"/>
  <c r="LG20" i="5"/>
  <c r="LI4" i="5"/>
  <c r="BP8" i="14" s="1"/>
  <c r="Z133" i="9" s="1"/>
  <c r="AD133" i="9" s="1"/>
  <c r="LG10" i="5"/>
  <c r="MV20" i="1"/>
  <c r="MW20" i="1"/>
  <c r="MW30" i="1"/>
  <c r="MV30" i="1"/>
  <c r="MV50" i="1"/>
  <c r="MW50" i="1"/>
  <c r="MV40" i="1"/>
  <c r="MW40" i="1"/>
  <c r="MW60" i="1"/>
  <c r="MV60" i="1"/>
  <c r="MI30" i="1"/>
  <c r="MH30" i="1"/>
  <c r="MI20" i="1"/>
  <c r="MH20" i="1"/>
  <c r="MH50" i="1"/>
  <c r="MI50" i="1"/>
  <c r="MH10" i="1"/>
  <c r="MH60" i="1"/>
  <c r="MI60" i="1"/>
  <c r="MH40" i="1"/>
  <c r="MI40" i="1"/>
  <c r="LT40" i="1"/>
  <c r="LT30" i="1"/>
  <c r="LT60" i="1"/>
  <c r="LT20" i="1"/>
  <c r="LT50" i="1"/>
  <c r="LT10" i="1"/>
  <c r="LU10" i="1"/>
  <c r="LU20" i="1"/>
  <c r="LU30" i="1"/>
  <c r="LU40" i="1"/>
  <c r="LU50" i="1"/>
  <c r="LU60" i="1"/>
  <c r="MI10" i="1"/>
  <c r="BG85" i="16"/>
  <c r="AU85" i="16"/>
  <c r="AI85" i="16"/>
  <c r="W85" i="16"/>
  <c r="BM79" i="16"/>
  <c r="BA79" i="16"/>
  <c r="AO79" i="16"/>
  <c r="AC79" i="16"/>
  <c r="Q79" i="16"/>
  <c r="BP75" i="16"/>
  <c r="BP79" i="16"/>
  <c r="BP83" i="16"/>
  <c r="BS75" i="16"/>
  <c r="BS79" i="16"/>
  <c r="BS83" i="16"/>
  <c r="BY74" i="16"/>
  <c r="BY78" i="16"/>
  <c r="BY82" i="16"/>
  <c r="BM85" i="16"/>
  <c r="BA85" i="16"/>
  <c r="AO85" i="16"/>
  <c r="AC85" i="16"/>
  <c r="Q85" i="16"/>
  <c r="BG79" i="16"/>
  <c r="AU79" i="16"/>
  <c r="AI79" i="16"/>
  <c r="W79" i="16"/>
  <c r="BP85" i="16"/>
  <c r="BS85" i="16"/>
  <c r="K85" i="16"/>
  <c r="K79" i="16"/>
  <c r="BJ85" i="16"/>
  <c r="BD85" i="16"/>
  <c r="AX85" i="16"/>
  <c r="AR85" i="16"/>
  <c r="AL85" i="16"/>
  <c r="AF85" i="16"/>
  <c r="Z85" i="16"/>
  <c r="T85" i="16"/>
  <c r="N85" i="16"/>
  <c r="BM83" i="16"/>
  <c r="BJ83" i="16"/>
  <c r="BG83" i="16"/>
  <c r="BD83" i="16"/>
  <c r="BA83" i="16"/>
  <c r="AX83" i="16"/>
  <c r="AU83" i="16"/>
  <c r="AR83" i="16"/>
  <c r="AO83" i="16"/>
  <c r="AL83" i="16"/>
  <c r="AI83" i="16"/>
  <c r="AF83" i="16"/>
  <c r="AC83" i="16"/>
  <c r="Z83" i="16"/>
  <c r="W83" i="16"/>
  <c r="T83" i="16"/>
  <c r="Q83" i="16"/>
  <c r="N83" i="16"/>
  <c r="K83" i="16"/>
  <c r="BM81" i="16"/>
  <c r="BJ81" i="16"/>
  <c r="BG81" i="16"/>
  <c r="BD81" i="16"/>
  <c r="BA81" i="16"/>
  <c r="AX81" i="16"/>
  <c r="AU81" i="16"/>
  <c r="AR81" i="16"/>
  <c r="AO81" i="16"/>
  <c r="AL81" i="16"/>
  <c r="AI81" i="16"/>
  <c r="AF81" i="16"/>
  <c r="AC81" i="16"/>
  <c r="Z81" i="16"/>
  <c r="W81" i="16"/>
  <c r="T81" i="16"/>
  <c r="Q81" i="16"/>
  <c r="N81" i="16"/>
  <c r="K81" i="16"/>
  <c r="BJ79" i="16"/>
  <c r="BD79" i="16"/>
  <c r="AX79" i="16"/>
  <c r="AR79" i="16"/>
  <c r="AL79" i="16"/>
  <c r="AF79" i="16"/>
  <c r="Z79" i="16"/>
  <c r="T79" i="16"/>
  <c r="N79" i="16"/>
  <c r="BM78" i="16"/>
  <c r="BJ78" i="16"/>
  <c r="BG78" i="16"/>
  <c r="BD78" i="16"/>
  <c r="BA78" i="16"/>
  <c r="AX78" i="16"/>
  <c r="AU78" i="16"/>
  <c r="AR78" i="16"/>
  <c r="AO78" i="16"/>
  <c r="AL78" i="16"/>
  <c r="AI78" i="16"/>
  <c r="AF78" i="16"/>
  <c r="AC78" i="16"/>
  <c r="Z78" i="16"/>
  <c r="W78" i="16"/>
  <c r="T78" i="16"/>
  <c r="Q78" i="16"/>
  <c r="N78" i="16"/>
  <c r="K78" i="16"/>
  <c r="BM76" i="16"/>
  <c r="BJ76" i="16"/>
  <c r="BG76" i="16"/>
  <c r="BD76" i="16"/>
  <c r="BA76" i="16"/>
  <c r="AX76" i="16"/>
  <c r="AU76" i="16"/>
  <c r="AR76" i="16"/>
  <c r="AO76" i="16"/>
  <c r="AL76" i="16"/>
  <c r="AI76" i="16"/>
  <c r="AF76" i="16"/>
  <c r="AC76" i="16"/>
  <c r="Z76" i="16"/>
  <c r="W76" i="16"/>
  <c r="T76" i="16"/>
  <c r="Q76" i="16"/>
  <c r="N76" i="16"/>
  <c r="K76" i="16"/>
  <c r="BP74" i="16"/>
  <c r="BP76" i="16"/>
  <c r="BP78" i="16"/>
  <c r="BS74" i="16"/>
  <c r="BS76" i="16"/>
  <c r="BS78" i="16"/>
  <c r="BY75" i="16"/>
  <c r="BY77" i="16"/>
  <c r="BY79" i="16"/>
  <c r="BY85" i="16"/>
  <c r="K80" i="16"/>
  <c r="N80" i="16"/>
  <c r="Q80" i="16"/>
  <c r="T80" i="16"/>
  <c r="W80" i="16"/>
  <c r="Z80" i="16"/>
  <c r="AC80" i="16"/>
  <c r="AF80" i="16"/>
  <c r="AI80" i="16"/>
  <c r="AL80" i="16"/>
  <c r="AO80" i="16"/>
  <c r="AR80" i="16"/>
  <c r="AU80" i="16"/>
  <c r="AX80" i="16"/>
  <c r="BA80" i="16"/>
  <c r="BD80" i="16"/>
  <c r="BG80" i="16"/>
  <c r="BJ80" i="16"/>
  <c r="BM80" i="16"/>
  <c r="BV74" i="16"/>
  <c r="BV75" i="16"/>
  <c r="BV76" i="16"/>
  <c r="BV77" i="16"/>
  <c r="BV78" i="16"/>
  <c r="BV79" i="16"/>
  <c r="BV85" i="16"/>
  <c r="H85" i="16"/>
  <c r="H84" i="16"/>
  <c r="H83" i="16"/>
  <c r="H82" i="16"/>
  <c r="H81" i="16"/>
  <c r="H79" i="16"/>
  <c r="H80" i="16"/>
  <c r="E85" i="16"/>
  <c r="E84" i="16"/>
  <c r="E83" i="16"/>
  <c r="E82" i="16"/>
  <c r="E81" i="16"/>
  <c r="E74" i="16"/>
  <c r="E79" i="16"/>
  <c r="B80" i="16"/>
  <c r="B85" i="16"/>
  <c r="B84" i="16"/>
  <c r="B83" i="16"/>
  <c r="B82" i="16"/>
  <c r="B81" i="16"/>
  <c r="Z129" i="8"/>
  <c r="AA129" i="8"/>
  <c r="AB129" i="8"/>
  <c r="AC129" i="8"/>
  <c r="KL52" i="5"/>
  <c r="KL42" i="5"/>
  <c r="KL32" i="5"/>
  <c r="KL22" i="5"/>
  <c r="KL12" i="5"/>
  <c r="KL2" i="5"/>
  <c r="KI52" i="5"/>
  <c r="KI42" i="5"/>
  <c r="KI32" i="5"/>
  <c r="KI22" i="5"/>
  <c r="KI12" i="5"/>
  <c r="KI2" i="5"/>
  <c r="JX52" i="5"/>
  <c r="JX42" i="5"/>
  <c r="JX32" i="5"/>
  <c r="JX22" i="5"/>
  <c r="JX12" i="5"/>
  <c r="JX2" i="5"/>
  <c r="JU52" i="5"/>
  <c r="JU42" i="5"/>
  <c r="JU32" i="5"/>
  <c r="JU22" i="5"/>
  <c r="JU12" i="5"/>
  <c r="JU2" i="5"/>
  <c r="JJ52" i="5"/>
  <c r="JJ42" i="5"/>
  <c r="JJ32" i="5"/>
  <c r="JJ22" i="5"/>
  <c r="JJ12" i="5"/>
  <c r="JJ2" i="5"/>
  <c r="JG52" i="5"/>
  <c r="JG42" i="5"/>
  <c r="JG32" i="5"/>
  <c r="JG22" i="5"/>
  <c r="JG12" i="5"/>
  <c r="JG2" i="5"/>
  <c r="IV52" i="5"/>
  <c r="IV42" i="5"/>
  <c r="IV32" i="5"/>
  <c r="IV22" i="5"/>
  <c r="IV12" i="5"/>
  <c r="IV2" i="5"/>
  <c r="IS52" i="5"/>
  <c r="IS42" i="5"/>
  <c r="IS32" i="5"/>
  <c r="IS22" i="5"/>
  <c r="IS12" i="5"/>
  <c r="IS2" i="5"/>
  <c r="IH52" i="5"/>
  <c r="IH42" i="5"/>
  <c r="IH32" i="5"/>
  <c r="IH22" i="5"/>
  <c r="IH12" i="5"/>
  <c r="IH2" i="5"/>
  <c r="IE52" i="5"/>
  <c r="IE42" i="5"/>
  <c r="IE32" i="5"/>
  <c r="IE22" i="5"/>
  <c r="IE12" i="5"/>
  <c r="IE2" i="5"/>
  <c r="HT52" i="5"/>
  <c r="HT42" i="5"/>
  <c r="HT32" i="5"/>
  <c r="HT22" i="5"/>
  <c r="HT2" i="5"/>
  <c r="HT12" i="5"/>
  <c r="HQ52" i="5"/>
  <c r="HQ42" i="5"/>
  <c r="HQ32" i="5"/>
  <c r="HQ22" i="5"/>
  <c r="HQ12" i="5"/>
  <c r="HQ2" i="5"/>
  <c r="HF52" i="5"/>
  <c r="HF42" i="5"/>
  <c r="HF32" i="5"/>
  <c r="HF22" i="5"/>
  <c r="HF12" i="5"/>
  <c r="HF2" i="5"/>
  <c r="HC52" i="5"/>
  <c r="HC42" i="5"/>
  <c r="HC32" i="5"/>
  <c r="HC22" i="5"/>
  <c r="HC12" i="5"/>
  <c r="HC2" i="5"/>
  <c r="GR52" i="5"/>
  <c r="GR42" i="5"/>
  <c r="GR32" i="5"/>
  <c r="GR22" i="5"/>
  <c r="GR12" i="5"/>
  <c r="GR2" i="5"/>
  <c r="GO52" i="5"/>
  <c r="GO42" i="5"/>
  <c r="GO32" i="5"/>
  <c r="GO22" i="5"/>
  <c r="GO12" i="5"/>
  <c r="GO2" i="5"/>
  <c r="GD52" i="5"/>
  <c r="GD42" i="5"/>
  <c r="GD32" i="5"/>
  <c r="GD22" i="5"/>
  <c r="GD12" i="5"/>
  <c r="GD2" i="5"/>
  <c r="GA52" i="5"/>
  <c r="GA42" i="5"/>
  <c r="GA32" i="5"/>
  <c r="GA22" i="5"/>
  <c r="GA12" i="5"/>
  <c r="GA2" i="5"/>
  <c r="FP52" i="5"/>
  <c r="FP42" i="5"/>
  <c r="FP32" i="5"/>
  <c r="FP22" i="5"/>
  <c r="FP12" i="5"/>
  <c r="FP2" i="5"/>
  <c r="FM52" i="5"/>
  <c r="FM42" i="5"/>
  <c r="FM32" i="5"/>
  <c r="FM22" i="5"/>
  <c r="FM12" i="5"/>
  <c r="FM2" i="5"/>
  <c r="FB52" i="5"/>
  <c r="FB42" i="5"/>
  <c r="FB32" i="5"/>
  <c r="FB22" i="5"/>
  <c r="FB12" i="5"/>
  <c r="FB2" i="5"/>
  <c r="EY42" i="5"/>
  <c r="EY32" i="5"/>
  <c r="EY22" i="5"/>
  <c r="EY12" i="5"/>
  <c r="EY2" i="5"/>
  <c r="EY52" i="5"/>
  <c r="EN52" i="5"/>
  <c r="EN42" i="5"/>
  <c r="EN32" i="5"/>
  <c r="EN22" i="5"/>
  <c r="EN2" i="5"/>
  <c r="EK52" i="5"/>
  <c r="EK42" i="5"/>
  <c r="EK32" i="5"/>
  <c r="EK22" i="5"/>
  <c r="EK2" i="5"/>
  <c r="DZ52" i="5"/>
  <c r="DZ42" i="5"/>
  <c r="DZ32" i="5"/>
  <c r="DZ22" i="5"/>
  <c r="DZ12" i="5"/>
  <c r="DZ2" i="5"/>
  <c r="DW52" i="5"/>
  <c r="DW42" i="5"/>
  <c r="DW32" i="5"/>
  <c r="DW22" i="5"/>
  <c r="DW12" i="5"/>
  <c r="DW2" i="5"/>
  <c r="DL52" i="5"/>
  <c r="DL42" i="5"/>
  <c r="DL32" i="5"/>
  <c r="DL22" i="5"/>
  <c r="DL12" i="5"/>
  <c r="DL2" i="5"/>
  <c r="DI52" i="5"/>
  <c r="DI42" i="5"/>
  <c r="DI32" i="5"/>
  <c r="DI22" i="5"/>
  <c r="DI12" i="5"/>
  <c r="DI2" i="5"/>
  <c r="CX52" i="5"/>
  <c r="CX42" i="5"/>
  <c r="CX32" i="5"/>
  <c r="CX22" i="5"/>
  <c r="CX12" i="5"/>
  <c r="CX2" i="5"/>
  <c r="CU52" i="5"/>
  <c r="CU42" i="5"/>
  <c r="CU32" i="5"/>
  <c r="CU22" i="5"/>
  <c r="CU12" i="5"/>
  <c r="CU2" i="5"/>
  <c r="CJ52" i="5"/>
  <c r="CJ42" i="5"/>
  <c r="CJ32" i="5"/>
  <c r="CJ22" i="5"/>
  <c r="CJ12" i="5"/>
  <c r="CJ2" i="5"/>
  <c r="CG52" i="5"/>
  <c r="CG42" i="5"/>
  <c r="CG32" i="5"/>
  <c r="CG22" i="5"/>
  <c r="CG12" i="5"/>
  <c r="CG2" i="5"/>
  <c r="BV52" i="5"/>
  <c r="BV42" i="5"/>
  <c r="BV32" i="5"/>
  <c r="BV22" i="5"/>
  <c r="BV12" i="5"/>
  <c r="BV2" i="5"/>
  <c r="BS52" i="5"/>
  <c r="BS42" i="5"/>
  <c r="BS32" i="5"/>
  <c r="BS22" i="5"/>
  <c r="BS12" i="5"/>
  <c r="BS2" i="5"/>
  <c r="BE2" i="5"/>
  <c r="BH52" i="5"/>
  <c r="BH42" i="5"/>
  <c r="BH32" i="5"/>
  <c r="BH22" i="5"/>
  <c r="BH12" i="5"/>
  <c r="BH2" i="5"/>
  <c r="BE52" i="5"/>
  <c r="BE42" i="5"/>
  <c r="BE32" i="5"/>
  <c r="BE22" i="5"/>
  <c r="BE12" i="5"/>
  <c r="AT52" i="5"/>
  <c r="AT42" i="5"/>
  <c r="AT32" i="5"/>
  <c r="AT22" i="5"/>
  <c r="AT12" i="5"/>
  <c r="AT2" i="5"/>
  <c r="AQ52" i="5"/>
  <c r="AQ42" i="5"/>
  <c r="AQ32" i="5"/>
  <c r="AQ22" i="5"/>
  <c r="AQ12" i="5"/>
  <c r="AQ2" i="5"/>
  <c r="AF52" i="5"/>
  <c r="AF42" i="5"/>
  <c r="AF32" i="5"/>
  <c r="AF22" i="5"/>
  <c r="AF12" i="5"/>
  <c r="AF2" i="5"/>
  <c r="AC52" i="5"/>
  <c r="AC42" i="5"/>
  <c r="AC32" i="5"/>
  <c r="AC22" i="5"/>
  <c r="AC12" i="5"/>
  <c r="AC2" i="5"/>
  <c r="R52" i="5"/>
  <c r="R42" i="5"/>
  <c r="R32" i="5"/>
  <c r="R22" i="5"/>
  <c r="R12" i="5"/>
  <c r="R2" i="5"/>
  <c r="O52" i="5"/>
  <c r="O42" i="5"/>
  <c r="O32" i="5"/>
  <c r="O22" i="5"/>
  <c r="O12" i="5"/>
  <c r="O2" i="5"/>
  <c r="AF8" i="1"/>
  <c r="AF5" i="1"/>
  <c r="AF6" i="1"/>
  <c r="AF7" i="1"/>
  <c r="AF4" i="1"/>
  <c r="KL52" i="1"/>
  <c r="KL42" i="1"/>
  <c r="KL32" i="1"/>
  <c r="KL22" i="1"/>
  <c r="KL12" i="1"/>
  <c r="KL2" i="1"/>
  <c r="KI52" i="1"/>
  <c r="KI42" i="1"/>
  <c r="KI32" i="1"/>
  <c r="KI22" i="1"/>
  <c r="KI12" i="1"/>
  <c r="KI2" i="1"/>
  <c r="JX52" i="1"/>
  <c r="JX42" i="1"/>
  <c r="JX32" i="1"/>
  <c r="JX22" i="1"/>
  <c r="JX12" i="1"/>
  <c r="JX2" i="1"/>
  <c r="JU52" i="1"/>
  <c r="JU42" i="1"/>
  <c r="JU32" i="1"/>
  <c r="JU22" i="1"/>
  <c r="JU12" i="1"/>
  <c r="JU2" i="1"/>
  <c r="JJ52" i="1"/>
  <c r="JJ42" i="1"/>
  <c r="JJ32" i="1"/>
  <c r="JJ22" i="1"/>
  <c r="JJ12" i="1"/>
  <c r="JJ2" i="1"/>
  <c r="JG52" i="1"/>
  <c r="JG42" i="1"/>
  <c r="JG32" i="1"/>
  <c r="JG22" i="1"/>
  <c r="JG12" i="1"/>
  <c r="JG2" i="1"/>
  <c r="IV52" i="1"/>
  <c r="IV42" i="1"/>
  <c r="IV32" i="1"/>
  <c r="IV22" i="1"/>
  <c r="IV12" i="1"/>
  <c r="IV2" i="1"/>
  <c r="IS52" i="1"/>
  <c r="IS42" i="1"/>
  <c r="IS32" i="1"/>
  <c r="IS22" i="1"/>
  <c r="IS12" i="1"/>
  <c r="IS2" i="1"/>
  <c r="IH52" i="1"/>
  <c r="IH42" i="1"/>
  <c r="IH32" i="1"/>
  <c r="IH22" i="1"/>
  <c r="IH12" i="1"/>
  <c r="IH2" i="1"/>
  <c r="IE52" i="1"/>
  <c r="IE42" i="1"/>
  <c r="IE32" i="1"/>
  <c r="IE22" i="1"/>
  <c r="IE12" i="1"/>
  <c r="IE2" i="1"/>
  <c r="HT52" i="1"/>
  <c r="HT42" i="1"/>
  <c r="HT32" i="1"/>
  <c r="HT22" i="1"/>
  <c r="HT12" i="1"/>
  <c r="HT2" i="1"/>
  <c r="HQ52" i="1"/>
  <c r="HQ42" i="1"/>
  <c r="HQ32" i="1"/>
  <c r="HQ22" i="1"/>
  <c r="HQ12" i="1"/>
  <c r="HQ2" i="1"/>
  <c r="HF52" i="1"/>
  <c r="HF42" i="1"/>
  <c r="HF32" i="1"/>
  <c r="HF22" i="1"/>
  <c r="HF12" i="1"/>
  <c r="HF2" i="1"/>
  <c r="HC52" i="1"/>
  <c r="HC42" i="1"/>
  <c r="HC32" i="1"/>
  <c r="HC22" i="1"/>
  <c r="HC12" i="1"/>
  <c r="HC2" i="1"/>
  <c r="GR52" i="1"/>
  <c r="GR42" i="1"/>
  <c r="GR32" i="1"/>
  <c r="GR22" i="1"/>
  <c r="GR12" i="1"/>
  <c r="GR2" i="1"/>
  <c r="GO52" i="1"/>
  <c r="GO42" i="1"/>
  <c r="GO32" i="1"/>
  <c r="GO22" i="1"/>
  <c r="GO12" i="1"/>
  <c r="GO2" i="1"/>
  <c r="GD52" i="1"/>
  <c r="GD42" i="1"/>
  <c r="GD32" i="1"/>
  <c r="GD22" i="1"/>
  <c r="GD12" i="1"/>
  <c r="GD2" i="1"/>
  <c r="GA52" i="1"/>
  <c r="GA42" i="1"/>
  <c r="GA32" i="1"/>
  <c r="GA22" i="1"/>
  <c r="GA12" i="1"/>
  <c r="GA2" i="1"/>
  <c r="FP52" i="1"/>
  <c r="FP42" i="1"/>
  <c r="FP32" i="1"/>
  <c r="FP22" i="1"/>
  <c r="FP12" i="1"/>
  <c r="FP2" i="1"/>
  <c r="FM52" i="1"/>
  <c r="FM42" i="1"/>
  <c r="FM32" i="1"/>
  <c r="FM22" i="1"/>
  <c r="FM12" i="1"/>
  <c r="FM2" i="1"/>
  <c r="FB52" i="1"/>
  <c r="FB42" i="1"/>
  <c r="FB32" i="1"/>
  <c r="FB22" i="1"/>
  <c r="FB12" i="1"/>
  <c r="FB2" i="1"/>
  <c r="EY52" i="1"/>
  <c r="EY42" i="1"/>
  <c r="EY32" i="1"/>
  <c r="EY22" i="1"/>
  <c r="EY12" i="1"/>
  <c r="EY2" i="1"/>
  <c r="EN52" i="1"/>
  <c r="EN42" i="1"/>
  <c r="EN32" i="1"/>
  <c r="EN22" i="1"/>
  <c r="EN12" i="1"/>
  <c r="EN2" i="1"/>
  <c r="EK52" i="1"/>
  <c r="EK42" i="1"/>
  <c r="EK32" i="1"/>
  <c r="EK22" i="1"/>
  <c r="EK12" i="1"/>
  <c r="EK2" i="1"/>
  <c r="DZ52" i="1"/>
  <c r="DZ42" i="1"/>
  <c r="DZ32" i="1"/>
  <c r="DZ22" i="1"/>
  <c r="DZ12" i="1"/>
  <c r="DZ2" i="1"/>
  <c r="DW52" i="1"/>
  <c r="DW42" i="1"/>
  <c r="DW32" i="1"/>
  <c r="DW22" i="1"/>
  <c r="DW12" i="1"/>
  <c r="DW2" i="1"/>
  <c r="DL52" i="1"/>
  <c r="DL42" i="1"/>
  <c r="DL32" i="1"/>
  <c r="DL22" i="1"/>
  <c r="DL12" i="1"/>
  <c r="DL2" i="1"/>
  <c r="DI52" i="1"/>
  <c r="DI42" i="1"/>
  <c r="DI32" i="1"/>
  <c r="DI22" i="1"/>
  <c r="DI12" i="1"/>
  <c r="DI2" i="1"/>
  <c r="CX52" i="1"/>
  <c r="CX42" i="1"/>
  <c r="CX32" i="1"/>
  <c r="CX22" i="1"/>
  <c r="CX12" i="1"/>
  <c r="CX2" i="1"/>
  <c r="CU52" i="1"/>
  <c r="CU42" i="1"/>
  <c r="CU32" i="1"/>
  <c r="CU22" i="1"/>
  <c r="CU12" i="1"/>
  <c r="CU2" i="1"/>
  <c r="CJ52" i="1"/>
  <c r="CJ42" i="1"/>
  <c r="CJ32" i="1"/>
  <c r="CJ22" i="1"/>
  <c r="CJ12" i="1"/>
  <c r="CJ2" i="1"/>
  <c r="CG52" i="1"/>
  <c r="CG42" i="1"/>
  <c r="CG32" i="1"/>
  <c r="CG22" i="1"/>
  <c r="CG12" i="1"/>
  <c r="CG2" i="1"/>
  <c r="BH52" i="1"/>
  <c r="BH42" i="1"/>
  <c r="BH32" i="1"/>
  <c r="BH22" i="1"/>
  <c r="BH12" i="1"/>
  <c r="BH2" i="1"/>
  <c r="BE52" i="1"/>
  <c r="BE42" i="1"/>
  <c r="BE32" i="1"/>
  <c r="BE22" i="1"/>
  <c r="BE12" i="1"/>
  <c r="BE2" i="1"/>
  <c r="AT52" i="1"/>
  <c r="AT42" i="1"/>
  <c r="AT32" i="1"/>
  <c r="AT22" i="1"/>
  <c r="AT12" i="1"/>
  <c r="AT2" i="1"/>
  <c r="AQ52" i="1"/>
  <c r="AQ42" i="1"/>
  <c r="AQ32" i="1"/>
  <c r="AQ22" i="1"/>
  <c r="AQ12" i="1"/>
  <c r="AQ2" i="1"/>
  <c r="AF52" i="1"/>
  <c r="AF42" i="1"/>
  <c r="AF32" i="1"/>
  <c r="AF22" i="1"/>
  <c r="AF12" i="1"/>
  <c r="AF2" i="1"/>
  <c r="AC52" i="1"/>
  <c r="AC42" i="1"/>
  <c r="AC32" i="1"/>
  <c r="AC22" i="1"/>
  <c r="AC12" i="1"/>
  <c r="AC2" i="1"/>
  <c r="D52" i="5"/>
  <c r="A52" i="5"/>
  <c r="D42" i="5"/>
  <c r="A42" i="5"/>
  <c r="D32" i="5"/>
  <c r="A32" i="5"/>
  <c r="D22" i="5"/>
  <c r="A22" i="5"/>
  <c r="D12" i="5"/>
  <c r="A12" i="5"/>
  <c r="D2" i="5"/>
  <c r="A2" i="5"/>
  <c r="AF103" i="9" l="1"/>
  <c r="Z8" i="8"/>
  <c r="A469" i="4"/>
  <c r="AD41" i="11"/>
  <c r="AG41" i="11"/>
  <c r="AE41" i="11"/>
  <c r="AH41" i="11"/>
  <c r="AE42" i="11"/>
  <c r="AG42" i="11"/>
  <c r="AH42" i="11"/>
  <c r="AD42" i="11"/>
  <c r="A484" i="4"/>
  <c r="A489" i="4"/>
  <c r="A487" i="4"/>
  <c r="A485" i="4"/>
  <c r="AD268" i="11"/>
  <c r="AE268" i="11"/>
  <c r="AG268" i="11"/>
  <c r="AH268" i="11"/>
  <c r="A530" i="4"/>
  <c r="AD276" i="11"/>
  <c r="AE276" i="11"/>
  <c r="AG276" i="11"/>
  <c r="AH276" i="11"/>
  <c r="A554" i="4"/>
  <c r="AH280" i="11"/>
  <c r="AD280" i="11"/>
  <c r="AE280" i="11"/>
  <c r="AG280" i="11"/>
  <c r="A576" i="4"/>
  <c r="AD198" i="11"/>
  <c r="AE198" i="11"/>
  <c r="AH198" i="11"/>
  <c r="AG198" i="11"/>
  <c r="A534" i="4"/>
  <c r="A526" i="4"/>
  <c r="AD475" i="11"/>
  <c r="AE475" i="11"/>
  <c r="AG475" i="11"/>
  <c r="AH475" i="11"/>
  <c r="A559" i="4"/>
  <c r="AE272" i="11"/>
  <c r="AH272" i="11"/>
  <c r="AD272" i="11"/>
  <c r="AG272" i="11"/>
  <c r="A556" i="4"/>
  <c r="AG229" i="11"/>
  <c r="AH229" i="11"/>
  <c r="AD229" i="11"/>
  <c r="AE229" i="11"/>
  <c r="A512" i="4"/>
  <c r="AH378" i="11"/>
  <c r="AE378" i="11"/>
  <c r="AG378" i="11"/>
  <c r="AD378" i="11"/>
  <c r="A593" i="4"/>
  <c r="AD213" i="11"/>
  <c r="AH213" i="11"/>
  <c r="AG213" i="11"/>
  <c r="AE213" i="11"/>
  <c r="AD214" i="11"/>
  <c r="A214" i="11" s="1"/>
  <c r="AE214" i="11"/>
  <c r="AG214" i="11"/>
  <c r="AH214" i="11"/>
  <c r="AE69" i="11"/>
  <c r="AG69" i="11"/>
  <c r="AD69" i="11"/>
  <c r="AH69" i="11"/>
  <c r="AD303" i="11"/>
  <c r="A303" i="11" s="1"/>
  <c r="AG303" i="11"/>
  <c r="AH303" i="11"/>
  <c r="AE303" i="11"/>
  <c r="AD281" i="11"/>
  <c r="AH281" i="11"/>
  <c r="AG281" i="11"/>
  <c r="AE281" i="11"/>
  <c r="AH111" i="11"/>
  <c r="AG111" i="11"/>
  <c r="AD111" i="11"/>
  <c r="AE111" i="11"/>
  <c r="AE199" i="11"/>
  <c r="AD199" i="11"/>
  <c r="A199" i="11" s="1"/>
  <c r="AG199" i="11"/>
  <c r="AH199" i="11"/>
  <c r="AE240" i="11"/>
  <c r="AG240" i="11"/>
  <c r="AH240" i="11"/>
  <c r="AD240" i="11"/>
  <c r="A240" i="11" s="1"/>
  <c r="AH67" i="11"/>
  <c r="AE67" i="11"/>
  <c r="AG67" i="11"/>
  <c r="AD67" i="11"/>
  <c r="AG455" i="11"/>
  <c r="AE455" i="11"/>
  <c r="AD455" i="11"/>
  <c r="AH455" i="11"/>
  <c r="AD313" i="11"/>
  <c r="A313" i="11" s="1"/>
  <c r="AH313" i="11"/>
  <c r="AE313" i="11"/>
  <c r="AG313" i="11"/>
  <c r="AD469" i="11"/>
  <c r="AH469" i="11"/>
  <c r="AE469" i="11"/>
  <c r="AG469" i="11"/>
  <c r="AG460" i="11"/>
  <c r="AH460" i="11"/>
  <c r="AE460" i="11"/>
  <c r="AD460" i="11"/>
  <c r="A460" i="11" s="1"/>
  <c r="AH345" i="11"/>
  <c r="AE345" i="11"/>
  <c r="AD345" i="11"/>
  <c r="A345" i="11" s="1"/>
  <c r="AG345" i="11"/>
  <c r="AD385" i="11"/>
  <c r="A385" i="11" s="1"/>
  <c r="AE385" i="11"/>
  <c r="AH385" i="11"/>
  <c r="AG385" i="11"/>
  <c r="AH325" i="11"/>
  <c r="AE325" i="11"/>
  <c r="AD325" i="11"/>
  <c r="A325" i="11" s="1"/>
  <c r="AG325" i="11"/>
  <c r="AG420" i="11"/>
  <c r="AE420" i="11"/>
  <c r="AH420" i="11"/>
  <c r="AD420" i="11"/>
  <c r="AD323" i="11"/>
  <c r="A323" i="11" s="1"/>
  <c r="AH323" i="11"/>
  <c r="AG323" i="11"/>
  <c r="AE323" i="11"/>
  <c r="AD476" i="11"/>
  <c r="A476" i="11" s="1"/>
  <c r="AH476" i="11"/>
  <c r="AE476" i="11"/>
  <c r="AG476" i="11"/>
  <c r="AD178" i="11"/>
  <c r="A178" i="11" s="1"/>
  <c r="AH178" i="11"/>
  <c r="AG178" i="11"/>
  <c r="AE178" i="11"/>
  <c r="AG388" i="11"/>
  <c r="AE388" i="11"/>
  <c r="AD388" i="11"/>
  <c r="A388" i="11" s="1"/>
  <c r="AH388" i="11"/>
  <c r="AE360" i="11"/>
  <c r="AH360" i="11"/>
  <c r="AD360" i="11"/>
  <c r="A360" i="11" s="1"/>
  <c r="AG360" i="11"/>
  <c r="AD479" i="11"/>
  <c r="A479" i="11" s="1"/>
  <c r="AG479" i="11"/>
  <c r="AE479" i="11"/>
  <c r="AH479" i="11"/>
  <c r="AD422" i="11"/>
  <c r="A422" i="11" s="1"/>
  <c r="AE422" i="11"/>
  <c r="AG422" i="11"/>
  <c r="AH422" i="11"/>
  <c r="AD310" i="11"/>
  <c r="A310" i="11" s="1"/>
  <c r="AE310" i="11"/>
  <c r="AH310" i="11"/>
  <c r="AG310" i="11"/>
  <c r="AH176" i="11"/>
  <c r="AG176" i="11"/>
  <c r="AE176" i="11"/>
  <c r="AD176" i="11"/>
  <c r="A176" i="11" s="1"/>
  <c r="AE437" i="11"/>
  <c r="AG437" i="11"/>
  <c r="AH437" i="11"/>
  <c r="AD437" i="11"/>
  <c r="A437" i="11" s="1"/>
  <c r="AE212" i="11"/>
  <c r="AH212" i="11"/>
  <c r="AG212" i="11"/>
  <c r="AD212" i="11"/>
  <c r="A212" i="11" s="1"/>
  <c r="AE112" i="11"/>
  <c r="AG112" i="11"/>
  <c r="AD112" i="11"/>
  <c r="AH112" i="11"/>
  <c r="AG490" i="11"/>
  <c r="AH490" i="11"/>
  <c r="AE490" i="11"/>
  <c r="AE443" i="11"/>
  <c r="AG443" i="11"/>
  <c r="AD443" i="11"/>
  <c r="AH443" i="11"/>
  <c r="AD598" i="11"/>
  <c r="A598" i="11" s="1"/>
  <c r="AD514" i="11"/>
  <c r="A514" i="11" s="1"/>
  <c r="AD586" i="11"/>
  <c r="A586" i="11" s="1"/>
  <c r="AD560" i="11"/>
  <c r="A560" i="11" s="1"/>
  <c r="AD596" i="11"/>
  <c r="A596" i="11" s="1"/>
  <c r="AD565" i="11"/>
  <c r="A565" i="11" s="1"/>
  <c r="AD535" i="11"/>
  <c r="A535" i="11" s="1"/>
  <c r="AD503" i="11"/>
  <c r="A503" i="11" s="1"/>
  <c r="AD540" i="11"/>
  <c r="A540" i="11" s="1"/>
  <c r="AD566" i="11"/>
  <c r="A566" i="11" s="1"/>
  <c r="AD558" i="11"/>
  <c r="A558" i="11" s="1"/>
  <c r="AD576" i="11"/>
  <c r="A576" i="11" s="1"/>
  <c r="AD563" i="11"/>
  <c r="A563" i="11" s="1"/>
  <c r="AD594" i="11"/>
  <c r="A594" i="11" s="1"/>
  <c r="AD496" i="11"/>
  <c r="A496" i="11" s="1"/>
  <c r="AE108" i="11"/>
  <c r="AH108" i="11"/>
  <c r="AD108" i="11"/>
  <c r="AG108" i="11"/>
  <c r="AD189" i="11"/>
  <c r="AD88" i="11"/>
  <c r="AE88" i="11"/>
  <c r="AH88" i="11"/>
  <c r="AG88" i="11"/>
  <c r="AD490" i="11"/>
  <c r="AD426" i="11"/>
  <c r="A478" i="4"/>
  <c r="A467" i="4"/>
  <c r="A481" i="4"/>
  <c r="A479" i="4"/>
  <c r="AD222" i="11"/>
  <c r="AE222" i="11"/>
  <c r="AG222" i="11"/>
  <c r="AH222" i="11"/>
  <c r="A517" i="4"/>
  <c r="AG154" i="11"/>
  <c r="AE154" i="11"/>
  <c r="AD154" i="11"/>
  <c r="AH154" i="11"/>
  <c r="A571" i="4"/>
  <c r="AE173" i="11"/>
  <c r="AG173" i="11"/>
  <c r="AH173" i="11"/>
  <c r="AD173" i="11"/>
  <c r="A591" i="4"/>
  <c r="AD453" i="11"/>
  <c r="AE453" i="11"/>
  <c r="AG453" i="11"/>
  <c r="AH453" i="11"/>
  <c r="A583" i="4"/>
  <c r="A537" i="4"/>
  <c r="AD285" i="11"/>
  <c r="AE285" i="11"/>
  <c r="AH285" i="11"/>
  <c r="AG285" i="11"/>
  <c r="A588" i="4"/>
  <c r="AD485" i="11"/>
  <c r="AG485" i="11"/>
  <c r="AH485" i="11"/>
  <c r="AE485" i="11"/>
  <c r="A578" i="4"/>
  <c r="AD97" i="11"/>
  <c r="AH97" i="11"/>
  <c r="AE97" i="11"/>
  <c r="AG97" i="11"/>
  <c r="A527" i="4"/>
  <c r="AH412" i="11"/>
  <c r="AE412" i="11"/>
  <c r="AG412" i="11"/>
  <c r="AD412" i="11"/>
  <c r="A511" i="4"/>
  <c r="AE182" i="11"/>
  <c r="AD182" i="11"/>
  <c r="AG182" i="11"/>
  <c r="AH182" i="11"/>
  <c r="AG438" i="11"/>
  <c r="AH438" i="11"/>
  <c r="AD438" i="11"/>
  <c r="A438" i="11" s="1"/>
  <c r="AE438" i="11"/>
  <c r="AE122" i="11"/>
  <c r="AH122" i="11"/>
  <c r="AD122" i="11"/>
  <c r="AG122" i="11"/>
  <c r="AD305" i="11"/>
  <c r="A305" i="11" s="1"/>
  <c r="AG305" i="11"/>
  <c r="AH305" i="11"/>
  <c r="AE305" i="11"/>
  <c r="AG291" i="11"/>
  <c r="AD291" i="11"/>
  <c r="A291" i="11" s="1"/>
  <c r="AE291" i="11"/>
  <c r="AH291" i="11"/>
  <c r="AG129" i="11"/>
  <c r="AH129" i="11"/>
  <c r="AE129" i="11"/>
  <c r="AD129" i="11"/>
  <c r="AG464" i="11"/>
  <c r="AE464" i="11"/>
  <c r="AH464" i="11"/>
  <c r="AD464" i="11"/>
  <c r="A464" i="11" s="1"/>
  <c r="AD162" i="11"/>
  <c r="AG162" i="11"/>
  <c r="AH162" i="11"/>
  <c r="AE162" i="11"/>
  <c r="AE348" i="11"/>
  <c r="AG348" i="11"/>
  <c r="AH348" i="11"/>
  <c r="AD348" i="11"/>
  <c r="A348" i="11" s="1"/>
  <c r="AH79" i="11"/>
  <c r="AD79" i="11"/>
  <c r="AG79" i="11"/>
  <c r="AE79" i="11"/>
  <c r="AH175" i="11"/>
  <c r="AE175" i="11"/>
  <c r="AD175" i="11"/>
  <c r="A175" i="11" s="1"/>
  <c r="AG175" i="11"/>
  <c r="AD463" i="11"/>
  <c r="A463" i="11" s="1"/>
  <c r="AG463" i="11"/>
  <c r="AE463" i="11"/>
  <c r="AH463" i="11"/>
  <c r="AG163" i="11"/>
  <c r="AH163" i="11"/>
  <c r="AE163" i="11"/>
  <c r="AD163" i="11"/>
  <c r="A163" i="11" s="1"/>
  <c r="AG459" i="11"/>
  <c r="AH459" i="11"/>
  <c r="AD459" i="11"/>
  <c r="A459" i="11" s="1"/>
  <c r="AE459" i="11"/>
  <c r="AE390" i="11"/>
  <c r="AG390" i="11"/>
  <c r="AH390" i="11"/>
  <c r="AD390" i="11"/>
  <c r="A390" i="11" s="1"/>
  <c r="AE309" i="11"/>
  <c r="AH309" i="11"/>
  <c r="AG309" i="11"/>
  <c r="AD309" i="11"/>
  <c r="A309" i="11" s="1"/>
  <c r="AD472" i="11"/>
  <c r="A472" i="11" s="1"/>
  <c r="AG472" i="11"/>
  <c r="AE472" i="11"/>
  <c r="AH472" i="11"/>
  <c r="AD292" i="11"/>
  <c r="AH292" i="11"/>
  <c r="AG292" i="11"/>
  <c r="AE292" i="11"/>
  <c r="AD250" i="11"/>
  <c r="AE250" i="11"/>
  <c r="AG250" i="11"/>
  <c r="AH250" i="11"/>
  <c r="AD311" i="11"/>
  <c r="A311" i="11" s="1"/>
  <c r="AE311" i="11"/>
  <c r="AH311" i="11"/>
  <c r="AG311" i="11"/>
  <c r="AD405" i="11"/>
  <c r="A405" i="11" s="1"/>
  <c r="AE405" i="11"/>
  <c r="AG405" i="11"/>
  <c r="AH405" i="11"/>
  <c r="AD244" i="11"/>
  <c r="AG244" i="11"/>
  <c r="AE244" i="11"/>
  <c r="AH244" i="11"/>
  <c r="AG274" i="11"/>
  <c r="AH274" i="11"/>
  <c r="AE274" i="11"/>
  <c r="AD144" i="11"/>
  <c r="A144" i="11" s="1"/>
  <c r="AE144" i="11"/>
  <c r="AH144" i="11"/>
  <c r="AG144" i="11"/>
  <c r="AH192" i="11"/>
  <c r="AG192" i="11"/>
  <c r="AE192" i="11"/>
  <c r="AE277" i="11"/>
  <c r="AG277" i="11"/>
  <c r="AD277" i="11"/>
  <c r="A277" i="11" s="1"/>
  <c r="AH277" i="11"/>
  <c r="AH444" i="11"/>
  <c r="AE444" i="11"/>
  <c r="AD444" i="11"/>
  <c r="A444" i="11" s="1"/>
  <c r="AG444" i="11"/>
  <c r="AE142" i="11"/>
  <c r="AD142" i="11"/>
  <c r="AH142" i="11"/>
  <c r="AG142" i="11"/>
  <c r="AD204" i="11"/>
  <c r="A204" i="11" s="1"/>
  <c r="AE204" i="11"/>
  <c r="AH204" i="11"/>
  <c r="AG204" i="11"/>
  <c r="AG127" i="11"/>
  <c r="AD127" i="11"/>
  <c r="AH127" i="11"/>
  <c r="AE127" i="11"/>
  <c r="AD466" i="11"/>
  <c r="A466" i="11" s="1"/>
  <c r="AG466" i="11"/>
  <c r="AE466" i="11"/>
  <c r="AH466" i="11"/>
  <c r="AD513" i="11"/>
  <c r="A513" i="11" s="1"/>
  <c r="AD493" i="11"/>
  <c r="A493" i="11" s="1"/>
  <c r="AD567" i="11"/>
  <c r="A567" i="11" s="1"/>
  <c r="AD77" i="11"/>
  <c r="AD543" i="11"/>
  <c r="A543" i="11" s="1"/>
  <c r="AD76" i="11"/>
  <c r="AD548" i="11"/>
  <c r="A548" i="11" s="1"/>
  <c r="AD585" i="11"/>
  <c r="A585" i="11" s="1"/>
  <c r="AD553" i="11"/>
  <c r="A553" i="11" s="1"/>
  <c r="AD584" i="11"/>
  <c r="A584" i="11" s="1"/>
  <c r="AD504" i="11"/>
  <c r="A504" i="11" s="1"/>
  <c r="AD86" i="11"/>
  <c r="AD36" i="11"/>
  <c r="AD575" i="11"/>
  <c r="A575" i="11" s="1"/>
  <c r="AD106" i="11"/>
  <c r="AG39" i="11"/>
  <c r="AE39" i="11"/>
  <c r="AD39" i="11"/>
  <c r="AH39" i="11"/>
  <c r="AD87" i="11"/>
  <c r="AG87" i="11"/>
  <c r="AH87" i="11"/>
  <c r="AE87" i="11"/>
  <c r="AH78" i="11"/>
  <c r="AG78" i="11"/>
  <c r="AE78" i="11"/>
  <c r="AD78" i="11"/>
  <c r="AD275" i="11"/>
  <c r="AE120" i="11"/>
  <c r="AG120" i="11"/>
  <c r="AD120" i="11"/>
  <c r="AH120" i="11"/>
  <c r="AG118" i="11"/>
  <c r="AE118" i="11"/>
  <c r="AD118" i="11"/>
  <c r="AH118" i="11"/>
  <c r="AG50" i="11"/>
  <c r="AE50" i="11"/>
  <c r="AD50" i="11"/>
  <c r="AH50" i="11"/>
  <c r="AD53" i="11"/>
  <c r="AG53" i="11"/>
  <c r="AE53" i="11"/>
  <c r="AH53" i="11"/>
  <c r="AG11" i="11"/>
  <c r="AD11" i="11"/>
  <c r="AE11" i="11"/>
  <c r="AH11" i="11"/>
  <c r="AE30" i="11"/>
  <c r="AG30" i="11"/>
  <c r="AH30" i="11"/>
  <c r="AD30" i="11"/>
  <c r="AD192" i="11"/>
  <c r="AG93" i="11"/>
  <c r="AD93" i="11"/>
  <c r="AH93" i="11"/>
  <c r="AE93" i="11"/>
  <c r="AD3" i="11"/>
  <c r="AH3" i="11"/>
  <c r="AG3" i="11"/>
  <c r="AE3" i="11"/>
  <c r="A498" i="4"/>
  <c r="A475" i="4"/>
  <c r="A477" i="4"/>
  <c r="A505" i="4"/>
  <c r="A574" i="4"/>
  <c r="A509" i="4"/>
  <c r="A581" i="4"/>
  <c r="A584" i="4"/>
  <c r="AD207" i="11"/>
  <c r="AG207" i="11"/>
  <c r="AH207" i="11"/>
  <c r="AE207" i="11"/>
  <c r="A550" i="4"/>
  <c r="AD104" i="11"/>
  <c r="AE104" i="11"/>
  <c r="AH104" i="11"/>
  <c r="AG104" i="11"/>
  <c r="A514" i="4"/>
  <c r="A569" i="4"/>
  <c r="AD398" i="11"/>
  <c r="AH398" i="11"/>
  <c r="AG398" i="11"/>
  <c r="AE398" i="11"/>
  <c r="A542" i="4"/>
  <c r="A508" i="4"/>
  <c r="A599" i="4"/>
  <c r="AD188" i="11"/>
  <c r="AE188" i="11"/>
  <c r="AH188" i="11"/>
  <c r="AG188" i="11"/>
  <c r="A524" i="4"/>
  <c r="AG185" i="11"/>
  <c r="AE185" i="11"/>
  <c r="AD185" i="11"/>
  <c r="AH185" i="11"/>
  <c r="A585" i="4"/>
  <c r="AG221" i="11"/>
  <c r="AD221" i="11"/>
  <c r="A221" i="11" s="1"/>
  <c r="AE221" i="11"/>
  <c r="AH221" i="11"/>
  <c r="AE368" i="11"/>
  <c r="AH368" i="11"/>
  <c r="AG368" i="11"/>
  <c r="AD368" i="11"/>
  <c r="A368" i="11" s="1"/>
  <c r="AE308" i="11"/>
  <c r="AG308" i="11"/>
  <c r="AD308" i="11"/>
  <c r="A308" i="11" s="1"/>
  <c r="AH308" i="11"/>
  <c r="AE491" i="11"/>
  <c r="AG491" i="11"/>
  <c r="AH491" i="11"/>
  <c r="AG190" i="11"/>
  <c r="AD190" i="11"/>
  <c r="A190" i="11" s="1"/>
  <c r="AE190" i="11"/>
  <c r="AH190" i="11"/>
  <c r="AE267" i="11"/>
  <c r="AD267" i="11"/>
  <c r="AG267" i="11"/>
  <c r="AH267" i="11"/>
  <c r="AE64" i="11"/>
  <c r="AG64" i="11"/>
  <c r="AD64" i="11"/>
  <c r="AH64" i="11"/>
  <c r="AH456" i="11"/>
  <c r="AG456" i="11"/>
  <c r="AD456" i="11"/>
  <c r="AE456" i="11"/>
  <c r="AE461" i="11"/>
  <c r="AD461" i="11"/>
  <c r="A461" i="11" s="1"/>
  <c r="AH461" i="11"/>
  <c r="AG461" i="11"/>
  <c r="AD171" i="11"/>
  <c r="A171" i="11" s="1"/>
  <c r="AE171" i="11"/>
  <c r="AG171" i="11"/>
  <c r="AH171" i="11"/>
  <c r="AH439" i="11"/>
  <c r="AE439" i="11"/>
  <c r="AD439" i="11"/>
  <c r="A439" i="11" s="1"/>
  <c r="AG439" i="11"/>
  <c r="AD488" i="11"/>
  <c r="A488" i="11" s="1"/>
  <c r="AH488" i="11"/>
  <c r="AE488" i="11"/>
  <c r="AG488" i="11"/>
  <c r="AE465" i="11"/>
  <c r="AH465" i="11"/>
  <c r="AG465" i="11"/>
  <c r="AD465" i="11"/>
  <c r="AG458" i="11"/>
  <c r="AE458" i="11"/>
  <c r="AD458" i="11"/>
  <c r="A458" i="11" s="1"/>
  <c r="AH458" i="11"/>
  <c r="AG434" i="11"/>
  <c r="AH434" i="11"/>
  <c r="AE434" i="11"/>
  <c r="AD434" i="11"/>
  <c r="A434" i="11" s="1"/>
  <c r="AG337" i="11"/>
  <c r="AE337" i="11"/>
  <c r="AH337" i="11"/>
  <c r="AD337" i="11"/>
  <c r="A337" i="11" s="1"/>
  <c r="AD294" i="11"/>
  <c r="A294" i="11" s="1"/>
  <c r="AH294" i="11"/>
  <c r="AE294" i="11"/>
  <c r="AG294" i="11"/>
  <c r="AD406" i="11"/>
  <c r="AH406" i="11"/>
  <c r="AE406" i="11"/>
  <c r="AG406" i="11"/>
  <c r="AH150" i="11"/>
  <c r="AE150" i="11"/>
  <c r="AG150" i="11"/>
  <c r="AD150" i="11"/>
  <c r="A150" i="11" s="1"/>
  <c r="AD329" i="11"/>
  <c r="A329" i="11" s="1"/>
  <c r="AG329" i="11"/>
  <c r="AH329" i="11"/>
  <c r="AE329" i="11"/>
  <c r="AD289" i="11"/>
  <c r="A289" i="11" s="1"/>
  <c r="AG289" i="11"/>
  <c r="AH289" i="11"/>
  <c r="AE289" i="11"/>
  <c r="AE124" i="11"/>
  <c r="AG124" i="11"/>
  <c r="AH124" i="11"/>
  <c r="AD124" i="11"/>
  <c r="AD220" i="11"/>
  <c r="A220" i="11" s="1"/>
  <c r="AG220" i="11"/>
  <c r="AH220" i="11"/>
  <c r="AE220" i="11"/>
  <c r="AD403" i="11"/>
  <c r="A403" i="11" s="1"/>
  <c r="AH403" i="11"/>
  <c r="AG403" i="11"/>
  <c r="AE403" i="11"/>
  <c r="AD238" i="11"/>
  <c r="A238" i="11" s="1"/>
  <c r="AE238" i="11"/>
  <c r="AG238" i="11"/>
  <c r="AH238" i="11"/>
  <c r="AD326" i="11"/>
  <c r="A326" i="11" s="1"/>
  <c r="AG326" i="11"/>
  <c r="AH326" i="11"/>
  <c r="AE326" i="11"/>
  <c r="AG193" i="11"/>
  <c r="AH193" i="11"/>
  <c r="AE193" i="11"/>
  <c r="AD193" i="11"/>
  <c r="A193" i="11" s="1"/>
  <c r="AE386" i="11"/>
  <c r="AG386" i="11"/>
  <c r="AH386" i="11"/>
  <c r="AD386" i="11"/>
  <c r="AH132" i="11"/>
  <c r="AG132" i="11"/>
  <c r="AE132" i="11"/>
  <c r="AD132" i="11"/>
  <c r="AD300" i="11"/>
  <c r="A300" i="11" s="1"/>
  <c r="AE300" i="11"/>
  <c r="AG300" i="11"/>
  <c r="AH300" i="11"/>
  <c r="AG259" i="11"/>
  <c r="AH259" i="11"/>
  <c r="AE259" i="11"/>
  <c r="AD259" i="11"/>
  <c r="A259" i="11" s="1"/>
  <c r="AD579" i="11"/>
  <c r="A579" i="11" s="1"/>
  <c r="AD551" i="11"/>
  <c r="A551" i="11" s="1"/>
  <c r="AD559" i="11"/>
  <c r="A559" i="11" s="1"/>
  <c r="AD517" i="11"/>
  <c r="A517" i="11" s="1"/>
  <c r="AD556" i="11"/>
  <c r="A556" i="11" s="1"/>
  <c r="AD492" i="11"/>
  <c r="AD561" i="11"/>
  <c r="A561" i="11" s="1"/>
  <c r="AD574" i="11"/>
  <c r="A574" i="11" s="1"/>
  <c r="AD494" i="11"/>
  <c r="A494" i="11" s="1"/>
  <c r="AD562" i="11"/>
  <c r="A562" i="11" s="1"/>
  <c r="AD507" i="11"/>
  <c r="A507" i="11" s="1"/>
  <c r="AD583" i="11"/>
  <c r="A583" i="11" s="1"/>
  <c r="AD512" i="11"/>
  <c r="A512" i="11" s="1"/>
  <c r="AD495" i="11"/>
  <c r="A495" i="11" s="1"/>
  <c r="AD525" i="11"/>
  <c r="A525" i="11" s="1"/>
  <c r="AD338" i="11"/>
  <c r="AE56" i="11"/>
  <c r="AH56" i="11"/>
  <c r="AG56" i="11"/>
  <c r="AD56" i="11"/>
  <c r="AD384" i="11"/>
  <c r="AG19" i="11"/>
  <c r="AD19" i="11"/>
  <c r="AH19" i="11"/>
  <c r="AE19" i="11"/>
  <c r="AG92" i="11"/>
  <c r="AD92" i="11"/>
  <c r="AH92" i="11"/>
  <c r="AE92" i="11"/>
  <c r="AD91" i="11"/>
  <c r="AG91" i="11"/>
  <c r="AE91" i="11"/>
  <c r="AH91" i="11"/>
  <c r="AE38" i="11"/>
  <c r="AH38" i="11"/>
  <c r="AG38" i="11"/>
  <c r="AD38" i="11"/>
  <c r="AD52" i="11"/>
  <c r="AE52" i="11"/>
  <c r="AH52" i="11"/>
  <c r="AG52" i="11"/>
  <c r="A490" i="4"/>
  <c r="A499" i="4"/>
  <c r="A494" i="4"/>
  <c r="A595" i="4"/>
  <c r="A555" i="4"/>
  <c r="A519" i="4"/>
  <c r="A523" i="4"/>
  <c r="A597" i="4"/>
  <c r="AD217" i="11"/>
  <c r="AE217" i="11"/>
  <c r="AG217" i="11"/>
  <c r="AH217" i="11"/>
  <c r="A539" i="4"/>
  <c r="AD401" i="11"/>
  <c r="AG401" i="11"/>
  <c r="AH401" i="11"/>
  <c r="AE401" i="11"/>
  <c r="A560" i="4"/>
  <c r="AH484" i="11"/>
  <c r="AD484" i="11"/>
  <c r="AG484" i="11"/>
  <c r="AE484" i="11"/>
  <c r="A540" i="4"/>
  <c r="A545" i="4"/>
  <c r="A600" i="4"/>
  <c r="A522" i="4"/>
  <c r="AD410" i="11"/>
  <c r="AE410" i="11"/>
  <c r="AH410" i="11"/>
  <c r="AG410" i="11"/>
  <c r="A598" i="4"/>
  <c r="A558" i="4"/>
  <c r="A573" i="4"/>
  <c r="AG365" i="11"/>
  <c r="AD365" i="11"/>
  <c r="AH365" i="11"/>
  <c r="AE365" i="11"/>
  <c r="AD447" i="11"/>
  <c r="A447" i="11" s="1"/>
  <c r="AH447" i="11"/>
  <c r="AG447" i="11"/>
  <c r="AE447" i="11"/>
  <c r="AD333" i="11"/>
  <c r="A333" i="11" s="1"/>
  <c r="AH333" i="11"/>
  <c r="AE333" i="11"/>
  <c r="AG333" i="11"/>
  <c r="AE254" i="11"/>
  <c r="AG254" i="11"/>
  <c r="AD254" i="11"/>
  <c r="A254" i="11" s="1"/>
  <c r="AH254" i="11"/>
  <c r="AD413" i="11"/>
  <c r="A413" i="11" s="1"/>
  <c r="AH413" i="11"/>
  <c r="AE413" i="11"/>
  <c r="AG413" i="11"/>
  <c r="AH236" i="11"/>
  <c r="AG236" i="11"/>
  <c r="AE236" i="11"/>
  <c r="AD236" i="11"/>
  <c r="AG210" i="11"/>
  <c r="AD210" i="11"/>
  <c r="A210" i="11" s="1"/>
  <c r="AE210" i="11"/>
  <c r="AH210" i="11"/>
  <c r="AH117" i="11"/>
  <c r="AE117" i="11"/>
  <c r="AD117" i="11"/>
  <c r="AG117" i="11"/>
  <c r="AE290" i="11"/>
  <c r="AH290" i="11"/>
  <c r="AD290" i="11"/>
  <c r="A290" i="11" s="1"/>
  <c r="AG290" i="11"/>
  <c r="AH282" i="11"/>
  <c r="AE282" i="11"/>
  <c r="AG282" i="11"/>
  <c r="AD282" i="11"/>
  <c r="AD27" i="11"/>
  <c r="AG27" i="11"/>
  <c r="AE27" i="11"/>
  <c r="AH27" i="11"/>
  <c r="AD165" i="11"/>
  <c r="A165" i="11" s="1"/>
  <c r="AG165" i="11"/>
  <c r="AE165" i="11"/>
  <c r="AH165" i="11"/>
  <c r="AE370" i="11"/>
  <c r="AD370" i="11"/>
  <c r="AG370" i="11"/>
  <c r="AH370" i="11"/>
  <c r="AH102" i="11"/>
  <c r="AG102" i="11"/>
  <c r="AD102" i="11"/>
  <c r="AE102" i="11"/>
  <c r="AD179" i="11"/>
  <c r="AH179" i="11"/>
  <c r="AE179" i="11"/>
  <c r="AG179" i="11"/>
  <c r="AG147" i="11"/>
  <c r="AD147" i="11"/>
  <c r="A147" i="11" s="1"/>
  <c r="AH147" i="11"/>
  <c r="AE147" i="11"/>
  <c r="AH283" i="11"/>
  <c r="AG283" i="11"/>
  <c r="AD283" i="11"/>
  <c r="A283" i="11" s="1"/>
  <c r="AE283" i="11"/>
  <c r="AH18" i="11"/>
  <c r="AE18" i="11"/>
  <c r="AG18" i="11"/>
  <c r="AD18" i="11"/>
  <c r="AE409" i="11"/>
  <c r="AG409" i="11"/>
  <c r="AH409" i="11"/>
  <c r="AD409" i="11"/>
  <c r="A409" i="11" s="1"/>
  <c r="AG169" i="11"/>
  <c r="AE169" i="11"/>
  <c r="AD169" i="11"/>
  <c r="AH169" i="11"/>
  <c r="AG252" i="11"/>
  <c r="AD252" i="11"/>
  <c r="A252" i="11" s="1"/>
  <c r="AE252" i="11"/>
  <c r="AH252" i="11"/>
  <c r="AE168" i="11"/>
  <c r="AG168" i="11"/>
  <c r="AH168" i="11"/>
  <c r="AD168" i="11"/>
  <c r="A168" i="11" s="1"/>
  <c r="AH407" i="11"/>
  <c r="AD407" i="11"/>
  <c r="A407" i="11" s="1"/>
  <c r="AE407" i="11"/>
  <c r="AG407" i="11"/>
  <c r="AG299" i="11"/>
  <c r="AH299" i="11"/>
  <c r="AD299" i="11"/>
  <c r="A299" i="11" s="1"/>
  <c r="AE299" i="11"/>
  <c r="AD375" i="11"/>
  <c r="AG375" i="11"/>
  <c r="AE375" i="11"/>
  <c r="AH375" i="11"/>
  <c r="AH392" i="11"/>
  <c r="AD392" i="11"/>
  <c r="AG392" i="11"/>
  <c r="AE392" i="11"/>
  <c r="AD242" i="11"/>
  <c r="A242" i="11" s="1"/>
  <c r="AE242" i="11"/>
  <c r="AH242" i="11"/>
  <c r="AG242" i="11"/>
  <c r="AD433" i="11"/>
  <c r="A433" i="11" s="1"/>
  <c r="AH433" i="11"/>
  <c r="AG433" i="11"/>
  <c r="AE433" i="11"/>
  <c r="AG346" i="11"/>
  <c r="AD346" i="11"/>
  <c r="A346" i="11" s="1"/>
  <c r="AH346" i="11"/>
  <c r="AE346" i="11"/>
  <c r="AE425" i="11"/>
  <c r="AH425" i="11"/>
  <c r="AG425" i="11"/>
  <c r="AD425" i="11"/>
  <c r="A425" i="11" s="1"/>
  <c r="AG15" i="11"/>
  <c r="AE15" i="11"/>
  <c r="AH15" i="11"/>
  <c r="AD15" i="11"/>
  <c r="AD526" i="11"/>
  <c r="A526" i="11" s="1"/>
  <c r="AD509" i="11"/>
  <c r="A509" i="11" s="1"/>
  <c r="AD61" i="11"/>
  <c r="AD501" i="11"/>
  <c r="A501" i="11" s="1"/>
  <c r="AD498" i="11"/>
  <c r="A498" i="11" s="1"/>
  <c r="AD582" i="11"/>
  <c r="A582" i="11" s="1"/>
  <c r="AD101" i="11"/>
  <c r="AD592" i="11"/>
  <c r="A592" i="11" s="1"/>
  <c r="AD59" i="11"/>
  <c r="AD591" i="11"/>
  <c r="A591" i="11" s="1"/>
  <c r="AD520" i="11"/>
  <c r="A520" i="11" s="1"/>
  <c r="AD554" i="11"/>
  <c r="A554" i="11" s="1"/>
  <c r="AD533" i="11"/>
  <c r="A533" i="11" s="1"/>
  <c r="AD85" i="11"/>
  <c r="AH105" i="11"/>
  <c r="AG105" i="11"/>
  <c r="AE105" i="11"/>
  <c r="AD105" i="11"/>
  <c r="AG96" i="11"/>
  <c r="AH96" i="11"/>
  <c r="AD96" i="11"/>
  <c r="AE96" i="11"/>
  <c r="AD6" i="11"/>
  <c r="AG6" i="11"/>
  <c r="AH6" i="11"/>
  <c r="AE6" i="11"/>
  <c r="AD43" i="11"/>
  <c r="AG43" i="11"/>
  <c r="AE43" i="11"/>
  <c r="AH43" i="11"/>
  <c r="AE71" i="11"/>
  <c r="AD71" i="11"/>
  <c r="AG71" i="11"/>
  <c r="AH71" i="11"/>
  <c r="AH46" i="11"/>
  <c r="AG46" i="11"/>
  <c r="AE46" i="11"/>
  <c r="AD46" i="11"/>
  <c r="AD364" i="11"/>
  <c r="A100" i="4"/>
  <c r="A496" i="4"/>
  <c r="A486" i="4"/>
  <c r="A515" i="4"/>
  <c r="A504" i="4"/>
  <c r="A518" i="4"/>
  <c r="A577" i="4"/>
  <c r="A532" i="4"/>
  <c r="A521" i="4"/>
  <c r="A552" i="4"/>
  <c r="AH428" i="11"/>
  <c r="AE428" i="11"/>
  <c r="AG428" i="11"/>
  <c r="AD428" i="11"/>
  <c r="A575" i="4"/>
  <c r="AE109" i="11"/>
  <c r="AD109" i="11"/>
  <c r="AH109" i="11"/>
  <c r="AG109" i="11"/>
  <c r="A541" i="4"/>
  <c r="A586" i="4"/>
  <c r="A503" i="4"/>
  <c r="A596" i="4"/>
  <c r="A553" i="4"/>
  <c r="A567" i="4"/>
  <c r="A587" i="4"/>
  <c r="A551" i="4"/>
  <c r="AD358" i="11"/>
  <c r="AH358" i="11"/>
  <c r="AE358" i="11"/>
  <c r="AG358" i="11"/>
  <c r="AE40" i="11"/>
  <c r="AD40" i="11"/>
  <c r="AH40" i="11"/>
  <c r="AG40" i="11"/>
  <c r="AE424" i="11"/>
  <c r="AD424" i="11"/>
  <c r="AH424" i="11"/>
  <c r="AG424" i="11"/>
  <c r="AD452" i="11"/>
  <c r="A452" i="11" s="1"/>
  <c r="AE452" i="11"/>
  <c r="AG452" i="11"/>
  <c r="AH452" i="11"/>
  <c r="AH416" i="11"/>
  <c r="AG416" i="11"/>
  <c r="AE416" i="11"/>
  <c r="AD416" i="11"/>
  <c r="A416" i="11" s="1"/>
  <c r="AH376" i="11"/>
  <c r="AD376" i="11"/>
  <c r="A376" i="11" s="1"/>
  <c r="AG376" i="11"/>
  <c r="AE376" i="11"/>
  <c r="AD367" i="11"/>
  <c r="A367" i="11" s="1"/>
  <c r="AH367" i="11"/>
  <c r="AE367" i="11"/>
  <c r="AG367" i="11"/>
  <c r="AE442" i="11"/>
  <c r="AH442" i="11"/>
  <c r="AD442" i="11"/>
  <c r="AG442" i="11"/>
  <c r="AG121" i="11"/>
  <c r="AE121" i="11"/>
  <c r="AH121" i="11"/>
  <c r="AD121" i="11"/>
  <c r="AE335" i="11"/>
  <c r="AG335" i="11"/>
  <c r="AH335" i="11"/>
  <c r="AD335" i="11"/>
  <c r="A335" i="11" s="1"/>
  <c r="AG441" i="11"/>
  <c r="AD441" i="11"/>
  <c r="AH441" i="11"/>
  <c r="AE441" i="11"/>
  <c r="AD304" i="11"/>
  <c r="A304" i="11" s="1"/>
  <c r="AG304" i="11"/>
  <c r="AE304" i="11"/>
  <c r="AH304" i="11"/>
  <c r="AH24" i="11"/>
  <c r="AG24" i="11"/>
  <c r="AE24" i="11"/>
  <c r="AD24" i="11"/>
  <c r="AG297" i="11"/>
  <c r="AD297" i="11"/>
  <c r="AE297" i="11"/>
  <c r="AH297" i="11"/>
  <c r="AG257" i="11"/>
  <c r="AH257" i="11"/>
  <c r="AE257" i="11"/>
  <c r="AD257" i="11"/>
  <c r="A257" i="11" s="1"/>
  <c r="AD170" i="11"/>
  <c r="A170" i="11" s="1"/>
  <c r="AH170" i="11"/>
  <c r="AE170" i="11"/>
  <c r="AG170" i="11"/>
  <c r="AD23" i="11"/>
  <c r="AH23" i="11"/>
  <c r="AE23" i="11"/>
  <c r="AG23" i="11"/>
  <c r="AE90" i="11"/>
  <c r="AD90" i="11"/>
  <c r="AG90" i="11"/>
  <c r="AH90" i="11"/>
  <c r="AH373" i="11"/>
  <c r="AG373" i="11"/>
  <c r="AE373" i="11"/>
  <c r="AD373" i="11"/>
  <c r="AD155" i="11"/>
  <c r="A155" i="11" s="1"/>
  <c r="AE155" i="11"/>
  <c r="AH155" i="11"/>
  <c r="AG155" i="11"/>
  <c r="AH125" i="11"/>
  <c r="AD125" i="11"/>
  <c r="AG125" i="11"/>
  <c r="AE125" i="11"/>
  <c r="AE186" i="11"/>
  <c r="AG186" i="11"/>
  <c r="AD186" i="11"/>
  <c r="A186" i="11" s="1"/>
  <c r="AH186" i="11"/>
  <c r="AD486" i="11"/>
  <c r="A486" i="11" s="1"/>
  <c r="AE486" i="11"/>
  <c r="AH486" i="11"/>
  <c r="AG486" i="11"/>
  <c r="AG278" i="11"/>
  <c r="AD278" i="11"/>
  <c r="A278" i="11" s="1"/>
  <c r="AH278" i="11"/>
  <c r="AE278" i="11"/>
  <c r="AE275" i="11"/>
  <c r="AH275" i="11"/>
  <c r="AG275" i="11"/>
  <c r="AH211" i="11"/>
  <c r="AD211" i="11"/>
  <c r="A211" i="11" s="1"/>
  <c r="AE211" i="11"/>
  <c r="AG211" i="11"/>
  <c r="AH153" i="11"/>
  <c r="AG153" i="11"/>
  <c r="AE153" i="11"/>
  <c r="AD153" i="11"/>
  <c r="AH387" i="11"/>
  <c r="AG387" i="11"/>
  <c r="AE387" i="11"/>
  <c r="AD347" i="11"/>
  <c r="A347" i="11" s="1"/>
  <c r="AE347" i="11"/>
  <c r="AG347" i="11"/>
  <c r="AH347" i="11"/>
  <c r="AH72" i="11"/>
  <c r="AE72" i="11"/>
  <c r="AD72" i="11"/>
  <c r="AG72" i="11"/>
  <c r="AE134" i="11"/>
  <c r="AG134" i="11"/>
  <c r="AD134" i="11"/>
  <c r="AH134" i="11"/>
  <c r="AD597" i="11"/>
  <c r="A597" i="11" s="1"/>
  <c r="AD500" i="11"/>
  <c r="A500" i="11" s="1"/>
  <c r="AD508" i="11"/>
  <c r="A508" i="11" s="1"/>
  <c r="AD590" i="11"/>
  <c r="A590" i="11" s="1"/>
  <c r="AD505" i="11"/>
  <c r="A505" i="11" s="1"/>
  <c r="AD546" i="11"/>
  <c r="A546" i="11" s="1"/>
  <c r="AD510" i="11"/>
  <c r="A510" i="11" s="1"/>
  <c r="AD573" i="11"/>
  <c r="A573" i="11" s="1"/>
  <c r="AD515" i="11"/>
  <c r="A515" i="11" s="1"/>
  <c r="AD572" i="11"/>
  <c r="A572" i="11" s="1"/>
  <c r="AD541" i="11"/>
  <c r="A541" i="11" s="1"/>
  <c r="AD511" i="11"/>
  <c r="A511" i="11" s="1"/>
  <c r="AD502" i="11"/>
  <c r="AD516" i="11"/>
  <c r="A516" i="11" s="1"/>
  <c r="AD274" i="11"/>
  <c r="AD95" i="11"/>
  <c r="AH95" i="11"/>
  <c r="AE95" i="11"/>
  <c r="AG95" i="11"/>
  <c r="AE37" i="11"/>
  <c r="AD37" i="11"/>
  <c r="AG37" i="11"/>
  <c r="AH37" i="11"/>
  <c r="AH28" i="11"/>
  <c r="AG28" i="11"/>
  <c r="AD28" i="11"/>
  <c r="AE28" i="11"/>
  <c r="AE16" i="11"/>
  <c r="AD16" i="11"/>
  <c r="AG16" i="11"/>
  <c r="AH16" i="11"/>
  <c r="A476" i="4"/>
  <c r="A488" i="4"/>
  <c r="A480" i="4"/>
  <c r="A579" i="4"/>
  <c r="A510" i="4"/>
  <c r="A548" i="4"/>
  <c r="A570" i="4"/>
  <c r="A547" i="4"/>
  <c r="A538" i="4"/>
  <c r="A594" i="4"/>
  <c r="AG146" i="11"/>
  <c r="AD146" i="11"/>
  <c r="AH146" i="11"/>
  <c r="AE146" i="11"/>
  <c r="A549" i="4"/>
  <c r="AD389" i="11"/>
  <c r="AG389" i="11"/>
  <c r="AE389" i="11"/>
  <c r="AH389" i="11"/>
  <c r="A535" i="4"/>
  <c r="A501" i="4"/>
  <c r="A502" i="4"/>
  <c r="AD263" i="11"/>
  <c r="AE263" i="11"/>
  <c r="AH263" i="11"/>
  <c r="AG263" i="11"/>
  <c r="A568" i="4"/>
  <c r="A546" i="4"/>
  <c r="A536" i="4"/>
  <c r="A582" i="4"/>
  <c r="AE468" i="11"/>
  <c r="AH468" i="11"/>
  <c r="AG468" i="11"/>
  <c r="AD468" i="11"/>
  <c r="A468" i="11" s="1"/>
  <c r="AG352" i="11"/>
  <c r="AD352" i="11"/>
  <c r="A352" i="11" s="1"/>
  <c r="AH352" i="11"/>
  <c r="AE352" i="11"/>
  <c r="AD235" i="11"/>
  <c r="AH235" i="11"/>
  <c r="AE235" i="11"/>
  <c r="AG235" i="11"/>
  <c r="AG200" i="11"/>
  <c r="AD200" i="11"/>
  <c r="A200" i="11" s="1"/>
  <c r="AH200" i="11"/>
  <c r="AE200" i="11"/>
  <c r="AG243" i="11"/>
  <c r="AE243" i="11"/>
  <c r="AD243" i="11"/>
  <c r="A243" i="11" s="1"/>
  <c r="AH243" i="11"/>
  <c r="AG481" i="11"/>
  <c r="AD481" i="11"/>
  <c r="A481" i="11" s="1"/>
  <c r="AE481" i="11"/>
  <c r="AH481" i="11"/>
  <c r="AD427" i="11"/>
  <c r="A427" i="11" s="1"/>
  <c r="AE427" i="11"/>
  <c r="AH427" i="11"/>
  <c r="AG427" i="11"/>
  <c r="AH391" i="11"/>
  <c r="AD391" i="11"/>
  <c r="A391" i="11" s="1"/>
  <c r="AE391" i="11"/>
  <c r="AG391" i="11"/>
  <c r="AD251" i="11"/>
  <c r="A251" i="11" s="1"/>
  <c r="AE251" i="11"/>
  <c r="AH251" i="11"/>
  <c r="AG251" i="11"/>
  <c r="AD286" i="11"/>
  <c r="A286" i="11" s="1"/>
  <c r="AE286" i="11"/>
  <c r="AH286" i="11"/>
  <c r="AG286" i="11"/>
  <c r="AH293" i="11"/>
  <c r="AE293" i="11"/>
  <c r="AD293" i="11"/>
  <c r="A293" i="11" s="1"/>
  <c r="AG293" i="11"/>
  <c r="AG295" i="11"/>
  <c r="AH295" i="11"/>
  <c r="AE295" i="11"/>
  <c r="AD295" i="11"/>
  <c r="A295" i="11" s="1"/>
  <c r="AE315" i="11"/>
  <c r="AH315" i="11"/>
  <c r="AD315" i="11"/>
  <c r="A315" i="11" s="1"/>
  <c r="AG315" i="11"/>
  <c r="AD334" i="11"/>
  <c r="A334" i="11" s="1"/>
  <c r="AH334" i="11"/>
  <c r="AE334" i="11"/>
  <c r="AG334" i="11"/>
  <c r="AH429" i="11"/>
  <c r="AD429" i="11"/>
  <c r="A429" i="11" s="1"/>
  <c r="AG429" i="11"/>
  <c r="AE429" i="11"/>
  <c r="AE116" i="11"/>
  <c r="AH116" i="11"/>
  <c r="AG116" i="11"/>
  <c r="AD116" i="11"/>
  <c r="AH89" i="11"/>
  <c r="AG89" i="11"/>
  <c r="AE89" i="11"/>
  <c r="AD89" i="11"/>
  <c r="AD209" i="11"/>
  <c r="A209" i="11" s="1"/>
  <c r="AH209" i="11"/>
  <c r="AG209" i="11"/>
  <c r="AE209" i="11"/>
  <c r="AD471" i="11"/>
  <c r="A471" i="11" s="1"/>
  <c r="AG471" i="11"/>
  <c r="AE471" i="11"/>
  <c r="AH471" i="11"/>
  <c r="AG363" i="11"/>
  <c r="AH363" i="11"/>
  <c r="AD363" i="11"/>
  <c r="AE363" i="11"/>
  <c r="AG426" i="11"/>
  <c r="AH426" i="11"/>
  <c r="AE426" i="11"/>
  <c r="AH196" i="11"/>
  <c r="AG196" i="11"/>
  <c r="AD196" i="11"/>
  <c r="AE196" i="11"/>
  <c r="AG402" i="11"/>
  <c r="AE402" i="11"/>
  <c r="AH402" i="11"/>
  <c r="AD402" i="11"/>
  <c r="A402" i="11" s="1"/>
  <c r="AD362" i="11"/>
  <c r="A362" i="11" s="1"/>
  <c r="AE362" i="11"/>
  <c r="AG362" i="11"/>
  <c r="AH362" i="11"/>
  <c r="AD436" i="11"/>
  <c r="A436" i="11" s="1"/>
  <c r="AG436" i="11"/>
  <c r="AH436" i="11"/>
  <c r="AE436" i="11"/>
  <c r="AG408" i="11"/>
  <c r="AD408" i="11"/>
  <c r="A408" i="11" s="1"/>
  <c r="AH408" i="11"/>
  <c r="AE408" i="11"/>
  <c r="AH478" i="11"/>
  <c r="AE478" i="11"/>
  <c r="AG478" i="11"/>
  <c r="AD478" i="11"/>
  <c r="A478" i="11" s="1"/>
  <c r="AE369" i="11"/>
  <c r="AG369" i="11"/>
  <c r="AH369" i="11"/>
  <c r="AD369" i="11"/>
  <c r="AH417" i="11"/>
  <c r="AD417" i="11"/>
  <c r="A417" i="11" s="1"/>
  <c r="AG417" i="11"/>
  <c r="AE417" i="11"/>
  <c r="AD119" i="11"/>
  <c r="AH119" i="11"/>
  <c r="AE119" i="11"/>
  <c r="AG119" i="11"/>
  <c r="AD499" i="11"/>
  <c r="A499" i="11" s="1"/>
  <c r="AD539" i="11"/>
  <c r="A539" i="11" s="1"/>
  <c r="AD569" i="11"/>
  <c r="A569" i="11" s="1"/>
  <c r="AD521" i="11"/>
  <c r="A521" i="11" s="1"/>
  <c r="AD571" i="11"/>
  <c r="A571" i="11" s="1"/>
  <c r="AD518" i="11"/>
  <c r="A518" i="11" s="1"/>
  <c r="AD581" i="11"/>
  <c r="A581" i="11" s="1"/>
  <c r="AD523" i="11"/>
  <c r="A523" i="11" s="1"/>
  <c r="AD599" i="11"/>
  <c r="A599" i="11" s="1"/>
  <c r="AD528" i="11"/>
  <c r="A528" i="11" s="1"/>
  <c r="AD519" i="11"/>
  <c r="A519" i="11" s="1"/>
  <c r="AD497" i="11"/>
  <c r="AD524" i="11"/>
  <c r="A524" i="11" s="1"/>
  <c r="AD593" i="11"/>
  <c r="A593" i="11" s="1"/>
  <c r="AD529" i="11"/>
  <c r="A529" i="11" s="1"/>
  <c r="AG49" i="11"/>
  <c r="AE49" i="11"/>
  <c r="AH49" i="11"/>
  <c r="AD49" i="11"/>
  <c r="AG34" i="11"/>
  <c r="AE34" i="11"/>
  <c r="AH34" i="11"/>
  <c r="AD34" i="11"/>
  <c r="AE126" i="11"/>
  <c r="AG126" i="11"/>
  <c r="AD126" i="11"/>
  <c r="AH126" i="11"/>
  <c r="AD491" i="11"/>
  <c r="AD63" i="11"/>
  <c r="AH63" i="11"/>
  <c r="AE63" i="11"/>
  <c r="AG63" i="11"/>
  <c r="AG51" i="11"/>
  <c r="AE51" i="11"/>
  <c r="AH51" i="11"/>
  <c r="AD51" i="11"/>
  <c r="AH66" i="11"/>
  <c r="AG66" i="11"/>
  <c r="AE66" i="11"/>
  <c r="AD66" i="11"/>
  <c r="AE65" i="11"/>
  <c r="AG65" i="11"/>
  <c r="AD65" i="11"/>
  <c r="AH65" i="11"/>
  <c r="AG62" i="11"/>
  <c r="AH62" i="11"/>
  <c r="AE62" i="11"/>
  <c r="AD62" i="11"/>
  <c r="AG133" i="11"/>
  <c r="AE133" i="11"/>
  <c r="AD133" i="11"/>
  <c r="AH133" i="11"/>
  <c r="A500" i="4"/>
  <c r="A483" i="4"/>
  <c r="A482" i="4"/>
  <c r="A491" i="4"/>
  <c r="A533" i="4"/>
  <c r="A529" i="4"/>
  <c r="A563" i="4"/>
  <c r="A592" i="4"/>
  <c r="AE372" i="11"/>
  <c r="AG372" i="11"/>
  <c r="AD372" i="11"/>
  <c r="AH372" i="11"/>
  <c r="A513" i="4"/>
  <c r="A565" i="4"/>
  <c r="AE99" i="11"/>
  <c r="AH99" i="11"/>
  <c r="AD99" i="11"/>
  <c r="AG99" i="11"/>
  <c r="A507" i="4"/>
  <c r="AD158" i="11"/>
  <c r="AH158" i="11"/>
  <c r="AG158" i="11"/>
  <c r="AE158" i="11"/>
  <c r="A566" i="4"/>
  <c r="AD255" i="11"/>
  <c r="AG255" i="11"/>
  <c r="AH255" i="11"/>
  <c r="AE255" i="11"/>
  <c r="A528" i="4"/>
  <c r="AG296" i="11"/>
  <c r="AH296" i="11"/>
  <c r="AD296" i="11"/>
  <c r="AE296" i="11"/>
  <c r="A562" i="4"/>
  <c r="A580" i="4"/>
  <c r="A590" i="4"/>
  <c r="A564" i="4"/>
  <c r="AH234" i="11"/>
  <c r="AE234" i="11"/>
  <c r="AG234" i="11"/>
  <c r="AD234" i="11"/>
  <c r="AG450" i="11"/>
  <c r="AE450" i="11"/>
  <c r="AD450" i="11"/>
  <c r="A450" i="11" s="1"/>
  <c r="AH450" i="11"/>
  <c r="AE320" i="11"/>
  <c r="AD320" i="11"/>
  <c r="A320" i="11" s="1"/>
  <c r="AH320" i="11"/>
  <c r="AG320" i="11"/>
  <c r="AD152" i="11"/>
  <c r="AH152" i="11"/>
  <c r="AE152" i="11"/>
  <c r="AG152" i="11"/>
  <c r="AE355" i="11"/>
  <c r="AH355" i="11"/>
  <c r="AG355" i="11"/>
  <c r="AD355" i="11"/>
  <c r="A355" i="11" s="1"/>
  <c r="AH189" i="11"/>
  <c r="AG189" i="11"/>
  <c r="AE189" i="11"/>
  <c r="AG487" i="11"/>
  <c r="AD487" i="11"/>
  <c r="A487" i="11" s="1"/>
  <c r="AE487" i="11"/>
  <c r="AH487" i="11"/>
  <c r="AH10" i="11"/>
  <c r="AE10" i="11"/>
  <c r="AG10" i="11"/>
  <c r="AD10" i="11"/>
  <c r="AE404" i="11"/>
  <c r="AH404" i="11"/>
  <c r="AG404" i="11"/>
  <c r="AD404" i="11"/>
  <c r="A404" i="11" s="1"/>
  <c r="AD195" i="11"/>
  <c r="AG195" i="11"/>
  <c r="AH195" i="11"/>
  <c r="AE195" i="11"/>
  <c r="AE338" i="11"/>
  <c r="AG338" i="11"/>
  <c r="AH338" i="11"/>
  <c r="AD382" i="11"/>
  <c r="A382" i="11" s="1"/>
  <c r="AH382" i="11"/>
  <c r="AG382" i="11"/>
  <c r="AE382" i="11"/>
  <c r="AD202" i="11"/>
  <c r="A202" i="11" s="1"/>
  <c r="AE202" i="11"/>
  <c r="AG202" i="11"/>
  <c r="AH202" i="11"/>
  <c r="AD462" i="11"/>
  <c r="A462" i="11" s="1"/>
  <c r="AG462" i="11"/>
  <c r="AH462" i="11"/>
  <c r="AE462" i="11"/>
  <c r="AE160" i="11"/>
  <c r="AG160" i="11"/>
  <c r="AH160" i="11"/>
  <c r="AD160" i="11"/>
  <c r="A160" i="11" s="1"/>
  <c r="AE483" i="11"/>
  <c r="AG483" i="11"/>
  <c r="AD483" i="11"/>
  <c r="AH483" i="11"/>
  <c r="AG123" i="11"/>
  <c r="AE123" i="11"/>
  <c r="AH123" i="11"/>
  <c r="AD123" i="11"/>
  <c r="AD339" i="11"/>
  <c r="A339" i="11" s="1"/>
  <c r="AG339" i="11"/>
  <c r="AE339" i="11"/>
  <c r="AH339" i="11"/>
  <c r="AD366" i="11"/>
  <c r="AE366" i="11"/>
  <c r="AH366" i="11"/>
  <c r="AG366" i="11"/>
  <c r="AE191" i="11"/>
  <c r="AG191" i="11"/>
  <c r="AD191" i="11"/>
  <c r="A191" i="11" s="1"/>
  <c r="AH191" i="11"/>
  <c r="AH318" i="11"/>
  <c r="AE318" i="11"/>
  <c r="AG318" i="11"/>
  <c r="AD318" i="11"/>
  <c r="A318" i="11" s="1"/>
  <c r="AD349" i="11"/>
  <c r="A349" i="11" s="1"/>
  <c r="AH349" i="11"/>
  <c r="AG349" i="11"/>
  <c r="AE349" i="11"/>
  <c r="AE239" i="11"/>
  <c r="AG239" i="11"/>
  <c r="AH239" i="11"/>
  <c r="AD239" i="11"/>
  <c r="A239" i="11" s="1"/>
  <c r="AD356" i="11"/>
  <c r="A356" i="11" s="1"/>
  <c r="AE356" i="11"/>
  <c r="AG356" i="11"/>
  <c r="AH356" i="11"/>
  <c r="AE432" i="11"/>
  <c r="AH432" i="11"/>
  <c r="AD432" i="11"/>
  <c r="AG432" i="11"/>
  <c r="AD228" i="11"/>
  <c r="A228" i="11" s="1"/>
  <c r="AG228" i="11"/>
  <c r="AE228" i="11"/>
  <c r="AH228" i="11"/>
  <c r="AG342" i="11"/>
  <c r="AD342" i="11"/>
  <c r="AE342" i="11"/>
  <c r="AH342" i="11"/>
  <c r="AD75" i="11"/>
  <c r="AH75" i="11"/>
  <c r="AE75" i="11"/>
  <c r="AG75" i="11"/>
  <c r="AD208" i="11"/>
  <c r="A208" i="11" s="1"/>
  <c r="AG208" i="11"/>
  <c r="AH208" i="11"/>
  <c r="AE208" i="11"/>
  <c r="AH261" i="11"/>
  <c r="AD261" i="11"/>
  <c r="AE261" i="11"/>
  <c r="AG261" i="11"/>
  <c r="AD135" i="11"/>
  <c r="AD578" i="11"/>
  <c r="A578" i="11" s="1"/>
  <c r="AD587" i="11"/>
  <c r="A587" i="11" s="1"/>
  <c r="AD534" i="11"/>
  <c r="A534" i="11" s="1"/>
  <c r="AD589" i="11"/>
  <c r="A589" i="11" s="1"/>
  <c r="AD531" i="11"/>
  <c r="A531" i="11" s="1"/>
  <c r="AD538" i="11"/>
  <c r="A538" i="11" s="1"/>
  <c r="AD536" i="11"/>
  <c r="A536" i="11" s="1"/>
  <c r="AD580" i="11"/>
  <c r="A580" i="11" s="1"/>
  <c r="AD549" i="11"/>
  <c r="A549" i="11" s="1"/>
  <c r="AD532" i="11"/>
  <c r="A532" i="11" s="1"/>
  <c r="AD577" i="11"/>
  <c r="A577" i="11" s="1"/>
  <c r="AD537" i="11"/>
  <c r="A537" i="11" s="1"/>
  <c r="AD595" i="11"/>
  <c r="A595" i="11" s="1"/>
  <c r="AD542" i="11"/>
  <c r="A542" i="11" s="1"/>
  <c r="AD8" i="11"/>
  <c r="AE8" i="11"/>
  <c r="AH8" i="11"/>
  <c r="AG8" i="11"/>
  <c r="AG21" i="11"/>
  <c r="AE21" i="11"/>
  <c r="AH21" i="11"/>
  <c r="AD21" i="11"/>
  <c r="AD387" i="11"/>
  <c r="AG94" i="11"/>
  <c r="AH94" i="11"/>
  <c r="AD94" i="11"/>
  <c r="AE94" i="11"/>
  <c r="AE54" i="11"/>
  <c r="AH54" i="11"/>
  <c r="AG54" i="11"/>
  <c r="AD54" i="11"/>
  <c r="AD70" i="11"/>
  <c r="AH70" i="11"/>
  <c r="AG70" i="11"/>
  <c r="AE70" i="11"/>
  <c r="AG25" i="11"/>
  <c r="AE25" i="11"/>
  <c r="AH25" i="11"/>
  <c r="AD25" i="11"/>
  <c r="AG13" i="11"/>
  <c r="AD13" i="11"/>
  <c r="AH13" i="11"/>
  <c r="AE13" i="11"/>
  <c r="AD230" i="11"/>
  <c r="A492" i="4"/>
  <c r="A497" i="4"/>
  <c r="A495" i="4"/>
  <c r="A493" i="4"/>
  <c r="A531" i="4"/>
  <c r="A561" i="4"/>
  <c r="AG166" i="11"/>
  <c r="AH166" i="11"/>
  <c r="AE166" i="11"/>
  <c r="AD166" i="11"/>
  <c r="A525" i="4"/>
  <c r="AD327" i="11"/>
  <c r="AH327" i="11"/>
  <c r="AG327" i="11"/>
  <c r="AE327" i="11"/>
  <c r="A506" i="4"/>
  <c r="A516" i="4"/>
  <c r="A572" i="4"/>
  <c r="A520" i="4"/>
  <c r="AE317" i="11"/>
  <c r="AH317" i="11"/>
  <c r="AD317" i="11"/>
  <c r="AG317" i="11"/>
  <c r="A544" i="4"/>
  <c r="AG246" i="11"/>
  <c r="AE246" i="11"/>
  <c r="AD246" i="11"/>
  <c r="AH246" i="11"/>
  <c r="A543" i="4"/>
  <c r="AD394" i="11"/>
  <c r="AG394" i="11"/>
  <c r="AE394" i="11"/>
  <c r="AH394" i="11"/>
  <c r="A589" i="4"/>
  <c r="AD457" i="11"/>
  <c r="AH457" i="11"/>
  <c r="AE457" i="11"/>
  <c r="AG457" i="11"/>
  <c r="A557" i="4"/>
  <c r="AH226" i="11"/>
  <c r="AD226" i="11"/>
  <c r="AG226" i="11"/>
  <c r="AE226" i="11"/>
  <c r="AH201" i="11"/>
  <c r="AG201" i="11"/>
  <c r="AE201" i="11"/>
  <c r="AD201" i="11"/>
  <c r="A201" i="11" s="1"/>
  <c r="AG156" i="11"/>
  <c r="AD156" i="11"/>
  <c r="A156" i="11" s="1"/>
  <c r="AH156" i="11"/>
  <c r="AE156" i="11"/>
  <c r="AG319" i="11"/>
  <c r="AE319" i="11"/>
  <c r="AH319" i="11"/>
  <c r="AD319" i="11"/>
  <c r="AD232" i="11"/>
  <c r="A232" i="11" s="1"/>
  <c r="AE232" i="11"/>
  <c r="AH232" i="11"/>
  <c r="AG232" i="11"/>
  <c r="AH138" i="11"/>
  <c r="AE138" i="11"/>
  <c r="AG138" i="11"/>
  <c r="AD138" i="11"/>
  <c r="AD301" i="11"/>
  <c r="AE301" i="11"/>
  <c r="AG301" i="11"/>
  <c r="AH301" i="11"/>
  <c r="AG448" i="11"/>
  <c r="AE448" i="11"/>
  <c r="AH448" i="11"/>
  <c r="AD448" i="11"/>
  <c r="A448" i="11" s="1"/>
  <c r="AH302" i="11"/>
  <c r="AE302" i="11"/>
  <c r="AD302" i="11"/>
  <c r="A302" i="11" s="1"/>
  <c r="AG302" i="11"/>
  <c r="AE136" i="11"/>
  <c r="AD136" i="11"/>
  <c r="AG136" i="11"/>
  <c r="AH136" i="11"/>
  <c r="AG371" i="11"/>
  <c r="AE371" i="11"/>
  <c r="AH371" i="11"/>
  <c r="AD371" i="11"/>
  <c r="AE145" i="11"/>
  <c r="AH145" i="11"/>
  <c r="AD145" i="11"/>
  <c r="A145" i="11" s="1"/>
  <c r="AG145" i="11"/>
  <c r="AH480" i="11"/>
  <c r="AD480" i="11"/>
  <c r="A480" i="11" s="1"/>
  <c r="AG480" i="11"/>
  <c r="AE480" i="11"/>
  <c r="AD187" i="11"/>
  <c r="A187" i="11" s="1"/>
  <c r="AE187" i="11"/>
  <c r="AG187" i="11"/>
  <c r="AH187" i="11"/>
  <c r="AD223" i="11"/>
  <c r="A223" i="11" s="1"/>
  <c r="AH223" i="11"/>
  <c r="AE223" i="11"/>
  <c r="AG223" i="11"/>
  <c r="AG287" i="11"/>
  <c r="AE287" i="11"/>
  <c r="AH287" i="11"/>
  <c r="AD287" i="11"/>
  <c r="AD322" i="11"/>
  <c r="A322" i="11" s="1"/>
  <c r="AG322" i="11"/>
  <c r="AH322" i="11"/>
  <c r="AE322" i="11"/>
  <c r="AD249" i="11"/>
  <c r="A249" i="11" s="1"/>
  <c r="AE249" i="11"/>
  <c r="AG249" i="11"/>
  <c r="AH249" i="11"/>
  <c r="AE216" i="11"/>
  <c r="AH216" i="11"/>
  <c r="AD216" i="11"/>
  <c r="A216" i="11" s="1"/>
  <c r="AG216" i="11"/>
  <c r="AG181" i="11"/>
  <c r="AH181" i="11"/>
  <c r="AD181" i="11"/>
  <c r="A181" i="11" s="1"/>
  <c r="AE181" i="11"/>
  <c r="AH130" i="11"/>
  <c r="AD130" i="11"/>
  <c r="AE130" i="11"/>
  <c r="AG130" i="11"/>
  <c r="AD128" i="11"/>
  <c r="AG128" i="11"/>
  <c r="AH128" i="11"/>
  <c r="AE128" i="11"/>
  <c r="AH230" i="11"/>
  <c r="AE230" i="11"/>
  <c r="AG230" i="11"/>
  <c r="AH361" i="11"/>
  <c r="AG361" i="11"/>
  <c r="AD361" i="11"/>
  <c r="A361" i="11" s="1"/>
  <c r="AE361" i="11"/>
  <c r="AG265" i="11"/>
  <c r="AE265" i="11"/>
  <c r="AD265" i="11"/>
  <c r="AH265" i="11"/>
  <c r="AE364" i="11"/>
  <c r="AG364" i="11"/>
  <c r="AH364" i="11"/>
  <c r="AD467" i="11"/>
  <c r="AG467" i="11"/>
  <c r="AH467" i="11"/>
  <c r="AE467" i="11"/>
  <c r="AE100" i="11"/>
  <c r="AH100" i="11"/>
  <c r="AD100" i="11"/>
  <c r="AG100" i="11"/>
  <c r="AE384" i="11"/>
  <c r="AG384" i="11"/>
  <c r="AH384" i="11"/>
  <c r="AH381" i="11"/>
  <c r="AE381" i="11"/>
  <c r="AG381" i="11"/>
  <c r="AD381" i="11"/>
  <c r="A381" i="11" s="1"/>
  <c r="AH81" i="11"/>
  <c r="AG81" i="11"/>
  <c r="AD81" i="11"/>
  <c r="AE81" i="11"/>
  <c r="AD564" i="11"/>
  <c r="A564" i="11" s="1"/>
  <c r="AD552" i="11"/>
  <c r="A552" i="11" s="1"/>
  <c r="AD522" i="11"/>
  <c r="A522" i="11" s="1"/>
  <c r="AD547" i="11"/>
  <c r="A547" i="11" s="1"/>
  <c r="AD570" i="11"/>
  <c r="A570" i="11" s="1"/>
  <c r="AD544" i="11"/>
  <c r="A544" i="11" s="1"/>
  <c r="AD588" i="11"/>
  <c r="A588" i="11" s="1"/>
  <c r="AD557" i="11"/>
  <c r="A557" i="11" s="1"/>
  <c r="AD527" i="11"/>
  <c r="A527" i="11" s="1"/>
  <c r="AD530" i="11"/>
  <c r="A530" i="11" s="1"/>
  <c r="AD545" i="11"/>
  <c r="A545" i="11" s="1"/>
  <c r="AD506" i="11"/>
  <c r="A506" i="11" s="1"/>
  <c r="AD550" i="11"/>
  <c r="A550" i="11" s="1"/>
  <c r="AD568" i="11"/>
  <c r="A568" i="11" s="1"/>
  <c r="AD555" i="11"/>
  <c r="A555" i="11" s="1"/>
  <c r="AD48" i="11"/>
  <c r="AH48" i="11"/>
  <c r="AE48" i="11"/>
  <c r="AG48" i="11"/>
  <c r="AD68" i="11"/>
  <c r="AG68" i="11"/>
  <c r="AH68" i="11"/>
  <c r="AE68" i="11"/>
  <c r="AE84" i="11"/>
  <c r="AD84" i="11"/>
  <c r="AG84" i="11"/>
  <c r="AH84" i="11"/>
  <c r="AG26" i="11"/>
  <c r="AD26" i="11"/>
  <c r="AE26" i="11"/>
  <c r="AH26" i="11"/>
  <c r="AE31" i="11"/>
  <c r="AG31" i="11"/>
  <c r="AD31" i="11"/>
  <c r="AH31" i="11"/>
  <c r="AH114" i="11"/>
  <c r="AD114" i="11"/>
  <c r="AG114" i="11"/>
  <c r="AE114" i="11"/>
  <c r="AE83" i="11"/>
  <c r="AG83" i="11"/>
  <c r="AD83" i="11"/>
  <c r="AH83" i="11"/>
  <c r="AD269" i="11"/>
  <c r="AD314" i="11"/>
  <c r="AD197" i="11"/>
  <c r="AD298" i="11"/>
  <c r="AD396" i="11"/>
  <c r="AD341" i="11"/>
  <c r="AD80" i="11"/>
  <c r="AD2" i="11"/>
  <c r="AD233" i="11"/>
  <c r="AD351" i="11"/>
  <c r="AD430" i="11"/>
  <c r="AD266" i="11"/>
  <c r="AD331" i="11"/>
  <c r="AD60" i="11"/>
  <c r="AD139" i="11"/>
  <c r="AD431" i="11"/>
  <c r="AD45" i="11"/>
  <c r="AD29" i="11"/>
  <c r="AD397" i="11"/>
  <c r="AD258" i="11"/>
  <c r="AD473" i="11"/>
  <c r="AD5" i="11"/>
  <c r="AD449" i="11"/>
  <c r="AD58" i="11"/>
  <c r="AD284" i="11"/>
  <c r="AD395" i="11"/>
  <c r="AD256" i="11"/>
  <c r="AD482" i="11"/>
  <c r="AD380" i="11"/>
  <c r="AD140" i="11"/>
  <c r="AD194" i="11"/>
  <c r="AD157" i="11"/>
  <c r="AD237" i="11"/>
  <c r="AD167" i="11"/>
  <c r="AD288" i="11"/>
  <c r="AD55" i="11"/>
  <c r="AD218" i="11"/>
  <c r="AD324" i="11"/>
  <c r="AD440" i="11"/>
  <c r="AD183" i="11"/>
  <c r="AD336" i="11"/>
  <c r="AD307" i="11"/>
  <c r="AD260" i="11"/>
  <c r="AD180" i="11"/>
  <c r="AD262" i="11"/>
  <c r="AD343" i="11"/>
  <c r="AD74" i="11"/>
  <c r="AD279" i="11"/>
  <c r="AD215" i="11"/>
  <c r="AD177" i="11"/>
  <c r="AD379" i="11"/>
  <c r="AD414" i="11"/>
  <c r="AD47" i="11"/>
  <c r="AD110" i="11"/>
  <c r="AD17" i="11"/>
  <c r="AD374" i="11"/>
  <c r="AD418" i="11"/>
  <c r="AD148" i="11"/>
  <c r="AD151" i="11"/>
  <c r="AD73" i="11"/>
  <c r="AD271" i="11"/>
  <c r="AD446" i="11"/>
  <c r="AD411" i="11"/>
  <c r="AD312" i="11"/>
  <c r="AD33" i="11"/>
  <c r="AD225" i="11"/>
  <c r="AD184" i="11"/>
  <c r="AD219" i="11"/>
  <c r="AD131" i="11"/>
  <c r="AD399" i="11"/>
  <c r="AD419" i="11"/>
  <c r="AD248" i="11"/>
  <c r="AD477" i="11"/>
  <c r="AD57" i="11"/>
  <c r="AD245" i="11"/>
  <c r="AD172" i="11"/>
  <c r="AD264" i="11"/>
  <c r="AD383" i="11"/>
  <c r="AD32" i="11"/>
  <c r="AD377" i="11"/>
  <c r="AD115" i="11"/>
  <c r="AD359" i="11"/>
  <c r="AD344" i="11"/>
  <c r="AD113" i="11"/>
  <c r="AD270" i="11"/>
  <c r="AD107" i="11"/>
  <c r="AD445" i="11"/>
  <c r="AD393" i="11"/>
  <c r="AD273" i="11"/>
  <c r="AD354" i="11"/>
  <c r="AD22" i="11"/>
  <c r="AD164" i="11"/>
  <c r="AD141" i="11"/>
  <c r="AD9" i="11"/>
  <c r="AD137" i="11"/>
  <c r="AD474" i="11"/>
  <c r="AD421" i="11"/>
  <c r="AD435" i="11"/>
  <c r="AD103" i="11"/>
  <c r="AD415" i="11"/>
  <c r="AD35" i="11"/>
  <c r="AD159" i="11"/>
  <c r="AD423" i="11"/>
  <c r="AD328" i="11"/>
  <c r="AD489" i="11"/>
  <c r="AD350" i="11"/>
  <c r="AD227" i="11"/>
  <c r="AD174" i="11"/>
  <c r="AD253" i="11"/>
  <c r="AD353" i="11"/>
  <c r="AD206" i="11"/>
  <c r="AD143" i="11"/>
  <c r="AD316" i="11"/>
  <c r="AD203" i="11"/>
  <c r="AD400" i="11"/>
  <c r="AD98" i="11"/>
  <c r="AD451" i="11"/>
  <c r="AD357" i="11"/>
  <c r="AD321" i="11"/>
  <c r="AD44" i="11"/>
  <c r="AD330" i="11"/>
  <c r="AD161" i="11"/>
  <c r="AD231" i="11"/>
  <c r="AD306" i="11"/>
  <c r="AD205" i="11"/>
  <c r="AD82" i="11"/>
  <c r="AD332" i="11"/>
  <c r="AD224" i="11"/>
  <c r="AD470" i="11"/>
  <c r="AD247" i="11"/>
  <c r="AD241" i="11"/>
  <c r="AG336" i="11"/>
  <c r="AH336" i="11"/>
  <c r="AH74" i="11"/>
  <c r="AG74" i="11"/>
  <c r="AG110" i="11"/>
  <c r="AH110" i="11"/>
  <c r="AG17" i="11"/>
  <c r="AH17" i="11"/>
  <c r="AG374" i="11"/>
  <c r="AH374" i="11"/>
  <c r="AG418" i="11"/>
  <c r="AH418" i="11"/>
  <c r="AG148" i="11"/>
  <c r="AH148" i="11"/>
  <c r="AG151" i="11"/>
  <c r="AH151" i="11"/>
  <c r="AG73" i="11"/>
  <c r="AH73" i="11"/>
  <c r="AG271" i="11"/>
  <c r="AH271" i="11"/>
  <c r="AG446" i="11"/>
  <c r="AH446" i="11"/>
  <c r="AG411" i="11"/>
  <c r="AH411" i="11"/>
  <c r="AG7" i="11"/>
  <c r="AH7" i="11"/>
  <c r="AH312" i="11"/>
  <c r="AG312" i="11"/>
  <c r="AG33" i="11"/>
  <c r="AH33" i="11"/>
  <c r="AG225" i="11"/>
  <c r="AH225" i="11"/>
  <c r="AG184" i="11"/>
  <c r="AH184" i="11"/>
  <c r="AG219" i="11"/>
  <c r="AH219" i="11"/>
  <c r="AH131" i="11"/>
  <c r="AG131" i="11"/>
  <c r="AG307" i="11"/>
  <c r="AH307" i="11"/>
  <c r="AG279" i="11"/>
  <c r="AH279" i="11"/>
  <c r="AG399" i="11"/>
  <c r="AH399" i="11"/>
  <c r="AH419" i="11"/>
  <c r="AG419" i="11"/>
  <c r="AG248" i="11"/>
  <c r="AH248" i="11"/>
  <c r="AG477" i="11"/>
  <c r="AH477" i="11"/>
  <c r="AG57" i="11"/>
  <c r="AH57" i="11"/>
  <c r="AG14" i="11"/>
  <c r="AH14" i="11"/>
  <c r="AH4" i="11"/>
  <c r="AG4" i="11"/>
  <c r="AG245" i="11"/>
  <c r="AH245" i="11"/>
  <c r="AG172" i="11"/>
  <c r="AH172" i="11"/>
  <c r="AG264" i="11"/>
  <c r="AH264" i="11"/>
  <c r="AG383" i="11"/>
  <c r="AH383" i="11"/>
  <c r="AG32" i="11"/>
  <c r="AH32" i="11"/>
  <c r="AG377" i="11"/>
  <c r="AH377" i="11"/>
  <c r="AG115" i="11"/>
  <c r="AH115" i="11"/>
  <c r="AG359" i="11"/>
  <c r="AH359" i="11"/>
  <c r="AG344" i="11"/>
  <c r="AH344" i="11"/>
  <c r="AH113" i="11"/>
  <c r="AG113" i="11"/>
  <c r="AH55" i="11"/>
  <c r="AG55" i="11"/>
  <c r="AG260" i="11"/>
  <c r="AH260" i="11"/>
  <c r="AG177" i="11"/>
  <c r="AH177" i="11"/>
  <c r="AG270" i="11"/>
  <c r="AH270" i="11"/>
  <c r="AG107" i="11"/>
  <c r="AH107" i="11"/>
  <c r="AG445" i="11"/>
  <c r="AH445" i="11"/>
  <c r="AG393" i="11"/>
  <c r="AH393" i="11"/>
  <c r="AH273" i="11"/>
  <c r="AG273" i="11"/>
  <c r="AG354" i="11"/>
  <c r="AH354" i="11"/>
  <c r="AG22" i="11"/>
  <c r="AH22" i="11"/>
  <c r="AG164" i="11"/>
  <c r="AH164" i="11"/>
  <c r="AG141" i="11"/>
  <c r="AH141" i="11"/>
  <c r="AH9" i="11"/>
  <c r="AG9" i="11"/>
  <c r="AG137" i="11"/>
  <c r="AH137" i="11"/>
  <c r="AH474" i="11"/>
  <c r="AG474" i="11"/>
  <c r="AG421" i="11"/>
  <c r="AH421" i="11"/>
  <c r="AG435" i="11"/>
  <c r="AH435" i="11"/>
  <c r="AG103" i="11"/>
  <c r="AH103" i="11"/>
  <c r="AG415" i="11"/>
  <c r="AH415" i="11"/>
  <c r="AG35" i="11"/>
  <c r="AH35" i="11"/>
  <c r="AG218" i="11"/>
  <c r="AH218" i="11"/>
  <c r="AG343" i="11"/>
  <c r="AH343" i="11"/>
  <c r="AG47" i="11"/>
  <c r="AH47" i="11"/>
  <c r="AH159" i="11"/>
  <c r="AG159" i="11"/>
  <c r="AG423" i="11"/>
  <c r="AH423" i="11"/>
  <c r="AG328" i="11"/>
  <c r="AH328" i="11"/>
  <c r="AG489" i="11"/>
  <c r="AH489" i="11"/>
  <c r="AG350" i="11"/>
  <c r="AH350" i="11"/>
  <c r="AG227" i="11"/>
  <c r="AH227" i="11"/>
  <c r="AH454" i="11"/>
  <c r="AG454" i="11"/>
  <c r="AG174" i="11"/>
  <c r="AH174" i="11"/>
  <c r="AH253" i="11"/>
  <c r="AG253" i="11"/>
  <c r="AG353" i="11"/>
  <c r="AH353" i="11"/>
  <c r="AH206" i="11"/>
  <c r="AG206" i="11"/>
  <c r="AG143" i="11"/>
  <c r="AH143" i="11"/>
  <c r="AH316" i="11"/>
  <c r="AG316" i="11"/>
  <c r="AG203" i="11"/>
  <c r="AH203" i="11"/>
  <c r="AH400" i="11"/>
  <c r="AG400" i="11"/>
  <c r="AG98" i="11"/>
  <c r="AH98" i="11"/>
  <c r="AG451" i="11"/>
  <c r="AH451" i="11"/>
  <c r="AG183" i="11"/>
  <c r="AH183" i="11"/>
  <c r="AG215" i="11"/>
  <c r="AH215" i="11"/>
  <c r="AG340" i="11"/>
  <c r="AH340" i="11"/>
  <c r="AH357" i="11"/>
  <c r="AG357" i="11"/>
  <c r="AG321" i="11"/>
  <c r="AH321" i="11"/>
  <c r="AG12" i="11"/>
  <c r="AH12" i="11"/>
  <c r="AG44" i="11"/>
  <c r="AH44" i="11"/>
  <c r="AG330" i="11"/>
  <c r="AH330" i="11"/>
  <c r="AG161" i="11"/>
  <c r="AH161" i="11"/>
  <c r="AH149" i="11"/>
  <c r="AG149" i="11"/>
  <c r="AH231" i="11"/>
  <c r="AG231" i="11"/>
  <c r="AG306" i="11"/>
  <c r="AH306" i="11"/>
  <c r="AH205" i="11"/>
  <c r="AG205" i="11"/>
  <c r="AG82" i="11"/>
  <c r="AH82" i="11"/>
  <c r="AG332" i="11"/>
  <c r="AH332" i="11"/>
  <c r="AG224" i="11"/>
  <c r="AH224" i="11"/>
  <c r="AG470" i="11"/>
  <c r="AH470" i="11"/>
  <c r="AH247" i="11"/>
  <c r="AG247" i="11"/>
  <c r="AG241" i="11"/>
  <c r="AH241" i="11"/>
  <c r="AG440" i="11"/>
  <c r="AH440" i="11"/>
  <c r="AG262" i="11"/>
  <c r="AH262" i="11"/>
  <c r="AG414" i="11"/>
  <c r="AH414" i="11"/>
  <c r="AG269" i="11"/>
  <c r="AH269" i="11"/>
  <c r="AG20" i="11"/>
  <c r="AH20" i="11"/>
  <c r="AG314" i="11"/>
  <c r="AH314" i="11"/>
  <c r="AH197" i="11"/>
  <c r="AG197" i="11"/>
  <c r="AH298" i="11"/>
  <c r="AG298" i="11"/>
  <c r="AG396" i="11"/>
  <c r="AH396" i="11"/>
  <c r="AG341" i="11"/>
  <c r="AH341" i="11"/>
  <c r="AH80" i="11"/>
  <c r="AG80" i="11"/>
  <c r="AG2" i="11"/>
  <c r="AH2" i="11"/>
  <c r="AG233" i="11"/>
  <c r="AH233" i="11"/>
  <c r="AG351" i="11"/>
  <c r="AH351" i="11"/>
  <c r="AG430" i="11"/>
  <c r="AH430" i="11"/>
  <c r="AG266" i="11"/>
  <c r="AH266" i="11"/>
  <c r="AG331" i="11"/>
  <c r="AH331" i="11"/>
  <c r="AG60" i="11"/>
  <c r="AH60" i="11"/>
  <c r="AH139" i="11"/>
  <c r="AG139" i="11"/>
  <c r="AG431" i="11"/>
  <c r="AH431" i="11"/>
  <c r="AG45" i="11"/>
  <c r="AH45" i="11"/>
  <c r="AG324" i="11"/>
  <c r="AH324" i="11"/>
  <c r="AG180" i="11"/>
  <c r="AH180" i="11"/>
  <c r="AG379" i="11"/>
  <c r="AH379" i="11"/>
  <c r="AG29" i="11"/>
  <c r="AH29" i="11"/>
  <c r="AH397" i="11"/>
  <c r="AG397" i="11"/>
  <c r="AG258" i="11"/>
  <c r="AH258" i="11"/>
  <c r="AG473" i="11"/>
  <c r="AH473" i="11"/>
  <c r="AG5" i="11"/>
  <c r="AH5" i="11"/>
  <c r="AG449" i="11"/>
  <c r="AH449" i="11"/>
  <c r="AG58" i="11"/>
  <c r="AH58" i="11"/>
  <c r="AG284" i="11"/>
  <c r="AH284" i="11"/>
  <c r="AG395" i="11"/>
  <c r="AH395" i="11"/>
  <c r="AH256" i="11"/>
  <c r="AG256" i="11"/>
  <c r="AH482" i="11"/>
  <c r="AG482" i="11"/>
  <c r="AG380" i="11"/>
  <c r="AH380" i="11"/>
  <c r="AG140" i="11"/>
  <c r="AH140" i="11"/>
  <c r="AH194" i="11"/>
  <c r="AG194" i="11"/>
  <c r="AG157" i="11"/>
  <c r="AH157" i="11"/>
  <c r="AH237" i="11"/>
  <c r="AG237" i="11"/>
  <c r="AG167" i="11"/>
  <c r="AH167" i="11"/>
  <c r="AG288" i="11"/>
  <c r="AH288" i="11"/>
  <c r="A459" i="4"/>
  <c r="A472" i="4"/>
  <c r="A468" i="4"/>
  <c r="A463" i="4"/>
  <c r="A458" i="4"/>
  <c r="A471" i="4"/>
  <c r="A466" i="4"/>
  <c r="A462" i="4"/>
  <c r="A474" i="4"/>
  <c r="A470" i="4"/>
  <c r="A465" i="4"/>
  <c r="A461" i="4"/>
  <c r="A473" i="4"/>
  <c r="A460" i="4"/>
  <c r="A464" i="4"/>
  <c r="AE159" i="11"/>
  <c r="AE350" i="11"/>
  <c r="AE353" i="11"/>
  <c r="AE203" i="11"/>
  <c r="AD340" i="11"/>
  <c r="AE340" i="11"/>
  <c r="AE357" i="11"/>
  <c r="AE321" i="11"/>
  <c r="AD12" i="11"/>
  <c r="AE12" i="11"/>
  <c r="AE44" i="11"/>
  <c r="AE330" i="11"/>
  <c r="AE161" i="11"/>
  <c r="AD149" i="11"/>
  <c r="AE149" i="11"/>
  <c r="AE231" i="11"/>
  <c r="AE306" i="11"/>
  <c r="AE205" i="11"/>
  <c r="AE82" i="11"/>
  <c r="AE332" i="11"/>
  <c r="AE224" i="11"/>
  <c r="AE470" i="11"/>
  <c r="AE247" i="11"/>
  <c r="AE241" i="11"/>
  <c r="AE328" i="11"/>
  <c r="AE174" i="11"/>
  <c r="AE143" i="11"/>
  <c r="AE451" i="11"/>
  <c r="AE269" i="11"/>
  <c r="AD20" i="11"/>
  <c r="AE20" i="11"/>
  <c r="AE314" i="11"/>
  <c r="AE197" i="11"/>
  <c r="AE298" i="11"/>
  <c r="AE396" i="11"/>
  <c r="AE341" i="11"/>
  <c r="AE80" i="11"/>
  <c r="AE2" i="11"/>
  <c r="AE233" i="11"/>
  <c r="AE351" i="11"/>
  <c r="AE430" i="11"/>
  <c r="AE266" i="11"/>
  <c r="AE331" i="11"/>
  <c r="AE60" i="11"/>
  <c r="AE139" i="11"/>
  <c r="AE431" i="11"/>
  <c r="AE45" i="11"/>
  <c r="AE423" i="11"/>
  <c r="AE227" i="11"/>
  <c r="AE206" i="11"/>
  <c r="AE400" i="11"/>
  <c r="AE29" i="11"/>
  <c r="AE397" i="11"/>
  <c r="AE258" i="11"/>
  <c r="AE473" i="11"/>
  <c r="AE5" i="11"/>
  <c r="AE449" i="11"/>
  <c r="AE58" i="11"/>
  <c r="AE284" i="11"/>
  <c r="AE395" i="11"/>
  <c r="AE256" i="11"/>
  <c r="AE482" i="11"/>
  <c r="AE380" i="11"/>
  <c r="AE140" i="11"/>
  <c r="AE194" i="11"/>
  <c r="AE157" i="11"/>
  <c r="AE237" i="11"/>
  <c r="AE167" i="11"/>
  <c r="AE288" i="11"/>
  <c r="AE489" i="11"/>
  <c r="AE253" i="11"/>
  <c r="AE316" i="11"/>
  <c r="AE98" i="11"/>
  <c r="AE55" i="11"/>
  <c r="AE218" i="11"/>
  <c r="AE324" i="11"/>
  <c r="AE440" i="11"/>
  <c r="AE183" i="11"/>
  <c r="AE336" i="11"/>
  <c r="AE307" i="11"/>
  <c r="AE260" i="11"/>
  <c r="AE180" i="11"/>
  <c r="AE262" i="11"/>
  <c r="AE343" i="11"/>
  <c r="AE74" i="11"/>
  <c r="AE279" i="11"/>
  <c r="AE215" i="11"/>
  <c r="AE177" i="11"/>
  <c r="AE379" i="11"/>
  <c r="AE414" i="11"/>
  <c r="AE47" i="11"/>
  <c r="AE110" i="11"/>
  <c r="AE17" i="11"/>
  <c r="AE374" i="11"/>
  <c r="AE418" i="11"/>
  <c r="AE148" i="11"/>
  <c r="AE151" i="11"/>
  <c r="AE73" i="11"/>
  <c r="AE271" i="11"/>
  <c r="AE446" i="11"/>
  <c r="AE411" i="11"/>
  <c r="AE7" i="11"/>
  <c r="AE312" i="11"/>
  <c r="AE33" i="11"/>
  <c r="AE225" i="11"/>
  <c r="AE184" i="11"/>
  <c r="AE219" i="11"/>
  <c r="AE131" i="11"/>
  <c r="AD454" i="11"/>
  <c r="AE454" i="11"/>
  <c r="AE399" i="11"/>
  <c r="AE419" i="11"/>
  <c r="AE248" i="11"/>
  <c r="AE477" i="11"/>
  <c r="AE57" i="11"/>
  <c r="AD14" i="11"/>
  <c r="AE14" i="11"/>
  <c r="AD4" i="11"/>
  <c r="AE4" i="11"/>
  <c r="AE245" i="11"/>
  <c r="AE172" i="11"/>
  <c r="AE264" i="11"/>
  <c r="AE383" i="11"/>
  <c r="AE32" i="11"/>
  <c r="AE377" i="11"/>
  <c r="AE115" i="11"/>
  <c r="AE359" i="11"/>
  <c r="AE344" i="11"/>
  <c r="AE113" i="11"/>
  <c r="AE270" i="11"/>
  <c r="AE107" i="11"/>
  <c r="AE445" i="11"/>
  <c r="AE393" i="11"/>
  <c r="AE273" i="11"/>
  <c r="AE354" i="11"/>
  <c r="AE22" i="11"/>
  <c r="AE164" i="11"/>
  <c r="AE141" i="11"/>
  <c r="AE9" i="11"/>
  <c r="AE137" i="11"/>
  <c r="AE474" i="11"/>
  <c r="AE421" i="11"/>
  <c r="AE435" i="11"/>
  <c r="AE103" i="11"/>
  <c r="AE415" i="11"/>
  <c r="AE35" i="11"/>
  <c r="IC58" i="6"/>
  <c r="AX72" i="15" s="1"/>
  <c r="T47" i="10" s="1"/>
  <c r="IC57" i="6"/>
  <c r="AX71" i="15" s="1"/>
  <c r="T103" i="10" s="1"/>
  <c r="IC56" i="6"/>
  <c r="AX70" i="15" s="1"/>
  <c r="T48" i="10" s="1"/>
  <c r="IC55" i="6"/>
  <c r="AX69" i="15" s="1"/>
  <c r="T11" i="10" s="1"/>
  <c r="IC54" i="6"/>
  <c r="AX68" i="15" s="1"/>
  <c r="T56" i="10" s="1"/>
  <c r="IC48" i="6"/>
  <c r="AX60" i="15" s="1"/>
  <c r="T55" i="10" s="1"/>
  <c r="IC47" i="6"/>
  <c r="AX59" i="15" s="1"/>
  <c r="T41" i="10" s="1"/>
  <c r="IC46" i="6"/>
  <c r="AX58" i="15" s="1"/>
  <c r="T17" i="10" s="1"/>
  <c r="IC45" i="6"/>
  <c r="AX57" i="15" s="1"/>
  <c r="T26" i="10" s="1"/>
  <c r="IC44" i="6"/>
  <c r="AX56" i="15" s="1"/>
  <c r="T5" i="10" s="1"/>
  <c r="IC38" i="6"/>
  <c r="AX48" i="15" s="1"/>
  <c r="T21" i="10" s="1"/>
  <c r="IC37" i="6"/>
  <c r="AX47" i="15" s="1"/>
  <c r="T44" i="10" s="1"/>
  <c r="IC36" i="6"/>
  <c r="AX46" i="15" s="1"/>
  <c r="T34" i="10" s="1"/>
  <c r="IC35" i="6"/>
  <c r="AX45" i="15" s="1"/>
  <c r="T38" i="10" s="1"/>
  <c r="IC34" i="6"/>
  <c r="AX44" i="15" s="1"/>
  <c r="T3" i="10" s="1"/>
  <c r="IC28" i="6"/>
  <c r="AX36" i="15" s="1"/>
  <c r="T72" i="10" s="1"/>
  <c r="IC27" i="6"/>
  <c r="AX35" i="15" s="1"/>
  <c r="T8" i="10" s="1"/>
  <c r="IC26" i="6"/>
  <c r="AX34" i="15" s="1"/>
  <c r="T66" i="10" s="1"/>
  <c r="IC25" i="6"/>
  <c r="AX33" i="15" s="1"/>
  <c r="T18" i="10" s="1"/>
  <c r="IC24" i="6"/>
  <c r="AX32" i="15" s="1"/>
  <c r="T19" i="10" s="1"/>
  <c r="IC18" i="6"/>
  <c r="AX24" i="15" s="1"/>
  <c r="T54" i="10" s="1"/>
  <c r="IC17" i="6"/>
  <c r="AX23" i="15" s="1"/>
  <c r="T74" i="10" s="1"/>
  <c r="IC16" i="6"/>
  <c r="AX22" i="15" s="1"/>
  <c r="T50" i="10" s="1"/>
  <c r="IC15" i="6"/>
  <c r="AX21" i="15" s="1"/>
  <c r="T2" i="10" s="1"/>
  <c r="IC14" i="6"/>
  <c r="AX20" i="15" s="1"/>
  <c r="T63" i="10" s="1"/>
  <c r="IC8" i="6"/>
  <c r="AX12" i="15" s="1"/>
  <c r="T35" i="10" s="1"/>
  <c r="IC7" i="6"/>
  <c r="AX11" i="15" s="1"/>
  <c r="T70" i="10" s="1"/>
  <c r="IC6" i="6"/>
  <c r="AX10" i="15" s="1"/>
  <c r="T15" i="10" s="1"/>
  <c r="IC5" i="6"/>
  <c r="AX9" i="15" s="1"/>
  <c r="T27" i="10" s="1"/>
  <c r="IC4" i="6"/>
  <c r="AX8" i="15" s="1"/>
  <c r="T36" i="10" s="1"/>
  <c r="Q73" i="15"/>
  <c r="Q72" i="15"/>
  <c r="Q71" i="15"/>
  <c r="Q70" i="15"/>
  <c r="Q69" i="15"/>
  <c r="Q68" i="15"/>
  <c r="Q61" i="15"/>
  <c r="Q60" i="15"/>
  <c r="Q59" i="15"/>
  <c r="Q58" i="15"/>
  <c r="Q57" i="15"/>
  <c r="Q56" i="15"/>
  <c r="Q49" i="15"/>
  <c r="Q48" i="15"/>
  <c r="Q47" i="15"/>
  <c r="Q46" i="15"/>
  <c r="Q45" i="15"/>
  <c r="Q44" i="15"/>
  <c r="Q37" i="15"/>
  <c r="Q36" i="15"/>
  <c r="Q35" i="15"/>
  <c r="Q34" i="15"/>
  <c r="Q33" i="15"/>
  <c r="Q32" i="15"/>
  <c r="Q25" i="15"/>
  <c r="Q24" i="15"/>
  <c r="Q23" i="15"/>
  <c r="Q22" i="15"/>
  <c r="Q21" i="15"/>
  <c r="Q20" i="15"/>
  <c r="Q13" i="15"/>
  <c r="Q12" i="15"/>
  <c r="Q11" i="15"/>
  <c r="Q10" i="15"/>
  <c r="Q9" i="15"/>
  <c r="Q8" i="15"/>
  <c r="I23" i="10" s="1"/>
  <c r="AD23" i="10" s="1"/>
  <c r="W13" i="9"/>
  <c r="W57" i="9"/>
  <c r="W33" i="9"/>
  <c r="W24" i="9"/>
  <c r="W55" i="9"/>
  <c r="W22" i="9"/>
  <c r="W40" i="9"/>
  <c r="W5" i="9"/>
  <c r="W67" i="9"/>
  <c r="W76" i="9"/>
  <c r="W41" i="9"/>
  <c r="W14" i="9"/>
  <c r="W79" i="9"/>
  <c r="W59" i="9"/>
  <c r="W34" i="9"/>
  <c r="W61" i="9"/>
  <c r="W54" i="9"/>
  <c r="W20" i="9"/>
  <c r="W42" i="9"/>
  <c r="W66" i="9"/>
  <c r="W38" i="9"/>
  <c r="W52" i="9"/>
  <c r="W44" i="9"/>
  <c r="W85" i="9"/>
  <c r="W82" i="9"/>
  <c r="W102" i="9"/>
  <c r="W35" i="9"/>
  <c r="W49" i="9"/>
  <c r="W86" i="9"/>
  <c r="W46" i="9"/>
  <c r="W23" i="9"/>
  <c r="W70" i="9"/>
  <c r="W63" i="9"/>
  <c r="W81" i="9"/>
  <c r="W19" i="9"/>
  <c r="AF83" i="11" l="1"/>
  <c r="AF31" i="11"/>
  <c r="AF191" i="11"/>
  <c r="AF483" i="11"/>
  <c r="AF408" i="11"/>
  <c r="AF251" i="11"/>
  <c r="AF427" i="11"/>
  <c r="AF235" i="11"/>
  <c r="AF56" i="11"/>
  <c r="AF88" i="11"/>
  <c r="AF67" i="11"/>
  <c r="AF327" i="11"/>
  <c r="AF158" i="11"/>
  <c r="AF99" i="11"/>
  <c r="AF65" i="11"/>
  <c r="AF436" i="11"/>
  <c r="AF426" i="11"/>
  <c r="AF363" i="11"/>
  <c r="AF40" i="11"/>
  <c r="AF109" i="11"/>
  <c r="AF401" i="11"/>
  <c r="AF461" i="11"/>
  <c r="AF3" i="11"/>
  <c r="AF142" i="11"/>
  <c r="AF244" i="11"/>
  <c r="AF463" i="11"/>
  <c r="AF322" i="11"/>
  <c r="AF15" i="11"/>
  <c r="AF300" i="11"/>
  <c r="AF171" i="11"/>
  <c r="AF207" i="11"/>
  <c r="AF192" i="11"/>
  <c r="AF274" i="11"/>
  <c r="AF163" i="11"/>
  <c r="AF199" i="11"/>
  <c r="AF281" i="11"/>
  <c r="AF26" i="11"/>
  <c r="AF364" i="11"/>
  <c r="AF186" i="11"/>
  <c r="AF304" i="11"/>
  <c r="AF335" i="11"/>
  <c r="AF6" i="11"/>
  <c r="AF105" i="11"/>
  <c r="AF242" i="11"/>
  <c r="AF179" i="11"/>
  <c r="AF413" i="11"/>
  <c r="AF484" i="11"/>
  <c r="AF132" i="11"/>
  <c r="AF220" i="11"/>
  <c r="AF64" i="11"/>
  <c r="AF221" i="11"/>
  <c r="AF30" i="11"/>
  <c r="AF53" i="11"/>
  <c r="AF277" i="11"/>
  <c r="AF228" i="11"/>
  <c r="AF339" i="11"/>
  <c r="AF462" i="11"/>
  <c r="AF320" i="11"/>
  <c r="AF315" i="11"/>
  <c r="AF293" i="11"/>
  <c r="AF392" i="11"/>
  <c r="AF50" i="11"/>
  <c r="AF79" i="11"/>
  <c r="AF41" i="11"/>
  <c r="AF62" i="11"/>
  <c r="AF263" i="11"/>
  <c r="AF28" i="11"/>
  <c r="AF275" i="11"/>
  <c r="AF125" i="11"/>
  <c r="AF346" i="11"/>
  <c r="AF252" i="11"/>
  <c r="AF210" i="11"/>
  <c r="AF365" i="11"/>
  <c r="AF403" i="11"/>
  <c r="AF267" i="11"/>
  <c r="AF491" i="11"/>
  <c r="AF464" i="11"/>
  <c r="AF291" i="11"/>
  <c r="AF453" i="11"/>
  <c r="AF213" i="11"/>
  <c r="AF96" i="11"/>
  <c r="AF70" i="11"/>
  <c r="AF134" i="11"/>
  <c r="AF168" i="11"/>
  <c r="AF102" i="11"/>
  <c r="AF165" i="11"/>
  <c r="AF236" i="11"/>
  <c r="AF254" i="11"/>
  <c r="AF162" i="11"/>
  <c r="AF305" i="11"/>
  <c r="AF68" i="11"/>
  <c r="AF128" i="11"/>
  <c r="AF208" i="11"/>
  <c r="AF487" i="11"/>
  <c r="AF154" i="11"/>
  <c r="AF229" i="11"/>
  <c r="AF276" i="11"/>
  <c r="AF361" i="11"/>
  <c r="AF181" i="11"/>
  <c r="AF287" i="11"/>
  <c r="AF448" i="11"/>
  <c r="AF319" i="11"/>
  <c r="AF13" i="11"/>
  <c r="AF94" i="11"/>
  <c r="AF342" i="11"/>
  <c r="AF123" i="11"/>
  <c r="AF63" i="11"/>
  <c r="AF49" i="11"/>
  <c r="AF119" i="11"/>
  <c r="AF209" i="11"/>
  <c r="AF116" i="11"/>
  <c r="AF333" i="11"/>
  <c r="AF19" i="11"/>
  <c r="AF289" i="11"/>
  <c r="AF176" i="11"/>
  <c r="AF240" i="11"/>
  <c r="AF111" i="11"/>
  <c r="AF303" i="11"/>
  <c r="AF130" i="11"/>
  <c r="AF39" i="11"/>
  <c r="AF246" i="11"/>
  <c r="AF371" i="11"/>
  <c r="AF156" i="11"/>
  <c r="AF25" i="11"/>
  <c r="AF355" i="11"/>
  <c r="AF234" i="11"/>
  <c r="AF34" i="11"/>
  <c r="AF429" i="11"/>
  <c r="AF468" i="11"/>
  <c r="AF389" i="11"/>
  <c r="AF373" i="11"/>
  <c r="AF24" i="11"/>
  <c r="AF416" i="11"/>
  <c r="AF428" i="11"/>
  <c r="AF46" i="11"/>
  <c r="AF43" i="11"/>
  <c r="AF117" i="11"/>
  <c r="AF92" i="11"/>
  <c r="AF386" i="11"/>
  <c r="AF326" i="11"/>
  <c r="AF124" i="11"/>
  <c r="AF329" i="11"/>
  <c r="AF456" i="11"/>
  <c r="AF104" i="11"/>
  <c r="AF93" i="11"/>
  <c r="AF120" i="11"/>
  <c r="AF466" i="11"/>
  <c r="AF311" i="11"/>
  <c r="AF285" i="11"/>
  <c r="AF112" i="11"/>
  <c r="AF437" i="11"/>
  <c r="AF479" i="11"/>
  <c r="AF69" i="11"/>
  <c r="AF198" i="11"/>
  <c r="AF268" i="11"/>
  <c r="AF384" i="11"/>
  <c r="AF467" i="11"/>
  <c r="AF265" i="11"/>
  <c r="AF145" i="11"/>
  <c r="AF394" i="11"/>
  <c r="AF317" i="11"/>
  <c r="AF166" i="11"/>
  <c r="AF21" i="11"/>
  <c r="AF432" i="11"/>
  <c r="AF366" i="11"/>
  <c r="AF404" i="11"/>
  <c r="AF417" i="11"/>
  <c r="AF478" i="11"/>
  <c r="AF471" i="11"/>
  <c r="AF89" i="11"/>
  <c r="AF347" i="11"/>
  <c r="AF153" i="11"/>
  <c r="AF257" i="11"/>
  <c r="AF441" i="11"/>
  <c r="AF121" i="11"/>
  <c r="AF425" i="11"/>
  <c r="AF433" i="11"/>
  <c r="AF18" i="11"/>
  <c r="AF282" i="11"/>
  <c r="AF447" i="11"/>
  <c r="AF52" i="11"/>
  <c r="AF337" i="11"/>
  <c r="AF458" i="11"/>
  <c r="AF185" i="11"/>
  <c r="AF11" i="11"/>
  <c r="AF87" i="11"/>
  <c r="AF144" i="11"/>
  <c r="AF292" i="11"/>
  <c r="AF309" i="11"/>
  <c r="AF443" i="11"/>
  <c r="AF388" i="11"/>
  <c r="AF420" i="11"/>
  <c r="AF460" i="11"/>
  <c r="AF42" i="11"/>
  <c r="AF114" i="11"/>
  <c r="AF81" i="11"/>
  <c r="AF249" i="11"/>
  <c r="AF187" i="11"/>
  <c r="AF136" i="11"/>
  <c r="AF138" i="11"/>
  <c r="AF457" i="11"/>
  <c r="AF8" i="11"/>
  <c r="AF318" i="11"/>
  <c r="AF202" i="11"/>
  <c r="AF338" i="11"/>
  <c r="AF296" i="11"/>
  <c r="AF243" i="11"/>
  <c r="AF16" i="11"/>
  <c r="AF37" i="11"/>
  <c r="AF155" i="11"/>
  <c r="AF170" i="11"/>
  <c r="AF442" i="11"/>
  <c r="AF294" i="11"/>
  <c r="AF439" i="11"/>
  <c r="AF412" i="11"/>
  <c r="AF360" i="11"/>
  <c r="AF325" i="11"/>
  <c r="AF345" i="11"/>
  <c r="AF469" i="11"/>
  <c r="AF100" i="11"/>
  <c r="AF201" i="11"/>
  <c r="AF239" i="11"/>
  <c r="AF160" i="11"/>
  <c r="AF152" i="11"/>
  <c r="AF133" i="11"/>
  <c r="AF51" i="11"/>
  <c r="AF126" i="11"/>
  <c r="AF402" i="11"/>
  <c r="AF334" i="11"/>
  <c r="AF286" i="11"/>
  <c r="AF391" i="11"/>
  <c r="AF211" i="11"/>
  <c r="AF90" i="11"/>
  <c r="AF376" i="11"/>
  <c r="AF452" i="11"/>
  <c r="AF71" i="11"/>
  <c r="AF299" i="11"/>
  <c r="AF169" i="11"/>
  <c r="AF147" i="11"/>
  <c r="AF410" i="11"/>
  <c r="AF91" i="11"/>
  <c r="AF238" i="11"/>
  <c r="AF150" i="11"/>
  <c r="AF465" i="11"/>
  <c r="AF308" i="11"/>
  <c r="AF188" i="11"/>
  <c r="AF398" i="11"/>
  <c r="AF459" i="11"/>
  <c r="AF129" i="11"/>
  <c r="AF438" i="11"/>
  <c r="AF212" i="11"/>
  <c r="AF422" i="11"/>
  <c r="AF178" i="11"/>
  <c r="AF323" i="11"/>
  <c r="AF214" i="11"/>
  <c r="AF475" i="11"/>
  <c r="AF72" i="11"/>
  <c r="AF407" i="11"/>
  <c r="AF290" i="11"/>
  <c r="AF175" i="11"/>
  <c r="AF122" i="11"/>
  <c r="AF108" i="11"/>
  <c r="AF378" i="11"/>
  <c r="AF48" i="11"/>
  <c r="AF381" i="11"/>
  <c r="AF216" i="11"/>
  <c r="AF223" i="11"/>
  <c r="AF302" i="11"/>
  <c r="AF232" i="11"/>
  <c r="AF261" i="11"/>
  <c r="AF75" i="11"/>
  <c r="AF10" i="11"/>
  <c r="AF189" i="11"/>
  <c r="AF362" i="11"/>
  <c r="AF95" i="11"/>
  <c r="AF387" i="11"/>
  <c r="AF278" i="11"/>
  <c r="AF297" i="11"/>
  <c r="AF370" i="11"/>
  <c r="AF259" i="11"/>
  <c r="AF193" i="11"/>
  <c r="AF434" i="11"/>
  <c r="AF190" i="11"/>
  <c r="AF118" i="11"/>
  <c r="AF78" i="11"/>
  <c r="AF127" i="11"/>
  <c r="AF405" i="11"/>
  <c r="AF250" i="11"/>
  <c r="AF182" i="11"/>
  <c r="AF485" i="11"/>
  <c r="AF173" i="11"/>
  <c r="AF490" i="11"/>
  <c r="AF455" i="11"/>
  <c r="AF272" i="11"/>
  <c r="AF280" i="11"/>
  <c r="AF84" i="11"/>
  <c r="AF230" i="11"/>
  <c r="AF480" i="11"/>
  <c r="AF301" i="11"/>
  <c r="AF226" i="11"/>
  <c r="AF54" i="11"/>
  <c r="AF356" i="11"/>
  <c r="AF349" i="11"/>
  <c r="AF382" i="11"/>
  <c r="AF195" i="11"/>
  <c r="AF450" i="11"/>
  <c r="AF255" i="11"/>
  <c r="AF372" i="11"/>
  <c r="AF66" i="11"/>
  <c r="AF369" i="11"/>
  <c r="AF196" i="11"/>
  <c r="AF295" i="11"/>
  <c r="AF481" i="11"/>
  <c r="AF200" i="11"/>
  <c r="AF352" i="11"/>
  <c r="AF146" i="11"/>
  <c r="AF486" i="11"/>
  <c r="AF23" i="11"/>
  <c r="AF367" i="11"/>
  <c r="AF424" i="11"/>
  <c r="AF358" i="11"/>
  <c r="AF375" i="11"/>
  <c r="AF409" i="11"/>
  <c r="AF283" i="11"/>
  <c r="AF27" i="11"/>
  <c r="AF217" i="11"/>
  <c r="AF38" i="11"/>
  <c r="AF406" i="11"/>
  <c r="AF488" i="11"/>
  <c r="AF368" i="11"/>
  <c r="AF204" i="11"/>
  <c r="AF444" i="11"/>
  <c r="AF472" i="11"/>
  <c r="AF390" i="11"/>
  <c r="AF348" i="11"/>
  <c r="AF97" i="11"/>
  <c r="AF222" i="11"/>
  <c r="AF310" i="11"/>
  <c r="AF476" i="11"/>
  <c r="AF385" i="11"/>
  <c r="AF313" i="11"/>
  <c r="AH47" i="10"/>
  <c r="AD47" i="10"/>
  <c r="AE47" i="10"/>
  <c r="AG47" i="10"/>
  <c r="AD48" i="10"/>
  <c r="AE48" i="10"/>
  <c r="AG48" i="10"/>
  <c r="AH48" i="10"/>
  <c r="AD56" i="10"/>
  <c r="AE56" i="10"/>
  <c r="AH56" i="10"/>
  <c r="AG56" i="10"/>
  <c r="AE55" i="10"/>
  <c r="AG55" i="10"/>
  <c r="AH55" i="10"/>
  <c r="AD55" i="10"/>
  <c r="AD41" i="10"/>
  <c r="AE41" i="10"/>
  <c r="AH41" i="10"/>
  <c r="AG41" i="10"/>
  <c r="AG21" i="10"/>
  <c r="AD21" i="10"/>
  <c r="AE21" i="10"/>
  <c r="AH21" i="10"/>
  <c r="AG44" i="10"/>
  <c r="AD44" i="10"/>
  <c r="AH44" i="10"/>
  <c r="AE44" i="10"/>
  <c r="AD34" i="10"/>
  <c r="AE34" i="10"/>
  <c r="AG34" i="10"/>
  <c r="AH34" i="10"/>
  <c r="AD38" i="10"/>
  <c r="AE38" i="10"/>
  <c r="AH38" i="10"/>
  <c r="AG38" i="10"/>
  <c r="AH3" i="10"/>
  <c r="AD3" i="10"/>
  <c r="AG3" i="10"/>
  <c r="AE3" i="10"/>
  <c r="AD72" i="10"/>
  <c r="AE72" i="10"/>
  <c r="AH72" i="10"/>
  <c r="AG72" i="10"/>
  <c r="AD8" i="10"/>
  <c r="AE8" i="10"/>
  <c r="AG8" i="10"/>
  <c r="AH8" i="10"/>
  <c r="AH66" i="10"/>
  <c r="AE66" i="10"/>
  <c r="AD66" i="10"/>
  <c r="AG66" i="10"/>
  <c r="AH18" i="10"/>
  <c r="AD18" i="10"/>
  <c r="AG18" i="10"/>
  <c r="AE18" i="10"/>
  <c r="AG19" i="10"/>
  <c r="AD19" i="10"/>
  <c r="AH19" i="10"/>
  <c r="AE19" i="10"/>
  <c r="AH54" i="10"/>
  <c r="AG54" i="10"/>
  <c r="AE54" i="10"/>
  <c r="AD54" i="10"/>
  <c r="AE74" i="10"/>
  <c r="AG74" i="10"/>
  <c r="AH74" i="10"/>
  <c r="AD74" i="10"/>
  <c r="AG50" i="10"/>
  <c r="AD50" i="10"/>
  <c r="AH50" i="10"/>
  <c r="AE50" i="10"/>
  <c r="AE2" i="10"/>
  <c r="AH2" i="10"/>
  <c r="AG2" i="10"/>
  <c r="AD2" i="10"/>
  <c r="AH63" i="10"/>
  <c r="AE63" i="10"/>
  <c r="AD63" i="10"/>
  <c r="AG63" i="10"/>
  <c r="AG35" i="10"/>
  <c r="AD35" i="10"/>
  <c r="AE35" i="10"/>
  <c r="AH35" i="10"/>
  <c r="AH15" i="10"/>
  <c r="AE15" i="10"/>
  <c r="AD15" i="10"/>
  <c r="AG15" i="10"/>
  <c r="AH27" i="10"/>
  <c r="AG27" i="10"/>
  <c r="AE27" i="10"/>
  <c r="AD27" i="10"/>
  <c r="AE36" i="10"/>
  <c r="AG36" i="10"/>
  <c r="AH36" i="10"/>
  <c r="AD36" i="10"/>
  <c r="AH40" i="9"/>
  <c r="AD40" i="9"/>
  <c r="AG40" i="9"/>
  <c r="AE40" i="9"/>
  <c r="AD5" i="9"/>
  <c r="AE5" i="9"/>
  <c r="AG5" i="9"/>
  <c r="AH5" i="9"/>
  <c r="AH67" i="9"/>
  <c r="AD67" i="9"/>
  <c r="AG67" i="9"/>
  <c r="AG76" i="9"/>
  <c r="AE76" i="9"/>
  <c r="AD76" i="9"/>
  <c r="AH76" i="9"/>
  <c r="AE41" i="9"/>
  <c r="AG41" i="9"/>
  <c r="AD41" i="9"/>
  <c r="AH41" i="9"/>
  <c r="AE14" i="9"/>
  <c r="AH14" i="9"/>
  <c r="AG14" i="9"/>
  <c r="AD14" i="9"/>
  <c r="AE13" i="9"/>
  <c r="AG13" i="9"/>
  <c r="AD13" i="9"/>
  <c r="AH13" i="9"/>
  <c r="AG57" i="9"/>
  <c r="AH57" i="9"/>
  <c r="AE57" i="9"/>
  <c r="AD57" i="9"/>
  <c r="AH33" i="9"/>
  <c r="AD33" i="9"/>
  <c r="AG33" i="9"/>
  <c r="AG24" i="9"/>
  <c r="AD24" i="9"/>
  <c r="AH24" i="9"/>
  <c r="AG55" i="9"/>
  <c r="AD55" i="9"/>
  <c r="AH55" i="9"/>
  <c r="AE55" i="9"/>
  <c r="AH22" i="9"/>
  <c r="AD22" i="9"/>
  <c r="AG22" i="9"/>
  <c r="AG79" i="9"/>
  <c r="AH79" i="9"/>
  <c r="AE79" i="9"/>
  <c r="AD79" i="9"/>
  <c r="AH59" i="9"/>
  <c r="AD59" i="9"/>
  <c r="AG59" i="9"/>
  <c r="AE34" i="9"/>
  <c r="AG34" i="9"/>
  <c r="AH34" i="9"/>
  <c r="AD34" i="9"/>
  <c r="AD61" i="9"/>
  <c r="AH61" i="9"/>
  <c r="AG61" i="9"/>
  <c r="AE61" i="9"/>
  <c r="AE54" i="9"/>
  <c r="AD54" i="9"/>
  <c r="AH54" i="9"/>
  <c r="AG54" i="9"/>
  <c r="AH20" i="9"/>
  <c r="AG20" i="9"/>
  <c r="AD20" i="9"/>
  <c r="AH42" i="9"/>
  <c r="AD42" i="9"/>
  <c r="AG42" i="9"/>
  <c r="AH66" i="9"/>
  <c r="AD66" i="9"/>
  <c r="AG66" i="9"/>
  <c r="AE66" i="9"/>
  <c r="AE38" i="9"/>
  <c r="AD38" i="9"/>
  <c r="AG38" i="9"/>
  <c r="AH38" i="9"/>
  <c r="AD52" i="9"/>
  <c r="AE52" i="9"/>
  <c r="AG52" i="9"/>
  <c r="AH52" i="9"/>
  <c r="AD44" i="9"/>
  <c r="AH44" i="9"/>
  <c r="AE44" i="9"/>
  <c r="AG44" i="9"/>
  <c r="AE85" i="9"/>
  <c r="AD85" i="9"/>
  <c r="AH85" i="9"/>
  <c r="AG85" i="9"/>
  <c r="AH82" i="9"/>
  <c r="AD82" i="9"/>
  <c r="AE82" i="9"/>
  <c r="AG82" i="9"/>
  <c r="AD102" i="9"/>
  <c r="AE102" i="9"/>
  <c r="AH102" i="9"/>
  <c r="AG102" i="9"/>
  <c r="AH35" i="9"/>
  <c r="AG35" i="9"/>
  <c r="AD35" i="9"/>
  <c r="AD49" i="9"/>
  <c r="AG49" i="9"/>
  <c r="AH49" i="9"/>
  <c r="AE86" i="9"/>
  <c r="AG86" i="9"/>
  <c r="AH86" i="9"/>
  <c r="AD86" i="9"/>
  <c r="AH46" i="9"/>
  <c r="AG46" i="9"/>
  <c r="AD46" i="9"/>
  <c r="AE23" i="9"/>
  <c r="AH23" i="9"/>
  <c r="AD23" i="9"/>
  <c r="AG23" i="9"/>
  <c r="AD70" i="9"/>
  <c r="AE70" i="9"/>
  <c r="AH70" i="9"/>
  <c r="AG70" i="9"/>
  <c r="AH63" i="9"/>
  <c r="AD63" i="9"/>
  <c r="AE63" i="9"/>
  <c r="AG63" i="9"/>
  <c r="AE81" i="9"/>
  <c r="AG81" i="9"/>
  <c r="AH81" i="9"/>
  <c r="AD81" i="9"/>
  <c r="AE19" i="9"/>
  <c r="AH19" i="9"/>
  <c r="AD19" i="9"/>
  <c r="AG19" i="9"/>
  <c r="W71" i="9"/>
  <c r="C557" i="4"/>
  <c r="C556" i="4"/>
  <c r="C526" i="4"/>
  <c r="C539" i="4"/>
  <c r="C530" i="4"/>
  <c r="C560" i="4"/>
  <c r="C565" i="4"/>
  <c r="C518" i="4"/>
  <c r="C577" i="4"/>
  <c r="C549" i="4"/>
  <c r="C578" i="4"/>
  <c r="C545" i="4"/>
  <c r="C571" i="4"/>
  <c r="C516" i="4"/>
  <c r="C528" i="4"/>
  <c r="C504" i="4"/>
  <c r="C525" i="4"/>
  <c r="C524" i="4"/>
  <c r="C513" i="4"/>
  <c r="C584" i="4"/>
  <c r="C555" i="4"/>
  <c r="C576" i="4"/>
  <c r="C551" i="4"/>
  <c r="C523" i="4"/>
  <c r="C508" i="4"/>
  <c r="C541" i="4"/>
  <c r="C553" i="4"/>
  <c r="C517" i="4"/>
  <c r="C568" i="4"/>
  <c r="C583" i="4"/>
  <c r="C535" i="4"/>
  <c r="C564" i="4"/>
  <c r="C519" i="4"/>
  <c r="C507" i="4"/>
  <c r="C532" i="4"/>
  <c r="C501" i="4"/>
  <c r="C514" i="4"/>
  <c r="C515" i="4"/>
  <c r="C529" i="4"/>
  <c r="C570" i="4"/>
  <c r="C597" i="4"/>
  <c r="C575" i="4"/>
  <c r="C531" i="4"/>
  <c r="C522" i="4"/>
  <c r="C512" i="4"/>
  <c r="C563" i="4"/>
  <c r="C566" i="4"/>
  <c r="C581" i="4"/>
  <c r="C596" i="4"/>
  <c r="C520" i="4"/>
  <c r="C544" i="4"/>
  <c r="C594" i="4"/>
  <c r="C582" i="4"/>
  <c r="C542" i="4"/>
  <c r="C586" i="4"/>
  <c r="C552" i="4"/>
  <c r="C589" i="4"/>
  <c r="C593" i="4"/>
  <c r="C579" i="4"/>
  <c r="C510" i="4"/>
  <c r="C561" i="4"/>
  <c r="C547" i="4"/>
  <c r="C502" i="4"/>
  <c r="C538" i="4"/>
  <c r="C599" i="4"/>
  <c r="C537" i="4"/>
  <c r="C543" i="4"/>
  <c r="C591" i="4"/>
  <c r="C533" i="4"/>
  <c r="C509" i="4"/>
  <c r="C554" i="4"/>
  <c r="C598" i="4"/>
  <c r="C585" i="4"/>
  <c r="C550" i="4"/>
  <c r="C559" i="4"/>
  <c r="C536" i="4"/>
  <c r="C503" i="4"/>
  <c r="C569" i="4"/>
  <c r="C506" i="4"/>
  <c r="C562" i="4"/>
  <c r="C590" i="4"/>
  <c r="C573" i="4"/>
  <c r="C574" i="4"/>
  <c r="C580" i="4"/>
  <c r="C505" i="4"/>
  <c r="C540" i="4"/>
  <c r="C548" i="4"/>
  <c r="C546" i="4"/>
  <c r="C527" i="4"/>
  <c r="C595" i="4"/>
  <c r="C592" i="4"/>
  <c r="C558" i="4"/>
  <c r="C587" i="4"/>
  <c r="C588" i="4"/>
  <c r="C600" i="4"/>
  <c r="C534" i="4"/>
  <c r="C511" i="4"/>
  <c r="C567" i="4"/>
  <c r="C521" i="4"/>
  <c r="C572" i="4"/>
  <c r="C484" i="4"/>
  <c r="C486" i="4"/>
  <c r="C488" i="4"/>
  <c r="C490" i="4"/>
  <c r="C492" i="4"/>
  <c r="C494" i="4"/>
  <c r="C496" i="4"/>
  <c r="C498" i="4"/>
  <c r="C500" i="4"/>
  <c r="C483" i="4"/>
  <c r="C485" i="4"/>
  <c r="C487" i="4"/>
  <c r="C489" i="4"/>
  <c r="C491" i="4"/>
  <c r="C493" i="4"/>
  <c r="C495" i="4"/>
  <c r="C497" i="4"/>
  <c r="C499" i="4"/>
  <c r="I130" i="10"/>
  <c r="AH130" i="10" s="1"/>
  <c r="I43" i="10"/>
  <c r="AD43" i="10" s="1"/>
  <c r="I105" i="10"/>
  <c r="AE105" i="10" s="1"/>
  <c r="I9" i="10"/>
  <c r="I222" i="10"/>
  <c r="AE222" i="10" s="1"/>
  <c r="I59" i="10"/>
  <c r="I358" i="10"/>
  <c r="AD358" i="10" s="1"/>
  <c r="I14" i="10"/>
  <c r="I11" i="10"/>
  <c r="AE11" i="10" s="1"/>
  <c r="I77" i="10"/>
  <c r="I120" i="10"/>
  <c r="AG120" i="10" s="1"/>
  <c r="I52" i="10"/>
  <c r="I26" i="10"/>
  <c r="AD26" i="10" s="1"/>
  <c r="I61" i="10"/>
  <c r="I157" i="10"/>
  <c r="AG157" i="10" s="1"/>
  <c r="I67" i="10"/>
  <c r="I189" i="10"/>
  <c r="AE189" i="10" s="1"/>
  <c r="I29" i="10"/>
  <c r="I272" i="10"/>
  <c r="AH272" i="10" s="1"/>
  <c r="I25" i="10"/>
  <c r="I438" i="10"/>
  <c r="AH438" i="10" s="1"/>
  <c r="I16" i="10"/>
  <c r="I404" i="10"/>
  <c r="AE404" i="10" s="1"/>
  <c r="I84" i="10"/>
  <c r="I103" i="10"/>
  <c r="AD103" i="10" s="1"/>
  <c r="I82" i="10"/>
  <c r="I251" i="10"/>
  <c r="AE251" i="10" s="1"/>
  <c r="I12" i="10"/>
  <c r="I17" i="10"/>
  <c r="AH17" i="10" s="1"/>
  <c r="I40" i="10"/>
  <c r="I5" i="10"/>
  <c r="AE5" i="10" s="1"/>
  <c r="I99" i="10"/>
  <c r="I165" i="10"/>
  <c r="AG165" i="10" s="1"/>
  <c r="I62" i="10"/>
  <c r="I366" i="10"/>
  <c r="AG366" i="10" s="1"/>
  <c r="I71" i="10"/>
  <c r="I70" i="10"/>
  <c r="AG70" i="10" s="1"/>
  <c r="I75" i="10"/>
  <c r="I429" i="10"/>
  <c r="AG429" i="10" s="1"/>
  <c r="I33" i="10"/>
  <c r="I31" i="10"/>
  <c r="I100" i="10"/>
  <c r="I86" i="10"/>
  <c r="AG86" i="10" s="1"/>
  <c r="I80" i="10"/>
  <c r="AD80" i="10" s="1"/>
  <c r="I118" i="10"/>
  <c r="AD118" i="10" s="1"/>
  <c r="I117" i="10"/>
  <c r="I104" i="10"/>
  <c r="AD104" i="10" s="1"/>
  <c r="I85" i="10"/>
  <c r="I370" i="10"/>
  <c r="AH370" i="10" s="1"/>
  <c r="I42" i="10"/>
  <c r="I255" i="10"/>
  <c r="AE255" i="10" s="1"/>
  <c r="I91" i="10"/>
  <c r="I4" i="10"/>
  <c r="I78" i="10"/>
  <c r="I383" i="10"/>
  <c r="AE383" i="10" s="1"/>
  <c r="I13" i="10"/>
  <c r="I365" i="10"/>
  <c r="AD365" i="10" s="1"/>
  <c r="I32" i="10"/>
  <c r="I424" i="10"/>
  <c r="AG424" i="10" s="1"/>
  <c r="I28" i="10"/>
  <c r="I363" i="10"/>
  <c r="AH363" i="10" s="1"/>
  <c r="I24" i="10"/>
  <c r="I216" i="10"/>
  <c r="AG216" i="10" s="1"/>
  <c r="I30" i="10"/>
  <c r="I227" i="10"/>
  <c r="AH227" i="10" s="1"/>
  <c r="I39" i="10"/>
  <c r="I334" i="10"/>
  <c r="AE334" i="10" s="1"/>
  <c r="I10" i="10"/>
  <c r="I273" i="10"/>
  <c r="AE273" i="10" s="1"/>
  <c r="I45" i="10"/>
  <c r="AD404" i="10"/>
  <c r="AG105" i="10"/>
  <c r="AE438" i="10"/>
  <c r="I373" i="10"/>
  <c r="C481" i="4"/>
  <c r="C476" i="4"/>
  <c r="C100" i="4"/>
  <c r="C479" i="4"/>
  <c r="C482" i="4"/>
  <c r="C477" i="4"/>
  <c r="C480" i="4"/>
  <c r="C475" i="4"/>
  <c r="C467" i="4"/>
  <c r="C478" i="4"/>
  <c r="AF7" i="11"/>
  <c r="AF482" i="11"/>
  <c r="AF139" i="11"/>
  <c r="AF80" i="11"/>
  <c r="AF197" i="11"/>
  <c r="AF247" i="11"/>
  <c r="AF149" i="11"/>
  <c r="AF400" i="11"/>
  <c r="AF206" i="11"/>
  <c r="AF454" i="11"/>
  <c r="AF4" i="11"/>
  <c r="AF157" i="11"/>
  <c r="AF58" i="11"/>
  <c r="AF258" i="11"/>
  <c r="AF180" i="11"/>
  <c r="AF430" i="11"/>
  <c r="AF414" i="11"/>
  <c r="AF82" i="11"/>
  <c r="AF12" i="11"/>
  <c r="AF215" i="11"/>
  <c r="AF328" i="11"/>
  <c r="AF343" i="11"/>
  <c r="AF103" i="11"/>
  <c r="AF137" i="11"/>
  <c r="AF22" i="11"/>
  <c r="AF445" i="11"/>
  <c r="AF260" i="11"/>
  <c r="AF359" i="11"/>
  <c r="AF383" i="11"/>
  <c r="AF248" i="11"/>
  <c r="AF307" i="11"/>
  <c r="AF225" i="11"/>
  <c r="AF411" i="11"/>
  <c r="AF151" i="11"/>
  <c r="AF17" i="11"/>
  <c r="AF194" i="11"/>
  <c r="AF256" i="11"/>
  <c r="AF397" i="11"/>
  <c r="AF205" i="11"/>
  <c r="AF9" i="11"/>
  <c r="AF55" i="11"/>
  <c r="AF419" i="11"/>
  <c r="AF131" i="11"/>
  <c r="AF288" i="11"/>
  <c r="AF449" i="11"/>
  <c r="AF324" i="11"/>
  <c r="AF60" i="11"/>
  <c r="AF351" i="11"/>
  <c r="AF341" i="11"/>
  <c r="AF314" i="11"/>
  <c r="AF262" i="11"/>
  <c r="AF470" i="11"/>
  <c r="AF161" i="11"/>
  <c r="AF321" i="11"/>
  <c r="AF183" i="11"/>
  <c r="AF203" i="11"/>
  <c r="AF353" i="11"/>
  <c r="AF227" i="11"/>
  <c r="AF423" i="11"/>
  <c r="AF218" i="11"/>
  <c r="AF435" i="11"/>
  <c r="AF354" i="11"/>
  <c r="AF107" i="11"/>
  <c r="AF115" i="11"/>
  <c r="AF264" i="11"/>
  <c r="AF14" i="11"/>
  <c r="AF33" i="11"/>
  <c r="AF446" i="11"/>
  <c r="AF148" i="11"/>
  <c r="AF110" i="11"/>
  <c r="AF357" i="11"/>
  <c r="AF316" i="11"/>
  <c r="AF253" i="11"/>
  <c r="AF159" i="11"/>
  <c r="AF273" i="11"/>
  <c r="AF113" i="11"/>
  <c r="AF312" i="11"/>
  <c r="AF74" i="11"/>
  <c r="AF167" i="11"/>
  <c r="AF140" i="11"/>
  <c r="AF395" i="11"/>
  <c r="AF5" i="11"/>
  <c r="AF29" i="11"/>
  <c r="AF45" i="11"/>
  <c r="AF331" i="11"/>
  <c r="AF233" i="11"/>
  <c r="AF396" i="11"/>
  <c r="AF20" i="11"/>
  <c r="AF440" i="11"/>
  <c r="AF224" i="11"/>
  <c r="AF306" i="11"/>
  <c r="AF330" i="11"/>
  <c r="AF451" i="11"/>
  <c r="AF350" i="11"/>
  <c r="AF35" i="11"/>
  <c r="AF421" i="11"/>
  <c r="AF141" i="11"/>
  <c r="AF270" i="11"/>
  <c r="AF377" i="11"/>
  <c r="AF172" i="11"/>
  <c r="AF57" i="11"/>
  <c r="AF399" i="11"/>
  <c r="AF219" i="11"/>
  <c r="AF271" i="11"/>
  <c r="AF418" i="11"/>
  <c r="AF237" i="11"/>
  <c r="AF298" i="11"/>
  <c r="AF231" i="11"/>
  <c r="AF474" i="11"/>
  <c r="AF380" i="11"/>
  <c r="AF284" i="11"/>
  <c r="AF473" i="11"/>
  <c r="AF379" i="11"/>
  <c r="AF431" i="11"/>
  <c r="AF266" i="11"/>
  <c r="AF2" i="11"/>
  <c r="AF269" i="11"/>
  <c r="AF241" i="11"/>
  <c r="AF332" i="11"/>
  <c r="AF44" i="11"/>
  <c r="AF340" i="11"/>
  <c r="AF98" i="11"/>
  <c r="AF143" i="11"/>
  <c r="AF174" i="11"/>
  <c r="AF489" i="11"/>
  <c r="AF47" i="11"/>
  <c r="AF415" i="11"/>
  <c r="AF164" i="11"/>
  <c r="AF393" i="11"/>
  <c r="AF177" i="11"/>
  <c r="AF344" i="11"/>
  <c r="AF32" i="11"/>
  <c r="AF245" i="11"/>
  <c r="AF477" i="11"/>
  <c r="AF279" i="11"/>
  <c r="AF184" i="11"/>
  <c r="AF73" i="11"/>
  <c r="AF374" i="11"/>
  <c r="AF336" i="11"/>
  <c r="C469" i="4"/>
  <c r="C460" i="4"/>
  <c r="C463" i="4"/>
  <c r="C472" i="4"/>
  <c r="C466" i="4"/>
  <c r="C458" i="4"/>
  <c r="C461" i="4"/>
  <c r="C470" i="4"/>
  <c r="C465" i="4"/>
  <c r="C464" i="4"/>
  <c r="C473" i="4"/>
  <c r="C468" i="4"/>
  <c r="C459" i="4"/>
  <c r="C462" i="4"/>
  <c r="C471" i="4"/>
  <c r="C474" i="4"/>
  <c r="IC39" i="6"/>
  <c r="AX49" i="15" s="1"/>
  <c r="T6" i="10" s="1"/>
  <c r="A183" i="11"/>
  <c r="A423" i="11"/>
  <c r="A357" i="11"/>
  <c r="IC49" i="6"/>
  <c r="AX61" i="15" s="1"/>
  <c r="T31" i="10" s="1"/>
  <c r="IC29" i="6"/>
  <c r="AX37" i="15" s="1"/>
  <c r="T22" i="10" s="1"/>
  <c r="IC9" i="6"/>
  <c r="AX13" i="15" s="1"/>
  <c r="T4" i="10" s="1"/>
  <c r="IC19" i="6"/>
  <c r="AX25" i="15" s="1"/>
  <c r="T7" i="10" s="1"/>
  <c r="IC59" i="6"/>
  <c r="AX73" i="15" s="1"/>
  <c r="T73" i="10" s="1"/>
  <c r="A256" i="11"/>
  <c r="A321" i="11"/>
  <c r="A449" i="4"/>
  <c r="A451" i="4"/>
  <c r="A453" i="4"/>
  <c r="A455" i="4"/>
  <c r="A457" i="4"/>
  <c r="A450" i="4"/>
  <c r="A452" i="4"/>
  <c r="A454" i="4"/>
  <c r="A456" i="4"/>
  <c r="A448" i="4"/>
  <c r="A446" i="4"/>
  <c r="A447" i="4"/>
  <c r="A445" i="4"/>
  <c r="A444" i="4"/>
  <c r="A443" i="4"/>
  <c r="A432" i="4"/>
  <c r="A434" i="4"/>
  <c r="A436" i="4"/>
  <c r="A438" i="4"/>
  <c r="A440" i="4"/>
  <c r="A442" i="4"/>
  <c r="A433" i="4"/>
  <c r="A435" i="4"/>
  <c r="A437" i="4"/>
  <c r="A439" i="4"/>
  <c r="A441" i="4"/>
  <c r="A430" i="4"/>
  <c r="A429" i="4"/>
  <c r="A431" i="4"/>
  <c r="A2" i="4"/>
  <c r="A4" i="4"/>
  <c r="A6" i="4"/>
  <c r="A8" i="4"/>
  <c r="A10" i="4"/>
  <c r="A12" i="4"/>
  <c r="A14" i="4"/>
  <c r="A16" i="4"/>
  <c r="A18" i="4"/>
  <c r="A20" i="4"/>
  <c r="A22" i="4"/>
  <c r="A24" i="4"/>
  <c r="A26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6" i="4"/>
  <c r="A58" i="4"/>
  <c r="A60" i="4"/>
  <c r="A62" i="4"/>
  <c r="A64" i="4"/>
  <c r="A66" i="4"/>
  <c r="A68" i="4"/>
  <c r="A70" i="4"/>
  <c r="A72" i="4"/>
  <c r="A74" i="4"/>
  <c r="A76" i="4"/>
  <c r="A78" i="4"/>
  <c r="A80" i="4"/>
  <c r="A82" i="4"/>
  <c r="A84" i="4"/>
  <c r="A86" i="4"/>
  <c r="A88" i="4"/>
  <c r="A90" i="4"/>
  <c r="A92" i="4"/>
  <c r="A94" i="4"/>
  <c r="A96" i="4"/>
  <c r="A98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29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A249" i="4"/>
  <c r="A251" i="4"/>
  <c r="A253" i="4"/>
  <c r="A255" i="4"/>
  <c r="A257" i="4"/>
  <c r="A259" i="4"/>
  <c r="A261" i="4"/>
  <c r="A263" i="4"/>
  <c r="A265" i="4"/>
  <c r="A266" i="4"/>
  <c r="A268" i="4"/>
  <c r="A270" i="4"/>
  <c r="A272" i="4"/>
  <c r="A274" i="4"/>
  <c r="A276" i="4"/>
  <c r="A278" i="4"/>
  <c r="A280" i="4"/>
  <c r="A282" i="4"/>
  <c r="A284" i="4"/>
  <c r="A286" i="4"/>
  <c r="A288" i="4"/>
  <c r="A290" i="4"/>
  <c r="A292" i="4"/>
  <c r="A294" i="4"/>
  <c r="A296" i="4"/>
  <c r="A298" i="4"/>
  <c r="A300" i="4"/>
  <c r="A302" i="4"/>
  <c r="A304" i="4"/>
  <c r="A306" i="4"/>
  <c r="A308" i="4"/>
  <c r="A310" i="4"/>
  <c r="A312" i="4"/>
  <c r="A314" i="4"/>
  <c r="A316" i="4"/>
  <c r="A318" i="4"/>
  <c r="A320" i="4"/>
  <c r="A322" i="4"/>
  <c r="A324" i="4"/>
  <c r="A326" i="4"/>
  <c r="A328" i="4"/>
  <c r="A330" i="4"/>
  <c r="A332" i="4"/>
  <c r="A334" i="4"/>
  <c r="A336" i="4"/>
  <c r="A338" i="4"/>
  <c r="A340" i="4"/>
  <c r="A342" i="4"/>
  <c r="A344" i="4"/>
  <c r="A346" i="4"/>
  <c r="A348" i="4"/>
  <c r="A350" i="4"/>
  <c r="A352" i="4"/>
  <c r="A354" i="4"/>
  <c r="A356" i="4"/>
  <c r="A358" i="4"/>
  <c r="A360" i="4"/>
  <c r="A362" i="4"/>
  <c r="A364" i="4"/>
  <c r="A366" i="4"/>
  <c r="A368" i="4"/>
  <c r="A370" i="4"/>
  <c r="A372" i="4"/>
  <c r="A374" i="4"/>
  <c r="A376" i="4"/>
  <c r="A378" i="4"/>
  <c r="A380" i="4"/>
  <c r="A382" i="4"/>
  <c r="A384" i="4"/>
  <c r="A386" i="4"/>
  <c r="A388" i="4"/>
  <c r="A390" i="4"/>
  <c r="A392" i="4"/>
  <c r="A394" i="4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6" i="4"/>
  <c r="A428" i="4"/>
  <c r="A427" i="4"/>
  <c r="A3" i="4"/>
  <c r="A5" i="4"/>
  <c r="A7" i="4"/>
  <c r="A9" i="4"/>
  <c r="A11" i="4"/>
  <c r="A13" i="4"/>
  <c r="A15" i="4"/>
  <c r="A17" i="4"/>
  <c r="A19" i="4"/>
  <c r="A21" i="4"/>
  <c r="A23" i="4"/>
  <c r="A25" i="4"/>
  <c r="A27" i="4"/>
  <c r="A29" i="4"/>
  <c r="A31" i="4"/>
  <c r="A33" i="4"/>
  <c r="A35" i="4"/>
  <c r="A37" i="4"/>
  <c r="A39" i="4"/>
  <c r="A41" i="4"/>
  <c r="A43" i="4"/>
  <c r="A45" i="4"/>
  <c r="A47" i="4"/>
  <c r="A49" i="4"/>
  <c r="A51" i="4"/>
  <c r="A53" i="4"/>
  <c r="A55" i="4"/>
  <c r="A57" i="4"/>
  <c r="A59" i="4"/>
  <c r="A61" i="4"/>
  <c r="A63" i="4"/>
  <c r="A65" i="4"/>
  <c r="A67" i="4"/>
  <c r="A69" i="4"/>
  <c r="A71" i="4"/>
  <c r="A73" i="4"/>
  <c r="A75" i="4"/>
  <c r="A77" i="4"/>
  <c r="A79" i="4"/>
  <c r="A81" i="4"/>
  <c r="A83" i="4"/>
  <c r="A85" i="4"/>
  <c r="A87" i="4"/>
  <c r="A89" i="4"/>
  <c r="A91" i="4"/>
  <c r="A93" i="4"/>
  <c r="A95" i="4"/>
  <c r="A97" i="4"/>
  <c r="A99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A212" i="4"/>
  <c r="A214" i="4"/>
  <c r="A216" i="4"/>
  <c r="A218" i="4"/>
  <c r="A220" i="4"/>
  <c r="A222" i="4"/>
  <c r="A224" i="4"/>
  <c r="A226" i="4"/>
  <c r="A228" i="4"/>
  <c r="A230" i="4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7" i="4"/>
  <c r="A269" i="4"/>
  <c r="A271" i="4"/>
  <c r="A273" i="4"/>
  <c r="A275" i="4"/>
  <c r="A277" i="4"/>
  <c r="A279" i="4"/>
  <c r="A281" i="4"/>
  <c r="A283" i="4"/>
  <c r="A285" i="4"/>
  <c r="A287" i="4"/>
  <c r="A289" i="4"/>
  <c r="A291" i="4"/>
  <c r="A293" i="4"/>
  <c r="A295" i="4"/>
  <c r="A297" i="4"/>
  <c r="A299" i="4"/>
  <c r="A301" i="4"/>
  <c r="A303" i="4"/>
  <c r="A305" i="4"/>
  <c r="A307" i="4"/>
  <c r="A309" i="4"/>
  <c r="A311" i="4"/>
  <c r="A313" i="4"/>
  <c r="A315" i="4"/>
  <c r="A317" i="4"/>
  <c r="A319" i="4"/>
  <c r="A321" i="4"/>
  <c r="A323" i="4"/>
  <c r="A325" i="4"/>
  <c r="A327" i="4"/>
  <c r="A329" i="4"/>
  <c r="A331" i="4"/>
  <c r="A333" i="4"/>
  <c r="A335" i="4"/>
  <c r="A337" i="4"/>
  <c r="A339" i="4"/>
  <c r="A341" i="4"/>
  <c r="A343" i="4"/>
  <c r="A345" i="4"/>
  <c r="A347" i="4"/>
  <c r="A349" i="4"/>
  <c r="A351" i="4"/>
  <c r="A353" i="4"/>
  <c r="A355" i="4"/>
  <c r="A357" i="4"/>
  <c r="A359" i="4"/>
  <c r="A361" i="4"/>
  <c r="A363" i="4"/>
  <c r="A365" i="4"/>
  <c r="A367" i="4"/>
  <c r="A369" i="4"/>
  <c r="A371" i="4"/>
  <c r="A373" i="4"/>
  <c r="A375" i="4"/>
  <c r="A377" i="4"/>
  <c r="A379" i="4"/>
  <c r="A381" i="4"/>
  <c r="A383" i="4"/>
  <c r="A385" i="4"/>
  <c r="A387" i="4"/>
  <c r="A389" i="4"/>
  <c r="A391" i="4"/>
  <c r="A393" i="4"/>
  <c r="A395" i="4"/>
  <c r="A397" i="4"/>
  <c r="A399" i="4"/>
  <c r="A401" i="4"/>
  <c r="A403" i="4"/>
  <c r="A405" i="4"/>
  <c r="A407" i="4"/>
  <c r="A409" i="4"/>
  <c r="A411" i="4"/>
  <c r="A413" i="4"/>
  <c r="A415" i="4"/>
  <c r="A417" i="4"/>
  <c r="A419" i="4"/>
  <c r="A421" i="4"/>
  <c r="A423" i="4"/>
  <c r="A425" i="4"/>
  <c r="CI1" i="17"/>
  <c r="CJ1" i="17" s="1"/>
  <c r="AE17" i="10" l="1"/>
  <c r="AE26" i="10"/>
  <c r="AH251" i="10"/>
  <c r="AH358" i="10"/>
  <c r="AE272" i="10"/>
  <c r="AH424" i="10"/>
  <c r="AH222" i="10"/>
  <c r="AD4" i="10"/>
  <c r="AG222" i="10"/>
  <c r="AH366" i="10"/>
  <c r="AG26" i="10"/>
  <c r="AH216" i="10"/>
  <c r="AD222" i="10"/>
  <c r="AF222" i="10" s="1"/>
  <c r="AD383" i="10"/>
  <c r="AH70" i="10"/>
  <c r="AH26" i="10"/>
  <c r="AE70" i="10"/>
  <c r="AG17" i="10"/>
  <c r="AD70" i="10"/>
  <c r="AD17" i="10"/>
  <c r="AG363" i="10"/>
  <c r="AG118" i="10"/>
  <c r="AG365" i="10"/>
  <c r="AH118" i="10"/>
  <c r="AG370" i="10"/>
  <c r="AH255" i="10"/>
  <c r="AG227" i="10"/>
  <c r="AD334" i="10"/>
  <c r="AF334" i="10" s="1"/>
  <c r="AF55" i="10"/>
  <c r="AG438" i="10"/>
  <c r="AH365" i="10"/>
  <c r="AE120" i="10"/>
  <c r="AD363" i="10"/>
  <c r="AF363" i="10" s="1"/>
  <c r="AE370" i="10"/>
  <c r="AH103" i="10"/>
  <c r="AE86" i="10"/>
  <c r="AH273" i="10"/>
  <c r="AE365" i="10"/>
  <c r="AD370" i="10"/>
  <c r="AF370" i="10" s="1"/>
  <c r="AE227" i="10"/>
  <c r="AH11" i="10"/>
  <c r="AD165" i="10"/>
  <c r="AF165" i="10" s="1"/>
  <c r="AD227" i="10"/>
  <c r="AF227" i="10" s="1"/>
  <c r="AG11" i="10"/>
  <c r="AE130" i="10"/>
  <c r="AD5" i="10"/>
  <c r="AF5" i="10" s="1"/>
  <c r="AH165" i="10"/>
  <c r="AD11" i="10"/>
  <c r="AF11" i="10" s="1"/>
  <c r="AE157" i="10"/>
  <c r="AH189" i="10"/>
  <c r="AH31" i="10"/>
  <c r="AD130" i="10"/>
  <c r="AF130" i="10" s="1"/>
  <c r="AE165" i="10"/>
  <c r="AE103" i="10"/>
  <c r="AF103" i="10" s="1"/>
  <c r="AD189" i="10"/>
  <c r="AF189" i="10" s="1"/>
  <c r="AG130" i="10"/>
  <c r="AD438" i="10"/>
  <c r="AF438" i="10" s="1"/>
  <c r="AE363" i="10"/>
  <c r="AE429" i="10"/>
  <c r="AG103" i="10"/>
  <c r="AG189" i="10"/>
  <c r="AE118" i="10"/>
  <c r="AF118" i="10" s="1"/>
  <c r="AH104" i="10"/>
  <c r="AH383" i="10"/>
  <c r="AE358" i="10"/>
  <c r="AG104" i="10"/>
  <c r="AE366" i="10"/>
  <c r="AE424" i="10"/>
  <c r="AD120" i="10"/>
  <c r="AH105" i="10"/>
  <c r="AH429" i="10"/>
  <c r="AD216" i="10"/>
  <c r="AF216" i="10" s="1"/>
  <c r="AD157" i="10"/>
  <c r="AH86" i="10"/>
  <c r="AD251" i="10"/>
  <c r="AF251" i="10" s="1"/>
  <c r="AG334" i="10"/>
  <c r="AG272" i="10"/>
  <c r="AG255" i="10"/>
  <c r="AH404" i="10"/>
  <c r="AH5" i="10"/>
  <c r="AG383" i="10"/>
  <c r="AG358" i="10"/>
  <c r="AE104" i="10"/>
  <c r="AD366" i="10"/>
  <c r="AF366" i="10" s="1"/>
  <c r="AD424" i="10"/>
  <c r="AF424" i="10" s="1"/>
  <c r="AH120" i="10"/>
  <c r="AD105" i="10"/>
  <c r="AF105" i="10" s="1"/>
  <c r="AD429" i="10"/>
  <c r="AF429" i="10" s="1"/>
  <c r="AE216" i="10"/>
  <c r="AH157" i="10"/>
  <c r="AD86" i="10"/>
  <c r="AG251" i="10"/>
  <c r="AH334" i="10"/>
  <c r="AD272" i="10"/>
  <c r="AF272" i="10" s="1"/>
  <c r="AD255" i="10"/>
  <c r="AF255" i="10" s="1"/>
  <c r="AG404" i="10"/>
  <c r="AG5" i="10"/>
  <c r="AD273" i="10"/>
  <c r="AF273" i="10" s="1"/>
  <c r="AF47" i="10"/>
  <c r="AE73" i="10"/>
  <c r="AH73" i="10"/>
  <c r="AD73" i="10"/>
  <c r="AG73" i="10"/>
  <c r="AF48" i="10"/>
  <c r="AF56" i="10"/>
  <c r="AF44" i="10"/>
  <c r="AE31" i="10"/>
  <c r="AD31" i="10"/>
  <c r="AG31" i="10"/>
  <c r="AF41" i="10"/>
  <c r="AH6" i="10"/>
  <c r="AD6" i="10"/>
  <c r="AG6" i="10"/>
  <c r="AE6" i="10"/>
  <c r="AF21" i="10"/>
  <c r="AF3" i="10"/>
  <c r="AF34" i="10"/>
  <c r="AF38" i="10"/>
  <c r="AF2" i="10"/>
  <c r="AF74" i="10"/>
  <c r="AH22" i="10"/>
  <c r="AG22" i="10"/>
  <c r="AD22" i="10"/>
  <c r="AE22" i="10"/>
  <c r="AF72" i="10"/>
  <c r="AF18" i="10"/>
  <c r="AF8" i="10"/>
  <c r="AF66" i="10"/>
  <c r="AF19" i="10"/>
  <c r="AF50" i="10"/>
  <c r="AG7" i="10"/>
  <c r="AH7" i="10"/>
  <c r="AE7" i="10"/>
  <c r="AD7" i="10"/>
  <c r="AF54" i="10"/>
  <c r="AF63" i="10"/>
  <c r="AF35" i="10"/>
  <c r="B475" i="4"/>
  <c r="AH4" i="10"/>
  <c r="AE4" i="10"/>
  <c r="AF4" i="10" s="1"/>
  <c r="AG4" i="10"/>
  <c r="B496" i="4"/>
  <c r="AF15" i="10"/>
  <c r="AF27" i="10"/>
  <c r="AF36" i="10"/>
  <c r="AF40" i="9"/>
  <c r="AF5" i="9"/>
  <c r="AF41" i="9"/>
  <c r="AF76" i="9"/>
  <c r="AF14" i="9"/>
  <c r="AF13" i="9"/>
  <c r="AF55" i="9"/>
  <c r="AF57" i="9"/>
  <c r="AF79" i="9"/>
  <c r="AF54" i="9"/>
  <c r="AF34" i="9"/>
  <c r="AF61" i="9"/>
  <c r="AF66" i="9"/>
  <c r="AF38" i="9"/>
  <c r="AF52" i="9"/>
  <c r="AF85" i="9"/>
  <c r="AF44" i="9"/>
  <c r="AF82" i="9"/>
  <c r="AF102" i="9"/>
  <c r="AF86" i="9"/>
  <c r="AF81" i="9"/>
  <c r="AF63" i="9"/>
  <c r="AF70" i="9"/>
  <c r="AF23" i="9"/>
  <c r="AF19" i="9"/>
  <c r="AD71" i="9"/>
  <c r="AH71" i="9"/>
  <c r="AG71" i="9"/>
  <c r="AE71" i="9"/>
  <c r="AG45" i="10"/>
  <c r="AE45" i="10"/>
  <c r="AD45" i="10"/>
  <c r="AH45" i="10"/>
  <c r="AD42" i="10"/>
  <c r="AE42" i="10"/>
  <c r="AH42" i="10"/>
  <c r="AG42" i="10"/>
  <c r="AH75" i="10"/>
  <c r="AG75" i="10"/>
  <c r="AD75" i="10"/>
  <c r="AE75" i="10"/>
  <c r="B485" i="4"/>
  <c r="AG273" i="10"/>
  <c r="AG10" i="10"/>
  <c r="AH10" i="10"/>
  <c r="AD10" i="10"/>
  <c r="AE10" i="10"/>
  <c r="AE30" i="10"/>
  <c r="AD30" i="10"/>
  <c r="AG30" i="10"/>
  <c r="AH30" i="10"/>
  <c r="AG28" i="10"/>
  <c r="AD28" i="10"/>
  <c r="AE28" i="10"/>
  <c r="AH28" i="10"/>
  <c r="AE13" i="10"/>
  <c r="AD13" i="10"/>
  <c r="AG13" i="10"/>
  <c r="AH13" i="10"/>
  <c r="AD91" i="10"/>
  <c r="AE91" i="10"/>
  <c r="AH91" i="10"/>
  <c r="AG91" i="10"/>
  <c r="AH85" i="10"/>
  <c r="AE85" i="10"/>
  <c r="AD85" i="10"/>
  <c r="AG85" i="10"/>
  <c r="AE33" i="10"/>
  <c r="AD33" i="10"/>
  <c r="AG33" i="10"/>
  <c r="AH33" i="10"/>
  <c r="AH71" i="10"/>
  <c r="AD71" i="10"/>
  <c r="AG71" i="10"/>
  <c r="AE71" i="10"/>
  <c r="AE99" i="10"/>
  <c r="AD99" i="10"/>
  <c r="AG99" i="10"/>
  <c r="AH99" i="10"/>
  <c r="AE12" i="10"/>
  <c r="AD12" i="10"/>
  <c r="AG12" i="10"/>
  <c r="AH12" i="10"/>
  <c r="AG84" i="10"/>
  <c r="AE84" i="10"/>
  <c r="AD84" i="10"/>
  <c r="AH84" i="10"/>
  <c r="AD25" i="10"/>
  <c r="AH25" i="10"/>
  <c r="AE25" i="10"/>
  <c r="AG25" i="10"/>
  <c r="AH67" i="10"/>
  <c r="AE67" i="10"/>
  <c r="AD67" i="10"/>
  <c r="AG67" i="10"/>
  <c r="AH52" i="10"/>
  <c r="AD52" i="10"/>
  <c r="AE52" i="10"/>
  <c r="AG52" i="10"/>
  <c r="AH14" i="10"/>
  <c r="AE14" i="10"/>
  <c r="AD14" i="10"/>
  <c r="AG14" i="10"/>
  <c r="AG9" i="10"/>
  <c r="AH9" i="10"/>
  <c r="AD9" i="10"/>
  <c r="AE9" i="10"/>
  <c r="AH39" i="10"/>
  <c r="AE39" i="10"/>
  <c r="AD39" i="10"/>
  <c r="AG39" i="10"/>
  <c r="AH24" i="10"/>
  <c r="AD24" i="10"/>
  <c r="AE24" i="10"/>
  <c r="AG24" i="10"/>
  <c r="AG78" i="10"/>
  <c r="AD78" i="10"/>
  <c r="AE78" i="10"/>
  <c r="AH78" i="10"/>
  <c r="AE117" i="10"/>
  <c r="AG117" i="10"/>
  <c r="AD117" i="10"/>
  <c r="AH117" i="10"/>
  <c r="AE62" i="10"/>
  <c r="AH62" i="10"/>
  <c r="AG62" i="10"/>
  <c r="AD62" i="10"/>
  <c r="AH82" i="10"/>
  <c r="AE82" i="10"/>
  <c r="AG82" i="10"/>
  <c r="AD82" i="10"/>
  <c r="AH16" i="10"/>
  <c r="AD16" i="10"/>
  <c r="AG16" i="10"/>
  <c r="AE16" i="10"/>
  <c r="AG77" i="10"/>
  <c r="AE77" i="10"/>
  <c r="AH77" i="10"/>
  <c r="AD77" i="10"/>
  <c r="B464" i="4"/>
  <c r="B467" i="4"/>
  <c r="AD32" i="10"/>
  <c r="AG32" i="10"/>
  <c r="AE32" i="10"/>
  <c r="AH32" i="10"/>
  <c r="AD100" i="10"/>
  <c r="AG100" i="10"/>
  <c r="AE100" i="10"/>
  <c r="AH100" i="10"/>
  <c r="AE40" i="10"/>
  <c r="AH40" i="10"/>
  <c r="AG40" i="10"/>
  <c r="AD40" i="10"/>
  <c r="AE29" i="10"/>
  <c r="AG29" i="10"/>
  <c r="AD29" i="10"/>
  <c r="AH29" i="10"/>
  <c r="AH61" i="10"/>
  <c r="AG61" i="10"/>
  <c r="AD61" i="10"/>
  <c r="AE61" i="10"/>
  <c r="AH59" i="10"/>
  <c r="AG59" i="10"/>
  <c r="AD59" i="10"/>
  <c r="AE59" i="10"/>
  <c r="AF404" i="10"/>
  <c r="B483" i="4"/>
  <c r="B493" i="4"/>
  <c r="B566" i="4"/>
  <c r="B520" i="4"/>
  <c r="B577" i="4"/>
  <c r="B529" i="4"/>
  <c r="B528" i="4"/>
  <c r="B546" i="4"/>
  <c r="B573" i="4"/>
  <c r="B540" i="4"/>
  <c r="B512" i="4"/>
  <c r="B545" i="4"/>
  <c r="B571" i="4"/>
  <c r="B567" i="4"/>
  <c r="B600" i="4"/>
  <c r="B500" i="4"/>
  <c r="B489" i="4"/>
  <c r="B519" i="4"/>
  <c r="B502" i="4"/>
  <c r="B507" i="4"/>
  <c r="B509" i="4"/>
  <c r="B584" i="4"/>
  <c r="B564" i="4"/>
  <c r="B563" i="4"/>
  <c r="B535" i="4"/>
  <c r="B565" i="4"/>
  <c r="B541" i="4"/>
  <c r="B533" i="4"/>
  <c r="B597" i="4"/>
  <c r="B504" i="4"/>
  <c r="A521" i="10"/>
  <c r="A487" i="10"/>
  <c r="A548" i="10"/>
  <c r="A517" i="10"/>
  <c r="A552" i="10"/>
  <c r="A498" i="10"/>
  <c r="A532" i="10"/>
  <c r="A550" i="10"/>
  <c r="A496" i="10"/>
  <c r="A518" i="10"/>
  <c r="A507" i="10"/>
  <c r="A557" i="10"/>
  <c r="A567" i="10"/>
  <c r="A558" i="10"/>
  <c r="A508" i="10"/>
  <c r="B515" i="4"/>
  <c r="B557" i="4"/>
  <c r="B581" i="4"/>
  <c r="B593" i="4"/>
  <c r="B554" i="4"/>
  <c r="B586" i="4"/>
  <c r="B514" i="4"/>
  <c r="B523" i="4"/>
  <c r="B534" i="4"/>
  <c r="B532" i="4"/>
  <c r="B516" i="4"/>
  <c r="B525" i="4"/>
  <c r="B506" i="4"/>
  <c r="B478" i="4"/>
  <c r="B492" i="4"/>
  <c r="B498" i="4"/>
  <c r="B559" i="4"/>
  <c r="B562" i="4"/>
  <c r="B569" i="4"/>
  <c r="B547" i="4"/>
  <c r="B590" i="4"/>
  <c r="B598" i="4"/>
  <c r="B599" i="4"/>
  <c r="B591" i="4"/>
  <c r="B544" i="4"/>
  <c r="B508" i="4"/>
  <c r="B555" i="4"/>
  <c r="B503" i="4"/>
  <c r="B100" i="4"/>
  <c r="B488" i="4"/>
  <c r="B494" i="4"/>
  <c r="B560" i="4"/>
  <c r="B556" i="4"/>
  <c r="B572" i="4"/>
  <c r="B501" i="4"/>
  <c r="B580" i="4"/>
  <c r="B552" i="4"/>
  <c r="B585" i="4"/>
  <c r="B592" i="4"/>
  <c r="B588" i="4"/>
  <c r="B579" i="4"/>
  <c r="B517" i="4"/>
  <c r="B513" i="4"/>
  <c r="B495" i="4"/>
  <c r="B484" i="4"/>
  <c r="B490" i="4"/>
  <c r="B548" i="4"/>
  <c r="B531" i="4"/>
  <c r="B521" i="4"/>
  <c r="B543" i="4"/>
  <c r="B542" i="4"/>
  <c r="B575" i="4"/>
  <c r="B549" i="4"/>
  <c r="B553" i="4"/>
  <c r="B539" i="4"/>
  <c r="B568" i="4"/>
  <c r="B561" i="4"/>
  <c r="B574" i="4"/>
  <c r="B491" i="4"/>
  <c r="B499" i="4"/>
  <c r="B486" i="4"/>
  <c r="B518" i="4"/>
  <c r="B511" i="4"/>
  <c r="B570" i="4"/>
  <c r="B505" i="4"/>
  <c r="B510" i="4"/>
  <c r="B587" i="4"/>
  <c r="B530" i="4"/>
  <c r="B551" i="4"/>
  <c r="B527" i="4"/>
  <c r="B538" i="4"/>
  <c r="B550" i="4"/>
  <c r="B522" i="4"/>
  <c r="B487" i="4"/>
  <c r="B497" i="4"/>
  <c r="B596" i="4"/>
  <c r="B526" i="4"/>
  <c r="B589" i="4"/>
  <c r="B578" i="4"/>
  <c r="B582" i="4"/>
  <c r="B594" i="4"/>
  <c r="B595" i="4"/>
  <c r="B537" i="4"/>
  <c r="B524" i="4"/>
  <c r="B576" i="4"/>
  <c r="B558" i="4"/>
  <c r="B536" i="4"/>
  <c r="B583" i="4"/>
  <c r="AF157" i="10"/>
  <c r="AF26" i="10"/>
  <c r="AF104" i="10"/>
  <c r="AF365" i="10"/>
  <c r="AF358" i="10"/>
  <c r="AF383" i="10"/>
  <c r="AD373" i="10"/>
  <c r="AE373" i="10"/>
  <c r="AG373" i="10"/>
  <c r="AH373" i="10"/>
  <c r="B482" i="4"/>
  <c r="B480" i="4"/>
  <c r="B479" i="4"/>
  <c r="B477" i="4"/>
  <c r="B476" i="4"/>
  <c r="B481" i="4"/>
  <c r="B468" i="4"/>
  <c r="B458" i="4"/>
  <c r="B466" i="4"/>
  <c r="B472" i="4"/>
  <c r="B463" i="4"/>
  <c r="B470" i="4"/>
  <c r="B459" i="4"/>
  <c r="B461" i="4"/>
  <c r="B474" i="4"/>
  <c r="B460" i="4"/>
  <c r="B465" i="4"/>
  <c r="B471" i="4"/>
  <c r="B473" i="4"/>
  <c r="B462" i="4"/>
  <c r="B469" i="4"/>
  <c r="AG171" i="10"/>
  <c r="AH171" i="10"/>
  <c r="B448" i="4"/>
  <c r="B457" i="4"/>
  <c r="B453" i="4"/>
  <c r="B449" i="4"/>
  <c r="B454" i="4"/>
  <c r="B450" i="4"/>
  <c r="B455" i="4"/>
  <c r="B451" i="4"/>
  <c r="B456" i="4"/>
  <c r="B452" i="4"/>
  <c r="B445" i="4"/>
  <c r="B447" i="4"/>
  <c r="B446" i="4"/>
  <c r="B443" i="4"/>
  <c r="B444" i="4"/>
  <c r="B440" i="4"/>
  <c r="B435" i="4"/>
  <c r="B442" i="4"/>
  <c r="B437" i="4"/>
  <c r="B433" i="4"/>
  <c r="B441" i="4"/>
  <c r="B438" i="4"/>
  <c r="B434" i="4"/>
  <c r="B439" i="4"/>
  <c r="B436" i="4"/>
  <c r="B432" i="4"/>
  <c r="B431" i="4"/>
  <c r="B430" i="4"/>
  <c r="B429" i="4"/>
  <c r="B428" i="4"/>
  <c r="B420" i="4"/>
  <c r="B397" i="4"/>
  <c r="B426" i="4"/>
  <c r="B422" i="4"/>
  <c r="B418" i="4"/>
  <c r="B414" i="4"/>
  <c r="B403" i="4"/>
  <c r="B399" i="4"/>
  <c r="B395" i="4"/>
  <c r="B391" i="4"/>
  <c r="B387" i="4"/>
  <c r="B383" i="4"/>
  <c r="B379" i="4"/>
  <c r="B375" i="4"/>
  <c r="B371" i="4"/>
  <c r="B367" i="4"/>
  <c r="B364" i="4"/>
  <c r="B360" i="4"/>
  <c r="B356" i="4"/>
  <c r="B352" i="4"/>
  <c r="B348" i="4"/>
  <c r="B344" i="4"/>
  <c r="B341" i="4"/>
  <c r="B337" i="4"/>
  <c r="B333" i="4"/>
  <c r="B330" i="4"/>
  <c r="B326" i="4"/>
  <c r="B322" i="4"/>
  <c r="B318" i="4"/>
  <c r="B314" i="4"/>
  <c r="B310" i="4"/>
  <c r="B306" i="4"/>
  <c r="B302" i="4"/>
  <c r="B298" i="4"/>
  <c r="B294" i="4"/>
  <c r="B290" i="4"/>
  <c r="B286" i="4"/>
  <c r="B282" i="4"/>
  <c r="B278" i="4"/>
  <c r="B274" i="4"/>
  <c r="B270" i="4"/>
  <c r="B262" i="4"/>
  <c r="B258" i="4"/>
  <c r="B254" i="4"/>
  <c r="B250" i="4"/>
  <c r="B246" i="4"/>
  <c r="B242" i="4"/>
  <c r="B238" i="4"/>
  <c r="B234" i="4"/>
  <c r="B230" i="4"/>
  <c r="B226" i="4"/>
  <c r="B222" i="4"/>
  <c r="B218" i="4"/>
  <c r="B214" i="4"/>
  <c r="B210" i="4"/>
  <c r="B206" i="4"/>
  <c r="B202" i="4"/>
  <c r="B198" i="4"/>
  <c r="B187" i="4"/>
  <c r="B183" i="4"/>
  <c r="B179" i="4"/>
  <c r="B175" i="4"/>
  <c r="B171" i="4"/>
  <c r="B167" i="4"/>
  <c r="B163" i="4"/>
  <c r="B159" i="4"/>
  <c r="B154" i="4"/>
  <c r="B150" i="4"/>
  <c r="B146" i="4"/>
  <c r="B142" i="4"/>
  <c r="B138" i="4"/>
  <c r="B134" i="4"/>
  <c r="B130" i="4"/>
  <c r="B126" i="4"/>
  <c r="B122" i="4"/>
  <c r="B119" i="4"/>
  <c r="B115" i="4"/>
  <c r="B111" i="4"/>
  <c r="B107" i="4"/>
  <c r="B103" i="4"/>
  <c r="B98" i="4"/>
  <c r="B94" i="4"/>
  <c r="B90" i="4"/>
  <c r="B86" i="4"/>
  <c r="B82" i="4"/>
  <c r="B78" i="4"/>
  <c r="B74" i="4"/>
  <c r="B70" i="4"/>
  <c r="B66" i="4"/>
  <c r="B62" i="4"/>
  <c r="B58" i="4"/>
  <c r="B54" i="4"/>
  <c r="B50" i="4"/>
  <c r="B46" i="4"/>
  <c r="B42" i="4"/>
  <c r="B38" i="4"/>
  <c r="B34" i="4"/>
  <c r="B30" i="4"/>
  <c r="B26" i="4"/>
  <c r="B22" i="4"/>
  <c r="B18" i="4"/>
  <c r="B14" i="4"/>
  <c r="B10" i="4"/>
  <c r="B7" i="4"/>
  <c r="B3" i="4"/>
  <c r="B427" i="4"/>
  <c r="B423" i="4"/>
  <c r="B419" i="4"/>
  <c r="B415" i="4"/>
  <c r="B411" i="4"/>
  <c r="B409" i="4"/>
  <c r="B407" i="4"/>
  <c r="B405" i="4"/>
  <c r="B402" i="4"/>
  <c r="B398" i="4"/>
  <c r="B394" i="4"/>
  <c r="B390" i="4"/>
  <c r="B386" i="4"/>
  <c r="B382" i="4"/>
  <c r="B378" i="4"/>
  <c r="B374" i="4"/>
  <c r="B370" i="4"/>
  <c r="B366" i="4"/>
  <c r="B361" i="4"/>
  <c r="B357" i="4"/>
  <c r="B353" i="4"/>
  <c r="B349" i="4"/>
  <c r="B345" i="4"/>
  <c r="B340" i="4"/>
  <c r="B336" i="4"/>
  <c r="B331" i="4"/>
  <c r="B327" i="4"/>
  <c r="B323" i="4"/>
  <c r="B319" i="4"/>
  <c r="B315" i="4"/>
  <c r="B311" i="4"/>
  <c r="B307" i="4"/>
  <c r="B303" i="4"/>
  <c r="B299" i="4"/>
  <c r="B295" i="4"/>
  <c r="B291" i="4"/>
  <c r="B287" i="4"/>
  <c r="B283" i="4"/>
  <c r="B279" i="4"/>
  <c r="B275" i="4"/>
  <c r="B271" i="4"/>
  <c r="B267" i="4"/>
  <c r="B265" i="4"/>
  <c r="B261" i="4"/>
  <c r="B257" i="4"/>
  <c r="B253" i="4"/>
  <c r="B249" i="4"/>
  <c r="B245" i="4"/>
  <c r="B241" i="4"/>
  <c r="B237" i="4"/>
  <c r="B233" i="4"/>
  <c r="B229" i="4"/>
  <c r="B225" i="4"/>
  <c r="B221" i="4"/>
  <c r="B217" i="4"/>
  <c r="B213" i="4"/>
  <c r="B209" i="4"/>
  <c r="B205" i="4"/>
  <c r="B201" i="4"/>
  <c r="B197" i="4"/>
  <c r="B194" i="4"/>
  <c r="B192" i="4"/>
  <c r="B190" i="4"/>
  <c r="B188" i="4"/>
  <c r="B184" i="4"/>
  <c r="B180" i="4"/>
  <c r="B176" i="4"/>
  <c r="B172" i="4"/>
  <c r="B168" i="4"/>
  <c r="B164" i="4"/>
  <c r="B160" i="4"/>
  <c r="B157" i="4"/>
  <c r="B153" i="4"/>
  <c r="B149" i="4"/>
  <c r="B145" i="4"/>
  <c r="B141" i="4"/>
  <c r="B137" i="4"/>
  <c r="B133" i="4"/>
  <c r="B129" i="4"/>
  <c r="B125" i="4"/>
  <c r="B121" i="4"/>
  <c r="B116" i="4"/>
  <c r="B112" i="4"/>
  <c r="B108" i="4"/>
  <c r="B104" i="4"/>
  <c r="B99" i="4"/>
  <c r="B95" i="4"/>
  <c r="B91" i="4"/>
  <c r="B87" i="4"/>
  <c r="B83" i="4"/>
  <c r="B79" i="4"/>
  <c r="B75" i="4"/>
  <c r="B71" i="4"/>
  <c r="B67" i="4"/>
  <c r="B63" i="4"/>
  <c r="B59" i="4"/>
  <c r="B55" i="4"/>
  <c r="B51" i="4"/>
  <c r="B47" i="4"/>
  <c r="B43" i="4"/>
  <c r="B39" i="4"/>
  <c r="B35" i="4"/>
  <c r="B31" i="4"/>
  <c r="B27" i="4"/>
  <c r="B23" i="4"/>
  <c r="B19" i="4"/>
  <c r="B15" i="4"/>
  <c r="B11" i="4"/>
  <c r="B6" i="4"/>
  <c r="B2" i="4"/>
  <c r="B424" i="4"/>
  <c r="B416" i="4"/>
  <c r="B412" i="4"/>
  <c r="B401" i="4"/>
  <c r="B393" i="4"/>
  <c r="B389" i="4"/>
  <c r="B385" i="4"/>
  <c r="B381" i="4"/>
  <c r="B377" i="4"/>
  <c r="B373" i="4"/>
  <c r="B369" i="4"/>
  <c r="B365" i="4"/>
  <c r="B362" i="4"/>
  <c r="B358" i="4"/>
  <c r="B354" i="4"/>
  <c r="B350" i="4"/>
  <c r="B346" i="4"/>
  <c r="B342" i="4"/>
  <c r="B339" i="4"/>
  <c r="B335" i="4"/>
  <c r="B332" i="4"/>
  <c r="B328" i="4"/>
  <c r="B324" i="4"/>
  <c r="B320" i="4"/>
  <c r="B316" i="4"/>
  <c r="B312" i="4"/>
  <c r="B308" i="4"/>
  <c r="B304" i="4"/>
  <c r="B300" i="4"/>
  <c r="B296" i="4"/>
  <c r="B292" i="4"/>
  <c r="B288" i="4"/>
  <c r="B284" i="4"/>
  <c r="B280" i="4"/>
  <c r="B276" i="4"/>
  <c r="B272" i="4"/>
  <c r="B268" i="4"/>
  <c r="B264" i="4"/>
  <c r="B260" i="4"/>
  <c r="B256" i="4"/>
  <c r="B252" i="4"/>
  <c r="B248" i="4"/>
  <c r="B244" i="4"/>
  <c r="B240" i="4"/>
  <c r="B236" i="4"/>
  <c r="B232" i="4"/>
  <c r="B228" i="4"/>
  <c r="B224" i="4"/>
  <c r="B220" i="4"/>
  <c r="B216" i="4"/>
  <c r="B212" i="4"/>
  <c r="B208" i="4"/>
  <c r="B204" i="4"/>
  <c r="B200" i="4"/>
  <c r="B196" i="4"/>
  <c r="B185" i="4"/>
  <c r="B181" i="4"/>
  <c r="B177" i="4"/>
  <c r="B173" i="4"/>
  <c r="B169" i="4"/>
  <c r="B165" i="4"/>
  <c r="B161" i="4"/>
  <c r="B156" i="4"/>
  <c r="B152" i="4"/>
  <c r="B148" i="4"/>
  <c r="B144" i="4"/>
  <c r="B140" i="4"/>
  <c r="B136" i="4"/>
  <c r="B132" i="4"/>
  <c r="B128" i="4"/>
  <c r="B124" i="4"/>
  <c r="B120" i="4"/>
  <c r="B117" i="4"/>
  <c r="B113" i="4"/>
  <c r="B109" i="4"/>
  <c r="B105" i="4"/>
  <c r="B101" i="4"/>
  <c r="B96" i="4"/>
  <c r="B92" i="4"/>
  <c r="B88" i="4"/>
  <c r="B84" i="4"/>
  <c r="B80" i="4"/>
  <c r="B76" i="4"/>
  <c r="B72" i="4"/>
  <c r="B68" i="4"/>
  <c r="B64" i="4"/>
  <c r="B60" i="4"/>
  <c r="B56" i="4"/>
  <c r="B52" i="4"/>
  <c r="B48" i="4"/>
  <c r="B44" i="4"/>
  <c r="B40" i="4"/>
  <c r="B36" i="4"/>
  <c r="B32" i="4"/>
  <c r="B28" i="4"/>
  <c r="B24" i="4"/>
  <c r="B20" i="4"/>
  <c r="B16" i="4"/>
  <c r="B12" i="4"/>
  <c r="B9" i="4"/>
  <c r="B5" i="4"/>
  <c r="B425" i="4"/>
  <c r="B421" i="4"/>
  <c r="B417" i="4"/>
  <c r="B413" i="4"/>
  <c r="B410" i="4"/>
  <c r="B408" i="4"/>
  <c r="B406" i="4"/>
  <c r="B404" i="4"/>
  <c r="B400" i="4"/>
  <c r="B396" i="4"/>
  <c r="B392" i="4"/>
  <c r="B388" i="4"/>
  <c r="B384" i="4"/>
  <c r="B380" i="4"/>
  <c r="B376" i="4"/>
  <c r="B372" i="4"/>
  <c r="B368" i="4"/>
  <c r="B363" i="4"/>
  <c r="B359" i="4"/>
  <c r="B355" i="4"/>
  <c r="B351" i="4"/>
  <c r="B347" i="4"/>
  <c r="B343" i="4"/>
  <c r="B338" i="4"/>
  <c r="B334" i="4"/>
  <c r="B329" i="4"/>
  <c r="B325" i="4"/>
  <c r="B321" i="4"/>
  <c r="B317" i="4"/>
  <c r="B313" i="4"/>
  <c r="B309" i="4"/>
  <c r="B305" i="4"/>
  <c r="B301" i="4"/>
  <c r="B297" i="4"/>
  <c r="B293" i="4"/>
  <c r="B289" i="4"/>
  <c r="B285" i="4"/>
  <c r="B281" i="4"/>
  <c r="B277" i="4"/>
  <c r="B273" i="4"/>
  <c r="B269" i="4"/>
  <c r="B266" i="4"/>
  <c r="B263" i="4"/>
  <c r="B259" i="4"/>
  <c r="B255" i="4"/>
  <c r="B251" i="4"/>
  <c r="B247" i="4"/>
  <c r="B243" i="4"/>
  <c r="B239" i="4"/>
  <c r="B235" i="4"/>
  <c r="B231" i="4"/>
  <c r="B227" i="4"/>
  <c r="B223" i="4"/>
  <c r="B219" i="4"/>
  <c r="B215" i="4"/>
  <c r="B211" i="4"/>
  <c r="B207" i="4"/>
  <c r="B203" i="4"/>
  <c r="B199" i="4"/>
  <c r="B195" i="4"/>
  <c r="B193" i="4"/>
  <c r="B191" i="4"/>
  <c r="B189" i="4"/>
  <c r="B186" i="4"/>
  <c r="B182" i="4"/>
  <c r="B178" i="4"/>
  <c r="B174" i="4"/>
  <c r="B170" i="4"/>
  <c r="B166" i="4"/>
  <c r="B162" i="4"/>
  <c r="B158" i="4"/>
  <c r="B155" i="4"/>
  <c r="B151" i="4"/>
  <c r="B147" i="4"/>
  <c r="B143" i="4"/>
  <c r="B139" i="4"/>
  <c r="B135" i="4"/>
  <c r="B131" i="4"/>
  <c r="B127" i="4"/>
  <c r="B123" i="4"/>
  <c r="B118" i="4"/>
  <c r="B114" i="4"/>
  <c r="B110" i="4"/>
  <c r="B106" i="4"/>
  <c r="B102" i="4"/>
  <c r="B97" i="4"/>
  <c r="B93" i="4"/>
  <c r="B89" i="4"/>
  <c r="B85" i="4"/>
  <c r="B81" i="4"/>
  <c r="B77" i="4"/>
  <c r="B73" i="4"/>
  <c r="B69" i="4"/>
  <c r="B65" i="4"/>
  <c r="B61" i="4"/>
  <c r="B57" i="4"/>
  <c r="B53" i="4"/>
  <c r="B49" i="4"/>
  <c r="B45" i="4"/>
  <c r="B41" i="4"/>
  <c r="B37" i="4"/>
  <c r="B33" i="4"/>
  <c r="B29" i="4"/>
  <c r="B25" i="4"/>
  <c r="B21" i="4"/>
  <c r="B17" i="4"/>
  <c r="B13" i="4"/>
  <c r="B8" i="4"/>
  <c r="B4" i="4"/>
  <c r="AD7" i="11"/>
  <c r="A102" i="11" s="1"/>
  <c r="A125" i="11" l="1"/>
  <c r="A124" i="11"/>
  <c r="AF17" i="10"/>
  <c r="AF70" i="10"/>
  <c r="A95" i="10"/>
  <c r="A106" i="11"/>
  <c r="A123" i="11"/>
  <c r="AF86" i="10"/>
  <c r="AF120" i="10"/>
  <c r="A115" i="10"/>
  <c r="AF73" i="10"/>
  <c r="AF31" i="10"/>
  <c r="AF6" i="10"/>
  <c r="AF22" i="10"/>
  <c r="AF7" i="10"/>
  <c r="AF39" i="10"/>
  <c r="AF14" i="10"/>
  <c r="AF67" i="10"/>
  <c r="AF84" i="10"/>
  <c r="AF85" i="10"/>
  <c r="AF77" i="10"/>
  <c r="AF82" i="10"/>
  <c r="AF100" i="10"/>
  <c r="AF32" i="10"/>
  <c r="AF117" i="10"/>
  <c r="AF62" i="10"/>
  <c r="AF12" i="10"/>
  <c r="AF99" i="10"/>
  <c r="AF33" i="10"/>
  <c r="AF13" i="10"/>
  <c r="AF30" i="10"/>
  <c r="AF71" i="9"/>
  <c r="AF40" i="10"/>
  <c r="AF16" i="10"/>
  <c r="AF78" i="10"/>
  <c r="AF24" i="10"/>
  <c r="AF52" i="10"/>
  <c r="AF71" i="10"/>
  <c r="AF28" i="10"/>
  <c r="AF59" i="10"/>
  <c r="AF61" i="10"/>
  <c r="AF29" i="10"/>
  <c r="AF25" i="10"/>
  <c r="AF91" i="10"/>
  <c r="AF75" i="10"/>
  <c r="AF45" i="10"/>
  <c r="A36" i="10"/>
  <c r="AF9" i="10"/>
  <c r="AF10" i="10"/>
  <c r="AF42" i="10"/>
  <c r="A94" i="10"/>
  <c r="A59" i="11"/>
  <c r="A85" i="11"/>
  <c r="A97" i="10"/>
  <c r="A261" i="10"/>
  <c r="A93" i="10"/>
  <c r="A76" i="11"/>
  <c r="A119" i="11"/>
  <c r="A90" i="11"/>
  <c r="A435" i="10"/>
  <c r="A72" i="11"/>
  <c r="A135" i="11"/>
  <c r="A161" i="10"/>
  <c r="A86" i="11"/>
  <c r="A101" i="11"/>
  <c r="A36" i="11"/>
  <c r="A77" i="11"/>
  <c r="A314" i="10"/>
  <c r="A129" i="11"/>
  <c r="A61" i="11"/>
  <c r="A310" i="10"/>
  <c r="A130" i="11"/>
  <c r="A134" i="11"/>
  <c r="A128" i="11"/>
  <c r="A122" i="11"/>
  <c r="A114" i="10"/>
  <c r="A113" i="10"/>
  <c r="A81" i="10"/>
  <c r="A85" i="10"/>
  <c r="A2" i="10"/>
  <c r="A16" i="10"/>
  <c r="A87" i="10"/>
  <c r="A30" i="10"/>
  <c r="A40" i="10"/>
  <c r="A100" i="11"/>
  <c r="A91" i="11"/>
  <c r="A63" i="11"/>
  <c r="A65" i="11"/>
  <c r="A24" i="11"/>
  <c r="A114" i="11"/>
  <c r="A50" i="11"/>
  <c r="A111" i="11"/>
  <c r="A30" i="11"/>
  <c r="A78" i="11"/>
  <c r="A18" i="11"/>
  <c r="A87" i="11"/>
  <c r="A120" i="11"/>
  <c r="A93" i="11"/>
  <c r="A82" i="11"/>
  <c r="A38" i="11"/>
  <c r="A66" i="11"/>
  <c r="A132" i="11"/>
  <c r="A8" i="11"/>
  <c r="A28" i="11"/>
  <c r="A39" i="11"/>
  <c r="A84" i="11"/>
  <c r="A40" i="11"/>
  <c r="A49" i="11"/>
  <c r="A43" i="11"/>
  <c r="A83" i="11"/>
  <c r="A19" i="11"/>
  <c r="A117" i="11"/>
  <c r="A23" i="11"/>
  <c r="A116" i="11"/>
  <c r="A31" i="11"/>
  <c r="A108" i="11"/>
  <c r="A41" i="11"/>
  <c r="A51" i="11"/>
  <c r="A3" i="11"/>
  <c r="A75" i="11"/>
  <c r="A15" i="11"/>
  <c r="A81" i="11"/>
  <c r="A127" i="11"/>
  <c r="A105" i="11"/>
  <c r="A52" i="11"/>
  <c r="A121" i="11"/>
  <c r="A26" i="11"/>
  <c r="A16" i="11"/>
  <c r="A88" i="11"/>
  <c r="A37" i="11"/>
  <c r="A71" i="11"/>
  <c r="A11" i="11"/>
  <c r="A13" i="11"/>
  <c r="A10" i="11"/>
  <c r="A27" i="11"/>
  <c r="A53" i="11"/>
  <c r="A46" i="11"/>
  <c r="A133" i="11"/>
  <c r="A69" i="11"/>
  <c r="A42" i="11"/>
  <c r="A6" i="11"/>
  <c r="A62" i="10"/>
  <c r="A119" i="10"/>
  <c r="A89" i="10"/>
  <c r="A7" i="10"/>
  <c r="A51" i="10"/>
  <c r="A91" i="10"/>
  <c r="A84" i="10"/>
  <c r="A32" i="10"/>
  <c r="A54" i="10"/>
  <c r="A82" i="10"/>
  <c r="A61" i="10"/>
  <c r="A59" i="10"/>
  <c r="A107" i="10"/>
  <c r="A122" i="10"/>
  <c r="A33" i="10"/>
  <c r="A3" i="10"/>
  <c r="A23" i="10"/>
  <c r="A83" i="10"/>
  <c r="A64" i="10"/>
  <c r="A77" i="10"/>
  <c r="A28" i="10"/>
  <c r="A50" i="10"/>
  <c r="A21" i="10"/>
  <c r="A38" i="10"/>
  <c r="A109" i="10"/>
  <c r="A74" i="10"/>
  <c r="A49" i="10"/>
  <c r="A39" i="10"/>
  <c r="A111" i="10"/>
  <c r="A14" i="10"/>
  <c r="A67" i="10"/>
  <c r="A117" i="10"/>
  <c r="A24" i="10"/>
  <c r="A43" i="10"/>
  <c r="A44" i="10"/>
  <c r="A106" i="10"/>
  <c r="A123" i="10"/>
  <c r="A90" i="10"/>
  <c r="A19" i="10"/>
  <c r="A42" i="10"/>
  <c r="A60" i="10"/>
  <c r="A78" i="10"/>
  <c r="A6" i="10"/>
  <c r="A593" i="10"/>
  <c r="A530" i="10"/>
  <c r="A576" i="10"/>
  <c r="A570" i="10"/>
  <c r="A562" i="10"/>
  <c r="A579" i="10"/>
  <c r="A594" i="10"/>
  <c r="A497" i="10"/>
  <c r="A571" i="10"/>
  <c r="A549" i="10"/>
  <c r="A544" i="10"/>
  <c r="A526" i="10"/>
  <c r="A598" i="10"/>
  <c r="A588" i="10"/>
  <c r="A525" i="10"/>
  <c r="A92" i="10"/>
  <c r="A68" i="10"/>
  <c r="A529" i="10"/>
  <c r="A506" i="10"/>
  <c r="A492" i="10"/>
  <c r="A524" i="10"/>
  <c r="A589" i="10"/>
  <c r="A531" i="10"/>
  <c r="A522" i="10"/>
  <c r="A509" i="10"/>
  <c r="A597" i="10"/>
  <c r="A519" i="10"/>
  <c r="A542" i="10"/>
  <c r="A512" i="10"/>
  <c r="A556" i="10"/>
  <c r="A574" i="10"/>
  <c r="A536" i="10"/>
  <c r="A551" i="10"/>
  <c r="A583" i="10"/>
  <c r="A505" i="10"/>
  <c r="A587" i="10"/>
  <c r="A582" i="10"/>
  <c r="A595" i="10"/>
  <c r="A560" i="10"/>
  <c r="A534" i="10"/>
  <c r="A554" i="10"/>
  <c r="A559" i="10"/>
  <c r="A599" i="10"/>
  <c r="A520" i="10"/>
  <c r="A515" i="10"/>
  <c r="A575" i="10"/>
  <c r="A503" i="10"/>
  <c r="A573" i="10"/>
  <c r="A528" i="10"/>
  <c r="A586" i="10"/>
  <c r="A500" i="10"/>
  <c r="A565" i="10"/>
  <c r="A527" i="10"/>
  <c r="A569" i="10"/>
  <c r="A491" i="10"/>
  <c r="A561" i="10"/>
  <c r="A585" i="10"/>
  <c r="A537" i="10"/>
  <c r="A540" i="10"/>
  <c r="A568" i="10"/>
  <c r="A504" i="10"/>
  <c r="A555" i="10"/>
  <c r="A600" i="10"/>
  <c r="A563" i="10"/>
  <c r="A516" i="10"/>
  <c r="A566" i="10"/>
  <c r="A584" i="10"/>
  <c r="A564" i="10"/>
  <c r="A578" i="10"/>
  <c r="A590" i="10"/>
  <c r="A514" i="10"/>
  <c r="A596" i="10"/>
  <c r="A538" i="10"/>
  <c r="A553" i="10"/>
  <c r="A489" i="10"/>
  <c r="A523" i="10"/>
  <c r="A591" i="10"/>
  <c r="A581" i="10"/>
  <c r="A545" i="10"/>
  <c r="A513" i="10"/>
  <c r="A510" i="10"/>
  <c r="A539" i="10"/>
  <c r="A533" i="10"/>
  <c r="A511" i="10"/>
  <c r="A499" i="10"/>
  <c r="A543" i="10"/>
  <c r="A502" i="10"/>
  <c r="A495" i="10"/>
  <c r="A547" i="10"/>
  <c r="A572" i="10"/>
  <c r="A501" i="10"/>
  <c r="A546" i="10"/>
  <c r="A541" i="10"/>
  <c r="A592" i="10"/>
  <c r="A490" i="10"/>
  <c r="A577" i="10"/>
  <c r="A580" i="10"/>
  <c r="A535" i="10"/>
  <c r="A169" i="11"/>
  <c r="A492" i="11"/>
  <c r="A153" i="11"/>
  <c r="A250" i="11"/>
  <c r="A118" i="10"/>
  <c r="AF373" i="10"/>
  <c r="A475" i="10"/>
  <c r="A80" i="10"/>
  <c r="A192" i="11"/>
  <c r="A342" i="11"/>
  <c r="A364" i="11"/>
  <c r="A230" i="11"/>
  <c r="A502" i="11"/>
  <c r="A497" i="11"/>
  <c r="A420" i="11"/>
  <c r="A432" i="11"/>
  <c r="A195" i="11"/>
  <c r="A297" i="11"/>
  <c r="A68" i="11"/>
  <c r="A152" i="11"/>
  <c r="A426" i="11"/>
  <c r="A136" i="11"/>
  <c r="A64" i="11"/>
  <c r="A67" i="11"/>
  <c r="A89" i="11"/>
  <c r="A301" i="11"/>
  <c r="A406" i="11"/>
  <c r="A424" i="11"/>
  <c r="A292" i="11"/>
  <c r="A234" i="11"/>
  <c r="A235" i="11"/>
  <c r="A441" i="11"/>
  <c r="A112" i="11"/>
  <c r="A465" i="11"/>
  <c r="A281" i="11"/>
  <c r="A490" i="11"/>
  <c r="A319" i="11"/>
  <c r="A469" i="11"/>
  <c r="A196" i="11"/>
  <c r="A236" i="11"/>
  <c r="A118" i="11"/>
  <c r="A179" i="11"/>
  <c r="A442" i="11"/>
  <c r="A358" i="11"/>
  <c r="A366" i="11"/>
  <c r="A371" i="11"/>
  <c r="A138" i="11"/>
  <c r="A79" i="11"/>
  <c r="A370" i="11"/>
  <c r="A282" i="11"/>
  <c r="A94" i="11"/>
  <c r="A483" i="11"/>
  <c r="A363" i="11"/>
  <c r="A365" i="11"/>
  <c r="A369" i="11"/>
  <c r="A70" i="11"/>
  <c r="A265" i="11"/>
  <c r="A443" i="11"/>
  <c r="A455" i="11"/>
  <c r="A92" i="11"/>
  <c r="A375" i="11"/>
  <c r="A392" i="11"/>
  <c r="A373" i="11"/>
  <c r="A467" i="11"/>
  <c r="A261" i="11"/>
  <c r="A227" i="11"/>
  <c r="A274" i="11"/>
  <c r="A338" i="11"/>
  <c r="A491" i="11"/>
  <c r="A142" i="11"/>
  <c r="A387" i="11"/>
  <c r="A456" i="11"/>
  <c r="A384" i="11"/>
  <c r="A275" i="11"/>
  <c r="A267" i="11"/>
  <c r="A244" i="11"/>
  <c r="A386" i="11"/>
  <c r="A162" i="11"/>
  <c r="A126" i="11"/>
  <c r="A189" i="11"/>
  <c r="A296" i="11"/>
  <c r="A287" i="11"/>
  <c r="A410" i="11"/>
  <c r="A217" i="11"/>
  <c r="A188" i="11"/>
  <c r="A56" i="11"/>
  <c r="A268" i="11"/>
  <c r="A207" i="11"/>
  <c r="A222" i="11"/>
  <c r="A398" i="11"/>
  <c r="A48" i="11"/>
  <c r="A285" i="11"/>
  <c r="A397" i="11"/>
  <c r="A475" i="11"/>
  <c r="A340" i="11"/>
  <c r="A35" i="11"/>
  <c r="A173" i="11"/>
  <c r="A229" i="11"/>
  <c r="A62" i="11"/>
  <c r="A95" i="11"/>
  <c r="A317" i="11"/>
  <c r="A394" i="11"/>
  <c r="A372" i="11"/>
  <c r="A246" i="11"/>
  <c r="A280" i="11"/>
  <c r="A213" i="11"/>
  <c r="A158" i="11"/>
  <c r="A226" i="11"/>
  <c r="A21" i="11"/>
  <c r="A484" i="11"/>
  <c r="A96" i="11"/>
  <c r="A389" i="11"/>
  <c r="A25" i="11"/>
  <c r="A255" i="11"/>
  <c r="A457" i="11"/>
  <c r="A266" i="11"/>
  <c r="A182" i="11"/>
  <c r="A166" i="11"/>
  <c r="A453" i="11"/>
  <c r="A401" i="11"/>
  <c r="A327" i="11"/>
  <c r="A198" i="11"/>
  <c r="A97" i="11"/>
  <c r="A263" i="11"/>
  <c r="A104" i="11"/>
  <c r="A109" i="11"/>
  <c r="A99" i="11"/>
  <c r="A34" i="11"/>
  <c r="A154" i="11"/>
  <c r="A185" i="11"/>
  <c r="A146" i="11"/>
  <c r="A485" i="11"/>
  <c r="A54" i="11"/>
  <c r="A412" i="11"/>
  <c r="A272" i="11"/>
  <c r="A428" i="11"/>
  <c r="A378" i="11"/>
  <c r="A276" i="11"/>
  <c r="A140" i="11"/>
  <c r="A411" i="11"/>
  <c r="A206" i="11"/>
  <c r="A177" i="11"/>
  <c r="A474" i="11"/>
  <c r="A262" i="11"/>
  <c r="A32" i="11"/>
  <c r="A415" i="11"/>
  <c r="A377" i="11"/>
  <c r="A314" i="11"/>
  <c r="A264" i="11"/>
  <c r="A174" i="11"/>
  <c r="A203" i="11"/>
  <c r="A14" i="11"/>
  <c r="A430" i="11"/>
  <c r="A332" i="11"/>
  <c r="A477" i="11"/>
  <c r="A4" i="11"/>
  <c r="A380" i="11"/>
  <c r="A330" i="11"/>
  <c r="A241" i="11"/>
  <c r="A137" i="11"/>
  <c r="A167" i="11"/>
  <c r="A396" i="11"/>
  <c r="A383" i="11"/>
  <c r="A157" i="11"/>
  <c r="A374" i="11"/>
  <c r="A98" i="11"/>
  <c r="A316" i="11"/>
  <c r="A470" i="11"/>
  <c r="A354" i="11"/>
  <c r="A253" i="11"/>
  <c r="A247" i="11"/>
  <c r="A353" i="11"/>
  <c r="A164" i="11"/>
  <c r="A225" i="11"/>
  <c r="A172" i="11"/>
  <c r="A350" i="11"/>
  <c r="A44" i="11"/>
  <c r="A205" i="11"/>
  <c r="A197" i="11"/>
  <c r="A115" i="11"/>
  <c r="A306" i="11"/>
  <c r="A260" i="11"/>
  <c r="A58" i="11"/>
  <c r="A284" i="11"/>
  <c r="A421" i="11"/>
  <c r="A395" i="11"/>
  <c r="A324" i="11"/>
  <c r="A451" i="11"/>
  <c r="A359" i="11"/>
  <c r="A393" i="11"/>
  <c r="A248" i="11"/>
  <c r="A312" i="11"/>
  <c r="A419" i="11"/>
  <c r="A73" i="11"/>
  <c r="A9" i="11"/>
  <c r="A194" i="11"/>
  <c r="A237" i="11"/>
  <c r="A288" i="11"/>
  <c r="A482" i="11"/>
  <c r="A5" i="11"/>
  <c r="A149" i="11"/>
  <c r="A55" i="11"/>
  <c r="A279" i="11"/>
  <c r="A445" i="11"/>
  <c r="A344" i="11"/>
  <c r="A489" i="11"/>
  <c r="A435" i="11"/>
  <c r="A449" i="11"/>
  <c r="A60" i="11"/>
  <c r="A328" i="11"/>
  <c r="A103" i="11"/>
  <c r="A298" i="11"/>
  <c r="A22" i="11"/>
  <c r="A307" i="11"/>
  <c r="A29" i="11"/>
  <c r="A271" i="11"/>
  <c r="A431" i="11"/>
  <c r="A273" i="11"/>
  <c r="A57" i="11"/>
  <c r="A107" i="11"/>
  <c r="A343" i="11"/>
  <c r="A219" i="11"/>
  <c r="A20" i="11"/>
  <c r="A161" i="11"/>
  <c r="A269" i="11"/>
  <c r="A331" i="11"/>
  <c r="A218" i="11"/>
  <c r="A184" i="11"/>
  <c r="A74" i="11"/>
  <c r="A399" i="11"/>
  <c r="A336" i="11"/>
  <c r="A143" i="11"/>
  <c r="A159" i="11"/>
  <c r="A231" i="11"/>
  <c r="A47" i="11"/>
  <c r="A473" i="11"/>
  <c r="A33" i="11"/>
  <c r="A180" i="11"/>
  <c r="A233" i="11"/>
  <c r="A215" i="11"/>
  <c r="A258" i="11"/>
  <c r="A113" i="11"/>
  <c r="A148" i="11"/>
  <c r="A45" i="11"/>
  <c r="A446" i="11"/>
  <c r="A2" i="11"/>
  <c r="A17" i="11"/>
  <c r="A341" i="11"/>
  <c r="A141" i="11"/>
  <c r="A12" i="11"/>
  <c r="A151" i="11"/>
  <c r="A224" i="11"/>
  <c r="A110" i="11"/>
  <c r="A245" i="11"/>
  <c r="A379" i="11"/>
  <c r="A351" i="11"/>
  <c r="A440" i="11"/>
  <c r="A454" i="11"/>
  <c r="A139" i="11"/>
  <c r="A400" i="11"/>
  <c r="A131" i="11"/>
  <c r="A80" i="11"/>
  <c r="A418" i="11"/>
  <c r="A414" i="11"/>
  <c r="A270" i="11"/>
  <c r="AE171" i="10"/>
  <c r="A235" i="10"/>
  <c r="A7" i="11"/>
  <c r="A240" i="10" l="1"/>
  <c r="A479" i="10"/>
  <c r="A488" i="10"/>
  <c r="A485" i="10"/>
  <c r="A251" i="10"/>
  <c r="A255" i="10"/>
  <c r="A157" i="10"/>
  <c r="A374" i="10"/>
  <c r="A70" i="10"/>
  <c r="A105" i="10"/>
  <c r="A358" i="10"/>
  <c r="A372" i="10"/>
  <c r="A417" i="10"/>
  <c r="A336" i="10"/>
  <c r="A112" i="10"/>
  <c r="A15" i="10"/>
  <c r="A369" i="10"/>
  <c r="A86" i="10"/>
  <c r="A124" i="10"/>
  <c r="A364" i="10"/>
  <c r="A426" i="10"/>
  <c r="A334" i="10"/>
  <c r="A424" i="10"/>
  <c r="A222" i="10"/>
  <c r="A100" i="10"/>
  <c r="A189" i="10"/>
  <c r="A271" i="10"/>
  <c r="A366" i="10"/>
  <c r="A429" i="10"/>
  <c r="A200" i="10"/>
  <c r="A470" i="10"/>
  <c r="A35" i="10"/>
  <c r="A104" i="10"/>
  <c r="A27" i="10"/>
  <c r="A5" i="10"/>
  <c r="A355" i="10"/>
  <c r="A76" i="10"/>
  <c r="A425" i="10"/>
  <c r="A383" i="10"/>
  <c r="A216" i="10"/>
  <c r="A373" i="10"/>
  <c r="A152" i="10"/>
  <c r="A103" i="10"/>
  <c r="A273" i="10"/>
  <c r="A221" i="10"/>
  <c r="A37" i="10"/>
  <c r="A345" i="10"/>
  <c r="A73" i="10"/>
  <c r="A312" i="10"/>
  <c r="A354" i="10"/>
  <c r="A227" i="10"/>
  <c r="A120" i="10"/>
  <c r="A110" i="10"/>
  <c r="A272" i="10"/>
  <c r="A197" i="10"/>
  <c r="A438" i="10"/>
  <c r="A447" i="10"/>
  <c r="A333" i="10"/>
  <c r="A141" i="10"/>
  <c r="A140" i="10"/>
  <c r="A135" i="10"/>
  <c r="A241" i="10"/>
  <c r="A238" i="10"/>
  <c r="A476" i="10"/>
  <c r="A72" i="10"/>
  <c r="A47" i="10"/>
  <c r="A327" i="10"/>
  <c r="A65" i="10"/>
  <c r="A274" i="10"/>
  <c r="A325" i="10"/>
  <c r="A99" i="10"/>
  <c r="A291" i="10"/>
  <c r="A423" i="10"/>
  <c r="A232" i="10"/>
  <c r="A281" i="10"/>
  <c r="A318" i="10"/>
  <c r="A199" i="10"/>
  <c r="A125" i="10"/>
  <c r="A415" i="10"/>
  <c r="A20" i="10"/>
  <c r="A428" i="10"/>
  <c r="A285" i="10"/>
  <c r="A22" i="10"/>
  <c r="A75" i="10"/>
  <c r="A267" i="10"/>
  <c r="A129" i="10"/>
  <c r="A179" i="10"/>
  <c r="A230" i="10"/>
  <c r="A174" i="10"/>
  <c r="A228" i="10"/>
  <c r="A210" i="10"/>
  <c r="A132" i="10"/>
  <c r="A218" i="10"/>
  <c r="A137" i="10"/>
  <c r="A127" i="10"/>
  <c r="A214" i="10"/>
  <c r="A463" i="10"/>
  <c r="A178" i="10"/>
  <c r="A145" i="10"/>
  <c r="A468" i="10"/>
  <c r="A101" i="10"/>
  <c r="A311" i="10"/>
  <c r="A437" i="10"/>
  <c r="A257" i="10"/>
  <c r="A319" i="10"/>
  <c r="A263" i="10"/>
  <c r="A204" i="10"/>
  <c r="A389" i="10"/>
  <c r="A268" i="10"/>
  <c r="A18" i="10"/>
  <c r="A454" i="10"/>
  <c r="A368" i="10"/>
  <c r="A421" i="10"/>
  <c r="A445" i="10"/>
  <c r="A348" i="10"/>
  <c r="A185" i="10"/>
  <c r="A441" i="10"/>
  <c r="A116" i="10"/>
  <c r="A121" i="10"/>
  <c r="A294" i="10"/>
  <c r="A315" i="10"/>
  <c r="A387" i="10"/>
  <c r="A17" i="10"/>
  <c r="A433" i="10"/>
  <c r="A66" i="10"/>
  <c r="A158" i="10"/>
  <c r="A342" i="10"/>
  <c r="A26" i="10"/>
  <c r="A404" i="10"/>
  <c r="A414" i="10"/>
  <c r="A335" i="10"/>
  <c r="A165" i="10"/>
  <c r="A8" i="10"/>
  <c r="A411" i="10"/>
  <c r="A88" i="10"/>
  <c r="A31" i="10"/>
  <c r="A266" i="10"/>
  <c r="A381" i="10"/>
  <c r="A420" i="10"/>
  <c r="A146" i="10"/>
  <c r="A4" i="10"/>
  <c r="A307" i="10"/>
  <c r="A126" i="10"/>
  <c r="A56" i="10"/>
  <c r="A349" i="10"/>
  <c r="A181" i="10"/>
  <c r="A458" i="10"/>
  <c r="A282" i="10"/>
  <c r="A444" i="10"/>
  <c r="A134" i="10"/>
  <c r="A192" i="10"/>
  <c r="A284" i="10"/>
  <c r="A323" i="10"/>
  <c r="A390" i="10"/>
  <c r="A396" i="10"/>
  <c r="A195" i="10"/>
  <c r="A304" i="10"/>
  <c r="A25" i="10"/>
  <c r="A378" i="10"/>
  <c r="A283" i="10"/>
  <c r="A52" i="10"/>
  <c r="A321" i="10"/>
  <c r="A385" i="10"/>
  <c r="A108" i="10"/>
  <c r="A330" i="10"/>
  <c r="A269" i="10"/>
  <c r="A482" i="10"/>
  <c r="A436" i="10"/>
  <c r="A360" i="10"/>
  <c r="A57" i="10"/>
  <c r="A45" i="10"/>
  <c r="A102" i="10"/>
  <c r="A130" i="10"/>
  <c r="A320" i="10"/>
  <c r="A432" i="10"/>
  <c r="A299" i="10"/>
  <c r="A170" i="10"/>
  <c r="A439" i="10"/>
  <c r="A286" i="10"/>
  <c r="A466" i="10"/>
  <c r="A324" i="10"/>
  <c r="A398" i="10"/>
  <c r="A53" i="10"/>
  <c r="A365" i="10"/>
  <c r="A430" i="10"/>
  <c r="A344" i="10"/>
  <c r="A205" i="10"/>
  <c r="A55" i="10"/>
  <c r="A168" i="10"/>
  <c r="A46" i="10"/>
  <c r="A459" i="10"/>
  <c r="A234" i="10"/>
  <c r="A12" i="10"/>
  <c r="A339" i="10"/>
  <c r="A159" i="10"/>
  <c r="A332" i="10"/>
  <c r="A247" i="10"/>
  <c r="A155" i="10"/>
  <c r="A63" i="10"/>
  <c r="A79" i="10"/>
  <c r="A10" i="10"/>
  <c r="A98" i="10"/>
  <c r="A305" i="10"/>
  <c r="A243" i="10"/>
  <c r="A250" i="10"/>
  <c r="A289" i="10"/>
  <c r="A220" i="10"/>
  <c r="A71" i="10"/>
  <c r="A151" i="10"/>
  <c r="A13" i="10"/>
  <c r="A69" i="10"/>
  <c r="A9" i="10"/>
  <c r="A58" i="10"/>
  <c r="A338" i="10"/>
  <c r="A370" i="10"/>
  <c r="A405" i="10"/>
  <c r="A29" i="10"/>
  <c r="A275" i="10"/>
  <c r="A48" i="10"/>
  <c r="A41" i="10"/>
  <c r="A375" i="10"/>
  <c r="A353" i="10"/>
  <c r="A371" i="10"/>
  <c r="A403" i="10"/>
  <c r="A128" i="10"/>
  <c r="A229" i="10"/>
  <c r="A363" i="10"/>
  <c r="A301" i="10"/>
  <c r="A96" i="10"/>
  <c r="A406" i="10"/>
  <c r="A213" i="10"/>
  <c r="A326" i="10"/>
  <c r="A379" i="10"/>
  <c r="A302" i="10"/>
  <c r="A367" i="10"/>
  <c r="A144" i="10"/>
  <c r="A11" i="10"/>
  <c r="A270" i="10"/>
  <c r="A427" i="10"/>
  <c r="A484" i="10"/>
  <c r="A249" i="10"/>
  <c r="A138" i="10"/>
  <c r="A34" i="10"/>
  <c r="A340" i="10"/>
  <c r="AF171" i="10"/>
  <c r="A171" i="10"/>
  <c r="BL73" i="13"/>
  <c r="BL72" i="13"/>
  <c r="BL71" i="13"/>
  <c r="BL70" i="13"/>
  <c r="BL69" i="13"/>
  <c r="BL68" i="13"/>
  <c r="BL67" i="13"/>
  <c r="BL66" i="13"/>
  <c r="BL65" i="13"/>
  <c r="BL64" i="13"/>
  <c r="BL63" i="13"/>
  <c r="BL62" i="13"/>
  <c r="BL61" i="13"/>
  <c r="BL60" i="13"/>
  <c r="BL59" i="13"/>
  <c r="BL58" i="13"/>
  <c r="BL57" i="13"/>
  <c r="BL56" i="13"/>
  <c r="BL55" i="13"/>
  <c r="BL54" i="13"/>
  <c r="BL53" i="13"/>
  <c r="BL52" i="13"/>
  <c r="BL51" i="13"/>
  <c r="BL50" i="13"/>
  <c r="BL49" i="13"/>
  <c r="BL48" i="13"/>
  <c r="BL47" i="13"/>
  <c r="BL46" i="13"/>
  <c r="BL45" i="13"/>
  <c r="BL44" i="13"/>
  <c r="BL43" i="13"/>
  <c r="BL42" i="13"/>
  <c r="BL41" i="13"/>
  <c r="BL40" i="13"/>
  <c r="BL39" i="13"/>
  <c r="BL38" i="13"/>
  <c r="BL37" i="13"/>
  <c r="BL36" i="13"/>
  <c r="BL35" i="13"/>
  <c r="BL34" i="13"/>
  <c r="BL33" i="13"/>
  <c r="BL32" i="13"/>
  <c r="BL31" i="13"/>
  <c r="BL30" i="13"/>
  <c r="BL29" i="13"/>
  <c r="BL28" i="13"/>
  <c r="BL27" i="13"/>
  <c r="BL26" i="13"/>
  <c r="BL25" i="13"/>
  <c r="BL24" i="13"/>
  <c r="BL23" i="13"/>
  <c r="BL22" i="13"/>
  <c r="BL21" i="13"/>
  <c r="BL20" i="13"/>
  <c r="BL19" i="13"/>
  <c r="BL18" i="13"/>
  <c r="BL17" i="13"/>
  <c r="BL16" i="13"/>
  <c r="BL15" i="13"/>
  <c r="BL14" i="13"/>
  <c r="BL13" i="13"/>
  <c r="BL12" i="13"/>
  <c r="BL11" i="13"/>
  <c r="BL10" i="13"/>
  <c r="BL9" i="13"/>
  <c r="BL8" i="13"/>
  <c r="BL7" i="13"/>
  <c r="BL6" i="13"/>
  <c r="BL5" i="13"/>
  <c r="BL4" i="13"/>
  <c r="BL3" i="13"/>
  <c r="BL2" i="13"/>
  <c r="BI73" i="13"/>
  <c r="BI72" i="13"/>
  <c r="BI71" i="13"/>
  <c r="BI70" i="13"/>
  <c r="BI69" i="13"/>
  <c r="BI68" i="13"/>
  <c r="BI67" i="13"/>
  <c r="BI66" i="13"/>
  <c r="BI65" i="13"/>
  <c r="BI64" i="13"/>
  <c r="BI63" i="13"/>
  <c r="BI62" i="13"/>
  <c r="BI61" i="13"/>
  <c r="BI60" i="13"/>
  <c r="BI59" i="13"/>
  <c r="BI58" i="13"/>
  <c r="BI57" i="13"/>
  <c r="BI56" i="13"/>
  <c r="BI55" i="13"/>
  <c r="BI54" i="13"/>
  <c r="BI53" i="13"/>
  <c r="BI52" i="13"/>
  <c r="BI51" i="13"/>
  <c r="BI50" i="13"/>
  <c r="BI49" i="13"/>
  <c r="BI48" i="13"/>
  <c r="BI47" i="13"/>
  <c r="BI46" i="13"/>
  <c r="BI45" i="13"/>
  <c r="BI44" i="13"/>
  <c r="BI43" i="13"/>
  <c r="BI42" i="13"/>
  <c r="BI41" i="13"/>
  <c r="BI40" i="13"/>
  <c r="BI39" i="13"/>
  <c r="BI38" i="13"/>
  <c r="BI37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2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7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4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3" i="13"/>
  <c r="BF22" i="13"/>
  <c r="BF21" i="13"/>
  <c r="BF20" i="13"/>
  <c r="BF19" i="13"/>
  <c r="BF18" i="13"/>
  <c r="BF17" i="13"/>
  <c r="BF16" i="13"/>
  <c r="BF15" i="13"/>
  <c r="BF14" i="13"/>
  <c r="BF13" i="13"/>
  <c r="BF12" i="13"/>
  <c r="BF11" i="13"/>
  <c r="BF10" i="13"/>
  <c r="BF9" i="13"/>
  <c r="BF8" i="13"/>
  <c r="BF7" i="13"/>
  <c r="BF6" i="13"/>
  <c r="BF5" i="13"/>
  <c r="BF4" i="13"/>
  <c r="BF3" i="13"/>
  <c r="BF2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3" i="13"/>
  <c r="BC2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7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3" i="13"/>
  <c r="AZ22" i="13"/>
  <c r="AZ21" i="13"/>
  <c r="AZ20" i="13"/>
  <c r="AZ19" i="13"/>
  <c r="AZ18" i="13"/>
  <c r="AZ17" i="13"/>
  <c r="AZ16" i="13"/>
  <c r="AZ15" i="13"/>
  <c r="AZ14" i="13"/>
  <c r="AZ13" i="13"/>
  <c r="AZ12" i="13"/>
  <c r="AZ11" i="13"/>
  <c r="AZ10" i="13"/>
  <c r="AZ9" i="13"/>
  <c r="AZ8" i="13"/>
  <c r="AZ7" i="13"/>
  <c r="AZ6" i="13"/>
  <c r="AZ5" i="13"/>
  <c r="AZ4" i="13"/>
  <c r="AZ3" i="13"/>
  <c r="AZ2" i="13"/>
  <c r="AW73" i="13"/>
  <c r="AW72" i="13"/>
  <c r="AW71" i="13"/>
  <c r="AW70" i="13"/>
  <c r="AW69" i="13"/>
  <c r="AW68" i="13"/>
  <c r="AW67" i="13"/>
  <c r="AW66" i="13"/>
  <c r="AW65" i="13"/>
  <c r="AW64" i="13"/>
  <c r="AW63" i="13"/>
  <c r="AW62" i="13"/>
  <c r="AW61" i="13"/>
  <c r="AW60" i="13"/>
  <c r="AW59" i="13"/>
  <c r="AW58" i="13"/>
  <c r="AW57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3" i="13"/>
  <c r="AW22" i="13"/>
  <c r="AW21" i="13"/>
  <c r="AW20" i="13"/>
  <c r="AW19" i="13"/>
  <c r="AW18" i="13"/>
  <c r="AW17" i="13"/>
  <c r="AW16" i="13"/>
  <c r="AW15" i="13"/>
  <c r="AW14" i="13"/>
  <c r="AW13" i="13"/>
  <c r="AW12" i="13"/>
  <c r="AW11" i="13"/>
  <c r="AW10" i="13"/>
  <c r="AW9" i="13"/>
  <c r="AW8" i="13"/>
  <c r="AW7" i="13"/>
  <c r="AW6" i="13"/>
  <c r="AW5" i="13"/>
  <c r="AW4" i="13"/>
  <c r="AW3" i="13"/>
  <c r="AW2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7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3" i="13"/>
  <c r="AT22" i="13"/>
  <c r="AT21" i="13"/>
  <c r="AT20" i="13"/>
  <c r="AT19" i="13"/>
  <c r="AT18" i="13"/>
  <c r="AT17" i="13"/>
  <c r="AT16" i="13"/>
  <c r="AT15" i="13"/>
  <c r="AT14" i="13"/>
  <c r="AT13" i="13"/>
  <c r="AT12" i="13"/>
  <c r="AT11" i="13"/>
  <c r="AT10" i="13"/>
  <c r="AT9" i="13"/>
  <c r="AT8" i="13"/>
  <c r="AT7" i="13"/>
  <c r="AT6" i="13"/>
  <c r="AT5" i="13"/>
  <c r="AT4" i="13"/>
  <c r="AT3" i="13"/>
  <c r="AT2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7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3" i="13"/>
  <c r="AQ22" i="13"/>
  <c r="AQ21" i="13"/>
  <c r="AQ20" i="13"/>
  <c r="AQ19" i="13"/>
  <c r="AQ18" i="13"/>
  <c r="AQ17" i="13"/>
  <c r="AQ16" i="13"/>
  <c r="AQ15" i="13"/>
  <c r="AQ14" i="13"/>
  <c r="AQ13" i="13"/>
  <c r="AQ12" i="13"/>
  <c r="AQ11" i="13"/>
  <c r="AQ10" i="13"/>
  <c r="AQ9" i="13"/>
  <c r="AQ8" i="13"/>
  <c r="AQ7" i="13"/>
  <c r="AQ6" i="13"/>
  <c r="AQ5" i="13"/>
  <c r="AQ4" i="13"/>
  <c r="AQ3" i="13"/>
  <c r="AQ2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3" i="13"/>
  <c r="AN2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7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11" i="13"/>
  <c r="AK10" i="13"/>
  <c r="AK9" i="13"/>
  <c r="AK8" i="13"/>
  <c r="AK7" i="13"/>
  <c r="AK6" i="13"/>
  <c r="AK5" i="13"/>
  <c r="AK4" i="13"/>
  <c r="AK3" i="13"/>
  <c r="AK2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7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3" i="13"/>
  <c r="AH22" i="13"/>
  <c r="AH21" i="13"/>
  <c r="AH20" i="13"/>
  <c r="AH19" i="13"/>
  <c r="AH18" i="13"/>
  <c r="AH17" i="13"/>
  <c r="AH16" i="13"/>
  <c r="AH15" i="13"/>
  <c r="AH14" i="13"/>
  <c r="AH13" i="13"/>
  <c r="AH12" i="13"/>
  <c r="AH11" i="13"/>
  <c r="AH10" i="13"/>
  <c r="AH9" i="13"/>
  <c r="AH8" i="13"/>
  <c r="AH7" i="13"/>
  <c r="AH6" i="13"/>
  <c r="AH5" i="13"/>
  <c r="AH4" i="13"/>
  <c r="AH3" i="13"/>
  <c r="AH2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7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3" i="13"/>
  <c r="AE22" i="13"/>
  <c r="AE21" i="13"/>
  <c r="AE20" i="13"/>
  <c r="AE19" i="13"/>
  <c r="AE18" i="13"/>
  <c r="AE17" i="13"/>
  <c r="AE16" i="13"/>
  <c r="AE15" i="13"/>
  <c r="AE14" i="13"/>
  <c r="AE13" i="13"/>
  <c r="AE12" i="13"/>
  <c r="AE11" i="13"/>
  <c r="AE10" i="13"/>
  <c r="AE9" i="13"/>
  <c r="AE8" i="13"/>
  <c r="AE7" i="13"/>
  <c r="AE6" i="13"/>
  <c r="AE5" i="13"/>
  <c r="AE4" i="13"/>
  <c r="AE3" i="13"/>
  <c r="AE2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7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3" i="13"/>
  <c r="AB22" i="13"/>
  <c r="AB21" i="13"/>
  <c r="AB20" i="13"/>
  <c r="AB19" i="13"/>
  <c r="AB18" i="13"/>
  <c r="AB17" i="13"/>
  <c r="AB16" i="13"/>
  <c r="AB15" i="13"/>
  <c r="AB14" i="13"/>
  <c r="AB13" i="13"/>
  <c r="AB12" i="13"/>
  <c r="AB11" i="13"/>
  <c r="AB10" i="13"/>
  <c r="AB9" i="13"/>
  <c r="AB8" i="13"/>
  <c r="AB7" i="13"/>
  <c r="AB6" i="13"/>
  <c r="AB5" i="13"/>
  <c r="AB4" i="13"/>
  <c r="AB3" i="13"/>
  <c r="AB2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3" i="13"/>
  <c r="Y2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V4" i="13"/>
  <c r="V3" i="13"/>
  <c r="V2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S7" i="13"/>
  <c r="S6" i="13"/>
  <c r="S5" i="13"/>
  <c r="S4" i="13"/>
  <c r="S3" i="13"/>
  <c r="S2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6" i="13"/>
  <c r="P5" i="13"/>
  <c r="P4" i="13"/>
  <c r="P3" i="13"/>
  <c r="P2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M4" i="13"/>
  <c r="M3" i="13"/>
  <c r="M2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3" i="13"/>
  <c r="J2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2" i="13"/>
  <c r="A69" i="13"/>
  <c r="A70" i="13"/>
  <c r="A71" i="13"/>
  <c r="A72" i="13"/>
  <c r="A73" i="13"/>
  <c r="A68" i="13"/>
  <c r="A63" i="13"/>
  <c r="A64" i="13"/>
  <c r="A65" i="13"/>
  <c r="A66" i="13"/>
  <c r="A67" i="13"/>
  <c r="A62" i="13"/>
  <c r="A57" i="13"/>
  <c r="A58" i="13"/>
  <c r="A59" i="13"/>
  <c r="A60" i="13"/>
  <c r="A61" i="13"/>
  <c r="A56" i="13"/>
  <c r="A51" i="13"/>
  <c r="A52" i="13"/>
  <c r="A53" i="13"/>
  <c r="A54" i="13"/>
  <c r="A55" i="13"/>
  <c r="A50" i="13"/>
  <c r="A45" i="13"/>
  <c r="A46" i="13"/>
  <c r="A47" i="13"/>
  <c r="A48" i="13"/>
  <c r="A49" i="13"/>
  <c r="A44" i="13"/>
  <c r="A39" i="13"/>
  <c r="A40" i="13"/>
  <c r="A41" i="13"/>
  <c r="A42" i="13"/>
  <c r="A43" i="13"/>
  <c r="A38" i="13"/>
  <c r="A15" i="13"/>
  <c r="A16" i="13"/>
  <c r="A17" i="13"/>
  <c r="A18" i="13"/>
  <c r="A19" i="13"/>
  <c r="A33" i="13"/>
  <c r="A34" i="13"/>
  <c r="A35" i="13"/>
  <c r="A36" i="13"/>
  <c r="A37" i="13"/>
  <c r="A32" i="13"/>
  <c r="A27" i="13"/>
  <c r="A28" i="13"/>
  <c r="A29" i="13"/>
  <c r="A30" i="13"/>
  <c r="A31" i="13"/>
  <c r="A26" i="13"/>
  <c r="A21" i="13"/>
  <c r="A22" i="13"/>
  <c r="A23" i="13"/>
  <c r="A24" i="13"/>
  <c r="A25" i="13"/>
  <c r="A20" i="13"/>
  <c r="A14" i="13"/>
  <c r="A9" i="13"/>
  <c r="A10" i="13"/>
  <c r="A11" i="13"/>
  <c r="A12" i="13"/>
  <c r="A13" i="13"/>
  <c r="A8" i="13"/>
  <c r="A7" i="13"/>
  <c r="A3" i="13"/>
  <c r="A4" i="13"/>
  <c r="A5" i="13"/>
  <c r="A6" i="13"/>
  <c r="A2" i="13"/>
  <c r="IX59" i="7"/>
  <c r="IV59" i="7"/>
  <c r="IU59" i="7"/>
  <c r="IS59" i="7"/>
  <c r="IJ59" i="7"/>
  <c r="IH59" i="7"/>
  <c r="IG59" i="7"/>
  <c r="IE59" i="7"/>
  <c r="HV59" i="7"/>
  <c r="HT59" i="7"/>
  <c r="HS59" i="7"/>
  <c r="HQ59" i="7"/>
  <c r="HH59" i="7"/>
  <c r="HF59" i="7"/>
  <c r="HE59" i="7"/>
  <c r="HC59" i="7"/>
  <c r="GT59" i="7"/>
  <c r="GR59" i="7"/>
  <c r="GQ59" i="7"/>
  <c r="GO59" i="7"/>
  <c r="GF59" i="7"/>
  <c r="GD59" i="7"/>
  <c r="GC59" i="7"/>
  <c r="GA59" i="7"/>
  <c r="FR59" i="7"/>
  <c r="FP59" i="7"/>
  <c r="FO59" i="7"/>
  <c r="FM59" i="7"/>
  <c r="FB59" i="7"/>
  <c r="FA59" i="7"/>
  <c r="EY59" i="7"/>
  <c r="EP59" i="7"/>
  <c r="EN59" i="7"/>
  <c r="EM59" i="7"/>
  <c r="EK59" i="7"/>
  <c r="EB59" i="7"/>
  <c r="DZ59" i="7"/>
  <c r="DY59" i="7"/>
  <c r="DW59" i="7"/>
  <c r="DN59" i="7"/>
  <c r="DL59" i="7"/>
  <c r="DK59" i="7"/>
  <c r="DI59" i="7"/>
  <c r="CZ59" i="7"/>
  <c r="CX59" i="7"/>
  <c r="CW59" i="7"/>
  <c r="CU59" i="7"/>
  <c r="CL59" i="7"/>
  <c r="CJ59" i="7"/>
  <c r="CI59" i="7"/>
  <c r="CG59" i="7"/>
  <c r="BX59" i="7"/>
  <c r="BV59" i="7"/>
  <c r="BU59" i="7"/>
  <c r="BS59" i="7"/>
  <c r="BJ59" i="7"/>
  <c r="BH59" i="7"/>
  <c r="BG59" i="7"/>
  <c r="BE59" i="7"/>
  <c r="AV59" i="7"/>
  <c r="AT59" i="7"/>
  <c r="AS59" i="7"/>
  <c r="AH59" i="7"/>
  <c r="AF59" i="7"/>
  <c r="AE59" i="7"/>
  <c r="AC59" i="7"/>
  <c r="T59" i="7"/>
  <c r="R59" i="7"/>
  <c r="Q59" i="7"/>
  <c r="O59" i="7"/>
  <c r="F59" i="7"/>
  <c r="D59" i="7"/>
  <c r="C59" i="7"/>
  <c r="A59" i="7"/>
  <c r="IX58" i="7"/>
  <c r="IV58" i="7"/>
  <c r="IU58" i="7"/>
  <c r="IS58" i="7"/>
  <c r="IJ58" i="7"/>
  <c r="IH58" i="7"/>
  <c r="IG58" i="7"/>
  <c r="IE58" i="7"/>
  <c r="HV58" i="7"/>
  <c r="HT58" i="7"/>
  <c r="HS58" i="7"/>
  <c r="HQ58" i="7"/>
  <c r="HH58" i="7"/>
  <c r="HF58" i="7"/>
  <c r="HE58" i="7"/>
  <c r="HC58" i="7"/>
  <c r="GT58" i="7"/>
  <c r="GR58" i="7"/>
  <c r="GQ58" i="7"/>
  <c r="GO58" i="7"/>
  <c r="GF58" i="7"/>
  <c r="GD58" i="7"/>
  <c r="GC58" i="7"/>
  <c r="GA58" i="7"/>
  <c r="FR58" i="7"/>
  <c r="FP58" i="7"/>
  <c r="FO58" i="7"/>
  <c r="FM58" i="7"/>
  <c r="FB58" i="7"/>
  <c r="FA58" i="7"/>
  <c r="EY58" i="7"/>
  <c r="EP58" i="7"/>
  <c r="EN58" i="7"/>
  <c r="EM58" i="7"/>
  <c r="EK58" i="7"/>
  <c r="EB58" i="7"/>
  <c r="DZ58" i="7"/>
  <c r="DY58" i="7"/>
  <c r="DW58" i="7"/>
  <c r="DN58" i="7"/>
  <c r="DL58" i="7"/>
  <c r="DK58" i="7"/>
  <c r="DI58" i="7"/>
  <c r="CZ58" i="7"/>
  <c r="CX58" i="7"/>
  <c r="CW58" i="7"/>
  <c r="CU58" i="7"/>
  <c r="CL58" i="7"/>
  <c r="CJ58" i="7"/>
  <c r="CI58" i="7"/>
  <c r="CG58" i="7"/>
  <c r="BX58" i="7"/>
  <c r="BV58" i="7"/>
  <c r="BU58" i="7"/>
  <c r="BS58" i="7"/>
  <c r="BJ58" i="7"/>
  <c r="BH58" i="7"/>
  <c r="BG58" i="7"/>
  <c r="BE58" i="7"/>
  <c r="AV58" i="7"/>
  <c r="AT58" i="7"/>
  <c r="AS58" i="7"/>
  <c r="AH58" i="7"/>
  <c r="AF58" i="7"/>
  <c r="AE58" i="7"/>
  <c r="AC58" i="7"/>
  <c r="T58" i="7"/>
  <c r="R58" i="7"/>
  <c r="Q58" i="7"/>
  <c r="O58" i="7"/>
  <c r="F58" i="7"/>
  <c r="D58" i="7"/>
  <c r="C58" i="7"/>
  <c r="A58" i="7"/>
  <c r="IX57" i="7"/>
  <c r="IV57" i="7"/>
  <c r="IU57" i="7"/>
  <c r="IS57" i="7"/>
  <c r="IJ57" i="7"/>
  <c r="IH57" i="7"/>
  <c r="IG57" i="7"/>
  <c r="IE57" i="7"/>
  <c r="HV57" i="7"/>
  <c r="HT57" i="7"/>
  <c r="HS57" i="7"/>
  <c r="HQ57" i="7"/>
  <c r="HH57" i="7"/>
  <c r="HF57" i="7"/>
  <c r="HE57" i="7"/>
  <c r="HC57" i="7"/>
  <c r="GT57" i="7"/>
  <c r="GR57" i="7"/>
  <c r="GQ57" i="7"/>
  <c r="GO57" i="7"/>
  <c r="GF57" i="7"/>
  <c r="GD57" i="7"/>
  <c r="GC57" i="7"/>
  <c r="GA57" i="7"/>
  <c r="FR57" i="7"/>
  <c r="FP57" i="7"/>
  <c r="FO57" i="7"/>
  <c r="FM57" i="7"/>
  <c r="FB57" i="7"/>
  <c r="FA57" i="7"/>
  <c r="EY57" i="7"/>
  <c r="EP57" i="7"/>
  <c r="EN57" i="7"/>
  <c r="EM57" i="7"/>
  <c r="EK57" i="7"/>
  <c r="EB57" i="7"/>
  <c r="DZ57" i="7"/>
  <c r="DY57" i="7"/>
  <c r="DW57" i="7"/>
  <c r="DN57" i="7"/>
  <c r="DL57" i="7"/>
  <c r="DK57" i="7"/>
  <c r="DI57" i="7"/>
  <c r="CZ57" i="7"/>
  <c r="CX57" i="7"/>
  <c r="CW57" i="7"/>
  <c r="CU57" i="7"/>
  <c r="CL57" i="7"/>
  <c r="CJ57" i="7"/>
  <c r="CI57" i="7"/>
  <c r="CG57" i="7"/>
  <c r="BX57" i="7"/>
  <c r="BV57" i="7"/>
  <c r="BU57" i="7"/>
  <c r="BS57" i="7"/>
  <c r="BJ57" i="7"/>
  <c r="BH57" i="7"/>
  <c r="BG57" i="7"/>
  <c r="BE57" i="7"/>
  <c r="AV57" i="7"/>
  <c r="AT57" i="7"/>
  <c r="AS57" i="7"/>
  <c r="AQ57" i="7"/>
  <c r="AH57" i="7"/>
  <c r="AF57" i="7"/>
  <c r="AE57" i="7"/>
  <c r="AC57" i="7"/>
  <c r="T57" i="7"/>
  <c r="R57" i="7"/>
  <c r="Q57" i="7"/>
  <c r="O57" i="7"/>
  <c r="F57" i="7"/>
  <c r="D57" i="7"/>
  <c r="C57" i="7"/>
  <c r="A57" i="7"/>
  <c r="IX56" i="7"/>
  <c r="IV56" i="7"/>
  <c r="IU56" i="7"/>
  <c r="IS56" i="7"/>
  <c r="IJ56" i="7"/>
  <c r="IH56" i="7"/>
  <c r="IG56" i="7"/>
  <c r="IE56" i="7"/>
  <c r="HV56" i="7"/>
  <c r="HT56" i="7"/>
  <c r="HS56" i="7"/>
  <c r="HQ56" i="7"/>
  <c r="HH56" i="7"/>
  <c r="HF56" i="7"/>
  <c r="HE56" i="7"/>
  <c r="HC56" i="7"/>
  <c r="GT56" i="7"/>
  <c r="GR56" i="7"/>
  <c r="GQ56" i="7"/>
  <c r="GO56" i="7"/>
  <c r="GF56" i="7"/>
  <c r="GD56" i="7"/>
  <c r="GC56" i="7"/>
  <c r="GA56" i="7"/>
  <c r="FR56" i="7"/>
  <c r="FP56" i="7"/>
  <c r="FO56" i="7"/>
  <c r="FM56" i="7"/>
  <c r="FB56" i="7"/>
  <c r="FA56" i="7"/>
  <c r="EY56" i="7"/>
  <c r="EP56" i="7"/>
  <c r="EN56" i="7"/>
  <c r="EM56" i="7"/>
  <c r="EK56" i="7"/>
  <c r="EB56" i="7"/>
  <c r="DZ56" i="7"/>
  <c r="DY56" i="7"/>
  <c r="DW56" i="7"/>
  <c r="DN56" i="7"/>
  <c r="DL56" i="7"/>
  <c r="DK56" i="7"/>
  <c r="DI56" i="7"/>
  <c r="CZ56" i="7"/>
  <c r="CX56" i="7"/>
  <c r="CW56" i="7"/>
  <c r="CU56" i="7"/>
  <c r="CL56" i="7"/>
  <c r="CJ56" i="7"/>
  <c r="CI56" i="7"/>
  <c r="CG56" i="7"/>
  <c r="BX56" i="7"/>
  <c r="BV56" i="7"/>
  <c r="BU56" i="7"/>
  <c r="BS56" i="7"/>
  <c r="BJ56" i="7"/>
  <c r="BH56" i="7"/>
  <c r="BG56" i="7"/>
  <c r="BE56" i="7"/>
  <c r="AV56" i="7"/>
  <c r="AT56" i="7"/>
  <c r="AS56" i="7"/>
  <c r="AQ56" i="7"/>
  <c r="AH56" i="7"/>
  <c r="AF56" i="7"/>
  <c r="AE56" i="7"/>
  <c r="AC56" i="7"/>
  <c r="T56" i="7"/>
  <c r="R56" i="7"/>
  <c r="Q56" i="7"/>
  <c r="O56" i="7"/>
  <c r="F56" i="7"/>
  <c r="D56" i="7"/>
  <c r="C56" i="7"/>
  <c r="A56" i="7"/>
  <c r="IX55" i="7"/>
  <c r="IV55" i="7"/>
  <c r="IU55" i="7"/>
  <c r="IS55" i="7"/>
  <c r="IJ55" i="7"/>
  <c r="IH55" i="7"/>
  <c r="IG55" i="7"/>
  <c r="IE55" i="7"/>
  <c r="HV55" i="7"/>
  <c r="HT55" i="7"/>
  <c r="HS55" i="7"/>
  <c r="HQ55" i="7"/>
  <c r="HH55" i="7"/>
  <c r="HF55" i="7"/>
  <c r="HE55" i="7"/>
  <c r="HC55" i="7"/>
  <c r="GT55" i="7"/>
  <c r="GR55" i="7"/>
  <c r="GQ55" i="7"/>
  <c r="GO55" i="7"/>
  <c r="GF55" i="7"/>
  <c r="GD55" i="7"/>
  <c r="GC55" i="7"/>
  <c r="GA55" i="7"/>
  <c r="FR55" i="7"/>
  <c r="FP55" i="7"/>
  <c r="FO55" i="7"/>
  <c r="FM55" i="7"/>
  <c r="FB55" i="7"/>
  <c r="FA55" i="7"/>
  <c r="EY55" i="7"/>
  <c r="EP55" i="7"/>
  <c r="EN55" i="7"/>
  <c r="EM55" i="7"/>
  <c r="EK55" i="7"/>
  <c r="EB55" i="7"/>
  <c r="DZ55" i="7"/>
  <c r="DY55" i="7"/>
  <c r="DW55" i="7"/>
  <c r="DN55" i="7"/>
  <c r="DL55" i="7"/>
  <c r="DK55" i="7"/>
  <c r="DI55" i="7"/>
  <c r="CZ55" i="7"/>
  <c r="CX55" i="7"/>
  <c r="CW55" i="7"/>
  <c r="CU55" i="7"/>
  <c r="CL55" i="7"/>
  <c r="CJ55" i="7"/>
  <c r="CI55" i="7"/>
  <c r="CG55" i="7"/>
  <c r="BX55" i="7"/>
  <c r="BV55" i="7"/>
  <c r="BU55" i="7"/>
  <c r="BS55" i="7"/>
  <c r="BJ55" i="7"/>
  <c r="BH55" i="7"/>
  <c r="BG55" i="7"/>
  <c r="BE55" i="7"/>
  <c r="AV55" i="7"/>
  <c r="AT55" i="7"/>
  <c r="AS55" i="7"/>
  <c r="AQ55" i="7"/>
  <c r="AH55" i="7"/>
  <c r="AF55" i="7"/>
  <c r="AE55" i="7"/>
  <c r="AC55" i="7"/>
  <c r="T55" i="7"/>
  <c r="R55" i="7"/>
  <c r="Q55" i="7"/>
  <c r="O55" i="7"/>
  <c r="F55" i="7"/>
  <c r="D55" i="7"/>
  <c r="C55" i="7"/>
  <c r="A55" i="7"/>
  <c r="IX54" i="7"/>
  <c r="IV54" i="7"/>
  <c r="IU54" i="7"/>
  <c r="IS54" i="7"/>
  <c r="IJ54" i="7"/>
  <c r="IH54" i="7"/>
  <c r="IG54" i="7"/>
  <c r="IE54" i="7"/>
  <c r="HV54" i="7"/>
  <c r="HT54" i="7"/>
  <c r="HS54" i="7"/>
  <c r="HQ54" i="7"/>
  <c r="HH54" i="7"/>
  <c r="HF54" i="7"/>
  <c r="HE54" i="7"/>
  <c r="HC54" i="7"/>
  <c r="GT54" i="7"/>
  <c r="GR54" i="7"/>
  <c r="GQ54" i="7"/>
  <c r="GO54" i="7"/>
  <c r="GF54" i="7"/>
  <c r="GD54" i="7"/>
  <c r="GC54" i="7"/>
  <c r="GA54" i="7"/>
  <c r="FR54" i="7"/>
  <c r="FP54" i="7"/>
  <c r="FO54" i="7"/>
  <c r="FM54" i="7"/>
  <c r="FB54" i="7"/>
  <c r="FA54" i="7"/>
  <c r="EY54" i="7"/>
  <c r="EP54" i="7"/>
  <c r="EN54" i="7"/>
  <c r="EM54" i="7"/>
  <c r="EK54" i="7"/>
  <c r="EB54" i="7"/>
  <c r="DZ54" i="7"/>
  <c r="DY54" i="7"/>
  <c r="DW54" i="7"/>
  <c r="DN54" i="7"/>
  <c r="DL54" i="7"/>
  <c r="DK54" i="7"/>
  <c r="DI54" i="7"/>
  <c r="CZ54" i="7"/>
  <c r="CX54" i="7"/>
  <c r="CW54" i="7"/>
  <c r="CU54" i="7"/>
  <c r="CL54" i="7"/>
  <c r="CJ54" i="7"/>
  <c r="CI54" i="7"/>
  <c r="CG54" i="7"/>
  <c r="BX54" i="7"/>
  <c r="BV54" i="7"/>
  <c r="BU54" i="7"/>
  <c r="BS54" i="7"/>
  <c r="BJ54" i="7"/>
  <c r="BH54" i="7"/>
  <c r="BG54" i="7"/>
  <c r="BE54" i="7"/>
  <c r="AV54" i="7"/>
  <c r="AT54" i="7"/>
  <c r="AS54" i="7"/>
  <c r="AQ54" i="7"/>
  <c r="AH54" i="7"/>
  <c r="AF54" i="7"/>
  <c r="AE54" i="7"/>
  <c r="AC54" i="7"/>
  <c r="T54" i="7"/>
  <c r="R54" i="7"/>
  <c r="Q54" i="7"/>
  <c r="O54" i="7"/>
  <c r="F54" i="7"/>
  <c r="D54" i="7"/>
  <c r="C54" i="7"/>
  <c r="A54" i="7"/>
  <c r="IX49" i="7"/>
  <c r="IV49" i="7"/>
  <c r="IU49" i="7"/>
  <c r="IS49" i="7"/>
  <c r="IJ49" i="7"/>
  <c r="IH49" i="7"/>
  <c r="IG49" i="7"/>
  <c r="IE49" i="7"/>
  <c r="HV49" i="7"/>
  <c r="HT49" i="7"/>
  <c r="HS49" i="7"/>
  <c r="HQ49" i="7"/>
  <c r="HH49" i="7"/>
  <c r="HF49" i="7"/>
  <c r="HE49" i="7"/>
  <c r="HC49" i="7"/>
  <c r="GT49" i="7"/>
  <c r="GR49" i="7"/>
  <c r="GQ49" i="7"/>
  <c r="GO49" i="7"/>
  <c r="GF49" i="7"/>
  <c r="GD49" i="7"/>
  <c r="GC49" i="7"/>
  <c r="GA49" i="7"/>
  <c r="FR49" i="7"/>
  <c r="FP49" i="7"/>
  <c r="FO49" i="7"/>
  <c r="FM49" i="7"/>
  <c r="FD49" i="7"/>
  <c r="FB49" i="7"/>
  <c r="FA49" i="7"/>
  <c r="EY49" i="7"/>
  <c r="EP49" i="7"/>
  <c r="EN49" i="7"/>
  <c r="EM49" i="7"/>
  <c r="EK49" i="7"/>
  <c r="EB49" i="7"/>
  <c r="DZ49" i="7"/>
  <c r="DY49" i="7"/>
  <c r="DW49" i="7"/>
  <c r="DN49" i="7"/>
  <c r="DL49" i="7"/>
  <c r="DK49" i="7"/>
  <c r="DI49" i="7"/>
  <c r="CZ49" i="7"/>
  <c r="CX49" i="7"/>
  <c r="CW49" i="7"/>
  <c r="CU49" i="7"/>
  <c r="CL49" i="7"/>
  <c r="CJ49" i="7"/>
  <c r="CI49" i="7"/>
  <c r="CG49" i="7"/>
  <c r="BX49" i="7"/>
  <c r="BV49" i="7"/>
  <c r="BU49" i="7"/>
  <c r="BS49" i="7"/>
  <c r="BJ49" i="7"/>
  <c r="BH49" i="7"/>
  <c r="BG49" i="7"/>
  <c r="BE49" i="7"/>
  <c r="AV49" i="7"/>
  <c r="AT49" i="7"/>
  <c r="AS49" i="7"/>
  <c r="AQ49" i="7"/>
  <c r="AH49" i="7"/>
  <c r="AF49" i="7"/>
  <c r="AE49" i="7"/>
  <c r="AC49" i="7"/>
  <c r="T49" i="7"/>
  <c r="R49" i="7"/>
  <c r="Q49" i="7"/>
  <c r="O49" i="7"/>
  <c r="F49" i="7"/>
  <c r="D49" i="7"/>
  <c r="C49" i="7"/>
  <c r="A49" i="7"/>
  <c r="IX48" i="7"/>
  <c r="IV48" i="7"/>
  <c r="IU48" i="7"/>
  <c r="IS48" i="7"/>
  <c r="IJ48" i="7"/>
  <c r="IH48" i="7"/>
  <c r="IG48" i="7"/>
  <c r="IE48" i="7"/>
  <c r="HV48" i="7"/>
  <c r="HT48" i="7"/>
  <c r="HS48" i="7"/>
  <c r="HQ48" i="7"/>
  <c r="HH48" i="7"/>
  <c r="HF48" i="7"/>
  <c r="HE48" i="7"/>
  <c r="HC48" i="7"/>
  <c r="GT48" i="7"/>
  <c r="GR48" i="7"/>
  <c r="GQ48" i="7"/>
  <c r="GO48" i="7"/>
  <c r="GF48" i="7"/>
  <c r="GD48" i="7"/>
  <c r="GC48" i="7"/>
  <c r="GA48" i="7"/>
  <c r="FR48" i="7"/>
  <c r="FP48" i="7"/>
  <c r="FO48" i="7"/>
  <c r="FM48" i="7"/>
  <c r="FD48" i="7"/>
  <c r="FB48" i="7"/>
  <c r="FA48" i="7"/>
  <c r="EY48" i="7"/>
  <c r="EP48" i="7"/>
  <c r="EN48" i="7"/>
  <c r="EM48" i="7"/>
  <c r="EK48" i="7"/>
  <c r="EB48" i="7"/>
  <c r="DZ48" i="7"/>
  <c r="DY48" i="7"/>
  <c r="DW48" i="7"/>
  <c r="DN48" i="7"/>
  <c r="DL48" i="7"/>
  <c r="DK48" i="7"/>
  <c r="DI48" i="7"/>
  <c r="CZ48" i="7"/>
  <c r="CX48" i="7"/>
  <c r="CW48" i="7"/>
  <c r="CU48" i="7"/>
  <c r="CL48" i="7"/>
  <c r="CJ48" i="7"/>
  <c r="CI48" i="7"/>
  <c r="CG48" i="7"/>
  <c r="BX48" i="7"/>
  <c r="BV48" i="7"/>
  <c r="BU48" i="7"/>
  <c r="BS48" i="7"/>
  <c r="BJ48" i="7"/>
  <c r="BH48" i="7"/>
  <c r="BG48" i="7"/>
  <c r="BE48" i="7"/>
  <c r="AV48" i="7"/>
  <c r="AT48" i="7"/>
  <c r="AS48" i="7"/>
  <c r="AQ48" i="7"/>
  <c r="AH48" i="7"/>
  <c r="AF48" i="7"/>
  <c r="AE48" i="7"/>
  <c r="AC48" i="7"/>
  <c r="T48" i="7"/>
  <c r="R48" i="7"/>
  <c r="Q48" i="7"/>
  <c r="O48" i="7"/>
  <c r="F48" i="7"/>
  <c r="D48" i="7"/>
  <c r="C48" i="7"/>
  <c r="A48" i="7"/>
  <c r="IX47" i="7"/>
  <c r="IV47" i="7"/>
  <c r="IU47" i="7"/>
  <c r="IS47" i="7"/>
  <c r="IJ47" i="7"/>
  <c r="IH47" i="7"/>
  <c r="IG47" i="7"/>
  <c r="IE47" i="7"/>
  <c r="HV47" i="7"/>
  <c r="HT47" i="7"/>
  <c r="HS47" i="7"/>
  <c r="HQ47" i="7"/>
  <c r="HH47" i="7"/>
  <c r="HF47" i="7"/>
  <c r="HE47" i="7"/>
  <c r="HC47" i="7"/>
  <c r="GT47" i="7"/>
  <c r="GR47" i="7"/>
  <c r="GQ47" i="7"/>
  <c r="GO47" i="7"/>
  <c r="GF47" i="7"/>
  <c r="GD47" i="7"/>
  <c r="GC47" i="7"/>
  <c r="GA47" i="7"/>
  <c r="FR47" i="7"/>
  <c r="FP47" i="7"/>
  <c r="FO47" i="7"/>
  <c r="FM47" i="7"/>
  <c r="FD47" i="7"/>
  <c r="FB47" i="7"/>
  <c r="FA47" i="7"/>
  <c r="EY47" i="7"/>
  <c r="EP47" i="7"/>
  <c r="EN47" i="7"/>
  <c r="EM47" i="7"/>
  <c r="EK47" i="7"/>
  <c r="EB47" i="7"/>
  <c r="DZ47" i="7"/>
  <c r="DY47" i="7"/>
  <c r="DW47" i="7"/>
  <c r="DN47" i="7"/>
  <c r="DL47" i="7"/>
  <c r="DK47" i="7"/>
  <c r="DI47" i="7"/>
  <c r="CZ47" i="7"/>
  <c r="CX47" i="7"/>
  <c r="CW47" i="7"/>
  <c r="CU47" i="7"/>
  <c r="CL47" i="7"/>
  <c r="CJ47" i="7"/>
  <c r="CI47" i="7"/>
  <c r="CG47" i="7"/>
  <c r="BX47" i="7"/>
  <c r="BV47" i="7"/>
  <c r="BU47" i="7"/>
  <c r="BS47" i="7"/>
  <c r="BJ47" i="7"/>
  <c r="BG47" i="7"/>
  <c r="BE47" i="7"/>
  <c r="AV47" i="7"/>
  <c r="AT47" i="7"/>
  <c r="AS47" i="7"/>
  <c r="AQ47" i="7"/>
  <c r="AH47" i="7"/>
  <c r="AF47" i="7"/>
  <c r="AE47" i="7"/>
  <c r="AC47" i="7"/>
  <c r="T47" i="7"/>
  <c r="R47" i="7"/>
  <c r="Q47" i="7"/>
  <c r="O47" i="7"/>
  <c r="F47" i="7"/>
  <c r="D47" i="7"/>
  <c r="C47" i="7"/>
  <c r="A47" i="7"/>
  <c r="IX46" i="7"/>
  <c r="IV46" i="7"/>
  <c r="IU46" i="7"/>
  <c r="IS46" i="7"/>
  <c r="IJ46" i="7"/>
  <c r="IH46" i="7"/>
  <c r="IG46" i="7"/>
  <c r="IE46" i="7"/>
  <c r="HV46" i="7"/>
  <c r="HT46" i="7"/>
  <c r="HS46" i="7"/>
  <c r="HQ46" i="7"/>
  <c r="HH46" i="7"/>
  <c r="HF46" i="7"/>
  <c r="HE46" i="7"/>
  <c r="HC46" i="7"/>
  <c r="GT46" i="7"/>
  <c r="GR46" i="7"/>
  <c r="GQ46" i="7"/>
  <c r="GO46" i="7"/>
  <c r="GF46" i="7"/>
  <c r="GD46" i="7"/>
  <c r="GC46" i="7"/>
  <c r="GA46" i="7"/>
  <c r="FR46" i="7"/>
  <c r="FP46" i="7"/>
  <c r="FO46" i="7"/>
  <c r="FM46" i="7"/>
  <c r="FD46" i="7"/>
  <c r="FB46" i="7"/>
  <c r="FA46" i="7"/>
  <c r="EY46" i="7"/>
  <c r="EP46" i="7"/>
  <c r="EN46" i="7"/>
  <c r="EM46" i="7"/>
  <c r="EK46" i="7"/>
  <c r="EB46" i="7"/>
  <c r="DZ46" i="7"/>
  <c r="DY46" i="7"/>
  <c r="DW46" i="7"/>
  <c r="DN46" i="7"/>
  <c r="DL46" i="7"/>
  <c r="DK46" i="7"/>
  <c r="DI46" i="7"/>
  <c r="CZ46" i="7"/>
  <c r="CX46" i="7"/>
  <c r="CW46" i="7"/>
  <c r="CU46" i="7"/>
  <c r="CL46" i="7"/>
  <c r="CJ46" i="7"/>
  <c r="CI46" i="7"/>
  <c r="CG46" i="7"/>
  <c r="BX46" i="7"/>
  <c r="BV46" i="7"/>
  <c r="BU46" i="7"/>
  <c r="BS46" i="7"/>
  <c r="BJ46" i="7"/>
  <c r="BH46" i="7"/>
  <c r="BG46" i="7"/>
  <c r="BE46" i="7"/>
  <c r="AV46" i="7"/>
  <c r="AT46" i="7"/>
  <c r="AS46" i="7"/>
  <c r="AQ46" i="7"/>
  <c r="AH46" i="7"/>
  <c r="AF46" i="7"/>
  <c r="AE46" i="7"/>
  <c r="AC46" i="7"/>
  <c r="T46" i="7"/>
  <c r="R46" i="7"/>
  <c r="Q46" i="7"/>
  <c r="O46" i="7"/>
  <c r="F46" i="7"/>
  <c r="D46" i="7"/>
  <c r="C46" i="7"/>
  <c r="A46" i="7"/>
  <c r="IX45" i="7"/>
  <c r="IV45" i="7"/>
  <c r="IU45" i="7"/>
  <c r="IS45" i="7"/>
  <c r="IJ45" i="7"/>
  <c r="IH45" i="7"/>
  <c r="IG45" i="7"/>
  <c r="IE45" i="7"/>
  <c r="HV45" i="7"/>
  <c r="HT45" i="7"/>
  <c r="HS45" i="7"/>
  <c r="HQ45" i="7"/>
  <c r="HH45" i="7"/>
  <c r="HF45" i="7"/>
  <c r="HE45" i="7"/>
  <c r="HC45" i="7"/>
  <c r="GT45" i="7"/>
  <c r="GR45" i="7"/>
  <c r="GQ45" i="7"/>
  <c r="GO45" i="7"/>
  <c r="GF45" i="7"/>
  <c r="GD45" i="7"/>
  <c r="GC45" i="7"/>
  <c r="GA45" i="7"/>
  <c r="FR45" i="7"/>
  <c r="FP45" i="7"/>
  <c r="FO45" i="7"/>
  <c r="FM45" i="7"/>
  <c r="FD45" i="7"/>
  <c r="FB45" i="7"/>
  <c r="FA45" i="7"/>
  <c r="EY45" i="7"/>
  <c r="EP45" i="7"/>
  <c r="EN45" i="7"/>
  <c r="EM45" i="7"/>
  <c r="EK45" i="7"/>
  <c r="EB45" i="7"/>
  <c r="DZ45" i="7"/>
  <c r="DY45" i="7"/>
  <c r="DW45" i="7"/>
  <c r="DN45" i="7"/>
  <c r="DL45" i="7"/>
  <c r="DK45" i="7"/>
  <c r="DI45" i="7"/>
  <c r="CZ45" i="7"/>
  <c r="CX45" i="7"/>
  <c r="CW45" i="7"/>
  <c r="CU45" i="7"/>
  <c r="CL45" i="7"/>
  <c r="CJ45" i="7"/>
  <c r="CI45" i="7"/>
  <c r="CG45" i="7"/>
  <c r="BX45" i="7"/>
  <c r="BV45" i="7"/>
  <c r="BU45" i="7"/>
  <c r="BS45" i="7"/>
  <c r="BJ45" i="7"/>
  <c r="BH45" i="7"/>
  <c r="BG45" i="7"/>
  <c r="BE45" i="7"/>
  <c r="AV45" i="7"/>
  <c r="AT45" i="7"/>
  <c r="AS45" i="7"/>
  <c r="AQ45" i="7"/>
  <c r="AH45" i="7"/>
  <c r="AF45" i="7"/>
  <c r="AE45" i="7"/>
  <c r="AC45" i="7"/>
  <c r="T45" i="7"/>
  <c r="R45" i="7"/>
  <c r="Q45" i="7"/>
  <c r="O45" i="7"/>
  <c r="F45" i="7"/>
  <c r="D45" i="7"/>
  <c r="C45" i="7"/>
  <c r="A45" i="7"/>
  <c r="IX44" i="7"/>
  <c r="IV44" i="7"/>
  <c r="IU44" i="7"/>
  <c r="IS44" i="7"/>
  <c r="IJ44" i="7"/>
  <c r="IH44" i="7"/>
  <c r="IG44" i="7"/>
  <c r="IE44" i="7"/>
  <c r="HV44" i="7"/>
  <c r="HT44" i="7"/>
  <c r="HS44" i="7"/>
  <c r="HQ44" i="7"/>
  <c r="HH44" i="7"/>
  <c r="HF44" i="7"/>
  <c r="HE44" i="7"/>
  <c r="HC44" i="7"/>
  <c r="GT44" i="7"/>
  <c r="GR44" i="7"/>
  <c r="GQ44" i="7"/>
  <c r="GO44" i="7"/>
  <c r="GF44" i="7"/>
  <c r="GD44" i="7"/>
  <c r="GC44" i="7"/>
  <c r="GA44" i="7"/>
  <c r="FR44" i="7"/>
  <c r="FP44" i="7"/>
  <c r="FO44" i="7"/>
  <c r="FM44" i="7"/>
  <c r="FD44" i="7"/>
  <c r="FB44" i="7"/>
  <c r="FA44" i="7"/>
  <c r="EY44" i="7"/>
  <c r="EP44" i="7"/>
  <c r="EN44" i="7"/>
  <c r="EM44" i="7"/>
  <c r="EK44" i="7"/>
  <c r="EB44" i="7"/>
  <c r="DZ44" i="7"/>
  <c r="DY44" i="7"/>
  <c r="DW44" i="7"/>
  <c r="DN44" i="7"/>
  <c r="DL44" i="7"/>
  <c r="DK44" i="7"/>
  <c r="DI44" i="7"/>
  <c r="CZ44" i="7"/>
  <c r="CX44" i="7"/>
  <c r="CW44" i="7"/>
  <c r="CU44" i="7"/>
  <c r="CL44" i="7"/>
  <c r="CJ44" i="7"/>
  <c r="CI44" i="7"/>
  <c r="CG44" i="7"/>
  <c r="BX44" i="7"/>
  <c r="BV44" i="7"/>
  <c r="BU44" i="7"/>
  <c r="BS44" i="7"/>
  <c r="BJ44" i="7"/>
  <c r="BH44" i="7"/>
  <c r="BG44" i="7"/>
  <c r="BE44" i="7"/>
  <c r="AV44" i="7"/>
  <c r="AT44" i="7"/>
  <c r="AS44" i="7"/>
  <c r="AQ44" i="7"/>
  <c r="AH44" i="7"/>
  <c r="AF44" i="7"/>
  <c r="AE44" i="7"/>
  <c r="AC44" i="7"/>
  <c r="T44" i="7"/>
  <c r="R44" i="7"/>
  <c r="Q44" i="7"/>
  <c r="O44" i="7"/>
  <c r="F44" i="7"/>
  <c r="D44" i="7"/>
  <c r="C44" i="7"/>
  <c r="A44" i="7"/>
  <c r="IX39" i="7"/>
  <c r="IV39" i="7"/>
  <c r="IU39" i="7"/>
  <c r="IS39" i="7"/>
  <c r="IJ39" i="7"/>
  <c r="IH39" i="7"/>
  <c r="IG39" i="7"/>
  <c r="IE39" i="7"/>
  <c r="HV39" i="7"/>
  <c r="HT39" i="7"/>
  <c r="HS39" i="7"/>
  <c r="HQ39" i="7"/>
  <c r="HH39" i="7"/>
  <c r="HF39" i="7"/>
  <c r="HE39" i="7"/>
  <c r="HC39" i="7"/>
  <c r="GT39" i="7"/>
  <c r="GR39" i="7"/>
  <c r="GQ39" i="7"/>
  <c r="GO39" i="7"/>
  <c r="GF39" i="7"/>
  <c r="GD39" i="7"/>
  <c r="GC39" i="7"/>
  <c r="GA39" i="7"/>
  <c r="FR39" i="7"/>
  <c r="FP39" i="7"/>
  <c r="FO39" i="7"/>
  <c r="FM39" i="7"/>
  <c r="FD39" i="7"/>
  <c r="FB39" i="7"/>
  <c r="FA39" i="7"/>
  <c r="EY39" i="7"/>
  <c r="EP39" i="7"/>
  <c r="EN39" i="7"/>
  <c r="EM39" i="7"/>
  <c r="EK39" i="7"/>
  <c r="EB39" i="7"/>
  <c r="DZ39" i="7"/>
  <c r="DY39" i="7"/>
  <c r="DW39" i="7"/>
  <c r="CZ39" i="7"/>
  <c r="CX39" i="7"/>
  <c r="CW39" i="7"/>
  <c r="CU39" i="7"/>
  <c r="CL39" i="7"/>
  <c r="CJ39" i="7"/>
  <c r="CI39" i="7"/>
  <c r="CG39" i="7"/>
  <c r="BX39" i="7"/>
  <c r="BV39" i="7"/>
  <c r="BU39" i="7"/>
  <c r="BS39" i="7"/>
  <c r="BJ39" i="7"/>
  <c r="BH39" i="7"/>
  <c r="BG39" i="7"/>
  <c r="BE39" i="7"/>
  <c r="AV39" i="7"/>
  <c r="AT39" i="7"/>
  <c r="AS39" i="7"/>
  <c r="AQ39" i="7"/>
  <c r="AH39" i="7"/>
  <c r="AF39" i="7"/>
  <c r="AE39" i="7"/>
  <c r="AC39" i="7"/>
  <c r="T39" i="7"/>
  <c r="R39" i="7"/>
  <c r="Q39" i="7"/>
  <c r="O39" i="7"/>
  <c r="F39" i="7"/>
  <c r="D39" i="7"/>
  <c r="C39" i="7"/>
  <c r="A39" i="7"/>
  <c r="IX38" i="7"/>
  <c r="IV38" i="7"/>
  <c r="IU38" i="7"/>
  <c r="IS38" i="7"/>
  <c r="IJ38" i="7"/>
  <c r="IH38" i="7"/>
  <c r="IG38" i="7"/>
  <c r="IE38" i="7"/>
  <c r="HV38" i="7"/>
  <c r="HT38" i="7"/>
  <c r="HS38" i="7"/>
  <c r="HQ38" i="7"/>
  <c r="HH38" i="7"/>
  <c r="HF38" i="7"/>
  <c r="HE38" i="7"/>
  <c r="HC38" i="7"/>
  <c r="GT38" i="7"/>
  <c r="GR38" i="7"/>
  <c r="GQ38" i="7"/>
  <c r="GO38" i="7"/>
  <c r="GF38" i="7"/>
  <c r="GD38" i="7"/>
  <c r="GC38" i="7"/>
  <c r="GA38" i="7"/>
  <c r="FR38" i="7"/>
  <c r="FP38" i="7"/>
  <c r="FO38" i="7"/>
  <c r="FM38" i="7"/>
  <c r="FD38" i="7"/>
  <c r="FB38" i="7"/>
  <c r="FA38" i="7"/>
  <c r="EY38" i="7"/>
  <c r="EP38" i="7"/>
  <c r="EN38" i="7"/>
  <c r="EM38" i="7"/>
  <c r="EK38" i="7"/>
  <c r="EB38" i="7"/>
  <c r="DZ38" i="7"/>
  <c r="DY38" i="7"/>
  <c r="DW38" i="7"/>
  <c r="CZ38" i="7"/>
  <c r="CX38" i="7"/>
  <c r="CW38" i="7"/>
  <c r="CU38" i="7"/>
  <c r="CL38" i="7"/>
  <c r="CJ38" i="7"/>
  <c r="CI38" i="7"/>
  <c r="CG38" i="7"/>
  <c r="BX38" i="7"/>
  <c r="BV38" i="7"/>
  <c r="BU38" i="7"/>
  <c r="BS38" i="7"/>
  <c r="BJ38" i="7"/>
  <c r="BH38" i="7"/>
  <c r="BG38" i="7"/>
  <c r="BE38" i="7"/>
  <c r="AV38" i="7"/>
  <c r="AT38" i="7"/>
  <c r="AS38" i="7"/>
  <c r="AQ38" i="7"/>
  <c r="AH38" i="7"/>
  <c r="AF38" i="7"/>
  <c r="AE38" i="7"/>
  <c r="AC38" i="7"/>
  <c r="T38" i="7"/>
  <c r="R38" i="7"/>
  <c r="Q38" i="7"/>
  <c r="O38" i="7"/>
  <c r="F38" i="7"/>
  <c r="D38" i="7"/>
  <c r="C38" i="7"/>
  <c r="A38" i="7"/>
  <c r="IX37" i="7"/>
  <c r="IV37" i="7"/>
  <c r="IU37" i="7"/>
  <c r="IS37" i="7"/>
  <c r="IJ37" i="7"/>
  <c r="IH37" i="7"/>
  <c r="IG37" i="7"/>
  <c r="IE37" i="7"/>
  <c r="HV37" i="7"/>
  <c r="HT37" i="7"/>
  <c r="HS37" i="7"/>
  <c r="HQ37" i="7"/>
  <c r="HH37" i="7"/>
  <c r="HF37" i="7"/>
  <c r="HE37" i="7"/>
  <c r="HC37" i="7"/>
  <c r="GT37" i="7"/>
  <c r="GR37" i="7"/>
  <c r="GQ37" i="7"/>
  <c r="GO37" i="7"/>
  <c r="GF37" i="7"/>
  <c r="GD37" i="7"/>
  <c r="GC37" i="7"/>
  <c r="GA37" i="7"/>
  <c r="FR37" i="7"/>
  <c r="FP37" i="7"/>
  <c r="FO37" i="7"/>
  <c r="FM37" i="7"/>
  <c r="FD37" i="7"/>
  <c r="FB37" i="7"/>
  <c r="FA37" i="7"/>
  <c r="EY37" i="7"/>
  <c r="EP37" i="7"/>
  <c r="EN37" i="7"/>
  <c r="EM37" i="7"/>
  <c r="EK37" i="7"/>
  <c r="EB37" i="7"/>
  <c r="DZ37" i="7"/>
  <c r="DY37" i="7"/>
  <c r="DW37" i="7"/>
  <c r="CZ37" i="7"/>
  <c r="CX37" i="7"/>
  <c r="CW37" i="7"/>
  <c r="CU37" i="7"/>
  <c r="CL37" i="7"/>
  <c r="CJ37" i="7"/>
  <c r="CI37" i="7"/>
  <c r="CG37" i="7"/>
  <c r="BX37" i="7"/>
  <c r="BV37" i="7"/>
  <c r="BU37" i="7"/>
  <c r="BS37" i="7"/>
  <c r="BJ37" i="7"/>
  <c r="BH37" i="7"/>
  <c r="BG37" i="7"/>
  <c r="BE37" i="7"/>
  <c r="AV37" i="7"/>
  <c r="AT37" i="7"/>
  <c r="AS37" i="7"/>
  <c r="AQ37" i="7"/>
  <c r="AH37" i="7"/>
  <c r="AF37" i="7"/>
  <c r="AE37" i="7"/>
  <c r="AC37" i="7"/>
  <c r="T37" i="7"/>
  <c r="R37" i="7"/>
  <c r="Q37" i="7"/>
  <c r="O37" i="7"/>
  <c r="F37" i="7"/>
  <c r="D37" i="7"/>
  <c r="C37" i="7"/>
  <c r="A37" i="7"/>
  <c r="IX36" i="7"/>
  <c r="IV36" i="7"/>
  <c r="IU36" i="7"/>
  <c r="IS36" i="7"/>
  <c r="IJ36" i="7"/>
  <c r="IH36" i="7"/>
  <c r="IG36" i="7"/>
  <c r="IE36" i="7"/>
  <c r="HV36" i="7"/>
  <c r="HT36" i="7"/>
  <c r="HS36" i="7"/>
  <c r="HQ36" i="7"/>
  <c r="HH36" i="7"/>
  <c r="HF36" i="7"/>
  <c r="HE36" i="7"/>
  <c r="HC36" i="7"/>
  <c r="GT36" i="7"/>
  <c r="GR36" i="7"/>
  <c r="GQ36" i="7"/>
  <c r="GO36" i="7"/>
  <c r="GF36" i="7"/>
  <c r="GD36" i="7"/>
  <c r="GC36" i="7"/>
  <c r="GA36" i="7"/>
  <c r="FR36" i="7"/>
  <c r="FP36" i="7"/>
  <c r="FO36" i="7"/>
  <c r="FM36" i="7"/>
  <c r="FD36" i="7"/>
  <c r="FB36" i="7"/>
  <c r="FA36" i="7"/>
  <c r="EY36" i="7"/>
  <c r="EP36" i="7"/>
  <c r="EN36" i="7"/>
  <c r="EM36" i="7"/>
  <c r="EK36" i="7"/>
  <c r="EB36" i="7"/>
  <c r="DZ36" i="7"/>
  <c r="DY36" i="7"/>
  <c r="DW36" i="7"/>
  <c r="CZ36" i="7"/>
  <c r="CX36" i="7"/>
  <c r="CW36" i="7"/>
  <c r="CU36" i="7"/>
  <c r="CL36" i="7"/>
  <c r="CJ36" i="7"/>
  <c r="CI36" i="7"/>
  <c r="CG36" i="7"/>
  <c r="BX36" i="7"/>
  <c r="BV36" i="7"/>
  <c r="BU36" i="7"/>
  <c r="BS36" i="7"/>
  <c r="BJ36" i="7"/>
  <c r="BH36" i="7"/>
  <c r="BG36" i="7"/>
  <c r="BE36" i="7"/>
  <c r="AV36" i="7"/>
  <c r="AT36" i="7"/>
  <c r="AS36" i="7"/>
  <c r="AQ36" i="7"/>
  <c r="AH36" i="7"/>
  <c r="AF36" i="7"/>
  <c r="AE36" i="7"/>
  <c r="AC36" i="7"/>
  <c r="T36" i="7"/>
  <c r="R36" i="7"/>
  <c r="Q36" i="7"/>
  <c r="O36" i="7"/>
  <c r="F36" i="7"/>
  <c r="D36" i="7"/>
  <c r="C36" i="7"/>
  <c r="A36" i="7"/>
  <c r="IX35" i="7"/>
  <c r="IV35" i="7"/>
  <c r="IU35" i="7"/>
  <c r="IS35" i="7"/>
  <c r="IJ35" i="7"/>
  <c r="IH35" i="7"/>
  <c r="IG35" i="7"/>
  <c r="IE35" i="7"/>
  <c r="HV35" i="7"/>
  <c r="HT35" i="7"/>
  <c r="HS35" i="7"/>
  <c r="HQ35" i="7"/>
  <c r="HH35" i="7"/>
  <c r="HF35" i="7"/>
  <c r="HE35" i="7"/>
  <c r="HC35" i="7"/>
  <c r="GT35" i="7"/>
  <c r="GR35" i="7"/>
  <c r="GQ35" i="7"/>
  <c r="GO35" i="7"/>
  <c r="GF35" i="7"/>
  <c r="GD35" i="7"/>
  <c r="GC35" i="7"/>
  <c r="GA35" i="7"/>
  <c r="FR35" i="7"/>
  <c r="FP35" i="7"/>
  <c r="FO35" i="7"/>
  <c r="FM35" i="7"/>
  <c r="FD35" i="7"/>
  <c r="FB35" i="7"/>
  <c r="FA35" i="7"/>
  <c r="EY35" i="7"/>
  <c r="EP35" i="7"/>
  <c r="EN35" i="7"/>
  <c r="EM35" i="7"/>
  <c r="EK35" i="7"/>
  <c r="EB35" i="7"/>
  <c r="DZ35" i="7"/>
  <c r="DY35" i="7"/>
  <c r="DW35" i="7"/>
  <c r="CZ35" i="7"/>
  <c r="CX35" i="7"/>
  <c r="CW35" i="7"/>
  <c r="CU35" i="7"/>
  <c r="CL35" i="7"/>
  <c r="CJ35" i="7"/>
  <c r="CI35" i="7"/>
  <c r="CG35" i="7"/>
  <c r="BX35" i="7"/>
  <c r="BV35" i="7"/>
  <c r="BU35" i="7"/>
  <c r="BS35" i="7"/>
  <c r="BJ35" i="7"/>
  <c r="BH35" i="7"/>
  <c r="BG35" i="7"/>
  <c r="BE35" i="7"/>
  <c r="AV35" i="7"/>
  <c r="AT35" i="7"/>
  <c r="AS35" i="7"/>
  <c r="AQ35" i="7"/>
  <c r="AH35" i="7"/>
  <c r="AF35" i="7"/>
  <c r="AE35" i="7"/>
  <c r="AC35" i="7"/>
  <c r="T35" i="7"/>
  <c r="R35" i="7"/>
  <c r="Q35" i="7"/>
  <c r="O35" i="7"/>
  <c r="F35" i="7"/>
  <c r="D35" i="7"/>
  <c r="C35" i="7"/>
  <c r="A35" i="7"/>
  <c r="IX34" i="7"/>
  <c r="IV34" i="7"/>
  <c r="IU34" i="7"/>
  <c r="IS34" i="7"/>
  <c r="IJ34" i="7"/>
  <c r="IH34" i="7"/>
  <c r="IG34" i="7"/>
  <c r="IE34" i="7"/>
  <c r="HV34" i="7"/>
  <c r="HT34" i="7"/>
  <c r="HS34" i="7"/>
  <c r="HQ34" i="7"/>
  <c r="HH34" i="7"/>
  <c r="HF34" i="7"/>
  <c r="HE34" i="7"/>
  <c r="HC34" i="7"/>
  <c r="GT34" i="7"/>
  <c r="GR34" i="7"/>
  <c r="GQ34" i="7"/>
  <c r="GO34" i="7"/>
  <c r="GF34" i="7"/>
  <c r="GD34" i="7"/>
  <c r="GC34" i="7"/>
  <c r="GA34" i="7"/>
  <c r="FR34" i="7"/>
  <c r="FP34" i="7"/>
  <c r="FO34" i="7"/>
  <c r="FM34" i="7"/>
  <c r="FD34" i="7"/>
  <c r="FB34" i="7"/>
  <c r="FA34" i="7"/>
  <c r="EY34" i="7"/>
  <c r="EP34" i="7"/>
  <c r="EN34" i="7"/>
  <c r="EM34" i="7"/>
  <c r="EK34" i="7"/>
  <c r="EB34" i="7"/>
  <c r="DZ34" i="7"/>
  <c r="DY34" i="7"/>
  <c r="DW34" i="7"/>
  <c r="CZ34" i="7"/>
  <c r="CX34" i="7"/>
  <c r="CW34" i="7"/>
  <c r="CU34" i="7"/>
  <c r="CL34" i="7"/>
  <c r="CJ34" i="7"/>
  <c r="CI34" i="7"/>
  <c r="CG34" i="7"/>
  <c r="BX34" i="7"/>
  <c r="BV34" i="7"/>
  <c r="BU34" i="7"/>
  <c r="BS34" i="7"/>
  <c r="BJ34" i="7"/>
  <c r="BH34" i="7"/>
  <c r="BG34" i="7"/>
  <c r="BE34" i="7"/>
  <c r="AV34" i="7"/>
  <c r="AT34" i="7"/>
  <c r="AS34" i="7"/>
  <c r="AQ34" i="7"/>
  <c r="AH34" i="7"/>
  <c r="AF34" i="7"/>
  <c r="AE34" i="7"/>
  <c r="AC34" i="7"/>
  <c r="T34" i="7"/>
  <c r="R34" i="7"/>
  <c r="Q34" i="7"/>
  <c r="O34" i="7"/>
  <c r="F34" i="7"/>
  <c r="D34" i="7"/>
  <c r="C34" i="7"/>
  <c r="A34" i="7"/>
  <c r="IX29" i="7"/>
  <c r="IV29" i="7"/>
  <c r="IU29" i="7"/>
  <c r="IS29" i="7"/>
  <c r="IJ29" i="7"/>
  <c r="IH29" i="7"/>
  <c r="IG29" i="7"/>
  <c r="IE29" i="7"/>
  <c r="HV29" i="7"/>
  <c r="HT29" i="7"/>
  <c r="HS29" i="7"/>
  <c r="HQ29" i="7"/>
  <c r="HH29" i="7"/>
  <c r="HF29" i="7"/>
  <c r="HE29" i="7"/>
  <c r="HC29" i="7"/>
  <c r="GT29" i="7"/>
  <c r="GR29" i="7"/>
  <c r="GQ29" i="7"/>
  <c r="GO29" i="7"/>
  <c r="GF29" i="7"/>
  <c r="GD29" i="7"/>
  <c r="GC29" i="7"/>
  <c r="GA29" i="7"/>
  <c r="FR29" i="7"/>
  <c r="FP29" i="7"/>
  <c r="FO29" i="7"/>
  <c r="FM29" i="7"/>
  <c r="FD29" i="7"/>
  <c r="FB29" i="7"/>
  <c r="FA29" i="7"/>
  <c r="EY29" i="7"/>
  <c r="EP29" i="7"/>
  <c r="EN29" i="7"/>
  <c r="EM29" i="7"/>
  <c r="EK29" i="7"/>
  <c r="EB29" i="7"/>
  <c r="DZ29" i="7"/>
  <c r="DY29" i="7"/>
  <c r="DW29" i="7"/>
  <c r="DN29" i="7"/>
  <c r="DL29" i="7"/>
  <c r="DK29" i="7"/>
  <c r="DI29" i="7"/>
  <c r="CZ29" i="7"/>
  <c r="CX29" i="7"/>
  <c r="CW29" i="7"/>
  <c r="CU29" i="7"/>
  <c r="CL29" i="7"/>
  <c r="CJ29" i="7"/>
  <c r="CI29" i="7"/>
  <c r="CG29" i="7"/>
  <c r="BX29" i="7"/>
  <c r="BV29" i="7"/>
  <c r="BU29" i="7"/>
  <c r="BS29" i="7"/>
  <c r="BJ29" i="7"/>
  <c r="BH29" i="7"/>
  <c r="BG29" i="7"/>
  <c r="BE29" i="7"/>
  <c r="AV29" i="7"/>
  <c r="AT29" i="7"/>
  <c r="AS29" i="7"/>
  <c r="AQ29" i="7"/>
  <c r="AH29" i="7"/>
  <c r="AF29" i="7"/>
  <c r="AE29" i="7"/>
  <c r="AC29" i="7"/>
  <c r="T29" i="7"/>
  <c r="R29" i="7"/>
  <c r="Q29" i="7"/>
  <c r="O29" i="7"/>
  <c r="F29" i="7"/>
  <c r="D29" i="7"/>
  <c r="C29" i="7"/>
  <c r="A29" i="7"/>
  <c r="IX28" i="7"/>
  <c r="IV28" i="7"/>
  <c r="IU28" i="7"/>
  <c r="IS28" i="7"/>
  <c r="IJ28" i="7"/>
  <c r="IH28" i="7"/>
  <c r="IG28" i="7"/>
  <c r="IE28" i="7"/>
  <c r="HV28" i="7"/>
  <c r="HT28" i="7"/>
  <c r="HS28" i="7"/>
  <c r="HQ28" i="7"/>
  <c r="HH28" i="7"/>
  <c r="HF28" i="7"/>
  <c r="HE28" i="7"/>
  <c r="HC28" i="7"/>
  <c r="GT28" i="7"/>
  <c r="GR28" i="7"/>
  <c r="GQ28" i="7"/>
  <c r="GO28" i="7"/>
  <c r="GF28" i="7"/>
  <c r="GD28" i="7"/>
  <c r="GC28" i="7"/>
  <c r="GA28" i="7"/>
  <c r="FR28" i="7"/>
  <c r="FP28" i="7"/>
  <c r="FO28" i="7"/>
  <c r="FM28" i="7"/>
  <c r="FD28" i="7"/>
  <c r="FB28" i="7"/>
  <c r="FA28" i="7"/>
  <c r="EY28" i="7"/>
  <c r="EP28" i="7"/>
  <c r="EN28" i="7"/>
  <c r="EM28" i="7"/>
  <c r="EK28" i="7"/>
  <c r="EB28" i="7"/>
  <c r="DZ28" i="7"/>
  <c r="DY28" i="7"/>
  <c r="DW28" i="7"/>
  <c r="DN28" i="7"/>
  <c r="DL28" i="7"/>
  <c r="DK28" i="7"/>
  <c r="DI28" i="7"/>
  <c r="CZ28" i="7"/>
  <c r="CX28" i="7"/>
  <c r="CW28" i="7"/>
  <c r="CU28" i="7"/>
  <c r="CL28" i="7"/>
  <c r="CJ28" i="7"/>
  <c r="CI28" i="7"/>
  <c r="CG28" i="7"/>
  <c r="BX28" i="7"/>
  <c r="BV28" i="7"/>
  <c r="BU28" i="7"/>
  <c r="BS28" i="7"/>
  <c r="BJ28" i="7"/>
  <c r="BH28" i="7"/>
  <c r="BG28" i="7"/>
  <c r="BE28" i="7"/>
  <c r="AV28" i="7"/>
  <c r="AT28" i="7"/>
  <c r="AS28" i="7"/>
  <c r="AQ28" i="7"/>
  <c r="AH28" i="7"/>
  <c r="AF28" i="7"/>
  <c r="AE28" i="7"/>
  <c r="AC28" i="7"/>
  <c r="T28" i="7"/>
  <c r="R28" i="7"/>
  <c r="Q28" i="7"/>
  <c r="O28" i="7"/>
  <c r="F28" i="7"/>
  <c r="D28" i="7"/>
  <c r="C28" i="7"/>
  <c r="A28" i="7"/>
  <c r="IX27" i="7"/>
  <c r="IV27" i="7"/>
  <c r="IU27" i="7"/>
  <c r="IS27" i="7"/>
  <c r="IJ27" i="7"/>
  <c r="IH27" i="7"/>
  <c r="IG27" i="7"/>
  <c r="IE27" i="7"/>
  <c r="HV27" i="7"/>
  <c r="HT27" i="7"/>
  <c r="HS27" i="7"/>
  <c r="HQ27" i="7"/>
  <c r="HH27" i="7"/>
  <c r="HF27" i="7"/>
  <c r="HE27" i="7"/>
  <c r="HC27" i="7"/>
  <c r="GT27" i="7"/>
  <c r="GR27" i="7"/>
  <c r="GQ27" i="7"/>
  <c r="GO27" i="7"/>
  <c r="GF27" i="7"/>
  <c r="GD27" i="7"/>
  <c r="GC27" i="7"/>
  <c r="GA27" i="7"/>
  <c r="FR27" i="7"/>
  <c r="FP27" i="7"/>
  <c r="FO27" i="7"/>
  <c r="FM27" i="7"/>
  <c r="FD27" i="7"/>
  <c r="FB27" i="7"/>
  <c r="FA27" i="7"/>
  <c r="EY27" i="7"/>
  <c r="EP27" i="7"/>
  <c r="EN27" i="7"/>
  <c r="EM27" i="7"/>
  <c r="EK27" i="7"/>
  <c r="EB27" i="7"/>
  <c r="DZ27" i="7"/>
  <c r="DY27" i="7"/>
  <c r="DW27" i="7"/>
  <c r="DN27" i="7"/>
  <c r="DL27" i="7"/>
  <c r="DK27" i="7"/>
  <c r="DI27" i="7"/>
  <c r="CZ27" i="7"/>
  <c r="CX27" i="7"/>
  <c r="CW27" i="7"/>
  <c r="CU27" i="7"/>
  <c r="CL27" i="7"/>
  <c r="CJ27" i="7"/>
  <c r="CI27" i="7"/>
  <c r="CG27" i="7"/>
  <c r="BX27" i="7"/>
  <c r="BV27" i="7"/>
  <c r="BU27" i="7"/>
  <c r="BS27" i="7"/>
  <c r="BJ27" i="7"/>
  <c r="BH27" i="7"/>
  <c r="BG27" i="7"/>
  <c r="BE27" i="7"/>
  <c r="AV27" i="7"/>
  <c r="AT27" i="7"/>
  <c r="AS27" i="7"/>
  <c r="AQ27" i="7"/>
  <c r="AH27" i="7"/>
  <c r="AF27" i="7"/>
  <c r="AE27" i="7"/>
  <c r="AC27" i="7"/>
  <c r="T27" i="7"/>
  <c r="R27" i="7"/>
  <c r="Q27" i="7"/>
  <c r="O27" i="7"/>
  <c r="F27" i="7"/>
  <c r="D27" i="7"/>
  <c r="C27" i="7"/>
  <c r="A27" i="7"/>
  <c r="IX26" i="7"/>
  <c r="IV26" i="7"/>
  <c r="IU26" i="7"/>
  <c r="IS26" i="7"/>
  <c r="IJ26" i="7"/>
  <c r="IH26" i="7"/>
  <c r="IG26" i="7"/>
  <c r="IE26" i="7"/>
  <c r="HV26" i="7"/>
  <c r="HT26" i="7"/>
  <c r="HS26" i="7"/>
  <c r="HQ26" i="7"/>
  <c r="HH26" i="7"/>
  <c r="HF26" i="7"/>
  <c r="HE26" i="7"/>
  <c r="HC26" i="7"/>
  <c r="GT26" i="7"/>
  <c r="GR26" i="7"/>
  <c r="GQ26" i="7"/>
  <c r="GO26" i="7"/>
  <c r="GF26" i="7"/>
  <c r="GD26" i="7"/>
  <c r="GC26" i="7"/>
  <c r="GA26" i="7"/>
  <c r="FR26" i="7"/>
  <c r="FP26" i="7"/>
  <c r="FO26" i="7"/>
  <c r="FM26" i="7"/>
  <c r="FD26" i="7"/>
  <c r="FB26" i="7"/>
  <c r="FA26" i="7"/>
  <c r="EY26" i="7"/>
  <c r="EP26" i="7"/>
  <c r="EN26" i="7"/>
  <c r="EM26" i="7"/>
  <c r="EK26" i="7"/>
  <c r="EB26" i="7"/>
  <c r="DZ26" i="7"/>
  <c r="DY26" i="7"/>
  <c r="DW26" i="7"/>
  <c r="DN26" i="7"/>
  <c r="DL26" i="7"/>
  <c r="DK26" i="7"/>
  <c r="DI26" i="7"/>
  <c r="CZ26" i="7"/>
  <c r="CX26" i="7"/>
  <c r="CW26" i="7"/>
  <c r="CU26" i="7"/>
  <c r="CL26" i="7"/>
  <c r="CJ26" i="7"/>
  <c r="CI26" i="7"/>
  <c r="CG26" i="7"/>
  <c r="BX26" i="7"/>
  <c r="BV26" i="7"/>
  <c r="BU26" i="7"/>
  <c r="BS26" i="7"/>
  <c r="BJ26" i="7"/>
  <c r="BH26" i="7"/>
  <c r="BG26" i="7"/>
  <c r="BE26" i="7"/>
  <c r="AV26" i="7"/>
  <c r="AT26" i="7"/>
  <c r="AS26" i="7"/>
  <c r="AQ26" i="7"/>
  <c r="AH26" i="7"/>
  <c r="AF26" i="7"/>
  <c r="AE26" i="7"/>
  <c r="AC26" i="7"/>
  <c r="T26" i="7"/>
  <c r="R26" i="7"/>
  <c r="Q26" i="7"/>
  <c r="O26" i="7"/>
  <c r="F26" i="7"/>
  <c r="D26" i="7"/>
  <c r="C26" i="7"/>
  <c r="A26" i="7"/>
  <c r="IX25" i="7"/>
  <c r="IV25" i="7"/>
  <c r="IU25" i="7"/>
  <c r="IS25" i="7"/>
  <c r="IJ25" i="7"/>
  <c r="IH25" i="7"/>
  <c r="IG25" i="7"/>
  <c r="IE25" i="7"/>
  <c r="HV25" i="7"/>
  <c r="HT25" i="7"/>
  <c r="HS25" i="7"/>
  <c r="HQ25" i="7"/>
  <c r="HH25" i="7"/>
  <c r="HF25" i="7"/>
  <c r="HE25" i="7"/>
  <c r="HC25" i="7"/>
  <c r="GT25" i="7"/>
  <c r="GR25" i="7"/>
  <c r="GQ25" i="7"/>
  <c r="GO25" i="7"/>
  <c r="GF25" i="7"/>
  <c r="GD25" i="7"/>
  <c r="GC25" i="7"/>
  <c r="GA25" i="7"/>
  <c r="FR25" i="7"/>
  <c r="FP25" i="7"/>
  <c r="FO25" i="7"/>
  <c r="FM25" i="7"/>
  <c r="FD25" i="7"/>
  <c r="FB25" i="7"/>
  <c r="FA25" i="7"/>
  <c r="EY25" i="7"/>
  <c r="EP25" i="7"/>
  <c r="EN25" i="7"/>
  <c r="EM25" i="7"/>
  <c r="EK25" i="7"/>
  <c r="EB25" i="7"/>
  <c r="DZ25" i="7"/>
  <c r="DY25" i="7"/>
  <c r="DW25" i="7"/>
  <c r="DN25" i="7"/>
  <c r="DL25" i="7"/>
  <c r="DK25" i="7"/>
  <c r="DI25" i="7"/>
  <c r="CZ25" i="7"/>
  <c r="CX25" i="7"/>
  <c r="CW25" i="7"/>
  <c r="CU25" i="7"/>
  <c r="CL25" i="7"/>
  <c r="CJ25" i="7"/>
  <c r="CI25" i="7"/>
  <c r="CG25" i="7"/>
  <c r="BX25" i="7"/>
  <c r="BV25" i="7"/>
  <c r="BU25" i="7"/>
  <c r="BS25" i="7"/>
  <c r="BJ25" i="7"/>
  <c r="BH25" i="7"/>
  <c r="BG25" i="7"/>
  <c r="BE25" i="7"/>
  <c r="AV25" i="7"/>
  <c r="AT25" i="7"/>
  <c r="AS25" i="7"/>
  <c r="AQ25" i="7"/>
  <c r="AH25" i="7"/>
  <c r="AF25" i="7"/>
  <c r="AE25" i="7"/>
  <c r="AC25" i="7"/>
  <c r="T25" i="7"/>
  <c r="R25" i="7"/>
  <c r="Q25" i="7"/>
  <c r="O25" i="7"/>
  <c r="F25" i="7"/>
  <c r="D25" i="7"/>
  <c r="C25" i="7"/>
  <c r="A25" i="7"/>
  <c r="IX24" i="7"/>
  <c r="IV24" i="7"/>
  <c r="IU24" i="7"/>
  <c r="IS24" i="7"/>
  <c r="IJ24" i="7"/>
  <c r="IH24" i="7"/>
  <c r="IG24" i="7"/>
  <c r="IE24" i="7"/>
  <c r="HV24" i="7"/>
  <c r="HT24" i="7"/>
  <c r="HS24" i="7"/>
  <c r="HQ24" i="7"/>
  <c r="HH24" i="7"/>
  <c r="HF24" i="7"/>
  <c r="HE24" i="7"/>
  <c r="HC24" i="7"/>
  <c r="GT24" i="7"/>
  <c r="GR24" i="7"/>
  <c r="GQ24" i="7"/>
  <c r="GO24" i="7"/>
  <c r="GF24" i="7"/>
  <c r="GD24" i="7"/>
  <c r="GC24" i="7"/>
  <c r="GA24" i="7"/>
  <c r="FR24" i="7"/>
  <c r="FP24" i="7"/>
  <c r="FO24" i="7"/>
  <c r="FM24" i="7"/>
  <c r="FD24" i="7"/>
  <c r="FB24" i="7"/>
  <c r="FA24" i="7"/>
  <c r="EY24" i="7"/>
  <c r="EP24" i="7"/>
  <c r="EN24" i="7"/>
  <c r="EM24" i="7"/>
  <c r="EK24" i="7"/>
  <c r="EB24" i="7"/>
  <c r="DZ24" i="7"/>
  <c r="DY24" i="7"/>
  <c r="DW24" i="7"/>
  <c r="DN24" i="7"/>
  <c r="DL24" i="7"/>
  <c r="DK24" i="7"/>
  <c r="DI24" i="7"/>
  <c r="CZ24" i="7"/>
  <c r="CX24" i="7"/>
  <c r="CW24" i="7"/>
  <c r="CU24" i="7"/>
  <c r="CL24" i="7"/>
  <c r="CJ24" i="7"/>
  <c r="CI24" i="7"/>
  <c r="CG24" i="7"/>
  <c r="BX24" i="7"/>
  <c r="BV24" i="7"/>
  <c r="BU24" i="7"/>
  <c r="BS24" i="7"/>
  <c r="BJ24" i="7"/>
  <c r="BH24" i="7"/>
  <c r="BG24" i="7"/>
  <c r="BE24" i="7"/>
  <c r="AV24" i="7"/>
  <c r="AT24" i="7"/>
  <c r="AS24" i="7"/>
  <c r="AQ24" i="7"/>
  <c r="AH24" i="7"/>
  <c r="AF24" i="7"/>
  <c r="AE24" i="7"/>
  <c r="AC24" i="7"/>
  <c r="T24" i="7"/>
  <c r="R24" i="7"/>
  <c r="Q24" i="7"/>
  <c r="O24" i="7"/>
  <c r="F24" i="7"/>
  <c r="D24" i="7"/>
  <c r="C24" i="7"/>
  <c r="A24" i="7"/>
  <c r="IX19" i="7"/>
  <c r="IV19" i="7"/>
  <c r="IU19" i="7"/>
  <c r="IS19" i="7"/>
  <c r="IJ19" i="7"/>
  <c r="IH19" i="7"/>
  <c r="IG19" i="7"/>
  <c r="IE19" i="7"/>
  <c r="HV19" i="7"/>
  <c r="HT19" i="7"/>
  <c r="HS19" i="7"/>
  <c r="HQ19" i="7"/>
  <c r="HH19" i="7"/>
  <c r="HF19" i="7"/>
  <c r="HE19" i="7"/>
  <c r="HC19" i="7"/>
  <c r="GT19" i="7"/>
  <c r="GR19" i="7"/>
  <c r="GQ19" i="7"/>
  <c r="GO19" i="7"/>
  <c r="GF19" i="7"/>
  <c r="GD19" i="7"/>
  <c r="GC19" i="7"/>
  <c r="GA19" i="7"/>
  <c r="FR19" i="7"/>
  <c r="FP19" i="7"/>
  <c r="FO19" i="7"/>
  <c r="FM19" i="7"/>
  <c r="FD19" i="7"/>
  <c r="FB19" i="7"/>
  <c r="FA19" i="7"/>
  <c r="EY19" i="7"/>
  <c r="EP19" i="7"/>
  <c r="EN19" i="7"/>
  <c r="EM19" i="7"/>
  <c r="EK19" i="7"/>
  <c r="EB19" i="7"/>
  <c r="DZ19" i="7"/>
  <c r="DY19" i="7"/>
  <c r="DW19" i="7"/>
  <c r="DN19" i="7"/>
  <c r="DL19" i="7"/>
  <c r="DK19" i="7"/>
  <c r="DI19" i="7"/>
  <c r="CZ19" i="7"/>
  <c r="CX19" i="7"/>
  <c r="CW19" i="7"/>
  <c r="CU19" i="7"/>
  <c r="CL19" i="7"/>
  <c r="CJ19" i="7"/>
  <c r="CI19" i="7"/>
  <c r="CG19" i="7"/>
  <c r="BX19" i="7"/>
  <c r="BV19" i="7"/>
  <c r="BU19" i="7"/>
  <c r="BS19" i="7"/>
  <c r="BJ19" i="7"/>
  <c r="BH19" i="7"/>
  <c r="BG19" i="7"/>
  <c r="BE19" i="7"/>
  <c r="AV19" i="7"/>
  <c r="AT19" i="7"/>
  <c r="AS19" i="7"/>
  <c r="AQ19" i="7"/>
  <c r="AH19" i="7"/>
  <c r="AF19" i="7"/>
  <c r="AE19" i="7"/>
  <c r="AC19" i="7"/>
  <c r="T19" i="7"/>
  <c r="R19" i="7"/>
  <c r="Q19" i="7"/>
  <c r="O19" i="7"/>
  <c r="F19" i="7"/>
  <c r="D19" i="7"/>
  <c r="C19" i="7"/>
  <c r="A19" i="7"/>
  <c r="IX18" i="7"/>
  <c r="IV18" i="7"/>
  <c r="IU18" i="7"/>
  <c r="IS18" i="7"/>
  <c r="IJ18" i="7"/>
  <c r="IH18" i="7"/>
  <c r="IG18" i="7"/>
  <c r="IE18" i="7"/>
  <c r="HV18" i="7"/>
  <c r="HT18" i="7"/>
  <c r="HS18" i="7"/>
  <c r="HQ18" i="7"/>
  <c r="HH18" i="7"/>
  <c r="HF18" i="7"/>
  <c r="HE18" i="7"/>
  <c r="HC18" i="7"/>
  <c r="GT18" i="7"/>
  <c r="GR18" i="7"/>
  <c r="GQ18" i="7"/>
  <c r="GO18" i="7"/>
  <c r="GF18" i="7"/>
  <c r="GD18" i="7"/>
  <c r="GC18" i="7"/>
  <c r="GA18" i="7"/>
  <c r="FR18" i="7"/>
  <c r="FP18" i="7"/>
  <c r="FO18" i="7"/>
  <c r="FM18" i="7"/>
  <c r="FD18" i="7"/>
  <c r="FB18" i="7"/>
  <c r="FA18" i="7"/>
  <c r="EY18" i="7"/>
  <c r="EP18" i="7"/>
  <c r="EN18" i="7"/>
  <c r="EM18" i="7"/>
  <c r="EK18" i="7"/>
  <c r="EB18" i="7"/>
  <c r="DZ18" i="7"/>
  <c r="DY18" i="7"/>
  <c r="DW18" i="7"/>
  <c r="DN18" i="7"/>
  <c r="DL18" i="7"/>
  <c r="DK18" i="7"/>
  <c r="DI18" i="7"/>
  <c r="CZ18" i="7"/>
  <c r="CX18" i="7"/>
  <c r="CW18" i="7"/>
  <c r="CU18" i="7"/>
  <c r="CL18" i="7"/>
  <c r="CJ18" i="7"/>
  <c r="CI18" i="7"/>
  <c r="CG18" i="7"/>
  <c r="BX18" i="7"/>
  <c r="BV18" i="7"/>
  <c r="BU18" i="7"/>
  <c r="BS18" i="7"/>
  <c r="BJ18" i="7"/>
  <c r="BH18" i="7"/>
  <c r="BG18" i="7"/>
  <c r="BE18" i="7"/>
  <c r="AV18" i="7"/>
  <c r="AT18" i="7"/>
  <c r="AS18" i="7"/>
  <c r="AQ18" i="7"/>
  <c r="AH18" i="7"/>
  <c r="AF18" i="7"/>
  <c r="AE18" i="7"/>
  <c r="AC18" i="7"/>
  <c r="T18" i="7"/>
  <c r="R18" i="7"/>
  <c r="Q18" i="7"/>
  <c r="O18" i="7"/>
  <c r="F18" i="7"/>
  <c r="D18" i="7"/>
  <c r="C18" i="7"/>
  <c r="A18" i="7"/>
  <c r="IX17" i="7"/>
  <c r="IV17" i="7"/>
  <c r="IU17" i="7"/>
  <c r="IS17" i="7"/>
  <c r="IJ17" i="7"/>
  <c r="IH17" i="7"/>
  <c r="IG17" i="7"/>
  <c r="IE17" i="7"/>
  <c r="HV17" i="7"/>
  <c r="HT17" i="7"/>
  <c r="HS17" i="7"/>
  <c r="HQ17" i="7"/>
  <c r="HH17" i="7"/>
  <c r="HF17" i="7"/>
  <c r="HE17" i="7"/>
  <c r="HC17" i="7"/>
  <c r="GT17" i="7"/>
  <c r="GR17" i="7"/>
  <c r="GQ17" i="7"/>
  <c r="GO17" i="7"/>
  <c r="GF17" i="7"/>
  <c r="GD17" i="7"/>
  <c r="GC17" i="7"/>
  <c r="GA17" i="7"/>
  <c r="FR17" i="7"/>
  <c r="FP17" i="7"/>
  <c r="FO17" i="7"/>
  <c r="FM17" i="7"/>
  <c r="FD17" i="7"/>
  <c r="FB17" i="7"/>
  <c r="FA17" i="7"/>
  <c r="EY17" i="7"/>
  <c r="EP17" i="7"/>
  <c r="EN17" i="7"/>
  <c r="EM17" i="7"/>
  <c r="EK17" i="7"/>
  <c r="EB17" i="7"/>
  <c r="DZ17" i="7"/>
  <c r="DY17" i="7"/>
  <c r="DW17" i="7"/>
  <c r="DN17" i="7"/>
  <c r="DL17" i="7"/>
  <c r="DK17" i="7"/>
  <c r="DI17" i="7"/>
  <c r="CZ17" i="7"/>
  <c r="CX17" i="7"/>
  <c r="CW17" i="7"/>
  <c r="CU17" i="7"/>
  <c r="CL17" i="7"/>
  <c r="CJ17" i="7"/>
  <c r="CI17" i="7"/>
  <c r="CG17" i="7"/>
  <c r="BX17" i="7"/>
  <c r="BV17" i="7"/>
  <c r="BU17" i="7"/>
  <c r="BS17" i="7"/>
  <c r="BJ17" i="7"/>
  <c r="BH17" i="7"/>
  <c r="BG17" i="7"/>
  <c r="BE17" i="7"/>
  <c r="AV17" i="7"/>
  <c r="AT17" i="7"/>
  <c r="AS17" i="7"/>
  <c r="AQ17" i="7"/>
  <c r="AH17" i="7"/>
  <c r="AF17" i="7"/>
  <c r="AE17" i="7"/>
  <c r="AC17" i="7"/>
  <c r="T17" i="7"/>
  <c r="R17" i="7"/>
  <c r="Q17" i="7"/>
  <c r="O17" i="7"/>
  <c r="F17" i="7"/>
  <c r="D17" i="7"/>
  <c r="C17" i="7"/>
  <c r="A17" i="7"/>
  <c r="IX16" i="7"/>
  <c r="IV16" i="7"/>
  <c r="IU16" i="7"/>
  <c r="IS16" i="7"/>
  <c r="IJ16" i="7"/>
  <c r="IH16" i="7"/>
  <c r="IG16" i="7"/>
  <c r="IE16" i="7"/>
  <c r="HV16" i="7"/>
  <c r="HT16" i="7"/>
  <c r="HS16" i="7"/>
  <c r="HQ16" i="7"/>
  <c r="HH16" i="7"/>
  <c r="HF16" i="7"/>
  <c r="HE16" i="7"/>
  <c r="HC16" i="7"/>
  <c r="GT16" i="7"/>
  <c r="GR16" i="7"/>
  <c r="GQ16" i="7"/>
  <c r="GO16" i="7"/>
  <c r="GF16" i="7"/>
  <c r="GD16" i="7"/>
  <c r="GC16" i="7"/>
  <c r="GA16" i="7"/>
  <c r="FR16" i="7"/>
  <c r="FP16" i="7"/>
  <c r="FO16" i="7"/>
  <c r="FM16" i="7"/>
  <c r="FD16" i="7"/>
  <c r="FB16" i="7"/>
  <c r="FA16" i="7"/>
  <c r="EY16" i="7"/>
  <c r="EP16" i="7"/>
  <c r="EN16" i="7"/>
  <c r="EM16" i="7"/>
  <c r="EK16" i="7"/>
  <c r="EB16" i="7"/>
  <c r="DZ16" i="7"/>
  <c r="DY16" i="7"/>
  <c r="DW16" i="7"/>
  <c r="DN16" i="7"/>
  <c r="DL16" i="7"/>
  <c r="DK16" i="7"/>
  <c r="DI16" i="7"/>
  <c r="CZ16" i="7"/>
  <c r="CX16" i="7"/>
  <c r="CW16" i="7"/>
  <c r="CU16" i="7"/>
  <c r="CL16" i="7"/>
  <c r="CJ16" i="7"/>
  <c r="CI16" i="7"/>
  <c r="CG16" i="7"/>
  <c r="BX16" i="7"/>
  <c r="BV16" i="7"/>
  <c r="BU16" i="7"/>
  <c r="BS16" i="7"/>
  <c r="BJ16" i="7"/>
  <c r="BH16" i="7"/>
  <c r="BG16" i="7"/>
  <c r="BE16" i="7"/>
  <c r="AV16" i="7"/>
  <c r="AT16" i="7"/>
  <c r="AS16" i="7"/>
  <c r="AQ16" i="7"/>
  <c r="AH16" i="7"/>
  <c r="AF16" i="7"/>
  <c r="AE16" i="7"/>
  <c r="AC16" i="7"/>
  <c r="T16" i="7"/>
  <c r="R16" i="7"/>
  <c r="Q16" i="7"/>
  <c r="O16" i="7"/>
  <c r="F16" i="7"/>
  <c r="D16" i="7"/>
  <c r="C16" i="7"/>
  <c r="A16" i="7"/>
  <c r="IX15" i="7"/>
  <c r="IV15" i="7"/>
  <c r="IU15" i="7"/>
  <c r="IS15" i="7"/>
  <c r="IJ15" i="7"/>
  <c r="IH15" i="7"/>
  <c r="IG15" i="7"/>
  <c r="IE15" i="7"/>
  <c r="HV15" i="7"/>
  <c r="HT15" i="7"/>
  <c r="HS15" i="7"/>
  <c r="HQ15" i="7"/>
  <c r="HH15" i="7"/>
  <c r="HF15" i="7"/>
  <c r="HE15" i="7"/>
  <c r="HC15" i="7"/>
  <c r="GT15" i="7"/>
  <c r="GR15" i="7"/>
  <c r="GQ15" i="7"/>
  <c r="GO15" i="7"/>
  <c r="GF15" i="7"/>
  <c r="GD15" i="7"/>
  <c r="GC15" i="7"/>
  <c r="GA15" i="7"/>
  <c r="FR15" i="7"/>
  <c r="FP15" i="7"/>
  <c r="FO15" i="7"/>
  <c r="FM15" i="7"/>
  <c r="FD15" i="7"/>
  <c r="FB15" i="7"/>
  <c r="FA15" i="7"/>
  <c r="EY15" i="7"/>
  <c r="EP15" i="7"/>
  <c r="EN15" i="7"/>
  <c r="EM15" i="7"/>
  <c r="EK15" i="7"/>
  <c r="EB15" i="7"/>
  <c r="DZ15" i="7"/>
  <c r="DY15" i="7"/>
  <c r="DW15" i="7"/>
  <c r="DN15" i="7"/>
  <c r="DL15" i="7"/>
  <c r="DK15" i="7"/>
  <c r="DI15" i="7"/>
  <c r="CZ15" i="7"/>
  <c r="CX15" i="7"/>
  <c r="CW15" i="7"/>
  <c r="CU15" i="7"/>
  <c r="CL15" i="7"/>
  <c r="CJ15" i="7"/>
  <c r="CI15" i="7"/>
  <c r="CG15" i="7"/>
  <c r="BX15" i="7"/>
  <c r="BV15" i="7"/>
  <c r="BU15" i="7"/>
  <c r="BS15" i="7"/>
  <c r="BJ15" i="7"/>
  <c r="BH15" i="7"/>
  <c r="BG15" i="7"/>
  <c r="BE15" i="7"/>
  <c r="AV15" i="7"/>
  <c r="AT15" i="7"/>
  <c r="AS15" i="7"/>
  <c r="AQ15" i="7"/>
  <c r="AH15" i="7"/>
  <c r="AF15" i="7"/>
  <c r="AE15" i="7"/>
  <c r="AC15" i="7"/>
  <c r="T15" i="7"/>
  <c r="R15" i="7"/>
  <c r="Q15" i="7"/>
  <c r="O15" i="7"/>
  <c r="F15" i="7"/>
  <c r="D15" i="7"/>
  <c r="C15" i="7"/>
  <c r="A15" i="7"/>
  <c r="IX14" i="7"/>
  <c r="IV14" i="7"/>
  <c r="IU14" i="7"/>
  <c r="IS14" i="7"/>
  <c r="IJ14" i="7"/>
  <c r="IH14" i="7"/>
  <c r="IG14" i="7"/>
  <c r="IE14" i="7"/>
  <c r="HV14" i="7"/>
  <c r="HT14" i="7"/>
  <c r="HS14" i="7"/>
  <c r="HQ14" i="7"/>
  <c r="HH14" i="7"/>
  <c r="HF14" i="7"/>
  <c r="HE14" i="7"/>
  <c r="HC14" i="7"/>
  <c r="GT14" i="7"/>
  <c r="GR14" i="7"/>
  <c r="GQ14" i="7"/>
  <c r="GO14" i="7"/>
  <c r="GF14" i="7"/>
  <c r="GD14" i="7"/>
  <c r="GC14" i="7"/>
  <c r="GA14" i="7"/>
  <c r="FR14" i="7"/>
  <c r="FP14" i="7"/>
  <c r="FO14" i="7"/>
  <c r="FM14" i="7"/>
  <c r="FD14" i="7"/>
  <c r="FB14" i="7"/>
  <c r="FA14" i="7"/>
  <c r="EY14" i="7"/>
  <c r="EP14" i="7"/>
  <c r="EN14" i="7"/>
  <c r="EM14" i="7"/>
  <c r="EK14" i="7"/>
  <c r="EB14" i="7"/>
  <c r="DZ14" i="7"/>
  <c r="DY14" i="7"/>
  <c r="DW14" i="7"/>
  <c r="DN14" i="7"/>
  <c r="DL14" i="7"/>
  <c r="DK14" i="7"/>
  <c r="DI14" i="7"/>
  <c r="CZ14" i="7"/>
  <c r="CX14" i="7"/>
  <c r="CW14" i="7"/>
  <c r="CU14" i="7"/>
  <c r="CL14" i="7"/>
  <c r="CJ14" i="7"/>
  <c r="CI14" i="7"/>
  <c r="CG14" i="7"/>
  <c r="BX14" i="7"/>
  <c r="BV14" i="7"/>
  <c r="BU14" i="7"/>
  <c r="BS14" i="7"/>
  <c r="BJ14" i="7"/>
  <c r="BH14" i="7"/>
  <c r="BG14" i="7"/>
  <c r="BE14" i="7"/>
  <c r="AV14" i="7"/>
  <c r="AT14" i="7"/>
  <c r="AS14" i="7"/>
  <c r="AQ14" i="7"/>
  <c r="AH14" i="7"/>
  <c r="AF14" i="7"/>
  <c r="AE14" i="7"/>
  <c r="AC14" i="7"/>
  <c r="T14" i="7"/>
  <c r="R14" i="7"/>
  <c r="Q14" i="7"/>
  <c r="O14" i="7"/>
  <c r="F14" i="7"/>
  <c r="D14" i="7"/>
  <c r="C14" i="7"/>
  <c r="A14" i="7"/>
  <c r="IX9" i="7"/>
  <c r="IV9" i="7"/>
  <c r="IU9" i="7"/>
  <c r="IS9" i="7"/>
  <c r="IJ9" i="7"/>
  <c r="IH9" i="7"/>
  <c r="IG9" i="7"/>
  <c r="IE9" i="7"/>
  <c r="HV9" i="7"/>
  <c r="HT9" i="7"/>
  <c r="HS9" i="7"/>
  <c r="HQ9" i="7"/>
  <c r="HH9" i="7"/>
  <c r="HF9" i="7"/>
  <c r="HE9" i="7"/>
  <c r="HC9" i="7"/>
  <c r="GT9" i="7"/>
  <c r="GR9" i="7"/>
  <c r="GQ9" i="7"/>
  <c r="GO9" i="7"/>
  <c r="GF9" i="7"/>
  <c r="GD9" i="7"/>
  <c r="GC9" i="7"/>
  <c r="GA9" i="7"/>
  <c r="FR9" i="7"/>
  <c r="FP9" i="7"/>
  <c r="FO9" i="7"/>
  <c r="FM9" i="7"/>
  <c r="FD9" i="7"/>
  <c r="FB9" i="7"/>
  <c r="FA9" i="7"/>
  <c r="EY9" i="7"/>
  <c r="EP9" i="7"/>
  <c r="EN9" i="7"/>
  <c r="EM9" i="7"/>
  <c r="EK9" i="7"/>
  <c r="EB9" i="7"/>
  <c r="DZ9" i="7"/>
  <c r="DY9" i="7"/>
  <c r="DW9" i="7"/>
  <c r="DN9" i="7"/>
  <c r="DL9" i="7"/>
  <c r="DK9" i="7"/>
  <c r="DI9" i="7"/>
  <c r="CZ9" i="7"/>
  <c r="CX9" i="7"/>
  <c r="CW9" i="7"/>
  <c r="CU9" i="7"/>
  <c r="CL9" i="7"/>
  <c r="CJ9" i="7"/>
  <c r="CI9" i="7"/>
  <c r="CG9" i="7"/>
  <c r="BX9" i="7"/>
  <c r="BV9" i="7"/>
  <c r="BU9" i="7"/>
  <c r="BS9" i="7"/>
  <c r="BJ9" i="7"/>
  <c r="BH9" i="7"/>
  <c r="BG9" i="7"/>
  <c r="BE9" i="7"/>
  <c r="AV9" i="7"/>
  <c r="AT9" i="7"/>
  <c r="AS9" i="7"/>
  <c r="AQ9" i="7"/>
  <c r="AH9" i="7"/>
  <c r="AF9" i="7"/>
  <c r="AE9" i="7"/>
  <c r="AC9" i="7"/>
  <c r="T9" i="7"/>
  <c r="R9" i="7"/>
  <c r="Q9" i="7"/>
  <c r="O9" i="7"/>
  <c r="F9" i="7"/>
  <c r="D9" i="7"/>
  <c r="C9" i="7"/>
  <c r="A9" i="7"/>
  <c r="IX8" i="7"/>
  <c r="IV8" i="7"/>
  <c r="IU8" i="7"/>
  <c r="IS8" i="7"/>
  <c r="IJ8" i="7"/>
  <c r="IH8" i="7"/>
  <c r="IG8" i="7"/>
  <c r="IE8" i="7"/>
  <c r="HV8" i="7"/>
  <c r="HT8" i="7"/>
  <c r="HS8" i="7"/>
  <c r="HQ8" i="7"/>
  <c r="HH8" i="7"/>
  <c r="HF8" i="7"/>
  <c r="HE8" i="7"/>
  <c r="HC8" i="7"/>
  <c r="GT8" i="7"/>
  <c r="GR8" i="7"/>
  <c r="GQ8" i="7"/>
  <c r="GO8" i="7"/>
  <c r="GF8" i="7"/>
  <c r="GD8" i="7"/>
  <c r="GC8" i="7"/>
  <c r="GA8" i="7"/>
  <c r="FR8" i="7"/>
  <c r="FP8" i="7"/>
  <c r="FO8" i="7"/>
  <c r="FM8" i="7"/>
  <c r="FD8" i="7"/>
  <c r="FB8" i="7"/>
  <c r="FA8" i="7"/>
  <c r="EY8" i="7"/>
  <c r="EP8" i="7"/>
  <c r="EN8" i="7"/>
  <c r="EM8" i="7"/>
  <c r="EK8" i="7"/>
  <c r="EB8" i="7"/>
  <c r="DZ8" i="7"/>
  <c r="DY8" i="7"/>
  <c r="DW8" i="7"/>
  <c r="DN8" i="7"/>
  <c r="DL8" i="7"/>
  <c r="DK8" i="7"/>
  <c r="DI8" i="7"/>
  <c r="CZ8" i="7"/>
  <c r="CX8" i="7"/>
  <c r="CW8" i="7"/>
  <c r="CU8" i="7"/>
  <c r="CL8" i="7"/>
  <c r="CJ8" i="7"/>
  <c r="CI8" i="7"/>
  <c r="CG8" i="7"/>
  <c r="BX8" i="7"/>
  <c r="BV8" i="7"/>
  <c r="BU8" i="7"/>
  <c r="BS8" i="7"/>
  <c r="BJ8" i="7"/>
  <c r="BH8" i="7"/>
  <c r="BG8" i="7"/>
  <c r="BE8" i="7"/>
  <c r="AV8" i="7"/>
  <c r="AT8" i="7"/>
  <c r="AS8" i="7"/>
  <c r="AQ8" i="7"/>
  <c r="AH8" i="7"/>
  <c r="AF8" i="7"/>
  <c r="AE8" i="7"/>
  <c r="AC8" i="7"/>
  <c r="T8" i="7"/>
  <c r="R8" i="7"/>
  <c r="Q8" i="7"/>
  <c r="O8" i="7"/>
  <c r="F8" i="7"/>
  <c r="D8" i="7"/>
  <c r="C8" i="7"/>
  <c r="A8" i="7"/>
  <c r="IX7" i="7"/>
  <c r="IV7" i="7"/>
  <c r="IU7" i="7"/>
  <c r="IS7" i="7"/>
  <c r="IJ7" i="7"/>
  <c r="IH7" i="7"/>
  <c r="IG7" i="7"/>
  <c r="IE7" i="7"/>
  <c r="HV7" i="7"/>
  <c r="HT7" i="7"/>
  <c r="HS7" i="7"/>
  <c r="HQ7" i="7"/>
  <c r="HH7" i="7"/>
  <c r="HF7" i="7"/>
  <c r="HE7" i="7"/>
  <c r="HC7" i="7"/>
  <c r="GT7" i="7"/>
  <c r="GR7" i="7"/>
  <c r="GQ7" i="7"/>
  <c r="GO7" i="7"/>
  <c r="GF7" i="7"/>
  <c r="GD7" i="7"/>
  <c r="GC7" i="7"/>
  <c r="GA7" i="7"/>
  <c r="FR7" i="7"/>
  <c r="FP7" i="7"/>
  <c r="FO7" i="7"/>
  <c r="FM7" i="7"/>
  <c r="FD7" i="7"/>
  <c r="FB7" i="7"/>
  <c r="FA7" i="7"/>
  <c r="EY7" i="7"/>
  <c r="EP7" i="7"/>
  <c r="EN7" i="7"/>
  <c r="EM7" i="7"/>
  <c r="EK7" i="7"/>
  <c r="EB7" i="7"/>
  <c r="DZ7" i="7"/>
  <c r="DY7" i="7"/>
  <c r="DW7" i="7"/>
  <c r="DN7" i="7"/>
  <c r="DL7" i="7"/>
  <c r="DK7" i="7"/>
  <c r="DI7" i="7"/>
  <c r="CZ7" i="7"/>
  <c r="CX7" i="7"/>
  <c r="CW7" i="7"/>
  <c r="CU7" i="7"/>
  <c r="CL7" i="7"/>
  <c r="CJ7" i="7"/>
  <c r="CI7" i="7"/>
  <c r="CG7" i="7"/>
  <c r="BX7" i="7"/>
  <c r="BV7" i="7"/>
  <c r="BU7" i="7"/>
  <c r="BS7" i="7"/>
  <c r="BJ7" i="7"/>
  <c r="BH7" i="7"/>
  <c r="BG7" i="7"/>
  <c r="BE7" i="7"/>
  <c r="AV7" i="7"/>
  <c r="AT7" i="7"/>
  <c r="AS7" i="7"/>
  <c r="AQ7" i="7"/>
  <c r="AH7" i="7"/>
  <c r="AF7" i="7"/>
  <c r="AE7" i="7"/>
  <c r="AC7" i="7"/>
  <c r="T7" i="7"/>
  <c r="R7" i="7"/>
  <c r="Q7" i="7"/>
  <c r="O7" i="7"/>
  <c r="F7" i="7"/>
  <c r="D7" i="7"/>
  <c r="C7" i="7"/>
  <c r="A7" i="7"/>
  <c r="IX6" i="7"/>
  <c r="IV6" i="7"/>
  <c r="IU6" i="7"/>
  <c r="IS6" i="7"/>
  <c r="IJ6" i="7"/>
  <c r="IH6" i="7"/>
  <c r="IG6" i="7"/>
  <c r="IE6" i="7"/>
  <c r="HV6" i="7"/>
  <c r="HT6" i="7"/>
  <c r="HS6" i="7"/>
  <c r="HQ6" i="7"/>
  <c r="HH6" i="7"/>
  <c r="HF6" i="7"/>
  <c r="HE6" i="7"/>
  <c r="HC6" i="7"/>
  <c r="GT6" i="7"/>
  <c r="GR6" i="7"/>
  <c r="GQ6" i="7"/>
  <c r="GO6" i="7"/>
  <c r="GF6" i="7"/>
  <c r="GD6" i="7"/>
  <c r="GC6" i="7"/>
  <c r="GA6" i="7"/>
  <c r="FR6" i="7"/>
  <c r="FP6" i="7"/>
  <c r="FO6" i="7"/>
  <c r="FM6" i="7"/>
  <c r="FD6" i="7"/>
  <c r="FB6" i="7"/>
  <c r="FA6" i="7"/>
  <c r="EY6" i="7"/>
  <c r="EP6" i="7"/>
  <c r="EN6" i="7"/>
  <c r="EM6" i="7"/>
  <c r="EK6" i="7"/>
  <c r="EB6" i="7"/>
  <c r="DZ6" i="7"/>
  <c r="DY6" i="7"/>
  <c r="DW6" i="7"/>
  <c r="DN6" i="7"/>
  <c r="DL6" i="7"/>
  <c r="DK6" i="7"/>
  <c r="DI6" i="7"/>
  <c r="CZ6" i="7"/>
  <c r="CX6" i="7"/>
  <c r="CW6" i="7"/>
  <c r="CU6" i="7"/>
  <c r="CL6" i="7"/>
  <c r="CJ6" i="7"/>
  <c r="CI6" i="7"/>
  <c r="CG6" i="7"/>
  <c r="BX6" i="7"/>
  <c r="BV6" i="7"/>
  <c r="BU6" i="7"/>
  <c r="BS6" i="7"/>
  <c r="BJ6" i="7"/>
  <c r="BH6" i="7"/>
  <c r="BG6" i="7"/>
  <c r="BE6" i="7"/>
  <c r="AV6" i="7"/>
  <c r="AT6" i="7"/>
  <c r="AS6" i="7"/>
  <c r="AQ6" i="7"/>
  <c r="AH6" i="7"/>
  <c r="AF6" i="7"/>
  <c r="AE6" i="7"/>
  <c r="AC6" i="7"/>
  <c r="T6" i="7"/>
  <c r="R6" i="7"/>
  <c r="Q6" i="7"/>
  <c r="O6" i="7"/>
  <c r="F6" i="7"/>
  <c r="D6" i="7"/>
  <c r="C6" i="7"/>
  <c r="A6" i="7"/>
  <c r="IX5" i="7"/>
  <c r="IV5" i="7"/>
  <c r="IU5" i="7"/>
  <c r="IS5" i="7"/>
  <c r="IJ5" i="7"/>
  <c r="IH5" i="7"/>
  <c r="IG5" i="7"/>
  <c r="IE5" i="7"/>
  <c r="HV5" i="7"/>
  <c r="HT5" i="7"/>
  <c r="HS5" i="7"/>
  <c r="HQ5" i="7"/>
  <c r="HH5" i="7"/>
  <c r="HF5" i="7"/>
  <c r="HE5" i="7"/>
  <c r="HC5" i="7"/>
  <c r="GT5" i="7"/>
  <c r="GR5" i="7"/>
  <c r="GQ5" i="7"/>
  <c r="GO5" i="7"/>
  <c r="GF5" i="7"/>
  <c r="GD5" i="7"/>
  <c r="GC5" i="7"/>
  <c r="GA5" i="7"/>
  <c r="FR5" i="7"/>
  <c r="FP5" i="7"/>
  <c r="FO5" i="7"/>
  <c r="FM5" i="7"/>
  <c r="FD5" i="7"/>
  <c r="FB5" i="7"/>
  <c r="FA5" i="7"/>
  <c r="EY5" i="7"/>
  <c r="EP5" i="7"/>
  <c r="EN5" i="7"/>
  <c r="EM5" i="7"/>
  <c r="EK5" i="7"/>
  <c r="EB5" i="7"/>
  <c r="DZ5" i="7"/>
  <c r="DY5" i="7"/>
  <c r="DW5" i="7"/>
  <c r="DN5" i="7"/>
  <c r="DL5" i="7"/>
  <c r="DK5" i="7"/>
  <c r="DI5" i="7"/>
  <c r="CZ5" i="7"/>
  <c r="CX5" i="7"/>
  <c r="CW5" i="7"/>
  <c r="CU5" i="7"/>
  <c r="CL5" i="7"/>
  <c r="CJ5" i="7"/>
  <c r="CI5" i="7"/>
  <c r="CG5" i="7"/>
  <c r="BX5" i="7"/>
  <c r="BV5" i="7"/>
  <c r="BU5" i="7"/>
  <c r="BS5" i="7"/>
  <c r="BJ5" i="7"/>
  <c r="BH5" i="7"/>
  <c r="BG5" i="7"/>
  <c r="BE5" i="7"/>
  <c r="AV5" i="7"/>
  <c r="AT5" i="7"/>
  <c r="AS5" i="7"/>
  <c r="AQ5" i="7"/>
  <c r="AH5" i="7"/>
  <c r="AF5" i="7"/>
  <c r="AE5" i="7"/>
  <c r="AC5" i="7"/>
  <c r="T5" i="7"/>
  <c r="R5" i="7"/>
  <c r="Q5" i="7"/>
  <c r="O5" i="7"/>
  <c r="F5" i="7"/>
  <c r="D5" i="7"/>
  <c r="C5" i="7"/>
  <c r="A5" i="7"/>
  <c r="IX4" i="7"/>
  <c r="IV4" i="7"/>
  <c r="IU4" i="7"/>
  <c r="IS4" i="7"/>
  <c r="IJ4" i="7"/>
  <c r="IH4" i="7"/>
  <c r="IG4" i="7"/>
  <c r="IE4" i="7"/>
  <c r="HV4" i="7"/>
  <c r="HT4" i="7"/>
  <c r="HS4" i="7"/>
  <c r="HQ4" i="7"/>
  <c r="HH4" i="7"/>
  <c r="HF4" i="7"/>
  <c r="HE4" i="7"/>
  <c r="HC4" i="7"/>
  <c r="GT4" i="7"/>
  <c r="GR4" i="7"/>
  <c r="GQ4" i="7"/>
  <c r="GO4" i="7"/>
  <c r="GF4" i="7"/>
  <c r="GD4" i="7"/>
  <c r="GC4" i="7"/>
  <c r="GA4" i="7"/>
  <c r="FR4" i="7"/>
  <c r="FP4" i="7"/>
  <c r="FO4" i="7"/>
  <c r="FM4" i="7"/>
  <c r="FD4" i="7"/>
  <c r="FB4" i="7"/>
  <c r="FA4" i="7"/>
  <c r="EY4" i="7"/>
  <c r="EP4" i="7"/>
  <c r="EN4" i="7"/>
  <c r="EM4" i="7"/>
  <c r="EK4" i="7"/>
  <c r="EB4" i="7"/>
  <c r="DZ4" i="7"/>
  <c r="DY4" i="7"/>
  <c r="DW4" i="7"/>
  <c r="DN4" i="7"/>
  <c r="DL4" i="7"/>
  <c r="DK4" i="7"/>
  <c r="DI4" i="7"/>
  <c r="CZ4" i="7"/>
  <c r="CX4" i="7"/>
  <c r="CW4" i="7"/>
  <c r="CU4" i="7"/>
  <c r="CL4" i="7"/>
  <c r="CJ4" i="7"/>
  <c r="CI4" i="7"/>
  <c r="CG4" i="7"/>
  <c r="BX4" i="7"/>
  <c r="BV4" i="7"/>
  <c r="BU4" i="7"/>
  <c r="BS4" i="7"/>
  <c r="BJ4" i="7"/>
  <c r="BH4" i="7"/>
  <c r="BG4" i="7"/>
  <c r="BE4" i="7"/>
  <c r="AV4" i="7"/>
  <c r="AT4" i="7"/>
  <c r="AS4" i="7"/>
  <c r="AQ4" i="7"/>
  <c r="AH4" i="7"/>
  <c r="AF4" i="7"/>
  <c r="AE4" i="7"/>
  <c r="AC4" i="7"/>
  <c r="T4" i="7"/>
  <c r="R4" i="7"/>
  <c r="Q4" i="7"/>
  <c r="O4" i="7"/>
  <c r="F4" i="7"/>
  <c r="D4" i="7"/>
  <c r="C4" i="7"/>
  <c r="A4" i="7"/>
  <c r="IX59" i="6"/>
  <c r="IV59" i="6"/>
  <c r="IU59" i="6"/>
  <c r="IS59" i="6"/>
  <c r="IJ59" i="6"/>
  <c r="IH59" i="6"/>
  <c r="IG59" i="6"/>
  <c r="IE59" i="6"/>
  <c r="HV59" i="6"/>
  <c r="HT59" i="6"/>
  <c r="HS59" i="6"/>
  <c r="HQ59" i="6"/>
  <c r="HH59" i="6"/>
  <c r="HF59" i="6"/>
  <c r="HE59" i="6"/>
  <c r="HC59" i="6"/>
  <c r="GT59" i="6"/>
  <c r="GR59" i="6"/>
  <c r="GQ59" i="6"/>
  <c r="GO59" i="6"/>
  <c r="GF59" i="6"/>
  <c r="GD59" i="6"/>
  <c r="GC59" i="6"/>
  <c r="GA59" i="6"/>
  <c r="FR59" i="6"/>
  <c r="FP59" i="6"/>
  <c r="FO59" i="6"/>
  <c r="FM59" i="6"/>
  <c r="FD59" i="6"/>
  <c r="FB59" i="6"/>
  <c r="FA59" i="6"/>
  <c r="EY59" i="6"/>
  <c r="EN59" i="6"/>
  <c r="EM59" i="6"/>
  <c r="EK59" i="6"/>
  <c r="EB59" i="6"/>
  <c r="DZ59" i="6"/>
  <c r="DY59" i="6"/>
  <c r="DW59" i="6"/>
  <c r="DN59" i="6"/>
  <c r="DL59" i="6"/>
  <c r="DK59" i="6"/>
  <c r="DI59" i="6"/>
  <c r="CZ59" i="6"/>
  <c r="CX59" i="6"/>
  <c r="CW59" i="6"/>
  <c r="CU59" i="6"/>
  <c r="CL59" i="6"/>
  <c r="CJ59" i="6"/>
  <c r="CI59" i="6"/>
  <c r="CG59" i="6"/>
  <c r="BX59" i="6"/>
  <c r="BV59" i="6"/>
  <c r="BU59" i="6"/>
  <c r="BS59" i="6"/>
  <c r="BJ59" i="6"/>
  <c r="BH59" i="6"/>
  <c r="BG59" i="6"/>
  <c r="BE59" i="6"/>
  <c r="AV59" i="6"/>
  <c r="AT59" i="6"/>
  <c r="AS59" i="6"/>
  <c r="AQ59" i="6"/>
  <c r="AH59" i="6"/>
  <c r="AF59" i="6"/>
  <c r="AE59" i="6"/>
  <c r="AC59" i="6"/>
  <c r="T59" i="6"/>
  <c r="R59" i="6"/>
  <c r="Q59" i="6"/>
  <c r="O59" i="6"/>
  <c r="F59" i="6"/>
  <c r="D59" i="6"/>
  <c r="C59" i="6"/>
  <c r="A59" i="6"/>
  <c r="IX58" i="6"/>
  <c r="IV58" i="6"/>
  <c r="IU58" i="6"/>
  <c r="IS58" i="6"/>
  <c r="IJ58" i="6"/>
  <c r="IH58" i="6"/>
  <c r="IG58" i="6"/>
  <c r="IE58" i="6"/>
  <c r="HV58" i="6"/>
  <c r="HT58" i="6"/>
  <c r="HS58" i="6"/>
  <c r="HQ58" i="6"/>
  <c r="HH58" i="6"/>
  <c r="HF58" i="6"/>
  <c r="HE58" i="6"/>
  <c r="HC58" i="6"/>
  <c r="GT58" i="6"/>
  <c r="GR58" i="6"/>
  <c r="GQ58" i="6"/>
  <c r="GO58" i="6"/>
  <c r="GF58" i="6"/>
  <c r="GD58" i="6"/>
  <c r="GC58" i="6"/>
  <c r="GA58" i="6"/>
  <c r="FR58" i="6"/>
  <c r="FP58" i="6"/>
  <c r="FO58" i="6"/>
  <c r="FM58" i="6"/>
  <c r="FD58" i="6"/>
  <c r="FB58" i="6"/>
  <c r="FA58" i="6"/>
  <c r="EY58" i="6"/>
  <c r="EN58" i="6"/>
  <c r="EM58" i="6"/>
  <c r="EK58" i="6"/>
  <c r="EB58" i="6"/>
  <c r="DZ58" i="6"/>
  <c r="DY58" i="6"/>
  <c r="DW58" i="6"/>
  <c r="DN58" i="6"/>
  <c r="DL58" i="6"/>
  <c r="DK58" i="6"/>
  <c r="DI58" i="6"/>
  <c r="CZ58" i="6"/>
  <c r="CX58" i="6"/>
  <c r="CW58" i="6"/>
  <c r="CU58" i="6"/>
  <c r="CL58" i="6"/>
  <c r="CJ58" i="6"/>
  <c r="CI58" i="6"/>
  <c r="CG58" i="6"/>
  <c r="BX58" i="6"/>
  <c r="BV58" i="6"/>
  <c r="BU58" i="6"/>
  <c r="BS58" i="6"/>
  <c r="BJ58" i="6"/>
  <c r="BH58" i="6"/>
  <c r="BG58" i="6"/>
  <c r="BE58" i="6"/>
  <c r="AV58" i="6"/>
  <c r="AT58" i="6"/>
  <c r="AS58" i="6"/>
  <c r="AQ58" i="6"/>
  <c r="AH58" i="6"/>
  <c r="AF58" i="6"/>
  <c r="AE58" i="6"/>
  <c r="AC58" i="6"/>
  <c r="T58" i="6"/>
  <c r="R58" i="6"/>
  <c r="Q58" i="6"/>
  <c r="O58" i="6"/>
  <c r="F58" i="6"/>
  <c r="D58" i="6"/>
  <c r="C58" i="6"/>
  <c r="A58" i="6"/>
  <c r="IX57" i="6"/>
  <c r="IV57" i="6"/>
  <c r="IU57" i="6"/>
  <c r="IS57" i="6"/>
  <c r="IJ57" i="6"/>
  <c r="IH57" i="6"/>
  <c r="IG57" i="6"/>
  <c r="IE57" i="6"/>
  <c r="HV57" i="6"/>
  <c r="HT57" i="6"/>
  <c r="HS57" i="6"/>
  <c r="HQ57" i="6"/>
  <c r="HH57" i="6"/>
  <c r="HF57" i="6"/>
  <c r="HE57" i="6"/>
  <c r="HC57" i="6"/>
  <c r="GT57" i="6"/>
  <c r="GR57" i="6"/>
  <c r="GQ57" i="6"/>
  <c r="GO57" i="6"/>
  <c r="GF57" i="6"/>
  <c r="GD57" i="6"/>
  <c r="GC57" i="6"/>
  <c r="GA57" i="6"/>
  <c r="FR57" i="6"/>
  <c r="FP57" i="6"/>
  <c r="FO57" i="6"/>
  <c r="FM57" i="6"/>
  <c r="FD57" i="6"/>
  <c r="FB57" i="6"/>
  <c r="FA57" i="6"/>
  <c r="EY57" i="6"/>
  <c r="EN57" i="6"/>
  <c r="EM57" i="6"/>
  <c r="EK57" i="6"/>
  <c r="EB57" i="6"/>
  <c r="DZ57" i="6"/>
  <c r="DY57" i="6"/>
  <c r="DW57" i="6"/>
  <c r="DN57" i="6"/>
  <c r="DL57" i="6"/>
  <c r="DK57" i="6"/>
  <c r="DI57" i="6"/>
  <c r="CZ57" i="6"/>
  <c r="CX57" i="6"/>
  <c r="CW57" i="6"/>
  <c r="CU57" i="6"/>
  <c r="CL57" i="6"/>
  <c r="CJ57" i="6"/>
  <c r="CI57" i="6"/>
  <c r="CG57" i="6"/>
  <c r="BX57" i="6"/>
  <c r="BV57" i="6"/>
  <c r="BU57" i="6"/>
  <c r="BS57" i="6"/>
  <c r="BJ57" i="6"/>
  <c r="BH57" i="6"/>
  <c r="BG57" i="6"/>
  <c r="BE57" i="6"/>
  <c r="AV57" i="6"/>
  <c r="AT57" i="6"/>
  <c r="AS57" i="6"/>
  <c r="AQ57" i="6"/>
  <c r="AH57" i="6"/>
  <c r="AF57" i="6"/>
  <c r="AE57" i="6"/>
  <c r="AC57" i="6"/>
  <c r="T57" i="6"/>
  <c r="R57" i="6"/>
  <c r="Q57" i="6"/>
  <c r="O57" i="6"/>
  <c r="F57" i="6"/>
  <c r="D57" i="6"/>
  <c r="C57" i="6"/>
  <c r="A57" i="6"/>
  <c r="IX56" i="6"/>
  <c r="IV56" i="6"/>
  <c r="IU56" i="6"/>
  <c r="IS56" i="6"/>
  <c r="IJ56" i="6"/>
  <c r="IH56" i="6"/>
  <c r="IG56" i="6"/>
  <c r="IE56" i="6"/>
  <c r="HV56" i="6"/>
  <c r="HT56" i="6"/>
  <c r="HS56" i="6"/>
  <c r="HQ56" i="6"/>
  <c r="HH56" i="6"/>
  <c r="HF56" i="6"/>
  <c r="HE56" i="6"/>
  <c r="HC56" i="6"/>
  <c r="GT56" i="6"/>
  <c r="GR56" i="6"/>
  <c r="GQ56" i="6"/>
  <c r="GO56" i="6"/>
  <c r="GF56" i="6"/>
  <c r="GD56" i="6"/>
  <c r="GC56" i="6"/>
  <c r="GA56" i="6"/>
  <c r="FR56" i="6"/>
  <c r="FP56" i="6"/>
  <c r="FO56" i="6"/>
  <c r="FM56" i="6"/>
  <c r="FD56" i="6"/>
  <c r="FB56" i="6"/>
  <c r="FA56" i="6"/>
  <c r="EY56" i="6"/>
  <c r="EN56" i="6"/>
  <c r="EM56" i="6"/>
  <c r="EK56" i="6"/>
  <c r="EB56" i="6"/>
  <c r="DZ56" i="6"/>
  <c r="DY56" i="6"/>
  <c r="DW56" i="6"/>
  <c r="DN56" i="6"/>
  <c r="DL56" i="6"/>
  <c r="DK56" i="6"/>
  <c r="DI56" i="6"/>
  <c r="CZ56" i="6"/>
  <c r="CX56" i="6"/>
  <c r="CW56" i="6"/>
  <c r="CU56" i="6"/>
  <c r="CL56" i="6"/>
  <c r="CJ56" i="6"/>
  <c r="CI56" i="6"/>
  <c r="CG56" i="6"/>
  <c r="BX56" i="6"/>
  <c r="BV56" i="6"/>
  <c r="BU56" i="6"/>
  <c r="BS56" i="6"/>
  <c r="BJ56" i="6"/>
  <c r="BH56" i="6"/>
  <c r="BG56" i="6"/>
  <c r="BE56" i="6"/>
  <c r="AV56" i="6"/>
  <c r="AT56" i="6"/>
  <c r="AS56" i="6"/>
  <c r="AQ56" i="6"/>
  <c r="AH56" i="6"/>
  <c r="AF56" i="6"/>
  <c r="AE56" i="6"/>
  <c r="AC56" i="6"/>
  <c r="T56" i="6"/>
  <c r="R56" i="6"/>
  <c r="Q56" i="6"/>
  <c r="O56" i="6"/>
  <c r="F56" i="6"/>
  <c r="D56" i="6"/>
  <c r="C56" i="6"/>
  <c r="A56" i="6"/>
  <c r="IX55" i="6"/>
  <c r="IV55" i="6"/>
  <c r="IU55" i="6"/>
  <c r="IS55" i="6"/>
  <c r="IJ55" i="6"/>
  <c r="IH55" i="6"/>
  <c r="IG55" i="6"/>
  <c r="IE55" i="6"/>
  <c r="HV55" i="6"/>
  <c r="HT55" i="6"/>
  <c r="HS55" i="6"/>
  <c r="HQ55" i="6"/>
  <c r="HH55" i="6"/>
  <c r="HF55" i="6"/>
  <c r="HE55" i="6"/>
  <c r="HC55" i="6"/>
  <c r="GT55" i="6"/>
  <c r="GR55" i="6"/>
  <c r="GQ55" i="6"/>
  <c r="GO55" i="6"/>
  <c r="GF55" i="6"/>
  <c r="GD55" i="6"/>
  <c r="GC55" i="6"/>
  <c r="GA55" i="6"/>
  <c r="FR55" i="6"/>
  <c r="FP55" i="6"/>
  <c r="FO55" i="6"/>
  <c r="FM55" i="6"/>
  <c r="FD55" i="6"/>
  <c r="FB55" i="6"/>
  <c r="FA55" i="6"/>
  <c r="EY55" i="6"/>
  <c r="EN55" i="6"/>
  <c r="EM55" i="6"/>
  <c r="EK55" i="6"/>
  <c r="EB55" i="6"/>
  <c r="DZ55" i="6"/>
  <c r="DY55" i="6"/>
  <c r="DW55" i="6"/>
  <c r="DN55" i="6"/>
  <c r="DL55" i="6"/>
  <c r="DK55" i="6"/>
  <c r="DI55" i="6"/>
  <c r="CZ55" i="6"/>
  <c r="CX55" i="6"/>
  <c r="CW55" i="6"/>
  <c r="CU55" i="6"/>
  <c r="CL55" i="6"/>
  <c r="CJ55" i="6"/>
  <c r="CI55" i="6"/>
  <c r="CG55" i="6"/>
  <c r="BX55" i="6"/>
  <c r="BV55" i="6"/>
  <c r="BU55" i="6"/>
  <c r="BS55" i="6"/>
  <c r="BJ55" i="6"/>
  <c r="BH55" i="6"/>
  <c r="BG55" i="6"/>
  <c r="BE55" i="6"/>
  <c r="AV55" i="6"/>
  <c r="AT55" i="6"/>
  <c r="AS55" i="6"/>
  <c r="AQ55" i="6"/>
  <c r="AH55" i="6"/>
  <c r="AF55" i="6"/>
  <c r="AE55" i="6"/>
  <c r="AC55" i="6"/>
  <c r="T55" i="6"/>
  <c r="R55" i="6"/>
  <c r="Q55" i="6"/>
  <c r="O55" i="6"/>
  <c r="F55" i="6"/>
  <c r="D55" i="6"/>
  <c r="C55" i="6"/>
  <c r="A55" i="6"/>
  <c r="IX54" i="6"/>
  <c r="IV54" i="6"/>
  <c r="IU54" i="6"/>
  <c r="IS54" i="6"/>
  <c r="IJ54" i="6"/>
  <c r="IH54" i="6"/>
  <c r="IG54" i="6"/>
  <c r="IE54" i="6"/>
  <c r="HV54" i="6"/>
  <c r="HT54" i="6"/>
  <c r="HS54" i="6"/>
  <c r="HQ54" i="6"/>
  <c r="HH54" i="6"/>
  <c r="HF54" i="6"/>
  <c r="HE54" i="6"/>
  <c r="HC54" i="6"/>
  <c r="GT54" i="6"/>
  <c r="GR54" i="6"/>
  <c r="GQ54" i="6"/>
  <c r="GO54" i="6"/>
  <c r="GF54" i="6"/>
  <c r="GD54" i="6"/>
  <c r="GC54" i="6"/>
  <c r="GA54" i="6"/>
  <c r="FR54" i="6"/>
  <c r="FP54" i="6"/>
  <c r="FO54" i="6"/>
  <c r="FM54" i="6"/>
  <c r="FD54" i="6"/>
  <c r="FB54" i="6"/>
  <c r="FA54" i="6"/>
  <c r="EY54" i="6"/>
  <c r="EN54" i="6"/>
  <c r="EM54" i="6"/>
  <c r="EK54" i="6"/>
  <c r="EB54" i="6"/>
  <c r="DZ54" i="6"/>
  <c r="DY54" i="6"/>
  <c r="DW54" i="6"/>
  <c r="DN54" i="6"/>
  <c r="DL54" i="6"/>
  <c r="DK54" i="6"/>
  <c r="DI54" i="6"/>
  <c r="CZ54" i="6"/>
  <c r="CX54" i="6"/>
  <c r="CW54" i="6"/>
  <c r="CU54" i="6"/>
  <c r="CL54" i="6"/>
  <c r="CJ54" i="6"/>
  <c r="CI54" i="6"/>
  <c r="CG54" i="6"/>
  <c r="BX54" i="6"/>
  <c r="BV54" i="6"/>
  <c r="BU54" i="6"/>
  <c r="BS54" i="6"/>
  <c r="BJ54" i="6"/>
  <c r="BH54" i="6"/>
  <c r="BG54" i="6"/>
  <c r="BE54" i="6"/>
  <c r="AV54" i="6"/>
  <c r="AT54" i="6"/>
  <c r="AS54" i="6"/>
  <c r="AQ54" i="6"/>
  <c r="AH54" i="6"/>
  <c r="AF54" i="6"/>
  <c r="AE54" i="6"/>
  <c r="AC54" i="6"/>
  <c r="T54" i="6"/>
  <c r="R54" i="6"/>
  <c r="Q54" i="6"/>
  <c r="O54" i="6"/>
  <c r="F54" i="6"/>
  <c r="D54" i="6"/>
  <c r="C54" i="6"/>
  <c r="A54" i="6"/>
  <c r="IX49" i="6"/>
  <c r="IV49" i="6"/>
  <c r="IU49" i="6"/>
  <c r="IS49" i="6"/>
  <c r="IJ49" i="6"/>
  <c r="IH49" i="6"/>
  <c r="IG49" i="6"/>
  <c r="IE49" i="6"/>
  <c r="HV49" i="6"/>
  <c r="HT49" i="6"/>
  <c r="HS49" i="6"/>
  <c r="HQ49" i="6"/>
  <c r="HH49" i="6"/>
  <c r="HF49" i="6"/>
  <c r="HE49" i="6"/>
  <c r="HC49" i="6"/>
  <c r="GT49" i="6"/>
  <c r="GR49" i="6"/>
  <c r="GQ49" i="6"/>
  <c r="GO49" i="6"/>
  <c r="GF49" i="6"/>
  <c r="GD49" i="6"/>
  <c r="GC49" i="6"/>
  <c r="GA49" i="6"/>
  <c r="FR49" i="6"/>
  <c r="FP49" i="6"/>
  <c r="FO49" i="6"/>
  <c r="FM49" i="6"/>
  <c r="FD49" i="6"/>
  <c r="FB49" i="6"/>
  <c r="FA49" i="6"/>
  <c r="EY49" i="6"/>
  <c r="EM49" i="6"/>
  <c r="EK49" i="6"/>
  <c r="EB49" i="6"/>
  <c r="DZ49" i="6"/>
  <c r="DY49" i="6"/>
  <c r="DW49" i="6"/>
  <c r="DN49" i="6"/>
  <c r="DL49" i="6"/>
  <c r="DK49" i="6"/>
  <c r="DI49" i="6"/>
  <c r="CZ49" i="6"/>
  <c r="CX49" i="6"/>
  <c r="CW49" i="6"/>
  <c r="CU49" i="6"/>
  <c r="CL49" i="6"/>
  <c r="CJ49" i="6"/>
  <c r="CI49" i="6"/>
  <c r="CG49" i="6"/>
  <c r="BX49" i="6"/>
  <c r="BV49" i="6"/>
  <c r="BU49" i="6"/>
  <c r="BS49" i="6"/>
  <c r="BJ49" i="6"/>
  <c r="BH49" i="6"/>
  <c r="BG49" i="6"/>
  <c r="BE49" i="6"/>
  <c r="AV49" i="6"/>
  <c r="AT49" i="6"/>
  <c r="AS49" i="6"/>
  <c r="AQ49" i="6"/>
  <c r="AH49" i="6"/>
  <c r="AF49" i="6"/>
  <c r="AE49" i="6"/>
  <c r="AC49" i="6"/>
  <c r="T49" i="6"/>
  <c r="R49" i="6"/>
  <c r="Q49" i="6"/>
  <c r="O49" i="6"/>
  <c r="F49" i="6"/>
  <c r="D49" i="6"/>
  <c r="C49" i="6"/>
  <c r="A49" i="6"/>
  <c r="IX48" i="6"/>
  <c r="IV48" i="6"/>
  <c r="IU48" i="6"/>
  <c r="IS48" i="6"/>
  <c r="IJ48" i="6"/>
  <c r="IH48" i="6"/>
  <c r="IG48" i="6"/>
  <c r="IE48" i="6"/>
  <c r="HV48" i="6"/>
  <c r="HT48" i="6"/>
  <c r="HS48" i="6"/>
  <c r="HQ48" i="6"/>
  <c r="HH48" i="6"/>
  <c r="HF48" i="6"/>
  <c r="HE48" i="6"/>
  <c r="HC48" i="6"/>
  <c r="GT48" i="6"/>
  <c r="GR48" i="6"/>
  <c r="GQ48" i="6"/>
  <c r="GO48" i="6"/>
  <c r="GF48" i="6"/>
  <c r="GD48" i="6"/>
  <c r="GC48" i="6"/>
  <c r="GA48" i="6"/>
  <c r="FR48" i="6"/>
  <c r="FP48" i="6"/>
  <c r="FO48" i="6"/>
  <c r="FM48" i="6"/>
  <c r="FD48" i="6"/>
  <c r="FB48" i="6"/>
  <c r="FA48" i="6"/>
  <c r="EY48" i="6"/>
  <c r="EN48" i="6"/>
  <c r="EM48" i="6"/>
  <c r="EK48" i="6"/>
  <c r="EB48" i="6"/>
  <c r="DZ48" i="6"/>
  <c r="DY48" i="6"/>
  <c r="DW48" i="6"/>
  <c r="DN48" i="6"/>
  <c r="DL48" i="6"/>
  <c r="DK48" i="6"/>
  <c r="DI48" i="6"/>
  <c r="CZ48" i="6"/>
  <c r="CX48" i="6"/>
  <c r="CW48" i="6"/>
  <c r="CU48" i="6"/>
  <c r="CL48" i="6"/>
  <c r="CJ48" i="6"/>
  <c r="CI48" i="6"/>
  <c r="CG48" i="6"/>
  <c r="BX48" i="6"/>
  <c r="BV48" i="6"/>
  <c r="BU48" i="6"/>
  <c r="BS48" i="6"/>
  <c r="BJ48" i="6"/>
  <c r="BH48" i="6"/>
  <c r="BG48" i="6"/>
  <c r="BE48" i="6"/>
  <c r="AV48" i="6"/>
  <c r="AT48" i="6"/>
  <c r="AS48" i="6"/>
  <c r="AQ48" i="6"/>
  <c r="AH48" i="6"/>
  <c r="AF48" i="6"/>
  <c r="AE48" i="6"/>
  <c r="AC48" i="6"/>
  <c r="T48" i="6"/>
  <c r="R48" i="6"/>
  <c r="Q48" i="6"/>
  <c r="O48" i="6"/>
  <c r="F48" i="6"/>
  <c r="D48" i="6"/>
  <c r="C48" i="6"/>
  <c r="A48" i="6"/>
  <c r="IX47" i="6"/>
  <c r="IV47" i="6"/>
  <c r="IU47" i="6"/>
  <c r="IS47" i="6"/>
  <c r="IJ47" i="6"/>
  <c r="IH47" i="6"/>
  <c r="IG47" i="6"/>
  <c r="IE47" i="6"/>
  <c r="HV47" i="6"/>
  <c r="HT47" i="6"/>
  <c r="HS47" i="6"/>
  <c r="HQ47" i="6"/>
  <c r="HH47" i="6"/>
  <c r="HF47" i="6"/>
  <c r="HE47" i="6"/>
  <c r="HC47" i="6"/>
  <c r="GT47" i="6"/>
  <c r="GR47" i="6"/>
  <c r="GQ47" i="6"/>
  <c r="GO47" i="6"/>
  <c r="GF47" i="6"/>
  <c r="GD47" i="6"/>
  <c r="GC47" i="6"/>
  <c r="GA47" i="6"/>
  <c r="FR47" i="6"/>
  <c r="FP47" i="6"/>
  <c r="FO47" i="6"/>
  <c r="FM47" i="6"/>
  <c r="FD47" i="6"/>
  <c r="FB47" i="6"/>
  <c r="FA47" i="6"/>
  <c r="EY47" i="6"/>
  <c r="EN47" i="6"/>
  <c r="EM47" i="6"/>
  <c r="EK47" i="6"/>
  <c r="EB47" i="6"/>
  <c r="DZ47" i="6"/>
  <c r="DY47" i="6"/>
  <c r="DW47" i="6"/>
  <c r="DN47" i="6"/>
  <c r="DL47" i="6"/>
  <c r="DK47" i="6"/>
  <c r="DI47" i="6"/>
  <c r="CZ47" i="6"/>
  <c r="CX47" i="6"/>
  <c r="CW47" i="6"/>
  <c r="CU47" i="6"/>
  <c r="CL47" i="6"/>
  <c r="CJ47" i="6"/>
  <c r="CI47" i="6"/>
  <c r="CG47" i="6"/>
  <c r="BX47" i="6"/>
  <c r="BV47" i="6"/>
  <c r="BU47" i="6"/>
  <c r="BS47" i="6"/>
  <c r="BJ47" i="6"/>
  <c r="BH47" i="6"/>
  <c r="BG47" i="6"/>
  <c r="BE47" i="6"/>
  <c r="AV47" i="6"/>
  <c r="AT47" i="6"/>
  <c r="AS47" i="6"/>
  <c r="AQ47" i="6"/>
  <c r="AH47" i="6"/>
  <c r="AF47" i="6"/>
  <c r="AE47" i="6"/>
  <c r="AC47" i="6"/>
  <c r="T47" i="6"/>
  <c r="R47" i="6"/>
  <c r="Q47" i="6"/>
  <c r="O47" i="6"/>
  <c r="F47" i="6"/>
  <c r="D47" i="6"/>
  <c r="C47" i="6"/>
  <c r="A47" i="6"/>
  <c r="IX46" i="6"/>
  <c r="IV46" i="6"/>
  <c r="IU46" i="6"/>
  <c r="IS46" i="6"/>
  <c r="IJ46" i="6"/>
  <c r="IH46" i="6"/>
  <c r="IG46" i="6"/>
  <c r="IE46" i="6"/>
  <c r="HV46" i="6"/>
  <c r="HT46" i="6"/>
  <c r="HS46" i="6"/>
  <c r="HQ46" i="6"/>
  <c r="HH46" i="6"/>
  <c r="HF46" i="6"/>
  <c r="HE46" i="6"/>
  <c r="HC46" i="6"/>
  <c r="GT46" i="6"/>
  <c r="GR46" i="6"/>
  <c r="GQ46" i="6"/>
  <c r="GO46" i="6"/>
  <c r="GF46" i="6"/>
  <c r="GD46" i="6"/>
  <c r="GC46" i="6"/>
  <c r="GA46" i="6"/>
  <c r="FR46" i="6"/>
  <c r="FP46" i="6"/>
  <c r="FO46" i="6"/>
  <c r="FM46" i="6"/>
  <c r="FD46" i="6"/>
  <c r="FB46" i="6"/>
  <c r="FA46" i="6"/>
  <c r="EY46" i="6"/>
  <c r="EN46" i="6"/>
  <c r="EM46" i="6"/>
  <c r="EK46" i="6"/>
  <c r="EB46" i="6"/>
  <c r="DZ46" i="6"/>
  <c r="DY46" i="6"/>
  <c r="DW46" i="6"/>
  <c r="DN46" i="6"/>
  <c r="DL46" i="6"/>
  <c r="DK46" i="6"/>
  <c r="DI46" i="6"/>
  <c r="CZ46" i="6"/>
  <c r="CX46" i="6"/>
  <c r="CW46" i="6"/>
  <c r="CU46" i="6"/>
  <c r="CL46" i="6"/>
  <c r="CJ46" i="6"/>
  <c r="CI46" i="6"/>
  <c r="CG46" i="6"/>
  <c r="BX46" i="6"/>
  <c r="BV46" i="6"/>
  <c r="BU46" i="6"/>
  <c r="BS46" i="6"/>
  <c r="BJ46" i="6"/>
  <c r="BH46" i="6"/>
  <c r="BG46" i="6"/>
  <c r="BE46" i="6"/>
  <c r="AV46" i="6"/>
  <c r="AT46" i="6"/>
  <c r="AS46" i="6"/>
  <c r="AQ46" i="6"/>
  <c r="AH46" i="6"/>
  <c r="AF46" i="6"/>
  <c r="AE46" i="6"/>
  <c r="AC46" i="6"/>
  <c r="T46" i="6"/>
  <c r="R46" i="6"/>
  <c r="Q46" i="6"/>
  <c r="O46" i="6"/>
  <c r="F46" i="6"/>
  <c r="D46" i="6"/>
  <c r="C46" i="6"/>
  <c r="A46" i="6"/>
  <c r="IX45" i="6"/>
  <c r="IV45" i="6"/>
  <c r="IU45" i="6"/>
  <c r="IS45" i="6"/>
  <c r="IJ45" i="6"/>
  <c r="IH45" i="6"/>
  <c r="IG45" i="6"/>
  <c r="IE45" i="6"/>
  <c r="HV45" i="6"/>
  <c r="HT45" i="6"/>
  <c r="HS45" i="6"/>
  <c r="HQ45" i="6"/>
  <c r="HH45" i="6"/>
  <c r="HF45" i="6"/>
  <c r="HE45" i="6"/>
  <c r="HC45" i="6"/>
  <c r="GT45" i="6"/>
  <c r="GR45" i="6"/>
  <c r="GQ45" i="6"/>
  <c r="GO45" i="6"/>
  <c r="GF45" i="6"/>
  <c r="GD45" i="6"/>
  <c r="GC45" i="6"/>
  <c r="GA45" i="6"/>
  <c r="FR45" i="6"/>
  <c r="FP45" i="6"/>
  <c r="FO45" i="6"/>
  <c r="FM45" i="6"/>
  <c r="FD45" i="6"/>
  <c r="FB45" i="6"/>
  <c r="FA45" i="6"/>
  <c r="EY45" i="6"/>
  <c r="EN45" i="6"/>
  <c r="EM45" i="6"/>
  <c r="EK45" i="6"/>
  <c r="EB45" i="6"/>
  <c r="DZ45" i="6"/>
  <c r="DY45" i="6"/>
  <c r="DW45" i="6"/>
  <c r="DN45" i="6"/>
  <c r="DL45" i="6"/>
  <c r="DK45" i="6"/>
  <c r="DI45" i="6"/>
  <c r="CZ45" i="6"/>
  <c r="CX45" i="6"/>
  <c r="CW45" i="6"/>
  <c r="CU45" i="6"/>
  <c r="CL45" i="6"/>
  <c r="CJ45" i="6"/>
  <c r="CI45" i="6"/>
  <c r="CG45" i="6"/>
  <c r="BX45" i="6"/>
  <c r="BV45" i="6"/>
  <c r="BU45" i="6"/>
  <c r="BS45" i="6"/>
  <c r="BJ45" i="6"/>
  <c r="BH45" i="6"/>
  <c r="BG45" i="6"/>
  <c r="BE45" i="6"/>
  <c r="AV45" i="6"/>
  <c r="AT45" i="6"/>
  <c r="AS45" i="6"/>
  <c r="AQ45" i="6"/>
  <c r="AH45" i="6"/>
  <c r="AF45" i="6"/>
  <c r="AE45" i="6"/>
  <c r="AC45" i="6"/>
  <c r="T45" i="6"/>
  <c r="R45" i="6"/>
  <c r="Q45" i="6"/>
  <c r="O45" i="6"/>
  <c r="F45" i="6"/>
  <c r="D45" i="6"/>
  <c r="C45" i="6"/>
  <c r="A45" i="6"/>
  <c r="IX44" i="6"/>
  <c r="IV44" i="6"/>
  <c r="IU44" i="6"/>
  <c r="IS44" i="6"/>
  <c r="IJ44" i="6"/>
  <c r="IH44" i="6"/>
  <c r="IG44" i="6"/>
  <c r="IE44" i="6"/>
  <c r="HV44" i="6"/>
  <c r="HT44" i="6"/>
  <c r="HS44" i="6"/>
  <c r="HQ44" i="6"/>
  <c r="HH44" i="6"/>
  <c r="HF44" i="6"/>
  <c r="HE44" i="6"/>
  <c r="HC44" i="6"/>
  <c r="GT44" i="6"/>
  <c r="GR44" i="6"/>
  <c r="GQ44" i="6"/>
  <c r="GO44" i="6"/>
  <c r="GF44" i="6"/>
  <c r="GD44" i="6"/>
  <c r="GC44" i="6"/>
  <c r="GA44" i="6"/>
  <c r="FR44" i="6"/>
  <c r="FP44" i="6"/>
  <c r="FO44" i="6"/>
  <c r="FM44" i="6"/>
  <c r="FD44" i="6"/>
  <c r="FB44" i="6"/>
  <c r="FA44" i="6"/>
  <c r="EY44" i="6"/>
  <c r="EN44" i="6"/>
  <c r="EM44" i="6"/>
  <c r="EK44" i="6"/>
  <c r="EB44" i="6"/>
  <c r="DZ44" i="6"/>
  <c r="DY44" i="6"/>
  <c r="DW44" i="6"/>
  <c r="DN44" i="6"/>
  <c r="DL44" i="6"/>
  <c r="DK44" i="6"/>
  <c r="DI44" i="6"/>
  <c r="CZ44" i="6"/>
  <c r="CX44" i="6"/>
  <c r="CW44" i="6"/>
  <c r="CU44" i="6"/>
  <c r="CL44" i="6"/>
  <c r="CJ44" i="6"/>
  <c r="CI44" i="6"/>
  <c r="CG44" i="6"/>
  <c r="BX44" i="6"/>
  <c r="BV44" i="6"/>
  <c r="BU44" i="6"/>
  <c r="BS44" i="6"/>
  <c r="BJ44" i="6"/>
  <c r="BH44" i="6"/>
  <c r="BG44" i="6"/>
  <c r="BE44" i="6"/>
  <c r="AV44" i="6"/>
  <c r="AT44" i="6"/>
  <c r="AS44" i="6"/>
  <c r="AQ44" i="6"/>
  <c r="AH44" i="6"/>
  <c r="AF44" i="6"/>
  <c r="AE44" i="6"/>
  <c r="AC44" i="6"/>
  <c r="T44" i="6"/>
  <c r="R44" i="6"/>
  <c r="Q44" i="6"/>
  <c r="O44" i="6"/>
  <c r="F44" i="6"/>
  <c r="D44" i="6"/>
  <c r="C44" i="6"/>
  <c r="A44" i="6"/>
  <c r="IX39" i="6"/>
  <c r="IV39" i="6"/>
  <c r="IU39" i="6"/>
  <c r="IS39" i="6"/>
  <c r="IJ39" i="6"/>
  <c r="IH39" i="6"/>
  <c r="IG39" i="6"/>
  <c r="IE39" i="6"/>
  <c r="HV39" i="6"/>
  <c r="HT39" i="6"/>
  <c r="HS39" i="6"/>
  <c r="HQ39" i="6"/>
  <c r="HH39" i="6"/>
  <c r="HF39" i="6"/>
  <c r="HE39" i="6"/>
  <c r="HC39" i="6"/>
  <c r="GT39" i="6"/>
  <c r="GR39" i="6"/>
  <c r="GQ39" i="6"/>
  <c r="GO39" i="6"/>
  <c r="GF39" i="6"/>
  <c r="GD39" i="6"/>
  <c r="GC39" i="6"/>
  <c r="GA39" i="6"/>
  <c r="FR39" i="6"/>
  <c r="FP39" i="6"/>
  <c r="FO39" i="6"/>
  <c r="FM39" i="6"/>
  <c r="FD39" i="6"/>
  <c r="FB39" i="6"/>
  <c r="FA39" i="6"/>
  <c r="EY39" i="6"/>
  <c r="EN39" i="6"/>
  <c r="EM39" i="6"/>
  <c r="EK39" i="6"/>
  <c r="EB39" i="6"/>
  <c r="DZ39" i="6"/>
  <c r="DY39" i="6"/>
  <c r="DW39" i="6"/>
  <c r="CZ39" i="6"/>
  <c r="CX39" i="6"/>
  <c r="CW39" i="6"/>
  <c r="CU39" i="6"/>
  <c r="CL39" i="6"/>
  <c r="CJ39" i="6"/>
  <c r="CI39" i="6"/>
  <c r="CG39" i="6"/>
  <c r="BX39" i="6"/>
  <c r="BV39" i="6"/>
  <c r="BU39" i="6"/>
  <c r="BS39" i="6"/>
  <c r="BJ39" i="6"/>
  <c r="BH39" i="6"/>
  <c r="BG39" i="6"/>
  <c r="BE39" i="6"/>
  <c r="AV39" i="6"/>
  <c r="AT39" i="6"/>
  <c r="AS39" i="6"/>
  <c r="AQ39" i="6"/>
  <c r="AH39" i="6"/>
  <c r="AF39" i="6"/>
  <c r="AE39" i="6"/>
  <c r="AC39" i="6"/>
  <c r="T39" i="6"/>
  <c r="R39" i="6"/>
  <c r="Q39" i="6"/>
  <c r="O39" i="6"/>
  <c r="F39" i="6"/>
  <c r="D39" i="6"/>
  <c r="C39" i="6"/>
  <c r="A39" i="6"/>
  <c r="IX38" i="6"/>
  <c r="IV38" i="6"/>
  <c r="IU38" i="6"/>
  <c r="IS38" i="6"/>
  <c r="IJ38" i="6"/>
  <c r="IH38" i="6"/>
  <c r="IG38" i="6"/>
  <c r="IE38" i="6"/>
  <c r="HV38" i="6"/>
  <c r="HT38" i="6"/>
  <c r="HS38" i="6"/>
  <c r="HQ38" i="6"/>
  <c r="HH38" i="6"/>
  <c r="HF38" i="6"/>
  <c r="HE38" i="6"/>
  <c r="HC38" i="6"/>
  <c r="GT38" i="6"/>
  <c r="GR38" i="6"/>
  <c r="GQ38" i="6"/>
  <c r="GO38" i="6"/>
  <c r="GF38" i="6"/>
  <c r="GD38" i="6"/>
  <c r="GC38" i="6"/>
  <c r="GA38" i="6"/>
  <c r="FR38" i="6"/>
  <c r="FP38" i="6"/>
  <c r="FO38" i="6"/>
  <c r="FM38" i="6"/>
  <c r="FD38" i="6"/>
  <c r="FB38" i="6"/>
  <c r="FA38" i="6"/>
  <c r="EY38" i="6"/>
  <c r="EN38" i="6"/>
  <c r="EM38" i="6"/>
  <c r="EK38" i="6"/>
  <c r="EB38" i="6"/>
  <c r="DZ38" i="6"/>
  <c r="DY38" i="6"/>
  <c r="DW38" i="6"/>
  <c r="CZ38" i="6"/>
  <c r="CX38" i="6"/>
  <c r="CW38" i="6"/>
  <c r="CU38" i="6"/>
  <c r="CL38" i="6"/>
  <c r="CJ38" i="6"/>
  <c r="CI38" i="6"/>
  <c r="CG38" i="6"/>
  <c r="BX38" i="6"/>
  <c r="BV38" i="6"/>
  <c r="BU38" i="6"/>
  <c r="BS38" i="6"/>
  <c r="BJ38" i="6"/>
  <c r="BH38" i="6"/>
  <c r="BG38" i="6"/>
  <c r="BE38" i="6"/>
  <c r="AV38" i="6"/>
  <c r="AT38" i="6"/>
  <c r="AS38" i="6"/>
  <c r="AQ38" i="6"/>
  <c r="AH38" i="6"/>
  <c r="AF38" i="6"/>
  <c r="AE38" i="6"/>
  <c r="AC38" i="6"/>
  <c r="T38" i="6"/>
  <c r="R38" i="6"/>
  <c r="Q38" i="6"/>
  <c r="O38" i="6"/>
  <c r="F38" i="6"/>
  <c r="D38" i="6"/>
  <c r="C38" i="6"/>
  <c r="A38" i="6"/>
  <c r="IX37" i="6"/>
  <c r="IV37" i="6"/>
  <c r="IU37" i="6"/>
  <c r="IS37" i="6"/>
  <c r="IJ37" i="6"/>
  <c r="IH37" i="6"/>
  <c r="IG37" i="6"/>
  <c r="IE37" i="6"/>
  <c r="HV37" i="6"/>
  <c r="HT37" i="6"/>
  <c r="HS37" i="6"/>
  <c r="HQ37" i="6"/>
  <c r="HH37" i="6"/>
  <c r="HF37" i="6"/>
  <c r="HE37" i="6"/>
  <c r="HC37" i="6"/>
  <c r="GT37" i="6"/>
  <c r="GR37" i="6"/>
  <c r="GQ37" i="6"/>
  <c r="GO37" i="6"/>
  <c r="GF37" i="6"/>
  <c r="GD37" i="6"/>
  <c r="GC37" i="6"/>
  <c r="GA37" i="6"/>
  <c r="FR37" i="6"/>
  <c r="FP37" i="6"/>
  <c r="FO37" i="6"/>
  <c r="FM37" i="6"/>
  <c r="FD37" i="6"/>
  <c r="FB37" i="6"/>
  <c r="FA37" i="6"/>
  <c r="EY37" i="6"/>
  <c r="EN37" i="6"/>
  <c r="EM37" i="6"/>
  <c r="EK37" i="6"/>
  <c r="EB37" i="6"/>
  <c r="DZ37" i="6"/>
  <c r="DY37" i="6"/>
  <c r="DW37" i="6"/>
  <c r="CZ37" i="6"/>
  <c r="CX37" i="6"/>
  <c r="CW37" i="6"/>
  <c r="CU37" i="6"/>
  <c r="CL37" i="6"/>
  <c r="CJ37" i="6"/>
  <c r="CI37" i="6"/>
  <c r="CG37" i="6"/>
  <c r="BX37" i="6"/>
  <c r="BV37" i="6"/>
  <c r="BU37" i="6"/>
  <c r="BS37" i="6"/>
  <c r="BJ37" i="6"/>
  <c r="BH37" i="6"/>
  <c r="BG37" i="6"/>
  <c r="BE37" i="6"/>
  <c r="AV37" i="6"/>
  <c r="AT37" i="6"/>
  <c r="AS37" i="6"/>
  <c r="AQ37" i="6"/>
  <c r="AH37" i="6"/>
  <c r="AF37" i="6"/>
  <c r="AE37" i="6"/>
  <c r="AC37" i="6"/>
  <c r="T37" i="6"/>
  <c r="R37" i="6"/>
  <c r="Q37" i="6"/>
  <c r="O37" i="6"/>
  <c r="F37" i="6"/>
  <c r="D37" i="6"/>
  <c r="C37" i="6"/>
  <c r="A37" i="6"/>
  <c r="IX36" i="6"/>
  <c r="IV36" i="6"/>
  <c r="IU36" i="6"/>
  <c r="IS36" i="6"/>
  <c r="IJ36" i="6"/>
  <c r="IH36" i="6"/>
  <c r="IG36" i="6"/>
  <c r="IE36" i="6"/>
  <c r="HV36" i="6"/>
  <c r="HT36" i="6"/>
  <c r="HS36" i="6"/>
  <c r="HQ36" i="6"/>
  <c r="HH36" i="6"/>
  <c r="HF36" i="6"/>
  <c r="HE36" i="6"/>
  <c r="HC36" i="6"/>
  <c r="GT36" i="6"/>
  <c r="GR36" i="6"/>
  <c r="GQ36" i="6"/>
  <c r="GO36" i="6"/>
  <c r="GF36" i="6"/>
  <c r="GD36" i="6"/>
  <c r="GC36" i="6"/>
  <c r="GA36" i="6"/>
  <c r="FR36" i="6"/>
  <c r="FP36" i="6"/>
  <c r="FO36" i="6"/>
  <c r="FM36" i="6"/>
  <c r="FD36" i="6"/>
  <c r="FB36" i="6"/>
  <c r="FA36" i="6"/>
  <c r="EY36" i="6"/>
  <c r="EN36" i="6"/>
  <c r="EM36" i="6"/>
  <c r="EK36" i="6"/>
  <c r="EB36" i="6"/>
  <c r="DZ36" i="6"/>
  <c r="DY36" i="6"/>
  <c r="DW36" i="6"/>
  <c r="CZ36" i="6"/>
  <c r="CX36" i="6"/>
  <c r="CW36" i="6"/>
  <c r="CU36" i="6"/>
  <c r="CL36" i="6"/>
  <c r="CJ36" i="6"/>
  <c r="CI36" i="6"/>
  <c r="CG36" i="6"/>
  <c r="BX36" i="6"/>
  <c r="BV36" i="6"/>
  <c r="BU36" i="6"/>
  <c r="BS36" i="6"/>
  <c r="BJ36" i="6"/>
  <c r="BH36" i="6"/>
  <c r="BG36" i="6"/>
  <c r="BE36" i="6"/>
  <c r="AV36" i="6"/>
  <c r="AT36" i="6"/>
  <c r="AS36" i="6"/>
  <c r="AQ36" i="6"/>
  <c r="AH36" i="6"/>
  <c r="AF36" i="6"/>
  <c r="AE36" i="6"/>
  <c r="AC36" i="6"/>
  <c r="T36" i="6"/>
  <c r="R36" i="6"/>
  <c r="Q36" i="6"/>
  <c r="O36" i="6"/>
  <c r="F36" i="6"/>
  <c r="D36" i="6"/>
  <c r="C36" i="6"/>
  <c r="A36" i="6"/>
  <c r="IX35" i="6"/>
  <c r="IV35" i="6"/>
  <c r="IU35" i="6"/>
  <c r="IS35" i="6"/>
  <c r="IJ35" i="6"/>
  <c r="IH35" i="6"/>
  <c r="IG35" i="6"/>
  <c r="IE35" i="6"/>
  <c r="HV35" i="6"/>
  <c r="HT35" i="6"/>
  <c r="HS35" i="6"/>
  <c r="HQ35" i="6"/>
  <c r="HH35" i="6"/>
  <c r="HF35" i="6"/>
  <c r="HE35" i="6"/>
  <c r="HC35" i="6"/>
  <c r="GT35" i="6"/>
  <c r="GR35" i="6"/>
  <c r="GQ35" i="6"/>
  <c r="GO35" i="6"/>
  <c r="GF35" i="6"/>
  <c r="GD35" i="6"/>
  <c r="GC35" i="6"/>
  <c r="GA35" i="6"/>
  <c r="FR35" i="6"/>
  <c r="FP35" i="6"/>
  <c r="FO35" i="6"/>
  <c r="FM35" i="6"/>
  <c r="FD35" i="6"/>
  <c r="FB35" i="6"/>
  <c r="FA35" i="6"/>
  <c r="EY35" i="6"/>
  <c r="EN35" i="6"/>
  <c r="EM35" i="6"/>
  <c r="EK35" i="6"/>
  <c r="EB35" i="6"/>
  <c r="DZ35" i="6"/>
  <c r="DY35" i="6"/>
  <c r="DW35" i="6"/>
  <c r="CZ35" i="6"/>
  <c r="CX35" i="6"/>
  <c r="CW35" i="6"/>
  <c r="CU35" i="6"/>
  <c r="CL35" i="6"/>
  <c r="CJ35" i="6"/>
  <c r="CI35" i="6"/>
  <c r="CG35" i="6"/>
  <c r="BX35" i="6"/>
  <c r="BV35" i="6"/>
  <c r="BU35" i="6"/>
  <c r="BS35" i="6"/>
  <c r="BJ35" i="6"/>
  <c r="BH35" i="6"/>
  <c r="BG35" i="6"/>
  <c r="BE35" i="6"/>
  <c r="AV35" i="6"/>
  <c r="AT35" i="6"/>
  <c r="AS35" i="6"/>
  <c r="AQ35" i="6"/>
  <c r="AH35" i="6"/>
  <c r="AF35" i="6"/>
  <c r="AE35" i="6"/>
  <c r="AC35" i="6"/>
  <c r="T35" i="6"/>
  <c r="R35" i="6"/>
  <c r="Q35" i="6"/>
  <c r="O35" i="6"/>
  <c r="F35" i="6"/>
  <c r="D35" i="6"/>
  <c r="C35" i="6"/>
  <c r="A35" i="6"/>
  <c r="IX34" i="6"/>
  <c r="IV34" i="6"/>
  <c r="IU34" i="6"/>
  <c r="IS34" i="6"/>
  <c r="IJ34" i="6"/>
  <c r="IH34" i="6"/>
  <c r="IG34" i="6"/>
  <c r="IE34" i="6"/>
  <c r="HV34" i="6"/>
  <c r="HT34" i="6"/>
  <c r="HS34" i="6"/>
  <c r="HQ34" i="6"/>
  <c r="HH34" i="6"/>
  <c r="HF34" i="6"/>
  <c r="HE34" i="6"/>
  <c r="HC34" i="6"/>
  <c r="GT34" i="6"/>
  <c r="GR34" i="6"/>
  <c r="GQ34" i="6"/>
  <c r="GO34" i="6"/>
  <c r="GF34" i="6"/>
  <c r="GD34" i="6"/>
  <c r="GC34" i="6"/>
  <c r="GA34" i="6"/>
  <c r="FR34" i="6"/>
  <c r="FP34" i="6"/>
  <c r="FO34" i="6"/>
  <c r="FM34" i="6"/>
  <c r="FD34" i="6"/>
  <c r="FB34" i="6"/>
  <c r="FA34" i="6"/>
  <c r="EY34" i="6"/>
  <c r="EN34" i="6"/>
  <c r="EM34" i="6"/>
  <c r="EK34" i="6"/>
  <c r="EB34" i="6"/>
  <c r="DZ34" i="6"/>
  <c r="DY34" i="6"/>
  <c r="DW34" i="6"/>
  <c r="CZ34" i="6"/>
  <c r="CX34" i="6"/>
  <c r="CW34" i="6"/>
  <c r="CU34" i="6"/>
  <c r="CL34" i="6"/>
  <c r="CJ34" i="6"/>
  <c r="CI34" i="6"/>
  <c r="CG34" i="6"/>
  <c r="BX34" i="6"/>
  <c r="BV34" i="6"/>
  <c r="BU34" i="6"/>
  <c r="BS34" i="6"/>
  <c r="BJ34" i="6"/>
  <c r="BH34" i="6"/>
  <c r="BG34" i="6"/>
  <c r="BE34" i="6"/>
  <c r="AV34" i="6"/>
  <c r="AT34" i="6"/>
  <c r="AS34" i="6"/>
  <c r="AQ34" i="6"/>
  <c r="AH34" i="6"/>
  <c r="AF34" i="6"/>
  <c r="AE34" i="6"/>
  <c r="AC34" i="6"/>
  <c r="T34" i="6"/>
  <c r="R34" i="6"/>
  <c r="Q34" i="6"/>
  <c r="O34" i="6"/>
  <c r="F34" i="6"/>
  <c r="D34" i="6"/>
  <c r="C34" i="6"/>
  <c r="A34" i="6"/>
  <c r="IX29" i="6"/>
  <c r="IV29" i="6"/>
  <c r="IU29" i="6"/>
  <c r="IS29" i="6"/>
  <c r="IJ29" i="6"/>
  <c r="IH29" i="6"/>
  <c r="IG29" i="6"/>
  <c r="IE29" i="6"/>
  <c r="HV29" i="6"/>
  <c r="HT29" i="6"/>
  <c r="HS29" i="6"/>
  <c r="HQ29" i="6"/>
  <c r="HH29" i="6"/>
  <c r="HF29" i="6"/>
  <c r="HE29" i="6"/>
  <c r="HC29" i="6"/>
  <c r="GT29" i="6"/>
  <c r="GR29" i="6"/>
  <c r="GQ29" i="6"/>
  <c r="GO29" i="6"/>
  <c r="GF29" i="6"/>
  <c r="GD29" i="6"/>
  <c r="GC29" i="6"/>
  <c r="GA29" i="6"/>
  <c r="FP29" i="6"/>
  <c r="FO29" i="6"/>
  <c r="FM29" i="6"/>
  <c r="FB29" i="6"/>
  <c r="FA29" i="6"/>
  <c r="EY29" i="6"/>
  <c r="EN29" i="6"/>
  <c r="EM29" i="6"/>
  <c r="EK29" i="6"/>
  <c r="EB29" i="6"/>
  <c r="DZ29" i="6"/>
  <c r="DY29" i="6"/>
  <c r="DW29" i="6"/>
  <c r="DN29" i="6"/>
  <c r="DL29" i="6"/>
  <c r="DK29" i="6"/>
  <c r="DI29" i="6"/>
  <c r="CZ29" i="6"/>
  <c r="CX29" i="6"/>
  <c r="CW29" i="6"/>
  <c r="CU29" i="6"/>
  <c r="CL29" i="6"/>
  <c r="CJ29" i="6"/>
  <c r="CI29" i="6"/>
  <c r="CG29" i="6"/>
  <c r="BX29" i="6"/>
  <c r="BV29" i="6"/>
  <c r="BU29" i="6"/>
  <c r="BS29" i="6"/>
  <c r="BJ29" i="6"/>
  <c r="BH29" i="6"/>
  <c r="BG29" i="6"/>
  <c r="BE29" i="6"/>
  <c r="AV29" i="6"/>
  <c r="AT29" i="6"/>
  <c r="AS29" i="6"/>
  <c r="AQ29" i="6"/>
  <c r="AH29" i="6"/>
  <c r="AF29" i="6"/>
  <c r="AE29" i="6"/>
  <c r="AC29" i="6"/>
  <c r="T29" i="6"/>
  <c r="R29" i="6"/>
  <c r="Q29" i="6"/>
  <c r="O29" i="6"/>
  <c r="F29" i="6"/>
  <c r="D29" i="6"/>
  <c r="C29" i="6"/>
  <c r="A29" i="6"/>
  <c r="IX28" i="6"/>
  <c r="IV28" i="6"/>
  <c r="IU28" i="6"/>
  <c r="IS28" i="6"/>
  <c r="IJ28" i="6"/>
  <c r="IH28" i="6"/>
  <c r="IG28" i="6"/>
  <c r="IE28" i="6"/>
  <c r="HV28" i="6"/>
  <c r="HT28" i="6"/>
  <c r="HS28" i="6"/>
  <c r="HQ28" i="6"/>
  <c r="HH28" i="6"/>
  <c r="HF28" i="6"/>
  <c r="HE28" i="6"/>
  <c r="HC28" i="6"/>
  <c r="GT28" i="6"/>
  <c r="GR28" i="6"/>
  <c r="GQ28" i="6"/>
  <c r="GO28" i="6"/>
  <c r="GF28" i="6"/>
  <c r="GD28" i="6"/>
  <c r="GC28" i="6"/>
  <c r="GA28" i="6"/>
  <c r="FP28" i="6"/>
  <c r="FO28" i="6"/>
  <c r="FM28" i="6"/>
  <c r="FB28" i="6"/>
  <c r="FA28" i="6"/>
  <c r="EY28" i="6"/>
  <c r="EN28" i="6"/>
  <c r="EM28" i="6"/>
  <c r="EK28" i="6"/>
  <c r="EB28" i="6"/>
  <c r="DZ28" i="6"/>
  <c r="DY28" i="6"/>
  <c r="DW28" i="6"/>
  <c r="DN28" i="6"/>
  <c r="DL28" i="6"/>
  <c r="DK28" i="6"/>
  <c r="DI28" i="6"/>
  <c r="CZ28" i="6"/>
  <c r="CX28" i="6"/>
  <c r="CW28" i="6"/>
  <c r="CU28" i="6"/>
  <c r="CL28" i="6"/>
  <c r="CJ28" i="6"/>
  <c r="CI28" i="6"/>
  <c r="CG28" i="6"/>
  <c r="BX28" i="6"/>
  <c r="BV28" i="6"/>
  <c r="BU28" i="6"/>
  <c r="BS28" i="6"/>
  <c r="BJ28" i="6"/>
  <c r="BH28" i="6"/>
  <c r="BG28" i="6"/>
  <c r="BE28" i="6"/>
  <c r="AV28" i="6"/>
  <c r="AT28" i="6"/>
  <c r="AS28" i="6"/>
  <c r="AQ28" i="6"/>
  <c r="AH28" i="6"/>
  <c r="AF28" i="6"/>
  <c r="AE28" i="6"/>
  <c r="AC28" i="6"/>
  <c r="T28" i="6"/>
  <c r="R28" i="6"/>
  <c r="Q28" i="6"/>
  <c r="O28" i="6"/>
  <c r="F28" i="6"/>
  <c r="D28" i="6"/>
  <c r="C28" i="6"/>
  <c r="A28" i="6"/>
  <c r="IX27" i="6"/>
  <c r="IV27" i="6"/>
  <c r="IU27" i="6"/>
  <c r="IS27" i="6"/>
  <c r="IJ27" i="6"/>
  <c r="IH27" i="6"/>
  <c r="IG27" i="6"/>
  <c r="IE27" i="6"/>
  <c r="HV27" i="6"/>
  <c r="HT27" i="6"/>
  <c r="HS27" i="6"/>
  <c r="HQ27" i="6"/>
  <c r="HH27" i="6"/>
  <c r="HF27" i="6"/>
  <c r="HE27" i="6"/>
  <c r="HC27" i="6"/>
  <c r="GT27" i="6"/>
  <c r="GR27" i="6"/>
  <c r="GQ27" i="6"/>
  <c r="GO27" i="6"/>
  <c r="GF27" i="6"/>
  <c r="GD27" i="6"/>
  <c r="GC27" i="6"/>
  <c r="GA27" i="6"/>
  <c r="FP27" i="6"/>
  <c r="FO27" i="6"/>
  <c r="FM27" i="6"/>
  <c r="FB27" i="6"/>
  <c r="FA27" i="6"/>
  <c r="EY27" i="6"/>
  <c r="EN27" i="6"/>
  <c r="EM27" i="6"/>
  <c r="EK27" i="6"/>
  <c r="EB27" i="6"/>
  <c r="DZ27" i="6"/>
  <c r="DY27" i="6"/>
  <c r="DW27" i="6"/>
  <c r="DN27" i="6"/>
  <c r="DL27" i="6"/>
  <c r="DK27" i="6"/>
  <c r="DI27" i="6"/>
  <c r="CZ27" i="6"/>
  <c r="CX27" i="6"/>
  <c r="CW27" i="6"/>
  <c r="CU27" i="6"/>
  <c r="CL27" i="6"/>
  <c r="CJ27" i="6"/>
  <c r="CI27" i="6"/>
  <c r="CG27" i="6"/>
  <c r="BX27" i="6"/>
  <c r="BV27" i="6"/>
  <c r="BU27" i="6"/>
  <c r="BS27" i="6"/>
  <c r="BJ27" i="6"/>
  <c r="BH27" i="6"/>
  <c r="BG27" i="6"/>
  <c r="BE27" i="6"/>
  <c r="AV27" i="6"/>
  <c r="AT27" i="6"/>
  <c r="AS27" i="6"/>
  <c r="AQ27" i="6"/>
  <c r="AH27" i="6"/>
  <c r="AF27" i="6"/>
  <c r="AE27" i="6"/>
  <c r="AC27" i="6"/>
  <c r="T27" i="6"/>
  <c r="R27" i="6"/>
  <c r="Q27" i="6"/>
  <c r="O27" i="6"/>
  <c r="F27" i="6"/>
  <c r="D27" i="6"/>
  <c r="C27" i="6"/>
  <c r="A27" i="6"/>
  <c r="IX26" i="6"/>
  <c r="IV26" i="6"/>
  <c r="IU26" i="6"/>
  <c r="IS26" i="6"/>
  <c r="IJ26" i="6"/>
  <c r="IH26" i="6"/>
  <c r="IG26" i="6"/>
  <c r="IE26" i="6"/>
  <c r="HV26" i="6"/>
  <c r="HT26" i="6"/>
  <c r="HS26" i="6"/>
  <c r="HQ26" i="6"/>
  <c r="HH26" i="6"/>
  <c r="HF26" i="6"/>
  <c r="HE26" i="6"/>
  <c r="HC26" i="6"/>
  <c r="GT26" i="6"/>
  <c r="GR26" i="6"/>
  <c r="GQ26" i="6"/>
  <c r="GO26" i="6"/>
  <c r="GF26" i="6"/>
  <c r="GD26" i="6"/>
  <c r="GC26" i="6"/>
  <c r="GA26" i="6"/>
  <c r="FP26" i="6"/>
  <c r="FO26" i="6"/>
  <c r="FM26" i="6"/>
  <c r="FB26" i="6"/>
  <c r="FA26" i="6"/>
  <c r="EY26" i="6"/>
  <c r="EN26" i="6"/>
  <c r="EM26" i="6"/>
  <c r="EK26" i="6"/>
  <c r="EB26" i="6"/>
  <c r="DZ26" i="6"/>
  <c r="DY26" i="6"/>
  <c r="DW26" i="6"/>
  <c r="DN26" i="6"/>
  <c r="DL26" i="6"/>
  <c r="DK26" i="6"/>
  <c r="DI26" i="6"/>
  <c r="CZ26" i="6"/>
  <c r="CX26" i="6"/>
  <c r="CW26" i="6"/>
  <c r="CU26" i="6"/>
  <c r="CL26" i="6"/>
  <c r="CJ26" i="6"/>
  <c r="CI26" i="6"/>
  <c r="CG26" i="6"/>
  <c r="BX26" i="6"/>
  <c r="BV26" i="6"/>
  <c r="BU26" i="6"/>
  <c r="BS26" i="6"/>
  <c r="BJ26" i="6"/>
  <c r="BH26" i="6"/>
  <c r="BG26" i="6"/>
  <c r="BE26" i="6"/>
  <c r="AV26" i="6"/>
  <c r="AT26" i="6"/>
  <c r="AS26" i="6"/>
  <c r="AQ26" i="6"/>
  <c r="AH26" i="6"/>
  <c r="AF26" i="6"/>
  <c r="AE26" i="6"/>
  <c r="AC26" i="6"/>
  <c r="T26" i="6"/>
  <c r="R26" i="6"/>
  <c r="Q26" i="6"/>
  <c r="O26" i="6"/>
  <c r="F26" i="6"/>
  <c r="D26" i="6"/>
  <c r="C26" i="6"/>
  <c r="A26" i="6"/>
  <c r="IX25" i="6"/>
  <c r="IV25" i="6"/>
  <c r="IU25" i="6"/>
  <c r="IS25" i="6"/>
  <c r="IJ25" i="6"/>
  <c r="IH25" i="6"/>
  <c r="IG25" i="6"/>
  <c r="IE25" i="6"/>
  <c r="HV25" i="6"/>
  <c r="HT25" i="6"/>
  <c r="HS25" i="6"/>
  <c r="HQ25" i="6"/>
  <c r="HH25" i="6"/>
  <c r="HF25" i="6"/>
  <c r="HE25" i="6"/>
  <c r="HC25" i="6"/>
  <c r="GT25" i="6"/>
  <c r="GR25" i="6"/>
  <c r="GQ25" i="6"/>
  <c r="GO25" i="6"/>
  <c r="GF25" i="6"/>
  <c r="GD25" i="6"/>
  <c r="GC25" i="6"/>
  <c r="GA25" i="6"/>
  <c r="FP25" i="6"/>
  <c r="FO25" i="6"/>
  <c r="FM25" i="6"/>
  <c r="FB25" i="6"/>
  <c r="FA25" i="6"/>
  <c r="EY25" i="6"/>
  <c r="EN25" i="6"/>
  <c r="EM25" i="6"/>
  <c r="EK25" i="6"/>
  <c r="EB25" i="6"/>
  <c r="DZ25" i="6"/>
  <c r="DY25" i="6"/>
  <c r="DW25" i="6"/>
  <c r="DN25" i="6"/>
  <c r="DL25" i="6"/>
  <c r="DK25" i="6"/>
  <c r="DI25" i="6"/>
  <c r="CZ25" i="6"/>
  <c r="CX25" i="6"/>
  <c r="CW25" i="6"/>
  <c r="CU25" i="6"/>
  <c r="CL25" i="6"/>
  <c r="CJ25" i="6"/>
  <c r="CI25" i="6"/>
  <c r="CG25" i="6"/>
  <c r="BX25" i="6"/>
  <c r="BV25" i="6"/>
  <c r="BU25" i="6"/>
  <c r="BS25" i="6"/>
  <c r="BJ25" i="6"/>
  <c r="BH25" i="6"/>
  <c r="BG25" i="6"/>
  <c r="BE25" i="6"/>
  <c r="AV25" i="6"/>
  <c r="AT25" i="6"/>
  <c r="AS25" i="6"/>
  <c r="AQ25" i="6"/>
  <c r="AH25" i="6"/>
  <c r="AF25" i="6"/>
  <c r="AE25" i="6"/>
  <c r="AC25" i="6"/>
  <c r="T25" i="6"/>
  <c r="R25" i="6"/>
  <c r="Q25" i="6"/>
  <c r="O25" i="6"/>
  <c r="F25" i="6"/>
  <c r="D25" i="6"/>
  <c r="C25" i="6"/>
  <c r="A25" i="6"/>
  <c r="IX24" i="6"/>
  <c r="IV24" i="6"/>
  <c r="IU24" i="6"/>
  <c r="IS24" i="6"/>
  <c r="IJ24" i="6"/>
  <c r="IH24" i="6"/>
  <c r="IG24" i="6"/>
  <c r="IE24" i="6"/>
  <c r="HV24" i="6"/>
  <c r="HT24" i="6"/>
  <c r="HS24" i="6"/>
  <c r="HQ24" i="6"/>
  <c r="HH24" i="6"/>
  <c r="HF24" i="6"/>
  <c r="HE24" i="6"/>
  <c r="HC24" i="6"/>
  <c r="GT24" i="6"/>
  <c r="GR24" i="6"/>
  <c r="GQ24" i="6"/>
  <c r="GO24" i="6"/>
  <c r="GF24" i="6"/>
  <c r="GD24" i="6"/>
  <c r="GC24" i="6"/>
  <c r="GA24" i="6"/>
  <c r="FP24" i="6"/>
  <c r="FO24" i="6"/>
  <c r="FM24" i="6"/>
  <c r="FB24" i="6"/>
  <c r="FA24" i="6"/>
  <c r="EY24" i="6"/>
  <c r="EN24" i="6"/>
  <c r="EM24" i="6"/>
  <c r="EK24" i="6"/>
  <c r="EB24" i="6"/>
  <c r="DZ24" i="6"/>
  <c r="DY24" i="6"/>
  <c r="DW24" i="6"/>
  <c r="DN24" i="6"/>
  <c r="DL24" i="6"/>
  <c r="DK24" i="6"/>
  <c r="DI24" i="6"/>
  <c r="CZ24" i="6"/>
  <c r="CX24" i="6"/>
  <c r="CW24" i="6"/>
  <c r="CU24" i="6"/>
  <c r="CL24" i="6"/>
  <c r="CJ24" i="6"/>
  <c r="CI24" i="6"/>
  <c r="CG24" i="6"/>
  <c r="BX24" i="6"/>
  <c r="BV24" i="6"/>
  <c r="BU24" i="6"/>
  <c r="BS24" i="6"/>
  <c r="BJ24" i="6"/>
  <c r="BH24" i="6"/>
  <c r="BG24" i="6"/>
  <c r="BE24" i="6"/>
  <c r="AV24" i="6"/>
  <c r="AT24" i="6"/>
  <c r="AS24" i="6"/>
  <c r="AQ24" i="6"/>
  <c r="AH24" i="6"/>
  <c r="AF24" i="6"/>
  <c r="AE24" i="6"/>
  <c r="AC24" i="6"/>
  <c r="T24" i="6"/>
  <c r="R24" i="6"/>
  <c r="Q24" i="6"/>
  <c r="O24" i="6"/>
  <c r="F24" i="6"/>
  <c r="D24" i="6"/>
  <c r="C24" i="6"/>
  <c r="A24" i="6"/>
  <c r="IX19" i="6"/>
  <c r="IV19" i="6"/>
  <c r="IU19" i="6"/>
  <c r="IS19" i="6"/>
  <c r="IJ19" i="6"/>
  <c r="IH19" i="6"/>
  <c r="IG19" i="6"/>
  <c r="IE19" i="6"/>
  <c r="HV19" i="6"/>
  <c r="HT19" i="6"/>
  <c r="HS19" i="6"/>
  <c r="HQ19" i="6"/>
  <c r="HH19" i="6"/>
  <c r="HF19" i="6"/>
  <c r="HE19" i="6"/>
  <c r="HC19" i="6"/>
  <c r="GT19" i="6"/>
  <c r="GR19" i="6"/>
  <c r="GQ19" i="6"/>
  <c r="GO19" i="6"/>
  <c r="GF19" i="6"/>
  <c r="GD19" i="6"/>
  <c r="GC19" i="6"/>
  <c r="GA19" i="6"/>
  <c r="FP19" i="6"/>
  <c r="FO19" i="6"/>
  <c r="FM19" i="6"/>
  <c r="FD19" i="6"/>
  <c r="FB19" i="6"/>
  <c r="FA19" i="6"/>
  <c r="EY19" i="6"/>
  <c r="EN19" i="6"/>
  <c r="EM19" i="6"/>
  <c r="EK19" i="6"/>
  <c r="EB19" i="6"/>
  <c r="DZ19" i="6"/>
  <c r="DY19" i="6"/>
  <c r="DW19" i="6"/>
  <c r="DN19" i="6"/>
  <c r="DL19" i="6"/>
  <c r="DK19" i="6"/>
  <c r="DI19" i="6"/>
  <c r="CZ19" i="6"/>
  <c r="CX19" i="6"/>
  <c r="CW19" i="6"/>
  <c r="CU19" i="6"/>
  <c r="CL19" i="6"/>
  <c r="CJ19" i="6"/>
  <c r="CI19" i="6"/>
  <c r="CG19" i="6"/>
  <c r="BX19" i="6"/>
  <c r="BV19" i="6"/>
  <c r="BU19" i="6"/>
  <c r="BS19" i="6"/>
  <c r="BJ19" i="6"/>
  <c r="BH19" i="6"/>
  <c r="BG19" i="6"/>
  <c r="BE19" i="6"/>
  <c r="AV19" i="6"/>
  <c r="AT19" i="6"/>
  <c r="AS19" i="6"/>
  <c r="AQ19" i="6"/>
  <c r="AH19" i="6"/>
  <c r="AF19" i="6"/>
  <c r="AC19" i="6"/>
  <c r="T19" i="6"/>
  <c r="R19" i="6"/>
  <c r="Q19" i="6"/>
  <c r="O19" i="6"/>
  <c r="F19" i="6"/>
  <c r="D19" i="6"/>
  <c r="C19" i="6"/>
  <c r="A19" i="6"/>
  <c r="IX18" i="6"/>
  <c r="IV18" i="6"/>
  <c r="IU18" i="6"/>
  <c r="IS18" i="6"/>
  <c r="IJ18" i="6"/>
  <c r="IH18" i="6"/>
  <c r="IG18" i="6"/>
  <c r="IE18" i="6"/>
  <c r="HV18" i="6"/>
  <c r="HT18" i="6"/>
  <c r="HS18" i="6"/>
  <c r="HQ18" i="6"/>
  <c r="HH18" i="6"/>
  <c r="HF18" i="6"/>
  <c r="HE18" i="6"/>
  <c r="HC18" i="6"/>
  <c r="GT18" i="6"/>
  <c r="GR18" i="6"/>
  <c r="GQ18" i="6"/>
  <c r="GO18" i="6"/>
  <c r="GF18" i="6"/>
  <c r="GD18" i="6"/>
  <c r="GC18" i="6"/>
  <c r="GA18" i="6"/>
  <c r="FP18" i="6"/>
  <c r="FO18" i="6"/>
  <c r="FM18" i="6"/>
  <c r="FD18" i="6"/>
  <c r="FB18" i="6"/>
  <c r="FA18" i="6"/>
  <c r="EY18" i="6"/>
  <c r="EN18" i="6"/>
  <c r="EM18" i="6"/>
  <c r="EK18" i="6"/>
  <c r="EB18" i="6"/>
  <c r="DZ18" i="6"/>
  <c r="DY18" i="6"/>
  <c r="DW18" i="6"/>
  <c r="DN18" i="6"/>
  <c r="DL18" i="6"/>
  <c r="DK18" i="6"/>
  <c r="DI18" i="6"/>
  <c r="CZ18" i="6"/>
  <c r="CX18" i="6"/>
  <c r="CW18" i="6"/>
  <c r="CU18" i="6"/>
  <c r="CL18" i="6"/>
  <c r="CJ18" i="6"/>
  <c r="CI18" i="6"/>
  <c r="CG18" i="6"/>
  <c r="BX18" i="6"/>
  <c r="BV18" i="6"/>
  <c r="BU18" i="6"/>
  <c r="BS18" i="6"/>
  <c r="BJ18" i="6"/>
  <c r="BH18" i="6"/>
  <c r="BG18" i="6"/>
  <c r="BE18" i="6"/>
  <c r="AV18" i="6"/>
  <c r="AT18" i="6"/>
  <c r="AS18" i="6"/>
  <c r="AQ18" i="6"/>
  <c r="AH18" i="6"/>
  <c r="AF18" i="6"/>
  <c r="AC18" i="6"/>
  <c r="T18" i="6"/>
  <c r="R18" i="6"/>
  <c r="Q18" i="6"/>
  <c r="O18" i="6"/>
  <c r="F18" i="6"/>
  <c r="D18" i="6"/>
  <c r="C18" i="6"/>
  <c r="A18" i="6"/>
  <c r="IX17" i="6"/>
  <c r="IV17" i="6"/>
  <c r="IU17" i="6"/>
  <c r="IS17" i="6"/>
  <c r="IJ17" i="6"/>
  <c r="IG17" i="6"/>
  <c r="IE17" i="6"/>
  <c r="HV17" i="6"/>
  <c r="HT17" i="6"/>
  <c r="HS17" i="6"/>
  <c r="HQ17" i="6"/>
  <c r="HH17" i="6"/>
  <c r="HF17" i="6"/>
  <c r="HE17" i="6"/>
  <c r="HC17" i="6"/>
  <c r="GT17" i="6"/>
  <c r="GR17" i="6"/>
  <c r="GQ17" i="6"/>
  <c r="GO17" i="6"/>
  <c r="GF17" i="6"/>
  <c r="GD17" i="6"/>
  <c r="GC17" i="6"/>
  <c r="GA17" i="6"/>
  <c r="FP17" i="6"/>
  <c r="FO17" i="6"/>
  <c r="FM17" i="6"/>
  <c r="FD17" i="6"/>
  <c r="FB17" i="6"/>
  <c r="FA17" i="6"/>
  <c r="EY17" i="6"/>
  <c r="EN17" i="6"/>
  <c r="EM17" i="6"/>
  <c r="EK17" i="6"/>
  <c r="EB17" i="6"/>
  <c r="DZ17" i="6"/>
  <c r="DY17" i="6"/>
  <c r="DW17" i="6"/>
  <c r="DN17" i="6"/>
  <c r="DL17" i="6"/>
  <c r="DK17" i="6"/>
  <c r="DI17" i="6"/>
  <c r="CZ17" i="6"/>
  <c r="CX17" i="6"/>
  <c r="CW17" i="6"/>
  <c r="CU17" i="6"/>
  <c r="CL17" i="6"/>
  <c r="CJ17" i="6"/>
  <c r="CI17" i="6"/>
  <c r="CG17" i="6"/>
  <c r="BX17" i="6"/>
  <c r="BV17" i="6"/>
  <c r="BU17" i="6"/>
  <c r="BS17" i="6"/>
  <c r="BJ17" i="6"/>
  <c r="BH17" i="6"/>
  <c r="BG17" i="6"/>
  <c r="BE17" i="6"/>
  <c r="AV17" i="6"/>
  <c r="AT17" i="6"/>
  <c r="AS17" i="6"/>
  <c r="AQ17" i="6"/>
  <c r="AH17" i="6"/>
  <c r="AF17" i="6"/>
  <c r="AC17" i="6"/>
  <c r="T17" i="6"/>
  <c r="R17" i="6"/>
  <c r="Q17" i="6"/>
  <c r="O17" i="6"/>
  <c r="F17" i="6"/>
  <c r="D17" i="6"/>
  <c r="C17" i="6"/>
  <c r="A17" i="6"/>
  <c r="IX16" i="6"/>
  <c r="IV16" i="6"/>
  <c r="IU16" i="6"/>
  <c r="IS16" i="6"/>
  <c r="IJ16" i="6"/>
  <c r="IG16" i="6"/>
  <c r="IE16" i="6"/>
  <c r="HV16" i="6"/>
  <c r="HT16" i="6"/>
  <c r="HS16" i="6"/>
  <c r="HQ16" i="6"/>
  <c r="HH16" i="6"/>
  <c r="HF16" i="6"/>
  <c r="HE16" i="6"/>
  <c r="HC16" i="6"/>
  <c r="GT16" i="6"/>
  <c r="GR16" i="6"/>
  <c r="GQ16" i="6"/>
  <c r="GO16" i="6"/>
  <c r="GF16" i="6"/>
  <c r="GD16" i="6"/>
  <c r="GC16" i="6"/>
  <c r="GA16" i="6"/>
  <c r="FP16" i="6"/>
  <c r="FO16" i="6"/>
  <c r="FM16" i="6"/>
  <c r="FD16" i="6"/>
  <c r="FB16" i="6"/>
  <c r="FA16" i="6"/>
  <c r="EY16" i="6"/>
  <c r="EN16" i="6"/>
  <c r="EM16" i="6"/>
  <c r="EK16" i="6"/>
  <c r="EB16" i="6"/>
  <c r="DZ16" i="6"/>
  <c r="DY16" i="6"/>
  <c r="DW16" i="6"/>
  <c r="DN16" i="6"/>
  <c r="DL16" i="6"/>
  <c r="DK16" i="6"/>
  <c r="DI16" i="6"/>
  <c r="CZ16" i="6"/>
  <c r="CX16" i="6"/>
  <c r="CW16" i="6"/>
  <c r="CU16" i="6"/>
  <c r="CL16" i="6"/>
  <c r="CJ16" i="6"/>
  <c r="CI16" i="6"/>
  <c r="CG16" i="6"/>
  <c r="BX16" i="6"/>
  <c r="BV16" i="6"/>
  <c r="BU16" i="6"/>
  <c r="BS16" i="6"/>
  <c r="BJ16" i="6"/>
  <c r="BH16" i="6"/>
  <c r="BG16" i="6"/>
  <c r="BE16" i="6"/>
  <c r="AV16" i="6"/>
  <c r="AT16" i="6"/>
  <c r="AS16" i="6"/>
  <c r="AQ16" i="6"/>
  <c r="AH16" i="6"/>
  <c r="AF16" i="6"/>
  <c r="AC16" i="6"/>
  <c r="T16" i="6"/>
  <c r="R16" i="6"/>
  <c r="Q16" i="6"/>
  <c r="O16" i="6"/>
  <c r="F16" i="6"/>
  <c r="D16" i="6"/>
  <c r="C16" i="6"/>
  <c r="A16" i="6"/>
  <c r="IX15" i="6"/>
  <c r="IV15" i="6"/>
  <c r="IU15" i="6"/>
  <c r="IS15" i="6"/>
  <c r="IJ15" i="6"/>
  <c r="IG15" i="6"/>
  <c r="IE15" i="6"/>
  <c r="HV15" i="6"/>
  <c r="HT15" i="6"/>
  <c r="HS15" i="6"/>
  <c r="HQ15" i="6"/>
  <c r="HH15" i="6"/>
  <c r="HF15" i="6"/>
  <c r="HE15" i="6"/>
  <c r="HC15" i="6"/>
  <c r="GT15" i="6"/>
  <c r="GR15" i="6"/>
  <c r="GQ15" i="6"/>
  <c r="GO15" i="6"/>
  <c r="GF15" i="6"/>
  <c r="GD15" i="6"/>
  <c r="GC15" i="6"/>
  <c r="GA15" i="6"/>
  <c r="FP15" i="6"/>
  <c r="FO15" i="6"/>
  <c r="FM15" i="6"/>
  <c r="FD15" i="6"/>
  <c r="FB15" i="6"/>
  <c r="FA15" i="6"/>
  <c r="EY15" i="6"/>
  <c r="EN15" i="6"/>
  <c r="EM15" i="6"/>
  <c r="EK15" i="6"/>
  <c r="EB15" i="6"/>
  <c r="DZ15" i="6"/>
  <c r="DY15" i="6"/>
  <c r="DW15" i="6"/>
  <c r="DN15" i="6"/>
  <c r="DL15" i="6"/>
  <c r="DK15" i="6"/>
  <c r="DI15" i="6"/>
  <c r="CW15" i="6"/>
  <c r="CU15" i="6"/>
  <c r="CL15" i="6"/>
  <c r="CJ15" i="6"/>
  <c r="CI15" i="6"/>
  <c r="CG15" i="6"/>
  <c r="BX15" i="6"/>
  <c r="BV15" i="6"/>
  <c r="BU15" i="6"/>
  <c r="BS15" i="6"/>
  <c r="BJ15" i="6"/>
  <c r="BH15" i="6"/>
  <c r="BG15" i="6"/>
  <c r="BE15" i="6"/>
  <c r="AV15" i="6"/>
  <c r="AT15" i="6"/>
  <c r="AS15" i="6"/>
  <c r="AQ15" i="6"/>
  <c r="AH15" i="6"/>
  <c r="AF15" i="6"/>
  <c r="AC15" i="6"/>
  <c r="T15" i="6"/>
  <c r="R15" i="6"/>
  <c r="Q15" i="6"/>
  <c r="O15" i="6"/>
  <c r="F15" i="6"/>
  <c r="D15" i="6"/>
  <c r="C15" i="6"/>
  <c r="A15" i="6"/>
  <c r="IX14" i="6"/>
  <c r="IV14" i="6"/>
  <c r="IU14" i="6"/>
  <c r="IS14" i="6"/>
  <c r="IJ14" i="6"/>
  <c r="IG14" i="6"/>
  <c r="IE14" i="6"/>
  <c r="HV14" i="6"/>
  <c r="HT14" i="6"/>
  <c r="HS14" i="6"/>
  <c r="HQ14" i="6"/>
  <c r="HH14" i="6"/>
  <c r="HF14" i="6"/>
  <c r="HE14" i="6"/>
  <c r="HC14" i="6"/>
  <c r="GT14" i="6"/>
  <c r="GR14" i="6"/>
  <c r="GQ14" i="6"/>
  <c r="GO14" i="6"/>
  <c r="GF14" i="6"/>
  <c r="GD14" i="6"/>
  <c r="GC14" i="6"/>
  <c r="GA14" i="6"/>
  <c r="FP14" i="6"/>
  <c r="FO14" i="6"/>
  <c r="FM14" i="6"/>
  <c r="FD14" i="6"/>
  <c r="FB14" i="6"/>
  <c r="FA14" i="6"/>
  <c r="EY14" i="6"/>
  <c r="EN14" i="6"/>
  <c r="EM14" i="6"/>
  <c r="EK14" i="6"/>
  <c r="EB14" i="6"/>
  <c r="DZ14" i="6"/>
  <c r="DY14" i="6"/>
  <c r="DW14" i="6"/>
  <c r="DN14" i="6"/>
  <c r="DL14" i="6"/>
  <c r="DK14" i="6"/>
  <c r="DI14" i="6"/>
  <c r="CZ14" i="6"/>
  <c r="CX14" i="6"/>
  <c r="CW14" i="6"/>
  <c r="CU14" i="6"/>
  <c r="CL14" i="6"/>
  <c r="CJ14" i="6"/>
  <c r="CI14" i="6"/>
  <c r="CG14" i="6"/>
  <c r="BX14" i="6"/>
  <c r="BV14" i="6"/>
  <c r="BU14" i="6"/>
  <c r="BS14" i="6"/>
  <c r="BJ14" i="6"/>
  <c r="BH14" i="6"/>
  <c r="BG14" i="6"/>
  <c r="BE14" i="6"/>
  <c r="AV14" i="6"/>
  <c r="AT14" i="6"/>
  <c r="AS14" i="6"/>
  <c r="AQ14" i="6"/>
  <c r="AH14" i="6"/>
  <c r="AF14" i="6"/>
  <c r="AC14" i="6"/>
  <c r="T14" i="6"/>
  <c r="R14" i="6"/>
  <c r="Q14" i="6"/>
  <c r="O14" i="6"/>
  <c r="F14" i="6"/>
  <c r="D14" i="6"/>
  <c r="C14" i="6"/>
  <c r="A14" i="6"/>
  <c r="IX9" i="6"/>
  <c r="IV9" i="6"/>
  <c r="IU9" i="6"/>
  <c r="IS9" i="6"/>
  <c r="IJ9" i="6"/>
  <c r="IH9" i="6"/>
  <c r="IG9" i="6"/>
  <c r="IE9" i="6"/>
  <c r="HV9" i="6"/>
  <c r="HT9" i="6"/>
  <c r="HS9" i="6"/>
  <c r="HQ9" i="6"/>
  <c r="HH9" i="6"/>
  <c r="HF9" i="6"/>
  <c r="HE9" i="6"/>
  <c r="HC9" i="6"/>
  <c r="GT9" i="6"/>
  <c r="GR9" i="6"/>
  <c r="GQ9" i="6"/>
  <c r="GO9" i="6"/>
  <c r="GF9" i="6"/>
  <c r="GD9" i="6"/>
  <c r="GC9" i="6"/>
  <c r="GA9" i="6"/>
  <c r="FR9" i="6"/>
  <c r="FP9" i="6"/>
  <c r="FO9" i="6"/>
  <c r="FM9" i="6"/>
  <c r="FB9" i="6"/>
  <c r="FA9" i="6"/>
  <c r="EY9" i="6"/>
  <c r="EN9" i="6"/>
  <c r="EM9" i="6"/>
  <c r="EK9" i="6"/>
  <c r="EB9" i="6"/>
  <c r="DZ9" i="6"/>
  <c r="DY9" i="6"/>
  <c r="DW9" i="6"/>
  <c r="DN9" i="6"/>
  <c r="DL9" i="6"/>
  <c r="DK9" i="6"/>
  <c r="DI9" i="6"/>
  <c r="CZ9" i="6"/>
  <c r="CX9" i="6"/>
  <c r="CW9" i="6"/>
  <c r="CU9" i="6"/>
  <c r="CL9" i="6"/>
  <c r="CJ9" i="6"/>
  <c r="CI9" i="6"/>
  <c r="CG9" i="6"/>
  <c r="BX9" i="6"/>
  <c r="BV9" i="6"/>
  <c r="BU9" i="6"/>
  <c r="BS9" i="6"/>
  <c r="BJ9" i="6"/>
  <c r="BH9" i="6"/>
  <c r="BG9" i="6"/>
  <c r="BE9" i="6"/>
  <c r="AV9" i="6"/>
  <c r="AT9" i="6"/>
  <c r="AS9" i="6"/>
  <c r="AQ9" i="6"/>
  <c r="AH9" i="6"/>
  <c r="AF9" i="6"/>
  <c r="AE9" i="6"/>
  <c r="AC9" i="6"/>
  <c r="T9" i="6"/>
  <c r="R9" i="6"/>
  <c r="Q9" i="6"/>
  <c r="O9" i="6"/>
  <c r="F9" i="6"/>
  <c r="D9" i="6"/>
  <c r="C9" i="6"/>
  <c r="A9" i="6"/>
  <c r="IX8" i="6"/>
  <c r="IV8" i="6"/>
  <c r="IU8" i="6"/>
  <c r="IS8" i="6"/>
  <c r="IJ8" i="6"/>
  <c r="IH8" i="6"/>
  <c r="IG8" i="6"/>
  <c r="IE8" i="6"/>
  <c r="HV8" i="6"/>
  <c r="HT8" i="6"/>
  <c r="HS8" i="6"/>
  <c r="HQ8" i="6"/>
  <c r="HH8" i="6"/>
  <c r="HF8" i="6"/>
  <c r="HE8" i="6"/>
  <c r="HC8" i="6"/>
  <c r="GT8" i="6"/>
  <c r="GR8" i="6"/>
  <c r="GQ8" i="6"/>
  <c r="GO8" i="6"/>
  <c r="GF8" i="6"/>
  <c r="GD8" i="6"/>
  <c r="GC8" i="6"/>
  <c r="GA8" i="6"/>
  <c r="FR8" i="6"/>
  <c r="FP8" i="6"/>
  <c r="FO8" i="6"/>
  <c r="FM8" i="6"/>
  <c r="FB8" i="6"/>
  <c r="FA8" i="6"/>
  <c r="EY8" i="6"/>
  <c r="EN8" i="6"/>
  <c r="EM8" i="6"/>
  <c r="EK8" i="6"/>
  <c r="EB8" i="6"/>
  <c r="DZ8" i="6"/>
  <c r="DY8" i="6"/>
  <c r="DW8" i="6"/>
  <c r="DN8" i="6"/>
  <c r="DL8" i="6"/>
  <c r="DK8" i="6"/>
  <c r="DI8" i="6"/>
  <c r="CZ8" i="6"/>
  <c r="CX8" i="6"/>
  <c r="CW8" i="6"/>
  <c r="CU8" i="6"/>
  <c r="CL8" i="6"/>
  <c r="CJ8" i="6"/>
  <c r="CI8" i="6"/>
  <c r="CG8" i="6"/>
  <c r="BX8" i="6"/>
  <c r="BV8" i="6"/>
  <c r="BU8" i="6"/>
  <c r="BS8" i="6"/>
  <c r="BJ8" i="6"/>
  <c r="BH8" i="6"/>
  <c r="BG8" i="6"/>
  <c r="BE8" i="6"/>
  <c r="AV8" i="6"/>
  <c r="AT8" i="6"/>
  <c r="AS8" i="6"/>
  <c r="AQ8" i="6"/>
  <c r="AH8" i="6"/>
  <c r="AF8" i="6"/>
  <c r="AE8" i="6"/>
  <c r="AC8" i="6"/>
  <c r="T8" i="6"/>
  <c r="R8" i="6"/>
  <c r="Q8" i="6"/>
  <c r="O8" i="6"/>
  <c r="F8" i="6"/>
  <c r="D8" i="6"/>
  <c r="C8" i="6"/>
  <c r="A8" i="6"/>
  <c r="IX7" i="6"/>
  <c r="IV7" i="6"/>
  <c r="IU7" i="6"/>
  <c r="IS7" i="6"/>
  <c r="IJ7" i="6"/>
  <c r="IH7" i="6"/>
  <c r="IG7" i="6"/>
  <c r="IE7" i="6"/>
  <c r="HV7" i="6"/>
  <c r="HT7" i="6"/>
  <c r="HS7" i="6"/>
  <c r="HQ7" i="6"/>
  <c r="HH7" i="6"/>
  <c r="HF7" i="6"/>
  <c r="HE7" i="6"/>
  <c r="HC7" i="6"/>
  <c r="GT7" i="6"/>
  <c r="GR7" i="6"/>
  <c r="GQ7" i="6"/>
  <c r="GO7" i="6"/>
  <c r="GF7" i="6"/>
  <c r="GD7" i="6"/>
  <c r="GC7" i="6"/>
  <c r="GA7" i="6"/>
  <c r="FR7" i="6"/>
  <c r="FP7" i="6"/>
  <c r="FO7" i="6"/>
  <c r="FM7" i="6"/>
  <c r="FB7" i="6"/>
  <c r="FA7" i="6"/>
  <c r="EY7" i="6"/>
  <c r="EN7" i="6"/>
  <c r="EM7" i="6"/>
  <c r="EK7" i="6"/>
  <c r="EB7" i="6"/>
  <c r="DZ7" i="6"/>
  <c r="DY7" i="6"/>
  <c r="DW7" i="6"/>
  <c r="DN7" i="6"/>
  <c r="DL7" i="6"/>
  <c r="DK7" i="6"/>
  <c r="DI7" i="6"/>
  <c r="CZ7" i="6"/>
  <c r="CX7" i="6"/>
  <c r="CW7" i="6"/>
  <c r="CU7" i="6"/>
  <c r="CL7" i="6"/>
  <c r="CJ7" i="6"/>
  <c r="CI7" i="6"/>
  <c r="CG7" i="6"/>
  <c r="BX7" i="6"/>
  <c r="BV7" i="6"/>
  <c r="BU7" i="6"/>
  <c r="BS7" i="6"/>
  <c r="BJ7" i="6"/>
  <c r="BH7" i="6"/>
  <c r="BG7" i="6"/>
  <c r="BE7" i="6"/>
  <c r="AV7" i="6"/>
  <c r="AT7" i="6"/>
  <c r="AS7" i="6"/>
  <c r="AQ7" i="6"/>
  <c r="AH7" i="6"/>
  <c r="AF7" i="6"/>
  <c r="AE7" i="6"/>
  <c r="AC7" i="6"/>
  <c r="T7" i="6"/>
  <c r="R7" i="6"/>
  <c r="Q7" i="6"/>
  <c r="O7" i="6"/>
  <c r="F7" i="6"/>
  <c r="D7" i="6"/>
  <c r="C7" i="6"/>
  <c r="A7" i="6"/>
  <c r="IX6" i="6"/>
  <c r="IV6" i="6"/>
  <c r="IU6" i="6"/>
  <c r="IS6" i="6"/>
  <c r="IJ6" i="6"/>
  <c r="IH6" i="6"/>
  <c r="IG6" i="6"/>
  <c r="IE6" i="6"/>
  <c r="HV6" i="6"/>
  <c r="HT6" i="6"/>
  <c r="HS6" i="6"/>
  <c r="HQ6" i="6"/>
  <c r="HH6" i="6"/>
  <c r="HF6" i="6"/>
  <c r="HE6" i="6"/>
  <c r="HC6" i="6"/>
  <c r="GT6" i="6"/>
  <c r="GR6" i="6"/>
  <c r="GQ6" i="6"/>
  <c r="GO6" i="6"/>
  <c r="GF6" i="6"/>
  <c r="GD6" i="6"/>
  <c r="GC6" i="6"/>
  <c r="GA6" i="6"/>
  <c r="FR6" i="6"/>
  <c r="FP6" i="6"/>
  <c r="FO6" i="6"/>
  <c r="FM6" i="6"/>
  <c r="FB6" i="6"/>
  <c r="FA6" i="6"/>
  <c r="EY6" i="6"/>
  <c r="EN6" i="6"/>
  <c r="EM6" i="6"/>
  <c r="EK6" i="6"/>
  <c r="EB6" i="6"/>
  <c r="DZ6" i="6"/>
  <c r="DY6" i="6"/>
  <c r="DW6" i="6"/>
  <c r="DN6" i="6"/>
  <c r="DL6" i="6"/>
  <c r="DK6" i="6"/>
  <c r="DI6" i="6"/>
  <c r="CZ6" i="6"/>
  <c r="CX6" i="6"/>
  <c r="CW6" i="6"/>
  <c r="CU6" i="6"/>
  <c r="CL6" i="6"/>
  <c r="CJ6" i="6"/>
  <c r="CI6" i="6"/>
  <c r="CG6" i="6"/>
  <c r="BX6" i="6"/>
  <c r="BV6" i="6"/>
  <c r="BU6" i="6"/>
  <c r="BS6" i="6"/>
  <c r="BJ6" i="6"/>
  <c r="BH6" i="6"/>
  <c r="BG6" i="6"/>
  <c r="BE6" i="6"/>
  <c r="AV6" i="6"/>
  <c r="AT6" i="6"/>
  <c r="AS6" i="6"/>
  <c r="AQ6" i="6"/>
  <c r="AH6" i="6"/>
  <c r="AF6" i="6"/>
  <c r="AE6" i="6"/>
  <c r="AC6" i="6"/>
  <c r="T6" i="6"/>
  <c r="R6" i="6"/>
  <c r="Q6" i="6"/>
  <c r="O6" i="6"/>
  <c r="F6" i="6"/>
  <c r="D6" i="6"/>
  <c r="C6" i="6"/>
  <c r="A6" i="6"/>
  <c r="IX5" i="6"/>
  <c r="IV5" i="6"/>
  <c r="IU5" i="6"/>
  <c r="IS5" i="6"/>
  <c r="IJ5" i="6"/>
  <c r="IH5" i="6"/>
  <c r="IG5" i="6"/>
  <c r="IE5" i="6"/>
  <c r="HV5" i="6"/>
  <c r="HT5" i="6"/>
  <c r="HS5" i="6"/>
  <c r="HQ5" i="6"/>
  <c r="HH5" i="6"/>
  <c r="HF5" i="6"/>
  <c r="HE5" i="6"/>
  <c r="HC5" i="6"/>
  <c r="GT5" i="6"/>
  <c r="GR5" i="6"/>
  <c r="GQ5" i="6"/>
  <c r="GO5" i="6"/>
  <c r="GF5" i="6"/>
  <c r="GD5" i="6"/>
  <c r="GC5" i="6"/>
  <c r="GA5" i="6"/>
  <c r="FR5" i="6"/>
  <c r="FP5" i="6"/>
  <c r="FO5" i="6"/>
  <c r="FM5" i="6"/>
  <c r="FB5" i="6"/>
  <c r="FA5" i="6"/>
  <c r="EY5" i="6"/>
  <c r="EN5" i="6"/>
  <c r="EM5" i="6"/>
  <c r="EK5" i="6"/>
  <c r="EB5" i="6"/>
  <c r="DZ5" i="6"/>
  <c r="DY5" i="6"/>
  <c r="DW5" i="6"/>
  <c r="DN5" i="6"/>
  <c r="DL5" i="6"/>
  <c r="DK5" i="6"/>
  <c r="DI5" i="6"/>
  <c r="CZ5" i="6"/>
  <c r="CX5" i="6"/>
  <c r="CW5" i="6"/>
  <c r="CU5" i="6"/>
  <c r="CL5" i="6"/>
  <c r="CJ5" i="6"/>
  <c r="CI5" i="6"/>
  <c r="CG5" i="6"/>
  <c r="BX5" i="6"/>
  <c r="BV5" i="6"/>
  <c r="BU5" i="6"/>
  <c r="BS5" i="6"/>
  <c r="BJ5" i="6"/>
  <c r="BH5" i="6"/>
  <c r="BG5" i="6"/>
  <c r="BE5" i="6"/>
  <c r="AV5" i="6"/>
  <c r="AT5" i="6"/>
  <c r="AS5" i="6"/>
  <c r="AQ5" i="6"/>
  <c r="AH5" i="6"/>
  <c r="AF5" i="6"/>
  <c r="AE5" i="6"/>
  <c r="AC5" i="6"/>
  <c r="T5" i="6"/>
  <c r="R5" i="6"/>
  <c r="Q5" i="6"/>
  <c r="O5" i="6"/>
  <c r="F5" i="6"/>
  <c r="D5" i="6"/>
  <c r="C5" i="6"/>
  <c r="A5" i="6"/>
  <c r="IX4" i="6"/>
  <c r="IV4" i="6"/>
  <c r="IU4" i="6"/>
  <c r="IS4" i="6"/>
  <c r="IJ4" i="6"/>
  <c r="IH4" i="6"/>
  <c r="IG4" i="6"/>
  <c r="IE4" i="6"/>
  <c r="HV4" i="6"/>
  <c r="HT4" i="6"/>
  <c r="HS4" i="6"/>
  <c r="HQ4" i="6"/>
  <c r="HH4" i="6"/>
  <c r="HF4" i="6"/>
  <c r="HE4" i="6"/>
  <c r="HC4" i="6"/>
  <c r="GT4" i="6"/>
  <c r="GR4" i="6"/>
  <c r="GQ4" i="6"/>
  <c r="GO4" i="6"/>
  <c r="GF4" i="6"/>
  <c r="GD4" i="6"/>
  <c r="GC4" i="6"/>
  <c r="GA4" i="6"/>
  <c r="FR4" i="6"/>
  <c r="FP4" i="6"/>
  <c r="FO4" i="6"/>
  <c r="FM4" i="6"/>
  <c r="FB4" i="6"/>
  <c r="FA4" i="6"/>
  <c r="EY4" i="6"/>
  <c r="EN4" i="6"/>
  <c r="EM4" i="6"/>
  <c r="EK4" i="6"/>
  <c r="EB4" i="6"/>
  <c r="DZ4" i="6"/>
  <c r="DY4" i="6"/>
  <c r="DW4" i="6"/>
  <c r="DN4" i="6"/>
  <c r="DL4" i="6"/>
  <c r="DK4" i="6"/>
  <c r="DI4" i="6"/>
  <c r="CZ4" i="6"/>
  <c r="CX4" i="6"/>
  <c r="CW4" i="6"/>
  <c r="CU4" i="6"/>
  <c r="CL4" i="6"/>
  <c r="CJ4" i="6"/>
  <c r="CI4" i="6"/>
  <c r="CG4" i="6"/>
  <c r="BX4" i="6"/>
  <c r="BV4" i="6"/>
  <c r="BU4" i="6"/>
  <c r="BS4" i="6"/>
  <c r="BJ4" i="6"/>
  <c r="BH4" i="6"/>
  <c r="BG4" i="6"/>
  <c r="BE4" i="6"/>
  <c r="AV4" i="6"/>
  <c r="AT4" i="6"/>
  <c r="AS4" i="6"/>
  <c r="AQ4" i="6"/>
  <c r="AH4" i="6"/>
  <c r="AF4" i="6"/>
  <c r="AE4" i="6"/>
  <c r="AC4" i="6"/>
  <c r="T4" i="6"/>
  <c r="R4" i="6"/>
  <c r="Q4" i="6"/>
  <c r="O4" i="6"/>
  <c r="F4" i="6"/>
  <c r="D4" i="6"/>
  <c r="C4" i="6"/>
  <c r="A4" i="6"/>
  <c r="KN59" i="5"/>
  <c r="KL59" i="5"/>
  <c r="KK59" i="5"/>
  <c r="KI59" i="5"/>
  <c r="KN58" i="5"/>
  <c r="KL58" i="5"/>
  <c r="KK58" i="5"/>
  <c r="KI58" i="5"/>
  <c r="KN57" i="5"/>
  <c r="KL57" i="5"/>
  <c r="KK57" i="5"/>
  <c r="KI57" i="5"/>
  <c r="KN56" i="5"/>
  <c r="KL56" i="5"/>
  <c r="KK56" i="5"/>
  <c r="KI56" i="5"/>
  <c r="KN55" i="5"/>
  <c r="KL55" i="5"/>
  <c r="KK55" i="5"/>
  <c r="KI55" i="5"/>
  <c r="KN54" i="5"/>
  <c r="KL54" i="5"/>
  <c r="KK54" i="5"/>
  <c r="KI54" i="5"/>
  <c r="KN49" i="5"/>
  <c r="KL49" i="5"/>
  <c r="KK49" i="5"/>
  <c r="KI49" i="5"/>
  <c r="KN48" i="5"/>
  <c r="KL48" i="5"/>
  <c r="KK48" i="5"/>
  <c r="KI48" i="5"/>
  <c r="KN47" i="5"/>
  <c r="KL47" i="5"/>
  <c r="KK47" i="5"/>
  <c r="KI47" i="5"/>
  <c r="KN46" i="5"/>
  <c r="KL46" i="5"/>
  <c r="KK46" i="5"/>
  <c r="KI46" i="5"/>
  <c r="KN45" i="5"/>
  <c r="KL45" i="5"/>
  <c r="KK45" i="5"/>
  <c r="KI45" i="5"/>
  <c r="KN44" i="5"/>
  <c r="KL44" i="5"/>
  <c r="KK44" i="5"/>
  <c r="KI44" i="5"/>
  <c r="KN39" i="5"/>
  <c r="KL39" i="5"/>
  <c r="KK39" i="5"/>
  <c r="KI39" i="5"/>
  <c r="KN38" i="5"/>
  <c r="KL38" i="5"/>
  <c r="KK38" i="5"/>
  <c r="KI38" i="5"/>
  <c r="KN37" i="5"/>
  <c r="KL37" i="5"/>
  <c r="KK37" i="5"/>
  <c r="KI37" i="5"/>
  <c r="KN36" i="5"/>
  <c r="KL36" i="5"/>
  <c r="KK36" i="5"/>
  <c r="KI36" i="5"/>
  <c r="KN35" i="5"/>
  <c r="KL35" i="5"/>
  <c r="KK35" i="5"/>
  <c r="KI35" i="5"/>
  <c r="KN34" i="5"/>
  <c r="KL34" i="5"/>
  <c r="KK34" i="5"/>
  <c r="KI34" i="5"/>
  <c r="JZ59" i="5"/>
  <c r="JX59" i="5"/>
  <c r="JW59" i="5"/>
  <c r="JU59" i="5"/>
  <c r="JZ58" i="5"/>
  <c r="JX58" i="5"/>
  <c r="JU58" i="5"/>
  <c r="JZ57" i="5"/>
  <c r="JX57" i="5"/>
  <c r="JW57" i="5"/>
  <c r="JU57" i="5"/>
  <c r="JZ56" i="5"/>
  <c r="JX56" i="5"/>
  <c r="JW56" i="5"/>
  <c r="JU56" i="5"/>
  <c r="JZ55" i="5"/>
  <c r="JX55" i="5"/>
  <c r="JW55" i="5"/>
  <c r="JU55" i="5"/>
  <c r="JZ54" i="5"/>
  <c r="JX54" i="5"/>
  <c r="JW54" i="5"/>
  <c r="JU54" i="5"/>
  <c r="JZ49" i="5"/>
  <c r="JX49" i="5"/>
  <c r="JW49" i="5"/>
  <c r="JU49" i="5"/>
  <c r="JZ48" i="5"/>
  <c r="JX48" i="5"/>
  <c r="JW48" i="5"/>
  <c r="JU48" i="5"/>
  <c r="JZ47" i="5"/>
  <c r="JX47" i="5"/>
  <c r="JW47" i="5"/>
  <c r="JU47" i="5"/>
  <c r="JZ46" i="5"/>
  <c r="JX46" i="5"/>
  <c r="JW46" i="5"/>
  <c r="JU46" i="5"/>
  <c r="JZ45" i="5"/>
  <c r="JX45" i="5"/>
  <c r="JW45" i="5"/>
  <c r="JU45" i="5"/>
  <c r="JZ44" i="5"/>
  <c r="JX44" i="5"/>
  <c r="JW44" i="5"/>
  <c r="JU44" i="5"/>
  <c r="JZ39" i="5"/>
  <c r="JX39" i="5"/>
  <c r="JW39" i="5"/>
  <c r="JU39" i="5"/>
  <c r="JZ38" i="5"/>
  <c r="JX38" i="5"/>
  <c r="JW38" i="5"/>
  <c r="JU38" i="5"/>
  <c r="JZ37" i="5"/>
  <c r="JX37" i="5"/>
  <c r="JW37" i="5"/>
  <c r="JU37" i="5"/>
  <c r="JZ36" i="5"/>
  <c r="JX36" i="5"/>
  <c r="JW36" i="5"/>
  <c r="JU36" i="5"/>
  <c r="JZ35" i="5"/>
  <c r="JX35" i="5"/>
  <c r="JW35" i="5"/>
  <c r="JU35" i="5"/>
  <c r="JZ34" i="5"/>
  <c r="JX34" i="5"/>
  <c r="JW34" i="5"/>
  <c r="JU34" i="5"/>
  <c r="KN29" i="5"/>
  <c r="KL29" i="5"/>
  <c r="KK29" i="5"/>
  <c r="KI29" i="5"/>
  <c r="KN28" i="5"/>
  <c r="KL28" i="5"/>
  <c r="KK28" i="5"/>
  <c r="KI28" i="5"/>
  <c r="KN27" i="5"/>
  <c r="KL27" i="5"/>
  <c r="KK27" i="5"/>
  <c r="KI27" i="5"/>
  <c r="KN26" i="5"/>
  <c r="KL26" i="5"/>
  <c r="KK26" i="5"/>
  <c r="KI26" i="5"/>
  <c r="KN25" i="5"/>
  <c r="KL25" i="5"/>
  <c r="KK25" i="5"/>
  <c r="KI25" i="5"/>
  <c r="KN24" i="5"/>
  <c r="KL24" i="5"/>
  <c r="KK24" i="5"/>
  <c r="KI24" i="5"/>
  <c r="JZ29" i="5"/>
  <c r="JX29" i="5"/>
  <c r="JW29" i="5"/>
  <c r="JU29" i="5"/>
  <c r="JZ28" i="5"/>
  <c r="JX28" i="5"/>
  <c r="JW28" i="5"/>
  <c r="JU28" i="5"/>
  <c r="JZ27" i="5"/>
  <c r="JX27" i="5"/>
  <c r="JW27" i="5"/>
  <c r="JU27" i="5"/>
  <c r="JZ26" i="5"/>
  <c r="JX26" i="5"/>
  <c r="JW26" i="5"/>
  <c r="JU26" i="5"/>
  <c r="JZ25" i="5"/>
  <c r="JX25" i="5"/>
  <c r="JW25" i="5"/>
  <c r="JU25" i="5"/>
  <c r="JZ24" i="5"/>
  <c r="JX24" i="5"/>
  <c r="JW24" i="5"/>
  <c r="JU24" i="5"/>
  <c r="KN19" i="5"/>
  <c r="KL19" i="5"/>
  <c r="KK19" i="5"/>
  <c r="KI19" i="5"/>
  <c r="KN18" i="5"/>
  <c r="KL18" i="5"/>
  <c r="KK18" i="5"/>
  <c r="KI18" i="5"/>
  <c r="KN17" i="5"/>
  <c r="KL17" i="5"/>
  <c r="KK17" i="5"/>
  <c r="KI17" i="5"/>
  <c r="KN16" i="5"/>
  <c r="KL16" i="5"/>
  <c r="KK16" i="5"/>
  <c r="KI16" i="5"/>
  <c r="KN15" i="5"/>
  <c r="KL15" i="5"/>
  <c r="KK15" i="5"/>
  <c r="KI15" i="5"/>
  <c r="KN14" i="5"/>
  <c r="KL14" i="5"/>
  <c r="KK14" i="5"/>
  <c r="KI14" i="5"/>
  <c r="JZ19" i="5"/>
  <c r="JX19" i="5"/>
  <c r="JW19" i="5"/>
  <c r="JU19" i="5"/>
  <c r="JZ18" i="5"/>
  <c r="JX18" i="5"/>
  <c r="JW18" i="5"/>
  <c r="JU18" i="5"/>
  <c r="JZ17" i="5"/>
  <c r="JX17" i="5"/>
  <c r="JW17" i="5"/>
  <c r="JU17" i="5"/>
  <c r="JZ16" i="5"/>
  <c r="JX16" i="5"/>
  <c r="JW16" i="5"/>
  <c r="JU16" i="5"/>
  <c r="JZ15" i="5"/>
  <c r="JX15" i="5"/>
  <c r="JW15" i="5"/>
  <c r="JU15" i="5"/>
  <c r="JZ14" i="5"/>
  <c r="JX14" i="5"/>
  <c r="JW14" i="5"/>
  <c r="JU14" i="5"/>
  <c r="KN9" i="5"/>
  <c r="KL9" i="5"/>
  <c r="KK9" i="5"/>
  <c r="KI9" i="5"/>
  <c r="KN8" i="5"/>
  <c r="KL8" i="5"/>
  <c r="KK8" i="5"/>
  <c r="KI8" i="5"/>
  <c r="KN7" i="5"/>
  <c r="KL7" i="5"/>
  <c r="KK7" i="5"/>
  <c r="KI7" i="5"/>
  <c r="KN6" i="5"/>
  <c r="KL6" i="5"/>
  <c r="KK6" i="5"/>
  <c r="KI6" i="5"/>
  <c r="KN5" i="5"/>
  <c r="KL5" i="5"/>
  <c r="KK5" i="5"/>
  <c r="KI5" i="5"/>
  <c r="KN4" i="5"/>
  <c r="KL4" i="5"/>
  <c r="KK4" i="5"/>
  <c r="KI4" i="5"/>
  <c r="JZ9" i="5"/>
  <c r="JX9" i="5"/>
  <c r="JW9" i="5"/>
  <c r="JU9" i="5"/>
  <c r="JZ8" i="5"/>
  <c r="JX8" i="5"/>
  <c r="JW8" i="5"/>
  <c r="JU8" i="5"/>
  <c r="JZ7" i="5"/>
  <c r="JX7" i="5"/>
  <c r="JW7" i="5"/>
  <c r="JU7" i="5"/>
  <c r="JZ6" i="5"/>
  <c r="JX6" i="5"/>
  <c r="JW6" i="5"/>
  <c r="JU6" i="5"/>
  <c r="JZ5" i="5"/>
  <c r="JX5" i="5"/>
  <c r="JW5" i="5"/>
  <c r="JU5" i="5"/>
  <c r="JZ4" i="5"/>
  <c r="JX4" i="5"/>
  <c r="JW4" i="5"/>
  <c r="JU4" i="5"/>
  <c r="JL29" i="5"/>
  <c r="JJ29" i="5"/>
  <c r="JI29" i="5"/>
  <c r="JG29" i="5"/>
  <c r="JL28" i="5"/>
  <c r="JJ28" i="5"/>
  <c r="JI28" i="5"/>
  <c r="JG28" i="5"/>
  <c r="JL27" i="5"/>
  <c r="JJ27" i="5"/>
  <c r="JI27" i="5"/>
  <c r="JG27" i="5"/>
  <c r="JL26" i="5"/>
  <c r="JJ26" i="5"/>
  <c r="JI26" i="5"/>
  <c r="JG26" i="5"/>
  <c r="JL25" i="5"/>
  <c r="JJ25" i="5"/>
  <c r="JI25" i="5"/>
  <c r="JG25" i="5"/>
  <c r="JL24" i="5"/>
  <c r="JJ24" i="5"/>
  <c r="JI24" i="5"/>
  <c r="JG24" i="5"/>
  <c r="JL19" i="5"/>
  <c r="JJ19" i="5"/>
  <c r="JI19" i="5"/>
  <c r="JG19" i="5"/>
  <c r="JL18" i="5"/>
  <c r="JJ18" i="5"/>
  <c r="JI18" i="5"/>
  <c r="JG18" i="5"/>
  <c r="JL17" i="5"/>
  <c r="JJ17" i="5"/>
  <c r="JI17" i="5"/>
  <c r="JG17" i="5"/>
  <c r="JL16" i="5"/>
  <c r="JJ16" i="5"/>
  <c r="JI16" i="5"/>
  <c r="JG16" i="5"/>
  <c r="JL15" i="5"/>
  <c r="JJ15" i="5"/>
  <c r="JI15" i="5"/>
  <c r="JG15" i="5"/>
  <c r="JL14" i="5"/>
  <c r="JJ14" i="5"/>
  <c r="JI14" i="5"/>
  <c r="JG14" i="5"/>
  <c r="JL9" i="5"/>
  <c r="JJ9" i="5"/>
  <c r="JI9" i="5"/>
  <c r="JG9" i="5"/>
  <c r="JL8" i="5"/>
  <c r="JJ8" i="5"/>
  <c r="JI8" i="5"/>
  <c r="JG8" i="5"/>
  <c r="JL7" i="5"/>
  <c r="JJ7" i="5"/>
  <c r="JI7" i="5"/>
  <c r="JG7" i="5"/>
  <c r="JL6" i="5"/>
  <c r="JJ6" i="5"/>
  <c r="JI6" i="5"/>
  <c r="JG6" i="5"/>
  <c r="JL5" i="5"/>
  <c r="JJ5" i="5"/>
  <c r="JI5" i="5"/>
  <c r="JG5" i="5"/>
  <c r="JL4" i="5"/>
  <c r="JJ4" i="5"/>
  <c r="JI4" i="5"/>
  <c r="JG4" i="5"/>
  <c r="IX29" i="5"/>
  <c r="IV29" i="5"/>
  <c r="IU29" i="5"/>
  <c r="IS29" i="5"/>
  <c r="IX28" i="5"/>
  <c r="IV28" i="5"/>
  <c r="IU28" i="5"/>
  <c r="IS28" i="5"/>
  <c r="IX27" i="5"/>
  <c r="IV27" i="5"/>
  <c r="IU27" i="5"/>
  <c r="IS27" i="5"/>
  <c r="IX26" i="5"/>
  <c r="IV26" i="5"/>
  <c r="IU26" i="5"/>
  <c r="IS26" i="5"/>
  <c r="IX25" i="5"/>
  <c r="IV25" i="5"/>
  <c r="IU25" i="5"/>
  <c r="IS25" i="5"/>
  <c r="IX24" i="5"/>
  <c r="IV24" i="5"/>
  <c r="IU24" i="5"/>
  <c r="IS24" i="5"/>
  <c r="IX19" i="5"/>
  <c r="IV19" i="5"/>
  <c r="IU19" i="5"/>
  <c r="IS19" i="5"/>
  <c r="IX18" i="5"/>
  <c r="IV18" i="5"/>
  <c r="IU18" i="5"/>
  <c r="IS18" i="5"/>
  <c r="IX17" i="5"/>
  <c r="IV17" i="5"/>
  <c r="IU17" i="5"/>
  <c r="IS17" i="5"/>
  <c r="IX16" i="5"/>
  <c r="IV16" i="5"/>
  <c r="IU16" i="5"/>
  <c r="IS16" i="5"/>
  <c r="IX15" i="5"/>
  <c r="IV15" i="5"/>
  <c r="IU15" i="5"/>
  <c r="IS15" i="5"/>
  <c r="IX14" i="5"/>
  <c r="IV14" i="5"/>
  <c r="IU14" i="5"/>
  <c r="IS14" i="5"/>
  <c r="IX9" i="5"/>
  <c r="IV9" i="5"/>
  <c r="IU9" i="5"/>
  <c r="IS9" i="5"/>
  <c r="IX8" i="5"/>
  <c r="IV8" i="5"/>
  <c r="IU8" i="5"/>
  <c r="IS8" i="5"/>
  <c r="IX7" i="5"/>
  <c r="IV7" i="5"/>
  <c r="IU7" i="5"/>
  <c r="IS7" i="5"/>
  <c r="IX6" i="5"/>
  <c r="IV6" i="5"/>
  <c r="IU6" i="5"/>
  <c r="IS6" i="5"/>
  <c r="IX5" i="5"/>
  <c r="IV5" i="5"/>
  <c r="IU5" i="5"/>
  <c r="IS5" i="5"/>
  <c r="IX4" i="5"/>
  <c r="IV4" i="5"/>
  <c r="IU4" i="5"/>
  <c r="IS4" i="5"/>
  <c r="JL39" i="5"/>
  <c r="JJ39" i="5"/>
  <c r="JI39" i="5"/>
  <c r="JG39" i="5"/>
  <c r="JL38" i="5"/>
  <c r="JJ38" i="5"/>
  <c r="JI38" i="5"/>
  <c r="JG38" i="5"/>
  <c r="JL37" i="5"/>
  <c r="JJ37" i="5"/>
  <c r="JI37" i="5"/>
  <c r="JG37" i="5"/>
  <c r="JL36" i="5"/>
  <c r="JJ36" i="5"/>
  <c r="JI36" i="5"/>
  <c r="JG36" i="5"/>
  <c r="JL35" i="5"/>
  <c r="JJ35" i="5"/>
  <c r="JI35" i="5"/>
  <c r="JG35" i="5"/>
  <c r="JL34" i="5"/>
  <c r="JJ34" i="5"/>
  <c r="JI34" i="5"/>
  <c r="JG34" i="5"/>
  <c r="IX39" i="5"/>
  <c r="IV39" i="5"/>
  <c r="IU39" i="5"/>
  <c r="IS39" i="5"/>
  <c r="IX38" i="5"/>
  <c r="IV38" i="5"/>
  <c r="IU38" i="5"/>
  <c r="IS38" i="5"/>
  <c r="IX37" i="5"/>
  <c r="IV37" i="5"/>
  <c r="IU37" i="5"/>
  <c r="IS37" i="5"/>
  <c r="IX36" i="5"/>
  <c r="IV36" i="5"/>
  <c r="IU36" i="5"/>
  <c r="IS36" i="5"/>
  <c r="IX35" i="5"/>
  <c r="IV35" i="5"/>
  <c r="IU35" i="5"/>
  <c r="IS35" i="5"/>
  <c r="IX34" i="5"/>
  <c r="IV34" i="5"/>
  <c r="IU34" i="5"/>
  <c r="IS34" i="5"/>
  <c r="JL49" i="5"/>
  <c r="JJ49" i="5"/>
  <c r="JI49" i="5"/>
  <c r="JG49" i="5"/>
  <c r="JL48" i="5"/>
  <c r="JJ48" i="5"/>
  <c r="JI48" i="5"/>
  <c r="JG48" i="5"/>
  <c r="JL47" i="5"/>
  <c r="JJ47" i="5"/>
  <c r="JI47" i="5"/>
  <c r="JG47" i="5"/>
  <c r="JL46" i="5"/>
  <c r="JJ46" i="5"/>
  <c r="JI46" i="5"/>
  <c r="JG46" i="5"/>
  <c r="JL45" i="5"/>
  <c r="JJ45" i="5"/>
  <c r="JI45" i="5"/>
  <c r="JG45" i="5"/>
  <c r="JL44" i="5"/>
  <c r="JJ44" i="5"/>
  <c r="JI44" i="5"/>
  <c r="JG44" i="5"/>
  <c r="IX49" i="5"/>
  <c r="IV49" i="5"/>
  <c r="IU49" i="5"/>
  <c r="IS49" i="5"/>
  <c r="IX48" i="5"/>
  <c r="IV48" i="5"/>
  <c r="IU48" i="5"/>
  <c r="IS48" i="5"/>
  <c r="IX47" i="5"/>
  <c r="IV47" i="5"/>
  <c r="IU47" i="5"/>
  <c r="IS47" i="5"/>
  <c r="IX46" i="5"/>
  <c r="IV46" i="5"/>
  <c r="IU46" i="5"/>
  <c r="IS46" i="5"/>
  <c r="IX45" i="5"/>
  <c r="IV45" i="5"/>
  <c r="IU45" i="5"/>
  <c r="IS45" i="5"/>
  <c r="IX44" i="5"/>
  <c r="IV44" i="5"/>
  <c r="IU44" i="5"/>
  <c r="IS44" i="5"/>
  <c r="JL59" i="5"/>
  <c r="JJ59" i="5"/>
  <c r="JI59" i="5"/>
  <c r="JG59" i="5"/>
  <c r="JL58" i="5"/>
  <c r="JJ58" i="5"/>
  <c r="JI58" i="5"/>
  <c r="JG58" i="5"/>
  <c r="JL57" i="5"/>
  <c r="JJ57" i="5"/>
  <c r="JI57" i="5"/>
  <c r="JG57" i="5"/>
  <c r="JL56" i="5"/>
  <c r="JJ56" i="5"/>
  <c r="JI56" i="5"/>
  <c r="JG56" i="5"/>
  <c r="JL55" i="5"/>
  <c r="JJ55" i="5"/>
  <c r="JI55" i="5"/>
  <c r="JG55" i="5"/>
  <c r="JL54" i="5"/>
  <c r="JJ54" i="5"/>
  <c r="JI54" i="5"/>
  <c r="JG54" i="5"/>
  <c r="IX59" i="5"/>
  <c r="IV59" i="5"/>
  <c r="IU59" i="5"/>
  <c r="IS59" i="5"/>
  <c r="IX58" i="5"/>
  <c r="IV58" i="5"/>
  <c r="IU58" i="5"/>
  <c r="IS58" i="5"/>
  <c r="IX57" i="5"/>
  <c r="IV57" i="5"/>
  <c r="IU57" i="5"/>
  <c r="IS57" i="5"/>
  <c r="IX56" i="5"/>
  <c r="IV56" i="5"/>
  <c r="IU56" i="5"/>
  <c r="IS56" i="5"/>
  <c r="IX55" i="5"/>
  <c r="IV55" i="5"/>
  <c r="IU55" i="5"/>
  <c r="IS55" i="5"/>
  <c r="IX54" i="5"/>
  <c r="IV54" i="5"/>
  <c r="IU54" i="5"/>
  <c r="IS54" i="5"/>
  <c r="IJ59" i="5"/>
  <c r="IH59" i="5"/>
  <c r="IG59" i="5"/>
  <c r="IE59" i="5"/>
  <c r="IJ58" i="5"/>
  <c r="IH58" i="5"/>
  <c r="IG58" i="5"/>
  <c r="IE58" i="5"/>
  <c r="IJ57" i="5"/>
  <c r="IH57" i="5"/>
  <c r="IG57" i="5"/>
  <c r="IE57" i="5"/>
  <c r="IJ56" i="5"/>
  <c r="IH56" i="5"/>
  <c r="IG56" i="5"/>
  <c r="IE56" i="5"/>
  <c r="IJ55" i="5"/>
  <c r="IH55" i="5"/>
  <c r="IG55" i="5"/>
  <c r="IE55" i="5"/>
  <c r="IJ54" i="5"/>
  <c r="IH54" i="5"/>
  <c r="IG54" i="5"/>
  <c r="IE54" i="5"/>
  <c r="IJ49" i="5"/>
  <c r="IH49" i="5"/>
  <c r="IG49" i="5"/>
  <c r="IE49" i="5"/>
  <c r="IJ48" i="5"/>
  <c r="IH48" i="5"/>
  <c r="IG48" i="5"/>
  <c r="IE48" i="5"/>
  <c r="IJ47" i="5"/>
  <c r="IH47" i="5"/>
  <c r="IG47" i="5"/>
  <c r="IE47" i="5"/>
  <c r="IJ46" i="5"/>
  <c r="IH46" i="5"/>
  <c r="IG46" i="5"/>
  <c r="IE46" i="5"/>
  <c r="IJ45" i="5"/>
  <c r="IH45" i="5"/>
  <c r="IG45" i="5"/>
  <c r="IE45" i="5"/>
  <c r="IJ44" i="5"/>
  <c r="IH44" i="5"/>
  <c r="IG44" i="5"/>
  <c r="IE44" i="5"/>
  <c r="HV59" i="5"/>
  <c r="HT59" i="5"/>
  <c r="HS59" i="5"/>
  <c r="HQ59" i="5"/>
  <c r="HV58" i="5"/>
  <c r="HT58" i="5"/>
  <c r="HS58" i="5"/>
  <c r="HQ58" i="5"/>
  <c r="HV57" i="5"/>
  <c r="HT57" i="5"/>
  <c r="HS57" i="5"/>
  <c r="HQ57" i="5"/>
  <c r="HV56" i="5"/>
  <c r="HT56" i="5"/>
  <c r="HS56" i="5"/>
  <c r="HQ56" i="5"/>
  <c r="HV55" i="5"/>
  <c r="HT55" i="5"/>
  <c r="HS55" i="5"/>
  <c r="HQ55" i="5"/>
  <c r="HV54" i="5"/>
  <c r="HT54" i="5"/>
  <c r="HS54" i="5"/>
  <c r="HQ54" i="5"/>
  <c r="HV49" i="5"/>
  <c r="HT49" i="5"/>
  <c r="HS49" i="5"/>
  <c r="HQ49" i="5"/>
  <c r="HV48" i="5"/>
  <c r="HT48" i="5"/>
  <c r="HS48" i="5"/>
  <c r="HQ48" i="5"/>
  <c r="HV47" i="5"/>
  <c r="HT47" i="5"/>
  <c r="HS47" i="5"/>
  <c r="HQ47" i="5"/>
  <c r="HV46" i="5"/>
  <c r="HT46" i="5"/>
  <c r="HS46" i="5"/>
  <c r="HQ46" i="5"/>
  <c r="HV45" i="5"/>
  <c r="HT45" i="5"/>
  <c r="HS45" i="5"/>
  <c r="HQ45" i="5"/>
  <c r="HV44" i="5"/>
  <c r="HT44" i="5"/>
  <c r="HS44" i="5"/>
  <c r="HQ44" i="5"/>
  <c r="IJ39" i="5"/>
  <c r="IH39" i="5"/>
  <c r="IG39" i="5"/>
  <c r="IE39" i="5"/>
  <c r="IJ38" i="5"/>
  <c r="IH38" i="5"/>
  <c r="IG38" i="5"/>
  <c r="IE38" i="5"/>
  <c r="IJ37" i="5"/>
  <c r="IH37" i="5"/>
  <c r="IG37" i="5"/>
  <c r="IE37" i="5"/>
  <c r="IJ36" i="5"/>
  <c r="IH36" i="5"/>
  <c r="IG36" i="5"/>
  <c r="IE36" i="5"/>
  <c r="IJ35" i="5"/>
  <c r="IH35" i="5"/>
  <c r="IG35" i="5"/>
  <c r="IE35" i="5"/>
  <c r="IJ34" i="5"/>
  <c r="IH34" i="5"/>
  <c r="IG34" i="5"/>
  <c r="IE34" i="5"/>
  <c r="IJ29" i="5"/>
  <c r="IH29" i="5"/>
  <c r="IG29" i="5"/>
  <c r="IE29" i="5"/>
  <c r="IJ28" i="5"/>
  <c r="IH28" i="5"/>
  <c r="IG28" i="5"/>
  <c r="IE28" i="5"/>
  <c r="IJ27" i="5"/>
  <c r="IH27" i="5"/>
  <c r="IG27" i="5"/>
  <c r="IE27" i="5"/>
  <c r="IJ26" i="5"/>
  <c r="IH26" i="5"/>
  <c r="IG26" i="5"/>
  <c r="IE26" i="5"/>
  <c r="IJ25" i="5"/>
  <c r="IH25" i="5"/>
  <c r="IG25" i="5"/>
  <c r="IE25" i="5"/>
  <c r="IJ24" i="5"/>
  <c r="IH24" i="5"/>
  <c r="IG24" i="5"/>
  <c r="IE24" i="5"/>
  <c r="IJ19" i="5"/>
  <c r="IH19" i="5"/>
  <c r="IG19" i="5"/>
  <c r="IE19" i="5"/>
  <c r="IJ18" i="5"/>
  <c r="IH18" i="5"/>
  <c r="IG18" i="5"/>
  <c r="IE18" i="5"/>
  <c r="IJ17" i="5"/>
  <c r="IH17" i="5"/>
  <c r="IG17" i="5"/>
  <c r="IE17" i="5"/>
  <c r="IJ16" i="5"/>
  <c r="IH16" i="5"/>
  <c r="IG16" i="5"/>
  <c r="IE16" i="5"/>
  <c r="IJ15" i="5"/>
  <c r="IH15" i="5"/>
  <c r="IG15" i="5"/>
  <c r="IE15" i="5"/>
  <c r="IJ14" i="5"/>
  <c r="IH14" i="5"/>
  <c r="IG14" i="5"/>
  <c r="IE14" i="5"/>
  <c r="IJ9" i="5"/>
  <c r="IH9" i="5"/>
  <c r="IG9" i="5"/>
  <c r="IE9" i="5"/>
  <c r="IJ8" i="5"/>
  <c r="IH8" i="5"/>
  <c r="IG8" i="5"/>
  <c r="IE8" i="5"/>
  <c r="IJ7" i="5"/>
  <c r="IH7" i="5"/>
  <c r="IG7" i="5"/>
  <c r="IE7" i="5"/>
  <c r="IJ6" i="5"/>
  <c r="IH6" i="5"/>
  <c r="IG6" i="5"/>
  <c r="IE6" i="5"/>
  <c r="IJ5" i="5"/>
  <c r="IH5" i="5"/>
  <c r="IG5" i="5"/>
  <c r="IE5" i="5"/>
  <c r="IJ4" i="5"/>
  <c r="IH4" i="5"/>
  <c r="IG4" i="5"/>
  <c r="IE4" i="5"/>
  <c r="HV39" i="5"/>
  <c r="HT39" i="5"/>
  <c r="HS39" i="5"/>
  <c r="HQ39" i="5"/>
  <c r="HV38" i="5"/>
  <c r="HT38" i="5"/>
  <c r="HS38" i="5"/>
  <c r="HQ38" i="5"/>
  <c r="HV37" i="5"/>
  <c r="HT37" i="5"/>
  <c r="HS37" i="5"/>
  <c r="HQ37" i="5"/>
  <c r="HV36" i="5"/>
  <c r="HT36" i="5"/>
  <c r="HS36" i="5"/>
  <c r="HQ36" i="5"/>
  <c r="HV35" i="5"/>
  <c r="HT35" i="5"/>
  <c r="HS35" i="5"/>
  <c r="HQ35" i="5"/>
  <c r="HV34" i="5"/>
  <c r="HT34" i="5"/>
  <c r="HS34" i="5"/>
  <c r="HQ34" i="5"/>
  <c r="HV29" i="5"/>
  <c r="HT29" i="5"/>
  <c r="HS29" i="5"/>
  <c r="HQ29" i="5"/>
  <c r="HV28" i="5"/>
  <c r="HT28" i="5"/>
  <c r="HS28" i="5"/>
  <c r="HQ28" i="5"/>
  <c r="HV27" i="5"/>
  <c r="HT27" i="5"/>
  <c r="HS27" i="5"/>
  <c r="HQ27" i="5"/>
  <c r="HV26" i="5"/>
  <c r="HT26" i="5"/>
  <c r="HS26" i="5"/>
  <c r="HQ26" i="5"/>
  <c r="HV25" i="5"/>
  <c r="HT25" i="5"/>
  <c r="HS25" i="5"/>
  <c r="HQ25" i="5"/>
  <c r="HV24" i="5"/>
  <c r="HT24" i="5"/>
  <c r="HS24" i="5"/>
  <c r="HQ24" i="5"/>
  <c r="HV19" i="5"/>
  <c r="HT19" i="5"/>
  <c r="HS19" i="5"/>
  <c r="HQ19" i="5"/>
  <c r="HV18" i="5"/>
  <c r="HT18" i="5"/>
  <c r="HS18" i="5"/>
  <c r="HQ18" i="5"/>
  <c r="HV17" i="5"/>
  <c r="HT17" i="5"/>
  <c r="HS17" i="5"/>
  <c r="HQ17" i="5"/>
  <c r="HV16" i="5"/>
  <c r="HT16" i="5"/>
  <c r="HS16" i="5"/>
  <c r="HQ16" i="5"/>
  <c r="HV15" i="5"/>
  <c r="HT15" i="5"/>
  <c r="HS15" i="5"/>
  <c r="HQ15" i="5"/>
  <c r="HV14" i="5"/>
  <c r="HT14" i="5"/>
  <c r="HS14" i="5"/>
  <c r="HQ14" i="5"/>
  <c r="HV9" i="5"/>
  <c r="HT9" i="5"/>
  <c r="HS9" i="5"/>
  <c r="HQ9" i="5"/>
  <c r="HV8" i="5"/>
  <c r="HT8" i="5"/>
  <c r="HS8" i="5"/>
  <c r="HQ8" i="5"/>
  <c r="HV7" i="5"/>
  <c r="HT7" i="5"/>
  <c r="HS7" i="5"/>
  <c r="HQ7" i="5"/>
  <c r="HV6" i="5"/>
  <c r="HT6" i="5"/>
  <c r="HS6" i="5"/>
  <c r="HQ6" i="5"/>
  <c r="HV5" i="5"/>
  <c r="HT5" i="5"/>
  <c r="HS5" i="5"/>
  <c r="HQ5" i="5"/>
  <c r="HV4" i="5"/>
  <c r="HT4" i="5"/>
  <c r="HS4" i="5"/>
  <c r="HQ4" i="5"/>
  <c r="GR29" i="5"/>
  <c r="GQ29" i="5"/>
  <c r="GO29" i="5"/>
  <c r="GR28" i="5"/>
  <c r="GQ28" i="5"/>
  <c r="GO28" i="5"/>
  <c r="GR27" i="5"/>
  <c r="GQ27" i="5"/>
  <c r="GO27" i="5"/>
  <c r="GR26" i="5"/>
  <c r="GQ26" i="5"/>
  <c r="GO26" i="5"/>
  <c r="GR25" i="5"/>
  <c r="GQ25" i="5"/>
  <c r="GO25" i="5"/>
  <c r="GR24" i="5"/>
  <c r="GQ24" i="5"/>
  <c r="GO24" i="5"/>
  <c r="GT19" i="5"/>
  <c r="GR19" i="5"/>
  <c r="GQ19" i="5"/>
  <c r="GO19" i="5"/>
  <c r="GT18" i="5"/>
  <c r="GR18" i="5"/>
  <c r="GQ18" i="5"/>
  <c r="GO18" i="5"/>
  <c r="GT17" i="5"/>
  <c r="GR17" i="5"/>
  <c r="GQ17" i="5"/>
  <c r="GO17" i="5"/>
  <c r="GT16" i="5"/>
  <c r="GR16" i="5"/>
  <c r="GQ16" i="5"/>
  <c r="GO16" i="5"/>
  <c r="GT15" i="5"/>
  <c r="GR15" i="5"/>
  <c r="GQ15" i="5"/>
  <c r="GO15" i="5"/>
  <c r="GT14" i="5"/>
  <c r="GR14" i="5"/>
  <c r="GQ14" i="5"/>
  <c r="GO14" i="5"/>
  <c r="GR9" i="5"/>
  <c r="GQ9" i="5"/>
  <c r="GO9" i="5"/>
  <c r="GR8" i="5"/>
  <c r="GQ8" i="5"/>
  <c r="GO8" i="5"/>
  <c r="GR7" i="5"/>
  <c r="GQ7" i="5"/>
  <c r="GO7" i="5"/>
  <c r="GR6" i="5"/>
  <c r="GQ6" i="5"/>
  <c r="GO6" i="5"/>
  <c r="GR5" i="5"/>
  <c r="GQ5" i="5"/>
  <c r="GO5" i="5"/>
  <c r="GR4" i="5"/>
  <c r="GQ4" i="5"/>
  <c r="GO4" i="5"/>
  <c r="HF9" i="5"/>
  <c r="HE9" i="5"/>
  <c r="HC9" i="5"/>
  <c r="HF8" i="5"/>
  <c r="HE8" i="5"/>
  <c r="HC8" i="5"/>
  <c r="HF7" i="5"/>
  <c r="HE7" i="5"/>
  <c r="HC7" i="5"/>
  <c r="HF6" i="5"/>
  <c r="HE6" i="5"/>
  <c r="HC6" i="5"/>
  <c r="HF5" i="5"/>
  <c r="HE5" i="5"/>
  <c r="HC5" i="5"/>
  <c r="HF4" i="5"/>
  <c r="HE4" i="5"/>
  <c r="HC4" i="5"/>
  <c r="HF19" i="5"/>
  <c r="HE19" i="5"/>
  <c r="HC19" i="5"/>
  <c r="HF18" i="5"/>
  <c r="HE18" i="5"/>
  <c r="HC18" i="5"/>
  <c r="HF17" i="5"/>
  <c r="HE17" i="5"/>
  <c r="HC17" i="5"/>
  <c r="HF16" i="5"/>
  <c r="HE16" i="5"/>
  <c r="HC16" i="5"/>
  <c r="HF15" i="5"/>
  <c r="HE15" i="5"/>
  <c r="HC15" i="5"/>
  <c r="HF14" i="5"/>
  <c r="HE14" i="5"/>
  <c r="HC14" i="5"/>
  <c r="HH29" i="5"/>
  <c r="HF29" i="5"/>
  <c r="HE29" i="5"/>
  <c r="HC29" i="5"/>
  <c r="HH28" i="5"/>
  <c r="HF28" i="5"/>
  <c r="HE28" i="5"/>
  <c r="HC28" i="5"/>
  <c r="HH27" i="5"/>
  <c r="HF27" i="5"/>
  <c r="HE27" i="5"/>
  <c r="HC27" i="5"/>
  <c r="HH26" i="5"/>
  <c r="HF26" i="5"/>
  <c r="HE26" i="5"/>
  <c r="HC26" i="5"/>
  <c r="HH25" i="5"/>
  <c r="HF25" i="5"/>
  <c r="HE25" i="5"/>
  <c r="HC25" i="5"/>
  <c r="HH24" i="5"/>
  <c r="HF24" i="5"/>
  <c r="HE24" i="5"/>
  <c r="HC24" i="5"/>
  <c r="HH59" i="5"/>
  <c r="HF59" i="5"/>
  <c r="HE59" i="5"/>
  <c r="HC59" i="5"/>
  <c r="HH58" i="5"/>
  <c r="HF58" i="5"/>
  <c r="HE58" i="5"/>
  <c r="HC58" i="5"/>
  <c r="HH57" i="5"/>
  <c r="HF57" i="5"/>
  <c r="HE57" i="5"/>
  <c r="HC57" i="5"/>
  <c r="HH56" i="5"/>
  <c r="HF56" i="5"/>
  <c r="HE56" i="5"/>
  <c r="HC56" i="5"/>
  <c r="HH55" i="5"/>
  <c r="HF55" i="5"/>
  <c r="HE55" i="5"/>
  <c r="HC55" i="5"/>
  <c r="HH54" i="5"/>
  <c r="HF54" i="5"/>
  <c r="HE54" i="5"/>
  <c r="HC54" i="5"/>
  <c r="HH49" i="5"/>
  <c r="HF49" i="5"/>
  <c r="HE49" i="5"/>
  <c r="HC49" i="5"/>
  <c r="HH48" i="5"/>
  <c r="HF48" i="5"/>
  <c r="HE48" i="5"/>
  <c r="HC48" i="5"/>
  <c r="HH47" i="5"/>
  <c r="HF47" i="5"/>
  <c r="HE47" i="5"/>
  <c r="HC47" i="5"/>
  <c r="HH46" i="5"/>
  <c r="HF46" i="5"/>
  <c r="HE46" i="5"/>
  <c r="HC46" i="5"/>
  <c r="HH45" i="5"/>
  <c r="HF45" i="5"/>
  <c r="HE45" i="5"/>
  <c r="HC45" i="5"/>
  <c r="HH44" i="5"/>
  <c r="HF44" i="5"/>
  <c r="HE44" i="5"/>
  <c r="HC44" i="5"/>
  <c r="HH39" i="5"/>
  <c r="HF39" i="5"/>
  <c r="HE39" i="5"/>
  <c r="HC39" i="5"/>
  <c r="HH38" i="5"/>
  <c r="HF38" i="5"/>
  <c r="HE38" i="5"/>
  <c r="HC38" i="5"/>
  <c r="HH37" i="5"/>
  <c r="HF37" i="5"/>
  <c r="HE37" i="5"/>
  <c r="HC37" i="5"/>
  <c r="HH36" i="5"/>
  <c r="HF36" i="5"/>
  <c r="HE36" i="5"/>
  <c r="HC36" i="5"/>
  <c r="HH35" i="5"/>
  <c r="HF35" i="5"/>
  <c r="HE35" i="5"/>
  <c r="HC35" i="5"/>
  <c r="HH34" i="5"/>
  <c r="HF34" i="5"/>
  <c r="HE34" i="5"/>
  <c r="HC34" i="5"/>
  <c r="GT39" i="5"/>
  <c r="GR39" i="5"/>
  <c r="GQ39" i="5"/>
  <c r="GO39" i="5"/>
  <c r="GT38" i="5"/>
  <c r="GR38" i="5"/>
  <c r="GQ38" i="5"/>
  <c r="GO38" i="5"/>
  <c r="GT37" i="5"/>
  <c r="GR37" i="5"/>
  <c r="GQ37" i="5"/>
  <c r="GO37" i="5"/>
  <c r="GT36" i="5"/>
  <c r="GR36" i="5"/>
  <c r="GQ36" i="5"/>
  <c r="GO36" i="5"/>
  <c r="GT35" i="5"/>
  <c r="GR35" i="5"/>
  <c r="GQ35" i="5"/>
  <c r="GO35" i="5"/>
  <c r="GT34" i="5"/>
  <c r="GR34" i="5"/>
  <c r="GQ34" i="5"/>
  <c r="GO34" i="5"/>
  <c r="GR49" i="5"/>
  <c r="GQ49" i="5"/>
  <c r="GO49" i="5"/>
  <c r="GR48" i="5"/>
  <c r="GQ48" i="5"/>
  <c r="GO48" i="5"/>
  <c r="GR47" i="5"/>
  <c r="GQ47" i="5"/>
  <c r="GO47" i="5"/>
  <c r="GR46" i="5"/>
  <c r="GQ46" i="5"/>
  <c r="GO46" i="5"/>
  <c r="GR45" i="5"/>
  <c r="GQ45" i="5"/>
  <c r="GO45" i="5"/>
  <c r="GR44" i="5"/>
  <c r="GQ44" i="5"/>
  <c r="GO44" i="5"/>
  <c r="GR59" i="5"/>
  <c r="GQ59" i="5"/>
  <c r="GO59" i="5"/>
  <c r="GR58" i="5"/>
  <c r="GQ58" i="5"/>
  <c r="GO58" i="5"/>
  <c r="GR57" i="5"/>
  <c r="GQ57" i="5"/>
  <c r="GO57" i="5"/>
  <c r="GR56" i="5"/>
  <c r="GQ56" i="5"/>
  <c r="GO56" i="5"/>
  <c r="GR55" i="5"/>
  <c r="GQ55" i="5"/>
  <c r="GO55" i="5"/>
  <c r="GR54" i="5"/>
  <c r="GQ54" i="5"/>
  <c r="GO54" i="5"/>
  <c r="GD39" i="5"/>
  <c r="GC39" i="5"/>
  <c r="GA39" i="5"/>
  <c r="GD38" i="5"/>
  <c r="GC38" i="5"/>
  <c r="GA38" i="5"/>
  <c r="GD37" i="5"/>
  <c r="GC37" i="5"/>
  <c r="GA37" i="5"/>
  <c r="GD36" i="5"/>
  <c r="GC36" i="5"/>
  <c r="GA36" i="5"/>
  <c r="GD35" i="5"/>
  <c r="GC35" i="5"/>
  <c r="GA35" i="5"/>
  <c r="GD34" i="5"/>
  <c r="GC34" i="5"/>
  <c r="GA34" i="5"/>
  <c r="GD49" i="5"/>
  <c r="GC49" i="5"/>
  <c r="GA49" i="5"/>
  <c r="GD48" i="5"/>
  <c r="GC48" i="5"/>
  <c r="GA48" i="5"/>
  <c r="GD47" i="5"/>
  <c r="GC47" i="5"/>
  <c r="GA47" i="5"/>
  <c r="GD46" i="5"/>
  <c r="GC46" i="5"/>
  <c r="GA46" i="5"/>
  <c r="GD45" i="5"/>
  <c r="GC45" i="5"/>
  <c r="GA45" i="5"/>
  <c r="GD44" i="5"/>
  <c r="GC44" i="5"/>
  <c r="GA44" i="5"/>
  <c r="GD59" i="5"/>
  <c r="GC59" i="5"/>
  <c r="GA59" i="5"/>
  <c r="GD58" i="5"/>
  <c r="GC58" i="5"/>
  <c r="GA58" i="5"/>
  <c r="GD57" i="5"/>
  <c r="GC57" i="5"/>
  <c r="GA57" i="5"/>
  <c r="GD56" i="5"/>
  <c r="GC56" i="5"/>
  <c r="GA56" i="5"/>
  <c r="GD55" i="5"/>
  <c r="GC55" i="5"/>
  <c r="GA55" i="5"/>
  <c r="GD54" i="5"/>
  <c r="GC54" i="5"/>
  <c r="GA54" i="5"/>
  <c r="FP49" i="5"/>
  <c r="FO49" i="5"/>
  <c r="FM49" i="5"/>
  <c r="FP48" i="5"/>
  <c r="FO48" i="5"/>
  <c r="FM48" i="5"/>
  <c r="FP47" i="5"/>
  <c r="FO47" i="5"/>
  <c r="FM47" i="5"/>
  <c r="FP46" i="5"/>
  <c r="FO46" i="5"/>
  <c r="FM46" i="5"/>
  <c r="FP45" i="5"/>
  <c r="FO45" i="5"/>
  <c r="FM45" i="5"/>
  <c r="FP44" i="5"/>
  <c r="FO44" i="5"/>
  <c r="FM44" i="5"/>
  <c r="FP39" i="5"/>
  <c r="FO39" i="5"/>
  <c r="FM39" i="5"/>
  <c r="FP38" i="5"/>
  <c r="FO38" i="5"/>
  <c r="FM38" i="5"/>
  <c r="FP37" i="5"/>
  <c r="FO37" i="5"/>
  <c r="FM37" i="5"/>
  <c r="FP36" i="5"/>
  <c r="FO36" i="5"/>
  <c r="FM36" i="5"/>
  <c r="FP35" i="5"/>
  <c r="FO35" i="5"/>
  <c r="FM35" i="5"/>
  <c r="FP34" i="5"/>
  <c r="FO34" i="5"/>
  <c r="FM34" i="5"/>
  <c r="FP29" i="5"/>
  <c r="FO29" i="5"/>
  <c r="FM29" i="5"/>
  <c r="FP28" i="5"/>
  <c r="FO28" i="5"/>
  <c r="FM28" i="5"/>
  <c r="FP27" i="5"/>
  <c r="FO27" i="5"/>
  <c r="FM27" i="5"/>
  <c r="FP26" i="5"/>
  <c r="FO26" i="5"/>
  <c r="FM26" i="5"/>
  <c r="FP25" i="5"/>
  <c r="FO25" i="5"/>
  <c r="FM25" i="5"/>
  <c r="FP24" i="5"/>
  <c r="FO24" i="5"/>
  <c r="FM24" i="5"/>
  <c r="GD29" i="5"/>
  <c r="GC29" i="5"/>
  <c r="GA29" i="5"/>
  <c r="GD28" i="5"/>
  <c r="GC28" i="5"/>
  <c r="GA28" i="5"/>
  <c r="GD27" i="5"/>
  <c r="GC27" i="5"/>
  <c r="GA27" i="5"/>
  <c r="GD26" i="5"/>
  <c r="GC26" i="5"/>
  <c r="GA26" i="5"/>
  <c r="GD25" i="5"/>
  <c r="GC25" i="5"/>
  <c r="GA25" i="5"/>
  <c r="GD24" i="5"/>
  <c r="GC24" i="5"/>
  <c r="GA24" i="5"/>
  <c r="GF19" i="5"/>
  <c r="GD19" i="5"/>
  <c r="GC19" i="5"/>
  <c r="GA19" i="5"/>
  <c r="GF18" i="5"/>
  <c r="GD18" i="5"/>
  <c r="GC18" i="5"/>
  <c r="GA18" i="5"/>
  <c r="GF17" i="5"/>
  <c r="GD17" i="5"/>
  <c r="GC17" i="5"/>
  <c r="GA17" i="5"/>
  <c r="GF16" i="5"/>
  <c r="GD16" i="5"/>
  <c r="GC16" i="5"/>
  <c r="GA16" i="5"/>
  <c r="GF15" i="5"/>
  <c r="GD15" i="5"/>
  <c r="GC15" i="5"/>
  <c r="GA15" i="5"/>
  <c r="GF14" i="5"/>
  <c r="GD14" i="5"/>
  <c r="GC14" i="5"/>
  <c r="GA14" i="5"/>
  <c r="FP19" i="5"/>
  <c r="FO19" i="5"/>
  <c r="FM19" i="5"/>
  <c r="FP18" i="5"/>
  <c r="FO18" i="5"/>
  <c r="FM18" i="5"/>
  <c r="FP17" i="5"/>
  <c r="FO17" i="5"/>
  <c r="FM17" i="5"/>
  <c r="FP16" i="5"/>
  <c r="FO16" i="5"/>
  <c r="FM16" i="5"/>
  <c r="FP15" i="5"/>
  <c r="FO15" i="5"/>
  <c r="FM15" i="5"/>
  <c r="FP14" i="5"/>
  <c r="FO14" i="5"/>
  <c r="FM14" i="5"/>
  <c r="GD9" i="5"/>
  <c r="GC9" i="5"/>
  <c r="GA9" i="5"/>
  <c r="GD8" i="5"/>
  <c r="GC8" i="5"/>
  <c r="GA8" i="5"/>
  <c r="GD7" i="5"/>
  <c r="GC7" i="5"/>
  <c r="GA7" i="5"/>
  <c r="GD6" i="5"/>
  <c r="GC6" i="5"/>
  <c r="GA6" i="5"/>
  <c r="GD5" i="5"/>
  <c r="GC5" i="5"/>
  <c r="GA5" i="5"/>
  <c r="GD4" i="5"/>
  <c r="GC4" i="5"/>
  <c r="GA4" i="5"/>
  <c r="FP9" i="5"/>
  <c r="FO9" i="5"/>
  <c r="FM9" i="5"/>
  <c r="FP8" i="5"/>
  <c r="FO8" i="5"/>
  <c r="FM8" i="5"/>
  <c r="FP7" i="5"/>
  <c r="FO7" i="5"/>
  <c r="FM7" i="5"/>
  <c r="FP6" i="5"/>
  <c r="FO6" i="5"/>
  <c r="FM6" i="5"/>
  <c r="FP5" i="5"/>
  <c r="FO5" i="5"/>
  <c r="FM5" i="5"/>
  <c r="FP4" i="5"/>
  <c r="FO4" i="5"/>
  <c r="FM4" i="5"/>
  <c r="EP29" i="5"/>
  <c r="EN29" i="5"/>
  <c r="EM29" i="5"/>
  <c r="EK29" i="5"/>
  <c r="EP28" i="5"/>
  <c r="EN28" i="5"/>
  <c r="EM28" i="5"/>
  <c r="EK28" i="5"/>
  <c r="EP27" i="5"/>
  <c r="EN27" i="5"/>
  <c r="EM27" i="5"/>
  <c r="EK27" i="5"/>
  <c r="EP26" i="5"/>
  <c r="EN26" i="5"/>
  <c r="EM26" i="5"/>
  <c r="EK26" i="5"/>
  <c r="EP25" i="5"/>
  <c r="EN25" i="5"/>
  <c r="EM25" i="5"/>
  <c r="EK25" i="5"/>
  <c r="EP24" i="5"/>
  <c r="EN24" i="5"/>
  <c r="EM24" i="5"/>
  <c r="EK24" i="5"/>
  <c r="EP19" i="5"/>
  <c r="EN19" i="5"/>
  <c r="EM19" i="5"/>
  <c r="EK19" i="5"/>
  <c r="EP18" i="5"/>
  <c r="EN18" i="5"/>
  <c r="EM18" i="5"/>
  <c r="EK18" i="5"/>
  <c r="EP17" i="5"/>
  <c r="EN17" i="5"/>
  <c r="EM17" i="5"/>
  <c r="EK17" i="5"/>
  <c r="EP16" i="5"/>
  <c r="EN16" i="5"/>
  <c r="EM16" i="5"/>
  <c r="EK16" i="5"/>
  <c r="EP15" i="5"/>
  <c r="EN15" i="5"/>
  <c r="EM15" i="5"/>
  <c r="EK15" i="5"/>
  <c r="EP14" i="5"/>
  <c r="EN14" i="5"/>
  <c r="EM14" i="5"/>
  <c r="EK14" i="5"/>
  <c r="EP9" i="5"/>
  <c r="EN9" i="5"/>
  <c r="EM9" i="5"/>
  <c r="EK9" i="5"/>
  <c r="EP8" i="5"/>
  <c r="EN8" i="5"/>
  <c r="EM8" i="5"/>
  <c r="EK8" i="5"/>
  <c r="EP7" i="5"/>
  <c r="EN7" i="5"/>
  <c r="EM7" i="5"/>
  <c r="EK7" i="5"/>
  <c r="EP6" i="5"/>
  <c r="EN6" i="5"/>
  <c r="EM6" i="5"/>
  <c r="EK6" i="5"/>
  <c r="EP5" i="5"/>
  <c r="EN5" i="5"/>
  <c r="EM5" i="5"/>
  <c r="EK5" i="5"/>
  <c r="EP4" i="5"/>
  <c r="EN4" i="5"/>
  <c r="EM4" i="5"/>
  <c r="EK4" i="5"/>
  <c r="FD9" i="5"/>
  <c r="FB9" i="5"/>
  <c r="FA9" i="5"/>
  <c r="EY9" i="5"/>
  <c r="FD8" i="5"/>
  <c r="FB8" i="5"/>
  <c r="FA8" i="5"/>
  <c r="EY8" i="5"/>
  <c r="FD7" i="5"/>
  <c r="FB7" i="5"/>
  <c r="FA7" i="5"/>
  <c r="EY7" i="5"/>
  <c r="FD6" i="5"/>
  <c r="FB6" i="5"/>
  <c r="FA6" i="5"/>
  <c r="EY6" i="5"/>
  <c r="FD5" i="5"/>
  <c r="FB5" i="5"/>
  <c r="FA5" i="5"/>
  <c r="EY5" i="5"/>
  <c r="FD4" i="5"/>
  <c r="FB4" i="5"/>
  <c r="FA4" i="5"/>
  <c r="EY4" i="5"/>
  <c r="FD19" i="5"/>
  <c r="FB19" i="5"/>
  <c r="FA19" i="5"/>
  <c r="EY19" i="5"/>
  <c r="FD18" i="5"/>
  <c r="FB18" i="5"/>
  <c r="FA18" i="5"/>
  <c r="EY18" i="5"/>
  <c r="FD17" i="5"/>
  <c r="FB17" i="5"/>
  <c r="FA17" i="5"/>
  <c r="EY17" i="5"/>
  <c r="FD16" i="5"/>
  <c r="FB16" i="5"/>
  <c r="FA16" i="5"/>
  <c r="EY16" i="5"/>
  <c r="FD15" i="5"/>
  <c r="FB15" i="5"/>
  <c r="FA15" i="5"/>
  <c r="EY15" i="5"/>
  <c r="FD14" i="5"/>
  <c r="FB14" i="5"/>
  <c r="FA14" i="5"/>
  <c r="EY14" i="5"/>
  <c r="FD29" i="5"/>
  <c r="FB29" i="5"/>
  <c r="FA29" i="5"/>
  <c r="EY29" i="5"/>
  <c r="FD28" i="5"/>
  <c r="FB28" i="5"/>
  <c r="FA28" i="5"/>
  <c r="EY28" i="5"/>
  <c r="FD27" i="5"/>
  <c r="FB27" i="5"/>
  <c r="FA27" i="5"/>
  <c r="EY27" i="5"/>
  <c r="FD26" i="5"/>
  <c r="FB26" i="5"/>
  <c r="FA26" i="5"/>
  <c r="EY26" i="5"/>
  <c r="FD25" i="5"/>
  <c r="FB25" i="5"/>
  <c r="FA25" i="5"/>
  <c r="EY25" i="5"/>
  <c r="FD24" i="5"/>
  <c r="FB24" i="5"/>
  <c r="FA24" i="5"/>
  <c r="EY24" i="5"/>
  <c r="FD39" i="5"/>
  <c r="FB39" i="5"/>
  <c r="FA39" i="5"/>
  <c r="EY39" i="5"/>
  <c r="FD38" i="5"/>
  <c r="FB38" i="5"/>
  <c r="FA38" i="5"/>
  <c r="EY38" i="5"/>
  <c r="FD37" i="5"/>
  <c r="FB37" i="5"/>
  <c r="FA37" i="5"/>
  <c r="EY37" i="5"/>
  <c r="FD36" i="5"/>
  <c r="FB36" i="5"/>
  <c r="FA36" i="5"/>
  <c r="EY36" i="5"/>
  <c r="FD35" i="5"/>
  <c r="FB35" i="5"/>
  <c r="FA35" i="5"/>
  <c r="EY35" i="5"/>
  <c r="FD34" i="5"/>
  <c r="FB34" i="5"/>
  <c r="FA34" i="5"/>
  <c r="EY34" i="5"/>
  <c r="FD49" i="5"/>
  <c r="FB49" i="5"/>
  <c r="FA49" i="5"/>
  <c r="EY49" i="5"/>
  <c r="FD48" i="5"/>
  <c r="FB48" i="5"/>
  <c r="FA48" i="5"/>
  <c r="EY48" i="5"/>
  <c r="FD47" i="5"/>
  <c r="FB47" i="5"/>
  <c r="FA47" i="5"/>
  <c r="EY47" i="5"/>
  <c r="FD46" i="5"/>
  <c r="FB46" i="5"/>
  <c r="FA46" i="5"/>
  <c r="EY46" i="5"/>
  <c r="FD45" i="5"/>
  <c r="FB45" i="5"/>
  <c r="FA45" i="5"/>
  <c r="EY45" i="5"/>
  <c r="FD44" i="5"/>
  <c r="FB44" i="5"/>
  <c r="FA44" i="5"/>
  <c r="EY44" i="5"/>
  <c r="FD59" i="5"/>
  <c r="FB59" i="5"/>
  <c r="FA59" i="5"/>
  <c r="EY59" i="5"/>
  <c r="FD58" i="5"/>
  <c r="FB58" i="5"/>
  <c r="FA58" i="5"/>
  <c r="EY58" i="5"/>
  <c r="FD57" i="5"/>
  <c r="FB57" i="5"/>
  <c r="FA57" i="5"/>
  <c r="EY57" i="5"/>
  <c r="FD56" i="5"/>
  <c r="FB56" i="5"/>
  <c r="FA56" i="5"/>
  <c r="EY56" i="5"/>
  <c r="FD55" i="5"/>
  <c r="FB55" i="5"/>
  <c r="FA55" i="5"/>
  <c r="EY55" i="5"/>
  <c r="FD54" i="5"/>
  <c r="FB54" i="5"/>
  <c r="FA54" i="5"/>
  <c r="EY54" i="5"/>
  <c r="EP59" i="5"/>
  <c r="EN59" i="5"/>
  <c r="EM59" i="5"/>
  <c r="EK59" i="5"/>
  <c r="EP58" i="5"/>
  <c r="EN58" i="5"/>
  <c r="EM58" i="5"/>
  <c r="EK58" i="5"/>
  <c r="EP57" i="5"/>
  <c r="EN57" i="5"/>
  <c r="EM57" i="5"/>
  <c r="EK57" i="5"/>
  <c r="EP56" i="5"/>
  <c r="EN56" i="5"/>
  <c r="EM56" i="5"/>
  <c r="EK56" i="5"/>
  <c r="EP55" i="5"/>
  <c r="EN55" i="5"/>
  <c r="EM55" i="5"/>
  <c r="EK55" i="5"/>
  <c r="EP54" i="5"/>
  <c r="EN54" i="5"/>
  <c r="EM54" i="5"/>
  <c r="EK54" i="5"/>
  <c r="EP49" i="5"/>
  <c r="EN49" i="5"/>
  <c r="EM49" i="5"/>
  <c r="EK49" i="5"/>
  <c r="EP48" i="5"/>
  <c r="EN48" i="5"/>
  <c r="EM48" i="5"/>
  <c r="EK48" i="5"/>
  <c r="EP47" i="5"/>
  <c r="EN47" i="5"/>
  <c r="EM47" i="5"/>
  <c r="EK47" i="5"/>
  <c r="EP46" i="5"/>
  <c r="EN46" i="5"/>
  <c r="EM46" i="5"/>
  <c r="EK46" i="5"/>
  <c r="EP45" i="5"/>
  <c r="EN45" i="5"/>
  <c r="EM45" i="5"/>
  <c r="EK45" i="5"/>
  <c r="EP44" i="5"/>
  <c r="EN44" i="5"/>
  <c r="EM44" i="5"/>
  <c r="EK44" i="5"/>
  <c r="EB49" i="5"/>
  <c r="DZ49" i="5"/>
  <c r="DY49" i="5"/>
  <c r="DW49" i="5"/>
  <c r="EB48" i="5"/>
  <c r="DZ48" i="5"/>
  <c r="DY48" i="5"/>
  <c r="DW48" i="5"/>
  <c r="EB47" i="5"/>
  <c r="DZ47" i="5"/>
  <c r="DY47" i="5"/>
  <c r="DW47" i="5"/>
  <c r="EB46" i="5"/>
  <c r="DZ46" i="5"/>
  <c r="DY46" i="5"/>
  <c r="DW46" i="5"/>
  <c r="EB45" i="5"/>
  <c r="DZ45" i="5"/>
  <c r="DY45" i="5"/>
  <c r="DW45" i="5"/>
  <c r="EB44" i="5"/>
  <c r="DZ44" i="5"/>
  <c r="DY44" i="5"/>
  <c r="DW44" i="5"/>
  <c r="EB59" i="5"/>
  <c r="DZ59" i="5"/>
  <c r="DY59" i="5"/>
  <c r="DW59" i="5"/>
  <c r="EB58" i="5"/>
  <c r="DZ58" i="5"/>
  <c r="DY58" i="5"/>
  <c r="DW58" i="5"/>
  <c r="EB57" i="5"/>
  <c r="DZ57" i="5"/>
  <c r="DY57" i="5"/>
  <c r="DW57" i="5"/>
  <c r="EB56" i="5"/>
  <c r="DZ56" i="5"/>
  <c r="DY56" i="5"/>
  <c r="DW56" i="5"/>
  <c r="EB55" i="5"/>
  <c r="DZ55" i="5"/>
  <c r="DY55" i="5"/>
  <c r="DW55" i="5"/>
  <c r="EB54" i="5"/>
  <c r="DZ54" i="5"/>
  <c r="DY54" i="5"/>
  <c r="DW54" i="5"/>
  <c r="DN59" i="5"/>
  <c r="DL59" i="5"/>
  <c r="DK59" i="5"/>
  <c r="DI59" i="5"/>
  <c r="DN58" i="5"/>
  <c r="DL58" i="5"/>
  <c r="DK58" i="5"/>
  <c r="DI58" i="5"/>
  <c r="DN57" i="5"/>
  <c r="DL57" i="5"/>
  <c r="DK57" i="5"/>
  <c r="DI57" i="5"/>
  <c r="DN56" i="5"/>
  <c r="DL56" i="5"/>
  <c r="DK56" i="5"/>
  <c r="DI56" i="5"/>
  <c r="DN55" i="5"/>
  <c r="DL55" i="5"/>
  <c r="DK55" i="5"/>
  <c r="DI55" i="5"/>
  <c r="DN54" i="5"/>
  <c r="DL54" i="5"/>
  <c r="DK54" i="5"/>
  <c r="DI54" i="5"/>
  <c r="DN49" i="5"/>
  <c r="DL49" i="5"/>
  <c r="DK49" i="5"/>
  <c r="DI49" i="5"/>
  <c r="DN48" i="5"/>
  <c r="DL48" i="5"/>
  <c r="DK48" i="5"/>
  <c r="DI48" i="5"/>
  <c r="DN47" i="5"/>
  <c r="DL47" i="5"/>
  <c r="DK47" i="5"/>
  <c r="DI47" i="5"/>
  <c r="DN46" i="5"/>
  <c r="DL46" i="5"/>
  <c r="DK46" i="5"/>
  <c r="DI46" i="5"/>
  <c r="DN45" i="5"/>
  <c r="DL45" i="5"/>
  <c r="DK45" i="5"/>
  <c r="DI45" i="5"/>
  <c r="DN44" i="5"/>
  <c r="DL44" i="5"/>
  <c r="DK44" i="5"/>
  <c r="DI44" i="5"/>
  <c r="EB39" i="5"/>
  <c r="DZ39" i="5"/>
  <c r="DY39" i="5"/>
  <c r="DW39" i="5"/>
  <c r="EB38" i="5"/>
  <c r="DZ38" i="5"/>
  <c r="DY38" i="5"/>
  <c r="DW38" i="5"/>
  <c r="EB37" i="5"/>
  <c r="DZ37" i="5"/>
  <c r="DY37" i="5"/>
  <c r="DW37" i="5"/>
  <c r="EB36" i="5"/>
  <c r="DZ36" i="5"/>
  <c r="DY36" i="5"/>
  <c r="DW36" i="5"/>
  <c r="EB35" i="5"/>
  <c r="DZ35" i="5"/>
  <c r="DY35" i="5"/>
  <c r="DW35" i="5"/>
  <c r="EB34" i="5"/>
  <c r="DZ34" i="5"/>
  <c r="DY34" i="5"/>
  <c r="DW34" i="5"/>
  <c r="EB29" i="5"/>
  <c r="DZ29" i="5"/>
  <c r="DY29" i="5"/>
  <c r="DW29" i="5"/>
  <c r="EB28" i="5"/>
  <c r="DZ28" i="5"/>
  <c r="DY28" i="5"/>
  <c r="DW28" i="5"/>
  <c r="EB27" i="5"/>
  <c r="DZ27" i="5"/>
  <c r="DY27" i="5"/>
  <c r="DW27" i="5"/>
  <c r="EB26" i="5"/>
  <c r="DZ26" i="5"/>
  <c r="DY26" i="5"/>
  <c r="DW26" i="5"/>
  <c r="EB25" i="5"/>
  <c r="DZ25" i="5"/>
  <c r="DY25" i="5"/>
  <c r="DW25" i="5"/>
  <c r="EB24" i="5"/>
  <c r="DZ24" i="5"/>
  <c r="DY24" i="5"/>
  <c r="DW24" i="5"/>
  <c r="EB19" i="5"/>
  <c r="DZ19" i="5"/>
  <c r="DY19" i="5"/>
  <c r="DW19" i="5"/>
  <c r="EB18" i="5"/>
  <c r="DZ18" i="5"/>
  <c r="DY18" i="5"/>
  <c r="DW18" i="5"/>
  <c r="EB17" i="5"/>
  <c r="DZ17" i="5"/>
  <c r="DY17" i="5"/>
  <c r="DW17" i="5"/>
  <c r="EB16" i="5"/>
  <c r="DZ16" i="5"/>
  <c r="DY16" i="5"/>
  <c r="DW16" i="5"/>
  <c r="EB15" i="5"/>
  <c r="DZ15" i="5"/>
  <c r="DY15" i="5"/>
  <c r="DW15" i="5"/>
  <c r="EB14" i="5"/>
  <c r="DZ14" i="5"/>
  <c r="DY14" i="5"/>
  <c r="DW14" i="5"/>
  <c r="EB9" i="5"/>
  <c r="DZ9" i="5"/>
  <c r="DY9" i="5"/>
  <c r="DW9" i="5"/>
  <c r="EB8" i="5"/>
  <c r="DZ8" i="5"/>
  <c r="DY8" i="5"/>
  <c r="DW8" i="5"/>
  <c r="EB7" i="5"/>
  <c r="DZ7" i="5"/>
  <c r="DY7" i="5"/>
  <c r="DW7" i="5"/>
  <c r="EB6" i="5"/>
  <c r="DZ6" i="5"/>
  <c r="DY6" i="5"/>
  <c r="DW6" i="5"/>
  <c r="EB5" i="5"/>
  <c r="DZ5" i="5"/>
  <c r="DY5" i="5"/>
  <c r="DW5" i="5"/>
  <c r="EB4" i="5"/>
  <c r="DZ4" i="5"/>
  <c r="DY4" i="5"/>
  <c r="DW4" i="5"/>
  <c r="DN39" i="5"/>
  <c r="DL39" i="5"/>
  <c r="DK39" i="5"/>
  <c r="DI39" i="5"/>
  <c r="DN38" i="5"/>
  <c r="DL38" i="5"/>
  <c r="DK38" i="5"/>
  <c r="DI38" i="5"/>
  <c r="DN37" i="5"/>
  <c r="DL37" i="5"/>
  <c r="DK37" i="5"/>
  <c r="DI37" i="5"/>
  <c r="DN36" i="5"/>
  <c r="DL36" i="5"/>
  <c r="DK36" i="5"/>
  <c r="DI36" i="5"/>
  <c r="DN35" i="5"/>
  <c r="DL35" i="5"/>
  <c r="DK35" i="5"/>
  <c r="DI35" i="5"/>
  <c r="DN34" i="5"/>
  <c r="DL34" i="5"/>
  <c r="DK34" i="5"/>
  <c r="DI34" i="5"/>
  <c r="DN29" i="5"/>
  <c r="DL29" i="5"/>
  <c r="DK29" i="5"/>
  <c r="DI29" i="5"/>
  <c r="DN28" i="5"/>
  <c r="DL28" i="5"/>
  <c r="DK28" i="5"/>
  <c r="DI28" i="5"/>
  <c r="DN27" i="5"/>
  <c r="DL27" i="5"/>
  <c r="DK27" i="5"/>
  <c r="DI27" i="5"/>
  <c r="DN26" i="5"/>
  <c r="DL26" i="5"/>
  <c r="DK26" i="5"/>
  <c r="DI26" i="5"/>
  <c r="DN25" i="5"/>
  <c r="DL25" i="5"/>
  <c r="DK25" i="5"/>
  <c r="DI25" i="5"/>
  <c r="DN24" i="5"/>
  <c r="DL24" i="5"/>
  <c r="DK24" i="5"/>
  <c r="DI24" i="5"/>
  <c r="DN19" i="5"/>
  <c r="DL19" i="5"/>
  <c r="DK19" i="5"/>
  <c r="DI19" i="5"/>
  <c r="DN18" i="5"/>
  <c r="DL18" i="5"/>
  <c r="DK18" i="5"/>
  <c r="DI18" i="5"/>
  <c r="DN17" i="5"/>
  <c r="DL17" i="5"/>
  <c r="DK17" i="5"/>
  <c r="DI17" i="5"/>
  <c r="DN16" i="5"/>
  <c r="DL16" i="5"/>
  <c r="DK16" i="5"/>
  <c r="DI16" i="5"/>
  <c r="DN15" i="5"/>
  <c r="DL15" i="5"/>
  <c r="DK15" i="5"/>
  <c r="DI15" i="5"/>
  <c r="DN14" i="5"/>
  <c r="DL14" i="5"/>
  <c r="DK14" i="5"/>
  <c r="DI14" i="5"/>
  <c r="DN9" i="5"/>
  <c r="DL9" i="5"/>
  <c r="DK9" i="5"/>
  <c r="DI9" i="5"/>
  <c r="DN8" i="5"/>
  <c r="DL8" i="5"/>
  <c r="DK8" i="5"/>
  <c r="DI8" i="5"/>
  <c r="DN7" i="5"/>
  <c r="DL7" i="5"/>
  <c r="DK7" i="5"/>
  <c r="DI7" i="5"/>
  <c r="DN6" i="5"/>
  <c r="DL6" i="5"/>
  <c r="DK6" i="5"/>
  <c r="DI6" i="5"/>
  <c r="DN5" i="5"/>
  <c r="DL5" i="5"/>
  <c r="DK5" i="5"/>
  <c r="DI5" i="5"/>
  <c r="DN4" i="5"/>
  <c r="DL4" i="5"/>
  <c r="DK4" i="5"/>
  <c r="DI4" i="5"/>
  <c r="CL29" i="5"/>
  <c r="CJ29" i="5"/>
  <c r="CI29" i="5"/>
  <c r="CG29" i="5"/>
  <c r="CL28" i="5"/>
  <c r="CJ28" i="5"/>
  <c r="CI28" i="5"/>
  <c r="CG28" i="5"/>
  <c r="CL27" i="5"/>
  <c r="CJ27" i="5"/>
  <c r="CI27" i="5"/>
  <c r="CG27" i="5"/>
  <c r="CL26" i="5"/>
  <c r="CJ26" i="5"/>
  <c r="CI26" i="5"/>
  <c r="CG26" i="5"/>
  <c r="CL25" i="5"/>
  <c r="CJ25" i="5"/>
  <c r="CI25" i="5"/>
  <c r="CG25" i="5"/>
  <c r="CL24" i="5"/>
  <c r="CJ24" i="5"/>
  <c r="CI24" i="5"/>
  <c r="CG24" i="5"/>
  <c r="CL19" i="5"/>
  <c r="CJ19" i="5"/>
  <c r="CI19" i="5"/>
  <c r="CG19" i="5"/>
  <c r="CL18" i="5"/>
  <c r="CJ18" i="5"/>
  <c r="CI18" i="5"/>
  <c r="CG18" i="5"/>
  <c r="CL17" i="5"/>
  <c r="CJ17" i="5"/>
  <c r="CI17" i="5"/>
  <c r="CG17" i="5"/>
  <c r="CL16" i="5"/>
  <c r="CJ16" i="5"/>
  <c r="CI16" i="5"/>
  <c r="CG16" i="5"/>
  <c r="CL15" i="5"/>
  <c r="CJ15" i="5"/>
  <c r="CI15" i="5"/>
  <c r="CG15" i="5"/>
  <c r="CL14" i="5"/>
  <c r="CJ14" i="5"/>
  <c r="CI14" i="5"/>
  <c r="CG14" i="5"/>
  <c r="CL9" i="5"/>
  <c r="CJ9" i="5"/>
  <c r="CI9" i="5"/>
  <c r="CG9" i="5"/>
  <c r="CL8" i="5"/>
  <c r="CJ8" i="5"/>
  <c r="CI8" i="5"/>
  <c r="CG8" i="5"/>
  <c r="CL7" i="5"/>
  <c r="CJ7" i="5"/>
  <c r="CI7" i="5"/>
  <c r="CG7" i="5"/>
  <c r="CL6" i="5"/>
  <c r="CJ6" i="5"/>
  <c r="CI6" i="5"/>
  <c r="CG6" i="5"/>
  <c r="CL5" i="5"/>
  <c r="CJ5" i="5"/>
  <c r="CI5" i="5"/>
  <c r="CG5" i="5"/>
  <c r="CL4" i="5"/>
  <c r="CJ4" i="5"/>
  <c r="CI4" i="5"/>
  <c r="CG4" i="5"/>
  <c r="CZ9" i="5"/>
  <c r="CX9" i="5"/>
  <c r="CW9" i="5"/>
  <c r="CU9" i="5"/>
  <c r="CZ8" i="5"/>
  <c r="CX8" i="5"/>
  <c r="CW8" i="5"/>
  <c r="CU8" i="5"/>
  <c r="CZ7" i="5"/>
  <c r="CX7" i="5"/>
  <c r="CW7" i="5"/>
  <c r="CU7" i="5"/>
  <c r="CZ6" i="5"/>
  <c r="CX6" i="5"/>
  <c r="CW6" i="5"/>
  <c r="CU6" i="5"/>
  <c r="CZ5" i="5"/>
  <c r="CX5" i="5"/>
  <c r="CW5" i="5"/>
  <c r="CU5" i="5"/>
  <c r="CZ4" i="5"/>
  <c r="CX4" i="5"/>
  <c r="CW4" i="5"/>
  <c r="CU4" i="5"/>
  <c r="CZ19" i="5"/>
  <c r="CX19" i="5"/>
  <c r="CW19" i="5"/>
  <c r="CU19" i="5"/>
  <c r="CZ18" i="5"/>
  <c r="CX18" i="5"/>
  <c r="CW18" i="5"/>
  <c r="CU18" i="5"/>
  <c r="CZ17" i="5"/>
  <c r="CX17" i="5"/>
  <c r="CW17" i="5"/>
  <c r="CU17" i="5"/>
  <c r="CZ16" i="5"/>
  <c r="CX16" i="5"/>
  <c r="CW16" i="5"/>
  <c r="CU16" i="5"/>
  <c r="CZ15" i="5"/>
  <c r="CX15" i="5"/>
  <c r="CW15" i="5"/>
  <c r="CU15" i="5"/>
  <c r="CZ14" i="5"/>
  <c r="CX14" i="5"/>
  <c r="CW14" i="5"/>
  <c r="CU14" i="5"/>
  <c r="CZ29" i="5"/>
  <c r="CX29" i="5"/>
  <c r="CW29" i="5"/>
  <c r="CU29" i="5"/>
  <c r="CZ28" i="5"/>
  <c r="CX28" i="5"/>
  <c r="CW28" i="5"/>
  <c r="CU28" i="5"/>
  <c r="CZ27" i="5"/>
  <c r="CX27" i="5"/>
  <c r="CW27" i="5"/>
  <c r="CU27" i="5"/>
  <c r="CZ26" i="5"/>
  <c r="CX26" i="5"/>
  <c r="CW26" i="5"/>
  <c r="CU26" i="5"/>
  <c r="CZ25" i="5"/>
  <c r="CX25" i="5"/>
  <c r="CW25" i="5"/>
  <c r="CU25" i="5"/>
  <c r="CZ24" i="5"/>
  <c r="CX24" i="5"/>
  <c r="CW24" i="5"/>
  <c r="CU24" i="5"/>
  <c r="CZ39" i="5"/>
  <c r="CX39" i="5"/>
  <c r="CW39" i="5"/>
  <c r="CU39" i="5"/>
  <c r="CZ38" i="5"/>
  <c r="CX38" i="5"/>
  <c r="CW38" i="5"/>
  <c r="CU38" i="5"/>
  <c r="CZ37" i="5"/>
  <c r="CX37" i="5"/>
  <c r="CW37" i="5"/>
  <c r="CU37" i="5"/>
  <c r="CZ36" i="5"/>
  <c r="CX36" i="5"/>
  <c r="CW36" i="5"/>
  <c r="CU36" i="5"/>
  <c r="CZ35" i="5"/>
  <c r="CX35" i="5"/>
  <c r="CW35" i="5"/>
  <c r="CU35" i="5"/>
  <c r="CZ34" i="5"/>
  <c r="CX34" i="5"/>
  <c r="CW34" i="5"/>
  <c r="CU34" i="5"/>
  <c r="CZ49" i="5"/>
  <c r="CX49" i="5"/>
  <c r="CW49" i="5"/>
  <c r="CU49" i="5"/>
  <c r="CZ48" i="5"/>
  <c r="CX48" i="5"/>
  <c r="CW48" i="5"/>
  <c r="CU48" i="5"/>
  <c r="CZ47" i="5"/>
  <c r="CX47" i="5"/>
  <c r="CW47" i="5"/>
  <c r="CU47" i="5"/>
  <c r="CZ46" i="5"/>
  <c r="CX46" i="5"/>
  <c r="CW46" i="5"/>
  <c r="CU46" i="5"/>
  <c r="CZ45" i="5"/>
  <c r="CX45" i="5"/>
  <c r="CW45" i="5"/>
  <c r="CU45" i="5"/>
  <c r="CZ44" i="5"/>
  <c r="CX44" i="5"/>
  <c r="CW44" i="5"/>
  <c r="CU44" i="5"/>
  <c r="CZ59" i="5"/>
  <c r="CX59" i="5"/>
  <c r="CW59" i="5"/>
  <c r="CU59" i="5"/>
  <c r="CZ58" i="5"/>
  <c r="CX58" i="5"/>
  <c r="CW58" i="5"/>
  <c r="CU58" i="5"/>
  <c r="CZ57" i="5"/>
  <c r="CX57" i="5"/>
  <c r="CW57" i="5"/>
  <c r="CU57" i="5"/>
  <c r="CZ56" i="5"/>
  <c r="CX56" i="5"/>
  <c r="CW56" i="5"/>
  <c r="CU56" i="5"/>
  <c r="CZ55" i="5"/>
  <c r="CX55" i="5"/>
  <c r="CW55" i="5"/>
  <c r="CU55" i="5"/>
  <c r="CZ54" i="5"/>
  <c r="CX54" i="5"/>
  <c r="CW54" i="5"/>
  <c r="CU54" i="5"/>
  <c r="CL39" i="5"/>
  <c r="CJ39" i="5"/>
  <c r="CI39" i="5"/>
  <c r="CG39" i="5"/>
  <c r="CL38" i="5"/>
  <c r="CJ38" i="5"/>
  <c r="CI38" i="5"/>
  <c r="CG38" i="5"/>
  <c r="CL37" i="5"/>
  <c r="CJ37" i="5"/>
  <c r="CI37" i="5"/>
  <c r="CG37" i="5"/>
  <c r="CL36" i="5"/>
  <c r="CJ36" i="5"/>
  <c r="CI36" i="5"/>
  <c r="CG36" i="5"/>
  <c r="CL35" i="5"/>
  <c r="CJ35" i="5"/>
  <c r="CI35" i="5"/>
  <c r="CG35" i="5"/>
  <c r="CL34" i="5"/>
  <c r="CJ34" i="5"/>
  <c r="CI34" i="5"/>
  <c r="CG34" i="5"/>
  <c r="CL49" i="5"/>
  <c r="CJ49" i="5"/>
  <c r="CI49" i="5"/>
  <c r="CG49" i="5"/>
  <c r="CL48" i="5"/>
  <c r="CJ48" i="5"/>
  <c r="CI48" i="5"/>
  <c r="CG48" i="5"/>
  <c r="CL47" i="5"/>
  <c r="CJ47" i="5"/>
  <c r="CI47" i="5"/>
  <c r="CG47" i="5"/>
  <c r="CL46" i="5"/>
  <c r="CJ46" i="5"/>
  <c r="CI46" i="5"/>
  <c r="CG46" i="5"/>
  <c r="CL45" i="5"/>
  <c r="CJ45" i="5"/>
  <c r="CI45" i="5"/>
  <c r="CG45" i="5"/>
  <c r="CL44" i="5"/>
  <c r="CJ44" i="5"/>
  <c r="CI44" i="5"/>
  <c r="CG44" i="5"/>
  <c r="CL59" i="5"/>
  <c r="CJ59" i="5"/>
  <c r="CI59" i="5"/>
  <c r="CG59" i="5"/>
  <c r="CL58" i="5"/>
  <c r="CJ58" i="5"/>
  <c r="CI58" i="5"/>
  <c r="CG58" i="5"/>
  <c r="CL57" i="5"/>
  <c r="CJ57" i="5"/>
  <c r="CI57" i="5"/>
  <c r="CG57" i="5"/>
  <c r="CL56" i="5"/>
  <c r="CJ56" i="5"/>
  <c r="CI56" i="5"/>
  <c r="CG56" i="5"/>
  <c r="CL55" i="5"/>
  <c r="CJ55" i="5"/>
  <c r="CI55" i="5"/>
  <c r="CG55" i="5"/>
  <c r="CL54" i="5"/>
  <c r="CJ54" i="5"/>
  <c r="CI54" i="5"/>
  <c r="CG54" i="5"/>
  <c r="BX59" i="5"/>
  <c r="BV59" i="5"/>
  <c r="BU59" i="5"/>
  <c r="BS59" i="5"/>
  <c r="BX58" i="5"/>
  <c r="BV58" i="5"/>
  <c r="BU58" i="5"/>
  <c r="BS58" i="5"/>
  <c r="BX57" i="5"/>
  <c r="BV57" i="5"/>
  <c r="BU57" i="5"/>
  <c r="BS57" i="5"/>
  <c r="BX56" i="5"/>
  <c r="BV56" i="5"/>
  <c r="BU56" i="5"/>
  <c r="BS56" i="5"/>
  <c r="BX55" i="5"/>
  <c r="BV55" i="5"/>
  <c r="BU55" i="5"/>
  <c r="BS55" i="5"/>
  <c r="BX54" i="5"/>
  <c r="BV54" i="5"/>
  <c r="BU54" i="5"/>
  <c r="BS54" i="5"/>
  <c r="BX49" i="5"/>
  <c r="BV49" i="5"/>
  <c r="BU49" i="5"/>
  <c r="BS49" i="5"/>
  <c r="BX48" i="5"/>
  <c r="BV48" i="5"/>
  <c r="BU48" i="5"/>
  <c r="BS48" i="5"/>
  <c r="BX47" i="5"/>
  <c r="BV47" i="5"/>
  <c r="BU47" i="5"/>
  <c r="BS47" i="5"/>
  <c r="BX46" i="5"/>
  <c r="BV46" i="5"/>
  <c r="BU46" i="5"/>
  <c r="BS46" i="5"/>
  <c r="BX45" i="5"/>
  <c r="BV45" i="5"/>
  <c r="BU45" i="5"/>
  <c r="BS45" i="5"/>
  <c r="BX44" i="5"/>
  <c r="BV44" i="5"/>
  <c r="BU44" i="5"/>
  <c r="BS44" i="5"/>
  <c r="BJ59" i="5"/>
  <c r="BH59" i="5"/>
  <c r="BG59" i="5"/>
  <c r="BE59" i="5"/>
  <c r="BJ58" i="5"/>
  <c r="BH58" i="5"/>
  <c r="BG58" i="5"/>
  <c r="BE58" i="5"/>
  <c r="BJ57" i="5"/>
  <c r="BH57" i="5"/>
  <c r="BG57" i="5"/>
  <c r="BE57" i="5"/>
  <c r="BJ56" i="5"/>
  <c r="BH56" i="5"/>
  <c r="BG56" i="5"/>
  <c r="BE56" i="5"/>
  <c r="BJ55" i="5"/>
  <c r="BH55" i="5"/>
  <c r="BG55" i="5"/>
  <c r="BE55" i="5"/>
  <c r="BJ54" i="5"/>
  <c r="BH54" i="5"/>
  <c r="BG54" i="5"/>
  <c r="BE54" i="5"/>
  <c r="BJ49" i="5"/>
  <c r="BH49" i="5"/>
  <c r="BG49" i="5"/>
  <c r="BE49" i="5"/>
  <c r="BJ48" i="5"/>
  <c r="BH48" i="5"/>
  <c r="BG48" i="5"/>
  <c r="BE48" i="5"/>
  <c r="BJ47" i="5"/>
  <c r="BH47" i="5"/>
  <c r="BG47" i="5"/>
  <c r="BE47" i="5"/>
  <c r="BJ46" i="5"/>
  <c r="BH46" i="5"/>
  <c r="BG46" i="5"/>
  <c r="BE46" i="5"/>
  <c r="BJ45" i="5"/>
  <c r="BH45" i="5"/>
  <c r="BG45" i="5"/>
  <c r="BE45" i="5"/>
  <c r="BJ44" i="5"/>
  <c r="BH44" i="5"/>
  <c r="BG44" i="5"/>
  <c r="BE44" i="5"/>
  <c r="BX39" i="5"/>
  <c r="BV39" i="5"/>
  <c r="BU39" i="5"/>
  <c r="BS39" i="5"/>
  <c r="BX38" i="5"/>
  <c r="BV38" i="5"/>
  <c r="BU38" i="5"/>
  <c r="BS38" i="5"/>
  <c r="BX37" i="5"/>
  <c r="BV37" i="5"/>
  <c r="BU37" i="5"/>
  <c r="BS37" i="5"/>
  <c r="BX36" i="5"/>
  <c r="BV36" i="5"/>
  <c r="BU36" i="5"/>
  <c r="BS36" i="5"/>
  <c r="BX35" i="5"/>
  <c r="BV35" i="5"/>
  <c r="BU35" i="5"/>
  <c r="BS35" i="5"/>
  <c r="BX34" i="5"/>
  <c r="BV34" i="5"/>
  <c r="BU34" i="5"/>
  <c r="BS34" i="5"/>
  <c r="BJ39" i="5"/>
  <c r="BH39" i="5"/>
  <c r="BG39" i="5"/>
  <c r="BE39" i="5"/>
  <c r="BJ38" i="5"/>
  <c r="BH38" i="5"/>
  <c r="BG38" i="5"/>
  <c r="BE38" i="5"/>
  <c r="BJ37" i="5"/>
  <c r="BH37" i="5"/>
  <c r="BG37" i="5"/>
  <c r="BE37" i="5"/>
  <c r="BJ36" i="5"/>
  <c r="BH36" i="5"/>
  <c r="BG36" i="5"/>
  <c r="BE36" i="5"/>
  <c r="BJ35" i="5"/>
  <c r="BH35" i="5"/>
  <c r="BG35" i="5"/>
  <c r="BE35" i="5"/>
  <c r="BJ34" i="5"/>
  <c r="BH34" i="5"/>
  <c r="BG34" i="5"/>
  <c r="BE34" i="5"/>
  <c r="BX29" i="5"/>
  <c r="BV29" i="5"/>
  <c r="BU29" i="5"/>
  <c r="BS29" i="5"/>
  <c r="BX28" i="5"/>
  <c r="BV28" i="5"/>
  <c r="BU28" i="5"/>
  <c r="BS28" i="5"/>
  <c r="BX27" i="5"/>
  <c r="BV27" i="5"/>
  <c r="BU27" i="5"/>
  <c r="BS27" i="5"/>
  <c r="BX26" i="5"/>
  <c r="BV26" i="5"/>
  <c r="BU26" i="5"/>
  <c r="BS26" i="5"/>
  <c r="BX25" i="5"/>
  <c r="BV25" i="5"/>
  <c r="BU25" i="5"/>
  <c r="BS25" i="5"/>
  <c r="BX24" i="5"/>
  <c r="BV24" i="5"/>
  <c r="BU24" i="5"/>
  <c r="BS24" i="5"/>
  <c r="BX19" i="5"/>
  <c r="BV19" i="5"/>
  <c r="BU19" i="5"/>
  <c r="BS19" i="5"/>
  <c r="BX18" i="5"/>
  <c r="BV18" i="5"/>
  <c r="BU18" i="5"/>
  <c r="BS18" i="5"/>
  <c r="BX17" i="5"/>
  <c r="BV17" i="5"/>
  <c r="BU17" i="5"/>
  <c r="BS17" i="5"/>
  <c r="BX16" i="5"/>
  <c r="BV16" i="5"/>
  <c r="BU16" i="5"/>
  <c r="BS16" i="5"/>
  <c r="BX15" i="5"/>
  <c r="BV15" i="5"/>
  <c r="BU15" i="5"/>
  <c r="BS15" i="5"/>
  <c r="BX14" i="5"/>
  <c r="BV14" i="5"/>
  <c r="BU14" i="5"/>
  <c r="BS14" i="5"/>
  <c r="BX9" i="5"/>
  <c r="BV9" i="5"/>
  <c r="BU9" i="5"/>
  <c r="BS9" i="5"/>
  <c r="BX8" i="5"/>
  <c r="BV8" i="5"/>
  <c r="BU8" i="5"/>
  <c r="BS8" i="5"/>
  <c r="BX7" i="5"/>
  <c r="BV7" i="5"/>
  <c r="BU7" i="5"/>
  <c r="BS7" i="5"/>
  <c r="BX6" i="5"/>
  <c r="BV6" i="5"/>
  <c r="BU6" i="5"/>
  <c r="BS6" i="5"/>
  <c r="BX5" i="5"/>
  <c r="BV5" i="5"/>
  <c r="BU5" i="5"/>
  <c r="BS5" i="5"/>
  <c r="BX4" i="5"/>
  <c r="BV4" i="5"/>
  <c r="BU4" i="5"/>
  <c r="BS4" i="5"/>
  <c r="BJ29" i="5"/>
  <c r="BH29" i="5"/>
  <c r="BG29" i="5"/>
  <c r="BE29" i="5"/>
  <c r="BJ28" i="5"/>
  <c r="BH28" i="5"/>
  <c r="BG28" i="5"/>
  <c r="BE28" i="5"/>
  <c r="BJ27" i="5"/>
  <c r="BH27" i="5"/>
  <c r="BG27" i="5"/>
  <c r="BE27" i="5"/>
  <c r="BJ26" i="5"/>
  <c r="BH26" i="5"/>
  <c r="BG26" i="5"/>
  <c r="BE26" i="5"/>
  <c r="BJ25" i="5"/>
  <c r="BH25" i="5"/>
  <c r="BG25" i="5"/>
  <c r="BE25" i="5"/>
  <c r="BJ24" i="5"/>
  <c r="BH24" i="5"/>
  <c r="BG24" i="5"/>
  <c r="BE24" i="5"/>
  <c r="BJ19" i="5"/>
  <c r="BH19" i="5"/>
  <c r="BG19" i="5"/>
  <c r="BE19" i="5"/>
  <c r="BJ18" i="5"/>
  <c r="BH18" i="5"/>
  <c r="BG18" i="5"/>
  <c r="BE18" i="5"/>
  <c r="BJ17" i="5"/>
  <c r="BH17" i="5"/>
  <c r="BG17" i="5"/>
  <c r="BE17" i="5"/>
  <c r="BJ16" i="5"/>
  <c r="BH16" i="5"/>
  <c r="BG16" i="5"/>
  <c r="BE16" i="5"/>
  <c r="BJ15" i="5"/>
  <c r="BH15" i="5"/>
  <c r="BG15" i="5"/>
  <c r="BE15" i="5"/>
  <c r="BJ14" i="5"/>
  <c r="BH14" i="5"/>
  <c r="BG14" i="5"/>
  <c r="BE14" i="5"/>
  <c r="BJ9" i="5"/>
  <c r="BH9" i="5"/>
  <c r="BG9" i="5"/>
  <c r="BE9" i="5"/>
  <c r="BJ8" i="5"/>
  <c r="BH8" i="5"/>
  <c r="BG8" i="5"/>
  <c r="BE8" i="5"/>
  <c r="BJ7" i="5"/>
  <c r="BH7" i="5"/>
  <c r="BG7" i="5"/>
  <c r="BE7" i="5"/>
  <c r="BJ6" i="5"/>
  <c r="BH6" i="5"/>
  <c r="BG6" i="5"/>
  <c r="BE6" i="5"/>
  <c r="BJ5" i="5"/>
  <c r="BH5" i="5"/>
  <c r="BG5" i="5"/>
  <c r="BE5" i="5"/>
  <c r="BJ4" i="5"/>
  <c r="BH4" i="5"/>
  <c r="BG4" i="5"/>
  <c r="BE4" i="5"/>
  <c r="AV9" i="5"/>
  <c r="AT9" i="5"/>
  <c r="AS9" i="5"/>
  <c r="AQ9" i="5"/>
  <c r="AV8" i="5"/>
  <c r="AT8" i="5"/>
  <c r="AS8" i="5"/>
  <c r="AQ8" i="5"/>
  <c r="AV7" i="5"/>
  <c r="AT7" i="5"/>
  <c r="AS7" i="5"/>
  <c r="AQ7" i="5"/>
  <c r="AV6" i="5"/>
  <c r="AT6" i="5"/>
  <c r="AS6" i="5"/>
  <c r="AQ6" i="5"/>
  <c r="AV5" i="5"/>
  <c r="AT5" i="5"/>
  <c r="AS5" i="5"/>
  <c r="AQ5" i="5"/>
  <c r="AV4" i="5"/>
  <c r="AT4" i="5"/>
  <c r="AS4" i="5"/>
  <c r="AQ4" i="5"/>
  <c r="AH9" i="5"/>
  <c r="AF9" i="5"/>
  <c r="AE9" i="5"/>
  <c r="AC9" i="5"/>
  <c r="AH8" i="5"/>
  <c r="AF8" i="5"/>
  <c r="AE8" i="5"/>
  <c r="AC8" i="5"/>
  <c r="AH7" i="5"/>
  <c r="AF7" i="5"/>
  <c r="AE7" i="5"/>
  <c r="AC7" i="5"/>
  <c r="AH6" i="5"/>
  <c r="AF6" i="5"/>
  <c r="AE6" i="5"/>
  <c r="AC6" i="5"/>
  <c r="AH5" i="5"/>
  <c r="AF5" i="5"/>
  <c r="AE5" i="5"/>
  <c r="AC5" i="5"/>
  <c r="AH4" i="5"/>
  <c r="AF4" i="5"/>
  <c r="AE4" i="5"/>
  <c r="AC4" i="5"/>
  <c r="AV39" i="5"/>
  <c r="AT39" i="5"/>
  <c r="AS39" i="5"/>
  <c r="AQ39" i="5"/>
  <c r="AV38" i="5"/>
  <c r="AT38" i="5"/>
  <c r="AS38" i="5"/>
  <c r="AQ38" i="5"/>
  <c r="AV37" i="5"/>
  <c r="AT37" i="5"/>
  <c r="AS37" i="5"/>
  <c r="AQ37" i="5"/>
  <c r="AV36" i="5"/>
  <c r="AT36" i="5"/>
  <c r="AS36" i="5"/>
  <c r="AQ36" i="5"/>
  <c r="AV35" i="5"/>
  <c r="AT35" i="5"/>
  <c r="AS35" i="5"/>
  <c r="AQ35" i="5"/>
  <c r="AV34" i="5"/>
  <c r="AT34" i="5"/>
  <c r="AS34" i="5"/>
  <c r="AQ34" i="5"/>
  <c r="AV29" i="5"/>
  <c r="AT29" i="5"/>
  <c r="AS29" i="5"/>
  <c r="AQ29" i="5"/>
  <c r="AV28" i="5"/>
  <c r="AT28" i="5"/>
  <c r="AS28" i="5"/>
  <c r="AQ28" i="5"/>
  <c r="AV27" i="5"/>
  <c r="AT27" i="5"/>
  <c r="AS27" i="5"/>
  <c r="AQ27" i="5"/>
  <c r="AV26" i="5"/>
  <c r="AT26" i="5"/>
  <c r="AS26" i="5"/>
  <c r="AQ26" i="5"/>
  <c r="AV25" i="5"/>
  <c r="AT25" i="5"/>
  <c r="AS25" i="5"/>
  <c r="AQ25" i="5"/>
  <c r="AV24" i="5"/>
  <c r="AT24" i="5"/>
  <c r="AS24" i="5"/>
  <c r="AQ24" i="5"/>
  <c r="AV19" i="5"/>
  <c r="AT19" i="5"/>
  <c r="AS19" i="5"/>
  <c r="AQ19" i="5"/>
  <c r="AV18" i="5"/>
  <c r="AT18" i="5"/>
  <c r="AS18" i="5"/>
  <c r="AQ18" i="5"/>
  <c r="AV17" i="5"/>
  <c r="AT17" i="5"/>
  <c r="AS17" i="5"/>
  <c r="AQ17" i="5"/>
  <c r="AV16" i="5"/>
  <c r="AT16" i="5"/>
  <c r="AS16" i="5"/>
  <c r="AQ16" i="5"/>
  <c r="AV15" i="5"/>
  <c r="AT15" i="5"/>
  <c r="AS15" i="5"/>
  <c r="AQ15" i="5"/>
  <c r="AV14" i="5"/>
  <c r="AT14" i="5"/>
  <c r="AS14" i="5"/>
  <c r="AQ14" i="5"/>
  <c r="AH19" i="5"/>
  <c r="AF19" i="5"/>
  <c r="AE19" i="5"/>
  <c r="AC19" i="5"/>
  <c r="AH18" i="5"/>
  <c r="AF18" i="5"/>
  <c r="AE18" i="5"/>
  <c r="AC18" i="5"/>
  <c r="AH17" i="5"/>
  <c r="AF17" i="5"/>
  <c r="AE17" i="5"/>
  <c r="AC17" i="5"/>
  <c r="AH16" i="5"/>
  <c r="AF16" i="5"/>
  <c r="AE16" i="5"/>
  <c r="AC16" i="5"/>
  <c r="AH15" i="5"/>
  <c r="AF15" i="5"/>
  <c r="AE15" i="5"/>
  <c r="AC15" i="5"/>
  <c r="AH14" i="5"/>
  <c r="AF14" i="5"/>
  <c r="AE14" i="5"/>
  <c r="AC14" i="5"/>
  <c r="AH29" i="5"/>
  <c r="AF29" i="5"/>
  <c r="AE29" i="5"/>
  <c r="AC29" i="5"/>
  <c r="AH28" i="5"/>
  <c r="AF28" i="5"/>
  <c r="AE28" i="5"/>
  <c r="AC28" i="5"/>
  <c r="AH27" i="5"/>
  <c r="AF27" i="5"/>
  <c r="AE27" i="5"/>
  <c r="AC27" i="5"/>
  <c r="AH26" i="5"/>
  <c r="AF26" i="5"/>
  <c r="AE26" i="5"/>
  <c r="AC26" i="5"/>
  <c r="AH25" i="5"/>
  <c r="AF25" i="5"/>
  <c r="AE25" i="5"/>
  <c r="AC25" i="5"/>
  <c r="AH24" i="5"/>
  <c r="AF24" i="5"/>
  <c r="AE24" i="5"/>
  <c r="AC24" i="5"/>
  <c r="AH39" i="5"/>
  <c r="AF39" i="5"/>
  <c r="AE39" i="5"/>
  <c r="AC39" i="5"/>
  <c r="AH38" i="5"/>
  <c r="AF38" i="5"/>
  <c r="AE38" i="5"/>
  <c r="AC38" i="5"/>
  <c r="AH37" i="5"/>
  <c r="AF37" i="5"/>
  <c r="AE37" i="5"/>
  <c r="AC37" i="5"/>
  <c r="AH36" i="5"/>
  <c r="AF36" i="5"/>
  <c r="AE36" i="5"/>
  <c r="AC36" i="5"/>
  <c r="AH35" i="5"/>
  <c r="AF35" i="5"/>
  <c r="AE35" i="5"/>
  <c r="AC35" i="5"/>
  <c r="AH34" i="5"/>
  <c r="AF34" i="5"/>
  <c r="AE34" i="5"/>
  <c r="AC34" i="5"/>
  <c r="AV49" i="5"/>
  <c r="AT49" i="5"/>
  <c r="AS49" i="5"/>
  <c r="AQ49" i="5"/>
  <c r="AV48" i="5"/>
  <c r="AT48" i="5"/>
  <c r="AS48" i="5"/>
  <c r="AQ48" i="5"/>
  <c r="AV47" i="5"/>
  <c r="AT47" i="5"/>
  <c r="AS47" i="5"/>
  <c r="AQ47" i="5"/>
  <c r="AV46" i="5"/>
  <c r="AT46" i="5"/>
  <c r="AS46" i="5"/>
  <c r="AQ46" i="5"/>
  <c r="AV45" i="5"/>
  <c r="AT45" i="5"/>
  <c r="AS45" i="5"/>
  <c r="AQ45" i="5"/>
  <c r="AV44" i="5"/>
  <c r="AT44" i="5"/>
  <c r="AS44" i="5"/>
  <c r="AQ44" i="5"/>
  <c r="AV59" i="5"/>
  <c r="AT59" i="5"/>
  <c r="AS59" i="5"/>
  <c r="AQ59" i="5"/>
  <c r="AV58" i="5"/>
  <c r="AT58" i="5"/>
  <c r="AS58" i="5"/>
  <c r="AQ58" i="5"/>
  <c r="AV57" i="5"/>
  <c r="AT57" i="5"/>
  <c r="AS57" i="5"/>
  <c r="AQ57" i="5"/>
  <c r="AV56" i="5"/>
  <c r="AT56" i="5"/>
  <c r="AS56" i="5"/>
  <c r="AQ56" i="5"/>
  <c r="AV55" i="5"/>
  <c r="AT55" i="5"/>
  <c r="AS55" i="5"/>
  <c r="AQ55" i="5"/>
  <c r="AV54" i="5"/>
  <c r="AT54" i="5"/>
  <c r="AS54" i="5"/>
  <c r="AQ54" i="5"/>
  <c r="AH49" i="5"/>
  <c r="AF49" i="5"/>
  <c r="AE49" i="5"/>
  <c r="AC49" i="5"/>
  <c r="AH48" i="5"/>
  <c r="AF48" i="5"/>
  <c r="AE48" i="5"/>
  <c r="AC48" i="5"/>
  <c r="AH47" i="5"/>
  <c r="AF47" i="5"/>
  <c r="AE47" i="5"/>
  <c r="AC47" i="5"/>
  <c r="AH46" i="5"/>
  <c r="AF46" i="5"/>
  <c r="AE46" i="5"/>
  <c r="AC46" i="5"/>
  <c r="AH45" i="5"/>
  <c r="AF45" i="5"/>
  <c r="AE45" i="5"/>
  <c r="AC45" i="5"/>
  <c r="AH44" i="5"/>
  <c r="AF44" i="5"/>
  <c r="AE44" i="5"/>
  <c r="AC44" i="5"/>
  <c r="AH59" i="5"/>
  <c r="AF59" i="5"/>
  <c r="AE59" i="5"/>
  <c r="AC59" i="5"/>
  <c r="AH58" i="5"/>
  <c r="AF58" i="5"/>
  <c r="AE58" i="5"/>
  <c r="AC58" i="5"/>
  <c r="AH57" i="5"/>
  <c r="AF57" i="5"/>
  <c r="AE57" i="5"/>
  <c r="AC57" i="5"/>
  <c r="AH56" i="5"/>
  <c r="AF56" i="5"/>
  <c r="AE56" i="5"/>
  <c r="AC56" i="5"/>
  <c r="AH55" i="5"/>
  <c r="AF55" i="5"/>
  <c r="AE55" i="5"/>
  <c r="AC55" i="5"/>
  <c r="AH54" i="5"/>
  <c r="AF54" i="5"/>
  <c r="AE54" i="5"/>
  <c r="AC54" i="5"/>
  <c r="T59" i="5"/>
  <c r="R59" i="5"/>
  <c r="Q59" i="5"/>
  <c r="O59" i="5"/>
  <c r="T58" i="5"/>
  <c r="R58" i="5"/>
  <c r="Q58" i="5"/>
  <c r="O58" i="5"/>
  <c r="T57" i="5"/>
  <c r="R57" i="5"/>
  <c r="Q57" i="5"/>
  <c r="O57" i="5"/>
  <c r="T56" i="5"/>
  <c r="R56" i="5"/>
  <c r="Q56" i="5"/>
  <c r="O56" i="5"/>
  <c r="T55" i="5"/>
  <c r="R55" i="5"/>
  <c r="Q55" i="5"/>
  <c r="O55" i="5"/>
  <c r="T54" i="5"/>
  <c r="R54" i="5"/>
  <c r="Q54" i="5"/>
  <c r="O54" i="5"/>
  <c r="T49" i="5"/>
  <c r="R49" i="5"/>
  <c r="Q49" i="5"/>
  <c r="O49" i="5"/>
  <c r="T48" i="5"/>
  <c r="R48" i="5"/>
  <c r="Q48" i="5"/>
  <c r="O48" i="5"/>
  <c r="T47" i="5"/>
  <c r="R47" i="5"/>
  <c r="Q47" i="5"/>
  <c r="O47" i="5"/>
  <c r="T46" i="5"/>
  <c r="R46" i="5"/>
  <c r="Q46" i="5"/>
  <c r="O46" i="5"/>
  <c r="T45" i="5"/>
  <c r="R45" i="5"/>
  <c r="Q45" i="5"/>
  <c r="O45" i="5"/>
  <c r="T44" i="5"/>
  <c r="R44" i="5"/>
  <c r="Q44" i="5"/>
  <c r="O44" i="5"/>
  <c r="T39" i="5"/>
  <c r="R39" i="5"/>
  <c r="Q39" i="5"/>
  <c r="O39" i="5"/>
  <c r="T38" i="5"/>
  <c r="R38" i="5"/>
  <c r="Q38" i="5"/>
  <c r="O38" i="5"/>
  <c r="T37" i="5"/>
  <c r="R37" i="5"/>
  <c r="Q37" i="5"/>
  <c r="O37" i="5"/>
  <c r="T36" i="5"/>
  <c r="R36" i="5"/>
  <c r="Q36" i="5"/>
  <c r="O36" i="5"/>
  <c r="T35" i="5"/>
  <c r="R35" i="5"/>
  <c r="Q35" i="5"/>
  <c r="O35" i="5"/>
  <c r="T34" i="5"/>
  <c r="R34" i="5"/>
  <c r="Q34" i="5"/>
  <c r="O34" i="5"/>
  <c r="T29" i="5"/>
  <c r="R29" i="5"/>
  <c r="Q29" i="5"/>
  <c r="O29" i="5"/>
  <c r="T28" i="5"/>
  <c r="R28" i="5"/>
  <c r="Q28" i="5"/>
  <c r="O28" i="5"/>
  <c r="T27" i="5"/>
  <c r="R27" i="5"/>
  <c r="Q27" i="5"/>
  <c r="O27" i="5"/>
  <c r="T26" i="5"/>
  <c r="R26" i="5"/>
  <c r="Q26" i="5"/>
  <c r="O26" i="5"/>
  <c r="T25" i="5"/>
  <c r="R25" i="5"/>
  <c r="Q25" i="5"/>
  <c r="O25" i="5"/>
  <c r="T24" i="5"/>
  <c r="R24" i="5"/>
  <c r="Q24" i="5"/>
  <c r="O24" i="5"/>
  <c r="T19" i="5"/>
  <c r="R19" i="5"/>
  <c r="Q19" i="5"/>
  <c r="O19" i="5"/>
  <c r="T18" i="5"/>
  <c r="R18" i="5"/>
  <c r="Q18" i="5"/>
  <c r="O18" i="5"/>
  <c r="T17" i="5"/>
  <c r="R17" i="5"/>
  <c r="Q17" i="5"/>
  <c r="O17" i="5"/>
  <c r="T16" i="5"/>
  <c r="R16" i="5"/>
  <c r="Q16" i="5"/>
  <c r="O16" i="5"/>
  <c r="T15" i="5"/>
  <c r="R15" i="5"/>
  <c r="Q15" i="5"/>
  <c r="O15" i="5"/>
  <c r="T14" i="5"/>
  <c r="R14" i="5"/>
  <c r="Q14" i="5"/>
  <c r="O14" i="5"/>
  <c r="T9" i="5"/>
  <c r="R9" i="5"/>
  <c r="Q9" i="5"/>
  <c r="O9" i="5"/>
  <c r="T8" i="5"/>
  <c r="R8" i="5"/>
  <c r="Q8" i="5"/>
  <c r="O8" i="5"/>
  <c r="T7" i="5"/>
  <c r="R7" i="5"/>
  <c r="Q7" i="5"/>
  <c r="O7" i="5"/>
  <c r="T6" i="5"/>
  <c r="R6" i="5"/>
  <c r="Q6" i="5"/>
  <c r="O6" i="5"/>
  <c r="T5" i="5"/>
  <c r="R5" i="5"/>
  <c r="Q5" i="5"/>
  <c r="O5" i="5"/>
  <c r="T4" i="5"/>
  <c r="R4" i="5"/>
  <c r="Q4" i="5"/>
  <c r="O4" i="5"/>
  <c r="F59" i="5"/>
  <c r="D59" i="5"/>
  <c r="C59" i="5"/>
  <c r="A59" i="5"/>
  <c r="F58" i="5"/>
  <c r="D58" i="5"/>
  <c r="C58" i="5"/>
  <c r="A58" i="5"/>
  <c r="F57" i="5"/>
  <c r="D57" i="5"/>
  <c r="C57" i="5"/>
  <c r="A57" i="5"/>
  <c r="F56" i="5"/>
  <c r="D56" i="5"/>
  <c r="C56" i="5"/>
  <c r="A56" i="5"/>
  <c r="F55" i="5"/>
  <c r="D55" i="5"/>
  <c r="C55" i="5"/>
  <c r="A55" i="5"/>
  <c r="F54" i="5"/>
  <c r="D54" i="5"/>
  <c r="C54" i="5"/>
  <c r="A54" i="5"/>
  <c r="F49" i="5"/>
  <c r="D49" i="5"/>
  <c r="C49" i="5"/>
  <c r="A49" i="5"/>
  <c r="F48" i="5"/>
  <c r="D48" i="5"/>
  <c r="C48" i="5"/>
  <c r="A48" i="5"/>
  <c r="F47" i="5"/>
  <c r="D47" i="5"/>
  <c r="C47" i="5"/>
  <c r="A47" i="5"/>
  <c r="F46" i="5"/>
  <c r="D46" i="5"/>
  <c r="C46" i="5"/>
  <c r="A46" i="5"/>
  <c r="F45" i="5"/>
  <c r="D45" i="5"/>
  <c r="C45" i="5"/>
  <c r="A45" i="5"/>
  <c r="F44" i="5"/>
  <c r="D44" i="5"/>
  <c r="C44" i="5"/>
  <c r="A44" i="5"/>
  <c r="F39" i="5"/>
  <c r="D39" i="5"/>
  <c r="C39" i="5"/>
  <c r="A39" i="5"/>
  <c r="F38" i="5"/>
  <c r="D38" i="5"/>
  <c r="C38" i="5"/>
  <c r="A38" i="5"/>
  <c r="F37" i="5"/>
  <c r="D37" i="5"/>
  <c r="C37" i="5"/>
  <c r="A37" i="5"/>
  <c r="F36" i="5"/>
  <c r="D36" i="5"/>
  <c r="C36" i="5"/>
  <c r="A36" i="5"/>
  <c r="F35" i="5"/>
  <c r="D35" i="5"/>
  <c r="C35" i="5"/>
  <c r="A35" i="5"/>
  <c r="F34" i="5"/>
  <c r="D34" i="5"/>
  <c r="C34" i="5"/>
  <c r="A34" i="5"/>
  <c r="F29" i="5"/>
  <c r="D29" i="5"/>
  <c r="C29" i="5"/>
  <c r="A29" i="5"/>
  <c r="F28" i="5"/>
  <c r="D28" i="5"/>
  <c r="C28" i="5"/>
  <c r="A28" i="5"/>
  <c r="F27" i="5"/>
  <c r="D27" i="5"/>
  <c r="C27" i="5"/>
  <c r="A27" i="5"/>
  <c r="F26" i="5"/>
  <c r="D26" i="5"/>
  <c r="C26" i="5"/>
  <c r="A26" i="5"/>
  <c r="F25" i="5"/>
  <c r="D25" i="5"/>
  <c r="C25" i="5"/>
  <c r="A25" i="5"/>
  <c r="F24" i="5"/>
  <c r="D24" i="5"/>
  <c r="C24" i="5"/>
  <c r="A24" i="5"/>
  <c r="F19" i="5"/>
  <c r="D19" i="5"/>
  <c r="C19" i="5"/>
  <c r="A19" i="5"/>
  <c r="F18" i="5"/>
  <c r="D18" i="5"/>
  <c r="C18" i="5"/>
  <c r="A18" i="5"/>
  <c r="F17" i="5"/>
  <c r="D17" i="5"/>
  <c r="C17" i="5"/>
  <c r="A17" i="5"/>
  <c r="F16" i="5"/>
  <c r="D16" i="5"/>
  <c r="C16" i="5"/>
  <c r="A16" i="5"/>
  <c r="F15" i="5"/>
  <c r="D15" i="5"/>
  <c r="C15" i="5"/>
  <c r="A15" i="5"/>
  <c r="F14" i="5"/>
  <c r="D14" i="5"/>
  <c r="C14" i="5"/>
  <c r="A14" i="5"/>
  <c r="A5" i="5"/>
  <c r="C5" i="5"/>
  <c r="D5" i="5"/>
  <c r="F5" i="5"/>
  <c r="A6" i="5"/>
  <c r="C6" i="5"/>
  <c r="D6" i="5"/>
  <c r="F6" i="5"/>
  <c r="A7" i="5"/>
  <c r="C7" i="5"/>
  <c r="D7" i="5"/>
  <c r="F7" i="5"/>
  <c r="A8" i="5"/>
  <c r="C8" i="5"/>
  <c r="D8" i="5"/>
  <c r="F8" i="5"/>
  <c r="A9" i="5"/>
  <c r="C9" i="5"/>
  <c r="D9" i="5"/>
  <c r="F9" i="5"/>
  <c r="F4" i="5"/>
  <c r="D4" i="5"/>
  <c r="C4" i="5"/>
  <c r="A4" i="5"/>
  <c r="KS59" i="1"/>
  <c r="KU59" i="1" s="1"/>
  <c r="BM73" i="13" s="1"/>
  <c r="KR59" i="1"/>
  <c r="KT59" i="1" s="1"/>
  <c r="BM67" i="13" s="1"/>
  <c r="KN59" i="1"/>
  <c r="KL59" i="1"/>
  <c r="KK59" i="1"/>
  <c r="KI59" i="1"/>
  <c r="KS58" i="1"/>
  <c r="KU58" i="1" s="1"/>
  <c r="BM72" i="13" s="1"/>
  <c r="KR58" i="1"/>
  <c r="KT58" i="1" s="1"/>
  <c r="BM66" i="13" s="1"/>
  <c r="KN58" i="1"/>
  <c r="KL58" i="1"/>
  <c r="KK58" i="1"/>
  <c r="KI58" i="1"/>
  <c r="KS57" i="1"/>
  <c r="KU57" i="1" s="1"/>
  <c r="BM71" i="13" s="1"/>
  <c r="KR57" i="1"/>
  <c r="KT57" i="1" s="1"/>
  <c r="BM65" i="13" s="1"/>
  <c r="KN57" i="1"/>
  <c r="KL57" i="1"/>
  <c r="KK57" i="1"/>
  <c r="KI57" i="1"/>
  <c r="KS56" i="1"/>
  <c r="KU56" i="1" s="1"/>
  <c r="BM70" i="13" s="1"/>
  <c r="KR56" i="1"/>
  <c r="KT56" i="1" s="1"/>
  <c r="BM64" i="13" s="1"/>
  <c r="KN56" i="1"/>
  <c r="KL56" i="1"/>
  <c r="KK56" i="1"/>
  <c r="KI56" i="1"/>
  <c r="KS55" i="1"/>
  <c r="KU55" i="1" s="1"/>
  <c r="BM69" i="13" s="1"/>
  <c r="KR55" i="1"/>
  <c r="KT55" i="1" s="1"/>
  <c r="BM63" i="13" s="1"/>
  <c r="KN55" i="1"/>
  <c r="KL55" i="1"/>
  <c r="KK55" i="1"/>
  <c r="KI55" i="1"/>
  <c r="KS54" i="1"/>
  <c r="KU54" i="1" s="1"/>
  <c r="BM68" i="13" s="1"/>
  <c r="KR54" i="1"/>
  <c r="KN54" i="1"/>
  <c r="KL54" i="1"/>
  <c r="KK54" i="1"/>
  <c r="KI54" i="1"/>
  <c r="BM61" i="13"/>
  <c r="BM55" i="13"/>
  <c r="BM60" i="13"/>
  <c r="BM54" i="13"/>
  <c r="BM59" i="13"/>
  <c r="BM53" i="13"/>
  <c r="BM58" i="13"/>
  <c r="BM52" i="13"/>
  <c r="BM57" i="13"/>
  <c r="BM51" i="13"/>
  <c r="BM56" i="13"/>
  <c r="KS39" i="1"/>
  <c r="KU39" i="1" s="1"/>
  <c r="BM49" i="13" s="1"/>
  <c r="KR39" i="1"/>
  <c r="KT39" i="1" s="1"/>
  <c r="BM43" i="13" s="1"/>
  <c r="KN39" i="1"/>
  <c r="KL39" i="1"/>
  <c r="KK39" i="1"/>
  <c r="KI39" i="1"/>
  <c r="KS38" i="1"/>
  <c r="KU38" i="1" s="1"/>
  <c r="BM48" i="13" s="1"/>
  <c r="KR38" i="1"/>
  <c r="KT38" i="1" s="1"/>
  <c r="BM42" i="13" s="1"/>
  <c r="KN38" i="1"/>
  <c r="KL38" i="1"/>
  <c r="KK38" i="1"/>
  <c r="KI38" i="1"/>
  <c r="KS37" i="1"/>
  <c r="KU37" i="1" s="1"/>
  <c r="BM47" i="13" s="1"/>
  <c r="KR37" i="1"/>
  <c r="KT37" i="1" s="1"/>
  <c r="BM41" i="13" s="1"/>
  <c r="KN37" i="1"/>
  <c r="KL37" i="1"/>
  <c r="KK37" i="1"/>
  <c r="KI37" i="1"/>
  <c r="KS36" i="1"/>
  <c r="KU36" i="1" s="1"/>
  <c r="BM46" i="13" s="1"/>
  <c r="KR36" i="1"/>
  <c r="KT36" i="1" s="1"/>
  <c r="BM40" i="13" s="1"/>
  <c r="KN36" i="1"/>
  <c r="KL36" i="1"/>
  <c r="KK36" i="1"/>
  <c r="KI36" i="1"/>
  <c r="KS35" i="1"/>
  <c r="KU35" i="1" s="1"/>
  <c r="BM45" i="13" s="1"/>
  <c r="KR35" i="1"/>
  <c r="KT35" i="1" s="1"/>
  <c r="BM39" i="13" s="1"/>
  <c r="KN35" i="1"/>
  <c r="KL35" i="1"/>
  <c r="KK35" i="1"/>
  <c r="KI35" i="1"/>
  <c r="KS34" i="1"/>
  <c r="KU34" i="1" s="1"/>
  <c r="BM44" i="13" s="1"/>
  <c r="KR34" i="1"/>
  <c r="KN34" i="1"/>
  <c r="KL34" i="1"/>
  <c r="KK34" i="1"/>
  <c r="KI34" i="1"/>
  <c r="KS29" i="1"/>
  <c r="KU29" i="1" s="1"/>
  <c r="BM37" i="13" s="1"/>
  <c r="KR29" i="1"/>
  <c r="KT29" i="1" s="1"/>
  <c r="BM31" i="13" s="1"/>
  <c r="KN29" i="1"/>
  <c r="KL29" i="1"/>
  <c r="KK29" i="1"/>
  <c r="KI29" i="1"/>
  <c r="KS28" i="1"/>
  <c r="KU28" i="1" s="1"/>
  <c r="BM36" i="13" s="1"/>
  <c r="KR28" i="1"/>
  <c r="KT28" i="1" s="1"/>
  <c r="BM30" i="13" s="1"/>
  <c r="KN28" i="1"/>
  <c r="KL28" i="1"/>
  <c r="KK28" i="1"/>
  <c r="KI28" i="1"/>
  <c r="KS27" i="1"/>
  <c r="KU27" i="1" s="1"/>
  <c r="BM35" i="13" s="1"/>
  <c r="KR27" i="1"/>
  <c r="KT27" i="1" s="1"/>
  <c r="BM29" i="13" s="1"/>
  <c r="KN27" i="1"/>
  <c r="KL27" i="1"/>
  <c r="KK27" i="1"/>
  <c r="KI27" i="1"/>
  <c r="KS26" i="1"/>
  <c r="KU26" i="1" s="1"/>
  <c r="BM34" i="13" s="1"/>
  <c r="KR26" i="1"/>
  <c r="KT26" i="1" s="1"/>
  <c r="BM28" i="13" s="1"/>
  <c r="KN26" i="1"/>
  <c r="KL26" i="1"/>
  <c r="KK26" i="1"/>
  <c r="KI26" i="1"/>
  <c r="KS25" i="1"/>
  <c r="KU25" i="1" s="1"/>
  <c r="BM33" i="13" s="1"/>
  <c r="KR25" i="1"/>
  <c r="KT25" i="1" s="1"/>
  <c r="BM27" i="13" s="1"/>
  <c r="KN25" i="1"/>
  <c r="KL25" i="1"/>
  <c r="KK25" i="1"/>
  <c r="KI25" i="1"/>
  <c r="KS24" i="1"/>
  <c r="KU24" i="1" s="1"/>
  <c r="BM32" i="13" s="1"/>
  <c r="KR24" i="1"/>
  <c r="KT24" i="1" s="1"/>
  <c r="BM26" i="13" s="1"/>
  <c r="KN24" i="1"/>
  <c r="KL24" i="1"/>
  <c r="KK24" i="1"/>
  <c r="KI24" i="1"/>
  <c r="KS19" i="1"/>
  <c r="KU19" i="1" s="1"/>
  <c r="BM25" i="13" s="1"/>
  <c r="KR19" i="1"/>
  <c r="KT19" i="1" s="1"/>
  <c r="BM19" i="13" s="1"/>
  <c r="KN19" i="1"/>
  <c r="KL19" i="1"/>
  <c r="KK19" i="1"/>
  <c r="KI19" i="1"/>
  <c r="KS18" i="1"/>
  <c r="KU18" i="1" s="1"/>
  <c r="BM24" i="13" s="1"/>
  <c r="KR18" i="1"/>
  <c r="KT18" i="1" s="1"/>
  <c r="BM18" i="13" s="1"/>
  <c r="KN18" i="1"/>
  <c r="KL18" i="1"/>
  <c r="KK18" i="1"/>
  <c r="KI18" i="1"/>
  <c r="KS17" i="1"/>
  <c r="KU17" i="1" s="1"/>
  <c r="BM23" i="13" s="1"/>
  <c r="KR17" i="1"/>
  <c r="KT17" i="1" s="1"/>
  <c r="BM17" i="13" s="1"/>
  <c r="KN17" i="1"/>
  <c r="KL17" i="1"/>
  <c r="KK17" i="1"/>
  <c r="KI17" i="1"/>
  <c r="KS16" i="1"/>
  <c r="KU16" i="1" s="1"/>
  <c r="BM22" i="13" s="1"/>
  <c r="KR16" i="1"/>
  <c r="KT16" i="1" s="1"/>
  <c r="BM16" i="13" s="1"/>
  <c r="KN16" i="1"/>
  <c r="KL16" i="1"/>
  <c r="KK16" i="1"/>
  <c r="KI16" i="1"/>
  <c r="KS15" i="1"/>
  <c r="KU15" i="1" s="1"/>
  <c r="BM21" i="13" s="1"/>
  <c r="KR15" i="1"/>
  <c r="KT15" i="1" s="1"/>
  <c r="BM15" i="13" s="1"/>
  <c r="KN15" i="1"/>
  <c r="KL15" i="1"/>
  <c r="KK15" i="1"/>
  <c r="KI15" i="1"/>
  <c r="KS14" i="1"/>
  <c r="KU14" i="1" s="1"/>
  <c r="BM20" i="13" s="1"/>
  <c r="KR14" i="1"/>
  <c r="KN14" i="1"/>
  <c r="KL14" i="1"/>
  <c r="KK14" i="1"/>
  <c r="KI14" i="1"/>
  <c r="KS9" i="1"/>
  <c r="KU9" i="1" s="1"/>
  <c r="BM13" i="13" s="1"/>
  <c r="KR9" i="1"/>
  <c r="KT9" i="1" s="1"/>
  <c r="BM7" i="13" s="1"/>
  <c r="KK9" i="1"/>
  <c r="KI9" i="1"/>
  <c r="KS8" i="1"/>
  <c r="KU8" i="1" s="1"/>
  <c r="BM12" i="13" s="1"/>
  <c r="KR8" i="1"/>
  <c r="KT8" i="1" s="1"/>
  <c r="BM6" i="13" s="1"/>
  <c r="KK8" i="1"/>
  <c r="KI8" i="1"/>
  <c r="KS7" i="1"/>
  <c r="KU7" i="1" s="1"/>
  <c r="BM11" i="13" s="1"/>
  <c r="KR7" i="1"/>
  <c r="KT7" i="1" s="1"/>
  <c r="BM5" i="13" s="1"/>
  <c r="KK7" i="1"/>
  <c r="KI7" i="1"/>
  <c r="KS6" i="1"/>
  <c r="KU6" i="1" s="1"/>
  <c r="BM10" i="13" s="1"/>
  <c r="KR6" i="1"/>
  <c r="KT6" i="1" s="1"/>
  <c r="BM4" i="13" s="1"/>
  <c r="KK6" i="1"/>
  <c r="KI6" i="1"/>
  <c r="KS5" i="1"/>
  <c r="KU5" i="1" s="1"/>
  <c r="BM9" i="13" s="1"/>
  <c r="KR5" i="1"/>
  <c r="KT5" i="1" s="1"/>
  <c r="BM3" i="13" s="1"/>
  <c r="KK5" i="1"/>
  <c r="KI5" i="1"/>
  <c r="KS4" i="1"/>
  <c r="KR4" i="1"/>
  <c r="KK4" i="1"/>
  <c r="KI4" i="1"/>
  <c r="KE59" i="1"/>
  <c r="KG59" i="1" s="1"/>
  <c r="BJ73" i="13" s="1"/>
  <c r="KD59" i="1"/>
  <c r="KF59" i="1" s="1"/>
  <c r="BJ67" i="13" s="1"/>
  <c r="JZ59" i="1"/>
  <c r="JX59" i="1"/>
  <c r="JW59" i="1"/>
  <c r="JU59" i="1"/>
  <c r="KE58" i="1"/>
  <c r="KG58" i="1" s="1"/>
  <c r="BJ72" i="13" s="1"/>
  <c r="KD58" i="1"/>
  <c r="KF58" i="1" s="1"/>
  <c r="BJ66" i="13" s="1"/>
  <c r="JZ58" i="1"/>
  <c r="JX58" i="1"/>
  <c r="JW58" i="1"/>
  <c r="JU58" i="1"/>
  <c r="KE57" i="1"/>
  <c r="KG57" i="1" s="1"/>
  <c r="BJ71" i="13" s="1"/>
  <c r="KD57" i="1"/>
  <c r="KF57" i="1" s="1"/>
  <c r="BJ65" i="13" s="1"/>
  <c r="JZ57" i="1"/>
  <c r="JX57" i="1"/>
  <c r="JW57" i="1"/>
  <c r="JU57" i="1"/>
  <c r="KE56" i="1"/>
  <c r="KG56" i="1" s="1"/>
  <c r="BJ70" i="13" s="1"/>
  <c r="KD56" i="1"/>
  <c r="KF56" i="1" s="1"/>
  <c r="BJ64" i="13" s="1"/>
  <c r="JZ56" i="1"/>
  <c r="JX56" i="1"/>
  <c r="JW56" i="1"/>
  <c r="JU56" i="1"/>
  <c r="KE55" i="1"/>
  <c r="KG55" i="1" s="1"/>
  <c r="BJ69" i="13" s="1"/>
  <c r="KD55" i="1"/>
  <c r="KF55" i="1" s="1"/>
  <c r="BJ63" i="13" s="1"/>
  <c r="JZ55" i="1"/>
  <c r="JX55" i="1"/>
  <c r="JW55" i="1"/>
  <c r="JU55" i="1"/>
  <c r="KE54" i="1"/>
  <c r="KG54" i="1" s="1"/>
  <c r="BJ68" i="13" s="1"/>
  <c r="KD54" i="1"/>
  <c r="JZ54" i="1"/>
  <c r="JX54" i="1"/>
  <c r="JW54" i="1"/>
  <c r="JU54" i="1"/>
  <c r="BJ61" i="13"/>
  <c r="BJ55" i="13"/>
  <c r="BJ60" i="13"/>
  <c r="BJ54" i="13"/>
  <c r="BJ59" i="13"/>
  <c r="BJ53" i="13"/>
  <c r="BJ58" i="13"/>
  <c r="BJ52" i="13"/>
  <c r="BJ57" i="13"/>
  <c r="BJ51" i="13"/>
  <c r="BJ56" i="13"/>
  <c r="KE39" i="1"/>
  <c r="KG39" i="1" s="1"/>
  <c r="BJ49" i="13" s="1"/>
  <c r="KD39" i="1"/>
  <c r="KF39" i="1" s="1"/>
  <c r="BJ43" i="13" s="1"/>
  <c r="JZ39" i="1"/>
  <c r="JX39" i="1"/>
  <c r="JW39" i="1"/>
  <c r="JU39" i="1"/>
  <c r="KE38" i="1"/>
  <c r="KG38" i="1" s="1"/>
  <c r="BJ48" i="13" s="1"/>
  <c r="KD38" i="1"/>
  <c r="KF38" i="1" s="1"/>
  <c r="BJ42" i="13" s="1"/>
  <c r="JZ38" i="1"/>
  <c r="JX38" i="1"/>
  <c r="JW38" i="1"/>
  <c r="JU38" i="1"/>
  <c r="KE37" i="1"/>
  <c r="KG37" i="1" s="1"/>
  <c r="BJ47" i="13" s="1"/>
  <c r="KD37" i="1"/>
  <c r="KF37" i="1" s="1"/>
  <c r="BJ41" i="13" s="1"/>
  <c r="JZ37" i="1"/>
  <c r="JX37" i="1"/>
  <c r="JW37" i="1"/>
  <c r="JU37" i="1"/>
  <c r="KE36" i="1"/>
  <c r="KG36" i="1" s="1"/>
  <c r="BJ46" i="13" s="1"/>
  <c r="KD36" i="1"/>
  <c r="KF36" i="1" s="1"/>
  <c r="BJ40" i="13" s="1"/>
  <c r="JZ36" i="1"/>
  <c r="JX36" i="1"/>
  <c r="JW36" i="1"/>
  <c r="JU36" i="1"/>
  <c r="KE35" i="1"/>
  <c r="KG35" i="1" s="1"/>
  <c r="BJ45" i="13" s="1"/>
  <c r="KD35" i="1"/>
  <c r="KF35" i="1" s="1"/>
  <c r="BJ39" i="13" s="1"/>
  <c r="JZ35" i="1"/>
  <c r="JX35" i="1"/>
  <c r="JW35" i="1"/>
  <c r="JU35" i="1"/>
  <c r="KE34" i="1"/>
  <c r="KG34" i="1" s="1"/>
  <c r="BJ44" i="13" s="1"/>
  <c r="KD34" i="1"/>
  <c r="JZ34" i="1"/>
  <c r="JX34" i="1"/>
  <c r="JW34" i="1"/>
  <c r="JU34" i="1"/>
  <c r="KE29" i="1"/>
  <c r="KG29" i="1" s="1"/>
  <c r="BJ37" i="13" s="1"/>
  <c r="KD29" i="1"/>
  <c r="KF29" i="1" s="1"/>
  <c r="BJ31" i="13" s="1"/>
  <c r="JZ29" i="1"/>
  <c r="JX29" i="1"/>
  <c r="JW29" i="1"/>
  <c r="JU29" i="1"/>
  <c r="KE28" i="1"/>
  <c r="KG28" i="1" s="1"/>
  <c r="BJ36" i="13" s="1"/>
  <c r="KD28" i="1"/>
  <c r="KF28" i="1" s="1"/>
  <c r="BJ30" i="13" s="1"/>
  <c r="JZ28" i="1"/>
  <c r="JX28" i="1"/>
  <c r="JW28" i="1"/>
  <c r="JU28" i="1"/>
  <c r="KE27" i="1"/>
  <c r="KG27" i="1" s="1"/>
  <c r="BJ35" i="13" s="1"/>
  <c r="KD27" i="1"/>
  <c r="KF27" i="1" s="1"/>
  <c r="BJ29" i="13" s="1"/>
  <c r="JZ27" i="1"/>
  <c r="JX27" i="1"/>
  <c r="JW27" i="1"/>
  <c r="JU27" i="1"/>
  <c r="KE26" i="1"/>
  <c r="KG26" i="1" s="1"/>
  <c r="BJ34" i="13" s="1"/>
  <c r="KD26" i="1"/>
  <c r="KF26" i="1" s="1"/>
  <c r="BJ28" i="13" s="1"/>
  <c r="JZ26" i="1"/>
  <c r="JX26" i="1"/>
  <c r="JW26" i="1"/>
  <c r="JU26" i="1"/>
  <c r="KE25" i="1"/>
  <c r="KG25" i="1" s="1"/>
  <c r="BJ33" i="13" s="1"/>
  <c r="KD25" i="1"/>
  <c r="KF25" i="1" s="1"/>
  <c r="BJ27" i="13" s="1"/>
  <c r="JZ25" i="1"/>
  <c r="JX25" i="1"/>
  <c r="JW25" i="1"/>
  <c r="JU25" i="1"/>
  <c r="KE24" i="1"/>
  <c r="KG24" i="1" s="1"/>
  <c r="BJ32" i="13" s="1"/>
  <c r="KD24" i="1"/>
  <c r="JZ24" i="1"/>
  <c r="JX24" i="1"/>
  <c r="JW24" i="1"/>
  <c r="JU24" i="1"/>
  <c r="KE19" i="1"/>
  <c r="KG19" i="1" s="1"/>
  <c r="BJ25" i="13" s="1"/>
  <c r="KD19" i="1"/>
  <c r="KF19" i="1" s="1"/>
  <c r="BJ19" i="13" s="1"/>
  <c r="JZ19" i="1"/>
  <c r="JX19" i="1"/>
  <c r="JW19" i="1"/>
  <c r="JU19" i="1"/>
  <c r="KE18" i="1"/>
  <c r="KG18" i="1" s="1"/>
  <c r="BJ24" i="13" s="1"/>
  <c r="KD18" i="1"/>
  <c r="KF18" i="1" s="1"/>
  <c r="BJ18" i="13" s="1"/>
  <c r="JZ18" i="1"/>
  <c r="JX18" i="1"/>
  <c r="JW18" i="1"/>
  <c r="JU18" i="1"/>
  <c r="KE17" i="1"/>
  <c r="KG17" i="1" s="1"/>
  <c r="BJ23" i="13" s="1"/>
  <c r="KD17" i="1"/>
  <c r="KF17" i="1" s="1"/>
  <c r="BJ17" i="13" s="1"/>
  <c r="JZ17" i="1"/>
  <c r="JX17" i="1"/>
  <c r="JW17" i="1"/>
  <c r="JU17" i="1"/>
  <c r="KE16" i="1"/>
  <c r="KG16" i="1" s="1"/>
  <c r="BJ22" i="13" s="1"/>
  <c r="KD16" i="1"/>
  <c r="KF16" i="1" s="1"/>
  <c r="BJ16" i="13" s="1"/>
  <c r="JZ16" i="1"/>
  <c r="JX16" i="1"/>
  <c r="JW16" i="1"/>
  <c r="JU16" i="1"/>
  <c r="KE15" i="1"/>
  <c r="KG15" i="1" s="1"/>
  <c r="BJ21" i="13" s="1"/>
  <c r="KD15" i="1"/>
  <c r="KF15" i="1" s="1"/>
  <c r="BJ15" i="13" s="1"/>
  <c r="JZ15" i="1"/>
  <c r="JX15" i="1"/>
  <c r="JW15" i="1"/>
  <c r="JU15" i="1"/>
  <c r="KE14" i="1"/>
  <c r="KG14" i="1" s="1"/>
  <c r="BJ20" i="13" s="1"/>
  <c r="KD14" i="1"/>
  <c r="JZ14" i="1"/>
  <c r="JX14" i="1"/>
  <c r="JW14" i="1"/>
  <c r="JU14" i="1"/>
  <c r="KE9" i="1"/>
  <c r="KG9" i="1" s="1"/>
  <c r="BJ13" i="13" s="1"/>
  <c r="KD9" i="1"/>
  <c r="KF9" i="1" s="1"/>
  <c r="BJ7" i="13" s="1"/>
  <c r="JZ9" i="1"/>
  <c r="JW9" i="1"/>
  <c r="JU9" i="1"/>
  <c r="KE8" i="1"/>
  <c r="KG8" i="1" s="1"/>
  <c r="BJ12" i="13" s="1"/>
  <c r="KD8" i="1"/>
  <c r="KF8" i="1" s="1"/>
  <c r="BJ6" i="13" s="1"/>
  <c r="JZ8" i="1"/>
  <c r="JW8" i="1"/>
  <c r="JU8" i="1"/>
  <c r="KE7" i="1"/>
  <c r="KG7" i="1" s="1"/>
  <c r="BJ11" i="13" s="1"/>
  <c r="KD7" i="1"/>
  <c r="KF7" i="1" s="1"/>
  <c r="BJ5" i="13" s="1"/>
  <c r="JZ7" i="1"/>
  <c r="JW7" i="1"/>
  <c r="JU7" i="1"/>
  <c r="KE6" i="1"/>
  <c r="KG6" i="1" s="1"/>
  <c r="BJ10" i="13" s="1"/>
  <c r="KD6" i="1"/>
  <c r="KF6" i="1" s="1"/>
  <c r="BJ4" i="13" s="1"/>
  <c r="JZ6" i="1"/>
  <c r="JW6" i="1"/>
  <c r="JU6" i="1"/>
  <c r="KE5" i="1"/>
  <c r="KG5" i="1" s="1"/>
  <c r="BJ9" i="13" s="1"/>
  <c r="KD5" i="1"/>
  <c r="KF5" i="1" s="1"/>
  <c r="BJ3" i="13" s="1"/>
  <c r="JZ5" i="1"/>
  <c r="JW5" i="1"/>
  <c r="JU5" i="1"/>
  <c r="KE4" i="1"/>
  <c r="KG4" i="1" s="1"/>
  <c r="BJ8" i="13" s="1"/>
  <c r="KD4" i="1"/>
  <c r="JZ4" i="1"/>
  <c r="JX4" i="1"/>
  <c r="JW4" i="1"/>
  <c r="JU4" i="1"/>
  <c r="JQ59" i="1"/>
  <c r="JS59" i="1" s="1"/>
  <c r="BG73" i="13" s="1"/>
  <c r="JP59" i="1"/>
  <c r="JR59" i="1" s="1"/>
  <c r="BG67" i="13" s="1"/>
  <c r="JL59" i="1"/>
  <c r="JJ59" i="1"/>
  <c r="JI59" i="1"/>
  <c r="JG59" i="1"/>
  <c r="JQ58" i="1"/>
  <c r="JS58" i="1" s="1"/>
  <c r="BG72" i="13" s="1"/>
  <c r="JP58" i="1"/>
  <c r="JR58" i="1" s="1"/>
  <c r="BG66" i="13" s="1"/>
  <c r="JL58" i="1"/>
  <c r="JJ58" i="1"/>
  <c r="JI58" i="1"/>
  <c r="JG58" i="1"/>
  <c r="JQ57" i="1"/>
  <c r="JS57" i="1" s="1"/>
  <c r="BG71" i="13" s="1"/>
  <c r="JP57" i="1"/>
  <c r="JR57" i="1" s="1"/>
  <c r="BG65" i="13" s="1"/>
  <c r="JL57" i="1"/>
  <c r="JJ57" i="1"/>
  <c r="JI57" i="1"/>
  <c r="JG57" i="1"/>
  <c r="JQ56" i="1"/>
  <c r="JS56" i="1" s="1"/>
  <c r="BG70" i="13" s="1"/>
  <c r="JP56" i="1"/>
  <c r="JR56" i="1" s="1"/>
  <c r="BG64" i="13" s="1"/>
  <c r="JL56" i="1"/>
  <c r="JJ56" i="1"/>
  <c r="JI56" i="1"/>
  <c r="JG56" i="1"/>
  <c r="JQ55" i="1"/>
  <c r="JS55" i="1" s="1"/>
  <c r="BG69" i="13" s="1"/>
  <c r="JP55" i="1"/>
  <c r="JR55" i="1" s="1"/>
  <c r="BG63" i="13" s="1"/>
  <c r="JL55" i="1"/>
  <c r="JJ55" i="1"/>
  <c r="JI55" i="1"/>
  <c r="JG55" i="1"/>
  <c r="JQ54" i="1"/>
  <c r="JS54" i="1" s="1"/>
  <c r="BG68" i="13" s="1"/>
  <c r="JP54" i="1"/>
  <c r="JL54" i="1"/>
  <c r="JJ54" i="1"/>
  <c r="JI54" i="1"/>
  <c r="JG54" i="1"/>
  <c r="BG61" i="13"/>
  <c r="BG55" i="13"/>
  <c r="BG60" i="13"/>
  <c r="BG54" i="13"/>
  <c r="BG59" i="13"/>
  <c r="BG53" i="13"/>
  <c r="BG58" i="13"/>
  <c r="BG52" i="13"/>
  <c r="BG57" i="13"/>
  <c r="BG51" i="13"/>
  <c r="BG56" i="13"/>
  <c r="JQ39" i="1"/>
  <c r="JS39" i="1" s="1"/>
  <c r="BG49" i="13" s="1"/>
  <c r="JP39" i="1"/>
  <c r="JR39" i="1" s="1"/>
  <c r="BG43" i="13" s="1"/>
  <c r="JL39" i="1"/>
  <c r="JJ39" i="1"/>
  <c r="JI39" i="1"/>
  <c r="JG39" i="1"/>
  <c r="JQ38" i="1"/>
  <c r="JS38" i="1" s="1"/>
  <c r="BG48" i="13" s="1"/>
  <c r="JP38" i="1"/>
  <c r="JR38" i="1" s="1"/>
  <c r="BG42" i="13" s="1"/>
  <c r="JL38" i="1"/>
  <c r="JJ38" i="1"/>
  <c r="JI38" i="1"/>
  <c r="JG38" i="1"/>
  <c r="JQ37" i="1"/>
  <c r="JS37" i="1" s="1"/>
  <c r="BG47" i="13" s="1"/>
  <c r="JP37" i="1"/>
  <c r="JR37" i="1" s="1"/>
  <c r="BG41" i="13" s="1"/>
  <c r="JL37" i="1"/>
  <c r="JJ37" i="1"/>
  <c r="JI37" i="1"/>
  <c r="JG37" i="1"/>
  <c r="JQ36" i="1"/>
  <c r="JS36" i="1" s="1"/>
  <c r="BG46" i="13" s="1"/>
  <c r="JP36" i="1"/>
  <c r="JR36" i="1" s="1"/>
  <c r="BG40" i="13" s="1"/>
  <c r="JL36" i="1"/>
  <c r="JJ36" i="1"/>
  <c r="JI36" i="1"/>
  <c r="JG36" i="1"/>
  <c r="JQ35" i="1"/>
  <c r="JS35" i="1" s="1"/>
  <c r="BG45" i="13" s="1"/>
  <c r="JP35" i="1"/>
  <c r="JR35" i="1" s="1"/>
  <c r="BG39" i="13" s="1"/>
  <c r="JL35" i="1"/>
  <c r="JJ35" i="1"/>
  <c r="JI35" i="1"/>
  <c r="JG35" i="1"/>
  <c r="JQ34" i="1"/>
  <c r="JS34" i="1" s="1"/>
  <c r="BG44" i="13" s="1"/>
  <c r="JP34" i="1"/>
  <c r="JL34" i="1"/>
  <c r="JJ34" i="1"/>
  <c r="JI34" i="1"/>
  <c r="JG34" i="1"/>
  <c r="JQ29" i="1"/>
  <c r="JS29" i="1" s="1"/>
  <c r="BG37" i="13" s="1"/>
  <c r="JP29" i="1"/>
  <c r="JR29" i="1" s="1"/>
  <c r="BG31" i="13" s="1"/>
  <c r="JL29" i="1"/>
  <c r="JJ29" i="1"/>
  <c r="JI29" i="1"/>
  <c r="JG29" i="1"/>
  <c r="JQ28" i="1"/>
  <c r="JS28" i="1" s="1"/>
  <c r="BG36" i="13" s="1"/>
  <c r="JP28" i="1"/>
  <c r="JR28" i="1" s="1"/>
  <c r="BG30" i="13" s="1"/>
  <c r="JL28" i="1"/>
  <c r="JJ28" i="1"/>
  <c r="JI28" i="1"/>
  <c r="JG28" i="1"/>
  <c r="JQ27" i="1"/>
  <c r="JS27" i="1" s="1"/>
  <c r="BG35" i="13" s="1"/>
  <c r="JP27" i="1"/>
  <c r="JR27" i="1" s="1"/>
  <c r="BG29" i="13" s="1"/>
  <c r="JL27" i="1"/>
  <c r="JJ27" i="1"/>
  <c r="JI27" i="1"/>
  <c r="JG27" i="1"/>
  <c r="JQ26" i="1"/>
  <c r="JS26" i="1" s="1"/>
  <c r="BG34" i="13" s="1"/>
  <c r="JP26" i="1"/>
  <c r="JR26" i="1" s="1"/>
  <c r="BG28" i="13" s="1"/>
  <c r="JL26" i="1"/>
  <c r="JJ26" i="1"/>
  <c r="JI26" i="1"/>
  <c r="JG26" i="1"/>
  <c r="JQ25" i="1"/>
  <c r="JS25" i="1" s="1"/>
  <c r="BG33" i="13" s="1"/>
  <c r="JP25" i="1"/>
  <c r="JR25" i="1" s="1"/>
  <c r="BG27" i="13" s="1"/>
  <c r="JL25" i="1"/>
  <c r="JJ25" i="1"/>
  <c r="JI25" i="1"/>
  <c r="JG25" i="1"/>
  <c r="JQ24" i="1"/>
  <c r="JS24" i="1" s="1"/>
  <c r="BG32" i="13" s="1"/>
  <c r="JP24" i="1"/>
  <c r="JL24" i="1"/>
  <c r="JJ24" i="1"/>
  <c r="JI24" i="1"/>
  <c r="JG24" i="1"/>
  <c r="JQ19" i="1"/>
  <c r="JS19" i="1" s="1"/>
  <c r="BG25" i="13" s="1"/>
  <c r="JP19" i="1"/>
  <c r="JR19" i="1" s="1"/>
  <c r="BG19" i="13" s="1"/>
  <c r="JL19" i="1"/>
  <c r="JJ19" i="1"/>
  <c r="JI19" i="1"/>
  <c r="JG19" i="1"/>
  <c r="JQ18" i="1"/>
  <c r="JS18" i="1" s="1"/>
  <c r="BG24" i="13" s="1"/>
  <c r="JP18" i="1"/>
  <c r="JR18" i="1" s="1"/>
  <c r="BG18" i="13" s="1"/>
  <c r="JL18" i="1"/>
  <c r="JJ18" i="1"/>
  <c r="JI18" i="1"/>
  <c r="JG18" i="1"/>
  <c r="JQ17" i="1"/>
  <c r="JS17" i="1" s="1"/>
  <c r="BG23" i="13" s="1"/>
  <c r="JP17" i="1"/>
  <c r="JR17" i="1" s="1"/>
  <c r="BG17" i="13" s="1"/>
  <c r="JL17" i="1"/>
  <c r="JJ17" i="1"/>
  <c r="JI17" i="1"/>
  <c r="JG17" i="1"/>
  <c r="JQ16" i="1"/>
  <c r="JS16" i="1" s="1"/>
  <c r="BG22" i="13" s="1"/>
  <c r="JP16" i="1"/>
  <c r="JR16" i="1" s="1"/>
  <c r="BG16" i="13" s="1"/>
  <c r="JL16" i="1"/>
  <c r="JJ16" i="1"/>
  <c r="JI16" i="1"/>
  <c r="JG16" i="1"/>
  <c r="JQ15" i="1"/>
  <c r="JS15" i="1" s="1"/>
  <c r="BG21" i="13" s="1"/>
  <c r="JP15" i="1"/>
  <c r="JR15" i="1" s="1"/>
  <c r="BG15" i="13" s="1"/>
  <c r="JL15" i="1"/>
  <c r="JJ15" i="1"/>
  <c r="JI15" i="1"/>
  <c r="JG15" i="1"/>
  <c r="JQ14" i="1"/>
  <c r="JS14" i="1" s="1"/>
  <c r="BG20" i="13" s="1"/>
  <c r="JP14" i="1"/>
  <c r="JL14" i="1"/>
  <c r="JJ14" i="1"/>
  <c r="JI14" i="1"/>
  <c r="JG14" i="1"/>
  <c r="JQ9" i="1"/>
  <c r="JS9" i="1" s="1"/>
  <c r="BG13" i="13" s="1"/>
  <c r="JP9" i="1"/>
  <c r="JR9" i="1" s="1"/>
  <c r="BG7" i="13" s="1"/>
  <c r="JL9" i="1"/>
  <c r="JI9" i="1"/>
  <c r="JG9" i="1"/>
  <c r="JQ8" i="1"/>
  <c r="JS8" i="1" s="1"/>
  <c r="BG12" i="13" s="1"/>
  <c r="JP8" i="1"/>
  <c r="JR8" i="1" s="1"/>
  <c r="BG6" i="13" s="1"/>
  <c r="JL8" i="1"/>
  <c r="JI8" i="1"/>
  <c r="JG8" i="1"/>
  <c r="JQ7" i="1"/>
  <c r="JS7" i="1" s="1"/>
  <c r="BG11" i="13" s="1"/>
  <c r="JP7" i="1"/>
  <c r="JR7" i="1" s="1"/>
  <c r="BG5" i="13" s="1"/>
  <c r="JL7" i="1"/>
  <c r="JI7" i="1"/>
  <c r="JG7" i="1"/>
  <c r="JQ6" i="1"/>
  <c r="JS6" i="1" s="1"/>
  <c r="BG10" i="13" s="1"/>
  <c r="JP6" i="1"/>
  <c r="JR6" i="1" s="1"/>
  <c r="BG4" i="13" s="1"/>
  <c r="JL6" i="1"/>
  <c r="JI6" i="1"/>
  <c r="JG6" i="1"/>
  <c r="JQ5" i="1"/>
  <c r="JS5" i="1" s="1"/>
  <c r="BG9" i="13" s="1"/>
  <c r="JP5" i="1"/>
  <c r="JR5" i="1" s="1"/>
  <c r="BG3" i="13" s="1"/>
  <c r="JL5" i="1"/>
  <c r="JI5" i="1"/>
  <c r="JG5" i="1"/>
  <c r="JQ4" i="1"/>
  <c r="JS4" i="1" s="1"/>
  <c r="BG8" i="13" s="1"/>
  <c r="JP4" i="1"/>
  <c r="JL4" i="1"/>
  <c r="JJ4" i="1"/>
  <c r="JI4" i="1"/>
  <c r="JG4" i="1"/>
  <c r="JC59" i="1"/>
  <c r="JE59" i="1" s="1"/>
  <c r="BD73" i="13" s="1"/>
  <c r="JB59" i="1"/>
  <c r="JD59" i="1" s="1"/>
  <c r="BD67" i="13" s="1"/>
  <c r="IX59" i="1"/>
  <c r="IV59" i="1"/>
  <c r="IU59" i="1"/>
  <c r="IS59" i="1"/>
  <c r="JC58" i="1"/>
  <c r="JE58" i="1" s="1"/>
  <c r="BD72" i="13" s="1"/>
  <c r="JB58" i="1"/>
  <c r="JD58" i="1" s="1"/>
  <c r="BD66" i="13" s="1"/>
  <c r="IX58" i="1"/>
  <c r="IV58" i="1"/>
  <c r="IU58" i="1"/>
  <c r="IS58" i="1"/>
  <c r="JC57" i="1"/>
  <c r="JE57" i="1" s="1"/>
  <c r="BD71" i="13" s="1"/>
  <c r="JB57" i="1"/>
  <c r="JD57" i="1" s="1"/>
  <c r="BD65" i="13" s="1"/>
  <c r="IX57" i="1"/>
  <c r="IV57" i="1"/>
  <c r="IU57" i="1"/>
  <c r="IS57" i="1"/>
  <c r="JC56" i="1"/>
  <c r="JE56" i="1" s="1"/>
  <c r="BD70" i="13" s="1"/>
  <c r="JB56" i="1"/>
  <c r="JD56" i="1" s="1"/>
  <c r="BD64" i="13" s="1"/>
  <c r="IX56" i="1"/>
  <c r="IV56" i="1"/>
  <c r="IU56" i="1"/>
  <c r="IS56" i="1"/>
  <c r="JC55" i="1"/>
  <c r="JE55" i="1" s="1"/>
  <c r="BD69" i="13" s="1"/>
  <c r="JB55" i="1"/>
  <c r="JD55" i="1" s="1"/>
  <c r="BD63" i="13" s="1"/>
  <c r="IX55" i="1"/>
  <c r="IV55" i="1"/>
  <c r="IU55" i="1"/>
  <c r="IS55" i="1"/>
  <c r="JC54" i="1"/>
  <c r="JE54" i="1" s="1"/>
  <c r="BD68" i="13" s="1"/>
  <c r="JB54" i="1"/>
  <c r="IX54" i="1"/>
  <c r="IV54" i="1"/>
  <c r="IU54" i="1"/>
  <c r="IS54" i="1"/>
  <c r="BD61" i="13"/>
  <c r="BD55" i="13"/>
  <c r="BD60" i="13"/>
  <c r="BD54" i="13"/>
  <c r="BD59" i="13"/>
  <c r="BD53" i="13"/>
  <c r="BD58" i="13"/>
  <c r="BD52" i="13"/>
  <c r="BD57" i="13"/>
  <c r="BD51" i="13"/>
  <c r="BD56" i="13"/>
  <c r="JC39" i="1"/>
  <c r="JE39" i="1" s="1"/>
  <c r="BD49" i="13" s="1"/>
  <c r="JB39" i="1"/>
  <c r="JD39" i="1" s="1"/>
  <c r="BD43" i="13" s="1"/>
  <c r="IX39" i="1"/>
  <c r="IV39" i="1"/>
  <c r="IU39" i="1"/>
  <c r="IS39" i="1"/>
  <c r="JC38" i="1"/>
  <c r="JE38" i="1" s="1"/>
  <c r="BD48" i="13" s="1"/>
  <c r="JB38" i="1"/>
  <c r="JD38" i="1" s="1"/>
  <c r="BD42" i="13" s="1"/>
  <c r="IX38" i="1"/>
  <c r="IV38" i="1"/>
  <c r="IU38" i="1"/>
  <c r="IS38" i="1"/>
  <c r="JC37" i="1"/>
  <c r="JE37" i="1" s="1"/>
  <c r="BD47" i="13" s="1"/>
  <c r="JB37" i="1"/>
  <c r="JD37" i="1" s="1"/>
  <c r="BD41" i="13" s="1"/>
  <c r="IX37" i="1"/>
  <c r="IV37" i="1"/>
  <c r="IU37" i="1"/>
  <c r="IS37" i="1"/>
  <c r="JC36" i="1"/>
  <c r="JE36" i="1" s="1"/>
  <c r="BD46" i="13" s="1"/>
  <c r="JB36" i="1"/>
  <c r="JD36" i="1" s="1"/>
  <c r="BD40" i="13" s="1"/>
  <c r="IX36" i="1"/>
  <c r="IV36" i="1"/>
  <c r="IU36" i="1"/>
  <c r="IS36" i="1"/>
  <c r="JC35" i="1"/>
  <c r="JE35" i="1" s="1"/>
  <c r="BD45" i="13" s="1"/>
  <c r="JB35" i="1"/>
  <c r="JD35" i="1" s="1"/>
  <c r="BD39" i="13" s="1"/>
  <c r="IX35" i="1"/>
  <c r="IV35" i="1"/>
  <c r="IU35" i="1"/>
  <c r="IS35" i="1"/>
  <c r="JC34" i="1"/>
  <c r="JE34" i="1" s="1"/>
  <c r="BD44" i="13" s="1"/>
  <c r="JB34" i="1"/>
  <c r="IX34" i="1"/>
  <c r="IV34" i="1"/>
  <c r="IU34" i="1"/>
  <c r="IS34" i="1"/>
  <c r="JC29" i="1"/>
  <c r="JE29" i="1" s="1"/>
  <c r="BD37" i="13" s="1"/>
  <c r="JB29" i="1"/>
  <c r="JD29" i="1" s="1"/>
  <c r="BD31" i="13" s="1"/>
  <c r="IX29" i="1"/>
  <c r="IV29" i="1"/>
  <c r="IU29" i="1"/>
  <c r="IS29" i="1"/>
  <c r="JC28" i="1"/>
  <c r="JE28" i="1" s="1"/>
  <c r="BD36" i="13" s="1"/>
  <c r="JB28" i="1"/>
  <c r="JD28" i="1" s="1"/>
  <c r="BD30" i="13" s="1"/>
  <c r="IX28" i="1"/>
  <c r="IV28" i="1"/>
  <c r="IU28" i="1"/>
  <c r="IS28" i="1"/>
  <c r="JC27" i="1"/>
  <c r="JE27" i="1" s="1"/>
  <c r="BD35" i="13" s="1"/>
  <c r="JB27" i="1"/>
  <c r="JD27" i="1" s="1"/>
  <c r="BD29" i="13" s="1"/>
  <c r="IX27" i="1"/>
  <c r="IV27" i="1"/>
  <c r="IU27" i="1"/>
  <c r="IS27" i="1"/>
  <c r="JC26" i="1"/>
  <c r="JE26" i="1" s="1"/>
  <c r="BD34" i="13" s="1"/>
  <c r="JB26" i="1"/>
  <c r="JD26" i="1" s="1"/>
  <c r="BD28" i="13" s="1"/>
  <c r="IX26" i="1"/>
  <c r="IV26" i="1"/>
  <c r="IU26" i="1"/>
  <c r="IS26" i="1"/>
  <c r="JC25" i="1"/>
  <c r="JE25" i="1" s="1"/>
  <c r="BD33" i="13" s="1"/>
  <c r="JB25" i="1"/>
  <c r="JD25" i="1" s="1"/>
  <c r="BD27" i="13" s="1"/>
  <c r="IX25" i="1"/>
  <c r="IV25" i="1"/>
  <c r="IU25" i="1"/>
  <c r="IS25" i="1"/>
  <c r="JC24" i="1"/>
  <c r="JE24" i="1" s="1"/>
  <c r="BD32" i="13" s="1"/>
  <c r="JB24" i="1"/>
  <c r="IX24" i="1"/>
  <c r="IV24" i="1"/>
  <c r="IU24" i="1"/>
  <c r="IS24" i="1"/>
  <c r="JC19" i="1"/>
  <c r="JE19" i="1" s="1"/>
  <c r="BD25" i="13" s="1"/>
  <c r="JB19" i="1"/>
  <c r="JD19" i="1" s="1"/>
  <c r="BD19" i="13" s="1"/>
  <c r="IX19" i="1"/>
  <c r="IV19" i="1"/>
  <c r="IU19" i="1"/>
  <c r="IS19" i="1"/>
  <c r="JC18" i="1"/>
  <c r="JE18" i="1" s="1"/>
  <c r="BD24" i="13" s="1"/>
  <c r="JB18" i="1"/>
  <c r="JD18" i="1" s="1"/>
  <c r="BD18" i="13" s="1"/>
  <c r="IX18" i="1"/>
  <c r="IV18" i="1"/>
  <c r="IU18" i="1"/>
  <c r="IS18" i="1"/>
  <c r="JC17" i="1"/>
  <c r="JE17" i="1" s="1"/>
  <c r="BD23" i="13" s="1"/>
  <c r="JB17" i="1"/>
  <c r="JD17" i="1" s="1"/>
  <c r="BD17" i="13" s="1"/>
  <c r="IX17" i="1"/>
  <c r="IV17" i="1"/>
  <c r="IU17" i="1"/>
  <c r="IS17" i="1"/>
  <c r="JC16" i="1"/>
  <c r="JE16" i="1" s="1"/>
  <c r="BD22" i="13" s="1"/>
  <c r="JB16" i="1"/>
  <c r="JD16" i="1" s="1"/>
  <c r="BD16" i="13" s="1"/>
  <c r="IX16" i="1"/>
  <c r="IV16" i="1"/>
  <c r="IU16" i="1"/>
  <c r="IS16" i="1"/>
  <c r="JC15" i="1"/>
  <c r="JE15" i="1" s="1"/>
  <c r="BD21" i="13" s="1"/>
  <c r="JB15" i="1"/>
  <c r="JD15" i="1" s="1"/>
  <c r="BD15" i="13" s="1"/>
  <c r="IX15" i="1"/>
  <c r="IV15" i="1"/>
  <c r="IU15" i="1"/>
  <c r="IS15" i="1"/>
  <c r="JC14" i="1"/>
  <c r="JE14" i="1" s="1"/>
  <c r="BD20" i="13" s="1"/>
  <c r="JB14" i="1"/>
  <c r="IX14" i="1"/>
  <c r="IV14" i="1"/>
  <c r="IU14" i="1"/>
  <c r="IS14" i="1"/>
  <c r="JC9" i="1"/>
  <c r="JE9" i="1" s="1"/>
  <c r="BD13" i="13" s="1"/>
  <c r="JB9" i="1"/>
  <c r="JD9" i="1" s="1"/>
  <c r="BD7" i="13" s="1"/>
  <c r="IX9" i="1"/>
  <c r="IU9" i="1"/>
  <c r="IS9" i="1"/>
  <c r="JC8" i="1"/>
  <c r="JE8" i="1" s="1"/>
  <c r="BD12" i="13" s="1"/>
  <c r="JB8" i="1"/>
  <c r="JD8" i="1" s="1"/>
  <c r="BD6" i="13" s="1"/>
  <c r="IX8" i="1"/>
  <c r="IU8" i="1"/>
  <c r="IS8" i="1"/>
  <c r="JC7" i="1"/>
  <c r="JE7" i="1" s="1"/>
  <c r="BD11" i="13" s="1"/>
  <c r="JB7" i="1"/>
  <c r="JD7" i="1" s="1"/>
  <c r="BD5" i="13" s="1"/>
  <c r="IX7" i="1"/>
  <c r="IU7" i="1"/>
  <c r="IS7" i="1"/>
  <c r="JC6" i="1"/>
  <c r="JE6" i="1" s="1"/>
  <c r="BD10" i="13" s="1"/>
  <c r="JB6" i="1"/>
  <c r="JD6" i="1" s="1"/>
  <c r="BD4" i="13" s="1"/>
  <c r="IX6" i="1"/>
  <c r="IU6" i="1"/>
  <c r="IS6" i="1"/>
  <c r="JC5" i="1"/>
  <c r="JE5" i="1" s="1"/>
  <c r="BD9" i="13" s="1"/>
  <c r="JB5" i="1"/>
  <c r="JD5" i="1" s="1"/>
  <c r="BD3" i="13" s="1"/>
  <c r="IX5" i="1"/>
  <c r="IU5" i="1"/>
  <c r="IS5" i="1"/>
  <c r="JC4" i="1"/>
  <c r="JE4" i="1" s="1"/>
  <c r="BD8" i="13" s="1"/>
  <c r="JB4" i="1"/>
  <c r="IX4" i="1"/>
  <c r="IV4" i="1"/>
  <c r="IU4" i="1"/>
  <c r="IS4" i="1"/>
  <c r="IO59" i="1"/>
  <c r="IQ59" i="1" s="1"/>
  <c r="BA73" i="13" s="1"/>
  <c r="IN59" i="1"/>
  <c r="IP59" i="1" s="1"/>
  <c r="BA67" i="13" s="1"/>
  <c r="IJ59" i="1"/>
  <c r="IH59" i="1"/>
  <c r="IG59" i="1"/>
  <c r="IE59" i="1"/>
  <c r="IO58" i="1"/>
  <c r="IQ58" i="1" s="1"/>
  <c r="BA72" i="13" s="1"/>
  <c r="IN58" i="1"/>
  <c r="IP58" i="1" s="1"/>
  <c r="BA66" i="13" s="1"/>
  <c r="IJ58" i="1"/>
  <c r="IH58" i="1"/>
  <c r="IG58" i="1"/>
  <c r="IE58" i="1"/>
  <c r="IO57" i="1"/>
  <c r="IQ57" i="1" s="1"/>
  <c r="BA71" i="13" s="1"/>
  <c r="IN57" i="1"/>
  <c r="IP57" i="1" s="1"/>
  <c r="BA65" i="13" s="1"/>
  <c r="IJ57" i="1"/>
  <c r="IH57" i="1"/>
  <c r="IG57" i="1"/>
  <c r="IE57" i="1"/>
  <c r="IO56" i="1"/>
  <c r="IQ56" i="1" s="1"/>
  <c r="BA70" i="13" s="1"/>
  <c r="IN56" i="1"/>
  <c r="IP56" i="1" s="1"/>
  <c r="BA64" i="13" s="1"/>
  <c r="IJ56" i="1"/>
  <c r="IH56" i="1"/>
  <c r="IG56" i="1"/>
  <c r="IE56" i="1"/>
  <c r="IO55" i="1"/>
  <c r="IQ55" i="1" s="1"/>
  <c r="BA69" i="13" s="1"/>
  <c r="IN55" i="1"/>
  <c r="IP55" i="1" s="1"/>
  <c r="BA63" i="13" s="1"/>
  <c r="IJ55" i="1"/>
  <c r="IH55" i="1"/>
  <c r="IG55" i="1"/>
  <c r="IE55" i="1"/>
  <c r="IO54" i="1"/>
  <c r="IQ54" i="1" s="1"/>
  <c r="BA68" i="13" s="1"/>
  <c r="IN54" i="1"/>
  <c r="IJ54" i="1"/>
  <c r="IH54" i="1"/>
  <c r="IG54" i="1"/>
  <c r="IE54" i="1"/>
  <c r="BA61" i="13"/>
  <c r="BA55" i="13"/>
  <c r="BA60" i="13"/>
  <c r="BA54" i="13"/>
  <c r="BA59" i="13"/>
  <c r="BA53" i="13"/>
  <c r="BA58" i="13"/>
  <c r="BA52" i="13"/>
  <c r="BA57" i="13"/>
  <c r="BA51" i="13"/>
  <c r="BA56" i="13"/>
  <c r="IO39" i="1"/>
  <c r="IQ39" i="1" s="1"/>
  <c r="BA49" i="13" s="1"/>
  <c r="IN39" i="1"/>
  <c r="IP39" i="1" s="1"/>
  <c r="BA43" i="13" s="1"/>
  <c r="IJ39" i="1"/>
  <c r="IH39" i="1"/>
  <c r="IG39" i="1"/>
  <c r="IE39" i="1"/>
  <c r="IO38" i="1"/>
  <c r="IQ38" i="1" s="1"/>
  <c r="BA48" i="13" s="1"/>
  <c r="IN38" i="1"/>
  <c r="IP38" i="1" s="1"/>
  <c r="BA42" i="13" s="1"/>
  <c r="IJ38" i="1"/>
  <c r="IH38" i="1"/>
  <c r="IG38" i="1"/>
  <c r="IE38" i="1"/>
  <c r="IO37" i="1"/>
  <c r="IQ37" i="1" s="1"/>
  <c r="BA47" i="13" s="1"/>
  <c r="IN37" i="1"/>
  <c r="IP37" i="1" s="1"/>
  <c r="BA41" i="13" s="1"/>
  <c r="IJ37" i="1"/>
  <c r="IH37" i="1"/>
  <c r="IG37" i="1"/>
  <c r="IE37" i="1"/>
  <c r="IO36" i="1"/>
  <c r="IQ36" i="1" s="1"/>
  <c r="BA46" i="13" s="1"/>
  <c r="IN36" i="1"/>
  <c r="IP36" i="1" s="1"/>
  <c r="BA40" i="13" s="1"/>
  <c r="IJ36" i="1"/>
  <c r="IH36" i="1"/>
  <c r="IG36" i="1"/>
  <c r="IE36" i="1"/>
  <c r="IO35" i="1"/>
  <c r="IQ35" i="1" s="1"/>
  <c r="BA45" i="13" s="1"/>
  <c r="IN35" i="1"/>
  <c r="IP35" i="1" s="1"/>
  <c r="BA39" i="13" s="1"/>
  <c r="IJ35" i="1"/>
  <c r="IH35" i="1"/>
  <c r="IG35" i="1"/>
  <c r="IE35" i="1"/>
  <c r="IO34" i="1"/>
  <c r="IQ34" i="1" s="1"/>
  <c r="BA44" i="13" s="1"/>
  <c r="IN34" i="1"/>
  <c r="IJ34" i="1"/>
  <c r="IH34" i="1"/>
  <c r="IG34" i="1"/>
  <c r="IE34" i="1"/>
  <c r="IO29" i="1"/>
  <c r="IQ29" i="1" s="1"/>
  <c r="BA37" i="13" s="1"/>
  <c r="IN29" i="1"/>
  <c r="IP29" i="1" s="1"/>
  <c r="BA31" i="13" s="1"/>
  <c r="IJ29" i="1"/>
  <c r="IH29" i="1"/>
  <c r="IG29" i="1"/>
  <c r="IE29" i="1"/>
  <c r="IO28" i="1"/>
  <c r="IQ28" i="1" s="1"/>
  <c r="BA36" i="13" s="1"/>
  <c r="IN28" i="1"/>
  <c r="IP28" i="1" s="1"/>
  <c r="BA30" i="13" s="1"/>
  <c r="IJ28" i="1"/>
  <c r="IH28" i="1"/>
  <c r="IG28" i="1"/>
  <c r="IE28" i="1"/>
  <c r="IO27" i="1"/>
  <c r="IQ27" i="1" s="1"/>
  <c r="BA35" i="13" s="1"/>
  <c r="IN27" i="1"/>
  <c r="IP27" i="1" s="1"/>
  <c r="BA29" i="13" s="1"/>
  <c r="IJ27" i="1"/>
  <c r="IH27" i="1"/>
  <c r="IG27" i="1"/>
  <c r="IE27" i="1"/>
  <c r="IO26" i="1"/>
  <c r="IQ26" i="1" s="1"/>
  <c r="BA34" i="13" s="1"/>
  <c r="IN26" i="1"/>
  <c r="IP26" i="1" s="1"/>
  <c r="BA28" i="13" s="1"/>
  <c r="IJ26" i="1"/>
  <c r="IH26" i="1"/>
  <c r="IG26" i="1"/>
  <c r="IE26" i="1"/>
  <c r="IO25" i="1"/>
  <c r="IQ25" i="1" s="1"/>
  <c r="BA33" i="13" s="1"/>
  <c r="IN25" i="1"/>
  <c r="IP25" i="1" s="1"/>
  <c r="BA27" i="13" s="1"/>
  <c r="IJ25" i="1"/>
  <c r="IH25" i="1"/>
  <c r="IG25" i="1"/>
  <c r="IE25" i="1"/>
  <c r="IO24" i="1"/>
  <c r="IQ24" i="1" s="1"/>
  <c r="BA32" i="13" s="1"/>
  <c r="IN24" i="1"/>
  <c r="IJ24" i="1"/>
  <c r="IH24" i="1"/>
  <c r="IG24" i="1"/>
  <c r="IE24" i="1"/>
  <c r="IO19" i="1"/>
  <c r="IQ19" i="1" s="1"/>
  <c r="BA25" i="13" s="1"/>
  <c r="IN19" i="1"/>
  <c r="IP19" i="1" s="1"/>
  <c r="BA19" i="13" s="1"/>
  <c r="IJ19" i="1"/>
  <c r="IH19" i="1"/>
  <c r="IG19" i="1"/>
  <c r="IE19" i="1"/>
  <c r="IO18" i="1"/>
  <c r="IQ18" i="1" s="1"/>
  <c r="BA24" i="13" s="1"/>
  <c r="IN18" i="1"/>
  <c r="IP18" i="1" s="1"/>
  <c r="BA18" i="13" s="1"/>
  <c r="IJ18" i="1"/>
  <c r="IH18" i="1"/>
  <c r="IG18" i="1"/>
  <c r="IE18" i="1"/>
  <c r="IO17" i="1"/>
  <c r="IQ17" i="1" s="1"/>
  <c r="BA23" i="13" s="1"/>
  <c r="IN17" i="1"/>
  <c r="IP17" i="1" s="1"/>
  <c r="BA17" i="13" s="1"/>
  <c r="IJ17" i="1"/>
  <c r="IH17" i="1"/>
  <c r="IG17" i="1"/>
  <c r="IE17" i="1"/>
  <c r="IO16" i="1"/>
  <c r="IQ16" i="1" s="1"/>
  <c r="BA22" i="13" s="1"/>
  <c r="IN16" i="1"/>
  <c r="IP16" i="1" s="1"/>
  <c r="BA16" i="13" s="1"/>
  <c r="IJ16" i="1"/>
  <c r="IH16" i="1"/>
  <c r="IG16" i="1"/>
  <c r="IE16" i="1"/>
  <c r="IO15" i="1"/>
  <c r="IQ15" i="1" s="1"/>
  <c r="BA21" i="13" s="1"/>
  <c r="IN15" i="1"/>
  <c r="IP15" i="1" s="1"/>
  <c r="BA15" i="13" s="1"/>
  <c r="IJ15" i="1"/>
  <c r="IH15" i="1"/>
  <c r="IG15" i="1"/>
  <c r="IE15" i="1"/>
  <c r="IO14" i="1"/>
  <c r="IQ14" i="1" s="1"/>
  <c r="BA20" i="13" s="1"/>
  <c r="IN14" i="1"/>
  <c r="IP14" i="1" s="1"/>
  <c r="BA14" i="13" s="1"/>
  <c r="IJ14" i="1"/>
  <c r="IH14" i="1"/>
  <c r="IG14" i="1"/>
  <c r="IE14" i="1"/>
  <c r="IO9" i="1"/>
  <c r="IQ9" i="1" s="1"/>
  <c r="BA13" i="13" s="1"/>
  <c r="IN9" i="1"/>
  <c r="IP9" i="1" s="1"/>
  <c r="BA7" i="13" s="1"/>
  <c r="IJ9" i="1"/>
  <c r="IG9" i="1"/>
  <c r="IE9" i="1"/>
  <c r="IO8" i="1"/>
  <c r="IQ8" i="1" s="1"/>
  <c r="BA12" i="13" s="1"/>
  <c r="IN8" i="1"/>
  <c r="IP8" i="1" s="1"/>
  <c r="BA6" i="13" s="1"/>
  <c r="IJ8" i="1"/>
  <c r="IG8" i="1"/>
  <c r="IE8" i="1"/>
  <c r="IO7" i="1"/>
  <c r="IQ7" i="1" s="1"/>
  <c r="BA11" i="13" s="1"/>
  <c r="IN7" i="1"/>
  <c r="IP7" i="1" s="1"/>
  <c r="BA5" i="13" s="1"/>
  <c r="IJ7" i="1"/>
  <c r="IG7" i="1"/>
  <c r="IE7" i="1"/>
  <c r="IO6" i="1"/>
  <c r="IQ6" i="1" s="1"/>
  <c r="BA10" i="13" s="1"/>
  <c r="IN6" i="1"/>
  <c r="IP6" i="1" s="1"/>
  <c r="BA4" i="13" s="1"/>
  <c r="IJ6" i="1"/>
  <c r="IG6" i="1"/>
  <c r="IE6" i="1"/>
  <c r="IO5" i="1"/>
  <c r="IQ5" i="1" s="1"/>
  <c r="BA9" i="13" s="1"/>
  <c r="IN5" i="1"/>
  <c r="IP5" i="1" s="1"/>
  <c r="BA3" i="13" s="1"/>
  <c r="IJ5" i="1"/>
  <c r="IG5" i="1"/>
  <c r="IE5" i="1"/>
  <c r="IO4" i="1"/>
  <c r="IQ4" i="1" s="1"/>
  <c r="BA8" i="13" s="1"/>
  <c r="IN4" i="1"/>
  <c r="IJ4" i="1"/>
  <c r="IH4" i="1"/>
  <c r="IG4" i="1"/>
  <c r="IE4" i="1"/>
  <c r="IA59" i="1"/>
  <c r="IC59" i="1" s="1"/>
  <c r="AX73" i="13" s="1"/>
  <c r="HZ59" i="1"/>
  <c r="IB59" i="1" s="1"/>
  <c r="AX67" i="13" s="1"/>
  <c r="HV59" i="1"/>
  <c r="HT59" i="1"/>
  <c r="HS59" i="1"/>
  <c r="HQ59" i="1"/>
  <c r="IA58" i="1"/>
  <c r="IC58" i="1" s="1"/>
  <c r="AX72" i="13" s="1"/>
  <c r="HZ58" i="1"/>
  <c r="IB58" i="1" s="1"/>
  <c r="AX66" i="13" s="1"/>
  <c r="HV58" i="1"/>
  <c r="HT58" i="1"/>
  <c r="HS58" i="1"/>
  <c r="HQ58" i="1"/>
  <c r="IA57" i="1"/>
  <c r="IC57" i="1" s="1"/>
  <c r="AX71" i="13" s="1"/>
  <c r="HZ57" i="1"/>
  <c r="IB57" i="1" s="1"/>
  <c r="AX65" i="13" s="1"/>
  <c r="HV57" i="1"/>
  <c r="HT57" i="1"/>
  <c r="HS57" i="1"/>
  <c r="HQ57" i="1"/>
  <c r="IA56" i="1"/>
  <c r="IC56" i="1" s="1"/>
  <c r="AX70" i="13" s="1"/>
  <c r="HZ56" i="1"/>
  <c r="IB56" i="1" s="1"/>
  <c r="AX64" i="13" s="1"/>
  <c r="HV56" i="1"/>
  <c r="HT56" i="1"/>
  <c r="HS56" i="1"/>
  <c r="HQ56" i="1"/>
  <c r="IA55" i="1"/>
  <c r="IC55" i="1" s="1"/>
  <c r="AX69" i="13" s="1"/>
  <c r="HZ55" i="1"/>
  <c r="IB55" i="1" s="1"/>
  <c r="AX63" i="13" s="1"/>
  <c r="HV55" i="1"/>
  <c r="HT55" i="1"/>
  <c r="HS55" i="1"/>
  <c r="HQ55" i="1"/>
  <c r="IA54" i="1"/>
  <c r="IC54" i="1" s="1"/>
  <c r="AX68" i="13" s="1"/>
  <c r="HZ54" i="1"/>
  <c r="HV54" i="1"/>
  <c r="HT54" i="1"/>
  <c r="HS54" i="1"/>
  <c r="HQ54" i="1"/>
  <c r="AX61" i="13"/>
  <c r="AX55" i="13"/>
  <c r="AX60" i="13"/>
  <c r="AX54" i="13"/>
  <c r="AX59" i="13"/>
  <c r="AX53" i="13"/>
  <c r="AX58" i="13"/>
  <c r="AX52" i="13"/>
  <c r="AX57" i="13"/>
  <c r="AX51" i="13"/>
  <c r="AX56" i="13"/>
  <c r="IA39" i="1"/>
  <c r="IC39" i="1" s="1"/>
  <c r="AX49" i="13" s="1"/>
  <c r="HZ39" i="1"/>
  <c r="IB39" i="1" s="1"/>
  <c r="AX43" i="13" s="1"/>
  <c r="HV39" i="1"/>
  <c r="HT39" i="1"/>
  <c r="HS39" i="1"/>
  <c r="HQ39" i="1"/>
  <c r="IA38" i="1"/>
  <c r="IC38" i="1" s="1"/>
  <c r="AX48" i="13" s="1"/>
  <c r="HZ38" i="1"/>
  <c r="IB38" i="1" s="1"/>
  <c r="AX42" i="13" s="1"/>
  <c r="HV38" i="1"/>
  <c r="HT38" i="1"/>
  <c r="HS38" i="1"/>
  <c r="HQ38" i="1"/>
  <c r="IA37" i="1"/>
  <c r="IC37" i="1" s="1"/>
  <c r="AX47" i="13" s="1"/>
  <c r="HZ37" i="1"/>
  <c r="IB37" i="1" s="1"/>
  <c r="AX41" i="13" s="1"/>
  <c r="HV37" i="1"/>
  <c r="HT37" i="1"/>
  <c r="HS37" i="1"/>
  <c r="HQ37" i="1"/>
  <c r="IA36" i="1"/>
  <c r="IC36" i="1" s="1"/>
  <c r="AX46" i="13" s="1"/>
  <c r="HZ36" i="1"/>
  <c r="IB36" i="1" s="1"/>
  <c r="AX40" i="13" s="1"/>
  <c r="HV36" i="1"/>
  <c r="HT36" i="1"/>
  <c r="HS36" i="1"/>
  <c r="HQ36" i="1"/>
  <c r="IA35" i="1"/>
  <c r="IC35" i="1" s="1"/>
  <c r="AX45" i="13" s="1"/>
  <c r="HZ35" i="1"/>
  <c r="IB35" i="1" s="1"/>
  <c r="AX39" i="13" s="1"/>
  <c r="HV35" i="1"/>
  <c r="HT35" i="1"/>
  <c r="HS35" i="1"/>
  <c r="HQ35" i="1"/>
  <c r="IA34" i="1"/>
  <c r="IC34" i="1" s="1"/>
  <c r="AX44" i="13" s="1"/>
  <c r="HZ34" i="1"/>
  <c r="IB34" i="1" s="1"/>
  <c r="AX38" i="13" s="1"/>
  <c r="HV34" i="1"/>
  <c r="HT34" i="1"/>
  <c r="HS34" i="1"/>
  <c r="HQ34" i="1"/>
  <c r="IA29" i="1"/>
  <c r="IC29" i="1" s="1"/>
  <c r="AX37" i="13" s="1"/>
  <c r="HZ29" i="1"/>
  <c r="IB29" i="1" s="1"/>
  <c r="AX31" i="13" s="1"/>
  <c r="HV29" i="1"/>
  <c r="HT29" i="1"/>
  <c r="HS29" i="1"/>
  <c r="HQ29" i="1"/>
  <c r="IA28" i="1"/>
  <c r="IC28" i="1" s="1"/>
  <c r="AX36" i="13" s="1"/>
  <c r="HZ28" i="1"/>
  <c r="IB28" i="1" s="1"/>
  <c r="AX30" i="13" s="1"/>
  <c r="HV28" i="1"/>
  <c r="HT28" i="1"/>
  <c r="HS28" i="1"/>
  <c r="HQ28" i="1"/>
  <c r="IA27" i="1"/>
  <c r="IC27" i="1" s="1"/>
  <c r="AX35" i="13" s="1"/>
  <c r="HZ27" i="1"/>
  <c r="IB27" i="1" s="1"/>
  <c r="AX29" i="13" s="1"/>
  <c r="HV27" i="1"/>
  <c r="HT27" i="1"/>
  <c r="HS27" i="1"/>
  <c r="HQ27" i="1"/>
  <c r="IA26" i="1"/>
  <c r="IC26" i="1" s="1"/>
  <c r="AX34" i="13" s="1"/>
  <c r="HZ26" i="1"/>
  <c r="IB26" i="1" s="1"/>
  <c r="AX28" i="13" s="1"/>
  <c r="HV26" i="1"/>
  <c r="HT26" i="1"/>
  <c r="HS26" i="1"/>
  <c r="HQ26" i="1"/>
  <c r="IA25" i="1"/>
  <c r="IC25" i="1" s="1"/>
  <c r="AX33" i="13" s="1"/>
  <c r="HZ25" i="1"/>
  <c r="IB25" i="1" s="1"/>
  <c r="AX27" i="13" s="1"/>
  <c r="HV25" i="1"/>
  <c r="HT25" i="1"/>
  <c r="HS25" i="1"/>
  <c r="HQ25" i="1"/>
  <c r="IA24" i="1"/>
  <c r="IC24" i="1" s="1"/>
  <c r="AX32" i="13" s="1"/>
  <c r="HZ24" i="1"/>
  <c r="HV24" i="1"/>
  <c r="HT24" i="1"/>
  <c r="HS24" i="1"/>
  <c r="HQ24" i="1"/>
  <c r="IA19" i="1"/>
  <c r="IC19" i="1" s="1"/>
  <c r="AX25" i="13" s="1"/>
  <c r="HZ19" i="1"/>
  <c r="IB19" i="1" s="1"/>
  <c r="AX19" i="13" s="1"/>
  <c r="HV19" i="1"/>
  <c r="HT19" i="1"/>
  <c r="HS19" i="1"/>
  <c r="HQ19" i="1"/>
  <c r="IA18" i="1"/>
  <c r="IC18" i="1" s="1"/>
  <c r="AX24" i="13" s="1"/>
  <c r="HZ18" i="1"/>
  <c r="IB18" i="1" s="1"/>
  <c r="AX18" i="13" s="1"/>
  <c r="HV18" i="1"/>
  <c r="HT18" i="1"/>
  <c r="HS18" i="1"/>
  <c r="HQ18" i="1"/>
  <c r="IA17" i="1"/>
  <c r="IC17" i="1" s="1"/>
  <c r="AX23" i="13" s="1"/>
  <c r="HZ17" i="1"/>
  <c r="IB17" i="1" s="1"/>
  <c r="AX17" i="13" s="1"/>
  <c r="HV17" i="1"/>
  <c r="HT17" i="1"/>
  <c r="HS17" i="1"/>
  <c r="HQ17" i="1"/>
  <c r="IA16" i="1"/>
  <c r="IC16" i="1" s="1"/>
  <c r="AX22" i="13" s="1"/>
  <c r="HZ16" i="1"/>
  <c r="IB16" i="1" s="1"/>
  <c r="AX16" i="13" s="1"/>
  <c r="HV16" i="1"/>
  <c r="HT16" i="1"/>
  <c r="HS16" i="1"/>
  <c r="HQ16" i="1"/>
  <c r="IA15" i="1"/>
  <c r="IC15" i="1" s="1"/>
  <c r="AX21" i="13" s="1"/>
  <c r="HZ15" i="1"/>
  <c r="IB15" i="1" s="1"/>
  <c r="AX15" i="13" s="1"/>
  <c r="HV15" i="1"/>
  <c r="HT15" i="1"/>
  <c r="HS15" i="1"/>
  <c r="HQ15" i="1"/>
  <c r="IA14" i="1"/>
  <c r="IC14" i="1" s="1"/>
  <c r="AX20" i="13" s="1"/>
  <c r="HZ14" i="1"/>
  <c r="HV14" i="1"/>
  <c r="HT14" i="1"/>
  <c r="HS14" i="1"/>
  <c r="HQ14" i="1"/>
  <c r="HS9" i="1"/>
  <c r="HQ9" i="1"/>
  <c r="HS8" i="1"/>
  <c r="HQ8" i="1"/>
  <c r="HS7" i="1"/>
  <c r="HQ7" i="1"/>
  <c r="HS6" i="1"/>
  <c r="HQ6" i="1"/>
  <c r="HS5" i="1"/>
  <c r="HQ5" i="1"/>
  <c r="HT4" i="1"/>
  <c r="HS4" i="1"/>
  <c r="HQ4" i="1"/>
  <c r="HM59" i="1"/>
  <c r="HO59" i="1" s="1"/>
  <c r="AU73" i="13" s="1"/>
  <c r="HL59" i="1"/>
  <c r="HN59" i="1" s="1"/>
  <c r="AU67" i="13" s="1"/>
  <c r="HH59" i="1"/>
  <c r="HF59" i="1"/>
  <c r="HE59" i="1"/>
  <c r="HC59" i="1"/>
  <c r="HM58" i="1"/>
  <c r="HO58" i="1" s="1"/>
  <c r="AU72" i="13" s="1"/>
  <c r="HL58" i="1"/>
  <c r="HN58" i="1" s="1"/>
  <c r="AU66" i="13" s="1"/>
  <c r="HH58" i="1"/>
  <c r="HF58" i="1"/>
  <c r="HE58" i="1"/>
  <c r="HC58" i="1"/>
  <c r="HM57" i="1"/>
  <c r="HO57" i="1" s="1"/>
  <c r="AU71" i="13" s="1"/>
  <c r="HL57" i="1"/>
  <c r="HN57" i="1" s="1"/>
  <c r="AU65" i="13" s="1"/>
  <c r="HH57" i="1"/>
  <c r="HF57" i="1"/>
  <c r="HE57" i="1"/>
  <c r="HC57" i="1"/>
  <c r="HM56" i="1"/>
  <c r="HO56" i="1" s="1"/>
  <c r="AU70" i="13" s="1"/>
  <c r="HL56" i="1"/>
  <c r="HN56" i="1" s="1"/>
  <c r="AU64" i="13" s="1"/>
  <c r="HH56" i="1"/>
  <c r="HF56" i="1"/>
  <c r="HE56" i="1"/>
  <c r="HC56" i="1"/>
  <c r="HM55" i="1"/>
  <c r="HO55" i="1" s="1"/>
  <c r="AU69" i="13" s="1"/>
  <c r="HL55" i="1"/>
  <c r="HN55" i="1" s="1"/>
  <c r="AU63" i="13" s="1"/>
  <c r="HH55" i="1"/>
  <c r="HF55" i="1"/>
  <c r="HE55" i="1"/>
  <c r="HC55" i="1"/>
  <c r="HM54" i="1"/>
  <c r="HO54" i="1" s="1"/>
  <c r="AU68" i="13" s="1"/>
  <c r="HL54" i="1"/>
  <c r="HN54" i="1" s="1"/>
  <c r="AU62" i="13" s="1"/>
  <c r="HH54" i="1"/>
  <c r="HF54" i="1"/>
  <c r="HE54" i="1"/>
  <c r="HC54" i="1"/>
  <c r="AU61" i="13"/>
  <c r="AU55" i="13"/>
  <c r="AU60" i="13"/>
  <c r="AU54" i="13"/>
  <c r="AU59" i="13"/>
  <c r="AU53" i="13"/>
  <c r="AU58" i="13"/>
  <c r="AU52" i="13"/>
  <c r="AU57" i="13"/>
  <c r="AU51" i="13"/>
  <c r="AU56" i="13"/>
  <c r="AU50" i="13"/>
  <c r="HM39" i="1"/>
  <c r="HO39" i="1" s="1"/>
  <c r="AU49" i="13" s="1"/>
  <c r="HL39" i="1"/>
  <c r="HN39" i="1" s="1"/>
  <c r="AU43" i="13" s="1"/>
  <c r="HH39" i="1"/>
  <c r="HF39" i="1"/>
  <c r="HE39" i="1"/>
  <c r="HC39" i="1"/>
  <c r="HM38" i="1"/>
  <c r="HO38" i="1" s="1"/>
  <c r="AU48" i="13" s="1"/>
  <c r="HL38" i="1"/>
  <c r="HN38" i="1" s="1"/>
  <c r="AU42" i="13" s="1"/>
  <c r="HH38" i="1"/>
  <c r="HF38" i="1"/>
  <c r="HE38" i="1"/>
  <c r="HC38" i="1"/>
  <c r="HM37" i="1"/>
  <c r="HO37" i="1" s="1"/>
  <c r="AU47" i="13" s="1"/>
  <c r="HL37" i="1"/>
  <c r="HN37" i="1" s="1"/>
  <c r="AU41" i="13" s="1"/>
  <c r="HH37" i="1"/>
  <c r="HF37" i="1"/>
  <c r="HE37" i="1"/>
  <c r="HC37" i="1"/>
  <c r="HM36" i="1"/>
  <c r="HO36" i="1" s="1"/>
  <c r="AU46" i="13" s="1"/>
  <c r="HL36" i="1"/>
  <c r="HN36" i="1" s="1"/>
  <c r="AU40" i="13" s="1"/>
  <c r="HH36" i="1"/>
  <c r="HF36" i="1"/>
  <c r="HE36" i="1"/>
  <c r="HC36" i="1"/>
  <c r="HM35" i="1"/>
  <c r="HO35" i="1" s="1"/>
  <c r="AU45" i="13" s="1"/>
  <c r="HL35" i="1"/>
  <c r="HN35" i="1" s="1"/>
  <c r="AU39" i="13" s="1"/>
  <c r="HH35" i="1"/>
  <c r="HF35" i="1"/>
  <c r="HE35" i="1"/>
  <c r="HC35" i="1"/>
  <c r="HM34" i="1"/>
  <c r="HO34" i="1" s="1"/>
  <c r="AU44" i="13" s="1"/>
  <c r="HL34" i="1"/>
  <c r="HN34" i="1" s="1"/>
  <c r="AU38" i="13" s="1"/>
  <c r="HH34" i="1"/>
  <c r="HF34" i="1"/>
  <c r="HE34" i="1"/>
  <c r="HC34" i="1"/>
  <c r="HM29" i="1"/>
  <c r="HO29" i="1" s="1"/>
  <c r="AU37" i="13" s="1"/>
  <c r="HL29" i="1"/>
  <c r="HN29" i="1" s="1"/>
  <c r="AU31" i="13" s="1"/>
  <c r="HH29" i="1"/>
  <c r="HF29" i="1"/>
  <c r="HE29" i="1"/>
  <c r="HC29" i="1"/>
  <c r="HM28" i="1"/>
  <c r="HO28" i="1" s="1"/>
  <c r="AU36" i="13" s="1"/>
  <c r="HL28" i="1"/>
  <c r="HN28" i="1" s="1"/>
  <c r="AU30" i="13" s="1"/>
  <c r="HH28" i="1"/>
  <c r="HF28" i="1"/>
  <c r="HE28" i="1"/>
  <c r="HC28" i="1"/>
  <c r="HM27" i="1"/>
  <c r="HO27" i="1" s="1"/>
  <c r="AU35" i="13" s="1"/>
  <c r="HL27" i="1"/>
  <c r="HN27" i="1" s="1"/>
  <c r="AU29" i="13" s="1"/>
  <c r="HH27" i="1"/>
  <c r="HF27" i="1"/>
  <c r="HE27" i="1"/>
  <c r="HC27" i="1"/>
  <c r="HM26" i="1"/>
  <c r="HO26" i="1" s="1"/>
  <c r="AU34" i="13" s="1"/>
  <c r="HL26" i="1"/>
  <c r="HN26" i="1" s="1"/>
  <c r="AU28" i="13" s="1"/>
  <c r="HH26" i="1"/>
  <c r="HF26" i="1"/>
  <c r="HE26" i="1"/>
  <c r="HC26" i="1"/>
  <c r="HM25" i="1"/>
  <c r="HO25" i="1" s="1"/>
  <c r="AU33" i="13" s="1"/>
  <c r="HL25" i="1"/>
  <c r="HN25" i="1" s="1"/>
  <c r="AU27" i="13" s="1"/>
  <c r="HH25" i="1"/>
  <c r="HF25" i="1"/>
  <c r="HE25" i="1"/>
  <c r="HC25" i="1"/>
  <c r="HM24" i="1"/>
  <c r="HO24" i="1" s="1"/>
  <c r="AU32" i="13" s="1"/>
  <c r="HL24" i="1"/>
  <c r="HN24" i="1" s="1"/>
  <c r="AU26" i="13" s="1"/>
  <c r="HH24" i="1"/>
  <c r="HF24" i="1"/>
  <c r="HE24" i="1"/>
  <c r="HC24" i="1"/>
  <c r="HM19" i="1"/>
  <c r="HO19" i="1" s="1"/>
  <c r="AU25" i="13" s="1"/>
  <c r="HL19" i="1"/>
  <c r="HN19" i="1" s="1"/>
  <c r="AU19" i="13" s="1"/>
  <c r="HH19" i="1"/>
  <c r="HF19" i="1"/>
  <c r="HE19" i="1"/>
  <c r="HC19" i="1"/>
  <c r="HM18" i="1"/>
  <c r="HO18" i="1" s="1"/>
  <c r="AU24" i="13" s="1"/>
  <c r="HL18" i="1"/>
  <c r="HN18" i="1" s="1"/>
  <c r="AU18" i="13" s="1"/>
  <c r="HH18" i="1"/>
  <c r="HF18" i="1"/>
  <c r="HE18" i="1"/>
  <c r="HC18" i="1"/>
  <c r="HM17" i="1"/>
  <c r="HO17" i="1" s="1"/>
  <c r="AU23" i="13" s="1"/>
  <c r="HL17" i="1"/>
  <c r="HN17" i="1" s="1"/>
  <c r="AU17" i="13" s="1"/>
  <c r="HH17" i="1"/>
  <c r="HF17" i="1"/>
  <c r="HE17" i="1"/>
  <c r="HC17" i="1"/>
  <c r="HM16" i="1"/>
  <c r="HO16" i="1" s="1"/>
  <c r="AU22" i="13" s="1"/>
  <c r="HL16" i="1"/>
  <c r="HN16" i="1" s="1"/>
  <c r="AU16" i="13" s="1"/>
  <c r="HH16" i="1"/>
  <c r="HF16" i="1"/>
  <c r="HE16" i="1"/>
  <c r="HC16" i="1"/>
  <c r="HM15" i="1"/>
  <c r="HO15" i="1" s="1"/>
  <c r="AU21" i="13" s="1"/>
  <c r="HL15" i="1"/>
  <c r="HN15" i="1" s="1"/>
  <c r="AU15" i="13" s="1"/>
  <c r="HH15" i="1"/>
  <c r="HF15" i="1"/>
  <c r="HE15" i="1"/>
  <c r="HC15" i="1"/>
  <c r="HM14" i="1"/>
  <c r="HO14" i="1" s="1"/>
  <c r="AU20" i="13" s="1"/>
  <c r="HL14" i="1"/>
  <c r="HN14" i="1" s="1"/>
  <c r="AU14" i="13" s="1"/>
  <c r="HH14" i="1"/>
  <c r="HF14" i="1"/>
  <c r="HE14" i="1"/>
  <c r="HC14" i="1"/>
  <c r="HM9" i="1"/>
  <c r="HO9" i="1" s="1"/>
  <c r="AU13" i="13" s="1"/>
  <c r="HL9" i="1"/>
  <c r="HN9" i="1" s="1"/>
  <c r="AU7" i="13" s="1"/>
  <c r="HH9" i="1"/>
  <c r="HE9" i="1"/>
  <c r="HC9" i="1"/>
  <c r="HM8" i="1"/>
  <c r="HO8" i="1" s="1"/>
  <c r="AU12" i="13" s="1"/>
  <c r="HL8" i="1"/>
  <c r="HN8" i="1" s="1"/>
  <c r="AU6" i="13" s="1"/>
  <c r="HH8" i="1"/>
  <c r="HE8" i="1"/>
  <c r="HC8" i="1"/>
  <c r="HM7" i="1"/>
  <c r="HO7" i="1" s="1"/>
  <c r="AU11" i="13" s="1"/>
  <c r="HL7" i="1"/>
  <c r="HN7" i="1" s="1"/>
  <c r="AU5" i="13" s="1"/>
  <c r="HH7" i="1"/>
  <c r="HE7" i="1"/>
  <c r="HC7" i="1"/>
  <c r="HM6" i="1"/>
  <c r="HO6" i="1" s="1"/>
  <c r="AU10" i="13" s="1"/>
  <c r="HL6" i="1"/>
  <c r="HN6" i="1" s="1"/>
  <c r="AU4" i="13" s="1"/>
  <c r="HH6" i="1"/>
  <c r="HE6" i="1"/>
  <c r="HC6" i="1"/>
  <c r="HM5" i="1"/>
  <c r="HO5" i="1" s="1"/>
  <c r="AU9" i="13" s="1"/>
  <c r="HL5" i="1"/>
  <c r="HN5" i="1" s="1"/>
  <c r="AU3" i="13" s="1"/>
  <c r="HH5" i="1"/>
  <c r="HE5" i="1"/>
  <c r="HC5" i="1"/>
  <c r="HM4" i="1"/>
  <c r="HO4" i="1" s="1"/>
  <c r="AU8" i="13" s="1"/>
  <c r="HL4" i="1"/>
  <c r="HN4" i="1" s="1"/>
  <c r="AU2" i="13" s="1"/>
  <c r="HH4" i="1"/>
  <c r="HF4" i="1"/>
  <c r="HE4" i="1"/>
  <c r="HC4" i="1"/>
  <c r="GY59" i="1"/>
  <c r="HA59" i="1" s="1"/>
  <c r="AR73" i="13" s="1"/>
  <c r="GX59" i="1"/>
  <c r="GZ59" i="1" s="1"/>
  <c r="AR67" i="13" s="1"/>
  <c r="GT59" i="1"/>
  <c r="GR59" i="1"/>
  <c r="GQ59" i="1"/>
  <c r="GO59" i="1"/>
  <c r="GY58" i="1"/>
  <c r="HA58" i="1" s="1"/>
  <c r="AR72" i="13" s="1"/>
  <c r="GX58" i="1"/>
  <c r="GZ58" i="1" s="1"/>
  <c r="AR66" i="13" s="1"/>
  <c r="GT58" i="1"/>
  <c r="GR58" i="1"/>
  <c r="GQ58" i="1"/>
  <c r="GO58" i="1"/>
  <c r="GY57" i="1"/>
  <c r="HA57" i="1" s="1"/>
  <c r="AR71" i="13" s="1"/>
  <c r="GX57" i="1"/>
  <c r="GZ57" i="1" s="1"/>
  <c r="AR65" i="13" s="1"/>
  <c r="GT57" i="1"/>
  <c r="GR57" i="1"/>
  <c r="GQ57" i="1"/>
  <c r="GO57" i="1"/>
  <c r="GY56" i="1"/>
  <c r="HA56" i="1" s="1"/>
  <c r="AR70" i="13" s="1"/>
  <c r="GX56" i="1"/>
  <c r="GZ56" i="1" s="1"/>
  <c r="AR64" i="13" s="1"/>
  <c r="GT56" i="1"/>
  <c r="GR56" i="1"/>
  <c r="GQ56" i="1"/>
  <c r="GO56" i="1"/>
  <c r="GY55" i="1"/>
  <c r="HA55" i="1" s="1"/>
  <c r="AR69" i="13" s="1"/>
  <c r="GX55" i="1"/>
  <c r="GZ55" i="1" s="1"/>
  <c r="AR63" i="13" s="1"/>
  <c r="GT55" i="1"/>
  <c r="GR55" i="1"/>
  <c r="GQ55" i="1"/>
  <c r="GO55" i="1"/>
  <c r="GY54" i="1"/>
  <c r="HA54" i="1" s="1"/>
  <c r="AR68" i="13" s="1"/>
  <c r="GX54" i="1"/>
  <c r="GZ54" i="1" s="1"/>
  <c r="AR62" i="13" s="1"/>
  <c r="GT54" i="1"/>
  <c r="GR54" i="1"/>
  <c r="GQ54" i="1"/>
  <c r="GO54" i="1"/>
  <c r="AR61" i="13"/>
  <c r="AR55" i="13"/>
  <c r="AR60" i="13"/>
  <c r="AR54" i="13"/>
  <c r="AR59" i="13"/>
  <c r="AR53" i="13"/>
  <c r="AR58" i="13"/>
  <c r="AR52" i="13"/>
  <c r="AR57" i="13"/>
  <c r="AR51" i="13"/>
  <c r="AR56" i="13"/>
  <c r="AR50" i="13"/>
  <c r="GY39" i="1"/>
  <c r="HA39" i="1" s="1"/>
  <c r="AR49" i="13" s="1"/>
  <c r="GX39" i="1"/>
  <c r="GZ39" i="1" s="1"/>
  <c r="AR43" i="13" s="1"/>
  <c r="GT39" i="1"/>
  <c r="GR39" i="1"/>
  <c r="GQ39" i="1"/>
  <c r="GO39" i="1"/>
  <c r="GY38" i="1"/>
  <c r="HA38" i="1" s="1"/>
  <c r="AR48" i="13" s="1"/>
  <c r="GX38" i="1"/>
  <c r="GZ38" i="1" s="1"/>
  <c r="AR42" i="13" s="1"/>
  <c r="GT38" i="1"/>
  <c r="GR38" i="1"/>
  <c r="GQ38" i="1"/>
  <c r="GO38" i="1"/>
  <c r="GY37" i="1"/>
  <c r="HA37" i="1" s="1"/>
  <c r="AR47" i="13" s="1"/>
  <c r="GX37" i="1"/>
  <c r="GZ37" i="1" s="1"/>
  <c r="AR41" i="13" s="1"/>
  <c r="GT37" i="1"/>
  <c r="GR37" i="1"/>
  <c r="GQ37" i="1"/>
  <c r="GO37" i="1"/>
  <c r="GY36" i="1"/>
  <c r="HA36" i="1" s="1"/>
  <c r="AR46" i="13" s="1"/>
  <c r="GX36" i="1"/>
  <c r="GZ36" i="1" s="1"/>
  <c r="AR40" i="13" s="1"/>
  <c r="GT36" i="1"/>
  <c r="GR36" i="1"/>
  <c r="GQ36" i="1"/>
  <c r="GO36" i="1"/>
  <c r="GY35" i="1"/>
  <c r="HA35" i="1" s="1"/>
  <c r="AR45" i="13" s="1"/>
  <c r="GX35" i="1"/>
  <c r="GZ35" i="1" s="1"/>
  <c r="AR39" i="13" s="1"/>
  <c r="GT35" i="1"/>
  <c r="GR35" i="1"/>
  <c r="GQ35" i="1"/>
  <c r="GO35" i="1"/>
  <c r="GY34" i="1"/>
  <c r="HA34" i="1" s="1"/>
  <c r="AR44" i="13" s="1"/>
  <c r="GX34" i="1"/>
  <c r="GZ34" i="1" s="1"/>
  <c r="AR38" i="13" s="1"/>
  <c r="GT34" i="1"/>
  <c r="GR34" i="1"/>
  <c r="GQ34" i="1"/>
  <c r="GO34" i="1"/>
  <c r="GY29" i="1"/>
  <c r="HA29" i="1" s="1"/>
  <c r="AR37" i="13" s="1"/>
  <c r="GX29" i="1"/>
  <c r="GZ29" i="1" s="1"/>
  <c r="AR31" i="13" s="1"/>
  <c r="GT29" i="1"/>
  <c r="GR29" i="1"/>
  <c r="GQ29" i="1"/>
  <c r="GO29" i="1"/>
  <c r="GY28" i="1"/>
  <c r="HA28" i="1" s="1"/>
  <c r="AR36" i="13" s="1"/>
  <c r="GX28" i="1"/>
  <c r="GZ28" i="1" s="1"/>
  <c r="AR30" i="13" s="1"/>
  <c r="GT28" i="1"/>
  <c r="GR28" i="1"/>
  <c r="GQ28" i="1"/>
  <c r="GO28" i="1"/>
  <c r="GY27" i="1"/>
  <c r="HA27" i="1" s="1"/>
  <c r="AR35" i="13" s="1"/>
  <c r="GX27" i="1"/>
  <c r="GZ27" i="1" s="1"/>
  <c r="AR29" i="13" s="1"/>
  <c r="GT27" i="1"/>
  <c r="GR27" i="1"/>
  <c r="GQ27" i="1"/>
  <c r="GO27" i="1"/>
  <c r="GY26" i="1"/>
  <c r="HA26" i="1" s="1"/>
  <c r="AR34" i="13" s="1"/>
  <c r="GX26" i="1"/>
  <c r="GZ26" i="1" s="1"/>
  <c r="AR28" i="13" s="1"/>
  <c r="GT26" i="1"/>
  <c r="GR26" i="1"/>
  <c r="GQ26" i="1"/>
  <c r="GO26" i="1"/>
  <c r="GY25" i="1"/>
  <c r="HA25" i="1" s="1"/>
  <c r="AR33" i="13" s="1"/>
  <c r="GX25" i="1"/>
  <c r="GZ25" i="1" s="1"/>
  <c r="AR27" i="13" s="1"/>
  <c r="GT25" i="1"/>
  <c r="GR25" i="1"/>
  <c r="GQ25" i="1"/>
  <c r="GO25" i="1"/>
  <c r="GY24" i="1"/>
  <c r="HA24" i="1" s="1"/>
  <c r="AR32" i="13" s="1"/>
  <c r="GX24" i="1"/>
  <c r="GZ24" i="1" s="1"/>
  <c r="AR26" i="13" s="1"/>
  <c r="GT24" i="1"/>
  <c r="GR24" i="1"/>
  <c r="GQ24" i="1"/>
  <c r="GO24" i="1"/>
  <c r="GR19" i="1"/>
  <c r="GQ19" i="1"/>
  <c r="GO19" i="1"/>
  <c r="GR18" i="1"/>
  <c r="GQ18" i="1"/>
  <c r="GO18" i="1"/>
  <c r="GR17" i="1"/>
  <c r="GQ17" i="1"/>
  <c r="GO17" i="1"/>
  <c r="GR16" i="1"/>
  <c r="GQ16" i="1"/>
  <c r="GO16" i="1"/>
  <c r="GR15" i="1"/>
  <c r="GQ15" i="1"/>
  <c r="GO15" i="1"/>
  <c r="GR14" i="1"/>
  <c r="GQ14" i="1"/>
  <c r="GO14" i="1"/>
  <c r="GY9" i="1"/>
  <c r="HA9" i="1" s="1"/>
  <c r="AR13" i="13" s="1"/>
  <c r="GX9" i="1"/>
  <c r="GZ9" i="1" s="1"/>
  <c r="AR7" i="13" s="1"/>
  <c r="GT9" i="1"/>
  <c r="GQ9" i="1"/>
  <c r="GO9" i="1"/>
  <c r="GY8" i="1"/>
  <c r="HA8" i="1" s="1"/>
  <c r="AR12" i="13" s="1"/>
  <c r="GX8" i="1"/>
  <c r="GZ8" i="1" s="1"/>
  <c r="AR6" i="13" s="1"/>
  <c r="GT8" i="1"/>
  <c r="GQ8" i="1"/>
  <c r="GO8" i="1"/>
  <c r="GY7" i="1"/>
  <c r="HA7" i="1" s="1"/>
  <c r="AR11" i="13" s="1"/>
  <c r="GX7" i="1"/>
  <c r="GZ7" i="1" s="1"/>
  <c r="AR5" i="13" s="1"/>
  <c r="GT7" i="1"/>
  <c r="GQ7" i="1"/>
  <c r="GO7" i="1"/>
  <c r="GY6" i="1"/>
  <c r="HA6" i="1" s="1"/>
  <c r="AR10" i="13" s="1"/>
  <c r="GX6" i="1"/>
  <c r="GZ6" i="1" s="1"/>
  <c r="AR4" i="13" s="1"/>
  <c r="GT6" i="1"/>
  <c r="GQ6" i="1"/>
  <c r="GO6" i="1"/>
  <c r="GY5" i="1"/>
  <c r="HA5" i="1" s="1"/>
  <c r="AR9" i="13" s="1"/>
  <c r="GX5" i="1"/>
  <c r="GZ5" i="1" s="1"/>
  <c r="AR3" i="13" s="1"/>
  <c r="GT5" i="1"/>
  <c r="GQ5" i="1"/>
  <c r="GO5" i="1"/>
  <c r="GY4" i="1"/>
  <c r="HA4" i="1" s="1"/>
  <c r="AR8" i="13" s="1"/>
  <c r="GX4" i="1"/>
  <c r="GZ4" i="1" s="1"/>
  <c r="AR2" i="13" s="1"/>
  <c r="GT4" i="1"/>
  <c r="GR4" i="1"/>
  <c r="GQ4" i="1"/>
  <c r="GO4" i="1"/>
  <c r="GK59" i="1"/>
  <c r="GM59" i="1" s="1"/>
  <c r="AO73" i="13" s="1"/>
  <c r="GJ59" i="1"/>
  <c r="GL59" i="1" s="1"/>
  <c r="AO67" i="13" s="1"/>
  <c r="GF59" i="1"/>
  <c r="GD59" i="1"/>
  <c r="GC59" i="1"/>
  <c r="GA59" i="1"/>
  <c r="GK58" i="1"/>
  <c r="GM58" i="1" s="1"/>
  <c r="AO72" i="13" s="1"/>
  <c r="GJ58" i="1"/>
  <c r="GL58" i="1" s="1"/>
  <c r="AO66" i="13" s="1"/>
  <c r="GF58" i="1"/>
  <c r="GD58" i="1"/>
  <c r="GC58" i="1"/>
  <c r="GA58" i="1"/>
  <c r="GK57" i="1"/>
  <c r="GM57" i="1" s="1"/>
  <c r="AO71" i="13" s="1"/>
  <c r="GJ57" i="1"/>
  <c r="GL57" i="1" s="1"/>
  <c r="AO65" i="13" s="1"/>
  <c r="GF57" i="1"/>
  <c r="GD57" i="1"/>
  <c r="GC57" i="1"/>
  <c r="GA57" i="1"/>
  <c r="GK56" i="1"/>
  <c r="GM56" i="1" s="1"/>
  <c r="AO70" i="13" s="1"/>
  <c r="GJ56" i="1"/>
  <c r="GL56" i="1" s="1"/>
  <c r="AO64" i="13" s="1"/>
  <c r="GF56" i="1"/>
  <c r="GD56" i="1"/>
  <c r="GC56" i="1"/>
  <c r="GA56" i="1"/>
  <c r="GK55" i="1"/>
  <c r="GM55" i="1" s="1"/>
  <c r="AO69" i="13" s="1"/>
  <c r="GJ55" i="1"/>
  <c r="GL55" i="1" s="1"/>
  <c r="AO63" i="13" s="1"/>
  <c r="GF55" i="1"/>
  <c r="GD55" i="1"/>
  <c r="GC55" i="1"/>
  <c r="GA55" i="1"/>
  <c r="GK54" i="1"/>
  <c r="GM54" i="1" s="1"/>
  <c r="AO68" i="13" s="1"/>
  <c r="GJ54" i="1"/>
  <c r="GL54" i="1" s="1"/>
  <c r="AO62" i="13" s="1"/>
  <c r="GF54" i="1"/>
  <c r="GD54" i="1"/>
  <c r="GC54" i="1"/>
  <c r="GA54" i="1"/>
  <c r="AO61" i="13"/>
  <c r="AO55" i="13"/>
  <c r="AO60" i="13"/>
  <c r="AO54" i="13"/>
  <c r="AO59" i="13"/>
  <c r="AO53" i="13"/>
  <c r="AO58" i="13"/>
  <c r="AO52" i="13"/>
  <c r="AO57" i="13"/>
  <c r="AO51" i="13"/>
  <c r="AO56" i="13"/>
  <c r="AO50" i="13"/>
  <c r="GK39" i="1"/>
  <c r="GM39" i="1" s="1"/>
  <c r="AO49" i="13" s="1"/>
  <c r="GJ39" i="1"/>
  <c r="GL39" i="1" s="1"/>
  <c r="AO43" i="13" s="1"/>
  <c r="GF39" i="1"/>
  <c r="GD39" i="1"/>
  <c r="GC39" i="1"/>
  <c r="GA39" i="1"/>
  <c r="GK38" i="1"/>
  <c r="GM38" i="1" s="1"/>
  <c r="AO48" i="13" s="1"/>
  <c r="GJ38" i="1"/>
  <c r="GL38" i="1" s="1"/>
  <c r="AO42" i="13" s="1"/>
  <c r="GF38" i="1"/>
  <c r="GD38" i="1"/>
  <c r="GC38" i="1"/>
  <c r="GA38" i="1"/>
  <c r="GK37" i="1"/>
  <c r="GM37" i="1" s="1"/>
  <c r="AO47" i="13" s="1"/>
  <c r="GJ37" i="1"/>
  <c r="GL37" i="1" s="1"/>
  <c r="AO41" i="13" s="1"/>
  <c r="GF37" i="1"/>
  <c r="GD37" i="1"/>
  <c r="GC37" i="1"/>
  <c r="GA37" i="1"/>
  <c r="GK36" i="1"/>
  <c r="GM36" i="1" s="1"/>
  <c r="AO46" i="13" s="1"/>
  <c r="GJ36" i="1"/>
  <c r="GL36" i="1" s="1"/>
  <c r="AO40" i="13" s="1"/>
  <c r="GF36" i="1"/>
  <c r="GD36" i="1"/>
  <c r="GC36" i="1"/>
  <c r="GA36" i="1"/>
  <c r="GK35" i="1"/>
  <c r="GM35" i="1" s="1"/>
  <c r="AO45" i="13" s="1"/>
  <c r="GJ35" i="1"/>
  <c r="GL35" i="1" s="1"/>
  <c r="AO39" i="13" s="1"/>
  <c r="GF35" i="1"/>
  <c r="GD35" i="1"/>
  <c r="GC35" i="1"/>
  <c r="GA35" i="1"/>
  <c r="GK34" i="1"/>
  <c r="GM34" i="1" s="1"/>
  <c r="AO44" i="13" s="1"/>
  <c r="GJ34" i="1"/>
  <c r="GL34" i="1" s="1"/>
  <c r="AO38" i="13" s="1"/>
  <c r="GF34" i="1"/>
  <c r="GD34" i="1"/>
  <c r="GC34" i="1"/>
  <c r="GA34" i="1"/>
  <c r="GK29" i="1"/>
  <c r="GM29" i="1" s="1"/>
  <c r="AO37" i="13" s="1"/>
  <c r="GJ29" i="1"/>
  <c r="GL29" i="1" s="1"/>
  <c r="AO31" i="13" s="1"/>
  <c r="GF29" i="1"/>
  <c r="GD29" i="1"/>
  <c r="GC29" i="1"/>
  <c r="GA29" i="1"/>
  <c r="GK28" i="1"/>
  <c r="GM28" i="1" s="1"/>
  <c r="AO36" i="13" s="1"/>
  <c r="GJ28" i="1"/>
  <c r="GL28" i="1" s="1"/>
  <c r="AO30" i="13" s="1"/>
  <c r="GF28" i="1"/>
  <c r="GD28" i="1"/>
  <c r="GC28" i="1"/>
  <c r="GA28" i="1"/>
  <c r="GK27" i="1"/>
  <c r="GM27" i="1" s="1"/>
  <c r="AO35" i="13" s="1"/>
  <c r="GJ27" i="1"/>
  <c r="GL27" i="1" s="1"/>
  <c r="AO29" i="13" s="1"/>
  <c r="GF27" i="1"/>
  <c r="GD27" i="1"/>
  <c r="GC27" i="1"/>
  <c r="GA27" i="1"/>
  <c r="GK26" i="1"/>
  <c r="GM26" i="1" s="1"/>
  <c r="AO34" i="13" s="1"/>
  <c r="GJ26" i="1"/>
  <c r="GL26" i="1" s="1"/>
  <c r="AO28" i="13" s="1"/>
  <c r="GF26" i="1"/>
  <c r="GD26" i="1"/>
  <c r="GC26" i="1"/>
  <c r="GA26" i="1"/>
  <c r="GK25" i="1"/>
  <c r="GM25" i="1" s="1"/>
  <c r="AO33" i="13" s="1"/>
  <c r="GJ25" i="1"/>
  <c r="GL25" i="1" s="1"/>
  <c r="AO27" i="13" s="1"/>
  <c r="GF25" i="1"/>
  <c r="GD25" i="1"/>
  <c r="GC25" i="1"/>
  <c r="GA25" i="1"/>
  <c r="GK24" i="1"/>
  <c r="GM24" i="1" s="1"/>
  <c r="AO32" i="13" s="1"/>
  <c r="GJ24" i="1"/>
  <c r="GL24" i="1" s="1"/>
  <c r="AO26" i="13" s="1"/>
  <c r="GF24" i="1"/>
  <c r="GD24" i="1"/>
  <c r="GC24" i="1"/>
  <c r="GA24" i="1"/>
  <c r="GK19" i="1"/>
  <c r="GM19" i="1" s="1"/>
  <c r="AO25" i="13" s="1"/>
  <c r="GJ19" i="1"/>
  <c r="GL19" i="1" s="1"/>
  <c r="AO19" i="13" s="1"/>
  <c r="GF19" i="1"/>
  <c r="GD19" i="1"/>
  <c r="GC19" i="1"/>
  <c r="GA19" i="1"/>
  <c r="GK18" i="1"/>
  <c r="GM18" i="1" s="1"/>
  <c r="AO24" i="13" s="1"/>
  <c r="GJ18" i="1"/>
  <c r="GL18" i="1" s="1"/>
  <c r="AO18" i="13" s="1"/>
  <c r="GF18" i="1"/>
  <c r="GD18" i="1"/>
  <c r="GC18" i="1"/>
  <c r="GA18" i="1"/>
  <c r="GK17" i="1"/>
  <c r="GM17" i="1" s="1"/>
  <c r="AO23" i="13" s="1"/>
  <c r="GJ17" i="1"/>
  <c r="GL17" i="1" s="1"/>
  <c r="AO17" i="13" s="1"/>
  <c r="GF17" i="1"/>
  <c r="GD17" i="1"/>
  <c r="GC17" i="1"/>
  <c r="GA17" i="1"/>
  <c r="GK16" i="1"/>
  <c r="GM16" i="1" s="1"/>
  <c r="AO22" i="13" s="1"/>
  <c r="GJ16" i="1"/>
  <c r="GL16" i="1" s="1"/>
  <c r="AO16" i="13" s="1"/>
  <c r="GF16" i="1"/>
  <c r="GD16" i="1"/>
  <c r="GC16" i="1"/>
  <c r="GA16" i="1"/>
  <c r="GK15" i="1"/>
  <c r="GM15" i="1" s="1"/>
  <c r="AO21" i="13" s="1"/>
  <c r="GJ15" i="1"/>
  <c r="GL15" i="1" s="1"/>
  <c r="AO15" i="13" s="1"/>
  <c r="GF15" i="1"/>
  <c r="GD15" i="1"/>
  <c r="GC15" i="1"/>
  <c r="GA15" i="1"/>
  <c r="GK14" i="1"/>
  <c r="GM14" i="1" s="1"/>
  <c r="AO20" i="13" s="1"/>
  <c r="GJ14" i="1"/>
  <c r="GL14" i="1" s="1"/>
  <c r="AO14" i="13" s="1"/>
  <c r="GF14" i="1"/>
  <c r="GD14" i="1"/>
  <c r="GC14" i="1"/>
  <c r="GA14" i="1"/>
  <c r="GK9" i="1"/>
  <c r="GM9" i="1" s="1"/>
  <c r="AO13" i="13" s="1"/>
  <c r="GJ9" i="1"/>
  <c r="GL9" i="1" s="1"/>
  <c r="AO7" i="13" s="1"/>
  <c r="GF9" i="1"/>
  <c r="GC9" i="1"/>
  <c r="GA9" i="1"/>
  <c r="GK8" i="1"/>
  <c r="GM8" i="1" s="1"/>
  <c r="AO12" i="13" s="1"/>
  <c r="GJ8" i="1"/>
  <c r="GL8" i="1" s="1"/>
  <c r="AO6" i="13" s="1"/>
  <c r="GF8" i="1"/>
  <c r="GC8" i="1"/>
  <c r="GA8" i="1"/>
  <c r="GK7" i="1"/>
  <c r="GM7" i="1" s="1"/>
  <c r="AO11" i="13" s="1"/>
  <c r="GJ7" i="1"/>
  <c r="GL7" i="1" s="1"/>
  <c r="AO5" i="13" s="1"/>
  <c r="GF7" i="1"/>
  <c r="GC7" i="1"/>
  <c r="GA7" i="1"/>
  <c r="GK6" i="1"/>
  <c r="GM6" i="1" s="1"/>
  <c r="AO10" i="13" s="1"/>
  <c r="GJ6" i="1"/>
  <c r="GL6" i="1" s="1"/>
  <c r="AO4" i="13" s="1"/>
  <c r="GF6" i="1"/>
  <c r="GC6" i="1"/>
  <c r="GA6" i="1"/>
  <c r="GK5" i="1"/>
  <c r="GM5" i="1" s="1"/>
  <c r="AO9" i="13" s="1"/>
  <c r="GJ5" i="1"/>
  <c r="GL5" i="1" s="1"/>
  <c r="AO3" i="13" s="1"/>
  <c r="GF5" i="1"/>
  <c r="GC5" i="1"/>
  <c r="GA5" i="1"/>
  <c r="GK4" i="1"/>
  <c r="GM4" i="1" s="1"/>
  <c r="AO8" i="13" s="1"/>
  <c r="GJ4" i="1"/>
  <c r="GL4" i="1" s="1"/>
  <c r="AO2" i="13" s="1"/>
  <c r="GF4" i="1"/>
  <c r="GD4" i="1"/>
  <c r="GC4" i="1"/>
  <c r="GA4" i="1"/>
  <c r="FW59" i="1"/>
  <c r="FY59" i="1" s="1"/>
  <c r="AL73" i="13" s="1"/>
  <c r="FV59" i="1"/>
  <c r="FX59" i="1" s="1"/>
  <c r="AL67" i="13" s="1"/>
  <c r="FR59" i="1"/>
  <c r="FP59" i="1"/>
  <c r="FO59" i="1"/>
  <c r="FM59" i="1"/>
  <c r="FW58" i="1"/>
  <c r="FY58" i="1" s="1"/>
  <c r="AL72" i="13" s="1"/>
  <c r="FV58" i="1"/>
  <c r="FX58" i="1" s="1"/>
  <c r="AL66" i="13" s="1"/>
  <c r="FR58" i="1"/>
  <c r="FP58" i="1"/>
  <c r="FO58" i="1"/>
  <c r="FM58" i="1"/>
  <c r="FW57" i="1"/>
  <c r="FY57" i="1" s="1"/>
  <c r="AL71" i="13" s="1"/>
  <c r="FV57" i="1"/>
  <c r="FX57" i="1" s="1"/>
  <c r="AL65" i="13" s="1"/>
  <c r="FR57" i="1"/>
  <c r="FP57" i="1"/>
  <c r="FO57" i="1"/>
  <c r="FM57" i="1"/>
  <c r="FW56" i="1"/>
  <c r="FY56" i="1" s="1"/>
  <c r="AL70" i="13" s="1"/>
  <c r="FV56" i="1"/>
  <c r="FX56" i="1" s="1"/>
  <c r="AL64" i="13" s="1"/>
  <c r="FR56" i="1"/>
  <c r="FP56" i="1"/>
  <c r="FO56" i="1"/>
  <c r="FM56" i="1"/>
  <c r="FW55" i="1"/>
  <c r="FY55" i="1" s="1"/>
  <c r="AL69" i="13" s="1"/>
  <c r="FV55" i="1"/>
  <c r="FX55" i="1" s="1"/>
  <c r="AL63" i="13" s="1"/>
  <c r="FR55" i="1"/>
  <c r="FP55" i="1"/>
  <c r="FO55" i="1"/>
  <c r="FM55" i="1"/>
  <c r="FW54" i="1"/>
  <c r="FY54" i="1" s="1"/>
  <c r="AL68" i="13" s="1"/>
  <c r="FV54" i="1"/>
  <c r="FX54" i="1" s="1"/>
  <c r="AL62" i="13" s="1"/>
  <c r="FR54" i="1"/>
  <c r="FP54" i="1"/>
  <c r="FO54" i="1"/>
  <c r="FM54" i="1"/>
  <c r="AL61" i="13"/>
  <c r="AL55" i="13"/>
  <c r="AL60" i="13"/>
  <c r="AL54" i="13"/>
  <c r="AL59" i="13"/>
  <c r="AL53" i="13"/>
  <c r="AL58" i="13"/>
  <c r="AL52" i="13"/>
  <c r="AL57" i="13"/>
  <c r="AL51" i="13"/>
  <c r="AL56" i="13"/>
  <c r="AL50" i="13"/>
  <c r="FW39" i="1"/>
  <c r="FY39" i="1" s="1"/>
  <c r="AL49" i="13" s="1"/>
  <c r="FV39" i="1"/>
  <c r="FX39" i="1" s="1"/>
  <c r="AL43" i="13" s="1"/>
  <c r="FR39" i="1"/>
  <c r="FP39" i="1"/>
  <c r="FO39" i="1"/>
  <c r="FM39" i="1"/>
  <c r="FW38" i="1"/>
  <c r="FY38" i="1" s="1"/>
  <c r="AL48" i="13" s="1"/>
  <c r="FV38" i="1"/>
  <c r="FX38" i="1" s="1"/>
  <c r="AL42" i="13" s="1"/>
  <c r="FR38" i="1"/>
  <c r="FP38" i="1"/>
  <c r="FO38" i="1"/>
  <c r="FM38" i="1"/>
  <c r="FW37" i="1"/>
  <c r="FY37" i="1" s="1"/>
  <c r="AL47" i="13" s="1"/>
  <c r="FV37" i="1"/>
  <c r="FX37" i="1" s="1"/>
  <c r="AL41" i="13" s="1"/>
  <c r="FR37" i="1"/>
  <c r="FP37" i="1"/>
  <c r="FO37" i="1"/>
  <c r="FM37" i="1"/>
  <c r="FW36" i="1"/>
  <c r="FY36" i="1" s="1"/>
  <c r="AL46" i="13" s="1"/>
  <c r="FV36" i="1"/>
  <c r="FX36" i="1" s="1"/>
  <c r="AL40" i="13" s="1"/>
  <c r="FR36" i="1"/>
  <c r="FP36" i="1"/>
  <c r="FO36" i="1"/>
  <c r="FM36" i="1"/>
  <c r="FW35" i="1"/>
  <c r="FY35" i="1" s="1"/>
  <c r="AL45" i="13" s="1"/>
  <c r="FV35" i="1"/>
  <c r="FX35" i="1" s="1"/>
  <c r="AL39" i="13" s="1"/>
  <c r="FR35" i="1"/>
  <c r="FP35" i="1"/>
  <c r="FO35" i="1"/>
  <c r="FM35" i="1"/>
  <c r="FW34" i="1"/>
  <c r="FY34" i="1" s="1"/>
  <c r="AL44" i="13" s="1"/>
  <c r="FV34" i="1"/>
  <c r="FX34" i="1" s="1"/>
  <c r="AL38" i="13" s="1"/>
  <c r="FR34" i="1"/>
  <c r="FP34" i="1"/>
  <c r="FO34" i="1"/>
  <c r="FM34" i="1"/>
  <c r="FW29" i="1"/>
  <c r="FY29" i="1" s="1"/>
  <c r="AL37" i="13" s="1"/>
  <c r="FV29" i="1"/>
  <c r="FX29" i="1" s="1"/>
  <c r="AL31" i="13" s="1"/>
  <c r="FR29" i="1"/>
  <c r="FP29" i="1"/>
  <c r="FO29" i="1"/>
  <c r="FM29" i="1"/>
  <c r="FW28" i="1"/>
  <c r="FY28" i="1" s="1"/>
  <c r="AL36" i="13" s="1"/>
  <c r="FV28" i="1"/>
  <c r="FX28" i="1" s="1"/>
  <c r="AL30" i="13" s="1"/>
  <c r="FR28" i="1"/>
  <c r="FP28" i="1"/>
  <c r="FO28" i="1"/>
  <c r="FM28" i="1"/>
  <c r="FW27" i="1"/>
  <c r="FY27" i="1" s="1"/>
  <c r="AL35" i="13" s="1"/>
  <c r="FV27" i="1"/>
  <c r="FX27" i="1" s="1"/>
  <c r="AL29" i="13" s="1"/>
  <c r="FR27" i="1"/>
  <c r="FP27" i="1"/>
  <c r="FO27" i="1"/>
  <c r="FM27" i="1"/>
  <c r="FW26" i="1"/>
  <c r="FY26" i="1" s="1"/>
  <c r="AL34" i="13" s="1"/>
  <c r="FV26" i="1"/>
  <c r="FX26" i="1" s="1"/>
  <c r="AL28" i="13" s="1"/>
  <c r="FR26" i="1"/>
  <c r="FP26" i="1"/>
  <c r="FO26" i="1"/>
  <c r="FM26" i="1"/>
  <c r="FW25" i="1"/>
  <c r="FY25" i="1" s="1"/>
  <c r="AL33" i="13" s="1"/>
  <c r="FV25" i="1"/>
  <c r="FX25" i="1" s="1"/>
  <c r="AL27" i="13" s="1"/>
  <c r="FR25" i="1"/>
  <c r="FP25" i="1"/>
  <c r="FO25" i="1"/>
  <c r="FM25" i="1"/>
  <c r="FW24" i="1"/>
  <c r="FY24" i="1" s="1"/>
  <c r="AL32" i="13" s="1"/>
  <c r="FV24" i="1"/>
  <c r="FX24" i="1" s="1"/>
  <c r="AL26" i="13" s="1"/>
  <c r="FR24" i="1"/>
  <c r="FP24" i="1"/>
  <c r="FO24" i="1"/>
  <c r="FM24" i="1"/>
  <c r="FP19" i="1"/>
  <c r="FO19" i="1"/>
  <c r="FM19" i="1"/>
  <c r="FP18" i="1"/>
  <c r="FO18" i="1"/>
  <c r="FM18" i="1"/>
  <c r="FP17" i="1"/>
  <c r="FO17" i="1"/>
  <c r="FM17" i="1"/>
  <c r="FP16" i="1"/>
  <c r="FO16" i="1"/>
  <c r="FM16" i="1"/>
  <c r="FP15" i="1"/>
  <c r="FO15" i="1"/>
  <c r="FM15" i="1"/>
  <c r="FP14" i="1"/>
  <c r="FO14" i="1"/>
  <c r="FM14" i="1"/>
  <c r="FW9" i="1"/>
  <c r="FY9" i="1" s="1"/>
  <c r="AL13" i="13" s="1"/>
  <c r="FV9" i="1"/>
  <c r="FX9" i="1" s="1"/>
  <c r="AL7" i="13" s="1"/>
  <c r="FR9" i="1"/>
  <c r="FO9" i="1"/>
  <c r="FM9" i="1"/>
  <c r="FW8" i="1"/>
  <c r="FY8" i="1" s="1"/>
  <c r="AL12" i="13" s="1"/>
  <c r="FV8" i="1"/>
  <c r="FX8" i="1" s="1"/>
  <c r="AL6" i="13" s="1"/>
  <c r="FR8" i="1"/>
  <c r="FO8" i="1"/>
  <c r="FM8" i="1"/>
  <c r="FW7" i="1"/>
  <c r="FY7" i="1" s="1"/>
  <c r="AL11" i="13" s="1"/>
  <c r="FV7" i="1"/>
  <c r="FX7" i="1" s="1"/>
  <c r="AL5" i="13" s="1"/>
  <c r="FR7" i="1"/>
  <c r="FO7" i="1"/>
  <c r="FM7" i="1"/>
  <c r="FW6" i="1"/>
  <c r="FY6" i="1" s="1"/>
  <c r="AL10" i="13" s="1"/>
  <c r="FV6" i="1"/>
  <c r="FX6" i="1" s="1"/>
  <c r="AL4" i="13" s="1"/>
  <c r="FR6" i="1"/>
  <c r="FO6" i="1"/>
  <c r="FM6" i="1"/>
  <c r="FW5" i="1"/>
  <c r="FY5" i="1" s="1"/>
  <c r="AL9" i="13" s="1"/>
  <c r="FV5" i="1"/>
  <c r="FX5" i="1" s="1"/>
  <c r="AL3" i="13" s="1"/>
  <c r="FR5" i="1"/>
  <c r="FO5" i="1"/>
  <c r="FM5" i="1"/>
  <c r="FW4" i="1"/>
  <c r="FY4" i="1" s="1"/>
  <c r="AL8" i="13" s="1"/>
  <c r="FV4" i="1"/>
  <c r="FX4" i="1" s="1"/>
  <c r="AL2" i="13" s="1"/>
  <c r="FR4" i="1"/>
  <c r="FP4" i="1"/>
  <c r="FO4" i="1"/>
  <c r="FM4" i="1"/>
  <c r="FI59" i="1"/>
  <c r="FK59" i="1" s="1"/>
  <c r="AI73" i="13" s="1"/>
  <c r="FH59" i="1"/>
  <c r="FJ59" i="1" s="1"/>
  <c r="AI67" i="13" s="1"/>
  <c r="FD59" i="1"/>
  <c r="FB59" i="1"/>
  <c r="FA59" i="1"/>
  <c r="EY59" i="1"/>
  <c r="FI58" i="1"/>
  <c r="FK58" i="1" s="1"/>
  <c r="AI72" i="13" s="1"/>
  <c r="FH58" i="1"/>
  <c r="FJ58" i="1" s="1"/>
  <c r="AI66" i="13" s="1"/>
  <c r="FD58" i="1"/>
  <c r="FB58" i="1"/>
  <c r="FA58" i="1"/>
  <c r="EY58" i="1"/>
  <c r="FI57" i="1"/>
  <c r="FK57" i="1" s="1"/>
  <c r="AI71" i="13" s="1"/>
  <c r="FH57" i="1"/>
  <c r="FJ57" i="1" s="1"/>
  <c r="AI65" i="13" s="1"/>
  <c r="FD57" i="1"/>
  <c r="FB57" i="1"/>
  <c r="FA57" i="1"/>
  <c r="EY57" i="1"/>
  <c r="FI56" i="1"/>
  <c r="FK56" i="1" s="1"/>
  <c r="AI70" i="13" s="1"/>
  <c r="FH56" i="1"/>
  <c r="FJ56" i="1" s="1"/>
  <c r="AI64" i="13" s="1"/>
  <c r="FD56" i="1"/>
  <c r="FB56" i="1"/>
  <c r="FA56" i="1"/>
  <c r="EY56" i="1"/>
  <c r="FI55" i="1"/>
  <c r="FK55" i="1" s="1"/>
  <c r="AI69" i="13" s="1"/>
  <c r="FH55" i="1"/>
  <c r="FJ55" i="1" s="1"/>
  <c r="AI63" i="13" s="1"/>
  <c r="FD55" i="1"/>
  <c r="FB55" i="1"/>
  <c r="FA55" i="1"/>
  <c r="EY55" i="1"/>
  <c r="FI54" i="1"/>
  <c r="FK54" i="1" s="1"/>
  <c r="AI68" i="13" s="1"/>
  <c r="FH54" i="1"/>
  <c r="FJ54" i="1" s="1"/>
  <c r="AI62" i="13" s="1"/>
  <c r="FD54" i="1"/>
  <c r="FB54" i="1"/>
  <c r="FA54" i="1"/>
  <c r="EY54" i="1"/>
  <c r="AI61" i="13"/>
  <c r="AI55" i="13"/>
  <c r="AI60" i="13"/>
  <c r="AI54" i="13"/>
  <c r="AI59" i="13"/>
  <c r="AI53" i="13"/>
  <c r="AI58" i="13"/>
  <c r="AI52" i="13"/>
  <c r="AI57" i="13"/>
  <c r="AI51" i="13"/>
  <c r="AI56" i="13"/>
  <c r="AI50" i="13"/>
  <c r="FI39" i="1"/>
  <c r="FK39" i="1" s="1"/>
  <c r="AI49" i="13" s="1"/>
  <c r="FH39" i="1"/>
  <c r="FJ39" i="1" s="1"/>
  <c r="AI43" i="13" s="1"/>
  <c r="FD39" i="1"/>
  <c r="FB39" i="1"/>
  <c r="FA39" i="1"/>
  <c r="EY39" i="1"/>
  <c r="FI38" i="1"/>
  <c r="FK38" i="1" s="1"/>
  <c r="AI48" i="13" s="1"/>
  <c r="FH38" i="1"/>
  <c r="FJ38" i="1" s="1"/>
  <c r="AI42" i="13" s="1"/>
  <c r="FD38" i="1"/>
  <c r="FB38" i="1"/>
  <c r="FA38" i="1"/>
  <c r="EY38" i="1"/>
  <c r="FI37" i="1"/>
  <c r="FK37" i="1" s="1"/>
  <c r="AI47" i="13" s="1"/>
  <c r="FH37" i="1"/>
  <c r="FJ37" i="1" s="1"/>
  <c r="AI41" i="13" s="1"/>
  <c r="FD37" i="1"/>
  <c r="FB37" i="1"/>
  <c r="FA37" i="1"/>
  <c r="EY37" i="1"/>
  <c r="FI36" i="1"/>
  <c r="FK36" i="1" s="1"/>
  <c r="AI46" i="13" s="1"/>
  <c r="FH36" i="1"/>
  <c r="FJ36" i="1" s="1"/>
  <c r="AI40" i="13" s="1"/>
  <c r="FD36" i="1"/>
  <c r="FB36" i="1"/>
  <c r="FA36" i="1"/>
  <c r="EY36" i="1"/>
  <c r="FI35" i="1"/>
  <c r="FK35" i="1" s="1"/>
  <c r="AI45" i="13" s="1"/>
  <c r="FH35" i="1"/>
  <c r="FJ35" i="1" s="1"/>
  <c r="AI39" i="13" s="1"/>
  <c r="FD35" i="1"/>
  <c r="FB35" i="1"/>
  <c r="FA35" i="1"/>
  <c r="EY35" i="1"/>
  <c r="FI34" i="1"/>
  <c r="FK34" i="1" s="1"/>
  <c r="AI44" i="13" s="1"/>
  <c r="FH34" i="1"/>
  <c r="FJ34" i="1" s="1"/>
  <c r="AI38" i="13" s="1"/>
  <c r="FD34" i="1"/>
  <c r="FB34" i="1"/>
  <c r="FA34" i="1"/>
  <c r="EY34" i="1"/>
  <c r="FI29" i="1"/>
  <c r="FK29" i="1" s="1"/>
  <c r="AI37" i="13" s="1"/>
  <c r="FH29" i="1"/>
  <c r="FJ29" i="1" s="1"/>
  <c r="AI31" i="13" s="1"/>
  <c r="FD29" i="1"/>
  <c r="FB29" i="1"/>
  <c r="FA29" i="1"/>
  <c r="EY29" i="1"/>
  <c r="FI28" i="1"/>
  <c r="FK28" i="1" s="1"/>
  <c r="AI36" i="13" s="1"/>
  <c r="FH28" i="1"/>
  <c r="FJ28" i="1" s="1"/>
  <c r="AI30" i="13" s="1"/>
  <c r="FD28" i="1"/>
  <c r="FB28" i="1"/>
  <c r="FA28" i="1"/>
  <c r="EY28" i="1"/>
  <c r="FI27" i="1"/>
  <c r="FK27" i="1" s="1"/>
  <c r="AI35" i="13" s="1"/>
  <c r="FH27" i="1"/>
  <c r="FJ27" i="1" s="1"/>
  <c r="AI29" i="13" s="1"/>
  <c r="FD27" i="1"/>
  <c r="FB27" i="1"/>
  <c r="FA27" i="1"/>
  <c r="EY27" i="1"/>
  <c r="FI26" i="1"/>
  <c r="FK26" i="1" s="1"/>
  <c r="AI34" i="13" s="1"/>
  <c r="FH26" i="1"/>
  <c r="FJ26" i="1" s="1"/>
  <c r="AI28" i="13" s="1"/>
  <c r="FD26" i="1"/>
  <c r="FB26" i="1"/>
  <c r="FA26" i="1"/>
  <c r="EY26" i="1"/>
  <c r="FI25" i="1"/>
  <c r="FK25" i="1" s="1"/>
  <c r="AI33" i="13" s="1"/>
  <c r="FH25" i="1"/>
  <c r="FJ25" i="1" s="1"/>
  <c r="AI27" i="13" s="1"/>
  <c r="FD25" i="1"/>
  <c r="FB25" i="1"/>
  <c r="FA25" i="1"/>
  <c r="EY25" i="1"/>
  <c r="FI24" i="1"/>
  <c r="FK24" i="1" s="1"/>
  <c r="AI32" i="13" s="1"/>
  <c r="FH24" i="1"/>
  <c r="FJ24" i="1" s="1"/>
  <c r="AI26" i="13" s="1"/>
  <c r="FD24" i="1"/>
  <c r="FB24" i="1"/>
  <c r="FA24" i="1"/>
  <c r="EY24" i="1"/>
  <c r="FI19" i="1"/>
  <c r="FK19" i="1" s="1"/>
  <c r="AI25" i="13" s="1"/>
  <c r="FH19" i="1"/>
  <c r="FJ19" i="1" s="1"/>
  <c r="AI19" i="13" s="1"/>
  <c r="FD19" i="1"/>
  <c r="FB19" i="1"/>
  <c r="FA19" i="1"/>
  <c r="EY19" i="1"/>
  <c r="FI18" i="1"/>
  <c r="FK18" i="1" s="1"/>
  <c r="AI24" i="13" s="1"/>
  <c r="FH18" i="1"/>
  <c r="FJ18" i="1" s="1"/>
  <c r="AI18" i="13" s="1"/>
  <c r="FD18" i="1"/>
  <c r="FB18" i="1"/>
  <c r="FA18" i="1"/>
  <c r="EY18" i="1"/>
  <c r="FI17" i="1"/>
  <c r="FK17" i="1" s="1"/>
  <c r="AI23" i="13" s="1"/>
  <c r="FH17" i="1"/>
  <c r="FJ17" i="1" s="1"/>
  <c r="AI17" i="13" s="1"/>
  <c r="FD17" i="1"/>
  <c r="FB17" i="1"/>
  <c r="FA17" i="1"/>
  <c r="EY17" i="1"/>
  <c r="FI16" i="1"/>
  <c r="FK16" i="1" s="1"/>
  <c r="AI22" i="13" s="1"/>
  <c r="FH16" i="1"/>
  <c r="FJ16" i="1" s="1"/>
  <c r="AI16" i="13" s="1"/>
  <c r="FD16" i="1"/>
  <c r="FB16" i="1"/>
  <c r="FA16" i="1"/>
  <c r="EY16" i="1"/>
  <c r="FI15" i="1"/>
  <c r="FK15" i="1" s="1"/>
  <c r="AI21" i="13" s="1"/>
  <c r="FH15" i="1"/>
  <c r="FJ15" i="1" s="1"/>
  <c r="AI15" i="13" s="1"/>
  <c r="FD15" i="1"/>
  <c r="FB15" i="1"/>
  <c r="FA15" i="1"/>
  <c r="EY15" i="1"/>
  <c r="FI14" i="1"/>
  <c r="FK14" i="1" s="1"/>
  <c r="AI20" i="13" s="1"/>
  <c r="FH14" i="1"/>
  <c r="FJ14" i="1" s="1"/>
  <c r="AI14" i="13" s="1"/>
  <c r="FD14" i="1"/>
  <c r="FB14" i="1"/>
  <c r="FA14" i="1"/>
  <c r="EY14" i="1"/>
  <c r="FI9" i="1"/>
  <c r="FK9" i="1" s="1"/>
  <c r="AI13" i="13" s="1"/>
  <c r="FH9" i="1"/>
  <c r="FJ9" i="1" s="1"/>
  <c r="AI7" i="13" s="1"/>
  <c r="FD9" i="1"/>
  <c r="FA9" i="1"/>
  <c r="EY9" i="1"/>
  <c r="FI8" i="1"/>
  <c r="FK8" i="1" s="1"/>
  <c r="AI12" i="13" s="1"/>
  <c r="FH8" i="1"/>
  <c r="FJ8" i="1" s="1"/>
  <c r="AI6" i="13" s="1"/>
  <c r="FD8" i="1"/>
  <c r="FA8" i="1"/>
  <c r="EY8" i="1"/>
  <c r="FI7" i="1"/>
  <c r="FK7" i="1" s="1"/>
  <c r="AI11" i="13" s="1"/>
  <c r="FH7" i="1"/>
  <c r="FJ7" i="1" s="1"/>
  <c r="AI5" i="13" s="1"/>
  <c r="FD7" i="1"/>
  <c r="FA7" i="1"/>
  <c r="EY7" i="1"/>
  <c r="FI6" i="1"/>
  <c r="FK6" i="1" s="1"/>
  <c r="AI10" i="13" s="1"/>
  <c r="FH6" i="1"/>
  <c r="FJ6" i="1" s="1"/>
  <c r="AI4" i="13" s="1"/>
  <c r="FD6" i="1"/>
  <c r="FA6" i="1"/>
  <c r="EY6" i="1"/>
  <c r="FI5" i="1"/>
  <c r="FK5" i="1" s="1"/>
  <c r="AI9" i="13" s="1"/>
  <c r="FH5" i="1"/>
  <c r="FJ5" i="1" s="1"/>
  <c r="AI3" i="13" s="1"/>
  <c r="FD5" i="1"/>
  <c r="FA5" i="1"/>
  <c r="EY5" i="1"/>
  <c r="FI4" i="1"/>
  <c r="FK4" i="1" s="1"/>
  <c r="AI8" i="13" s="1"/>
  <c r="FH4" i="1"/>
  <c r="FJ4" i="1" s="1"/>
  <c r="AI2" i="13" s="1"/>
  <c r="FD4" i="1"/>
  <c r="FB4" i="1"/>
  <c r="FA4" i="1"/>
  <c r="EY4" i="1"/>
  <c r="EU59" i="1"/>
  <c r="EW59" i="1" s="1"/>
  <c r="AF73" i="13" s="1"/>
  <c r="ET59" i="1"/>
  <c r="EV59" i="1" s="1"/>
  <c r="AF67" i="13" s="1"/>
  <c r="EP59" i="1"/>
  <c r="EN59" i="1"/>
  <c r="EM59" i="1"/>
  <c r="EK59" i="1"/>
  <c r="EU58" i="1"/>
  <c r="EW58" i="1" s="1"/>
  <c r="AF72" i="13" s="1"/>
  <c r="ET58" i="1"/>
  <c r="EV58" i="1" s="1"/>
  <c r="AF66" i="13" s="1"/>
  <c r="EP58" i="1"/>
  <c r="EN58" i="1"/>
  <c r="EM58" i="1"/>
  <c r="EK58" i="1"/>
  <c r="EU57" i="1"/>
  <c r="EW57" i="1" s="1"/>
  <c r="AF71" i="13" s="1"/>
  <c r="ET57" i="1"/>
  <c r="EV57" i="1" s="1"/>
  <c r="AF65" i="13" s="1"/>
  <c r="EP57" i="1"/>
  <c r="EN57" i="1"/>
  <c r="EM57" i="1"/>
  <c r="EK57" i="1"/>
  <c r="EU56" i="1"/>
  <c r="EW56" i="1" s="1"/>
  <c r="AF70" i="13" s="1"/>
  <c r="ET56" i="1"/>
  <c r="EV56" i="1" s="1"/>
  <c r="AF64" i="13" s="1"/>
  <c r="EP56" i="1"/>
  <c r="EN56" i="1"/>
  <c r="EM56" i="1"/>
  <c r="EK56" i="1"/>
  <c r="EU55" i="1"/>
  <c r="EW55" i="1" s="1"/>
  <c r="AF69" i="13" s="1"/>
  <c r="ET55" i="1"/>
  <c r="EV55" i="1" s="1"/>
  <c r="AF63" i="13" s="1"/>
  <c r="EP55" i="1"/>
  <c r="EN55" i="1"/>
  <c r="EM55" i="1"/>
  <c r="EK55" i="1"/>
  <c r="EU54" i="1"/>
  <c r="EW54" i="1" s="1"/>
  <c r="AF68" i="13" s="1"/>
  <c r="ET54" i="1"/>
  <c r="EV54" i="1" s="1"/>
  <c r="AF62" i="13" s="1"/>
  <c r="EP54" i="1"/>
  <c r="EN54" i="1"/>
  <c r="EM54" i="1"/>
  <c r="EK54" i="1"/>
  <c r="AF61" i="13"/>
  <c r="AF55" i="13"/>
  <c r="AF60" i="13"/>
  <c r="AF54" i="13"/>
  <c r="AF59" i="13"/>
  <c r="AF53" i="13"/>
  <c r="AF58" i="13"/>
  <c r="AF52" i="13"/>
  <c r="AF57" i="13"/>
  <c r="AF51" i="13"/>
  <c r="AF56" i="13"/>
  <c r="AF50" i="13"/>
  <c r="EU39" i="1"/>
  <c r="EW39" i="1" s="1"/>
  <c r="AF49" i="13" s="1"/>
  <c r="ET39" i="1"/>
  <c r="EV39" i="1" s="1"/>
  <c r="AF43" i="13" s="1"/>
  <c r="EP39" i="1"/>
  <c r="EN39" i="1"/>
  <c r="EM39" i="1"/>
  <c r="EK39" i="1"/>
  <c r="EU38" i="1"/>
  <c r="EW38" i="1" s="1"/>
  <c r="AF48" i="13" s="1"/>
  <c r="ET38" i="1"/>
  <c r="EV38" i="1" s="1"/>
  <c r="AF42" i="13" s="1"/>
  <c r="EP38" i="1"/>
  <c r="EN38" i="1"/>
  <c r="EM38" i="1"/>
  <c r="EK38" i="1"/>
  <c r="EU37" i="1"/>
  <c r="EW37" i="1" s="1"/>
  <c r="AF47" i="13" s="1"/>
  <c r="ET37" i="1"/>
  <c r="EV37" i="1" s="1"/>
  <c r="AF41" i="13" s="1"/>
  <c r="EP37" i="1"/>
  <c r="EN37" i="1"/>
  <c r="EM37" i="1"/>
  <c r="EK37" i="1"/>
  <c r="EU36" i="1"/>
  <c r="EW36" i="1" s="1"/>
  <c r="AF46" i="13" s="1"/>
  <c r="ET36" i="1"/>
  <c r="EV36" i="1" s="1"/>
  <c r="AF40" i="13" s="1"/>
  <c r="EP36" i="1"/>
  <c r="EN36" i="1"/>
  <c r="EM36" i="1"/>
  <c r="EK36" i="1"/>
  <c r="EU35" i="1"/>
  <c r="EW35" i="1" s="1"/>
  <c r="AF45" i="13" s="1"/>
  <c r="ET35" i="1"/>
  <c r="EV35" i="1" s="1"/>
  <c r="AF39" i="13" s="1"/>
  <c r="EP35" i="1"/>
  <c r="EN35" i="1"/>
  <c r="EM35" i="1"/>
  <c r="EK35" i="1"/>
  <c r="EU34" i="1"/>
  <c r="EW34" i="1" s="1"/>
  <c r="AF44" i="13" s="1"/>
  <c r="ET34" i="1"/>
  <c r="EV34" i="1" s="1"/>
  <c r="AF38" i="13" s="1"/>
  <c r="EP34" i="1"/>
  <c r="EN34" i="1"/>
  <c r="EM34" i="1"/>
  <c r="EK34" i="1"/>
  <c r="EU29" i="1"/>
  <c r="EW29" i="1" s="1"/>
  <c r="AF37" i="13" s="1"/>
  <c r="ET29" i="1"/>
  <c r="EV29" i="1" s="1"/>
  <c r="AF31" i="13" s="1"/>
  <c r="EP29" i="1"/>
  <c r="EN29" i="1"/>
  <c r="EM29" i="1"/>
  <c r="EK29" i="1"/>
  <c r="EU28" i="1"/>
  <c r="EW28" i="1" s="1"/>
  <c r="AF36" i="13" s="1"/>
  <c r="ET28" i="1"/>
  <c r="EV28" i="1" s="1"/>
  <c r="AF30" i="13" s="1"/>
  <c r="EP28" i="1"/>
  <c r="EN28" i="1"/>
  <c r="EM28" i="1"/>
  <c r="EK28" i="1"/>
  <c r="EU27" i="1"/>
  <c r="EW27" i="1" s="1"/>
  <c r="AF35" i="13" s="1"/>
  <c r="ET27" i="1"/>
  <c r="EV27" i="1" s="1"/>
  <c r="AF29" i="13" s="1"/>
  <c r="EP27" i="1"/>
  <c r="EN27" i="1"/>
  <c r="EM27" i="1"/>
  <c r="EK27" i="1"/>
  <c r="EU26" i="1"/>
  <c r="EW26" i="1" s="1"/>
  <c r="AF34" i="13" s="1"/>
  <c r="ET26" i="1"/>
  <c r="EV26" i="1" s="1"/>
  <c r="AF28" i="13" s="1"/>
  <c r="EP26" i="1"/>
  <c r="EN26" i="1"/>
  <c r="EM26" i="1"/>
  <c r="EK26" i="1"/>
  <c r="EU25" i="1"/>
  <c r="EW25" i="1" s="1"/>
  <c r="AF33" i="13" s="1"/>
  <c r="ET25" i="1"/>
  <c r="EV25" i="1" s="1"/>
  <c r="AF27" i="13" s="1"/>
  <c r="EP25" i="1"/>
  <c r="EN25" i="1"/>
  <c r="EM25" i="1"/>
  <c r="EK25" i="1"/>
  <c r="EU24" i="1"/>
  <c r="EW24" i="1" s="1"/>
  <c r="AF32" i="13" s="1"/>
  <c r="ET24" i="1"/>
  <c r="EV24" i="1" s="1"/>
  <c r="AF26" i="13" s="1"/>
  <c r="EP24" i="1"/>
  <c r="EN24" i="1"/>
  <c r="EM24" i="1"/>
  <c r="EK24" i="1"/>
  <c r="EU19" i="1"/>
  <c r="EW19" i="1" s="1"/>
  <c r="AF25" i="13" s="1"/>
  <c r="ET19" i="1"/>
  <c r="EV19" i="1" s="1"/>
  <c r="AF19" i="13" s="1"/>
  <c r="EP19" i="1"/>
  <c r="EN19" i="1"/>
  <c r="EM19" i="1"/>
  <c r="EK19" i="1"/>
  <c r="EU18" i="1"/>
  <c r="EW18" i="1" s="1"/>
  <c r="AF24" i="13" s="1"/>
  <c r="ET18" i="1"/>
  <c r="EV18" i="1" s="1"/>
  <c r="AF18" i="13" s="1"/>
  <c r="EP18" i="1"/>
  <c r="EN18" i="1"/>
  <c r="EM18" i="1"/>
  <c r="EK18" i="1"/>
  <c r="EU17" i="1"/>
  <c r="EW17" i="1" s="1"/>
  <c r="AF23" i="13" s="1"/>
  <c r="ET17" i="1"/>
  <c r="EV17" i="1" s="1"/>
  <c r="AF17" i="13" s="1"/>
  <c r="EP17" i="1"/>
  <c r="EN17" i="1"/>
  <c r="EM17" i="1"/>
  <c r="EK17" i="1"/>
  <c r="EU16" i="1"/>
  <c r="EW16" i="1" s="1"/>
  <c r="AF22" i="13" s="1"/>
  <c r="ET16" i="1"/>
  <c r="EV16" i="1" s="1"/>
  <c r="AF16" i="13" s="1"/>
  <c r="EP16" i="1"/>
  <c r="EN16" i="1"/>
  <c r="EM16" i="1"/>
  <c r="EK16" i="1"/>
  <c r="EU15" i="1"/>
  <c r="EW15" i="1" s="1"/>
  <c r="AF21" i="13" s="1"/>
  <c r="ET15" i="1"/>
  <c r="EV15" i="1" s="1"/>
  <c r="AF15" i="13" s="1"/>
  <c r="EP15" i="1"/>
  <c r="EN15" i="1"/>
  <c r="EM15" i="1"/>
  <c r="EK15" i="1"/>
  <c r="EU14" i="1"/>
  <c r="EW14" i="1" s="1"/>
  <c r="AF20" i="13" s="1"/>
  <c r="ET14" i="1"/>
  <c r="EV14" i="1" s="1"/>
  <c r="AF14" i="13" s="1"/>
  <c r="EP14" i="1"/>
  <c r="EN14" i="1"/>
  <c r="EM14" i="1"/>
  <c r="EK14" i="1"/>
  <c r="EU9" i="1"/>
  <c r="EW9" i="1" s="1"/>
  <c r="AF13" i="13" s="1"/>
  <c r="ET9" i="1"/>
  <c r="EV9" i="1" s="1"/>
  <c r="AF7" i="13" s="1"/>
  <c r="EP9" i="1"/>
  <c r="EM9" i="1"/>
  <c r="EK9" i="1"/>
  <c r="EU8" i="1"/>
  <c r="EW8" i="1" s="1"/>
  <c r="AF12" i="13" s="1"/>
  <c r="ET8" i="1"/>
  <c r="EV8" i="1" s="1"/>
  <c r="AF6" i="13" s="1"/>
  <c r="EP8" i="1"/>
  <c r="EM8" i="1"/>
  <c r="EK8" i="1"/>
  <c r="EU7" i="1"/>
  <c r="EW7" i="1" s="1"/>
  <c r="AF11" i="13" s="1"/>
  <c r="ET7" i="1"/>
  <c r="EV7" i="1" s="1"/>
  <c r="AF5" i="13" s="1"/>
  <c r="EP7" i="1"/>
  <c r="EM7" i="1"/>
  <c r="EU6" i="1"/>
  <c r="EW6" i="1" s="1"/>
  <c r="AF10" i="13" s="1"/>
  <c r="ET6" i="1"/>
  <c r="EV6" i="1" s="1"/>
  <c r="AF4" i="13" s="1"/>
  <c r="EP6" i="1"/>
  <c r="EM6" i="1"/>
  <c r="EK6" i="1"/>
  <c r="EU5" i="1"/>
  <c r="EW5" i="1" s="1"/>
  <c r="AF9" i="13" s="1"/>
  <c r="ET5" i="1"/>
  <c r="EV5" i="1" s="1"/>
  <c r="AF3" i="13" s="1"/>
  <c r="EP5" i="1"/>
  <c r="EM5" i="1"/>
  <c r="EK5" i="1"/>
  <c r="EU4" i="1"/>
  <c r="ET4" i="1"/>
  <c r="EV4" i="1" s="1"/>
  <c r="AF2" i="13" s="1"/>
  <c r="EP4" i="1"/>
  <c r="EN4" i="1"/>
  <c r="EM4" i="1"/>
  <c r="EK4" i="1"/>
  <c r="EG59" i="1"/>
  <c r="EI59" i="1" s="1"/>
  <c r="AC73" i="13" s="1"/>
  <c r="EF59" i="1"/>
  <c r="EH59" i="1" s="1"/>
  <c r="AC67" i="13" s="1"/>
  <c r="EB59" i="1"/>
  <c r="DZ59" i="1"/>
  <c r="DY59" i="1"/>
  <c r="DW59" i="1"/>
  <c r="EG58" i="1"/>
  <c r="EI58" i="1" s="1"/>
  <c r="AC72" i="13" s="1"/>
  <c r="EF58" i="1"/>
  <c r="EH58" i="1" s="1"/>
  <c r="AC66" i="13" s="1"/>
  <c r="EB58" i="1"/>
  <c r="DZ58" i="1"/>
  <c r="DY58" i="1"/>
  <c r="DW58" i="1"/>
  <c r="EG57" i="1"/>
  <c r="EI57" i="1" s="1"/>
  <c r="AC71" i="13" s="1"/>
  <c r="EF57" i="1"/>
  <c r="EH57" i="1" s="1"/>
  <c r="AC65" i="13" s="1"/>
  <c r="EB57" i="1"/>
  <c r="DZ57" i="1"/>
  <c r="DY57" i="1"/>
  <c r="DW57" i="1"/>
  <c r="EG56" i="1"/>
  <c r="EI56" i="1" s="1"/>
  <c r="AC70" i="13" s="1"/>
  <c r="EF56" i="1"/>
  <c r="EH56" i="1" s="1"/>
  <c r="AC64" i="13" s="1"/>
  <c r="EB56" i="1"/>
  <c r="DZ56" i="1"/>
  <c r="DY56" i="1"/>
  <c r="DW56" i="1"/>
  <c r="EG55" i="1"/>
  <c r="EI55" i="1" s="1"/>
  <c r="AC69" i="13" s="1"/>
  <c r="EF55" i="1"/>
  <c r="EH55" i="1" s="1"/>
  <c r="AC63" i="13" s="1"/>
  <c r="EB55" i="1"/>
  <c r="DZ55" i="1"/>
  <c r="DY55" i="1"/>
  <c r="DW55" i="1"/>
  <c r="EG54" i="1"/>
  <c r="EF54" i="1"/>
  <c r="EB54" i="1"/>
  <c r="DZ54" i="1"/>
  <c r="DY54" i="1"/>
  <c r="DW54" i="1"/>
  <c r="AC61" i="13"/>
  <c r="AC55" i="13"/>
  <c r="AC60" i="13"/>
  <c r="AC54" i="13"/>
  <c r="AC59" i="13"/>
  <c r="AC53" i="13"/>
  <c r="AC58" i="13"/>
  <c r="AC52" i="13"/>
  <c r="AC57" i="13"/>
  <c r="AC51" i="13"/>
  <c r="EG39" i="1"/>
  <c r="EI39" i="1" s="1"/>
  <c r="AC49" i="13" s="1"/>
  <c r="EF39" i="1"/>
  <c r="EH39" i="1" s="1"/>
  <c r="AC43" i="13" s="1"/>
  <c r="EB39" i="1"/>
  <c r="DZ39" i="1"/>
  <c r="DY39" i="1"/>
  <c r="DW39" i="1"/>
  <c r="EG38" i="1"/>
  <c r="EI38" i="1" s="1"/>
  <c r="AC48" i="13" s="1"/>
  <c r="EF38" i="1"/>
  <c r="EH38" i="1" s="1"/>
  <c r="AC42" i="13" s="1"/>
  <c r="EB38" i="1"/>
  <c r="DZ38" i="1"/>
  <c r="DY38" i="1"/>
  <c r="DW38" i="1"/>
  <c r="EG37" i="1"/>
  <c r="EI37" i="1" s="1"/>
  <c r="AC47" i="13" s="1"/>
  <c r="EF37" i="1"/>
  <c r="EH37" i="1" s="1"/>
  <c r="AC41" i="13" s="1"/>
  <c r="EB37" i="1"/>
  <c r="DZ37" i="1"/>
  <c r="DY37" i="1"/>
  <c r="DW37" i="1"/>
  <c r="EG36" i="1"/>
  <c r="EI36" i="1" s="1"/>
  <c r="AC46" i="13" s="1"/>
  <c r="EF36" i="1"/>
  <c r="EH36" i="1" s="1"/>
  <c r="AC40" i="13" s="1"/>
  <c r="EB36" i="1"/>
  <c r="DZ36" i="1"/>
  <c r="DY36" i="1"/>
  <c r="DW36" i="1"/>
  <c r="EG35" i="1"/>
  <c r="EI35" i="1" s="1"/>
  <c r="AC45" i="13" s="1"/>
  <c r="EF35" i="1"/>
  <c r="EH35" i="1" s="1"/>
  <c r="AC39" i="13" s="1"/>
  <c r="EB35" i="1"/>
  <c r="DZ35" i="1"/>
  <c r="DY35" i="1"/>
  <c r="DW35" i="1"/>
  <c r="EG34" i="1"/>
  <c r="EF34" i="1"/>
  <c r="EB34" i="1"/>
  <c r="DZ34" i="1"/>
  <c r="DY34" i="1"/>
  <c r="DW34" i="1"/>
  <c r="EG29" i="1"/>
  <c r="EI29" i="1" s="1"/>
  <c r="AC37" i="13" s="1"/>
  <c r="EF29" i="1"/>
  <c r="EH29" i="1" s="1"/>
  <c r="AC31" i="13" s="1"/>
  <c r="EB29" i="1"/>
  <c r="DZ29" i="1"/>
  <c r="DY29" i="1"/>
  <c r="DW29" i="1"/>
  <c r="EG28" i="1"/>
  <c r="EI28" i="1" s="1"/>
  <c r="AC36" i="13" s="1"/>
  <c r="EF28" i="1"/>
  <c r="EH28" i="1" s="1"/>
  <c r="AC30" i="13" s="1"/>
  <c r="EB28" i="1"/>
  <c r="DZ28" i="1"/>
  <c r="DY28" i="1"/>
  <c r="DW28" i="1"/>
  <c r="EG27" i="1"/>
  <c r="EI27" i="1" s="1"/>
  <c r="AC35" i="13" s="1"/>
  <c r="EF27" i="1"/>
  <c r="EH27" i="1" s="1"/>
  <c r="AC29" i="13" s="1"/>
  <c r="EB27" i="1"/>
  <c r="DZ27" i="1"/>
  <c r="DY27" i="1"/>
  <c r="DW27" i="1"/>
  <c r="EG26" i="1"/>
  <c r="EI26" i="1" s="1"/>
  <c r="AC34" i="13" s="1"/>
  <c r="EF26" i="1"/>
  <c r="EH26" i="1" s="1"/>
  <c r="AC28" i="13" s="1"/>
  <c r="EB26" i="1"/>
  <c r="DZ26" i="1"/>
  <c r="DY26" i="1"/>
  <c r="DW26" i="1"/>
  <c r="EG25" i="1"/>
  <c r="EI25" i="1" s="1"/>
  <c r="AC33" i="13" s="1"/>
  <c r="EF25" i="1"/>
  <c r="EH25" i="1" s="1"/>
  <c r="AC27" i="13" s="1"/>
  <c r="EB25" i="1"/>
  <c r="DZ25" i="1"/>
  <c r="DY25" i="1"/>
  <c r="DW25" i="1"/>
  <c r="EG24" i="1"/>
  <c r="EF24" i="1"/>
  <c r="EB24" i="1"/>
  <c r="DZ24" i="1"/>
  <c r="DY24" i="1"/>
  <c r="DW24" i="1"/>
  <c r="EG19" i="1"/>
  <c r="EI19" i="1" s="1"/>
  <c r="AC25" i="13" s="1"/>
  <c r="EF19" i="1"/>
  <c r="EH19" i="1" s="1"/>
  <c r="AC19" i="13" s="1"/>
  <c r="EB19" i="1"/>
  <c r="DZ19" i="1"/>
  <c r="DY19" i="1"/>
  <c r="DW19" i="1"/>
  <c r="EG18" i="1"/>
  <c r="EI18" i="1" s="1"/>
  <c r="AC24" i="13" s="1"/>
  <c r="EF18" i="1"/>
  <c r="EH18" i="1" s="1"/>
  <c r="AC18" i="13" s="1"/>
  <c r="EB18" i="1"/>
  <c r="DZ18" i="1"/>
  <c r="DY18" i="1"/>
  <c r="DW18" i="1"/>
  <c r="EG17" i="1"/>
  <c r="EI17" i="1" s="1"/>
  <c r="AC23" i="13" s="1"/>
  <c r="EF17" i="1"/>
  <c r="EH17" i="1" s="1"/>
  <c r="AC17" i="13" s="1"/>
  <c r="EB17" i="1"/>
  <c r="DZ17" i="1"/>
  <c r="DY17" i="1"/>
  <c r="DW17" i="1"/>
  <c r="EG16" i="1"/>
  <c r="EI16" i="1" s="1"/>
  <c r="AC22" i="13" s="1"/>
  <c r="EF16" i="1"/>
  <c r="EH16" i="1" s="1"/>
  <c r="AC16" i="13" s="1"/>
  <c r="EB16" i="1"/>
  <c r="DZ16" i="1"/>
  <c r="DY16" i="1"/>
  <c r="DW16" i="1"/>
  <c r="EG15" i="1"/>
  <c r="EI15" i="1" s="1"/>
  <c r="AC21" i="13" s="1"/>
  <c r="EF15" i="1"/>
  <c r="EH15" i="1" s="1"/>
  <c r="AC15" i="13" s="1"/>
  <c r="EB15" i="1"/>
  <c r="DZ15" i="1"/>
  <c r="DY15" i="1"/>
  <c r="DW15" i="1"/>
  <c r="EG14" i="1"/>
  <c r="EF14" i="1"/>
  <c r="EB14" i="1"/>
  <c r="DZ14" i="1"/>
  <c r="DY14" i="1"/>
  <c r="DW14" i="1"/>
  <c r="EG9" i="1"/>
  <c r="EI9" i="1" s="1"/>
  <c r="AC13" i="13" s="1"/>
  <c r="EF9" i="1"/>
  <c r="EH9" i="1" s="1"/>
  <c r="AC7" i="13" s="1"/>
  <c r="EB9" i="1"/>
  <c r="DY9" i="1"/>
  <c r="DW9" i="1"/>
  <c r="EG8" i="1"/>
  <c r="EI8" i="1" s="1"/>
  <c r="AC12" i="13" s="1"/>
  <c r="EF8" i="1"/>
  <c r="EH8" i="1" s="1"/>
  <c r="AC6" i="13" s="1"/>
  <c r="EB8" i="1"/>
  <c r="DY8" i="1"/>
  <c r="DW8" i="1"/>
  <c r="EG7" i="1"/>
  <c r="EI7" i="1" s="1"/>
  <c r="AC11" i="13" s="1"/>
  <c r="EF7" i="1"/>
  <c r="EH7" i="1" s="1"/>
  <c r="AC5" i="13" s="1"/>
  <c r="EB7" i="1"/>
  <c r="DY7" i="1"/>
  <c r="DW7" i="1"/>
  <c r="EG6" i="1"/>
  <c r="EI6" i="1" s="1"/>
  <c r="AC10" i="13" s="1"/>
  <c r="EF6" i="1"/>
  <c r="EH6" i="1" s="1"/>
  <c r="AC4" i="13" s="1"/>
  <c r="EB6" i="1"/>
  <c r="DY6" i="1"/>
  <c r="DW6" i="1"/>
  <c r="EG5" i="1"/>
  <c r="EI5" i="1" s="1"/>
  <c r="AC9" i="13" s="1"/>
  <c r="EF5" i="1"/>
  <c r="EH5" i="1" s="1"/>
  <c r="AC3" i="13" s="1"/>
  <c r="EB5" i="1"/>
  <c r="DY5" i="1"/>
  <c r="DW5" i="1"/>
  <c r="EG4" i="1"/>
  <c r="EI4" i="1" s="1"/>
  <c r="AC8" i="13" s="1"/>
  <c r="EF4" i="1"/>
  <c r="EB4" i="1"/>
  <c r="DZ4" i="1"/>
  <c r="DY4" i="1"/>
  <c r="DW4" i="1"/>
  <c r="DS59" i="1"/>
  <c r="DU59" i="1" s="1"/>
  <c r="Z73" i="13" s="1"/>
  <c r="DR59" i="1"/>
  <c r="DT59" i="1" s="1"/>
  <c r="Z67" i="13" s="1"/>
  <c r="DN59" i="1"/>
  <c r="DL59" i="1"/>
  <c r="DK59" i="1"/>
  <c r="DI59" i="1"/>
  <c r="DS58" i="1"/>
  <c r="DU58" i="1" s="1"/>
  <c r="Z72" i="13" s="1"/>
  <c r="DR58" i="1"/>
  <c r="DT58" i="1" s="1"/>
  <c r="Z66" i="13" s="1"/>
  <c r="DN58" i="1"/>
  <c r="DL58" i="1"/>
  <c r="DK58" i="1"/>
  <c r="DI58" i="1"/>
  <c r="DS57" i="1"/>
  <c r="DU57" i="1" s="1"/>
  <c r="Z71" i="13" s="1"/>
  <c r="DR57" i="1"/>
  <c r="DT57" i="1" s="1"/>
  <c r="Z65" i="13" s="1"/>
  <c r="DN57" i="1"/>
  <c r="DL57" i="1"/>
  <c r="DK57" i="1"/>
  <c r="DI57" i="1"/>
  <c r="DS56" i="1"/>
  <c r="DU56" i="1" s="1"/>
  <c r="Z70" i="13" s="1"/>
  <c r="DR56" i="1"/>
  <c r="DT56" i="1" s="1"/>
  <c r="Z64" i="13" s="1"/>
  <c r="DN56" i="1"/>
  <c r="DL56" i="1"/>
  <c r="DK56" i="1"/>
  <c r="DI56" i="1"/>
  <c r="DS55" i="1"/>
  <c r="DU55" i="1" s="1"/>
  <c r="Z69" i="13" s="1"/>
  <c r="DR55" i="1"/>
  <c r="DT55" i="1" s="1"/>
  <c r="Z63" i="13" s="1"/>
  <c r="DN55" i="1"/>
  <c r="DL55" i="1"/>
  <c r="DK55" i="1"/>
  <c r="DI55" i="1"/>
  <c r="DS54" i="1"/>
  <c r="DR54" i="1"/>
  <c r="DN54" i="1"/>
  <c r="DL54" i="1"/>
  <c r="DK54" i="1"/>
  <c r="DI54" i="1"/>
  <c r="Z61" i="13"/>
  <c r="Z55" i="13"/>
  <c r="Z60" i="13"/>
  <c r="Z54" i="13"/>
  <c r="Z59" i="13"/>
  <c r="Z53" i="13"/>
  <c r="Z58" i="13"/>
  <c r="Z52" i="13"/>
  <c r="Z57" i="13"/>
  <c r="Z51" i="13"/>
  <c r="DS39" i="1"/>
  <c r="DU39" i="1" s="1"/>
  <c r="Z49" i="13" s="1"/>
  <c r="DR39" i="1"/>
  <c r="DT39" i="1" s="1"/>
  <c r="Z43" i="13" s="1"/>
  <c r="DN39" i="1"/>
  <c r="DL39" i="1"/>
  <c r="DK39" i="1"/>
  <c r="DI39" i="1"/>
  <c r="DS38" i="1"/>
  <c r="DU38" i="1" s="1"/>
  <c r="Z48" i="13" s="1"/>
  <c r="DR38" i="1"/>
  <c r="DT38" i="1" s="1"/>
  <c r="Z42" i="13" s="1"/>
  <c r="DN38" i="1"/>
  <c r="DL38" i="1"/>
  <c r="DK38" i="1"/>
  <c r="DI38" i="1"/>
  <c r="DS37" i="1"/>
  <c r="DU37" i="1" s="1"/>
  <c r="Z47" i="13" s="1"/>
  <c r="DR37" i="1"/>
  <c r="DT37" i="1" s="1"/>
  <c r="Z41" i="13" s="1"/>
  <c r="DN37" i="1"/>
  <c r="DL37" i="1"/>
  <c r="DK37" i="1"/>
  <c r="DI37" i="1"/>
  <c r="DS36" i="1"/>
  <c r="DU36" i="1" s="1"/>
  <c r="Z46" i="13" s="1"/>
  <c r="DR36" i="1"/>
  <c r="DT36" i="1" s="1"/>
  <c r="Z40" i="13" s="1"/>
  <c r="DN36" i="1"/>
  <c r="DL36" i="1"/>
  <c r="DK36" i="1"/>
  <c r="DI36" i="1"/>
  <c r="DS35" i="1"/>
  <c r="DU35" i="1" s="1"/>
  <c r="Z45" i="13" s="1"/>
  <c r="DR35" i="1"/>
  <c r="DT35" i="1" s="1"/>
  <c r="Z39" i="13" s="1"/>
  <c r="DN35" i="1"/>
  <c r="DL35" i="1"/>
  <c r="DK35" i="1"/>
  <c r="DI35" i="1"/>
  <c r="DS34" i="1"/>
  <c r="DR34" i="1"/>
  <c r="DN34" i="1"/>
  <c r="DL34" i="1"/>
  <c r="DK34" i="1"/>
  <c r="DI34" i="1"/>
  <c r="DS29" i="1"/>
  <c r="DU29" i="1" s="1"/>
  <c r="Z37" i="13" s="1"/>
  <c r="DR29" i="1"/>
  <c r="DT29" i="1" s="1"/>
  <c r="Z31" i="13" s="1"/>
  <c r="DN29" i="1"/>
  <c r="DL29" i="1"/>
  <c r="DK29" i="1"/>
  <c r="DI29" i="1"/>
  <c r="DS28" i="1"/>
  <c r="DU28" i="1" s="1"/>
  <c r="Z36" i="13" s="1"/>
  <c r="DR28" i="1"/>
  <c r="DT28" i="1" s="1"/>
  <c r="Z30" i="13" s="1"/>
  <c r="DN28" i="1"/>
  <c r="DL28" i="1"/>
  <c r="DK28" i="1"/>
  <c r="DI28" i="1"/>
  <c r="DS27" i="1"/>
  <c r="DU27" i="1" s="1"/>
  <c r="Z35" i="13" s="1"/>
  <c r="DR27" i="1"/>
  <c r="DT27" i="1" s="1"/>
  <c r="Z29" i="13" s="1"/>
  <c r="DN27" i="1"/>
  <c r="DL27" i="1"/>
  <c r="DK27" i="1"/>
  <c r="DI27" i="1"/>
  <c r="DS26" i="1"/>
  <c r="DU26" i="1" s="1"/>
  <c r="Z34" i="13" s="1"/>
  <c r="DR26" i="1"/>
  <c r="DT26" i="1" s="1"/>
  <c r="Z28" i="13" s="1"/>
  <c r="DN26" i="1"/>
  <c r="DL26" i="1"/>
  <c r="DK26" i="1"/>
  <c r="DI26" i="1"/>
  <c r="DS25" i="1"/>
  <c r="DU25" i="1" s="1"/>
  <c r="Z33" i="13" s="1"/>
  <c r="DR25" i="1"/>
  <c r="DT25" i="1" s="1"/>
  <c r="Z27" i="13" s="1"/>
  <c r="DN25" i="1"/>
  <c r="DL25" i="1"/>
  <c r="DK25" i="1"/>
  <c r="DI25" i="1"/>
  <c r="DS24" i="1"/>
  <c r="DR24" i="1"/>
  <c r="DN24" i="1"/>
  <c r="DL24" i="1"/>
  <c r="DK24" i="1"/>
  <c r="DI24" i="1"/>
  <c r="DS19" i="1"/>
  <c r="DU19" i="1" s="1"/>
  <c r="Z25" i="13" s="1"/>
  <c r="DR19" i="1"/>
  <c r="DT19" i="1" s="1"/>
  <c r="Z19" i="13" s="1"/>
  <c r="DN19" i="1"/>
  <c r="DL19" i="1"/>
  <c r="DK19" i="1"/>
  <c r="DI19" i="1"/>
  <c r="DS18" i="1"/>
  <c r="DU18" i="1" s="1"/>
  <c r="Z24" i="13" s="1"/>
  <c r="DR18" i="1"/>
  <c r="DT18" i="1" s="1"/>
  <c r="Z18" i="13" s="1"/>
  <c r="DN18" i="1"/>
  <c r="DL18" i="1"/>
  <c r="DK18" i="1"/>
  <c r="DI18" i="1"/>
  <c r="DS17" i="1"/>
  <c r="DU17" i="1" s="1"/>
  <c r="Z23" i="13" s="1"/>
  <c r="DR17" i="1"/>
  <c r="DT17" i="1" s="1"/>
  <c r="Z17" i="13" s="1"/>
  <c r="DN17" i="1"/>
  <c r="DL17" i="1"/>
  <c r="DK17" i="1"/>
  <c r="DI17" i="1"/>
  <c r="DS16" i="1"/>
  <c r="DU16" i="1" s="1"/>
  <c r="Z22" i="13" s="1"/>
  <c r="DR16" i="1"/>
  <c r="DT16" i="1" s="1"/>
  <c r="Z16" i="13" s="1"/>
  <c r="DN16" i="1"/>
  <c r="DL16" i="1"/>
  <c r="DK16" i="1"/>
  <c r="DI16" i="1"/>
  <c r="DS15" i="1"/>
  <c r="DU15" i="1" s="1"/>
  <c r="Z21" i="13" s="1"/>
  <c r="DR15" i="1"/>
  <c r="DT15" i="1" s="1"/>
  <c r="Z15" i="13" s="1"/>
  <c r="DN15" i="1"/>
  <c r="DL15" i="1"/>
  <c r="DK15" i="1"/>
  <c r="DI15" i="1"/>
  <c r="DS14" i="1"/>
  <c r="DR14" i="1"/>
  <c r="DN14" i="1"/>
  <c r="DL14" i="1"/>
  <c r="DK14" i="1"/>
  <c r="DI14" i="1"/>
  <c r="DN9" i="1"/>
  <c r="DK9" i="1"/>
  <c r="DI9" i="1"/>
  <c r="DN8" i="1"/>
  <c r="DK8" i="1"/>
  <c r="DI8" i="1"/>
  <c r="DN7" i="1"/>
  <c r="DK7" i="1"/>
  <c r="DI7" i="1"/>
  <c r="DN6" i="1"/>
  <c r="DK6" i="1"/>
  <c r="DI6" i="1"/>
  <c r="DN5" i="1"/>
  <c r="DK5" i="1"/>
  <c r="DI5" i="1"/>
  <c r="DN4" i="1"/>
  <c r="DL4" i="1"/>
  <c r="DK4" i="1"/>
  <c r="DI4" i="1"/>
  <c r="DE59" i="1"/>
  <c r="DG59" i="1" s="1"/>
  <c r="W73" i="13" s="1"/>
  <c r="DD59" i="1"/>
  <c r="DF59" i="1" s="1"/>
  <c r="W67" i="13" s="1"/>
  <c r="CZ59" i="1"/>
  <c r="CX59" i="1"/>
  <c r="CW59" i="1"/>
  <c r="CU59" i="1"/>
  <c r="DE58" i="1"/>
  <c r="DG58" i="1" s="1"/>
  <c r="W72" i="13" s="1"/>
  <c r="DD58" i="1"/>
  <c r="DF58" i="1" s="1"/>
  <c r="W66" i="13" s="1"/>
  <c r="CZ58" i="1"/>
  <c r="CX58" i="1"/>
  <c r="CW58" i="1"/>
  <c r="CU58" i="1"/>
  <c r="DE57" i="1"/>
  <c r="DG57" i="1" s="1"/>
  <c r="W71" i="13" s="1"/>
  <c r="DD57" i="1"/>
  <c r="DF57" i="1" s="1"/>
  <c r="W65" i="13" s="1"/>
  <c r="CZ57" i="1"/>
  <c r="CX57" i="1"/>
  <c r="CW57" i="1"/>
  <c r="CU57" i="1"/>
  <c r="DE56" i="1"/>
  <c r="DG56" i="1" s="1"/>
  <c r="W70" i="13" s="1"/>
  <c r="DD56" i="1"/>
  <c r="DF56" i="1" s="1"/>
  <c r="W64" i="13" s="1"/>
  <c r="CZ56" i="1"/>
  <c r="CX56" i="1"/>
  <c r="CW56" i="1"/>
  <c r="CU56" i="1"/>
  <c r="DE55" i="1"/>
  <c r="DG55" i="1" s="1"/>
  <c r="W69" i="13" s="1"/>
  <c r="DD55" i="1"/>
  <c r="DF55" i="1" s="1"/>
  <c r="W63" i="13" s="1"/>
  <c r="CZ55" i="1"/>
  <c r="CX55" i="1"/>
  <c r="CW55" i="1"/>
  <c r="CU55" i="1"/>
  <c r="DE54" i="1"/>
  <c r="DG54" i="1" s="1"/>
  <c r="W68" i="13" s="1"/>
  <c r="DD54" i="1"/>
  <c r="DF54" i="1" s="1"/>
  <c r="W62" i="13" s="1"/>
  <c r="CZ54" i="1"/>
  <c r="CX54" i="1"/>
  <c r="CW54" i="1"/>
  <c r="CU54" i="1"/>
  <c r="W61" i="13"/>
  <c r="W55" i="13"/>
  <c r="W60" i="13"/>
  <c r="W54" i="13"/>
  <c r="W59" i="13"/>
  <c r="W53" i="13"/>
  <c r="W58" i="13"/>
  <c r="W52" i="13"/>
  <c r="W57" i="13"/>
  <c r="W51" i="13"/>
  <c r="W56" i="13"/>
  <c r="W50" i="13"/>
  <c r="DE39" i="1"/>
  <c r="DG39" i="1" s="1"/>
  <c r="W49" i="13" s="1"/>
  <c r="DD39" i="1"/>
  <c r="DF39" i="1" s="1"/>
  <c r="W43" i="13" s="1"/>
  <c r="CZ39" i="1"/>
  <c r="CX39" i="1"/>
  <c r="CW39" i="1"/>
  <c r="CU39" i="1"/>
  <c r="DE38" i="1"/>
  <c r="DG38" i="1" s="1"/>
  <c r="W48" i="13" s="1"/>
  <c r="DD38" i="1"/>
  <c r="DF38" i="1" s="1"/>
  <c r="W42" i="13" s="1"/>
  <c r="CZ38" i="1"/>
  <c r="CX38" i="1"/>
  <c r="CW38" i="1"/>
  <c r="CU38" i="1"/>
  <c r="DE37" i="1"/>
  <c r="DG37" i="1" s="1"/>
  <c r="W47" i="13" s="1"/>
  <c r="DD37" i="1"/>
  <c r="DF37" i="1" s="1"/>
  <c r="W41" i="13" s="1"/>
  <c r="CZ37" i="1"/>
  <c r="CX37" i="1"/>
  <c r="CW37" i="1"/>
  <c r="CU37" i="1"/>
  <c r="DE36" i="1"/>
  <c r="DG36" i="1" s="1"/>
  <c r="W46" i="13" s="1"/>
  <c r="DD36" i="1"/>
  <c r="DF36" i="1" s="1"/>
  <c r="W40" i="13" s="1"/>
  <c r="CZ36" i="1"/>
  <c r="CX36" i="1"/>
  <c r="CW36" i="1"/>
  <c r="CU36" i="1"/>
  <c r="DE35" i="1"/>
  <c r="DG35" i="1" s="1"/>
  <c r="W45" i="13" s="1"/>
  <c r="DD35" i="1"/>
  <c r="DF35" i="1" s="1"/>
  <c r="W39" i="13" s="1"/>
  <c r="CZ35" i="1"/>
  <c r="CX35" i="1"/>
  <c r="CW35" i="1"/>
  <c r="CU35" i="1"/>
  <c r="DE34" i="1"/>
  <c r="DG34" i="1" s="1"/>
  <c r="W44" i="13" s="1"/>
  <c r="DD34" i="1"/>
  <c r="DF34" i="1" s="1"/>
  <c r="W38" i="13" s="1"/>
  <c r="CZ34" i="1"/>
  <c r="CX34" i="1"/>
  <c r="CW34" i="1"/>
  <c r="CU34" i="1"/>
  <c r="DE29" i="1"/>
  <c r="DG29" i="1" s="1"/>
  <c r="W37" i="13" s="1"/>
  <c r="DD29" i="1"/>
  <c r="DF29" i="1" s="1"/>
  <c r="W31" i="13" s="1"/>
  <c r="CZ29" i="1"/>
  <c r="CX29" i="1"/>
  <c r="CW29" i="1"/>
  <c r="CU29" i="1"/>
  <c r="DE28" i="1"/>
  <c r="DG28" i="1" s="1"/>
  <c r="W36" i="13" s="1"/>
  <c r="DD28" i="1"/>
  <c r="DF28" i="1" s="1"/>
  <c r="W30" i="13" s="1"/>
  <c r="CZ28" i="1"/>
  <c r="CX28" i="1"/>
  <c r="CW28" i="1"/>
  <c r="CU28" i="1"/>
  <c r="DE27" i="1"/>
  <c r="DG27" i="1" s="1"/>
  <c r="W35" i="13" s="1"/>
  <c r="DD27" i="1"/>
  <c r="DF27" i="1" s="1"/>
  <c r="W29" i="13" s="1"/>
  <c r="CZ27" i="1"/>
  <c r="CX27" i="1"/>
  <c r="CW27" i="1"/>
  <c r="CU27" i="1"/>
  <c r="DE26" i="1"/>
  <c r="DG26" i="1" s="1"/>
  <c r="W34" i="13" s="1"/>
  <c r="DD26" i="1"/>
  <c r="DF26" i="1" s="1"/>
  <c r="W28" i="13" s="1"/>
  <c r="CZ26" i="1"/>
  <c r="CX26" i="1"/>
  <c r="CW26" i="1"/>
  <c r="CU26" i="1"/>
  <c r="DE25" i="1"/>
  <c r="DG25" i="1" s="1"/>
  <c r="W33" i="13" s="1"/>
  <c r="DD25" i="1"/>
  <c r="DF25" i="1" s="1"/>
  <c r="W27" i="13" s="1"/>
  <c r="CZ25" i="1"/>
  <c r="CX25" i="1"/>
  <c r="CW25" i="1"/>
  <c r="CU25" i="1"/>
  <c r="DE24" i="1"/>
  <c r="DG24" i="1" s="1"/>
  <c r="W32" i="13" s="1"/>
  <c r="DD24" i="1"/>
  <c r="DF24" i="1" s="1"/>
  <c r="W26" i="13" s="1"/>
  <c r="CZ24" i="1"/>
  <c r="CX24" i="1"/>
  <c r="CW24" i="1"/>
  <c r="CU24" i="1"/>
  <c r="DE19" i="1"/>
  <c r="DG19" i="1" s="1"/>
  <c r="W25" i="13" s="1"/>
  <c r="DD19" i="1"/>
  <c r="DF19" i="1" s="1"/>
  <c r="W19" i="13" s="1"/>
  <c r="CZ19" i="1"/>
  <c r="CX19" i="1"/>
  <c r="CW19" i="1"/>
  <c r="CU19" i="1"/>
  <c r="DE18" i="1"/>
  <c r="DG18" i="1" s="1"/>
  <c r="W24" i="13" s="1"/>
  <c r="DD18" i="1"/>
  <c r="DF18" i="1" s="1"/>
  <c r="W18" i="13" s="1"/>
  <c r="CZ18" i="1"/>
  <c r="CX18" i="1"/>
  <c r="CW18" i="1"/>
  <c r="CU18" i="1"/>
  <c r="DE17" i="1"/>
  <c r="DG17" i="1" s="1"/>
  <c r="W23" i="13" s="1"/>
  <c r="DD17" i="1"/>
  <c r="DF17" i="1" s="1"/>
  <c r="W17" i="13" s="1"/>
  <c r="CZ17" i="1"/>
  <c r="CX17" i="1"/>
  <c r="CW17" i="1"/>
  <c r="CU17" i="1"/>
  <c r="DE16" i="1"/>
  <c r="DG16" i="1" s="1"/>
  <c r="W22" i="13" s="1"/>
  <c r="DD16" i="1"/>
  <c r="DF16" i="1" s="1"/>
  <c r="W16" i="13" s="1"/>
  <c r="CZ16" i="1"/>
  <c r="CX16" i="1"/>
  <c r="CW16" i="1"/>
  <c r="CU16" i="1"/>
  <c r="DE15" i="1"/>
  <c r="DG15" i="1" s="1"/>
  <c r="W21" i="13" s="1"/>
  <c r="DD15" i="1"/>
  <c r="DF15" i="1" s="1"/>
  <c r="W15" i="13" s="1"/>
  <c r="CZ15" i="1"/>
  <c r="CX15" i="1"/>
  <c r="CW15" i="1"/>
  <c r="CU15" i="1"/>
  <c r="DE14" i="1"/>
  <c r="DG14" i="1" s="1"/>
  <c r="W20" i="13" s="1"/>
  <c r="DD14" i="1"/>
  <c r="DF14" i="1" s="1"/>
  <c r="W14" i="13" s="1"/>
  <c r="CZ14" i="1"/>
  <c r="CX14" i="1"/>
  <c r="CW14" i="1"/>
  <c r="CU14" i="1"/>
  <c r="DE9" i="1"/>
  <c r="DG9" i="1" s="1"/>
  <c r="W13" i="13" s="1"/>
  <c r="DD9" i="1"/>
  <c r="DF9" i="1" s="1"/>
  <c r="W7" i="13" s="1"/>
  <c r="CZ9" i="1"/>
  <c r="CW9" i="1"/>
  <c r="CU9" i="1"/>
  <c r="DE8" i="1"/>
  <c r="DG8" i="1" s="1"/>
  <c r="W12" i="13" s="1"/>
  <c r="DD8" i="1"/>
  <c r="DF8" i="1" s="1"/>
  <c r="W6" i="13" s="1"/>
  <c r="CZ8" i="1"/>
  <c r="CW8" i="1"/>
  <c r="CU8" i="1"/>
  <c r="DE7" i="1"/>
  <c r="DG7" i="1" s="1"/>
  <c r="W11" i="13" s="1"/>
  <c r="DD7" i="1"/>
  <c r="DF7" i="1" s="1"/>
  <c r="W5" i="13" s="1"/>
  <c r="CZ7" i="1"/>
  <c r="CW7" i="1"/>
  <c r="CU7" i="1"/>
  <c r="DE6" i="1"/>
  <c r="DG6" i="1" s="1"/>
  <c r="W10" i="13" s="1"/>
  <c r="DD6" i="1"/>
  <c r="DF6" i="1" s="1"/>
  <c r="W4" i="13" s="1"/>
  <c r="CZ6" i="1"/>
  <c r="CW6" i="1"/>
  <c r="CU6" i="1"/>
  <c r="DE5" i="1"/>
  <c r="DG5" i="1" s="1"/>
  <c r="W9" i="13" s="1"/>
  <c r="DD5" i="1"/>
  <c r="DF5" i="1" s="1"/>
  <c r="W3" i="13" s="1"/>
  <c r="CZ5" i="1"/>
  <c r="CW5" i="1"/>
  <c r="CU5" i="1"/>
  <c r="DE4" i="1"/>
  <c r="DG4" i="1" s="1"/>
  <c r="W8" i="13" s="1"/>
  <c r="DD4" i="1"/>
  <c r="DF4" i="1" s="1"/>
  <c r="W2" i="13" s="1"/>
  <c r="CZ4" i="1"/>
  <c r="CX4" i="1"/>
  <c r="CW4" i="1"/>
  <c r="CU4" i="1"/>
  <c r="CQ59" i="1"/>
  <c r="CS59" i="1" s="1"/>
  <c r="T73" i="13" s="1"/>
  <c r="CP59" i="1"/>
  <c r="CR59" i="1" s="1"/>
  <c r="T67" i="13" s="1"/>
  <c r="CL59" i="1"/>
  <c r="CJ59" i="1"/>
  <c r="CI59" i="1"/>
  <c r="CG59" i="1"/>
  <c r="CQ58" i="1"/>
  <c r="CS58" i="1" s="1"/>
  <c r="T72" i="13" s="1"/>
  <c r="CP58" i="1"/>
  <c r="CR58" i="1" s="1"/>
  <c r="T66" i="13" s="1"/>
  <c r="CL58" i="1"/>
  <c r="CJ58" i="1"/>
  <c r="CI58" i="1"/>
  <c r="CG58" i="1"/>
  <c r="CQ57" i="1"/>
  <c r="CS57" i="1" s="1"/>
  <c r="T71" i="13" s="1"/>
  <c r="CP57" i="1"/>
  <c r="CR57" i="1" s="1"/>
  <c r="T65" i="13" s="1"/>
  <c r="CL57" i="1"/>
  <c r="CJ57" i="1"/>
  <c r="CI57" i="1"/>
  <c r="CG57" i="1"/>
  <c r="CQ56" i="1"/>
  <c r="CS56" i="1" s="1"/>
  <c r="T70" i="13" s="1"/>
  <c r="CP56" i="1"/>
  <c r="CR56" i="1" s="1"/>
  <c r="T64" i="13" s="1"/>
  <c r="CL56" i="1"/>
  <c r="CJ56" i="1"/>
  <c r="CI56" i="1"/>
  <c r="CG56" i="1"/>
  <c r="CQ55" i="1"/>
  <c r="CS55" i="1" s="1"/>
  <c r="T69" i="13" s="1"/>
  <c r="CP55" i="1"/>
  <c r="CR55" i="1" s="1"/>
  <c r="T63" i="13" s="1"/>
  <c r="CL55" i="1"/>
  <c r="CJ55" i="1"/>
  <c r="CI55" i="1"/>
  <c r="CG55" i="1"/>
  <c r="CQ54" i="1"/>
  <c r="CP54" i="1"/>
  <c r="CR54" i="1" s="1"/>
  <c r="T62" i="13" s="1"/>
  <c r="CL54" i="1"/>
  <c r="CJ54" i="1"/>
  <c r="CI54" i="1"/>
  <c r="CG54" i="1"/>
  <c r="T61" i="13"/>
  <c r="T55" i="13"/>
  <c r="T60" i="13"/>
  <c r="T54" i="13"/>
  <c r="T59" i="13"/>
  <c r="T53" i="13"/>
  <c r="T58" i="13"/>
  <c r="T52" i="13"/>
  <c r="T57" i="13"/>
  <c r="T51" i="13"/>
  <c r="T50" i="13"/>
  <c r="CQ39" i="1"/>
  <c r="CS39" i="1" s="1"/>
  <c r="T49" i="13" s="1"/>
  <c r="CP39" i="1"/>
  <c r="CR39" i="1" s="1"/>
  <c r="T43" i="13" s="1"/>
  <c r="CL39" i="1"/>
  <c r="CJ39" i="1"/>
  <c r="CI39" i="1"/>
  <c r="CG39" i="1"/>
  <c r="CQ38" i="1"/>
  <c r="CS38" i="1" s="1"/>
  <c r="T48" i="13" s="1"/>
  <c r="CP38" i="1"/>
  <c r="CR38" i="1" s="1"/>
  <c r="T42" i="13" s="1"/>
  <c r="CL38" i="1"/>
  <c r="CJ38" i="1"/>
  <c r="CI38" i="1"/>
  <c r="CG38" i="1"/>
  <c r="CQ37" i="1"/>
  <c r="CS37" i="1" s="1"/>
  <c r="T47" i="13" s="1"/>
  <c r="CP37" i="1"/>
  <c r="CR37" i="1" s="1"/>
  <c r="T41" i="13" s="1"/>
  <c r="CL37" i="1"/>
  <c r="CJ37" i="1"/>
  <c r="CI37" i="1"/>
  <c r="CG37" i="1"/>
  <c r="CQ36" i="1"/>
  <c r="CS36" i="1" s="1"/>
  <c r="T46" i="13" s="1"/>
  <c r="CP36" i="1"/>
  <c r="CR36" i="1" s="1"/>
  <c r="T40" i="13" s="1"/>
  <c r="CL36" i="1"/>
  <c r="CJ36" i="1"/>
  <c r="CI36" i="1"/>
  <c r="CG36" i="1"/>
  <c r="CQ35" i="1"/>
  <c r="CS35" i="1" s="1"/>
  <c r="T45" i="13" s="1"/>
  <c r="CP35" i="1"/>
  <c r="CR35" i="1" s="1"/>
  <c r="T39" i="13" s="1"/>
  <c r="CL35" i="1"/>
  <c r="CJ35" i="1"/>
  <c r="CI35" i="1"/>
  <c r="CG35" i="1"/>
  <c r="CQ34" i="1"/>
  <c r="CP34" i="1"/>
  <c r="CR34" i="1" s="1"/>
  <c r="T38" i="13" s="1"/>
  <c r="CL34" i="1"/>
  <c r="CJ34" i="1"/>
  <c r="CI34" i="1"/>
  <c r="CG34" i="1"/>
  <c r="CQ29" i="1"/>
  <c r="CS29" i="1" s="1"/>
  <c r="T37" i="13" s="1"/>
  <c r="CP29" i="1"/>
  <c r="CR29" i="1" s="1"/>
  <c r="T31" i="13" s="1"/>
  <c r="CL29" i="1"/>
  <c r="CJ29" i="1"/>
  <c r="CI29" i="1"/>
  <c r="CG29" i="1"/>
  <c r="CQ28" i="1"/>
  <c r="CS28" i="1" s="1"/>
  <c r="T36" i="13" s="1"/>
  <c r="CP28" i="1"/>
  <c r="CR28" i="1" s="1"/>
  <c r="T30" i="13" s="1"/>
  <c r="CL28" i="1"/>
  <c r="CJ28" i="1"/>
  <c r="CI28" i="1"/>
  <c r="CG28" i="1"/>
  <c r="CQ27" i="1"/>
  <c r="CS27" i="1" s="1"/>
  <c r="T35" i="13" s="1"/>
  <c r="CP27" i="1"/>
  <c r="CR27" i="1" s="1"/>
  <c r="T29" i="13" s="1"/>
  <c r="CL27" i="1"/>
  <c r="CJ27" i="1"/>
  <c r="CI27" i="1"/>
  <c r="CG27" i="1"/>
  <c r="CQ26" i="1"/>
  <c r="CS26" i="1" s="1"/>
  <c r="T34" i="13" s="1"/>
  <c r="CP26" i="1"/>
  <c r="CR26" i="1" s="1"/>
  <c r="T28" i="13" s="1"/>
  <c r="CL26" i="1"/>
  <c r="CJ26" i="1"/>
  <c r="CI26" i="1"/>
  <c r="CG26" i="1"/>
  <c r="CQ25" i="1"/>
  <c r="CS25" i="1" s="1"/>
  <c r="T33" i="13" s="1"/>
  <c r="CP25" i="1"/>
  <c r="CR25" i="1" s="1"/>
  <c r="T27" i="13" s="1"/>
  <c r="CL25" i="1"/>
  <c r="CJ25" i="1"/>
  <c r="CI25" i="1"/>
  <c r="CG25" i="1"/>
  <c r="CQ24" i="1"/>
  <c r="CP24" i="1"/>
  <c r="CR24" i="1" s="1"/>
  <c r="T26" i="13" s="1"/>
  <c r="CL24" i="1"/>
  <c r="CJ24" i="1"/>
  <c r="CI24" i="1"/>
  <c r="CG24" i="1"/>
  <c r="CQ19" i="1"/>
  <c r="CS19" i="1" s="1"/>
  <c r="T25" i="13" s="1"/>
  <c r="CP19" i="1"/>
  <c r="CR19" i="1" s="1"/>
  <c r="T19" i="13" s="1"/>
  <c r="CL19" i="1"/>
  <c r="CJ19" i="1"/>
  <c r="CI19" i="1"/>
  <c r="CG19" i="1"/>
  <c r="CQ18" i="1"/>
  <c r="CS18" i="1" s="1"/>
  <c r="T24" i="13" s="1"/>
  <c r="CP18" i="1"/>
  <c r="CR18" i="1" s="1"/>
  <c r="T18" i="13" s="1"/>
  <c r="CL18" i="1"/>
  <c r="CJ18" i="1"/>
  <c r="CI18" i="1"/>
  <c r="CG18" i="1"/>
  <c r="CQ17" i="1"/>
  <c r="CS17" i="1" s="1"/>
  <c r="T23" i="13" s="1"/>
  <c r="CP17" i="1"/>
  <c r="CR17" i="1" s="1"/>
  <c r="T17" i="13" s="1"/>
  <c r="CL17" i="1"/>
  <c r="CJ17" i="1"/>
  <c r="CI17" i="1"/>
  <c r="CG17" i="1"/>
  <c r="CQ16" i="1"/>
  <c r="CS16" i="1" s="1"/>
  <c r="T22" i="13" s="1"/>
  <c r="CP16" i="1"/>
  <c r="CR16" i="1" s="1"/>
  <c r="T16" i="13" s="1"/>
  <c r="CL16" i="1"/>
  <c r="CJ16" i="1"/>
  <c r="CI16" i="1"/>
  <c r="CG16" i="1"/>
  <c r="CQ15" i="1"/>
  <c r="CS15" i="1" s="1"/>
  <c r="T21" i="13" s="1"/>
  <c r="CP15" i="1"/>
  <c r="CR15" i="1" s="1"/>
  <c r="T15" i="13" s="1"/>
  <c r="CL15" i="1"/>
  <c r="CJ15" i="1"/>
  <c r="CI15" i="1"/>
  <c r="CG15" i="1"/>
  <c r="CQ14" i="1"/>
  <c r="CP14" i="1"/>
  <c r="CR14" i="1" s="1"/>
  <c r="T14" i="13" s="1"/>
  <c r="CL14" i="1"/>
  <c r="CJ14" i="1"/>
  <c r="CI14" i="1"/>
  <c r="CG14" i="1"/>
  <c r="CQ9" i="1"/>
  <c r="CS9" i="1" s="1"/>
  <c r="T13" i="13" s="1"/>
  <c r="CP9" i="1"/>
  <c r="CR9" i="1" s="1"/>
  <c r="T7" i="13" s="1"/>
  <c r="CL9" i="1"/>
  <c r="CI9" i="1"/>
  <c r="CG9" i="1"/>
  <c r="CQ8" i="1"/>
  <c r="CS8" i="1" s="1"/>
  <c r="T12" i="13" s="1"/>
  <c r="CP8" i="1"/>
  <c r="CR8" i="1" s="1"/>
  <c r="T6" i="13" s="1"/>
  <c r="CL8" i="1"/>
  <c r="CI8" i="1"/>
  <c r="CG8" i="1"/>
  <c r="CQ7" i="1"/>
  <c r="CS7" i="1" s="1"/>
  <c r="T11" i="13" s="1"/>
  <c r="CP7" i="1"/>
  <c r="CR7" i="1" s="1"/>
  <c r="T5" i="13" s="1"/>
  <c r="CL7" i="1"/>
  <c r="CI7" i="1"/>
  <c r="CG7" i="1"/>
  <c r="CQ6" i="1"/>
  <c r="CS6" i="1" s="1"/>
  <c r="T10" i="13" s="1"/>
  <c r="CP6" i="1"/>
  <c r="CR6" i="1" s="1"/>
  <c r="T4" i="13" s="1"/>
  <c r="CL6" i="1"/>
  <c r="CI6" i="1"/>
  <c r="CG6" i="1"/>
  <c r="CQ5" i="1"/>
  <c r="CS5" i="1" s="1"/>
  <c r="T9" i="13" s="1"/>
  <c r="CP5" i="1"/>
  <c r="CR5" i="1" s="1"/>
  <c r="T3" i="13" s="1"/>
  <c r="CL5" i="1"/>
  <c r="CI5" i="1"/>
  <c r="CG5" i="1"/>
  <c r="CQ4" i="1"/>
  <c r="CP4" i="1"/>
  <c r="CR4" i="1" s="1"/>
  <c r="T2" i="13" s="1"/>
  <c r="CL4" i="1"/>
  <c r="CJ4" i="1"/>
  <c r="CI4" i="1"/>
  <c r="CG4" i="1"/>
  <c r="CE59" i="1"/>
  <c r="Q73" i="13" s="1"/>
  <c r="CD59" i="1"/>
  <c r="Q67" i="13" s="1"/>
  <c r="CE58" i="1"/>
  <c r="Q72" i="13" s="1"/>
  <c r="CD58" i="1"/>
  <c r="Q66" i="13" s="1"/>
  <c r="CE57" i="1"/>
  <c r="Q71" i="13" s="1"/>
  <c r="CD57" i="1"/>
  <c r="Q65" i="13" s="1"/>
  <c r="CE56" i="1"/>
  <c r="Q70" i="13" s="1"/>
  <c r="CD56" i="1"/>
  <c r="Q64" i="13" s="1"/>
  <c r="CE55" i="1"/>
  <c r="Q69" i="13" s="1"/>
  <c r="CD55" i="1"/>
  <c r="Q63" i="13" s="1"/>
  <c r="Q61" i="13"/>
  <c r="Q55" i="13"/>
  <c r="Q60" i="13"/>
  <c r="Q54" i="13"/>
  <c r="Q59" i="13"/>
  <c r="Q53" i="13"/>
  <c r="Q58" i="13"/>
  <c r="Q52" i="13"/>
  <c r="Q57" i="13"/>
  <c r="Q51" i="13"/>
  <c r="Q56" i="13"/>
  <c r="CE39" i="1"/>
  <c r="Q49" i="13" s="1"/>
  <c r="CD39" i="1"/>
  <c r="Q43" i="13" s="1"/>
  <c r="CE38" i="1"/>
  <c r="Q48" i="13" s="1"/>
  <c r="CD38" i="1"/>
  <c r="Q42" i="13" s="1"/>
  <c r="CE37" i="1"/>
  <c r="Q47" i="13" s="1"/>
  <c r="CD37" i="1"/>
  <c r="Q41" i="13" s="1"/>
  <c r="CE36" i="1"/>
  <c r="Q46" i="13" s="1"/>
  <c r="CD36" i="1"/>
  <c r="Q40" i="13" s="1"/>
  <c r="CE35" i="1"/>
  <c r="Q45" i="13" s="1"/>
  <c r="CD35" i="1"/>
  <c r="Q39" i="13" s="1"/>
  <c r="CE29" i="1"/>
  <c r="Q37" i="13" s="1"/>
  <c r="CD29" i="1"/>
  <c r="Q31" i="13" s="1"/>
  <c r="CE28" i="1"/>
  <c r="Q36" i="13" s="1"/>
  <c r="CD28" i="1"/>
  <c r="Q30" i="13" s="1"/>
  <c r="CE27" i="1"/>
  <c r="Q35" i="13" s="1"/>
  <c r="CD27" i="1"/>
  <c r="Q29" i="13" s="1"/>
  <c r="CE26" i="1"/>
  <c r="Q34" i="13" s="1"/>
  <c r="CD26" i="1"/>
  <c r="Q28" i="13" s="1"/>
  <c r="CE25" i="1"/>
  <c r="Q33" i="13" s="1"/>
  <c r="CD25" i="1"/>
  <c r="Q27" i="13" s="1"/>
  <c r="CE19" i="1"/>
  <c r="Q25" i="13" s="1"/>
  <c r="CD19" i="1"/>
  <c r="Q19" i="13" s="1"/>
  <c r="CE18" i="1"/>
  <c r="Q24" i="13" s="1"/>
  <c r="CD18" i="1"/>
  <c r="Q18" i="13" s="1"/>
  <c r="CE17" i="1"/>
  <c r="Q23" i="13" s="1"/>
  <c r="CD17" i="1"/>
  <c r="Q17" i="13" s="1"/>
  <c r="CE16" i="1"/>
  <c r="Q22" i="13" s="1"/>
  <c r="CD16" i="1"/>
  <c r="Q16" i="13" s="1"/>
  <c r="CE15" i="1"/>
  <c r="Q21" i="13" s="1"/>
  <c r="CD15" i="1"/>
  <c r="Q15" i="13" s="1"/>
  <c r="CE14" i="1"/>
  <c r="Q20" i="13" s="1"/>
  <c r="CD14" i="1"/>
  <c r="Q14" i="13" s="1"/>
  <c r="CE9" i="1"/>
  <c r="Q13" i="13" s="1"/>
  <c r="CD9" i="1"/>
  <c r="Q7" i="13" s="1"/>
  <c r="CE8" i="1"/>
  <c r="Q12" i="13" s="1"/>
  <c r="CD8" i="1"/>
  <c r="Q6" i="13" s="1"/>
  <c r="CE7" i="1"/>
  <c r="Q11" i="13" s="1"/>
  <c r="CD7" i="1"/>
  <c r="Q5" i="13" s="1"/>
  <c r="CE6" i="1"/>
  <c r="Q10" i="13" s="1"/>
  <c r="CD6" i="1"/>
  <c r="Q4" i="13" s="1"/>
  <c r="CE5" i="1"/>
  <c r="Q9" i="13" s="1"/>
  <c r="CD5" i="1"/>
  <c r="Q3" i="13" s="1"/>
  <c r="CE4" i="1"/>
  <c r="Q8" i="13" s="1"/>
  <c r="CD4" i="1"/>
  <c r="Q2" i="13" s="1"/>
  <c r="BO59" i="1"/>
  <c r="BQ59" i="1" s="1"/>
  <c r="N73" i="13" s="1"/>
  <c r="BN59" i="1"/>
  <c r="BP59" i="1" s="1"/>
  <c r="N67" i="13" s="1"/>
  <c r="BJ59" i="1"/>
  <c r="BH59" i="1"/>
  <c r="BG59" i="1"/>
  <c r="BE59" i="1"/>
  <c r="BO58" i="1"/>
  <c r="BQ58" i="1" s="1"/>
  <c r="N72" i="13" s="1"/>
  <c r="BN58" i="1"/>
  <c r="BP58" i="1" s="1"/>
  <c r="N66" i="13" s="1"/>
  <c r="BJ58" i="1"/>
  <c r="BH58" i="1"/>
  <c r="BG58" i="1"/>
  <c r="BE58" i="1"/>
  <c r="BO57" i="1"/>
  <c r="BQ57" i="1" s="1"/>
  <c r="N71" i="13" s="1"/>
  <c r="BN57" i="1"/>
  <c r="BP57" i="1" s="1"/>
  <c r="N65" i="13" s="1"/>
  <c r="BJ57" i="1"/>
  <c r="BH57" i="1"/>
  <c r="BG57" i="1"/>
  <c r="BE57" i="1"/>
  <c r="BO56" i="1"/>
  <c r="BQ56" i="1" s="1"/>
  <c r="N70" i="13" s="1"/>
  <c r="BN56" i="1"/>
  <c r="BP56" i="1" s="1"/>
  <c r="N64" i="13" s="1"/>
  <c r="BJ56" i="1"/>
  <c r="BH56" i="1"/>
  <c r="BG56" i="1"/>
  <c r="BE56" i="1"/>
  <c r="BO55" i="1"/>
  <c r="BQ55" i="1" s="1"/>
  <c r="N69" i="13" s="1"/>
  <c r="BN55" i="1"/>
  <c r="BP55" i="1" s="1"/>
  <c r="N63" i="13" s="1"/>
  <c r="BJ55" i="1"/>
  <c r="BH55" i="1"/>
  <c r="BG55" i="1"/>
  <c r="BE55" i="1"/>
  <c r="BO54" i="1"/>
  <c r="BN54" i="1"/>
  <c r="BP54" i="1" s="1"/>
  <c r="N62" i="13" s="1"/>
  <c r="BJ54" i="1"/>
  <c r="BH54" i="1"/>
  <c r="BG54" i="1"/>
  <c r="BE54" i="1"/>
  <c r="N61" i="13"/>
  <c r="N55" i="13"/>
  <c r="N60" i="13"/>
  <c r="N54" i="13"/>
  <c r="N59" i="13"/>
  <c r="N53" i="13"/>
  <c r="N58" i="13"/>
  <c r="N52" i="13"/>
  <c r="N57" i="13"/>
  <c r="N51" i="13"/>
  <c r="N50" i="13"/>
  <c r="BO39" i="1"/>
  <c r="BQ39" i="1" s="1"/>
  <c r="N49" i="13" s="1"/>
  <c r="BN39" i="1"/>
  <c r="BP39" i="1" s="1"/>
  <c r="N43" i="13" s="1"/>
  <c r="BJ39" i="1"/>
  <c r="BH39" i="1"/>
  <c r="BG39" i="1"/>
  <c r="BE39" i="1"/>
  <c r="BO38" i="1"/>
  <c r="BQ38" i="1" s="1"/>
  <c r="N48" i="13" s="1"/>
  <c r="BN38" i="1"/>
  <c r="BP38" i="1" s="1"/>
  <c r="N42" i="13" s="1"/>
  <c r="BJ38" i="1"/>
  <c r="BH38" i="1"/>
  <c r="BG38" i="1"/>
  <c r="BE38" i="1"/>
  <c r="BO37" i="1"/>
  <c r="BQ37" i="1" s="1"/>
  <c r="N47" i="13" s="1"/>
  <c r="BN37" i="1"/>
  <c r="BP37" i="1" s="1"/>
  <c r="N41" i="13" s="1"/>
  <c r="BJ37" i="1"/>
  <c r="BH37" i="1"/>
  <c r="BG37" i="1"/>
  <c r="BE37" i="1"/>
  <c r="BO36" i="1"/>
  <c r="BQ36" i="1" s="1"/>
  <c r="N46" i="13" s="1"/>
  <c r="BN36" i="1"/>
  <c r="BP36" i="1" s="1"/>
  <c r="N40" i="13" s="1"/>
  <c r="BJ36" i="1"/>
  <c r="BH36" i="1"/>
  <c r="BG36" i="1"/>
  <c r="BE36" i="1"/>
  <c r="BO35" i="1"/>
  <c r="BQ35" i="1" s="1"/>
  <c r="N45" i="13" s="1"/>
  <c r="BN35" i="1"/>
  <c r="BP35" i="1" s="1"/>
  <c r="N39" i="13" s="1"/>
  <c r="BJ35" i="1"/>
  <c r="BH35" i="1"/>
  <c r="BG35" i="1"/>
  <c r="BE35" i="1"/>
  <c r="BO34" i="1"/>
  <c r="BN34" i="1"/>
  <c r="BP34" i="1" s="1"/>
  <c r="N38" i="13" s="1"/>
  <c r="BJ34" i="1"/>
  <c r="BH34" i="1"/>
  <c r="BG34" i="1"/>
  <c r="BE34" i="1"/>
  <c r="BO29" i="1"/>
  <c r="BQ29" i="1" s="1"/>
  <c r="N37" i="13" s="1"/>
  <c r="BN29" i="1"/>
  <c r="BP29" i="1" s="1"/>
  <c r="N31" i="13" s="1"/>
  <c r="BJ29" i="1"/>
  <c r="BH29" i="1"/>
  <c r="BG29" i="1"/>
  <c r="BE29" i="1"/>
  <c r="BO28" i="1"/>
  <c r="BQ28" i="1" s="1"/>
  <c r="N36" i="13" s="1"/>
  <c r="BN28" i="1"/>
  <c r="BP28" i="1" s="1"/>
  <c r="N30" i="13" s="1"/>
  <c r="BJ28" i="1"/>
  <c r="BH28" i="1"/>
  <c r="BG28" i="1"/>
  <c r="BE28" i="1"/>
  <c r="BO27" i="1"/>
  <c r="BQ27" i="1" s="1"/>
  <c r="N35" i="13" s="1"/>
  <c r="BN27" i="1"/>
  <c r="BP27" i="1" s="1"/>
  <c r="N29" i="13" s="1"/>
  <c r="BJ27" i="1"/>
  <c r="BH27" i="1"/>
  <c r="BG27" i="1"/>
  <c r="BE27" i="1"/>
  <c r="BO26" i="1"/>
  <c r="BQ26" i="1" s="1"/>
  <c r="N34" i="13" s="1"/>
  <c r="BN26" i="1"/>
  <c r="BP26" i="1" s="1"/>
  <c r="N28" i="13" s="1"/>
  <c r="BJ26" i="1"/>
  <c r="BH26" i="1"/>
  <c r="BG26" i="1"/>
  <c r="BE26" i="1"/>
  <c r="BO25" i="1"/>
  <c r="BQ25" i="1" s="1"/>
  <c r="N33" i="13" s="1"/>
  <c r="BN25" i="1"/>
  <c r="BP25" i="1" s="1"/>
  <c r="N27" i="13" s="1"/>
  <c r="BJ25" i="1"/>
  <c r="BH25" i="1"/>
  <c r="BG25" i="1"/>
  <c r="BE25" i="1"/>
  <c r="BO24" i="1"/>
  <c r="BN24" i="1"/>
  <c r="BP24" i="1" s="1"/>
  <c r="N26" i="13" s="1"/>
  <c r="BJ24" i="1"/>
  <c r="BH24" i="1"/>
  <c r="BG24" i="1"/>
  <c r="BE24" i="1"/>
  <c r="BO19" i="1"/>
  <c r="BQ19" i="1" s="1"/>
  <c r="N25" i="13" s="1"/>
  <c r="BN19" i="1"/>
  <c r="BP19" i="1" s="1"/>
  <c r="N19" i="13" s="1"/>
  <c r="BJ19" i="1"/>
  <c r="BH19" i="1"/>
  <c r="BG19" i="1"/>
  <c r="BE19" i="1"/>
  <c r="BO18" i="1"/>
  <c r="BQ18" i="1" s="1"/>
  <c r="N24" i="13" s="1"/>
  <c r="BN18" i="1"/>
  <c r="BP18" i="1" s="1"/>
  <c r="N18" i="13" s="1"/>
  <c r="BJ18" i="1"/>
  <c r="BH18" i="1"/>
  <c r="BG18" i="1"/>
  <c r="BE18" i="1"/>
  <c r="BO17" i="1"/>
  <c r="BQ17" i="1" s="1"/>
  <c r="N23" i="13" s="1"/>
  <c r="BN17" i="1"/>
  <c r="BP17" i="1" s="1"/>
  <c r="N17" i="13" s="1"/>
  <c r="BJ17" i="1"/>
  <c r="BH17" i="1"/>
  <c r="BG17" i="1"/>
  <c r="BE17" i="1"/>
  <c r="BO16" i="1"/>
  <c r="BQ16" i="1" s="1"/>
  <c r="N22" i="13" s="1"/>
  <c r="BN16" i="1"/>
  <c r="BP16" i="1" s="1"/>
  <c r="N16" i="13" s="1"/>
  <c r="BJ16" i="1"/>
  <c r="BH16" i="1"/>
  <c r="BG16" i="1"/>
  <c r="BE16" i="1"/>
  <c r="BO15" i="1"/>
  <c r="BQ15" i="1" s="1"/>
  <c r="N21" i="13" s="1"/>
  <c r="BN15" i="1"/>
  <c r="BP15" i="1" s="1"/>
  <c r="N15" i="13" s="1"/>
  <c r="BJ15" i="1"/>
  <c r="BH15" i="1"/>
  <c r="BG15" i="1"/>
  <c r="BE15" i="1"/>
  <c r="BO14" i="1"/>
  <c r="BQ14" i="1" s="1"/>
  <c r="N20" i="13" s="1"/>
  <c r="BN14" i="1"/>
  <c r="BP14" i="1" s="1"/>
  <c r="N14" i="13" s="1"/>
  <c r="BJ14" i="1"/>
  <c r="BH14" i="1"/>
  <c r="BG14" i="1"/>
  <c r="BE14" i="1"/>
  <c r="BO9" i="1"/>
  <c r="BQ9" i="1" s="1"/>
  <c r="N13" i="13" s="1"/>
  <c r="BN9" i="1"/>
  <c r="BP9" i="1" s="1"/>
  <c r="N7" i="13" s="1"/>
  <c r="BJ9" i="1"/>
  <c r="BG9" i="1"/>
  <c r="BE9" i="1"/>
  <c r="BO8" i="1"/>
  <c r="BQ8" i="1" s="1"/>
  <c r="N12" i="13" s="1"/>
  <c r="BN8" i="1"/>
  <c r="BP8" i="1" s="1"/>
  <c r="N6" i="13" s="1"/>
  <c r="BJ8" i="1"/>
  <c r="BG8" i="1"/>
  <c r="BE8" i="1"/>
  <c r="BO7" i="1"/>
  <c r="BQ7" i="1" s="1"/>
  <c r="N11" i="13" s="1"/>
  <c r="BN7" i="1"/>
  <c r="BP7" i="1" s="1"/>
  <c r="N5" i="13" s="1"/>
  <c r="BJ7" i="1"/>
  <c r="BG7" i="1"/>
  <c r="BE7" i="1"/>
  <c r="BO6" i="1"/>
  <c r="BQ6" i="1" s="1"/>
  <c r="N10" i="13" s="1"/>
  <c r="BN6" i="1"/>
  <c r="BP6" i="1" s="1"/>
  <c r="N4" i="13" s="1"/>
  <c r="BJ6" i="1"/>
  <c r="BG6" i="1"/>
  <c r="BE6" i="1"/>
  <c r="BO5" i="1"/>
  <c r="BQ5" i="1" s="1"/>
  <c r="N9" i="13" s="1"/>
  <c r="BN5" i="1"/>
  <c r="BP5" i="1" s="1"/>
  <c r="N3" i="13" s="1"/>
  <c r="BJ5" i="1"/>
  <c r="BG5" i="1"/>
  <c r="BE5" i="1"/>
  <c r="BO4" i="1"/>
  <c r="BN4" i="1"/>
  <c r="BP4" i="1" s="1"/>
  <c r="N2" i="13" s="1"/>
  <c r="BJ4" i="1"/>
  <c r="BH4" i="1"/>
  <c r="BG4" i="1"/>
  <c r="BE4" i="1"/>
  <c r="BA59" i="1"/>
  <c r="BC59" i="1" s="1"/>
  <c r="K73" i="13" s="1"/>
  <c r="AZ59" i="1"/>
  <c r="BB59" i="1" s="1"/>
  <c r="K67" i="13" s="1"/>
  <c r="AV59" i="1"/>
  <c r="AT59" i="1"/>
  <c r="AS59" i="1"/>
  <c r="AQ59" i="1"/>
  <c r="BA58" i="1"/>
  <c r="BC58" i="1" s="1"/>
  <c r="K72" i="13" s="1"/>
  <c r="AZ58" i="1"/>
  <c r="BB58" i="1" s="1"/>
  <c r="K66" i="13" s="1"/>
  <c r="AV58" i="1"/>
  <c r="AT58" i="1"/>
  <c r="AS58" i="1"/>
  <c r="AQ58" i="1"/>
  <c r="BA57" i="1"/>
  <c r="BC57" i="1" s="1"/>
  <c r="K71" i="13" s="1"/>
  <c r="AZ57" i="1"/>
  <c r="BB57" i="1" s="1"/>
  <c r="K65" i="13" s="1"/>
  <c r="AV57" i="1"/>
  <c r="AT57" i="1"/>
  <c r="AS57" i="1"/>
  <c r="AQ57" i="1"/>
  <c r="BA56" i="1"/>
  <c r="BC56" i="1" s="1"/>
  <c r="K70" i="13" s="1"/>
  <c r="AZ56" i="1"/>
  <c r="BB56" i="1" s="1"/>
  <c r="K64" i="13" s="1"/>
  <c r="AV56" i="1"/>
  <c r="AT56" i="1"/>
  <c r="AS56" i="1"/>
  <c r="AQ56" i="1"/>
  <c r="BA55" i="1"/>
  <c r="BC55" i="1" s="1"/>
  <c r="K69" i="13" s="1"/>
  <c r="AZ55" i="1"/>
  <c r="BB55" i="1" s="1"/>
  <c r="K63" i="13" s="1"/>
  <c r="AV55" i="1"/>
  <c r="AT55" i="1"/>
  <c r="AS55" i="1"/>
  <c r="AQ55" i="1"/>
  <c r="BA54" i="1"/>
  <c r="AZ54" i="1"/>
  <c r="AV54" i="1"/>
  <c r="AT54" i="1"/>
  <c r="AS54" i="1"/>
  <c r="AQ54" i="1"/>
  <c r="K61" i="13"/>
  <c r="K55" i="13"/>
  <c r="K60" i="13"/>
  <c r="K54" i="13"/>
  <c r="K59" i="13"/>
  <c r="K53" i="13"/>
  <c r="K58" i="13"/>
  <c r="K52" i="13"/>
  <c r="K57" i="13"/>
  <c r="K51" i="13"/>
  <c r="BA39" i="1"/>
  <c r="BC39" i="1" s="1"/>
  <c r="K49" i="13" s="1"/>
  <c r="AZ39" i="1"/>
  <c r="BB39" i="1" s="1"/>
  <c r="K43" i="13" s="1"/>
  <c r="AV39" i="1"/>
  <c r="AT39" i="1"/>
  <c r="AS39" i="1"/>
  <c r="AQ39" i="1"/>
  <c r="BA38" i="1"/>
  <c r="BC38" i="1" s="1"/>
  <c r="K48" i="13" s="1"/>
  <c r="AZ38" i="1"/>
  <c r="BB38" i="1" s="1"/>
  <c r="K42" i="13" s="1"/>
  <c r="AV38" i="1"/>
  <c r="AT38" i="1"/>
  <c r="AS38" i="1"/>
  <c r="AQ38" i="1"/>
  <c r="BA37" i="1"/>
  <c r="BC37" i="1" s="1"/>
  <c r="K47" i="13" s="1"/>
  <c r="AZ37" i="1"/>
  <c r="BB37" i="1" s="1"/>
  <c r="K41" i="13" s="1"/>
  <c r="AV37" i="1"/>
  <c r="AT37" i="1"/>
  <c r="AS37" i="1"/>
  <c r="AQ37" i="1"/>
  <c r="BA36" i="1"/>
  <c r="BC36" i="1" s="1"/>
  <c r="K46" i="13" s="1"/>
  <c r="AZ36" i="1"/>
  <c r="BB36" i="1" s="1"/>
  <c r="K40" i="13" s="1"/>
  <c r="AV36" i="1"/>
  <c r="AT36" i="1"/>
  <c r="AS36" i="1"/>
  <c r="AQ36" i="1"/>
  <c r="BA35" i="1"/>
  <c r="BC35" i="1" s="1"/>
  <c r="K45" i="13" s="1"/>
  <c r="AZ35" i="1"/>
  <c r="BB35" i="1" s="1"/>
  <c r="K39" i="13" s="1"/>
  <c r="AV35" i="1"/>
  <c r="AT35" i="1"/>
  <c r="AS35" i="1"/>
  <c r="AQ35" i="1"/>
  <c r="BA34" i="1"/>
  <c r="AZ34" i="1"/>
  <c r="AV34" i="1"/>
  <c r="AT34" i="1"/>
  <c r="AS34" i="1"/>
  <c r="AQ34" i="1"/>
  <c r="BA29" i="1"/>
  <c r="BC29" i="1" s="1"/>
  <c r="K37" i="13" s="1"/>
  <c r="AZ29" i="1"/>
  <c r="BB29" i="1" s="1"/>
  <c r="K31" i="13" s="1"/>
  <c r="AV29" i="1"/>
  <c r="AT29" i="1"/>
  <c r="AS29" i="1"/>
  <c r="AQ29" i="1"/>
  <c r="BA28" i="1"/>
  <c r="BC28" i="1" s="1"/>
  <c r="K36" i="13" s="1"/>
  <c r="AZ28" i="1"/>
  <c r="BB28" i="1" s="1"/>
  <c r="K30" i="13" s="1"/>
  <c r="AV28" i="1"/>
  <c r="AT28" i="1"/>
  <c r="AS28" i="1"/>
  <c r="AQ28" i="1"/>
  <c r="BA27" i="1"/>
  <c r="BC27" i="1" s="1"/>
  <c r="K35" i="13" s="1"/>
  <c r="AZ27" i="1"/>
  <c r="BB27" i="1" s="1"/>
  <c r="K29" i="13" s="1"/>
  <c r="AV27" i="1"/>
  <c r="AT27" i="1"/>
  <c r="AS27" i="1"/>
  <c r="AQ27" i="1"/>
  <c r="BA26" i="1"/>
  <c r="BC26" i="1" s="1"/>
  <c r="K34" i="13" s="1"/>
  <c r="AZ26" i="1"/>
  <c r="BB26" i="1" s="1"/>
  <c r="K28" i="13" s="1"/>
  <c r="AV26" i="1"/>
  <c r="AT26" i="1"/>
  <c r="AS26" i="1"/>
  <c r="AQ26" i="1"/>
  <c r="BA25" i="1"/>
  <c r="BC25" i="1" s="1"/>
  <c r="K33" i="13" s="1"/>
  <c r="AZ25" i="1"/>
  <c r="BB25" i="1" s="1"/>
  <c r="K27" i="13" s="1"/>
  <c r="AV25" i="1"/>
  <c r="AT25" i="1"/>
  <c r="AS25" i="1"/>
  <c r="AQ25" i="1"/>
  <c r="BA24" i="1"/>
  <c r="AZ24" i="1"/>
  <c r="AV24" i="1"/>
  <c r="AT24" i="1"/>
  <c r="AS24" i="1"/>
  <c r="AQ24" i="1"/>
  <c r="BA19" i="1"/>
  <c r="BC19" i="1" s="1"/>
  <c r="K25" i="13" s="1"/>
  <c r="AZ19" i="1"/>
  <c r="BB19" i="1" s="1"/>
  <c r="K19" i="13" s="1"/>
  <c r="AV19" i="1"/>
  <c r="AT19" i="1"/>
  <c r="AS19" i="1"/>
  <c r="AQ19" i="1"/>
  <c r="BA18" i="1"/>
  <c r="BC18" i="1" s="1"/>
  <c r="K24" i="13" s="1"/>
  <c r="AZ18" i="1"/>
  <c r="BB18" i="1" s="1"/>
  <c r="K18" i="13" s="1"/>
  <c r="AV18" i="1"/>
  <c r="AT18" i="1"/>
  <c r="AS18" i="1"/>
  <c r="AQ18" i="1"/>
  <c r="BA17" i="1"/>
  <c r="BC17" i="1" s="1"/>
  <c r="K23" i="13" s="1"/>
  <c r="AZ17" i="1"/>
  <c r="BB17" i="1" s="1"/>
  <c r="K17" i="13" s="1"/>
  <c r="AV17" i="1"/>
  <c r="AT17" i="1"/>
  <c r="AS17" i="1"/>
  <c r="AQ17" i="1"/>
  <c r="BA16" i="1"/>
  <c r="BC16" i="1" s="1"/>
  <c r="K22" i="13" s="1"/>
  <c r="AZ16" i="1"/>
  <c r="BB16" i="1" s="1"/>
  <c r="K16" i="13" s="1"/>
  <c r="AV16" i="1"/>
  <c r="AT16" i="1"/>
  <c r="AS16" i="1"/>
  <c r="AQ16" i="1"/>
  <c r="BA15" i="1"/>
  <c r="BC15" i="1" s="1"/>
  <c r="K21" i="13" s="1"/>
  <c r="AZ15" i="1"/>
  <c r="BB15" i="1" s="1"/>
  <c r="K15" i="13" s="1"/>
  <c r="AV15" i="1"/>
  <c r="AT15" i="1"/>
  <c r="AS15" i="1"/>
  <c r="AQ15" i="1"/>
  <c r="BA14" i="1"/>
  <c r="AZ14" i="1"/>
  <c r="AV14" i="1"/>
  <c r="AT14" i="1"/>
  <c r="AS14" i="1"/>
  <c r="AQ14" i="1"/>
  <c r="BA9" i="1"/>
  <c r="BC9" i="1" s="1"/>
  <c r="K13" i="13" s="1"/>
  <c r="AZ9" i="1"/>
  <c r="BB9" i="1" s="1"/>
  <c r="K7" i="13" s="1"/>
  <c r="AV9" i="1"/>
  <c r="AS9" i="1"/>
  <c r="AQ9" i="1"/>
  <c r="BA8" i="1"/>
  <c r="BC8" i="1" s="1"/>
  <c r="K12" i="13" s="1"/>
  <c r="AZ8" i="1"/>
  <c r="BB8" i="1" s="1"/>
  <c r="K6" i="13" s="1"/>
  <c r="AV8" i="1"/>
  <c r="AS8" i="1"/>
  <c r="AQ8" i="1"/>
  <c r="BA7" i="1"/>
  <c r="BC7" i="1" s="1"/>
  <c r="K11" i="13" s="1"/>
  <c r="AZ7" i="1"/>
  <c r="BB7" i="1" s="1"/>
  <c r="K5" i="13" s="1"/>
  <c r="AV7" i="1"/>
  <c r="AS7" i="1"/>
  <c r="AQ7" i="1"/>
  <c r="BA6" i="1"/>
  <c r="BC6" i="1" s="1"/>
  <c r="K10" i="13" s="1"/>
  <c r="AZ6" i="1"/>
  <c r="BB6" i="1" s="1"/>
  <c r="K4" i="13" s="1"/>
  <c r="AV6" i="1"/>
  <c r="AS6" i="1"/>
  <c r="AQ6" i="1"/>
  <c r="BA5" i="1"/>
  <c r="BC5" i="1" s="1"/>
  <c r="K9" i="13" s="1"/>
  <c r="AZ5" i="1"/>
  <c r="BB5" i="1" s="1"/>
  <c r="K3" i="13" s="1"/>
  <c r="AV5" i="1"/>
  <c r="AS5" i="1"/>
  <c r="AQ5" i="1"/>
  <c r="BA4" i="1"/>
  <c r="BC4" i="1" s="1"/>
  <c r="K8" i="13" s="1"/>
  <c r="AZ4" i="1"/>
  <c r="AV4" i="1"/>
  <c r="AT4" i="1"/>
  <c r="AS4" i="1"/>
  <c r="AQ4" i="1"/>
  <c r="AM59" i="1"/>
  <c r="AO59" i="1" s="1"/>
  <c r="H73" i="13" s="1"/>
  <c r="AL59" i="1"/>
  <c r="AN59" i="1" s="1"/>
  <c r="H67" i="13" s="1"/>
  <c r="AH59" i="1"/>
  <c r="AF59" i="1"/>
  <c r="AE59" i="1"/>
  <c r="AC59" i="1"/>
  <c r="AM58" i="1"/>
  <c r="AO58" i="1" s="1"/>
  <c r="H72" i="13" s="1"/>
  <c r="AL58" i="1"/>
  <c r="AN58" i="1" s="1"/>
  <c r="H66" i="13" s="1"/>
  <c r="AH58" i="1"/>
  <c r="AF58" i="1"/>
  <c r="AE58" i="1"/>
  <c r="AC58" i="1"/>
  <c r="AM57" i="1"/>
  <c r="AO57" i="1" s="1"/>
  <c r="H71" i="13" s="1"/>
  <c r="AL57" i="1"/>
  <c r="AN57" i="1" s="1"/>
  <c r="H65" i="13" s="1"/>
  <c r="AH57" i="1"/>
  <c r="AF57" i="1"/>
  <c r="AE57" i="1"/>
  <c r="AC57" i="1"/>
  <c r="AM56" i="1"/>
  <c r="AO56" i="1" s="1"/>
  <c r="H70" i="13" s="1"/>
  <c r="AL56" i="1"/>
  <c r="AN56" i="1" s="1"/>
  <c r="H64" i="13" s="1"/>
  <c r="AH56" i="1"/>
  <c r="AF56" i="1"/>
  <c r="AE56" i="1"/>
  <c r="AC56" i="1"/>
  <c r="AM55" i="1"/>
  <c r="AO55" i="1" s="1"/>
  <c r="H69" i="13" s="1"/>
  <c r="AL55" i="1"/>
  <c r="AN55" i="1" s="1"/>
  <c r="H63" i="13" s="1"/>
  <c r="AH55" i="1"/>
  <c r="AF55" i="1"/>
  <c r="AE55" i="1"/>
  <c r="AC55" i="1"/>
  <c r="AM54" i="1"/>
  <c r="AO54" i="1" s="1"/>
  <c r="H68" i="13" s="1"/>
  <c r="AL54" i="1"/>
  <c r="AH54" i="1"/>
  <c r="AF54" i="1"/>
  <c r="AE54" i="1"/>
  <c r="AC54" i="1"/>
  <c r="H61" i="13"/>
  <c r="H55" i="13"/>
  <c r="H60" i="13"/>
  <c r="H54" i="13"/>
  <c r="H59" i="13"/>
  <c r="H53" i="13"/>
  <c r="H58" i="13"/>
  <c r="H52" i="13"/>
  <c r="H57" i="13"/>
  <c r="H51" i="13"/>
  <c r="H56" i="13"/>
  <c r="AM39" i="1"/>
  <c r="AO39" i="1" s="1"/>
  <c r="H49" i="13" s="1"/>
  <c r="AL39" i="1"/>
  <c r="AN39" i="1" s="1"/>
  <c r="H43" i="13" s="1"/>
  <c r="AH39" i="1"/>
  <c r="AF39" i="1"/>
  <c r="AE39" i="1"/>
  <c r="AC39" i="1"/>
  <c r="AM38" i="1"/>
  <c r="AO38" i="1" s="1"/>
  <c r="H48" i="13" s="1"/>
  <c r="AL38" i="1"/>
  <c r="AN38" i="1" s="1"/>
  <c r="H42" i="13" s="1"/>
  <c r="AH38" i="1"/>
  <c r="AF38" i="1"/>
  <c r="AE38" i="1"/>
  <c r="AC38" i="1"/>
  <c r="AM37" i="1"/>
  <c r="AO37" i="1" s="1"/>
  <c r="H47" i="13" s="1"/>
  <c r="AL37" i="1"/>
  <c r="AN37" i="1" s="1"/>
  <c r="H41" i="13" s="1"/>
  <c r="AH37" i="1"/>
  <c r="AF37" i="1"/>
  <c r="AE37" i="1"/>
  <c r="AC37" i="1"/>
  <c r="AM36" i="1"/>
  <c r="AO36" i="1" s="1"/>
  <c r="H46" i="13" s="1"/>
  <c r="AL36" i="1"/>
  <c r="AN36" i="1" s="1"/>
  <c r="H40" i="13" s="1"/>
  <c r="AH36" i="1"/>
  <c r="AF36" i="1"/>
  <c r="AE36" i="1"/>
  <c r="AC36" i="1"/>
  <c r="AM35" i="1"/>
  <c r="AO35" i="1" s="1"/>
  <c r="H45" i="13" s="1"/>
  <c r="AL35" i="1"/>
  <c r="AN35" i="1" s="1"/>
  <c r="H39" i="13" s="1"/>
  <c r="AH35" i="1"/>
  <c r="AF35" i="1"/>
  <c r="AE35" i="1"/>
  <c r="AC35" i="1"/>
  <c r="AM34" i="1"/>
  <c r="AO34" i="1" s="1"/>
  <c r="H44" i="13" s="1"/>
  <c r="AL34" i="1"/>
  <c r="AH34" i="1"/>
  <c r="AF34" i="1"/>
  <c r="AE34" i="1"/>
  <c r="AC34" i="1"/>
  <c r="AM29" i="1"/>
  <c r="AO29" i="1" s="1"/>
  <c r="H37" i="13" s="1"/>
  <c r="AL29" i="1"/>
  <c r="AN29" i="1" s="1"/>
  <c r="H31" i="13" s="1"/>
  <c r="AH29" i="1"/>
  <c r="AF29" i="1"/>
  <c r="AE29" i="1"/>
  <c r="AC29" i="1"/>
  <c r="AM28" i="1"/>
  <c r="AO28" i="1" s="1"/>
  <c r="H36" i="13" s="1"/>
  <c r="AL28" i="1"/>
  <c r="AN28" i="1" s="1"/>
  <c r="H30" i="13" s="1"/>
  <c r="AH28" i="1"/>
  <c r="AF28" i="1"/>
  <c r="AE28" i="1"/>
  <c r="AC28" i="1"/>
  <c r="AM27" i="1"/>
  <c r="AO27" i="1" s="1"/>
  <c r="H35" i="13" s="1"/>
  <c r="AL27" i="1"/>
  <c r="AN27" i="1" s="1"/>
  <c r="H29" i="13" s="1"/>
  <c r="AH27" i="1"/>
  <c r="AF27" i="1"/>
  <c r="AE27" i="1"/>
  <c r="AC27" i="1"/>
  <c r="AM26" i="1"/>
  <c r="AO26" i="1" s="1"/>
  <c r="H34" i="13" s="1"/>
  <c r="AL26" i="1"/>
  <c r="AN26" i="1" s="1"/>
  <c r="H28" i="13" s="1"/>
  <c r="AH26" i="1"/>
  <c r="AF26" i="1"/>
  <c r="AE26" i="1"/>
  <c r="AC26" i="1"/>
  <c r="AM25" i="1"/>
  <c r="AO25" i="1" s="1"/>
  <c r="H33" i="13" s="1"/>
  <c r="AL25" i="1"/>
  <c r="AN25" i="1" s="1"/>
  <c r="H27" i="13" s="1"/>
  <c r="AH25" i="1"/>
  <c r="AF25" i="1"/>
  <c r="AE25" i="1"/>
  <c r="AC25" i="1"/>
  <c r="AM24" i="1"/>
  <c r="AO24" i="1" s="1"/>
  <c r="H32" i="13" s="1"/>
  <c r="AL24" i="1"/>
  <c r="AH24" i="1"/>
  <c r="AF24" i="1"/>
  <c r="AE24" i="1"/>
  <c r="AC24" i="1"/>
  <c r="AM19" i="1"/>
  <c r="AO19" i="1" s="1"/>
  <c r="H25" i="13" s="1"/>
  <c r="AL19" i="1"/>
  <c r="AN19" i="1" s="1"/>
  <c r="H19" i="13" s="1"/>
  <c r="AH19" i="1"/>
  <c r="AF19" i="1"/>
  <c r="AE19" i="1"/>
  <c r="AC19" i="1"/>
  <c r="AM18" i="1"/>
  <c r="AO18" i="1" s="1"/>
  <c r="H24" i="13" s="1"/>
  <c r="AL18" i="1"/>
  <c r="AN18" i="1" s="1"/>
  <c r="H18" i="13" s="1"/>
  <c r="AH18" i="1"/>
  <c r="AF18" i="1"/>
  <c r="AE18" i="1"/>
  <c r="AC18" i="1"/>
  <c r="AM17" i="1"/>
  <c r="AO17" i="1" s="1"/>
  <c r="H23" i="13" s="1"/>
  <c r="AL17" i="1"/>
  <c r="AN17" i="1" s="1"/>
  <c r="H17" i="13" s="1"/>
  <c r="AH17" i="1"/>
  <c r="AF17" i="1"/>
  <c r="AE17" i="1"/>
  <c r="AC17" i="1"/>
  <c r="AM16" i="1"/>
  <c r="AO16" i="1" s="1"/>
  <c r="H22" i="13" s="1"/>
  <c r="AL16" i="1"/>
  <c r="AN16" i="1" s="1"/>
  <c r="H16" i="13" s="1"/>
  <c r="AH16" i="1"/>
  <c r="AF16" i="1"/>
  <c r="AE16" i="1"/>
  <c r="AC16" i="1"/>
  <c r="AM15" i="1"/>
  <c r="AO15" i="1" s="1"/>
  <c r="H21" i="13" s="1"/>
  <c r="AL15" i="1"/>
  <c r="AN15" i="1" s="1"/>
  <c r="H15" i="13" s="1"/>
  <c r="AH15" i="1"/>
  <c r="AF15" i="1"/>
  <c r="AE15" i="1"/>
  <c r="AC15" i="1"/>
  <c r="AM14" i="1"/>
  <c r="AO14" i="1" s="1"/>
  <c r="H20" i="13" s="1"/>
  <c r="AL14" i="1"/>
  <c r="AN14" i="1" s="1"/>
  <c r="H14" i="13" s="1"/>
  <c r="AH14" i="1"/>
  <c r="AF14" i="1"/>
  <c r="AE14" i="1"/>
  <c r="AC14" i="1"/>
  <c r="AM9" i="1"/>
  <c r="AO9" i="1" s="1"/>
  <c r="H13" i="13" s="1"/>
  <c r="AL9" i="1"/>
  <c r="AN9" i="1" s="1"/>
  <c r="H7" i="13" s="1"/>
  <c r="AH9" i="1"/>
  <c r="AE9" i="1"/>
  <c r="AC9" i="1"/>
  <c r="AM8" i="1"/>
  <c r="AO8" i="1" s="1"/>
  <c r="H12" i="13" s="1"/>
  <c r="AL8" i="1"/>
  <c r="AN8" i="1" s="1"/>
  <c r="H6" i="13" s="1"/>
  <c r="AH8" i="1"/>
  <c r="AE8" i="1"/>
  <c r="AC8" i="1"/>
  <c r="AM7" i="1"/>
  <c r="AO7" i="1" s="1"/>
  <c r="H11" i="13" s="1"/>
  <c r="AL7" i="1"/>
  <c r="AN7" i="1" s="1"/>
  <c r="H5" i="13" s="1"/>
  <c r="AH7" i="1"/>
  <c r="AE7" i="1"/>
  <c r="AC7" i="1"/>
  <c r="AM6" i="1"/>
  <c r="AO6" i="1" s="1"/>
  <c r="H10" i="13" s="1"/>
  <c r="AL6" i="1"/>
  <c r="AN6" i="1" s="1"/>
  <c r="H4" i="13" s="1"/>
  <c r="AH6" i="1"/>
  <c r="AE6" i="1"/>
  <c r="AC6" i="1"/>
  <c r="AM5" i="1"/>
  <c r="AO5" i="1" s="1"/>
  <c r="H9" i="13" s="1"/>
  <c r="AL5" i="1"/>
  <c r="AN5" i="1" s="1"/>
  <c r="H3" i="13" s="1"/>
  <c r="AH5" i="1"/>
  <c r="AE5" i="1"/>
  <c r="AC5" i="1"/>
  <c r="AM4" i="1"/>
  <c r="AO4" i="1" s="1"/>
  <c r="H8" i="13" s="1"/>
  <c r="AL4" i="1"/>
  <c r="AN4" i="1" s="1"/>
  <c r="H2" i="13" s="1"/>
  <c r="AH4" i="1"/>
  <c r="AE4" i="1"/>
  <c r="AC4" i="1"/>
  <c r="AA59" i="1"/>
  <c r="E73" i="13" s="1"/>
  <c r="Z59" i="1"/>
  <c r="E67" i="13" s="1"/>
  <c r="AA58" i="1"/>
  <c r="E72" i="13" s="1"/>
  <c r="Z58" i="1"/>
  <c r="E66" i="13" s="1"/>
  <c r="AA57" i="1"/>
  <c r="E71" i="13" s="1"/>
  <c r="Z57" i="1"/>
  <c r="E65" i="13" s="1"/>
  <c r="AA56" i="1"/>
  <c r="E70" i="13" s="1"/>
  <c r="Z56" i="1"/>
  <c r="E64" i="13" s="1"/>
  <c r="AA55" i="1"/>
  <c r="E69" i="13" s="1"/>
  <c r="Z55" i="1"/>
  <c r="E63" i="13" s="1"/>
  <c r="Z54" i="1"/>
  <c r="E62" i="13" s="1"/>
  <c r="E61" i="13"/>
  <c r="E55" i="13"/>
  <c r="E60" i="13"/>
  <c r="E54" i="13"/>
  <c r="E59" i="13"/>
  <c r="E53" i="13"/>
  <c r="E58" i="13"/>
  <c r="E52" i="13"/>
  <c r="E57" i="13"/>
  <c r="E51" i="13"/>
  <c r="E50" i="13"/>
  <c r="AA39" i="1"/>
  <c r="E49" i="13" s="1"/>
  <c r="Z39" i="1"/>
  <c r="E43" i="13" s="1"/>
  <c r="AA38" i="1"/>
  <c r="E48" i="13" s="1"/>
  <c r="Z38" i="1"/>
  <c r="E42" i="13" s="1"/>
  <c r="AA37" i="1"/>
  <c r="E47" i="13" s="1"/>
  <c r="Z37" i="1"/>
  <c r="E41" i="13" s="1"/>
  <c r="AA36" i="1"/>
  <c r="E46" i="13" s="1"/>
  <c r="Z36" i="1"/>
  <c r="E40" i="13" s="1"/>
  <c r="AA35" i="1"/>
  <c r="E45" i="13" s="1"/>
  <c r="Z35" i="1"/>
  <c r="E39" i="13" s="1"/>
  <c r="Z34" i="1"/>
  <c r="E38" i="13" s="1"/>
  <c r="AA29" i="1"/>
  <c r="E37" i="13" s="1"/>
  <c r="Z29" i="1"/>
  <c r="E31" i="13" s="1"/>
  <c r="AA28" i="1"/>
  <c r="E36" i="13" s="1"/>
  <c r="Z28" i="1"/>
  <c r="E30" i="13" s="1"/>
  <c r="AA27" i="1"/>
  <c r="E35" i="13" s="1"/>
  <c r="Z27" i="1"/>
  <c r="E29" i="13" s="1"/>
  <c r="AA26" i="1"/>
  <c r="E34" i="13" s="1"/>
  <c r="Z26" i="1"/>
  <c r="E28" i="13" s="1"/>
  <c r="AA25" i="1"/>
  <c r="E33" i="13" s="1"/>
  <c r="Z25" i="1"/>
  <c r="E27" i="13" s="1"/>
  <c r="Z24" i="1"/>
  <c r="E26" i="13" s="1"/>
  <c r="AA19" i="1"/>
  <c r="E25" i="13" s="1"/>
  <c r="Z19" i="1"/>
  <c r="E19" i="13" s="1"/>
  <c r="AA18" i="1"/>
  <c r="E24" i="13" s="1"/>
  <c r="Z18" i="1"/>
  <c r="E18" i="13" s="1"/>
  <c r="AA17" i="1"/>
  <c r="E23" i="13" s="1"/>
  <c r="Z17" i="1"/>
  <c r="E17" i="13" s="1"/>
  <c r="AA16" i="1"/>
  <c r="E22" i="13" s="1"/>
  <c r="Z16" i="1"/>
  <c r="E16" i="13" s="1"/>
  <c r="AA15" i="1"/>
  <c r="E21" i="13" s="1"/>
  <c r="Z15" i="1"/>
  <c r="E15" i="13" s="1"/>
  <c r="Z14" i="1"/>
  <c r="E14" i="13" s="1"/>
  <c r="AA9" i="1"/>
  <c r="E13" i="13" s="1"/>
  <c r="Z9" i="1"/>
  <c r="E7" i="13" s="1"/>
  <c r="AA8" i="1"/>
  <c r="E12" i="13" s="1"/>
  <c r="Z8" i="1"/>
  <c r="E6" i="13" s="1"/>
  <c r="AA7" i="1"/>
  <c r="E11" i="13" s="1"/>
  <c r="Z7" i="1"/>
  <c r="E5" i="13" s="1"/>
  <c r="AA6" i="1"/>
  <c r="E10" i="13" s="1"/>
  <c r="Z6" i="1"/>
  <c r="E4" i="13" s="1"/>
  <c r="AA5" i="1"/>
  <c r="E9" i="13" s="1"/>
  <c r="Z5" i="1"/>
  <c r="E3" i="13" s="1"/>
  <c r="AA4" i="1"/>
  <c r="E8" i="13" s="1"/>
  <c r="Z4" i="1"/>
  <c r="E2" i="13" s="1"/>
  <c r="F59" i="1"/>
  <c r="F58" i="1"/>
  <c r="F57" i="1"/>
  <c r="F56" i="1"/>
  <c r="F55" i="1"/>
  <c r="F54" i="1"/>
  <c r="F39" i="1"/>
  <c r="F38" i="1"/>
  <c r="F37" i="1"/>
  <c r="F36" i="1"/>
  <c r="F35" i="1"/>
  <c r="F34" i="1"/>
  <c r="F29" i="1"/>
  <c r="F28" i="1"/>
  <c r="F27" i="1"/>
  <c r="F26" i="1"/>
  <c r="F25" i="1"/>
  <c r="F24" i="1"/>
  <c r="F19" i="1"/>
  <c r="F18" i="1"/>
  <c r="F17" i="1"/>
  <c r="F16" i="1"/>
  <c r="F15" i="1"/>
  <c r="F14" i="1"/>
  <c r="F5" i="1"/>
  <c r="F6" i="1"/>
  <c r="F7" i="1"/>
  <c r="F8" i="1"/>
  <c r="F9" i="1"/>
  <c r="F4" i="1"/>
  <c r="A55" i="1"/>
  <c r="C55" i="1"/>
  <c r="D55" i="1"/>
  <c r="A56" i="1"/>
  <c r="C56" i="1"/>
  <c r="D56" i="1"/>
  <c r="A57" i="1"/>
  <c r="C57" i="1"/>
  <c r="D57" i="1"/>
  <c r="A58" i="1"/>
  <c r="C58" i="1"/>
  <c r="D58" i="1"/>
  <c r="A59" i="1"/>
  <c r="C59" i="1"/>
  <c r="D59" i="1"/>
  <c r="A35" i="1"/>
  <c r="C35" i="1"/>
  <c r="D35" i="1"/>
  <c r="A36" i="1"/>
  <c r="C36" i="1"/>
  <c r="D36" i="1"/>
  <c r="A37" i="1"/>
  <c r="C37" i="1"/>
  <c r="D37" i="1"/>
  <c r="A38" i="1"/>
  <c r="C38" i="1"/>
  <c r="D38" i="1"/>
  <c r="A39" i="1"/>
  <c r="C39" i="1"/>
  <c r="D39" i="1"/>
  <c r="A25" i="1"/>
  <c r="C25" i="1"/>
  <c r="D25" i="1"/>
  <c r="A26" i="1"/>
  <c r="C26" i="1"/>
  <c r="D26" i="1"/>
  <c r="A27" i="1"/>
  <c r="C27" i="1"/>
  <c r="D27" i="1"/>
  <c r="A28" i="1"/>
  <c r="C28" i="1"/>
  <c r="D28" i="1"/>
  <c r="A29" i="1"/>
  <c r="C29" i="1"/>
  <c r="D29" i="1"/>
  <c r="A15" i="1"/>
  <c r="C15" i="1"/>
  <c r="D15" i="1"/>
  <c r="A16" i="1"/>
  <c r="C16" i="1"/>
  <c r="D16" i="1"/>
  <c r="A17" i="1"/>
  <c r="C17" i="1"/>
  <c r="D17" i="1"/>
  <c r="A18" i="1"/>
  <c r="C18" i="1"/>
  <c r="A19" i="1"/>
  <c r="C19" i="1"/>
  <c r="D19" i="1"/>
  <c r="D54" i="1"/>
  <c r="C54" i="1"/>
  <c r="A54" i="1"/>
  <c r="D14" i="1"/>
  <c r="C14" i="1"/>
  <c r="A14" i="1"/>
  <c r="D34" i="1"/>
  <c r="C34" i="1"/>
  <c r="A34" i="1"/>
  <c r="D501" i="8" l="1"/>
  <c r="D509" i="8"/>
  <c r="D517" i="8"/>
  <c r="D525" i="8"/>
  <c r="D533" i="8"/>
  <c r="D541" i="8"/>
  <c r="D496" i="8"/>
  <c r="D504" i="8"/>
  <c r="D512" i="8"/>
  <c r="D520" i="8"/>
  <c r="D528" i="8"/>
  <c r="D536" i="8"/>
  <c r="D544" i="8"/>
  <c r="D499" i="8"/>
  <c r="D507" i="8"/>
  <c r="D515" i="8"/>
  <c r="D523" i="8"/>
  <c r="D531" i="8"/>
  <c r="D539" i="8"/>
  <c r="D547" i="8"/>
  <c r="D60" i="8"/>
  <c r="D502" i="8"/>
  <c r="D510" i="8"/>
  <c r="D518" i="8"/>
  <c r="D526" i="8"/>
  <c r="D534" i="8"/>
  <c r="D542" i="8"/>
  <c r="D497" i="8"/>
  <c r="D505" i="8"/>
  <c r="D513" i="8"/>
  <c r="D521" i="8"/>
  <c r="D529" i="8"/>
  <c r="D537" i="8"/>
  <c r="D545" i="8"/>
  <c r="D500" i="8"/>
  <c r="D508" i="8"/>
  <c r="D516" i="8"/>
  <c r="D524" i="8"/>
  <c r="D532" i="8"/>
  <c r="D540" i="8"/>
  <c r="D548" i="8"/>
  <c r="D92" i="8"/>
  <c r="D498" i="8"/>
  <c r="D506" i="8"/>
  <c r="D514" i="8"/>
  <c r="D522" i="8"/>
  <c r="D530" i="8"/>
  <c r="D538" i="8"/>
  <c r="D546" i="8"/>
  <c r="D535" i="8"/>
  <c r="D552" i="8"/>
  <c r="D560" i="8"/>
  <c r="D568" i="8"/>
  <c r="D576" i="8"/>
  <c r="D584" i="8"/>
  <c r="D592" i="8"/>
  <c r="D104" i="8"/>
  <c r="D555" i="8"/>
  <c r="D563" i="8"/>
  <c r="D571" i="8"/>
  <c r="D579" i="8"/>
  <c r="D587" i="8"/>
  <c r="D595" i="8"/>
  <c r="D519" i="8"/>
  <c r="D550" i="8"/>
  <c r="D558" i="8"/>
  <c r="D566" i="8"/>
  <c r="D574" i="8"/>
  <c r="D582" i="8"/>
  <c r="D590" i="8"/>
  <c r="D598" i="8"/>
  <c r="D543" i="8"/>
  <c r="D553" i="8"/>
  <c r="D561" i="8"/>
  <c r="D569" i="8"/>
  <c r="D577" i="8"/>
  <c r="D585" i="8"/>
  <c r="D593" i="8"/>
  <c r="D503" i="8"/>
  <c r="D556" i="8"/>
  <c r="D564" i="8"/>
  <c r="D572" i="8"/>
  <c r="D580" i="8"/>
  <c r="D588" i="8"/>
  <c r="D596" i="8"/>
  <c r="D527" i="8"/>
  <c r="D551" i="8"/>
  <c r="D559" i="8"/>
  <c r="D567" i="8"/>
  <c r="D575" i="8"/>
  <c r="D583" i="8"/>
  <c r="D591" i="8"/>
  <c r="D599" i="8"/>
  <c r="D511" i="8"/>
  <c r="D549" i="8"/>
  <c r="D557" i="8"/>
  <c r="D565" i="8"/>
  <c r="D573" i="8"/>
  <c r="D581" i="8"/>
  <c r="D589" i="8"/>
  <c r="D597" i="8"/>
  <c r="D554" i="8"/>
  <c r="D578" i="8"/>
  <c r="D562" i="8"/>
  <c r="D586" i="8"/>
  <c r="D594" i="8"/>
  <c r="D570" i="8"/>
  <c r="D366" i="8"/>
  <c r="D493" i="8"/>
  <c r="D494" i="8"/>
  <c r="D311" i="8"/>
  <c r="D254" i="8"/>
  <c r="E92" i="8"/>
  <c r="E498" i="8"/>
  <c r="E506" i="8"/>
  <c r="E514" i="8"/>
  <c r="E522" i="8"/>
  <c r="E530" i="8"/>
  <c r="E538" i="8"/>
  <c r="E546" i="8"/>
  <c r="E97" i="8"/>
  <c r="E501" i="8"/>
  <c r="E509" i="8"/>
  <c r="E517" i="8"/>
  <c r="E525" i="8"/>
  <c r="E533" i="8"/>
  <c r="E541" i="8"/>
  <c r="E119" i="8"/>
  <c r="E496" i="8"/>
  <c r="E504" i="8"/>
  <c r="E512" i="8"/>
  <c r="E520" i="8"/>
  <c r="E528" i="8"/>
  <c r="E536" i="8"/>
  <c r="E544" i="8"/>
  <c r="E29" i="8"/>
  <c r="E499" i="8"/>
  <c r="E507" i="8"/>
  <c r="E515" i="8"/>
  <c r="E523" i="8"/>
  <c r="E531" i="8"/>
  <c r="E539" i="8"/>
  <c r="E547" i="8"/>
  <c r="E60" i="8"/>
  <c r="E502" i="8"/>
  <c r="E510" i="8"/>
  <c r="E518" i="8"/>
  <c r="E526" i="8"/>
  <c r="E534" i="8"/>
  <c r="E542" i="8"/>
  <c r="E75" i="8"/>
  <c r="E497" i="8"/>
  <c r="E505" i="8"/>
  <c r="E513" i="8"/>
  <c r="E521" i="8"/>
  <c r="E529" i="8"/>
  <c r="E537" i="8"/>
  <c r="E545" i="8"/>
  <c r="E73" i="8"/>
  <c r="E104" i="8"/>
  <c r="E503" i="8"/>
  <c r="E511" i="8"/>
  <c r="E519" i="8"/>
  <c r="E527" i="8"/>
  <c r="E535" i="8"/>
  <c r="E543" i="8"/>
  <c r="E500" i="8"/>
  <c r="E549" i="8"/>
  <c r="E557" i="8"/>
  <c r="E565" i="8"/>
  <c r="E573" i="8"/>
  <c r="E581" i="8"/>
  <c r="E589" i="8"/>
  <c r="E597" i="8"/>
  <c r="E524" i="8"/>
  <c r="E552" i="8"/>
  <c r="E560" i="8"/>
  <c r="E568" i="8"/>
  <c r="E576" i="8"/>
  <c r="E584" i="8"/>
  <c r="E592" i="8"/>
  <c r="E555" i="8"/>
  <c r="E563" i="8"/>
  <c r="E571" i="8"/>
  <c r="E579" i="8"/>
  <c r="E587" i="8"/>
  <c r="E595" i="8"/>
  <c r="E508" i="8"/>
  <c r="E548" i="8"/>
  <c r="E550" i="8"/>
  <c r="E558" i="8"/>
  <c r="E566" i="8"/>
  <c r="E574" i="8"/>
  <c r="E582" i="8"/>
  <c r="E590" i="8"/>
  <c r="E598" i="8"/>
  <c r="E532" i="8"/>
  <c r="E553" i="8"/>
  <c r="E561" i="8"/>
  <c r="E569" i="8"/>
  <c r="E577" i="8"/>
  <c r="E585" i="8"/>
  <c r="E593" i="8"/>
  <c r="E80" i="8"/>
  <c r="E556" i="8"/>
  <c r="E564" i="8"/>
  <c r="E572" i="8"/>
  <c r="E580" i="8"/>
  <c r="E588" i="8"/>
  <c r="E596" i="8"/>
  <c r="E540" i="8"/>
  <c r="E554" i="8"/>
  <c r="E562" i="8"/>
  <c r="E570" i="8"/>
  <c r="E578" i="8"/>
  <c r="E586" i="8"/>
  <c r="E594" i="8"/>
  <c r="E583" i="8"/>
  <c r="E567" i="8"/>
  <c r="E516" i="8"/>
  <c r="E591" i="8"/>
  <c r="E551" i="8"/>
  <c r="E575" i="8"/>
  <c r="E559" i="8"/>
  <c r="E599" i="8"/>
  <c r="E311" i="8"/>
  <c r="E254" i="8"/>
  <c r="E93" i="8"/>
  <c r="E366" i="8"/>
  <c r="E493" i="8"/>
  <c r="E494" i="8"/>
  <c r="F73" i="8"/>
  <c r="F104" i="8"/>
  <c r="F503" i="8"/>
  <c r="F511" i="8"/>
  <c r="F519" i="8"/>
  <c r="F527" i="8"/>
  <c r="F535" i="8"/>
  <c r="F543" i="8"/>
  <c r="F92" i="8"/>
  <c r="F498" i="8"/>
  <c r="F506" i="8"/>
  <c r="F514" i="8"/>
  <c r="F522" i="8"/>
  <c r="F530" i="8"/>
  <c r="F538" i="8"/>
  <c r="F546" i="8"/>
  <c r="F97" i="8"/>
  <c r="F501" i="8"/>
  <c r="F509" i="8"/>
  <c r="F517" i="8"/>
  <c r="F525" i="8"/>
  <c r="F533" i="8"/>
  <c r="F541" i="8"/>
  <c r="F119" i="8"/>
  <c r="F496" i="8"/>
  <c r="F504" i="8"/>
  <c r="F512" i="8"/>
  <c r="F520" i="8"/>
  <c r="F528" i="8"/>
  <c r="F536" i="8"/>
  <c r="F544" i="8"/>
  <c r="F29" i="8"/>
  <c r="F499" i="8"/>
  <c r="F507" i="8"/>
  <c r="F515" i="8"/>
  <c r="F523" i="8"/>
  <c r="F531" i="8"/>
  <c r="F539" i="8"/>
  <c r="F547" i="8"/>
  <c r="F60" i="8"/>
  <c r="F502" i="8"/>
  <c r="F510" i="8"/>
  <c r="F518" i="8"/>
  <c r="F526" i="8"/>
  <c r="F534" i="8"/>
  <c r="F542" i="8"/>
  <c r="F80" i="8"/>
  <c r="F500" i="8"/>
  <c r="F508" i="8"/>
  <c r="F516" i="8"/>
  <c r="F524" i="8"/>
  <c r="F532" i="8"/>
  <c r="F540" i="8"/>
  <c r="F548" i="8"/>
  <c r="F529" i="8"/>
  <c r="F554" i="8"/>
  <c r="F562" i="8"/>
  <c r="F570" i="8"/>
  <c r="F578" i="8"/>
  <c r="F586" i="8"/>
  <c r="F594" i="8"/>
  <c r="F75" i="8"/>
  <c r="F549" i="8"/>
  <c r="F557" i="8"/>
  <c r="F565" i="8"/>
  <c r="F573" i="8"/>
  <c r="F581" i="8"/>
  <c r="F589" i="8"/>
  <c r="F597" i="8"/>
  <c r="F513" i="8"/>
  <c r="F552" i="8"/>
  <c r="F560" i="8"/>
  <c r="F568" i="8"/>
  <c r="F576" i="8"/>
  <c r="F584" i="8"/>
  <c r="F592" i="8"/>
  <c r="F537" i="8"/>
  <c r="F555" i="8"/>
  <c r="F563" i="8"/>
  <c r="F571" i="8"/>
  <c r="F579" i="8"/>
  <c r="F587" i="8"/>
  <c r="F595" i="8"/>
  <c r="F497" i="8"/>
  <c r="F550" i="8"/>
  <c r="F558" i="8"/>
  <c r="F566" i="8"/>
  <c r="F574" i="8"/>
  <c r="F582" i="8"/>
  <c r="F590" i="8"/>
  <c r="F598" i="8"/>
  <c r="F521" i="8"/>
  <c r="F553" i="8"/>
  <c r="F561" i="8"/>
  <c r="F569" i="8"/>
  <c r="F577" i="8"/>
  <c r="F585" i="8"/>
  <c r="F593" i="8"/>
  <c r="F505" i="8"/>
  <c r="F551" i="8"/>
  <c r="F559" i="8"/>
  <c r="F567" i="8"/>
  <c r="F575" i="8"/>
  <c r="F583" i="8"/>
  <c r="F591" i="8"/>
  <c r="F599" i="8"/>
  <c r="F545" i="8"/>
  <c r="F572" i="8"/>
  <c r="F596" i="8"/>
  <c r="F556" i="8"/>
  <c r="F580" i="8"/>
  <c r="F588" i="8"/>
  <c r="F564" i="8"/>
  <c r="F311" i="8"/>
  <c r="F254" i="8"/>
  <c r="F93" i="8"/>
  <c r="F366" i="8"/>
  <c r="F493" i="8"/>
  <c r="F494" i="8"/>
  <c r="G80" i="8"/>
  <c r="G500" i="8"/>
  <c r="G508" i="8"/>
  <c r="G516" i="8"/>
  <c r="G524" i="8"/>
  <c r="G532" i="8"/>
  <c r="G540" i="8"/>
  <c r="G548" i="8"/>
  <c r="G73" i="8"/>
  <c r="G104" i="8"/>
  <c r="G503" i="8"/>
  <c r="G511" i="8"/>
  <c r="G519" i="8"/>
  <c r="G527" i="8"/>
  <c r="G535" i="8"/>
  <c r="G543" i="8"/>
  <c r="G92" i="8"/>
  <c r="G498" i="8"/>
  <c r="G506" i="8"/>
  <c r="G514" i="8"/>
  <c r="G522" i="8"/>
  <c r="G530" i="8"/>
  <c r="G538" i="8"/>
  <c r="G546" i="8"/>
  <c r="G97" i="8"/>
  <c r="G501" i="8"/>
  <c r="G509" i="8"/>
  <c r="G517" i="8"/>
  <c r="G525" i="8"/>
  <c r="G533" i="8"/>
  <c r="G541" i="8"/>
  <c r="G119" i="8"/>
  <c r="G496" i="8"/>
  <c r="G504" i="8"/>
  <c r="G512" i="8"/>
  <c r="G520" i="8"/>
  <c r="G528" i="8"/>
  <c r="G536" i="8"/>
  <c r="G544" i="8"/>
  <c r="G499" i="8"/>
  <c r="G507" i="8"/>
  <c r="G515" i="8"/>
  <c r="G523" i="8"/>
  <c r="G531" i="8"/>
  <c r="G539" i="8"/>
  <c r="G547" i="8"/>
  <c r="G75" i="8"/>
  <c r="G497" i="8"/>
  <c r="G505" i="8"/>
  <c r="G513" i="8"/>
  <c r="G521" i="8"/>
  <c r="G529" i="8"/>
  <c r="G537" i="8"/>
  <c r="G545" i="8"/>
  <c r="G60" i="8"/>
  <c r="G551" i="8"/>
  <c r="G559" i="8"/>
  <c r="G567" i="8"/>
  <c r="G575" i="8"/>
  <c r="G583" i="8"/>
  <c r="G591" i="8"/>
  <c r="G599" i="8"/>
  <c r="G518" i="8"/>
  <c r="G554" i="8"/>
  <c r="G562" i="8"/>
  <c r="G570" i="8"/>
  <c r="G578" i="8"/>
  <c r="G586" i="8"/>
  <c r="G594" i="8"/>
  <c r="G542" i="8"/>
  <c r="G549" i="8"/>
  <c r="G557" i="8"/>
  <c r="G565" i="8"/>
  <c r="G573" i="8"/>
  <c r="G581" i="8"/>
  <c r="G589" i="8"/>
  <c r="G597" i="8"/>
  <c r="G502" i="8"/>
  <c r="G552" i="8"/>
  <c r="G560" i="8"/>
  <c r="G568" i="8"/>
  <c r="G576" i="8"/>
  <c r="G584" i="8"/>
  <c r="G592" i="8"/>
  <c r="G526" i="8"/>
  <c r="G555" i="8"/>
  <c r="G563" i="8"/>
  <c r="G571" i="8"/>
  <c r="G579" i="8"/>
  <c r="G587" i="8"/>
  <c r="G595" i="8"/>
  <c r="G550" i="8"/>
  <c r="G558" i="8"/>
  <c r="G566" i="8"/>
  <c r="G574" i="8"/>
  <c r="G582" i="8"/>
  <c r="G590" i="8"/>
  <c r="G598" i="8"/>
  <c r="G534" i="8"/>
  <c r="G556" i="8"/>
  <c r="G564" i="8"/>
  <c r="G572" i="8"/>
  <c r="G580" i="8"/>
  <c r="G588" i="8"/>
  <c r="G596" i="8"/>
  <c r="G577" i="8"/>
  <c r="G510" i="8"/>
  <c r="G561" i="8"/>
  <c r="G585" i="8"/>
  <c r="G569" i="8"/>
  <c r="G553" i="8"/>
  <c r="G593" i="8"/>
  <c r="G311" i="8"/>
  <c r="G254" i="8"/>
  <c r="G366" i="8"/>
  <c r="G493" i="8"/>
  <c r="G494" i="8"/>
  <c r="H75" i="8"/>
  <c r="H497" i="8"/>
  <c r="H505" i="8"/>
  <c r="H513" i="8"/>
  <c r="H521" i="8"/>
  <c r="H529" i="8"/>
  <c r="H537" i="8"/>
  <c r="H545" i="8"/>
  <c r="H80" i="8"/>
  <c r="H500" i="8"/>
  <c r="H508" i="8"/>
  <c r="H516" i="8"/>
  <c r="H524" i="8"/>
  <c r="H532" i="8"/>
  <c r="H540" i="8"/>
  <c r="H73" i="8"/>
  <c r="H104" i="8"/>
  <c r="H503" i="8"/>
  <c r="H511" i="8"/>
  <c r="H519" i="8"/>
  <c r="H527" i="8"/>
  <c r="H535" i="8"/>
  <c r="H543" i="8"/>
  <c r="H92" i="8"/>
  <c r="H498" i="8"/>
  <c r="H506" i="8"/>
  <c r="H514" i="8"/>
  <c r="H522" i="8"/>
  <c r="H530" i="8"/>
  <c r="H538" i="8"/>
  <c r="H546" i="8"/>
  <c r="H97" i="8"/>
  <c r="H501" i="8"/>
  <c r="H509" i="8"/>
  <c r="H517" i="8"/>
  <c r="H525" i="8"/>
  <c r="H533" i="8"/>
  <c r="H541" i="8"/>
  <c r="H119" i="8"/>
  <c r="H496" i="8"/>
  <c r="H504" i="8"/>
  <c r="H512" i="8"/>
  <c r="H520" i="8"/>
  <c r="H528" i="8"/>
  <c r="H536" i="8"/>
  <c r="H544" i="8"/>
  <c r="H60" i="8"/>
  <c r="H502" i="8"/>
  <c r="H510" i="8"/>
  <c r="H518" i="8"/>
  <c r="H526" i="8"/>
  <c r="H534" i="8"/>
  <c r="H542" i="8"/>
  <c r="H523" i="8"/>
  <c r="H556" i="8"/>
  <c r="H564" i="8"/>
  <c r="H572" i="8"/>
  <c r="H580" i="8"/>
  <c r="H588" i="8"/>
  <c r="H596" i="8"/>
  <c r="H547" i="8"/>
  <c r="H551" i="8"/>
  <c r="H559" i="8"/>
  <c r="H567" i="8"/>
  <c r="H575" i="8"/>
  <c r="H583" i="8"/>
  <c r="H591" i="8"/>
  <c r="H507" i="8"/>
  <c r="H554" i="8"/>
  <c r="H562" i="8"/>
  <c r="H570" i="8"/>
  <c r="H578" i="8"/>
  <c r="H586" i="8"/>
  <c r="H594" i="8"/>
  <c r="H531" i="8"/>
  <c r="H549" i="8"/>
  <c r="H557" i="8"/>
  <c r="H565" i="8"/>
  <c r="H573" i="8"/>
  <c r="H581" i="8"/>
  <c r="H589" i="8"/>
  <c r="H597" i="8"/>
  <c r="H29" i="8"/>
  <c r="H548" i="8"/>
  <c r="H552" i="8"/>
  <c r="H560" i="8"/>
  <c r="H568" i="8"/>
  <c r="H576" i="8"/>
  <c r="H584" i="8"/>
  <c r="H592" i="8"/>
  <c r="H515" i="8"/>
  <c r="H555" i="8"/>
  <c r="H563" i="8"/>
  <c r="H571" i="8"/>
  <c r="H579" i="8"/>
  <c r="H587" i="8"/>
  <c r="H595" i="8"/>
  <c r="H499" i="8"/>
  <c r="H553" i="8"/>
  <c r="H561" i="8"/>
  <c r="H569" i="8"/>
  <c r="H577" i="8"/>
  <c r="H585" i="8"/>
  <c r="H593" i="8"/>
  <c r="H566" i="8"/>
  <c r="H590" i="8"/>
  <c r="H550" i="8"/>
  <c r="H574" i="8"/>
  <c r="H598" i="8"/>
  <c r="H539" i="8"/>
  <c r="H582" i="8"/>
  <c r="H599" i="8"/>
  <c r="H558" i="8"/>
  <c r="X60" i="8"/>
  <c r="X502" i="8"/>
  <c r="X510" i="8"/>
  <c r="X518" i="8"/>
  <c r="X526" i="8"/>
  <c r="X534" i="8"/>
  <c r="X542" i="8"/>
  <c r="X75" i="8"/>
  <c r="X497" i="8"/>
  <c r="X505" i="8"/>
  <c r="X513" i="8"/>
  <c r="X521" i="8"/>
  <c r="X529" i="8"/>
  <c r="X537" i="8"/>
  <c r="X545" i="8"/>
  <c r="X500" i="8"/>
  <c r="X508" i="8"/>
  <c r="X516" i="8"/>
  <c r="X524" i="8"/>
  <c r="X532" i="8"/>
  <c r="X540" i="8"/>
  <c r="X548" i="8"/>
  <c r="X73" i="8"/>
  <c r="X104" i="8"/>
  <c r="X503" i="8"/>
  <c r="X511" i="8"/>
  <c r="X519" i="8"/>
  <c r="X527" i="8"/>
  <c r="X535" i="8"/>
  <c r="X543" i="8"/>
  <c r="X92" i="8"/>
  <c r="X498" i="8"/>
  <c r="X506" i="8"/>
  <c r="X514" i="8"/>
  <c r="X522" i="8"/>
  <c r="X530" i="8"/>
  <c r="X538" i="8"/>
  <c r="X546" i="8"/>
  <c r="X97" i="8"/>
  <c r="X501" i="8"/>
  <c r="X509" i="8"/>
  <c r="X517" i="8"/>
  <c r="X525" i="8"/>
  <c r="X533" i="8"/>
  <c r="X541" i="8"/>
  <c r="X29" i="8"/>
  <c r="X499" i="8"/>
  <c r="X507" i="8"/>
  <c r="X515" i="8"/>
  <c r="X523" i="8"/>
  <c r="X531" i="8"/>
  <c r="X539" i="8"/>
  <c r="X547" i="8"/>
  <c r="X119" i="8"/>
  <c r="X553" i="8"/>
  <c r="X561" i="8"/>
  <c r="X569" i="8"/>
  <c r="X577" i="8"/>
  <c r="X585" i="8"/>
  <c r="X593" i="8"/>
  <c r="X210" i="8"/>
  <c r="X251" i="8"/>
  <c r="X512" i="8"/>
  <c r="X556" i="8"/>
  <c r="X564" i="8"/>
  <c r="X572" i="8"/>
  <c r="X580" i="8"/>
  <c r="X588" i="8"/>
  <c r="X596" i="8"/>
  <c r="X536" i="8"/>
  <c r="X551" i="8"/>
  <c r="X559" i="8"/>
  <c r="X567" i="8"/>
  <c r="X575" i="8"/>
  <c r="X583" i="8"/>
  <c r="X591" i="8"/>
  <c r="X599" i="8"/>
  <c r="X134" i="8"/>
  <c r="X496" i="8"/>
  <c r="X554" i="8"/>
  <c r="X562" i="8"/>
  <c r="X570" i="8"/>
  <c r="X578" i="8"/>
  <c r="X586" i="8"/>
  <c r="X594" i="8"/>
  <c r="X520" i="8"/>
  <c r="X549" i="8"/>
  <c r="X557" i="8"/>
  <c r="X565" i="8"/>
  <c r="X573" i="8"/>
  <c r="X581" i="8"/>
  <c r="X589" i="8"/>
  <c r="X597" i="8"/>
  <c r="X19" i="8"/>
  <c r="X544" i="8"/>
  <c r="X552" i="8"/>
  <c r="X560" i="8"/>
  <c r="X568" i="8"/>
  <c r="X576" i="8"/>
  <c r="X584" i="8"/>
  <c r="X592" i="8"/>
  <c r="X528" i="8"/>
  <c r="X550" i="8"/>
  <c r="X558" i="8"/>
  <c r="X566" i="8"/>
  <c r="X574" i="8"/>
  <c r="X582" i="8"/>
  <c r="X590" i="8"/>
  <c r="X598" i="8"/>
  <c r="X571" i="8"/>
  <c r="X448" i="8"/>
  <c r="X315" i="8"/>
  <c r="X5" i="8"/>
  <c r="X26" i="8"/>
  <c r="X96" i="8"/>
  <c r="X31" i="8"/>
  <c r="X296" i="8"/>
  <c r="X319" i="8"/>
  <c r="X254" i="8"/>
  <c r="X62" i="8"/>
  <c r="X284" i="8"/>
  <c r="X441" i="8"/>
  <c r="X297" i="8"/>
  <c r="X156" i="8"/>
  <c r="X30" i="8"/>
  <c r="X236" i="8"/>
  <c r="X384" i="8"/>
  <c r="X151" i="8"/>
  <c r="X165" i="8"/>
  <c r="X321" i="8"/>
  <c r="X161" i="8"/>
  <c r="X23" i="8"/>
  <c r="X286" i="8"/>
  <c r="X12" i="8"/>
  <c r="X504" i="8"/>
  <c r="X595" i="8"/>
  <c r="X555" i="8"/>
  <c r="X208" i="8"/>
  <c r="X271" i="8"/>
  <c r="X354" i="8"/>
  <c r="X316" i="8"/>
  <c r="X47" i="8"/>
  <c r="X213" i="8"/>
  <c r="X291" i="8"/>
  <c r="X250" i="8"/>
  <c r="X403" i="8"/>
  <c r="X484" i="8"/>
  <c r="X426" i="8"/>
  <c r="X294" i="8"/>
  <c r="X411" i="8"/>
  <c r="X477" i="8"/>
  <c r="X317" i="8"/>
  <c r="X173" i="8"/>
  <c r="X307" i="8"/>
  <c r="X363" i="8"/>
  <c r="X479" i="8"/>
  <c r="X125" i="8"/>
  <c r="X385" i="8"/>
  <c r="X453" i="8"/>
  <c r="X359" i="8"/>
  <c r="X261" i="8"/>
  <c r="X579" i="8"/>
  <c r="X333" i="8"/>
  <c r="X82" i="8"/>
  <c r="X483" i="8"/>
  <c r="X459" i="8"/>
  <c r="X163" i="8"/>
  <c r="X118" i="8"/>
  <c r="X17" i="8"/>
  <c r="X176" i="8"/>
  <c r="X16" i="8"/>
  <c r="X299" i="8"/>
  <c r="X42" i="8"/>
  <c r="X303" i="8"/>
  <c r="X72" i="8"/>
  <c r="X174" i="8"/>
  <c r="X20" i="8"/>
  <c r="X95" i="8"/>
  <c r="X154" i="8"/>
  <c r="X191" i="8"/>
  <c r="X246" i="8"/>
  <c r="X335" i="8"/>
  <c r="X326" i="8"/>
  <c r="X432" i="8"/>
  <c r="X159" i="8"/>
  <c r="X203" i="8"/>
  <c r="X265" i="8"/>
  <c r="X563" i="8"/>
  <c r="X103" i="8"/>
  <c r="X421" i="8"/>
  <c r="X204" i="8"/>
  <c r="X302" i="8"/>
  <c r="X130" i="8"/>
  <c r="X383" i="8"/>
  <c r="X230" i="8"/>
  <c r="X375" i="8"/>
  <c r="X472" i="8"/>
  <c r="X330" i="8"/>
  <c r="X360" i="8"/>
  <c r="X399" i="8"/>
  <c r="X141" i="8"/>
  <c r="X237" i="8"/>
  <c r="X412" i="8"/>
  <c r="X28" i="8"/>
  <c r="X188" i="8"/>
  <c r="X444" i="8"/>
  <c r="X314" i="8"/>
  <c r="X117" i="8"/>
  <c r="X350" i="8"/>
  <c r="X372" i="8"/>
  <c r="X177" i="8"/>
  <c r="X229" i="8"/>
  <c r="X471" i="8"/>
  <c r="X44" i="8"/>
  <c r="X305" i="8"/>
  <c r="X158" i="8"/>
  <c r="X21" i="8"/>
  <c r="X81" i="8"/>
  <c r="X460" i="8"/>
  <c r="X287" i="8"/>
  <c r="X461" i="8"/>
  <c r="X480" i="8"/>
  <c r="X242" i="8"/>
  <c r="X389" i="8"/>
  <c r="X90" i="8"/>
  <c r="X311" i="8"/>
  <c r="X209" i="8"/>
  <c r="X128" i="8"/>
  <c r="X398" i="8"/>
  <c r="X347" i="8"/>
  <c r="X49" i="8"/>
  <c r="X469" i="8"/>
  <c r="X312" i="8"/>
  <c r="X115" i="8"/>
  <c r="X260" i="8"/>
  <c r="X70" i="8"/>
  <c r="X381" i="8"/>
  <c r="X427" i="8"/>
  <c r="X71" i="8"/>
  <c r="X358" i="8"/>
  <c r="X216" i="8"/>
  <c r="X164" i="8"/>
  <c r="X351" i="8"/>
  <c r="X394" i="8"/>
  <c r="X454" i="8"/>
  <c r="X8" i="8"/>
  <c r="X195" i="8"/>
  <c r="X241" i="8"/>
  <c r="X58" i="8"/>
  <c r="X100" i="8"/>
  <c r="X404" i="8"/>
  <c r="X387" i="8"/>
  <c r="X292" i="8"/>
  <c r="X313" i="8"/>
  <c r="X257" i="8"/>
  <c r="X247" i="8"/>
  <c r="X488" i="8"/>
  <c r="X378" i="8"/>
  <c r="X405" i="8"/>
  <c r="X419" i="8"/>
  <c r="X320" i="8"/>
  <c r="X289" i="8"/>
  <c r="X410" i="8"/>
  <c r="X32" i="8"/>
  <c r="X126" i="8"/>
  <c r="X367" i="8"/>
  <c r="X301" i="8"/>
  <c r="X379" i="8"/>
  <c r="X184" i="8"/>
  <c r="X212" i="8"/>
  <c r="X162" i="8"/>
  <c r="X181" i="8"/>
  <c r="X368" i="8"/>
  <c r="X138" i="8"/>
  <c r="X324" i="8"/>
  <c r="X202" i="8"/>
  <c r="X343" i="8"/>
  <c r="X258" i="8"/>
  <c r="X83" i="8"/>
  <c r="X3" i="8"/>
  <c r="X366" i="8"/>
  <c r="X474" i="8"/>
  <c r="X281" i="8"/>
  <c r="X235" i="8"/>
  <c r="X475" i="8"/>
  <c r="X105" i="8"/>
  <c r="X293" i="8"/>
  <c r="X341" i="8"/>
  <c r="X113" i="8"/>
  <c r="X182" i="8"/>
  <c r="X143" i="8"/>
  <c r="X272" i="8"/>
  <c r="X52" i="8"/>
  <c r="X35" i="8"/>
  <c r="X445" i="8"/>
  <c r="X431" i="8"/>
  <c r="X388" i="8"/>
  <c r="X171" i="8"/>
  <c r="X433" i="8"/>
  <c r="X234" i="8"/>
  <c r="X232" i="8"/>
  <c r="X146" i="8"/>
  <c r="X88" i="8"/>
  <c r="X323" i="8"/>
  <c r="X249" i="8"/>
  <c r="X485" i="8"/>
  <c r="X22" i="8"/>
  <c r="X462" i="8"/>
  <c r="X429" i="8"/>
  <c r="X278" i="8"/>
  <c r="X121" i="8"/>
  <c r="X470" i="8"/>
  <c r="X409" i="8"/>
  <c r="X87" i="8"/>
  <c r="X263" i="8"/>
  <c r="X238" i="8"/>
  <c r="X450" i="8"/>
  <c r="X390" i="8"/>
  <c r="X110" i="8"/>
  <c r="X59" i="8"/>
  <c r="X50" i="8"/>
  <c r="X255" i="8"/>
  <c r="X373" i="8"/>
  <c r="X422" i="8"/>
  <c r="X155" i="8"/>
  <c r="X417" i="8"/>
  <c r="X446" i="8"/>
  <c r="X344" i="8"/>
  <c r="X91" i="8"/>
  <c r="X264" i="8"/>
  <c r="X262" i="8"/>
  <c r="X166" i="8"/>
  <c r="X280" i="8"/>
  <c r="X449" i="8"/>
  <c r="X205" i="8"/>
  <c r="X168" i="8"/>
  <c r="X418" i="8"/>
  <c r="X451" i="8"/>
  <c r="X266" i="8"/>
  <c r="X211" i="8"/>
  <c r="X408" i="8"/>
  <c r="X41" i="8"/>
  <c r="X4" i="8"/>
  <c r="X452" i="8"/>
  <c r="X63" i="8"/>
  <c r="X2" i="8"/>
  <c r="X219" i="8"/>
  <c r="X123" i="8"/>
  <c r="X223" i="8"/>
  <c r="X149" i="8"/>
  <c r="X224" i="8"/>
  <c r="X437" i="8"/>
  <c r="X252" i="8"/>
  <c r="X7" i="8"/>
  <c r="X245" i="8"/>
  <c r="X194" i="8"/>
  <c r="X443" i="8"/>
  <c r="X226" i="8"/>
  <c r="X407" i="8"/>
  <c r="X253" i="8"/>
  <c r="X65" i="8"/>
  <c r="X434" i="8"/>
  <c r="X43" i="8"/>
  <c r="X256" i="8"/>
  <c r="X14" i="8"/>
  <c r="X169" i="8"/>
  <c r="X298" i="8"/>
  <c r="X386" i="8"/>
  <c r="X396" i="8"/>
  <c r="X167" i="8"/>
  <c r="X76" i="8"/>
  <c r="X15" i="8"/>
  <c r="X89" i="8"/>
  <c r="X413" i="8"/>
  <c r="X10" i="8"/>
  <c r="X101" i="8"/>
  <c r="X64" i="8"/>
  <c r="X374" i="8"/>
  <c r="X198" i="8"/>
  <c r="X369" i="8"/>
  <c r="X193" i="8"/>
  <c r="X135" i="8"/>
  <c r="X328" i="8"/>
  <c r="X145" i="8"/>
  <c r="X337" i="8"/>
  <c r="X587" i="8"/>
  <c r="X348" i="8"/>
  <c r="X38" i="8"/>
  <c r="X395" i="8"/>
  <c r="X270" i="8"/>
  <c r="X306" i="8"/>
  <c r="X490" i="8"/>
  <c r="X336" i="8"/>
  <c r="X248" i="8"/>
  <c r="X338" i="8"/>
  <c r="X492" i="8"/>
  <c r="X318" i="8"/>
  <c r="X380" i="8"/>
  <c r="X9" i="8"/>
  <c r="X361" i="8"/>
  <c r="X285" i="8"/>
  <c r="X325" i="8"/>
  <c r="X201" i="8"/>
  <c r="X183" i="8"/>
  <c r="X464" i="8"/>
  <c r="X109" i="8"/>
  <c r="X356" i="8"/>
  <c r="X153" i="8"/>
  <c r="X406" i="8"/>
  <c r="X214" i="8"/>
  <c r="X438" i="8"/>
  <c r="X468" i="8"/>
  <c r="X6" i="8"/>
  <c r="X139" i="8"/>
  <c r="X295" i="8"/>
  <c r="X27" i="8"/>
  <c r="X466" i="8"/>
  <c r="X157" i="8"/>
  <c r="X131" i="8"/>
  <c r="X137" i="8"/>
  <c r="X283" i="8"/>
  <c r="X357" i="8"/>
  <c r="X382" i="8"/>
  <c r="X424" i="8"/>
  <c r="X349" i="8"/>
  <c r="X376" i="8"/>
  <c r="X48" i="8"/>
  <c r="X482" i="8"/>
  <c r="X239" i="8"/>
  <c r="X144" i="8"/>
  <c r="X329" i="8"/>
  <c r="X308" i="8"/>
  <c r="X221" i="8"/>
  <c r="X142" i="8"/>
  <c r="X300" i="8"/>
  <c r="X365" i="8"/>
  <c r="X148" i="8"/>
  <c r="X217" i="8"/>
  <c r="X111" i="8"/>
  <c r="X77" i="8"/>
  <c r="X67" i="8"/>
  <c r="X45" i="8"/>
  <c r="X309" i="8"/>
  <c r="X436" i="8"/>
  <c r="X420" i="8"/>
  <c r="X34" i="8"/>
  <c r="X185" i="8"/>
  <c r="X24" i="8"/>
  <c r="X56" i="8"/>
  <c r="X74" i="8"/>
  <c r="X331" i="8"/>
  <c r="X227" i="8"/>
  <c r="X279" i="8"/>
  <c r="X79" i="8"/>
  <c r="X455" i="8"/>
  <c r="X78" i="8"/>
  <c r="X440" i="8"/>
  <c r="X267" i="8"/>
  <c r="X231" i="8"/>
  <c r="X487" i="8"/>
  <c r="X136" i="8"/>
  <c r="X196" i="8"/>
  <c r="X364" i="8"/>
  <c r="X147" i="8"/>
  <c r="X190" i="8"/>
  <c r="X225" i="8"/>
  <c r="X112" i="8"/>
  <c r="X345" i="8"/>
  <c r="X172" i="8"/>
  <c r="X244" i="8"/>
  <c r="X465" i="8"/>
  <c r="X61" i="8"/>
  <c r="X392" i="8"/>
  <c r="X46" i="8"/>
  <c r="X439" i="8"/>
  <c r="X25" i="8"/>
  <c r="X51" i="8"/>
  <c r="X170" i="8"/>
  <c r="X215" i="8"/>
  <c r="X233" i="8"/>
  <c r="X463" i="8"/>
  <c r="X98" i="8"/>
  <c r="X192" i="8"/>
  <c r="X179" i="8"/>
  <c r="X108" i="8"/>
  <c r="X489" i="8"/>
  <c r="X327" i="8"/>
  <c r="X481" i="8"/>
  <c r="X228" i="8"/>
  <c r="X269" i="8"/>
  <c r="X189" i="8"/>
  <c r="X362" i="8"/>
  <c r="X476" i="8"/>
  <c r="X180" i="8"/>
  <c r="X222" i="8"/>
  <c r="X37" i="8"/>
  <c r="X99" i="8"/>
  <c r="X478" i="8"/>
  <c r="X288" i="8"/>
  <c r="X268" i="8"/>
  <c r="X334" i="8"/>
  <c r="X259" i="8"/>
  <c r="X491" i="8"/>
  <c r="X447" i="8"/>
  <c r="X370" i="8"/>
  <c r="X400" i="8"/>
  <c r="X140" i="8"/>
  <c r="X207" i="8"/>
  <c r="X304" i="8"/>
  <c r="X377" i="8"/>
  <c r="X457" i="8"/>
  <c r="X199" i="8"/>
  <c r="X339" i="8"/>
  <c r="X132" i="8"/>
  <c r="X39" i="8"/>
  <c r="X274" i="8"/>
  <c r="X122" i="8"/>
  <c r="X116" i="8"/>
  <c r="X415" i="8"/>
  <c r="X494" i="8"/>
  <c r="X416" i="8"/>
  <c r="X120" i="8"/>
  <c r="X332" i="8"/>
  <c r="X68" i="8"/>
  <c r="X133" i="8"/>
  <c r="X430" i="8"/>
  <c r="X160" i="8"/>
  <c r="X40" i="8"/>
  <c r="X393" i="8"/>
  <c r="X458" i="8"/>
  <c r="X186" i="8"/>
  <c r="X275" i="8"/>
  <c r="X353" i="8"/>
  <c r="X456" i="8"/>
  <c r="X197" i="8"/>
  <c r="X310" i="8"/>
  <c r="X486" i="8"/>
  <c r="X55" i="8"/>
  <c r="X240" i="8"/>
  <c r="X340" i="8"/>
  <c r="X352" i="8"/>
  <c r="X414" i="8"/>
  <c r="X93" i="8"/>
  <c r="X94" i="8"/>
  <c r="X243" i="8"/>
  <c r="X442" i="8"/>
  <c r="X277" i="8"/>
  <c r="X218" i="8"/>
  <c r="X276" i="8"/>
  <c r="X425" i="8"/>
  <c r="X435" i="8"/>
  <c r="X33" i="8"/>
  <c r="X428" i="8"/>
  <c r="X53" i="8"/>
  <c r="X178" i="8"/>
  <c r="X273" i="8"/>
  <c r="X346" i="8"/>
  <c r="X423" i="8"/>
  <c r="X175" i="8"/>
  <c r="X290" i="8"/>
  <c r="X473" i="8"/>
  <c r="X84" i="8"/>
  <c r="X54" i="8"/>
  <c r="X86" i="8"/>
  <c r="X106" i="8"/>
  <c r="X402" i="8"/>
  <c r="X493" i="8"/>
  <c r="X495" i="8"/>
  <c r="X206" i="8"/>
  <c r="X18" i="8"/>
  <c r="X355" i="8"/>
  <c r="X200" i="8"/>
  <c r="X13" i="8"/>
  <c r="X152" i="8"/>
  <c r="X124" i="8"/>
  <c r="X401" i="8"/>
  <c r="X85" i="8"/>
  <c r="X322" i="8"/>
  <c r="X342" i="8"/>
  <c r="X69" i="8"/>
  <c r="X282" i="8"/>
  <c r="X127" i="8"/>
  <c r="X150" i="8"/>
  <c r="X107" i="8"/>
  <c r="X397" i="8"/>
  <c r="X371" i="8"/>
  <c r="X187" i="8"/>
  <c r="X391" i="8"/>
  <c r="X467" i="8"/>
  <c r="X220" i="8"/>
  <c r="X114" i="8"/>
  <c r="Y29" i="8"/>
  <c r="Y499" i="8"/>
  <c r="Y507" i="8"/>
  <c r="Y515" i="8"/>
  <c r="Y523" i="8"/>
  <c r="Y531" i="8"/>
  <c r="Y539" i="8"/>
  <c r="Y547" i="8"/>
  <c r="Y60" i="8"/>
  <c r="Y502" i="8"/>
  <c r="Y510" i="8"/>
  <c r="Y518" i="8"/>
  <c r="Y526" i="8"/>
  <c r="Y534" i="8"/>
  <c r="Y542" i="8"/>
  <c r="Y75" i="8"/>
  <c r="Y497" i="8"/>
  <c r="Y505" i="8"/>
  <c r="Y513" i="8"/>
  <c r="Y521" i="8"/>
  <c r="Y529" i="8"/>
  <c r="Y537" i="8"/>
  <c r="Y545" i="8"/>
  <c r="Y80" i="8"/>
  <c r="Y500" i="8"/>
  <c r="Y508" i="8"/>
  <c r="Y516" i="8"/>
  <c r="Y524" i="8"/>
  <c r="Y532" i="8"/>
  <c r="Y540" i="8"/>
  <c r="Y548" i="8"/>
  <c r="Y73" i="8"/>
  <c r="Y104" i="8"/>
  <c r="Y503" i="8"/>
  <c r="Y511" i="8"/>
  <c r="Y519" i="8"/>
  <c r="Y527" i="8"/>
  <c r="Y535" i="8"/>
  <c r="Y543" i="8"/>
  <c r="Y92" i="8"/>
  <c r="Y498" i="8"/>
  <c r="Y506" i="8"/>
  <c r="Y514" i="8"/>
  <c r="Y522" i="8"/>
  <c r="Y530" i="8"/>
  <c r="Y538" i="8"/>
  <c r="Y546" i="8"/>
  <c r="Y119" i="8"/>
  <c r="Y496" i="8"/>
  <c r="Y504" i="8"/>
  <c r="Y512" i="8"/>
  <c r="Y520" i="8"/>
  <c r="Y528" i="8"/>
  <c r="Y536" i="8"/>
  <c r="Y544" i="8"/>
  <c r="Y517" i="8"/>
  <c r="Y550" i="8"/>
  <c r="Y558" i="8"/>
  <c r="Y566" i="8"/>
  <c r="Y574" i="8"/>
  <c r="Y582" i="8"/>
  <c r="Y590" i="8"/>
  <c r="Y598" i="8"/>
  <c r="Y541" i="8"/>
  <c r="Y553" i="8"/>
  <c r="Y561" i="8"/>
  <c r="Y569" i="8"/>
  <c r="Y577" i="8"/>
  <c r="Y585" i="8"/>
  <c r="Y593" i="8"/>
  <c r="Y501" i="8"/>
  <c r="Y556" i="8"/>
  <c r="Y564" i="8"/>
  <c r="Y572" i="8"/>
  <c r="Y580" i="8"/>
  <c r="Y588" i="8"/>
  <c r="Y596" i="8"/>
  <c r="Y525" i="8"/>
  <c r="Y551" i="8"/>
  <c r="Y559" i="8"/>
  <c r="Y567" i="8"/>
  <c r="Y575" i="8"/>
  <c r="Y583" i="8"/>
  <c r="Y591" i="8"/>
  <c r="Y599" i="8"/>
  <c r="Y554" i="8"/>
  <c r="Y562" i="8"/>
  <c r="Y570" i="8"/>
  <c r="Y578" i="8"/>
  <c r="Y586" i="8"/>
  <c r="Y594" i="8"/>
  <c r="Y509" i="8"/>
  <c r="Y549" i="8"/>
  <c r="Y557" i="8"/>
  <c r="Y565" i="8"/>
  <c r="Y573" i="8"/>
  <c r="Y581" i="8"/>
  <c r="Y589" i="8"/>
  <c r="Y597" i="8"/>
  <c r="Y19" i="8"/>
  <c r="Y97" i="8"/>
  <c r="Y555" i="8"/>
  <c r="Y563" i="8"/>
  <c r="Y571" i="8"/>
  <c r="Y579" i="8"/>
  <c r="Y587" i="8"/>
  <c r="Y595" i="8"/>
  <c r="Y208" i="8"/>
  <c r="Y560" i="8"/>
  <c r="Y210" i="8"/>
  <c r="Y448" i="8"/>
  <c r="Y315" i="8"/>
  <c r="Y5" i="8"/>
  <c r="Y26" i="8"/>
  <c r="Y96" i="8"/>
  <c r="Y31" i="8"/>
  <c r="Y296" i="8"/>
  <c r="Y319" i="8"/>
  <c r="Y254" i="8"/>
  <c r="Y62" i="8"/>
  <c r="Y284" i="8"/>
  <c r="Y441" i="8"/>
  <c r="Y297" i="8"/>
  <c r="Y156" i="8"/>
  <c r="Y30" i="8"/>
  <c r="Y236" i="8"/>
  <c r="Y384" i="8"/>
  <c r="Y151" i="8"/>
  <c r="Y165" i="8"/>
  <c r="Y321" i="8"/>
  <c r="Y161" i="8"/>
  <c r="Y23" i="8"/>
  <c r="Y286" i="8"/>
  <c r="Y12" i="8"/>
  <c r="Y584" i="8"/>
  <c r="Y251" i="8"/>
  <c r="Y271" i="8"/>
  <c r="Y354" i="8"/>
  <c r="Y316" i="8"/>
  <c r="Y47" i="8"/>
  <c r="Y213" i="8"/>
  <c r="Y291" i="8"/>
  <c r="Y250" i="8"/>
  <c r="Y403" i="8"/>
  <c r="Y484" i="8"/>
  <c r="Y426" i="8"/>
  <c r="Y294" i="8"/>
  <c r="Y411" i="8"/>
  <c r="Y477" i="8"/>
  <c r="Y66" i="8"/>
  <c r="Y317" i="8"/>
  <c r="Y173" i="8"/>
  <c r="Y307" i="8"/>
  <c r="Y363" i="8"/>
  <c r="Y479" i="8"/>
  <c r="Y125" i="8"/>
  <c r="Y385" i="8"/>
  <c r="Y453" i="8"/>
  <c r="Y359" i="8"/>
  <c r="Y261" i="8"/>
  <c r="Y568" i="8"/>
  <c r="Y592" i="8"/>
  <c r="Y333" i="8"/>
  <c r="Y82" i="8"/>
  <c r="Y483" i="8"/>
  <c r="Y459" i="8"/>
  <c r="Y163" i="8"/>
  <c r="Y118" i="8"/>
  <c r="Y17" i="8"/>
  <c r="Y176" i="8"/>
  <c r="Y16" i="8"/>
  <c r="Y299" i="8"/>
  <c r="Y42" i="8"/>
  <c r="Y303" i="8"/>
  <c r="Y72" i="8"/>
  <c r="Y174" i="8"/>
  <c r="Y20" i="8"/>
  <c r="Y95" i="8"/>
  <c r="Y154" i="8"/>
  <c r="Y191" i="8"/>
  <c r="Y246" i="8"/>
  <c r="Y335" i="8"/>
  <c r="Y326" i="8"/>
  <c r="Y432" i="8"/>
  <c r="Y159" i="8"/>
  <c r="Y203" i="8"/>
  <c r="Y265" i="8"/>
  <c r="Y576" i="8"/>
  <c r="Y287" i="8"/>
  <c r="Y102" i="8"/>
  <c r="Y103" i="8"/>
  <c r="Y389" i="8"/>
  <c r="Y429" i="8"/>
  <c r="Y302" i="8"/>
  <c r="Y387" i="8"/>
  <c r="Y366" i="8"/>
  <c r="Y461" i="8"/>
  <c r="Y257" i="8"/>
  <c r="Y421" i="8"/>
  <c r="Y90" i="8"/>
  <c r="Y253" i="8"/>
  <c r="Y130" i="8"/>
  <c r="Y292" i="8"/>
  <c r="Y474" i="8"/>
  <c r="Y480" i="8"/>
  <c r="Y247" i="8"/>
  <c r="Y204" i="8"/>
  <c r="Y311" i="8"/>
  <c r="Y348" i="8"/>
  <c r="Y383" i="8"/>
  <c r="Y313" i="8"/>
  <c r="Y281" i="8"/>
  <c r="Y242" i="8"/>
  <c r="Y552" i="8"/>
  <c r="Y235" i="8"/>
  <c r="Y475" i="8"/>
  <c r="Y105" i="8"/>
  <c r="Y293" i="8"/>
  <c r="Y341" i="8"/>
  <c r="Y182" i="8"/>
  <c r="Y143" i="8"/>
  <c r="Y272" i="8"/>
  <c r="Y52" i="8"/>
  <c r="Y35" i="8"/>
  <c r="Y445" i="8"/>
  <c r="Y431" i="8"/>
  <c r="Y388" i="8"/>
  <c r="Y171" i="8"/>
  <c r="Y433" i="8"/>
  <c r="Y234" i="8"/>
  <c r="Y232" i="8"/>
  <c r="Y146" i="8"/>
  <c r="Y88" i="8"/>
  <c r="Y323" i="8"/>
  <c r="Y249" i="8"/>
  <c r="Y485" i="8"/>
  <c r="Y22" i="8"/>
  <c r="Y462" i="8"/>
  <c r="Y134" i="8"/>
  <c r="Y230" i="8"/>
  <c r="Y375" i="8"/>
  <c r="Y472" i="8"/>
  <c r="Y330" i="8"/>
  <c r="Y360" i="8"/>
  <c r="Y399" i="8"/>
  <c r="Y141" i="8"/>
  <c r="Y237" i="8"/>
  <c r="Y412" i="8"/>
  <c r="Y28" i="8"/>
  <c r="Y188" i="8"/>
  <c r="Y444" i="8"/>
  <c r="Y314" i="8"/>
  <c r="Y117" i="8"/>
  <c r="Y350" i="8"/>
  <c r="Y372" i="8"/>
  <c r="Y177" i="8"/>
  <c r="Y229" i="8"/>
  <c r="Y471" i="8"/>
  <c r="Y44" i="8"/>
  <c r="Y305" i="8"/>
  <c r="Y158" i="8"/>
  <c r="Y21" i="8"/>
  <c r="Y81" i="8"/>
  <c r="Y460" i="8"/>
  <c r="Y209" i="8"/>
  <c r="Y128" i="8"/>
  <c r="Y398" i="8"/>
  <c r="Y347" i="8"/>
  <c r="Y49" i="8"/>
  <c r="Y469" i="8"/>
  <c r="Y312" i="8"/>
  <c r="Y115" i="8"/>
  <c r="Y260" i="8"/>
  <c r="Y70" i="8"/>
  <c r="Y381" i="8"/>
  <c r="Y427" i="8"/>
  <c r="Y71" i="8"/>
  <c r="Y358" i="8"/>
  <c r="Y216" i="8"/>
  <c r="Y164" i="8"/>
  <c r="Y351" i="8"/>
  <c r="Y394" i="8"/>
  <c r="Y454" i="8"/>
  <c r="Y8" i="8"/>
  <c r="Y195" i="8"/>
  <c r="Y241" i="8"/>
  <c r="Y58" i="8"/>
  <c r="Y100" i="8"/>
  <c r="Y404" i="8"/>
  <c r="Y533" i="8"/>
  <c r="Y289" i="8"/>
  <c r="Y184" i="8"/>
  <c r="Y343" i="8"/>
  <c r="Y38" i="8"/>
  <c r="Y395" i="8"/>
  <c r="Y270" i="8"/>
  <c r="Y306" i="8"/>
  <c r="Y490" i="8"/>
  <c r="Y336" i="8"/>
  <c r="Y248" i="8"/>
  <c r="Y338" i="8"/>
  <c r="Y492" i="8"/>
  <c r="Y318" i="8"/>
  <c r="Y380" i="8"/>
  <c r="Y9" i="8"/>
  <c r="Y361" i="8"/>
  <c r="Y285" i="8"/>
  <c r="Y325" i="8"/>
  <c r="Y201" i="8"/>
  <c r="Y183" i="8"/>
  <c r="Y464" i="8"/>
  <c r="Y109" i="8"/>
  <c r="Y356" i="8"/>
  <c r="Y153" i="8"/>
  <c r="Y406" i="8"/>
  <c r="Y214" i="8"/>
  <c r="Y438" i="8"/>
  <c r="Y468" i="8"/>
  <c r="Y488" i="8"/>
  <c r="Y126" i="8"/>
  <c r="Y181" i="8"/>
  <c r="Y3" i="8"/>
  <c r="Y419" i="8"/>
  <c r="Y301" i="8"/>
  <c r="Y324" i="8"/>
  <c r="Y278" i="8"/>
  <c r="Y121" i="8"/>
  <c r="Y470" i="8"/>
  <c r="Y409" i="8"/>
  <c r="Y87" i="8"/>
  <c r="Y263" i="8"/>
  <c r="Y238" i="8"/>
  <c r="Y450" i="8"/>
  <c r="Y390" i="8"/>
  <c r="Y110" i="8"/>
  <c r="Y59" i="8"/>
  <c r="Y50" i="8"/>
  <c r="Y255" i="8"/>
  <c r="Y373" i="8"/>
  <c r="Y422" i="8"/>
  <c r="Y155" i="8"/>
  <c r="Y417" i="8"/>
  <c r="Y446" i="8"/>
  <c r="Y344" i="8"/>
  <c r="Y264" i="8"/>
  <c r="Y262" i="8"/>
  <c r="Y166" i="8"/>
  <c r="Y280" i="8"/>
  <c r="Y449" i="8"/>
  <c r="Y410" i="8"/>
  <c r="Y212" i="8"/>
  <c r="Y258" i="8"/>
  <c r="Y378" i="8"/>
  <c r="Y57" i="8"/>
  <c r="Y368" i="8"/>
  <c r="Y205" i="8"/>
  <c r="Y168" i="8"/>
  <c r="Y418" i="8"/>
  <c r="Y451" i="8"/>
  <c r="Y266" i="8"/>
  <c r="Y211" i="8"/>
  <c r="Y408" i="8"/>
  <c r="Y41" i="8"/>
  <c r="Y4" i="8"/>
  <c r="Y452" i="8"/>
  <c r="Y63" i="8"/>
  <c r="Y219" i="8"/>
  <c r="Y123" i="8"/>
  <c r="Y223" i="8"/>
  <c r="Y149" i="8"/>
  <c r="Y224" i="8"/>
  <c r="Y437" i="8"/>
  <c r="Y252" i="8"/>
  <c r="Y7" i="8"/>
  <c r="Y245" i="8"/>
  <c r="Y194" i="8"/>
  <c r="Y443" i="8"/>
  <c r="Y226" i="8"/>
  <c r="Y407" i="8"/>
  <c r="Y320" i="8"/>
  <c r="Y379" i="8"/>
  <c r="Y202" i="8"/>
  <c r="Y405" i="8"/>
  <c r="Y367" i="8"/>
  <c r="Y138" i="8"/>
  <c r="Y83" i="8"/>
  <c r="Y76" i="8"/>
  <c r="Y198" i="8"/>
  <c r="Y259" i="8"/>
  <c r="Y243" i="8"/>
  <c r="Y13" i="8"/>
  <c r="Y416" i="8"/>
  <c r="Y276" i="8"/>
  <c r="Y478" i="8"/>
  <c r="Y133" i="8"/>
  <c r="Y206" i="8"/>
  <c r="Y36" i="8"/>
  <c r="Y442" i="8"/>
  <c r="Y69" i="8"/>
  <c r="Y120" i="8"/>
  <c r="Y425" i="8"/>
  <c r="Y288" i="8"/>
  <c r="Y430" i="8"/>
  <c r="Y18" i="8"/>
  <c r="Y491" i="8"/>
  <c r="Y277" i="8"/>
  <c r="Y187" i="8"/>
  <c r="Y332" i="8"/>
  <c r="Y435" i="8"/>
  <c r="Y268" i="8"/>
  <c r="Y160" i="8"/>
  <c r="Y355" i="8"/>
  <c r="Y447" i="8"/>
  <c r="Y200" i="8"/>
  <c r="Y218" i="8"/>
  <c r="Y68" i="8"/>
  <c r="Y334" i="8"/>
  <c r="Y169" i="8"/>
  <c r="Y413" i="8"/>
  <c r="Y135" i="8"/>
  <c r="Y32" i="8"/>
  <c r="Y65" i="8"/>
  <c r="Y396" i="8"/>
  <c r="Y64" i="8"/>
  <c r="Y337" i="8"/>
  <c r="Y6" i="8"/>
  <c r="Y139" i="8"/>
  <c r="Y295" i="8"/>
  <c r="Y27" i="8"/>
  <c r="Y466" i="8"/>
  <c r="Y157" i="8"/>
  <c r="Y131" i="8"/>
  <c r="Y137" i="8"/>
  <c r="Y283" i="8"/>
  <c r="Y357" i="8"/>
  <c r="Y382" i="8"/>
  <c r="Y424" i="8"/>
  <c r="Y349" i="8"/>
  <c r="Y376" i="8"/>
  <c r="Y48" i="8"/>
  <c r="Y482" i="8"/>
  <c r="Y239" i="8"/>
  <c r="Y144" i="8"/>
  <c r="Y329" i="8"/>
  <c r="Y308" i="8"/>
  <c r="Y221" i="8"/>
  <c r="Y142" i="8"/>
  <c r="Y300" i="8"/>
  <c r="Y365" i="8"/>
  <c r="Y148" i="8"/>
  <c r="Y217" i="8"/>
  <c r="Y111" i="8"/>
  <c r="Y77" i="8"/>
  <c r="Y256" i="8"/>
  <c r="Y15" i="8"/>
  <c r="Y369" i="8"/>
  <c r="Y298" i="8"/>
  <c r="Y10" i="8"/>
  <c r="Y328" i="8"/>
  <c r="Y67" i="8"/>
  <c r="Y45" i="8"/>
  <c r="Y309" i="8"/>
  <c r="Y436" i="8"/>
  <c r="Y420" i="8"/>
  <c r="Y34" i="8"/>
  <c r="Y185" i="8"/>
  <c r="Y24" i="8"/>
  <c r="Y56" i="8"/>
  <c r="Y74" i="8"/>
  <c r="Y331" i="8"/>
  <c r="Y227" i="8"/>
  <c r="Y279" i="8"/>
  <c r="Y11" i="8"/>
  <c r="Y79" i="8"/>
  <c r="Y455" i="8"/>
  <c r="Y78" i="8"/>
  <c r="Y440" i="8"/>
  <c r="Y267" i="8"/>
  <c r="Y231" i="8"/>
  <c r="Y487" i="8"/>
  <c r="Y136" i="8"/>
  <c r="Y196" i="8"/>
  <c r="Y364" i="8"/>
  <c r="Y147" i="8"/>
  <c r="Y190" i="8"/>
  <c r="Y225" i="8"/>
  <c r="Y112" i="8"/>
  <c r="Y345" i="8"/>
  <c r="Y162" i="8"/>
  <c r="Y434" i="8"/>
  <c r="Y167" i="8"/>
  <c r="Y374" i="8"/>
  <c r="Y14" i="8"/>
  <c r="Y89" i="8"/>
  <c r="Y193" i="8"/>
  <c r="Y172" i="8"/>
  <c r="Y244" i="8"/>
  <c r="Y465" i="8"/>
  <c r="Y61" i="8"/>
  <c r="Y392" i="8"/>
  <c r="Y46" i="8"/>
  <c r="Y439" i="8"/>
  <c r="Y25" i="8"/>
  <c r="Y51" i="8"/>
  <c r="Y170" i="8"/>
  <c r="Y215" i="8"/>
  <c r="Y233" i="8"/>
  <c r="Y463" i="8"/>
  <c r="Y98" i="8"/>
  <c r="Y192" i="8"/>
  <c r="Y179" i="8"/>
  <c r="Y108" i="8"/>
  <c r="Y489" i="8"/>
  <c r="Y327" i="8"/>
  <c r="Y481" i="8"/>
  <c r="Y228" i="8"/>
  <c r="Y269" i="8"/>
  <c r="Y189" i="8"/>
  <c r="Y362" i="8"/>
  <c r="Y476" i="8"/>
  <c r="Y145" i="8"/>
  <c r="Y391" i="8"/>
  <c r="Y401" i="8"/>
  <c r="Y150" i="8"/>
  <c r="Y220" i="8"/>
  <c r="Y322" i="8"/>
  <c r="Y397" i="8"/>
  <c r="Y152" i="8"/>
  <c r="Y282" i="8"/>
  <c r="Y467" i="8"/>
  <c r="Y85" i="8"/>
  <c r="Y114" i="8"/>
  <c r="Y342" i="8"/>
  <c r="Y371" i="8"/>
  <c r="Y124" i="8"/>
  <c r="Y127" i="8"/>
  <c r="Y99" i="8"/>
  <c r="Y386" i="8"/>
  <c r="Y370" i="8"/>
  <c r="Y400" i="8"/>
  <c r="Y140" i="8"/>
  <c r="Y207" i="8"/>
  <c r="Y304" i="8"/>
  <c r="Y377" i="8"/>
  <c r="Y457" i="8"/>
  <c r="Y199" i="8"/>
  <c r="Y339" i="8"/>
  <c r="Y132" i="8"/>
  <c r="Y39" i="8"/>
  <c r="Y274" i="8"/>
  <c r="Y122" i="8"/>
  <c r="Y116" i="8"/>
  <c r="Y415" i="8"/>
  <c r="Y494" i="8"/>
  <c r="Y37" i="8"/>
  <c r="Y40" i="8"/>
  <c r="Y393" i="8"/>
  <c r="Y458" i="8"/>
  <c r="Y186" i="8"/>
  <c r="Y275" i="8"/>
  <c r="Y353" i="8"/>
  <c r="Y456" i="8"/>
  <c r="Y197" i="8"/>
  <c r="Y310" i="8"/>
  <c r="Y486" i="8"/>
  <c r="Y55" i="8"/>
  <c r="Y240" i="8"/>
  <c r="Y340" i="8"/>
  <c r="Y352" i="8"/>
  <c r="Y414" i="8"/>
  <c r="Y93" i="8"/>
  <c r="Y94" i="8"/>
  <c r="Y101" i="8"/>
  <c r="Y222" i="8"/>
  <c r="Y428" i="8"/>
  <c r="Y53" i="8"/>
  <c r="Y178" i="8"/>
  <c r="Y273" i="8"/>
  <c r="Y346" i="8"/>
  <c r="Y423" i="8"/>
  <c r="Y175" i="8"/>
  <c r="Y290" i="8"/>
  <c r="Y473" i="8"/>
  <c r="Y84" i="8"/>
  <c r="Y54" i="8"/>
  <c r="Y86" i="8"/>
  <c r="Y106" i="8"/>
  <c r="Y402" i="8"/>
  <c r="Y493" i="8"/>
  <c r="Y495" i="8"/>
  <c r="Y180" i="8"/>
  <c r="W19" i="8"/>
  <c r="W333" i="8"/>
  <c r="W82" i="8"/>
  <c r="W483" i="8"/>
  <c r="W459" i="8"/>
  <c r="W163" i="8"/>
  <c r="W118" i="8"/>
  <c r="W17" i="8"/>
  <c r="W176" i="8"/>
  <c r="W16" i="8"/>
  <c r="W299" i="8"/>
  <c r="W42" i="8"/>
  <c r="W303" i="8"/>
  <c r="W72" i="8"/>
  <c r="W174" i="8"/>
  <c r="W20" i="8"/>
  <c r="W95" i="8"/>
  <c r="W154" i="8"/>
  <c r="W191" i="8"/>
  <c r="W246" i="8"/>
  <c r="W335" i="8"/>
  <c r="W326" i="8"/>
  <c r="W432" i="8"/>
  <c r="W159" i="8"/>
  <c r="W203" i="8"/>
  <c r="W265" i="8"/>
  <c r="W235" i="8"/>
  <c r="W475" i="8"/>
  <c r="W105" i="8"/>
  <c r="W293" i="8"/>
  <c r="W341" i="8"/>
  <c r="W113" i="8"/>
  <c r="W182" i="8"/>
  <c r="W143" i="8"/>
  <c r="W272" i="8"/>
  <c r="W52" i="8"/>
  <c r="W35" i="8"/>
  <c r="W445" i="8"/>
  <c r="W431" i="8"/>
  <c r="W388" i="8"/>
  <c r="W171" i="8"/>
  <c r="W433" i="8"/>
  <c r="W234" i="8"/>
  <c r="W232" i="8"/>
  <c r="W146" i="8"/>
  <c r="W88" i="8"/>
  <c r="W323" i="8"/>
  <c r="W249" i="8"/>
  <c r="W485" i="8"/>
  <c r="W22" i="8"/>
  <c r="W462" i="8"/>
  <c r="W278" i="8"/>
  <c r="W121" i="8"/>
  <c r="W470" i="8"/>
  <c r="W409" i="8"/>
  <c r="W263" i="8"/>
  <c r="W238" i="8"/>
  <c r="W450" i="8"/>
  <c r="W390" i="8"/>
  <c r="W110" i="8"/>
  <c r="W59" i="8"/>
  <c r="W50" i="8"/>
  <c r="W255" i="8"/>
  <c r="W373" i="8"/>
  <c r="W422" i="8"/>
  <c r="W155" i="8"/>
  <c r="W417" i="8"/>
  <c r="W446" i="8"/>
  <c r="W344" i="8"/>
  <c r="W91" i="8"/>
  <c r="W264" i="8"/>
  <c r="W262" i="8"/>
  <c r="W166" i="8"/>
  <c r="W280" i="8"/>
  <c r="W449" i="8"/>
  <c r="W6" i="8"/>
  <c r="W139" i="8"/>
  <c r="W295" i="8"/>
  <c r="W27" i="8"/>
  <c r="W466" i="8"/>
  <c r="W157" i="8"/>
  <c r="W131" i="8"/>
  <c r="W137" i="8"/>
  <c r="W210" i="8"/>
  <c r="W251" i="8"/>
  <c r="W448" i="8"/>
  <c r="W315" i="8"/>
  <c r="W5" i="8"/>
  <c r="W26" i="8"/>
  <c r="W96" i="8"/>
  <c r="W31" i="8"/>
  <c r="W296" i="8"/>
  <c r="W319" i="8"/>
  <c r="W254" i="8"/>
  <c r="W62" i="8"/>
  <c r="W284" i="8"/>
  <c r="W441" i="8"/>
  <c r="W297" i="8"/>
  <c r="W156" i="8"/>
  <c r="W30" i="8"/>
  <c r="W236" i="8"/>
  <c r="W384" i="8"/>
  <c r="W151" i="8"/>
  <c r="W165" i="8"/>
  <c r="W321" i="8"/>
  <c r="W161" i="8"/>
  <c r="W23" i="8"/>
  <c r="W286" i="8"/>
  <c r="W12" i="8"/>
  <c r="W209" i="8"/>
  <c r="W128" i="8"/>
  <c r="W398" i="8"/>
  <c r="W347" i="8"/>
  <c r="W49" i="8"/>
  <c r="W469" i="8"/>
  <c r="W312" i="8"/>
  <c r="W115" i="8"/>
  <c r="W260" i="8"/>
  <c r="W70" i="8"/>
  <c r="W381" i="8"/>
  <c r="W427" i="8"/>
  <c r="W71" i="8"/>
  <c r="W358" i="8"/>
  <c r="W216" i="8"/>
  <c r="W164" i="8"/>
  <c r="W351" i="8"/>
  <c r="W394" i="8"/>
  <c r="W454" i="8"/>
  <c r="W8" i="8"/>
  <c r="W195" i="8"/>
  <c r="W241" i="8"/>
  <c r="W58" i="8"/>
  <c r="W100" i="8"/>
  <c r="W404" i="8"/>
  <c r="W65" i="8"/>
  <c r="W434" i="8"/>
  <c r="W256" i="8"/>
  <c r="W169" i="8"/>
  <c r="W298" i="8"/>
  <c r="W386" i="8"/>
  <c r="W396" i="8"/>
  <c r="W167" i="8"/>
  <c r="W76" i="8"/>
  <c r="W15" i="8"/>
  <c r="W89" i="8"/>
  <c r="W413" i="8"/>
  <c r="W10" i="8"/>
  <c r="W101" i="8"/>
  <c r="W64" i="8"/>
  <c r="W374" i="8"/>
  <c r="W198" i="8"/>
  <c r="W369" i="8"/>
  <c r="W193" i="8"/>
  <c r="W135" i="8"/>
  <c r="W328" i="8"/>
  <c r="W145" i="8"/>
  <c r="W337" i="8"/>
  <c r="W172" i="8"/>
  <c r="W244" i="8"/>
  <c r="W465" i="8"/>
  <c r="W61" i="8"/>
  <c r="W392" i="8"/>
  <c r="W46" i="8"/>
  <c r="W439" i="8"/>
  <c r="W25" i="8"/>
  <c r="W51" i="8"/>
  <c r="W208" i="8"/>
  <c r="W102" i="8"/>
  <c r="W389" i="8"/>
  <c r="W302" i="8"/>
  <c r="W366" i="8"/>
  <c r="W257" i="8"/>
  <c r="W90" i="8"/>
  <c r="W130" i="8"/>
  <c r="W474" i="8"/>
  <c r="W247" i="8"/>
  <c r="W311" i="8"/>
  <c r="W383" i="8"/>
  <c r="W281" i="8"/>
  <c r="W230" i="8"/>
  <c r="W472" i="8"/>
  <c r="W360" i="8"/>
  <c r="W141" i="8"/>
  <c r="W412" i="8"/>
  <c r="W188" i="8"/>
  <c r="W314" i="8"/>
  <c r="W350" i="8"/>
  <c r="W177" i="8"/>
  <c r="W471" i="8"/>
  <c r="W305" i="8"/>
  <c r="W21" i="8"/>
  <c r="W460" i="8"/>
  <c r="W168" i="8"/>
  <c r="W451" i="8"/>
  <c r="W211" i="8"/>
  <c r="W41" i="8"/>
  <c r="W452" i="8"/>
  <c r="W2" i="8"/>
  <c r="W123" i="8"/>
  <c r="W149" i="8"/>
  <c r="W437" i="8"/>
  <c r="W7" i="8"/>
  <c r="W194" i="8"/>
  <c r="W226" i="8"/>
  <c r="W67" i="8"/>
  <c r="W309" i="8"/>
  <c r="W420" i="8"/>
  <c r="W185" i="8"/>
  <c r="W56" i="8"/>
  <c r="W74" i="8"/>
  <c r="W331" i="8"/>
  <c r="W227" i="8"/>
  <c r="W279" i="8"/>
  <c r="W11" i="8"/>
  <c r="W79" i="8"/>
  <c r="W455" i="8"/>
  <c r="W78" i="8"/>
  <c r="W440" i="8"/>
  <c r="W267" i="8"/>
  <c r="W231" i="8"/>
  <c r="W487" i="8"/>
  <c r="W136" i="8"/>
  <c r="W196" i="8"/>
  <c r="W364" i="8"/>
  <c r="W147" i="8"/>
  <c r="W190" i="8"/>
  <c r="W225" i="8"/>
  <c r="W112" i="8"/>
  <c r="W345" i="8"/>
  <c r="W391" i="8"/>
  <c r="W401" i="8"/>
  <c r="W150" i="8"/>
  <c r="W220" i="8"/>
  <c r="W322" i="8"/>
  <c r="W397" i="8"/>
  <c r="W152" i="8"/>
  <c r="W282" i="8"/>
  <c r="W467" i="8"/>
  <c r="W85" i="8"/>
  <c r="W107" i="8"/>
  <c r="W114" i="8"/>
  <c r="W342" i="8"/>
  <c r="W371" i="8"/>
  <c r="W124" i="8"/>
  <c r="W127" i="8"/>
  <c r="W134" i="8"/>
  <c r="W354" i="8"/>
  <c r="W47" i="8"/>
  <c r="W291" i="8"/>
  <c r="W403" i="8"/>
  <c r="W426" i="8"/>
  <c r="W287" i="8"/>
  <c r="W103" i="8"/>
  <c r="W429" i="8"/>
  <c r="W387" i="8"/>
  <c r="W461" i="8"/>
  <c r="W421" i="8"/>
  <c r="W253" i="8"/>
  <c r="W292" i="8"/>
  <c r="W480" i="8"/>
  <c r="W204" i="8"/>
  <c r="W348" i="8"/>
  <c r="W313" i="8"/>
  <c r="W242" i="8"/>
  <c r="W375" i="8"/>
  <c r="W330" i="8"/>
  <c r="W399" i="8"/>
  <c r="W237" i="8"/>
  <c r="W28" i="8"/>
  <c r="W444" i="8"/>
  <c r="W117" i="8"/>
  <c r="W372" i="8"/>
  <c r="W229" i="8"/>
  <c r="W44" i="8"/>
  <c r="W158" i="8"/>
  <c r="W81" i="8"/>
  <c r="W205" i="8"/>
  <c r="W418" i="8"/>
  <c r="W266" i="8"/>
  <c r="W408" i="8"/>
  <c r="W4" i="8"/>
  <c r="W63" i="8"/>
  <c r="W219" i="8"/>
  <c r="W223" i="8"/>
  <c r="W224" i="8"/>
  <c r="W252" i="8"/>
  <c r="W245" i="8"/>
  <c r="W443" i="8"/>
  <c r="W407" i="8"/>
  <c r="W45" i="8"/>
  <c r="W436" i="8"/>
  <c r="W34" i="8"/>
  <c r="W24" i="8"/>
  <c r="W442" i="8"/>
  <c r="W69" i="8"/>
  <c r="W120" i="8"/>
  <c r="W425" i="8"/>
  <c r="W288" i="8"/>
  <c r="W430" i="8"/>
  <c r="W18" i="8"/>
  <c r="W491" i="8"/>
  <c r="W277" i="8"/>
  <c r="W187" i="8"/>
  <c r="W332" i="8"/>
  <c r="W435" i="8"/>
  <c r="W268" i="8"/>
  <c r="W160" i="8"/>
  <c r="W355" i="8"/>
  <c r="W447" i="8"/>
  <c r="W200" i="8"/>
  <c r="W218" i="8"/>
  <c r="W68" i="8"/>
  <c r="W334" i="8"/>
  <c r="W40" i="8"/>
  <c r="W393" i="8"/>
  <c r="W458" i="8"/>
  <c r="W186" i="8"/>
  <c r="W275" i="8"/>
  <c r="W353" i="8"/>
  <c r="W456" i="8"/>
  <c r="W197" i="8"/>
  <c r="W310" i="8"/>
  <c r="W486" i="8"/>
  <c r="W55" i="8"/>
  <c r="W240" i="8"/>
  <c r="W340" i="8"/>
  <c r="W352" i="8"/>
  <c r="W414" i="8"/>
  <c r="W93" i="8"/>
  <c r="W94" i="8"/>
  <c r="W73" i="8"/>
  <c r="W119" i="8"/>
  <c r="W75" i="8"/>
  <c r="W92" i="8"/>
  <c r="W80" i="8"/>
  <c r="W97" i="8"/>
  <c r="W60" i="8"/>
  <c r="W104" i="8"/>
  <c r="W496" i="8"/>
  <c r="W497" i="8"/>
  <c r="W498" i="8"/>
  <c r="W499" i="8"/>
  <c r="W500" i="8"/>
  <c r="W501" i="8"/>
  <c r="W502" i="8"/>
  <c r="W503" i="8"/>
  <c r="W504" i="8"/>
  <c r="W505" i="8"/>
  <c r="W506" i="8"/>
  <c r="W507" i="8"/>
  <c r="W508" i="8"/>
  <c r="W509" i="8"/>
  <c r="W510" i="8"/>
  <c r="W511" i="8"/>
  <c r="W512" i="8"/>
  <c r="W513" i="8"/>
  <c r="W514" i="8"/>
  <c r="W515" i="8"/>
  <c r="W516" i="8"/>
  <c r="W517" i="8"/>
  <c r="W518" i="8"/>
  <c r="W519" i="8"/>
  <c r="W520" i="8"/>
  <c r="W521" i="8"/>
  <c r="W522" i="8"/>
  <c r="W523" i="8"/>
  <c r="W524" i="8"/>
  <c r="W525" i="8"/>
  <c r="W526" i="8"/>
  <c r="W527" i="8"/>
  <c r="W528" i="8"/>
  <c r="W529" i="8"/>
  <c r="W530" i="8"/>
  <c r="W531" i="8"/>
  <c r="W532" i="8"/>
  <c r="W533" i="8"/>
  <c r="W534" i="8"/>
  <c r="W535" i="8"/>
  <c r="W536" i="8"/>
  <c r="W537" i="8"/>
  <c r="W538" i="8"/>
  <c r="W539" i="8"/>
  <c r="W540" i="8"/>
  <c r="W541" i="8"/>
  <c r="W542" i="8"/>
  <c r="W543" i="8"/>
  <c r="W544" i="8"/>
  <c r="W545" i="8"/>
  <c r="W546" i="8"/>
  <c r="W547" i="8"/>
  <c r="W548" i="8"/>
  <c r="W549" i="8"/>
  <c r="W550" i="8"/>
  <c r="W551" i="8"/>
  <c r="W552" i="8"/>
  <c r="W553" i="8"/>
  <c r="W554" i="8"/>
  <c r="W555" i="8"/>
  <c r="W556" i="8"/>
  <c r="W557" i="8"/>
  <c r="W558" i="8"/>
  <c r="W559" i="8"/>
  <c r="W560" i="8"/>
  <c r="W561" i="8"/>
  <c r="W562" i="8"/>
  <c r="W563" i="8"/>
  <c r="W564" i="8"/>
  <c r="W565" i="8"/>
  <c r="W566" i="8"/>
  <c r="W567" i="8"/>
  <c r="W568" i="8"/>
  <c r="W569" i="8"/>
  <c r="W570" i="8"/>
  <c r="W571" i="8"/>
  <c r="W572" i="8"/>
  <c r="W573" i="8"/>
  <c r="W574" i="8"/>
  <c r="W575" i="8"/>
  <c r="W576" i="8"/>
  <c r="W577" i="8"/>
  <c r="W578" i="8"/>
  <c r="W579" i="8"/>
  <c r="W580" i="8"/>
  <c r="W581" i="8"/>
  <c r="W582" i="8"/>
  <c r="W583" i="8"/>
  <c r="W584" i="8"/>
  <c r="W585" i="8"/>
  <c r="W586" i="8"/>
  <c r="W587" i="8"/>
  <c r="W588" i="8"/>
  <c r="W589" i="8"/>
  <c r="W590" i="8"/>
  <c r="W591" i="8"/>
  <c r="W592" i="8"/>
  <c r="W593" i="8"/>
  <c r="W594" i="8"/>
  <c r="W595" i="8"/>
  <c r="W596" i="8"/>
  <c r="W597" i="8"/>
  <c r="W598" i="8"/>
  <c r="W599" i="8"/>
  <c r="W250" i="8"/>
  <c r="W477" i="8"/>
  <c r="W307" i="8"/>
  <c r="W385" i="8"/>
  <c r="W488" i="8"/>
  <c r="W320" i="8"/>
  <c r="W126" i="8"/>
  <c r="W379" i="8"/>
  <c r="W181" i="8"/>
  <c r="W202" i="8"/>
  <c r="W3" i="8"/>
  <c r="W306" i="8"/>
  <c r="W338" i="8"/>
  <c r="W9" i="8"/>
  <c r="W201" i="8"/>
  <c r="W356" i="8"/>
  <c r="W438" i="8"/>
  <c r="W133" i="8"/>
  <c r="W215" i="8"/>
  <c r="W463" i="8"/>
  <c r="W192" i="8"/>
  <c r="W108" i="8"/>
  <c r="W327" i="8"/>
  <c r="W228" i="8"/>
  <c r="W189" i="8"/>
  <c r="W476" i="8"/>
  <c r="W222" i="8"/>
  <c r="W99" i="8"/>
  <c r="W400" i="8"/>
  <c r="W207" i="8"/>
  <c r="W377" i="8"/>
  <c r="W199" i="8"/>
  <c r="W132" i="8"/>
  <c r="W274" i="8"/>
  <c r="W116" i="8"/>
  <c r="W494" i="8"/>
  <c r="W271" i="8"/>
  <c r="W484" i="8"/>
  <c r="W66" i="8"/>
  <c r="W363" i="8"/>
  <c r="W453" i="8"/>
  <c r="W378" i="8"/>
  <c r="W289" i="8"/>
  <c r="W57" i="8"/>
  <c r="W184" i="8"/>
  <c r="W368" i="8"/>
  <c r="W343" i="8"/>
  <c r="W38" i="8"/>
  <c r="W490" i="8"/>
  <c r="W492" i="8"/>
  <c r="W361" i="8"/>
  <c r="W183" i="8"/>
  <c r="W153" i="8"/>
  <c r="W468" i="8"/>
  <c r="W416" i="8"/>
  <c r="W206" i="8"/>
  <c r="W283" i="8"/>
  <c r="W382" i="8"/>
  <c r="W349" i="8"/>
  <c r="W48" i="8"/>
  <c r="W239" i="8"/>
  <c r="W329" i="8"/>
  <c r="W221" i="8"/>
  <c r="W300" i="8"/>
  <c r="W148" i="8"/>
  <c r="W33" i="8"/>
  <c r="W53" i="8"/>
  <c r="W273" i="8"/>
  <c r="W423" i="8"/>
  <c r="W290" i="8"/>
  <c r="W84" i="8"/>
  <c r="W86" i="8"/>
  <c r="W402" i="8"/>
  <c r="W495" i="8"/>
  <c r="W316" i="8"/>
  <c r="W294" i="8"/>
  <c r="W317" i="8"/>
  <c r="W479" i="8"/>
  <c r="W359" i="8"/>
  <c r="W405" i="8"/>
  <c r="W410" i="8"/>
  <c r="W367" i="8"/>
  <c r="W212" i="8"/>
  <c r="W138" i="8"/>
  <c r="W258" i="8"/>
  <c r="W395" i="8"/>
  <c r="W336" i="8"/>
  <c r="W318" i="8"/>
  <c r="W285" i="8"/>
  <c r="W464" i="8"/>
  <c r="W406" i="8"/>
  <c r="W259" i="8"/>
  <c r="W276" i="8"/>
  <c r="W36" i="8"/>
  <c r="W170" i="8"/>
  <c r="W233" i="8"/>
  <c r="W98" i="8"/>
  <c r="W179" i="8"/>
  <c r="W489" i="8"/>
  <c r="W481" i="8"/>
  <c r="W269" i="8"/>
  <c r="W362" i="8"/>
  <c r="W180" i="8"/>
  <c r="W37" i="8"/>
  <c r="W370" i="8"/>
  <c r="W140" i="8"/>
  <c r="W304" i="8"/>
  <c r="W457" i="8"/>
  <c r="W339" i="8"/>
  <c r="W39" i="8"/>
  <c r="W122" i="8"/>
  <c r="W415" i="8"/>
  <c r="W213" i="8"/>
  <c r="W411" i="8"/>
  <c r="W173" i="8"/>
  <c r="W125" i="8"/>
  <c r="W261" i="8"/>
  <c r="W419" i="8"/>
  <c r="W32" i="8"/>
  <c r="W301" i="8"/>
  <c r="W162" i="8"/>
  <c r="W324" i="8"/>
  <c r="W83" i="8"/>
  <c r="W270" i="8"/>
  <c r="W248" i="8"/>
  <c r="W380" i="8"/>
  <c r="W325" i="8"/>
  <c r="W109" i="8"/>
  <c r="W214" i="8"/>
  <c r="W243" i="8"/>
  <c r="W478" i="8"/>
  <c r="W357" i="8"/>
  <c r="W424" i="8"/>
  <c r="W376" i="8"/>
  <c r="W482" i="8"/>
  <c r="W144" i="8"/>
  <c r="W308" i="8"/>
  <c r="W142" i="8"/>
  <c r="W365" i="8"/>
  <c r="W217" i="8"/>
  <c r="W77" i="8"/>
  <c r="W428" i="8"/>
  <c r="W178" i="8"/>
  <c r="W346" i="8"/>
  <c r="W175" i="8"/>
  <c r="W473" i="8"/>
  <c r="W54" i="8"/>
  <c r="W106" i="8"/>
  <c r="W493" i="8"/>
  <c r="V92" i="8"/>
  <c r="V60" i="8"/>
  <c r="V498" i="8"/>
  <c r="V502" i="8"/>
  <c r="V506" i="8"/>
  <c r="V510" i="8"/>
  <c r="V514" i="8"/>
  <c r="V518" i="8"/>
  <c r="V522" i="8"/>
  <c r="V526" i="8"/>
  <c r="V530" i="8"/>
  <c r="V534" i="8"/>
  <c r="V538" i="8"/>
  <c r="V542" i="8"/>
  <c r="V546" i="8"/>
  <c r="V550" i="8"/>
  <c r="V554" i="8"/>
  <c r="V558" i="8"/>
  <c r="V562" i="8"/>
  <c r="V566" i="8"/>
  <c r="V570" i="8"/>
  <c r="V574" i="8"/>
  <c r="V578" i="8"/>
  <c r="V582" i="8"/>
  <c r="V586" i="8"/>
  <c r="V590" i="8"/>
  <c r="V594" i="8"/>
  <c r="V598" i="8"/>
  <c r="V73" i="8"/>
  <c r="V29" i="8"/>
  <c r="V104" i="8"/>
  <c r="V499" i="8"/>
  <c r="V503" i="8"/>
  <c r="V507" i="8"/>
  <c r="V511" i="8"/>
  <c r="V515" i="8"/>
  <c r="V519" i="8"/>
  <c r="V523" i="8"/>
  <c r="V527" i="8"/>
  <c r="V531" i="8"/>
  <c r="V535" i="8"/>
  <c r="V539" i="8"/>
  <c r="V543" i="8"/>
  <c r="V547" i="8"/>
  <c r="V551" i="8"/>
  <c r="V555" i="8"/>
  <c r="V559" i="8"/>
  <c r="V563" i="8"/>
  <c r="V567" i="8"/>
  <c r="V571" i="8"/>
  <c r="V575" i="8"/>
  <c r="V579" i="8"/>
  <c r="V583" i="8"/>
  <c r="V587" i="8"/>
  <c r="V591" i="8"/>
  <c r="V595" i="8"/>
  <c r="V599" i="8"/>
  <c r="V210" i="8"/>
  <c r="V208" i="8"/>
  <c r="V19" i="8"/>
  <c r="V134" i="8"/>
  <c r="V251" i="8"/>
  <c r="V287" i="8"/>
  <c r="V333" i="8"/>
  <c r="V271" i="8"/>
  <c r="V448" i="8"/>
  <c r="V102" i="8"/>
  <c r="V82" i="8"/>
  <c r="V354" i="8"/>
  <c r="V315" i="8"/>
  <c r="V103" i="8"/>
  <c r="V483" i="8"/>
  <c r="V316" i="8"/>
  <c r="V5" i="8"/>
  <c r="V389" i="8"/>
  <c r="V459" i="8"/>
  <c r="V47" i="8"/>
  <c r="V26" i="8"/>
  <c r="V429" i="8"/>
  <c r="V163" i="8"/>
  <c r="V213" i="8"/>
  <c r="V96" i="8"/>
  <c r="V302" i="8"/>
  <c r="V118" i="8"/>
  <c r="V291" i="8"/>
  <c r="V31" i="8"/>
  <c r="V387" i="8"/>
  <c r="V17" i="8"/>
  <c r="V250" i="8"/>
  <c r="V296" i="8"/>
  <c r="V366" i="8"/>
  <c r="V176" i="8"/>
  <c r="V403" i="8"/>
  <c r="V319" i="8"/>
  <c r="V461" i="8"/>
  <c r="V16" i="8"/>
  <c r="V484" i="8"/>
  <c r="V254" i="8"/>
  <c r="V257" i="8"/>
  <c r="V299" i="8"/>
  <c r="V426" i="8"/>
  <c r="V62" i="8"/>
  <c r="V421" i="8"/>
  <c r="V42" i="8"/>
  <c r="V294" i="8"/>
  <c r="V284" i="8"/>
  <c r="V90" i="8"/>
  <c r="V303" i="8"/>
  <c r="V411" i="8"/>
  <c r="V441" i="8"/>
  <c r="V253" i="8"/>
  <c r="V72" i="8"/>
  <c r="V477" i="8"/>
  <c r="V75" i="8"/>
  <c r="V497" i="8"/>
  <c r="V505" i="8"/>
  <c r="V513" i="8"/>
  <c r="V521" i="8"/>
  <c r="V529" i="8"/>
  <c r="V537" i="8"/>
  <c r="V545" i="8"/>
  <c r="V553" i="8"/>
  <c r="V561" i="8"/>
  <c r="V569" i="8"/>
  <c r="V577" i="8"/>
  <c r="V585" i="8"/>
  <c r="V593" i="8"/>
  <c r="V501" i="8"/>
  <c r="V509" i="8"/>
  <c r="V525" i="8"/>
  <c r="V533" i="8"/>
  <c r="V549" i="8"/>
  <c r="V573" i="8"/>
  <c r="V581" i="8"/>
  <c r="V297" i="8"/>
  <c r="V174" i="8"/>
  <c r="V156" i="8"/>
  <c r="V20" i="8"/>
  <c r="V30" i="8"/>
  <c r="V95" i="8"/>
  <c r="V236" i="8"/>
  <c r="V307" i="8"/>
  <c r="V384" i="8"/>
  <c r="V363" i="8"/>
  <c r="V204" i="8"/>
  <c r="V479" i="8"/>
  <c r="V311" i="8"/>
  <c r="V125" i="8"/>
  <c r="V348" i="8"/>
  <c r="V385" i="8"/>
  <c r="V383" i="8"/>
  <c r="V453" i="8"/>
  <c r="V23" i="8"/>
  <c r="V159" i="8"/>
  <c r="V286" i="8"/>
  <c r="V261" i="8"/>
  <c r="V12" i="8"/>
  <c r="V265" i="8"/>
  <c r="V209" i="8"/>
  <c r="V235" i="8"/>
  <c r="V128" i="8"/>
  <c r="V475" i="8"/>
  <c r="V398" i="8"/>
  <c r="V105" i="8"/>
  <c r="V347" i="8"/>
  <c r="V293" i="8"/>
  <c r="V49" i="8"/>
  <c r="V341" i="8"/>
  <c r="V469" i="8"/>
  <c r="V113" i="8"/>
  <c r="V312" i="8"/>
  <c r="V182" i="8"/>
  <c r="V115" i="8"/>
  <c r="V143" i="8"/>
  <c r="V260" i="8"/>
  <c r="V272" i="8"/>
  <c r="V70" i="8"/>
  <c r="V52" i="8"/>
  <c r="V381" i="8"/>
  <c r="V35" i="8"/>
  <c r="V427" i="8"/>
  <c r="V379" i="8"/>
  <c r="V71" i="8"/>
  <c r="V184" i="8"/>
  <c r="V358" i="8"/>
  <c r="V212" i="8"/>
  <c r="V350" i="8"/>
  <c r="V162" i="8"/>
  <c r="V372" i="8"/>
  <c r="V181" i="8"/>
  <c r="V177" i="8"/>
  <c r="V368" i="8"/>
  <c r="V394" i="8"/>
  <c r="V138" i="8"/>
  <c r="V471" i="8"/>
  <c r="V146" i="8"/>
  <c r="V44" i="8"/>
  <c r="V88" i="8"/>
  <c r="V80" i="8"/>
  <c r="V500" i="8"/>
  <c r="V508" i="8"/>
  <c r="V516" i="8"/>
  <c r="V524" i="8"/>
  <c r="V532" i="8"/>
  <c r="V540" i="8"/>
  <c r="V548" i="8"/>
  <c r="V556" i="8"/>
  <c r="V564" i="8"/>
  <c r="V572" i="8"/>
  <c r="V580" i="8"/>
  <c r="V588" i="8"/>
  <c r="V596" i="8"/>
  <c r="V97" i="8"/>
  <c r="V517" i="8"/>
  <c r="V541" i="8"/>
  <c r="V557" i="8"/>
  <c r="V565" i="8"/>
  <c r="V589" i="8"/>
  <c r="V597" i="8"/>
  <c r="V130" i="8"/>
  <c r="V66" i="8"/>
  <c r="V292" i="8"/>
  <c r="V317" i="8"/>
  <c r="V474" i="8"/>
  <c r="V173" i="8"/>
  <c r="V480" i="8"/>
  <c r="V154" i="8"/>
  <c r="V247" i="8"/>
  <c r="V191" i="8"/>
  <c r="V151" i="8"/>
  <c r="V246" i="8"/>
  <c r="V165" i="8"/>
  <c r="V335" i="8"/>
  <c r="V321" i="8"/>
  <c r="V326" i="8"/>
  <c r="V161" i="8"/>
  <c r="V432" i="8"/>
  <c r="V313" i="8"/>
  <c r="V359" i="8"/>
  <c r="V281" i="8"/>
  <c r="V203" i="8"/>
  <c r="V242" i="8"/>
  <c r="V488" i="8"/>
  <c r="V230" i="8"/>
  <c r="V378" i="8"/>
  <c r="V375" i="8"/>
  <c r="V405" i="8"/>
  <c r="V472" i="8"/>
  <c r="V419" i="8"/>
  <c r="V330" i="8"/>
  <c r="V320" i="8"/>
  <c r="V360" i="8"/>
  <c r="V289" i="8"/>
  <c r="V399" i="8"/>
  <c r="V410" i="8"/>
  <c r="V141" i="8"/>
  <c r="V32" i="8"/>
  <c r="V237" i="8"/>
  <c r="V126" i="8"/>
  <c r="V412" i="8"/>
  <c r="V57" i="8"/>
  <c r="V28" i="8"/>
  <c r="V367" i="8"/>
  <c r="V188" i="8"/>
  <c r="V301" i="8"/>
  <c r="V444" i="8"/>
  <c r="V445" i="8"/>
  <c r="V314" i="8"/>
  <c r="V431" i="8"/>
  <c r="V117" i="8"/>
  <c r="V388" i="8"/>
  <c r="V216" i="8"/>
  <c r="V171" i="8"/>
  <c r="V164" i="8"/>
  <c r="V433" i="8"/>
  <c r="V351" i="8"/>
  <c r="V234" i="8"/>
  <c r="V229" i="8"/>
  <c r="V232" i="8"/>
  <c r="V454" i="8"/>
  <c r="V324" i="8"/>
  <c r="V8" i="8"/>
  <c r="V202" i="8"/>
  <c r="V512" i="8"/>
  <c r="V544" i="8"/>
  <c r="V576" i="8"/>
  <c r="V496" i="8"/>
  <c r="V305" i="8"/>
  <c r="V343" i="8"/>
  <c r="V241" i="8"/>
  <c r="V258" i="8"/>
  <c r="V58" i="8"/>
  <c r="V83" i="8"/>
  <c r="V100" i="8"/>
  <c r="V22" i="8"/>
  <c r="V460" i="8"/>
  <c r="V462" i="8"/>
  <c r="V65" i="8"/>
  <c r="V278" i="8"/>
  <c r="V434" i="8"/>
  <c r="V121" i="8"/>
  <c r="V43" i="8"/>
  <c r="V470" i="8"/>
  <c r="V256" i="8"/>
  <c r="V409" i="8"/>
  <c r="V14" i="8"/>
  <c r="V87" i="8"/>
  <c r="V169" i="8"/>
  <c r="V263" i="8"/>
  <c r="V298" i="8"/>
  <c r="V238" i="8"/>
  <c r="V386" i="8"/>
  <c r="V450" i="8"/>
  <c r="V396" i="8"/>
  <c r="V390" i="8"/>
  <c r="V167" i="8"/>
  <c r="V110" i="8"/>
  <c r="V59" i="8"/>
  <c r="V15" i="8"/>
  <c r="V50" i="8"/>
  <c r="V89" i="8"/>
  <c r="V255" i="8"/>
  <c r="V413" i="8"/>
  <c r="V373" i="8"/>
  <c r="V10" i="8"/>
  <c r="V422" i="8"/>
  <c r="V101" i="8"/>
  <c r="V155" i="8"/>
  <c r="V64" i="8"/>
  <c r="V417" i="8"/>
  <c r="V374" i="8"/>
  <c r="V446" i="8"/>
  <c r="V198" i="8"/>
  <c r="V344" i="8"/>
  <c r="V369" i="8"/>
  <c r="V91" i="8"/>
  <c r="V193" i="8"/>
  <c r="V264" i="8"/>
  <c r="V135" i="8"/>
  <c r="V214" i="8"/>
  <c r="V443" i="8"/>
  <c r="V438" i="8"/>
  <c r="V145" i="8"/>
  <c r="V226" i="8"/>
  <c r="V280" i="8"/>
  <c r="V468" i="8"/>
  <c r="V465" i="8"/>
  <c r="V295" i="8"/>
  <c r="V61" i="8"/>
  <c r="V27" i="8"/>
  <c r="V392" i="8"/>
  <c r="V466" i="8"/>
  <c r="V46" i="8"/>
  <c r="V157" i="8"/>
  <c r="V439" i="8"/>
  <c r="V131" i="8"/>
  <c r="V25" i="8"/>
  <c r="V137" i="8"/>
  <c r="V56" i="8"/>
  <c r="V283" i="8"/>
  <c r="V74" i="8"/>
  <c r="V357" i="8"/>
  <c r="V331" i="8"/>
  <c r="V120" i="8"/>
  <c r="V227" i="8"/>
  <c r="V425" i="8"/>
  <c r="V279" i="8"/>
  <c r="V119" i="8"/>
  <c r="V520" i="8"/>
  <c r="V552" i="8"/>
  <c r="V584" i="8"/>
  <c r="V528" i="8"/>
  <c r="V560" i="8"/>
  <c r="V592" i="8"/>
  <c r="V195" i="8"/>
  <c r="V323" i="8"/>
  <c r="V158" i="8"/>
  <c r="V249" i="8"/>
  <c r="V21" i="8"/>
  <c r="V485" i="8"/>
  <c r="V3" i="8"/>
  <c r="V404" i="8"/>
  <c r="V38" i="8"/>
  <c r="V205" i="8"/>
  <c r="V395" i="8"/>
  <c r="V168" i="8"/>
  <c r="V270" i="8"/>
  <c r="V418" i="8"/>
  <c r="V306" i="8"/>
  <c r="V451" i="8"/>
  <c r="V490" i="8"/>
  <c r="V266" i="8"/>
  <c r="V336" i="8"/>
  <c r="V211" i="8"/>
  <c r="V248" i="8"/>
  <c r="V408" i="8"/>
  <c r="V338" i="8"/>
  <c r="V492" i="8"/>
  <c r="V4" i="8"/>
  <c r="V318" i="8"/>
  <c r="V452" i="8"/>
  <c r="V380" i="8"/>
  <c r="V63" i="8"/>
  <c r="V2" i="8"/>
  <c r="V361" i="8"/>
  <c r="V219" i="8"/>
  <c r="V285" i="8"/>
  <c r="V123" i="8"/>
  <c r="V325" i="8"/>
  <c r="V223" i="8"/>
  <c r="V201" i="8"/>
  <c r="V149" i="8"/>
  <c r="V183" i="8"/>
  <c r="V224" i="8"/>
  <c r="V464" i="8"/>
  <c r="V437" i="8"/>
  <c r="V109" i="8"/>
  <c r="V252" i="8"/>
  <c r="V356" i="8"/>
  <c r="V7" i="8"/>
  <c r="V153" i="8"/>
  <c r="V245" i="8"/>
  <c r="V406" i="8"/>
  <c r="V194" i="8"/>
  <c r="V262" i="8"/>
  <c r="V328" i="8"/>
  <c r="V166" i="8"/>
  <c r="V337" i="8"/>
  <c r="V407" i="8"/>
  <c r="V449" i="8"/>
  <c r="V259" i="8"/>
  <c r="V172" i="8"/>
  <c r="V67" i="8"/>
  <c r="V6" i="8"/>
  <c r="V243" i="8"/>
  <c r="V244" i="8"/>
  <c r="V45" i="8"/>
  <c r="V139" i="8"/>
  <c r="V13" i="8"/>
  <c r="V309" i="8"/>
  <c r="V416" i="8"/>
  <c r="V436" i="8"/>
  <c r="V276" i="8"/>
  <c r="V420" i="8"/>
  <c r="V478" i="8"/>
  <c r="V34" i="8"/>
  <c r="V133" i="8"/>
  <c r="V185" i="8"/>
  <c r="V206" i="8"/>
  <c r="V24" i="8"/>
  <c r="V36" i="8"/>
  <c r="V51" i="8"/>
  <c r="V442" i="8"/>
  <c r="V170" i="8"/>
  <c r="V69" i="8"/>
  <c r="V215" i="8"/>
  <c r="V382" i="8"/>
  <c r="V233" i="8"/>
  <c r="V424" i="8"/>
  <c r="V463" i="8"/>
  <c r="V349" i="8"/>
  <c r="V536" i="8"/>
  <c r="V288" i="8"/>
  <c r="V11" i="8"/>
  <c r="V192" i="8"/>
  <c r="V48" i="8"/>
  <c r="V179" i="8"/>
  <c r="V482" i="8"/>
  <c r="V108" i="8"/>
  <c r="V239" i="8"/>
  <c r="V489" i="8"/>
  <c r="V144" i="8"/>
  <c r="V327" i="8"/>
  <c r="V329" i="8"/>
  <c r="V481" i="8"/>
  <c r="V308" i="8"/>
  <c r="V228" i="8"/>
  <c r="V221" i="8"/>
  <c r="V269" i="8"/>
  <c r="V142" i="8"/>
  <c r="V189" i="8"/>
  <c r="V300" i="8"/>
  <c r="V362" i="8"/>
  <c r="V365" i="8"/>
  <c r="V476" i="8"/>
  <c r="V200" i="8"/>
  <c r="V190" i="8"/>
  <c r="V217" i="8"/>
  <c r="V222" i="8"/>
  <c r="V111" i="8"/>
  <c r="V37" i="8"/>
  <c r="V334" i="8"/>
  <c r="V99" i="8"/>
  <c r="V33" i="8"/>
  <c r="V370" i="8"/>
  <c r="V428" i="8"/>
  <c r="V400" i="8"/>
  <c r="V53" i="8"/>
  <c r="V140" i="8"/>
  <c r="V178" i="8"/>
  <c r="V207" i="8"/>
  <c r="V273" i="8"/>
  <c r="V304" i="8"/>
  <c r="V346" i="8"/>
  <c r="V397" i="8"/>
  <c r="V423" i="8"/>
  <c r="V152" i="8"/>
  <c r="V197" i="8"/>
  <c r="V282" i="8"/>
  <c r="V290" i="8"/>
  <c r="V467" i="8"/>
  <c r="V473" i="8"/>
  <c r="V85" i="8"/>
  <c r="V84" i="8"/>
  <c r="V107" i="8"/>
  <c r="V240" i="8"/>
  <c r="V114" i="8"/>
  <c r="V340" i="8"/>
  <c r="V122" i="8"/>
  <c r="V352" i="8"/>
  <c r="V116" i="8"/>
  <c r="V402" i="8"/>
  <c r="V124" i="8"/>
  <c r="V93" i="8"/>
  <c r="V127" i="8"/>
  <c r="V94" i="8"/>
  <c r="V504" i="8"/>
  <c r="V568" i="8"/>
  <c r="V98" i="8"/>
  <c r="V376" i="8"/>
  <c r="V430" i="8"/>
  <c r="V79" i="8"/>
  <c r="V18" i="8"/>
  <c r="V455" i="8"/>
  <c r="V491" i="8"/>
  <c r="V78" i="8"/>
  <c r="V277" i="8"/>
  <c r="V440" i="8"/>
  <c r="V187" i="8"/>
  <c r="V267" i="8"/>
  <c r="V332" i="8"/>
  <c r="V231" i="8"/>
  <c r="V435" i="8"/>
  <c r="V487" i="8"/>
  <c r="V268" i="8"/>
  <c r="V136" i="8"/>
  <c r="V160" i="8"/>
  <c r="V196" i="8"/>
  <c r="V355" i="8"/>
  <c r="V364" i="8"/>
  <c r="V447" i="8"/>
  <c r="V147" i="8"/>
  <c r="V148" i="8"/>
  <c r="V180" i="8"/>
  <c r="V218" i="8"/>
  <c r="V225" i="8"/>
  <c r="V112" i="8"/>
  <c r="V77" i="8"/>
  <c r="V345" i="8"/>
  <c r="V40" i="8"/>
  <c r="V391" i="8"/>
  <c r="V393" i="8"/>
  <c r="V401" i="8"/>
  <c r="V458" i="8"/>
  <c r="V150" i="8"/>
  <c r="V186" i="8"/>
  <c r="V220" i="8"/>
  <c r="V275" i="8"/>
  <c r="V322" i="8"/>
  <c r="V353" i="8"/>
  <c r="V377" i="8"/>
  <c r="V456" i="8"/>
  <c r="V457" i="8"/>
  <c r="V175" i="8"/>
  <c r="V199" i="8"/>
  <c r="V310" i="8"/>
  <c r="V339" i="8"/>
  <c r="V486" i="8"/>
  <c r="V132" i="8"/>
  <c r="V55" i="8"/>
  <c r="V54" i="8"/>
  <c r="V274" i="8"/>
  <c r="V86" i="8"/>
  <c r="V342" i="8"/>
  <c r="V106" i="8"/>
  <c r="V371" i="8"/>
  <c r="V414" i="8"/>
  <c r="V415" i="8"/>
  <c r="V493" i="8"/>
  <c r="V494" i="8"/>
  <c r="V495" i="8"/>
  <c r="U210" i="8"/>
  <c r="U251" i="8"/>
  <c r="U448" i="8"/>
  <c r="U315" i="8"/>
  <c r="U5" i="8"/>
  <c r="U26" i="8"/>
  <c r="U96" i="8"/>
  <c r="U31" i="8"/>
  <c r="U296" i="8"/>
  <c r="U319" i="8"/>
  <c r="U254" i="8"/>
  <c r="U62" i="8"/>
  <c r="U284" i="8"/>
  <c r="U441" i="8"/>
  <c r="U297" i="8"/>
  <c r="U156" i="8"/>
  <c r="U30" i="8"/>
  <c r="U236" i="8"/>
  <c r="U307" i="8"/>
  <c r="U363" i="8"/>
  <c r="U479" i="8"/>
  <c r="U125" i="8"/>
  <c r="U385" i="8"/>
  <c r="U453" i="8"/>
  <c r="U359" i="8"/>
  <c r="U261" i="8"/>
  <c r="U488" i="8"/>
  <c r="U378" i="8"/>
  <c r="U405" i="8"/>
  <c r="U419" i="8"/>
  <c r="U320" i="8"/>
  <c r="U289" i="8"/>
  <c r="U410" i="8"/>
  <c r="U126" i="8"/>
  <c r="U57" i="8"/>
  <c r="U367" i="8"/>
  <c r="U301" i="8"/>
  <c r="U379" i="8"/>
  <c r="U184" i="8"/>
  <c r="U119" i="8"/>
  <c r="U92" i="8"/>
  <c r="U80" i="8"/>
  <c r="U60" i="8"/>
  <c r="U496" i="8"/>
  <c r="U498" i="8"/>
  <c r="U500" i="8"/>
  <c r="U502" i="8"/>
  <c r="U504" i="8"/>
  <c r="U506" i="8"/>
  <c r="U508" i="8"/>
  <c r="U510" i="8"/>
  <c r="U512" i="8"/>
  <c r="U514" i="8"/>
  <c r="U516" i="8"/>
  <c r="U518" i="8"/>
  <c r="U520" i="8"/>
  <c r="U522" i="8"/>
  <c r="U524" i="8"/>
  <c r="U526" i="8"/>
  <c r="U528" i="8"/>
  <c r="U530" i="8"/>
  <c r="U532" i="8"/>
  <c r="U534" i="8"/>
  <c r="U536" i="8"/>
  <c r="U538" i="8"/>
  <c r="U540" i="8"/>
  <c r="U542" i="8"/>
  <c r="U544" i="8"/>
  <c r="U546" i="8"/>
  <c r="U548" i="8"/>
  <c r="U550" i="8"/>
  <c r="U552" i="8"/>
  <c r="U554" i="8"/>
  <c r="U556" i="8"/>
  <c r="U558" i="8"/>
  <c r="U560" i="8"/>
  <c r="U562" i="8"/>
  <c r="U564" i="8"/>
  <c r="U566" i="8"/>
  <c r="U568" i="8"/>
  <c r="U570" i="8"/>
  <c r="U572" i="8"/>
  <c r="U574" i="8"/>
  <c r="U576" i="8"/>
  <c r="U578" i="8"/>
  <c r="U580" i="8"/>
  <c r="U582" i="8"/>
  <c r="U584" i="8"/>
  <c r="U586" i="8"/>
  <c r="U588" i="8"/>
  <c r="U590" i="8"/>
  <c r="U592" i="8"/>
  <c r="U594" i="8"/>
  <c r="U596" i="8"/>
  <c r="U598" i="8"/>
  <c r="U208" i="8"/>
  <c r="U287" i="8"/>
  <c r="U102" i="8"/>
  <c r="U103" i="8"/>
  <c r="U389" i="8"/>
  <c r="U429" i="8"/>
  <c r="U302" i="8"/>
  <c r="U387" i="8"/>
  <c r="U366" i="8"/>
  <c r="U461" i="8"/>
  <c r="U257" i="8"/>
  <c r="U421" i="8"/>
  <c r="U90" i="8"/>
  <c r="U253" i="8"/>
  <c r="U130" i="8"/>
  <c r="U292" i="8"/>
  <c r="U474" i="8"/>
  <c r="U480" i="8"/>
  <c r="U384" i="8"/>
  <c r="U151" i="8"/>
  <c r="U165" i="8"/>
  <c r="U321" i="8"/>
  <c r="U161" i="8"/>
  <c r="U23" i="8"/>
  <c r="U286" i="8"/>
  <c r="U12" i="8"/>
  <c r="U209" i="8"/>
  <c r="U128" i="8"/>
  <c r="U398" i="8"/>
  <c r="U29" i="8"/>
  <c r="U499" i="8"/>
  <c r="U507" i="8"/>
  <c r="U515" i="8"/>
  <c r="U523" i="8"/>
  <c r="U531" i="8"/>
  <c r="U539" i="8"/>
  <c r="U547" i="8"/>
  <c r="U555" i="8"/>
  <c r="U563" i="8"/>
  <c r="U571" i="8"/>
  <c r="U579" i="8"/>
  <c r="U587" i="8"/>
  <c r="U595" i="8"/>
  <c r="U134" i="8"/>
  <c r="U354" i="8"/>
  <c r="U291" i="8"/>
  <c r="U403" i="8"/>
  <c r="U426" i="8"/>
  <c r="U411" i="8"/>
  <c r="U173" i="8"/>
  <c r="U191" i="8"/>
  <c r="U335" i="8"/>
  <c r="U432" i="8"/>
  <c r="U203" i="8"/>
  <c r="U235" i="8"/>
  <c r="U105" i="8"/>
  <c r="U49" i="8"/>
  <c r="U399" i="8"/>
  <c r="U182" i="8"/>
  <c r="U260" i="8"/>
  <c r="U28" i="8"/>
  <c r="U35" i="8"/>
  <c r="U71" i="8"/>
  <c r="U117" i="8"/>
  <c r="U350" i="8"/>
  <c r="U372" i="8"/>
  <c r="U177" i="8"/>
  <c r="U229" i="8"/>
  <c r="U471" i="8"/>
  <c r="U44" i="8"/>
  <c r="U305" i="8"/>
  <c r="U158" i="8"/>
  <c r="U21" i="8"/>
  <c r="U81" i="8"/>
  <c r="U460" i="8"/>
  <c r="U205" i="8"/>
  <c r="U168" i="8"/>
  <c r="U418" i="8"/>
  <c r="U451" i="8"/>
  <c r="U266" i="8"/>
  <c r="U211" i="8"/>
  <c r="U408" i="8"/>
  <c r="U41" i="8"/>
  <c r="U4" i="8"/>
  <c r="U452" i="8"/>
  <c r="U2" i="8"/>
  <c r="U219" i="8"/>
  <c r="U123" i="8"/>
  <c r="U223" i="8"/>
  <c r="U149" i="8"/>
  <c r="U224" i="8"/>
  <c r="U437" i="8"/>
  <c r="U252" i="8"/>
  <c r="U7" i="8"/>
  <c r="U245" i="8"/>
  <c r="U194" i="8"/>
  <c r="U443" i="8"/>
  <c r="U226" i="8"/>
  <c r="U407" i="8"/>
  <c r="U67" i="8"/>
  <c r="U45" i="8"/>
  <c r="U309" i="8"/>
  <c r="U436" i="8"/>
  <c r="U420" i="8"/>
  <c r="U34" i="8"/>
  <c r="U185" i="8"/>
  <c r="U24" i="8"/>
  <c r="U56" i="8"/>
  <c r="U74" i="8"/>
  <c r="U331" i="8"/>
  <c r="U227" i="8"/>
  <c r="U73" i="8"/>
  <c r="U104" i="8"/>
  <c r="U503" i="8"/>
  <c r="U511" i="8"/>
  <c r="U519" i="8"/>
  <c r="U527" i="8"/>
  <c r="U535" i="8"/>
  <c r="U543" i="8"/>
  <c r="U551" i="8"/>
  <c r="U559" i="8"/>
  <c r="U567" i="8"/>
  <c r="U575" i="8"/>
  <c r="U583" i="8"/>
  <c r="U591" i="8"/>
  <c r="U599" i="8"/>
  <c r="U271" i="8"/>
  <c r="U316" i="8"/>
  <c r="U213" i="8"/>
  <c r="U250" i="8"/>
  <c r="U484" i="8"/>
  <c r="U294" i="8"/>
  <c r="U477" i="8"/>
  <c r="U317" i="8"/>
  <c r="U154" i="8"/>
  <c r="U246" i="8"/>
  <c r="U326" i="8"/>
  <c r="U159" i="8"/>
  <c r="U265" i="8"/>
  <c r="U475" i="8"/>
  <c r="U330" i="8"/>
  <c r="U341" i="8"/>
  <c r="U312" i="8"/>
  <c r="U237" i="8"/>
  <c r="U272" i="8"/>
  <c r="U381" i="8"/>
  <c r="U444" i="8"/>
  <c r="U431" i="8"/>
  <c r="U212" i="8"/>
  <c r="U162" i="8"/>
  <c r="U181" i="8"/>
  <c r="U368" i="8"/>
  <c r="U138" i="8"/>
  <c r="U324" i="8"/>
  <c r="U202" i="8"/>
  <c r="U343" i="8"/>
  <c r="U258" i="8"/>
  <c r="U83" i="8"/>
  <c r="U3" i="8"/>
  <c r="U38" i="8"/>
  <c r="U395" i="8"/>
  <c r="U270" i="8"/>
  <c r="U306" i="8"/>
  <c r="U490" i="8"/>
  <c r="U336" i="8"/>
  <c r="U248" i="8"/>
  <c r="U338" i="8"/>
  <c r="U492" i="8"/>
  <c r="U318" i="8"/>
  <c r="U380" i="8"/>
  <c r="U9" i="8"/>
  <c r="U361" i="8"/>
  <c r="U285" i="8"/>
  <c r="U325" i="8"/>
  <c r="U201" i="8"/>
  <c r="U183" i="8"/>
  <c r="U464" i="8"/>
  <c r="U109" i="8"/>
  <c r="U356" i="8"/>
  <c r="U153" i="8"/>
  <c r="U406" i="8"/>
  <c r="U214" i="8"/>
  <c r="U438" i="8"/>
  <c r="U468" i="8"/>
  <c r="U259" i="8"/>
  <c r="U243" i="8"/>
  <c r="U13" i="8"/>
  <c r="U416" i="8"/>
  <c r="U276" i="8"/>
  <c r="U478" i="8"/>
  <c r="U133" i="8"/>
  <c r="U206" i="8"/>
  <c r="U36" i="8"/>
  <c r="U442" i="8"/>
  <c r="U69" i="8"/>
  <c r="U120" i="8"/>
  <c r="U501" i="8"/>
  <c r="U517" i="8"/>
  <c r="U533" i="8"/>
  <c r="U549" i="8"/>
  <c r="U565" i="8"/>
  <c r="U581" i="8"/>
  <c r="U597" i="8"/>
  <c r="U333" i="8"/>
  <c r="U163" i="8"/>
  <c r="U16" i="8"/>
  <c r="U72" i="8"/>
  <c r="U348" i="8"/>
  <c r="U242" i="8"/>
  <c r="U347" i="8"/>
  <c r="U113" i="8"/>
  <c r="U412" i="8"/>
  <c r="U427" i="8"/>
  <c r="U388" i="8"/>
  <c r="U433" i="8"/>
  <c r="U232" i="8"/>
  <c r="U88" i="8"/>
  <c r="U249" i="8"/>
  <c r="U22" i="8"/>
  <c r="U278" i="8"/>
  <c r="U470" i="8"/>
  <c r="U87" i="8"/>
  <c r="U238" i="8"/>
  <c r="U390" i="8"/>
  <c r="U59" i="8"/>
  <c r="U255" i="8"/>
  <c r="U422" i="8"/>
  <c r="U417" i="8"/>
  <c r="U344" i="8"/>
  <c r="U264" i="8"/>
  <c r="U166" i="8"/>
  <c r="U449" i="8"/>
  <c r="U139" i="8"/>
  <c r="U27" i="8"/>
  <c r="U157" i="8"/>
  <c r="U137" i="8"/>
  <c r="U357" i="8"/>
  <c r="U424" i="8"/>
  <c r="U349" i="8"/>
  <c r="U376" i="8"/>
  <c r="U48" i="8"/>
  <c r="U482" i="8"/>
  <c r="U239" i="8"/>
  <c r="U144" i="8"/>
  <c r="U329" i="8"/>
  <c r="U308" i="8"/>
  <c r="U221" i="8"/>
  <c r="U142" i="8"/>
  <c r="U300" i="8"/>
  <c r="U365" i="8"/>
  <c r="U148" i="8"/>
  <c r="U217" i="8"/>
  <c r="U111" i="8"/>
  <c r="U77" i="8"/>
  <c r="U33" i="8"/>
  <c r="U428" i="8"/>
  <c r="U53" i="8"/>
  <c r="U178" i="8"/>
  <c r="U273" i="8"/>
  <c r="U346" i="8"/>
  <c r="U423" i="8"/>
  <c r="U175" i="8"/>
  <c r="U290" i="8"/>
  <c r="U473" i="8"/>
  <c r="U84" i="8"/>
  <c r="U54" i="8"/>
  <c r="U106" i="8"/>
  <c r="U402" i="8"/>
  <c r="U493" i="8"/>
  <c r="U495" i="8"/>
  <c r="U497" i="8"/>
  <c r="U513" i="8"/>
  <c r="U529" i="8"/>
  <c r="U545" i="8"/>
  <c r="U561" i="8"/>
  <c r="U577" i="8"/>
  <c r="U593" i="8"/>
  <c r="U19" i="8"/>
  <c r="U459" i="8"/>
  <c r="U75" i="8"/>
  <c r="U505" i="8"/>
  <c r="U521" i="8"/>
  <c r="U537" i="8"/>
  <c r="U553" i="8"/>
  <c r="U569" i="8"/>
  <c r="U585" i="8"/>
  <c r="U82" i="8"/>
  <c r="U118" i="8"/>
  <c r="U299" i="8"/>
  <c r="U174" i="8"/>
  <c r="U247" i="8"/>
  <c r="U383" i="8"/>
  <c r="U230" i="8"/>
  <c r="U293" i="8"/>
  <c r="U141" i="8"/>
  <c r="U70" i="8"/>
  <c r="U445" i="8"/>
  <c r="U216" i="8"/>
  <c r="U351" i="8"/>
  <c r="U454" i="8"/>
  <c r="U195" i="8"/>
  <c r="U58" i="8"/>
  <c r="U404" i="8"/>
  <c r="U434" i="8"/>
  <c r="U256" i="8"/>
  <c r="U169" i="8"/>
  <c r="U386" i="8"/>
  <c r="U167" i="8"/>
  <c r="U15" i="8"/>
  <c r="U413" i="8"/>
  <c r="U101" i="8"/>
  <c r="U374" i="8"/>
  <c r="U369" i="8"/>
  <c r="U135" i="8"/>
  <c r="U145" i="8"/>
  <c r="U172" i="8"/>
  <c r="U465" i="8"/>
  <c r="U392" i="8"/>
  <c r="U439" i="8"/>
  <c r="U51" i="8"/>
  <c r="U215" i="8"/>
  <c r="U425" i="8"/>
  <c r="U288" i="8"/>
  <c r="U430" i="8"/>
  <c r="U18" i="8"/>
  <c r="U491" i="8"/>
  <c r="U277" i="8"/>
  <c r="U187" i="8"/>
  <c r="U332" i="8"/>
  <c r="U435" i="8"/>
  <c r="U268" i="8"/>
  <c r="U160" i="8"/>
  <c r="U355" i="8"/>
  <c r="U447" i="8"/>
  <c r="U200" i="8"/>
  <c r="U218" i="8"/>
  <c r="U68" i="8"/>
  <c r="U334" i="8"/>
  <c r="U40" i="8"/>
  <c r="U393" i="8"/>
  <c r="U458" i="8"/>
  <c r="U186" i="8"/>
  <c r="U275" i="8"/>
  <c r="U353" i="8"/>
  <c r="U456" i="8"/>
  <c r="U197" i="8"/>
  <c r="U310" i="8"/>
  <c r="U486" i="8"/>
  <c r="U55" i="8"/>
  <c r="U240" i="8"/>
  <c r="U340" i="8"/>
  <c r="U352" i="8"/>
  <c r="U414" i="8"/>
  <c r="U93" i="8"/>
  <c r="U94" i="8"/>
  <c r="U97" i="8"/>
  <c r="U509" i="8"/>
  <c r="U525" i="8"/>
  <c r="U541" i="8"/>
  <c r="U557" i="8"/>
  <c r="U573" i="8"/>
  <c r="U589" i="8"/>
  <c r="U483" i="8"/>
  <c r="U17" i="8"/>
  <c r="U42" i="8"/>
  <c r="U20" i="8"/>
  <c r="U204" i="8"/>
  <c r="U313" i="8"/>
  <c r="U375" i="8"/>
  <c r="U360" i="8"/>
  <c r="U115" i="8"/>
  <c r="U52" i="8"/>
  <c r="U314" i="8"/>
  <c r="U171" i="8"/>
  <c r="U234" i="8"/>
  <c r="U146" i="8"/>
  <c r="U323" i="8"/>
  <c r="U485" i="8"/>
  <c r="U462" i="8"/>
  <c r="U121" i="8"/>
  <c r="U409" i="8"/>
  <c r="U263" i="8"/>
  <c r="U450" i="8"/>
  <c r="U110" i="8"/>
  <c r="U50" i="8"/>
  <c r="U373" i="8"/>
  <c r="U155" i="8"/>
  <c r="U446" i="8"/>
  <c r="U91" i="8"/>
  <c r="U262" i="8"/>
  <c r="U280" i="8"/>
  <c r="U6" i="8"/>
  <c r="U295" i="8"/>
  <c r="U466" i="8"/>
  <c r="U131" i="8"/>
  <c r="U283" i="8"/>
  <c r="U382" i="8"/>
  <c r="U463" i="8"/>
  <c r="U98" i="8"/>
  <c r="U192" i="8"/>
  <c r="U179" i="8"/>
  <c r="U108" i="8"/>
  <c r="U489" i="8"/>
  <c r="U327" i="8"/>
  <c r="U481" i="8"/>
  <c r="U228" i="8"/>
  <c r="U269" i="8"/>
  <c r="U189" i="8"/>
  <c r="U362" i="8"/>
  <c r="U476" i="8"/>
  <c r="U180" i="8"/>
  <c r="U222" i="8"/>
  <c r="U37" i="8"/>
  <c r="U99" i="8"/>
  <c r="U370" i="8"/>
  <c r="U400" i="8"/>
  <c r="U140" i="8"/>
  <c r="U207" i="8"/>
  <c r="U304" i="8"/>
  <c r="U377" i="8"/>
  <c r="U457" i="8"/>
  <c r="U199" i="8"/>
  <c r="U339" i="8"/>
  <c r="U132" i="8"/>
  <c r="U39" i="8"/>
  <c r="U274" i="8"/>
  <c r="U122" i="8"/>
  <c r="U116" i="8"/>
  <c r="U415" i="8"/>
  <c r="U494" i="8"/>
  <c r="U303" i="8"/>
  <c r="U472" i="8"/>
  <c r="U358" i="8"/>
  <c r="U241" i="8"/>
  <c r="U14" i="8"/>
  <c r="U89" i="8"/>
  <c r="U193" i="8"/>
  <c r="U61" i="8"/>
  <c r="U233" i="8"/>
  <c r="U455" i="8"/>
  <c r="U231" i="8"/>
  <c r="U364" i="8"/>
  <c r="U112" i="8"/>
  <c r="U150" i="8"/>
  <c r="U152" i="8"/>
  <c r="U107" i="8"/>
  <c r="U124" i="8"/>
  <c r="U95" i="8"/>
  <c r="U469" i="8"/>
  <c r="U164" i="8"/>
  <c r="U100" i="8"/>
  <c r="U298" i="8"/>
  <c r="U10" i="8"/>
  <c r="U328" i="8"/>
  <c r="U46" i="8"/>
  <c r="U279" i="8"/>
  <c r="U78" i="8"/>
  <c r="U487" i="8"/>
  <c r="U147" i="8"/>
  <c r="U345" i="8"/>
  <c r="U220" i="8"/>
  <c r="U282" i="8"/>
  <c r="U114" i="8"/>
  <c r="U127" i="8"/>
  <c r="U311" i="8"/>
  <c r="U143" i="8"/>
  <c r="U394" i="8"/>
  <c r="U65" i="8"/>
  <c r="U396" i="8"/>
  <c r="U64" i="8"/>
  <c r="U337" i="8"/>
  <c r="U25" i="8"/>
  <c r="U11" i="8"/>
  <c r="U440" i="8"/>
  <c r="U136" i="8"/>
  <c r="U190" i="8"/>
  <c r="U391" i="8"/>
  <c r="U322" i="8"/>
  <c r="U467" i="8"/>
  <c r="U342" i="8"/>
  <c r="U176" i="8"/>
  <c r="U281" i="8"/>
  <c r="U188" i="8"/>
  <c r="U8" i="8"/>
  <c r="U43" i="8"/>
  <c r="U76" i="8"/>
  <c r="U198" i="8"/>
  <c r="U244" i="8"/>
  <c r="U170" i="8"/>
  <c r="U79" i="8"/>
  <c r="U267" i="8"/>
  <c r="U196" i="8"/>
  <c r="U225" i="8"/>
  <c r="U401" i="8"/>
  <c r="U397" i="8"/>
  <c r="U85" i="8"/>
  <c r="U371" i="8"/>
  <c r="T92" i="8"/>
  <c r="T75" i="8"/>
  <c r="T119" i="8"/>
  <c r="T80" i="8"/>
  <c r="T496" i="8"/>
  <c r="T500" i="8"/>
  <c r="T504" i="8"/>
  <c r="T508" i="8"/>
  <c r="T512" i="8"/>
  <c r="T516" i="8"/>
  <c r="T520" i="8"/>
  <c r="T524" i="8"/>
  <c r="T528" i="8"/>
  <c r="T532" i="8"/>
  <c r="T536" i="8"/>
  <c r="T540" i="8"/>
  <c r="T544" i="8"/>
  <c r="T548" i="8"/>
  <c r="T552" i="8"/>
  <c r="T556" i="8"/>
  <c r="T560" i="8"/>
  <c r="T564" i="8"/>
  <c r="T568" i="8"/>
  <c r="T572" i="8"/>
  <c r="T576" i="8"/>
  <c r="T580" i="8"/>
  <c r="T584" i="8"/>
  <c r="T588" i="8"/>
  <c r="T592" i="8"/>
  <c r="T596" i="8"/>
  <c r="T73" i="8"/>
  <c r="T29" i="8"/>
  <c r="T104" i="8"/>
  <c r="T499" i="8"/>
  <c r="T503" i="8"/>
  <c r="T507" i="8"/>
  <c r="T511" i="8"/>
  <c r="T515" i="8"/>
  <c r="T519" i="8"/>
  <c r="T523" i="8"/>
  <c r="T527" i="8"/>
  <c r="T531" i="8"/>
  <c r="T535" i="8"/>
  <c r="T539" i="8"/>
  <c r="T543" i="8"/>
  <c r="T547" i="8"/>
  <c r="T551" i="8"/>
  <c r="T555" i="8"/>
  <c r="T559" i="8"/>
  <c r="T563" i="8"/>
  <c r="T567" i="8"/>
  <c r="T571" i="8"/>
  <c r="T575" i="8"/>
  <c r="T579" i="8"/>
  <c r="T583" i="8"/>
  <c r="T587" i="8"/>
  <c r="T591" i="8"/>
  <c r="T595" i="8"/>
  <c r="T599" i="8"/>
  <c r="T208" i="8"/>
  <c r="T134" i="8"/>
  <c r="T287" i="8"/>
  <c r="T271" i="8"/>
  <c r="T102" i="8"/>
  <c r="T354" i="8"/>
  <c r="T103" i="8"/>
  <c r="T316" i="8"/>
  <c r="T389" i="8"/>
  <c r="T47" i="8"/>
  <c r="T429" i="8"/>
  <c r="T213" i="8"/>
  <c r="T302" i="8"/>
  <c r="T291" i="8"/>
  <c r="T387" i="8"/>
  <c r="T250" i="8"/>
  <c r="T366" i="8"/>
  <c r="T403" i="8"/>
  <c r="T461" i="8"/>
  <c r="T484" i="8"/>
  <c r="T257" i="8"/>
  <c r="T426" i="8"/>
  <c r="T421" i="8"/>
  <c r="T294" i="8"/>
  <c r="T90" i="8"/>
  <c r="T411" i="8"/>
  <c r="T253" i="8"/>
  <c r="T477" i="8"/>
  <c r="T130" i="8"/>
  <c r="T66" i="8"/>
  <c r="T292" i="8"/>
  <c r="T317" i="8"/>
  <c r="T474" i="8"/>
  <c r="T173" i="8"/>
  <c r="T480" i="8"/>
  <c r="T154" i="8"/>
  <c r="T384" i="8"/>
  <c r="T191" i="8"/>
  <c r="T151" i="8"/>
  <c r="T246" i="8"/>
  <c r="T165" i="8"/>
  <c r="T335" i="8"/>
  <c r="T321" i="8"/>
  <c r="T326" i="8"/>
  <c r="T161" i="8"/>
  <c r="T432" i="8"/>
  <c r="T23" i="8"/>
  <c r="T159" i="8"/>
  <c r="T286" i="8"/>
  <c r="T203" i="8"/>
  <c r="T12" i="8"/>
  <c r="T265" i="8"/>
  <c r="T209" i="8"/>
  <c r="T235" i="8"/>
  <c r="T128" i="8"/>
  <c r="T475" i="8"/>
  <c r="T498" i="8"/>
  <c r="T506" i="8"/>
  <c r="T514" i="8"/>
  <c r="T522" i="8"/>
  <c r="T530" i="8"/>
  <c r="T538" i="8"/>
  <c r="T546" i="8"/>
  <c r="T554" i="8"/>
  <c r="T562" i="8"/>
  <c r="T570" i="8"/>
  <c r="T578" i="8"/>
  <c r="T586" i="8"/>
  <c r="T594" i="8"/>
  <c r="T251" i="8"/>
  <c r="T315" i="8"/>
  <c r="T26" i="8"/>
  <c r="T31" i="8"/>
  <c r="T319" i="8"/>
  <c r="T62" i="8"/>
  <c r="T441" i="8"/>
  <c r="T156" i="8"/>
  <c r="T236" i="8"/>
  <c r="T363" i="8"/>
  <c r="T125" i="8"/>
  <c r="T453" i="8"/>
  <c r="T261" i="8"/>
  <c r="T378" i="8"/>
  <c r="T398" i="8"/>
  <c r="T105" i="8"/>
  <c r="T347" i="8"/>
  <c r="T293" i="8"/>
  <c r="T49" i="8"/>
  <c r="T341" i="8"/>
  <c r="T469" i="8"/>
  <c r="T113" i="8"/>
  <c r="T312" i="8"/>
  <c r="T182" i="8"/>
  <c r="T115" i="8"/>
  <c r="T143" i="8"/>
  <c r="T260" i="8"/>
  <c r="T272" i="8"/>
  <c r="T70" i="8"/>
  <c r="T52" i="8"/>
  <c r="T381" i="8"/>
  <c r="T35" i="8"/>
  <c r="T427" i="8"/>
  <c r="T445" i="8"/>
  <c r="T71" i="8"/>
  <c r="T431" i="8"/>
  <c r="T358" i="8"/>
  <c r="T388" i="8"/>
  <c r="T216" i="8"/>
  <c r="T171" i="8"/>
  <c r="T164" i="8"/>
  <c r="T433" i="8"/>
  <c r="T351" i="8"/>
  <c r="T234" i="8"/>
  <c r="T394" i="8"/>
  <c r="T232" i="8"/>
  <c r="T454" i="8"/>
  <c r="T146" i="8"/>
  <c r="T8" i="8"/>
  <c r="T88" i="8"/>
  <c r="T195" i="8"/>
  <c r="T323" i="8"/>
  <c r="T241" i="8"/>
  <c r="T249" i="8"/>
  <c r="T58" i="8"/>
  <c r="T485" i="8"/>
  <c r="T100" i="8"/>
  <c r="T22" i="8"/>
  <c r="T404" i="8"/>
  <c r="T462" i="8"/>
  <c r="T65" i="8"/>
  <c r="T278" i="8"/>
  <c r="T434" i="8"/>
  <c r="T121" i="8"/>
  <c r="T43" i="8"/>
  <c r="T470" i="8"/>
  <c r="T256" i="8"/>
  <c r="T409" i="8"/>
  <c r="T14" i="8"/>
  <c r="T87" i="8"/>
  <c r="T169" i="8"/>
  <c r="T263" i="8"/>
  <c r="T497" i="8"/>
  <c r="T505" i="8"/>
  <c r="T513" i="8"/>
  <c r="T521" i="8"/>
  <c r="T529" i="8"/>
  <c r="T537" i="8"/>
  <c r="T545" i="8"/>
  <c r="T553" i="8"/>
  <c r="T561" i="8"/>
  <c r="T569" i="8"/>
  <c r="T577" i="8"/>
  <c r="T585" i="8"/>
  <c r="T593" i="8"/>
  <c r="T82" i="8"/>
  <c r="T459" i="8"/>
  <c r="T118" i="8"/>
  <c r="T176" i="8"/>
  <c r="T299" i="8"/>
  <c r="T303" i="8"/>
  <c r="T174" i="8"/>
  <c r="T95" i="8"/>
  <c r="T247" i="8"/>
  <c r="T311" i="8"/>
  <c r="T383" i="8"/>
  <c r="T281" i="8"/>
  <c r="T230" i="8"/>
  <c r="T502" i="8"/>
  <c r="T518" i="8"/>
  <c r="T534" i="8"/>
  <c r="T550" i="8"/>
  <c r="T566" i="8"/>
  <c r="T582" i="8"/>
  <c r="T598" i="8"/>
  <c r="T210" i="8"/>
  <c r="T5" i="8"/>
  <c r="T296" i="8"/>
  <c r="T284" i="8"/>
  <c r="T30" i="8"/>
  <c r="T479" i="8"/>
  <c r="T359" i="8"/>
  <c r="T405" i="8"/>
  <c r="T320" i="8"/>
  <c r="T410" i="8"/>
  <c r="T126" i="8"/>
  <c r="T367" i="8"/>
  <c r="T379" i="8"/>
  <c r="T212" i="8"/>
  <c r="T181" i="8"/>
  <c r="T138" i="8"/>
  <c r="T202" i="8"/>
  <c r="T258" i="8"/>
  <c r="T3" i="8"/>
  <c r="T395" i="8"/>
  <c r="T306" i="8"/>
  <c r="T336" i="8"/>
  <c r="T298" i="8"/>
  <c r="T238" i="8"/>
  <c r="T386" i="8"/>
  <c r="T450" i="8"/>
  <c r="T396" i="8"/>
  <c r="T390" i="8"/>
  <c r="T167" i="8"/>
  <c r="T110" i="8"/>
  <c r="T76" i="8"/>
  <c r="T59" i="8"/>
  <c r="T15" i="8"/>
  <c r="T50" i="8"/>
  <c r="T89" i="8"/>
  <c r="T255" i="8"/>
  <c r="T413" i="8"/>
  <c r="T373" i="8"/>
  <c r="T10" i="8"/>
  <c r="T422" i="8"/>
  <c r="T101" i="8"/>
  <c r="T155" i="8"/>
  <c r="T64" i="8"/>
  <c r="T417" i="8"/>
  <c r="T374" i="8"/>
  <c r="T446" i="8"/>
  <c r="T198" i="8"/>
  <c r="T344" i="8"/>
  <c r="T369" i="8"/>
  <c r="T91" i="8"/>
  <c r="T193" i="8"/>
  <c r="T264" i="8"/>
  <c r="T135" i="8"/>
  <c r="T262" i="8"/>
  <c r="T328" i="8"/>
  <c r="T166" i="8"/>
  <c r="T145" i="8"/>
  <c r="T280" i="8"/>
  <c r="T337" i="8"/>
  <c r="T449" i="8"/>
  <c r="T172" i="8"/>
  <c r="T6" i="8"/>
  <c r="T244" i="8"/>
  <c r="T139" i="8"/>
  <c r="T465" i="8"/>
  <c r="T295" i="8"/>
  <c r="T61" i="8"/>
  <c r="T27" i="8"/>
  <c r="T392" i="8"/>
  <c r="T466" i="8"/>
  <c r="T46" i="8"/>
  <c r="T157" i="8"/>
  <c r="T439" i="8"/>
  <c r="T131" i="8"/>
  <c r="T25" i="8"/>
  <c r="T137" i="8"/>
  <c r="T51" i="8"/>
  <c r="T283" i="8"/>
  <c r="T170" i="8"/>
  <c r="T357" i="8"/>
  <c r="T215" i="8"/>
  <c r="T382" i="8"/>
  <c r="T233" i="8"/>
  <c r="T424" i="8"/>
  <c r="T463" i="8"/>
  <c r="T349" i="8"/>
  <c r="T98" i="8"/>
  <c r="T376" i="8"/>
  <c r="T192" i="8"/>
  <c r="T48" i="8"/>
  <c r="T179" i="8"/>
  <c r="T482" i="8"/>
  <c r="T108" i="8"/>
  <c r="T239" i="8"/>
  <c r="T489" i="8"/>
  <c r="T144" i="8"/>
  <c r="T327" i="8"/>
  <c r="T329" i="8"/>
  <c r="T481" i="8"/>
  <c r="T308" i="8"/>
  <c r="T228" i="8"/>
  <c r="T221" i="8"/>
  <c r="T269" i="8"/>
  <c r="T142" i="8"/>
  <c r="T189" i="8"/>
  <c r="T300" i="8"/>
  <c r="T362" i="8"/>
  <c r="T365" i="8"/>
  <c r="T476" i="8"/>
  <c r="T148" i="8"/>
  <c r="T180" i="8"/>
  <c r="T217" i="8"/>
  <c r="T222" i="8"/>
  <c r="T111" i="8"/>
  <c r="T37" i="8"/>
  <c r="T77" i="8"/>
  <c r="T99" i="8"/>
  <c r="T33" i="8"/>
  <c r="T370" i="8"/>
  <c r="T428" i="8"/>
  <c r="T400" i="8"/>
  <c r="T53" i="8"/>
  <c r="T140" i="8"/>
  <c r="T178" i="8"/>
  <c r="T207" i="8"/>
  <c r="T273" i="8"/>
  <c r="T304" i="8"/>
  <c r="T346" i="8"/>
  <c r="T377" i="8"/>
  <c r="T423" i="8"/>
  <c r="T457" i="8"/>
  <c r="T175" i="8"/>
  <c r="T199" i="8"/>
  <c r="T290" i="8"/>
  <c r="T339" i="8"/>
  <c r="T473" i="8"/>
  <c r="T132" i="8"/>
  <c r="T84" i="8"/>
  <c r="T39" i="8"/>
  <c r="T54" i="8"/>
  <c r="T274" i="8"/>
  <c r="T86" i="8"/>
  <c r="T122" i="8"/>
  <c r="T106" i="8"/>
  <c r="T116" i="8"/>
  <c r="T402" i="8"/>
  <c r="T415" i="8"/>
  <c r="T493" i="8"/>
  <c r="T494" i="8"/>
  <c r="T495" i="8"/>
  <c r="T60" i="8"/>
  <c r="T558" i="8"/>
  <c r="T448" i="8"/>
  <c r="T254" i="8"/>
  <c r="T307" i="8"/>
  <c r="T385" i="8"/>
  <c r="T419" i="8"/>
  <c r="T32" i="8"/>
  <c r="T301" i="8"/>
  <c r="T368" i="8"/>
  <c r="T343" i="8"/>
  <c r="T83" i="8"/>
  <c r="T270" i="8"/>
  <c r="T501" i="8"/>
  <c r="T517" i="8"/>
  <c r="T533" i="8"/>
  <c r="T549" i="8"/>
  <c r="T565" i="8"/>
  <c r="T581" i="8"/>
  <c r="T597" i="8"/>
  <c r="T483" i="8"/>
  <c r="T17" i="8"/>
  <c r="T42" i="8"/>
  <c r="T204" i="8"/>
  <c r="T313" i="8"/>
  <c r="T375" i="8"/>
  <c r="T330" i="8"/>
  <c r="T399" i="8"/>
  <c r="T237" i="8"/>
  <c r="T28" i="8"/>
  <c r="T444" i="8"/>
  <c r="T117" i="8"/>
  <c r="T372" i="8"/>
  <c r="T229" i="8"/>
  <c r="T44" i="8"/>
  <c r="T158" i="8"/>
  <c r="T81" i="8"/>
  <c r="T205" i="8"/>
  <c r="T418" i="8"/>
  <c r="T266" i="8"/>
  <c r="T510" i="8"/>
  <c r="T526" i="8"/>
  <c r="T542" i="8"/>
  <c r="T574" i="8"/>
  <c r="T590" i="8"/>
  <c r="T96" i="8"/>
  <c r="T297" i="8"/>
  <c r="T488" i="8"/>
  <c r="T289" i="8"/>
  <c r="T184" i="8"/>
  <c r="T162" i="8"/>
  <c r="T324" i="8"/>
  <c r="T38" i="8"/>
  <c r="T490" i="8"/>
  <c r="T509" i="8"/>
  <c r="T573" i="8"/>
  <c r="T72" i="8"/>
  <c r="T472" i="8"/>
  <c r="T188" i="8"/>
  <c r="T471" i="8"/>
  <c r="T168" i="8"/>
  <c r="T408" i="8"/>
  <c r="T4" i="8"/>
  <c r="T63" i="8"/>
  <c r="T219" i="8"/>
  <c r="T223" i="8"/>
  <c r="T224" i="8"/>
  <c r="T252" i="8"/>
  <c r="T245" i="8"/>
  <c r="T443" i="8"/>
  <c r="T407" i="8"/>
  <c r="T45" i="8"/>
  <c r="T436" i="8"/>
  <c r="T34" i="8"/>
  <c r="T24" i="8"/>
  <c r="T74" i="8"/>
  <c r="T227" i="8"/>
  <c r="T11" i="8"/>
  <c r="T455" i="8"/>
  <c r="T440" i="8"/>
  <c r="T231" i="8"/>
  <c r="T136" i="8"/>
  <c r="T364" i="8"/>
  <c r="T190" i="8"/>
  <c r="T112" i="8"/>
  <c r="T391" i="8"/>
  <c r="T150" i="8"/>
  <c r="T322" i="8"/>
  <c r="T152" i="8"/>
  <c r="T467" i="8"/>
  <c r="T107" i="8"/>
  <c r="T342" i="8"/>
  <c r="T124" i="8"/>
  <c r="T525" i="8"/>
  <c r="T589" i="8"/>
  <c r="T333" i="8"/>
  <c r="T360" i="8"/>
  <c r="T314" i="8"/>
  <c r="T305" i="8"/>
  <c r="T451" i="8"/>
  <c r="T248" i="8"/>
  <c r="T492" i="8"/>
  <c r="T380" i="8"/>
  <c r="T361" i="8"/>
  <c r="T325" i="8"/>
  <c r="T183" i="8"/>
  <c r="T109" i="8"/>
  <c r="T153" i="8"/>
  <c r="T214" i="8"/>
  <c r="T468" i="8"/>
  <c r="T243" i="8"/>
  <c r="T416" i="8"/>
  <c r="T478" i="8"/>
  <c r="T206" i="8"/>
  <c r="T442" i="8"/>
  <c r="T120" i="8"/>
  <c r="T288" i="8"/>
  <c r="T18" i="8"/>
  <c r="T277" i="8"/>
  <c r="T332" i="8"/>
  <c r="T268" i="8"/>
  <c r="T355" i="8"/>
  <c r="T200" i="8"/>
  <c r="T68" i="8"/>
  <c r="T40" i="8"/>
  <c r="T458" i="8"/>
  <c r="T275" i="8"/>
  <c r="T456" i="8"/>
  <c r="T310" i="8"/>
  <c r="T55" i="8"/>
  <c r="T340" i="8"/>
  <c r="T414" i="8"/>
  <c r="T94" i="8"/>
  <c r="T541" i="8"/>
  <c r="T163" i="8"/>
  <c r="T348" i="8"/>
  <c r="T141" i="8"/>
  <c r="T350" i="8"/>
  <c r="T21" i="8"/>
  <c r="T211" i="8"/>
  <c r="T41" i="8"/>
  <c r="T452" i="8"/>
  <c r="T2" i="8"/>
  <c r="T123" i="8"/>
  <c r="T149" i="8"/>
  <c r="T437" i="8"/>
  <c r="T7" i="8"/>
  <c r="T194" i="8"/>
  <c r="T226" i="8"/>
  <c r="T67" i="8"/>
  <c r="T309" i="8"/>
  <c r="T420" i="8"/>
  <c r="T185" i="8"/>
  <c r="T56" i="8"/>
  <c r="T331" i="8"/>
  <c r="T279" i="8"/>
  <c r="T79" i="8"/>
  <c r="T267" i="8"/>
  <c r="T487" i="8"/>
  <c r="T196" i="8"/>
  <c r="T147" i="8"/>
  <c r="T225" i="8"/>
  <c r="T345" i="8"/>
  <c r="T401" i="8"/>
  <c r="T220" i="8"/>
  <c r="T397" i="8"/>
  <c r="T282" i="8"/>
  <c r="T85" i="8"/>
  <c r="T114" i="8"/>
  <c r="T371" i="8"/>
  <c r="T127" i="8"/>
  <c r="T97" i="8"/>
  <c r="T557" i="8"/>
  <c r="T16" i="8"/>
  <c r="T242" i="8"/>
  <c r="T412" i="8"/>
  <c r="T177" i="8"/>
  <c r="T460" i="8"/>
  <c r="T338" i="8"/>
  <c r="T318" i="8"/>
  <c r="T9" i="8"/>
  <c r="T285" i="8"/>
  <c r="T201" i="8"/>
  <c r="T464" i="8"/>
  <c r="T356" i="8"/>
  <c r="T406" i="8"/>
  <c r="T438" i="8"/>
  <c r="T259" i="8"/>
  <c r="T13" i="8"/>
  <c r="T276" i="8"/>
  <c r="T133" i="8"/>
  <c r="T36" i="8"/>
  <c r="T69" i="8"/>
  <c r="T425" i="8"/>
  <c r="T430" i="8"/>
  <c r="T491" i="8"/>
  <c r="T187" i="8"/>
  <c r="T435" i="8"/>
  <c r="T160" i="8"/>
  <c r="T447" i="8"/>
  <c r="T218" i="8"/>
  <c r="T334" i="8"/>
  <c r="T393" i="8"/>
  <c r="T186" i="8"/>
  <c r="T353" i="8"/>
  <c r="T197" i="8"/>
  <c r="T486" i="8"/>
  <c r="T240" i="8"/>
  <c r="T352" i="8"/>
  <c r="T93" i="8"/>
  <c r="S19" i="8"/>
  <c r="S333" i="8"/>
  <c r="S82" i="8"/>
  <c r="S483" i="8"/>
  <c r="S459" i="8"/>
  <c r="S163" i="8"/>
  <c r="S118" i="8"/>
  <c r="S17" i="8"/>
  <c r="S176" i="8"/>
  <c r="S16" i="8"/>
  <c r="S299" i="8"/>
  <c r="S42" i="8"/>
  <c r="S303" i="8"/>
  <c r="S72" i="8"/>
  <c r="S174" i="8"/>
  <c r="S20" i="8"/>
  <c r="S95" i="8"/>
  <c r="S247" i="8"/>
  <c r="S204" i="8"/>
  <c r="S311" i="8"/>
  <c r="S348" i="8"/>
  <c r="S383" i="8"/>
  <c r="S313" i="8"/>
  <c r="S281" i="8"/>
  <c r="S242" i="8"/>
  <c r="S230" i="8"/>
  <c r="S375" i="8"/>
  <c r="S472" i="8"/>
  <c r="S330" i="8"/>
  <c r="S360" i="8"/>
  <c r="S399" i="8"/>
  <c r="S141" i="8"/>
  <c r="S237" i="8"/>
  <c r="S412" i="8"/>
  <c r="S28" i="8"/>
  <c r="S188" i="8"/>
  <c r="S444" i="8"/>
  <c r="S314" i="8"/>
  <c r="S117" i="8"/>
  <c r="S350" i="8"/>
  <c r="S372" i="8"/>
  <c r="S177" i="8"/>
  <c r="S229" i="8"/>
  <c r="S471" i="8"/>
  <c r="S44" i="8"/>
  <c r="S305" i="8"/>
  <c r="S158" i="8"/>
  <c r="S21" i="8"/>
  <c r="S81" i="8"/>
  <c r="S460" i="8"/>
  <c r="S205" i="8"/>
  <c r="S168" i="8"/>
  <c r="S418" i="8"/>
  <c r="S451" i="8"/>
  <c r="S266" i="8"/>
  <c r="S211" i="8"/>
  <c r="S408" i="8"/>
  <c r="S41" i="8"/>
  <c r="S4" i="8"/>
  <c r="S452" i="8"/>
  <c r="S63" i="8"/>
  <c r="S2" i="8"/>
  <c r="S219" i="8"/>
  <c r="S123" i="8"/>
  <c r="S223" i="8"/>
  <c r="S149" i="8"/>
  <c r="S224" i="8"/>
  <c r="S437" i="8"/>
  <c r="S252" i="8"/>
  <c r="S7" i="8"/>
  <c r="S245" i="8"/>
  <c r="S194" i="8"/>
  <c r="S443" i="8"/>
  <c r="S226" i="8"/>
  <c r="S407" i="8"/>
  <c r="S67" i="8"/>
  <c r="S45" i="8"/>
  <c r="S309" i="8"/>
  <c r="S436" i="8"/>
  <c r="S420" i="8"/>
  <c r="S34" i="8"/>
  <c r="S185" i="8"/>
  <c r="S24" i="8"/>
  <c r="S56" i="8"/>
  <c r="S208" i="8"/>
  <c r="S287" i="8"/>
  <c r="S102" i="8"/>
  <c r="S103" i="8"/>
  <c r="S389" i="8"/>
  <c r="S429" i="8"/>
  <c r="S302" i="8"/>
  <c r="S387" i="8"/>
  <c r="S366" i="8"/>
  <c r="S461" i="8"/>
  <c r="S257" i="8"/>
  <c r="S421" i="8"/>
  <c r="S90" i="8"/>
  <c r="S253" i="8"/>
  <c r="S130" i="8"/>
  <c r="S292" i="8"/>
  <c r="S474" i="8"/>
  <c r="S480" i="8"/>
  <c r="S384" i="8"/>
  <c r="S151" i="8"/>
  <c r="S165" i="8"/>
  <c r="S321" i="8"/>
  <c r="S161" i="8"/>
  <c r="S23" i="8"/>
  <c r="S286" i="8"/>
  <c r="S12" i="8"/>
  <c r="S209" i="8"/>
  <c r="S128" i="8"/>
  <c r="S398" i="8"/>
  <c r="S347" i="8"/>
  <c r="S49" i="8"/>
  <c r="S469" i="8"/>
  <c r="S312" i="8"/>
  <c r="S115" i="8"/>
  <c r="S260" i="8"/>
  <c r="S70" i="8"/>
  <c r="S381" i="8"/>
  <c r="S427" i="8"/>
  <c r="S71" i="8"/>
  <c r="S358" i="8"/>
  <c r="S216" i="8"/>
  <c r="S164" i="8"/>
  <c r="S351" i="8"/>
  <c r="S394" i="8"/>
  <c r="S454" i="8"/>
  <c r="S8" i="8"/>
  <c r="S195" i="8"/>
  <c r="S241" i="8"/>
  <c r="S58" i="8"/>
  <c r="S100" i="8"/>
  <c r="S404" i="8"/>
  <c r="S65" i="8"/>
  <c r="S434" i="8"/>
  <c r="S43" i="8"/>
  <c r="S256" i="8"/>
  <c r="S14" i="8"/>
  <c r="S169" i="8"/>
  <c r="S298" i="8"/>
  <c r="S386" i="8"/>
  <c r="S396" i="8"/>
  <c r="S167" i="8"/>
  <c r="S76" i="8"/>
  <c r="S15" i="8"/>
  <c r="S89" i="8"/>
  <c r="S413" i="8"/>
  <c r="S10" i="8"/>
  <c r="S101" i="8"/>
  <c r="S64" i="8"/>
  <c r="S374" i="8"/>
  <c r="S198" i="8"/>
  <c r="S369" i="8"/>
  <c r="S193" i="8"/>
  <c r="S135" i="8"/>
  <c r="S328" i="8"/>
  <c r="S145" i="8"/>
  <c r="S337" i="8"/>
  <c r="S172" i="8"/>
  <c r="S244" i="8"/>
  <c r="S465" i="8"/>
  <c r="S61" i="8"/>
  <c r="S392" i="8"/>
  <c r="S46" i="8"/>
  <c r="S439" i="8"/>
  <c r="S25" i="8"/>
  <c r="S51" i="8"/>
  <c r="S251" i="8"/>
  <c r="S315" i="8"/>
  <c r="S26" i="8"/>
  <c r="S31" i="8"/>
  <c r="S319" i="8"/>
  <c r="S62" i="8"/>
  <c r="S441" i="8"/>
  <c r="S156" i="8"/>
  <c r="S236" i="8"/>
  <c r="S363" i="8"/>
  <c r="S125" i="8"/>
  <c r="S453" i="8"/>
  <c r="S261" i="8"/>
  <c r="S378" i="8"/>
  <c r="S419" i="8"/>
  <c r="S289" i="8"/>
  <c r="S32" i="8"/>
  <c r="S57" i="8"/>
  <c r="S301" i="8"/>
  <c r="S184" i="8"/>
  <c r="S162" i="8"/>
  <c r="S368" i="8"/>
  <c r="S324" i="8"/>
  <c r="S343" i="8"/>
  <c r="S83" i="8"/>
  <c r="S38" i="8"/>
  <c r="S270" i="8"/>
  <c r="S490" i="8"/>
  <c r="S248" i="8"/>
  <c r="S492" i="8"/>
  <c r="S380" i="8"/>
  <c r="S361" i="8"/>
  <c r="S325" i="8"/>
  <c r="S183" i="8"/>
  <c r="S109" i="8"/>
  <c r="S153" i="8"/>
  <c r="S214" i="8"/>
  <c r="S468" i="8"/>
  <c r="S243" i="8"/>
  <c r="S416" i="8"/>
  <c r="S478" i="8"/>
  <c r="S206" i="8"/>
  <c r="S442" i="8"/>
  <c r="S69" i="8"/>
  <c r="S120" i="8"/>
  <c r="S425" i="8"/>
  <c r="S288" i="8"/>
  <c r="S430" i="8"/>
  <c r="S18" i="8"/>
  <c r="S491" i="8"/>
  <c r="S277" i="8"/>
  <c r="S187" i="8"/>
  <c r="S332" i="8"/>
  <c r="S435" i="8"/>
  <c r="S268" i="8"/>
  <c r="S160" i="8"/>
  <c r="S355" i="8"/>
  <c r="S447" i="8"/>
  <c r="S200" i="8"/>
  <c r="S218" i="8"/>
  <c r="S68" i="8"/>
  <c r="S334" i="8"/>
  <c r="S40" i="8"/>
  <c r="S393" i="8"/>
  <c r="S458" i="8"/>
  <c r="S186" i="8"/>
  <c r="S275" i="8"/>
  <c r="S353" i="8"/>
  <c r="S456" i="8"/>
  <c r="S197" i="8"/>
  <c r="S310" i="8"/>
  <c r="S486" i="8"/>
  <c r="S55" i="8"/>
  <c r="S240" i="8"/>
  <c r="S340" i="8"/>
  <c r="S352" i="8"/>
  <c r="S414" i="8"/>
  <c r="S93" i="8"/>
  <c r="S94" i="8"/>
  <c r="S448" i="8"/>
  <c r="S5" i="8"/>
  <c r="S296" i="8"/>
  <c r="S284" i="8"/>
  <c r="S297" i="8"/>
  <c r="S307" i="8"/>
  <c r="S134" i="8"/>
  <c r="S354" i="8"/>
  <c r="S47" i="8"/>
  <c r="S291" i="8"/>
  <c r="S403" i="8"/>
  <c r="S426" i="8"/>
  <c r="S411" i="8"/>
  <c r="S66" i="8"/>
  <c r="S173" i="8"/>
  <c r="S191" i="8"/>
  <c r="S335" i="8"/>
  <c r="S432" i="8"/>
  <c r="S203" i="8"/>
  <c r="S235" i="8"/>
  <c r="S105" i="8"/>
  <c r="S341" i="8"/>
  <c r="S182" i="8"/>
  <c r="S272" i="8"/>
  <c r="S35" i="8"/>
  <c r="S431" i="8"/>
  <c r="S171" i="8"/>
  <c r="S234" i="8"/>
  <c r="S146" i="8"/>
  <c r="S323" i="8"/>
  <c r="S485" i="8"/>
  <c r="S462" i="8"/>
  <c r="S121" i="8"/>
  <c r="S409" i="8"/>
  <c r="S263" i="8"/>
  <c r="S450" i="8"/>
  <c r="S110" i="8"/>
  <c r="S50" i="8"/>
  <c r="S373" i="8"/>
  <c r="S155" i="8"/>
  <c r="S446" i="8"/>
  <c r="S91" i="8"/>
  <c r="S262" i="8"/>
  <c r="S280" i="8"/>
  <c r="S6" i="8"/>
  <c r="S295" i="8"/>
  <c r="S466" i="8"/>
  <c r="S131" i="8"/>
  <c r="S283" i="8"/>
  <c r="S357" i="8"/>
  <c r="S382" i="8"/>
  <c r="S424" i="8"/>
  <c r="S349" i="8"/>
  <c r="S376" i="8"/>
  <c r="S48" i="8"/>
  <c r="S482" i="8"/>
  <c r="S239" i="8"/>
  <c r="S144" i="8"/>
  <c r="S329" i="8"/>
  <c r="S308" i="8"/>
  <c r="S221" i="8"/>
  <c r="S142" i="8"/>
  <c r="S300" i="8"/>
  <c r="S365" i="8"/>
  <c r="S148" i="8"/>
  <c r="S217" i="8"/>
  <c r="S111" i="8"/>
  <c r="S77" i="8"/>
  <c r="S33" i="8"/>
  <c r="S428" i="8"/>
  <c r="S53" i="8"/>
  <c r="S178" i="8"/>
  <c r="S273" i="8"/>
  <c r="S346" i="8"/>
  <c r="S423" i="8"/>
  <c r="S175" i="8"/>
  <c r="S290" i="8"/>
  <c r="S473" i="8"/>
  <c r="S84" i="8"/>
  <c r="S54" i="8"/>
  <c r="S86" i="8"/>
  <c r="S106" i="8"/>
  <c r="S402" i="8"/>
  <c r="S493" i="8"/>
  <c r="S495" i="8"/>
  <c r="S210" i="8"/>
  <c r="S96" i="8"/>
  <c r="S254" i="8"/>
  <c r="S30" i="8"/>
  <c r="S271" i="8"/>
  <c r="S484" i="8"/>
  <c r="S154" i="8"/>
  <c r="S479" i="8"/>
  <c r="S359" i="8"/>
  <c r="S405" i="8"/>
  <c r="S410" i="8"/>
  <c r="S367" i="8"/>
  <c r="S212" i="8"/>
  <c r="S138" i="8"/>
  <c r="S258" i="8"/>
  <c r="S395" i="8"/>
  <c r="S336" i="8"/>
  <c r="S318" i="8"/>
  <c r="S285" i="8"/>
  <c r="S464" i="8"/>
  <c r="S406" i="8"/>
  <c r="S259" i="8"/>
  <c r="S276" i="8"/>
  <c r="S36" i="8"/>
  <c r="S331" i="8"/>
  <c r="S279" i="8"/>
  <c r="S79" i="8"/>
  <c r="S78" i="8"/>
  <c r="S267" i="8"/>
  <c r="S487" i="8"/>
  <c r="S196" i="8"/>
  <c r="S147" i="8"/>
  <c r="S225" i="8"/>
  <c r="S345" i="8"/>
  <c r="S401" i="8"/>
  <c r="S220" i="8"/>
  <c r="S397" i="8"/>
  <c r="S282" i="8"/>
  <c r="S85" i="8"/>
  <c r="S114" i="8"/>
  <c r="S371" i="8"/>
  <c r="S127" i="8"/>
  <c r="S316" i="8"/>
  <c r="S294" i="8"/>
  <c r="S246" i="8"/>
  <c r="S159" i="8"/>
  <c r="S475" i="8"/>
  <c r="S113" i="8"/>
  <c r="S52" i="8"/>
  <c r="S388" i="8"/>
  <c r="S232" i="8"/>
  <c r="S213" i="8"/>
  <c r="S477" i="8"/>
  <c r="S385" i="8"/>
  <c r="S488" i="8"/>
  <c r="S320" i="8"/>
  <c r="S126" i="8"/>
  <c r="S379" i="8"/>
  <c r="S181" i="8"/>
  <c r="S202" i="8"/>
  <c r="S3" i="8"/>
  <c r="S306" i="8"/>
  <c r="S338" i="8"/>
  <c r="S9" i="8"/>
  <c r="S201" i="8"/>
  <c r="S356" i="8"/>
  <c r="S438" i="8"/>
  <c r="S13" i="8"/>
  <c r="S133" i="8"/>
  <c r="S74" i="8"/>
  <c r="S227" i="8"/>
  <c r="S11" i="8"/>
  <c r="S455" i="8"/>
  <c r="S440" i="8"/>
  <c r="S231" i="8"/>
  <c r="S136" i="8"/>
  <c r="S364" i="8"/>
  <c r="S190" i="8"/>
  <c r="S112" i="8"/>
  <c r="S391" i="8"/>
  <c r="S150" i="8"/>
  <c r="S322" i="8"/>
  <c r="S152" i="8"/>
  <c r="S467" i="8"/>
  <c r="S107" i="8"/>
  <c r="S342" i="8"/>
  <c r="S124" i="8"/>
  <c r="S73" i="8"/>
  <c r="S119" i="8"/>
  <c r="S75" i="8"/>
  <c r="S92" i="8"/>
  <c r="S29" i="8"/>
  <c r="S80" i="8"/>
  <c r="S97" i="8"/>
  <c r="S60" i="8"/>
  <c r="S104" i="8"/>
  <c r="S496" i="8"/>
  <c r="S497" i="8"/>
  <c r="S498" i="8"/>
  <c r="S499" i="8"/>
  <c r="S500" i="8"/>
  <c r="S501" i="8"/>
  <c r="S502" i="8"/>
  <c r="S503" i="8"/>
  <c r="S504" i="8"/>
  <c r="S505" i="8"/>
  <c r="S506" i="8"/>
  <c r="S507" i="8"/>
  <c r="S508" i="8"/>
  <c r="S509" i="8"/>
  <c r="S510" i="8"/>
  <c r="S511" i="8"/>
  <c r="S512" i="8"/>
  <c r="S513" i="8"/>
  <c r="S514" i="8"/>
  <c r="S515" i="8"/>
  <c r="S516" i="8"/>
  <c r="S517" i="8"/>
  <c r="S518" i="8"/>
  <c r="S519" i="8"/>
  <c r="S520" i="8"/>
  <c r="S521" i="8"/>
  <c r="S522" i="8"/>
  <c r="S523" i="8"/>
  <c r="S524" i="8"/>
  <c r="S525" i="8"/>
  <c r="S526" i="8"/>
  <c r="S527" i="8"/>
  <c r="S528" i="8"/>
  <c r="S529" i="8"/>
  <c r="S530" i="8"/>
  <c r="S531" i="8"/>
  <c r="S532" i="8"/>
  <c r="S533" i="8"/>
  <c r="S534" i="8"/>
  <c r="S535" i="8"/>
  <c r="S317" i="8"/>
  <c r="S143" i="8"/>
  <c r="S249" i="8"/>
  <c r="S87" i="8"/>
  <c r="S255" i="8"/>
  <c r="S264" i="8"/>
  <c r="S27" i="8"/>
  <c r="S215" i="8"/>
  <c r="S192" i="8"/>
  <c r="S327" i="8"/>
  <c r="S189" i="8"/>
  <c r="S222" i="8"/>
  <c r="S400" i="8"/>
  <c r="S377" i="8"/>
  <c r="S132" i="8"/>
  <c r="S116" i="8"/>
  <c r="S537" i="8"/>
  <c r="S538" i="8"/>
  <c r="S540" i="8"/>
  <c r="S542" i="8"/>
  <c r="S544" i="8"/>
  <c r="S546" i="8"/>
  <c r="S547" i="8"/>
  <c r="S549" i="8"/>
  <c r="S551" i="8"/>
  <c r="S553" i="8"/>
  <c r="S555" i="8"/>
  <c r="S557" i="8"/>
  <c r="S559" i="8"/>
  <c r="S561" i="8"/>
  <c r="S563" i="8"/>
  <c r="S565" i="8"/>
  <c r="S567" i="8"/>
  <c r="S568" i="8"/>
  <c r="S571" i="8"/>
  <c r="S572" i="8"/>
  <c r="S574" i="8"/>
  <c r="S577" i="8"/>
  <c r="S579" i="8"/>
  <c r="S581" i="8"/>
  <c r="S582" i="8"/>
  <c r="S584" i="8"/>
  <c r="S586" i="8"/>
  <c r="S588" i="8"/>
  <c r="S590" i="8"/>
  <c r="S592" i="8"/>
  <c r="S594" i="8"/>
  <c r="S597" i="8"/>
  <c r="S598" i="8"/>
  <c r="S265" i="8"/>
  <c r="S278" i="8"/>
  <c r="S417" i="8"/>
  <c r="S449" i="8"/>
  <c r="S108" i="8"/>
  <c r="S476" i="8"/>
  <c r="S207" i="8"/>
  <c r="S274" i="8"/>
  <c r="S250" i="8"/>
  <c r="S139" i="8"/>
  <c r="S489" i="8"/>
  <c r="S370" i="8"/>
  <c r="S304" i="8"/>
  <c r="S122" i="8"/>
  <c r="S326" i="8"/>
  <c r="S445" i="8"/>
  <c r="S22" i="8"/>
  <c r="S238" i="8"/>
  <c r="S422" i="8"/>
  <c r="S166" i="8"/>
  <c r="S157" i="8"/>
  <c r="S233" i="8"/>
  <c r="S179" i="8"/>
  <c r="S481" i="8"/>
  <c r="S362" i="8"/>
  <c r="S37" i="8"/>
  <c r="S140" i="8"/>
  <c r="S457" i="8"/>
  <c r="S39" i="8"/>
  <c r="S415" i="8"/>
  <c r="S536" i="8"/>
  <c r="S539" i="8"/>
  <c r="S541" i="8"/>
  <c r="S543" i="8"/>
  <c r="S545" i="8"/>
  <c r="S548" i="8"/>
  <c r="S550" i="8"/>
  <c r="S552" i="8"/>
  <c r="S554" i="8"/>
  <c r="S556" i="8"/>
  <c r="S558" i="8"/>
  <c r="S560" i="8"/>
  <c r="S562" i="8"/>
  <c r="S564" i="8"/>
  <c r="S566" i="8"/>
  <c r="S569" i="8"/>
  <c r="S570" i="8"/>
  <c r="S573" i="8"/>
  <c r="S575" i="8"/>
  <c r="S576" i="8"/>
  <c r="S578" i="8"/>
  <c r="S580" i="8"/>
  <c r="S583" i="8"/>
  <c r="S585" i="8"/>
  <c r="S587" i="8"/>
  <c r="S589" i="8"/>
  <c r="S591" i="8"/>
  <c r="S593" i="8"/>
  <c r="S595" i="8"/>
  <c r="S596" i="8"/>
  <c r="S599" i="8"/>
  <c r="S433" i="8"/>
  <c r="S390" i="8"/>
  <c r="S137" i="8"/>
  <c r="S463" i="8"/>
  <c r="S228" i="8"/>
  <c r="S99" i="8"/>
  <c r="S199" i="8"/>
  <c r="S494" i="8"/>
  <c r="S293" i="8"/>
  <c r="S88" i="8"/>
  <c r="S470" i="8"/>
  <c r="S59" i="8"/>
  <c r="S344" i="8"/>
  <c r="S170" i="8"/>
  <c r="S98" i="8"/>
  <c r="S269" i="8"/>
  <c r="S180" i="8"/>
  <c r="S339" i="8"/>
  <c r="R119" i="8"/>
  <c r="R80" i="8"/>
  <c r="R496" i="8"/>
  <c r="R500" i="8"/>
  <c r="R504" i="8"/>
  <c r="R508" i="8"/>
  <c r="R512" i="8"/>
  <c r="R516" i="8"/>
  <c r="R520" i="8"/>
  <c r="R524" i="8"/>
  <c r="R528" i="8"/>
  <c r="R532" i="8"/>
  <c r="R536" i="8"/>
  <c r="R540" i="8"/>
  <c r="R544" i="8"/>
  <c r="R548" i="8"/>
  <c r="R552" i="8"/>
  <c r="R556" i="8"/>
  <c r="R560" i="8"/>
  <c r="R564" i="8"/>
  <c r="R568" i="8"/>
  <c r="R572" i="8"/>
  <c r="R576" i="8"/>
  <c r="R580" i="8"/>
  <c r="R584" i="8"/>
  <c r="R588" i="8"/>
  <c r="R592" i="8"/>
  <c r="R596" i="8"/>
  <c r="R97" i="8"/>
  <c r="R497" i="8"/>
  <c r="R501" i="8"/>
  <c r="R505" i="8"/>
  <c r="R509" i="8"/>
  <c r="R513" i="8"/>
  <c r="R517" i="8"/>
  <c r="R521" i="8"/>
  <c r="R525" i="8"/>
  <c r="R529" i="8"/>
  <c r="R533" i="8"/>
  <c r="R537" i="8"/>
  <c r="R541" i="8"/>
  <c r="R545" i="8"/>
  <c r="R549" i="8"/>
  <c r="R553" i="8"/>
  <c r="R557" i="8"/>
  <c r="R561" i="8"/>
  <c r="R565" i="8"/>
  <c r="R569" i="8"/>
  <c r="R573" i="8"/>
  <c r="R577" i="8"/>
  <c r="R581" i="8"/>
  <c r="R585" i="8"/>
  <c r="R589" i="8"/>
  <c r="R593" i="8"/>
  <c r="R597" i="8"/>
  <c r="R75" i="8"/>
  <c r="R92" i="8"/>
  <c r="R60" i="8"/>
  <c r="R498" i="8"/>
  <c r="R502" i="8"/>
  <c r="R506" i="8"/>
  <c r="R510" i="8"/>
  <c r="R514" i="8"/>
  <c r="R518" i="8"/>
  <c r="R522" i="8"/>
  <c r="R526" i="8"/>
  <c r="R530" i="8"/>
  <c r="R534" i="8"/>
  <c r="R538" i="8"/>
  <c r="R542" i="8"/>
  <c r="R546" i="8"/>
  <c r="R550" i="8"/>
  <c r="R554" i="8"/>
  <c r="R558" i="8"/>
  <c r="R562" i="8"/>
  <c r="R566" i="8"/>
  <c r="R570" i="8"/>
  <c r="R574" i="8"/>
  <c r="R578" i="8"/>
  <c r="R582" i="8"/>
  <c r="R586" i="8"/>
  <c r="R590" i="8"/>
  <c r="R594" i="8"/>
  <c r="R598" i="8"/>
  <c r="R29" i="8"/>
  <c r="R104" i="8"/>
  <c r="R499" i="8"/>
  <c r="R503" i="8"/>
  <c r="R507" i="8"/>
  <c r="R511" i="8"/>
  <c r="R515" i="8"/>
  <c r="R519" i="8"/>
  <c r="R523" i="8"/>
  <c r="R527" i="8"/>
  <c r="R531" i="8"/>
  <c r="R535" i="8"/>
  <c r="R539" i="8"/>
  <c r="R543" i="8"/>
  <c r="R547" i="8"/>
  <c r="R551" i="8"/>
  <c r="R555" i="8"/>
  <c r="R559" i="8"/>
  <c r="R563" i="8"/>
  <c r="R567" i="8"/>
  <c r="R571" i="8"/>
  <c r="R575" i="8"/>
  <c r="R579" i="8"/>
  <c r="R583" i="8"/>
  <c r="R587" i="8"/>
  <c r="R591" i="8"/>
  <c r="R595" i="8"/>
  <c r="R599" i="8"/>
  <c r="R210" i="8"/>
  <c r="R208" i="8"/>
  <c r="R19" i="8"/>
  <c r="R134" i="8"/>
  <c r="R251" i="8"/>
  <c r="R287" i="8"/>
  <c r="R333" i="8"/>
  <c r="R271" i="8"/>
  <c r="R448" i="8"/>
  <c r="R102" i="8"/>
  <c r="R82" i="8"/>
  <c r="R354" i="8"/>
  <c r="R315" i="8"/>
  <c r="R103" i="8"/>
  <c r="R483" i="8"/>
  <c r="R316" i="8"/>
  <c r="R5" i="8"/>
  <c r="R389" i="8"/>
  <c r="R459" i="8"/>
  <c r="R47" i="8"/>
  <c r="R26" i="8"/>
  <c r="R429" i="8"/>
  <c r="R163" i="8"/>
  <c r="R213" i="8"/>
  <c r="R96" i="8"/>
  <c r="R302" i="8"/>
  <c r="R118" i="8"/>
  <c r="R291" i="8"/>
  <c r="R31" i="8"/>
  <c r="R73" i="8"/>
  <c r="R387" i="8"/>
  <c r="R17" i="8"/>
  <c r="R250" i="8"/>
  <c r="R296" i="8"/>
  <c r="R366" i="8"/>
  <c r="R176" i="8"/>
  <c r="R403" i="8"/>
  <c r="R319" i="8"/>
  <c r="R461" i="8"/>
  <c r="R16" i="8"/>
  <c r="R484" i="8"/>
  <c r="R254" i="8"/>
  <c r="R257" i="8"/>
  <c r="R299" i="8"/>
  <c r="R426" i="8"/>
  <c r="R62" i="8"/>
  <c r="R421" i="8"/>
  <c r="R42" i="8"/>
  <c r="R294" i="8"/>
  <c r="R284" i="8"/>
  <c r="R90" i="8"/>
  <c r="R303" i="8"/>
  <c r="R411" i="8"/>
  <c r="R441" i="8"/>
  <c r="R253" i="8"/>
  <c r="R72" i="8"/>
  <c r="R477" i="8"/>
  <c r="R297" i="8"/>
  <c r="R130" i="8"/>
  <c r="R174" i="8"/>
  <c r="R66" i="8"/>
  <c r="R156" i="8"/>
  <c r="R292" i="8"/>
  <c r="R20" i="8"/>
  <c r="R317" i="8"/>
  <c r="R30" i="8"/>
  <c r="R474" i="8"/>
  <c r="R95" i="8"/>
  <c r="R173" i="8"/>
  <c r="R236" i="8"/>
  <c r="R480" i="8"/>
  <c r="R154" i="8"/>
  <c r="R307" i="8"/>
  <c r="R384" i="8"/>
  <c r="R247" i="8"/>
  <c r="R191" i="8"/>
  <c r="R363" i="8"/>
  <c r="R151" i="8"/>
  <c r="R204" i="8"/>
  <c r="R246" i="8"/>
  <c r="R479" i="8"/>
  <c r="R165" i="8"/>
  <c r="R311" i="8"/>
  <c r="R335" i="8"/>
  <c r="R125" i="8"/>
  <c r="R321" i="8"/>
  <c r="R348" i="8"/>
  <c r="R326" i="8"/>
  <c r="R385" i="8"/>
  <c r="R161" i="8"/>
  <c r="R383" i="8"/>
  <c r="R432" i="8"/>
  <c r="R453" i="8"/>
  <c r="R23" i="8"/>
  <c r="R313" i="8"/>
  <c r="R159" i="8"/>
  <c r="R359" i="8"/>
  <c r="R286" i="8"/>
  <c r="R281" i="8"/>
  <c r="R203" i="8"/>
  <c r="R261" i="8"/>
  <c r="R12" i="8"/>
  <c r="R242" i="8"/>
  <c r="R265" i="8"/>
  <c r="R488" i="8"/>
  <c r="R209" i="8"/>
  <c r="R230" i="8"/>
  <c r="R235" i="8"/>
  <c r="R378" i="8"/>
  <c r="R128" i="8"/>
  <c r="R375" i="8"/>
  <c r="R475" i="8"/>
  <c r="R405" i="8"/>
  <c r="R398" i="8"/>
  <c r="R472" i="8"/>
  <c r="R105" i="8"/>
  <c r="R419" i="8"/>
  <c r="R347" i="8"/>
  <c r="R330" i="8"/>
  <c r="R293" i="8"/>
  <c r="R320" i="8"/>
  <c r="R49" i="8"/>
  <c r="R360" i="8"/>
  <c r="R341" i="8"/>
  <c r="R289" i="8"/>
  <c r="R469" i="8"/>
  <c r="R399" i="8"/>
  <c r="R113" i="8"/>
  <c r="R410" i="8"/>
  <c r="R312" i="8"/>
  <c r="R141" i="8"/>
  <c r="R182" i="8"/>
  <c r="R32" i="8"/>
  <c r="R115" i="8"/>
  <c r="R237" i="8"/>
  <c r="R143" i="8"/>
  <c r="R126" i="8"/>
  <c r="R260" i="8"/>
  <c r="R412" i="8"/>
  <c r="R272" i="8"/>
  <c r="R57" i="8"/>
  <c r="R70" i="8"/>
  <c r="R28" i="8"/>
  <c r="R52" i="8"/>
  <c r="R367" i="8"/>
  <c r="R381" i="8"/>
  <c r="R188" i="8"/>
  <c r="R35" i="8"/>
  <c r="R301" i="8"/>
  <c r="R427" i="8"/>
  <c r="R444" i="8"/>
  <c r="R445" i="8"/>
  <c r="R379" i="8"/>
  <c r="R71" i="8"/>
  <c r="R314" i="8"/>
  <c r="R431" i="8"/>
  <c r="R184" i="8"/>
  <c r="R358" i="8"/>
  <c r="R117" i="8"/>
  <c r="R388" i="8"/>
  <c r="R212" i="8"/>
  <c r="R216" i="8"/>
  <c r="R350" i="8"/>
  <c r="R171" i="8"/>
  <c r="R162" i="8"/>
  <c r="R164" i="8"/>
  <c r="R372" i="8"/>
  <c r="R433" i="8"/>
  <c r="R181" i="8"/>
  <c r="R351" i="8"/>
  <c r="R177" i="8"/>
  <c r="R234" i="8"/>
  <c r="R368" i="8"/>
  <c r="R394" i="8"/>
  <c r="R229" i="8"/>
  <c r="R232" i="8"/>
  <c r="R138" i="8"/>
  <c r="R454" i="8"/>
  <c r="R471" i="8"/>
  <c r="R146" i="8"/>
  <c r="R324" i="8"/>
  <c r="R8" i="8"/>
  <c r="R44" i="8"/>
  <c r="R88" i="8"/>
  <c r="R202" i="8"/>
  <c r="R195" i="8"/>
  <c r="R305" i="8"/>
  <c r="R323" i="8"/>
  <c r="R343" i="8"/>
  <c r="R241" i="8"/>
  <c r="R158" i="8"/>
  <c r="R249" i="8"/>
  <c r="R258" i="8"/>
  <c r="R58" i="8"/>
  <c r="R21" i="8"/>
  <c r="R485" i="8"/>
  <c r="R83" i="8"/>
  <c r="R100" i="8"/>
  <c r="R81" i="8"/>
  <c r="R3" i="8"/>
  <c r="R404" i="8"/>
  <c r="R38" i="8"/>
  <c r="R205" i="8"/>
  <c r="R395" i="8"/>
  <c r="R434" i="8"/>
  <c r="R121" i="8"/>
  <c r="R418" i="8"/>
  <c r="R306" i="8"/>
  <c r="R409" i="8"/>
  <c r="R490" i="8"/>
  <c r="R87" i="8"/>
  <c r="R336" i="8"/>
  <c r="R263" i="8"/>
  <c r="R248" i="8"/>
  <c r="R408" i="8"/>
  <c r="R386" i="8"/>
  <c r="R450" i="8"/>
  <c r="R396" i="8"/>
  <c r="R4" i="8"/>
  <c r="R318" i="8"/>
  <c r="R452" i="8"/>
  <c r="R380" i="8"/>
  <c r="R63" i="8"/>
  <c r="R59" i="8"/>
  <c r="R2" i="8"/>
  <c r="R361" i="8"/>
  <c r="R89" i="8"/>
  <c r="R255" i="8"/>
  <c r="R413" i="8"/>
  <c r="R373" i="8"/>
  <c r="R10" i="8"/>
  <c r="R422" i="8"/>
  <c r="R101" i="8"/>
  <c r="R155" i="8"/>
  <c r="R64" i="8"/>
  <c r="R417" i="8"/>
  <c r="R437" i="8"/>
  <c r="R446" i="8"/>
  <c r="R198" i="8"/>
  <c r="R344" i="8"/>
  <c r="R369" i="8"/>
  <c r="R91" i="8"/>
  <c r="R193" i="8"/>
  <c r="R264" i="8"/>
  <c r="R135" i="8"/>
  <c r="R194" i="8"/>
  <c r="R214" i="8"/>
  <c r="R166" i="8"/>
  <c r="R145" i="8"/>
  <c r="R280" i="8"/>
  <c r="R337" i="8"/>
  <c r="R407" i="8"/>
  <c r="R172" i="8"/>
  <c r="R67" i="8"/>
  <c r="R243" i="8"/>
  <c r="R45" i="8"/>
  <c r="R13" i="8"/>
  <c r="R295" i="8"/>
  <c r="R416" i="8"/>
  <c r="R436" i="8"/>
  <c r="R276" i="8"/>
  <c r="R420" i="8"/>
  <c r="R478" i="8"/>
  <c r="R34" i="8"/>
  <c r="R157" i="8"/>
  <c r="R439" i="8"/>
  <c r="R131" i="8"/>
  <c r="R24" i="8"/>
  <c r="R36" i="8"/>
  <c r="R56" i="8"/>
  <c r="R442" i="8"/>
  <c r="R74" i="8"/>
  <c r="R69" i="8"/>
  <c r="R331" i="8"/>
  <c r="R120" i="8"/>
  <c r="R233" i="8"/>
  <c r="R424" i="8"/>
  <c r="R463" i="8"/>
  <c r="R349" i="8"/>
  <c r="R98" i="8"/>
  <c r="R430" i="8"/>
  <c r="R79" i="8"/>
  <c r="R18" i="8"/>
  <c r="R455" i="8"/>
  <c r="R491" i="8"/>
  <c r="R78" i="8"/>
  <c r="R239" i="8"/>
  <c r="R489" i="8"/>
  <c r="R144" i="8"/>
  <c r="R327" i="8"/>
  <c r="R329" i="8"/>
  <c r="R231" i="8"/>
  <c r="R308" i="8"/>
  <c r="R487" i="8"/>
  <c r="R268" i="8"/>
  <c r="R269" i="8"/>
  <c r="R142" i="8"/>
  <c r="R196" i="8"/>
  <c r="R300" i="8"/>
  <c r="R362" i="8"/>
  <c r="R365" i="8"/>
  <c r="R476" i="8"/>
  <c r="R148" i="8"/>
  <c r="R180" i="8"/>
  <c r="R217" i="8"/>
  <c r="R222" i="8"/>
  <c r="R111" i="8"/>
  <c r="R37" i="8"/>
  <c r="R77" i="8"/>
  <c r="R99" i="8"/>
  <c r="R33" i="8"/>
  <c r="R370" i="8"/>
  <c r="R391" i="8"/>
  <c r="R393" i="8"/>
  <c r="R53" i="8"/>
  <c r="R458" i="8"/>
  <c r="R178" i="8"/>
  <c r="R207" i="8"/>
  <c r="R220" i="8"/>
  <c r="R304" i="8"/>
  <c r="R322" i="8"/>
  <c r="R353" i="8"/>
  <c r="R423" i="8"/>
  <c r="R456" i="8"/>
  <c r="R152" i="8"/>
  <c r="R197" i="8"/>
  <c r="R282" i="8"/>
  <c r="R310" i="8"/>
  <c r="R467" i="8"/>
  <c r="R486" i="8"/>
  <c r="R85" i="8"/>
  <c r="R55" i="8"/>
  <c r="R39" i="8"/>
  <c r="R240" i="8"/>
  <c r="R114" i="8"/>
  <c r="R340" i="8"/>
  <c r="R122" i="8"/>
  <c r="R106" i="8"/>
  <c r="R371" i="8"/>
  <c r="R414" i="8"/>
  <c r="R415" i="8"/>
  <c r="R93" i="8"/>
  <c r="R494" i="8"/>
  <c r="R495" i="8"/>
  <c r="R22" i="8"/>
  <c r="R460" i="8"/>
  <c r="R462" i="8"/>
  <c r="R65" i="8"/>
  <c r="R278" i="8"/>
  <c r="R168" i="8"/>
  <c r="R270" i="8"/>
  <c r="R43" i="8"/>
  <c r="R470" i="8"/>
  <c r="R256" i="8"/>
  <c r="R451" i="8"/>
  <c r="R14" i="8"/>
  <c r="R266" i="8"/>
  <c r="R169" i="8"/>
  <c r="R211" i="8"/>
  <c r="R298" i="8"/>
  <c r="R238" i="8"/>
  <c r="R338" i="8"/>
  <c r="R41" i="8"/>
  <c r="R492" i="8"/>
  <c r="R390" i="8"/>
  <c r="R167" i="8"/>
  <c r="R110" i="8"/>
  <c r="R76" i="8"/>
  <c r="R9" i="8"/>
  <c r="R15" i="8"/>
  <c r="R50" i="8"/>
  <c r="R219" i="8"/>
  <c r="R285" i="8"/>
  <c r="R123" i="8"/>
  <c r="R325" i="8"/>
  <c r="R223" i="8"/>
  <c r="R201" i="8"/>
  <c r="R149" i="8"/>
  <c r="R183" i="8"/>
  <c r="R224" i="8"/>
  <c r="R464" i="8"/>
  <c r="R374" i="8"/>
  <c r="R109" i="8"/>
  <c r="R252" i="8"/>
  <c r="R356" i="8"/>
  <c r="R7" i="8"/>
  <c r="R153" i="8"/>
  <c r="R245" i="8"/>
  <c r="R406" i="8"/>
  <c r="R262" i="8"/>
  <c r="R328" i="8"/>
  <c r="R443" i="8"/>
  <c r="R438" i="8"/>
  <c r="R226" i="8"/>
  <c r="R468" i="8"/>
  <c r="R449" i="8"/>
  <c r="R259" i="8"/>
  <c r="R6" i="8"/>
  <c r="R244" i="8"/>
  <c r="R139" i="8"/>
  <c r="R465" i="8"/>
  <c r="R309" i="8"/>
  <c r="R61" i="8"/>
  <c r="R27" i="8"/>
  <c r="R392" i="8"/>
  <c r="R466" i="8"/>
  <c r="R46" i="8"/>
  <c r="R133" i="8"/>
  <c r="R185" i="8"/>
  <c r="R206" i="8"/>
  <c r="R25" i="8"/>
  <c r="R137" i="8"/>
  <c r="R51" i="8"/>
  <c r="R283" i="8"/>
  <c r="R170" i="8"/>
  <c r="R357" i="8"/>
  <c r="R215" i="8"/>
  <c r="R382" i="8"/>
  <c r="R227" i="8"/>
  <c r="R425" i="8"/>
  <c r="R279" i="8"/>
  <c r="R288" i="8"/>
  <c r="R11" i="8"/>
  <c r="R376" i="8"/>
  <c r="R192" i="8"/>
  <c r="R48" i="8"/>
  <c r="R179" i="8"/>
  <c r="R482" i="8"/>
  <c r="R108" i="8"/>
  <c r="R277" i="8"/>
  <c r="R440" i="8"/>
  <c r="R187" i="8"/>
  <c r="R267" i="8"/>
  <c r="R332" i="8"/>
  <c r="R481" i="8"/>
  <c r="R435" i="8"/>
  <c r="R228" i="8"/>
  <c r="R221" i="8"/>
  <c r="R136" i="8"/>
  <c r="R160" i="8"/>
  <c r="R189" i="8"/>
  <c r="R355" i="8"/>
  <c r="R364" i="8"/>
  <c r="R447" i="8"/>
  <c r="R147" i="8"/>
  <c r="R200" i="8"/>
  <c r="R190" i="8"/>
  <c r="R218" i="8"/>
  <c r="R225" i="8"/>
  <c r="R68" i="8"/>
  <c r="R112" i="8"/>
  <c r="R334" i="8"/>
  <c r="R345" i="8"/>
  <c r="R40" i="8"/>
  <c r="R428" i="8"/>
  <c r="R400" i="8"/>
  <c r="R401" i="8"/>
  <c r="R140" i="8"/>
  <c r="R150" i="8"/>
  <c r="R186" i="8"/>
  <c r="R273" i="8"/>
  <c r="R275" i="8"/>
  <c r="R346" i="8"/>
  <c r="R377" i="8"/>
  <c r="R397" i="8"/>
  <c r="R457" i="8"/>
  <c r="R175" i="8"/>
  <c r="R199" i="8"/>
  <c r="R290" i="8"/>
  <c r="R339" i="8"/>
  <c r="R473" i="8"/>
  <c r="R132" i="8"/>
  <c r="R84" i="8"/>
  <c r="R107" i="8"/>
  <c r="R54" i="8"/>
  <c r="R274" i="8"/>
  <c r="R86" i="8"/>
  <c r="R342" i="8"/>
  <c r="R352" i="8"/>
  <c r="R116" i="8"/>
  <c r="R402" i="8"/>
  <c r="R124" i="8"/>
  <c r="R493" i="8"/>
  <c r="R127" i="8"/>
  <c r="R94" i="8"/>
  <c r="Q210" i="8"/>
  <c r="Q251" i="8"/>
  <c r="Q448" i="8"/>
  <c r="Q315" i="8"/>
  <c r="Q5" i="8"/>
  <c r="Q26" i="8"/>
  <c r="Q96" i="8"/>
  <c r="Q31" i="8"/>
  <c r="Q296" i="8"/>
  <c r="Q319" i="8"/>
  <c r="Q254" i="8"/>
  <c r="Q62" i="8"/>
  <c r="Q284" i="8"/>
  <c r="Q441" i="8"/>
  <c r="Q297" i="8"/>
  <c r="Q156" i="8"/>
  <c r="Q30" i="8"/>
  <c r="Q236" i="8"/>
  <c r="Q307" i="8"/>
  <c r="Q363" i="8"/>
  <c r="Q479" i="8"/>
  <c r="Q125" i="8"/>
  <c r="Q385" i="8"/>
  <c r="Q453" i="8"/>
  <c r="Q359" i="8"/>
  <c r="Q261" i="8"/>
  <c r="Q488" i="8"/>
  <c r="Q378" i="8"/>
  <c r="Q405" i="8"/>
  <c r="Q419" i="8"/>
  <c r="Q320" i="8"/>
  <c r="Q289" i="8"/>
  <c r="Q410" i="8"/>
  <c r="Q32" i="8"/>
  <c r="Q119" i="8"/>
  <c r="Q92" i="8"/>
  <c r="Q80" i="8"/>
  <c r="Q60" i="8"/>
  <c r="Q496" i="8"/>
  <c r="Q498" i="8"/>
  <c r="Q500" i="8"/>
  <c r="Q502" i="8"/>
  <c r="Q504" i="8"/>
  <c r="Q506" i="8"/>
  <c r="Q508" i="8"/>
  <c r="Q510" i="8"/>
  <c r="Q512" i="8"/>
  <c r="Q514" i="8"/>
  <c r="Q516" i="8"/>
  <c r="Q518" i="8"/>
  <c r="Q520" i="8"/>
  <c r="Q522" i="8"/>
  <c r="Q524" i="8"/>
  <c r="Q526" i="8"/>
  <c r="Q528" i="8"/>
  <c r="Q530" i="8"/>
  <c r="Q532" i="8"/>
  <c r="Q534" i="8"/>
  <c r="Q536" i="8"/>
  <c r="Q538" i="8"/>
  <c r="Q540" i="8"/>
  <c r="Q542" i="8"/>
  <c r="Q544" i="8"/>
  <c r="Q546" i="8"/>
  <c r="Q548" i="8"/>
  <c r="Q550" i="8"/>
  <c r="Q552" i="8"/>
  <c r="Q554" i="8"/>
  <c r="Q556" i="8"/>
  <c r="Q558" i="8"/>
  <c r="Q560" i="8"/>
  <c r="Q562" i="8"/>
  <c r="Q564" i="8"/>
  <c r="Q566" i="8"/>
  <c r="Q568" i="8"/>
  <c r="Q570" i="8"/>
  <c r="Q572" i="8"/>
  <c r="Q574" i="8"/>
  <c r="Q576" i="8"/>
  <c r="Q578" i="8"/>
  <c r="Q580" i="8"/>
  <c r="Q582" i="8"/>
  <c r="Q584" i="8"/>
  <c r="Q586" i="8"/>
  <c r="Q588" i="8"/>
  <c r="Q590" i="8"/>
  <c r="Q592" i="8"/>
  <c r="Q594" i="8"/>
  <c r="Q596" i="8"/>
  <c r="Q598" i="8"/>
  <c r="Q208" i="8"/>
  <c r="Q287" i="8"/>
  <c r="Q102" i="8"/>
  <c r="Q103" i="8"/>
  <c r="Q389" i="8"/>
  <c r="Q429" i="8"/>
  <c r="Q302" i="8"/>
  <c r="Q387" i="8"/>
  <c r="Q366" i="8"/>
  <c r="Q461" i="8"/>
  <c r="Q257" i="8"/>
  <c r="Q421" i="8"/>
  <c r="Q90" i="8"/>
  <c r="Q253" i="8"/>
  <c r="Q130" i="8"/>
  <c r="Q292" i="8"/>
  <c r="Q474" i="8"/>
  <c r="Q480" i="8"/>
  <c r="Q384" i="8"/>
  <c r="Q151" i="8"/>
  <c r="Q165" i="8"/>
  <c r="Q321" i="8"/>
  <c r="Q161" i="8"/>
  <c r="Q23" i="8"/>
  <c r="Q286" i="8"/>
  <c r="Q12" i="8"/>
  <c r="Q209" i="8"/>
  <c r="Q128" i="8"/>
  <c r="Q398" i="8"/>
  <c r="Q97" i="8"/>
  <c r="Q501" i="8"/>
  <c r="Q509" i="8"/>
  <c r="Q517" i="8"/>
  <c r="Q525" i="8"/>
  <c r="Q533" i="8"/>
  <c r="Q541" i="8"/>
  <c r="Q549" i="8"/>
  <c r="Q557" i="8"/>
  <c r="Q565" i="8"/>
  <c r="Q573" i="8"/>
  <c r="Q581" i="8"/>
  <c r="Q589" i="8"/>
  <c r="Q597" i="8"/>
  <c r="Q19" i="8"/>
  <c r="Q82" i="8"/>
  <c r="Q459" i="8"/>
  <c r="Q118" i="8"/>
  <c r="Q176" i="8"/>
  <c r="Q299" i="8"/>
  <c r="Q303" i="8"/>
  <c r="Q174" i="8"/>
  <c r="Q95" i="8"/>
  <c r="Q247" i="8"/>
  <c r="Q311" i="8"/>
  <c r="Q383" i="8"/>
  <c r="Q281" i="8"/>
  <c r="Q230" i="8"/>
  <c r="Q472" i="8"/>
  <c r="Q293" i="8"/>
  <c r="Q469" i="8"/>
  <c r="Q141" i="8"/>
  <c r="Q143" i="8"/>
  <c r="Q272" i="8"/>
  <c r="Q52" i="8"/>
  <c r="Q35" i="8"/>
  <c r="Q445" i="8"/>
  <c r="Q431" i="8"/>
  <c r="Q388" i="8"/>
  <c r="Q171" i="8"/>
  <c r="Q433" i="8"/>
  <c r="Q234" i="8"/>
  <c r="Q232" i="8"/>
  <c r="Q146" i="8"/>
  <c r="Q88" i="8"/>
  <c r="Q323" i="8"/>
  <c r="Q249" i="8"/>
  <c r="Q485" i="8"/>
  <c r="Q22" i="8"/>
  <c r="Q462" i="8"/>
  <c r="Q278" i="8"/>
  <c r="Q121" i="8"/>
  <c r="Q470" i="8"/>
  <c r="Q409" i="8"/>
  <c r="Q87" i="8"/>
  <c r="Q263" i="8"/>
  <c r="Q238" i="8"/>
  <c r="Q450" i="8"/>
  <c r="Q390" i="8"/>
  <c r="Q110" i="8"/>
  <c r="Q59" i="8"/>
  <c r="Q50" i="8"/>
  <c r="Q255" i="8"/>
  <c r="Q373" i="8"/>
  <c r="Q422" i="8"/>
  <c r="Q155" i="8"/>
  <c r="Q417" i="8"/>
  <c r="Q446" i="8"/>
  <c r="Q344" i="8"/>
  <c r="Q91" i="8"/>
  <c r="Q264" i="8"/>
  <c r="Q262" i="8"/>
  <c r="Q166" i="8"/>
  <c r="Q280" i="8"/>
  <c r="Q449" i="8"/>
  <c r="Q6" i="8"/>
  <c r="Q139" i="8"/>
  <c r="Q295" i="8"/>
  <c r="Q27" i="8"/>
  <c r="Q466" i="8"/>
  <c r="Q157" i="8"/>
  <c r="Q131" i="8"/>
  <c r="Q137" i="8"/>
  <c r="Q283" i="8"/>
  <c r="Q357" i="8"/>
  <c r="Q29" i="8"/>
  <c r="Q499" i="8"/>
  <c r="Q507" i="8"/>
  <c r="Q515" i="8"/>
  <c r="Q523" i="8"/>
  <c r="Q531" i="8"/>
  <c r="Q539" i="8"/>
  <c r="Q547" i="8"/>
  <c r="Q555" i="8"/>
  <c r="Q563" i="8"/>
  <c r="Q571" i="8"/>
  <c r="Q579" i="8"/>
  <c r="Q587" i="8"/>
  <c r="Q595" i="8"/>
  <c r="Q134" i="8"/>
  <c r="Q354" i="8"/>
  <c r="Q47" i="8"/>
  <c r="Q291" i="8"/>
  <c r="Q403" i="8"/>
  <c r="Q426" i="8"/>
  <c r="Q411" i="8"/>
  <c r="Q66" i="8"/>
  <c r="Q173" i="8"/>
  <c r="Q191" i="8"/>
  <c r="Q335" i="8"/>
  <c r="Q432" i="8"/>
  <c r="Q203" i="8"/>
  <c r="Q235" i="8"/>
  <c r="Q105" i="8"/>
  <c r="Q49" i="8"/>
  <c r="Q399" i="8"/>
  <c r="Q182" i="8"/>
  <c r="Q126" i="8"/>
  <c r="Q57" i="8"/>
  <c r="Q367" i="8"/>
  <c r="Q301" i="8"/>
  <c r="Q379" i="8"/>
  <c r="Q184" i="8"/>
  <c r="Q212" i="8"/>
  <c r="Q162" i="8"/>
  <c r="Q181" i="8"/>
  <c r="Q368" i="8"/>
  <c r="Q138" i="8"/>
  <c r="Q324" i="8"/>
  <c r="Q202" i="8"/>
  <c r="Q343" i="8"/>
  <c r="Q258" i="8"/>
  <c r="Q83" i="8"/>
  <c r="Q3" i="8"/>
  <c r="Q38" i="8"/>
  <c r="Q395" i="8"/>
  <c r="Q270" i="8"/>
  <c r="Q306" i="8"/>
  <c r="Q490" i="8"/>
  <c r="Q336" i="8"/>
  <c r="Q248" i="8"/>
  <c r="Q338" i="8"/>
  <c r="Q492" i="8"/>
  <c r="Q318" i="8"/>
  <c r="Q380" i="8"/>
  <c r="Q9" i="8"/>
  <c r="Q361" i="8"/>
  <c r="Q285" i="8"/>
  <c r="Q325" i="8"/>
  <c r="Q201" i="8"/>
  <c r="Q183" i="8"/>
  <c r="Q464" i="8"/>
  <c r="Q109" i="8"/>
  <c r="Q356" i="8"/>
  <c r="Q153" i="8"/>
  <c r="Q406" i="8"/>
  <c r="Q214" i="8"/>
  <c r="Q438" i="8"/>
  <c r="Q468" i="8"/>
  <c r="Q259" i="8"/>
  <c r="Q243" i="8"/>
  <c r="Q13" i="8"/>
  <c r="Q416" i="8"/>
  <c r="Q276" i="8"/>
  <c r="Q478" i="8"/>
  <c r="Q133" i="8"/>
  <c r="Q206" i="8"/>
  <c r="Q36" i="8"/>
  <c r="Q442" i="8"/>
  <c r="Q69" i="8"/>
  <c r="Q497" i="8"/>
  <c r="Q513" i="8"/>
  <c r="Q529" i="8"/>
  <c r="Q545" i="8"/>
  <c r="Q561" i="8"/>
  <c r="Q577" i="8"/>
  <c r="Q593" i="8"/>
  <c r="Q333" i="8"/>
  <c r="Q163" i="8"/>
  <c r="Q16" i="8"/>
  <c r="Q72" i="8"/>
  <c r="Q348" i="8"/>
  <c r="Q242" i="8"/>
  <c r="Q347" i="8"/>
  <c r="Q113" i="8"/>
  <c r="Q260" i="8"/>
  <c r="Q381" i="8"/>
  <c r="Q71" i="8"/>
  <c r="Q216" i="8"/>
  <c r="Q351" i="8"/>
  <c r="Q454" i="8"/>
  <c r="Q195" i="8"/>
  <c r="Q58" i="8"/>
  <c r="Q404" i="8"/>
  <c r="Q434" i="8"/>
  <c r="Q256" i="8"/>
  <c r="Q169" i="8"/>
  <c r="Q386" i="8"/>
  <c r="Q167" i="8"/>
  <c r="Q15" i="8"/>
  <c r="Q413" i="8"/>
  <c r="Q101" i="8"/>
  <c r="Q374" i="8"/>
  <c r="Q369" i="8"/>
  <c r="Q135" i="8"/>
  <c r="Q145" i="8"/>
  <c r="Q172" i="8"/>
  <c r="Q465" i="8"/>
  <c r="Q392" i="8"/>
  <c r="Q439" i="8"/>
  <c r="Q51" i="8"/>
  <c r="Q215" i="8"/>
  <c r="Q233" i="8"/>
  <c r="Q463" i="8"/>
  <c r="Q98" i="8"/>
  <c r="Q192" i="8"/>
  <c r="Q179" i="8"/>
  <c r="Q108" i="8"/>
  <c r="Q489" i="8"/>
  <c r="Q327" i="8"/>
  <c r="Q481" i="8"/>
  <c r="Q228" i="8"/>
  <c r="Q269" i="8"/>
  <c r="Q189" i="8"/>
  <c r="Q362" i="8"/>
  <c r="Q476" i="8"/>
  <c r="Q180" i="8"/>
  <c r="Q222" i="8"/>
  <c r="Q37" i="8"/>
  <c r="Q99" i="8"/>
  <c r="Q370" i="8"/>
  <c r="Q400" i="8"/>
  <c r="Q140" i="8"/>
  <c r="Q207" i="8"/>
  <c r="Q304" i="8"/>
  <c r="Q377" i="8"/>
  <c r="Q457" i="8"/>
  <c r="Q199" i="8"/>
  <c r="Q339" i="8"/>
  <c r="Q132" i="8"/>
  <c r="Q39" i="8"/>
  <c r="Q274" i="8"/>
  <c r="Q122" i="8"/>
  <c r="Q116" i="8"/>
  <c r="Q415" i="8"/>
  <c r="Q494" i="8"/>
  <c r="Q75" i="8"/>
  <c r="Q553" i="8"/>
  <c r="Q569" i="8"/>
  <c r="Q483" i="8"/>
  <c r="Q42" i="8"/>
  <c r="Q204" i="8"/>
  <c r="Q375" i="8"/>
  <c r="Q70" i="8"/>
  <c r="Q358" i="8"/>
  <c r="Q394" i="8"/>
  <c r="Q241" i="8"/>
  <c r="Q100" i="8"/>
  <c r="Q43" i="8"/>
  <c r="Q396" i="8"/>
  <c r="Q89" i="8"/>
  <c r="Q64" i="8"/>
  <c r="Q193" i="8"/>
  <c r="Q328" i="8"/>
  <c r="Q61" i="8"/>
  <c r="Q25" i="8"/>
  <c r="Q382" i="8"/>
  <c r="Q349" i="8"/>
  <c r="Q48" i="8"/>
  <c r="Q239" i="8"/>
  <c r="Q144" i="8"/>
  <c r="Q221" i="8"/>
  <c r="Q300" i="8"/>
  <c r="Q148" i="8"/>
  <c r="Q217" i="8"/>
  <c r="Q77" i="8"/>
  <c r="Q53" i="8"/>
  <c r="Q273" i="8"/>
  <c r="Q346" i="8"/>
  <c r="Q175" i="8"/>
  <c r="Q473" i="8"/>
  <c r="Q86" i="8"/>
  <c r="Q402" i="8"/>
  <c r="Q493" i="8"/>
  <c r="Q73" i="8"/>
  <c r="Q535" i="8"/>
  <c r="Q599" i="8"/>
  <c r="Q250" i="8"/>
  <c r="Q294" i="8"/>
  <c r="Q159" i="8"/>
  <c r="Q475" i="8"/>
  <c r="Q28" i="8"/>
  <c r="Q117" i="8"/>
  <c r="Q229" i="8"/>
  <c r="Q158" i="8"/>
  <c r="Q205" i="8"/>
  <c r="Q418" i="8"/>
  <c r="Q4" i="8"/>
  <c r="Q63" i="8"/>
  <c r="Q223" i="8"/>
  <c r="Q245" i="8"/>
  <c r="Q407" i="8"/>
  <c r="Q436" i="8"/>
  <c r="Q34" i="8"/>
  <c r="Q120" i="8"/>
  <c r="Q425" i="8"/>
  <c r="Q430" i="8"/>
  <c r="Q491" i="8"/>
  <c r="Q187" i="8"/>
  <c r="Q435" i="8"/>
  <c r="Q160" i="8"/>
  <c r="Q447" i="8"/>
  <c r="Q218" i="8"/>
  <c r="Q334" i="8"/>
  <c r="Q393" i="8"/>
  <c r="Q186" i="8"/>
  <c r="Q353" i="8"/>
  <c r="Q197" i="8"/>
  <c r="Q310" i="8"/>
  <c r="Q240" i="8"/>
  <c r="Q340" i="8"/>
  <c r="Q93" i="8"/>
  <c r="Q104" i="8"/>
  <c r="Q511" i="8"/>
  <c r="Q527" i="8"/>
  <c r="Q543" i="8"/>
  <c r="Q559" i="8"/>
  <c r="Q575" i="8"/>
  <c r="Q591" i="8"/>
  <c r="Q271" i="8"/>
  <c r="Q213" i="8"/>
  <c r="Q484" i="8"/>
  <c r="Q477" i="8"/>
  <c r="Q154" i="8"/>
  <c r="Q326" i="8"/>
  <c r="Q265" i="8"/>
  <c r="Q330" i="8"/>
  <c r="Q312" i="8"/>
  <c r="Q412" i="8"/>
  <c r="Q188" i="8"/>
  <c r="Q314" i="8"/>
  <c r="Q350" i="8"/>
  <c r="Q177" i="8"/>
  <c r="Q471" i="8"/>
  <c r="Q305" i="8"/>
  <c r="Q21" i="8"/>
  <c r="Q460" i="8"/>
  <c r="Q168" i="8"/>
  <c r="Q451" i="8"/>
  <c r="Q211" i="8"/>
  <c r="Q41" i="8"/>
  <c r="Q452" i="8"/>
  <c r="Q2" i="8"/>
  <c r="Q123" i="8"/>
  <c r="Q149" i="8"/>
  <c r="Q437" i="8"/>
  <c r="Q7" i="8"/>
  <c r="Q194" i="8"/>
  <c r="Q226" i="8"/>
  <c r="Q67" i="8"/>
  <c r="Q309" i="8"/>
  <c r="Q420" i="8"/>
  <c r="Q185" i="8"/>
  <c r="Q56" i="8"/>
  <c r="Q331" i="8"/>
  <c r="Q227" i="8"/>
  <c r="Q279" i="8"/>
  <c r="Q11" i="8"/>
  <c r="Q79" i="8"/>
  <c r="Q455" i="8"/>
  <c r="Q78" i="8"/>
  <c r="Q440" i="8"/>
  <c r="Q267" i="8"/>
  <c r="Q231" i="8"/>
  <c r="Q487" i="8"/>
  <c r="Q136" i="8"/>
  <c r="Q196" i="8"/>
  <c r="Q364" i="8"/>
  <c r="Q147" i="8"/>
  <c r="Q190" i="8"/>
  <c r="Q225" i="8"/>
  <c r="Q112" i="8"/>
  <c r="Q345" i="8"/>
  <c r="Q391" i="8"/>
  <c r="Q401" i="8"/>
  <c r="Q150" i="8"/>
  <c r="Q220" i="8"/>
  <c r="Q322" i="8"/>
  <c r="Q397" i="8"/>
  <c r="Q152" i="8"/>
  <c r="Q282" i="8"/>
  <c r="Q467" i="8"/>
  <c r="Q85" i="8"/>
  <c r="Q107" i="8"/>
  <c r="Q114" i="8"/>
  <c r="Q342" i="8"/>
  <c r="Q371" i="8"/>
  <c r="Q124" i="8"/>
  <c r="Q127" i="8"/>
  <c r="Q505" i="8"/>
  <c r="Q521" i="8"/>
  <c r="Q537" i="8"/>
  <c r="Q585" i="8"/>
  <c r="Q17" i="8"/>
  <c r="Q20" i="8"/>
  <c r="Q313" i="8"/>
  <c r="Q360" i="8"/>
  <c r="Q115" i="8"/>
  <c r="Q427" i="8"/>
  <c r="Q164" i="8"/>
  <c r="Q8" i="8"/>
  <c r="Q65" i="8"/>
  <c r="Q14" i="8"/>
  <c r="Q298" i="8"/>
  <c r="Q76" i="8"/>
  <c r="Q10" i="8"/>
  <c r="Q198" i="8"/>
  <c r="Q337" i="8"/>
  <c r="Q244" i="8"/>
  <c r="Q46" i="8"/>
  <c r="Q170" i="8"/>
  <c r="Q424" i="8"/>
  <c r="Q376" i="8"/>
  <c r="Q482" i="8"/>
  <c r="Q329" i="8"/>
  <c r="Q308" i="8"/>
  <c r="Q142" i="8"/>
  <c r="Q365" i="8"/>
  <c r="Q111" i="8"/>
  <c r="Q33" i="8"/>
  <c r="Q428" i="8"/>
  <c r="Q178" i="8"/>
  <c r="Q423" i="8"/>
  <c r="Q290" i="8"/>
  <c r="Q84" i="8"/>
  <c r="Q54" i="8"/>
  <c r="Q106" i="8"/>
  <c r="Q495" i="8"/>
  <c r="Q503" i="8"/>
  <c r="Q519" i="8"/>
  <c r="Q551" i="8"/>
  <c r="Q567" i="8"/>
  <c r="Q583" i="8"/>
  <c r="Q316" i="8"/>
  <c r="Q317" i="8"/>
  <c r="Q246" i="8"/>
  <c r="Q341" i="8"/>
  <c r="Q237" i="8"/>
  <c r="Q444" i="8"/>
  <c r="Q372" i="8"/>
  <c r="Q44" i="8"/>
  <c r="Q81" i="8"/>
  <c r="Q266" i="8"/>
  <c r="Q408" i="8"/>
  <c r="Q219" i="8"/>
  <c r="Q224" i="8"/>
  <c r="Q252" i="8"/>
  <c r="Q443" i="8"/>
  <c r="Q45" i="8"/>
  <c r="Q24" i="8"/>
  <c r="Q74" i="8"/>
  <c r="Q288" i="8"/>
  <c r="Q18" i="8"/>
  <c r="Q277" i="8"/>
  <c r="Q332" i="8"/>
  <c r="Q268" i="8"/>
  <c r="Q355" i="8"/>
  <c r="Q200" i="8"/>
  <c r="Q68" i="8"/>
  <c r="Q40" i="8"/>
  <c r="Q458" i="8"/>
  <c r="Q275" i="8"/>
  <c r="Q456" i="8"/>
  <c r="Q486" i="8"/>
  <c r="Q55" i="8"/>
  <c r="Q352" i="8"/>
  <c r="Q414" i="8"/>
  <c r="Q94" i="8"/>
  <c r="P92" i="8"/>
  <c r="P60" i="8"/>
  <c r="P498" i="8"/>
  <c r="P502" i="8"/>
  <c r="P506" i="8"/>
  <c r="P510" i="8"/>
  <c r="P514" i="8"/>
  <c r="P518" i="8"/>
  <c r="P522" i="8"/>
  <c r="P526" i="8"/>
  <c r="P530" i="8"/>
  <c r="P534" i="8"/>
  <c r="P538" i="8"/>
  <c r="P542" i="8"/>
  <c r="P546" i="8"/>
  <c r="P550" i="8"/>
  <c r="P554" i="8"/>
  <c r="P558" i="8"/>
  <c r="P562" i="8"/>
  <c r="P566" i="8"/>
  <c r="P570" i="8"/>
  <c r="P574" i="8"/>
  <c r="P578" i="8"/>
  <c r="P582" i="8"/>
  <c r="P586" i="8"/>
  <c r="P590" i="8"/>
  <c r="P594" i="8"/>
  <c r="P598" i="8"/>
  <c r="P75" i="8"/>
  <c r="P97" i="8"/>
  <c r="P497" i="8"/>
  <c r="P501" i="8"/>
  <c r="P505" i="8"/>
  <c r="P509" i="8"/>
  <c r="P513" i="8"/>
  <c r="P517" i="8"/>
  <c r="P521" i="8"/>
  <c r="P525" i="8"/>
  <c r="P529" i="8"/>
  <c r="P533" i="8"/>
  <c r="P537" i="8"/>
  <c r="P541" i="8"/>
  <c r="P545" i="8"/>
  <c r="P549" i="8"/>
  <c r="P553" i="8"/>
  <c r="P557" i="8"/>
  <c r="P561" i="8"/>
  <c r="P565" i="8"/>
  <c r="P569" i="8"/>
  <c r="P573" i="8"/>
  <c r="P577" i="8"/>
  <c r="P581" i="8"/>
  <c r="P585" i="8"/>
  <c r="P589" i="8"/>
  <c r="P593" i="8"/>
  <c r="P597" i="8"/>
  <c r="P210" i="8"/>
  <c r="P19" i="8"/>
  <c r="P251" i="8"/>
  <c r="P333" i="8"/>
  <c r="P448" i="8"/>
  <c r="P82" i="8"/>
  <c r="P315" i="8"/>
  <c r="P483" i="8"/>
  <c r="P5" i="8"/>
  <c r="P459" i="8"/>
  <c r="P26" i="8"/>
  <c r="P163" i="8"/>
  <c r="P96" i="8"/>
  <c r="P118" i="8"/>
  <c r="P31" i="8"/>
  <c r="P17" i="8"/>
  <c r="P296" i="8"/>
  <c r="P176" i="8"/>
  <c r="P319" i="8"/>
  <c r="P16" i="8"/>
  <c r="P254" i="8"/>
  <c r="P299" i="8"/>
  <c r="P62" i="8"/>
  <c r="P42" i="8"/>
  <c r="P284" i="8"/>
  <c r="P303" i="8"/>
  <c r="P441" i="8"/>
  <c r="P72" i="8"/>
  <c r="P297" i="8"/>
  <c r="P174" i="8"/>
  <c r="P156" i="8"/>
  <c r="P20" i="8"/>
  <c r="P30" i="8"/>
  <c r="P95" i="8"/>
  <c r="P236" i="8"/>
  <c r="P307" i="8"/>
  <c r="P247" i="8"/>
  <c r="P363" i="8"/>
  <c r="P204" i="8"/>
  <c r="P479" i="8"/>
  <c r="P311" i="8"/>
  <c r="P125" i="8"/>
  <c r="P348" i="8"/>
  <c r="P385" i="8"/>
  <c r="P383" i="8"/>
  <c r="P453" i="8"/>
  <c r="P313" i="8"/>
  <c r="P359" i="8"/>
  <c r="P281" i="8"/>
  <c r="P261" i="8"/>
  <c r="P242" i="8"/>
  <c r="P488" i="8"/>
  <c r="P230" i="8"/>
  <c r="P378" i="8"/>
  <c r="P375" i="8"/>
  <c r="P405" i="8"/>
  <c r="P80" i="8"/>
  <c r="P500" i="8"/>
  <c r="P508" i="8"/>
  <c r="P516" i="8"/>
  <c r="P524" i="8"/>
  <c r="P532" i="8"/>
  <c r="P540" i="8"/>
  <c r="P548" i="8"/>
  <c r="P556" i="8"/>
  <c r="P564" i="8"/>
  <c r="P572" i="8"/>
  <c r="P580" i="8"/>
  <c r="P588" i="8"/>
  <c r="P596" i="8"/>
  <c r="P287" i="8"/>
  <c r="P103" i="8"/>
  <c r="P429" i="8"/>
  <c r="P387" i="8"/>
  <c r="P461" i="8"/>
  <c r="P421" i="8"/>
  <c r="P253" i="8"/>
  <c r="P292" i="8"/>
  <c r="P480" i="8"/>
  <c r="P151" i="8"/>
  <c r="P321" i="8"/>
  <c r="P23" i="8"/>
  <c r="P12" i="8"/>
  <c r="P128" i="8"/>
  <c r="P472" i="8"/>
  <c r="P419" i="8"/>
  <c r="P330" i="8"/>
  <c r="P320" i="8"/>
  <c r="P360" i="8"/>
  <c r="P289" i="8"/>
  <c r="P399" i="8"/>
  <c r="P410" i="8"/>
  <c r="P141" i="8"/>
  <c r="P32" i="8"/>
  <c r="P237" i="8"/>
  <c r="P126" i="8"/>
  <c r="P412" i="8"/>
  <c r="P57" i="8"/>
  <c r="P28" i="8"/>
  <c r="P367" i="8"/>
  <c r="P188" i="8"/>
  <c r="P301" i="8"/>
  <c r="P444" i="8"/>
  <c r="P379" i="8"/>
  <c r="P314" i="8"/>
  <c r="P184" i="8"/>
  <c r="P117" i="8"/>
  <c r="P212" i="8"/>
  <c r="P350" i="8"/>
  <c r="P162" i="8"/>
  <c r="P372" i="8"/>
  <c r="P181" i="8"/>
  <c r="P177" i="8"/>
  <c r="P368" i="8"/>
  <c r="P229" i="8"/>
  <c r="P138" i="8"/>
  <c r="P471" i="8"/>
  <c r="P324" i="8"/>
  <c r="P44" i="8"/>
  <c r="P202" i="8"/>
  <c r="P305" i="8"/>
  <c r="P343" i="8"/>
  <c r="P158" i="8"/>
  <c r="P258" i="8"/>
  <c r="P21" i="8"/>
  <c r="P83" i="8"/>
  <c r="P81" i="8"/>
  <c r="P3" i="8"/>
  <c r="P460" i="8"/>
  <c r="P38" i="8"/>
  <c r="P205" i="8"/>
  <c r="P395" i="8"/>
  <c r="P168" i="8"/>
  <c r="P270" i="8"/>
  <c r="P418" i="8"/>
  <c r="P306" i="8"/>
  <c r="P451" i="8"/>
  <c r="P490" i="8"/>
  <c r="P266" i="8"/>
  <c r="P336" i="8"/>
  <c r="P211" i="8"/>
  <c r="P73" i="8"/>
  <c r="P104" i="8"/>
  <c r="P503" i="8"/>
  <c r="P511" i="8"/>
  <c r="P519" i="8"/>
  <c r="P527" i="8"/>
  <c r="P535" i="8"/>
  <c r="P543" i="8"/>
  <c r="P551" i="8"/>
  <c r="P559" i="8"/>
  <c r="P567" i="8"/>
  <c r="P575" i="8"/>
  <c r="P583" i="8"/>
  <c r="P591" i="8"/>
  <c r="P599" i="8"/>
  <c r="P271" i="8"/>
  <c r="P316" i="8"/>
  <c r="P213" i="8"/>
  <c r="P250" i="8"/>
  <c r="P484" i="8"/>
  <c r="P294" i="8"/>
  <c r="P477" i="8"/>
  <c r="P317" i="8"/>
  <c r="P154" i="8"/>
  <c r="P246" i="8"/>
  <c r="P326" i="8"/>
  <c r="P159" i="8"/>
  <c r="P265" i="8"/>
  <c r="P475" i="8"/>
  <c r="P29" i="8"/>
  <c r="P507" i="8"/>
  <c r="P523" i="8"/>
  <c r="P539" i="8"/>
  <c r="P555" i="8"/>
  <c r="P571" i="8"/>
  <c r="P587" i="8"/>
  <c r="P134" i="8"/>
  <c r="P47" i="8"/>
  <c r="P403" i="8"/>
  <c r="P411" i="8"/>
  <c r="P173" i="8"/>
  <c r="P335" i="8"/>
  <c r="P203" i="8"/>
  <c r="P105" i="8"/>
  <c r="P341" i="8"/>
  <c r="P182" i="8"/>
  <c r="P272" i="8"/>
  <c r="P35" i="8"/>
  <c r="P431" i="8"/>
  <c r="P171" i="8"/>
  <c r="P234" i="8"/>
  <c r="P146" i="8"/>
  <c r="P323" i="8"/>
  <c r="P485" i="8"/>
  <c r="P462" i="8"/>
  <c r="P121" i="8"/>
  <c r="P409" i="8"/>
  <c r="P263" i="8"/>
  <c r="P298" i="8"/>
  <c r="P238" i="8"/>
  <c r="P386" i="8"/>
  <c r="P450" i="8"/>
  <c r="P396" i="8"/>
  <c r="P390" i="8"/>
  <c r="P167" i="8"/>
  <c r="P110" i="8"/>
  <c r="P76" i="8"/>
  <c r="P59" i="8"/>
  <c r="P15" i="8"/>
  <c r="P50" i="8"/>
  <c r="P89" i="8"/>
  <c r="P255" i="8"/>
  <c r="P413" i="8"/>
  <c r="P373" i="8"/>
  <c r="P10" i="8"/>
  <c r="P422" i="8"/>
  <c r="P101" i="8"/>
  <c r="P155" i="8"/>
  <c r="P64" i="8"/>
  <c r="P417" i="8"/>
  <c r="P374" i="8"/>
  <c r="P446" i="8"/>
  <c r="P198" i="8"/>
  <c r="P344" i="8"/>
  <c r="P369" i="8"/>
  <c r="P91" i="8"/>
  <c r="P193" i="8"/>
  <c r="P264" i="8"/>
  <c r="P135" i="8"/>
  <c r="P262" i="8"/>
  <c r="P328" i="8"/>
  <c r="P166" i="8"/>
  <c r="P145" i="8"/>
  <c r="P280" i="8"/>
  <c r="P337" i="8"/>
  <c r="P449" i="8"/>
  <c r="P172" i="8"/>
  <c r="P6" i="8"/>
  <c r="P244" i="8"/>
  <c r="P139" i="8"/>
  <c r="P465" i="8"/>
  <c r="P295" i="8"/>
  <c r="P61" i="8"/>
  <c r="P27" i="8"/>
  <c r="P392" i="8"/>
  <c r="P466" i="8"/>
  <c r="P46" i="8"/>
  <c r="P157" i="8"/>
  <c r="P439" i="8"/>
  <c r="P131" i="8"/>
  <c r="P25" i="8"/>
  <c r="P137" i="8"/>
  <c r="P51" i="8"/>
  <c r="P283" i="8"/>
  <c r="P170" i="8"/>
  <c r="P499" i="8"/>
  <c r="P515" i="8"/>
  <c r="P531" i="8"/>
  <c r="P547" i="8"/>
  <c r="P563" i="8"/>
  <c r="P579" i="8"/>
  <c r="P595" i="8"/>
  <c r="P354" i="8"/>
  <c r="P291" i="8"/>
  <c r="P426" i="8"/>
  <c r="P66" i="8"/>
  <c r="P191" i="8"/>
  <c r="P432" i="8"/>
  <c r="P235" i="8"/>
  <c r="P293" i="8"/>
  <c r="P113" i="8"/>
  <c r="P143" i="8"/>
  <c r="P52" i="8"/>
  <c r="P445" i="8"/>
  <c r="P388" i="8"/>
  <c r="P433" i="8"/>
  <c r="P232" i="8"/>
  <c r="P88" i="8"/>
  <c r="P249" i="8"/>
  <c r="P22" i="8"/>
  <c r="P278" i="8"/>
  <c r="P470" i="8"/>
  <c r="P87" i="8"/>
  <c r="P248" i="8"/>
  <c r="P408" i="8"/>
  <c r="P338" i="8"/>
  <c r="P41" i="8"/>
  <c r="P492" i="8"/>
  <c r="P4" i="8"/>
  <c r="P318" i="8"/>
  <c r="P452" i="8"/>
  <c r="P380" i="8"/>
  <c r="P63" i="8"/>
  <c r="P9" i="8"/>
  <c r="P2" i="8"/>
  <c r="P361" i="8"/>
  <c r="P219" i="8"/>
  <c r="P285" i="8"/>
  <c r="P123" i="8"/>
  <c r="P325" i="8"/>
  <c r="P223" i="8"/>
  <c r="P201" i="8"/>
  <c r="P149" i="8"/>
  <c r="P183" i="8"/>
  <c r="P224" i="8"/>
  <c r="P464" i="8"/>
  <c r="P437" i="8"/>
  <c r="P109" i="8"/>
  <c r="P252" i="8"/>
  <c r="P356" i="8"/>
  <c r="P7" i="8"/>
  <c r="P153" i="8"/>
  <c r="P245" i="8"/>
  <c r="P406" i="8"/>
  <c r="P194" i="8"/>
  <c r="P214" i="8"/>
  <c r="P443" i="8"/>
  <c r="P438" i="8"/>
  <c r="P226" i="8"/>
  <c r="P468" i="8"/>
  <c r="P407" i="8"/>
  <c r="P259" i="8"/>
  <c r="P67" i="8"/>
  <c r="P243" i="8"/>
  <c r="P45" i="8"/>
  <c r="P13" i="8"/>
  <c r="P309" i="8"/>
  <c r="P416" i="8"/>
  <c r="P436" i="8"/>
  <c r="P276" i="8"/>
  <c r="P420" i="8"/>
  <c r="P478" i="8"/>
  <c r="P34" i="8"/>
  <c r="P133" i="8"/>
  <c r="P185" i="8"/>
  <c r="P206" i="8"/>
  <c r="P24" i="8"/>
  <c r="P36" i="8"/>
  <c r="P56" i="8"/>
  <c r="P442" i="8"/>
  <c r="P512" i="8"/>
  <c r="P544" i="8"/>
  <c r="P576" i="8"/>
  <c r="P102" i="8"/>
  <c r="P257" i="8"/>
  <c r="P384" i="8"/>
  <c r="P209" i="8"/>
  <c r="P469" i="8"/>
  <c r="P70" i="8"/>
  <c r="P358" i="8"/>
  <c r="P394" i="8"/>
  <c r="P241" i="8"/>
  <c r="P65" i="8"/>
  <c r="P14" i="8"/>
  <c r="P119" i="8"/>
  <c r="P520" i="8"/>
  <c r="P552" i="8"/>
  <c r="P584" i="8"/>
  <c r="P389" i="8"/>
  <c r="P90" i="8"/>
  <c r="P165" i="8"/>
  <c r="P398" i="8"/>
  <c r="P312" i="8"/>
  <c r="P381" i="8"/>
  <c r="P216" i="8"/>
  <c r="P454" i="8"/>
  <c r="P58" i="8"/>
  <c r="P434" i="8"/>
  <c r="P169" i="8"/>
  <c r="P357" i="8"/>
  <c r="P215" i="8"/>
  <c r="P382" i="8"/>
  <c r="P233" i="8"/>
  <c r="P424" i="8"/>
  <c r="P463" i="8"/>
  <c r="P349" i="8"/>
  <c r="P98" i="8"/>
  <c r="P376" i="8"/>
  <c r="P192" i="8"/>
  <c r="P48" i="8"/>
  <c r="P179" i="8"/>
  <c r="P482" i="8"/>
  <c r="P108" i="8"/>
  <c r="P239" i="8"/>
  <c r="P489" i="8"/>
  <c r="P144" i="8"/>
  <c r="P327" i="8"/>
  <c r="P329" i="8"/>
  <c r="P481" i="8"/>
  <c r="P308" i="8"/>
  <c r="P228" i="8"/>
  <c r="P221" i="8"/>
  <c r="P269" i="8"/>
  <c r="P142" i="8"/>
  <c r="P189" i="8"/>
  <c r="P300" i="8"/>
  <c r="P362" i="8"/>
  <c r="P365" i="8"/>
  <c r="P476" i="8"/>
  <c r="P148" i="8"/>
  <c r="P180" i="8"/>
  <c r="P217" i="8"/>
  <c r="P222" i="8"/>
  <c r="P111" i="8"/>
  <c r="P37" i="8"/>
  <c r="P77" i="8"/>
  <c r="P99" i="8"/>
  <c r="P33" i="8"/>
  <c r="P370" i="8"/>
  <c r="P428" i="8"/>
  <c r="P400" i="8"/>
  <c r="P53" i="8"/>
  <c r="P140" i="8"/>
  <c r="P178" i="8"/>
  <c r="P207" i="8"/>
  <c r="P273" i="8"/>
  <c r="P304" i="8"/>
  <c r="P346" i="8"/>
  <c r="P377" i="8"/>
  <c r="P423" i="8"/>
  <c r="P457" i="8"/>
  <c r="P175" i="8"/>
  <c r="P199" i="8"/>
  <c r="P290" i="8"/>
  <c r="P339" i="8"/>
  <c r="P473" i="8"/>
  <c r="P132" i="8"/>
  <c r="P84" i="8"/>
  <c r="P39" i="8"/>
  <c r="P54" i="8"/>
  <c r="P274" i="8"/>
  <c r="P86" i="8"/>
  <c r="P122" i="8"/>
  <c r="P106" i="8"/>
  <c r="P116" i="8"/>
  <c r="P402" i="8"/>
  <c r="P415" i="8"/>
  <c r="P493" i="8"/>
  <c r="P494" i="8"/>
  <c r="P495" i="8"/>
  <c r="P496" i="8"/>
  <c r="P528" i="8"/>
  <c r="P560" i="8"/>
  <c r="P592" i="8"/>
  <c r="P302" i="8"/>
  <c r="P130" i="8"/>
  <c r="P161" i="8"/>
  <c r="P347" i="8"/>
  <c r="P115" i="8"/>
  <c r="P427" i="8"/>
  <c r="P164" i="8"/>
  <c r="P8" i="8"/>
  <c r="P100" i="8"/>
  <c r="P43" i="8"/>
  <c r="P504" i="8"/>
  <c r="P536" i="8"/>
  <c r="P568" i="8"/>
  <c r="P208" i="8"/>
  <c r="P366" i="8"/>
  <c r="P474" i="8"/>
  <c r="P286" i="8"/>
  <c r="P49" i="8"/>
  <c r="P260" i="8"/>
  <c r="P71" i="8"/>
  <c r="P351" i="8"/>
  <c r="P195" i="8"/>
  <c r="P404" i="8"/>
  <c r="P256" i="8"/>
  <c r="P74" i="8"/>
  <c r="P69" i="8"/>
  <c r="P331" i="8"/>
  <c r="P120" i="8"/>
  <c r="P227" i="8"/>
  <c r="P425" i="8"/>
  <c r="P279" i="8"/>
  <c r="P288" i="8"/>
  <c r="P11" i="8"/>
  <c r="P430" i="8"/>
  <c r="P79" i="8"/>
  <c r="P18" i="8"/>
  <c r="P455" i="8"/>
  <c r="P491" i="8"/>
  <c r="P78" i="8"/>
  <c r="P277" i="8"/>
  <c r="P440" i="8"/>
  <c r="P187" i="8"/>
  <c r="P267" i="8"/>
  <c r="P332" i="8"/>
  <c r="P231" i="8"/>
  <c r="P435" i="8"/>
  <c r="P487" i="8"/>
  <c r="P268" i="8"/>
  <c r="P136" i="8"/>
  <c r="P160" i="8"/>
  <c r="P196" i="8"/>
  <c r="P355" i="8"/>
  <c r="P364" i="8"/>
  <c r="P447" i="8"/>
  <c r="P147" i="8"/>
  <c r="P200" i="8"/>
  <c r="P190" i="8"/>
  <c r="P218" i="8"/>
  <c r="P225" i="8"/>
  <c r="P68" i="8"/>
  <c r="P112" i="8"/>
  <c r="P334" i="8"/>
  <c r="P345" i="8"/>
  <c r="P40" i="8"/>
  <c r="P391" i="8"/>
  <c r="P393" i="8"/>
  <c r="P401" i="8"/>
  <c r="P458" i="8"/>
  <c r="P150" i="8"/>
  <c r="P186" i="8"/>
  <c r="P220" i="8"/>
  <c r="P275" i="8"/>
  <c r="P322" i="8"/>
  <c r="P353" i="8"/>
  <c r="P397" i="8"/>
  <c r="P456" i="8"/>
  <c r="P152" i="8"/>
  <c r="P197" i="8"/>
  <c r="P282" i="8"/>
  <c r="P310" i="8"/>
  <c r="P467" i="8"/>
  <c r="P486" i="8"/>
  <c r="P85" i="8"/>
  <c r="P55" i="8"/>
  <c r="P107" i="8"/>
  <c r="P240" i="8"/>
  <c r="P114" i="8"/>
  <c r="P340" i="8"/>
  <c r="P342" i="8"/>
  <c r="P352" i="8"/>
  <c r="P371" i="8"/>
  <c r="P414" i="8"/>
  <c r="P124" i="8"/>
  <c r="P93" i="8"/>
  <c r="P127" i="8"/>
  <c r="P94" i="8"/>
  <c r="O19" i="8"/>
  <c r="O333" i="8"/>
  <c r="O82" i="8"/>
  <c r="O483" i="8"/>
  <c r="O459" i="8"/>
  <c r="O163" i="8"/>
  <c r="O118" i="8"/>
  <c r="O17" i="8"/>
  <c r="O176" i="8"/>
  <c r="O16" i="8"/>
  <c r="O299" i="8"/>
  <c r="O42" i="8"/>
  <c r="O303" i="8"/>
  <c r="O72" i="8"/>
  <c r="O174" i="8"/>
  <c r="O20" i="8"/>
  <c r="O95" i="8"/>
  <c r="O247" i="8"/>
  <c r="O204" i="8"/>
  <c r="O311" i="8"/>
  <c r="O348" i="8"/>
  <c r="O383" i="8"/>
  <c r="O313" i="8"/>
  <c r="O281" i="8"/>
  <c r="O242" i="8"/>
  <c r="O230" i="8"/>
  <c r="O375" i="8"/>
  <c r="O472" i="8"/>
  <c r="O330" i="8"/>
  <c r="O360" i="8"/>
  <c r="O399" i="8"/>
  <c r="O141" i="8"/>
  <c r="O237" i="8"/>
  <c r="O412" i="8"/>
  <c r="O28" i="8"/>
  <c r="O188" i="8"/>
  <c r="O444" i="8"/>
  <c r="O314" i="8"/>
  <c r="O117" i="8"/>
  <c r="O350" i="8"/>
  <c r="O372" i="8"/>
  <c r="O177" i="8"/>
  <c r="O229" i="8"/>
  <c r="O471" i="8"/>
  <c r="O44" i="8"/>
  <c r="O305" i="8"/>
  <c r="O158" i="8"/>
  <c r="O21" i="8"/>
  <c r="O81" i="8"/>
  <c r="O460" i="8"/>
  <c r="O205" i="8"/>
  <c r="O168" i="8"/>
  <c r="O418" i="8"/>
  <c r="O451" i="8"/>
  <c r="O266" i="8"/>
  <c r="O211" i="8"/>
  <c r="O408" i="8"/>
  <c r="O41" i="8"/>
  <c r="O4" i="8"/>
  <c r="O452" i="8"/>
  <c r="O63" i="8"/>
  <c r="O2" i="8"/>
  <c r="O219" i="8"/>
  <c r="O123" i="8"/>
  <c r="O223" i="8"/>
  <c r="O149" i="8"/>
  <c r="O224" i="8"/>
  <c r="O437" i="8"/>
  <c r="O252" i="8"/>
  <c r="O7" i="8"/>
  <c r="O245" i="8"/>
  <c r="O194" i="8"/>
  <c r="O443" i="8"/>
  <c r="O226" i="8"/>
  <c r="O407" i="8"/>
  <c r="O67" i="8"/>
  <c r="O45" i="8"/>
  <c r="O309" i="8"/>
  <c r="O436" i="8"/>
  <c r="O420" i="8"/>
  <c r="O34" i="8"/>
  <c r="O185" i="8"/>
  <c r="O24" i="8"/>
  <c r="O56" i="8"/>
  <c r="O208" i="8"/>
  <c r="O287" i="8"/>
  <c r="O102" i="8"/>
  <c r="O103" i="8"/>
  <c r="O389" i="8"/>
  <c r="O429" i="8"/>
  <c r="O302" i="8"/>
  <c r="O387" i="8"/>
  <c r="O366" i="8"/>
  <c r="O461" i="8"/>
  <c r="O257" i="8"/>
  <c r="O421" i="8"/>
  <c r="O90" i="8"/>
  <c r="O253" i="8"/>
  <c r="O130" i="8"/>
  <c r="O292" i="8"/>
  <c r="O474" i="8"/>
  <c r="O480" i="8"/>
  <c r="O384" i="8"/>
  <c r="O151" i="8"/>
  <c r="O165" i="8"/>
  <c r="O321" i="8"/>
  <c r="O161" i="8"/>
  <c r="O23" i="8"/>
  <c r="O286" i="8"/>
  <c r="O12" i="8"/>
  <c r="O209" i="8"/>
  <c r="O128" i="8"/>
  <c r="O398" i="8"/>
  <c r="O347" i="8"/>
  <c r="O49" i="8"/>
  <c r="O469" i="8"/>
  <c r="O312" i="8"/>
  <c r="O115" i="8"/>
  <c r="O260" i="8"/>
  <c r="O70" i="8"/>
  <c r="O381" i="8"/>
  <c r="O427" i="8"/>
  <c r="O71" i="8"/>
  <c r="O358" i="8"/>
  <c r="O216" i="8"/>
  <c r="O164" i="8"/>
  <c r="O351" i="8"/>
  <c r="O394" i="8"/>
  <c r="O454" i="8"/>
  <c r="O8" i="8"/>
  <c r="O195" i="8"/>
  <c r="O241" i="8"/>
  <c r="O251" i="8"/>
  <c r="O315" i="8"/>
  <c r="O26" i="8"/>
  <c r="O31" i="8"/>
  <c r="O319" i="8"/>
  <c r="O62" i="8"/>
  <c r="O441" i="8"/>
  <c r="O156" i="8"/>
  <c r="O236" i="8"/>
  <c r="O363" i="8"/>
  <c r="O125" i="8"/>
  <c r="O453" i="8"/>
  <c r="O261" i="8"/>
  <c r="O378" i="8"/>
  <c r="O419" i="8"/>
  <c r="O289" i="8"/>
  <c r="O32" i="8"/>
  <c r="O57" i="8"/>
  <c r="O301" i="8"/>
  <c r="O184" i="8"/>
  <c r="O162" i="8"/>
  <c r="O368" i="8"/>
  <c r="O324" i="8"/>
  <c r="O343" i="8"/>
  <c r="O100" i="8"/>
  <c r="O3" i="8"/>
  <c r="O462" i="8"/>
  <c r="O43" i="8"/>
  <c r="O306" i="8"/>
  <c r="O409" i="8"/>
  <c r="O298" i="8"/>
  <c r="O338" i="8"/>
  <c r="O450" i="8"/>
  <c r="O76" i="8"/>
  <c r="O9" i="8"/>
  <c r="O50" i="8"/>
  <c r="O10" i="8"/>
  <c r="O201" i="8"/>
  <c r="O155" i="8"/>
  <c r="O198" i="8"/>
  <c r="O356" i="8"/>
  <c r="O91" i="8"/>
  <c r="O328" i="8"/>
  <c r="O438" i="8"/>
  <c r="O280" i="8"/>
  <c r="O244" i="8"/>
  <c r="O13" i="8"/>
  <c r="O295" i="8"/>
  <c r="O46" i="8"/>
  <c r="O133" i="8"/>
  <c r="O131" i="8"/>
  <c r="O170" i="8"/>
  <c r="O215" i="8"/>
  <c r="O233" i="8"/>
  <c r="O463" i="8"/>
  <c r="O98" i="8"/>
  <c r="O192" i="8"/>
  <c r="O179" i="8"/>
  <c r="O108" i="8"/>
  <c r="O489" i="8"/>
  <c r="O327" i="8"/>
  <c r="O481" i="8"/>
  <c r="O228" i="8"/>
  <c r="O269" i="8"/>
  <c r="O189" i="8"/>
  <c r="O362" i="8"/>
  <c r="O476" i="8"/>
  <c r="O180" i="8"/>
  <c r="O222" i="8"/>
  <c r="O37" i="8"/>
  <c r="O99" i="8"/>
  <c r="O370" i="8"/>
  <c r="O400" i="8"/>
  <c r="O140" i="8"/>
  <c r="O207" i="8"/>
  <c r="O304" i="8"/>
  <c r="O377" i="8"/>
  <c r="O457" i="8"/>
  <c r="O199" i="8"/>
  <c r="O339" i="8"/>
  <c r="O132" i="8"/>
  <c r="O39" i="8"/>
  <c r="O274" i="8"/>
  <c r="O122" i="8"/>
  <c r="O134" i="8"/>
  <c r="O354" i="8"/>
  <c r="O47" i="8"/>
  <c r="O291" i="8"/>
  <c r="O403" i="8"/>
  <c r="O426" i="8"/>
  <c r="O411" i="8"/>
  <c r="O66" i="8"/>
  <c r="O173" i="8"/>
  <c r="O191" i="8"/>
  <c r="O335" i="8"/>
  <c r="O432" i="8"/>
  <c r="O203" i="8"/>
  <c r="O235" i="8"/>
  <c r="O105" i="8"/>
  <c r="O341" i="8"/>
  <c r="O182" i="8"/>
  <c r="O272" i="8"/>
  <c r="O35" i="8"/>
  <c r="O431" i="8"/>
  <c r="O171" i="8"/>
  <c r="O234" i="8"/>
  <c r="O146" i="8"/>
  <c r="O323" i="8"/>
  <c r="O58" i="8"/>
  <c r="O83" i="8"/>
  <c r="O22" i="8"/>
  <c r="O434" i="8"/>
  <c r="O270" i="8"/>
  <c r="O470" i="8"/>
  <c r="O169" i="8"/>
  <c r="O248" i="8"/>
  <c r="O238" i="8"/>
  <c r="O167" i="8"/>
  <c r="O380" i="8"/>
  <c r="O59" i="8"/>
  <c r="O413" i="8"/>
  <c r="O325" i="8"/>
  <c r="O422" i="8"/>
  <c r="O374" i="8"/>
  <c r="O109" i="8"/>
  <c r="O344" i="8"/>
  <c r="O135" i="8"/>
  <c r="O214" i="8"/>
  <c r="O166" i="8"/>
  <c r="O172" i="8"/>
  <c r="O243" i="8"/>
  <c r="O139" i="8"/>
  <c r="O392" i="8"/>
  <c r="O478" i="8"/>
  <c r="O157" i="8"/>
  <c r="O51" i="8"/>
  <c r="O442" i="8"/>
  <c r="O69" i="8"/>
  <c r="O120" i="8"/>
  <c r="O425" i="8"/>
  <c r="O288" i="8"/>
  <c r="O430" i="8"/>
  <c r="O18" i="8"/>
  <c r="O491" i="8"/>
  <c r="O277" i="8"/>
  <c r="O187" i="8"/>
  <c r="O332" i="8"/>
  <c r="O435" i="8"/>
  <c r="O268" i="8"/>
  <c r="O160" i="8"/>
  <c r="O355" i="8"/>
  <c r="O447" i="8"/>
  <c r="O200" i="8"/>
  <c r="O218" i="8"/>
  <c r="O68" i="8"/>
  <c r="O334" i="8"/>
  <c r="O40" i="8"/>
  <c r="O393" i="8"/>
  <c r="O458" i="8"/>
  <c r="O186" i="8"/>
  <c r="O275" i="8"/>
  <c r="O353" i="8"/>
  <c r="O456" i="8"/>
  <c r="O197" i="8"/>
  <c r="O310" i="8"/>
  <c r="O486" i="8"/>
  <c r="O55" i="8"/>
  <c r="O240" i="8"/>
  <c r="O340" i="8"/>
  <c r="O448" i="8"/>
  <c r="O96" i="8"/>
  <c r="O254" i="8"/>
  <c r="O297" i="8"/>
  <c r="O307" i="8"/>
  <c r="O385" i="8"/>
  <c r="O488" i="8"/>
  <c r="O320" i="8"/>
  <c r="O126" i="8"/>
  <c r="O379" i="8"/>
  <c r="O181" i="8"/>
  <c r="O202" i="8"/>
  <c r="O65" i="8"/>
  <c r="O395" i="8"/>
  <c r="O256" i="8"/>
  <c r="O396" i="8"/>
  <c r="O318" i="8"/>
  <c r="O15" i="8"/>
  <c r="O64" i="8"/>
  <c r="O464" i="8"/>
  <c r="O369" i="8"/>
  <c r="O337" i="8"/>
  <c r="O259" i="8"/>
  <c r="O465" i="8"/>
  <c r="O25" i="8"/>
  <c r="O36" i="8"/>
  <c r="O331" i="8"/>
  <c r="O279" i="8"/>
  <c r="O79" i="8"/>
  <c r="O78" i="8"/>
  <c r="O267" i="8"/>
  <c r="O487" i="8"/>
  <c r="O196" i="8"/>
  <c r="O147" i="8"/>
  <c r="O225" i="8"/>
  <c r="O345" i="8"/>
  <c r="O401" i="8"/>
  <c r="O220" i="8"/>
  <c r="O397" i="8"/>
  <c r="O282" i="8"/>
  <c r="O85" i="8"/>
  <c r="O114" i="8"/>
  <c r="O352" i="8"/>
  <c r="O414" i="8"/>
  <c r="O93" i="8"/>
  <c r="O94" i="8"/>
  <c r="O210" i="8"/>
  <c r="O479" i="8"/>
  <c r="O359" i="8"/>
  <c r="O405" i="8"/>
  <c r="O138" i="8"/>
  <c r="O258" i="8"/>
  <c r="O14" i="8"/>
  <c r="O386" i="8"/>
  <c r="O285" i="8"/>
  <c r="O406" i="8"/>
  <c r="O145" i="8"/>
  <c r="O276" i="8"/>
  <c r="O74" i="8"/>
  <c r="O227" i="8"/>
  <c r="O231" i="8"/>
  <c r="O136" i="8"/>
  <c r="O190" i="8"/>
  <c r="O391" i="8"/>
  <c r="O152" i="8"/>
  <c r="O107" i="8"/>
  <c r="O342" i="8"/>
  <c r="O124" i="8"/>
  <c r="O73" i="8"/>
  <c r="O92" i="8"/>
  <c r="O29" i="8"/>
  <c r="O60" i="8"/>
  <c r="O496" i="8"/>
  <c r="O498" i="8"/>
  <c r="O500" i="8"/>
  <c r="O502" i="8"/>
  <c r="O504" i="8"/>
  <c r="O505" i="8"/>
  <c r="O508" i="8"/>
  <c r="O510" i="8"/>
  <c r="O512" i="8"/>
  <c r="O514" i="8"/>
  <c r="O515" i="8"/>
  <c r="O517" i="8"/>
  <c r="O519" i="8"/>
  <c r="O521" i="8"/>
  <c r="O523" i="8"/>
  <c r="O525" i="8"/>
  <c r="O527" i="8"/>
  <c r="O529" i="8"/>
  <c r="O531" i="8"/>
  <c r="O533" i="8"/>
  <c r="O534" i="8"/>
  <c r="O537" i="8"/>
  <c r="O538" i="8"/>
  <c r="O541" i="8"/>
  <c r="O542" i="8"/>
  <c r="O545" i="8"/>
  <c r="O546" i="8"/>
  <c r="O548" i="8"/>
  <c r="O550" i="8"/>
  <c r="O553" i="8"/>
  <c r="O554" i="8"/>
  <c r="O556" i="8"/>
  <c r="O559" i="8"/>
  <c r="O561" i="8"/>
  <c r="O563" i="8"/>
  <c r="O565" i="8"/>
  <c r="O568" i="8"/>
  <c r="O569" i="8"/>
  <c r="O571" i="8"/>
  <c r="O574" i="8"/>
  <c r="O575" i="8"/>
  <c r="O577" i="8"/>
  <c r="O579" i="8"/>
  <c r="O581" i="8"/>
  <c r="O584" i="8"/>
  <c r="O585" i="8"/>
  <c r="O587" i="8"/>
  <c r="O590" i="8"/>
  <c r="O591" i="8"/>
  <c r="O593" i="8"/>
  <c r="O595" i="8"/>
  <c r="O597" i="8"/>
  <c r="O599" i="8"/>
  <c r="O250" i="8"/>
  <c r="O294" i="8"/>
  <c r="O159" i="8"/>
  <c r="O475" i="8"/>
  <c r="O113" i="8"/>
  <c r="O232" i="8"/>
  <c r="O249" i="8"/>
  <c r="O490" i="8"/>
  <c r="O110" i="8"/>
  <c r="O255" i="8"/>
  <c r="O153" i="8"/>
  <c r="O416" i="8"/>
  <c r="O283" i="8"/>
  <c r="O349" i="8"/>
  <c r="O329" i="8"/>
  <c r="O300" i="8"/>
  <c r="O148" i="8"/>
  <c r="O33" i="8"/>
  <c r="O273" i="8"/>
  <c r="O290" i="8"/>
  <c r="O86" i="8"/>
  <c r="O415" i="8"/>
  <c r="O271" i="8"/>
  <c r="O213" i="8"/>
  <c r="O484" i="8"/>
  <c r="O477" i="8"/>
  <c r="O154" i="8"/>
  <c r="O326" i="8"/>
  <c r="O265" i="8"/>
  <c r="O293" i="8"/>
  <c r="O143" i="8"/>
  <c r="O445" i="8"/>
  <c r="O433" i="8"/>
  <c r="O88" i="8"/>
  <c r="O485" i="8"/>
  <c r="O38" i="8"/>
  <c r="O278" i="8"/>
  <c r="O263" i="8"/>
  <c r="O492" i="8"/>
  <c r="O390" i="8"/>
  <c r="O373" i="8"/>
  <c r="O183" i="8"/>
  <c r="O417" i="8"/>
  <c r="O262" i="8"/>
  <c r="O468" i="8"/>
  <c r="O449" i="8"/>
  <c r="O466" i="8"/>
  <c r="O206" i="8"/>
  <c r="O137" i="8"/>
  <c r="O357" i="8"/>
  <c r="O424" i="8"/>
  <c r="O376" i="8"/>
  <c r="O482" i="8"/>
  <c r="O144" i="8"/>
  <c r="O308" i="8"/>
  <c r="O142" i="8"/>
  <c r="O365" i="8"/>
  <c r="O217" i="8"/>
  <c r="O77" i="8"/>
  <c r="O428" i="8"/>
  <c r="O178" i="8"/>
  <c r="O346" i="8"/>
  <c r="O175" i="8"/>
  <c r="O473" i="8"/>
  <c r="O54" i="8"/>
  <c r="O106" i="8"/>
  <c r="O402" i="8"/>
  <c r="O493" i="8"/>
  <c r="O495" i="8"/>
  <c r="O5" i="8"/>
  <c r="O296" i="8"/>
  <c r="O284" i="8"/>
  <c r="O30" i="8"/>
  <c r="O410" i="8"/>
  <c r="O367" i="8"/>
  <c r="O212" i="8"/>
  <c r="O404" i="8"/>
  <c r="O336" i="8"/>
  <c r="O89" i="8"/>
  <c r="O101" i="8"/>
  <c r="O193" i="8"/>
  <c r="O61" i="8"/>
  <c r="O439" i="8"/>
  <c r="O11" i="8"/>
  <c r="O455" i="8"/>
  <c r="O440" i="8"/>
  <c r="O364" i="8"/>
  <c r="O112" i="8"/>
  <c r="O150" i="8"/>
  <c r="O322" i="8"/>
  <c r="O467" i="8"/>
  <c r="O371" i="8"/>
  <c r="O127" i="8"/>
  <c r="O119" i="8"/>
  <c r="O75" i="8"/>
  <c r="O80" i="8"/>
  <c r="O97" i="8"/>
  <c r="O104" i="8"/>
  <c r="O497" i="8"/>
  <c r="O499" i="8"/>
  <c r="O501" i="8"/>
  <c r="O503" i="8"/>
  <c r="O506" i="8"/>
  <c r="O507" i="8"/>
  <c r="O509" i="8"/>
  <c r="O511" i="8"/>
  <c r="O513" i="8"/>
  <c r="O516" i="8"/>
  <c r="O518" i="8"/>
  <c r="O520" i="8"/>
  <c r="O522" i="8"/>
  <c r="O524" i="8"/>
  <c r="O526" i="8"/>
  <c r="O528" i="8"/>
  <c r="O530" i="8"/>
  <c r="O532" i="8"/>
  <c r="O535" i="8"/>
  <c r="O536" i="8"/>
  <c r="O539" i="8"/>
  <c r="O540" i="8"/>
  <c r="O543" i="8"/>
  <c r="O544" i="8"/>
  <c r="O547" i="8"/>
  <c r="O549" i="8"/>
  <c r="O551" i="8"/>
  <c r="O552" i="8"/>
  <c r="O555" i="8"/>
  <c r="O557" i="8"/>
  <c r="O558" i="8"/>
  <c r="O560" i="8"/>
  <c r="O562" i="8"/>
  <c r="O564" i="8"/>
  <c r="O566" i="8"/>
  <c r="O567" i="8"/>
  <c r="O570" i="8"/>
  <c r="O572" i="8"/>
  <c r="O573" i="8"/>
  <c r="O576" i="8"/>
  <c r="O578" i="8"/>
  <c r="O580" i="8"/>
  <c r="O582" i="8"/>
  <c r="O583" i="8"/>
  <c r="O586" i="8"/>
  <c r="O588" i="8"/>
  <c r="O589" i="8"/>
  <c r="O592" i="8"/>
  <c r="O594" i="8"/>
  <c r="O596" i="8"/>
  <c r="O598" i="8"/>
  <c r="O316" i="8"/>
  <c r="O317" i="8"/>
  <c r="O246" i="8"/>
  <c r="O52" i="8"/>
  <c r="O388" i="8"/>
  <c r="O121" i="8"/>
  <c r="O87" i="8"/>
  <c r="O361" i="8"/>
  <c r="O446" i="8"/>
  <c r="O264" i="8"/>
  <c r="O6" i="8"/>
  <c r="O27" i="8"/>
  <c r="O382" i="8"/>
  <c r="O48" i="8"/>
  <c r="O239" i="8"/>
  <c r="O221" i="8"/>
  <c r="O111" i="8"/>
  <c r="O53" i="8"/>
  <c r="O423" i="8"/>
  <c r="O84" i="8"/>
  <c r="O116" i="8"/>
  <c r="O494" i="8"/>
  <c r="N119" i="8"/>
  <c r="N80" i="8"/>
  <c r="N496" i="8"/>
  <c r="N500" i="8"/>
  <c r="N504" i="8"/>
  <c r="N508" i="8"/>
  <c r="N512" i="8"/>
  <c r="N516" i="8"/>
  <c r="N520" i="8"/>
  <c r="N524" i="8"/>
  <c r="N528" i="8"/>
  <c r="N532" i="8"/>
  <c r="N536" i="8"/>
  <c r="N540" i="8"/>
  <c r="N544" i="8"/>
  <c r="N548" i="8"/>
  <c r="N552" i="8"/>
  <c r="N556" i="8"/>
  <c r="N560" i="8"/>
  <c r="N564" i="8"/>
  <c r="N568" i="8"/>
  <c r="N572" i="8"/>
  <c r="N576" i="8"/>
  <c r="N580" i="8"/>
  <c r="N584" i="8"/>
  <c r="N588" i="8"/>
  <c r="N592" i="8"/>
  <c r="N596" i="8"/>
  <c r="N92" i="8"/>
  <c r="N502" i="8"/>
  <c r="N510" i="8"/>
  <c r="N514" i="8"/>
  <c r="N522" i="8"/>
  <c r="N534" i="8"/>
  <c r="N538" i="8"/>
  <c r="N546" i="8"/>
  <c r="N558" i="8"/>
  <c r="N562" i="8"/>
  <c r="N570" i="8"/>
  <c r="N578" i="8"/>
  <c r="N590" i="8"/>
  <c r="N598" i="8"/>
  <c r="N75" i="8"/>
  <c r="N97" i="8"/>
  <c r="N497" i="8"/>
  <c r="N501" i="8"/>
  <c r="N505" i="8"/>
  <c r="N509" i="8"/>
  <c r="N513" i="8"/>
  <c r="N517" i="8"/>
  <c r="N521" i="8"/>
  <c r="N525" i="8"/>
  <c r="N529" i="8"/>
  <c r="N533" i="8"/>
  <c r="N537" i="8"/>
  <c r="N541" i="8"/>
  <c r="N545" i="8"/>
  <c r="N549" i="8"/>
  <c r="N553" i="8"/>
  <c r="N557" i="8"/>
  <c r="N561" i="8"/>
  <c r="N565" i="8"/>
  <c r="N569" i="8"/>
  <c r="N573" i="8"/>
  <c r="N577" i="8"/>
  <c r="N581" i="8"/>
  <c r="N585" i="8"/>
  <c r="N589" i="8"/>
  <c r="N593" i="8"/>
  <c r="N597" i="8"/>
  <c r="N60" i="8"/>
  <c r="N498" i="8"/>
  <c r="N506" i="8"/>
  <c r="N518" i="8"/>
  <c r="N526" i="8"/>
  <c r="N530" i="8"/>
  <c r="N542" i="8"/>
  <c r="N550" i="8"/>
  <c r="N554" i="8"/>
  <c r="N566" i="8"/>
  <c r="N574" i="8"/>
  <c r="N582" i="8"/>
  <c r="N586" i="8"/>
  <c r="N594" i="8"/>
  <c r="N316" i="8"/>
  <c r="N26" i="8"/>
  <c r="N163" i="8"/>
  <c r="N213" i="8"/>
  <c r="N118" i="8"/>
  <c r="N31" i="8"/>
  <c r="N17" i="8"/>
  <c r="N296" i="8"/>
  <c r="N366" i="8"/>
  <c r="N403" i="8"/>
  <c r="N16" i="8"/>
  <c r="N484" i="8"/>
  <c r="N299" i="8"/>
  <c r="N426" i="8"/>
  <c r="N421" i="8"/>
  <c r="N294" i="8"/>
  <c r="N90" i="8"/>
  <c r="N411" i="8"/>
  <c r="N441" i="8"/>
  <c r="N72" i="8"/>
  <c r="N130" i="8"/>
  <c r="N174" i="8"/>
  <c r="N292" i="8"/>
  <c r="N317" i="8"/>
  <c r="N30" i="8"/>
  <c r="N95" i="8"/>
  <c r="N236" i="8"/>
  <c r="N307" i="8"/>
  <c r="N384" i="8"/>
  <c r="N191" i="8"/>
  <c r="N151" i="8"/>
  <c r="N246" i="8"/>
  <c r="N479" i="8"/>
  <c r="N311" i="8"/>
  <c r="N125" i="8"/>
  <c r="N326" i="8"/>
  <c r="N385" i="8"/>
  <c r="N383" i="8"/>
  <c r="N453" i="8"/>
  <c r="N313" i="8"/>
  <c r="N359" i="8"/>
  <c r="N281" i="8"/>
  <c r="N73" i="8"/>
  <c r="N29" i="8"/>
  <c r="N104" i="8"/>
  <c r="N499" i="8"/>
  <c r="N503" i="8"/>
  <c r="N507" i="8"/>
  <c r="N511" i="8"/>
  <c r="N515" i="8"/>
  <c r="N519" i="8"/>
  <c r="N523" i="8"/>
  <c r="N527" i="8"/>
  <c r="N531" i="8"/>
  <c r="N535" i="8"/>
  <c r="N539" i="8"/>
  <c r="N543" i="8"/>
  <c r="N547" i="8"/>
  <c r="N551" i="8"/>
  <c r="N555" i="8"/>
  <c r="N559" i="8"/>
  <c r="N563" i="8"/>
  <c r="N567" i="8"/>
  <c r="N571" i="8"/>
  <c r="N575" i="8"/>
  <c r="N579" i="8"/>
  <c r="N583" i="8"/>
  <c r="N587" i="8"/>
  <c r="N591" i="8"/>
  <c r="N595" i="8"/>
  <c r="N599" i="8"/>
  <c r="N210" i="8"/>
  <c r="N208" i="8"/>
  <c r="N19" i="8"/>
  <c r="N134" i="8"/>
  <c r="N251" i="8"/>
  <c r="N287" i="8"/>
  <c r="N333" i="8"/>
  <c r="N271" i="8"/>
  <c r="N448" i="8"/>
  <c r="N102" i="8"/>
  <c r="N82" i="8"/>
  <c r="N354" i="8"/>
  <c r="N315" i="8"/>
  <c r="N103" i="8"/>
  <c r="N483" i="8"/>
  <c r="N5" i="8"/>
  <c r="N389" i="8"/>
  <c r="N459" i="8"/>
  <c r="N47" i="8"/>
  <c r="N429" i="8"/>
  <c r="N96" i="8"/>
  <c r="N302" i="8"/>
  <c r="N291" i="8"/>
  <c r="N387" i="8"/>
  <c r="N250" i="8"/>
  <c r="N176" i="8"/>
  <c r="N319" i="8"/>
  <c r="N461" i="8"/>
  <c r="N254" i="8"/>
  <c r="N257" i="8"/>
  <c r="N62" i="8"/>
  <c r="N42" i="8"/>
  <c r="N284" i="8"/>
  <c r="N303" i="8"/>
  <c r="N253" i="8"/>
  <c r="N477" i="8"/>
  <c r="N297" i="8"/>
  <c r="N66" i="8"/>
  <c r="N156" i="8"/>
  <c r="N20" i="8"/>
  <c r="N474" i="8"/>
  <c r="N173" i="8"/>
  <c r="N480" i="8"/>
  <c r="N154" i="8"/>
  <c r="N247" i="8"/>
  <c r="N363" i="8"/>
  <c r="N204" i="8"/>
  <c r="N165" i="8"/>
  <c r="N335" i="8"/>
  <c r="N321" i="8"/>
  <c r="N348" i="8"/>
  <c r="N161" i="8"/>
  <c r="N432" i="8"/>
  <c r="N23" i="8"/>
  <c r="N159" i="8"/>
  <c r="N286" i="8"/>
  <c r="N203" i="8"/>
  <c r="N242" i="8"/>
  <c r="N488" i="8"/>
  <c r="N235" i="8"/>
  <c r="N378" i="8"/>
  <c r="N375" i="8"/>
  <c r="N398" i="8"/>
  <c r="N472" i="8"/>
  <c r="N419" i="8"/>
  <c r="N330" i="8"/>
  <c r="N320" i="8"/>
  <c r="N360" i="8"/>
  <c r="N289" i="8"/>
  <c r="N399" i="8"/>
  <c r="N410" i="8"/>
  <c r="N141" i="8"/>
  <c r="N115" i="8"/>
  <c r="N143" i="8"/>
  <c r="N260" i="8"/>
  <c r="N412" i="8"/>
  <c r="N57" i="8"/>
  <c r="N52" i="8"/>
  <c r="N381" i="8"/>
  <c r="N188" i="8"/>
  <c r="N427" i="8"/>
  <c r="N444" i="8"/>
  <c r="N379" i="8"/>
  <c r="N314" i="8"/>
  <c r="N184" i="8"/>
  <c r="N388" i="8"/>
  <c r="N212" i="8"/>
  <c r="N171" i="8"/>
  <c r="N164" i="8"/>
  <c r="N433" i="8"/>
  <c r="N181" i="8"/>
  <c r="N234" i="8"/>
  <c r="N394" i="8"/>
  <c r="N232" i="8"/>
  <c r="N454" i="8"/>
  <c r="N471" i="8"/>
  <c r="N8" i="8"/>
  <c r="N88" i="8"/>
  <c r="N195" i="8"/>
  <c r="N323" i="8"/>
  <c r="N241" i="8"/>
  <c r="N249" i="8"/>
  <c r="N58" i="8"/>
  <c r="N485" i="8"/>
  <c r="N83" i="8"/>
  <c r="N81" i="8"/>
  <c r="N3" i="8"/>
  <c r="N460" i="8"/>
  <c r="N38" i="8"/>
  <c r="N205" i="8"/>
  <c r="N395" i="8"/>
  <c r="N434" i="8"/>
  <c r="N270" i="8"/>
  <c r="N418" i="8"/>
  <c r="N470" i="8"/>
  <c r="N451" i="8"/>
  <c r="N409" i="8"/>
  <c r="N266" i="8"/>
  <c r="N336" i="8"/>
  <c r="N169" i="8"/>
  <c r="N248" i="8"/>
  <c r="N408" i="8"/>
  <c r="N338" i="8"/>
  <c r="N41" i="8"/>
  <c r="N492" i="8"/>
  <c r="N396" i="8"/>
  <c r="N390" i="8"/>
  <c r="N167" i="8"/>
  <c r="N110" i="8"/>
  <c r="N76" i="8"/>
  <c r="N59" i="8"/>
  <c r="N2" i="8"/>
  <c r="N361" i="8"/>
  <c r="N89" i="8"/>
  <c r="N285" i="8"/>
  <c r="N413" i="8"/>
  <c r="N373" i="8"/>
  <c r="N10" i="8"/>
  <c r="N422" i="8"/>
  <c r="N149" i="8"/>
  <c r="N183" i="8"/>
  <c r="N261" i="8"/>
  <c r="N12" i="8"/>
  <c r="N265" i="8"/>
  <c r="N209" i="8"/>
  <c r="N230" i="8"/>
  <c r="N128" i="8"/>
  <c r="N475" i="8"/>
  <c r="N405" i="8"/>
  <c r="N105" i="8"/>
  <c r="N347" i="8"/>
  <c r="N293" i="8"/>
  <c r="N49" i="8"/>
  <c r="N341" i="8"/>
  <c r="N469" i="8"/>
  <c r="N113" i="8"/>
  <c r="N312" i="8"/>
  <c r="N182" i="8"/>
  <c r="N32" i="8"/>
  <c r="N237" i="8"/>
  <c r="N126" i="8"/>
  <c r="N272" i="8"/>
  <c r="N70" i="8"/>
  <c r="N28" i="8"/>
  <c r="N367" i="8"/>
  <c r="N35" i="8"/>
  <c r="N301" i="8"/>
  <c r="N445" i="8"/>
  <c r="N71" i="8"/>
  <c r="N431" i="8"/>
  <c r="N358" i="8"/>
  <c r="N117" i="8"/>
  <c r="N216" i="8"/>
  <c r="N350" i="8"/>
  <c r="N162" i="8"/>
  <c r="N372" i="8"/>
  <c r="N351" i="8"/>
  <c r="N177" i="8"/>
  <c r="N368" i="8"/>
  <c r="N229" i="8"/>
  <c r="N138" i="8"/>
  <c r="N146" i="8"/>
  <c r="N324" i="8"/>
  <c r="N44" i="8"/>
  <c r="N202" i="8"/>
  <c r="N305" i="8"/>
  <c r="N343" i="8"/>
  <c r="N158" i="8"/>
  <c r="N258" i="8"/>
  <c r="N21" i="8"/>
  <c r="N100" i="8"/>
  <c r="N22" i="8"/>
  <c r="N404" i="8"/>
  <c r="N462" i="8"/>
  <c r="N65" i="8"/>
  <c r="N278" i="8"/>
  <c r="N168" i="8"/>
  <c r="N121" i="8"/>
  <c r="N43" i="8"/>
  <c r="N306" i="8"/>
  <c r="N256" i="8"/>
  <c r="N490" i="8"/>
  <c r="N14" i="8"/>
  <c r="N87" i="8"/>
  <c r="N211" i="8"/>
  <c r="N263" i="8"/>
  <c r="N298" i="8"/>
  <c r="N238" i="8"/>
  <c r="N386" i="8"/>
  <c r="N450" i="8"/>
  <c r="N4" i="8"/>
  <c r="N318" i="8"/>
  <c r="N452" i="8"/>
  <c r="N380" i="8"/>
  <c r="N63" i="8"/>
  <c r="N9" i="8"/>
  <c r="N15" i="8"/>
  <c r="N50" i="8"/>
  <c r="N219" i="8"/>
  <c r="N255" i="8"/>
  <c r="N123" i="8"/>
  <c r="N325" i="8"/>
  <c r="N223" i="8"/>
  <c r="N201" i="8"/>
  <c r="N101" i="8"/>
  <c r="N155" i="8"/>
  <c r="N64" i="8"/>
  <c r="N417" i="8"/>
  <c r="N437" i="8"/>
  <c r="N446" i="8"/>
  <c r="N198" i="8"/>
  <c r="N344" i="8"/>
  <c r="N7" i="8"/>
  <c r="N193" i="8"/>
  <c r="N245" i="8"/>
  <c r="N135" i="8"/>
  <c r="N194" i="8"/>
  <c r="N214" i="8"/>
  <c r="N443" i="8"/>
  <c r="N438" i="8"/>
  <c r="N226" i="8"/>
  <c r="N468" i="8"/>
  <c r="N407" i="8"/>
  <c r="N259" i="8"/>
  <c r="N6" i="8"/>
  <c r="N243" i="8"/>
  <c r="N45" i="8"/>
  <c r="N465" i="8"/>
  <c r="N309" i="8"/>
  <c r="N61" i="8"/>
  <c r="N436" i="8"/>
  <c r="N276" i="8"/>
  <c r="N420" i="8"/>
  <c r="N478" i="8"/>
  <c r="N157" i="8"/>
  <c r="N439" i="8"/>
  <c r="N131" i="8"/>
  <c r="N206" i="8"/>
  <c r="N24" i="8"/>
  <c r="N36" i="8"/>
  <c r="N56" i="8"/>
  <c r="N442" i="8"/>
  <c r="N74" i="8"/>
  <c r="N69" i="8"/>
  <c r="N331" i="8"/>
  <c r="N120" i="8"/>
  <c r="N227" i="8"/>
  <c r="N425" i="8"/>
  <c r="N279" i="8"/>
  <c r="N288" i="8"/>
  <c r="N11" i="8"/>
  <c r="N192" i="8"/>
  <c r="N79" i="8"/>
  <c r="N18" i="8"/>
  <c r="N455" i="8"/>
  <c r="N491" i="8"/>
  <c r="N78" i="8"/>
  <c r="N277" i="8"/>
  <c r="N440" i="8"/>
  <c r="N187" i="8"/>
  <c r="N327" i="8"/>
  <c r="N329" i="8"/>
  <c r="N481" i="8"/>
  <c r="N308" i="8"/>
  <c r="N228" i="8"/>
  <c r="N221" i="8"/>
  <c r="N269" i="8"/>
  <c r="N142" i="8"/>
  <c r="N196" i="8"/>
  <c r="N355" i="8"/>
  <c r="N364" i="8"/>
  <c r="N447" i="8"/>
  <c r="N147" i="8"/>
  <c r="N200" i="8"/>
  <c r="N190" i="8"/>
  <c r="N218" i="8"/>
  <c r="N225" i="8"/>
  <c r="N68" i="8"/>
  <c r="N112" i="8"/>
  <c r="N334" i="8"/>
  <c r="N345" i="8"/>
  <c r="N40" i="8"/>
  <c r="N370" i="8"/>
  <c r="N393" i="8"/>
  <c r="N400" i="8"/>
  <c r="N53" i="8"/>
  <c r="N150" i="8"/>
  <c r="N178" i="8"/>
  <c r="N207" i="8"/>
  <c r="N273" i="8"/>
  <c r="N322" i="8"/>
  <c r="N224" i="8"/>
  <c r="N464" i="8"/>
  <c r="N374" i="8"/>
  <c r="N109" i="8"/>
  <c r="N252" i="8"/>
  <c r="N356" i="8"/>
  <c r="N369" i="8"/>
  <c r="N91" i="8"/>
  <c r="N153" i="8"/>
  <c r="N264" i="8"/>
  <c r="N406" i="8"/>
  <c r="N262" i="8"/>
  <c r="N328" i="8"/>
  <c r="N166" i="8"/>
  <c r="N145" i="8"/>
  <c r="N280" i="8"/>
  <c r="N337" i="8"/>
  <c r="N449" i="8"/>
  <c r="N172" i="8"/>
  <c r="N67" i="8"/>
  <c r="N244" i="8"/>
  <c r="N139" i="8"/>
  <c r="N13" i="8"/>
  <c r="N295" i="8"/>
  <c r="N416" i="8"/>
  <c r="N27" i="8"/>
  <c r="N392" i="8"/>
  <c r="N466" i="8"/>
  <c r="N46" i="8"/>
  <c r="N34" i="8"/>
  <c r="N133" i="8"/>
  <c r="N185" i="8"/>
  <c r="N25" i="8"/>
  <c r="N137" i="8"/>
  <c r="N51" i="8"/>
  <c r="N283" i="8"/>
  <c r="N170" i="8"/>
  <c r="N357" i="8"/>
  <c r="N215" i="8"/>
  <c r="N382" i="8"/>
  <c r="N233" i="8"/>
  <c r="N424" i="8"/>
  <c r="N463" i="8"/>
  <c r="N349" i="8"/>
  <c r="N98" i="8"/>
  <c r="N376" i="8"/>
  <c r="N430" i="8"/>
  <c r="N48" i="8"/>
  <c r="N179" i="8"/>
  <c r="N482" i="8"/>
  <c r="N108" i="8"/>
  <c r="N239" i="8"/>
  <c r="N489" i="8"/>
  <c r="N144" i="8"/>
  <c r="N267" i="8"/>
  <c r="N332" i="8"/>
  <c r="N231" i="8"/>
  <c r="N435" i="8"/>
  <c r="N487" i="8"/>
  <c r="N268" i="8"/>
  <c r="N136" i="8"/>
  <c r="N160" i="8"/>
  <c r="N189" i="8"/>
  <c r="N300" i="8"/>
  <c r="N362" i="8"/>
  <c r="N365" i="8"/>
  <c r="N476" i="8"/>
  <c r="N148" i="8"/>
  <c r="N180" i="8"/>
  <c r="N217" i="8"/>
  <c r="N222" i="8"/>
  <c r="N111" i="8"/>
  <c r="N37" i="8"/>
  <c r="N77" i="8"/>
  <c r="N99" i="8"/>
  <c r="N33" i="8"/>
  <c r="N391" i="8"/>
  <c r="N428" i="8"/>
  <c r="N401" i="8"/>
  <c r="N458" i="8"/>
  <c r="N140" i="8"/>
  <c r="N186" i="8"/>
  <c r="N220" i="8"/>
  <c r="N275" i="8"/>
  <c r="N304" i="8"/>
  <c r="N346" i="8"/>
  <c r="N353" i="8"/>
  <c r="N377" i="8"/>
  <c r="N397" i="8"/>
  <c r="N423" i="8"/>
  <c r="N456" i="8"/>
  <c r="N457" i="8"/>
  <c r="N152" i="8"/>
  <c r="N175" i="8"/>
  <c r="N197" i="8"/>
  <c r="N199" i="8"/>
  <c r="N282" i="8"/>
  <c r="N290" i="8"/>
  <c r="N310" i="8"/>
  <c r="N339" i="8"/>
  <c r="N467" i="8"/>
  <c r="N473" i="8"/>
  <c r="N486" i="8"/>
  <c r="N132" i="8"/>
  <c r="N85" i="8"/>
  <c r="N84" i="8"/>
  <c r="N55" i="8"/>
  <c r="N39" i="8"/>
  <c r="N107" i="8"/>
  <c r="N54" i="8"/>
  <c r="N240" i="8"/>
  <c r="N274" i="8"/>
  <c r="N114" i="8"/>
  <c r="N86" i="8"/>
  <c r="N340" i="8"/>
  <c r="N122" i="8"/>
  <c r="N342" i="8"/>
  <c r="N106" i="8"/>
  <c r="N352" i="8"/>
  <c r="N116" i="8"/>
  <c r="N371" i="8"/>
  <c r="N402" i="8"/>
  <c r="N414" i="8"/>
  <c r="N415" i="8"/>
  <c r="N124" i="8"/>
  <c r="N493" i="8"/>
  <c r="N93" i="8"/>
  <c r="N494" i="8"/>
  <c r="N127" i="8"/>
  <c r="N495" i="8"/>
  <c r="M210" i="8"/>
  <c r="M251" i="8"/>
  <c r="M448" i="8"/>
  <c r="M315" i="8"/>
  <c r="M26" i="8"/>
  <c r="M96" i="8"/>
  <c r="M31" i="8"/>
  <c r="M296" i="8"/>
  <c r="M319" i="8"/>
  <c r="M254" i="8"/>
  <c r="M62" i="8"/>
  <c r="M284" i="8"/>
  <c r="M441" i="8"/>
  <c r="M297" i="8"/>
  <c r="M156" i="8"/>
  <c r="M236" i="8"/>
  <c r="M307" i="8"/>
  <c r="M363" i="8"/>
  <c r="M479" i="8"/>
  <c r="M125" i="8"/>
  <c r="M385" i="8"/>
  <c r="M453" i="8"/>
  <c r="M359" i="8"/>
  <c r="M261" i="8"/>
  <c r="M488" i="8"/>
  <c r="M378" i="8"/>
  <c r="M405" i="8"/>
  <c r="M419" i="8"/>
  <c r="M320" i="8"/>
  <c r="M289" i="8"/>
  <c r="M410" i="8"/>
  <c r="M32" i="8"/>
  <c r="M126" i="8"/>
  <c r="M57" i="8"/>
  <c r="M367" i="8"/>
  <c r="M301" i="8"/>
  <c r="M379" i="8"/>
  <c r="M184" i="8"/>
  <c r="M212" i="8"/>
  <c r="M162" i="8"/>
  <c r="M181" i="8"/>
  <c r="M368" i="8"/>
  <c r="M138" i="8"/>
  <c r="M324" i="8"/>
  <c r="M202" i="8"/>
  <c r="M343" i="8"/>
  <c r="M258" i="8"/>
  <c r="M3" i="8"/>
  <c r="M38" i="8"/>
  <c r="M395" i="8"/>
  <c r="M270" i="8"/>
  <c r="M306" i="8"/>
  <c r="M490" i="8"/>
  <c r="M336" i="8"/>
  <c r="M248" i="8"/>
  <c r="M338" i="8"/>
  <c r="M492" i="8"/>
  <c r="M318" i="8"/>
  <c r="M380" i="8"/>
  <c r="M9" i="8"/>
  <c r="M361" i="8"/>
  <c r="M285" i="8"/>
  <c r="M325" i="8"/>
  <c r="M201" i="8"/>
  <c r="M183" i="8"/>
  <c r="M464" i="8"/>
  <c r="M109" i="8"/>
  <c r="M356" i="8"/>
  <c r="M153" i="8"/>
  <c r="M406" i="8"/>
  <c r="M214" i="8"/>
  <c r="M438" i="8"/>
  <c r="M468" i="8"/>
  <c r="M259" i="8"/>
  <c r="M243" i="8"/>
  <c r="M13" i="8"/>
  <c r="M416" i="8"/>
  <c r="M276" i="8"/>
  <c r="M478" i="8"/>
  <c r="M133" i="8"/>
  <c r="M206" i="8"/>
  <c r="M36" i="8"/>
  <c r="M208" i="8"/>
  <c r="M333" i="8"/>
  <c r="M354" i="8"/>
  <c r="M389" i="8"/>
  <c r="M163" i="8"/>
  <c r="M291" i="8"/>
  <c r="M366" i="8"/>
  <c r="M16" i="8"/>
  <c r="M426" i="8"/>
  <c r="M90" i="8"/>
  <c r="M72" i="8"/>
  <c r="M66" i="8"/>
  <c r="M474" i="8"/>
  <c r="M191" i="8"/>
  <c r="M165" i="8"/>
  <c r="M348" i="8"/>
  <c r="M432" i="8"/>
  <c r="M286" i="8"/>
  <c r="M242" i="8"/>
  <c r="M235" i="8"/>
  <c r="M398" i="8"/>
  <c r="M330" i="8"/>
  <c r="M341" i="8"/>
  <c r="M312" i="8"/>
  <c r="M237" i="8"/>
  <c r="M272" i="8"/>
  <c r="M381" i="8"/>
  <c r="M444" i="8"/>
  <c r="M431" i="8"/>
  <c r="M216" i="8"/>
  <c r="M372" i="8"/>
  <c r="M234" i="8"/>
  <c r="M454" i="8"/>
  <c r="M44" i="8"/>
  <c r="M323" i="8"/>
  <c r="M58" i="8"/>
  <c r="M119" i="8"/>
  <c r="M92" i="8"/>
  <c r="M80" i="8"/>
  <c r="M60" i="8"/>
  <c r="M496" i="8"/>
  <c r="M498" i="8"/>
  <c r="M500" i="8"/>
  <c r="M502" i="8"/>
  <c r="M504" i="8"/>
  <c r="M506" i="8"/>
  <c r="M508" i="8"/>
  <c r="M510" i="8"/>
  <c r="M512" i="8"/>
  <c r="M514" i="8"/>
  <c r="M516" i="8"/>
  <c r="M518" i="8"/>
  <c r="M520" i="8"/>
  <c r="M522" i="8"/>
  <c r="M524" i="8"/>
  <c r="M526" i="8"/>
  <c r="M528" i="8"/>
  <c r="M530" i="8"/>
  <c r="M532" i="8"/>
  <c r="M534" i="8"/>
  <c r="M536" i="8"/>
  <c r="M538" i="8"/>
  <c r="M540" i="8"/>
  <c r="M542" i="8"/>
  <c r="M544" i="8"/>
  <c r="M546" i="8"/>
  <c r="M548" i="8"/>
  <c r="M550" i="8"/>
  <c r="M552" i="8"/>
  <c r="M554" i="8"/>
  <c r="M556" i="8"/>
  <c r="M558" i="8"/>
  <c r="M560" i="8"/>
  <c r="M562" i="8"/>
  <c r="M564" i="8"/>
  <c r="M566" i="8"/>
  <c r="M568" i="8"/>
  <c r="M570" i="8"/>
  <c r="M572" i="8"/>
  <c r="M574" i="8"/>
  <c r="M576" i="8"/>
  <c r="M578" i="8"/>
  <c r="M580" i="8"/>
  <c r="M582" i="8"/>
  <c r="M584" i="8"/>
  <c r="M586" i="8"/>
  <c r="M588" i="8"/>
  <c r="M590" i="8"/>
  <c r="M592" i="8"/>
  <c r="M594" i="8"/>
  <c r="M596" i="8"/>
  <c r="M598" i="8"/>
  <c r="M19" i="8"/>
  <c r="M271" i="8"/>
  <c r="M103" i="8"/>
  <c r="M459" i="8"/>
  <c r="M213" i="8"/>
  <c r="M387" i="8"/>
  <c r="M176" i="8"/>
  <c r="M484" i="8"/>
  <c r="M421" i="8"/>
  <c r="M303" i="8"/>
  <c r="M477" i="8"/>
  <c r="M292" i="8"/>
  <c r="M95" i="8"/>
  <c r="M154" i="8"/>
  <c r="M151" i="8"/>
  <c r="M311" i="8"/>
  <c r="M326" i="8"/>
  <c r="M23" i="8"/>
  <c r="M281" i="8"/>
  <c r="M265" i="8"/>
  <c r="M128" i="8"/>
  <c r="M472" i="8"/>
  <c r="M293" i="8"/>
  <c r="M469" i="8"/>
  <c r="M141" i="8"/>
  <c r="M143" i="8"/>
  <c r="M188" i="8"/>
  <c r="M445" i="8"/>
  <c r="M97" i="8"/>
  <c r="M501" i="8"/>
  <c r="M509" i="8"/>
  <c r="M517" i="8"/>
  <c r="M525" i="8"/>
  <c r="M533" i="8"/>
  <c r="M541" i="8"/>
  <c r="M549" i="8"/>
  <c r="M557" i="8"/>
  <c r="M565" i="8"/>
  <c r="M573" i="8"/>
  <c r="M581" i="8"/>
  <c r="M589" i="8"/>
  <c r="M597" i="8"/>
  <c r="M134" i="8"/>
  <c r="M483" i="8"/>
  <c r="M302" i="8"/>
  <c r="M403" i="8"/>
  <c r="M42" i="8"/>
  <c r="M130" i="8"/>
  <c r="M173" i="8"/>
  <c r="M204" i="8"/>
  <c r="M161" i="8"/>
  <c r="M203" i="8"/>
  <c r="M375" i="8"/>
  <c r="M49" i="8"/>
  <c r="M182" i="8"/>
  <c r="M28" i="8"/>
  <c r="M71" i="8"/>
  <c r="M388" i="8"/>
  <c r="M433" i="8"/>
  <c r="M229" i="8"/>
  <c r="M8" i="8"/>
  <c r="M241" i="8"/>
  <c r="M485" i="8"/>
  <c r="M404" i="8"/>
  <c r="M205" i="8"/>
  <c r="M121" i="8"/>
  <c r="M256" i="8"/>
  <c r="M266" i="8"/>
  <c r="M263" i="8"/>
  <c r="M386" i="8"/>
  <c r="M4" i="8"/>
  <c r="M110" i="8"/>
  <c r="M15" i="8"/>
  <c r="M219" i="8"/>
  <c r="M373" i="8"/>
  <c r="M101" i="8"/>
  <c r="M224" i="8"/>
  <c r="M446" i="8"/>
  <c r="M369" i="8"/>
  <c r="M245" i="8"/>
  <c r="M262" i="8"/>
  <c r="M145" i="8"/>
  <c r="M407" i="8"/>
  <c r="M6" i="8"/>
  <c r="M465" i="8"/>
  <c r="M436" i="8"/>
  <c r="M466" i="8"/>
  <c r="M439" i="8"/>
  <c r="M24" i="8"/>
  <c r="M283" i="8"/>
  <c r="M357" i="8"/>
  <c r="M382" i="8"/>
  <c r="M424" i="8"/>
  <c r="M349" i="8"/>
  <c r="M376" i="8"/>
  <c r="M48" i="8"/>
  <c r="M482" i="8"/>
  <c r="M239" i="8"/>
  <c r="M144" i="8"/>
  <c r="M329" i="8"/>
  <c r="M308" i="8"/>
  <c r="M221" i="8"/>
  <c r="M142" i="8"/>
  <c r="M300" i="8"/>
  <c r="M365" i="8"/>
  <c r="M148" i="8"/>
  <c r="M217" i="8"/>
  <c r="M111" i="8"/>
  <c r="M33" i="8"/>
  <c r="M428" i="8"/>
  <c r="M53" i="8"/>
  <c r="M178" i="8"/>
  <c r="M273" i="8"/>
  <c r="M346" i="8"/>
  <c r="M423" i="8"/>
  <c r="M175" i="8"/>
  <c r="M290" i="8"/>
  <c r="M473" i="8"/>
  <c r="M84" i="8"/>
  <c r="M54" i="8"/>
  <c r="M86" i="8"/>
  <c r="M106" i="8"/>
  <c r="M402" i="8"/>
  <c r="M493" i="8"/>
  <c r="M495" i="8"/>
  <c r="M75" i="8"/>
  <c r="M513" i="8"/>
  <c r="M537" i="8"/>
  <c r="M553" i="8"/>
  <c r="M561" i="8"/>
  <c r="M585" i="8"/>
  <c r="M257" i="8"/>
  <c r="M384" i="8"/>
  <c r="M313" i="8"/>
  <c r="M209" i="8"/>
  <c r="M260" i="8"/>
  <c r="M35" i="8"/>
  <c r="M171" i="8"/>
  <c r="M195" i="8"/>
  <c r="M81" i="8"/>
  <c r="M434" i="8"/>
  <c r="M409" i="8"/>
  <c r="M169" i="8"/>
  <c r="M450" i="8"/>
  <c r="M50" i="8"/>
  <c r="M223" i="8"/>
  <c r="M155" i="8"/>
  <c r="M91" i="8"/>
  <c r="M135" i="8"/>
  <c r="M280" i="8"/>
  <c r="M295" i="8"/>
  <c r="M392" i="8"/>
  <c r="M51" i="8"/>
  <c r="M215" i="8"/>
  <c r="M463" i="8"/>
  <c r="M98" i="8"/>
  <c r="M179" i="8"/>
  <c r="M489" i="8"/>
  <c r="M481" i="8"/>
  <c r="M228" i="8"/>
  <c r="M476" i="8"/>
  <c r="M222" i="8"/>
  <c r="M99" i="8"/>
  <c r="M370" i="8"/>
  <c r="M207" i="8"/>
  <c r="M304" i="8"/>
  <c r="M457" i="8"/>
  <c r="M339" i="8"/>
  <c r="M39" i="8"/>
  <c r="M122" i="8"/>
  <c r="M415" i="8"/>
  <c r="M104" i="8"/>
  <c r="M511" i="8"/>
  <c r="M519" i="8"/>
  <c r="M543" i="8"/>
  <c r="M559" i="8"/>
  <c r="M583" i="8"/>
  <c r="M591" i="8"/>
  <c r="M82" i="8"/>
  <c r="M299" i="8"/>
  <c r="M317" i="8"/>
  <c r="M247" i="8"/>
  <c r="M159" i="8"/>
  <c r="M347" i="8"/>
  <c r="M412" i="8"/>
  <c r="M117" i="8"/>
  <c r="M146" i="8"/>
  <c r="M21" i="8"/>
  <c r="M22" i="8"/>
  <c r="M168" i="8"/>
  <c r="M14" i="8"/>
  <c r="M238" i="8"/>
  <c r="M452" i="8"/>
  <c r="M89" i="8"/>
  <c r="M29" i="8"/>
  <c r="M499" i="8"/>
  <c r="M507" i="8"/>
  <c r="M515" i="8"/>
  <c r="M523" i="8"/>
  <c r="M531" i="8"/>
  <c r="M539" i="8"/>
  <c r="M547" i="8"/>
  <c r="M555" i="8"/>
  <c r="M563" i="8"/>
  <c r="M571" i="8"/>
  <c r="M579" i="8"/>
  <c r="M587" i="8"/>
  <c r="M595" i="8"/>
  <c r="M287" i="8"/>
  <c r="M316" i="8"/>
  <c r="M118" i="8"/>
  <c r="M461" i="8"/>
  <c r="M294" i="8"/>
  <c r="M174" i="8"/>
  <c r="M480" i="8"/>
  <c r="M246" i="8"/>
  <c r="M383" i="8"/>
  <c r="M12" i="8"/>
  <c r="M475" i="8"/>
  <c r="M360" i="8"/>
  <c r="M115" i="8"/>
  <c r="M52" i="8"/>
  <c r="M314" i="8"/>
  <c r="M350" i="8"/>
  <c r="M351" i="8"/>
  <c r="M232" i="8"/>
  <c r="M88" i="8"/>
  <c r="M158" i="8"/>
  <c r="M100" i="8"/>
  <c r="M460" i="8"/>
  <c r="M278" i="8"/>
  <c r="M43" i="8"/>
  <c r="M451" i="8"/>
  <c r="M87" i="8"/>
  <c r="M298" i="8"/>
  <c r="M390" i="8"/>
  <c r="M76" i="8"/>
  <c r="M255" i="8"/>
  <c r="M10" i="8"/>
  <c r="M149" i="8"/>
  <c r="M417" i="8"/>
  <c r="M198" i="8"/>
  <c r="M7" i="8"/>
  <c r="M264" i="8"/>
  <c r="M328" i="8"/>
  <c r="M226" i="8"/>
  <c r="M449" i="8"/>
  <c r="M244" i="8"/>
  <c r="M309" i="8"/>
  <c r="M27" i="8"/>
  <c r="M46" i="8"/>
  <c r="M185" i="8"/>
  <c r="M137" i="8"/>
  <c r="M442" i="8"/>
  <c r="M69" i="8"/>
  <c r="M120" i="8"/>
  <c r="M425" i="8"/>
  <c r="M288" i="8"/>
  <c r="M430" i="8"/>
  <c r="M18" i="8"/>
  <c r="M491" i="8"/>
  <c r="M277" i="8"/>
  <c r="M187" i="8"/>
  <c r="M332" i="8"/>
  <c r="M435" i="8"/>
  <c r="M268" i="8"/>
  <c r="M160" i="8"/>
  <c r="M355" i="8"/>
  <c r="M447" i="8"/>
  <c r="M200" i="8"/>
  <c r="M218" i="8"/>
  <c r="M68" i="8"/>
  <c r="M334" i="8"/>
  <c r="M40" i="8"/>
  <c r="M393" i="8"/>
  <c r="M458" i="8"/>
  <c r="M186" i="8"/>
  <c r="M275" i="8"/>
  <c r="M353" i="8"/>
  <c r="M456" i="8"/>
  <c r="M197" i="8"/>
  <c r="M310" i="8"/>
  <c r="M486" i="8"/>
  <c r="M240" i="8"/>
  <c r="M340" i="8"/>
  <c r="M352" i="8"/>
  <c r="M414" i="8"/>
  <c r="M93" i="8"/>
  <c r="M94" i="8"/>
  <c r="M497" i="8"/>
  <c r="M505" i="8"/>
  <c r="M521" i="8"/>
  <c r="M529" i="8"/>
  <c r="M545" i="8"/>
  <c r="M569" i="8"/>
  <c r="M577" i="8"/>
  <c r="M593" i="8"/>
  <c r="M47" i="8"/>
  <c r="M17" i="8"/>
  <c r="M411" i="8"/>
  <c r="M335" i="8"/>
  <c r="M105" i="8"/>
  <c r="M399" i="8"/>
  <c r="M358" i="8"/>
  <c r="M177" i="8"/>
  <c r="M471" i="8"/>
  <c r="M249" i="8"/>
  <c r="M462" i="8"/>
  <c r="M418" i="8"/>
  <c r="M408" i="8"/>
  <c r="M167" i="8"/>
  <c r="M63" i="8"/>
  <c r="M413" i="8"/>
  <c r="M374" i="8"/>
  <c r="M252" i="8"/>
  <c r="M443" i="8"/>
  <c r="M172" i="8"/>
  <c r="M45" i="8"/>
  <c r="M34" i="8"/>
  <c r="M131" i="8"/>
  <c r="M170" i="8"/>
  <c r="M233" i="8"/>
  <c r="M192" i="8"/>
  <c r="M327" i="8"/>
  <c r="M269" i="8"/>
  <c r="M189" i="8"/>
  <c r="M362" i="8"/>
  <c r="M180" i="8"/>
  <c r="M37" i="8"/>
  <c r="M400" i="8"/>
  <c r="M140" i="8"/>
  <c r="M377" i="8"/>
  <c r="M199" i="8"/>
  <c r="M132" i="8"/>
  <c r="M274" i="8"/>
  <c r="M116" i="8"/>
  <c r="M494" i="8"/>
  <c r="M73" i="8"/>
  <c r="M503" i="8"/>
  <c r="M527" i="8"/>
  <c r="M535" i="8"/>
  <c r="M551" i="8"/>
  <c r="M567" i="8"/>
  <c r="M575" i="8"/>
  <c r="M599" i="8"/>
  <c r="M429" i="8"/>
  <c r="M250" i="8"/>
  <c r="M253" i="8"/>
  <c r="M321" i="8"/>
  <c r="M230" i="8"/>
  <c r="M113" i="8"/>
  <c r="M427" i="8"/>
  <c r="M164" i="8"/>
  <c r="M394" i="8"/>
  <c r="M305" i="8"/>
  <c r="M65" i="8"/>
  <c r="M470" i="8"/>
  <c r="M211" i="8"/>
  <c r="M396" i="8"/>
  <c r="M59" i="8"/>
  <c r="M422" i="8"/>
  <c r="M193" i="8"/>
  <c r="M67" i="8"/>
  <c r="M157" i="8"/>
  <c r="M331" i="8"/>
  <c r="M79" i="8"/>
  <c r="M267" i="8"/>
  <c r="M196" i="8"/>
  <c r="M225" i="8"/>
  <c r="M401" i="8"/>
  <c r="M397" i="8"/>
  <c r="M85" i="8"/>
  <c r="M371" i="8"/>
  <c r="M64" i="8"/>
  <c r="M194" i="8"/>
  <c r="M139" i="8"/>
  <c r="M25" i="8"/>
  <c r="M227" i="8"/>
  <c r="M455" i="8"/>
  <c r="M231" i="8"/>
  <c r="M364" i="8"/>
  <c r="M112" i="8"/>
  <c r="M150" i="8"/>
  <c r="M152" i="8"/>
  <c r="M107" i="8"/>
  <c r="M124" i="8"/>
  <c r="M437" i="8"/>
  <c r="M166" i="8"/>
  <c r="M61" i="8"/>
  <c r="M56" i="8"/>
  <c r="M279" i="8"/>
  <c r="M78" i="8"/>
  <c r="M487" i="8"/>
  <c r="M147" i="8"/>
  <c r="M345" i="8"/>
  <c r="M220" i="8"/>
  <c r="M282" i="8"/>
  <c r="M114" i="8"/>
  <c r="M127" i="8"/>
  <c r="M123" i="8"/>
  <c r="M344" i="8"/>
  <c r="M337" i="8"/>
  <c r="M420" i="8"/>
  <c r="M74" i="8"/>
  <c r="M11" i="8"/>
  <c r="M440" i="8"/>
  <c r="M136" i="8"/>
  <c r="M190" i="8"/>
  <c r="M391" i="8"/>
  <c r="M322" i="8"/>
  <c r="M467" i="8"/>
  <c r="M342" i="8"/>
  <c r="L75" i="8"/>
  <c r="L97" i="8"/>
  <c r="L497" i="8"/>
  <c r="L501" i="8"/>
  <c r="L505" i="8"/>
  <c r="L509" i="8"/>
  <c r="L513" i="8"/>
  <c r="L517" i="8"/>
  <c r="L521" i="8"/>
  <c r="L525" i="8"/>
  <c r="L529" i="8"/>
  <c r="L533" i="8"/>
  <c r="L537" i="8"/>
  <c r="L541" i="8"/>
  <c r="L545" i="8"/>
  <c r="L549" i="8"/>
  <c r="L553" i="8"/>
  <c r="L557" i="8"/>
  <c r="L561" i="8"/>
  <c r="L565" i="8"/>
  <c r="L569" i="8"/>
  <c r="L573" i="8"/>
  <c r="L577" i="8"/>
  <c r="L581" i="8"/>
  <c r="L585" i="8"/>
  <c r="L589" i="8"/>
  <c r="L593" i="8"/>
  <c r="L597" i="8"/>
  <c r="L210" i="8"/>
  <c r="L19" i="8"/>
  <c r="L251" i="8"/>
  <c r="L333" i="8"/>
  <c r="L448" i="8"/>
  <c r="L82" i="8"/>
  <c r="L315" i="8"/>
  <c r="L483" i="8"/>
  <c r="L5" i="8"/>
  <c r="L459" i="8"/>
  <c r="L26" i="8"/>
  <c r="L163" i="8"/>
  <c r="L96" i="8"/>
  <c r="L118" i="8"/>
  <c r="L31" i="8"/>
  <c r="L17" i="8"/>
  <c r="L296" i="8"/>
  <c r="L176" i="8"/>
  <c r="L319" i="8"/>
  <c r="L16" i="8"/>
  <c r="L254" i="8"/>
  <c r="L299" i="8"/>
  <c r="L62" i="8"/>
  <c r="L42" i="8"/>
  <c r="L284" i="8"/>
  <c r="L303" i="8"/>
  <c r="L441" i="8"/>
  <c r="L72" i="8"/>
  <c r="L297" i="8"/>
  <c r="L174" i="8"/>
  <c r="L156" i="8"/>
  <c r="L20" i="8"/>
  <c r="L30" i="8"/>
  <c r="L95" i="8"/>
  <c r="L236" i="8"/>
  <c r="L307" i="8"/>
  <c r="L247" i="8"/>
  <c r="L363" i="8"/>
  <c r="L204" i="8"/>
  <c r="L479" i="8"/>
  <c r="L311" i="8"/>
  <c r="L125" i="8"/>
  <c r="L348" i="8"/>
  <c r="L385" i="8"/>
  <c r="L383" i="8"/>
  <c r="L453" i="8"/>
  <c r="L313" i="8"/>
  <c r="L359" i="8"/>
  <c r="L281" i="8"/>
  <c r="L261" i="8"/>
  <c r="L242" i="8"/>
  <c r="L488" i="8"/>
  <c r="L230" i="8"/>
  <c r="L378" i="8"/>
  <c r="L375" i="8"/>
  <c r="L405" i="8"/>
  <c r="L496" i="8"/>
  <c r="L499" i="8"/>
  <c r="L502" i="8"/>
  <c r="L512" i="8"/>
  <c r="L515" i="8"/>
  <c r="L518" i="8"/>
  <c r="L528" i="8"/>
  <c r="L531" i="8"/>
  <c r="L534" i="8"/>
  <c r="L544" i="8"/>
  <c r="L547" i="8"/>
  <c r="L550" i="8"/>
  <c r="L560" i="8"/>
  <c r="L563" i="8"/>
  <c r="L566" i="8"/>
  <c r="L576" i="8"/>
  <c r="L579" i="8"/>
  <c r="L582" i="8"/>
  <c r="L592" i="8"/>
  <c r="L595" i="8"/>
  <c r="L598" i="8"/>
  <c r="L287" i="8"/>
  <c r="L103" i="8"/>
  <c r="L429" i="8"/>
  <c r="L387" i="8"/>
  <c r="L461" i="8"/>
  <c r="L421" i="8"/>
  <c r="L253" i="8"/>
  <c r="L292" i="8"/>
  <c r="L480" i="8"/>
  <c r="L151" i="8"/>
  <c r="L321" i="8"/>
  <c r="L23" i="8"/>
  <c r="L128" i="8"/>
  <c r="L472" i="8"/>
  <c r="L419" i="8"/>
  <c r="L330" i="8"/>
  <c r="L320" i="8"/>
  <c r="L360" i="8"/>
  <c r="L289" i="8"/>
  <c r="L399" i="8"/>
  <c r="L410" i="8"/>
  <c r="L141" i="8"/>
  <c r="L237" i="8"/>
  <c r="L126" i="8"/>
  <c r="L412" i="8"/>
  <c r="L57" i="8"/>
  <c r="L28" i="8"/>
  <c r="L367" i="8"/>
  <c r="L188" i="8"/>
  <c r="L301" i="8"/>
  <c r="L444" i="8"/>
  <c r="L379" i="8"/>
  <c r="L314" i="8"/>
  <c r="L184" i="8"/>
  <c r="L117" i="8"/>
  <c r="L212" i="8"/>
  <c r="L350" i="8"/>
  <c r="L162" i="8"/>
  <c r="L372" i="8"/>
  <c r="L181" i="8"/>
  <c r="L177" i="8"/>
  <c r="L368" i="8"/>
  <c r="L229" i="8"/>
  <c r="L138" i="8"/>
  <c r="L471" i="8"/>
  <c r="L324" i="8"/>
  <c r="L44" i="8"/>
  <c r="L202" i="8"/>
  <c r="L305" i="8"/>
  <c r="L343" i="8"/>
  <c r="L158" i="8"/>
  <c r="L258" i="8"/>
  <c r="L21" i="8"/>
  <c r="L83" i="8"/>
  <c r="L81" i="8"/>
  <c r="L3" i="8"/>
  <c r="L460" i="8"/>
  <c r="L38" i="8"/>
  <c r="L205" i="8"/>
  <c r="L395" i="8"/>
  <c r="L168" i="8"/>
  <c r="L270" i="8"/>
  <c r="L80" i="8"/>
  <c r="L104" i="8"/>
  <c r="L498" i="8"/>
  <c r="L508" i="8"/>
  <c r="L511" i="8"/>
  <c r="L514" i="8"/>
  <c r="L524" i="8"/>
  <c r="L527" i="8"/>
  <c r="L530" i="8"/>
  <c r="L540" i="8"/>
  <c r="L543" i="8"/>
  <c r="L546" i="8"/>
  <c r="L556" i="8"/>
  <c r="L559" i="8"/>
  <c r="L562" i="8"/>
  <c r="L572" i="8"/>
  <c r="L575" i="8"/>
  <c r="L578" i="8"/>
  <c r="L588" i="8"/>
  <c r="L591" i="8"/>
  <c r="L594" i="8"/>
  <c r="L134" i="8"/>
  <c r="L354" i="8"/>
  <c r="L291" i="8"/>
  <c r="L403" i="8"/>
  <c r="L426" i="8"/>
  <c r="L411" i="8"/>
  <c r="L173" i="8"/>
  <c r="L191" i="8"/>
  <c r="L335" i="8"/>
  <c r="L432" i="8"/>
  <c r="L203" i="8"/>
  <c r="L235" i="8"/>
  <c r="L504" i="8"/>
  <c r="L507" i="8"/>
  <c r="L516" i="8"/>
  <c r="L536" i="8"/>
  <c r="L539" i="8"/>
  <c r="L548" i="8"/>
  <c r="L568" i="8"/>
  <c r="L571" i="8"/>
  <c r="L580" i="8"/>
  <c r="L208" i="8"/>
  <c r="L389" i="8"/>
  <c r="L366" i="8"/>
  <c r="L90" i="8"/>
  <c r="L474" i="8"/>
  <c r="L165" i="8"/>
  <c r="L286" i="8"/>
  <c r="L398" i="8"/>
  <c r="L49" i="8"/>
  <c r="L312" i="8"/>
  <c r="L260" i="8"/>
  <c r="L381" i="8"/>
  <c r="L71" i="8"/>
  <c r="L216" i="8"/>
  <c r="L351" i="8"/>
  <c r="L454" i="8"/>
  <c r="L195" i="8"/>
  <c r="L58" i="8"/>
  <c r="L404" i="8"/>
  <c r="L434" i="8"/>
  <c r="L418" i="8"/>
  <c r="L306" i="8"/>
  <c r="L451" i="8"/>
  <c r="L490" i="8"/>
  <c r="L266" i="8"/>
  <c r="L336" i="8"/>
  <c r="L211" i="8"/>
  <c r="L248" i="8"/>
  <c r="L408" i="8"/>
  <c r="L338" i="8"/>
  <c r="L41" i="8"/>
  <c r="L492" i="8"/>
  <c r="L4" i="8"/>
  <c r="L318" i="8"/>
  <c r="L452" i="8"/>
  <c r="L380" i="8"/>
  <c r="L63" i="8"/>
  <c r="L9" i="8"/>
  <c r="L2" i="8"/>
  <c r="L361" i="8"/>
  <c r="L219" i="8"/>
  <c r="L285" i="8"/>
  <c r="L123" i="8"/>
  <c r="L325" i="8"/>
  <c r="L223" i="8"/>
  <c r="L201" i="8"/>
  <c r="L149" i="8"/>
  <c r="L183" i="8"/>
  <c r="L224" i="8"/>
  <c r="L464" i="8"/>
  <c r="L437" i="8"/>
  <c r="L252" i="8"/>
  <c r="L356" i="8"/>
  <c r="L7" i="8"/>
  <c r="L153" i="8"/>
  <c r="L245" i="8"/>
  <c r="L406" i="8"/>
  <c r="L194" i="8"/>
  <c r="L214" i="8"/>
  <c r="L443" i="8"/>
  <c r="L438" i="8"/>
  <c r="L226" i="8"/>
  <c r="L468" i="8"/>
  <c r="L407" i="8"/>
  <c r="L259" i="8"/>
  <c r="L67" i="8"/>
  <c r="L243" i="8"/>
  <c r="L45" i="8"/>
  <c r="L13" i="8"/>
  <c r="L309" i="8"/>
  <c r="L416" i="8"/>
  <c r="L436" i="8"/>
  <c r="L276" i="8"/>
  <c r="L420" i="8"/>
  <c r="L478" i="8"/>
  <c r="L34" i="8"/>
  <c r="L133" i="8"/>
  <c r="L185" i="8"/>
  <c r="L206" i="8"/>
  <c r="L24" i="8"/>
  <c r="L56" i="8"/>
  <c r="L442" i="8"/>
  <c r="L74" i="8"/>
  <c r="L69" i="8"/>
  <c r="L331" i="8"/>
  <c r="L120" i="8"/>
  <c r="L227" i="8"/>
  <c r="L425" i="8"/>
  <c r="L279" i="8"/>
  <c r="L288" i="8"/>
  <c r="L430" i="8"/>
  <c r="L79" i="8"/>
  <c r="L18" i="8"/>
  <c r="L455" i="8"/>
  <c r="L491" i="8"/>
  <c r="L277" i="8"/>
  <c r="L440" i="8"/>
  <c r="L187" i="8"/>
  <c r="L267" i="8"/>
  <c r="L332" i="8"/>
  <c r="L231" i="8"/>
  <c r="L435" i="8"/>
  <c r="L487" i="8"/>
  <c r="L268" i="8"/>
  <c r="L136" i="8"/>
  <c r="L160" i="8"/>
  <c r="L196" i="8"/>
  <c r="L355" i="8"/>
  <c r="L364" i="8"/>
  <c r="L447" i="8"/>
  <c r="L147" i="8"/>
  <c r="L200" i="8"/>
  <c r="L190" i="8"/>
  <c r="L218" i="8"/>
  <c r="L225" i="8"/>
  <c r="L68" i="8"/>
  <c r="L112" i="8"/>
  <c r="L334" i="8"/>
  <c r="L345" i="8"/>
  <c r="L40" i="8"/>
  <c r="L391" i="8"/>
  <c r="L393" i="8"/>
  <c r="L401" i="8"/>
  <c r="L458" i="8"/>
  <c r="L150" i="8"/>
  <c r="L186" i="8"/>
  <c r="L220" i="8"/>
  <c r="L275" i="8"/>
  <c r="L322" i="8"/>
  <c r="L353" i="8"/>
  <c r="L397" i="8"/>
  <c r="L456" i="8"/>
  <c r="L152" i="8"/>
  <c r="L197" i="8"/>
  <c r="L282" i="8"/>
  <c r="L310" i="8"/>
  <c r="L467" i="8"/>
  <c r="L486" i="8"/>
  <c r="L85" i="8"/>
  <c r="L55" i="8"/>
  <c r="L107" i="8"/>
  <c r="L240" i="8"/>
  <c r="L114" i="8"/>
  <c r="L340" i="8"/>
  <c r="L342" i="8"/>
  <c r="L352" i="8"/>
  <c r="L371" i="8"/>
  <c r="L414" i="8"/>
  <c r="L124" i="8"/>
  <c r="L93" i="8"/>
  <c r="L127" i="8"/>
  <c r="L94" i="8"/>
  <c r="L119" i="8"/>
  <c r="L520" i="8"/>
  <c r="L552" i="8"/>
  <c r="L587" i="8"/>
  <c r="L102" i="8"/>
  <c r="L60" i="8"/>
  <c r="L503" i="8"/>
  <c r="L506" i="8"/>
  <c r="L526" i="8"/>
  <c r="L535" i="8"/>
  <c r="L538" i="8"/>
  <c r="L558" i="8"/>
  <c r="L567" i="8"/>
  <c r="L570" i="8"/>
  <c r="L590" i="8"/>
  <c r="L599" i="8"/>
  <c r="L316" i="8"/>
  <c r="L250" i="8"/>
  <c r="L294" i="8"/>
  <c r="L317" i="8"/>
  <c r="L246" i="8"/>
  <c r="L159" i="8"/>
  <c r="L475" i="8"/>
  <c r="L293" i="8"/>
  <c r="L113" i="8"/>
  <c r="L143" i="8"/>
  <c r="L52" i="8"/>
  <c r="L445" i="8"/>
  <c r="L388" i="8"/>
  <c r="L433" i="8"/>
  <c r="L232" i="8"/>
  <c r="L88" i="8"/>
  <c r="L249" i="8"/>
  <c r="L22" i="8"/>
  <c r="L278" i="8"/>
  <c r="L29" i="8"/>
  <c r="L500" i="8"/>
  <c r="L523" i="8"/>
  <c r="L532" i="8"/>
  <c r="L555" i="8"/>
  <c r="L564" i="8"/>
  <c r="L584" i="8"/>
  <c r="L596" i="8"/>
  <c r="L554" i="8"/>
  <c r="L583" i="8"/>
  <c r="L257" i="8"/>
  <c r="L384" i="8"/>
  <c r="L209" i="8"/>
  <c r="L469" i="8"/>
  <c r="L70" i="8"/>
  <c r="L358" i="8"/>
  <c r="L394" i="8"/>
  <c r="L241" i="8"/>
  <c r="L65" i="8"/>
  <c r="L256" i="8"/>
  <c r="L169" i="8"/>
  <c r="L386" i="8"/>
  <c r="L167" i="8"/>
  <c r="L15" i="8"/>
  <c r="L413" i="8"/>
  <c r="L101" i="8"/>
  <c r="L374" i="8"/>
  <c r="L369" i="8"/>
  <c r="L135" i="8"/>
  <c r="L145" i="8"/>
  <c r="L172" i="8"/>
  <c r="L465" i="8"/>
  <c r="L392" i="8"/>
  <c r="L439" i="8"/>
  <c r="L51" i="8"/>
  <c r="L215" i="8"/>
  <c r="L463" i="8"/>
  <c r="L192" i="8"/>
  <c r="L108" i="8"/>
  <c r="L327" i="8"/>
  <c r="L228" i="8"/>
  <c r="L189" i="8"/>
  <c r="L476" i="8"/>
  <c r="L222" i="8"/>
  <c r="L99" i="8"/>
  <c r="L400" i="8"/>
  <c r="L207" i="8"/>
  <c r="L377" i="8"/>
  <c r="L199" i="8"/>
  <c r="L132" i="8"/>
  <c r="L274" i="8"/>
  <c r="L116" i="8"/>
  <c r="L494" i="8"/>
  <c r="L92" i="8"/>
  <c r="L302" i="8"/>
  <c r="L161" i="8"/>
  <c r="L115" i="8"/>
  <c r="L8" i="8"/>
  <c r="L43" i="8"/>
  <c r="L14" i="8"/>
  <c r="L396" i="8"/>
  <c r="L64" i="8"/>
  <c r="L193" i="8"/>
  <c r="L337" i="8"/>
  <c r="L61" i="8"/>
  <c r="L170" i="8"/>
  <c r="L233" i="8"/>
  <c r="L179" i="8"/>
  <c r="L481" i="8"/>
  <c r="L269" i="8"/>
  <c r="L362" i="8"/>
  <c r="L37" i="8"/>
  <c r="L457" i="8"/>
  <c r="L39" i="8"/>
  <c r="L122" i="8"/>
  <c r="L73" i="8"/>
  <c r="L477" i="8"/>
  <c r="L105" i="8"/>
  <c r="L171" i="8"/>
  <c r="L485" i="8"/>
  <c r="L121" i="8"/>
  <c r="L263" i="8"/>
  <c r="L110" i="8"/>
  <c r="L155" i="8"/>
  <c r="L446" i="8"/>
  <c r="L262" i="8"/>
  <c r="L295" i="8"/>
  <c r="L466" i="8"/>
  <c r="L283" i="8"/>
  <c r="L48" i="8"/>
  <c r="L329" i="8"/>
  <c r="L300" i="8"/>
  <c r="L148" i="8"/>
  <c r="L273" i="8"/>
  <c r="L290" i="8"/>
  <c r="L86" i="8"/>
  <c r="L495" i="8"/>
  <c r="L522" i="8"/>
  <c r="L551" i="8"/>
  <c r="L574" i="8"/>
  <c r="L484" i="8"/>
  <c r="L154" i="8"/>
  <c r="L265" i="8"/>
  <c r="L341" i="8"/>
  <c r="L272" i="8"/>
  <c r="L431" i="8"/>
  <c r="L234" i="8"/>
  <c r="L323" i="8"/>
  <c r="L462" i="8"/>
  <c r="L470" i="8"/>
  <c r="L87" i="8"/>
  <c r="L238" i="8"/>
  <c r="L390" i="8"/>
  <c r="L59" i="8"/>
  <c r="L255" i="8"/>
  <c r="L422" i="8"/>
  <c r="L417" i="8"/>
  <c r="L344" i="8"/>
  <c r="L264" i="8"/>
  <c r="L166" i="8"/>
  <c r="L449" i="8"/>
  <c r="L139" i="8"/>
  <c r="L27" i="8"/>
  <c r="L157" i="8"/>
  <c r="L137" i="8"/>
  <c r="L357" i="8"/>
  <c r="L424" i="8"/>
  <c r="L376" i="8"/>
  <c r="L482" i="8"/>
  <c r="L144" i="8"/>
  <c r="L308" i="8"/>
  <c r="L142" i="8"/>
  <c r="L365" i="8"/>
  <c r="L217" i="8"/>
  <c r="L77" i="8"/>
  <c r="L428" i="8"/>
  <c r="L178" i="8"/>
  <c r="L346" i="8"/>
  <c r="L175" i="8"/>
  <c r="L473" i="8"/>
  <c r="L54" i="8"/>
  <c r="L106" i="8"/>
  <c r="L493" i="8"/>
  <c r="L519" i="8"/>
  <c r="L542" i="8"/>
  <c r="L271" i="8"/>
  <c r="L130" i="8"/>
  <c r="L347" i="8"/>
  <c r="L427" i="8"/>
  <c r="L164" i="8"/>
  <c r="L100" i="8"/>
  <c r="L298" i="8"/>
  <c r="L76" i="8"/>
  <c r="L10" i="8"/>
  <c r="L198" i="8"/>
  <c r="L328" i="8"/>
  <c r="L244" i="8"/>
  <c r="L46" i="8"/>
  <c r="L25" i="8"/>
  <c r="L98" i="8"/>
  <c r="L489" i="8"/>
  <c r="L180" i="8"/>
  <c r="L370" i="8"/>
  <c r="L140" i="8"/>
  <c r="L304" i="8"/>
  <c r="L339" i="8"/>
  <c r="L415" i="8"/>
  <c r="L510" i="8"/>
  <c r="L586" i="8"/>
  <c r="L213" i="8"/>
  <c r="L326" i="8"/>
  <c r="L182" i="8"/>
  <c r="L35" i="8"/>
  <c r="L146" i="8"/>
  <c r="L409" i="8"/>
  <c r="L450" i="8"/>
  <c r="L50" i="8"/>
  <c r="L373" i="8"/>
  <c r="L91" i="8"/>
  <c r="L280" i="8"/>
  <c r="L6" i="8"/>
  <c r="L131" i="8"/>
  <c r="L382" i="8"/>
  <c r="L349" i="8"/>
  <c r="L239" i="8"/>
  <c r="L221" i="8"/>
  <c r="L111" i="8"/>
  <c r="L53" i="8"/>
  <c r="L423" i="8"/>
  <c r="L84" i="8"/>
  <c r="L402" i="8"/>
  <c r="K19" i="8"/>
  <c r="K333" i="8"/>
  <c r="K82" i="8"/>
  <c r="K483" i="8"/>
  <c r="K459" i="8"/>
  <c r="K163" i="8"/>
  <c r="K118" i="8"/>
  <c r="K17" i="8"/>
  <c r="K176" i="8"/>
  <c r="K16" i="8"/>
  <c r="K299" i="8"/>
  <c r="K42" i="8"/>
  <c r="K303" i="8"/>
  <c r="K72" i="8"/>
  <c r="K174" i="8"/>
  <c r="K20" i="8"/>
  <c r="K95" i="8"/>
  <c r="K247" i="8"/>
  <c r="K204" i="8"/>
  <c r="K311" i="8"/>
  <c r="K348" i="8"/>
  <c r="K383" i="8"/>
  <c r="K313" i="8"/>
  <c r="K281" i="8"/>
  <c r="K242" i="8"/>
  <c r="K230" i="8"/>
  <c r="K375" i="8"/>
  <c r="K472" i="8"/>
  <c r="K330" i="8"/>
  <c r="K360" i="8"/>
  <c r="K399" i="8"/>
  <c r="K141" i="8"/>
  <c r="K237" i="8"/>
  <c r="K412" i="8"/>
  <c r="K28" i="8"/>
  <c r="K188" i="8"/>
  <c r="K444" i="8"/>
  <c r="K314" i="8"/>
  <c r="K117" i="8"/>
  <c r="K350" i="8"/>
  <c r="K372" i="8"/>
  <c r="K177" i="8"/>
  <c r="K229" i="8"/>
  <c r="K471" i="8"/>
  <c r="K44" i="8"/>
  <c r="K305" i="8"/>
  <c r="K158" i="8"/>
  <c r="K21" i="8"/>
  <c r="K81" i="8"/>
  <c r="K460" i="8"/>
  <c r="K205" i="8"/>
  <c r="K168" i="8"/>
  <c r="K418" i="8"/>
  <c r="K451" i="8"/>
  <c r="K266" i="8"/>
  <c r="K211" i="8"/>
  <c r="K408" i="8"/>
  <c r="K41" i="8"/>
  <c r="K4" i="8"/>
  <c r="K452" i="8"/>
  <c r="K63" i="8"/>
  <c r="K2" i="8"/>
  <c r="K219" i="8"/>
  <c r="K123" i="8"/>
  <c r="K223" i="8"/>
  <c r="K149" i="8"/>
  <c r="K224" i="8"/>
  <c r="K437" i="8"/>
  <c r="K252" i="8"/>
  <c r="K7" i="8"/>
  <c r="K245" i="8"/>
  <c r="K194" i="8"/>
  <c r="K443" i="8"/>
  <c r="K226" i="8"/>
  <c r="K407" i="8"/>
  <c r="K67" i="8"/>
  <c r="K45" i="8"/>
  <c r="K309" i="8"/>
  <c r="K436" i="8"/>
  <c r="K420" i="8"/>
  <c r="K34" i="8"/>
  <c r="K185" i="8"/>
  <c r="K24" i="8"/>
  <c r="K208" i="8"/>
  <c r="K287" i="8"/>
  <c r="K102" i="8"/>
  <c r="K103" i="8"/>
  <c r="K389" i="8"/>
  <c r="K429" i="8"/>
  <c r="K302" i="8"/>
  <c r="K387" i="8"/>
  <c r="K366" i="8"/>
  <c r="K461" i="8"/>
  <c r="K257" i="8"/>
  <c r="K421" i="8"/>
  <c r="K90" i="8"/>
  <c r="K253" i="8"/>
  <c r="K130" i="8"/>
  <c r="K292" i="8"/>
  <c r="K474" i="8"/>
  <c r="K480" i="8"/>
  <c r="K384" i="8"/>
  <c r="K151" i="8"/>
  <c r="K165" i="8"/>
  <c r="K321" i="8"/>
  <c r="K161" i="8"/>
  <c r="K23" i="8"/>
  <c r="K286" i="8"/>
  <c r="K12" i="8"/>
  <c r="K209" i="8"/>
  <c r="K128" i="8"/>
  <c r="K398" i="8"/>
  <c r="K347" i="8"/>
  <c r="K49" i="8"/>
  <c r="K469" i="8"/>
  <c r="K312" i="8"/>
  <c r="K115" i="8"/>
  <c r="K260" i="8"/>
  <c r="K70" i="8"/>
  <c r="K381" i="8"/>
  <c r="K427" i="8"/>
  <c r="K71" i="8"/>
  <c r="K358" i="8"/>
  <c r="K216" i="8"/>
  <c r="K164" i="8"/>
  <c r="K351" i="8"/>
  <c r="K394" i="8"/>
  <c r="K454" i="8"/>
  <c r="K8" i="8"/>
  <c r="K195" i="8"/>
  <c r="K241" i="8"/>
  <c r="K58" i="8"/>
  <c r="K100" i="8"/>
  <c r="K404" i="8"/>
  <c r="K65" i="8"/>
  <c r="K434" i="8"/>
  <c r="K43" i="8"/>
  <c r="K256" i="8"/>
  <c r="K14" i="8"/>
  <c r="K169" i="8"/>
  <c r="K298" i="8"/>
  <c r="K386" i="8"/>
  <c r="K396" i="8"/>
  <c r="K167" i="8"/>
  <c r="K76" i="8"/>
  <c r="K15" i="8"/>
  <c r="K89" i="8"/>
  <c r="K413" i="8"/>
  <c r="K10" i="8"/>
  <c r="K101" i="8"/>
  <c r="K64" i="8"/>
  <c r="K374" i="8"/>
  <c r="K198" i="8"/>
  <c r="K369" i="8"/>
  <c r="K193" i="8"/>
  <c r="K135" i="8"/>
  <c r="K328" i="8"/>
  <c r="K145" i="8"/>
  <c r="K337" i="8"/>
  <c r="K172" i="8"/>
  <c r="K244" i="8"/>
  <c r="K465" i="8"/>
  <c r="K61" i="8"/>
  <c r="K392" i="8"/>
  <c r="K46" i="8"/>
  <c r="K439" i="8"/>
  <c r="K25" i="8"/>
  <c r="K51" i="8"/>
  <c r="K251" i="8"/>
  <c r="K315" i="8"/>
  <c r="K26" i="8"/>
  <c r="K31" i="8"/>
  <c r="K319" i="8"/>
  <c r="K62" i="8"/>
  <c r="K441" i="8"/>
  <c r="K156" i="8"/>
  <c r="K236" i="8"/>
  <c r="K363" i="8"/>
  <c r="K125" i="8"/>
  <c r="K453" i="8"/>
  <c r="K261" i="8"/>
  <c r="K378" i="8"/>
  <c r="K419" i="8"/>
  <c r="K289" i="8"/>
  <c r="K32" i="8"/>
  <c r="K57" i="8"/>
  <c r="K301" i="8"/>
  <c r="K184" i="8"/>
  <c r="K162" i="8"/>
  <c r="K368" i="8"/>
  <c r="K324" i="8"/>
  <c r="K343" i="8"/>
  <c r="K83" i="8"/>
  <c r="K38" i="8"/>
  <c r="K270" i="8"/>
  <c r="K490" i="8"/>
  <c r="K248" i="8"/>
  <c r="K492" i="8"/>
  <c r="K380" i="8"/>
  <c r="K361" i="8"/>
  <c r="K325" i="8"/>
  <c r="K183" i="8"/>
  <c r="K109" i="8"/>
  <c r="K153" i="8"/>
  <c r="K214" i="8"/>
  <c r="K468" i="8"/>
  <c r="K243" i="8"/>
  <c r="K416" i="8"/>
  <c r="K478" i="8"/>
  <c r="K206" i="8"/>
  <c r="K170" i="8"/>
  <c r="K215" i="8"/>
  <c r="K233" i="8"/>
  <c r="K463" i="8"/>
  <c r="K98" i="8"/>
  <c r="K192" i="8"/>
  <c r="K179" i="8"/>
  <c r="K108" i="8"/>
  <c r="K489" i="8"/>
  <c r="K327" i="8"/>
  <c r="K481" i="8"/>
  <c r="K228" i="8"/>
  <c r="K269" i="8"/>
  <c r="K189" i="8"/>
  <c r="K362" i="8"/>
  <c r="K476" i="8"/>
  <c r="K180" i="8"/>
  <c r="K222" i="8"/>
  <c r="K37" i="8"/>
  <c r="K99" i="8"/>
  <c r="K370" i="8"/>
  <c r="K400" i="8"/>
  <c r="K140" i="8"/>
  <c r="K207" i="8"/>
  <c r="K304" i="8"/>
  <c r="K377" i="8"/>
  <c r="K457" i="8"/>
  <c r="K199" i="8"/>
  <c r="K339" i="8"/>
  <c r="K132" i="8"/>
  <c r="K39" i="8"/>
  <c r="K274" i="8"/>
  <c r="K122" i="8"/>
  <c r="K116" i="8"/>
  <c r="K415" i="8"/>
  <c r="K494" i="8"/>
  <c r="K210" i="8"/>
  <c r="K96" i="8"/>
  <c r="K284" i="8"/>
  <c r="K307" i="8"/>
  <c r="K479" i="8"/>
  <c r="K359" i="8"/>
  <c r="K405" i="8"/>
  <c r="K134" i="8"/>
  <c r="K354" i="8"/>
  <c r="K47" i="8"/>
  <c r="K291" i="8"/>
  <c r="K403" i="8"/>
  <c r="K426" i="8"/>
  <c r="K411" i="8"/>
  <c r="K66" i="8"/>
  <c r="K173" i="8"/>
  <c r="K191" i="8"/>
  <c r="K335" i="8"/>
  <c r="K432" i="8"/>
  <c r="K203" i="8"/>
  <c r="K235" i="8"/>
  <c r="K105" i="8"/>
  <c r="K341" i="8"/>
  <c r="K182" i="8"/>
  <c r="K272" i="8"/>
  <c r="K35" i="8"/>
  <c r="K431" i="8"/>
  <c r="K171" i="8"/>
  <c r="K234" i="8"/>
  <c r="K146" i="8"/>
  <c r="K323" i="8"/>
  <c r="K485" i="8"/>
  <c r="K462" i="8"/>
  <c r="K121" i="8"/>
  <c r="K409" i="8"/>
  <c r="K263" i="8"/>
  <c r="K450" i="8"/>
  <c r="K110" i="8"/>
  <c r="K50" i="8"/>
  <c r="K373" i="8"/>
  <c r="K155" i="8"/>
  <c r="K446" i="8"/>
  <c r="K91" i="8"/>
  <c r="K262" i="8"/>
  <c r="K280" i="8"/>
  <c r="K6" i="8"/>
  <c r="K295" i="8"/>
  <c r="K466" i="8"/>
  <c r="K131" i="8"/>
  <c r="K442" i="8"/>
  <c r="K69" i="8"/>
  <c r="K120" i="8"/>
  <c r="K425" i="8"/>
  <c r="K288" i="8"/>
  <c r="K430" i="8"/>
  <c r="K18" i="8"/>
  <c r="K491" i="8"/>
  <c r="K277" i="8"/>
  <c r="K187" i="8"/>
  <c r="K332" i="8"/>
  <c r="K435" i="8"/>
  <c r="K268" i="8"/>
  <c r="K160" i="8"/>
  <c r="K355" i="8"/>
  <c r="K447" i="8"/>
  <c r="K200" i="8"/>
  <c r="K218" i="8"/>
  <c r="K68" i="8"/>
  <c r="K334" i="8"/>
  <c r="K40" i="8"/>
  <c r="K393" i="8"/>
  <c r="K458" i="8"/>
  <c r="K186" i="8"/>
  <c r="K275" i="8"/>
  <c r="K353" i="8"/>
  <c r="K456" i="8"/>
  <c r="K197" i="8"/>
  <c r="K310" i="8"/>
  <c r="K486" i="8"/>
  <c r="K55" i="8"/>
  <c r="K240" i="8"/>
  <c r="K340" i="8"/>
  <c r="K352" i="8"/>
  <c r="K414" i="8"/>
  <c r="K93" i="8"/>
  <c r="K94" i="8"/>
  <c r="K448" i="8"/>
  <c r="K5" i="8"/>
  <c r="K296" i="8"/>
  <c r="K254" i="8"/>
  <c r="K297" i="8"/>
  <c r="K30" i="8"/>
  <c r="K385" i="8"/>
  <c r="K488" i="8"/>
  <c r="K271" i="8"/>
  <c r="K484" i="8"/>
  <c r="K154" i="8"/>
  <c r="K265" i="8"/>
  <c r="K113" i="8"/>
  <c r="K52" i="8"/>
  <c r="K388" i="8"/>
  <c r="K232" i="8"/>
  <c r="K249" i="8"/>
  <c r="K278" i="8"/>
  <c r="K87" i="8"/>
  <c r="K390" i="8"/>
  <c r="K255" i="8"/>
  <c r="K417" i="8"/>
  <c r="K264" i="8"/>
  <c r="K449" i="8"/>
  <c r="K27" i="8"/>
  <c r="K137" i="8"/>
  <c r="K56" i="8"/>
  <c r="K331" i="8"/>
  <c r="K279" i="8"/>
  <c r="K79" i="8"/>
  <c r="K78" i="8"/>
  <c r="K267" i="8"/>
  <c r="K487" i="8"/>
  <c r="K196" i="8"/>
  <c r="K147" i="8"/>
  <c r="K225" i="8"/>
  <c r="K345" i="8"/>
  <c r="K401" i="8"/>
  <c r="K220" i="8"/>
  <c r="K397" i="8"/>
  <c r="K282" i="8"/>
  <c r="K85" i="8"/>
  <c r="K114" i="8"/>
  <c r="K371" i="8"/>
  <c r="K127" i="8"/>
  <c r="K213" i="8"/>
  <c r="K445" i="8"/>
  <c r="K88" i="8"/>
  <c r="K470" i="8"/>
  <c r="K344" i="8"/>
  <c r="K139" i="8"/>
  <c r="K227" i="8"/>
  <c r="K455" i="8"/>
  <c r="K440" i="8"/>
  <c r="K136" i="8"/>
  <c r="K190" i="8"/>
  <c r="K112" i="8"/>
  <c r="K150" i="8"/>
  <c r="K467" i="8"/>
  <c r="K342" i="8"/>
  <c r="K124" i="8"/>
  <c r="K119" i="8"/>
  <c r="K92" i="8"/>
  <c r="K80" i="8"/>
  <c r="K60" i="8"/>
  <c r="K496" i="8"/>
  <c r="K498" i="8"/>
  <c r="K500" i="8"/>
  <c r="K501" i="8"/>
  <c r="K504" i="8"/>
  <c r="K505" i="8"/>
  <c r="K507" i="8"/>
  <c r="K509" i="8"/>
  <c r="K512" i="8"/>
  <c r="K513" i="8"/>
  <c r="K516" i="8"/>
  <c r="K517" i="8"/>
  <c r="K520" i="8"/>
  <c r="K522" i="8"/>
  <c r="K524" i="8"/>
  <c r="K526" i="8"/>
  <c r="K528" i="8"/>
  <c r="K530" i="8"/>
  <c r="K532" i="8"/>
  <c r="K534" i="8"/>
  <c r="K536" i="8"/>
  <c r="K538" i="8"/>
  <c r="K540" i="8"/>
  <c r="K541" i="8"/>
  <c r="K543" i="8"/>
  <c r="K545" i="8"/>
  <c r="K547" i="8"/>
  <c r="K549" i="8"/>
  <c r="K551" i="8"/>
  <c r="K553" i="8"/>
  <c r="K556" i="8"/>
  <c r="K558" i="8"/>
  <c r="K559" i="8"/>
  <c r="K561" i="8"/>
  <c r="K564" i="8"/>
  <c r="K565" i="8"/>
  <c r="K567" i="8"/>
  <c r="K570" i="8"/>
  <c r="K572" i="8"/>
  <c r="K574" i="8"/>
  <c r="K576" i="8"/>
  <c r="K578" i="8"/>
  <c r="K580" i="8"/>
  <c r="K581" i="8"/>
  <c r="K584" i="8"/>
  <c r="K585" i="8"/>
  <c r="K588" i="8"/>
  <c r="K590" i="8"/>
  <c r="K592" i="8"/>
  <c r="K593" i="8"/>
  <c r="K596" i="8"/>
  <c r="K597" i="8"/>
  <c r="K317" i="8"/>
  <c r="K159" i="8"/>
  <c r="K410" i="8"/>
  <c r="K212" i="8"/>
  <c r="K138" i="8"/>
  <c r="K395" i="8"/>
  <c r="K318" i="8"/>
  <c r="K406" i="8"/>
  <c r="K259" i="8"/>
  <c r="K283" i="8"/>
  <c r="K382" i="8"/>
  <c r="K48" i="8"/>
  <c r="K329" i="8"/>
  <c r="K300" i="8"/>
  <c r="K33" i="8"/>
  <c r="K53" i="8"/>
  <c r="K423" i="8"/>
  <c r="K290" i="8"/>
  <c r="K86" i="8"/>
  <c r="K316" i="8"/>
  <c r="K294" i="8"/>
  <c r="K246" i="8"/>
  <c r="K475" i="8"/>
  <c r="K320" i="8"/>
  <c r="K126" i="8"/>
  <c r="K379" i="8"/>
  <c r="K181" i="8"/>
  <c r="K202" i="8"/>
  <c r="K3" i="8"/>
  <c r="K306" i="8"/>
  <c r="K338" i="8"/>
  <c r="K9" i="8"/>
  <c r="K201" i="8"/>
  <c r="K356" i="8"/>
  <c r="K438" i="8"/>
  <c r="K13" i="8"/>
  <c r="K133" i="8"/>
  <c r="K357" i="8"/>
  <c r="K424" i="8"/>
  <c r="K376" i="8"/>
  <c r="K482" i="8"/>
  <c r="K144" i="8"/>
  <c r="K308" i="8"/>
  <c r="K142" i="8"/>
  <c r="K365" i="8"/>
  <c r="K217" i="8"/>
  <c r="K77" i="8"/>
  <c r="K428" i="8"/>
  <c r="K178" i="8"/>
  <c r="K346" i="8"/>
  <c r="K175" i="8"/>
  <c r="K473" i="8"/>
  <c r="K54" i="8"/>
  <c r="K106" i="8"/>
  <c r="K493" i="8"/>
  <c r="K477" i="8"/>
  <c r="K326" i="8"/>
  <c r="K293" i="8"/>
  <c r="K143" i="8"/>
  <c r="K433" i="8"/>
  <c r="K22" i="8"/>
  <c r="K238" i="8"/>
  <c r="K59" i="8"/>
  <c r="K422" i="8"/>
  <c r="K166" i="8"/>
  <c r="K157" i="8"/>
  <c r="K74" i="8"/>
  <c r="K11" i="8"/>
  <c r="K231" i="8"/>
  <c r="K364" i="8"/>
  <c r="K391" i="8"/>
  <c r="K322" i="8"/>
  <c r="K152" i="8"/>
  <c r="K107" i="8"/>
  <c r="K73" i="8"/>
  <c r="K75" i="8"/>
  <c r="K29" i="8"/>
  <c r="K97" i="8"/>
  <c r="K104" i="8"/>
  <c r="K497" i="8"/>
  <c r="K499" i="8"/>
  <c r="K502" i="8"/>
  <c r="K503" i="8"/>
  <c r="K506" i="8"/>
  <c r="K508" i="8"/>
  <c r="K510" i="8"/>
  <c r="K511" i="8"/>
  <c r="K514" i="8"/>
  <c r="K515" i="8"/>
  <c r="K518" i="8"/>
  <c r="K519" i="8"/>
  <c r="K521" i="8"/>
  <c r="K523" i="8"/>
  <c r="K525" i="8"/>
  <c r="K527" i="8"/>
  <c r="K529" i="8"/>
  <c r="K531" i="8"/>
  <c r="K533" i="8"/>
  <c r="K535" i="8"/>
  <c r="K537" i="8"/>
  <c r="K539" i="8"/>
  <c r="K542" i="8"/>
  <c r="K544" i="8"/>
  <c r="K546" i="8"/>
  <c r="K548" i="8"/>
  <c r="K550" i="8"/>
  <c r="K552" i="8"/>
  <c r="K554" i="8"/>
  <c r="K555" i="8"/>
  <c r="K557" i="8"/>
  <c r="K560" i="8"/>
  <c r="K562" i="8"/>
  <c r="K563" i="8"/>
  <c r="K566" i="8"/>
  <c r="K568" i="8"/>
  <c r="K569" i="8"/>
  <c r="K571" i="8"/>
  <c r="K573" i="8"/>
  <c r="K575" i="8"/>
  <c r="K577" i="8"/>
  <c r="K579" i="8"/>
  <c r="K582" i="8"/>
  <c r="K583" i="8"/>
  <c r="K586" i="8"/>
  <c r="K587" i="8"/>
  <c r="K589" i="8"/>
  <c r="K591" i="8"/>
  <c r="K594" i="8"/>
  <c r="K595" i="8"/>
  <c r="K598" i="8"/>
  <c r="K599" i="8"/>
  <c r="K250" i="8"/>
  <c r="K367" i="8"/>
  <c r="K258" i="8"/>
  <c r="K336" i="8"/>
  <c r="K285" i="8"/>
  <c r="K464" i="8"/>
  <c r="K276" i="8"/>
  <c r="K36" i="8"/>
  <c r="K349" i="8"/>
  <c r="K239" i="8"/>
  <c r="K221" i="8"/>
  <c r="K148" i="8"/>
  <c r="K111" i="8"/>
  <c r="K273" i="8"/>
  <c r="K84" i="8"/>
  <c r="K402" i="8"/>
  <c r="K495" i="8"/>
  <c r="J73" i="8"/>
  <c r="J75" i="8"/>
  <c r="J29" i="8"/>
  <c r="J97" i="8"/>
  <c r="J104" i="8"/>
  <c r="J497" i="8"/>
  <c r="J499" i="8"/>
  <c r="J501" i="8"/>
  <c r="J503" i="8"/>
  <c r="J505" i="8"/>
  <c r="J507" i="8"/>
  <c r="J509" i="8"/>
  <c r="J511" i="8"/>
  <c r="J513" i="8"/>
  <c r="J515" i="8"/>
  <c r="J517" i="8"/>
  <c r="J519" i="8"/>
  <c r="J521" i="8"/>
  <c r="J523" i="8"/>
  <c r="J525" i="8"/>
  <c r="J527" i="8"/>
  <c r="J529" i="8"/>
  <c r="J531" i="8"/>
  <c r="J533" i="8"/>
  <c r="J535" i="8"/>
  <c r="J537" i="8"/>
  <c r="J539" i="8"/>
  <c r="J541" i="8"/>
  <c r="J543" i="8"/>
  <c r="J545" i="8"/>
  <c r="J547" i="8"/>
  <c r="J549" i="8"/>
  <c r="J551" i="8"/>
  <c r="J553" i="8"/>
  <c r="J555" i="8"/>
  <c r="J557" i="8"/>
  <c r="J559" i="8"/>
  <c r="J561" i="8"/>
  <c r="J563" i="8"/>
  <c r="J565" i="8"/>
  <c r="J567" i="8"/>
  <c r="J569" i="8"/>
  <c r="J571" i="8"/>
  <c r="J573" i="8"/>
  <c r="J575" i="8"/>
  <c r="J577" i="8"/>
  <c r="J579" i="8"/>
  <c r="J581" i="8"/>
  <c r="J583" i="8"/>
  <c r="J585" i="8"/>
  <c r="J587" i="8"/>
  <c r="J589" i="8"/>
  <c r="J591" i="8"/>
  <c r="J593" i="8"/>
  <c r="J595" i="8"/>
  <c r="J597" i="8"/>
  <c r="J599" i="8"/>
  <c r="J210" i="8"/>
  <c r="J208" i="8"/>
  <c r="J19" i="8"/>
  <c r="J134" i="8"/>
  <c r="J251" i="8"/>
  <c r="J287" i="8"/>
  <c r="J333" i="8"/>
  <c r="J271" i="8"/>
  <c r="J448" i="8"/>
  <c r="J102" i="8"/>
  <c r="J82" i="8"/>
  <c r="J354" i="8"/>
  <c r="J315" i="8"/>
  <c r="J103" i="8"/>
  <c r="J483" i="8"/>
  <c r="J316" i="8"/>
  <c r="J5" i="8"/>
  <c r="J389" i="8"/>
  <c r="J459" i="8"/>
  <c r="J47" i="8"/>
  <c r="J26" i="8"/>
  <c r="J429" i="8"/>
  <c r="J163" i="8"/>
  <c r="J96" i="8"/>
  <c r="J302" i="8"/>
  <c r="J118" i="8"/>
  <c r="J291" i="8"/>
  <c r="J119" i="8"/>
  <c r="J496" i="8"/>
  <c r="J504" i="8"/>
  <c r="J512" i="8"/>
  <c r="J520" i="8"/>
  <c r="J528" i="8"/>
  <c r="J536" i="8"/>
  <c r="J544" i="8"/>
  <c r="J552" i="8"/>
  <c r="J560" i="8"/>
  <c r="J568" i="8"/>
  <c r="J576" i="8"/>
  <c r="J584" i="8"/>
  <c r="J592" i="8"/>
  <c r="J500" i="8"/>
  <c r="J508" i="8"/>
  <c r="J516" i="8"/>
  <c r="J524" i="8"/>
  <c r="J532" i="8"/>
  <c r="J540" i="8"/>
  <c r="J548" i="8"/>
  <c r="J556" i="8"/>
  <c r="J564" i="8"/>
  <c r="J572" i="8"/>
  <c r="J580" i="8"/>
  <c r="J588" i="8"/>
  <c r="J596" i="8"/>
  <c r="J31" i="8"/>
  <c r="J387" i="8"/>
  <c r="J17" i="8"/>
  <c r="J250" i="8"/>
  <c r="J296" i="8"/>
  <c r="J366" i="8"/>
  <c r="J176" i="8"/>
  <c r="J319" i="8"/>
  <c r="J16" i="8"/>
  <c r="J484" i="8"/>
  <c r="J254" i="8"/>
  <c r="J257" i="8"/>
  <c r="J299" i="8"/>
  <c r="J426" i="8"/>
  <c r="J62" i="8"/>
  <c r="J421" i="8"/>
  <c r="J42" i="8"/>
  <c r="J294" i="8"/>
  <c r="J284" i="8"/>
  <c r="J90" i="8"/>
  <c r="J303" i="8"/>
  <c r="J411" i="8"/>
  <c r="J441" i="8"/>
  <c r="J253" i="8"/>
  <c r="J72" i="8"/>
  <c r="J477" i="8"/>
  <c r="J297" i="8"/>
  <c r="J130" i="8"/>
  <c r="J174" i="8"/>
  <c r="J66" i="8"/>
  <c r="J156" i="8"/>
  <c r="J292" i="8"/>
  <c r="J20" i="8"/>
  <c r="J317" i="8"/>
  <c r="J30" i="8"/>
  <c r="J474" i="8"/>
  <c r="J95" i="8"/>
  <c r="J173" i="8"/>
  <c r="J236" i="8"/>
  <c r="J480" i="8"/>
  <c r="J154" i="8"/>
  <c r="J307" i="8"/>
  <c r="J384" i="8"/>
  <c r="J247" i="8"/>
  <c r="J191" i="8"/>
  <c r="J363" i="8"/>
  <c r="J151" i="8"/>
  <c r="J204" i="8"/>
  <c r="J246" i="8"/>
  <c r="J479" i="8"/>
  <c r="J165" i="8"/>
  <c r="J311" i="8"/>
  <c r="J335" i="8"/>
  <c r="J125" i="8"/>
  <c r="J321" i="8"/>
  <c r="J348" i="8"/>
  <c r="J326" i="8"/>
  <c r="J385" i="8"/>
  <c r="J161" i="8"/>
  <c r="J383" i="8"/>
  <c r="J432" i="8"/>
  <c r="J453" i="8"/>
  <c r="J23" i="8"/>
  <c r="J313" i="8"/>
  <c r="J159" i="8"/>
  <c r="J359" i="8"/>
  <c r="J286" i="8"/>
  <c r="J281" i="8"/>
  <c r="J203" i="8"/>
  <c r="J261" i="8"/>
  <c r="J12" i="8"/>
  <c r="J265" i="8"/>
  <c r="J488" i="8"/>
  <c r="J209" i="8"/>
  <c r="J230" i="8"/>
  <c r="J235" i="8"/>
  <c r="J378" i="8"/>
  <c r="J128" i="8"/>
  <c r="J375" i="8"/>
  <c r="J475" i="8"/>
  <c r="J405" i="8"/>
  <c r="J398" i="8"/>
  <c r="J472" i="8"/>
  <c r="J105" i="8"/>
  <c r="J419" i="8"/>
  <c r="J347" i="8"/>
  <c r="J330" i="8"/>
  <c r="J293" i="8"/>
  <c r="J320" i="8"/>
  <c r="J49" i="8"/>
  <c r="J360" i="8"/>
  <c r="J341" i="8"/>
  <c r="J289" i="8"/>
  <c r="J469" i="8"/>
  <c r="J399" i="8"/>
  <c r="J113" i="8"/>
  <c r="J410" i="8"/>
  <c r="J312" i="8"/>
  <c r="J141" i="8"/>
  <c r="J182" i="8"/>
  <c r="J32" i="8"/>
  <c r="J115" i="8"/>
  <c r="J237" i="8"/>
  <c r="J143" i="8"/>
  <c r="J126" i="8"/>
  <c r="J260" i="8"/>
  <c r="J412" i="8"/>
  <c r="J272" i="8"/>
  <c r="J57" i="8"/>
  <c r="J70" i="8"/>
  <c r="J28" i="8"/>
  <c r="J52" i="8"/>
  <c r="J367" i="8"/>
  <c r="J381" i="8"/>
  <c r="J188" i="8"/>
  <c r="J35" i="8"/>
  <c r="J301" i="8"/>
  <c r="J427" i="8"/>
  <c r="J444" i="8"/>
  <c r="J445" i="8"/>
  <c r="J379" i="8"/>
  <c r="J71" i="8"/>
  <c r="J314" i="8"/>
  <c r="J431" i="8"/>
  <c r="J184" i="8"/>
  <c r="J358" i="8"/>
  <c r="J117" i="8"/>
  <c r="J388" i="8"/>
  <c r="J212" i="8"/>
  <c r="J216" i="8"/>
  <c r="J350" i="8"/>
  <c r="J171" i="8"/>
  <c r="J162" i="8"/>
  <c r="J164" i="8"/>
  <c r="J372" i="8"/>
  <c r="J433" i="8"/>
  <c r="J181" i="8"/>
  <c r="J351" i="8"/>
  <c r="J177" i="8"/>
  <c r="J234" i="8"/>
  <c r="J368" i="8"/>
  <c r="J394" i="8"/>
  <c r="J229" i="8"/>
  <c r="J232" i="8"/>
  <c r="J138" i="8"/>
  <c r="J454" i="8"/>
  <c r="J471" i="8"/>
  <c r="J146" i="8"/>
  <c r="J324" i="8"/>
  <c r="J8" i="8"/>
  <c r="J44" i="8"/>
  <c r="J88" i="8"/>
  <c r="J498" i="8"/>
  <c r="J514" i="8"/>
  <c r="J530" i="8"/>
  <c r="J546" i="8"/>
  <c r="J562" i="8"/>
  <c r="J578" i="8"/>
  <c r="J594" i="8"/>
  <c r="J502" i="8"/>
  <c r="J518" i="8"/>
  <c r="J534" i="8"/>
  <c r="J550" i="8"/>
  <c r="J566" i="8"/>
  <c r="J582" i="8"/>
  <c r="J598" i="8"/>
  <c r="J92" i="8"/>
  <c r="J506" i="8"/>
  <c r="J522" i="8"/>
  <c r="J538" i="8"/>
  <c r="J554" i="8"/>
  <c r="J570" i="8"/>
  <c r="J586" i="8"/>
  <c r="J202" i="8"/>
  <c r="J195" i="8"/>
  <c r="J305" i="8"/>
  <c r="J323" i="8"/>
  <c r="J343" i="8"/>
  <c r="J241" i="8"/>
  <c r="J158" i="8"/>
  <c r="J249" i="8"/>
  <c r="J258" i="8"/>
  <c r="J58" i="8"/>
  <c r="J21" i="8"/>
  <c r="J485" i="8"/>
  <c r="J83" i="8"/>
  <c r="J100" i="8"/>
  <c r="J81" i="8"/>
  <c r="J22" i="8"/>
  <c r="J3" i="8"/>
  <c r="J404" i="8"/>
  <c r="J460" i="8"/>
  <c r="J462" i="8"/>
  <c r="J38" i="8"/>
  <c r="J65" i="8"/>
  <c r="J205" i="8"/>
  <c r="J278" i="8"/>
  <c r="J395" i="8"/>
  <c r="J434" i="8"/>
  <c r="J168" i="8"/>
  <c r="J121" i="8"/>
  <c r="J270" i="8"/>
  <c r="J418" i="8"/>
  <c r="J470" i="8"/>
  <c r="J306" i="8"/>
  <c r="J256" i="8"/>
  <c r="J451" i="8"/>
  <c r="J409" i="8"/>
  <c r="J490" i="8"/>
  <c r="J14" i="8"/>
  <c r="J266" i="8"/>
  <c r="J87" i="8"/>
  <c r="J336" i="8"/>
  <c r="J169" i="8"/>
  <c r="J211" i="8"/>
  <c r="J263" i="8"/>
  <c r="J248" i="8"/>
  <c r="J298" i="8"/>
  <c r="J408" i="8"/>
  <c r="J238" i="8"/>
  <c r="J338" i="8"/>
  <c r="J386" i="8"/>
  <c r="J41" i="8"/>
  <c r="J450" i="8"/>
  <c r="J492" i="8"/>
  <c r="J396" i="8"/>
  <c r="J4" i="8"/>
  <c r="J390" i="8"/>
  <c r="J318" i="8"/>
  <c r="J167" i="8"/>
  <c r="J452" i="8"/>
  <c r="J110" i="8"/>
  <c r="J380" i="8"/>
  <c r="J76" i="8"/>
  <c r="J63" i="8"/>
  <c r="J59" i="8"/>
  <c r="J9" i="8"/>
  <c r="J15" i="8"/>
  <c r="J2" i="8"/>
  <c r="J50" i="8"/>
  <c r="J361" i="8"/>
  <c r="J89" i="8"/>
  <c r="J219" i="8"/>
  <c r="J255" i="8"/>
  <c r="J285" i="8"/>
  <c r="J413" i="8"/>
  <c r="J123" i="8"/>
  <c r="J373" i="8"/>
  <c r="J325" i="8"/>
  <c r="J10" i="8"/>
  <c r="J223" i="8"/>
  <c r="J422" i="8"/>
  <c r="J201" i="8"/>
  <c r="J101" i="8"/>
  <c r="J149" i="8"/>
  <c r="J155" i="8"/>
  <c r="J183" i="8"/>
  <c r="J64" i="8"/>
  <c r="J224" i="8"/>
  <c r="J417" i="8"/>
  <c r="J464" i="8"/>
  <c r="J374" i="8"/>
  <c r="J437" i="8"/>
  <c r="J446" i="8"/>
  <c r="J109" i="8"/>
  <c r="J198" i="8"/>
  <c r="J252" i="8"/>
  <c r="J344" i="8"/>
  <c r="J356" i="8"/>
  <c r="J369" i="8"/>
  <c r="J7" i="8"/>
  <c r="J91" i="8"/>
  <c r="J153" i="8"/>
  <c r="J193" i="8"/>
  <c r="J245" i="8"/>
  <c r="J264" i="8"/>
  <c r="J406" i="8"/>
  <c r="J135" i="8"/>
  <c r="J194" i="8"/>
  <c r="J262" i="8"/>
  <c r="J214" i="8"/>
  <c r="J328" i="8"/>
  <c r="J443" i="8"/>
  <c r="J166" i="8"/>
  <c r="J438" i="8"/>
  <c r="J145" i="8"/>
  <c r="J226" i="8"/>
  <c r="J280" i="8"/>
  <c r="J468" i="8"/>
  <c r="J337" i="8"/>
  <c r="J407" i="8"/>
  <c r="J449" i="8"/>
  <c r="J259" i="8"/>
  <c r="J172" i="8"/>
  <c r="J67" i="8"/>
  <c r="J6" i="8"/>
  <c r="J243" i="8"/>
  <c r="J244" i="8"/>
  <c r="J45" i="8"/>
  <c r="J139" i="8"/>
  <c r="J13" i="8"/>
  <c r="J465" i="8"/>
  <c r="J309" i="8"/>
  <c r="J295" i="8"/>
  <c r="J416" i="8"/>
  <c r="J61" i="8"/>
  <c r="J436" i="8"/>
  <c r="J27" i="8"/>
  <c r="J276" i="8"/>
  <c r="J392" i="8"/>
  <c r="J420" i="8"/>
  <c r="J466" i="8"/>
  <c r="J478" i="8"/>
  <c r="J46" i="8"/>
  <c r="J34" i="8"/>
  <c r="J157" i="8"/>
  <c r="J133" i="8"/>
  <c r="J439" i="8"/>
  <c r="J185" i="8"/>
  <c r="J131" i="8"/>
  <c r="J206" i="8"/>
  <c r="J25" i="8"/>
  <c r="J24" i="8"/>
  <c r="J137" i="8"/>
  <c r="J51" i="8"/>
  <c r="J56" i="8"/>
  <c r="J283" i="8"/>
  <c r="J442" i="8"/>
  <c r="J170" i="8"/>
  <c r="J74" i="8"/>
  <c r="J357" i="8"/>
  <c r="J69" i="8"/>
  <c r="J215" i="8"/>
  <c r="J331" i="8"/>
  <c r="J382" i="8"/>
  <c r="J120" i="8"/>
  <c r="J233" i="8"/>
  <c r="J227" i="8"/>
  <c r="J424" i="8"/>
  <c r="J425" i="8"/>
  <c r="J463" i="8"/>
  <c r="J279" i="8"/>
  <c r="J349" i="8"/>
  <c r="J288" i="8"/>
  <c r="J98" i="8"/>
  <c r="J376" i="8"/>
  <c r="J430" i="8"/>
  <c r="J192" i="8"/>
  <c r="J79" i="8"/>
  <c r="J48" i="8"/>
  <c r="J18" i="8"/>
  <c r="J179" i="8"/>
  <c r="J455" i="8"/>
  <c r="J482" i="8"/>
  <c r="J491" i="8"/>
  <c r="J108" i="8"/>
  <c r="J239" i="8"/>
  <c r="J277" i="8"/>
  <c r="J489" i="8"/>
  <c r="J440" i="8"/>
  <c r="J144" i="8"/>
  <c r="J187" i="8"/>
  <c r="J327" i="8"/>
  <c r="J267" i="8"/>
  <c r="J329" i="8"/>
  <c r="J332" i="8"/>
  <c r="J481" i="8"/>
  <c r="J231" i="8"/>
  <c r="J308" i="8"/>
  <c r="J435" i="8"/>
  <c r="J228" i="8"/>
  <c r="J487" i="8"/>
  <c r="J221" i="8"/>
  <c r="J268" i="8"/>
  <c r="J269" i="8"/>
  <c r="J136" i="8"/>
  <c r="J142" i="8"/>
  <c r="J160" i="8"/>
  <c r="J189" i="8"/>
  <c r="J196" i="8"/>
  <c r="J300" i="8"/>
  <c r="J355" i="8"/>
  <c r="J362" i="8"/>
  <c r="J364" i="8"/>
  <c r="J365" i="8"/>
  <c r="J447" i="8"/>
  <c r="J476" i="8"/>
  <c r="J147" i="8"/>
  <c r="J148" i="8"/>
  <c r="J200" i="8"/>
  <c r="J180" i="8"/>
  <c r="J190" i="8"/>
  <c r="J217" i="8"/>
  <c r="J218" i="8"/>
  <c r="J222" i="8"/>
  <c r="J225" i="8"/>
  <c r="J111" i="8"/>
  <c r="J68" i="8"/>
  <c r="J112" i="8"/>
  <c r="J77" i="8"/>
  <c r="J334" i="8"/>
  <c r="J99" i="8"/>
  <c r="J345" i="8"/>
  <c r="J33" i="8"/>
  <c r="J40" i="8"/>
  <c r="J370" i="8"/>
  <c r="J391" i="8"/>
  <c r="J428" i="8"/>
  <c r="J393" i="8"/>
  <c r="J400" i="8"/>
  <c r="J401" i="8"/>
  <c r="J53" i="8"/>
  <c r="J458" i="8"/>
  <c r="J140" i="8"/>
  <c r="J150" i="8"/>
  <c r="J178" i="8"/>
  <c r="J186" i="8"/>
  <c r="J207" i="8"/>
  <c r="J220" i="8"/>
  <c r="J273" i="8"/>
  <c r="J275" i="8"/>
  <c r="J304" i="8"/>
  <c r="J322" i="8"/>
  <c r="J346" i="8"/>
  <c r="J353" i="8"/>
  <c r="J377" i="8"/>
  <c r="J397" i="8"/>
  <c r="J423" i="8"/>
  <c r="J456" i="8"/>
  <c r="J457" i="8"/>
  <c r="J152" i="8"/>
  <c r="J175" i="8"/>
  <c r="J197" i="8"/>
  <c r="J199" i="8"/>
  <c r="J282" i="8"/>
  <c r="J290" i="8"/>
  <c r="J310" i="8"/>
  <c r="J339" i="8"/>
  <c r="J467" i="8"/>
  <c r="J473" i="8"/>
  <c r="J486" i="8"/>
  <c r="J132" i="8"/>
  <c r="J85" i="8"/>
  <c r="J84" i="8"/>
  <c r="J55" i="8"/>
  <c r="J39" i="8"/>
  <c r="J107" i="8"/>
  <c r="J54" i="8"/>
  <c r="J240" i="8"/>
  <c r="J274" i="8"/>
  <c r="J114" i="8"/>
  <c r="J86" i="8"/>
  <c r="J340" i="8"/>
  <c r="J122" i="8"/>
  <c r="J342" i="8"/>
  <c r="J106" i="8"/>
  <c r="J352" i="8"/>
  <c r="J116" i="8"/>
  <c r="J371" i="8"/>
  <c r="J402" i="8"/>
  <c r="J414" i="8"/>
  <c r="J415" i="8"/>
  <c r="J124" i="8"/>
  <c r="J493" i="8"/>
  <c r="J93" i="8"/>
  <c r="J494" i="8"/>
  <c r="J127" i="8"/>
  <c r="J495" i="8"/>
  <c r="J94" i="8"/>
  <c r="J60" i="8"/>
  <c r="J510" i="8"/>
  <c r="J526" i="8"/>
  <c r="J542" i="8"/>
  <c r="J558" i="8"/>
  <c r="J574" i="8"/>
  <c r="J590" i="8"/>
  <c r="I92" i="8"/>
  <c r="I60" i="8"/>
  <c r="I498" i="8"/>
  <c r="I502" i="8"/>
  <c r="I506" i="8"/>
  <c r="I510" i="8"/>
  <c r="I514" i="8"/>
  <c r="I518" i="8"/>
  <c r="I522" i="8"/>
  <c r="I526" i="8"/>
  <c r="I530" i="8"/>
  <c r="I534" i="8"/>
  <c r="I538" i="8"/>
  <c r="I542" i="8"/>
  <c r="I546" i="8"/>
  <c r="I550" i="8"/>
  <c r="I554" i="8"/>
  <c r="I558" i="8"/>
  <c r="I562" i="8"/>
  <c r="I566" i="8"/>
  <c r="I570" i="8"/>
  <c r="I574" i="8"/>
  <c r="I578" i="8"/>
  <c r="I582" i="8"/>
  <c r="I586" i="8"/>
  <c r="I590" i="8"/>
  <c r="I594" i="8"/>
  <c r="I598" i="8"/>
  <c r="I119" i="8"/>
  <c r="I500" i="8"/>
  <c r="I508" i="8"/>
  <c r="I516" i="8"/>
  <c r="I524" i="8"/>
  <c r="I532" i="8"/>
  <c r="I536" i="8"/>
  <c r="I548" i="8"/>
  <c r="I556" i="8"/>
  <c r="I560" i="8"/>
  <c r="I568" i="8"/>
  <c r="I576" i="8"/>
  <c r="I588" i="8"/>
  <c r="I596" i="8"/>
  <c r="I75" i="8"/>
  <c r="I97" i="8"/>
  <c r="I497" i="8"/>
  <c r="I501" i="8"/>
  <c r="I505" i="8"/>
  <c r="I509" i="8"/>
  <c r="I513" i="8"/>
  <c r="I517" i="8"/>
  <c r="I521" i="8"/>
  <c r="I525" i="8"/>
  <c r="I529" i="8"/>
  <c r="I533" i="8"/>
  <c r="I537" i="8"/>
  <c r="I541" i="8"/>
  <c r="I545" i="8"/>
  <c r="I549" i="8"/>
  <c r="I553" i="8"/>
  <c r="I557" i="8"/>
  <c r="I561" i="8"/>
  <c r="I565" i="8"/>
  <c r="I569" i="8"/>
  <c r="I573" i="8"/>
  <c r="I577" i="8"/>
  <c r="I581" i="8"/>
  <c r="I585" i="8"/>
  <c r="I589" i="8"/>
  <c r="I593" i="8"/>
  <c r="I597" i="8"/>
  <c r="I80" i="8"/>
  <c r="I496" i="8"/>
  <c r="I504" i="8"/>
  <c r="I512" i="8"/>
  <c r="I520" i="8"/>
  <c r="I528" i="8"/>
  <c r="I540" i="8"/>
  <c r="I544" i="8"/>
  <c r="I552" i="8"/>
  <c r="I564" i="8"/>
  <c r="I572" i="8"/>
  <c r="I580" i="8"/>
  <c r="I584" i="8"/>
  <c r="I592" i="8"/>
  <c r="I507" i="8"/>
  <c r="I523" i="8"/>
  <c r="I539" i="8"/>
  <c r="I555" i="8"/>
  <c r="I571" i="8"/>
  <c r="I587" i="8"/>
  <c r="I511" i="8"/>
  <c r="I527" i="8"/>
  <c r="I543" i="8"/>
  <c r="I575" i="8"/>
  <c r="I499" i="8"/>
  <c r="I515" i="8"/>
  <c r="I531" i="8"/>
  <c r="I547" i="8"/>
  <c r="I563" i="8"/>
  <c r="I579" i="8"/>
  <c r="I595" i="8"/>
  <c r="I73" i="8"/>
  <c r="I503" i="8"/>
  <c r="I519" i="8"/>
  <c r="I535" i="8"/>
  <c r="I551" i="8"/>
  <c r="I567" i="8"/>
  <c r="I583" i="8"/>
  <c r="I599" i="8"/>
  <c r="I104" i="8"/>
  <c r="I559" i="8"/>
  <c r="I591" i="8"/>
  <c r="I494" i="8"/>
  <c r="I254" i="8"/>
  <c r="I493" i="8"/>
  <c r="I311" i="8"/>
  <c r="I93" i="8"/>
  <c r="H311" i="8"/>
  <c r="H254" i="8"/>
  <c r="H93" i="8"/>
  <c r="H493" i="8"/>
  <c r="H494" i="8"/>
  <c r="I34" i="8"/>
  <c r="I239" i="8"/>
  <c r="I357" i="8"/>
  <c r="I57" i="8"/>
  <c r="I422" i="8"/>
  <c r="I116" i="8"/>
  <c r="I310" i="8"/>
  <c r="I460" i="8"/>
  <c r="I485" i="8"/>
  <c r="H485" i="8"/>
  <c r="H34" i="8"/>
  <c r="H116" i="8"/>
  <c r="H422" i="8"/>
  <c r="H460" i="8"/>
  <c r="H310" i="8"/>
  <c r="H239" i="8"/>
  <c r="H357" i="8"/>
  <c r="H57" i="8"/>
  <c r="G239" i="8"/>
  <c r="G460" i="8"/>
  <c r="G34" i="8"/>
  <c r="G116" i="8"/>
  <c r="G310" i="8"/>
  <c r="G422" i="8"/>
  <c r="G57" i="8"/>
  <c r="G357" i="8"/>
  <c r="F422" i="8"/>
  <c r="F485" i="8"/>
  <c r="F34" i="8"/>
  <c r="F116" i="8"/>
  <c r="F57" i="8"/>
  <c r="F239" i="8"/>
  <c r="F357" i="8"/>
  <c r="F310" i="8"/>
  <c r="F460" i="8"/>
  <c r="F107" i="8"/>
  <c r="F495" i="8"/>
  <c r="F31" i="8"/>
  <c r="E460" i="8"/>
  <c r="E116" i="8"/>
  <c r="E57" i="8"/>
  <c r="E357" i="8"/>
  <c r="E422" i="8"/>
  <c r="E34" i="8"/>
  <c r="E239" i="8"/>
  <c r="E485" i="8"/>
  <c r="E310" i="8"/>
  <c r="E107" i="8"/>
  <c r="E495" i="8"/>
  <c r="E31" i="8"/>
  <c r="D357" i="8"/>
  <c r="D8" i="8"/>
  <c r="D330" i="8"/>
  <c r="D400" i="8"/>
  <c r="D345" i="8"/>
  <c r="D456" i="8"/>
  <c r="D203" i="8"/>
  <c r="D221" i="8"/>
  <c r="D459" i="8"/>
  <c r="D360" i="8"/>
  <c r="D387" i="8"/>
  <c r="D130" i="8"/>
  <c r="D159" i="8"/>
  <c r="D342" i="8"/>
  <c r="D376" i="8"/>
  <c r="D477" i="8"/>
  <c r="D187" i="8"/>
  <c r="D425" i="8"/>
  <c r="D230" i="8"/>
  <c r="D150" i="8"/>
  <c r="D349" i="8"/>
  <c r="D368" i="8"/>
  <c r="D464" i="8"/>
  <c r="D347" i="8"/>
  <c r="D350" i="8"/>
  <c r="D142" i="8"/>
  <c r="D212" i="8"/>
  <c r="D479" i="8"/>
  <c r="D190" i="8"/>
  <c r="D241" i="8"/>
  <c r="D389" i="8"/>
  <c r="D175" i="8"/>
  <c r="D340" i="8"/>
  <c r="D475" i="8"/>
  <c r="D301" i="8"/>
  <c r="D323" i="8"/>
  <c r="D193" i="8"/>
  <c r="D426" i="8"/>
  <c r="D179" i="8"/>
  <c r="D309" i="8"/>
  <c r="D284" i="8"/>
  <c r="D17" i="8"/>
  <c r="D214" i="8"/>
  <c r="D287" i="8"/>
  <c r="D303" i="8"/>
  <c r="D396" i="8"/>
  <c r="D228" i="8"/>
  <c r="D278" i="8"/>
  <c r="D418" i="8"/>
  <c r="D250" i="8"/>
  <c r="D258" i="8"/>
  <c r="D337" i="8"/>
  <c r="D218" i="8"/>
  <c r="D50" i="8"/>
  <c r="D141" i="8"/>
  <c r="D308" i="8"/>
  <c r="D124" i="8"/>
  <c r="D325" i="8"/>
  <c r="D336" i="8"/>
  <c r="D105" i="8"/>
  <c r="D402" i="8"/>
  <c r="D298" i="8"/>
  <c r="D240" i="8"/>
  <c r="D183" i="8"/>
  <c r="D306" i="8"/>
  <c r="D491" i="8"/>
  <c r="D198" i="8"/>
  <c r="D468" i="8"/>
  <c r="D427" i="8"/>
  <c r="D231" i="8"/>
  <c r="D386" i="8"/>
  <c r="D353" i="8"/>
  <c r="D83" i="8"/>
  <c r="D365" i="8"/>
  <c r="D392" i="8"/>
  <c r="D270" i="8"/>
  <c r="D470" i="8"/>
  <c r="D172" i="8"/>
  <c r="D123" i="8"/>
  <c r="D210" i="8"/>
  <c r="D125" i="8"/>
  <c r="D371" i="8"/>
  <c r="D319" i="8"/>
  <c r="D206" i="8"/>
  <c r="D449" i="8"/>
  <c r="D152" i="8"/>
  <c r="D292" i="8"/>
  <c r="D300" i="8"/>
  <c r="D173" i="8"/>
  <c r="D338" i="8"/>
  <c r="D451" i="8"/>
  <c r="D196" i="8"/>
  <c r="D384" i="8"/>
  <c r="D375" i="8"/>
  <c r="D408" i="8"/>
  <c r="D361" i="8"/>
  <c r="D27" i="8"/>
  <c r="D120" i="8"/>
  <c r="D132" i="8"/>
  <c r="D233" i="8"/>
  <c r="D140" i="8"/>
  <c r="D197" i="8"/>
  <c r="D262" i="8"/>
  <c r="D492" i="8"/>
  <c r="D344" i="8"/>
  <c r="D388" i="8"/>
  <c r="D180" i="8"/>
  <c r="D377" i="8"/>
  <c r="D222" i="8"/>
  <c r="D59" i="8"/>
  <c r="D320" i="8"/>
  <c r="D367" i="8"/>
  <c r="D245" i="8"/>
  <c r="D440" i="8"/>
  <c r="D469" i="8"/>
  <c r="D269" i="8"/>
  <c r="D420" i="8"/>
  <c r="D326" i="8"/>
  <c r="D483" i="8"/>
  <c r="D204" i="8"/>
  <c r="D158" i="8"/>
  <c r="D412" i="8"/>
  <c r="D126" i="8"/>
  <c r="D48" i="8"/>
  <c r="D437" i="8"/>
  <c r="D484" i="8"/>
  <c r="D169" i="8"/>
  <c r="D255" i="8"/>
  <c r="D390" i="8"/>
  <c r="D249" i="8"/>
  <c r="D280" i="8"/>
  <c r="D322" i="8"/>
  <c r="D317" i="8"/>
  <c r="D41" i="8"/>
  <c r="D415" i="8"/>
  <c r="D486" i="8"/>
  <c r="D211" i="8"/>
  <c r="D438" i="8"/>
  <c r="D146" i="8"/>
  <c r="D383" i="8"/>
  <c r="D282" i="8"/>
  <c r="D441" i="8"/>
  <c r="D316" i="8"/>
  <c r="D410" i="8"/>
  <c r="D481" i="8"/>
  <c r="D145" i="8"/>
  <c r="D225" i="8"/>
  <c r="D442" i="8"/>
  <c r="D144" i="8"/>
  <c r="D476" i="8"/>
  <c r="D191" i="8"/>
  <c r="D85" i="8"/>
  <c r="D77" i="8"/>
  <c r="D271" i="8"/>
  <c r="D215" i="8"/>
  <c r="D363" i="8"/>
  <c r="D11" i="8"/>
  <c r="D480" i="8"/>
  <c r="D474" i="8"/>
  <c r="D194" i="8"/>
  <c r="D421" i="8"/>
  <c r="D355" i="8"/>
  <c r="D334" i="8"/>
  <c r="D90" i="8"/>
  <c r="D351" i="8"/>
  <c r="D452" i="8"/>
  <c r="D114" i="8"/>
  <c r="D139" i="8"/>
  <c r="D66" i="8"/>
  <c r="D458" i="8"/>
  <c r="D128" i="8"/>
  <c r="D61" i="8"/>
  <c r="D217" i="8"/>
  <c r="D444" i="8"/>
  <c r="D224" i="8"/>
  <c r="D445" i="8"/>
  <c r="D343" i="8"/>
  <c r="D153" i="8"/>
  <c r="D168" i="8"/>
  <c r="D133" i="8"/>
  <c r="D352" i="8"/>
  <c r="D489" i="8"/>
  <c r="D297" i="8"/>
  <c r="D246" i="8"/>
  <c r="D318" i="8"/>
  <c r="D143" i="8"/>
  <c r="D348" i="8"/>
  <c r="D391" i="8"/>
  <c r="D176" i="8"/>
  <c r="D184" i="8"/>
  <c r="D181" i="8"/>
  <c r="D431" i="8"/>
  <c r="D461" i="8"/>
  <c r="D291" i="8"/>
  <c r="D208" i="8"/>
  <c r="D285" i="8"/>
  <c r="D290" i="8"/>
  <c r="D20" i="8"/>
  <c r="D419" i="8"/>
  <c r="D294" i="8"/>
  <c r="D253" i="8"/>
  <c r="D103" i="8"/>
  <c r="D134" i="8"/>
  <c r="D313" i="8"/>
  <c r="D202" i="8"/>
  <c r="D272" i="8"/>
  <c r="D268" i="8"/>
  <c r="D315" i="8"/>
  <c r="D99" i="8"/>
  <c r="D433" i="8"/>
  <c r="D199" i="8"/>
  <c r="D216" i="8"/>
  <c r="D275" i="8"/>
  <c r="D201" i="8"/>
  <c r="D229" i="8"/>
  <c r="D13" i="8"/>
  <c r="D393" i="8"/>
  <c r="D354" i="8"/>
  <c r="D395" i="8"/>
  <c r="D466" i="8"/>
  <c r="D432" i="8"/>
  <c r="D405" i="8"/>
  <c r="D259" i="8"/>
  <c r="D378" i="8"/>
  <c r="D453" i="8"/>
  <c r="D165" i="8"/>
  <c r="D136" i="8"/>
  <c r="D473" i="8"/>
  <c r="D439" i="8"/>
  <c r="D281" i="8"/>
  <c r="D236" i="8"/>
  <c r="D296" i="8"/>
  <c r="D257" i="8"/>
  <c r="D416" i="8"/>
  <c r="D44" i="8"/>
  <c r="D163" i="8"/>
  <c r="D382" i="8"/>
  <c r="D370" i="8"/>
  <c r="D101" i="8"/>
  <c r="D188" i="8"/>
  <c r="D84" i="8"/>
  <c r="D482" i="8"/>
  <c r="D299" i="8"/>
  <c r="D189" i="8"/>
  <c r="D234" i="8"/>
  <c r="D362" i="8"/>
  <c r="D115" i="8"/>
  <c r="D170" i="8"/>
  <c r="D149" i="8"/>
  <c r="D279" i="8"/>
  <c r="D465" i="8"/>
  <c r="D185" i="8"/>
  <c r="D327" i="8"/>
  <c r="D177" i="8"/>
  <c r="D248" i="8"/>
  <c r="D385" i="8"/>
  <c r="D380" i="8"/>
  <c r="D335" i="8"/>
  <c r="D109" i="8"/>
  <c r="D160" i="8"/>
  <c r="D235" i="8"/>
  <c r="D200" i="8"/>
  <c r="D161" i="8"/>
  <c r="D424" i="8"/>
  <c r="D220" i="8"/>
  <c r="D409" i="8"/>
  <c r="D369" i="8"/>
  <c r="D403" i="8"/>
  <c r="D307" i="8"/>
  <c r="D267" i="8"/>
  <c r="D406" i="8"/>
  <c r="D195" i="8"/>
  <c r="D399" i="8"/>
  <c r="D69" i="8"/>
  <c r="D404" i="8"/>
  <c r="F350" i="8"/>
  <c r="F190" i="8"/>
  <c r="F389" i="8"/>
  <c r="F141" i="8"/>
  <c r="F287" i="8"/>
  <c r="F155" i="8"/>
  <c r="F8" i="8"/>
  <c r="F330" i="8"/>
  <c r="F400" i="8"/>
  <c r="F345" i="8"/>
  <c r="F397" i="8"/>
  <c r="F15" i="8"/>
  <c r="F456" i="8"/>
  <c r="F203" i="8"/>
  <c r="F221" i="8"/>
  <c r="F459" i="8"/>
  <c r="F360" i="8"/>
  <c r="F387" i="8"/>
  <c r="F130" i="8"/>
  <c r="F159" i="8"/>
  <c r="F342" i="8"/>
  <c r="F376" i="8"/>
  <c r="F78" i="8"/>
  <c r="F477" i="8"/>
  <c r="F329" i="8"/>
  <c r="F434" i="8"/>
  <c r="F187" i="8"/>
  <c r="F331" i="8"/>
  <c r="F425" i="8"/>
  <c r="F30" i="8"/>
  <c r="F230" i="8"/>
  <c r="F150" i="8"/>
  <c r="F349" i="8"/>
  <c r="F368" i="8"/>
  <c r="F464" i="8"/>
  <c r="F142" i="8"/>
  <c r="F35" i="8"/>
  <c r="F212" i="8"/>
  <c r="F479" i="8"/>
  <c r="F241" i="8"/>
  <c r="F42" i="8"/>
  <c r="F250" i="8"/>
  <c r="F258" i="8"/>
  <c r="F337" i="8"/>
  <c r="F218" i="8"/>
  <c r="F347" i="8"/>
  <c r="F414" i="8"/>
  <c r="F301" i="8"/>
  <c r="F323" i="8"/>
  <c r="F193" i="8"/>
  <c r="F426" i="8"/>
  <c r="F309" i="8"/>
  <c r="F284" i="8"/>
  <c r="F17" i="8"/>
  <c r="F192" i="8"/>
  <c r="F175" i="8"/>
  <c r="F340" i="8"/>
  <c r="F147" i="8"/>
  <c r="F475" i="8"/>
  <c r="F278" i="8"/>
  <c r="F303" i="8"/>
  <c r="F396" i="8"/>
  <c r="F228" i="8"/>
  <c r="F214" i="8"/>
  <c r="F51" i="8"/>
  <c r="F14" i="8"/>
  <c r="F308" i="8"/>
  <c r="F49" i="8"/>
  <c r="F124" i="8"/>
  <c r="F50" i="8"/>
  <c r="F364" i="8"/>
  <c r="F336" i="8"/>
  <c r="F454" i="8"/>
  <c r="F105" i="8"/>
  <c r="F402" i="8"/>
  <c r="F298" i="8"/>
  <c r="F490" i="8"/>
  <c r="F179" i="8"/>
  <c r="F240" i="8"/>
  <c r="F183" i="8"/>
  <c r="F306" i="8"/>
  <c r="F418" i="8"/>
  <c r="F468" i="8"/>
  <c r="F427" i="8"/>
  <c r="F231" i="8"/>
  <c r="F26" i="8"/>
  <c r="F386" i="8"/>
  <c r="F353" i="8"/>
  <c r="F125" i="8"/>
  <c r="F371" i="8"/>
  <c r="F319" i="8"/>
  <c r="F206" i="8"/>
  <c r="F198" i="8"/>
  <c r="F83" i="8"/>
  <c r="F365" i="8"/>
  <c r="F392" i="8"/>
  <c r="F470" i="8"/>
  <c r="F18" i="8"/>
  <c r="F325" i="8"/>
  <c r="F172" i="8"/>
  <c r="F123" i="8"/>
  <c r="F210" i="8"/>
  <c r="F112" i="8"/>
  <c r="F197" i="8"/>
  <c r="F320" i="8"/>
  <c r="F118" i="8"/>
  <c r="F367" i="8"/>
  <c r="F245" i="8"/>
  <c r="F440" i="8"/>
  <c r="F469" i="8"/>
  <c r="F269" i="8"/>
  <c r="F420" i="8"/>
  <c r="F152" i="8"/>
  <c r="F292" i="8"/>
  <c r="F300" i="8"/>
  <c r="F173" i="8"/>
  <c r="F338" i="8"/>
  <c r="F451" i="8"/>
  <c r="F196" i="8"/>
  <c r="F384" i="8"/>
  <c r="F375" i="8"/>
  <c r="F361" i="8"/>
  <c r="F82" i="8"/>
  <c r="F487" i="8"/>
  <c r="F270" i="8"/>
  <c r="F295" i="8"/>
  <c r="F27" i="8"/>
  <c r="F113" i="8"/>
  <c r="F120" i="8"/>
  <c r="F132" i="8"/>
  <c r="F233" i="8"/>
  <c r="F491" i="8"/>
  <c r="F449" i="8"/>
  <c r="F262" i="8"/>
  <c r="F492" i="8"/>
  <c r="F344" i="8"/>
  <c r="F388" i="8"/>
  <c r="F59" i="8"/>
  <c r="F140" i="8"/>
  <c r="F5" i="8"/>
  <c r="F145" i="8"/>
  <c r="F225" i="8"/>
  <c r="F442" i="8"/>
  <c r="F21" i="8"/>
  <c r="F144" i="8"/>
  <c r="F476" i="8"/>
  <c r="F191" i="8"/>
  <c r="F180" i="8"/>
  <c r="F377" i="8"/>
  <c r="F222" i="8"/>
  <c r="F483" i="8"/>
  <c r="F326" i="8"/>
  <c r="F3" i="8"/>
  <c r="F204" i="8"/>
  <c r="F158" i="8"/>
  <c r="F412" i="8"/>
  <c r="F126" i="8"/>
  <c r="F48" i="8"/>
  <c r="F437" i="8"/>
  <c r="F251" i="8"/>
  <c r="F390" i="8"/>
  <c r="F232" i="8"/>
  <c r="F450" i="8"/>
  <c r="F438" i="8"/>
  <c r="F54" i="8"/>
  <c r="F146" i="8"/>
  <c r="F6" i="8"/>
  <c r="F383" i="8"/>
  <c r="F282" i="8"/>
  <c r="F283" i="8"/>
  <c r="F408" i="8"/>
  <c r="F481" i="8"/>
  <c r="F441" i="8"/>
  <c r="F94" i="8"/>
  <c r="F486" i="8"/>
  <c r="F271" i="8"/>
  <c r="F12" i="8"/>
  <c r="F215" i="8"/>
  <c r="F363" i="8"/>
  <c r="F11" i="8"/>
  <c r="F480" i="8"/>
  <c r="F249" i="8"/>
  <c r="F25" i="8"/>
  <c r="F280" i="8"/>
  <c r="F322" i="8"/>
  <c r="F317" i="8"/>
  <c r="F41" i="8"/>
  <c r="F446" i="8"/>
  <c r="F316" i="8"/>
  <c r="F484" i="8"/>
  <c r="F169" i="8"/>
  <c r="F164" i="8"/>
  <c r="F255" i="8"/>
  <c r="F205" i="8"/>
  <c r="F139" i="8"/>
  <c r="F66" i="8"/>
  <c r="F79" i="8"/>
  <c r="F458" i="8"/>
  <c r="F415" i="8"/>
  <c r="F455" i="8"/>
  <c r="F77" i="8"/>
  <c r="F217" i="8"/>
  <c r="F444" i="8"/>
  <c r="F39" i="8"/>
  <c r="F224" i="8"/>
  <c r="F445" i="8"/>
  <c r="F343" i="8"/>
  <c r="F55" i="8"/>
  <c r="F355" i="8"/>
  <c r="F334" i="8"/>
  <c r="F90" i="8"/>
  <c r="F253" i="8"/>
  <c r="F103" i="8"/>
  <c r="F134" i="8"/>
  <c r="F313" i="8"/>
  <c r="F153" i="8"/>
  <c r="F114" i="8"/>
  <c r="F265" i="8"/>
  <c r="F489" i="8"/>
  <c r="F297" i="8"/>
  <c r="F246" i="8"/>
  <c r="F318" i="8"/>
  <c r="F168" i="8"/>
  <c r="F184" i="8"/>
  <c r="F462" i="8"/>
  <c r="F133" i="8"/>
  <c r="F194" i="8"/>
  <c r="F211" i="8"/>
  <c r="F474" i="8"/>
  <c r="F67" i="8"/>
  <c r="F352" i="8"/>
  <c r="F421" i="8"/>
  <c r="F181" i="8"/>
  <c r="F431" i="8"/>
  <c r="F461" i="8"/>
  <c r="F43" i="8"/>
  <c r="F291" i="8"/>
  <c r="F85" i="8"/>
  <c r="F128" i="8"/>
  <c r="F452" i="8"/>
  <c r="F351" i="8"/>
  <c r="F16" i="8"/>
  <c r="F410" i="8"/>
  <c r="F61" i="8"/>
  <c r="F47" i="8"/>
  <c r="F294" i="8"/>
  <c r="F433" i="8"/>
  <c r="F199" i="8"/>
  <c r="F37" i="8"/>
  <c r="F216" i="8"/>
  <c r="F99" i="8"/>
  <c r="F202" i="8"/>
  <c r="F348" i="8"/>
  <c r="F2" i="8"/>
  <c r="F354" i="8"/>
  <c r="F395" i="8"/>
  <c r="F466" i="8"/>
  <c r="F432" i="8"/>
  <c r="F208" i="8"/>
  <c r="F71" i="8"/>
  <c r="F285" i="8"/>
  <c r="F143" i="8"/>
  <c r="F290" i="8"/>
  <c r="F453" i="8"/>
  <c r="F20" i="8"/>
  <c r="F272" i="8"/>
  <c r="F391" i="8"/>
  <c r="F165" i="8"/>
  <c r="F136" i="8"/>
  <c r="F419" i="8"/>
  <c r="F268" i="8"/>
  <c r="F176" i="8"/>
  <c r="F473" i="8"/>
  <c r="F439" i="8"/>
  <c r="F281" i="8"/>
  <c r="F236" i="8"/>
  <c r="F296" i="8"/>
  <c r="F416" i="8"/>
  <c r="F44" i="8"/>
  <c r="F108" i="8"/>
  <c r="F315" i="8"/>
  <c r="F163" i="8"/>
  <c r="F382" i="8"/>
  <c r="F370" i="8"/>
  <c r="F178" i="8"/>
  <c r="F229" i="8"/>
  <c r="F482" i="8"/>
  <c r="F393" i="8"/>
  <c r="F299" i="8"/>
  <c r="F302" i="8"/>
  <c r="F189" i="8"/>
  <c r="F234" i="8"/>
  <c r="F362" i="8"/>
  <c r="F115" i="8"/>
  <c r="F378" i="8"/>
  <c r="F162" i="8"/>
  <c r="F100" i="8"/>
  <c r="F279" i="8"/>
  <c r="F38" i="8"/>
  <c r="F72" i="8"/>
  <c r="F465" i="8"/>
  <c r="F32" i="8"/>
  <c r="F185" i="8"/>
  <c r="F101" i="8"/>
  <c r="F257" i="8"/>
  <c r="F84" i="8"/>
  <c r="F275" i="8"/>
  <c r="F385" i="8"/>
  <c r="F380" i="8"/>
  <c r="F335" i="8"/>
  <c r="F86" i="8"/>
  <c r="F109" i="8"/>
  <c r="F160" i="8"/>
  <c r="F235" i="8"/>
  <c r="F405" i="8"/>
  <c r="F201" i="8"/>
  <c r="F188" i="8"/>
  <c r="F248" i="8"/>
  <c r="F399" i="8"/>
  <c r="F69" i="8"/>
  <c r="F7" i="8"/>
  <c r="F195" i="8"/>
  <c r="F327" i="8"/>
  <c r="F200" i="8"/>
  <c r="F10" i="8"/>
  <c r="F58" i="8"/>
  <c r="F403" i="8"/>
  <c r="F307" i="8"/>
  <c r="F267" i="8"/>
  <c r="F89" i="8"/>
  <c r="F220" i="8"/>
  <c r="F409" i="8"/>
  <c r="F369" i="8"/>
  <c r="F56" i="8"/>
  <c r="F149" i="8"/>
  <c r="F339" i="8"/>
  <c r="F259" i="8"/>
  <c r="F424" i="8"/>
  <c r="F177" i="8"/>
  <c r="F76" i="8"/>
  <c r="F64" i="8"/>
  <c r="F95" i="8"/>
  <c r="F13" i="8"/>
  <c r="F161" i="8"/>
  <c r="F263" i="8"/>
  <c r="F170" i="8"/>
  <c r="F81" i="8"/>
  <c r="F406" i="8"/>
  <c r="F40" i="8"/>
  <c r="F404" i="8"/>
  <c r="G350" i="8"/>
  <c r="G190" i="8"/>
  <c r="G389" i="8"/>
  <c r="G141" i="8"/>
  <c r="G287" i="8"/>
  <c r="G155" i="8"/>
  <c r="G8" i="8"/>
  <c r="G330" i="8"/>
  <c r="G400" i="8"/>
  <c r="G345" i="8"/>
  <c r="G397" i="8"/>
  <c r="G15" i="8"/>
  <c r="G456" i="8"/>
  <c r="G203" i="8"/>
  <c r="G221" i="8"/>
  <c r="G459" i="8"/>
  <c r="G360" i="8"/>
  <c r="G342" i="8"/>
  <c r="G387" i="8"/>
  <c r="G329" i="8"/>
  <c r="G175" i="8"/>
  <c r="G340" i="8"/>
  <c r="G475" i="8"/>
  <c r="G301" i="8"/>
  <c r="G414" i="8"/>
  <c r="G376" i="8"/>
  <c r="G78" i="8"/>
  <c r="G187" i="8"/>
  <c r="G331" i="8"/>
  <c r="G425" i="8"/>
  <c r="G230" i="8"/>
  <c r="G477" i="8"/>
  <c r="G150" i="8"/>
  <c r="G349" i="8"/>
  <c r="G368" i="8"/>
  <c r="G464" i="8"/>
  <c r="G347" i="8"/>
  <c r="G130" i="8"/>
  <c r="G434" i="8"/>
  <c r="G159" i="8"/>
  <c r="G142" i="8"/>
  <c r="G35" i="8"/>
  <c r="G212" i="8"/>
  <c r="G479" i="8"/>
  <c r="G42" i="8"/>
  <c r="G250" i="8"/>
  <c r="G258" i="8"/>
  <c r="G337" i="8"/>
  <c r="G218" i="8"/>
  <c r="G50" i="8"/>
  <c r="G241" i="8"/>
  <c r="G323" i="8"/>
  <c r="G193" i="8"/>
  <c r="G426" i="8"/>
  <c r="G490" i="8"/>
  <c r="G179" i="8"/>
  <c r="G309" i="8"/>
  <c r="G284" i="8"/>
  <c r="G17" i="8"/>
  <c r="G192" i="8"/>
  <c r="G214" i="8"/>
  <c r="G303" i="8"/>
  <c r="G396" i="8"/>
  <c r="G228" i="8"/>
  <c r="G278" i="8"/>
  <c r="G418" i="8"/>
  <c r="G468" i="8"/>
  <c r="G427" i="8"/>
  <c r="G231" i="8"/>
  <c r="G26" i="8"/>
  <c r="G386" i="8"/>
  <c r="G353" i="8"/>
  <c r="G361" i="8"/>
  <c r="G51" i="8"/>
  <c r="G14" i="8"/>
  <c r="G308" i="8"/>
  <c r="G49" i="8"/>
  <c r="G124" i="8"/>
  <c r="G336" i="8"/>
  <c r="G454" i="8"/>
  <c r="G105" i="8"/>
  <c r="G402" i="8"/>
  <c r="G298" i="8"/>
  <c r="G240" i="8"/>
  <c r="G183" i="8"/>
  <c r="G306" i="8"/>
  <c r="G491" i="8"/>
  <c r="G197" i="8"/>
  <c r="G125" i="8"/>
  <c r="G371" i="8"/>
  <c r="G319" i="8"/>
  <c r="G206" i="8"/>
  <c r="G487" i="8"/>
  <c r="G198" i="8"/>
  <c r="G83" i="8"/>
  <c r="G365" i="8"/>
  <c r="G392" i="8"/>
  <c r="G270" i="8"/>
  <c r="G470" i="8"/>
  <c r="G59" i="8"/>
  <c r="G23" i="8"/>
  <c r="G152" i="8"/>
  <c r="G320" i="8"/>
  <c r="G18" i="8"/>
  <c r="G325" i="8"/>
  <c r="G210" i="8"/>
  <c r="G118" i="8"/>
  <c r="G367" i="8"/>
  <c r="G245" i="8"/>
  <c r="G440" i="8"/>
  <c r="G469" i="8"/>
  <c r="G269" i="8"/>
  <c r="G420" i="8"/>
  <c r="G450" i="8"/>
  <c r="G326" i="8"/>
  <c r="G483" i="8"/>
  <c r="G292" i="8"/>
  <c r="G300" i="8"/>
  <c r="G173" i="8"/>
  <c r="G338" i="8"/>
  <c r="G451" i="8"/>
  <c r="G196" i="8"/>
  <c r="G384" i="8"/>
  <c r="G375" i="8"/>
  <c r="G251" i="8"/>
  <c r="G408" i="8"/>
  <c r="G123" i="8"/>
  <c r="G295" i="8"/>
  <c r="G27" i="8"/>
  <c r="G113" i="8"/>
  <c r="G120" i="8"/>
  <c r="G132" i="8"/>
  <c r="G233" i="8"/>
  <c r="G140" i="8"/>
  <c r="G112" i="8"/>
  <c r="G172" i="8"/>
  <c r="G449" i="8"/>
  <c r="G262" i="8"/>
  <c r="G492" i="8"/>
  <c r="G344" i="8"/>
  <c r="G388" i="8"/>
  <c r="G180" i="8"/>
  <c r="G377" i="8"/>
  <c r="G222" i="8"/>
  <c r="G232" i="8"/>
  <c r="G390" i="8"/>
  <c r="G481" i="8"/>
  <c r="G5" i="8"/>
  <c r="G145" i="8"/>
  <c r="G225" i="8"/>
  <c r="G442" i="8"/>
  <c r="G144" i="8"/>
  <c r="G476" i="8"/>
  <c r="G191" i="8"/>
  <c r="G85" i="8"/>
  <c r="G164" i="8"/>
  <c r="G3" i="8"/>
  <c r="G204" i="8"/>
  <c r="G158" i="8"/>
  <c r="G412" i="8"/>
  <c r="G213" i="8"/>
  <c r="G126" i="8"/>
  <c r="G48" i="8"/>
  <c r="G437" i="8"/>
  <c r="G484" i="8"/>
  <c r="G94" i="8"/>
  <c r="G169" i="8"/>
  <c r="G255" i="8"/>
  <c r="G249" i="8"/>
  <c r="G25" i="8"/>
  <c r="G280" i="8"/>
  <c r="G322" i="8"/>
  <c r="G317" i="8"/>
  <c r="G446" i="8"/>
  <c r="G415" i="8"/>
  <c r="G486" i="8"/>
  <c r="G205" i="8"/>
  <c r="G211" i="8"/>
  <c r="G438" i="8"/>
  <c r="G54" i="8"/>
  <c r="G146" i="8"/>
  <c r="G6" i="8"/>
  <c r="G383" i="8"/>
  <c r="G282" i="8"/>
  <c r="G283" i="8"/>
  <c r="G441" i="8"/>
  <c r="G455" i="8"/>
  <c r="G316" i="8"/>
  <c r="G217" i="8"/>
  <c r="G444" i="8"/>
  <c r="G39" i="8"/>
  <c r="G224" i="8"/>
  <c r="G445" i="8"/>
  <c r="G343" i="8"/>
  <c r="G153" i="8"/>
  <c r="G168" i="8"/>
  <c r="G133" i="8"/>
  <c r="G352" i="8"/>
  <c r="G271" i="8"/>
  <c r="G12" i="8"/>
  <c r="G215" i="8"/>
  <c r="G363" i="8"/>
  <c r="G11" i="8"/>
  <c r="G480" i="8"/>
  <c r="G474" i="8"/>
  <c r="G410" i="8"/>
  <c r="G55" i="8"/>
  <c r="G355" i="8"/>
  <c r="G334" i="8"/>
  <c r="G90" i="8"/>
  <c r="G351" i="8"/>
  <c r="G452" i="8"/>
  <c r="G114" i="8"/>
  <c r="G184" i="8"/>
  <c r="G102" i="8"/>
  <c r="G47" i="8"/>
  <c r="G139" i="8"/>
  <c r="G66" i="8"/>
  <c r="G79" i="8"/>
  <c r="G458" i="8"/>
  <c r="G128" i="8"/>
  <c r="G61" i="8"/>
  <c r="G16" i="8"/>
  <c r="G67" i="8"/>
  <c r="G253" i="8"/>
  <c r="G103" i="8"/>
  <c r="G134" i="8"/>
  <c r="G313" i="8"/>
  <c r="G202" i="8"/>
  <c r="G272" i="8"/>
  <c r="G268" i="8"/>
  <c r="G265" i="8"/>
  <c r="G489" i="8"/>
  <c r="G297" i="8"/>
  <c r="G246" i="8"/>
  <c r="G318" i="8"/>
  <c r="G143" i="8"/>
  <c r="G194" i="8"/>
  <c r="G421" i="8"/>
  <c r="G181" i="8"/>
  <c r="G431" i="8"/>
  <c r="G461" i="8"/>
  <c r="G291" i="8"/>
  <c r="G453" i="8"/>
  <c r="G136" i="8"/>
  <c r="G416" i="8"/>
  <c r="G354" i="8"/>
  <c r="G208" i="8"/>
  <c r="G71" i="8"/>
  <c r="G28" i="8"/>
  <c r="G285" i="8"/>
  <c r="G290" i="8"/>
  <c r="G20" i="8"/>
  <c r="G419" i="8"/>
  <c r="G294" i="8"/>
  <c r="G433" i="8"/>
  <c r="G165" i="8"/>
  <c r="G108" i="8"/>
  <c r="G315" i="8"/>
  <c r="G163" i="8"/>
  <c r="G382" i="8"/>
  <c r="G370" i="8"/>
  <c r="G101" i="8"/>
  <c r="G188" i="8"/>
  <c r="G84" i="8"/>
  <c r="G279" i="8"/>
  <c r="G199" i="8"/>
  <c r="G216" i="8"/>
  <c r="G275" i="8"/>
  <c r="G201" i="8"/>
  <c r="G99" i="8"/>
  <c r="G348" i="8"/>
  <c r="G2" i="8"/>
  <c r="G395" i="8"/>
  <c r="G466" i="8"/>
  <c r="G432" i="8"/>
  <c r="G405" i="8"/>
  <c r="G259" i="8"/>
  <c r="G378" i="8"/>
  <c r="G391" i="8"/>
  <c r="G176" i="8"/>
  <c r="G473" i="8"/>
  <c r="G439" i="8"/>
  <c r="G281" i="8"/>
  <c r="G236" i="8"/>
  <c r="G296" i="8"/>
  <c r="G257" i="8"/>
  <c r="G162" i="8"/>
  <c r="G482" i="8"/>
  <c r="G424" i="8"/>
  <c r="G44" i="8"/>
  <c r="G13" i="8"/>
  <c r="G89" i="8"/>
  <c r="G220" i="8"/>
  <c r="G409" i="8"/>
  <c r="G369" i="8"/>
  <c r="G56" i="8"/>
  <c r="G58" i="8"/>
  <c r="G263" i="8"/>
  <c r="G403" i="8"/>
  <c r="G229" i="8"/>
  <c r="G393" i="8"/>
  <c r="G299" i="8"/>
  <c r="G302" i="8"/>
  <c r="G189" i="8"/>
  <c r="G234" i="8"/>
  <c r="G362" i="8"/>
  <c r="G115" i="8"/>
  <c r="G170" i="8"/>
  <c r="G149" i="8"/>
  <c r="G81" i="8"/>
  <c r="G406" i="8"/>
  <c r="G404" i="8"/>
  <c r="G38" i="8"/>
  <c r="G72" i="8"/>
  <c r="G465" i="8"/>
  <c r="G32" i="8"/>
  <c r="G185" i="8"/>
  <c r="G327" i="8"/>
  <c r="G177" i="8"/>
  <c r="G248" i="8"/>
  <c r="G76" i="8"/>
  <c r="G472" i="8"/>
  <c r="G385" i="8"/>
  <c r="G380" i="8"/>
  <c r="G335" i="8"/>
  <c r="G86" i="8"/>
  <c r="G109" i="8"/>
  <c r="G160" i="8"/>
  <c r="G235" i="8"/>
  <c r="G200" i="8"/>
  <c r="G161" i="8"/>
  <c r="G10" i="8"/>
  <c r="G40" i="8"/>
  <c r="G69" i="8"/>
  <c r="G399" i="8"/>
  <c r="G307" i="8"/>
  <c r="G267" i="8"/>
  <c r="G339" i="8"/>
  <c r="G64" i="8"/>
  <c r="G95" i="8"/>
  <c r="G7" i="8"/>
  <c r="G195" i="8"/>
  <c r="H342" i="8"/>
  <c r="H376" i="8"/>
  <c r="H78" i="8"/>
  <c r="H329" i="8"/>
  <c r="H434" i="8"/>
  <c r="H350" i="8"/>
  <c r="H190" i="8"/>
  <c r="H389" i="8"/>
  <c r="H141" i="8"/>
  <c r="H287" i="8"/>
  <c r="H155" i="8"/>
  <c r="H8" i="8"/>
  <c r="H330" i="8"/>
  <c r="H400" i="8"/>
  <c r="H345" i="8"/>
  <c r="H397" i="8"/>
  <c r="H15" i="8"/>
  <c r="H456" i="8"/>
  <c r="H203" i="8"/>
  <c r="H221" i="8"/>
  <c r="H459" i="8"/>
  <c r="H360" i="8"/>
  <c r="H387" i="8"/>
  <c r="H130" i="8"/>
  <c r="H159" i="8"/>
  <c r="H241" i="8"/>
  <c r="H175" i="8"/>
  <c r="H340" i="8"/>
  <c r="H147" i="8"/>
  <c r="H475" i="8"/>
  <c r="H301" i="8"/>
  <c r="H187" i="8"/>
  <c r="H331" i="8"/>
  <c r="H425" i="8"/>
  <c r="H30" i="8"/>
  <c r="H150" i="8"/>
  <c r="H349" i="8"/>
  <c r="H368" i="8"/>
  <c r="H464" i="8"/>
  <c r="H303" i="8"/>
  <c r="H396" i="8"/>
  <c r="H228" i="8"/>
  <c r="H230" i="8"/>
  <c r="H347" i="8"/>
  <c r="H42" i="8"/>
  <c r="H414" i="8"/>
  <c r="H250" i="8"/>
  <c r="H258" i="8"/>
  <c r="H337" i="8"/>
  <c r="H142" i="8"/>
  <c r="H35" i="8"/>
  <c r="H212" i="8"/>
  <c r="H479" i="8"/>
  <c r="H323" i="8"/>
  <c r="H193" i="8"/>
  <c r="H426" i="8"/>
  <c r="H490" i="8"/>
  <c r="H278" i="8"/>
  <c r="H468" i="8"/>
  <c r="H427" i="8"/>
  <c r="H231" i="8"/>
  <c r="H26" i="8"/>
  <c r="H386" i="8"/>
  <c r="H214" i="8"/>
  <c r="H50" i="8"/>
  <c r="H51" i="8"/>
  <c r="H14" i="8"/>
  <c r="H308" i="8"/>
  <c r="H49" i="8"/>
  <c r="H124" i="8"/>
  <c r="H364" i="8"/>
  <c r="H309" i="8"/>
  <c r="H284" i="8"/>
  <c r="H17" i="8"/>
  <c r="H218" i="8"/>
  <c r="H179" i="8"/>
  <c r="H336" i="8"/>
  <c r="H454" i="8"/>
  <c r="H105" i="8"/>
  <c r="H192" i="8"/>
  <c r="H418" i="8"/>
  <c r="H240" i="8"/>
  <c r="H183" i="8"/>
  <c r="H306" i="8"/>
  <c r="H491" i="8"/>
  <c r="H198" i="8"/>
  <c r="H59" i="8"/>
  <c r="H23" i="8"/>
  <c r="H152" i="8"/>
  <c r="H197" i="8"/>
  <c r="H402" i="8"/>
  <c r="H353" i="8"/>
  <c r="H125" i="8"/>
  <c r="H371" i="8"/>
  <c r="H319" i="8"/>
  <c r="H206" i="8"/>
  <c r="H83" i="8"/>
  <c r="H365" i="8"/>
  <c r="H392" i="8"/>
  <c r="H361" i="8"/>
  <c r="H470" i="8"/>
  <c r="H172" i="8"/>
  <c r="H449" i="8"/>
  <c r="H262" i="8"/>
  <c r="H492" i="8"/>
  <c r="H344" i="8"/>
  <c r="H388" i="8"/>
  <c r="H180" i="8"/>
  <c r="H377" i="8"/>
  <c r="H320" i="8"/>
  <c r="H18" i="8"/>
  <c r="H325" i="8"/>
  <c r="H210" i="8"/>
  <c r="H118" i="8"/>
  <c r="H367" i="8"/>
  <c r="H245" i="8"/>
  <c r="H440" i="8"/>
  <c r="H469" i="8"/>
  <c r="H269" i="8"/>
  <c r="H420" i="8"/>
  <c r="H298" i="8"/>
  <c r="H292" i="8"/>
  <c r="H300" i="8"/>
  <c r="H173" i="8"/>
  <c r="H338" i="8"/>
  <c r="H451" i="8"/>
  <c r="H196" i="8"/>
  <c r="H384" i="8"/>
  <c r="H375" i="8"/>
  <c r="H123" i="8"/>
  <c r="H82" i="8"/>
  <c r="H487" i="8"/>
  <c r="H270" i="8"/>
  <c r="H295" i="8"/>
  <c r="H27" i="8"/>
  <c r="H113" i="8"/>
  <c r="H120" i="8"/>
  <c r="H132" i="8"/>
  <c r="H112" i="8"/>
  <c r="H408" i="8"/>
  <c r="H438" i="8"/>
  <c r="H54" i="8"/>
  <c r="H146" i="8"/>
  <c r="H6" i="8"/>
  <c r="H383" i="8"/>
  <c r="H282" i="8"/>
  <c r="H283" i="8"/>
  <c r="H441" i="8"/>
  <c r="H140" i="8"/>
  <c r="H481" i="8"/>
  <c r="H222" i="8"/>
  <c r="H483" i="8"/>
  <c r="H5" i="8"/>
  <c r="H145" i="8"/>
  <c r="H225" i="8"/>
  <c r="H442" i="8"/>
  <c r="H21" i="8"/>
  <c r="H144" i="8"/>
  <c r="H476" i="8"/>
  <c r="H326" i="8"/>
  <c r="H87" i="8"/>
  <c r="H232" i="8"/>
  <c r="H249" i="8"/>
  <c r="H25" i="8"/>
  <c r="H280" i="8"/>
  <c r="H322" i="8"/>
  <c r="H317" i="8"/>
  <c r="H41" i="8"/>
  <c r="H446" i="8"/>
  <c r="H233" i="8"/>
  <c r="H450" i="8"/>
  <c r="H77" i="8"/>
  <c r="H217" i="8"/>
  <c r="H444" i="8"/>
  <c r="H39" i="8"/>
  <c r="H224" i="8"/>
  <c r="H445" i="8"/>
  <c r="H343" i="8"/>
  <c r="H153" i="8"/>
  <c r="H191" i="8"/>
  <c r="H486" i="8"/>
  <c r="H85" i="8"/>
  <c r="H211" i="8"/>
  <c r="H484" i="8"/>
  <c r="H169" i="8"/>
  <c r="H410" i="8"/>
  <c r="H164" i="8"/>
  <c r="H255" i="8"/>
  <c r="H55" i="8"/>
  <c r="H355" i="8"/>
  <c r="H334" i="8"/>
  <c r="H90" i="8"/>
  <c r="H251" i="8"/>
  <c r="H390" i="8"/>
  <c r="H3" i="8"/>
  <c r="H204" i="8"/>
  <c r="H158" i="8"/>
  <c r="H412" i="8"/>
  <c r="H213" i="8"/>
  <c r="H126" i="8"/>
  <c r="H48" i="8"/>
  <c r="H205" i="8"/>
  <c r="H437" i="8"/>
  <c r="H415" i="8"/>
  <c r="H455" i="8"/>
  <c r="H139" i="8"/>
  <c r="H66" i="8"/>
  <c r="H79" i="8"/>
  <c r="H458" i="8"/>
  <c r="H128" i="8"/>
  <c r="H61" i="8"/>
  <c r="H208" i="8"/>
  <c r="H71" i="8"/>
  <c r="H28" i="8"/>
  <c r="H285" i="8"/>
  <c r="H290" i="8"/>
  <c r="H114" i="8"/>
  <c r="H253" i="8"/>
  <c r="H103" i="8"/>
  <c r="H134" i="8"/>
  <c r="H313" i="8"/>
  <c r="H271" i="8"/>
  <c r="H12" i="8"/>
  <c r="H215" i="8"/>
  <c r="H363" i="8"/>
  <c r="H168" i="8"/>
  <c r="H265" i="8"/>
  <c r="H184" i="8"/>
  <c r="H462" i="8"/>
  <c r="H133" i="8"/>
  <c r="H489" i="8"/>
  <c r="H297" i="8"/>
  <c r="H246" i="8"/>
  <c r="H318" i="8"/>
  <c r="H143" i="8"/>
  <c r="H316" i="8"/>
  <c r="H474" i="8"/>
  <c r="H194" i="8"/>
  <c r="H102" i="8"/>
  <c r="H67" i="8"/>
  <c r="H352" i="8"/>
  <c r="H452" i="8"/>
  <c r="H11" i="8"/>
  <c r="H351" i="8"/>
  <c r="H16" i="8"/>
  <c r="H181" i="8"/>
  <c r="H431" i="8"/>
  <c r="H461" i="8"/>
  <c r="H43" i="8"/>
  <c r="H44" i="8"/>
  <c r="H294" i="8"/>
  <c r="H108" i="8"/>
  <c r="H315" i="8"/>
  <c r="H163" i="8"/>
  <c r="H382" i="8"/>
  <c r="H370" i="8"/>
  <c r="H101" i="8"/>
  <c r="H433" i="8"/>
  <c r="H291" i="8"/>
  <c r="H199" i="8"/>
  <c r="H37" i="8"/>
  <c r="H216" i="8"/>
  <c r="H202" i="8"/>
  <c r="H354" i="8"/>
  <c r="H99" i="8"/>
  <c r="H421" i="8"/>
  <c r="H348" i="8"/>
  <c r="H453" i="8"/>
  <c r="H20" i="8"/>
  <c r="H272" i="8"/>
  <c r="H2" i="8"/>
  <c r="H165" i="8"/>
  <c r="H395" i="8"/>
  <c r="H466" i="8"/>
  <c r="H432" i="8"/>
  <c r="H405" i="8"/>
  <c r="H391" i="8"/>
  <c r="H136" i="8"/>
  <c r="H419" i="8"/>
  <c r="H268" i="8"/>
  <c r="H176" i="8"/>
  <c r="H416" i="8"/>
  <c r="H473" i="8"/>
  <c r="H439" i="8"/>
  <c r="H281" i="8"/>
  <c r="H236" i="8"/>
  <c r="H259" i="8"/>
  <c r="H424" i="8"/>
  <c r="H13" i="8"/>
  <c r="H89" i="8"/>
  <c r="H220" i="8"/>
  <c r="H409" i="8"/>
  <c r="H369" i="8"/>
  <c r="H56" i="8"/>
  <c r="H178" i="8"/>
  <c r="H482" i="8"/>
  <c r="H229" i="8"/>
  <c r="H393" i="8"/>
  <c r="H299" i="8"/>
  <c r="H302" i="8"/>
  <c r="H189" i="8"/>
  <c r="H234" i="8"/>
  <c r="H362" i="8"/>
  <c r="H378" i="8"/>
  <c r="H162" i="8"/>
  <c r="H279" i="8"/>
  <c r="H296" i="8"/>
  <c r="H257" i="8"/>
  <c r="H84" i="8"/>
  <c r="H38" i="8"/>
  <c r="H72" i="8"/>
  <c r="H465" i="8"/>
  <c r="H185" i="8"/>
  <c r="H327" i="8"/>
  <c r="H275" i="8"/>
  <c r="H235" i="8"/>
  <c r="H170" i="8"/>
  <c r="H81" i="8"/>
  <c r="H7" i="8"/>
  <c r="H406" i="8"/>
  <c r="H472" i="8"/>
  <c r="H404" i="8"/>
  <c r="H248" i="8"/>
  <c r="H40" i="8"/>
  <c r="H64" i="8"/>
  <c r="H95" i="8"/>
  <c r="H33" i="8"/>
  <c r="H115" i="8"/>
  <c r="H200" i="8"/>
  <c r="H10" i="8"/>
  <c r="H399" i="8"/>
  <c r="H69" i="8"/>
  <c r="H58" i="8"/>
  <c r="H403" i="8"/>
  <c r="H201" i="8"/>
  <c r="H385" i="8"/>
  <c r="H149" i="8"/>
  <c r="H307" i="8"/>
  <c r="H267" i="8"/>
  <c r="H188" i="8"/>
  <c r="H177" i="8"/>
  <c r="H76" i="8"/>
  <c r="H339" i="8"/>
  <c r="H161" i="8"/>
  <c r="H380" i="8"/>
  <c r="H335" i="8"/>
  <c r="H86" i="8"/>
  <c r="H109" i="8"/>
  <c r="H160" i="8"/>
  <c r="H263" i="8"/>
  <c r="H195" i="8"/>
  <c r="I342" i="8"/>
  <c r="I376" i="8"/>
  <c r="I78" i="8"/>
  <c r="I477" i="8"/>
  <c r="I329" i="8"/>
  <c r="I434" i="8"/>
  <c r="I241" i="8"/>
  <c r="I350" i="8"/>
  <c r="I190" i="8"/>
  <c r="I389" i="8"/>
  <c r="I141" i="8"/>
  <c r="I155" i="8"/>
  <c r="I8" i="8"/>
  <c r="I330" i="8"/>
  <c r="I400" i="8"/>
  <c r="I345" i="8"/>
  <c r="I397" i="8"/>
  <c r="I142" i="8"/>
  <c r="I35" i="8"/>
  <c r="I212" i="8"/>
  <c r="I479" i="8"/>
  <c r="I42" i="8"/>
  <c r="I387" i="8"/>
  <c r="I175" i="8"/>
  <c r="I340" i="8"/>
  <c r="I147" i="8"/>
  <c r="I475" i="8"/>
  <c r="I301" i="8"/>
  <c r="I414" i="8"/>
  <c r="I203" i="8"/>
  <c r="I187" i="8"/>
  <c r="I331" i="8"/>
  <c r="I425" i="8"/>
  <c r="I30" i="8"/>
  <c r="I230" i="8"/>
  <c r="I221" i="8"/>
  <c r="I456" i="8"/>
  <c r="I459" i="8"/>
  <c r="I150" i="8"/>
  <c r="I349" i="8"/>
  <c r="I368" i="8"/>
  <c r="I464" i="8"/>
  <c r="I347" i="8"/>
  <c r="I130" i="8"/>
  <c r="I159" i="8"/>
  <c r="I303" i="8"/>
  <c r="I396" i="8"/>
  <c r="I228" i="8"/>
  <c r="I278" i="8"/>
  <c r="I418" i="8"/>
  <c r="I360" i="8"/>
  <c r="I250" i="8"/>
  <c r="I258" i="8"/>
  <c r="I337" i="8"/>
  <c r="I218" i="8"/>
  <c r="I50" i="8"/>
  <c r="I364" i="8"/>
  <c r="I323" i="8"/>
  <c r="I193" i="8"/>
  <c r="I426" i="8"/>
  <c r="I490" i="8"/>
  <c r="I179" i="8"/>
  <c r="I309" i="8"/>
  <c r="I284" i="8"/>
  <c r="I17" i="8"/>
  <c r="I192" i="8"/>
  <c r="I214" i="8"/>
  <c r="I240" i="8"/>
  <c r="I183" i="8"/>
  <c r="I306" i="8"/>
  <c r="I491" i="8"/>
  <c r="I198" i="8"/>
  <c r="I197" i="8"/>
  <c r="I468" i="8"/>
  <c r="I427" i="8"/>
  <c r="I231" i="8"/>
  <c r="I26" i="8"/>
  <c r="I386" i="8"/>
  <c r="I14" i="8"/>
  <c r="I308" i="8"/>
  <c r="I49" i="8"/>
  <c r="I124" i="8"/>
  <c r="I18" i="8"/>
  <c r="I15" i="8"/>
  <c r="I336" i="8"/>
  <c r="I454" i="8"/>
  <c r="I105" i="8"/>
  <c r="I402" i="8"/>
  <c r="I361" i="8"/>
  <c r="I59" i="8"/>
  <c r="I23" i="8"/>
  <c r="I152" i="8"/>
  <c r="I82" i="8"/>
  <c r="I353" i="8"/>
  <c r="I125" i="8"/>
  <c r="I371" i="8"/>
  <c r="I319" i="8"/>
  <c r="I206" i="8"/>
  <c r="I487" i="8"/>
  <c r="I298" i="8"/>
  <c r="I325" i="8"/>
  <c r="I172" i="8"/>
  <c r="I123" i="8"/>
  <c r="I210" i="8"/>
  <c r="I112" i="8"/>
  <c r="I292" i="8"/>
  <c r="I470" i="8"/>
  <c r="I449" i="8"/>
  <c r="I262" i="8"/>
  <c r="I492" i="8"/>
  <c r="I344" i="8"/>
  <c r="I388" i="8"/>
  <c r="I180" i="8"/>
  <c r="I377" i="8"/>
  <c r="I222" i="8"/>
  <c r="I232" i="8"/>
  <c r="I390" i="8"/>
  <c r="I365" i="8"/>
  <c r="I320" i="8"/>
  <c r="I118" i="8"/>
  <c r="I367" i="8"/>
  <c r="I245" i="8"/>
  <c r="I440" i="8"/>
  <c r="I469" i="8"/>
  <c r="I269" i="8"/>
  <c r="I420" i="8"/>
  <c r="I450" i="8"/>
  <c r="I326" i="8"/>
  <c r="I83" i="8"/>
  <c r="I300" i="8"/>
  <c r="I173" i="8"/>
  <c r="I338" i="8"/>
  <c r="I451" i="8"/>
  <c r="I196" i="8"/>
  <c r="I384" i="8"/>
  <c r="I375" i="8"/>
  <c r="I251" i="8"/>
  <c r="I408" i="8"/>
  <c r="I270" i="8"/>
  <c r="I392" i="8"/>
  <c r="I295" i="8"/>
  <c r="I27" i="8"/>
  <c r="I113" i="8"/>
  <c r="I120" i="8"/>
  <c r="I132" i="8"/>
  <c r="I87" i="8"/>
  <c r="I233" i="8"/>
  <c r="I140" i="8"/>
  <c r="I481" i="8"/>
  <c r="I438" i="8"/>
  <c r="I54" i="8"/>
  <c r="I146" i="8"/>
  <c r="I6" i="8"/>
  <c r="I383" i="8"/>
  <c r="I282" i="8"/>
  <c r="I283" i="8"/>
  <c r="I441" i="8"/>
  <c r="I455" i="8"/>
  <c r="I410" i="8"/>
  <c r="I483" i="8"/>
  <c r="I5" i="8"/>
  <c r="I145" i="8"/>
  <c r="I225" i="8"/>
  <c r="I442" i="8"/>
  <c r="I21" i="8"/>
  <c r="I144" i="8"/>
  <c r="I476" i="8"/>
  <c r="I191" i="8"/>
  <c r="I85" i="8"/>
  <c r="I164" i="8"/>
  <c r="I3" i="8"/>
  <c r="I204" i="8"/>
  <c r="I158" i="8"/>
  <c r="I412" i="8"/>
  <c r="I213" i="8"/>
  <c r="I126" i="8"/>
  <c r="I48" i="8"/>
  <c r="I437" i="8"/>
  <c r="I484" i="8"/>
  <c r="I94" i="8"/>
  <c r="I169" i="8"/>
  <c r="I255" i="8"/>
  <c r="I249" i="8"/>
  <c r="I25" i="8"/>
  <c r="I280" i="8"/>
  <c r="I322" i="8"/>
  <c r="I446" i="8"/>
  <c r="I415" i="8"/>
  <c r="I486" i="8"/>
  <c r="I205" i="8"/>
  <c r="I139" i="8"/>
  <c r="I66" i="8"/>
  <c r="I79" i="8"/>
  <c r="I458" i="8"/>
  <c r="I128" i="8"/>
  <c r="I61" i="8"/>
  <c r="I16" i="8"/>
  <c r="I462" i="8"/>
  <c r="I67" i="8"/>
  <c r="I217" i="8"/>
  <c r="I444" i="8"/>
  <c r="I39" i="8"/>
  <c r="I224" i="8"/>
  <c r="I445" i="8"/>
  <c r="I343" i="8"/>
  <c r="I153" i="8"/>
  <c r="I168" i="8"/>
  <c r="I12" i="8"/>
  <c r="I215" i="8"/>
  <c r="I363" i="8"/>
  <c r="I11" i="8"/>
  <c r="I480" i="8"/>
  <c r="I474" i="8"/>
  <c r="I265" i="8"/>
  <c r="I194" i="8"/>
  <c r="I211" i="8"/>
  <c r="I55" i="8"/>
  <c r="I355" i="8"/>
  <c r="I334" i="8"/>
  <c r="I90" i="8"/>
  <c r="I351" i="8"/>
  <c r="I452" i="8"/>
  <c r="I114" i="8"/>
  <c r="I184" i="8"/>
  <c r="I102" i="8"/>
  <c r="I208" i="8"/>
  <c r="I71" i="8"/>
  <c r="I28" i="8"/>
  <c r="I285" i="8"/>
  <c r="I290" i="8"/>
  <c r="I20" i="8"/>
  <c r="I419" i="8"/>
  <c r="I253" i="8"/>
  <c r="I103" i="8"/>
  <c r="I134" i="8"/>
  <c r="I313" i="8"/>
  <c r="I133" i="8"/>
  <c r="I489" i="8"/>
  <c r="I297" i="8"/>
  <c r="I246" i="8"/>
  <c r="I318" i="8"/>
  <c r="I143" i="8"/>
  <c r="I348" i="8"/>
  <c r="I391" i="8"/>
  <c r="I176" i="8"/>
  <c r="I108" i="8"/>
  <c r="I181" i="8"/>
  <c r="I431" i="8"/>
  <c r="I461" i="8"/>
  <c r="I43" i="8"/>
  <c r="I291" i="8"/>
  <c r="I453" i="8"/>
  <c r="I136" i="8"/>
  <c r="I416" i="8"/>
  <c r="I354" i="8"/>
  <c r="I473" i="8"/>
  <c r="I439" i="8"/>
  <c r="I281" i="8"/>
  <c r="I236" i="8"/>
  <c r="I296" i="8"/>
  <c r="I257" i="8"/>
  <c r="I162" i="8"/>
  <c r="I482" i="8"/>
  <c r="I424" i="8"/>
  <c r="I44" i="8"/>
  <c r="I352" i="8"/>
  <c r="I294" i="8"/>
  <c r="I315" i="8"/>
  <c r="I163" i="8"/>
  <c r="I382" i="8"/>
  <c r="I370" i="8"/>
  <c r="I101" i="8"/>
  <c r="I178" i="8"/>
  <c r="I433" i="8"/>
  <c r="I199" i="8"/>
  <c r="I37" i="8"/>
  <c r="I216" i="8"/>
  <c r="I33" i="8"/>
  <c r="I275" i="8"/>
  <c r="I201" i="8"/>
  <c r="I202" i="8"/>
  <c r="I99" i="8"/>
  <c r="I272" i="8"/>
  <c r="I165" i="8"/>
  <c r="I395" i="8"/>
  <c r="I466" i="8"/>
  <c r="I432" i="8"/>
  <c r="I405" i="8"/>
  <c r="I259" i="8"/>
  <c r="I378" i="8"/>
  <c r="I385" i="8"/>
  <c r="I100" i="8"/>
  <c r="I268" i="8"/>
  <c r="I188" i="8"/>
  <c r="I380" i="8"/>
  <c r="I335" i="8"/>
  <c r="I86" i="8"/>
  <c r="I109" i="8"/>
  <c r="I160" i="8"/>
  <c r="I235" i="8"/>
  <c r="I200" i="8"/>
  <c r="I161" i="8"/>
  <c r="I10" i="8"/>
  <c r="I13" i="8"/>
  <c r="I89" i="8"/>
  <c r="I220" i="8"/>
  <c r="I409" i="8"/>
  <c r="I369" i="8"/>
  <c r="I56" i="8"/>
  <c r="I58" i="8"/>
  <c r="I263" i="8"/>
  <c r="I403" i="8"/>
  <c r="I7" i="8"/>
  <c r="I339" i="8"/>
  <c r="I229" i="8"/>
  <c r="I393" i="8"/>
  <c r="I299" i="8"/>
  <c r="I302" i="8"/>
  <c r="I189" i="8"/>
  <c r="I234" i="8"/>
  <c r="I362" i="8"/>
  <c r="I115" i="8"/>
  <c r="I170" i="8"/>
  <c r="I149" i="8"/>
  <c r="I81" i="8"/>
  <c r="I406" i="8"/>
  <c r="I279" i="8"/>
  <c r="I84" i="8"/>
  <c r="I38" i="8"/>
  <c r="I72" i="8"/>
  <c r="I465" i="8"/>
  <c r="I32" i="8"/>
  <c r="I185" i="8"/>
  <c r="I327" i="8"/>
  <c r="I177" i="8"/>
  <c r="I248" i="8"/>
  <c r="I76" i="8"/>
  <c r="I472" i="8"/>
  <c r="I404" i="8"/>
  <c r="I195" i="8"/>
  <c r="I40" i="8"/>
  <c r="I267" i="8"/>
  <c r="I399" i="8"/>
  <c r="I69" i="8"/>
  <c r="I307" i="8"/>
  <c r="I95" i="8"/>
  <c r="E190" i="8"/>
  <c r="E141" i="8"/>
  <c r="E155" i="8"/>
  <c r="E340" i="8"/>
  <c r="E475" i="8"/>
  <c r="E414" i="8"/>
  <c r="E396" i="8"/>
  <c r="E278" i="8"/>
  <c r="E336" i="8"/>
  <c r="E105" i="8"/>
  <c r="E298" i="8"/>
  <c r="E470" i="8"/>
  <c r="E365" i="8"/>
  <c r="E270" i="8"/>
  <c r="E367" i="8"/>
  <c r="E440" i="8"/>
  <c r="E269" i="8"/>
  <c r="E450" i="8"/>
  <c r="E483" i="8"/>
  <c r="E145" i="8"/>
  <c r="E442" i="8"/>
  <c r="E144" i="8"/>
  <c r="E191" i="8"/>
  <c r="E55" i="8"/>
  <c r="E334" i="8"/>
  <c r="E351" i="8"/>
  <c r="E114" i="8"/>
  <c r="E102" i="8"/>
  <c r="E253" i="8"/>
  <c r="E134" i="8"/>
  <c r="E202" i="8"/>
  <c r="E268" i="8"/>
  <c r="E315" i="8"/>
  <c r="E163" i="8"/>
  <c r="E370" i="8"/>
  <c r="E178" i="8"/>
  <c r="E84" i="8"/>
  <c r="E380" i="8"/>
  <c r="E86" i="8"/>
  <c r="E160" i="8"/>
  <c r="E200" i="8"/>
  <c r="E10" i="8"/>
  <c r="E307" i="8"/>
  <c r="E389" i="8"/>
  <c r="E175" i="8"/>
  <c r="E147" i="8"/>
  <c r="E228" i="8"/>
  <c r="E454" i="8"/>
  <c r="E245" i="8"/>
  <c r="E313" i="8"/>
  <c r="E2" i="8"/>
  <c r="E279" i="8"/>
  <c r="E109" i="8"/>
  <c r="E161" i="8"/>
  <c r="E342" i="8"/>
  <c r="E78" i="8"/>
  <c r="E329" i="8"/>
  <c r="E241" i="8"/>
  <c r="E479" i="8"/>
  <c r="E309" i="8"/>
  <c r="E17" i="8"/>
  <c r="E214" i="8"/>
  <c r="E14" i="8"/>
  <c r="E49" i="8"/>
  <c r="E18" i="8"/>
  <c r="E371" i="8"/>
  <c r="E206" i="8"/>
  <c r="E449" i="8"/>
  <c r="E492" i="8"/>
  <c r="E388" i="8"/>
  <c r="E377" i="8"/>
  <c r="E232" i="8"/>
  <c r="E438" i="8"/>
  <c r="E146" i="8"/>
  <c r="E383" i="8"/>
  <c r="E283" i="8"/>
  <c r="E455" i="8"/>
  <c r="E410" i="8"/>
  <c r="E12" i="8"/>
  <c r="E363" i="8"/>
  <c r="E480" i="8"/>
  <c r="E265" i="8"/>
  <c r="E421" i="8"/>
  <c r="E71" i="8"/>
  <c r="E285" i="8"/>
  <c r="E20" i="8"/>
  <c r="E294" i="8"/>
  <c r="E165" i="8"/>
  <c r="E281" i="8"/>
  <c r="E296" i="8"/>
  <c r="E162" i="8"/>
  <c r="E424" i="8"/>
  <c r="E72" i="8"/>
  <c r="E32" i="8"/>
  <c r="E327" i="8"/>
  <c r="E248" i="8"/>
  <c r="E472" i="8"/>
  <c r="E69" i="8"/>
  <c r="E350" i="8"/>
  <c r="E125" i="8"/>
  <c r="E392" i="8"/>
  <c r="E118" i="8"/>
  <c r="E420" i="8"/>
  <c r="E225" i="8"/>
  <c r="E21" i="8"/>
  <c r="E85" i="8"/>
  <c r="E90" i="8"/>
  <c r="E103" i="8"/>
  <c r="E101" i="8"/>
  <c r="E267" i="8"/>
  <c r="E221" i="8"/>
  <c r="E360" i="8"/>
  <c r="E130" i="8"/>
  <c r="E150" i="8"/>
  <c r="E368" i="8"/>
  <c r="E347" i="8"/>
  <c r="E193" i="8"/>
  <c r="E490" i="8"/>
  <c r="E468" i="8"/>
  <c r="E231" i="8"/>
  <c r="E386" i="8"/>
  <c r="E361" i="8"/>
  <c r="E23" i="8"/>
  <c r="E82" i="8"/>
  <c r="E295" i="8"/>
  <c r="E113" i="8"/>
  <c r="E132" i="8"/>
  <c r="E233" i="8"/>
  <c r="E481" i="8"/>
  <c r="E25" i="8"/>
  <c r="E322" i="8"/>
  <c r="E41" i="8"/>
  <c r="E415" i="8"/>
  <c r="E205" i="8"/>
  <c r="E217" i="8"/>
  <c r="E39" i="8"/>
  <c r="E445" i="8"/>
  <c r="E153" i="8"/>
  <c r="E133" i="8"/>
  <c r="E181" i="8"/>
  <c r="E461" i="8"/>
  <c r="E291" i="8"/>
  <c r="E136" i="8"/>
  <c r="E354" i="8"/>
  <c r="E395" i="8"/>
  <c r="E432" i="8"/>
  <c r="E259" i="8"/>
  <c r="E385" i="8"/>
  <c r="E299" i="8"/>
  <c r="E189" i="8"/>
  <c r="E362" i="8"/>
  <c r="E170" i="8"/>
  <c r="E81" i="8"/>
  <c r="E404" i="8"/>
  <c r="E8" i="8"/>
  <c r="E400" i="8"/>
  <c r="E397" i="8"/>
  <c r="E456" i="8"/>
  <c r="E331" i="8"/>
  <c r="E30" i="8"/>
  <c r="E250" i="8"/>
  <c r="E337" i="8"/>
  <c r="E50" i="8"/>
  <c r="E240" i="8"/>
  <c r="E306" i="8"/>
  <c r="E198" i="8"/>
  <c r="E172" i="8"/>
  <c r="E210" i="8"/>
  <c r="E292" i="8"/>
  <c r="E173" i="8"/>
  <c r="E451" i="8"/>
  <c r="E384" i="8"/>
  <c r="E251" i="8"/>
  <c r="E3" i="8"/>
  <c r="E158" i="8"/>
  <c r="E213" i="8"/>
  <c r="E48" i="8"/>
  <c r="E484" i="8"/>
  <c r="E169" i="8"/>
  <c r="E139" i="8"/>
  <c r="E79" i="8"/>
  <c r="E128" i="8"/>
  <c r="E16" i="8"/>
  <c r="E67" i="8"/>
  <c r="E297" i="8"/>
  <c r="E318" i="8"/>
  <c r="E348" i="8"/>
  <c r="E176" i="8"/>
  <c r="E44" i="8"/>
  <c r="E37" i="8"/>
  <c r="E33" i="8"/>
  <c r="E201" i="8"/>
  <c r="E13" i="8"/>
  <c r="E89" i="8"/>
  <c r="E409" i="8"/>
  <c r="E56" i="8"/>
  <c r="E263" i="8"/>
  <c r="E7" i="8"/>
  <c r="E64" i="8"/>
  <c r="E272" i="8"/>
  <c r="E376" i="8"/>
  <c r="E477" i="8"/>
  <c r="E434" i="8"/>
  <c r="E142" i="8"/>
  <c r="E212" i="8"/>
  <c r="E42" i="8"/>
  <c r="E284" i="8"/>
  <c r="E192" i="8"/>
  <c r="E51" i="8"/>
  <c r="E308" i="8"/>
  <c r="E124" i="8"/>
  <c r="E325" i="8"/>
  <c r="E319" i="8"/>
  <c r="E487" i="8"/>
  <c r="E262" i="8"/>
  <c r="E344" i="8"/>
  <c r="E180" i="8"/>
  <c r="E222" i="8"/>
  <c r="E390" i="8"/>
  <c r="E54" i="8"/>
  <c r="E6" i="8"/>
  <c r="E282" i="8"/>
  <c r="E441" i="8"/>
  <c r="E316" i="8"/>
  <c r="E271" i="8"/>
  <c r="E215" i="8"/>
  <c r="E194" i="8"/>
  <c r="E208" i="8"/>
  <c r="E28" i="8"/>
  <c r="E290" i="8"/>
  <c r="E419" i="8"/>
  <c r="E433" i="8"/>
  <c r="E439" i="8"/>
  <c r="E236" i="8"/>
  <c r="E257" i="8"/>
  <c r="E482" i="8"/>
  <c r="E38" i="8"/>
  <c r="E465" i="8"/>
  <c r="E185" i="8"/>
  <c r="E177" i="8"/>
  <c r="E399" i="8"/>
  <c r="E203" i="8"/>
  <c r="E459" i="8"/>
  <c r="E387" i="8"/>
  <c r="E159" i="8"/>
  <c r="E349" i="8"/>
  <c r="E464" i="8"/>
  <c r="E323" i="8"/>
  <c r="E426" i="8"/>
  <c r="E179" i="8"/>
  <c r="E427" i="8"/>
  <c r="E26" i="8"/>
  <c r="E353" i="8"/>
  <c r="E59" i="8"/>
  <c r="E152" i="8"/>
  <c r="E320" i="8"/>
  <c r="E27" i="8"/>
  <c r="E120" i="8"/>
  <c r="E87" i="8"/>
  <c r="E140" i="8"/>
  <c r="E249" i="8"/>
  <c r="E280" i="8"/>
  <c r="E317" i="8"/>
  <c r="E446" i="8"/>
  <c r="E486" i="8"/>
  <c r="E211" i="8"/>
  <c r="E444" i="8"/>
  <c r="E224" i="8"/>
  <c r="E343" i="8"/>
  <c r="E168" i="8"/>
  <c r="E352" i="8"/>
  <c r="E431" i="8"/>
  <c r="E43" i="8"/>
  <c r="E453" i="8"/>
  <c r="E416" i="8"/>
  <c r="E466" i="8"/>
  <c r="E405" i="8"/>
  <c r="E378" i="8"/>
  <c r="E100" i="8"/>
  <c r="E302" i="8"/>
  <c r="E234" i="8"/>
  <c r="E115" i="8"/>
  <c r="E149" i="8"/>
  <c r="E406" i="8"/>
  <c r="E195" i="8"/>
  <c r="E303" i="8"/>
  <c r="E402" i="8"/>
  <c r="E326" i="8"/>
  <c r="E5" i="8"/>
  <c r="E476" i="8"/>
  <c r="E164" i="8"/>
  <c r="E355" i="8"/>
  <c r="E452" i="8"/>
  <c r="E47" i="8"/>
  <c r="E99" i="8"/>
  <c r="E188" i="8"/>
  <c r="E335" i="8"/>
  <c r="E40" i="8"/>
  <c r="E330" i="8"/>
  <c r="E345" i="8"/>
  <c r="E15" i="8"/>
  <c r="E187" i="8"/>
  <c r="E425" i="8"/>
  <c r="E230" i="8"/>
  <c r="E258" i="8"/>
  <c r="E218" i="8"/>
  <c r="E364" i="8"/>
  <c r="E183" i="8"/>
  <c r="E491" i="8"/>
  <c r="E197" i="8"/>
  <c r="E123" i="8"/>
  <c r="E112" i="8"/>
  <c r="E300" i="8"/>
  <c r="E338" i="8"/>
  <c r="E196" i="8"/>
  <c r="E375" i="8"/>
  <c r="E408" i="8"/>
  <c r="E204" i="8"/>
  <c r="E412" i="8"/>
  <c r="E126" i="8"/>
  <c r="E437" i="8"/>
  <c r="E94" i="8"/>
  <c r="E255" i="8"/>
  <c r="E66" i="8"/>
  <c r="E458" i="8"/>
  <c r="E61" i="8"/>
  <c r="E462" i="8"/>
  <c r="E489" i="8"/>
  <c r="E246" i="8"/>
  <c r="E143" i="8"/>
  <c r="E391" i="8"/>
  <c r="E108" i="8"/>
  <c r="E199" i="8"/>
  <c r="E216" i="8"/>
  <c r="E275" i="8"/>
  <c r="E229" i="8"/>
  <c r="E393" i="8"/>
  <c r="E220" i="8"/>
  <c r="E369" i="8"/>
  <c r="E58" i="8"/>
  <c r="E403" i="8"/>
  <c r="E339" i="8"/>
  <c r="E95" i="8"/>
  <c r="E287" i="8"/>
  <c r="E301" i="8"/>
  <c r="E418" i="8"/>
  <c r="E83" i="8"/>
  <c r="E469" i="8"/>
  <c r="E184" i="8"/>
  <c r="E382" i="8"/>
  <c r="E235" i="8"/>
  <c r="CQ30" i="1"/>
  <c r="CS24" i="1"/>
  <c r="T32" i="13" s="1"/>
  <c r="J242" i="8" s="1"/>
  <c r="CQ50" i="1"/>
  <c r="T56" i="13"/>
  <c r="J403" i="8" s="1"/>
  <c r="CQ20" i="1"/>
  <c r="CS14" i="1"/>
  <c r="T20" i="13" s="1"/>
  <c r="J461" i="8" s="1"/>
  <c r="CQ40" i="1"/>
  <c r="CS34" i="1"/>
  <c r="T44" i="13" s="1"/>
  <c r="J37" i="8" s="1"/>
  <c r="CQ60" i="1"/>
  <c r="CS54" i="1"/>
  <c r="T68" i="13" s="1"/>
  <c r="J213" i="8" s="1"/>
  <c r="CQ10" i="1"/>
  <c r="CS4" i="1"/>
  <c r="T8" i="13" s="1"/>
  <c r="J78" i="8" s="1"/>
  <c r="KR50" i="1"/>
  <c r="BM50" i="13"/>
  <c r="Y33" i="8" s="1"/>
  <c r="KR60" i="1"/>
  <c r="KT54" i="1"/>
  <c r="BM62" i="13" s="1"/>
  <c r="Y2" i="8" s="1"/>
  <c r="KR20" i="1"/>
  <c r="KT14" i="1"/>
  <c r="BM14" i="13" s="1"/>
  <c r="Y43" i="8" s="1"/>
  <c r="KS10" i="1"/>
  <c r="KU4" i="1"/>
  <c r="BM8" i="13" s="1"/>
  <c r="Y91" i="8" s="1"/>
  <c r="KR40" i="1"/>
  <c r="KT34" i="1"/>
  <c r="BM38" i="13" s="1"/>
  <c r="Y113" i="8" s="1"/>
  <c r="KR10" i="1"/>
  <c r="KT4" i="1"/>
  <c r="BM2" i="13" s="1"/>
  <c r="Y107" i="8" s="1"/>
  <c r="KD60" i="1"/>
  <c r="KF54" i="1"/>
  <c r="BJ62" i="13" s="1"/>
  <c r="X57" i="8" s="1"/>
  <c r="KD10" i="1"/>
  <c r="KF4" i="1"/>
  <c r="BJ2" i="13" s="1"/>
  <c r="X80" i="8" s="1"/>
  <c r="KD20" i="1"/>
  <c r="KF14" i="1"/>
  <c r="BJ14" i="13" s="1"/>
  <c r="X11" i="8" s="1"/>
  <c r="KD30" i="1"/>
  <c r="KF24" i="1"/>
  <c r="BJ26" i="13" s="1"/>
  <c r="X66" i="8" s="1"/>
  <c r="KD40" i="1"/>
  <c r="KF34" i="1"/>
  <c r="BJ38" i="13" s="1"/>
  <c r="X102" i="8" s="1"/>
  <c r="KD50" i="1"/>
  <c r="BJ50" i="13"/>
  <c r="X36" i="8" s="1"/>
  <c r="JB50" i="1"/>
  <c r="BD50" i="13"/>
  <c r="V76" i="8" s="1"/>
  <c r="JP50" i="1"/>
  <c r="BG50" i="13"/>
  <c r="W14" i="8" s="1"/>
  <c r="JB60" i="1"/>
  <c r="JD54" i="1"/>
  <c r="BD62" i="13" s="1"/>
  <c r="V41" i="8" s="1"/>
  <c r="JP60" i="1"/>
  <c r="JR54" i="1"/>
  <c r="BG62" i="13" s="1"/>
  <c r="W13" i="8" s="1"/>
  <c r="JB10" i="1"/>
  <c r="JD4" i="1"/>
  <c r="BD2" i="13" s="1"/>
  <c r="V39" i="8" s="1"/>
  <c r="JB20" i="1"/>
  <c r="JD14" i="1"/>
  <c r="BD14" i="13" s="1"/>
  <c r="V9" i="8" s="1"/>
  <c r="JB30" i="1"/>
  <c r="JD24" i="1"/>
  <c r="BD26" i="13" s="1"/>
  <c r="V68" i="8" s="1"/>
  <c r="JB40" i="1"/>
  <c r="JD34" i="1"/>
  <c r="BD38" i="13" s="1"/>
  <c r="V81" i="8" s="1"/>
  <c r="JP10" i="1"/>
  <c r="JR4" i="1"/>
  <c r="BG2" i="13" s="1"/>
  <c r="W87" i="8" s="1"/>
  <c r="JP20" i="1"/>
  <c r="JR14" i="1"/>
  <c r="BG14" i="13" s="1"/>
  <c r="W43" i="8" s="1"/>
  <c r="JP30" i="1"/>
  <c r="JR24" i="1"/>
  <c r="BG26" i="13" s="1"/>
  <c r="W29" i="8" s="1"/>
  <c r="JP40" i="1"/>
  <c r="JR34" i="1"/>
  <c r="BG38" i="13" s="1"/>
  <c r="W111" i="8" s="1"/>
  <c r="HZ20" i="1"/>
  <c r="IB14" i="1"/>
  <c r="AX14" i="13" s="1"/>
  <c r="T19" i="8" s="1"/>
  <c r="HZ30" i="1"/>
  <c r="IB24" i="1"/>
  <c r="AX26" i="13" s="1"/>
  <c r="T57" i="8" s="1"/>
  <c r="HZ50" i="1"/>
  <c r="AX50" i="13"/>
  <c r="T20" i="8" s="1"/>
  <c r="HZ60" i="1"/>
  <c r="IB54" i="1"/>
  <c r="AX62" i="13" s="1"/>
  <c r="T78" i="8" s="1"/>
  <c r="IN10" i="1"/>
  <c r="IP4" i="1"/>
  <c r="BA2" i="13" s="1"/>
  <c r="U86" i="8" s="1"/>
  <c r="IN30" i="1"/>
  <c r="IP24" i="1"/>
  <c r="BA26" i="13" s="1"/>
  <c r="U63" i="8" s="1"/>
  <c r="IN40" i="1"/>
  <c r="IP34" i="1"/>
  <c r="BA38" i="13" s="1"/>
  <c r="U47" i="8" s="1"/>
  <c r="IN50" i="1"/>
  <c r="BA50" i="13"/>
  <c r="U32" i="8" s="1"/>
  <c r="IN60" i="1"/>
  <c r="IP54" i="1"/>
  <c r="BA62" i="13" s="1"/>
  <c r="U66" i="8" s="1"/>
  <c r="EG20" i="1"/>
  <c r="EI14" i="1"/>
  <c r="AC20" i="13" s="1"/>
  <c r="M20" i="8" s="1"/>
  <c r="EG30" i="1"/>
  <c r="EI24" i="1"/>
  <c r="AC32" i="13" s="1"/>
  <c r="M30" i="8" s="1"/>
  <c r="EG40" i="1"/>
  <c r="EI34" i="1"/>
  <c r="AC44" i="13" s="1"/>
  <c r="M83" i="8" s="1"/>
  <c r="EG60" i="1"/>
  <c r="EI54" i="1"/>
  <c r="AC68" i="13" s="1"/>
  <c r="M108" i="8" s="1"/>
  <c r="EU10" i="1"/>
  <c r="EW4" i="1"/>
  <c r="AF8" i="13" s="1"/>
  <c r="N94" i="8" s="1"/>
  <c r="EG50" i="1"/>
  <c r="AC56" i="13"/>
  <c r="M55" i="8" s="1"/>
  <c r="EF10" i="1"/>
  <c r="EH4" i="1"/>
  <c r="AC2" i="13" s="1"/>
  <c r="M2" i="8" s="1"/>
  <c r="EF20" i="1"/>
  <c r="EH14" i="1"/>
  <c r="AC14" i="13" s="1"/>
  <c r="M5" i="8" s="1"/>
  <c r="EF30" i="1"/>
  <c r="EH24" i="1"/>
  <c r="AC26" i="13" s="1"/>
  <c r="M41" i="8" s="1"/>
  <c r="EF40" i="1"/>
  <c r="EH34" i="1"/>
  <c r="AC38" i="13" s="1"/>
  <c r="M102" i="8" s="1"/>
  <c r="EF50" i="1"/>
  <c r="AC50" i="13"/>
  <c r="M70" i="8" s="1"/>
  <c r="EF60" i="1"/>
  <c r="EH54" i="1"/>
  <c r="AC62" i="13" s="1"/>
  <c r="M77" i="8" s="1"/>
  <c r="DR20" i="1"/>
  <c r="DT14" i="1"/>
  <c r="Z14" i="13" s="1"/>
  <c r="L47" i="8" s="1"/>
  <c r="DR30" i="1"/>
  <c r="DT24" i="1"/>
  <c r="Z26" i="13" s="1"/>
  <c r="L109" i="8" s="1"/>
  <c r="DR40" i="1"/>
  <c r="DT34" i="1"/>
  <c r="Z38" i="13" s="1"/>
  <c r="L11" i="8" s="1"/>
  <c r="DR50" i="1"/>
  <c r="Z50" i="13"/>
  <c r="L36" i="8" s="1"/>
  <c r="DR60" i="1"/>
  <c r="DT54" i="1"/>
  <c r="Z62" i="13" s="1"/>
  <c r="L66" i="8" s="1"/>
  <c r="DS20" i="1"/>
  <c r="DU14" i="1"/>
  <c r="Z20" i="13" s="1"/>
  <c r="L32" i="8" s="1"/>
  <c r="DS30" i="1"/>
  <c r="DU24" i="1"/>
  <c r="Z32" i="13" s="1"/>
  <c r="L12" i="8" s="1"/>
  <c r="DS40" i="1"/>
  <c r="DU34" i="1"/>
  <c r="Z44" i="13" s="1"/>
  <c r="L78" i="8" s="1"/>
  <c r="DS50" i="1"/>
  <c r="Z56" i="13"/>
  <c r="L33" i="8" s="1"/>
  <c r="DS60" i="1"/>
  <c r="DU54" i="1"/>
  <c r="Z68" i="13" s="1"/>
  <c r="L89" i="8" s="1"/>
  <c r="CE24" i="1"/>
  <c r="Q32" i="13" s="1"/>
  <c r="I77" i="8" s="1"/>
  <c r="CE54" i="1"/>
  <c r="Q68" i="13" s="1"/>
  <c r="I316" i="8" s="1"/>
  <c r="BO30" i="1"/>
  <c r="BQ24" i="1"/>
  <c r="N32" i="13" s="1"/>
  <c r="H100" i="8" s="1"/>
  <c r="BO40" i="1"/>
  <c r="BQ34" i="1"/>
  <c r="N44" i="13" s="1"/>
  <c r="H366" i="8" s="1"/>
  <c r="BO50" i="1"/>
  <c r="N56" i="13"/>
  <c r="H32" i="8" s="1"/>
  <c r="BO60" i="1"/>
  <c r="BQ54" i="1"/>
  <c r="N68" i="13" s="1"/>
  <c r="H156" i="8" s="1"/>
  <c r="CD24" i="1"/>
  <c r="Q26" i="13" s="1"/>
  <c r="I366" i="8" s="1"/>
  <c r="CD34" i="1"/>
  <c r="Q38" i="13" s="1"/>
  <c r="I51" i="8" s="1"/>
  <c r="Q50" i="13"/>
  <c r="I64" i="8" s="1"/>
  <c r="CD54" i="1"/>
  <c r="Q62" i="13" s="1"/>
  <c r="I287" i="8" s="1"/>
  <c r="BO10" i="1"/>
  <c r="BQ4" i="1"/>
  <c r="N8" i="13" s="1"/>
  <c r="H94" i="8" s="1"/>
  <c r="CE34" i="1"/>
  <c r="Q44" i="13" s="1"/>
  <c r="I271" i="8" s="1"/>
  <c r="AZ20" i="1"/>
  <c r="BB14" i="1"/>
  <c r="K14" i="13" s="1"/>
  <c r="G37" i="8" s="1"/>
  <c r="AZ30" i="1"/>
  <c r="BB24" i="1"/>
  <c r="K26" i="13" s="1"/>
  <c r="G485" i="8" s="1"/>
  <c r="AZ40" i="1"/>
  <c r="BB34" i="1"/>
  <c r="K38" i="13" s="1"/>
  <c r="G82" i="8" s="1"/>
  <c r="AZ50" i="1"/>
  <c r="K50" i="13"/>
  <c r="G178" i="8" s="1"/>
  <c r="AZ60" i="1"/>
  <c r="BB54" i="1"/>
  <c r="K62" i="13" s="1"/>
  <c r="G462" i="8" s="1"/>
  <c r="AL30" i="1"/>
  <c r="AN24" i="1"/>
  <c r="H26" i="13" s="1"/>
  <c r="F213" i="8" s="1"/>
  <c r="AL40" i="1"/>
  <c r="AN34" i="1"/>
  <c r="H38" i="13" s="1"/>
  <c r="F102" i="8" s="1"/>
  <c r="AL50" i="1"/>
  <c r="H50" i="13"/>
  <c r="F472" i="8" s="1"/>
  <c r="AL60" i="1"/>
  <c r="AN54" i="1"/>
  <c r="H62" i="13" s="1"/>
  <c r="F87" i="8" s="1"/>
  <c r="AZ10" i="1"/>
  <c r="BB4" i="1"/>
  <c r="K2" i="13" s="1"/>
  <c r="G364" i="8" s="1"/>
  <c r="BA20" i="1"/>
  <c r="BC14" i="1"/>
  <c r="K20" i="13" s="1"/>
  <c r="G100" i="8" s="1"/>
  <c r="BA30" i="1"/>
  <c r="BC24" i="1"/>
  <c r="K32" i="13" s="1"/>
  <c r="G30" i="8" s="1"/>
  <c r="BA40" i="1"/>
  <c r="BC34" i="1"/>
  <c r="K44" i="13" s="1"/>
  <c r="G77" i="8" s="1"/>
  <c r="BA50" i="1"/>
  <c r="K56" i="13"/>
  <c r="G147" i="8" s="1"/>
  <c r="BA60" i="1"/>
  <c r="BC54" i="1"/>
  <c r="K68" i="13" s="1"/>
  <c r="G33" i="8" s="1"/>
  <c r="AA54" i="1"/>
  <c r="E68" i="13" s="1"/>
  <c r="E473" i="8" s="1"/>
  <c r="E56" i="13"/>
  <c r="E474" i="8" s="1"/>
  <c r="AA14" i="1"/>
  <c r="E20" i="13" s="1"/>
  <c r="E35" i="8" s="1"/>
  <c r="AA24" i="1"/>
  <c r="E32" i="13" s="1"/>
  <c r="E76" i="8" s="1"/>
  <c r="AA34" i="1"/>
  <c r="E44" i="13" s="1"/>
  <c r="E77" i="8" s="1"/>
  <c r="AM20" i="1"/>
  <c r="AM30" i="1"/>
  <c r="AM40" i="1"/>
  <c r="AM50" i="1"/>
  <c r="AM60" i="1"/>
  <c r="BA10" i="1"/>
  <c r="DD20" i="1"/>
  <c r="DD30" i="1"/>
  <c r="DD40" i="1"/>
  <c r="DD50" i="1"/>
  <c r="DD60" i="1"/>
  <c r="ET20" i="1"/>
  <c r="ET30" i="1"/>
  <c r="ET40" i="1"/>
  <c r="ET50" i="1"/>
  <c r="ET60" i="1"/>
  <c r="FH10" i="1"/>
  <c r="FH20" i="1"/>
  <c r="FH30" i="1"/>
  <c r="FH40" i="1"/>
  <c r="FH50" i="1"/>
  <c r="FH60" i="1"/>
  <c r="FV10" i="1"/>
  <c r="FV30" i="1"/>
  <c r="FV40" i="1"/>
  <c r="FV50" i="1"/>
  <c r="FV60" i="1"/>
  <c r="GJ10" i="1"/>
  <c r="GJ20" i="1"/>
  <c r="GJ30" i="1"/>
  <c r="GJ40" i="1"/>
  <c r="GJ50" i="1"/>
  <c r="GJ60" i="1"/>
  <c r="GX10" i="1"/>
  <c r="GX40" i="1"/>
  <c r="GX50" i="1"/>
  <c r="GX60" i="1"/>
  <c r="HL10" i="1"/>
  <c r="HL20" i="1"/>
  <c r="HL30" i="1"/>
  <c r="HL40" i="1"/>
  <c r="HL50" i="1"/>
  <c r="HL60" i="1"/>
  <c r="IA20" i="1"/>
  <c r="IA30" i="1"/>
  <c r="IA40" i="1"/>
  <c r="IA50" i="1"/>
  <c r="IA60" i="1"/>
  <c r="IO10" i="1"/>
  <c r="IO20" i="1"/>
  <c r="IO30" i="1"/>
  <c r="IO40" i="1"/>
  <c r="IO50" i="1"/>
  <c r="IO60" i="1"/>
  <c r="JC10" i="1"/>
  <c r="JC20" i="1"/>
  <c r="JC30" i="1"/>
  <c r="JC40" i="1"/>
  <c r="JC50" i="1"/>
  <c r="JQ10" i="1"/>
  <c r="JQ20" i="1"/>
  <c r="JQ30" i="1"/>
  <c r="JQ40" i="1"/>
  <c r="JQ50" i="1"/>
  <c r="JQ60" i="1"/>
  <c r="KE10" i="1"/>
  <c r="KE20" i="1"/>
  <c r="KE30" i="1"/>
  <c r="KE40" i="1"/>
  <c r="KE50" i="1"/>
  <c r="KE60" i="1"/>
  <c r="KS20" i="1"/>
  <c r="KS30" i="1"/>
  <c r="KS40" i="1"/>
  <c r="KS50" i="1"/>
  <c r="KS60" i="1"/>
  <c r="BN20" i="1"/>
  <c r="BN30" i="1"/>
  <c r="BN40" i="1"/>
  <c r="BN60" i="1"/>
  <c r="CP20" i="1"/>
  <c r="CP30" i="1"/>
  <c r="CP40" i="1"/>
  <c r="CP50" i="1"/>
  <c r="CP60" i="1"/>
  <c r="DE20" i="1"/>
  <c r="DE30" i="1"/>
  <c r="DE40" i="1"/>
  <c r="DE50" i="1"/>
  <c r="EU20" i="1"/>
  <c r="EU30" i="1"/>
  <c r="EU40" i="1"/>
  <c r="EU50" i="1"/>
  <c r="EU60" i="1"/>
  <c r="FI10" i="1"/>
  <c r="FI20" i="1"/>
  <c r="FI30" i="1"/>
  <c r="FI40" i="1"/>
  <c r="FI50" i="1"/>
  <c r="FI60" i="1"/>
  <c r="FW10" i="1"/>
  <c r="FW30" i="1"/>
  <c r="FW40" i="1"/>
  <c r="FW50" i="1"/>
  <c r="FW60" i="1"/>
  <c r="GK10" i="1"/>
  <c r="GK20" i="1"/>
  <c r="GK30" i="1"/>
  <c r="GK40" i="1"/>
  <c r="GK50" i="1"/>
  <c r="GK60" i="1"/>
  <c r="GY10" i="1"/>
  <c r="GY30" i="1"/>
  <c r="GY40" i="1"/>
  <c r="GY50" i="1"/>
  <c r="GY60" i="1"/>
  <c r="HM10" i="1"/>
  <c r="HM20" i="1"/>
  <c r="HM30" i="1"/>
  <c r="HM40" i="1"/>
  <c r="HM50" i="1"/>
  <c r="HM60" i="1"/>
  <c r="BN10" i="1"/>
  <c r="CP10" i="1"/>
  <c r="DE10" i="1"/>
  <c r="ET10" i="1"/>
  <c r="KR30" i="1"/>
  <c r="D293" i="8"/>
  <c r="D182" i="8"/>
  <c r="D260" i="8"/>
  <c r="D247" i="8"/>
  <c r="D96" i="8"/>
  <c r="D346" i="8"/>
  <c r="D428" i="8"/>
  <c r="D314" i="8"/>
  <c r="E266" i="8"/>
  <c r="E223" i="8"/>
  <c r="E22" i="8"/>
  <c r="E182" i="8"/>
  <c r="E428" i="8"/>
  <c r="E174" i="8"/>
  <c r="E346" i="8"/>
  <c r="E68" i="8"/>
  <c r="E260" i="8"/>
  <c r="E293" i="8"/>
  <c r="E131" i="8"/>
  <c r="E467" i="8"/>
  <c r="E247" i="8"/>
  <c r="E314" i="8"/>
  <c r="E96" i="8"/>
  <c r="F293" i="8"/>
  <c r="F131" i="8"/>
  <c r="F314" i="8"/>
  <c r="F68" i="8"/>
  <c r="F247" i="8"/>
  <c r="F223" i="8"/>
  <c r="F96" i="8"/>
  <c r="F346" i="8"/>
  <c r="F22" i="8"/>
  <c r="F428" i="8"/>
  <c r="F467" i="8"/>
  <c r="F174" i="8"/>
  <c r="F182" i="8"/>
  <c r="F260" i="8"/>
  <c r="F266" i="8"/>
  <c r="G266" i="8"/>
  <c r="G174" i="8"/>
  <c r="G346" i="8"/>
  <c r="G68" i="8"/>
  <c r="G260" i="8"/>
  <c r="G467" i="8"/>
  <c r="G223" i="8"/>
  <c r="G22" i="8"/>
  <c r="G182" i="8"/>
  <c r="G428" i="8"/>
  <c r="G247" i="8"/>
  <c r="G314" i="8"/>
  <c r="G96" i="8"/>
  <c r="G293" i="8"/>
  <c r="G131" i="8"/>
  <c r="H182" i="8"/>
  <c r="H293" i="8"/>
  <c r="H223" i="8"/>
  <c r="H131" i="8"/>
  <c r="H260" i="8"/>
  <c r="H266" i="8"/>
  <c r="H314" i="8"/>
  <c r="H68" i="8"/>
  <c r="H346" i="8"/>
  <c r="H22" i="8"/>
  <c r="H467" i="8"/>
  <c r="H174" i="8"/>
  <c r="H247" i="8"/>
  <c r="H96" i="8"/>
  <c r="I174" i="8"/>
  <c r="I223" i="8"/>
  <c r="I22" i="8"/>
  <c r="I182" i="8"/>
  <c r="I428" i="8"/>
  <c r="I266" i="8"/>
  <c r="I346" i="8"/>
  <c r="I68" i="8"/>
  <c r="I260" i="8"/>
  <c r="I467" i="8"/>
  <c r="I293" i="8"/>
  <c r="I131" i="8"/>
  <c r="I247" i="8"/>
  <c r="I314" i="8"/>
  <c r="I96" i="8"/>
  <c r="HZ40" i="1"/>
  <c r="JC60" i="1"/>
  <c r="IN20" i="1"/>
  <c r="GX30" i="1"/>
  <c r="C448" i="4"/>
  <c r="C449" i="4"/>
  <c r="C450" i="4"/>
  <c r="C451" i="4"/>
  <c r="C452" i="4"/>
  <c r="C453" i="4"/>
  <c r="C454" i="4"/>
  <c r="C455" i="4"/>
  <c r="C456" i="4"/>
  <c r="C457" i="4"/>
  <c r="C447" i="4"/>
  <c r="C446" i="4"/>
  <c r="C445" i="4"/>
  <c r="C444" i="4"/>
  <c r="C443" i="4"/>
  <c r="EG10" i="1"/>
  <c r="C434" i="4"/>
  <c r="C436" i="4"/>
  <c r="C438" i="4"/>
  <c r="C440" i="4"/>
  <c r="C442" i="4"/>
  <c r="C433" i="4"/>
  <c r="C435" i="4"/>
  <c r="C437" i="4"/>
  <c r="C439" i="4"/>
  <c r="C441" i="4"/>
  <c r="C432" i="4"/>
  <c r="DE60" i="1"/>
  <c r="DD10" i="1"/>
  <c r="C430" i="4"/>
  <c r="C429" i="4"/>
  <c r="C431" i="4"/>
  <c r="BO20" i="1"/>
  <c r="BN50" i="1"/>
  <c r="AL20" i="1"/>
  <c r="C2" i="4"/>
  <c r="C4" i="4"/>
  <c r="C6" i="4"/>
  <c r="C8" i="4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1" i="4"/>
  <c r="C63" i="4"/>
  <c r="C65" i="4"/>
  <c r="C68" i="4"/>
  <c r="C70" i="4"/>
  <c r="C72" i="4"/>
  <c r="C74" i="4"/>
  <c r="C76" i="4"/>
  <c r="C78" i="4"/>
  <c r="C80" i="4"/>
  <c r="C82" i="4"/>
  <c r="C84" i="4"/>
  <c r="C86" i="4"/>
  <c r="C88" i="4"/>
  <c r="C90" i="4"/>
  <c r="C92" i="4"/>
  <c r="C93" i="4"/>
  <c r="C95" i="4"/>
  <c r="C98" i="4"/>
  <c r="C99" i="4"/>
  <c r="C102" i="4"/>
  <c r="C104" i="4"/>
  <c r="C106" i="4"/>
  <c r="C108" i="4"/>
  <c r="C110" i="4"/>
  <c r="C112" i="4"/>
  <c r="C114" i="4"/>
  <c r="C116" i="4"/>
  <c r="C118" i="4"/>
  <c r="C120" i="4"/>
  <c r="C122" i="4"/>
  <c r="C124" i="4"/>
  <c r="C126" i="4"/>
  <c r="C128" i="4"/>
  <c r="C130" i="4"/>
  <c r="C132" i="4"/>
  <c r="C134" i="4"/>
  <c r="C136" i="4"/>
  <c r="C138" i="4"/>
  <c r="C140" i="4"/>
  <c r="C142" i="4"/>
  <c r="C148" i="4"/>
  <c r="C150" i="4"/>
  <c r="C152" i="4"/>
  <c r="C154" i="4"/>
  <c r="C156" i="4"/>
  <c r="C157" i="4"/>
  <c r="C159" i="4"/>
  <c r="C161" i="4"/>
  <c r="C163" i="4"/>
  <c r="C165" i="4"/>
  <c r="C168" i="4"/>
  <c r="C170" i="4"/>
  <c r="C172" i="4"/>
  <c r="C174" i="4"/>
  <c r="C176" i="4"/>
  <c r="C178" i="4"/>
  <c r="C180" i="4"/>
  <c r="C182" i="4"/>
  <c r="C184" i="4"/>
  <c r="C186" i="4"/>
  <c r="C188" i="4"/>
  <c r="C190" i="4"/>
  <c r="C192" i="4"/>
  <c r="C193" i="4"/>
  <c r="C202" i="4"/>
  <c r="C204" i="4"/>
  <c r="C206" i="4"/>
  <c r="C208" i="4"/>
  <c r="C210" i="4"/>
  <c r="C212" i="4"/>
  <c r="C214" i="4"/>
  <c r="C216" i="4"/>
  <c r="C218" i="4"/>
  <c r="C220" i="4"/>
  <c r="C222" i="4"/>
  <c r="C224" i="4"/>
  <c r="C226" i="4"/>
  <c r="C228" i="4"/>
  <c r="C230" i="4"/>
  <c r="C232" i="4"/>
  <c r="C234" i="4"/>
  <c r="C235" i="4"/>
  <c r="C236" i="4"/>
  <c r="C237" i="4"/>
  <c r="C238" i="4"/>
  <c r="C239" i="4"/>
  <c r="C240" i="4"/>
  <c r="C242" i="4"/>
  <c r="C244" i="4"/>
  <c r="C247" i="4"/>
  <c r="C249" i="4"/>
  <c r="C251" i="4"/>
  <c r="C253" i="4"/>
  <c r="C258" i="4"/>
  <c r="C260" i="4"/>
  <c r="C262" i="4"/>
  <c r="C264" i="4"/>
  <c r="C267" i="4"/>
  <c r="C269" i="4"/>
  <c r="C271" i="4"/>
  <c r="C273" i="4"/>
  <c r="C275" i="4"/>
  <c r="C277" i="4"/>
  <c r="C279" i="4"/>
  <c r="C281" i="4"/>
  <c r="C283" i="4"/>
  <c r="C285" i="4"/>
  <c r="C287" i="4"/>
  <c r="C289" i="4"/>
  <c r="C292" i="4"/>
  <c r="C294" i="4"/>
  <c r="C296" i="4"/>
  <c r="C297" i="4"/>
  <c r="C299" i="4"/>
  <c r="C301" i="4"/>
  <c r="C303" i="4"/>
  <c r="C305" i="4"/>
  <c r="C307" i="4"/>
  <c r="C309" i="4"/>
  <c r="C312" i="4"/>
  <c r="C314" i="4"/>
  <c r="C316" i="4"/>
  <c r="C318" i="4"/>
  <c r="C320" i="4"/>
  <c r="C322" i="4"/>
  <c r="C324" i="4"/>
  <c r="C326" i="4"/>
  <c r="C328" i="4"/>
  <c r="C330" i="4"/>
  <c r="C332" i="4"/>
  <c r="C334" i="4"/>
  <c r="C336" i="4"/>
  <c r="C338" i="4"/>
  <c r="C340" i="4"/>
  <c r="C342" i="4"/>
  <c r="C344" i="4"/>
  <c r="C346" i="4"/>
  <c r="C349" i="4"/>
  <c r="C351" i="4"/>
  <c r="C354" i="4"/>
  <c r="C356" i="4"/>
  <c r="C362" i="4"/>
  <c r="C365" i="4"/>
  <c r="C367" i="4"/>
  <c r="C370" i="4"/>
  <c r="C372" i="4"/>
  <c r="C375" i="4"/>
  <c r="C377" i="4"/>
  <c r="C379" i="4"/>
  <c r="C381" i="4"/>
  <c r="C383" i="4"/>
  <c r="C385" i="4"/>
  <c r="C387" i="4"/>
  <c r="C389" i="4"/>
  <c r="C391" i="4"/>
  <c r="C393" i="4"/>
  <c r="C395" i="4"/>
  <c r="C3" i="4"/>
  <c r="C5" i="4"/>
  <c r="C7" i="4"/>
  <c r="C9" i="4"/>
  <c r="C11" i="4"/>
  <c r="C13" i="4"/>
  <c r="C15" i="4"/>
  <c r="C17" i="4"/>
  <c r="C19" i="4"/>
  <c r="C21" i="4"/>
  <c r="C23" i="4"/>
  <c r="C25" i="4"/>
  <c r="C27" i="4"/>
  <c r="C29" i="4"/>
  <c r="C31" i="4"/>
  <c r="C33" i="4"/>
  <c r="C35" i="4"/>
  <c r="C37" i="4"/>
  <c r="C39" i="4"/>
  <c r="C41" i="4"/>
  <c r="C43" i="4"/>
  <c r="C45" i="4"/>
  <c r="C47" i="4"/>
  <c r="C49" i="4"/>
  <c r="C51" i="4"/>
  <c r="C53" i="4"/>
  <c r="C55" i="4"/>
  <c r="C57" i="4"/>
  <c r="C59" i="4"/>
  <c r="C60" i="4"/>
  <c r="C62" i="4"/>
  <c r="C64" i="4"/>
  <c r="C66" i="4"/>
  <c r="C67" i="4"/>
  <c r="C69" i="4"/>
  <c r="C71" i="4"/>
  <c r="C73" i="4"/>
  <c r="C75" i="4"/>
  <c r="C77" i="4"/>
  <c r="C79" i="4"/>
  <c r="C81" i="4"/>
  <c r="C83" i="4"/>
  <c r="C85" i="4"/>
  <c r="C87" i="4"/>
  <c r="C89" i="4"/>
  <c r="C91" i="4"/>
  <c r="C94" i="4"/>
  <c r="C96" i="4"/>
  <c r="C97" i="4"/>
  <c r="C101" i="4"/>
  <c r="C103" i="4"/>
  <c r="C105" i="4"/>
  <c r="C107" i="4"/>
  <c r="C109" i="4"/>
  <c r="C111" i="4"/>
  <c r="C113" i="4"/>
  <c r="C115" i="4"/>
  <c r="C117" i="4"/>
  <c r="C119" i="4"/>
  <c r="C121" i="4"/>
  <c r="C123" i="4"/>
  <c r="C125" i="4"/>
  <c r="C127" i="4"/>
  <c r="C129" i="4"/>
  <c r="C131" i="4"/>
  <c r="C133" i="4"/>
  <c r="C135" i="4"/>
  <c r="C137" i="4"/>
  <c r="C139" i="4"/>
  <c r="C141" i="4"/>
  <c r="C143" i="4"/>
  <c r="C144" i="4"/>
  <c r="C145" i="4"/>
  <c r="C146" i="4"/>
  <c r="C147" i="4"/>
  <c r="C149" i="4"/>
  <c r="C151" i="4"/>
  <c r="C153" i="4"/>
  <c r="C155" i="4"/>
  <c r="C158" i="4"/>
  <c r="C160" i="4"/>
  <c r="C162" i="4"/>
  <c r="C164" i="4"/>
  <c r="C166" i="4"/>
  <c r="C167" i="4"/>
  <c r="C169" i="4"/>
  <c r="C171" i="4"/>
  <c r="C173" i="4"/>
  <c r="C175" i="4"/>
  <c r="C177" i="4"/>
  <c r="C179" i="4"/>
  <c r="C181" i="4"/>
  <c r="C183" i="4"/>
  <c r="C185" i="4"/>
  <c r="C187" i="4"/>
  <c r="C189" i="4"/>
  <c r="C191" i="4"/>
  <c r="C194" i="4"/>
  <c r="C195" i="4"/>
  <c r="C196" i="4"/>
  <c r="C197" i="4"/>
  <c r="C198" i="4"/>
  <c r="C199" i="4"/>
  <c r="C200" i="4"/>
  <c r="C201" i="4"/>
  <c r="C203" i="4"/>
  <c r="C205" i="4"/>
  <c r="C207" i="4"/>
  <c r="C209" i="4"/>
  <c r="C211" i="4"/>
  <c r="C213" i="4"/>
  <c r="C215" i="4"/>
  <c r="C217" i="4"/>
  <c r="C219" i="4"/>
  <c r="C221" i="4"/>
  <c r="C223" i="4"/>
  <c r="C225" i="4"/>
  <c r="C227" i="4"/>
  <c r="C229" i="4"/>
  <c r="C231" i="4"/>
  <c r="C233" i="4"/>
  <c r="C241" i="4"/>
  <c r="C243" i="4"/>
  <c r="C245" i="4"/>
  <c r="C246" i="4"/>
  <c r="C248" i="4"/>
  <c r="C250" i="4"/>
  <c r="C252" i="4"/>
  <c r="C254" i="4"/>
  <c r="C255" i="4"/>
  <c r="C256" i="4"/>
  <c r="C257" i="4"/>
  <c r="C259" i="4"/>
  <c r="C261" i="4"/>
  <c r="C263" i="4"/>
  <c r="C265" i="4"/>
  <c r="C266" i="4"/>
  <c r="C268" i="4"/>
  <c r="C270" i="4"/>
  <c r="C272" i="4"/>
  <c r="C274" i="4"/>
  <c r="C276" i="4"/>
  <c r="C278" i="4"/>
  <c r="C280" i="4"/>
  <c r="C282" i="4"/>
  <c r="C284" i="4"/>
  <c r="C286" i="4"/>
  <c r="C288" i="4"/>
  <c r="C290" i="4"/>
  <c r="C291" i="4"/>
  <c r="C293" i="4"/>
  <c r="C295" i="4"/>
  <c r="C298" i="4"/>
  <c r="C300" i="4"/>
  <c r="C302" i="4"/>
  <c r="C304" i="4"/>
  <c r="C306" i="4"/>
  <c r="C308" i="4"/>
  <c r="C310" i="4"/>
  <c r="C311" i="4"/>
  <c r="C313" i="4"/>
  <c r="C315" i="4"/>
  <c r="C317" i="4"/>
  <c r="C319" i="4"/>
  <c r="C321" i="4"/>
  <c r="C323" i="4"/>
  <c r="C325" i="4"/>
  <c r="C327" i="4"/>
  <c r="C329" i="4"/>
  <c r="C331" i="4"/>
  <c r="C333" i="4"/>
  <c r="C335" i="4"/>
  <c r="C337" i="4"/>
  <c r="C339" i="4"/>
  <c r="C341" i="4"/>
  <c r="C343" i="4"/>
  <c r="C345" i="4"/>
  <c r="C347" i="4"/>
  <c r="C348" i="4"/>
  <c r="C350" i="4"/>
  <c r="C352" i="4"/>
  <c r="C353" i="4"/>
  <c r="C355" i="4"/>
  <c r="C357" i="4"/>
  <c r="C358" i="4"/>
  <c r="C359" i="4"/>
  <c r="C360" i="4"/>
  <c r="C361" i="4"/>
  <c r="C363" i="4"/>
  <c r="C364" i="4"/>
  <c r="C366" i="4"/>
  <c r="C368" i="4"/>
  <c r="C369" i="4"/>
  <c r="C371" i="4"/>
  <c r="C373" i="4"/>
  <c r="C374" i="4"/>
  <c r="C376" i="4"/>
  <c r="C378" i="4"/>
  <c r="C380" i="4"/>
  <c r="C382" i="4"/>
  <c r="C384" i="4"/>
  <c r="C386" i="4"/>
  <c r="C388" i="4"/>
  <c r="C390" i="4"/>
  <c r="C392" i="4"/>
  <c r="C394" i="4"/>
  <c r="C397" i="4"/>
  <c r="C399" i="4"/>
  <c r="C401" i="4"/>
  <c r="C403" i="4"/>
  <c r="C405" i="4"/>
  <c r="C407" i="4"/>
  <c r="C409" i="4"/>
  <c r="C411" i="4"/>
  <c r="C413" i="4"/>
  <c r="C415" i="4"/>
  <c r="C417" i="4"/>
  <c r="C419" i="4"/>
  <c r="C421" i="4"/>
  <c r="C423" i="4"/>
  <c r="C425" i="4"/>
  <c r="C427" i="4"/>
  <c r="C396" i="4"/>
  <c r="C398" i="4"/>
  <c r="C400" i="4"/>
  <c r="C402" i="4"/>
  <c r="C404" i="4"/>
  <c r="C406" i="4"/>
  <c r="C408" i="4"/>
  <c r="C410" i="4"/>
  <c r="C412" i="4"/>
  <c r="C414" i="4"/>
  <c r="C416" i="4"/>
  <c r="C418" i="4"/>
  <c r="C420" i="4"/>
  <c r="C422" i="4"/>
  <c r="C424" i="4"/>
  <c r="C426" i="4"/>
  <c r="C428" i="4"/>
  <c r="D171" i="8"/>
  <c r="E52" i="8"/>
  <c r="E407" i="8"/>
  <c r="E457" i="8"/>
  <c r="E74" i="8"/>
  <c r="E91" i="8"/>
  <c r="E111" i="8"/>
  <c r="E53" i="8"/>
  <c r="E417" i="8"/>
  <c r="E209" i="8"/>
  <c r="E4" i="8"/>
  <c r="E443" i="8"/>
  <c r="E430" i="8"/>
  <c r="E398" i="8"/>
  <c r="E273" i="8"/>
  <c r="E373" i="8"/>
  <c r="E98" i="8"/>
  <c r="E381" i="8"/>
  <c r="E429" i="8"/>
  <c r="E256" i="8"/>
  <c r="E436" i="8"/>
  <c r="E63" i="8"/>
  <c r="E374" i="8"/>
  <c r="E359" i="8"/>
  <c r="E261" i="8"/>
  <c r="E242" i="8"/>
  <c r="E154" i="8"/>
  <c r="E332" i="8"/>
  <c r="E447" i="8"/>
  <c r="E207" i="8"/>
  <c r="E65" i="8"/>
  <c r="E135" i="8"/>
  <c r="E45" i="8"/>
  <c r="E276" i="8"/>
  <c r="E358" i="8"/>
  <c r="E46" i="8"/>
  <c r="E286" i="8"/>
  <c r="E411" i="8"/>
  <c r="E324" i="8"/>
  <c r="E401" i="8"/>
  <c r="E186" i="8"/>
  <c r="E312" i="8"/>
  <c r="E423" i="8"/>
  <c r="E321" i="8"/>
  <c r="E106" i="8"/>
  <c r="E238" i="8"/>
  <c r="E289" i="8"/>
  <c r="E341" i="8"/>
  <c r="F274" i="8"/>
  <c r="F52" i="8"/>
  <c r="F4" i="8"/>
  <c r="F9" i="8"/>
  <c r="F443" i="8"/>
  <c r="F430" i="8"/>
  <c r="F398" i="8"/>
  <c r="F166" i="8"/>
  <c r="F24" i="8"/>
  <c r="F273" i="8"/>
  <c r="F448" i="8"/>
  <c r="F407" i="8"/>
  <c r="F148" i="8"/>
  <c r="F457" i="8"/>
  <c r="F74" i="8"/>
  <c r="F91" i="8"/>
  <c r="F53" i="8"/>
  <c r="F417" i="8"/>
  <c r="F171" i="8"/>
  <c r="F227" i="8"/>
  <c r="F63" i="8"/>
  <c r="F374" i="8"/>
  <c r="F373" i="8"/>
  <c r="F98" i="8"/>
  <c r="F304" i="8"/>
  <c r="F381" i="8"/>
  <c r="F429" i="8"/>
  <c r="F256" i="8"/>
  <c r="F88" i="8"/>
  <c r="F242" i="8"/>
  <c r="F261" i="8"/>
  <c r="F121" i="8"/>
  <c r="F379" i="8"/>
  <c r="F244" i="8"/>
  <c r="F65" i="8"/>
  <c r="F45" i="8"/>
  <c r="F356" i="8"/>
  <c r="F413" i="8"/>
  <c r="F243" i="8"/>
  <c r="F447" i="8"/>
  <c r="F138" i="8"/>
  <c r="F286" i="8"/>
  <c r="F411" i="8"/>
  <c r="F324" i="8"/>
  <c r="F401" i="8"/>
  <c r="F186" i="8"/>
  <c r="F127" i="8"/>
  <c r="F321" i="8"/>
  <c r="F19" i="8"/>
  <c r="F312" i="8"/>
  <c r="F423" i="8"/>
  <c r="F289" i="8"/>
  <c r="F341" i="8"/>
  <c r="F463" i="8"/>
  <c r="F328" i="8"/>
  <c r="G52" i="8"/>
  <c r="G457" i="8"/>
  <c r="G277" i="8"/>
  <c r="G305" i="8"/>
  <c r="G111" i="8"/>
  <c r="G53" i="8"/>
  <c r="G417" i="8"/>
  <c r="G209" i="8"/>
  <c r="G435" i="8"/>
  <c r="G4" i="8"/>
  <c r="G9" i="8"/>
  <c r="G443" i="8"/>
  <c r="G430" i="8"/>
  <c r="G398" i="8"/>
  <c r="G166" i="8"/>
  <c r="G273" i="8"/>
  <c r="G448" i="8"/>
  <c r="G373" i="8"/>
  <c r="G98" i="8"/>
  <c r="G167" i="8"/>
  <c r="G381" i="8"/>
  <c r="G471" i="8"/>
  <c r="G436" i="8"/>
  <c r="G63" i="8"/>
  <c r="G359" i="8"/>
  <c r="G261" i="8"/>
  <c r="G288" i="8"/>
  <c r="G379" i="8"/>
  <c r="G88" i="8"/>
  <c r="G242" i="8"/>
  <c r="G110" i="8"/>
  <c r="G154" i="8"/>
  <c r="G252" i="8"/>
  <c r="G447" i="8"/>
  <c r="G36" i="8"/>
  <c r="G117" i="8"/>
  <c r="G244" i="8"/>
  <c r="G207" i="8"/>
  <c r="G65" i="8"/>
  <c r="G135" i="8"/>
  <c r="G276" i="8"/>
  <c r="G356" i="8"/>
  <c r="G413" i="8"/>
  <c r="G333" i="8"/>
  <c r="G358" i="8"/>
  <c r="G46" i="8"/>
  <c r="G107" i="8"/>
  <c r="G156" i="8"/>
  <c r="G328" i="8"/>
  <c r="G122" i="8"/>
  <c r="G411" i="8"/>
  <c r="G70" i="8"/>
  <c r="G401" i="8"/>
  <c r="G186" i="8"/>
  <c r="G321" i="8"/>
  <c r="G106" i="8"/>
  <c r="G238" i="8"/>
  <c r="G289" i="8"/>
  <c r="G341" i="8"/>
  <c r="G423" i="8"/>
  <c r="H274" i="8"/>
  <c r="H52" i="8"/>
  <c r="H209" i="8"/>
  <c r="H435" i="8"/>
  <c r="H4" i="8"/>
  <c r="H9" i="8"/>
  <c r="H443" i="8"/>
  <c r="H398" i="8"/>
  <c r="H24" i="8"/>
  <c r="H273" i="8"/>
  <c r="H448" i="8"/>
  <c r="H407" i="8"/>
  <c r="H457" i="8"/>
  <c r="H277" i="8"/>
  <c r="H305" i="8"/>
  <c r="H417" i="8"/>
  <c r="H471" i="8"/>
  <c r="H436" i="8"/>
  <c r="H171" i="8"/>
  <c r="H129" i="8"/>
  <c r="H63" i="8"/>
  <c r="H374" i="8"/>
  <c r="H394" i="8"/>
  <c r="H373" i="8"/>
  <c r="H98" i="8"/>
  <c r="H304" i="8"/>
  <c r="H167" i="8"/>
  <c r="H381" i="8"/>
  <c r="H256" i="8"/>
  <c r="H88" i="8"/>
  <c r="H242" i="8"/>
  <c r="H154" i="8"/>
  <c r="H288" i="8"/>
  <c r="H121" i="8"/>
  <c r="H379" i="8"/>
  <c r="H244" i="8"/>
  <c r="H207" i="8"/>
  <c r="H135" i="8"/>
  <c r="H45" i="8"/>
  <c r="H413" i="8"/>
  <c r="H243" i="8"/>
  <c r="H447" i="8"/>
  <c r="H138" i="8"/>
  <c r="H122" i="8"/>
  <c r="H411" i="8"/>
  <c r="H70" i="8"/>
  <c r="H488" i="8"/>
  <c r="H321" i="8"/>
  <c r="H106" i="8"/>
  <c r="H19" i="8"/>
  <c r="H312" i="8"/>
  <c r="H423" i="8"/>
  <c r="H289" i="8"/>
  <c r="H226" i="8"/>
  <c r="H358" i="8"/>
  <c r="H46" i="8"/>
  <c r="H107" i="8"/>
  <c r="H328" i="8"/>
  <c r="H463" i="8"/>
  <c r="I52" i="8"/>
  <c r="I274" i="8"/>
  <c r="I407" i="8"/>
  <c r="I457" i="8"/>
  <c r="I277" i="8"/>
  <c r="I74" i="8"/>
  <c r="I91" i="8"/>
  <c r="I53" i="8"/>
  <c r="I417" i="8"/>
  <c r="I209" i="8"/>
  <c r="I435" i="8"/>
  <c r="I4" i="8"/>
  <c r="I9" i="8"/>
  <c r="I443" i="8"/>
  <c r="I430" i="8"/>
  <c r="I398" i="8"/>
  <c r="I166" i="8"/>
  <c r="I273" i="8"/>
  <c r="I448" i="8"/>
  <c r="I373" i="8"/>
  <c r="I98" i="8"/>
  <c r="I304" i="8"/>
  <c r="I167" i="8"/>
  <c r="I471" i="8"/>
  <c r="I436" i="8"/>
  <c r="I171" i="8"/>
  <c r="I227" i="8"/>
  <c r="I129" i="8"/>
  <c r="I359" i="8"/>
  <c r="I261" i="8"/>
  <c r="I219" i="8"/>
  <c r="I121" i="8"/>
  <c r="I379" i="8"/>
  <c r="I264" i="8"/>
  <c r="I88" i="8"/>
  <c r="I242" i="8"/>
  <c r="I252" i="8"/>
  <c r="I243" i="8"/>
  <c r="I447" i="8"/>
  <c r="I138" i="8"/>
  <c r="I244" i="8"/>
  <c r="I207" i="8"/>
  <c r="I65" i="8"/>
  <c r="I45" i="8"/>
  <c r="I413" i="8"/>
  <c r="I333" i="8"/>
  <c r="I358" i="8"/>
  <c r="I46" i="8"/>
  <c r="I107" i="8"/>
  <c r="I463" i="8"/>
  <c r="I328" i="8"/>
  <c r="I122" i="8"/>
  <c r="I411" i="8"/>
  <c r="I324" i="8"/>
  <c r="I401" i="8"/>
  <c r="I127" i="8"/>
  <c r="I312" i="8"/>
  <c r="I423" i="8"/>
  <c r="I226" i="8"/>
  <c r="I321" i="8"/>
  <c r="I238" i="8"/>
  <c r="I289" i="8"/>
  <c r="I341" i="8"/>
  <c r="J129" i="8"/>
  <c r="K129" i="8"/>
  <c r="O129" i="8"/>
  <c r="P129" i="8"/>
  <c r="R129" i="8"/>
  <c r="S129" i="8"/>
  <c r="T129" i="8"/>
  <c r="U129" i="8"/>
  <c r="V129" i="8"/>
  <c r="W129" i="8"/>
  <c r="X129" i="8"/>
  <c r="Y129" i="8"/>
  <c r="AL10" i="1"/>
  <c r="AM10" i="1"/>
  <c r="E478" i="8"/>
  <c r="E356" i="8"/>
  <c r="E288" i="8"/>
  <c r="E70" i="8"/>
  <c r="E448" i="8"/>
  <c r="E394" i="8"/>
  <c r="E138" i="8"/>
  <c r="E110" i="8"/>
  <c r="E264" i="8"/>
  <c r="E9" i="8"/>
  <c r="F358" i="8"/>
  <c r="F252" i="8"/>
  <c r="F167" i="8"/>
  <c r="F333" i="8"/>
  <c r="F106" i="8"/>
  <c r="F471" i="8"/>
  <c r="F111" i="8"/>
  <c r="F209" i="8"/>
  <c r="F129" i="8"/>
  <c r="F219" i="8"/>
  <c r="G237" i="8"/>
  <c r="G332" i="8"/>
  <c r="G463" i="8"/>
  <c r="G226" i="8"/>
  <c r="G127" i="8"/>
  <c r="G312" i="8"/>
  <c r="G407" i="8"/>
  <c r="G219" i="8"/>
  <c r="G227" i="8"/>
  <c r="G138" i="8"/>
  <c r="G74" i="8"/>
  <c r="H333" i="8"/>
  <c r="H332" i="8"/>
  <c r="H36" i="8"/>
  <c r="H227" i="8"/>
  <c r="H137" i="8"/>
  <c r="H91" i="8"/>
  <c r="H341" i="8"/>
  <c r="H166" i="8"/>
  <c r="H111" i="8"/>
  <c r="H74" i="8"/>
  <c r="I478" i="8"/>
  <c r="I36" i="8"/>
  <c r="I106" i="8"/>
  <c r="I374" i="8"/>
  <c r="I148" i="8"/>
  <c r="I19" i="8"/>
  <c r="I394" i="8"/>
  <c r="I154" i="8"/>
  <c r="I429" i="8"/>
  <c r="M129" i="8"/>
  <c r="Q129" i="8"/>
  <c r="E148" i="8"/>
  <c r="E471" i="8"/>
  <c r="J43" i="8" l="1"/>
  <c r="J80" i="8"/>
  <c r="I2" i="8"/>
  <c r="G43" i="8"/>
  <c r="F23" i="8"/>
  <c r="G87" i="8"/>
  <c r="G29" i="8"/>
  <c r="I47" i="8"/>
  <c r="I41" i="8"/>
  <c r="F28" i="8"/>
  <c r="E11" i="8"/>
  <c r="H47" i="8"/>
  <c r="I29" i="8"/>
  <c r="J36" i="8"/>
  <c r="G41" i="8"/>
  <c r="G21" i="8"/>
  <c r="F33" i="8"/>
  <c r="J11" i="8"/>
  <c r="G93" i="8"/>
  <c r="AD519" i="8"/>
  <c r="AD583" i="8"/>
  <c r="AD60" i="8"/>
  <c r="AD591" i="8"/>
  <c r="AD527" i="8"/>
  <c r="AD582" i="8"/>
  <c r="AD518" i="8"/>
  <c r="AD546" i="8"/>
  <c r="AD538" i="8"/>
  <c r="AD558" i="8"/>
  <c r="AD559" i="8"/>
  <c r="AD511" i="8"/>
  <c r="AD576" i="8"/>
  <c r="AD503" i="8"/>
  <c r="AD564" i="8"/>
  <c r="AD104" i="8"/>
  <c r="AD551" i="8"/>
  <c r="AD575" i="8"/>
  <c r="AD567" i="8"/>
  <c r="AD599" i="8"/>
  <c r="AD535" i="8"/>
  <c r="AD543" i="8"/>
  <c r="AD544" i="8"/>
  <c r="AD512" i="8"/>
  <c r="AD596" i="8"/>
  <c r="AD532" i="8"/>
  <c r="AD500" i="8"/>
  <c r="AD579" i="8"/>
  <c r="AD515" i="8"/>
  <c r="AD555" i="8"/>
  <c r="AD570" i="8"/>
  <c r="AD506" i="8"/>
  <c r="AD597" i="8"/>
  <c r="AD581" i="8"/>
  <c r="AD565" i="8"/>
  <c r="AD549" i="8"/>
  <c r="AD533" i="8"/>
  <c r="AD517" i="8"/>
  <c r="AD501" i="8"/>
  <c r="AD574" i="8"/>
  <c r="AD510" i="8"/>
  <c r="AD566" i="8"/>
  <c r="AD502" i="8"/>
  <c r="AD589" i="8"/>
  <c r="AD573" i="8"/>
  <c r="AD557" i="8"/>
  <c r="AD541" i="8"/>
  <c r="AD525" i="8"/>
  <c r="AD509" i="8"/>
  <c r="AD550" i="8"/>
  <c r="AD592" i="8"/>
  <c r="AD548" i="8"/>
  <c r="AD534" i="8"/>
  <c r="AD595" i="8"/>
  <c r="AD531" i="8"/>
  <c r="AD571" i="8"/>
  <c r="AD507" i="8"/>
  <c r="AD580" i="8"/>
  <c r="AD560" i="8"/>
  <c r="AD542" i="8"/>
  <c r="AD563" i="8"/>
  <c r="AD499" i="8"/>
  <c r="AD539" i="8"/>
  <c r="AD528" i="8"/>
  <c r="AD496" i="8"/>
  <c r="AD516" i="8"/>
  <c r="AD598" i="8"/>
  <c r="AD547" i="8"/>
  <c r="AD587" i="8"/>
  <c r="AD523" i="8"/>
  <c r="AD578" i="8"/>
  <c r="AD514" i="8"/>
  <c r="AD590" i="8"/>
  <c r="AD526" i="8"/>
  <c r="AD572" i="8"/>
  <c r="AD540" i="8"/>
  <c r="AD504" i="8"/>
  <c r="AD593" i="8"/>
  <c r="AD577" i="8"/>
  <c r="AD561" i="8"/>
  <c r="AD545" i="8"/>
  <c r="AD529" i="8"/>
  <c r="AD513" i="8"/>
  <c r="AD497" i="8"/>
  <c r="AD588" i="8"/>
  <c r="AD556" i="8"/>
  <c r="AD524" i="8"/>
  <c r="AD586" i="8"/>
  <c r="AD554" i="8"/>
  <c r="AD522" i="8"/>
  <c r="AD92" i="8"/>
  <c r="AD584" i="8"/>
  <c r="AD552" i="8"/>
  <c r="AD520" i="8"/>
  <c r="AD585" i="8"/>
  <c r="AD569" i="8"/>
  <c r="AD553" i="8"/>
  <c r="AD537" i="8"/>
  <c r="AD521" i="8"/>
  <c r="AD505" i="8"/>
  <c r="AD568" i="8"/>
  <c r="AD536" i="8"/>
  <c r="AD508" i="8"/>
  <c r="AD594" i="8"/>
  <c r="AD562" i="8"/>
  <c r="AD530" i="8"/>
  <c r="AD498" i="8"/>
  <c r="I421" i="8"/>
  <c r="AE421" i="8" s="1"/>
  <c r="AD366" i="8"/>
  <c r="AD494" i="8"/>
  <c r="A494" i="8" s="1"/>
  <c r="AD493" i="8"/>
  <c r="A493" i="8" s="1"/>
  <c r="AD357" i="8"/>
  <c r="AD254" i="8"/>
  <c r="AD311" i="8"/>
  <c r="AD96" i="8"/>
  <c r="AD267" i="8"/>
  <c r="AD220" i="8"/>
  <c r="AD185" i="8"/>
  <c r="AD362" i="8"/>
  <c r="AD370" i="8"/>
  <c r="AD236" i="8"/>
  <c r="AD259" i="8"/>
  <c r="AD229" i="8"/>
  <c r="AD315" i="8"/>
  <c r="AD253" i="8"/>
  <c r="AD291" i="8"/>
  <c r="AD348" i="8"/>
  <c r="AD168" i="8"/>
  <c r="AD452" i="8"/>
  <c r="AD191" i="8"/>
  <c r="AD410" i="8"/>
  <c r="AD211" i="8"/>
  <c r="AD249" i="8"/>
  <c r="AD126" i="8"/>
  <c r="AD269" i="8"/>
  <c r="AD377" i="8"/>
  <c r="AD233" i="8"/>
  <c r="AD361" i="8"/>
  <c r="AD300" i="8"/>
  <c r="AD83" i="8"/>
  <c r="AD306" i="8"/>
  <c r="AD218" i="8"/>
  <c r="AD303" i="8"/>
  <c r="AD193" i="8"/>
  <c r="AD190" i="8"/>
  <c r="AD368" i="8"/>
  <c r="AD221" i="8"/>
  <c r="AD247" i="8"/>
  <c r="AD404" i="8"/>
  <c r="AD307" i="8"/>
  <c r="AD335" i="8"/>
  <c r="AD234" i="8"/>
  <c r="AD382" i="8"/>
  <c r="AD281" i="8"/>
  <c r="AD405" i="8"/>
  <c r="AD201" i="8"/>
  <c r="AD294" i="8"/>
  <c r="AD143" i="8"/>
  <c r="AD153" i="8"/>
  <c r="AD61" i="8"/>
  <c r="AD351" i="8"/>
  <c r="AD476" i="8"/>
  <c r="AD316" i="8"/>
  <c r="AD486" i="8"/>
  <c r="AD390" i="8"/>
  <c r="AD412" i="8"/>
  <c r="AD469" i="8"/>
  <c r="AD180" i="8"/>
  <c r="AD408" i="8"/>
  <c r="AD292" i="8"/>
  <c r="AD210" i="8"/>
  <c r="AD353" i="8"/>
  <c r="AD183" i="8"/>
  <c r="AD124" i="8"/>
  <c r="AD337" i="8"/>
  <c r="AD287" i="8"/>
  <c r="AD323" i="8"/>
  <c r="AD349" i="8"/>
  <c r="AD376" i="8"/>
  <c r="AD203" i="8"/>
  <c r="AD260" i="8"/>
  <c r="AD69" i="8"/>
  <c r="AD424" i="8"/>
  <c r="AD380" i="8"/>
  <c r="AD465" i="8"/>
  <c r="AD189" i="8"/>
  <c r="AD163" i="8"/>
  <c r="AD439" i="8"/>
  <c r="AD432" i="8"/>
  <c r="AD275" i="8"/>
  <c r="AD268" i="8"/>
  <c r="AD419" i="8"/>
  <c r="AD461" i="8"/>
  <c r="AD318" i="8"/>
  <c r="AD343" i="8"/>
  <c r="AD128" i="8"/>
  <c r="AD90" i="8"/>
  <c r="AD363" i="8"/>
  <c r="AD144" i="8"/>
  <c r="AD441" i="8"/>
  <c r="AD415" i="8"/>
  <c r="AD255" i="8"/>
  <c r="AD158" i="8"/>
  <c r="AD440" i="8"/>
  <c r="AD388" i="8"/>
  <c r="AD132" i="8"/>
  <c r="AD375" i="8"/>
  <c r="AD152" i="8"/>
  <c r="AD123" i="8"/>
  <c r="AD386" i="8"/>
  <c r="AD240" i="8"/>
  <c r="AD258" i="8"/>
  <c r="AD214" i="8"/>
  <c r="AD301" i="8"/>
  <c r="AD479" i="8"/>
  <c r="AD150" i="8"/>
  <c r="AD342" i="8"/>
  <c r="AD456" i="8"/>
  <c r="AD182" i="8"/>
  <c r="AD399" i="8"/>
  <c r="AD403" i="8"/>
  <c r="AD161" i="8"/>
  <c r="AD385" i="8"/>
  <c r="AD299" i="8"/>
  <c r="AD473" i="8"/>
  <c r="AD466" i="8"/>
  <c r="AD216" i="8"/>
  <c r="AD272" i="8"/>
  <c r="AD20" i="8"/>
  <c r="AD431" i="8"/>
  <c r="AD246" i="8"/>
  <c r="AD445" i="8"/>
  <c r="AD458" i="8"/>
  <c r="AD334" i="8"/>
  <c r="AD215" i="8"/>
  <c r="AD282" i="8"/>
  <c r="AD169" i="8"/>
  <c r="AD204" i="8"/>
  <c r="AD245" i="8"/>
  <c r="AD344" i="8"/>
  <c r="AD120" i="8"/>
  <c r="AD384" i="8"/>
  <c r="AD449" i="8"/>
  <c r="AD172" i="8"/>
  <c r="AD231" i="8"/>
  <c r="AD298" i="8"/>
  <c r="AD308" i="8"/>
  <c r="AD250" i="8"/>
  <c r="AD17" i="8"/>
  <c r="AD475" i="8"/>
  <c r="AD212" i="8"/>
  <c r="AD230" i="8"/>
  <c r="AD159" i="8"/>
  <c r="AD314" i="8"/>
  <c r="AD293" i="8"/>
  <c r="AD195" i="8"/>
  <c r="AD200" i="8"/>
  <c r="AD279" i="8"/>
  <c r="AD482" i="8"/>
  <c r="AD44" i="8"/>
  <c r="AD136" i="8"/>
  <c r="AD395" i="8"/>
  <c r="AD202" i="8"/>
  <c r="AD290" i="8"/>
  <c r="AD181" i="8"/>
  <c r="AD297" i="8"/>
  <c r="AD224" i="8"/>
  <c r="AD355" i="8"/>
  <c r="AD442" i="8"/>
  <c r="AD383" i="8"/>
  <c r="AD367" i="8"/>
  <c r="AD492" i="8"/>
  <c r="AD196" i="8"/>
  <c r="AD206" i="8"/>
  <c r="AD470" i="8"/>
  <c r="AD427" i="8"/>
  <c r="AD402" i="8"/>
  <c r="AD418" i="8"/>
  <c r="AD284" i="8"/>
  <c r="AD340" i="8"/>
  <c r="AD142" i="8"/>
  <c r="AD130" i="8"/>
  <c r="AD345" i="8"/>
  <c r="AD235" i="8"/>
  <c r="AD248" i="8"/>
  <c r="AD149" i="8"/>
  <c r="AD84" i="8"/>
  <c r="AD416" i="8"/>
  <c r="AD165" i="8"/>
  <c r="AD354" i="8"/>
  <c r="AD199" i="8"/>
  <c r="AD313" i="8"/>
  <c r="AD285" i="8"/>
  <c r="AD184" i="8"/>
  <c r="AD489" i="8"/>
  <c r="AD66" i="8"/>
  <c r="AD271" i="8"/>
  <c r="AD225" i="8"/>
  <c r="AD322" i="8"/>
  <c r="AD484" i="8"/>
  <c r="AD483" i="8"/>
  <c r="AD320" i="8"/>
  <c r="AD262" i="8"/>
  <c r="AD27" i="8"/>
  <c r="AD451" i="8"/>
  <c r="AD319" i="8"/>
  <c r="AD270" i="8"/>
  <c r="AD468" i="8"/>
  <c r="AD105" i="8"/>
  <c r="AD278" i="8"/>
  <c r="AD309" i="8"/>
  <c r="AD175" i="8"/>
  <c r="AD350" i="8"/>
  <c r="AD425" i="8"/>
  <c r="AD387" i="8"/>
  <c r="AD400" i="8"/>
  <c r="AD369" i="8"/>
  <c r="AD160" i="8"/>
  <c r="AD177" i="8"/>
  <c r="AD170" i="8"/>
  <c r="AD188" i="8"/>
  <c r="AD257" i="8"/>
  <c r="AD453" i="8"/>
  <c r="AD393" i="8"/>
  <c r="AD433" i="8"/>
  <c r="AD134" i="8"/>
  <c r="AD176" i="8"/>
  <c r="AD352" i="8"/>
  <c r="AD444" i="8"/>
  <c r="AD139" i="8"/>
  <c r="AD194" i="8"/>
  <c r="AD77" i="8"/>
  <c r="AD145" i="8"/>
  <c r="AD146" i="8"/>
  <c r="AD280" i="8"/>
  <c r="AD437" i="8"/>
  <c r="AD326" i="8"/>
  <c r="AD59" i="8"/>
  <c r="AD197" i="8"/>
  <c r="AD338" i="8"/>
  <c r="AD371" i="8"/>
  <c r="AD392" i="8"/>
  <c r="AD198" i="8"/>
  <c r="AD336" i="8"/>
  <c r="AD141" i="8"/>
  <c r="AD228" i="8"/>
  <c r="AD179" i="8"/>
  <c r="AD389" i="8"/>
  <c r="AD347" i="8"/>
  <c r="AD187" i="8"/>
  <c r="AD360" i="8"/>
  <c r="AD330" i="8"/>
  <c r="AD346" i="8"/>
  <c r="AD406" i="8"/>
  <c r="AD409" i="8"/>
  <c r="AD109" i="8"/>
  <c r="AD327" i="8"/>
  <c r="AD115" i="8"/>
  <c r="AD101" i="8"/>
  <c r="AD296" i="8"/>
  <c r="AD378" i="8"/>
  <c r="AD13" i="8"/>
  <c r="AD99" i="8"/>
  <c r="AD103" i="8"/>
  <c r="AD208" i="8"/>
  <c r="AD391" i="8"/>
  <c r="AD133" i="8"/>
  <c r="AD217" i="8"/>
  <c r="AD114" i="8"/>
  <c r="AD474" i="8"/>
  <c r="AD85" i="8"/>
  <c r="AD481" i="8"/>
  <c r="AD438" i="8"/>
  <c r="AD48" i="8"/>
  <c r="AD420" i="8"/>
  <c r="AD222" i="8"/>
  <c r="AD140" i="8"/>
  <c r="AD173" i="8"/>
  <c r="AD125" i="8"/>
  <c r="AD365" i="8"/>
  <c r="AD491" i="8"/>
  <c r="AD325" i="8"/>
  <c r="AD50" i="8"/>
  <c r="AD396" i="8"/>
  <c r="AD426" i="8"/>
  <c r="AD241" i="8"/>
  <c r="AD464" i="8"/>
  <c r="AD459" i="8"/>
  <c r="AD8" i="8"/>
  <c r="I317" i="8"/>
  <c r="AD317" i="8" s="1"/>
  <c r="H480" i="8"/>
  <c r="AD480" i="8" s="1"/>
  <c r="H477" i="8"/>
  <c r="AD477" i="8" s="1"/>
  <c r="AG395" i="9"/>
  <c r="AH395" i="9"/>
  <c r="AG198" i="8"/>
  <c r="AG221" i="8"/>
  <c r="AG222" i="8"/>
  <c r="AG298" i="8"/>
  <c r="AG85" i="8"/>
  <c r="AG484" i="8"/>
  <c r="AG384" i="8"/>
  <c r="AG165" i="8"/>
  <c r="AG246" i="8"/>
  <c r="AG335" i="8"/>
  <c r="AG249" i="8"/>
  <c r="AG236" i="8"/>
  <c r="AG161" i="8"/>
  <c r="AG389" i="8"/>
  <c r="AG419" i="8"/>
  <c r="AG327" i="8"/>
  <c r="AG228" i="8"/>
  <c r="AG442" i="8"/>
  <c r="AG355" i="8"/>
  <c r="AG366" i="8"/>
  <c r="AG139" i="8"/>
  <c r="AG393" i="8"/>
  <c r="AG206" i="8"/>
  <c r="AG159" i="8"/>
  <c r="AG255" i="8"/>
  <c r="AG334" i="8"/>
  <c r="AG233" i="8"/>
  <c r="AG258" i="8"/>
  <c r="AG449" i="8"/>
  <c r="AG403" i="8"/>
  <c r="AG160" i="8"/>
  <c r="AG314" i="8"/>
  <c r="AG348" i="8"/>
  <c r="AG66" i="8"/>
  <c r="AG475" i="8"/>
  <c r="AG271" i="8"/>
  <c r="AG322" i="8"/>
  <c r="AG214" i="8"/>
  <c r="AG297" i="8"/>
  <c r="AG464" i="8"/>
  <c r="AG387" i="8"/>
  <c r="AG216" i="8"/>
  <c r="AG144" i="8"/>
  <c r="AG282" i="8"/>
  <c r="AG247" i="8"/>
  <c r="AG240" i="8"/>
  <c r="AG220" i="8"/>
  <c r="AG465" i="8"/>
  <c r="AG445" i="8"/>
  <c r="AG396" i="8"/>
  <c r="AG188" i="8"/>
  <c r="AG351" i="8"/>
  <c r="AG201" i="8"/>
  <c r="AG347" i="8"/>
  <c r="AG343" i="8"/>
  <c r="AG170" i="8"/>
  <c r="AG279" i="8"/>
  <c r="AG123" i="8"/>
  <c r="AG241" i="8"/>
  <c r="AG175" i="8"/>
  <c r="AG319" i="8"/>
  <c r="AG196" i="8"/>
  <c r="AG200" i="8"/>
  <c r="AG257" i="8"/>
  <c r="AG459" i="8"/>
  <c r="AG150" i="8"/>
  <c r="AG306" i="8"/>
  <c r="AG303" i="8"/>
  <c r="AG376" i="8"/>
  <c r="AG336" i="8"/>
  <c r="AG344" i="8"/>
  <c r="AG309" i="8"/>
  <c r="AG415" i="8"/>
  <c r="AG316" i="8"/>
  <c r="AG433" i="8"/>
  <c r="AG424" i="8"/>
  <c r="AG225" i="8"/>
  <c r="AG69" i="8"/>
  <c r="AG44" i="8"/>
  <c r="AG402" i="8"/>
  <c r="AG203" i="8"/>
  <c r="AG291" i="8"/>
  <c r="AG392" i="8"/>
  <c r="AG190" i="8"/>
  <c r="AG418" i="8"/>
  <c r="AG437" i="8"/>
  <c r="AG400" i="8"/>
  <c r="AG268" i="8"/>
  <c r="AG296" i="8"/>
  <c r="AG369" i="8"/>
  <c r="AG486" i="8"/>
  <c r="AG193" i="8"/>
  <c r="AG292" i="8"/>
  <c r="AG83" i="8"/>
  <c r="AG323" i="8"/>
  <c r="AG353" i="8"/>
  <c r="AG489" i="8"/>
  <c r="AG370" i="8"/>
  <c r="AG224" i="8"/>
  <c r="AG285" i="8"/>
  <c r="AG217" i="8"/>
  <c r="AG182" i="8"/>
  <c r="AG438" i="8"/>
  <c r="AG218" i="8"/>
  <c r="AG287" i="8"/>
  <c r="AG61" i="8"/>
  <c r="AG391" i="8"/>
  <c r="AG99" i="8"/>
  <c r="AG158" i="8"/>
  <c r="AG114" i="8"/>
  <c r="AG259" i="8"/>
  <c r="AG318" i="8"/>
  <c r="AG229" i="8"/>
  <c r="AG272" i="8"/>
  <c r="AG440" i="8"/>
  <c r="AG8" i="8"/>
  <c r="AG260" i="8"/>
  <c r="AG320" i="8"/>
  <c r="AG349" i="8"/>
  <c r="AH349" i="8"/>
  <c r="AE349" i="8"/>
  <c r="AE442" i="8"/>
  <c r="AH442" i="8"/>
  <c r="AH228" i="8"/>
  <c r="AE228" i="8"/>
  <c r="AH255" i="8"/>
  <c r="AE255" i="8"/>
  <c r="AH61" i="8"/>
  <c r="AE61" i="8"/>
  <c r="AE327" i="8"/>
  <c r="AH327" i="8"/>
  <c r="AH217" i="8"/>
  <c r="AE217" i="8"/>
  <c r="AH287" i="8"/>
  <c r="AE287" i="8"/>
  <c r="AE83" i="8"/>
  <c r="AH83" i="8"/>
  <c r="AH222" i="8"/>
  <c r="AE222" i="8"/>
  <c r="AH465" i="8"/>
  <c r="AE465" i="8"/>
  <c r="AE320" i="8"/>
  <c r="AH320" i="8"/>
  <c r="AE419" i="8"/>
  <c r="AH419" i="8"/>
  <c r="AH475" i="8"/>
  <c r="AE475" i="8"/>
  <c r="AH391" i="8"/>
  <c r="AE391" i="8"/>
  <c r="AH160" i="8"/>
  <c r="AE160" i="8"/>
  <c r="AH484" i="8"/>
  <c r="AE484" i="8"/>
  <c r="AH366" i="8"/>
  <c r="AE366" i="8"/>
  <c r="AH486" i="8"/>
  <c r="AE486" i="8"/>
  <c r="AE296" i="8"/>
  <c r="AH296" i="8"/>
  <c r="AH190" i="8"/>
  <c r="AE190" i="8"/>
  <c r="AH66" i="8"/>
  <c r="AE66" i="8"/>
  <c r="AH99" i="8"/>
  <c r="AE99" i="8"/>
  <c r="AH218" i="8"/>
  <c r="AE218" i="8"/>
  <c r="AE144" i="8"/>
  <c r="AH144" i="8"/>
  <c r="AH240" i="8"/>
  <c r="AE240" i="8"/>
  <c r="AE297" i="8"/>
  <c r="AH297" i="8"/>
  <c r="AE249" i="8"/>
  <c r="AH249" i="8"/>
  <c r="AH298" i="8"/>
  <c r="AE298" i="8"/>
  <c r="AH344" i="8"/>
  <c r="AE344" i="8"/>
  <c r="AH170" i="8"/>
  <c r="AE170" i="8"/>
  <c r="AE282" i="8"/>
  <c r="AH282" i="8"/>
  <c r="AH123" i="8"/>
  <c r="AE123" i="8"/>
  <c r="AH11" i="8"/>
  <c r="AH196" i="8"/>
  <c r="AE196" i="8"/>
  <c r="AH323" i="8"/>
  <c r="AE323" i="8"/>
  <c r="AE182" i="8"/>
  <c r="AH182" i="8"/>
  <c r="AH292" i="8"/>
  <c r="AE292" i="8"/>
  <c r="AH114" i="8"/>
  <c r="AE114" i="8"/>
  <c r="AH389" i="8"/>
  <c r="AE389" i="8"/>
  <c r="AH424" i="8"/>
  <c r="AE424" i="8"/>
  <c r="AH303" i="8"/>
  <c r="AE303" i="8"/>
  <c r="AE438" i="8"/>
  <c r="AH438" i="8"/>
  <c r="AH246" i="8"/>
  <c r="AE246" i="8"/>
  <c r="AH44" i="8"/>
  <c r="AE44" i="8"/>
  <c r="AE445" i="8"/>
  <c r="AH445" i="8"/>
  <c r="AH309" i="8"/>
  <c r="AE309" i="8"/>
  <c r="AH203" i="8"/>
  <c r="AE203" i="8"/>
  <c r="AE318" i="8"/>
  <c r="AH318" i="8"/>
  <c r="AE415" i="8"/>
  <c r="AH415" i="8"/>
  <c r="AE150" i="8"/>
  <c r="AH150" i="8"/>
  <c r="AH334" i="8"/>
  <c r="AE334" i="8"/>
  <c r="AH220" i="8"/>
  <c r="AE220" i="8"/>
  <c r="AE233" i="8"/>
  <c r="AH233" i="8"/>
  <c r="AH224" i="8"/>
  <c r="AE224" i="8"/>
  <c r="AH370" i="8"/>
  <c r="AE370" i="8"/>
  <c r="AH376" i="8"/>
  <c r="AE376" i="8"/>
  <c r="AH343" i="8"/>
  <c r="AE343" i="8"/>
  <c r="AH403" i="8"/>
  <c r="AE403" i="8"/>
  <c r="AH193" i="8"/>
  <c r="AE193" i="8"/>
  <c r="AE347" i="8"/>
  <c r="AH347" i="8"/>
  <c r="AE216" i="8"/>
  <c r="AH216" i="8"/>
  <c r="AE440" i="8"/>
  <c r="AH440" i="8"/>
  <c r="AH392" i="8"/>
  <c r="AE392" i="8"/>
  <c r="AE161" i="8"/>
  <c r="AH161" i="8"/>
  <c r="AH402" i="8"/>
  <c r="AE402" i="8"/>
  <c r="AE449" i="8"/>
  <c r="AH449" i="8"/>
  <c r="AH139" i="8"/>
  <c r="AE139" i="8"/>
  <c r="AH489" i="8"/>
  <c r="AE489" i="8"/>
  <c r="AE200" i="8"/>
  <c r="AH200" i="8"/>
  <c r="AH459" i="8"/>
  <c r="AE459" i="8"/>
  <c r="AE271" i="8"/>
  <c r="AH271" i="8"/>
  <c r="AE257" i="8"/>
  <c r="AH257" i="8"/>
  <c r="AH69" i="8"/>
  <c r="AE69" i="8"/>
  <c r="AE314" i="8"/>
  <c r="AH314" i="8"/>
  <c r="AE319" i="8"/>
  <c r="AH319" i="8"/>
  <c r="AE393" i="8"/>
  <c r="AH393" i="8"/>
  <c r="AE306" i="8"/>
  <c r="AH306" i="8"/>
  <c r="AE188" i="8"/>
  <c r="AH188" i="8"/>
  <c r="AH201" i="8"/>
  <c r="AE201" i="8"/>
  <c r="AE335" i="8"/>
  <c r="AH335" i="8"/>
  <c r="AE355" i="8"/>
  <c r="AH355" i="8"/>
  <c r="AE175" i="8"/>
  <c r="AH175" i="8"/>
  <c r="AH247" i="8"/>
  <c r="AE247" i="8"/>
  <c r="AH272" i="8"/>
  <c r="AE272" i="8"/>
  <c r="AH165" i="8"/>
  <c r="AE165" i="8"/>
  <c r="AH384" i="8"/>
  <c r="AE384" i="8"/>
  <c r="AH464" i="8"/>
  <c r="AE464" i="8"/>
  <c r="AH268" i="8"/>
  <c r="AE268" i="8"/>
  <c r="AH351" i="8"/>
  <c r="AE351" i="8"/>
  <c r="AH348" i="8"/>
  <c r="AE348" i="8"/>
  <c r="AH214" i="8"/>
  <c r="AE214" i="8"/>
  <c r="AH353" i="8"/>
  <c r="AE353" i="8"/>
  <c r="AH159" i="8"/>
  <c r="AE159" i="8"/>
  <c r="AE322" i="8"/>
  <c r="AH322" i="8"/>
  <c r="AH285" i="8"/>
  <c r="AE285" i="8"/>
  <c r="AE206" i="8"/>
  <c r="AH206" i="8"/>
  <c r="AH221" i="8"/>
  <c r="AE221" i="8"/>
  <c r="AE291" i="8"/>
  <c r="AH291" i="8"/>
  <c r="AE229" i="8"/>
  <c r="AH229" i="8"/>
  <c r="AH259" i="8"/>
  <c r="AE259" i="8"/>
  <c r="AE316" i="8"/>
  <c r="AH316" i="8"/>
  <c r="AH433" i="8"/>
  <c r="AE433" i="8"/>
  <c r="AE369" i="8"/>
  <c r="AH369" i="8"/>
  <c r="AH85" i="8"/>
  <c r="AE85" i="8"/>
  <c r="AH336" i="8"/>
  <c r="AE336" i="8"/>
  <c r="AE198" i="8"/>
  <c r="AH198" i="8"/>
  <c r="AH158" i="8"/>
  <c r="AE158" i="8"/>
  <c r="AE8" i="8"/>
  <c r="AH8" i="8"/>
  <c r="AH437" i="8"/>
  <c r="AE437" i="8"/>
  <c r="AE396" i="8"/>
  <c r="AH396" i="8"/>
  <c r="AH241" i="8"/>
  <c r="AE241" i="8"/>
  <c r="AE225" i="8"/>
  <c r="AH225" i="8"/>
  <c r="AE260" i="8"/>
  <c r="AH260" i="8"/>
  <c r="AE418" i="8"/>
  <c r="AH418" i="8"/>
  <c r="AE258" i="8"/>
  <c r="AH258" i="8"/>
  <c r="AH236" i="8"/>
  <c r="AE236" i="8"/>
  <c r="AH387" i="8"/>
  <c r="AE387" i="8"/>
  <c r="AE279" i="8"/>
  <c r="AH279" i="8"/>
  <c r="AH400" i="8"/>
  <c r="AE400" i="8"/>
  <c r="AD395" i="9"/>
  <c r="AE315" i="9"/>
  <c r="AF315" i="9" s="1"/>
  <c r="AE366" i="9"/>
  <c r="AF366" i="9" s="1"/>
  <c r="AE20" i="9"/>
  <c r="AF20" i="9" s="1"/>
  <c r="I256" i="8"/>
  <c r="AE157" i="9"/>
  <c r="AF157" i="9" s="1"/>
  <c r="AE18" i="9"/>
  <c r="AF18" i="9" s="1"/>
  <c r="AE162" i="9"/>
  <c r="AF162" i="9" s="1"/>
  <c r="G45" i="8"/>
  <c r="I156" i="8"/>
  <c r="AE179" i="9"/>
  <c r="AF179" i="9" s="1"/>
  <c r="AE56" i="9"/>
  <c r="AF56" i="9" s="1"/>
  <c r="I70" i="8"/>
  <c r="H127" i="8"/>
  <c r="H117" i="8"/>
  <c r="F70" i="8"/>
  <c r="F305" i="8"/>
  <c r="AE331" i="9"/>
  <c r="AF331" i="9" s="1"/>
  <c r="H428" i="8"/>
  <c r="AD428" i="8" s="1"/>
  <c r="AE420" i="9"/>
  <c r="AF420" i="9" s="1"/>
  <c r="E305" i="8"/>
  <c r="I332" i="8"/>
  <c r="G488" i="8"/>
  <c r="G243" i="8"/>
  <c r="E19" i="8"/>
  <c r="H286" i="8"/>
  <c r="G286" i="8"/>
  <c r="F436" i="8"/>
  <c r="I186" i="8"/>
  <c r="I488" i="8"/>
  <c r="I117" i="8"/>
  <c r="I63" i="8"/>
  <c r="I381" i="8"/>
  <c r="H31" i="8"/>
  <c r="H219" i="8"/>
  <c r="G19" i="8"/>
  <c r="G374" i="8"/>
  <c r="G171" i="8"/>
  <c r="F156" i="8"/>
  <c r="F488" i="8"/>
  <c r="F207" i="8"/>
  <c r="F117" i="8"/>
  <c r="F359" i="8"/>
  <c r="E127" i="8"/>
  <c r="E328" i="8"/>
  <c r="E243" i="8"/>
  <c r="E379" i="8"/>
  <c r="E171" i="8"/>
  <c r="AE223" i="9"/>
  <c r="AF223" i="9" s="1"/>
  <c r="AE255" i="9"/>
  <c r="AF255" i="9" s="1"/>
  <c r="AE15" i="9"/>
  <c r="AF15" i="9" s="1"/>
  <c r="H430" i="8"/>
  <c r="I135" i="8"/>
  <c r="I110" i="8"/>
  <c r="H148" i="8"/>
  <c r="G256" i="8"/>
  <c r="I286" i="8"/>
  <c r="H429" i="8"/>
  <c r="F226" i="8"/>
  <c r="F135" i="8"/>
  <c r="H359" i="8"/>
  <c r="I276" i="8"/>
  <c r="G121" i="8"/>
  <c r="F122" i="8"/>
  <c r="F264" i="8"/>
  <c r="F435" i="8"/>
  <c r="E121" i="8"/>
  <c r="E24" i="8"/>
  <c r="I137" i="8"/>
  <c r="G429" i="8"/>
  <c r="N129" i="8"/>
  <c r="I288" i="8"/>
  <c r="I24" i="8"/>
  <c r="I305" i="8"/>
  <c r="H238" i="8"/>
  <c r="H324" i="8"/>
  <c r="H65" i="8"/>
  <c r="H261" i="8"/>
  <c r="G24" i="8"/>
  <c r="G91" i="8"/>
  <c r="G148" i="8"/>
  <c r="F238" i="8"/>
  <c r="F137" i="8"/>
  <c r="F110" i="8"/>
  <c r="E463" i="8"/>
  <c r="E244" i="8"/>
  <c r="E166" i="8"/>
  <c r="L129" i="8"/>
  <c r="I111" i="8"/>
  <c r="H356" i="8"/>
  <c r="H110" i="8"/>
  <c r="H53" i="8"/>
  <c r="AH357" i="8" s="1"/>
  <c r="G129" i="8"/>
  <c r="F288" i="8"/>
  <c r="E122" i="8"/>
  <c r="E88" i="8"/>
  <c r="AE435" i="9"/>
  <c r="AF435" i="9" s="1"/>
  <c r="AE408" i="9"/>
  <c r="AF408" i="9" s="1"/>
  <c r="AE433" i="9"/>
  <c r="AF433" i="9" s="1"/>
  <c r="AE389" i="9"/>
  <c r="AF389" i="9" s="1"/>
  <c r="AE309" i="9"/>
  <c r="AF309" i="9" s="1"/>
  <c r="AE471" i="9"/>
  <c r="AF471" i="9" s="1"/>
  <c r="AE225" i="9"/>
  <c r="AF225" i="9" s="1"/>
  <c r="AE183" i="9"/>
  <c r="AF183" i="9" s="1"/>
  <c r="AE80" i="9"/>
  <c r="AF80" i="9" s="1"/>
  <c r="AE233" i="9"/>
  <c r="AF233" i="9" s="1"/>
  <c r="AE161" i="9"/>
  <c r="AF161" i="9" s="1"/>
  <c r="AE311" i="9"/>
  <c r="AF311" i="9" s="1"/>
  <c r="AE273" i="9"/>
  <c r="AF273" i="9" s="1"/>
  <c r="AE444" i="9"/>
  <c r="AF444" i="9" s="1"/>
  <c r="G31" i="8"/>
  <c r="E488" i="8"/>
  <c r="I31" i="8"/>
  <c r="AE421" i="9"/>
  <c r="AF421" i="9" s="1"/>
  <c r="AE350" i="9"/>
  <c r="AF350" i="9" s="1"/>
  <c r="I495" i="8"/>
  <c r="I356" i="8"/>
  <c r="H401" i="8"/>
  <c r="E36" i="8"/>
  <c r="H276" i="8"/>
  <c r="F277" i="8"/>
  <c r="E156" i="8"/>
  <c r="E274" i="8"/>
  <c r="G274" i="8"/>
  <c r="E277" i="8"/>
  <c r="G264" i="8"/>
  <c r="G304" i="8"/>
  <c r="F36" i="8"/>
  <c r="F154" i="8"/>
  <c r="AE160" i="9"/>
  <c r="AF160" i="9" s="1"/>
  <c r="H186" i="8"/>
  <c r="H252" i="8"/>
  <c r="H495" i="8"/>
  <c r="H264" i="8"/>
  <c r="G324" i="8"/>
  <c r="G495" i="8"/>
  <c r="G137" i="8"/>
  <c r="G394" i="8"/>
  <c r="F46" i="8"/>
  <c r="F276" i="8"/>
  <c r="F394" i="8"/>
  <c r="E413" i="8"/>
  <c r="E252" i="8"/>
  <c r="E137" i="8"/>
  <c r="E129" i="8"/>
  <c r="AE304" i="9"/>
  <c r="AF304" i="9" s="1"/>
  <c r="AE49" i="9"/>
  <c r="AF49" i="9" s="1"/>
  <c r="AE91" i="9"/>
  <c r="AF91" i="9" s="1"/>
  <c r="AE467" i="9"/>
  <c r="AF467" i="9" s="1"/>
  <c r="AE379" i="9"/>
  <c r="AF379" i="9" s="1"/>
  <c r="AE290" i="9"/>
  <c r="AF290" i="9" s="1"/>
  <c r="AE301" i="9"/>
  <c r="AF301" i="9" s="1"/>
  <c r="AE235" i="9"/>
  <c r="AF235" i="9" s="1"/>
  <c r="AE345" i="9"/>
  <c r="AF345" i="9" s="1"/>
  <c r="AE368" i="9"/>
  <c r="AF368" i="9" s="1"/>
  <c r="AE156" i="9"/>
  <c r="AF156" i="9" s="1"/>
  <c r="AE293" i="9"/>
  <c r="AF293" i="9" s="1"/>
  <c r="AE436" i="9"/>
  <c r="AF436" i="9" s="1"/>
  <c r="AE400" i="9"/>
  <c r="AF400" i="9" s="1"/>
  <c r="AE356" i="9"/>
  <c r="AF356" i="9" s="1"/>
  <c r="AE376" i="9"/>
  <c r="AF376" i="9" s="1"/>
  <c r="AE24" i="9"/>
  <c r="AF24" i="9" s="1"/>
  <c r="AE67" i="9"/>
  <c r="AF67" i="9" s="1"/>
  <c r="AE305" i="9"/>
  <c r="AF305" i="9" s="1"/>
  <c r="AE377" i="9"/>
  <c r="AF377" i="9" s="1"/>
  <c r="AE153" i="9"/>
  <c r="AF153" i="9" s="1"/>
  <c r="AE59" i="9"/>
  <c r="AF59" i="9" s="1"/>
  <c r="E435" i="8"/>
  <c r="AE33" i="9"/>
  <c r="AF33" i="9" s="1"/>
  <c r="AE395" i="9"/>
  <c r="AE42" i="9"/>
  <c r="AF42" i="9" s="1"/>
  <c r="AE189" i="9"/>
  <c r="AF189" i="9" s="1"/>
  <c r="AE21" i="9"/>
  <c r="AF21" i="9" s="1"/>
  <c r="AE453" i="9"/>
  <c r="AF453" i="9" s="1"/>
  <c r="AE438" i="9"/>
  <c r="AF438" i="9" s="1"/>
  <c r="AE194" i="9"/>
  <c r="AF194" i="9" s="1"/>
  <c r="AE313" i="9"/>
  <c r="AF313" i="9" s="1"/>
  <c r="AE125" i="9"/>
  <c r="AF125" i="9" s="1"/>
  <c r="AE25" i="9"/>
  <c r="AF25" i="9" s="1"/>
  <c r="AE73" i="9"/>
  <c r="AF73" i="9" s="1"/>
  <c r="AE46" i="9"/>
  <c r="AF46" i="9" s="1"/>
  <c r="AE250" i="9"/>
  <c r="AF250" i="9" s="1"/>
  <c r="AE98" i="9"/>
  <c r="AF98" i="9" s="1"/>
  <c r="AE145" i="9"/>
  <c r="AF145" i="9" s="1"/>
  <c r="AE206" i="9"/>
  <c r="AF206" i="9" s="1"/>
  <c r="AE75" i="9"/>
  <c r="AF75" i="9" s="1"/>
  <c r="AE464" i="9"/>
  <c r="AF464" i="9" s="1"/>
  <c r="AE258" i="9"/>
  <c r="AF258" i="9" s="1"/>
  <c r="AE403" i="9"/>
  <c r="AF403" i="9" s="1"/>
  <c r="AE22" i="9"/>
  <c r="AF22" i="9" s="1"/>
  <c r="AE196" i="9"/>
  <c r="AF196" i="9" s="1"/>
  <c r="AE205" i="9"/>
  <c r="AF205" i="9" s="1"/>
  <c r="AE362" i="9"/>
  <c r="AF362" i="9" s="1"/>
  <c r="E333" i="8"/>
  <c r="E227" i="8"/>
  <c r="E167" i="8"/>
  <c r="F332" i="8"/>
  <c r="AE333" i="9"/>
  <c r="AF333" i="9" s="1"/>
  <c r="AE443" i="9"/>
  <c r="AF443" i="9" s="1"/>
  <c r="AE451" i="9"/>
  <c r="AF451" i="9" s="1"/>
  <c r="AE380" i="9"/>
  <c r="AF380" i="9" s="1"/>
  <c r="AE394" i="9"/>
  <c r="AF394" i="9" s="1"/>
  <c r="AE2" i="9"/>
  <c r="AF2" i="9" s="1"/>
  <c r="AE370" i="9"/>
  <c r="AF370" i="9" s="1"/>
  <c r="AE300" i="9"/>
  <c r="AF300" i="9" s="1"/>
  <c r="AE397" i="9"/>
  <c r="AF397" i="9" s="1"/>
  <c r="AE297" i="9"/>
  <c r="AF297" i="9" s="1"/>
  <c r="AE457" i="9"/>
  <c r="AF457" i="9" s="1"/>
  <c r="AE10" i="9"/>
  <c r="AF10" i="9" s="1"/>
  <c r="AE375" i="9"/>
  <c r="AF375" i="9" s="1"/>
  <c r="AE414" i="9"/>
  <c r="AF414" i="9" s="1"/>
  <c r="AE336" i="9"/>
  <c r="AF336" i="9" s="1"/>
  <c r="AE322" i="9"/>
  <c r="AF322" i="9" s="1"/>
  <c r="AE35" i="9"/>
  <c r="AF35" i="9" s="1"/>
  <c r="AE8" i="9"/>
  <c r="AF8" i="9" s="1"/>
  <c r="AE296" i="9"/>
  <c r="AF296" i="9" s="1"/>
  <c r="AE374" i="9"/>
  <c r="AF374" i="9" s="1"/>
  <c r="AE382" i="9"/>
  <c r="AF382" i="9" s="1"/>
  <c r="AE237" i="9"/>
  <c r="AF237" i="9" s="1"/>
  <c r="AE165" i="9"/>
  <c r="AF165" i="9" s="1"/>
  <c r="AE288" i="9"/>
  <c r="AF288" i="9" s="1"/>
  <c r="AE484" i="9"/>
  <c r="AF484" i="9" s="1"/>
  <c r="AE442" i="9"/>
  <c r="AF442" i="9" s="1"/>
  <c r="AE399" i="9"/>
  <c r="AF399" i="9" s="1"/>
  <c r="AE109" i="9"/>
  <c r="AF109" i="9" s="1"/>
  <c r="AE291" i="9"/>
  <c r="AF291" i="9" s="1"/>
  <c r="AE278" i="9"/>
  <c r="AF278" i="9" s="1"/>
  <c r="AE26" i="9"/>
  <c r="AF26" i="9" s="1"/>
  <c r="AE486" i="9"/>
  <c r="AF486" i="9" s="1"/>
  <c r="AE204" i="9"/>
  <c r="AF204" i="9" s="1"/>
  <c r="AE144" i="9"/>
  <c r="AF144" i="9" s="1"/>
  <c r="E117" i="8"/>
  <c r="E226" i="8"/>
  <c r="E304" i="8"/>
  <c r="E219" i="8"/>
  <c r="I372" i="8"/>
  <c r="I62" i="8"/>
  <c r="I237" i="8"/>
  <c r="H478" i="8"/>
  <c r="H62" i="8"/>
  <c r="H237" i="8"/>
  <c r="H157" i="8"/>
  <c r="H372" i="8"/>
  <c r="G372" i="8"/>
  <c r="G151" i="8"/>
  <c r="G478" i="8"/>
  <c r="F62" i="8"/>
  <c r="F237" i="8"/>
  <c r="F151" i="8"/>
  <c r="E372" i="8"/>
  <c r="E62" i="8"/>
  <c r="E237" i="8"/>
  <c r="I157" i="8"/>
  <c r="I151" i="8"/>
  <c r="H151" i="8"/>
  <c r="G157" i="8"/>
  <c r="G62" i="8"/>
  <c r="F478" i="8"/>
  <c r="F157" i="8"/>
  <c r="F372" i="8"/>
  <c r="E157" i="8"/>
  <c r="E151" i="8"/>
  <c r="A95" i="9" l="1"/>
  <c r="A110" i="9"/>
  <c r="A122" i="9"/>
  <c r="A96" i="9"/>
  <c r="AD11" i="8"/>
  <c r="AD41" i="8"/>
  <c r="AG11" i="8"/>
  <c r="AE11" i="8"/>
  <c r="A97" i="9"/>
  <c r="A112" i="9"/>
  <c r="A123" i="9"/>
  <c r="A119" i="9"/>
  <c r="A118" i="9"/>
  <c r="A120" i="9"/>
  <c r="A104" i="9"/>
  <c r="A87" i="9"/>
  <c r="A115" i="9"/>
  <c r="A89" i="9"/>
  <c r="A114" i="9"/>
  <c r="A94" i="9"/>
  <c r="A105" i="9"/>
  <c r="A44" i="9"/>
  <c r="A11" i="9"/>
  <c r="A38" i="9"/>
  <c r="A64" i="9"/>
  <c r="A36" i="9"/>
  <c r="A111" i="9"/>
  <c r="A52" i="9"/>
  <c r="A54" i="9"/>
  <c r="A83" i="9"/>
  <c r="A66" i="9"/>
  <c r="A28" i="9"/>
  <c r="A34" i="9"/>
  <c r="A6" i="9"/>
  <c r="A32" i="9"/>
  <c r="A129" i="9"/>
  <c r="A103" i="9"/>
  <c r="A61" i="9"/>
  <c r="A16" i="9"/>
  <c r="A7" i="9"/>
  <c r="A81" i="9"/>
  <c r="A100" i="9"/>
  <c r="A63" i="9"/>
  <c r="A37" i="9"/>
  <c r="A3" i="9"/>
  <c r="A70" i="9"/>
  <c r="A23" i="9"/>
  <c r="A65" i="9"/>
  <c r="A132" i="9"/>
  <c r="A17" i="9"/>
  <c r="A62" i="9"/>
  <c r="A128" i="9"/>
  <c r="A12" i="9"/>
  <c r="A68" i="9"/>
  <c r="A29" i="9"/>
  <c r="A90" i="9"/>
  <c r="A77" i="9"/>
  <c r="A9" i="9"/>
  <c r="A50" i="9"/>
  <c r="A27" i="9"/>
  <c r="A45" i="9"/>
  <c r="A74" i="9"/>
  <c r="A58" i="9"/>
  <c r="A47" i="9"/>
  <c r="A108" i="9"/>
  <c r="A53" i="9"/>
  <c r="AG171" i="8"/>
  <c r="AH421" i="8"/>
  <c r="AG421" i="8"/>
  <c r="AD421" i="8"/>
  <c r="AD171" i="8"/>
  <c r="A69" i="9"/>
  <c r="A523" i="9"/>
  <c r="A592" i="9"/>
  <c r="A489" i="9"/>
  <c r="A560" i="9"/>
  <c r="A568" i="9"/>
  <c r="A501" i="9"/>
  <c r="A505" i="9"/>
  <c r="A544" i="9"/>
  <c r="A527" i="9"/>
  <c r="A518" i="9"/>
  <c r="A542" i="9"/>
  <c r="A509" i="9"/>
  <c r="A530" i="9"/>
  <c r="A546" i="9"/>
  <c r="A553" i="9"/>
  <c r="A575" i="9"/>
  <c r="A499" i="9"/>
  <c r="A538" i="9"/>
  <c r="A522" i="9"/>
  <c r="A510" i="9"/>
  <c r="A555" i="9"/>
  <c r="A577" i="9"/>
  <c r="A502" i="9"/>
  <c r="A556" i="9"/>
  <c r="A581" i="9"/>
  <c r="A554" i="9"/>
  <c r="A529" i="9"/>
  <c r="A539" i="9"/>
  <c r="A600" i="9"/>
  <c r="A593" i="9"/>
  <c r="A596" i="9"/>
  <c r="A533" i="9"/>
  <c r="A117" i="9"/>
  <c r="A535" i="9"/>
  <c r="A574" i="9"/>
  <c r="A586" i="9"/>
  <c r="A570" i="9"/>
  <c r="A534" i="9"/>
  <c r="A567" i="9"/>
  <c r="A541" i="9"/>
  <c r="A511" i="9"/>
  <c r="A133" i="9"/>
  <c r="A576" i="9"/>
  <c r="A578" i="9"/>
  <c r="A561" i="9"/>
  <c r="A550" i="9"/>
  <c r="A583" i="9"/>
  <c r="A506" i="9"/>
  <c r="A496" i="9"/>
  <c r="A531" i="9"/>
  <c r="A565" i="9"/>
  <c r="A580" i="9"/>
  <c r="A597" i="9"/>
  <c r="A572" i="9"/>
  <c r="A498" i="9"/>
  <c r="A549" i="9"/>
  <c r="A557" i="9"/>
  <c r="A594" i="9"/>
  <c r="A562" i="9"/>
  <c r="A513" i="9"/>
  <c r="A545" i="9"/>
  <c r="A516" i="9"/>
  <c r="A573" i="9"/>
  <c r="A558" i="9"/>
  <c r="A519" i="9"/>
  <c r="A526" i="9"/>
  <c r="A491" i="9"/>
  <c r="A490" i="9"/>
  <c r="A591" i="9"/>
  <c r="A512" i="9"/>
  <c r="A559" i="9"/>
  <c r="A515" i="9"/>
  <c r="A551" i="9"/>
  <c r="A587" i="9"/>
  <c r="A563" i="9"/>
  <c r="A520" i="9"/>
  <c r="A503" i="9"/>
  <c r="A537" i="9"/>
  <c r="A585" i="9"/>
  <c r="A595" i="9"/>
  <c r="A508" i="9"/>
  <c r="A598" i="9"/>
  <c r="A552" i="9"/>
  <c r="A524" i="9"/>
  <c r="A569" i="9"/>
  <c r="A500" i="9"/>
  <c r="A536" i="9"/>
  <c r="A521" i="9"/>
  <c r="A525" i="9"/>
  <c r="A532" i="9"/>
  <c r="A589" i="9"/>
  <c r="A528" i="9"/>
  <c r="A543" i="9"/>
  <c r="A564" i="9"/>
  <c r="A584" i="9"/>
  <c r="A116" i="9"/>
  <c r="A599" i="9"/>
  <c r="A504" i="9"/>
  <c r="A497" i="9"/>
  <c r="A571" i="9"/>
  <c r="A514" i="9"/>
  <c r="A540" i="9"/>
  <c r="A588" i="9"/>
  <c r="A547" i="9"/>
  <c r="A582" i="9"/>
  <c r="A566" i="9"/>
  <c r="A517" i="9"/>
  <c r="A590" i="9"/>
  <c r="A579" i="9"/>
  <c r="A488" i="9"/>
  <c r="A507" i="9"/>
  <c r="A548" i="9"/>
  <c r="AE171" i="8"/>
  <c r="AH171" i="8"/>
  <c r="AH428" i="8"/>
  <c r="AG428" i="8"/>
  <c r="AE428" i="8"/>
  <c r="A481" i="9"/>
  <c r="A170" i="9"/>
  <c r="A231" i="9"/>
  <c r="A292" i="9"/>
  <c r="A39" i="9"/>
  <c r="A236" i="9"/>
  <c r="A171" i="9"/>
  <c r="A40" i="9"/>
  <c r="A462" i="9"/>
  <c r="A127" i="9"/>
  <c r="A348" i="9"/>
  <c r="A149" i="9"/>
  <c r="A30" i="9"/>
  <c r="A427" i="9"/>
  <c r="A418" i="9"/>
  <c r="A243" i="9"/>
  <c r="A48" i="9"/>
  <c r="A184" i="9"/>
  <c r="A439" i="9"/>
  <c r="A137" i="9"/>
  <c r="A340" i="9"/>
  <c r="A242" i="9"/>
  <c r="A264" i="9"/>
  <c r="A141" i="9"/>
  <c r="A72" i="9"/>
  <c r="A82" i="9"/>
  <c r="A212" i="9"/>
  <c r="A92" i="9"/>
  <c r="A197" i="9"/>
  <c r="A468" i="9"/>
  <c r="A43" i="9"/>
  <c r="A388" i="9"/>
  <c r="A102" i="9"/>
  <c r="A147" i="9"/>
  <c r="A167" i="9"/>
  <c r="A154" i="9"/>
  <c r="A121" i="9"/>
  <c r="A14" i="9"/>
  <c r="A428" i="9"/>
  <c r="A424" i="9"/>
  <c r="A51" i="9"/>
  <c r="A367" i="9"/>
  <c r="A272" i="9"/>
  <c r="A126" i="9"/>
  <c r="A78" i="9"/>
  <c r="A130" i="9"/>
  <c r="A134" i="9"/>
  <c r="A199" i="9"/>
  <c r="A41" i="9"/>
  <c r="A57" i="9"/>
  <c r="A456" i="9"/>
  <c r="A99" i="9"/>
  <c r="A407" i="9"/>
  <c r="A461" i="9"/>
  <c r="A357" i="9"/>
  <c r="A113" i="9"/>
  <c r="A124" i="9"/>
  <c r="A158" i="9"/>
  <c r="A339" i="9"/>
  <c r="A268" i="9"/>
  <c r="A393" i="9"/>
  <c r="A455" i="9"/>
  <c r="A431" i="9"/>
  <c r="A477" i="9"/>
  <c r="A142" i="9"/>
  <c r="A360" i="9"/>
  <c r="A180" i="9"/>
  <c r="A146" i="9"/>
  <c r="A228" i="9"/>
  <c r="A256" i="9"/>
  <c r="A79" i="9"/>
  <c r="A263" i="9"/>
  <c r="A359" i="9"/>
  <c r="A244" i="9"/>
  <c r="A71" i="9"/>
  <c r="A13" i="9"/>
  <c r="A85" i="9"/>
  <c r="A347" i="9"/>
  <c r="A343" i="9"/>
  <c r="A402" i="9"/>
  <c r="A151" i="9"/>
  <c r="A88" i="9"/>
  <c r="A140" i="9"/>
  <c r="A232" i="9"/>
  <c r="A178" i="9"/>
  <c r="A106" i="9"/>
  <c r="A139" i="9"/>
  <c r="A429" i="9"/>
  <c r="A4" i="9"/>
  <c r="A416" i="9"/>
  <c r="A86" i="9"/>
  <c r="A174" i="9"/>
  <c r="A390" i="9"/>
  <c r="A222" i="9"/>
  <c r="A210" i="9"/>
  <c r="A286" i="9"/>
  <c r="A31" i="9"/>
  <c r="A193" i="9"/>
  <c r="A289" i="9"/>
  <c r="A342" i="9"/>
  <c r="A294" i="9"/>
  <c r="A101" i="9"/>
  <c r="A247" i="9"/>
  <c r="A164" i="9"/>
  <c r="A55" i="9"/>
  <c r="A252" i="9"/>
  <c r="A485" i="9"/>
  <c r="A385" i="9"/>
  <c r="A353" i="9"/>
  <c r="A425" i="9"/>
  <c r="A229" i="9"/>
  <c r="A93" i="9"/>
  <c r="A60" i="9"/>
  <c r="A19" i="9"/>
  <c r="A349" i="9"/>
  <c r="A5" i="9"/>
  <c r="A215" i="9"/>
  <c r="A107" i="9"/>
  <c r="A131" i="9"/>
  <c r="A419" i="9"/>
  <c r="A266" i="9"/>
  <c r="A480" i="9"/>
  <c r="A432" i="9"/>
  <c r="A463" i="9"/>
  <c r="A76" i="9"/>
  <c r="A448" i="9"/>
  <c r="A440" i="9"/>
  <c r="A186" i="9"/>
  <c r="AF229" i="8"/>
  <c r="AF391" i="8"/>
  <c r="AF193" i="8"/>
  <c r="AF433" i="8"/>
  <c r="AF347" i="8"/>
  <c r="AF348" i="8"/>
  <c r="AF236" i="8"/>
  <c r="AF123" i="8"/>
  <c r="AF225" i="8"/>
  <c r="AF415" i="8"/>
  <c r="AF303" i="8"/>
  <c r="AF319" i="8"/>
  <c r="AF445" i="8"/>
  <c r="AF144" i="8"/>
  <c r="AF449" i="8"/>
  <c r="AF255" i="8"/>
  <c r="AF384" i="8"/>
  <c r="AF158" i="8"/>
  <c r="AF353" i="8"/>
  <c r="AF486" i="8"/>
  <c r="AF437" i="8"/>
  <c r="AF291" i="8"/>
  <c r="AF336" i="8"/>
  <c r="AF465" i="8"/>
  <c r="AF159" i="8"/>
  <c r="AF355" i="8"/>
  <c r="AF400" i="8"/>
  <c r="AF188" i="8"/>
  <c r="AF318" i="8"/>
  <c r="AF285" i="8"/>
  <c r="AF323" i="8"/>
  <c r="AF296" i="8"/>
  <c r="AF418" i="8"/>
  <c r="AF424" i="8"/>
  <c r="AF175" i="8"/>
  <c r="AF220" i="8"/>
  <c r="AF387" i="8"/>
  <c r="AF464" i="8"/>
  <c r="AF271" i="8"/>
  <c r="AF389" i="8"/>
  <c r="AF298" i="8"/>
  <c r="AF320" i="8"/>
  <c r="AF259" i="8"/>
  <c r="AF61" i="8"/>
  <c r="AF257" i="8"/>
  <c r="AF279" i="8"/>
  <c r="AF475" i="8"/>
  <c r="AF160" i="8"/>
  <c r="AF139" i="8"/>
  <c r="AF442" i="8"/>
  <c r="AF249" i="8"/>
  <c r="AF438" i="8"/>
  <c r="AF203" i="8"/>
  <c r="AF306" i="8"/>
  <c r="AF200" i="8"/>
  <c r="AF170" i="8"/>
  <c r="AF282" i="8"/>
  <c r="AF297" i="8"/>
  <c r="AF334" i="8"/>
  <c r="AF228" i="8"/>
  <c r="AF114" i="8"/>
  <c r="AF370" i="8"/>
  <c r="AF268" i="8"/>
  <c r="AF316" i="8"/>
  <c r="AF376" i="8"/>
  <c r="AF196" i="8"/>
  <c r="AF241" i="8"/>
  <c r="AF201" i="8"/>
  <c r="AF240" i="8"/>
  <c r="AF314" i="8"/>
  <c r="AF327" i="8"/>
  <c r="AF246" i="8"/>
  <c r="AF190" i="8"/>
  <c r="AF349" i="8"/>
  <c r="AF260" i="8"/>
  <c r="AF287" i="8"/>
  <c r="AF182" i="8"/>
  <c r="AF489" i="8"/>
  <c r="AF292" i="8"/>
  <c r="AF309" i="8"/>
  <c r="AF351" i="8"/>
  <c r="AF396" i="8"/>
  <c r="AF216" i="8"/>
  <c r="AF66" i="8"/>
  <c r="AF403" i="8"/>
  <c r="AF366" i="8"/>
  <c r="AF419" i="8"/>
  <c r="AF85" i="8"/>
  <c r="AF222" i="8"/>
  <c r="AG187" i="8"/>
  <c r="AF395" i="9"/>
  <c r="AF440" i="8"/>
  <c r="AF99" i="8"/>
  <c r="AF69" i="8"/>
  <c r="AF206" i="8"/>
  <c r="AG357" i="8"/>
  <c r="AF198" i="8"/>
  <c r="AF224" i="8"/>
  <c r="AF393" i="8"/>
  <c r="AF272" i="8"/>
  <c r="AF83" i="8"/>
  <c r="AF369" i="8"/>
  <c r="AF402" i="8"/>
  <c r="AF258" i="8"/>
  <c r="AF484" i="8"/>
  <c r="AF217" i="8"/>
  <c r="AF344" i="8"/>
  <c r="AF150" i="8"/>
  <c r="AF343" i="8"/>
  <c r="AF247" i="8"/>
  <c r="AF233" i="8"/>
  <c r="AF165" i="8"/>
  <c r="AF8" i="8"/>
  <c r="AF218" i="8"/>
  <c r="AF392" i="8"/>
  <c r="AF459" i="8"/>
  <c r="AF214" i="8"/>
  <c r="AF161" i="8"/>
  <c r="AF221" i="8"/>
  <c r="AF44" i="8"/>
  <c r="AF322" i="8"/>
  <c r="AF335" i="8"/>
  <c r="A162" i="9"/>
  <c r="A157" i="9"/>
  <c r="A226" i="9"/>
  <c r="A366" i="9"/>
  <c r="A20" i="9"/>
  <c r="A406" i="9"/>
  <c r="A84" i="9"/>
  <c r="A18" i="9"/>
  <c r="A315" i="9"/>
  <c r="A179" i="9"/>
  <c r="A255" i="9"/>
  <c r="A420" i="9"/>
  <c r="A56" i="9"/>
  <c r="A331" i="9"/>
  <c r="A223" i="9"/>
  <c r="AE357" i="8"/>
  <c r="A33" i="9"/>
  <c r="A333" i="9"/>
  <c r="A443" i="9"/>
  <c r="A205" i="9"/>
  <c r="A204" i="9"/>
  <c r="A161" i="9"/>
  <c r="A59" i="9"/>
  <c r="A22" i="9"/>
  <c r="A376" i="9"/>
  <c r="A356" i="9"/>
  <c r="A75" i="9"/>
  <c r="A153" i="9"/>
  <c r="A442" i="9"/>
  <c r="A403" i="9"/>
  <c r="A435" i="9"/>
  <c r="A414" i="9"/>
  <c r="A457" i="9"/>
  <c r="A290" i="9"/>
  <c r="A73" i="9"/>
  <c r="A304" i="9"/>
  <c r="A451" i="9"/>
  <c r="A408" i="9"/>
  <c r="A145" i="9"/>
  <c r="A293" i="9"/>
  <c r="A300" i="9"/>
  <c r="A313" i="9"/>
  <c r="A194" i="9"/>
  <c r="A189" i="9"/>
  <c r="A394" i="9"/>
  <c r="A438" i="9"/>
  <c r="A301" i="9"/>
  <c r="A375" i="9"/>
  <c r="A98" i="9"/>
  <c r="A250" i="9"/>
  <c r="A397" i="9"/>
  <c r="A125" i="9"/>
  <c r="A370" i="9"/>
  <c r="A42" i="9"/>
  <c r="A15" i="9"/>
  <c r="A46" i="9"/>
  <c r="A297" i="9"/>
  <c r="A25" i="9"/>
  <c r="A2" i="9"/>
  <c r="A380" i="9"/>
  <c r="A350" i="9"/>
  <c r="A421" i="9"/>
  <c r="A296" i="9"/>
  <c r="A322" i="9"/>
  <c r="A278" i="9"/>
  <c r="A484" i="9"/>
  <c r="A345" i="9"/>
  <c r="A80" i="9"/>
  <c r="A225" i="9"/>
  <c r="A433" i="9"/>
  <c r="A400" i="9"/>
  <c r="A436" i="9"/>
  <c r="A336" i="9"/>
  <c r="A206" i="9"/>
  <c r="A196" i="9"/>
  <c r="A273" i="9"/>
  <c r="A291" i="9"/>
  <c r="A24" i="9"/>
  <c r="A165" i="9"/>
  <c r="A91" i="9"/>
  <c r="A444" i="9"/>
  <c r="A382" i="9"/>
  <c r="A233" i="9"/>
  <c r="A183" i="9"/>
  <c r="A471" i="9"/>
  <c r="A389" i="9"/>
  <c r="A35" i="9"/>
  <c r="A235" i="9"/>
  <c r="A379" i="9"/>
  <c r="A156" i="9"/>
  <c r="A311" i="9"/>
  <c r="A377" i="9"/>
  <c r="A144" i="9"/>
  <c r="A67" i="9"/>
  <c r="A368" i="9"/>
  <c r="A21" i="9"/>
  <c r="A288" i="9"/>
  <c r="A160" i="9"/>
  <c r="A237" i="9"/>
  <c r="A374" i="9"/>
  <c r="A258" i="9"/>
  <c r="A8" i="9"/>
  <c r="A464" i="9"/>
  <c r="A305" i="9"/>
  <c r="A49" i="9"/>
  <c r="A399" i="9"/>
  <c r="A362" i="9"/>
  <c r="A453" i="9"/>
  <c r="A395" i="9"/>
  <c r="A109" i="9"/>
  <c r="A309" i="9"/>
  <c r="A467" i="9"/>
  <c r="A486" i="9"/>
  <c r="A26" i="9"/>
  <c r="A10" i="9"/>
  <c r="D24" i="1"/>
  <c r="C24" i="1"/>
  <c r="A24" i="1"/>
  <c r="D4" i="1"/>
  <c r="C5" i="1"/>
  <c r="C6" i="1"/>
  <c r="C7" i="1"/>
  <c r="C8" i="1"/>
  <c r="C9" i="1"/>
  <c r="C4" i="1"/>
  <c r="A5" i="1"/>
  <c r="A6" i="1"/>
  <c r="A7" i="1"/>
  <c r="A8" i="1"/>
  <c r="A9" i="1"/>
  <c r="A4" i="1"/>
  <c r="K59" i="1"/>
  <c r="M59" i="1" s="1"/>
  <c r="B73" i="13" s="1"/>
  <c r="J59" i="1"/>
  <c r="L59" i="1" s="1"/>
  <c r="B67" i="13" s="1"/>
  <c r="K58" i="1"/>
  <c r="M58" i="1" s="1"/>
  <c r="B72" i="13" s="1"/>
  <c r="D339" i="8" s="1"/>
  <c r="AD339" i="8" s="1"/>
  <c r="J58" i="1"/>
  <c r="L58" i="1" s="1"/>
  <c r="B66" i="13" s="1"/>
  <c r="D265" i="8" s="1"/>
  <c r="AD265" i="8" s="1"/>
  <c r="K57" i="1"/>
  <c r="M57" i="1" s="1"/>
  <c r="B71" i="13" s="1"/>
  <c r="J57" i="1"/>
  <c r="L57" i="1" s="1"/>
  <c r="B65" i="13" s="1"/>
  <c r="D76" i="8" s="1"/>
  <c r="K56" i="1"/>
  <c r="J56" i="1"/>
  <c r="L56" i="1" s="1"/>
  <c r="B64" i="13" s="1"/>
  <c r="K55" i="1"/>
  <c r="M55" i="1" s="1"/>
  <c r="B69" i="13" s="1"/>
  <c r="J55" i="1"/>
  <c r="L55" i="1" s="1"/>
  <c r="B63" i="13" s="1"/>
  <c r="K54" i="1"/>
  <c r="M54" i="1" s="1"/>
  <c r="B68" i="13" s="1"/>
  <c r="J54" i="1"/>
  <c r="L54" i="1" s="1"/>
  <c r="B62" i="13" s="1"/>
  <c r="D446" i="8" s="1"/>
  <c r="AD446" i="8" s="1"/>
  <c r="B61" i="13"/>
  <c r="B55" i="13"/>
  <c r="B60" i="13"/>
  <c r="B54" i="13"/>
  <c r="D192" i="8" s="1"/>
  <c r="AD192" i="8" s="1"/>
  <c r="B59" i="13"/>
  <c r="D463" i="8" s="1"/>
  <c r="AD463" i="8" s="1"/>
  <c r="B53" i="13"/>
  <c r="B58" i="13"/>
  <c r="D34" i="8" s="1"/>
  <c r="B52" i="13"/>
  <c r="D329" i="8" s="1"/>
  <c r="AD329" i="8" s="1"/>
  <c r="B57" i="13"/>
  <c r="B51" i="13"/>
  <c r="D72" i="8" s="1"/>
  <c r="B56" i="13"/>
  <c r="D30" i="8" s="1"/>
  <c r="B50" i="13"/>
  <c r="D462" i="8" s="1"/>
  <c r="AD462" i="8" s="1"/>
  <c r="K39" i="1"/>
  <c r="M39" i="1" s="1"/>
  <c r="B49" i="13" s="1"/>
  <c r="J39" i="1"/>
  <c r="L39" i="1" s="1"/>
  <c r="B43" i="13" s="1"/>
  <c r="D434" i="8" s="1"/>
  <c r="AD434" i="8" s="1"/>
  <c r="K38" i="1"/>
  <c r="M38" i="1" s="1"/>
  <c r="B48" i="13" s="1"/>
  <c r="J38" i="1"/>
  <c r="L38" i="1" s="1"/>
  <c r="B42" i="13" s="1"/>
  <c r="K37" i="1"/>
  <c r="M37" i="1" s="1"/>
  <c r="B47" i="13" s="1"/>
  <c r="J37" i="1"/>
  <c r="L37" i="1" s="1"/>
  <c r="B41" i="13" s="1"/>
  <c r="K36" i="1"/>
  <c r="M36" i="1" s="1"/>
  <c r="B46" i="13" s="1"/>
  <c r="D71" i="8" s="1"/>
  <c r="AD71" i="8" s="1"/>
  <c r="J36" i="1"/>
  <c r="L36" i="1" s="1"/>
  <c r="B40" i="13" s="1"/>
  <c r="K35" i="1"/>
  <c r="M35" i="1" s="1"/>
  <c r="B45" i="13" s="1"/>
  <c r="D81" i="8" s="1"/>
  <c r="AD81" i="8" s="1"/>
  <c r="J35" i="1"/>
  <c r="L35" i="1" s="1"/>
  <c r="B39" i="13" s="1"/>
  <c r="K34" i="1"/>
  <c r="M34" i="1" s="1"/>
  <c r="B44" i="13" s="1"/>
  <c r="D16" i="8" s="1"/>
  <c r="J34" i="1"/>
  <c r="L34" i="1" s="1"/>
  <c r="B38" i="13" s="1"/>
  <c r="D472" i="8" s="1"/>
  <c r="AD472" i="8" s="1"/>
  <c r="K29" i="1"/>
  <c r="M29" i="1" s="1"/>
  <c r="B37" i="13" s="1"/>
  <c r="J29" i="1"/>
  <c r="K28" i="1"/>
  <c r="M28" i="1" s="1"/>
  <c r="B36" i="13" s="1"/>
  <c r="J28" i="1"/>
  <c r="L28" i="1" s="1"/>
  <c r="B30" i="13" s="1"/>
  <c r="K27" i="1"/>
  <c r="M27" i="1" s="1"/>
  <c r="B35" i="13" s="1"/>
  <c r="J27" i="1"/>
  <c r="L27" i="1" s="1"/>
  <c r="B29" i="13" s="1"/>
  <c r="D455" i="8" s="1"/>
  <c r="AD455" i="8" s="1"/>
  <c r="K26" i="1"/>
  <c r="M26" i="1" s="1"/>
  <c r="B34" i="13" s="1"/>
  <c r="J26" i="1"/>
  <c r="L26" i="1" s="1"/>
  <c r="B28" i="13" s="1"/>
  <c r="D35" i="8" s="1"/>
  <c r="AD35" i="8" s="1"/>
  <c r="K25" i="1"/>
  <c r="M25" i="1" s="1"/>
  <c r="B33" i="13" s="1"/>
  <c r="J25" i="1"/>
  <c r="L25" i="1" s="1"/>
  <c r="B27" i="13" s="1"/>
  <c r="D147" i="8" s="1"/>
  <c r="AD147" i="8" s="1"/>
  <c r="K24" i="1"/>
  <c r="M24" i="1" s="1"/>
  <c r="B32" i="13" s="1"/>
  <c r="J24" i="1"/>
  <c r="L24" i="1" s="1"/>
  <c r="B26" i="13" s="1"/>
  <c r="K19" i="1"/>
  <c r="M19" i="1" s="1"/>
  <c r="B25" i="13" s="1"/>
  <c r="D6" i="8" s="1"/>
  <c r="AD6" i="8" s="1"/>
  <c r="J19" i="1"/>
  <c r="L19" i="1" s="1"/>
  <c r="B19" i="13" s="1"/>
  <c r="D51" i="8" s="1"/>
  <c r="K18" i="1"/>
  <c r="M18" i="1" s="1"/>
  <c r="B24" i="13" s="1"/>
  <c r="D162" i="8" s="1"/>
  <c r="AD162" i="8" s="1"/>
  <c r="J18" i="1"/>
  <c r="L18" i="1" s="1"/>
  <c r="B18" i="13" s="1"/>
  <c r="K17" i="1"/>
  <c r="M17" i="1" s="1"/>
  <c r="B23" i="13" s="1"/>
  <c r="D295" i="8" s="1"/>
  <c r="AD295" i="8" s="1"/>
  <c r="J17" i="1"/>
  <c r="L17" i="1" s="1"/>
  <c r="B17" i="13" s="1"/>
  <c r="D108" i="8" s="1"/>
  <c r="K16" i="1"/>
  <c r="M16" i="1" s="1"/>
  <c r="B22" i="13" s="1"/>
  <c r="J16" i="1"/>
  <c r="L16" i="1" s="1"/>
  <c r="B16" i="13" s="1"/>
  <c r="K15" i="1"/>
  <c r="M15" i="1" s="1"/>
  <c r="B21" i="13" s="1"/>
  <c r="D68" i="8" s="1"/>
  <c r="AD68" i="8" s="1"/>
  <c r="J15" i="1"/>
  <c r="L15" i="1" s="1"/>
  <c r="B15" i="13" s="1"/>
  <c r="K14" i="1"/>
  <c r="M14" i="1" s="1"/>
  <c r="B20" i="13" s="1"/>
  <c r="D5" i="8" s="1"/>
  <c r="AD5" i="8" s="1"/>
  <c r="J14" i="1"/>
  <c r="L14" i="1" s="1"/>
  <c r="B14" i="13" s="1"/>
  <c r="D87" i="8" s="1"/>
  <c r="K9" i="1"/>
  <c r="M9" i="1" s="1"/>
  <c r="B13" i="13" s="1"/>
  <c r="D3" i="8" s="1"/>
  <c r="AD3" i="8" s="1"/>
  <c r="J9" i="1"/>
  <c r="K8" i="1"/>
  <c r="M8" i="1" s="1"/>
  <c r="B12" i="13" s="1"/>
  <c r="J8" i="1"/>
  <c r="L8" i="1" s="1"/>
  <c r="B6" i="13" s="1"/>
  <c r="D490" i="8" s="1"/>
  <c r="AD490" i="8" s="1"/>
  <c r="K7" i="1"/>
  <c r="M7" i="1" s="1"/>
  <c r="B11" i="13" s="1"/>
  <c r="D82" i="8" s="1"/>
  <c r="AD82" i="8" s="1"/>
  <c r="J7" i="1"/>
  <c r="L7" i="1" s="1"/>
  <c r="B5" i="13" s="1"/>
  <c r="K6" i="1"/>
  <c r="M6" i="1" s="1"/>
  <c r="B10" i="13" s="1"/>
  <c r="J6" i="1"/>
  <c r="L6" i="1" s="1"/>
  <c r="B4" i="13" s="1"/>
  <c r="D223" i="8" s="1"/>
  <c r="AD223" i="8" s="1"/>
  <c r="K5" i="1"/>
  <c r="M5" i="1" s="1"/>
  <c r="B9" i="13" s="1"/>
  <c r="D22" i="8" s="1"/>
  <c r="AD22" i="8" s="1"/>
  <c r="J5" i="1"/>
  <c r="L5" i="1" s="1"/>
  <c r="B3" i="13" s="1"/>
  <c r="D131" i="8" s="1"/>
  <c r="AD131" i="8" s="1"/>
  <c r="K4" i="1"/>
  <c r="M4" i="1" s="1"/>
  <c r="B8" i="13" s="1"/>
  <c r="J4" i="1"/>
  <c r="L4" i="1" s="1"/>
  <c r="B2" i="13" s="1"/>
  <c r="D118" i="8" l="1"/>
  <c r="AD118" i="8" s="1"/>
  <c r="AF11" i="8"/>
  <c r="D302" i="8"/>
  <c r="AD302" i="8" s="1"/>
  <c r="D53" i="8"/>
  <c r="AD53" i="8" s="1"/>
  <c r="D54" i="8"/>
  <c r="AD54" i="8" s="1"/>
  <c r="D2" i="8"/>
  <c r="AD2" i="8" s="1"/>
  <c r="AG16" i="8"/>
  <c r="AH16" i="8"/>
  <c r="AD16" i="8"/>
  <c r="AE16" i="8"/>
  <c r="D178" i="8"/>
  <c r="AD178" i="8" s="1"/>
  <c r="D43" i="8"/>
  <c r="D239" i="8"/>
  <c r="AD239" i="8" s="1"/>
  <c r="D94" i="8"/>
  <c r="AD94" i="8" s="1"/>
  <c r="D310" i="8"/>
  <c r="AD310" i="8" s="1"/>
  <c r="D73" i="8"/>
  <c r="AD73" i="8" s="1"/>
  <c r="D321" i="8"/>
  <c r="AD321" i="8" s="1"/>
  <c r="D49" i="8"/>
  <c r="D487" i="8"/>
  <c r="AD487" i="8" s="1"/>
  <c r="D78" i="8"/>
  <c r="AD78" i="8" s="1"/>
  <c r="AD51" i="8"/>
  <c r="AE51" i="8"/>
  <c r="AG51" i="8"/>
  <c r="AH51" i="8"/>
  <c r="D414" i="8"/>
  <c r="AD414" i="8" s="1"/>
  <c r="D95" i="8"/>
  <c r="AD95" i="8" s="1"/>
  <c r="D100" i="8"/>
  <c r="AD100" i="8" s="1"/>
  <c r="D21" i="8"/>
  <c r="D450" i="8"/>
  <c r="AD450" i="8" s="1"/>
  <c r="D12" i="8"/>
  <c r="AD12" i="8" s="1"/>
  <c r="AE34" i="8"/>
  <c r="AH34" i="8"/>
  <c r="AG34" i="8"/>
  <c r="AD34" i="8"/>
  <c r="D460" i="8"/>
  <c r="AD460" i="8" s="1"/>
  <c r="D119" i="8"/>
  <c r="AD119" i="8" s="1"/>
  <c r="D26" i="8"/>
  <c r="AD26" i="8" s="1"/>
  <c r="D32" i="8"/>
  <c r="D397" i="8"/>
  <c r="AD397" i="8" s="1"/>
  <c r="D86" i="8"/>
  <c r="D364" i="8"/>
  <c r="AD364" i="8" s="1"/>
  <c r="D93" i="8"/>
  <c r="AD93" i="8" s="1"/>
  <c r="D263" i="8"/>
  <c r="AD263" i="8" s="1"/>
  <c r="D113" i="8"/>
  <c r="D102" i="8"/>
  <c r="AD102" i="8" s="1"/>
  <c r="D23" i="8"/>
  <c r="AD23" i="8" s="1"/>
  <c r="D67" i="8"/>
  <c r="AD67" i="8" s="1"/>
  <c r="D18" i="8"/>
  <c r="AD18" i="8" s="1"/>
  <c r="D10" i="8"/>
  <c r="AD10" i="8" s="1"/>
  <c r="D112" i="8"/>
  <c r="AD112" i="8" s="1"/>
  <c r="D283" i="8"/>
  <c r="AG283" i="8" s="1"/>
  <c r="D7" i="8"/>
  <c r="D47" i="8"/>
  <c r="AD47" i="8" s="1"/>
  <c r="D56" i="8"/>
  <c r="AD56" i="8" s="1"/>
  <c r="D331" i="8"/>
  <c r="AD331" i="8" s="1"/>
  <c r="D79" i="8"/>
  <c r="D454" i="8"/>
  <c r="AD454" i="8" s="1"/>
  <c r="D15" i="8"/>
  <c r="D57" i="8"/>
  <c r="AD57" i="8" s="1"/>
  <c r="D97" i="8"/>
  <c r="AD97" i="8" s="1"/>
  <c r="D89" i="8"/>
  <c r="AD89" i="8" s="1"/>
  <c r="D116" i="8"/>
  <c r="AD116" i="8" s="1"/>
  <c r="D80" i="8"/>
  <c r="AD80" i="8" s="1"/>
  <c r="AG30" i="8"/>
  <c r="AE30" i="8"/>
  <c r="AD30" i="8"/>
  <c r="AH30" i="8"/>
  <c r="D213" i="8"/>
  <c r="AD213" i="8" s="1"/>
  <c r="D28" i="8"/>
  <c r="AD108" i="8"/>
  <c r="AH108" i="8"/>
  <c r="AE108" i="8"/>
  <c r="AG108" i="8"/>
  <c r="D155" i="8"/>
  <c r="AD155" i="8" s="1"/>
  <c r="D37" i="8"/>
  <c r="AD37" i="8" s="1"/>
  <c r="AD72" i="8"/>
  <c r="AG72" i="8"/>
  <c r="AE72" i="8"/>
  <c r="AH72" i="8"/>
  <c r="D251" i="8"/>
  <c r="AD251" i="8" s="1"/>
  <c r="D25" i="8"/>
  <c r="AD76" i="8"/>
  <c r="AE76" i="8"/>
  <c r="AH76" i="8"/>
  <c r="AG76" i="8"/>
  <c r="AG87" i="8"/>
  <c r="AH87" i="8"/>
  <c r="AE87" i="8"/>
  <c r="AD87" i="8"/>
  <c r="D485" i="8"/>
  <c r="AD485" i="8" s="1"/>
  <c r="D29" i="8"/>
  <c r="AD29" i="8" s="1"/>
  <c r="D422" i="8"/>
  <c r="AD422" i="8" s="1"/>
  <c r="D75" i="8"/>
  <c r="AD75" i="8" s="1"/>
  <c r="D38" i="8"/>
  <c r="AD38" i="8" s="1"/>
  <c r="D64" i="8"/>
  <c r="AD64" i="8" s="1"/>
  <c r="D205" i="8"/>
  <c r="AD205" i="8" s="1"/>
  <c r="D42" i="8"/>
  <c r="AD42" i="8" s="1"/>
  <c r="D40" i="8"/>
  <c r="AD40" i="8" s="1"/>
  <c r="D39" i="8"/>
  <c r="AF421" i="8"/>
  <c r="AF171" i="8"/>
  <c r="AF428" i="8"/>
  <c r="AG68" i="8"/>
  <c r="AE68" i="8"/>
  <c r="AH68" i="8"/>
  <c r="AE131" i="8"/>
  <c r="AG131" i="8"/>
  <c r="AH131" i="8"/>
  <c r="AG147" i="8"/>
  <c r="AE147" i="8"/>
  <c r="AH147" i="8"/>
  <c r="AE35" i="8"/>
  <c r="AG35" i="8"/>
  <c r="AH35" i="8"/>
  <c r="AE446" i="8"/>
  <c r="AG446" i="8"/>
  <c r="AH446" i="8"/>
  <c r="AG265" i="8"/>
  <c r="AH265" i="8"/>
  <c r="AE265" i="8"/>
  <c r="AH54" i="8"/>
  <c r="AH162" i="8"/>
  <c r="AG162" i="8"/>
  <c r="AE162" i="8"/>
  <c r="AH239" i="8"/>
  <c r="AE455" i="8"/>
  <c r="AH455" i="8"/>
  <c r="AG455" i="8"/>
  <c r="AE118" i="8"/>
  <c r="AG118" i="8"/>
  <c r="AH118" i="8"/>
  <c r="AH434" i="8"/>
  <c r="AG434" i="8"/>
  <c r="AE434" i="8"/>
  <c r="AG81" i="8"/>
  <c r="AH81" i="8"/>
  <c r="AE81" i="8"/>
  <c r="AG463" i="8"/>
  <c r="AE463" i="8"/>
  <c r="AH463" i="8"/>
  <c r="AG10" i="8"/>
  <c r="AH462" i="8"/>
  <c r="AG462" i="8"/>
  <c r="AE462" i="8"/>
  <c r="AG192" i="8"/>
  <c r="AE192" i="8"/>
  <c r="AH192" i="8"/>
  <c r="AE490" i="8"/>
  <c r="AH490" i="8"/>
  <c r="AG490" i="8"/>
  <c r="AH102" i="8"/>
  <c r="AG133" i="8"/>
  <c r="AE133" i="8"/>
  <c r="AH133" i="8"/>
  <c r="AH189" i="8"/>
  <c r="AE189" i="8"/>
  <c r="AG189" i="8"/>
  <c r="AH458" i="8"/>
  <c r="AG458" i="8"/>
  <c r="AE458" i="8"/>
  <c r="AE231" i="8"/>
  <c r="AG231" i="8"/>
  <c r="AH231" i="8"/>
  <c r="AH50" i="8"/>
  <c r="AG50" i="8"/>
  <c r="AE50" i="8"/>
  <c r="AG408" i="8"/>
  <c r="AE408" i="8"/>
  <c r="AH408" i="8"/>
  <c r="AG177" i="8"/>
  <c r="AH177" i="8"/>
  <c r="AE177" i="8"/>
  <c r="AG361" i="8"/>
  <c r="AE361" i="8"/>
  <c r="AH361" i="8"/>
  <c r="AG185" i="8"/>
  <c r="AH185" i="8"/>
  <c r="AE185" i="8"/>
  <c r="AE109" i="8"/>
  <c r="AG109" i="8"/>
  <c r="AH109" i="8"/>
  <c r="AE142" i="8"/>
  <c r="AH142" i="8"/>
  <c r="AG142" i="8"/>
  <c r="AG294" i="8"/>
  <c r="AE294" i="8"/>
  <c r="AH294" i="8"/>
  <c r="AH124" i="8"/>
  <c r="AE124" i="8"/>
  <c r="AG124" i="8"/>
  <c r="AE365" i="8"/>
  <c r="AG365" i="8"/>
  <c r="AH365" i="8"/>
  <c r="AH439" i="8"/>
  <c r="AG439" i="8"/>
  <c r="AE439" i="8"/>
  <c r="AH325" i="8"/>
  <c r="AH5" i="8"/>
  <c r="AE5" i="8"/>
  <c r="AG5" i="8"/>
  <c r="AG230" i="8"/>
  <c r="AE230" i="8"/>
  <c r="AH230" i="8"/>
  <c r="AE20" i="8"/>
  <c r="AH20" i="8"/>
  <c r="AG20" i="8"/>
  <c r="AE210" i="8"/>
  <c r="AH210" i="8"/>
  <c r="AG210" i="8"/>
  <c r="AE212" i="8"/>
  <c r="AH212" i="8"/>
  <c r="AG212" i="8"/>
  <c r="AE197" i="8"/>
  <c r="AG197" i="8"/>
  <c r="AH197" i="8"/>
  <c r="AE176" i="8"/>
  <c r="AH176" i="8"/>
  <c r="AG176" i="8"/>
  <c r="AG404" i="8"/>
  <c r="AH404" i="8"/>
  <c r="AE404" i="8"/>
  <c r="AE269" i="8"/>
  <c r="AH269" i="8"/>
  <c r="AG269" i="8"/>
  <c r="AE409" i="8"/>
  <c r="AH409" i="8"/>
  <c r="AG409" i="8"/>
  <c r="AE453" i="8"/>
  <c r="AH453" i="8"/>
  <c r="AG453" i="8"/>
  <c r="AE149" i="8"/>
  <c r="AG149" i="8"/>
  <c r="AH149" i="8"/>
  <c r="AG136" i="8"/>
  <c r="AE136" i="8"/>
  <c r="AH136" i="8"/>
  <c r="AG337" i="8"/>
  <c r="AE337" i="8"/>
  <c r="AH337" i="8"/>
  <c r="D33" i="8"/>
  <c r="AD33" i="8" s="1"/>
  <c r="D100" i="4"/>
  <c r="AG368" i="8"/>
  <c r="AE368" i="8"/>
  <c r="AH368" i="8"/>
  <c r="AH470" i="8"/>
  <c r="AG470" i="8"/>
  <c r="AE470" i="8"/>
  <c r="AE262" i="8"/>
  <c r="AG262" i="8"/>
  <c r="AH262" i="8"/>
  <c r="AG27" i="8"/>
  <c r="AE27" i="8"/>
  <c r="AH27" i="8"/>
  <c r="AH301" i="8"/>
  <c r="AG301" i="8"/>
  <c r="AE301" i="8"/>
  <c r="AH346" i="8"/>
  <c r="AE346" i="8"/>
  <c r="AG346" i="8"/>
  <c r="AH473" i="8"/>
  <c r="AG473" i="8"/>
  <c r="AE473" i="8"/>
  <c r="AE195" i="8"/>
  <c r="AG195" i="8"/>
  <c r="AH195" i="8"/>
  <c r="AG145" i="8"/>
  <c r="AE145" i="8"/>
  <c r="AH145" i="8"/>
  <c r="AE325" i="8"/>
  <c r="AG325" i="8"/>
  <c r="AG410" i="8"/>
  <c r="AE410" i="8"/>
  <c r="AH410" i="8"/>
  <c r="AG172" i="8"/>
  <c r="AE172" i="8"/>
  <c r="AH172" i="8"/>
  <c r="AE140" i="8"/>
  <c r="AG140" i="8"/>
  <c r="AH140" i="8"/>
  <c r="AG181" i="8"/>
  <c r="AE181" i="8"/>
  <c r="AH181" i="8"/>
  <c r="AE383" i="8"/>
  <c r="AG383" i="8"/>
  <c r="AH383" i="8"/>
  <c r="AG173" i="8"/>
  <c r="AH173" i="8"/>
  <c r="AE173" i="8"/>
  <c r="AG152" i="8"/>
  <c r="AE152" i="8"/>
  <c r="AH152" i="8"/>
  <c r="AH103" i="8"/>
  <c r="AG103" i="8"/>
  <c r="AE103" i="8"/>
  <c r="AE461" i="8"/>
  <c r="AG461" i="8"/>
  <c r="AH461" i="8"/>
  <c r="AH245" i="8"/>
  <c r="AG245" i="8"/>
  <c r="AE245" i="8"/>
  <c r="AH47" i="8"/>
  <c r="AG47" i="8"/>
  <c r="AE47" i="8"/>
  <c r="AG48" i="8"/>
  <c r="AH48" i="8"/>
  <c r="AE48" i="8"/>
  <c r="AG456" i="8"/>
  <c r="AH456" i="8"/>
  <c r="AE456" i="8"/>
  <c r="AH352" i="8"/>
  <c r="AG352" i="8"/>
  <c r="AE352" i="8"/>
  <c r="AG267" i="8"/>
  <c r="AE267" i="8"/>
  <c r="AH267" i="8"/>
  <c r="AE126" i="8"/>
  <c r="AG126" i="8"/>
  <c r="AH126" i="8"/>
  <c r="AG479" i="8"/>
  <c r="AE479" i="8"/>
  <c r="AH479" i="8"/>
  <c r="AH491" i="8"/>
  <c r="AG491" i="8"/>
  <c r="AE491" i="8"/>
  <c r="AE179" i="8"/>
  <c r="AH179" i="8"/>
  <c r="AG179" i="8"/>
  <c r="AF357" i="8"/>
  <c r="D88" i="8"/>
  <c r="AD88" i="8" s="1"/>
  <c r="L29" i="1"/>
  <c r="B31" i="13" s="1"/>
  <c r="D65" i="8"/>
  <c r="AD65" i="8" s="1"/>
  <c r="M56" i="1"/>
  <c r="B70" i="13" s="1"/>
  <c r="D164" i="8" s="1"/>
  <c r="AD164" i="8" s="1"/>
  <c r="D266" i="8"/>
  <c r="AD266" i="8" s="1"/>
  <c r="L9" i="1"/>
  <c r="B7" i="13" s="1"/>
  <c r="D58" i="8" s="1"/>
  <c r="D398" i="8"/>
  <c r="AD398" i="8" s="1"/>
  <c r="D19" i="8"/>
  <c r="AD19" i="8" s="1"/>
  <c r="D174" i="8"/>
  <c r="D156" i="8"/>
  <c r="AD156" i="8" s="1"/>
  <c r="D70" i="8"/>
  <c r="AD70" i="8" s="1"/>
  <c r="D31" i="8"/>
  <c r="AD31" i="8" s="1"/>
  <c r="D24" i="8"/>
  <c r="AD24" i="8" s="1"/>
  <c r="D91" i="8"/>
  <c r="AD91" i="8" s="1"/>
  <c r="D288" i="8"/>
  <c r="AD288" i="8" s="1"/>
  <c r="D4" i="8"/>
  <c r="AD4" i="8" s="1"/>
  <c r="D478" i="8"/>
  <c r="AD478" i="8" s="1"/>
  <c r="D457" i="8"/>
  <c r="AD457" i="8" s="1"/>
  <c r="D341" i="8"/>
  <c r="AD341" i="8" s="1"/>
  <c r="D277" i="8"/>
  <c r="AD277" i="8" s="1"/>
  <c r="D138" i="8"/>
  <c r="AD138" i="8" s="1"/>
  <c r="D63" i="8"/>
  <c r="AD63" i="8" s="1"/>
  <c r="D448" i="8"/>
  <c r="D167" i="8"/>
  <c r="D423" i="8"/>
  <c r="AD423" i="8" s="1"/>
  <c r="D447" i="8"/>
  <c r="D117" i="8"/>
  <c r="AD117" i="8" s="1"/>
  <c r="D122" i="8"/>
  <c r="D52" i="8"/>
  <c r="AD52" i="8" s="1"/>
  <c r="D407" i="8"/>
  <c r="AD407" i="8" s="1"/>
  <c r="D436" i="8"/>
  <c r="AD436" i="8" s="1"/>
  <c r="D304" i="8"/>
  <c r="AD304" i="8" s="1"/>
  <c r="D373" i="8"/>
  <c r="AD373" i="8" s="1"/>
  <c r="D358" i="8"/>
  <c r="AD358" i="8" s="1"/>
  <c r="D242" i="8"/>
  <c r="AD242" i="8" s="1"/>
  <c r="D98" i="8"/>
  <c r="AD98" i="8" s="1"/>
  <c r="D429" i="8"/>
  <c r="AD429" i="8" s="1"/>
  <c r="D261" i="8"/>
  <c r="AD261" i="8" s="1"/>
  <c r="D328" i="8"/>
  <c r="AD328" i="8" s="1"/>
  <c r="J20" i="1"/>
  <c r="D244" i="8"/>
  <c r="AD244" i="8" s="1"/>
  <c r="J40" i="1"/>
  <c r="D148" i="8"/>
  <c r="J30" i="1"/>
  <c r="D137" i="8"/>
  <c r="AD137" i="8" s="1"/>
  <c r="J50" i="1"/>
  <c r="D62" i="8"/>
  <c r="AD62" i="8" s="1"/>
  <c r="K20" i="1"/>
  <c r="D186" i="8"/>
  <c r="AD186" i="8" s="1"/>
  <c r="K30" i="1"/>
  <c r="D443" i="8"/>
  <c r="AD443" i="8" s="1"/>
  <c r="K40" i="1"/>
  <c r="D45" i="8"/>
  <c r="K50" i="1"/>
  <c r="D273" i="8"/>
  <c r="AD273" i="8" s="1"/>
  <c r="J60" i="1"/>
  <c r="D36" i="8"/>
  <c r="AD36" i="8" s="1"/>
  <c r="K60" i="1"/>
  <c r="D264" i="8"/>
  <c r="AD264" i="8" s="1"/>
  <c r="D154" i="8"/>
  <c r="AD154" i="8" s="1"/>
  <c r="D332" i="8"/>
  <c r="AD332" i="8" s="1"/>
  <c r="D467" i="8"/>
  <c r="AD467" i="8" s="1"/>
  <c r="D110" i="8"/>
  <c r="J10" i="1"/>
  <c r="D243" i="8"/>
  <c r="AD243" i="8" s="1"/>
  <c r="K10" i="1"/>
  <c r="AE67" i="8" l="1"/>
  <c r="AG397" i="8"/>
  <c r="AG331" i="8"/>
  <c r="AG100" i="8"/>
  <c r="AH67" i="8"/>
  <c r="AG310" i="8"/>
  <c r="AE331" i="8"/>
  <c r="AE100" i="8"/>
  <c r="AE397" i="8"/>
  <c r="AH283" i="8"/>
  <c r="AE310" i="8"/>
  <c r="AH100" i="8"/>
  <c r="AF100" i="8" s="1"/>
  <c r="AG67" i="8"/>
  <c r="AF67" i="8" s="1"/>
  <c r="AH331" i="8"/>
  <c r="AH397" i="8"/>
  <c r="AH310" i="8"/>
  <c r="AE283" i="8"/>
  <c r="AD283" i="8"/>
  <c r="D487" i="4"/>
  <c r="D55" i="8"/>
  <c r="AD55" i="8" s="1"/>
  <c r="D501" i="4"/>
  <c r="D558" i="4"/>
  <c r="D490" i="4"/>
  <c r="D532" i="4"/>
  <c r="D586" i="4"/>
  <c r="D597" i="4"/>
  <c r="D521" i="4"/>
  <c r="D588" i="4"/>
  <c r="D515" i="4"/>
  <c r="D600" i="4"/>
  <c r="D569" i="4"/>
  <c r="D551" i="4"/>
  <c r="D485" i="4"/>
  <c r="D510" i="4"/>
  <c r="D599" i="4"/>
  <c r="AG102" i="8"/>
  <c r="AE10" i="8"/>
  <c r="AH26" i="8"/>
  <c r="AG321" i="8"/>
  <c r="AG239" i="8"/>
  <c r="AE54" i="8"/>
  <c r="AE102" i="8"/>
  <c r="AH10" i="8"/>
  <c r="AE364" i="8"/>
  <c r="AG26" i="8"/>
  <c r="AH321" i="8"/>
  <c r="AG54" i="8"/>
  <c r="AE26" i="8"/>
  <c r="AE239" i="8"/>
  <c r="AG18" i="8"/>
  <c r="AG251" i="8"/>
  <c r="AE18" i="8"/>
  <c r="AE251" i="8"/>
  <c r="AH116" i="8"/>
  <c r="AG2" i="8"/>
  <c r="AH56" i="8"/>
  <c r="AH18" i="8"/>
  <c r="AG213" i="8"/>
  <c r="AH251" i="8"/>
  <c r="AG56" i="8"/>
  <c r="AE56" i="8"/>
  <c r="AH2" i="8"/>
  <c r="AE2" i="8"/>
  <c r="AF34" i="8"/>
  <c r="AF51" i="8"/>
  <c r="AF87" i="8"/>
  <c r="AE116" i="8"/>
  <c r="AD39" i="8"/>
  <c r="AH39" i="8"/>
  <c r="AE39" i="8"/>
  <c r="AG39" i="8"/>
  <c r="D594" i="4"/>
  <c r="D566" i="4"/>
  <c r="D578" i="4"/>
  <c r="D576" i="4"/>
  <c r="D522" i="4"/>
  <c r="D592" i="4"/>
  <c r="D506" i="4"/>
  <c r="D596" i="4"/>
  <c r="D539" i="4"/>
  <c r="D553" i="4"/>
  <c r="D571" i="4"/>
  <c r="D561" i="4"/>
  <c r="D589" i="4"/>
  <c r="D505" i="4"/>
  <c r="D568" i="4"/>
  <c r="AH49" i="8"/>
  <c r="AE49" i="8"/>
  <c r="AD49" i="8"/>
  <c r="AG49" i="8"/>
  <c r="AH38" i="8"/>
  <c r="AH25" i="8"/>
  <c r="AG25" i="8"/>
  <c r="AD25" i="8"/>
  <c r="AE25" i="8"/>
  <c r="AF108" i="8"/>
  <c r="AG15" i="8"/>
  <c r="AE15" i="8"/>
  <c r="AD15" i="8"/>
  <c r="AH15" i="8"/>
  <c r="D513" i="4"/>
  <c r="D584" i="4"/>
  <c r="D495" i="4"/>
  <c r="D489" i="4"/>
  <c r="D559" i="4"/>
  <c r="D491" i="4"/>
  <c r="D530" i="4"/>
  <c r="D493" i="4"/>
  <c r="D483" i="4"/>
  <c r="D574" i="4"/>
  <c r="D582" i="4"/>
  <c r="D509" i="4"/>
  <c r="D486" i="4"/>
  <c r="D498" i="4"/>
  <c r="AH79" i="8"/>
  <c r="AG79" i="8"/>
  <c r="AD79" i="8"/>
  <c r="AE79" i="8"/>
  <c r="AD86" i="8"/>
  <c r="AG86" i="8"/>
  <c r="AE86" i="8"/>
  <c r="AH86" i="8"/>
  <c r="AD58" i="8"/>
  <c r="AE58" i="8"/>
  <c r="AH58" i="8"/>
  <c r="AG58" i="8"/>
  <c r="AH213" i="8"/>
  <c r="AG364" i="8"/>
  <c r="AF30" i="8"/>
  <c r="D577" i="4"/>
  <c r="D595" i="4"/>
  <c r="D547" i="4"/>
  <c r="D523" i="4"/>
  <c r="D492" i="4"/>
  <c r="D517" i="4"/>
  <c r="D504" i="4"/>
  <c r="D531" i="4"/>
  <c r="D537" i="4"/>
  <c r="D497" i="4"/>
  <c r="D545" i="4"/>
  <c r="D512" i="4"/>
  <c r="D488" i="4"/>
  <c r="D525" i="4"/>
  <c r="AF16" i="8"/>
  <c r="AG38" i="8"/>
  <c r="AE155" i="8"/>
  <c r="AE38" i="8"/>
  <c r="AE213" i="8"/>
  <c r="AH364" i="8"/>
  <c r="AE321" i="8"/>
  <c r="AG155" i="8"/>
  <c r="AG57" i="8"/>
  <c r="D585" i="4"/>
  <c r="D494" i="4"/>
  <c r="D570" i="4"/>
  <c r="D529" i="4"/>
  <c r="D484" i="4"/>
  <c r="D556" i="4"/>
  <c r="D503" i="4"/>
  <c r="D567" i="4"/>
  <c r="D502" i="4"/>
  <c r="D511" i="4"/>
  <c r="D548" i="4"/>
  <c r="D519" i="4"/>
  <c r="D563" i="4"/>
  <c r="D554" i="4"/>
  <c r="D528" i="4"/>
  <c r="AD32" i="8"/>
  <c r="AH32" i="8"/>
  <c r="AE32" i="8"/>
  <c r="AG32" i="8"/>
  <c r="AH485" i="8"/>
  <c r="AH155" i="8"/>
  <c r="AH57" i="8"/>
  <c r="D542" i="4"/>
  <c r="D557" i="4"/>
  <c r="D587" i="4"/>
  <c r="D544" i="4"/>
  <c r="D538" i="4"/>
  <c r="D540" i="4"/>
  <c r="D499" i="4"/>
  <c r="D534" i="4"/>
  <c r="D575" i="4"/>
  <c r="D518" i="4"/>
  <c r="D583" i="4"/>
  <c r="D533" i="4"/>
  <c r="D527" i="4"/>
  <c r="D579" i="4"/>
  <c r="D232" i="8"/>
  <c r="AD232" i="8" s="1"/>
  <c r="D14" i="8"/>
  <c r="AD14" i="8" s="1"/>
  <c r="AG116" i="8"/>
  <c r="AE485" i="8"/>
  <c r="AE57" i="8"/>
  <c r="AF76" i="8"/>
  <c r="AF72" i="8"/>
  <c r="AH28" i="8"/>
  <c r="AE28" i="8"/>
  <c r="AG28" i="8"/>
  <c r="AD28" i="8"/>
  <c r="D562" i="4"/>
  <c r="D543" i="4"/>
  <c r="D496" i="4"/>
  <c r="D526" i="4"/>
  <c r="D560" i="4"/>
  <c r="D591" i="4"/>
  <c r="D598" i="4"/>
  <c r="D564" i="4"/>
  <c r="D520" i="4"/>
  <c r="D508" i="4"/>
  <c r="D549" i="4"/>
  <c r="D516" i="4"/>
  <c r="D565" i="4"/>
  <c r="D590" i="4"/>
  <c r="D550" i="4"/>
  <c r="AD7" i="8"/>
  <c r="AG7" i="8"/>
  <c r="AE7" i="8"/>
  <c r="AH7" i="8"/>
  <c r="AE113" i="8"/>
  <c r="AH113" i="8"/>
  <c r="AG113" i="8"/>
  <c r="AD113" i="8"/>
  <c r="AE21" i="8"/>
  <c r="AH21" i="8"/>
  <c r="AD21" i="8"/>
  <c r="AG21" i="8"/>
  <c r="AD43" i="8"/>
  <c r="AE43" i="8"/>
  <c r="AH43" i="8"/>
  <c r="AG43" i="8"/>
  <c r="AG485" i="8"/>
  <c r="D536" i="4"/>
  <c r="D593" i="4"/>
  <c r="D514" i="4"/>
  <c r="D573" i="4"/>
  <c r="D507" i="4"/>
  <c r="D541" i="4"/>
  <c r="D500" i="4"/>
  <c r="D546" i="4"/>
  <c r="D555" i="4"/>
  <c r="D572" i="4"/>
  <c r="D535" i="4"/>
  <c r="D580" i="4"/>
  <c r="D552" i="4"/>
  <c r="D524" i="4"/>
  <c r="D581" i="4"/>
  <c r="AH448" i="8"/>
  <c r="AD448" i="8"/>
  <c r="AG110" i="8"/>
  <c r="AD110" i="8"/>
  <c r="AG248" i="8"/>
  <c r="AD45" i="8"/>
  <c r="AG122" i="8"/>
  <c r="AD122" i="8"/>
  <c r="AG71" i="8"/>
  <c r="AD167" i="8"/>
  <c r="AG280" i="8"/>
  <c r="AD148" i="8"/>
  <c r="AG466" i="8"/>
  <c r="AD447" i="8"/>
  <c r="AG178" i="8"/>
  <c r="AD174" i="8"/>
  <c r="AF265" i="8"/>
  <c r="AF147" i="8"/>
  <c r="AF490" i="8"/>
  <c r="AF131" i="8"/>
  <c r="AG304" i="8"/>
  <c r="AH304" i="8"/>
  <c r="AE304" i="8"/>
  <c r="AG4" i="8"/>
  <c r="AE4" i="8"/>
  <c r="AH4" i="8"/>
  <c r="AH19" i="8"/>
  <c r="AE19" i="8"/>
  <c r="AG19" i="8"/>
  <c r="AG448" i="8"/>
  <c r="AE122" i="8"/>
  <c r="AF35" i="8"/>
  <c r="AG243" i="8"/>
  <c r="AE467" i="8"/>
  <c r="AG467" i="8"/>
  <c r="AH467" i="8"/>
  <c r="AE436" i="8"/>
  <c r="AH436" i="8"/>
  <c r="AG436" i="8"/>
  <c r="AE398" i="8"/>
  <c r="AH398" i="8"/>
  <c r="AG398" i="8"/>
  <c r="AH110" i="8"/>
  <c r="AE448" i="8"/>
  <c r="AH122" i="8"/>
  <c r="AG167" i="8"/>
  <c r="AF434" i="8"/>
  <c r="AF162" i="8"/>
  <c r="AH332" i="8"/>
  <c r="AE332" i="8"/>
  <c r="AG332" i="8"/>
  <c r="AG407" i="8"/>
  <c r="AH407" i="8"/>
  <c r="AE407" i="8"/>
  <c r="AG91" i="8"/>
  <c r="AE91" i="8"/>
  <c r="AH91" i="8"/>
  <c r="AE110" i="8"/>
  <c r="AH167" i="8"/>
  <c r="AG429" i="8"/>
  <c r="AH429" i="8"/>
  <c r="AE429" i="8"/>
  <c r="AH52" i="8"/>
  <c r="AE52" i="8"/>
  <c r="AG52" i="8"/>
  <c r="AH138" i="8"/>
  <c r="AE138" i="8"/>
  <c r="AG138" i="8"/>
  <c r="AE24" i="8"/>
  <c r="AH24" i="8"/>
  <c r="AG24" i="8"/>
  <c r="AH266" i="8"/>
  <c r="AE266" i="8"/>
  <c r="AG266" i="8"/>
  <c r="AH457" i="8"/>
  <c r="AE98" i="8"/>
  <c r="AH98" i="8"/>
  <c r="AG98" i="8"/>
  <c r="AG132" i="8"/>
  <c r="AE31" i="8"/>
  <c r="AH31" i="8"/>
  <c r="AG31" i="8"/>
  <c r="AH447" i="8"/>
  <c r="AE457" i="8"/>
  <c r="AF192" i="8"/>
  <c r="AF463" i="8"/>
  <c r="AF81" i="8"/>
  <c r="AF118" i="8"/>
  <c r="AH137" i="8"/>
  <c r="AE137" i="8"/>
  <c r="AG137" i="8"/>
  <c r="AH261" i="8"/>
  <c r="AE261" i="8"/>
  <c r="AG261" i="8"/>
  <c r="AG117" i="8"/>
  <c r="AE117" i="8"/>
  <c r="AH117" i="8"/>
  <c r="AG208" i="8"/>
  <c r="AE65" i="8"/>
  <c r="AH65" i="8"/>
  <c r="AG65" i="8"/>
  <c r="AE447" i="8"/>
  <c r="AG457" i="8"/>
  <c r="AF446" i="8"/>
  <c r="AH186" i="8"/>
  <c r="AG186" i="8"/>
  <c r="AE186" i="8"/>
  <c r="AG447" i="8"/>
  <c r="AH36" i="8"/>
  <c r="AE36" i="8"/>
  <c r="AG36" i="8"/>
  <c r="AG154" i="8"/>
  <c r="AE358" i="8"/>
  <c r="AH358" i="8"/>
  <c r="AG358" i="8"/>
  <c r="AG105" i="8"/>
  <c r="AH373" i="8"/>
  <c r="AE373" i="8"/>
  <c r="AG373" i="8"/>
  <c r="AG205" i="8"/>
  <c r="AG478" i="8"/>
  <c r="AE478" i="8"/>
  <c r="AH478" i="8"/>
  <c r="AE167" i="8"/>
  <c r="AF361" i="8"/>
  <c r="AF462" i="8"/>
  <c r="AF455" i="8"/>
  <c r="AF68" i="8"/>
  <c r="AF294" i="8"/>
  <c r="AF133" i="8"/>
  <c r="AF124" i="8"/>
  <c r="AF409" i="8"/>
  <c r="AF269" i="8"/>
  <c r="AF185" i="8"/>
  <c r="AF177" i="8"/>
  <c r="AF176" i="8"/>
  <c r="AF197" i="8"/>
  <c r="AF20" i="8"/>
  <c r="AF408" i="8"/>
  <c r="AG59" i="8"/>
  <c r="AH143" i="8"/>
  <c r="AE143" i="8"/>
  <c r="AG143" i="8"/>
  <c r="AG244" i="8"/>
  <c r="AH452" i="8"/>
  <c r="AE452" i="8"/>
  <c r="AG452" i="8"/>
  <c r="AG41" i="8"/>
  <c r="AH41" i="8"/>
  <c r="AE41" i="8"/>
  <c r="AG84" i="8"/>
  <c r="AG492" i="8"/>
  <c r="AH492" i="8"/>
  <c r="AE492" i="8"/>
  <c r="AG444" i="8"/>
  <c r="AG302" i="8"/>
  <c r="AE302" i="8"/>
  <c r="AH302" i="8"/>
  <c r="AH22" i="8"/>
  <c r="AE6" i="8"/>
  <c r="AF230" i="8"/>
  <c r="AF439" i="8"/>
  <c r="AF189" i="8"/>
  <c r="AG431" i="8"/>
  <c r="AE284" i="8"/>
  <c r="AH284" i="8"/>
  <c r="AG284" i="8"/>
  <c r="AG311" i="8"/>
  <c r="AE311" i="8"/>
  <c r="AH311" i="8"/>
  <c r="AG420" i="8"/>
  <c r="AH420" i="8"/>
  <c r="AE420" i="8"/>
  <c r="AE53" i="8"/>
  <c r="AH53" i="8"/>
  <c r="AG53" i="8"/>
  <c r="AG22" i="8"/>
  <c r="AF404" i="8"/>
  <c r="AG63" i="8"/>
  <c r="AG416" i="8"/>
  <c r="AH416" i="8"/>
  <c r="AE416" i="8"/>
  <c r="AE242" i="8"/>
  <c r="AG242" i="8"/>
  <c r="AH242" i="8"/>
  <c r="AG477" i="8"/>
  <c r="AE477" i="8"/>
  <c r="AH477" i="8"/>
  <c r="AG330" i="8"/>
  <c r="AG204" i="8"/>
  <c r="AE204" i="8"/>
  <c r="AH204" i="8"/>
  <c r="AE460" i="8"/>
  <c r="AH6" i="8"/>
  <c r="AF212" i="8"/>
  <c r="AF5" i="8"/>
  <c r="AF109" i="8"/>
  <c r="AF50" i="8"/>
  <c r="AG263" i="8"/>
  <c r="AE128" i="8"/>
  <c r="AG128" i="8"/>
  <c r="AH128" i="8"/>
  <c r="AG215" i="8"/>
  <c r="AH215" i="8"/>
  <c r="AE215" i="8"/>
  <c r="AE340" i="8"/>
  <c r="AG340" i="8"/>
  <c r="AH340" i="8"/>
  <c r="AG395" i="8"/>
  <c r="AG115" i="8"/>
  <c r="AE115" i="8"/>
  <c r="AH115" i="8"/>
  <c r="AH385" i="8"/>
  <c r="AG375" i="8"/>
  <c r="AG460" i="8"/>
  <c r="AH341" i="8"/>
  <c r="AG6" i="8"/>
  <c r="AG82" i="8"/>
  <c r="AE328" i="8"/>
  <c r="AG328" i="8"/>
  <c r="AH328" i="8"/>
  <c r="AG78" i="8"/>
  <c r="AH64" i="8"/>
  <c r="AG64" i="8"/>
  <c r="AE64" i="8"/>
  <c r="AG183" i="8"/>
  <c r="AG234" i="8"/>
  <c r="AH234" i="8"/>
  <c r="AE234" i="8"/>
  <c r="AG308" i="8"/>
  <c r="AH308" i="8"/>
  <c r="AE308" i="8"/>
  <c r="AE385" i="8"/>
  <c r="AH375" i="8"/>
  <c r="AE341" i="8"/>
  <c r="AE208" i="8"/>
  <c r="AF365" i="8"/>
  <c r="AF142" i="8"/>
  <c r="AG211" i="8"/>
  <c r="AG378" i="8"/>
  <c r="AE378" i="8"/>
  <c r="AH378" i="8"/>
  <c r="AG3" i="8"/>
  <c r="AG146" i="8"/>
  <c r="AE146" i="8"/>
  <c r="AH146" i="8"/>
  <c r="AE290" i="8"/>
  <c r="AG290" i="8"/>
  <c r="AH290" i="8"/>
  <c r="AG270" i="8"/>
  <c r="AG184" i="8"/>
  <c r="AH184" i="8"/>
  <c r="AE184" i="8"/>
  <c r="AG112" i="8"/>
  <c r="AE329" i="8"/>
  <c r="AG329" i="8"/>
  <c r="AH329" i="8"/>
  <c r="AG156" i="8"/>
  <c r="AH55" i="8"/>
  <c r="AG55" i="8"/>
  <c r="AE55" i="8"/>
  <c r="AG441" i="8"/>
  <c r="AE273" i="8"/>
  <c r="AH273" i="8"/>
  <c r="AG273" i="8"/>
  <c r="AE199" i="8"/>
  <c r="AG199" i="8"/>
  <c r="AH199" i="8"/>
  <c r="AG385" i="8"/>
  <c r="AE375" i="8"/>
  <c r="AH460" i="8"/>
  <c r="AG341" i="8"/>
  <c r="AG451" i="8"/>
  <c r="AH451" i="8"/>
  <c r="AE451" i="8"/>
  <c r="AF231" i="8"/>
  <c r="AF458" i="8"/>
  <c r="AE380" i="8"/>
  <c r="AG380" i="8"/>
  <c r="AH380" i="8"/>
  <c r="AE45" i="8"/>
  <c r="AG45" i="8"/>
  <c r="AH45" i="8"/>
  <c r="AG37" i="8"/>
  <c r="AH37" i="8"/>
  <c r="AE37" i="8"/>
  <c r="AE22" i="8"/>
  <c r="AH208" i="8"/>
  <c r="AF210" i="8"/>
  <c r="AG382" i="8"/>
  <c r="AG134" i="8"/>
  <c r="AG362" i="8"/>
  <c r="AH362" i="8"/>
  <c r="AE362" i="8"/>
  <c r="AF453" i="8"/>
  <c r="AF149" i="8"/>
  <c r="AF337" i="8"/>
  <c r="AF136" i="8"/>
  <c r="AE363" i="8"/>
  <c r="AH363" i="8"/>
  <c r="AG363" i="8"/>
  <c r="AF470" i="8"/>
  <c r="AF368" i="8"/>
  <c r="D466" i="4"/>
  <c r="AH345" i="8"/>
  <c r="AG345" i="8"/>
  <c r="AE345" i="8"/>
  <c r="D462" i="4"/>
  <c r="AF262" i="8"/>
  <c r="AF27" i="8"/>
  <c r="AF301" i="8"/>
  <c r="AF346" i="8"/>
  <c r="AF473" i="8"/>
  <c r="AF195" i="8"/>
  <c r="AF325" i="8"/>
  <c r="AF145" i="8"/>
  <c r="AF410" i="8"/>
  <c r="AF140" i="8"/>
  <c r="AF172" i="8"/>
  <c r="AF181" i="8"/>
  <c r="AF383" i="8"/>
  <c r="AF173" i="8"/>
  <c r="AF103" i="8"/>
  <c r="AF152" i="8"/>
  <c r="AF461" i="8"/>
  <c r="D465" i="4"/>
  <c r="AF245" i="8"/>
  <c r="AF47" i="8"/>
  <c r="AF48" i="8"/>
  <c r="AF352" i="8"/>
  <c r="AF456" i="8"/>
  <c r="AF267" i="8"/>
  <c r="D468" i="4"/>
  <c r="D13" i="4"/>
  <c r="D14" i="4"/>
  <c r="AF126" i="8"/>
  <c r="AF479" i="8"/>
  <c r="AF491" i="8"/>
  <c r="AF179" i="8"/>
  <c r="D460" i="4"/>
  <c r="D477" i="4"/>
  <c r="D479" i="4"/>
  <c r="D476" i="4"/>
  <c r="D480" i="4"/>
  <c r="D482" i="4"/>
  <c r="D467" i="4"/>
  <c r="D478" i="4"/>
  <c r="D475" i="4"/>
  <c r="D481" i="4"/>
  <c r="AG317" i="8"/>
  <c r="AE469" i="8"/>
  <c r="AG469" i="8"/>
  <c r="AG425" i="8"/>
  <c r="AG386" i="8"/>
  <c r="AH422" i="8"/>
  <c r="AG422" i="8"/>
  <c r="AE426" i="8"/>
  <c r="AG426" i="8"/>
  <c r="AH405" i="8"/>
  <c r="AG405" i="8"/>
  <c r="AH476" i="8"/>
  <c r="AG476" i="8"/>
  <c r="AH412" i="8"/>
  <c r="AG412" i="8"/>
  <c r="D305" i="8"/>
  <c r="AD305" i="8" s="1"/>
  <c r="D471" i="4"/>
  <c r="D458" i="4"/>
  <c r="D472" i="4"/>
  <c r="D470" i="4"/>
  <c r="D464" i="4"/>
  <c r="D461" i="4"/>
  <c r="D463" i="4"/>
  <c r="D469" i="4"/>
  <c r="D473" i="4"/>
  <c r="D459" i="4"/>
  <c r="D474" i="4"/>
  <c r="AE134" i="8"/>
  <c r="AH134" i="8"/>
  <c r="AH469" i="8"/>
  <c r="AE412" i="8"/>
  <c r="AH426" i="8"/>
  <c r="AE476" i="8"/>
  <c r="AE211" i="8"/>
  <c r="AH211" i="8"/>
  <c r="AH243" i="8"/>
  <c r="AE243" i="8"/>
  <c r="D411" i="8"/>
  <c r="AD411" i="8" s="1"/>
  <c r="D374" i="8"/>
  <c r="AD374" i="8" s="1"/>
  <c r="D157" i="8"/>
  <c r="D106" i="8"/>
  <c r="AD106" i="8" s="1"/>
  <c r="D127" i="8"/>
  <c r="AD127" i="8" s="1"/>
  <c r="D401" i="8"/>
  <c r="AD401" i="8" s="1"/>
  <c r="AH317" i="8"/>
  <c r="AE317" i="8"/>
  <c r="AE178" i="8"/>
  <c r="AH178" i="8"/>
  <c r="D209" i="8"/>
  <c r="AD209" i="8" s="1"/>
  <c r="D359" i="8"/>
  <c r="AE359" i="8" s="1"/>
  <c r="AH330" i="8"/>
  <c r="AH132" i="8"/>
  <c r="AE330" i="8"/>
  <c r="AE422" i="8"/>
  <c r="AE132" i="8"/>
  <c r="AH205" i="8"/>
  <c r="D443" i="4"/>
  <c r="D452" i="4"/>
  <c r="D453" i="4"/>
  <c r="D454" i="4"/>
  <c r="D455" i="4"/>
  <c r="D432" i="4"/>
  <c r="D446" i="4"/>
  <c r="D444" i="4"/>
  <c r="D439" i="4"/>
  <c r="D442" i="4"/>
  <c r="D434" i="4"/>
  <c r="D441" i="4"/>
  <c r="D433" i="4"/>
  <c r="D451" i="4"/>
  <c r="D456" i="4"/>
  <c r="D457" i="4"/>
  <c r="D449" i="4"/>
  <c r="D450" i="4"/>
  <c r="D448" i="4"/>
  <c r="D445" i="4"/>
  <c r="D447" i="4"/>
  <c r="D436" i="4"/>
  <c r="D435" i="4"/>
  <c r="D438" i="4"/>
  <c r="D437" i="4"/>
  <c r="D440" i="4"/>
  <c r="D107" i="8"/>
  <c r="AD107" i="8" s="1"/>
  <c r="D417" i="8"/>
  <c r="AD417" i="8" s="1"/>
  <c r="D495" i="8"/>
  <c r="AD495" i="8" s="1"/>
  <c r="AH444" i="8"/>
  <c r="AE444" i="8"/>
  <c r="AH395" i="8"/>
  <c r="AE395" i="8"/>
  <c r="D435" i="8"/>
  <c r="AD435" i="8" s="1"/>
  <c r="D238" i="8"/>
  <c r="D121" i="8"/>
  <c r="AD121" i="8" s="1"/>
  <c r="D74" i="8"/>
  <c r="AD74" i="8" s="1"/>
  <c r="D207" i="8"/>
  <c r="AD207" i="8" s="1"/>
  <c r="AH270" i="8"/>
  <c r="AE270" i="8"/>
  <c r="AE205" i="8"/>
  <c r="AH441" i="8"/>
  <c r="AE441" i="8"/>
  <c r="D429" i="4"/>
  <c r="D430" i="4"/>
  <c r="D431" i="4"/>
  <c r="AE288" i="8"/>
  <c r="AH288" i="8"/>
  <c r="AE183" i="8"/>
  <c r="D333" i="8"/>
  <c r="AD333" i="8" s="1"/>
  <c r="D394" i="8"/>
  <c r="AD394" i="8" s="1"/>
  <c r="D226" i="8"/>
  <c r="AD226" i="8" s="1"/>
  <c r="D6" i="4"/>
  <c r="D10" i="4"/>
  <c r="D18" i="4"/>
  <c r="D22" i="4"/>
  <c r="D26" i="4"/>
  <c r="D30" i="4"/>
  <c r="D34" i="4"/>
  <c r="D38" i="4"/>
  <c r="D42" i="4"/>
  <c r="D46" i="4"/>
  <c r="D50" i="4"/>
  <c r="D54" i="4"/>
  <c r="D58" i="4"/>
  <c r="D62" i="4"/>
  <c r="D66" i="4"/>
  <c r="D70" i="4"/>
  <c r="D74" i="4"/>
  <c r="D78" i="4"/>
  <c r="D82" i="4"/>
  <c r="D86" i="4"/>
  <c r="D90" i="4"/>
  <c r="D94" i="4"/>
  <c r="D98" i="4"/>
  <c r="D103" i="4"/>
  <c r="D107" i="4"/>
  <c r="D111" i="4"/>
  <c r="D115" i="4"/>
  <c r="D119" i="4"/>
  <c r="D123" i="4"/>
  <c r="D127" i="4"/>
  <c r="D131" i="4"/>
  <c r="D135" i="4"/>
  <c r="D139" i="4"/>
  <c r="D143" i="4"/>
  <c r="D147" i="4"/>
  <c r="D151" i="4"/>
  <c r="D155" i="4"/>
  <c r="D159" i="4"/>
  <c r="D163" i="4"/>
  <c r="D167" i="4"/>
  <c r="D171" i="4"/>
  <c r="D175" i="4"/>
  <c r="D179" i="4"/>
  <c r="D183" i="4"/>
  <c r="D187" i="4"/>
  <c r="D191" i="4"/>
  <c r="D195" i="4"/>
  <c r="D199" i="4"/>
  <c r="D203" i="4"/>
  <c r="D207" i="4"/>
  <c r="D211" i="4"/>
  <c r="D215" i="4"/>
  <c r="D219" i="4"/>
  <c r="D223" i="4"/>
  <c r="D227" i="4"/>
  <c r="D231" i="4"/>
  <c r="D235" i="4"/>
  <c r="D239" i="4"/>
  <c r="D243" i="4"/>
  <c r="D247" i="4"/>
  <c r="D251" i="4"/>
  <c r="D255" i="4"/>
  <c r="D259" i="4"/>
  <c r="D263" i="4"/>
  <c r="D266" i="4"/>
  <c r="D270" i="4"/>
  <c r="D274" i="4"/>
  <c r="D278" i="4"/>
  <c r="D282" i="4"/>
  <c r="D286" i="4"/>
  <c r="D290" i="4"/>
  <c r="D294" i="4"/>
  <c r="D298" i="4"/>
  <c r="D302" i="4"/>
  <c r="D306" i="4"/>
  <c r="D310" i="4"/>
  <c r="D314" i="4"/>
  <c r="D318" i="4"/>
  <c r="D322" i="4"/>
  <c r="D326" i="4"/>
  <c r="D330" i="4"/>
  <c r="D334" i="4"/>
  <c r="D338" i="4"/>
  <c r="D342" i="4"/>
  <c r="D346" i="4"/>
  <c r="D350" i="4"/>
  <c r="D354" i="4"/>
  <c r="D358" i="4"/>
  <c r="D362" i="4"/>
  <c r="D366" i="4"/>
  <c r="D370" i="4"/>
  <c r="D374" i="4"/>
  <c r="D378" i="4"/>
  <c r="D382" i="4"/>
  <c r="D386" i="4"/>
  <c r="D390" i="4"/>
  <c r="D394" i="4"/>
  <c r="D398" i="4"/>
  <c r="D402" i="4"/>
  <c r="D406" i="4"/>
  <c r="D410" i="4"/>
  <c r="D414" i="4"/>
  <c r="D418" i="4"/>
  <c r="D422" i="4"/>
  <c r="D426" i="4"/>
  <c r="D401" i="4"/>
  <c r="D409" i="4"/>
  <c r="D417" i="4"/>
  <c r="D425" i="4"/>
  <c r="D3" i="4"/>
  <c r="D7" i="4"/>
  <c r="D11" i="4"/>
  <c r="D15" i="4"/>
  <c r="D19" i="4"/>
  <c r="D23" i="4"/>
  <c r="D27" i="4"/>
  <c r="D31" i="4"/>
  <c r="D35" i="4"/>
  <c r="D39" i="4"/>
  <c r="D43" i="4"/>
  <c r="D47" i="4"/>
  <c r="D51" i="4"/>
  <c r="D55" i="4"/>
  <c r="D59" i="4"/>
  <c r="D63" i="4"/>
  <c r="D67" i="4"/>
  <c r="D71" i="4"/>
  <c r="D75" i="4"/>
  <c r="D79" i="4"/>
  <c r="D83" i="4"/>
  <c r="D87" i="4"/>
  <c r="D91" i="4"/>
  <c r="D95" i="4"/>
  <c r="D99" i="4"/>
  <c r="D104" i="4"/>
  <c r="D108" i="4"/>
  <c r="D112" i="4"/>
  <c r="D116" i="4"/>
  <c r="D120" i="4"/>
  <c r="D124" i="4"/>
  <c r="D128" i="4"/>
  <c r="D132" i="4"/>
  <c r="D136" i="4"/>
  <c r="D140" i="4"/>
  <c r="D144" i="4"/>
  <c r="D148" i="4"/>
  <c r="D152" i="4"/>
  <c r="D156" i="4"/>
  <c r="D160" i="4"/>
  <c r="D164" i="4"/>
  <c r="D168" i="4"/>
  <c r="D172" i="4"/>
  <c r="D176" i="4"/>
  <c r="D180" i="4"/>
  <c r="D184" i="4"/>
  <c r="D188" i="4"/>
  <c r="D192" i="4"/>
  <c r="D196" i="4"/>
  <c r="D200" i="4"/>
  <c r="D204" i="4"/>
  <c r="D208" i="4"/>
  <c r="D212" i="4"/>
  <c r="D216" i="4"/>
  <c r="D220" i="4"/>
  <c r="D224" i="4"/>
  <c r="D228" i="4"/>
  <c r="D232" i="4"/>
  <c r="D236" i="4"/>
  <c r="D240" i="4"/>
  <c r="D244" i="4"/>
  <c r="D248" i="4"/>
  <c r="D252" i="4"/>
  <c r="D256" i="4"/>
  <c r="D260" i="4"/>
  <c r="D264" i="4"/>
  <c r="D267" i="4"/>
  <c r="D271" i="4"/>
  <c r="D275" i="4"/>
  <c r="D279" i="4"/>
  <c r="D283" i="4"/>
  <c r="D287" i="4"/>
  <c r="D291" i="4"/>
  <c r="D295" i="4"/>
  <c r="D299" i="4"/>
  <c r="D303" i="4"/>
  <c r="D307" i="4"/>
  <c r="D311" i="4"/>
  <c r="D315" i="4"/>
  <c r="D319" i="4"/>
  <c r="D323" i="4"/>
  <c r="D327" i="4"/>
  <c r="D331" i="4"/>
  <c r="D335" i="4"/>
  <c r="D339" i="4"/>
  <c r="D343" i="4"/>
  <c r="D347" i="4"/>
  <c r="D351" i="4"/>
  <c r="D355" i="4"/>
  <c r="D359" i="4"/>
  <c r="D363" i="4"/>
  <c r="D367" i="4"/>
  <c r="D371" i="4"/>
  <c r="D375" i="4"/>
  <c r="D379" i="4"/>
  <c r="D383" i="4"/>
  <c r="D387" i="4"/>
  <c r="D391" i="4"/>
  <c r="D395" i="4"/>
  <c r="D399" i="4"/>
  <c r="D407" i="4"/>
  <c r="D415" i="4"/>
  <c r="D423" i="4"/>
  <c r="D4" i="4"/>
  <c r="D8" i="4"/>
  <c r="D12" i="4"/>
  <c r="D16" i="4"/>
  <c r="D20" i="4"/>
  <c r="D24" i="4"/>
  <c r="D28" i="4"/>
  <c r="D32" i="4"/>
  <c r="D36" i="4"/>
  <c r="D40" i="4"/>
  <c r="D44" i="4"/>
  <c r="D48" i="4"/>
  <c r="D52" i="4"/>
  <c r="D56" i="4"/>
  <c r="D60" i="4"/>
  <c r="D64" i="4"/>
  <c r="D68" i="4"/>
  <c r="D72" i="4"/>
  <c r="D76" i="4"/>
  <c r="D80" i="4"/>
  <c r="D84" i="4"/>
  <c r="D88" i="4"/>
  <c r="D92" i="4"/>
  <c r="D96" i="4"/>
  <c r="D101" i="4"/>
  <c r="D105" i="4"/>
  <c r="D109" i="4"/>
  <c r="D113" i="4"/>
  <c r="D117" i="4"/>
  <c r="D121" i="4"/>
  <c r="D125" i="4"/>
  <c r="D129" i="4"/>
  <c r="D133" i="4"/>
  <c r="D137" i="4"/>
  <c r="D141" i="4"/>
  <c r="D145" i="4"/>
  <c r="D149" i="4"/>
  <c r="D153" i="4"/>
  <c r="D157" i="4"/>
  <c r="D161" i="4"/>
  <c r="D165" i="4"/>
  <c r="D169" i="4"/>
  <c r="D173" i="4"/>
  <c r="D177" i="4"/>
  <c r="D181" i="4"/>
  <c r="D185" i="4"/>
  <c r="D189" i="4"/>
  <c r="D193" i="4"/>
  <c r="D197" i="4"/>
  <c r="D201" i="4"/>
  <c r="D205" i="4"/>
  <c r="D209" i="4"/>
  <c r="D213" i="4"/>
  <c r="D217" i="4"/>
  <c r="D221" i="4"/>
  <c r="D225" i="4"/>
  <c r="D229" i="4"/>
  <c r="D233" i="4"/>
  <c r="D237" i="4"/>
  <c r="D241" i="4"/>
  <c r="D245" i="4"/>
  <c r="D249" i="4"/>
  <c r="D253" i="4"/>
  <c r="D257" i="4"/>
  <c r="D261" i="4"/>
  <c r="D265" i="4"/>
  <c r="D268" i="4"/>
  <c r="D272" i="4"/>
  <c r="D276" i="4"/>
  <c r="D280" i="4"/>
  <c r="D284" i="4"/>
  <c r="D288" i="4"/>
  <c r="D292" i="4"/>
  <c r="D296" i="4"/>
  <c r="D300" i="4"/>
  <c r="D304" i="4"/>
  <c r="D308" i="4"/>
  <c r="D312" i="4"/>
  <c r="D316" i="4"/>
  <c r="D320" i="4"/>
  <c r="D324" i="4"/>
  <c r="D328" i="4"/>
  <c r="D332" i="4"/>
  <c r="D336" i="4"/>
  <c r="D340" i="4"/>
  <c r="D344" i="4"/>
  <c r="D348" i="4"/>
  <c r="D352" i="4"/>
  <c r="D356" i="4"/>
  <c r="D360" i="4"/>
  <c r="D364" i="4"/>
  <c r="D368" i="4"/>
  <c r="D372" i="4"/>
  <c r="D376" i="4"/>
  <c r="D380" i="4"/>
  <c r="D384" i="4"/>
  <c r="D388" i="4"/>
  <c r="D392" i="4"/>
  <c r="D396" i="4"/>
  <c r="D400" i="4"/>
  <c r="D404" i="4"/>
  <c r="D408" i="4"/>
  <c r="D412" i="4"/>
  <c r="D416" i="4"/>
  <c r="D420" i="4"/>
  <c r="D424" i="4"/>
  <c r="D428" i="4"/>
  <c r="D405" i="4"/>
  <c r="D413" i="4"/>
  <c r="D421" i="4"/>
  <c r="D2" i="4"/>
  <c r="D5" i="4"/>
  <c r="D9" i="4"/>
  <c r="D17" i="4"/>
  <c r="D21" i="4"/>
  <c r="D25" i="4"/>
  <c r="D29" i="4"/>
  <c r="D33" i="4"/>
  <c r="D37" i="4"/>
  <c r="D41" i="4"/>
  <c r="D45" i="4"/>
  <c r="D49" i="4"/>
  <c r="D53" i="4"/>
  <c r="D57" i="4"/>
  <c r="D61" i="4"/>
  <c r="D65" i="4"/>
  <c r="D69" i="4"/>
  <c r="D73" i="4"/>
  <c r="D77" i="4"/>
  <c r="D81" i="4"/>
  <c r="D85" i="4"/>
  <c r="D89" i="4"/>
  <c r="D93" i="4"/>
  <c r="D97" i="4"/>
  <c r="D102" i="4"/>
  <c r="D106" i="4"/>
  <c r="D110" i="4"/>
  <c r="D114" i="4"/>
  <c r="D118" i="4"/>
  <c r="D122" i="4"/>
  <c r="D126" i="4"/>
  <c r="D130" i="4"/>
  <c r="D134" i="4"/>
  <c r="D138" i="4"/>
  <c r="D142" i="4"/>
  <c r="D146" i="4"/>
  <c r="D150" i="4"/>
  <c r="D154" i="4"/>
  <c r="D158" i="4"/>
  <c r="D162" i="4"/>
  <c r="D166" i="4"/>
  <c r="D170" i="4"/>
  <c r="D174" i="4"/>
  <c r="D178" i="4"/>
  <c r="D182" i="4"/>
  <c r="D186" i="4"/>
  <c r="D190" i="4"/>
  <c r="D194" i="4"/>
  <c r="D198" i="4"/>
  <c r="D202" i="4"/>
  <c r="D206" i="4"/>
  <c r="D210" i="4"/>
  <c r="D214" i="4"/>
  <c r="D218" i="4"/>
  <c r="D222" i="4"/>
  <c r="D226" i="4"/>
  <c r="D230" i="4"/>
  <c r="D234" i="4"/>
  <c r="D238" i="4"/>
  <c r="D242" i="4"/>
  <c r="D246" i="4"/>
  <c r="D250" i="4"/>
  <c r="D254" i="4"/>
  <c r="D258" i="4"/>
  <c r="D262" i="4"/>
  <c r="D269" i="4"/>
  <c r="D273" i="4"/>
  <c r="D277" i="4"/>
  <c r="D281" i="4"/>
  <c r="D285" i="4"/>
  <c r="D289" i="4"/>
  <c r="D293" i="4"/>
  <c r="D297" i="4"/>
  <c r="D301" i="4"/>
  <c r="D305" i="4"/>
  <c r="D309" i="4"/>
  <c r="D313" i="4"/>
  <c r="D317" i="4"/>
  <c r="D321" i="4"/>
  <c r="D325" i="4"/>
  <c r="D329" i="4"/>
  <c r="D333" i="4"/>
  <c r="D337" i="4"/>
  <c r="D341" i="4"/>
  <c r="D345" i="4"/>
  <c r="D349" i="4"/>
  <c r="D353" i="4"/>
  <c r="D357" i="4"/>
  <c r="D361" i="4"/>
  <c r="D365" i="4"/>
  <c r="D369" i="4"/>
  <c r="D373" i="4"/>
  <c r="D377" i="4"/>
  <c r="D381" i="4"/>
  <c r="D385" i="4"/>
  <c r="D389" i="4"/>
  <c r="D393" i="4"/>
  <c r="D397" i="4"/>
  <c r="D403" i="4"/>
  <c r="D411" i="4"/>
  <c r="D419" i="4"/>
  <c r="D427" i="4"/>
  <c r="D413" i="8"/>
  <c r="D488" i="8"/>
  <c r="AD488" i="8" s="1"/>
  <c r="D129" i="8"/>
  <c r="D286" i="8"/>
  <c r="D166" i="8"/>
  <c r="AD166" i="8" s="1"/>
  <c r="D274" i="8"/>
  <c r="AD274" i="8" s="1"/>
  <c r="D276" i="8"/>
  <c r="AD276" i="8" s="1"/>
  <c r="D324" i="8"/>
  <c r="AD324" i="8" s="1"/>
  <c r="D430" i="8"/>
  <c r="AD430" i="8" s="1"/>
  <c r="D46" i="8"/>
  <c r="AD46" i="8" s="1"/>
  <c r="AH63" i="8"/>
  <c r="AE63" i="8"/>
  <c r="AH112" i="8"/>
  <c r="AE112" i="8"/>
  <c r="AE405" i="8"/>
  <c r="AH183" i="8"/>
  <c r="D111" i="8"/>
  <c r="AD111" i="8" s="1"/>
  <c r="D312" i="8"/>
  <c r="AD312" i="8" s="1"/>
  <c r="AE187" i="8"/>
  <c r="D237" i="8"/>
  <c r="AE3" i="8"/>
  <c r="AH3" i="8"/>
  <c r="AE248" i="8"/>
  <c r="AH248" i="8"/>
  <c r="AE382" i="8"/>
  <c r="AH382" i="8"/>
  <c r="AE84" i="8"/>
  <c r="AH84" i="8"/>
  <c r="AH280" i="8"/>
  <c r="AE263" i="8"/>
  <c r="AH263" i="8"/>
  <c r="AE425" i="8"/>
  <c r="AH425" i="8"/>
  <c r="AE253" i="8"/>
  <c r="AH253" i="8"/>
  <c r="AE156" i="8"/>
  <c r="AH156" i="8"/>
  <c r="AE244" i="8"/>
  <c r="AH244" i="8"/>
  <c r="AE71" i="8"/>
  <c r="AH71" i="8"/>
  <c r="AE180" i="8"/>
  <c r="AH180" i="8"/>
  <c r="AH354" i="8"/>
  <c r="AE59" i="8"/>
  <c r="AH59" i="8"/>
  <c r="AE431" i="8"/>
  <c r="AH431" i="8"/>
  <c r="AH82" i="8"/>
  <c r="AE154" i="8"/>
  <c r="AH154" i="8"/>
  <c r="AE105" i="8"/>
  <c r="AH105" i="8"/>
  <c r="AE386" i="8"/>
  <c r="AH386" i="8"/>
  <c r="AE78" i="8"/>
  <c r="AH78" i="8"/>
  <c r="AE466" i="8"/>
  <c r="AH466" i="8"/>
  <c r="AE354" i="8"/>
  <c r="D381" i="8"/>
  <c r="AD381" i="8" s="1"/>
  <c r="D227" i="8"/>
  <c r="D356" i="8"/>
  <c r="AD356" i="8" s="1"/>
  <c r="D372" i="8"/>
  <c r="AD372" i="8" s="1"/>
  <c r="D252" i="8"/>
  <c r="AD252" i="8" s="1"/>
  <c r="AE82" i="8"/>
  <c r="AE280" i="8"/>
  <c r="D379" i="8"/>
  <c r="AD379" i="8" s="1"/>
  <c r="D289" i="8"/>
  <c r="D256" i="8"/>
  <c r="AD256" i="8" s="1"/>
  <c r="D135" i="8"/>
  <c r="AD135" i="8" s="1"/>
  <c r="D9" i="8"/>
  <c r="AD9" i="8" s="1"/>
  <c r="D219" i="8"/>
  <c r="AD219" i="8" s="1"/>
  <c r="D151" i="8"/>
  <c r="D471" i="8"/>
  <c r="AD471" i="8" s="1"/>
  <c r="AF331" i="8" l="1"/>
  <c r="AF310" i="8"/>
  <c r="AF283" i="8"/>
  <c r="AE232" i="8"/>
  <c r="AF397" i="8"/>
  <c r="AH14" i="8"/>
  <c r="AF102" i="8"/>
  <c r="AF26" i="8"/>
  <c r="AF239" i="8"/>
  <c r="AF54" i="8"/>
  <c r="AF10" i="8"/>
  <c r="AF321" i="8"/>
  <c r="AF116" i="8"/>
  <c r="AF251" i="8"/>
  <c r="AF18" i="8"/>
  <c r="AG232" i="8"/>
  <c r="AH232" i="8"/>
  <c r="AE14" i="8"/>
  <c r="AG14" i="8"/>
  <c r="AF56" i="8"/>
  <c r="AF2" i="8"/>
  <c r="AF485" i="8"/>
  <c r="AF213" i="8"/>
  <c r="AF364" i="8"/>
  <c r="AF155" i="8"/>
  <c r="AF57" i="8"/>
  <c r="AF39" i="8"/>
  <c r="AF38" i="8"/>
  <c r="AF25" i="8"/>
  <c r="AF21" i="8"/>
  <c r="AF49" i="8"/>
  <c r="AF15" i="8"/>
  <c r="AF7" i="8"/>
  <c r="AF86" i="8"/>
  <c r="AF43" i="8"/>
  <c r="AF28" i="8"/>
  <c r="AF58" i="8"/>
  <c r="AF113" i="8"/>
  <c r="AF79" i="8"/>
  <c r="AF32" i="8"/>
  <c r="AG359" i="8"/>
  <c r="AD359" i="8"/>
  <c r="AH157" i="8"/>
  <c r="AD157" i="8"/>
  <c r="AG174" i="8"/>
  <c r="AD237" i="8"/>
  <c r="AH286" i="8"/>
  <c r="AD286" i="8"/>
  <c r="AG227" i="8"/>
  <c r="AD227" i="8"/>
  <c r="AG151" i="8"/>
  <c r="AD151" i="8"/>
  <c r="A569" i="8" s="1"/>
  <c r="AG62" i="8"/>
  <c r="AD289" i="8"/>
  <c r="AG253" i="8"/>
  <c r="AF253" i="8" s="1"/>
  <c r="AD413" i="8"/>
  <c r="AE238" i="8"/>
  <c r="AD238" i="8"/>
  <c r="AF110" i="8"/>
  <c r="AH359" i="8"/>
  <c r="AF448" i="8"/>
  <c r="AF447" i="8"/>
  <c r="AF457" i="8"/>
  <c r="AF375" i="8"/>
  <c r="AF6" i="8"/>
  <c r="AF122" i="8"/>
  <c r="AF22" i="8"/>
  <c r="AF167" i="8"/>
  <c r="AE286" i="8"/>
  <c r="AF36" i="8"/>
  <c r="AF266" i="8"/>
  <c r="AF332" i="8"/>
  <c r="AF37" i="8"/>
  <c r="AF341" i="8"/>
  <c r="AF19" i="8"/>
  <c r="AF65" i="8"/>
  <c r="AF31" i="8"/>
  <c r="AF208" i="8"/>
  <c r="AF137" i="8"/>
  <c r="AF138" i="8"/>
  <c r="AF98" i="8"/>
  <c r="AG219" i="8"/>
  <c r="AH219" i="8"/>
  <c r="AE219" i="8"/>
  <c r="AG252" i="8"/>
  <c r="AE252" i="8"/>
  <c r="AH252" i="8"/>
  <c r="AG286" i="8"/>
  <c r="AE166" i="8"/>
  <c r="AH166" i="8"/>
  <c r="AG166" i="8"/>
  <c r="AE121" i="8"/>
  <c r="AG121" i="8"/>
  <c r="AH121" i="8"/>
  <c r="AG374" i="8"/>
  <c r="AE374" i="8"/>
  <c r="AH374" i="8"/>
  <c r="AG238" i="8"/>
  <c r="AF385" i="8"/>
  <c r="AF146" i="8"/>
  <c r="AF308" i="8"/>
  <c r="AF64" i="8"/>
  <c r="AF115" i="8"/>
  <c r="AE237" i="8"/>
  <c r="AE157" i="8"/>
  <c r="AF358" i="8"/>
  <c r="AF91" i="8"/>
  <c r="AF467" i="8"/>
  <c r="AG9" i="8"/>
  <c r="AH9" i="8"/>
  <c r="AE9" i="8"/>
  <c r="AG372" i="8"/>
  <c r="AE372" i="8"/>
  <c r="AH372" i="8"/>
  <c r="AE151" i="8"/>
  <c r="AG481" i="8"/>
  <c r="AH411" i="8"/>
  <c r="AE411" i="8"/>
  <c r="AG411" i="8"/>
  <c r="AH151" i="8"/>
  <c r="AF478" i="8"/>
  <c r="AF117" i="8"/>
  <c r="AF24" i="8"/>
  <c r="AF52" i="8"/>
  <c r="AE135" i="8"/>
  <c r="AH135" i="8"/>
  <c r="AG135" i="8"/>
  <c r="AE356" i="8"/>
  <c r="AH356" i="8"/>
  <c r="AG356" i="8"/>
  <c r="AG180" i="8"/>
  <c r="AF180" i="8" s="1"/>
  <c r="AG312" i="8"/>
  <c r="AH312" i="8"/>
  <c r="AE312" i="8"/>
  <c r="AF261" i="8"/>
  <c r="AG111" i="8"/>
  <c r="AH111" i="8"/>
  <c r="AE111" i="8"/>
  <c r="AG488" i="8"/>
  <c r="AH488" i="8"/>
  <c r="AE488" i="8"/>
  <c r="AE107" i="8"/>
  <c r="AG107" i="8"/>
  <c r="AH107" i="8"/>
  <c r="AF477" i="8"/>
  <c r="AF373" i="8"/>
  <c r="AF186" i="8"/>
  <c r="AF436" i="8"/>
  <c r="AF4" i="8"/>
  <c r="AH256" i="8"/>
  <c r="AG256" i="8"/>
  <c r="AE256" i="8"/>
  <c r="AH227" i="8"/>
  <c r="AH430" i="8"/>
  <c r="AG430" i="8"/>
  <c r="AE430" i="8"/>
  <c r="AE401" i="8"/>
  <c r="AH401" i="8"/>
  <c r="AG401" i="8"/>
  <c r="AG305" i="8"/>
  <c r="AE305" i="8"/>
  <c r="AH305" i="8"/>
  <c r="AF407" i="8"/>
  <c r="AG254" i="8"/>
  <c r="AG379" i="8"/>
  <c r="AE379" i="8"/>
  <c r="AH379" i="8"/>
  <c r="AG381" i="8"/>
  <c r="AH381" i="8"/>
  <c r="AE381" i="8"/>
  <c r="AE227" i="8"/>
  <c r="AG324" i="8"/>
  <c r="AH324" i="8"/>
  <c r="AE324" i="8"/>
  <c r="AH237" i="8"/>
  <c r="AH471" i="8"/>
  <c r="AG471" i="8"/>
  <c r="AE471" i="8"/>
  <c r="AE276" i="8"/>
  <c r="AG276" i="8"/>
  <c r="AH276" i="8"/>
  <c r="AE394" i="8"/>
  <c r="AG394" i="8"/>
  <c r="AH394" i="8"/>
  <c r="AE207" i="8"/>
  <c r="AG207" i="8"/>
  <c r="AH207" i="8"/>
  <c r="AE209" i="8"/>
  <c r="AG209" i="8"/>
  <c r="AH209" i="8"/>
  <c r="AH106" i="8"/>
  <c r="AG106" i="8"/>
  <c r="AE106" i="8"/>
  <c r="AH238" i="8"/>
  <c r="AG157" i="8"/>
  <c r="AG274" i="8"/>
  <c r="AH274" i="8"/>
  <c r="AE274" i="8"/>
  <c r="AE333" i="8"/>
  <c r="AG333" i="8"/>
  <c r="AH333" i="8"/>
  <c r="AG237" i="8"/>
  <c r="AF429" i="8"/>
  <c r="AF398" i="8"/>
  <c r="AF304" i="8"/>
  <c r="AF460" i="8"/>
  <c r="AF452" i="8"/>
  <c r="AF184" i="8"/>
  <c r="AF199" i="8"/>
  <c r="AF302" i="8"/>
  <c r="AF234" i="8"/>
  <c r="AH90" i="8"/>
  <c r="AG90" i="8"/>
  <c r="AE90" i="8"/>
  <c r="AG191" i="8"/>
  <c r="AH191" i="8"/>
  <c r="AE191" i="8"/>
  <c r="AE480" i="8"/>
  <c r="AG202" i="8"/>
  <c r="AG388" i="8"/>
  <c r="AH388" i="8"/>
  <c r="AE388" i="8"/>
  <c r="AG74" i="8"/>
  <c r="AE169" i="8"/>
  <c r="AH169" i="8"/>
  <c r="AG169" i="8"/>
  <c r="AH423" i="8"/>
  <c r="AF380" i="8"/>
  <c r="AF242" i="8"/>
  <c r="AG275" i="8"/>
  <c r="AF420" i="8"/>
  <c r="AG454" i="8"/>
  <c r="AH23" i="8"/>
  <c r="AG23" i="8"/>
  <c r="AE23" i="8"/>
  <c r="AG163" i="8"/>
  <c r="AG435" i="8"/>
  <c r="AE435" i="8"/>
  <c r="AH435" i="8"/>
  <c r="AG487" i="8"/>
  <c r="AE487" i="8"/>
  <c r="AH487" i="8"/>
  <c r="AG326" i="8"/>
  <c r="AE326" i="8"/>
  <c r="AH326" i="8"/>
  <c r="AG194" i="8"/>
  <c r="AG264" i="8"/>
  <c r="AE264" i="8"/>
  <c r="AH264" i="8"/>
  <c r="AF329" i="8"/>
  <c r="AF204" i="8"/>
  <c r="AF53" i="8"/>
  <c r="AH125" i="8"/>
  <c r="AG125" i="8"/>
  <c r="AE125" i="8"/>
  <c r="AG293" i="8"/>
  <c r="AE293" i="8"/>
  <c r="AH293" i="8"/>
  <c r="AG96" i="8"/>
  <c r="AG300" i="8"/>
  <c r="AE300" i="8"/>
  <c r="AH300" i="8"/>
  <c r="AE338" i="8"/>
  <c r="AH338" i="8"/>
  <c r="AG338" i="8"/>
  <c r="AG40" i="8"/>
  <c r="AH40" i="8"/>
  <c r="AE40" i="8"/>
  <c r="AG354" i="8"/>
  <c r="AF354" i="8" s="1"/>
  <c r="AG77" i="8"/>
  <c r="AE77" i="8"/>
  <c r="AH77" i="8"/>
  <c r="AG413" i="8"/>
  <c r="AG427" i="8"/>
  <c r="AE427" i="8"/>
  <c r="AH427" i="8"/>
  <c r="AG101" i="8"/>
  <c r="AH101" i="8"/>
  <c r="AE101" i="8"/>
  <c r="AG377" i="8"/>
  <c r="AH46" i="8"/>
  <c r="AE46" i="8"/>
  <c r="AG46" i="8"/>
  <c r="AH70" i="8"/>
  <c r="AE70" i="8"/>
  <c r="AG70" i="8"/>
  <c r="AE399" i="8"/>
  <c r="AG399" i="8"/>
  <c r="AH399" i="8"/>
  <c r="AE423" i="8"/>
  <c r="AF362" i="8"/>
  <c r="AG288" i="8"/>
  <c r="AF288" i="8" s="1"/>
  <c r="AF451" i="8"/>
  <c r="AF55" i="8"/>
  <c r="AF290" i="8"/>
  <c r="AF143" i="8"/>
  <c r="AG141" i="8"/>
  <c r="AH315" i="8"/>
  <c r="AG315" i="8"/>
  <c r="AE315" i="8"/>
  <c r="AG307" i="8"/>
  <c r="AH307" i="8"/>
  <c r="AE307" i="8"/>
  <c r="AF45" i="8"/>
  <c r="AF215" i="8"/>
  <c r="AF41" i="8"/>
  <c r="AG371" i="8"/>
  <c r="AH342" i="8"/>
  <c r="AE342" i="8"/>
  <c r="AG342" i="8"/>
  <c r="AG474" i="8"/>
  <c r="AG339" i="8"/>
  <c r="AE339" i="8"/>
  <c r="AH339" i="8"/>
  <c r="AG168" i="8"/>
  <c r="AE168" i="8"/>
  <c r="AH168" i="8"/>
  <c r="AH275" i="8"/>
  <c r="AG226" i="8"/>
  <c r="AE406" i="8"/>
  <c r="AH406" i="8"/>
  <c r="AG406" i="8"/>
  <c r="AG299" i="8"/>
  <c r="AH299" i="8"/>
  <c r="AE299" i="8"/>
  <c r="AF273" i="8"/>
  <c r="AG480" i="8"/>
  <c r="AF311" i="8"/>
  <c r="AE275" i="8"/>
  <c r="AG417" i="8"/>
  <c r="AG88" i="8"/>
  <c r="AH88" i="8"/>
  <c r="AE88" i="8"/>
  <c r="AG432" i="8"/>
  <c r="AH42" i="8"/>
  <c r="AE42" i="8"/>
  <c r="AG42" i="8"/>
  <c r="AG423" i="8"/>
  <c r="AG148" i="8"/>
  <c r="AE13" i="8"/>
  <c r="AG13" i="8"/>
  <c r="AH13" i="8"/>
  <c r="AG350" i="8"/>
  <c r="AE130" i="8"/>
  <c r="AG130" i="8"/>
  <c r="AH130" i="8"/>
  <c r="AH480" i="8"/>
  <c r="AH289" i="8"/>
  <c r="AG289" i="8"/>
  <c r="AE289" i="8"/>
  <c r="AG483" i="8"/>
  <c r="AG33" i="8"/>
  <c r="AE33" i="8"/>
  <c r="AH33" i="8"/>
  <c r="AG223" i="8"/>
  <c r="AH223" i="8"/>
  <c r="AE223" i="8"/>
  <c r="AF378" i="8"/>
  <c r="AF328" i="8"/>
  <c r="AF340" i="8"/>
  <c r="AF128" i="8"/>
  <c r="AF416" i="8"/>
  <c r="AF284" i="8"/>
  <c r="AF492" i="8"/>
  <c r="AF363" i="8"/>
  <c r="AF345" i="8"/>
  <c r="AF183" i="8"/>
  <c r="AF59" i="8"/>
  <c r="AF84" i="8"/>
  <c r="AF441" i="8"/>
  <c r="AF382" i="8"/>
  <c r="AF3" i="8"/>
  <c r="AF82" i="8"/>
  <c r="AF466" i="8"/>
  <c r="AF105" i="8"/>
  <c r="AF270" i="8"/>
  <c r="AF330" i="8"/>
  <c r="AF78" i="8"/>
  <c r="AF154" i="8"/>
  <c r="AF156" i="8"/>
  <c r="AF112" i="8"/>
  <c r="AF395" i="8"/>
  <c r="AF205" i="8"/>
  <c r="AF263" i="8"/>
  <c r="AF63" i="8"/>
  <c r="AF134" i="8"/>
  <c r="AF431" i="8"/>
  <c r="AF248" i="8"/>
  <c r="AF71" i="8"/>
  <c r="AF280" i="8"/>
  <c r="AF243" i="8"/>
  <c r="AF476" i="8"/>
  <c r="AF444" i="8"/>
  <c r="AF422" i="8"/>
  <c r="AF317" i="8"/>
  <c r="AF425" i="8"/>
  <c r="AF426" i="8"/>
  <c r="AF469" i="8"/>
  <c r="AF211" i="8"/>
  <c r="AF178" i="8"/>
  <c r="AF244" i="8"/>
  <c r="AG278" i="8"/>
  <c r="AG472" i="8"/>
  <c r="AE360" i="8"/>
  <c r="AG360" i="8"/>
  <c r="AG295" i="8"/>
  <c r="AG235" i="8"/>
  <c r="AG12" i="8"/>
  <c r="AE450" i="8"/>
  <c r="AG450" i="8"/>
  <c r="AG120" i="8"/>
  <c r="AE250" i="8"/>
  <c r="AG250" i="8"/>
  <c r="AG153" i="8"/>
  <c r="AF386" i="8"/>
  <c r="AG89" i="8"/>
  <c r="AE390" i="8"/>
  <c r="AG390" i="8"/>
  <c r="AF412" i="8"/>
  <c r="AE95" i="8"/>
  <c r="AG95" i="8"/>
  <c r="AG313" i="8"/>
  <c r="AE164" i="8"/>
  <c r="AG164" i="8"/>
  <c r="AG414" i="8"/>
  <c r="AH443" i="8"/>
  <c r="AG443" i="8"/>
  <c r="AE17" i="8"/>
  <c r="AG17" i="8"/>
  <c r="AG281" i="8"/>
  <c r="AE468" i="8"/>
  <c r="AG468" i="8"/>
  <c r="AE367" i="8"/>
  <c r="AG367" i="8"/>
  <c r="AE277" i="8"/>
  <c r="AG277" i="8"/>
  <c r="AE129" i="8"/>
  <c r="AG129" i="8"/>
  <c r="AF132" i="8"/>
  <c r="AF405" i="8"/>
  <c r="AG482" i="8"/>
  <c r="AE482" i="8"/>
  <c r="AH390" i="8"/>
  <c r="AE194" i="8"/>
  <c r="AH194" i="8"/>
  <c r="AH481" i="8"/>
  <c r="AE481" i="8"/>
  <c r="AH250" i="8"/>
  <c r="AH95" i="8"/>
  <c r="AE295" i="8"/>
  <c r="AH295" i="8"/>
  <c r="AE74" i="8"/>
  <c r="AH74" i="8"/>
  <c r="AE153" i="8"/>
  <c r="AH153" i="8"/>
  <c r="AH367" i="8"/>
  <c r="AH417" i="8"/>
  <c r="AE417" i="8"/>
  <c r="AH277" i="8"/>
  <c r="AH141" i="8"/>
  <c r="AH482" i="8"/>
  <c r="AE141" i="8"/>
  <c r="AH89" i="8"/>
  <c r="AE89" i="8"/>
  <c r="AE120" i="8"/>
  <c r="AH120" i="8"/>
  <c r="AE432" i="8"/>
  <c r="AH432" i="8"/>
  <c r="AH377" i="8"/>
  <c r="AE377" i="8"/>
  <c r="AH62" i="8"/>
  <c r="AE62" i="8"/>
  <c r="AH360" i="8"/>
  <c r="AH226" i="8"/>
  <c r="AE174" i="8"/>
  <c r="AH468" i="8"/>
  <c r="AE226" i="8"/>
  <c r="AE443" i="8"/>
  <c r="AD129" i="8"/>
  <c r="A530" i="8" s="1"/>
  <c r="AH450" i="8"/>
  <c r="AH17" i="8"/>
  <c r="AH174" i="8"/>
  <c r="AH129" i="8"/>
  <c r="AH202" i="8"/>
  <c r="AE202" i="8"/>
  <c r="AE414" i="8"/>
  <c r="AH414" i="8"/>
  <c r="AE278" i="8"/>
  <c r="AH278" i="8"/>
  <c r="AE281" i="8"/>
  <c r="AH281" i="8"/>
  <c r="AH483" i="8"/>
  <c r="AE483" i="8"/>
  <c r="AE96" i="8"/>
  <c r="AH96" i="8"/>
  <c r="AH164" i="8"/>
  <c r="AH187" i="8"/>
  <c r="AF187" i="8" s="1"/>
  <c r="AE371" i="8"/>
  <c r="AH371" i="8"/>
  <c r="AE148" i="8"/>
  <c r="AH148" i="8"/>
  <c r="AE472" i="8"/>
  <c r="AH472" i="8"/>
  <c r="AE235" i="8"/>
  <c r="AH235" i="8"/>
  <c r="AH254" i="8"/>
  <c r="AH313" i="8"/>
  <c r="AE12" i="8"/>
  <c r="AH12" i="8"/>
  <c r="AH350" i="8"/>
  <c r="AE454" i="8"/>
  <c r="AH454" i="8"/>
  <c r="AE163" i="8"/>
  <c r="AH163" i="8"/>
  <c r="AH413" i="8"/>
  <c r="AH474" i="8"/>
  <c r="AE413" i="8"/>
  <c r="AE313" i="8"/>
  <c r="AE474" i="8"/>
  <c r="AE350" i="8"/>
  <c r="AE254" i="8"/>
  <c r="A560" i="8" l="1"/>
  <c r="A525" i="8"/>
  <c r="A496" i="8"/>
  <c r="A557" i="8"/>
  <c r="A582" i="8"/>
  <c r="A520" i="8"/>
  <c r="A528" i="8"/>
  <c r="A531" i="8"/>
  <c r="A558" i="8"/>
  <c r="A570" i="8"/>
  <c r="A551" i="8"/>
  <c r="A529" i="8"/>
  <c r="A498" i="8"/>
  <c r="A562" i="8"/>
  <c r="A567" i="8"/>
  <c r="A533" i="8"/>
  <c r="A556" i="8"/>
  <c r="A591" i="8"/>
  <c r="A583" i="8"/>
  <c r="A544" i="8"/>
  <c r="A596" i="8"/>
  <c r="A588" i="8"/>
  <c r="A586" i="8"/>
  <c r="A542" i="8"/>
  <c r="A550" i="8"/>
  <c r="A578" i="8"/>
  <c r="A590" i="8"/>
  <c r="A522" i="8"/>
  <c r="A546" i="8"/>
  <c r="A553" i="8"/>
  <c r="A559" i="8"/>
  <c r="A576" i="8"/>
  <c r="A593" i="8"/>
  <c r="A508" i="8"/>
  <c r="A514" i="8"/>
  <c r="A563" i="8"/>
  <c r="A577" i="8"/>
  <c r="A548" i="8"/>
  <c r="A512" i="8"/>
  <c r="A515" i="8"/>
  <c r="A587" i="8"/>
  <c r="A581" i="8"/>
  <c r="A507" i="8"/>
  <c r="A534" i="8"/>
  <c r="A536" i="8"/>
  <c r="A599" i="8"/>
  <c r="A575" i="8"/>
  <c r="A501" i="8"/>
  <c r="A510" i="8"/>
  <c r="A547" i="8"/>
  <c r="A574" i="8"/>
  <c r="A543" i="8"/>
  <c r="A502" i="8"/>
  <c r="A573" i="8"/>
  <c r="A589" i="8"/>
  <c r="A579" i="8"/>
  <c r="A535" i="8"/>
  <c r="A523" i="8"/>
  <c r="A585" i="8"/>
  <c r="A552" i="8"/>
  <c r="A518" i="8"/>
  <c r="A538" i="8"/>
  <c r="A532" i="8"/>
  <c r="A541" i="8"/>
  <c r="A597" i="8"/>
  <c r="A537" i="8"/>
  <c r="A104" i="8"/>
  <c r="A503" i="8"/>
  <c r="A565" i="8"/>
  <c r="A517" i="8"/>
  <c r="A540" i="8"/>
  <c r="A580" i="8"/>
  <c r="A561" i="8"/>
  <c r="A598" i="8"/>
  <c r="A500" i="8"/>
  <c r="A511" i="8"/>
  <c r="A549" i="8"/>
  <c r="A526" i="8"/>
  <c r="A521" i="8"/>
  <c r="A545" i="8"/>
  <c r="A594" i="8"/>
  <c r="A584" i="8"/>
  <c r="A499" i="8"/>
  <c r="A513" i="8"/>
  <c r="A568" i="8"/>
  <c r="A564" i="8"/>
  <c r="A519" i="8"/>
  <c r="A516" i="8"/>
  <c r="A524" i="8"/>
  <c r="A554" i="8"/>
  <c r="A566" i="8"/>
  <c r="A539" i="8"/>
  <c r="A509" i="8"/>
  <c r="A571" i="8"/>
  <c r="A506" i="8"/>
  <c r="A555" i="8"/>
  <c r="A592" i="8"/>
  <c r="A527" i="8"/>
  <c r="A595" i="8"/>
  <c r="A572" i="8"/>
  <c r="A504" i="8"/>
  <c r="A505" i="8"/>
  <c r="A497" i="8"/>
  <c r="AF232" i="8"/>
  <c r="AF14" i="8"/>
  <c r="A60" i="8"/>
  <c r="A93" i="8"/>
  <c r="A92" i="8"/>
  <c r="A97" i="8"/>
  <c r="A29" i="8"/>
  <c r="A80" i="8"/>
  <c r="A119" i="8"/>
  <c r="A75" i="8"/>
  <c r="A73" i="8"/>
  <c r="AF359" i="8"/>
  <c r="AF157" i="8"/>
  <c r="AF238" i="8"/>
  <c r="AF151" i="8"/>
  <c r="AF227" i="8"/>
  <c r="AF286" i="8"/>
  <c r="AF423" i="8"/>
  <c r="AF237" i="8"/>
  <c r="AF256" i="8"/>
  <c r="AF312" i="8"/>
  <c r="AF121" i="8"/>
  <c r="AF274" i="8"/>
  <c r="AF9" i="8"/>
  <c r="AF107" i="8"/>
  <c r="AF411" i="8"/>
  <c r="AF356" i="8"/>
  <c r="AF166" i="8"/>
  <c r="AF333" i="8"/>
  <c r="AF209" i="8"/>
  <c r="AF394" i="8"/>
  <c r="AF471" i="8"/>
  <c r="AF379" i="8"/>
  <c r="AF488" i="8"/>
  <c r="AF372" i="8"/>
  <c r="AF207" i="8"/>
  <c r="AF276" i="8"/>
  <c r="AF252" i="8"/>
  <c r="AF106" i="8"/>
  <c r="AF381" i="8"/>
  <c r="AF430" i="8"/>
  <c r="AF111" i="8"/>
  <c r="AF305" i="8"/>
  <c r="AF374" i="8"/>
  <c r="AF324" i="8"/>
  <c r="AF401" i="8"/>
  <c r="AF135" i="8"/>
  <c r="AF219" i="8"/>
  <c r="AF130" i="8"/>
  <c r="AF42" i="8"/>
  <c r="AF88" i="8"/>
  <c r="AF299" i="8"/>
  <c r="AF315" i="8"/>
  <c r="AF125" i="8"/>
  <c r="AF223" i="8"/>
  <c r="AF275" i="8"/>
  <c r="AF406" i="8"/>
  <c r="AF388" i="8"/>
  <c r="AF300" i="8"/>
  <c r="AF264" i="8"/>
  <c r="AF191" i="8"/>
  <c r="AF46" i="8"/>
  <c r="AF13" i="8"/>
  <c r="AF338" i="8"/>
  <c r="AF480" i="8"/>
  <c r="AF342" i="8"/>
  <c r="AF399" i="8"/>
  <c r="AF33" i="8"/>
  <c r="AF339" i="8"/>
  <c r="AF427" i="8"/>
  <c r="AF293" i="8"/>
  <c r="AF326" i="8"/>
  <c r="AF435" i="8"/>
  <c r="AF70" i="8"/>
  <c r="AF289" i="8"/>
  <c r="AF40" i="8"/>
  <c r="AF168" i="8"/>
  <c r="AF487" i="8"/>
  <c r="AF23" i="8"/>
  <c r="AF169" i="8"/>
  <c r="AF90" i="8"/>
  <c r="AF101" i="8"/>
  <c r="AF307" i="8"/>
  <c r="AF77" i="8"/>
  <c r="A254" i="8"/>
  <c r="A311" i="8"/>
  <c r="A366" i="8"/>
  <c r="AF482" i="8"/>
  <c r="AF96" i="8"/>
  <c r="AF417" i="8"/>
  <c r="AF350" i="8"/>
  <c r="AF483" i="8"/>
  <c r="AF202" i="8"/>
  <c r="AF62" i="8"/>
  <c r="AF474" i="8"/>
  <c r="AF163" i="8"/>
  <c r="AF432" i="8"/>
  <c r="AF194" i="8"/>
  <c r="AF413" i="8"/>
  <c r="AF371" i="8"/>
  <c r="AF481" i="8"/>
  <c r="AF226" i="8"/>
  <c r="AF454" i="8"/>
  <c r="AF141" i="8"/>
  <c r="AF74" i="8"/>
  <c r="AF153" i="8"/>
  <c r="AF468" i="8"/>
  <c r="AF148" i="8"/>
  <c r="AF254" i="8"/>
  <c r="AF390" i="8"/>
  <c r="AF250" i="8"/>
  <c r="AF235" i="8"/>
  <c r="AF278" i="8"/>
  <c r="AF281" i="8"/>
  <c r="AF164" i="8"/>
  <c r="AF89" i="8"/>
  <c r="AF295" i="8"/>
  <c r="AF17" i="8"/>
  <c r="AF313" i="8"/>
  <c r="AF360" i="8"/>
  <c r="AF443" i="8"/>
  <c r="AF95" i="8"/>
  <c r="AF12" i="8"/>
  <c r="AF472" i="8"/>
  <c r="A485" i="8"/>
  <c r="A357" i="8"/>
  <c r="A460" i="8"/>
  <c r="A310" i="8"/>
  <c r="A239" i="8"/>
  <c r="A57" i="8"/>
  <c r="A34" i="8"/>
  <c r="A422" i="8"/>
  <c r="A116" i="8"/>
  <c r="A307" i="8"/>
  <c r="A255" i="8"/>
  <c r="A472" i="8"/>
  <c r="A169" i="8"/>
  <c r="A139" i="8"/>
  <c r="A203" i="8"/>
  <c r="A279" i="8"/>
  <c r="A164" i="8"/>
  <c r="A201" i="8"/>
  <c r="A296" i="8"/>
  <c r="A412" i="8"/>
  <c r="A415" i="8"/>
  <c r="A185" i="8"/>
  <c r="A473" i="8"/>
  <c r="A483" i="8"/>
  <c r="A199" i="8"/>
  <c r="A317" i="8"/>
  <c r="A350" i="8"/>
  <c r="A27" i="8"/>
  <c r="A306" i="8"/>
  <c r="A14" i="8"/>
  <c r="A241" i="8"/>
  <c r="A216" i="8"/>
  <c r="A123" i="8"/>
  <c r="A342" i="8"/>
  <c r="A406" i="8"/>
  <c r="A224" i="8"/>
  <c r="A267" i="8"/>
  <c r="A458" i="8"/>
  <c r="A451" i="8"/>
  <c r="A461" i="8"/>
  <c r="A269" i="8"/>
  <c r="A231" i="8"/>
  <c r="A484" i="8"/>
  <c r="A348" i="8"/>
  <c r="A134" i="8"/>
  <c r="A469" i="8"/>
  <c r="A221" i="8"/>
  <c r="A290" i="8"/>
  <c r="A81" i="8"/>
  <c r="A371" i="8"/>
  <c r="A152" i="8"/>
  <c r="A202" i="8"/>
  <c r="A489" i="8"/>
  <c r="A410" i="8"/>
  <c r="A392" i="8"/>
  <c r="A481" i="8"/>
  <c r="A193" i="8"/>
  <c r="A26" i="8"/>
  <c r="A329" i="8"/>
  <c r="A210" i="8"/>
  <c r="A257" i="8"/>
  <c r="A153" i="8"/>
  <c r="A315" i="8"/>
  <c r="A250" i="8"/>
  <c r="A409" i="8"/>
  <c r="A325" i="8"/>
  <c r="A258" i="8"/>
  <c r="A444" i="8"/>
  <c r="A369" i="8"/>
  <c r="A465" i="8"/>
  <c r="A404" i="8"/>
  <c r="A235" i="8"/>
  <c r="A263" i="8"/>
  <c r="A477" i="8"/>
  <c r="A141" i="8"/>
  <c r="A313" i="8"/>
  <c r="A208" i="8"/>
  <c r="A378" i="8"/>
  <c r="A50" i="8"/>
  <c r="A126" i="8"/>
  <c r="A120" i="8"/>
  <c r="A132" i="8"/>
  <c r="A438" i="8"/>
  <c r="A382" i="8"/>
  <c r="A462" i="8"/>
  <c r="A291" i="8"/>
  <c r="A113" i="8"/>
  <c r="A149" i="8"/>
  <c r="A487" i="8"/>
  <c r="A403" i="8"/>
  <c r="A323" i="8"/>
  <c r="A397" i="8"/>
  <c r="A454" i="8"/>
  <c r="A67" i="8"/>
  <c r="A303" i="8"/>
  <c r="A205" i="8"/>
  <c r="A147" i="8"/>
  <c r="A51" i="8"/>
  <c r="A33" i="8"/>
  <c r="A249" i="8"/>
  <c r="A292" i="8"/>
  <c r="A265" i="8"/>
  <c r="A204" i="8"/>
  <c r="A282" i="8"/>
  <c r="A367" i="8"/>
  <c r="A427" i="8"/>
  <c r="A223" i="8"/>
  <c r="A259" i="8"/>
  <c r="A425" i="8"/>
  <c r="A464" i="8"/>
  <c r="A58" i="8"/>
  <c r="A452" i="8"/>
  <c r="A143" i="8"/>
  <c r="A95" i="8"/>
  <c r="A206" i="8"/>
  <c r="A192" i="8"/>
  <c r="A168" i="8"/>
  <c r="A431" i="8"/>
  <c r="A230" i="8"/>
  <c r="A77" i="8"/>
  <c r="A336" i="8"/>
  <c r="A450" i="8"/>
  <c r="A375" i="8"/>
  <c r="A173" i="8"/>
  <c r="A414" i="8"/>
  <c r="A319" i="8"/>
  <c r="A399" i="8"/>
  <c r="A363" i="8"/>
  <c r="A130" i="8"/>
  <c r="A94" i="8"/>
  <c r="A61" i="8"/>
  <c r="A76" i="8"/>
  <c r="A278" i="8"/>
  <c r="A437" i="8"/>
  <c r="A391" i="8"/>
  <c r="A21" i="8"/>
  <c r="A479" i="8"/>
  <c r="A175" i="8"/>
  <c r="A482" i="8"/>
  <c r="A322" i="8"/>
  <c r="A232" i="8"/>
  <c r="A218" i="8"/>
  <c r="A416" i="8"/>
  <c r="A253" i="8"/>
  <c r="A212" i="8"/>
  <c r="A136" i="8"/>
  <c r="A272" i="8"/>
  <c r="A187" i="8"/>
  <c r="A283" i="8"/>
  <c r="A179" i="8"/>
  <c r="A124" i="8"/>
  <c r="A441" i="8"/>
  <c r="A466" i="8"/>
  <c r="A280" i="8"/>
  <c r="A69" i="8"/>
  <c r="A189" i="8"/>
  <c r="A338" i="8"/>
  <c r="A455" i="8"/>
  <c r="A96" i="8"/>
  <c r="A346" i="8"/>
  <c r="A114" i="8"/>
  <c r="A155" i="8"/>
  <c r="A352" i="8"/>
  <c r="A383" i="8"/>
  <c r="A327" i="8"/>
  <c r="A385" i="8"/>
  <c r="A353" i="8"/>
  <c r="A222" i="8"/>
  <c r="A20" i="8"/>
  <c r="A32" i="8"/>
  <c r="A42" i="8"/>
  <c r="A377" i="8"/>
  <c r="A49" i="8"/>
  <c r="A198" i="8"/>
  <c r="A318" i="8"/>
  <c r="A347" i="8"/>
  <c r="A194" i="8"/>
  <c r="A299" i="8"/>
  <c r="A360" i="8"/>
  <c r="A48" i="8"/>
  <c r="A470" i="8"/>
  <c r="A339" i="8"/>
  <c r="A320" i="8"/>
  <c r="A37" i="8"/>
  <c r="A393" i="8"/>
  <c r="A334" i="8"/>
  <c r="A445" i="8"/>
  <c r="A23" i="8"/>
  <c r="A181" i="8"/>
  <c r="A17" i="8"/>
  <c r="A191" i="8"/>
  <c r="A225" i="8"/>
  <c r="A297" i="8"/>
  <c r="A337" i="8"/>
  <c r="A400" i="8"/>
  <c r="A395" i="8"/>
  <c r="A331" i="8"/>
  <c r="A281" i="8"/>
  <c r="A365" i="8"/>
  <c r="A424" i="8"/>
  <c r="A211" i="8"/>
  <c r="A275" i="8"/>
  <c r="A196" i="8"/>
  <c r="A355" i="8"/>
  <c r="A405" i="8"/>
  <c r="A150" i="8"/>
  <c r="A459" i="8"/>
  <c r="A270" i="8"/>
  <c r="A72" i="8"/>
  <c r="A364" i="8"/>
  <c r="A172" i="8"/>
  <c r="A140" i="8"/>
  <c r="A449" i="8"/>
  <c r="A228" i="8"/>
  <c r="A133" i="8"/>
  <c r="A177" i="8"/>
  <c r="A55" i="8"/>
  <c r="A343" i="8"/>
  <c r="A47" i="8"/>
  <c r="A3" i="8"/>
  <c r="A476" i="8"/>
  <c r="A78" i="8"/>
  <c r="A294" i="8"/>
  <c r="A248" i="8"/>
  <c r="A87" i="8"/>
  <c r="A440" i="8"/>
  <c r="A41" i="8"/>
  <c r="A453" i="8"/>
  <c r="A160" i="8"/>
  <c r="A30" i="8"/>
  <c r="A13" i="8"/>
  <c r="A85" i="8"/>
  <c r="A118" i="8"/>
  <c r="A402" i="8"/>
  <c r="A396" i="8"/>
  <c r="A490" i="8"/>
  <c r="A200" i="8"/>
  <c r="A419" i="8"/>
  <c r="A8" i="8"/>
  <c r="A176" i="8"/>
  <c r="A295" i="8"/>
  <c r="A79" i="8"/>
  <c r="A344" i="8"/>
  <c r="A376" i="8"/>
  <c r="A214" i="8"/>
  <c r="A54" i="8"/>
  <c r="A59" i="8"/>
  <c r="A158" i="8"/>
  <c r="A386" i="8"/>
  <c r="A389" i="8"/>
  <c r="A384" i="8"/>
  <c r="A246" i="8"/>
  <c r="A326" i="8"/>
  <c r="A83" i="8"/>
  <c r="A66" i="8"/>
  <c r="A86" i="8"/>
  <c r="A25" i="8"/>
  <c r="A390" i="8"/>
  <c r="A309" i="8"/>
  <c r="A251" i="8"/>
  <c r="A182" i="8"/>
  <c r="A240" i="8"/>
  <c r="A229" i="8"/>
  <c r="A474" i="8"/>
  <c r="A302" i="8"/>
  <c r="A101" i="8"/>
  <c r="A418" i="8"/>
  <c r="A112" i="8"/>
  <c r="A420" i="8"/>
  <c r="A262" i="8"/>
  <c r="A345" i="8"/>
  <c r="A197" i="8"/>
  <c r="A71" i="8"/>
  <c r="A161" i="8"/>
  <c r="A64" i="8"/>
  <c r="A217" i="8"/>
  <c r="A233" i="8"/>
  <c r="A480" i="8"/>
  <c r="A475" i="8"/>
  <c r="A56" i="8"/>
  <c r="A40" i="8"/>
  <c r="A468" i="8"/>
  <c r="A316" i="8"/>
  <c r="A271" i="8"/>
  <c r="A361" i="8"/>
  <c r="A7" i="8"/>
  <c r="A144" i="8"/>
  <c r="A380" i="8"/>
  <c r="A146" i="8"/>
  <c r="A165" i="8"/>
  <c r="A491" i="8"/>
  <c r="A434" i="8"/>
  <c r="A142" i="8"/>
  <c r="A234" i="8"/>
  <c r="A268" i="8"/>
  <c r="A159" i="8"/>
  <c r="A180" i="8"/>
  <c r="A220" i="8"/>
  <c r="A426" i="8"/>
  <c r="A368" i="8"/>
  <c r="A284" i="8"/>
  <c r="A128" i="8"/>
  <c r="A162" i="8"/>
  <c r="A486" i="8"/>
  <c r="A301" i="8"/>
  <c r="A5" i="8"/>
  <c r="A105" i="8"/>
  <c r="A298" i="8"/>
  <c r="A340" i="8"/>
  <c r="A89" i="8"/>
  <c r="A439" i="8"/>
  <c r="A103" i="8"/>
  <c r="A44" i="8"/>
  <c r="A293" i="8"/>
  <c r="A247" i="8"/>
  <c r="A163" i="8"/>
  <c r="A213" i="8"/>
  <c r="A408" i="8"/>
  <c r="A99" i="8"/>
  <c r="A190" i="8"/>
  <c r="A10" i="8"/>
  <c r="A314" i="8"/>
  <c r="A387" i="8"/>
  <c r="A28" i="8"/>
  <c r="A388" i="8"/>
  <c r="A115" i="8"/>
  <c r="A125" i="8"/>
  <c r="A492" i="8"/>
  <c r="A18" i="8"/>
  <c r="A362" i="8"/>
  <c r="A354" i="8"/>
  <c r="A184" i="8"/>
  <c r="A442" i="8"/>
  <c r="A43" i="8"/>
  <c r="A245" i="8"/>
  <c r="A16" i="8"/>
  <c r="A108" i="8"/>
  <c r="A195" i="8"/>
  <c r="A433" i="8"/>
  <c r="A178" i="8"/>
  <c r="A84" i="8"/>
  <c r="A285" i="8"/>
  <c r="A11" i="8"/>
  <c r="A39" i="8"/>
  <c r="A308" i="8"/>
  <c r="A446" i="8"/>
  <c r="A236" i="8"/>
  <c r="A335" i="8"/>
  <c r="A38" i="8"/>
  <c r="A183" i="8"/>
  <c r="A349" i="8"/>
  <c r="A102" i="8"/>
  <c r="A188" i="8"/>
  <c r="A109" i="8"/>
  <c r="A330" i="8"/>
  <c r="A145" i="8"/>
  <c r="A90" i="8"/>
  <c r="A287" i="8"/>
  <c r="A456" i="8"/>
  <c r="A12" i="8"/>
  <c r="A170" i="8"/>
  <c r="A351" i="8"/>
  <c r="A370" i="8"/>
  <c r="A215" i="8"/>
  <c r="A100" i="8"/>
  <c r="A82" i="8"/>
  <c r="A6" i="8"/>
  <c r="A68" i="8"/>
  <c r="A22" i="8"/>
  <c r="A15" i="8"/>
  <c r="A35" i="8"/>
  <c r="A421" i="8"/>
  <c r="A300" i="8"/>
  <c r="A432" i="8"/>
  <c r="A2" i="8"/>
  <c r="AF174" i="8"/>
  <c r="AF377" i="8"/>
  <c r="AF277" i="8"/>
  <c r="AF367" i="8"/>
  <c r="AF450" i="8"/>
  <c r="AF129" i="8"/>
  <c r="AF414" i="8"/>
  <c r="AF120" i="8"/>
  <c r="A429" i="8"/>
  <c r="A107" i="8"/>
  <c r="A131" i="8"/>
  <c r="A138" i="8"/>
  <c r="A260" i="8"/>
  <c r="A174" i="8"/>
  <c r="A266" i="8"/>
  <c r="A467" i="8"/>
  <c r="A428" i="8"/>
  <c r="A243" i="8"/>
  <c r="A333" i="8"/>
  <c r="A264" i="8"/>
  <c r="A207" i="8"/>
  <c r="A135" i="8"/>
  <c r="A286" i="8"/>
  <c r="A186" i="8"/>
  <c r="A219" i="8"/>
  <c r="A277" i="8"/>
  <c r="A129" i="8"/>
  <c r="A256" i="8"/>
  <c r="A154" i="8"/>
  <c r="A244" i="8"/>
  <c r="A356" i="8"/>
  <c r="A122" i="8"/>
  <c r="A324" i="8"/>
  <c r="A156" i="8"/>
  <c r="A274" i="8"/>
  <c r="A209" i="8"/>
  <c r="A148" i="8"/>
  <c r="A379" i="8"/>
  <c r="A447" i="8"/>
  <c r="A358" i="8"/>
  <c r="A252" i="8"/>
  <c r="A374" i="8"/>
  <c r="A276" i="8"/>
  <c r="A46" i="8"/>
  <c r="A127" i="8"/>
  <c r="A63" i="8"/>
  <c r="A121" i="8"/>
  <c r="A407" i="8"/>
  <c r="A91" i="8"/>
  <c r="A52" i="8"/>
  <c r="A110" i="8"/>
  <c r="A332" i="8"/>
  <c r="A45" i="8"/>
  <c r="A413" i="8"/>
  <c r="A411" i="8"/>
  <c r="A9" i="8"/>
  <c r="A430" i="8"/>
  <c r="A435" i="8"/>
  <c r="A273" i="8"/>
  <c r="A394" i="8"/>
  <c r="A98" i="8"/>
  <c r="A448" i="8"/>
  <c r="A53" i="8"/>
  <c r="A242" i="8"/>
  <c r="A137" i="8"/>
  <c r="A261" i="8"/>
  <c r="A88" i="8"/>
  <c r="A359" i="8"/>
  <c r="A31" i="8"/>
  <c r="A488" i="8"/>
  <c r="A70" i="8"/>
  <c r="A288" i="8"/>
  <c r="A65" i="8"/>
  <c r="A305" i="8"/>
  <c r="A24" i="8"/>
  <c r="A321" i="8"/>
  <c r="A4" i="8"/>
  <c r="A106" i="8"/>
  <c r="A74" i="8"/>
  <c r="A443" i="8"/>
  <c r="A457" i="8"/>
  <c r="A166" i="8"/>
  <c r="A111" i="8"/>
  <c r="A471" i="8"/>
  <c r="A398" i="8"/>
  <c r="A227" i="8"/>
  <c r="A171" i="8"/>
  <c r="A167" i="8"/>
  <c r="A417" i="8"/>
  <c r="A495" i="8"/>
  <c r="A381" i="8"/>
  <c r="A436" i="8"/>
  <c r="A304" i="8"/>
  <c r="A36" i="8"/>
  <c r="A373" i="8"/>
  <c r="A478" i="8"/>
  <c r="A151" i="8"/>
  <c r="A341" i="8"/>
  <c r="A372" i="8"/>
  <c r="A157" i="8"/>
  <c r="A328" i="8"/>
  <c r="A237" i="8"/>
  <c r="A62" i="8"/>
  <c r="A226" i="8"/>
  <c r="A117" i="8"/>
  <c r="A463" i="8"/>
  <c r="A238" i="8"/>
  <c r="A312" i="8"/>
  <c r="A289" i="8"/>
  <c r="A19" i="8"/>
  <c r="A401" i="8"/>
  <c r="A423" i="8"/>
</calcChain>
</file>

<file path=xl/sharedStrings.xml><?xml version="1.0" encoding="utf-8"?>
<sst xmlns="http://schemas.openxmlformats.org/spreadsheetml/2006/main" count="12393" uniqueCount="817">
  <si>
    <t>Namen Thuisploeg</t>
  </si>
  <si>
    <t>BGB Nr</t>
  </si>
  <si>
    <t>Namen Bezoekers</t>
  </si>
  <si>
    <r>
      <t>1</t>
    </r>
    <r>
      <rPr>
        <sz val="11"/>
        <color theme="1"/>
        <rFont val="Calibri"/>
        <family val="2"/>
      </rPr>
      <t>°M</t>
    </r>
  </si>
  <si>
    <r>
      <t>2</t>
    </r>
    <r>
      <rPr>
        <sz val="11"/>
        <color theme="1"/>
        <rFont val="Calibri"/>
        <family val="2"/>
      </rPr>
      <t>°M</t>
    </r>
  </si>
  <si>
    <t>Uitslag</t>
  </si>
  <si>
    <t>Eindstand</t>
  </si>
  <si>
    <r>
      <t>Competitie 1</t>
    </r>
    <r>
      <rPr>
        <sz val="11"/>
        <color theme="1"/>
        <rFont val="Calibri"/>
        <family val="2"/>
      </rPr>
      <t>° Speeldag</t>
    </r>
  </si>
  <si>
    <r>
      <t>Competitie 2</t>
    </r>
    <r>
      <rPr>
        <sz val="11"/>
        <color theme="1"/>
        <rFont val="Calibri"/>
        <family val="2"/>
      </rPr>
      <t>° Speeldag</t>
    </r>
  </si>
  <si>
    <r>
      <t>Competitie 3</t>
    </r>
    <r>
      <rPr>
        <sz val="11"/>
        <color theme="1"/>
        <rFont val="Calibri"/>
        <family val="2"/>
      </rPr>
      <t>° Speeldag</t>
    </r>
  </si>
  <si>
    <r>
      <t>Competitie 4</t>
    </r>
    <r>
      <rPr>
        <sz val="11"/>
        <color theme="1"/>
        <rFont val="Calibri"/>
        <family val="2"/>
      </rPr>
      <t>° Speeldag</t>
    </r>
  </si>
  <si>
    <r>
      <t>Competitie 5</t>
    </r>
    <r>
      <rPr>
        <sz val="11"/>
        <color theme="1"/>
        <rFont val="Calibri"/>
        <family val="2"/>
      </rPr>
      <t>° Speeldag</t>
    </r>
  </si>
  <si>
    <r>
      <t>Competitie 6</t>
    </r>
    <r>
      <rPr>
        <sz val="11"/>
        <color theme="1"/>
        <rFont val="Calibri"/>
        <family val="2"/>
      </rPr>
      <t>° Speeldag</t>
    </r>
  </si>
  <si>
    <r>
      <t>Competitie 7</t>
    </r>
    <r>
      <rPr>
        <sz val="11"/>
        <color theme="1"/>
        <rFont val="Calibri"/>
        <family val="2"/>
      </rPr>
      <t>° Speeldag</t>
    </r>
  </si>
  <si>
    <r>
      <t>Competitie 8</t>
    </r>
    <r>
      <rPr>
        <sz val="11"/>
        <color theme="1"/>
        <rFont val="Calibri"/>
        <family val="2"/>
      </rPr>
      <t>° Speeldag</t>
    </r>
  </si>
  <si>
    <r>
      <t>Competitie 9</t>
    </r>
    <r>
      <rPr>
        <sz val="11"/>
        <color theme="1"/>
        <rFont val="Calibri"/>
        <family val="2"/>
      </rPr>
      <t>° Speeldag</t>
    </r>
  </si>
  <si>
    <r>
      <t>Competitie 10</t>
    </r>
    <r>
      <rPr>
        <sz val="11"/>
        <color theme="1"/>
        <rFont val="Calibri"/>
        <family val="2"/>
      </rPr>
      <t>° Speeldag</t>
    </r>
  </si>
  <si>
    <r>
      <t>Competitie 11</t>
    </r>
    <r>
      <rPr>
        <sz val="11"/>
        <color theme="1"/>
        <rFont val="Calibri"/>
        <family val="2"/>
      </rPr>
      <t>° Speeldag</t>
    </r>
  </si>
  <si>
    <r>
      <t>Competitie 12</t>
    </r>
    <r>
      <rPr>
        <sz val="11"/>
        <color theme="1"/>
        <rFont val="Calibri"/>
        <family val="2"/>
      </rPr>
      <t>° Speeldag</t>
    </r>
  </si>
  <si>
    <r>
      <t>Competitie 13</t>
    </r>
    <r>
      <rPr>
        <sz val="11"/>
        <color theme="1"/>
        <rFont val="Calibri"/>
        <family val="2"/>
      </rPr>
      <t>° Speeldag</t>
    </r>
  </si>
  <si>
    <r>
      <t>Competitie 14</t>
    </r>
    <r>
      <rPr>
        <sz val="11"/>
        <color theme="1"/>
        <rFont val="Calibri"/>
        <family val="2"/>
      </rPr>
      <t>° Speeldag</t>
    </r>
  </si>
  <si>
    <r>
      <t>Competitie 15</t>
    </r>
    <r>
      <rPr>
        <sz val="11"/>
        <color theme="1"/>
        <rFont val="Calibri"/>
        <family val="2"/>
      </rPr>
      <t>° Speeldag</t>
    </r>
  </si>
  <si>
    <r>
      <t>Competitie 16</t>
    </r>
    <r>
      <rPr>
        <sz val="11"/>
        <color theme="1"/>
        <rFont val="Calibri"/>
        <family val="2"/>
      </rPr>
      <t>° Speeldag</t>
    </r>
  </si>
  <si>
    <r>
      <t>Competitie 17</t>
    </r>
    <r>
      <rPr>
        <sz val="11"/>
        <color theme="1"/>
        <rFont val="Calibri"/>
        <family val="2"/>
      </rPr>
      <t>° Speeldag</t>
    </r>
  </si>
  <si>
    <r>
      <t>Competitie 18</t>
    </r>
    <r>
      <rPr>
        <sz val="11"/>
        <color theme="1"/>
        <rFont val="Calibri"/>
        <family val="2"/>
      </rPr>
      <t>° Speeldag</t>
    </r>
  </si>
  <si>
    <r>
      <t>Competitie 19</t>
    </r>
    <r>
      <rPr>
        <sz val="11"/>
        <color theme="1"/>
        <rFont val="Calibri"/>
        <family val="2"/>
      </rPr>
      <t>° Speeldag</t>
    </r>
  </si>
  <si>
    <r>
      <t>Competitie 20</t>
    </r>
    <r>
      <rPr>
        <sz val="11"/>
        <color theme="1"/>
        <rFont val="Calibri"/>
        <family val="2"/>
      </rPr>
      <t>° Speeldag</t>
    </r>
  </si>
  <si>
    <r>
      <t>Competitie 21</t>
    </r>
    <r>
      <rPr>
        <sz val="11"/>
        <color theme="1"/>
        <rFont val="Calibri"/>
        <family val="2"/>
      </rPr>
      <t>° Speeldag</t>
    </r>
  </si>
  <si>
    <r>
      <t>Competitie 22</t>
    </r>
    <r>
      <rPr>
        <sz val="11"/>
        <color theme="1"/>
        <rFont val="Calibri"/>
        <family val="2"/>
      </rPr>
      <t>° Speeldag</t>
    </r>
  </si>
  <si>
    <t>LW</t>
  </si>
  <si>
    <t>Club</t>
  </si>
  <si>
    <t>Lidkaart</t>
  </si>
  <si>
    <t>Naam</t>
  </si>
  <si>
    <t>Totaal</t>
  </si>
  <si>
    <t>C</t>
  </si>
  <si>
    <t>A</t>
  </si>
  <si>
    <t>B</t>
  </si>
  <si>
    <t>D</t>
  </si>
  <si>
    <t>NA</t>
  </si>
  <si>
    <t>De Bokkerijder</t>
  </si>
  <si>
    <t>eaw1</t>
  </si>
  <si>
    <t>eaw4</t>
  </si>
  <si>
    <t>eaw2</t>
  </si>
  <si>
    <t>eaw3</t>
  </si>
  <si>
    <t>eaw5</t>
  </si>
  <si>
    <t>eaw6</t>
  </si>
  <si>
    <t>eaw7</t>
  </si>
  <si>
    <t>eaw8</t>
  </si>
  <si>
    <t>eaw9</t>
  </si>
  <si>
    <t>eaw10</t>
  </si>
  <si>
    <t>eaw11</t>
  </si>
  <si>
    <t>eaw12</t>
  </si>
  <si>
    <t>eaw13</t>
  </si>
  <si>
    <t>eaw14</t>
  </si>
  <si>
    <t>eaw15</t>
  </si>
  <si>
    <t>eaw16</t>
  </si>
  <si>
    <t>eaw17</t>
  </si>
  <si>
    <t>eaw18</t>
  </si>
  <si>
    <t>eaw19</t>
  </si>
  <si>
    <t>eaw20</t>
  </si>
  <si>
    <t>eaw21</t>
  </si>
  <si>
    <t>eaw22</t>
  </si>
  <si>
    <t>1aw1</t>
  </si>
  <si>
    <t>1aw2</t>
  </si>
  <si>
    <t>1aw3</t>
  </si>
  <si>
    <t>1aw4</t>
  </si>
  <si>
    <t>1aw5</t>
  </si>
  <si>
    <t>1aw6</t>
  </si>
  <si>
    <t>1aw7</t>
  </si>
  <si>
    <t>1aw8</t>
  </si>
  <si>
    <t>1aw9</t>
  </si>
  <si>
    <t>1aw10</t>
  </si>
  <si>
    <t>1aw11</t>
  </si>
  <si>
    <t>1aw12</t>
  </si>
  <si>
    <t>1aw13</t>
  </si>
  <si>
    <t>1aw14</t>
  </si>
  <si>
    <t>1aw15</t>
  </si>
  <si>
    <t>1aw16</t>
  </si>
  <si>
    <t>1aw17</t>
  </si>
  <si>
    <t>1aw18</t>
  </si>
  <si>
    <t>1aw19</t>
  </si>
  <si>
    <t>1aw20</t>
  </si>
  <si>
    <t>1aw21</t>
  </si>
  <si>
    <t>1aw22</t>
  </si>
  <si>
    <t>%</t>
  </si>
  <si>
    <t>Plaats</t>
  </si>
  <si>
    <t>Gew</t>
  </si>
  <si>
    <t>2aw1</t>
  </si>
  <si>
    <t>2aw2</t>
  </si>
  <si>
    <t>2aw3</t>
  </si>
  <si>
    <t>2aw4</t>
  </si>
  <si>
    <t>2aw5</t>
  </si>
  <si>
    <t>2aw6</t>
  </si>
  <si>
    <t>2aw7</t>
  </si>
  <si>
    <t>2aw8</t>
  </si>
  <si>
    <t>2aw9</t>
  </si>
  <si>
    <t>2aw10</t>
  </si>
  <si>
    <t>2aw11</t>
  </si>
  <si>
    <t>2aw12</t>
  </si>
  <si>
    <t>2aw13</t>
  </si>
  <si>
    <t>2aw14</t>
  </si>
  <si>
    <t>2aw15</t>
  </si>
  <si>
    <t>2aw16</t>
  </si>
  <si>
    <t>2aw17</t>
  </si>
  <si>
    <t>2aw18</t>
  </si>
  <si>
    <t>2aw19</t>
  </si>
  <si>
    <t>2aw20</t>
  </si>
  <si>
    <t>2aw21</t>
  </si>
  <si>
    <t>2aw22</t>
  </si>
  <si>
    <t>3aw1</t>
  </si>
  <si>
    <t>3aw2</t>
  </si>
  <si>
    <t>3aw3</t>
  </si>
  <si>
    <t>3aw4</t>
  </si>
  <si>
    <t>3aw5</t>
  </si>
  <si>
    <t>3aw6</t>
  </si>
  <si>
    <t>3aw7</t>
  </si>
  <si>
    <t>3aw18</t>
  </si>
  <si>
    <t>3aw9</t>
  </si>
  <si>
    <t>3aw10</t>
  </si>
  <si>
    <t>3aw11</t>
  </si>
  <si>
    <t>3aw12</t>
  </si>
  <si>
    <t>3aw13</t>
  </si>
  <si>
    <t>3aw14</t>
  </si>
  <si>
    <t>3aw15</t>
  </si>
  <si>
    <t>3aw16</t>
  </si>
  <si>
    <t>3aw17</t>
  </si>
  <si>
    <t>3aw19</t>
  </si>
  <si>
    <t>3aw20</t>
  </si>
  <si>
    <t>3aw21</t>
  </si>
  <si>
    <t>3aw22</t>
  </si>
  <si>
    <t>3aw8</t>
  </si>
  <si>
    <t>Wedstrijd nr</t>
  </si>
  <si>
    <t>Ere Afdeling</t>
  </si>
  <si>
    <t>-</t>
  </si>
  <si>
    <t>2e Afdeling</t>
  </si>
  <si>
    <t>3e Afdeling</t>
  </si>
  <si>
    <t>Gel</t>
  </si>
  <si>
    <t>1° Afdeling</t>
  </si>
  <si>
    <r>
      <t>Competitie 23</t>
    </r>
    <r>
      <rPr>
        <sz val="11"/>
        <color theme="1"/>
        <rFont val="Calibri"/>
        <family val="2"/>
      </rPr>
      <t>° Speeldag</t>
    </r>
  </si>
  <si>
    <r>
      <t>Competitie 24</t>
    </r>
    <r>
      <rPr>
        <sz val="11"/>
        <color theme="1"/>
        <rFont val="Calibri"/>
        <family val="2"/>
      </rPr>
      <t>° Speeldag</t>
    </r>
  </si>
  <si>
    <r>
      <t>Competitie 25</t>
    </r>
    <r>
      <rPr>
        <sz val="11"/>
        <color theme="1"/>
        <rFont val="Calibri"/>
        <family val="2"/>
      </rPr>
      <t>° Speeldag</t>
    </r>
  </si>
  <si>
    <r>
      <t>Competitie 26</t>
    </r>
    <r>
      <rPr>
        <sz val="11"/>
        <color theme="1"/>
        <rFont val="Calibri"/>
        <family val="2"/>
      </rPr>
      <t>° Speeldag</t>
    </r>
  </si>
  <si>
    <t>eaw26</t>
  </si>
  <si>
    <t>eaw25</t>
  </si>
  <si>
    <t>eaw24</t>
  </si>
  <si>
    <t>eaw23</t>
  </si>
  <si>
    <t>1aw26</t>
  </si>
  <si>
    <t>1aw25</t>
  </si>
  <si>
    <t>1aw24</t>
  </si>
  <si>
    <t>1aw23</t>
  </si>
  <si>
    <t>2aw23</t>
  </si>
  <si>
    <t>2aw24</t>
  </si>
  <si>
    <t>2aw25</t>
  </si>
  <si>
    <t>2aw26</t>
  </si>
  <si>
    <t>Gesp</t>
  </si>
  <si>
    <t>3aw23</t>
  </si>
  <si>
    <t>3aw24</t>
  </si>
  <si>
    <t>3aw25</t>
  </si>
  <si>
    <t>3aw26</t>
  </si>
  <si>
    <t>Gesp.</t>
  </si>
  <si>
    <t>Rijlabels</t>
  </si>
  <si>
    <t>EreAfd</t>
  </si>
  <si>
    <t>1ste</t>
  </si>
  <si>
    <t>2de</t>
  </si>
  <si>
    <t>3de</t>
  </si>
  <si>
    <t>Ere</t>
  </si>
  <si>
    <t>Uitgesteld</t>
  </si>
  <si>
    <t>Uitgesteld 05/12</t>
  </si>
  <si>
    <t>Uitgesteld 31/10</t>
  </si>
  <si>
    <t>Gestaakt</t>
  </si>
  <si>
    <t>GULDENTOPS Willy</t>
  </si>
  <si>
    <t>Uitgesteld 06/03/2015</t>
  </si>
  <si>
    <t>ND</t>
  </si>
  <si>
    <t>Uitgesteld 13/02/2015</t>
  </si>
  <si>
    <t>Uitgesteld 13/03/2015</t>
  </si>
  <si>
    <t>De Plekkers 1</t>
  </si>
  <si>
    <t>Den Tighel 1</t>
  </si>
  <si>
    <t>Elk Zijn Recht</t>
  </si>
  <si>
    <t>Black Boys 1</t>
  </si>
  <si>
    <t>De Tijgers</t>
  </si>
  <si>
    <t>Elite</t>
  </si>
  <si>
    <t>Plaza 1</t>
  </si>
  <si>
    <t>Kalfort 2</t>
  </si>
  <si>
    <t>Ten Dorpe 1</t>
  </si>
  <si>
    <t>De Sloebers 1</t>
  </si>
  <si>
    <t>De Splinters</t>
  </si>
  <si>
    <t>Black Boys 2</t>
  </si>
  <si>
    <t>Duvelboys 1</t>
  </si>
  <si>
    <t>Climax</t>
  </si>
  <si>
    <t>Blocksken 1</t>
  </si>
  <si>
    <t>De Golvers 1</t>
  </si>
  <si>
    <t>De Giants</t>
  </si>
  <si>
    <t>Betoled</t>
  </si>
  <si>
    <t>Ten Dorpe 2</t>
  </si>
  <si>
    <t>Kalfort 3</t>
  </si>
  <si>
    <t>Excelsior 1</t>
  </si>
  <si>
    <t>Black Boys 3</t>
  </si>
  <si>
    <t>De Sloebers 2</t>
  </si>
  <si>
    <t>Het Zandhof</t>
  </si>
  <si>
    <t>Sportifke 1</t>
  </si>
  <si>
    <t>bye</t>
  </si>
  <si>
    <t>BKV</t>
  </si>
  <si>
    <t>Ten Dorpe 3</t>
  </si>
  <si>
    <t>Den Tighel 2</t>
  </si>
  <si>
    <t>Plaza 2</t>
  </si>
  <si>
    <t>Kalfort 5</t>
  </si>
  <si>
    <t>De Zes</t>
  </si>
  <si>
    <t>Blocksken 2</t>
  </si>
  <si>
    <t>Het Wiel 1</t>
  </si>
  <si>
    <t>Excelsior 2</t>
  </si>
  <si>
    <t>Biljartvrienden 1</t>
  </si>
  <si>
    <t>De Golvers 2</t>
  </si>
  <si>
    <t>D'AA post</t>
  </si>
  <si>
    <t>De Plekkers 2</t>
  </si>
  <si>
    <t>Onder Den Toren</t>
  </si>
  <si>
    <t>Kalfort 6</t>
  </si>
  <si>
    <t>Sportifke 2</t>
  </si>
  <si>
    <t>De Plezante Hoek</t>
  </si>
  <si>
    <t>Duvelboys 2</t>
  </si>
  <si>
    <t>Autobus</t>
  </si>
  <si>
    <t>Biljartvrienden 2</t>
  </si>
  <si>
    <t>Fausse Keu</t>
  </si>
  <si>
    <t>Nog Ene</t>
  </si>
  <si>
    <t>Het Wiel 2</t>
  </si>
  <si>
    <t>Stappes</t>
  </si>
  <si>
    <t>Kalfort 1</t>
  </si>
  <si>
    <t>Kalfort 4</t>
  </si>
  <si>
    <t>D'AA Post</t>
  </si>
  <si>
    <t xml:space="preserve">Ten Dorpe 2 </t>
  </si>
  <si>
    <t>De Splinters 1</t>
  </si>
  <si>
    <t>Bijartvrienden 1</t>
  </si>
  <si>
    <t xml:space="preserve">De Splinters </t>
  </si>
  <si>
    <t>De Tighel 2</t>
  </si>
  <si>
    <t xml:space="preserve">Het Wiel </t>
  </si>
  <si>
    <t>Biljartvrienden2</t>
  </si>
  <si>
    <t>Duvelboys  1</t>
  </si>
  <si>
    <t>bys</t>
  </si>
  <si>
    <t>Fause Keu</t>
  </si>
  <si>
    <t>Sportifke</t>
  </si>
  <si>
    <t>Competitie 1° Speeldag</t>
  </si>
  <si>
    <t>Competitie 2° Speeldag</t>
  </si>
  <si>
    <t>Competitie 3° Speeldag</t>
  </si>
  <si>
    <t>Competitie 4° Speeldag</t>
  </si>
  <si>
    <t>Competitie 5° Speeldag</t>
  </si>
  <si>
    <t>Competitie 6° Speeldag</t>
  </si>
  <si>
    <t>Competitie 7° Speeldag</t>
  </si>
  <si>
    <t>Competitie 8° Speeldag</t>
  </si>
  <si>
    <t>Competitie 9° Speeldag</t>
  </si>
  <si>
    <t>Competitie 10° Speeldag</t>
  </si>
  <si>
    <t>Competitie 11° Speeldag</t>
  </si>
  <si>
    <t>Competitie 12° Speeldag</t>
  </si>
  <si>
    <t>Competitie 13° Speeldag</t>
  </si>
  <si>
    <t>Competitie 14° Speeldag</t>
  </si>
  <si>
    <t>Competitie 15° Speeldag</t>
  </si>
  <si>
    <t>Competitie 16° Speeldag</t>
  </si>
  <si>
    <t>Competitie 17° Speeldag</t>
  </si>
  <si>
    <t>Competitie 18° Speeldag</t>
  </si>
  <si>
    <t>Competitie 19° Speeldag</t>
  </si>
  <si>
    <t>Competitie 20° Speeldag</t>
  </si>
  <si>
    <t>Competitie 21° Speeldag</t>
  </si>
  <si>
    <t>Competitie 22° Speeldag</t>
  </si>
  <si>
    <t>Competitie 23° Speeldag</t>
  </si>
  <si>
    <t>Competitie 24° Speeldag</t>
  </si>
  <si>
    <t>Competitie 25° Speeldag</t>
  </si>
  <si>
    <t>Competitie 26° Speeldag</t>
  </si>
  <si>
    <t>1°M</t>
  </si>
  <si>
    <t>2°M</t>
  </si>
  <si>
    <t>BB.</t>
  </si>
  <si>
    <t>ADRIAENSSENS Kurt</t>
  </si>
  <si>
    <t>D'AA</t>
  </si>
  <si>
    <t>AERTS Noël</t>
  </si>
  <si>
    <t>DPH</t>
  </si>
  <si>
    <t>ALEWATERS Christian</t>
  </si>
  <si>
    <t>ALEWATERS Gustaaf</t>
  </si>
  <si>
    <t>ANNOT Eric</t>
  </si>
  <si>
    <t>TD.</t>
  </si>
  <si>
    <t>ANTHONIS Daniël</t>
  </si>
  <si>
    <t>DDB</t>
  </si>
  <si>
    <t>APERS Björn</t>
  </si>
  <si>
    <t>EZR</t>
  </si>
  <si>
    <t>APERS Franky</t>
  </si>
  <si>
    <t>APPERS Annemieke</t>
  </si>
  <si>
    <t>APPERS Harry</t>
  </si>
  <si>
    <t>ODT</t>
  </si>
  <si>
    <t>ARIJS Chris</t>
  </si>
  <si>
    <t>DZ.</t>
  </si>
  <si>
    <t>AUBROECK Jurgen</t>
  </si>
  <si>
    <t>DPL</t>
  </si>
  <si>
    <t>AVERHALS Patrick</t>
  </si>
  <si>
    <t>BJV</t>
  </si>
  <si>
    <t>BACKELAU Yannick</t>
  </si>
  <si>
    <t>BACKELJAU Jan</t>
  </si>
  <si>
    <t>BAERT Robert</t>
  </si>
  <si>
    <t>BARBIER Danny</t>
  </si>
  <si>
    <t>SPO</t>
  </si>
  <si>
    <t>BARBIER Marcel</t>
  </si>
  <si>
    <t>BIEBAUT Eddy</t>
  </si>
  <si>
    <t>BLOMMAERTS Eric</t>
  </si>
  <si>
    <t>ELI</t>
  </si>
  <si>
    <t>BLOMMAERTS Rudy</t>
  </si>
  <si>
    <t>BOEY Rudiger</t>
  </si>
  <si>
    <t>HW.</t>
  </si>
  <si>
    <t>BOEYKENS Marc</t>
  </si>
  <si>
    <t>DTI</t>
  </si>
  <si>
    <t>BOGAERTS Gert</t>
  </si>
  <si>
    <t>KFS</t>
  </si>
  <si>
    <t>BOLLEN Sarah</t>
  </si>
  <si>
    <t>PLA</t>
  </si>
  <si>
    <t>BOODTS Roeland</t>
  </si>
  <si>
    <t>BOSTEELS Luc</t>
  </si>
  <si>
    <t>BOUTENS Werner</t>
  </si>
  <si>
    <t>BRABANTS Hans</t>
  </si>
  <si>
    <t>STA</t>
  </si>
  <si>
    <t>BROOTHAERS Kurt</t>
  </si>
  <si>
    <t>BROUWER Glenn</t>
  </si>
  <si>
    <t>DGO</t>
  </si>
  <si>
    <t>BRUGGHEMANS Marc</t>
  </si>
  <si>
    <t>BRUSSELMANS Rony</t>
  </si>
  <si>
    <t>DSL</t>
  </si>
  <si>
    <t>BRUYNDONCKX Patrick</t>
  </si>
  <si>
    <t>BRUYNINCKX Patrick</t>
  </si>
  <si>
    <t>NOG</t>
  </si>
  <si>
    <t>BUNNEGHEM Sam</t>
  </si>
  <si>
    <t>HZ.</t>
  </si>
  <si>
    <t>BUSSCHOTS François</t>
  </si>
  <si>
    <t>BUYS François</t>
  </si>
  <si>
    <t>AUT</t>
  </si>
  <si>
    <t>CALLENS Patrick</t>
  </si>
  <si>
    <t>EXEL</t>
  </si>
  <si>
    <t>CALUWAERTS Danny</t>
  </si>
  <si>
    <t>CARLEER Emile</t>
  </si>
  <si>
    <t>FK.</t>
  </si>
  <si>
    <t>CARLIER Astrid</t>
  </si>
  <si>
    <t>CARLIER Constant</t>
  </si>
  <si>
    <t>CARLIER Luc</t>
  </si>
  <si>
    <t>CLI</t>
  </si>
  <si>
    <t>CARLIER Pierre</t>
  </si>
  <si>
    <t>CARRETTE Marc</t>
  </si>
  <si>
    <t>CASTELEYN Paul</t>
  </si>
  <si>
    <t>CASTELEYN Theofiel</t>
  </si>
  <si>
    <t>CHARTIER Albert</t>
  </si>
  <si>
    <t>CLAES Gino</t>
  </si>
  <si>
    <t>CLAES Ingrid</t>
  </si>
  <si>
    <t>CLAES Paul</t>
  </si>
  <si>
    <t>CLAES Stefaan</t>
  </si>
  <si>
    <t>CLAES Toon</t>
  </si>
  <si>
    <t>CLEYMANS John</t>
  </si>
  <si>
    <t>CLEYMANS Patrick</t>
  </si>
  <si>
    <t>CNOPS Gerard</t>
  </si>
  <si>
    <t>COECKE Achiel</t>
  </si>
  <si>
    <t>COLLIER Leo</t>
  </si>
  <si>
    <t>BLO</t>
  </si>
  <si>
    <t>CONICKX Gustaaf</t>
  </si>
  <si>
    <t>CONVENTS Tom</t>
  </si>
  <si>
    <t>COOKE Barry</t>
  </si>
  <si>
    <t>COOLS Koen</t>
  </si>
  <si>
    <t>COOLS Patrick</t>
  </si>
  <si>
    <t>COOLS Peter</t>
  </si>
  <si>
    <t>COOLS Robert</t>
  </si>
  <si>
    <t>COOMAN Rudi</t>
  </si>
  <si>
    <t>COORENS François</t>
  </si>
  <si>
    <t>TIJ</t>
  </si>
  <si>
    <t>CORBEEL Jean-Pierre</t>
  </si>
  <si>
    <t>CORNELIS Jan</t>
  </si>
  <si>
    <t>DSPL</t>
  </si>
  <si>
    <t>CORNELIS Rony</t>
  </si>
  <si>
    <t>COVELIERS Peter</t>
  </si>
  <si>
    <t>COWIE Björn</t>
  </si>
  <si>
    <t>CRAEYE Pedro</t>
  </si>
  <si>
    <t>CRICKX Ronald</t>
  </si>
  <si>
    <t>CROKET Jurgen</t>
  </si>
  <si>
    <t>DAELEMANS François</t>
  </si>
  <si>
    <t>DE BONDT Hendrik</t>
  </si>
  <si>
    <t>DE BORGER David</t>
  </si>
  <si>
    <t>DE BRUYN Johan</t>
  </si>
  <si>
    <t>DE BUYSER François</t>
  </si>
  <si>
    <t>DE BUYSER Glenn</t>
  </si>
  <si>
    <t>DE BUYSER Jean-Paul</t>
  </si>
  <si>
    <t>DE CLERCK Ronny</t>
  </si>
  <si>
    <t>DE CLERCQ Jozef</t>
  </si>
  <si>
    <t>DE CLERCQ Mario</t>
  </si>
  <si>
    <t>DE CLIPPELEIR Toni</t>
  </si>
  <si>
    <t>BET</t>
  </si>
  <si>
    <t>DE COCK Dirk</t>
  </si>
  <si>
    <t>DE COCK Erwin</t>
  </si>
  <si>
    <t>DE COCK Sascha</t>
  </si>
  <si>
    <t>DE COCK Tom</t>
  </si>
  <si>
    <t>DE DECKER Mieke</t>
  </si>
  <si>
    <t>DE DECKER Ronald</t>
  </si>
  <si>
    <t>DE DOBBELEIR Françis</t>
  </si>
  <si>
    <t>DE GRAEF Peter</t>
  </si>
  <si>
    <t>DE GREEF Johan</t>
  </si>
  <si>
    <t>DE GROOTE Dominique</t>
  </si>
  <si>
    <t>DE HAES Nico</t>
  </si>
  <si>
    <t>DE HAES Patrick</t>
  </si>
  <si>
    <t>DE HERDT Ivan</t>
  </si>
  <si>
    <t>DE HERDT Marcel</t>
  </si>
  <si>
    <t>DE HERDT Rudy</t>
  </si>
  <si>
    <t>DE HERTOCH Johan</t>
  </si>
  <si>
    <t>DE JONGHE Guy</t>
  </si>
  <si>
    <t>DE JONGHE Xavier</t>
  </si>
  <si>
    <t>DE KEIJZER Christophe</t>
  </si>
  <si>
    <t>DE KEMPENEER Jos</t>
  </si>
  <si>
    <t>DGI</t>
  </si>
  <si>
    <t>DE KEMPENEER Pierre</t>
  </si>
  <si>
    <t>DE KERF Leander</t>
  </si>
  <si>
    <t>DE KEUSTER Ronny</t>
  </si>
  <si>
    <t>DE KEYSER Giel</t>
  </si>
  <si>
    <t>DE KEYSER Laurens</t>
  </si>
  <si>
    <t>DE KEYSER Leander</t>
  </si>
  <si>
    <t>DE KOSTER Steve</t>
  </si>
  <si>
    <t>DE LAET Marc</t>
  </si>
  <si>
    <t>DE MAESSCHALK Dirk</t>
  </si>
  <si>
    <t>DE MAN Henri</t>
  </si>
  <si>
    <t>DE MUNCK Patrick</t>
  </si>
  <si>
    <t>DE NIJS Joris</t>
  </si>
  <si>
    <t>DE PAEP Nathalie</t>
  </si>
  <si>
    <t>DE RIDDER Alfons</t>
  </si>
  <si>
    <t>DE RIDDER Andy</t>
  </si>
  <si>
    <t>DE RIDDER Victor</t>
  </si>
  <si>
    <t>DE ROOVERE Andy</t>
  </si>
  <si>
    <t>DE ROOVERE Patrick</t>
  </si>
  <si>
    <t>DE RYCK Jurgen</t>
  </si>
  <si>
    <t>DE RYCK Paul</t>
  </si>
  <si>
    <t>DE SMEDT Rudy</t>
  </si>
  <si>
    <t>DE SMET Ive</t>
  </si>
  <si>
    <t>DE SMET Karsten</t>
  </si>
  <si>
    <t>DE VISSCHER Joey</t>
  </si>
  <si>
    <t>DE VISSCHER Rudolf</t>
  </si>
  <si>
    <t>DE VOGEL Alfons</t>
  </si>
  <si>
    <t>DE WACHTER Jarne</t>
  </si>
  <si>
    <t>DE WAEGENEER Marco</t>
  </si>
  <si>
    <t>DEHERTOGH Nick</t>
  </si>
  <si>
    <t>DEKEERSMAEKER Kevin</t>
  </si>
  <si>
    <t>DESMEDT Gino</t>
  </si>
  <si>
    <t>DESMEDT Hugo</t>
  </si>
  <si>
    <t>D'HERTEFELT Alfons</t>
  </si>
  <si>
    <t>D'HONDT Jason</t>
  </si>
  <si>
    <t>D'HONDT Julian</t>
  </si>
  <si>
    <t>D'HONT Kurt</t>
  </si>
  <si>
    <t>D'HONT Owen</t>
  </si>
  <si>
    <t>D'HONT Paul</t>
  </si>
  <si>
    <t>DOBBENIE Patricia</t>
  </si>
  <si>
    <t>EECKELAERT Stefan</t>
  </si>
  <si>
    <t>EL ALAMI EL IDRISSI Rachid</t>
  </si>
  <si>
    <t>ELEGHEER Robby</t>
  </si>
  <si>
    <t>ELEGHEER Rudi</t>
  </si>
  <si>
    <t>ENGELS Dave</t>
  </si>
  <si>
    <t>ENGELS Paul</t>
  </si>
  <si>
    <t>ENGELS Ronald</t>
  </si>
  <si>
    <t>FOUBERT Bruno</t>
  </si>
  <si>
    <t>FRUYTIER Kevin</t>
  </si>
  <si>
    <t>GABRIËLS Leo</t>
  </si>
  <si>
    <t>GIELIS Guido</t>
  </si>
  <si>
    <t>GIELIS Niki</t>
  </si>
  <si>
    <t>GILLABEL Frans</t>
  </si>
  <si>
    <t>GOETGEBUER Ferdinand</t>
  </si>
  <si>
    <t>GOIRIS Guy</t>
  </si>
  <si>
    <t>GOOSSENS Geert</t>
  </si>
  <si>
    <t>GUIGUET Reynald</t>
  </si>
  <si>
    <t>GYSELINCK Tommy</t>
  </si>
  <si>
    <t>HAEGEMANS Bart</t>
  </si>
  <si>
    <t>HEIRBAUT Jean-Pierre</t>
  </si>
  <si>
    <t>HELSEN Koen</t>
  </si>
  <si>
    <t>HENKENS Jacques</t>
  </si>
  <si>
    <t>HERMANS Tom</t>
  </si>
  <si>
    <t>HEYMANS Jan</t>
  </si>
  <si>
    <t>HEYMANS Nico</t>
  </si>
  <si>
    <t>HOOF Etienne</t>
  </si>
  <si>
    <t>HOOF Pascal</t>
  </si>
  <si>
    <t>HOUTPUT Paul</t>
  </si>
  <si>
    <t>HUYS Rudy</t>
  </si>
  <si>
    <t>HUYSMANS Kevin</t>
  </si>
  <si>
    <t>HUYSMANS Vince</t>
  </si>
  <si>
    <t>JACOBS Dave</t>
  </si>
  <si>
    <t>JACOBS Guido</t>
  </si>
  <si>
    <t>JACOBS Luc</t>
  </si>
  <si>
    <t>JANSEGERS Dave</t>
  </si>
  <si>
    <t>JANSEGERS Jurgen</t>
  </si>
  <si>
    <t>JANSEGERS Rudy</t>
  </si>
  <si>
    <t>JANSSENS Els</t>
  </si>
  <si>
    <t>JANSSENS Filip</t>
  </si>
  <si>
    <t>JANSSENS Maurice</t>
  </si>
  <si>
    <t>JENKINSON Eric</t>
  </si>
  <si>
    <t>JURRIENS Frank</t>
  </si>
  <si>
    <t>KERREMANS Ronny</t>
  </si>
  <si>
    <t>KERREMANS Yentl</t>
  </si>
  <si>
    <t>KLEYN Alex</t>
  </si>
  <si>
    <t>KREBS Frans</t>
  </si>
  <si>
    <t>LAMBERTS Kevin</t>
  </si>
  <si>
    <t>LAMBERTS Patrick</t>
  </si>
  <si>
    <t>LAUWERS Sigorney</t>
  </si>
  <si>
    <t>LEEMANS Gustaaf</t>
  </si>
  <si>
    <t>LEPEVER Marc</t>
  </si>
  <si>
    <t>LEROY Benny</t>
  </si>
  <si>
    <t>LEYS Willy</t>
  </si>
  <si>
    <t>LOMBAERTS Ann</t>
  </si>
  <si>
    <t>LUYTEN Joe</t>
  </si>
  <si>
    <t>MAEREMANS Emiel</t>
  </si>
  <si>
    <t>MAEREVOET Jean-Pierre</t>
  </si>
  <si>
    <t>MAES Ivo</t>
  </si>
  <si>
    <t>MAES Jan</t>
  </si>
  <si>
    <t>MAES Stanny</t>
  </si>
  <si>
    <t>MAETENS Gert</t>
  </si>
  <si>
    <t>MAMPAEY Carina</t>
  </si>
  <si>
    <t>MAMPAEY Kim</t>
  </si>
  <si>
    <t>MARIMAN Paul</t>
  </si>
  <si>
    <t>MEERSMAN Gery</t>
  </si>
  <si>
    <t>MEES Peter</t>
  </si>
  <si>
    <t>MEEUS Patrick</t>
  </si>
  <si>
    <t>MERTENS Paris</t>
  </si>
  <si>
    <t>MICHIELS Thomas</t>
  </si>
  <si>
    <t>MOENS Robert</t>
  </si>
  <si>
    <t>MOONEN Marc</t>
  </si>
  <si>
    <t>MOONEN Wesley</t>
  </si>
  <si>
    <t>MOORTGAT Jurgen</t>
  </si>
  <si>
    <t>MUYLDERMANS Frank</t>
  </si>
  <si>
    <t>MUYS Erwin</t>
  </si>
  <si>
    <t>OST Michel</t>
  </si>
  <si>
    <t>PAUWELS Frans</t>
  </si>
  <si>
    <t>PEELEMAN Benny</t>
  </si>
  <si>
    <t>PEELEMAN Chris</t>
  </si>
  <si>
    <t>PEELEMAN Rony</t>
  </si>
  <si>
    <t>PEETERS Frederik</t>
  </si>
  <si>
    <t>PEETERS Henri</t>
  </si>
  <si>
    <t>PEETERS Juliën</t>
  </si>
  <si>
    <t>PEETERS Luc</t>
  </si>
  <si>
    <t>PEETERS Ronny</t>
  </si>
  <si>
    <t>PEETERS Yentl</t>
  </si>
  <si>
    <t>PERMENTIER Jozef</t>
  </si>
  <si>
    <t>PERSIJN Tom</t>
  </si>
  <si>
    <t>PERSOONS Dirk</t>
  </si>
  <si>
    <t>PETRY Mike</t>
  </si>
  <si>
    <t>PETRY Peter</t>
  </si>
  <si>
    <t>PEYTIER Bjarne</t>
  </si>
  <si>
    <t>PIEN Inge</t>
  </si>
  <si>
    <t>PIESSENS August</t>
  </si>
  <si>
    <t>PINTENS Davy</t>
  </si>
  <si>
    <t>PINTENS Yannick</t>
  </si>
  <si>
    <t>PLETTINCKX Alois</t>
  </si>
  <si>
    <t>POELMANS Karel</t>
  </si>
  <si>
    <t>POLFLIET Gustaaf</t>
  </si>
  <si>
    <t>POLFLIET Jan</t>
  </si>
  <si>
    <t>POORTMANS Paul</t>
  </si>
  <si>
    <t>POPPE Wim</t>
  </si>
  <si>
    <t>POTUMS Michel</t>
  </si>
  <si>
    <t>POTUMS Walter</t>
  </si>
  <si>
    <t>PUBLIE Eric</t>
  </si>
  <si>
    <t>REMERY Mario</t>
  </si>
  <si>
    <t>RENS Dave</t>
  </si>
  <si>
    <t>REYNIERS Ronald</t>
  </si>
  <si>
    <t>REYNTIENS Davy</t>
  </si>
  <si>
    <t>RIGUEL Nick</t>
  </si>
  <si>
    <t>RILLAERTS Gunther</t>
  </si>
  <si>
    <t>ROBYNS Kenny</t>
  </si>
  <si>
    <t>ROCHTUS Ramona</t>
  </si>
  <si>
    <t>ROELANTS Robin</t>
  </si>
  <si>
    <t>ROOFTHOOFT Eddy</t>
  </si>
  <si>
    <t>ROOFTHOOFT Harry</t>
  </si>
  <si>
    <t>ROOTHANS Peter</t>
  </si>
  <si>
    <t>SANDERS Erik</t>
  </si>
  <si>
    <t>SARENS Christoph</t>
  </si>
  <si>
    <t>SCHAMPAERT Patrick</t>
  </si>
  <si>
    <t>SCHELFHOUT Etienne</t>
  </si>
  <si>
    <t>SCHELFHOUT Kevin</t>
  </si>
  <si>
    <t>SCHELFHOUT Sarah</t>
  </si>
  <si>
    <t>SCHNABEL Rudi</t>
  </si>
  <si>
    <t>SCHOUKENS Juliën</t>
  </si>
  <si>
    <t>SCHUURBIERS Wim</t>
  </si>
  <si>
    <t>SEGERS Jozef</t>
  </si>
  <si>
    <t>SEGERS Pascal</t>
  </si>
  <si>
    <t>SEGERS Ronny</t>
  </si>
  <si>
    <t>SEGERS Tom</t>
  </si>
  <si>
    <t>SELLESLAGH Charly</t>
  </si>
  <si>
    <t>SELLESLAGH Hubert</t>
  </si>
  <si>
    <t>SELLESLAGH Kurt</t>
  </si>
  <si>
    <t>SIEBENS Ludo</t>
  </si>
  <si>
    <t>SIEBENS Rudy</t>
  </si>
  <si>
    <t>SMET Frankie</t>
  </si>
  <si>
    <t>SMET Kevin</t>
  </si>
  <si>
    <t>SMEULDERS Sven</t>
  </si>
  <si>
    <t>SPIESSENS Roland</t>
  </si>
  <si>
    <t>SPIESSENS Walter</t>
  </si>
  <si>
    <t>STEENACKERS Carlito</t>
  </si>
  <si>
    <t>STELLATO Nico</t>
  </si>
  <si>
    <t>STEVENS Nicola</t>
  </si>
  <si>
    <t>STROBBE Kurt</t>
  </si>
  <si>
    <t>TELLIER Ludwig</t>
  </si>
  <si>
    <t>TELLIER Yannick</t>
  </si>
  <si>
    <t>THIJS Frank</t>
  </si>
  <si>
    <t>THOMPSON Arthur</t>
  </si>
  <si>
    <t>THYS Andy</t>
  </si>
  <si>
    <t>THYS Cindy</t>
  </si>
  <si>
    <t>THYS François</t>
  </si>
  <si>
    <t>THYS Steve</t>
  </si>
  <si>
    <t>TIERENS Rudy</t>
  </si>
  <si>
    <t>TIERENS Tom</t>
  </si>
  <si>
    <t>TILLEY André</t>
  </si>
  <si>
    <t>TORFS Rudi</t>
  </si>
  <si>
    <t>TOTÉ Benjamin</t>
  </si>
  <si>
    <t>TRAWEELS Franky</t>
  </si>
  <si>
    <t>TRUYMAN Gunther</t>
  </si>
  <si>
    <t>TRUYMAN Stefaan</t>
  </si>
  <si>
    <t>TRUYTS Marcel</t>
  </si>
  <si>
    <t>UWAERTS Freddy</t>
  </si>
  <si>
    <t>VAEL Fernand</t>
  </si>
  <si>
    <t>VAN AKEN Bart</t>
  </si>
  <si>
    <t>VAN ASBROECK Alfons</t>
  </si>
  <si>
    <t>VAN ASBROECK Franky</t>
  </si>
  <si>
    <t>VAN ASBROECK Juan</t>
  </si>
  <si>
    <t>VAN ASBROECK Kenneth</t>
  </si>
  <si>
    <t>VAN ASBROECK Yvan</t>
  </si>
  <si>
    <t>VAN BAREL Jan</t>
  </si>
  <si>
    <t>VAN BOGAERT Jordi</t>
  </si>
  <si>
    <t>VAN BOUWEL Louis</t>
  </si>
  <si>
    <t>VAN CAMP Lucas</t>
  </si>
  <si>
    <t>VAN CAMP Sandra</t>
  </si>
  <si>
    <t>VAN CAMP Wilfried</t>
  </si>
  <si>
    <t>VAN CAPPELEN Patrick</t>
  </si>
  <si>
    <t>VAN CAUTER Arno</t>
  </si>
  <si>
    <t>VAN CAUTER Koen</t>
  </si>
  <si>
    <t>VAN CAUWENBERGH Gino</t>
  </si>
  <si>
    <t>VAN CRAEN Frederik</t>
  </si>
  <si>
    <t>VAN DAMME Djille</t>
  </si>
  <si>
    <t>VAN DAMME Eddy</t>
  </si>
  <si>
    <t>VAN DE CRUYS Patrick</t>
  </si>
  <si>
    <t>VAN DE VELDE Jan</t>
  </si>
  <si>
    <t>VAN DE VIJVER Dylan</t>
  </si>
  <si>
    <t>VAN DE VIJVER Mario</t>
  </si>
  <si>
    <t>VAN DE VONDEL Ivan</t>
  </si>
  <si>
    <t>VAN DE VYVER Kirsten</t>
  </si>
  <si>
    <t>VAN DE WAUWER Daniël</t>
  </si>
  <si>
    <t>VAN DE WAUWER Rony</t>
  </si>
  <si>
    <t>VAN DEN BOSSCHE Eddy</t>
  </si>
  <si>
    <t>VAN DEN BOSSCHE James</t>
  </si>
  <si>
    <t>VAN DEN BOSSCHE Jonas</t>
  </si>
  <si>
    <t>VAN DEN BOSSCHE Marc</t>
  </si>
  <si>
    <t>VAN DEN BRANDE Christiaan</t>
  </si>
  <si>
    <t>VAN DEN BROECK Christian</t>
  </si>
  <si>
    <t>VAN DEN BROECK Kris</t>
  </si>
  <si>
    <t>VAN DEN BROECK Willy</t>
  </si>
  <si>
    <t>VAN DEN BROECK Yvan</t>
  </si>
  <si>
    <t>VAN DEN EEDE Eddie</t>
  </si>
  <si>
    <t>VAN DEN EEDE Jurgen</t>
  </si>
  <si>
    <t>VAN DEN EEDE Willem</t>
  </si>
  <si>
    <t>VAN DEN ENDE Benjamin</t>
  </si>
  <si>
    <t>VAN DEN ENDE David</t>
  </si>
  <si>
    <t>VAN DEN EYNDE Jarrit</t>
  </si>
  <si>
    <t>VAN DEN WIJNGAERT François</t>
  </si>
  <si>
    <t>VAN DEN WIJNGAERT Yari</t>
  </si>
  <si>
    <t>VAN DEN WIJNGAERT Yvan</t>
  </si>
  <si>
    <t>VAN DER BORGHT Filip</t>
  </si>
  <si>
    <t>VAN DER HASSELT Emiel</t>
  </si>
  <si>
    <t>VAN DER JEUGT Ben</t>
  </si>
  <si>
    <t>VAN DER PLANKEN Andreas</t>
  </si>
  <si>
    <t>VAN DER TAELEN Lieven</t>
  </si>
  <si>
    <t>VAN DER TRAPPEN Jean</t>
  </si>
  <si>
    <t>VAN DER VORST Kevin</t>
  </si>
  <si>
    <t>VAN DER VREKEN Mario</t>
  </si>
  <si>
    <t>VAN DER WILT Cornelis</t>
  </si>
  <si>
    <t>VAN DOORSELAER Roland</t>
  </si>
  <si>
    <t>VAN EECKHOUT Jean-Pierre</t>
  </si>
  <si>
    <t>VAN EYCK Kristof</t>
  </si>
  <si>
    <t>VAN EYCK Wilfried</t>
  </si>
  <si>
    <t>VAN GANSBROECK Els</t>
  </si>
  <si>
    <t>VAN GEEL Hans</t>
  </si>
  <si>
    <t>VAN GEENHOVEN Steve</t>
  </si>
  <si>
    <t>VAN GEYTE Gert</t>
  </si>
  <si>
    <t>VAN GOETHEM Mario</t>
  </si>
  <si>
    <t>VAN HEMELRIJK Jean</t>
  </si>
  <si>
    <t>VAN HOOF Reno</t>
  </si>
  <si>
    <t>VAN HOOFSTAT Louis</t>
  </si>
  <si>
    <t>VAN HOYE Pierre</t>
  </si>
  <si>
    <t>VAN HOYE René</t>
  </si>
  <si>
    <t>VAN HUFFELEN Karel</t>
  </si>
  <si>
    <t>VAN HUFFELEN Kevin</t>
  </si>
  <si>
    <t>VAN HUFFELEN Rick</t>
  </si>
  <si>
    <t>VAN HUMBEECK Henri</t>
  </si>
  <si>
    <t>VAN HUMBEECK Rudiger</t>
  </si>
  <si>
    <t>VAN IMSCHOOT Els</t>
  </si>
  <si>
    <t>VAN INGELGEM André</t>
  </si>
  <si>
    <t>VAN INGELGEM Eric</t>
  </si>
  <si>
    <t>VAN INGELGEM Kevin</t>
  </si>
  <si>
    <t>VAN INGELGEM Timmy</t>
  </si>
  <si>
    <t>VAN INGELGOM Luc</t>
  </si>
  <si>
    <t>VAN KEER Dirk</t>
  </si>
  <si>
    <t>VAN KEER Kristiaan</t>
  </si>
  <si>
    <t>VAN KEER Kurt</t>
  </si>
  <si>
    <t>VAN LAETHEM Frank</t>
  </si>
  <si>
    <t>VAN LANDEGHEM Kris</t>
  </si>
  <si>
    <t>VAN LENT François</t>
  </si>
  <si>
    <t>VAN LENT Kenny</t>
  </si>
  <si>
    <t>VAN LINDEN Rudi</t>
  </si>
  <si>
    <t>VAN LOO Sofie</t>
  </si>
  <si>
    <t>VAN LYSEBETTEN Dirk</t>
  </si>
  <si>
    <t>VAN LYSEBETTEN Octaaf</t>
  </si>
  <si>
    <t>VAN MALDEREN Gert</t>
  </si>
  <si>
    <t>VAN MIERT Dieter</t>
  </si>
  <si>
    <t>VAN MUYLDER Jef</t>
  </si>
  <si>
    <t>VAN MUYLDER Kris</t>
  </si>
  <si>
    <t>VAN MUYLDER Nico</t>
  </si>
  <si>
    <t>VAN OLERVEKEN Eduward</t>
  </si>
  <si>
    <t>VAN OSSELAER Boudewijn</t>
  </si>
  <si>
    <t>VAN PUYVELDE Alex</t>
  </si>
  <si>
    <t>VAN RANST Björn</t>
  </si>
  <si>
    <t>VAN RANST Juan</t>
  </si>
  <si>
    <t>VAN ROMPAEY Kristof</t>
  </si>
  <si>
    <t>VAN ROMPAEY Yves</t>
  </si>
  <si>
    <t>VAN ROSSUM Patrick</t>
  </si>
  <si>
    <t>VAN ROY John</t>
  </si>
  <si>
    <t>VAN SANDE Davy</t>
  </si>
  <si>
    <t>VAN SCHOOR Benny</t>
  </si>
  <si>
    <t>VAN SCHOOR Danny</t>
  </si>
  <si>
    <t>VAN SCHOOR Eddy</t>
  </si>
  <si>
    <t>VAN SCHOOR Michaël</t>
  </si>
  <si>
    <t>VAN SCHOOR Mil</t>
  </si>
  <si>
    <t>VAN SCHOOR Patrick</t>
  </si>
  <si>
    <t>VAN STEEN Brent</t>
  </si>
  <si>
    <t>VAN STEEN Louis</t>
  </si>
  <si>
    <t>VAN STEEN Patrick</t>
  </si>
  <si>
    <t>VAN STRAETEN Henri</t>
  </si>
  <si>
    <t>VAN UFFEL Martin</t>
  </si>
  <si>
    <t>VAN VOSSEL Mireille</t>
  </si>
  <si>
    <t>VAN WEMMEL Eddy</t>
  </si>
  <si>
    <t>VAN WEYENBERGH Patrick</t>
  </si>
  <si>
    <t>VAN ZAELEN Benny</t>
  </si>
  <si>
    <t>VAN ZEEBROECK Nico</t>
  </si>
  <si>
    <t>VANDEVELDE Pascal</t>
  </si>
  <si>
    <t>VANSINTJAN Marc</t>
  </si>
  <si>
    <t>VERBANCK Dany</t>
  </si>
  <si>
    <t>VERBRAECKEN Johan</t>
  </si>
  <si>
    <t>VERCAUTEREN Debby</t>
  </si>
  <si>
    <t>VERDONCK Glen</t>
  </si>
  <si>
    <t>VERDOODT Jan Pieter</t>
  </si>
  <si>
    <t>VERELST Ken</t>
  </si>
  <si>
    <t>VERGAUWEN Gino</t>
  </si>
  <si>
    <t>VERHEYDEN Marc</t>
  </si>
  <si>
    <t>VERHEYDEN Thierry</t>
  </si>
  <si>
    <t>VERHOEVEN Christiaan</t>
  </si>
  <si>
    <t>VERLINDEN Frank</t>
  </si>
  <si>
    <t>VERLINDEN Kamiel</t>
  </si>
  <si>
    <t>VERLINDEN Michaël</t>
  </si>
  <si>
    <t>VERMEREN Thierry</t>
  </si>
  <si>
    <t>VERMEULEN Paul</t>
  </si>
  <si>
    <t>VERMEULEN Peter</t>
  </si>
  <si>
    <t>VERMEULEN Victor</t>
  </si>
  <si>
    <t>VERREZEN Karin</t>
  </si>
  <si>
    <t>VERSPECHT Norbert</t>
  </si>
  <si>
    <t>VERSTREPEN Kevin</t>
  </si>
  <si>
    <t>VERTENTEN Yannick</t>
  </si>
  <si>
    <t>VINCK Yves</t>
  </si>
  <si>
    <t>VINCKE Ronny</t>
  </si>
  <si>
    <t>VLEESCHOUWER Nancy</t>
  </si>
  <si>
    <t>VLEMINCKX Francis</t>
  </si>
  <si>
    <t>VLEMINCKX Ronny</t>
  </si>
  <si>
    <t>VRANKEN Eddie</t>
  </si>
  <si>
    <t>VRANKEN Rony</t>
  </si>
  <si>
    <t>WACHTERS Gert</t>
  </si>
  <si>
    <t>WAUMANS Patrick</t>
  </si>
  <si>
    <t>WAUTERS Daisy</t>
  </si>
  <si>
    <t>WAUTERS Ludy</t>
  </si>
  <si>
    <t>WEEMAES Yoeri</t>
  </si>
  <si>
    <t>WIJNS André</t>
  </si>
  <si>
    <t>WIJNS Stefaan</t>
  </si>
  <si>
    <t>WILLEMS Jan</t>
  </si>
  <si>
    <t>WILMS Steve</t>
  </si>
  <si>
    <t>WUYTS Eric</t>
  </si>
  <si>
    <t>DE BONDT Alain</t>
  </si>
  <si>
    <t>DE VOS Patricia</t>
  </si>
  <si>
    <t>POLFLIET Eric</t>
  </si>
  <si>
    <t>VAN BESSELAERE Fabienne</t>
  </si>
  <si>
    <t>VAN HOORDE Tony</t>
  </si>
  <si>
    <t>COOL Dirk</t>
  </si>
  <si>
    <t>HALVORSEN Koen</t>
  </si>
  <si>
    <t>BLOMMAERT Kris</t>
  </si>
  <si>
    <t>JACOBS Hendrick</t>
  </si>
  <si>
    <t>Letterw</t>
  </si>
  <si>
    <t>FF</t>
  </si>
  <si>
    <t>F</t>
  </si>
  <si>
    <t>VAN CAMPENHOUT Jean-Pierre</t>
  </si>
  <si>
    <t>BELLENS Rudy</t>
  </si>
  <si>
    <t>COOREMAN Herman</t>
  </si>
  <si>
    <t>DE VAEL Louis</t>
  </si>
  <si>
    <t>DE BONDT Tom</t>
  </si>
  <si>
    <t>zz</t>
  </si>
  <si>
    <t>VERKOELEN Alex</t>
  </si>
  <si>
    <t>BREMS Juliën</t>
  </si>
  <si>
    <t>COOLS Chris</t>
  </si>
  <si>
    <t>BOEYKENS Cindy</t>
  </si>
  <si>
    <t>VAN KERCKHOVEN Dirk</t>
  </si>
  <si>
    <t>DE BUYSER Jean</t>
  </si>
  <si>
    <t>MEES Noël</t>
  </si>
  <si>
    <t>MOORTGAT Marc</t>
  </si>
  <si>
    <t>DE MEERSMAN Petrus</t>
  </si>
  <si>
    <t>WILLEMS Frank</t>
  </si>
  <si>
    <t>AERTS Albert</t>
  </si>
  <si>
    <t>VAN DRIESSCHE Peter</t>
  </si>
  <si>
    <t>VAN DER HASSELT Davy</t>
  </si>
  <si>
    <t>STALLAERT François</t>
  </si>
  <si>
    <t>DE BOECK Alfons</t>
  </si>
  <si>
    <t>ACHTERGAEL Bart</t>
  </si>
  <si>
    <t>HW,</t>
  </si>
  <si>
    <t>DE WACHTER Danny</t>
  </si>
  <si>
    <t>VAN HUFFELEN Geoffrey</t>
  </si>
  <si>
    <t>VAN BOGAERT Karel</t>
  </si>
  <si>
    <t>HILLEGEER Luc</t>
  </si>
  <si>
    <t>MESKENS Jimmy</t>
  </si>
  <si>
    <t>COOSEMANS Patrick</t>
  </si>
  <si>
    <t>DIEPENDAELE Ides</t>
  </si>
  <si>
    <t>op 1/4/16</t>
  </si>
  <si>
    <t>op 26/2/16</t>
  </si>
  <si>
    <t>MAES Rene</t>
  </si>
  <si>
    <t>op 11/3/16</t>
  </si>
  <si>
    <t>ADRIAENSSENS Jorn</t>
  </si>
  <si>
    <t>VAN ACKER René</t>
  </si>
  <si>
    <t>op 18/3/2016</t>
  </si>
  <si>
    <t>op 26/2/2016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</si>
</sst>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General_)"/>
    <numFmt numFmtId="165" formatCode="d\ mmmm\ yyyy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2"/>
      <color theme="1"/>
      <name val="Arial Narrow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name val="Arial Narrow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164" fontId="6" fillId="0" borderId="0"/>
    <xf numFmtId="0" fontId="8" fillId="0" borderId="0"/>
    <xf numFmtId="0" fontId="9" fillId="0" borderId="0"/>
    <xf numFmtId="0" fontId="12" fillId="0" borderId="0"/>
    <xf numFmtId="0" fontId="1" fillId="0" borderId="0"/>
    <xf numFmtId="0" fontId="9" fillId="0" borderId="0"/>
    <xf numFmtId="9" fontId="13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 applyBorder="1" applyAlignment="1"/>
    <xf numFmtId="0" fontId="0" fillId="0" borderId="5" xfId="0" applyBorder="1"/>
    <xf numFmtId="0" fontId="0" fillId="0" borderId="11" xfId="0" applyBorder="1"/>
    <xf numFmtId="0" fontId="0" fillId="0" borderId="9" xfId="0" applyBorder="1"/>
    <xf numFmtId="0" fontId="0" fillId="0" borderId="0" xfId="0" applyProtection="1">
      <protection locked="0"/>
    </xf>
    <xf numFmtId="0" fontId="11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165" fontId="11" fillId="0" borderId="19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right" vertical="center"/>
    </xf>
    <xf numFmtId="0" fontId="11" fillId="0" borderId="21" xfId="0" applyFont="1" applyFill="1" applyBorder="1" applyAlignment="1">
      <alignment horizontal="left" vertical="center" indent="1"/>
    </xf>
    <xf numFmtId="0" fontId="11" fillId="0" borderId="0" xfId="0" applyFont="1" applyFill="1" applyBorder="1" applyAlignment="1">
      <alignment horizontal="right" vertical="center" indent="1"/>
    </xf>
    <xf numFmtId="0" fontId="11" fillId="0" borderId="22" xfId="0" applyFont="1" applyFill="1" applyBorder="1" applyAlignment="1">
      <alignment horizontal="left" vertical="center" indent="1"/>
    </xf>
    <xf numFmtId="0" fontId="11" fillId="0" borderId="14" xfId="0" applyFont="1" applyFill="1" applyBorder="1" applyAlignment="1">
      <alignment horizontal="right" vertical="center" indent="1"/>
    </xf>
    <xf numFmtId="0" fontId="11" fillId="0" borderId="21" xfId="0" quotePrefix="1" applyFont="1" applyFill="1" applyBorder="1" applyAlignment="1">
      <alignment horizontal="left" vertical="center" indent="1"/>
    </xf>
    <xf numFmtId="0" fontId="11" fillId="0" borderId="0" xfId="0" quotePrefix="1" applyFont="1" applyFill="1" applyBorder="1" applyAlignment="1">
      <alignment horizontal="right" vertical="center" indent="1"/>
    </xf>
    <xf numFmtId="0" fontId="0" fillId="0" borderId="0" xfId="0" applyProtection="1"/>
    <xf numFmtId="0" fontId="0" fillId="0" borderId="0" xfId="0" applyProtection="1">
      <protection hidden="1"/>
    </xf>
    <xf numFmtId="0" fontId="10" fillId="0" borderId="5" xfId="2" applyFont="1" applyFill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6" xfId="0" applyFont="1" applyBorder="1" applyProtection="1">
      <protection hidden="1"/>
    </xf>
    <xf numFmtId="0" fontId="0" fillId="0" borderId="0" xfId="0" pivotButton="1" applyProtection="1"/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 indent="1"/>
    </xf>
    <xf numFmtId="49" fontId="11" fillId="0" borderId="25" xfId="0" applyNumberFormat="1" applyFont="1" applyFill="1" applyBorder="1" applyAlignment="1">
      <alignment horizontal="center" vertical="center"/>
    </xf>
    <xf numFmtId="49" fontId="11" fillId="0" borderId="26" xfId="0" applyNumberFormat="1" applyFont="1" applyFill="1" applyBorder="1" applyAlignment="1">
      <alignment vertical="center"/>
    </xf>
    <xf numFmtId="49" fontId="11" fillId="0" borderId="27" xfId="0" applyNumberFormat="1" applyFont="1" applyFill="1" applyBorder="1" applyAlignment="1">
      <alignment horizontal="center" vertical="center"/>
    </xf>
    <xf numFmtId="49" fontId="11" fillId="0" borderId="28" xfId="0" applyNumberFormat="1" applyFont="1" applyFill="1" applyBorder="1" applyAlignment="1">
      <alignment vertical="center"/>
    </xf>
    <xf numFmtId="49" fontId="11" fillId="0" borderId="29" xfId="0" applyNumberFormat="1" applyFont="1" applyFill="1" applyBorder="1" applyAlignment="1">
      <alignment vertical="center"/>
    </xf>
    <xf numFmtId="49" fontId="0" fillId="0" borderId="0" xfId="0" applyNumberFormat="1"/>
    <xf numFmtId="0" fontId="0" fillId="0" borderId="15" xfId="0" applyBorder="1"/>
    <xf numFmtId="14" fontId="0" fillId="0" borderId="0" xfId="0" applyNumberFormat="1"/>
    <xf numFmtId="0" fontId="11" fillId="0" borderId="21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right" vertical="center"/>
    </xf>
    <xf numFmtId="0" fontId="11" fillId="0" borderId="21" xfId="0" applyFont="1" applyFill="1" applyBorder="1" applyAlignment="1">
      <alignment horizontal="left" vertical="center"/>
    </xf>
    <xf numFmtId="0" fontId="10" fillId="0" borderId="0" xfId="2" applyFont="1" applyFill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5" xfId="0" applyFill="1" applyBorder="1"/>
    <xf numFmtId="0" fontId="0" fillId="0" borderId="9" xfId="0" applyFill="1" applyBorder="1"/>
    <xf numFmtId="0" fontId="0" fillId="0" borderId="11" xfId="0" applyFill="1" applyBorder="1"/>
    <xf numFmtId="0" fontId="0" fillId="0" borderId="0" xfId="0" applyFill="1"/>
    <xf numFmtId="0" fontId="9" fillId="0" borderId="31" xfId="4" applyFont="1" applyFill="1" applyBorder="1" applyAlignment="1">
      <alignment horizontal="center" wrapText="1"/>
    </xf>
    <xf numFmtId="0" fontId="9" fillId="2" borderId="5" xfId="4" applyFont="1" applyFill="1" applyBorder="1" applyAlignment="1" applyProtection="1">
      <alignment horizontal="center"/>
      <protection hidden="1"/>
    </xf>
    <xf numFmtId="0" fontId="9" fillId="0" borderId="0" xfId="4" applyFont="1" applyFill="1" applyBorder="1" applyAlignment="1" applyProtection="1">
      <alignment horizontal="center" wrapText="1"/>
      <protection hidden="1"/>
    </xf>
    <xf numFmtId="0" fontId="9" fillId="0" borderId="0" xfId="4" applyFont="1" applyFill="1" applyBorder="1" applyAlignment="1" applyProtection="1">
      <alignment wrapText="1"/>
      <protection hidden="1"/>
    </xf>
    <xf numFmtId="0" fontId="14" fillId="0" borderId="0" xfId="0" applyFont="1" applyBorder="1" applyProtection="1">
      <protection hidden="1"/>
    </xf>
    <xf numFmtId="0" fontId="9" fillId="2" borderId="16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0" fontId="5" fillId="0" borderId="1" xfId="0" applyFont="1" applyBorder="1" applyProtection="1">
      <protection hidden="1"/>
    </xf>
    <xf numFmtId="0" fontId="5" fillId="0" borderId="2" xfId="0" applyFont="1" applyBorder="1" applyProtection="1">
      <protection hidden="1"/>
    </xf>
    <xf numFmtId="0" fontId="5" fillId="0" borderId="3" xfId="0" applyFont="1" applyBorder="1" applyProtection="1">
      <protection hidden="1"/>
    </xf>
    <xf numFmtId="0" fontId="5" fillId="0" borderId="4" xfId="0" applyFont="1" applyBorder="1" applyProtection="1"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Protection="1">
      <protection hidden="1"/>
    </xf>
    <xf numFmtId="0" fontId="0" fillId="0" borderId="7" xfId="0" applyFont="1" applyBorder="1" applyAlignment="1" applyProtection="1">
      <alignment horizontal="center"/>
      <protection hidden="1"/>
    </xf>
    <xf numFmtId="0" fontId="0" fillId="0" borderId="8" xfId="0" applyFont="1" applyBorder="1" applyAlignment="1" applyProtection="1">
      <alignment horizont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3" xfId="0" applyFont="1" applyBorder="1" applyProtection="1">
      <protection hidden="1"/>
    </xf>
    <xf numFmtId="0" fontId="0" fillId="0" borderId="4" xfId="0" applyFont="1" applyBorder="1" applyProtection="1">
      <protection hidden="1"/>
    </xf>
    <xf numFmtId="0" fontId="0" fillId="0" borderId="0" xfId="0" applyFont="1" applyBorder="1" applyProtection="1"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10" fillId="4" borderId="5" xfId="2" applyFont="1" applyFill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center"/>
      <protection locked="0" hidden="1"/>
    </xf>
    <xf numFmtId="0" fontId="9" fillId="2" borderId="5" xfId="1" applyNumberFormat="1" applyFont="1" applyFill="1" applyBorder="1" applyAlignment="1" applyProtection="1">
      <alignment horizontal="center"/>
      <protection locked="0" hidden="1"/>
    </xf>
    <xf numFmtId="0" fontId="1" fillId="4" borderId="30" xfId="0" applyFont="1" applyFill="1" applyBorder="1" applyAlignment="1" applyProtection="1">
      <alignment horizontal="center"/>
      <protection locked="0" hidden="1"/>
    </xf>
    <xf numFmtId="0" fontId="7" fillId="4" borderId="30" xfId="0" applyFont="1" applyFill="1" applyBorder="1" applyAlignment="1" applyProtection="1">
      <alignment horizontal="center"/>
      <protection locked="0" hidden="1"/>
    </xf>
    <xf numFmtId="0" fontId="0" fillId="4" borderId="10" xfId="0" applyNumberForma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5" xfId="0" applyBorder="1" applyAlignment="1" applyProtection="1">
      <alignment horizontal="center"/>
      <protection locked="0" hidden="1"/>
    </xf>
    <xf numFmtId="0" fontId="1" fillId="0" borderId="11" xfId="0" applyFont="1" applyBorder="1" applyAlignment="1" applyProtection="1">
      <alignment horizontal="center"/>
      <protection locked="0" hidden="1"/>
    </xf>
    <xf numFmtId="0" fontId="2" fillId="0" borderId="11" xfId="0" applyFont="1" applyBorder="1" applyAlignment="1" applyProtection="1">
      <alignment horizontal="center"/>
      <protection locked="0" hidden="1"/>
    </xf>
    <xf numFmtId="0" fontId="0" fillId="0" borderId="5" xfId="0" applyNumberFormat="1" applyBorder="1" applyAlignment="1" applyProtection="1">
      <alignment horizontal="center"/>
      <protection locked="0" hidden="1"/>
    </xf>
    <xf numFmtId="9" fontId="0" fillId="0" borderId="0" xfId="7" applyFont="1" applyBorder="1" applyProtection="1">
      <protection locked="0" hidden="1"/>
    </xf>
    <xf numFmtId="9" fontId="0" fillId="0" borderId="5" xfId="7" applyFont="1" applyBorder="1" applyProtection="1">
      <protection locked="0" hidden="1"/>
    </xf>
    <xf numFmtId="2" fontId="0" fillId="0" borderId="5" xfId="0" applyNumberFormat="1" applyBorder="1" applyAlignment="1" applyProtection="1">
      <alignment horizontal="center"/>
      <protection locked="0" hidden="1"/>
    </xf>
    <xf numFmtId="16" fontId="0" fillId="0" borderId="0" xfId="0" applyNumberFormat="1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3" borderId="0" xfId="0" applyFill="1" applyProtection="1">
      <protection locked="0" hidden="1"/>
    </xf>
    <xf numFmtId="0" fontId="7" fillId="0" borderId="0" xfId="0" applyFont="1" applyAlignment="1" applyProtection="1">
      <alignment horizontal="center"/>
      <protection locked="0" hidden="1"/>
    </xf>
    <xf numFmtId="0" fontId="0" fillId="0" borderId="0" xfId="0" applyNumberFormat="1" applyAlignment="1" applyProtection="1">
      <alignment horizontal="center"/>
      <protection locked="0" hidden="1"/>
    </xf>
    <xf numFmtId="0" fontId="0" fillId="4" borderId="10" xfId="0" applyFill="1" applyBorder="1" applyAlignment="1" applyProtection="1">
      <alignment horizontal="center"/>
      <protection locked="0" hidden="1"/>
    </xf>
    <xf numFmtId="0" fontId="0" fillId="0" borderId="5" xfId="0" applyBorder="1" applyProtection="1">
      <protection locked="0" hidden="1"/>
    </xf>
    <xf numFmtId="0" fontId="0" fillId="0" borderId="16" xfId="0" applyBorder="1" applyAlignment="1" applyProtection="1">
      <alignment horizontal="center"/>
      <protection locked="0" hidden="1"/>
    </xf>
    <xf numFmtId="0" fontId="2" fillId="5" borderId="11" xfId="0" applyFont="1" applyFill="1" applyBorder="1" applyAlignment="1" applyProtection="1">
      <alignment horizontal="center"/>
      <protection locked="0" hidden="1"/>
    </xf>
    <xf numFmtId="0" fontId="0" fillId="0" borderId="0" xfId="0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0" fontId="0" fillId="0" borderId="4" xfId="0" applyFont="1" applyBorder="1" applyAlignment="1" applyProtection="1">
      <alignment horizontal="center"/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9" fillId="0" borderId="31" xfId="4" applyFont="1" applyFill="1" applyBorder="1" applyAlignment="1">
      <alignment wrapText="1"/>
    </xf>
    <xf numFmtId="0" fontId="9" fillId="0" borderId="31" xfId="4" applyFont="1" applyFill="1" applyBorder="1" applyAlignment="1" applyProtection="1">
      <alignment horizontal="center" wrapText="1"/>
      <protection hidden="1"/>
    </xf>
    <xf numFmtId="0" fontId="9" fillId="0" borderId="0" xfId="4" applyFont="1" applyFill="1" applyBorder="1" applyAlignment="1">
      <alignment horizontal="center" wrapText="1"/>
    </xf>
    <xf numFmtId="0" fontId="9" fillId="0" borderId="31" xfId="4" applyFont="1" applyFill="1" applyBorder="1" applyAlignment="1" applyProtection="1">
      <alignment wrapText="1"/>
      <protection hidden="1"/>
    </xf>
    <xf numFmtId="0" fontId="9" fillId="0" borderId="0" xfId="4" applyFont="1" applyFill="1" applyBorder="1" applyAlignment="1">
      <alignment wrapText="1"/>
    </xf>
    <xf numFmtId="14" fontId="16" fillId="0" borderId="2" xfId="0" applyNumberFormat="1" applyFont="1" applyBorder="1" applyAlignment="1" applyProtection="1">
      <alignment horizontal="center"/>
      <protection hidden="1"/>
    </xf>
    <xf numFmtId="0" fontId="14" fillId="0" borderId="0" xfId="0" applyFont="1" applyBorder="1" applyAlignment="1" applyProtection="1">
      <alignment horizontal="center"/>
      <protection hidden="1"/>
    </xf>
    <xf numFmtId="0" fontId="2" fillId="6" borderId="11" xfId="0" applyFont="1" applyFill="1" applyBorder="1" applyAlignment="1" applyProtection="1">
      <alignment horizontal="center"/>
      <protection locked="0" hidden="1"/>
    </xf>
    <xf numFmtId="0" fontId="17" fillId="0" borderId="2" xfId="0" applyFont="1" applyBorder="1" applyAlignment="1" applyProtection="1">
      <alignment horizontal="center"/>
      <protection hidden="1"/>
    </xf>
    <xf numFmtId="0" fontId="17" fillId="0" borderId="3" xfId="0" applyFont="1" applyBorder="1" applyAlignment="1" applyProtection="1">
      <alignment horizontal="center"/>
      <protection hidden="1"/>
    </xf>
    <xf numFmtId="0" fontId="17" fillId="0" borderId="3" xfId="0" applyFont="1" applyBorder="1" applyProtection="1"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18" fillId="0" borderId="3" xfId="0" applyFont="1" applyBorder="1" applyProtection="1">
      <protection hidden="1"/>
    </xf>
    <xf numFmtId="0" fontId="18" fillId="0" borderId="2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0" fillId="0" borderId="13" xfId="0" applyFont="1" applyBorder="1" applyAlignment="1" applyProtection="1">
      <alignment horizontal="center"/>
      <protection hidden="1"/>
    </xf>
    <xf numFmtId="0" fontId="0" fillId="0" borderId="2" xfId="0" applyFont="1" applyBorder="1" applyAlignment="1" applyProtection="1">
      <alignment horizontal="center"/>
      <protection hidden="1"/>
    </xf>
    <xf numFmtId="0" fontId="0" fillId="0" borderId="3" xfId="0" applyFont="1" applyBorder="1" applyAlignment="1" applyProtection="1">
      <alignment horizontal="center"/>
      <protection hidden="1"/>
    </xf>
    <xf numFmtId="0" fontId="0" fillId="0" borderId="4" xfId="0" applyFont="1" applyBorder="1" applyAlignment="1" applyProtection="1">
      <alignment horizontal="center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14" fontId="5" fillId="0" borderId="2" xfId="0" applyNumberFormat="1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11" fillId="0" borderId="20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</cellXfs>
  <cellStyles count="8">
    <cellStyle name="Procent" xfId="7" builtinId="5"/>
    <cellStyle name="Standaard" xfId="0" builtinId="0"/>
    <cellStyle name="Standaard 2" xfId="2"/>
    <cellStyle name="Standaard 2 2" xfId="6"/>
    <cellStyle name="Standaard 3" xfId="3"/>
    <cellStyle name="Standaard 4" xfId="5"/>
    <cellStyle name="Standaard_Blad1" xfId="1"/>
    <cellStyle name="Standaard_Blad1 2" xfId="4"/>
  </cellStyles>
  <dxfs count="4">
    <dxf>
      <protection locked="1"/>
    </dxf>
    <dxf>
      <protection locked="1"/>
    </dxf>
    <dxf>
      <protection locked="1"/>
    </dxf>
    <dxf>
      <protection locked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35</xdr:col>
          <xdr:colOff>0</xdr:colOff>
          <xdr:row>3</xdr:row>
          <xdr:rowOff>9525</xdr:rowOff>
        </xdr:from>
        <xdr:to>
          <xdr:col>37</xdr:col>
          <xdr:colOff>0</xdr:colOff>
          <xdr:row>4</xdr:row>
          <xdr:rowOff>123825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nl-BE" sz="1400" b="0" i="0" u="none" strike="noStrike" baseline="0">
                  <a:solidFill>
                    <a:srgbClr val="000000"/>
                  </a:solidFill>
                  <a:latin typeface="Calibri"/>
                </a:rPr>
                <a:t>Sorteer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35</xdr:col>
          <xdr:colOff>0</xdr:colOff>
          <xdr:row>3</xdr:row>
          <xdr:rowOff>9525</xdr:rowOff>
        </xdr:from>
        <xdr:to>
          <xdr:col>37</xdr:col>
          <xdr:colOff>0</xdr:colOff>
          <xdr:row>4</xdr:row>
          <xdr:rowOff>123825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nl-BE" sz="1400" b="0" i="0" u="none" strike="noStrike" baseline="0">
                  <a:solidFill>
                    <a:srgbClr val="000000"/>
                  </a:solidFill>
                  <a:latin typeface="Calibri"/>
                </a:rPr>
                <a:t>Sorteer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35</xdr:col>
          <xdr:colOff>9525</xdr:colOff>
          <xdr:row>3</xdr:row>
          <xdr:rowOff>9525</xdr:rowOff>
        </xdr:from>
        <xdr:to>
          <xdr:col>37</xdr:col>
          <xdr:colOff>9525</xdr:colOff>
          <xdr:row>4</xdr:row>
          <xdr:rowOff>123825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nl-BE" sz="1400" b="0" i="0" u="none" strike="noStrike" baseline="0">
                  <a:solidFill>
                    <a:srgbClr val="000000"/>
                  </a:solidFill>
                  <a:latin typeface="Calibri"/>
                </a:rPr>
                <a:t>Sorteer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35</xdr:col>
          <xdr:colOff>0</xdr:colOff>
          <xdr:row>3</xdr:row>
          <xdr:rowOff>9525</xdr:rowOff>
        </xdr:from>
        <xdr:to>
          <xdr:col>37</xdr:col>
          <xdr:colOff>0</xdr:colOff>
          <xdr:row>4</xdr:row>
          <xdr:rowOff>123825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nl-BE" sz="1400" b="0" i="0" u="none" strike="noStrike" baseline="0">
                  <a:solidFill>
                    <a:srgbClr val="000000"/>
                  </a:solidFill>
                  <a:latin typeface="Calibri"/>
                </a:rPr>
                <a:t>Sorteer</a:t>
              </a:r>
            </a:p>
          </xdr:txBody>
        </xdr:sp>
        <xdr:clientData fPrint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il.telenet.be/service/home/~/?auth=co&amp;loc=nl_BE&amp;id=360062&amp;part=2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il.telenet.be/service/home/~/?auth=co&amp;loc=nl_BE&amp;id=360062&amp;part=2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il.telenet.be/service/home/~/?auth=co&amp;loc=nl_BE&amp;id=360062&amp;part=2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il.telenet.be/service/home/~/?auth=co&amp;loc=nl_BE&amp;id=360062&amp;part=2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lentin" refreshedDate="42112.747446990739" createdVersion="3" refreshedVersion="5" minRefreshableVersion="3" recordCount="500">
  <cacheSource type="worksheet">
    <worksheetSource ref="D1:H1048576" sheet="NaamSpelers" r:id="rId2"/>
  </cacheSource>
  <cacheFields count="5">
    <cacheField name="EreAfd" numFmtId="0">
      <sharedItems containsBlank="1" count="4">
        <s v=""/>
        <s v="Ere"/>
        <m/>
        <e v="#REF!" u="1"/>
      </sharedItems>
    </cacheField>
    <cacheField name="Club" numFmtId="0">
      <sharedItems containsBlank="1"/>
    </cacheField>
    <cacheField name="Lidkaart" numFmtId="0">
      <sharedItems containsString="0" containsBlank="1" containsNumber="1" containsInteger="1" minValue="72" maxValue="8739" count="460">
        <n v="276"/>
        <n v="1812"/>
        <n v="7153"/>
        <n v="751"/>
        <n v="5335"/>
        <n v="3881"/>
        <n v="4688"/>
        <n v="5994"/>
        <n v="7356"/>
        <n v="4633"/>
        <n v="7254"/>
        <n v="3744"/>
        <n v="8290"/>
        <n v="4478"/>
        <n v="8722"/>
        <n v="8721"/>
        <n v="8720"/>
        <n v="8719"/>
        <n v="8739"/>
        <n v="4886"/>
        <n v="4864"/>
        <n v="4891"/>
        <n v="4888"/>
        <n v="4889"/>
        <n v="4890"/>
        <n v="4892"/>
        <n v="4869"/>
        <n v="4893"/>
        <n v="8217"/>
        <n v="8677"/>
        <n v="2265"/>
        <n v="4472"/>
        <n v="4682"/>
        <n v="5120"/>
        <n v="1725"/>
        <n v="5908"/>
        <n v="4679"/>
        <n v="5787"/>
        <n v="3218"/>
        <n v="1221"/>
        <n v="8675"/>
        <n v="3779"/>
        <n v="8218"/>
        <n v="4720"/>
        <n v="4729"/>
        <n v="5905"/>
        <n v="3315"/>
        <n v="5641"/>
        <n v="8320"/>
        <n v="5907"/>
        <n v="3694"/>
        <n v="8219"/>
        <n v="1937"/>
        <n v="8678"/>
        <n v="2088"/>
        <n v="1617"/>
        <n v="1997"/>
        <n v="4873"/>
        <n v="7004"/>
        <n v="6197"/>
        <n v="4693"/>
        <n v="4694"/>
        <n v="4330"/>
        <n v="4967"/>
        <n v="5571"/>
        <n v="4882"/>
        <n v="6634"/>
        <n v="6500"/>
        <n v="4884"/>
        <n v="7487"/>
        <n v="7485"/>
        <n v="4883"/>
        <n v="6620"/>
        <n v="7321"/>
        <n v="1565"/>
        <n v="7122"/>
        <n v="6692"/>
        <n v="6105"/>
        <n v="4169"/>
        <n v="4824"/>
        <n v="4699"/>
        <n v="4664"/>
        <n v="6678"/>
        <n v="8376"/>
        <n v="8637"/>
        <n v="4971"/>
        <n v="7879"/>
        <n v="4661"/>
        <n v="4899"/>
        <n v="4660"/>
        <n v="6562"/>
        <n v="4599"/>
        <n v="4707"/>
        <n v="4969"/>
        <n v="2871"/>
        <n v="1249"/>
        <n v="4793"/>
        <n v="4794"/>
        <n v="3015"/>
        <n v="1851"/>
        <n v="4798"/>
        <n v="4800"/>
        <n v="4801"/>
        <n v="3983"/>
        <n v="7231"/>
        <n v="6552"/>
        <n v="6461"/>
        <n v="6548"/>
        <n v="4616"/>
        <n v="6435"/>
        <n v="7813"/>
        <n v="7326"/>
        <n v="4878"/>
        <n v="7334"/>
        <n v="4877"/>
        <n v="4118"/>
        <n v="4675"/>
        <n v="6693"/>
        <n v="7336"/>
        <n v="7776"/>
        <n v="4632"/>
        <n v="4601"/>
        <n v="4627"/>
        <n v="7538"/>
        <n v="3226"/>
        <n v="6306"/>
        <n v="1568"/>
        <n v="6431"/>
        <n v="3438"/>
        <n v="1577"/>
        <n v="4827"/>
        <n v="7439"/>
        <n v="4718"/>
        <n v="4711"/>
        <n v="1566"/>
        <n v="4905"/>
        <n v="1759"/>
        <n v="7422"/>
        <n v="4924"/>
        <n v="4646"/>
        <n v="1125"/>
        <n v="7413"/>
        <n v="4695"/>
        <n v="7287"/>
        <n v="8444"/>
        <n v="7301"/>
        <n v="6199"/>
        <n v="4604"/>
        <n v="1630"/>
        <n v="4712"/>
        <n v="2351"/>
        <n v="6012"/>
        <n v="7423"/>
        <n v="4550"/>
        <n v="4834"/>
        <n v="7189"/>
        <n v="5277"/>
        <n v="1209"/>
        <n v="5862"/>
        <n v="4680"/>
        <n v="5867"/>
        <n v="6504"/>
        <n v="6574"/>
        <n v="6026"/>
        <n v="3763"/>
        <n v="6083"/>
        <n v="4417"/>
        <n v="7509"/>
        <n v="3406"/>
        <n v="7316"/>
        <n v="3947"/>
        <n v="4594"/>
        <n v="6192"/>
        <n v="3451"/>
        <n v="3473"/>
        <n v="3134"/>
        <n v="4689"/>
        <n v="6075"/>
        <n v="3097"/>
        <n v="7736"/>
        <n v="7735"/>
        <n v="3113"/>
        <n v="6100"/>
        <n v="3120"/>
        <n v="5818"/>
        <n v="417"/>
        <n v="4838"/>
        <n v="4671"/>
        <n v="5757"/>
        <n v="8623"/>
        <n v="7840"/>
        <n v="8624"/>
        <n v="696"/>
        <n v="5808"/>
        <n v="6215"/>
        <n v="7501"/>
        <n v="6196"/>
        <n v="6024"/>
        <n v="6648"/>
        <n v="4623"/>
        <n v="4659"/>
        <n v="8377"/>
        <n v="2411"/>
        <n v="1865"/>
        <n v="6056"/>
        <n v="7385"/>
        <n v="7920"/>
        <n v="5680"/>
        <n v="4638"/>
        <n v="4690"/>
        <n v="1987"/>
        <n v="6195"/>
        <n v="4642"/>
        <n v="6534"/>
        <n v="7985"/>
        <n v="331"/>
        <n v="7730"/>
        <n v="4713"/>
        <n v="3269"/>
        <n v="7617"/>
        <n v="901"/>
        <n v="1026"/>
        <n v="4104"/>
        <n v="6132"/>
        <n v="1223"/>
        <n v="4937"/>
        <n v="6234"/>
        <n v="7151"/>
        <n v="6007"/>
        <n v="6380"/>
        <n v="6385"/>
        <n v="2629"/>
        <n v="4842"/>
        <n v="4843"/>
        <n v="1758"/>
        <n v="4795"/>
        <n v="4847"/>
        <n v="4848"/>
        <n v="6201"/>
        <n v="4849"/>
        <n v="5694"/>
        <n v="7222"/>
        <n v="8356"/>
        <n v="3417"/>
        <n v="5777"/>
        <n v="7681"/>
        <n v="7543"/>
        <n v="1453"/>
        <n v="8364"/>
        <n v="4605"/>
        <n v="3422"/>
        <n v="4696"/>
        <n v="5024"/>
        <n v="7503"/>
        <n v="763"/>
        <n v="5378"/>
        <n v="7940"/>
        <n v="7539"/>
        <n v="5664"/>
        <n v="6046"/>
        <n v="965"/>
        <n v="4743"/>
        <n v="4749"/>
        <n v="4740"/>
        <n v="4741"/>
        <n v="8351"/>
        <n v="683"/>
        <n v="1275"/>
        <n v="4738"/>
        <n v="6060"/>
        <n v="7193"/>
        <n v="1148"/>
        <n v="6050"/>
        <n v="4721"/>
        <n v="8010"/>
        <n v="955"/>
        <n v="7928"/>
        <n v="6225"/>
        <n v="4859"/>
        <n v="3698"/>
        <n v="1199"/>
        <n v="4701"/>
        <n v="4663"/>
        <n v="4585"/>
        <n v="4639"/>
        <n v="3674"/>
        <n v="8224"/>
        <n v="7369"/>
        <n v="6223"/>
        <n v="4725"/>
        <n v="4640"/>
        <n v="1540"/>
        <n v="3760"/>
        <n v="5123"/>
        <n v="8706"/>
        <n v="5034"/>
        <n v="6098"/>
        <n v="8223"/>
        <n v="7588"/>
        <n v="8690"/>
        <n v="4810"/>
        <n v="7598"/>
        <n v="4641"/>
        <n v="4728"/>
        <n v="4783"/>
        <n v="4687"/>
        <n v="200"/>
        <n v="4587"/>
        <n v="6218"/>
        <n v="5844"/>
        <n v="7241"/>
        <n v="4665"/>
        <n v="8387"/>
        <n v="1547"/>
        <n v="1484"/>
        <n v="5090"/>
        <n v="4626"/>
        <n v="5842"/>
        <n v="5843"/>
        <n v="5086"/>
        <n v="4058"/>
        <n v="4631"/>
        <n v="2768"/>
        <n v="4833"/>
        <n v="5519"/>
        <n v="712"/>
        <n v="5985"/>
        <n v="6101"/>
        <n v="7576"/>
        <n v="6699"/>
        <n v="3753"/>
        <n v="6207"/>
        <n v="6694"/>
        <n v="4895"/>
        <n v="6143"/>
        <n v="4714"/>
        <n v="4600"/>
        <n v="4683"/>
        <n v="3706"/>
        <n v="6057"/>
        <n v="4940"/>
        <n v="6660"/>
        <n v="4930"/>
        <n v="4650"/>
        <n v="6036"/>
        <n v="4422"/>
        <n v="5420"/>
        <n v="6042"/>
        <n v="5906"/>
        <n v="4999"/>
        <n v="6040"/>
        <n v="4415"/>
        <n v="4748"/>
        <n v="7094"/>
        <n v="2788"/>
        <n v="4818"/>
        <n v="4750"/>
        <n v="7160"/>
        <n v="8440"/>
        <n v="8240"/>
        <n v="4751"/>
        <n v="7240"/>
        <n v="3466"/>
        <n v="4611"/>
        <n v="8658"/>
        <n v="8314"/>
        <n v="2891"/>
        <n v="4625"/>
        <n v="4608"/>
        <n v="4657"/>
        <n v="4753"/>
        <n v="4754"/>
        <n v="5022"/>
        <n v="3761"/>
        <n v="4755"/>
        <n v="765"/>
        <n v="4629"/>
        <n v="4630"/>
        <n v="8009"/>
        <n v="2774"/>
        <n v="4771"/>
        <n v="8275"/>
        <n v="1316"/>
        <n v="7477"/>
        <n v="8198"/>
        <n v="4757"/>
        <n v="6714"/>
        <n v="4758"/>
        <n v="2137"/>
        <n v="2684"/>
        <n v="4667"/>
        <n v="7417"/>
        <n v="5909"/>
        <n v="804"/>
        <n v="3759"/>
        <n v="8274"/>
        <n v="7271"/>
        <n v="72"/>
        <n v="1317"/>
        <n v="4745"/>
        <n v="4761"/>
        <n v="8441"/>
        <n v="4762"/>
        <n v="7248"/>
        <n v="4698"/>
        <n v="7775"/>
        <n v="8237"/>
        <n v="4760"/>
        <n v="7923"/>
        <n v="8433"/>
        <n v="5882"/>
        <n v="5943"/>
        <n v="5720"/>
        <n v="2344"/>
        <n v="4669"/>
        <n v="4582"/>
        <n v="4583"/>
        <n v="4584"/>
        <n v="2465"/>
        <n v="3696"/>
        <n v="2116"/>
        <n v="1252"/>
        <n v="4951"/>
        <n v="5966"/>
        <n v="7192"/>
        <n v="2084"/>
        <n v="7567"/>
        <n v="2117"/>
        <n v="4593"/>
        <n v="2423"/>
        <n v="3765"/>
        <n v="7746"/>
        <n v="7795"/>
        <n v="725"/>
        <n v="3427"/>
        <n v="6515"/>
        <n v="7314"/>
        <n v="5122"/>
        <n v="1343"/>
        <n v="949"/>
        <n v="2560"/>
        <n v="4612"/>
        <n v="4588"/>
        <n v="7458"/>
        <n v="7201"/>
        <n v="8733"/>
        <n v="7467"/>
        <n v="3463"/>
        <n v="298"/>
        <n v="5237"/>
        <n v="3367"/>
        <n v="6082"/>
        <n v="457"/>
        <n v="5798"/>
        <n v="911"/>
        <m/>
        <n v="1000" u="1"/>
        <n v="1001" u="1"/>
        <n v="1005" u="1"/>
        <n v="1006" u="1"/>
      </sharedItems>
    </cacheField>
    <cacheField name="Naam" numFmtId="0">
      <sharedItems containsBlank="1"/>
    </cacheField>
    <cacheField name=" LW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lentin" refreshedDate="42112.747447337963" createdVersion="3" refreshedVersion="5" minRefreshableVersion="3" recordCount="500">
  <cacheSource type="worksheet">
    <worksheetSource ref="C1:H1048576" sheet="NaamSpelers" r:id="rId2"/>
  </cacheSource>
  <cacheFields count="6">
    <cacheField name="1ste" numFmtId="0">
      <sharedItems containsBlank="1" containsMixedTypes="1" containsNumber="1" containsInteger="1" minValue="1" maxValue="1" count="3">
        <n v="1"/>
        <s v=""/>
        <m/>
      </sharedItems>
    </cacheField>
    <cacheField name="EreAfd" numFmtId="0">
      <sharedItems containsBlank="1"/>
    </cacheField>
    <cacheField name="Club" numFmtId="0">
      <sharedItems containsBlank="1"/>
    </cacheField>
    <cacheField name="Lidkaart" numFmtId="0">
      <sharedItems containsString="0" containsBlank="1" containsNumber="1" containsInteger="1" minValue="72" maxValue="8739" count="460">
        <n v="276"/>
        <n v="1812"/>
        <n v="7153"/>
        <n v="751"/>
        <n v="5335"/>
        <n v="3881"/>
        <n v="4688"/>
        <n v="5994"/>
        <n v="7356"/>
        <n v="4633"/>
        <n v="7254"/>
        <n v="3744"/>
        <n v="8290"/>
        <n v="4478"/>
        <n v="8722"/>
        <n v="8721"/>
        <n v="8720"/>
        <n v="8719"/>
        <n v="8739"/>
        <n v="4886"/>
        <n v="4864"/>
        <n v="4891"/>
        <n v="4888"/>
        <n v="4889"/>
        <n v="4890"/>
        <n v="4892"/>
        <n v="4869"/>
        <n v="4893"/>
        <n v="8217"/>
        <n v="8677"/>
        <n v="2265"/>
        <n v="4472"/>
        <n v="4682"/>
        <n v="5120"/>
        <n v="1725"/>
        <n v="5908"/>
        <n v="4679"/>
        <n v="5787"/>
        <n v="3218"/>
        <n v="1221"/>
        <n v="8675"/>
        <n v="3779"/>
        <n v="8218"/>
        <n v="4720"/>
        <n v="4729"/>
        <n v="5905"/>
        <n v="3315"/>
        <n v="5641"/>
        <n v="8320"/>
        <n v="5907"/>
        <n v="3694"/>
        <n v="8219"/>
        <n v="1937"/>
        <n v="8678"/>
        <n v="2088"/>
        <n v="1617"/>
        <n v="1997"/>
        <n v="4873"/>
        <n v="7004"/>
        <n v="6197"/>
        <n v="4693"/>
        <n v="4694"/>
        <n v="4330"/>
        <n v="4967"/>
        <n v="5571"/>
        <n v="4882"/>
        <n v="6634"/>
        <n v="6500"/>
        <n v="4884"/>
        <n v="7487"/>
        <n v="7485"/>
        <n v="4883"/>
        <n v="6620"/>
        <n v="7321"/>
        <n v="1565"/>
        <n v="7122"/>
        <n v="6692"/>
        <n v="6105"/>
        <n v="4169"/>
        <n v="4824"/>
        <n v="4699"/>
        <n v="4664"/>
        <n v="6678"/>
        <n v="8376"/>
        <n v="8637"/>
        <n v="4971"/>
        <n v="7879"/>
        <n v="4661"/>
        <n v="4899"/>
        <n v="4660"/>
        <n v="6562"/>
        <n v="4599"/>
        <n v="4707"/>
        <n v="4969"/>
        <n v="2871"/>
        <n v="1249"/>
        <n v="4793"/>
        <n v="4794"/>
        <n v="3015"/>
        <n v="1851"/>
        <n v="4798"/>
        <n v="4800"/>
        <n v="4801"/>
        <n v="3983"/>
        <n v="7231"/>
        <n v="6552"/>
        <n v="6461"/>
        <n v="6548"/>
        <n v="4616"/>
        <n v="6435"/>
        <n v="7813"/>
        <n v="7326"/>
        <n v="4878"/>
        <n v="7334"/>
        <n v="4877"/>
        <n v="4118"/>
        <n v="4675"/>
        <n v="6693"/>
        <n v="7336"/>
        <n v="7776"/>
        <n v="4632"/>
        <n v="4601"/>
        <n v="4627"/>
        <n v="7538"/>
        <n v="3226"/>
        <n v="6306"/>
        <n v="1568"/>
        <n v="6431"/>
        <n v="3438"/>
        <n v="1577"/>
        <n v="4827"/>
        <n v="7439"/>
        <n v="4718"/>
        <n v="4711"/>
        <n v="1566"/>
        <n v="4905"/>
        <n v="1759"/>
        <n v="7422"/>
        <n v="4924"/>
        <n v="4646"/>
        <n v="1125"/>
        <n v="7413"/>
        <n v="4695"/>
        <n v="7287"/>
        <n v="8444"/>
        <n v="7301"/>
        <n v="6199"/>
        <n v="4604"/>
        <n v="1630"/>
        <n v="4712"/>
        <n v="2351"/>
        <n v="6012"/>
        <n v="7423"/>
        <n v="4550"/>
        <n v="4834"/>
        <n v="7189"/>
        <n v="5277"/>
        <n v="1209"/>
        <n v="5862"/>
        <n v="4680"/>
        <n v="5867"/>
        <n v="6504"/>
        <n v="6574"/>
        <n v="6026"/>
        <n v="3763"/>
        <n v="6083"/>
        <n v="4417"/>
        <n v="7509"/>
        <n v="3406"/>
        <n v="7316"/>
        <n v="3947"/>
        <n v="4594"/>
        <n v="6192"/>
        <n v="3451"/>
        <n v="3473"/>
        <n v="3134"/>
        <n v="4689"/>
        <n v="6075"/>
        <n v="3097"/>
        <n v="7736"/>
        <n v="7735"/>
        <n v="3113"/>
        <n v="6100"/>
        <n v="3120"/>
        <n v="5818"/>
        <n v="417"/>
        <n v="4838"/>
        <n v="4671"/>
        <n v="5757"/>
        <n v="8623"/>
        <n v="7840"/>
        <n v="8624"/>
        <n v="696"/>
        <n v="5808"/>
        <n v="6215"/>
        <n v="7501"/>
        <n v="6196"/>
        <n v="6024"/>
        <n v="6648"/>
        <n v="4623"/>
        <n v="4659"/>
        <n v="8377"/>
        <n v="2411"/>
        <n v="1865"/>
        <n v="6056"/>
        <n v="7385"/>
        <n v="7920"/>
        <n v="5680"/>
        <n v="4638"/>
        <n v="4690"/>
        <n v="1987"/>
        <n v="6195"/>
        <n v="4642"/>
        <n v="6534"/>
        <n v="7985"/>
        <n v="331"/>
        <n v="7730"/>
        <n v="4713"/>
        <n v="3269"/>
        <n v="7617"/>
        <n v="901"/>
        <n v="1026"/>
        <n v="4104"/>
        <n v="6132"/>
        <n v="1223"/>
        <n v="4937"/>
        <n v="6234"/>
        <n v="7151"/>
        <n v="6007"/>
        <n v="6380"/>
        <n v="6385"/>
        <n v="2629"/>
        <n v="4842"/>
        <n v="4843"/>
        <n v="1758"/>
        <n v="4795"/>
        <n v="4847"/>
        <n v="4848"/>
        <n v="6201"/>
        <n v="4849"/>
        <n v="5694"/>
        <n v="7222"/>
        <n v="8356"/>
        <n v="3417"/>
        <n v="5777"/>
        <n v="7681"/>
        <n v="7543"/>
        <n v="1453"/>
        <n v="8364"/>
        <n v="4605"/>
        <n v="3422"/>
        <n v="4696"/>
        <n v="5024"/>
        <n v="7503"/>
        <n v="763"/>
        <n v="5378"/>
        <n v="7940"/>
        <n v="7539"/>
        <n v="5664"/>
        <n v="6046"/>
        <n v="965"/>
        <n v="4743"/>
        <n v="4749"/>
        <n v="4740"/>
        <n v="4741"/>
        <n v="8351"/>
        <n v="683"/>
        <n v="1275"/>
        <n v="4738"/>
        <n v="6060"/>
        <n v="7193"/>
        <n v="1148"/>
        <n v="6050"/>
        <n v="4721"/>
        <n v="8010"/>
        <n v="955"/>
        <n v="7928"/>
        <n v="6225"/>
        <n v="4859"/>
        <n v="3698"/>
        <n v="1199"/>
        <n v="4701"/>
        <n v="4663"/>
        <n v="4585"/>
        <n v="4639"/>
        <n v="3674"/>
        <n v="8224"/>
        <n v="7369"/>
        <n v="6223"/>
        <n v="4725"/>
        <n v="4640"/>
        <n v="1540"/>
        <n v="3760"/>
        <n v="5123"/>
        <n v="8706"/>
        <n v="5034"/>
        <n v="6098"/>
        <n v="8223"/>
        <n v="7588"/>
        <n v="8690"/>
        <n v="4810"/>
        <n v="7598"/>
        <n v="4641"/>
        <n v="4728"/>
        <n v="4783"/>
        <n v="4687"/>
        <n v="200"/>
        <n v="4587"/>
        <n v="6218"/>
        <n v="5844"/>
        <n v="7241"/>
        <n v="4665"/>
        <n v="8387"/>
        <n v="1547"/>
        <n v="1484"/>
        <n v="5090"/>
        <n v="4626"/>
        <n v="5842"/>
        <n v="5843"/>
        <n v="5086"/>
        <n v="4058"/>
        <n v="4631"/>
        <n v="2768"/>
        <n v="4833"/>
        <n v="5519"/>
        <n v="712"/>
        <n v="5985"/>
        <n v="6101"/>
        <n v="7576"/>
        <n v="6699"/>
        <n v="3753"/>
        <n v="6207"/>
        <n v="6694"/>
        <n v="4895"/>
        <n v="6143"/>
        <n v="4714"/>
        <n v="4600"/>
        <n v="4683"/>
        <n v="3706"/>
        <n v="6057"/>
        <n v="4940"/>
        <n v="6660"/>
        <n v="4930"/>
        <n v="4650"/>
        <n v="6036"/>
        <n v="4422"/>
        <n v="5420"/>
        <n v="6042"/>
        <n v="5906"/>
        <n v="4999"/>
        <n v="6040"/>
        <n v="4415"/>
        <n v="4748"/>
        <n v="7094"/>
        <n v="2788"/>
        <n v="4818"/>
        <n v="4750"/>
        <n v="7160"/>
        <n v="8440"/>
        <n v="8240"/>
        <n v="4751"/>
        <n v="7240"/>
        <n v="3466"/>
        <n v="4611"/>
        <n v="8658"/>
        <n v="8314"/>
        <n v="2891"/>
        <n v="4625"/>
        <n v="4608"/>
        <n v="4657"/>
        <n v="4753"/>
        <n v="4754"/>
        <n v="5022"/>
        <n v="3761"/>
        <n v="4755"/>
        <n v="765"/>
        <n v="4629"/>
        <n v="4630"/>
        <n v="8009"/>
        <n v="2774"/>
        <n v="4771"/>
        <n v="8275"/>
        <n v="1316"/>
        <n v="7477"/>
        <n v="8198"/>
        <n v="4757"/>
        <n v="6714"/>
        <n v="4758"/>
        <n v="2137"/>
        <n v="2684"/>
        <n v="4667"/>
        <n v="7417"/>
        <n v="5909"/>
        <n v="804"/>
        <n v="3759"/>
        <n v="8274"/>
        <n v="7271"/>
        <n v="72"/>
        <n v="1317"/>
        <n v="4745"/>
        <n v="4761"/>
        <n v="8441"/>
        <n v="4762"/>
        <n v="7248"/>
        <n v="4698"/>
        <n v="7775"/>
        <n v="8237"/>
        <n v="4760"/>
        <n v="7923"/>
        <n v="8433"/>
        <n v="5882"/>
        <n v="5943"/>
        <n v="5720"/>
        <n v="2344"/>
        <n v="4669"/>
        <n v="4582"/>
        <n v="4583"/>
        <n v="4584"/>
        <n v="2465"/>
        <n v="3696"/>
        <n v="2116"/>
        <n v="1252"/>
        <n v="4951"/>
        <n v="5966"/>
        <n v="7192"/>
        <n v="2084"/>
        <n v="7567"/>
        <n v="2117"/>
        <n v="4593"/>
        <n v="2423"/>
        <n v="3765"/>
        <n v="7746"/>
        <n v="7795"/>
        <n v="725"/>
        <n v="3427"/>
        <n v="6515"/>
        <n v="7314"/>
        <n v="5122"/>
        <n v="1343"/>
        <n v="949"/>
        <n v="2560"/>
        <n v="4612"/>
        <n v="4588"/>
        <n v="7458"/>
        <n v="7201"/>
        <n v="8733"/>
        <n v="7467"/>
        <n v="3463"/>
        <n v="298"/>
        <n v="5237"/>
        <n v="3367"/>
        <n v="6082"/>
        <n v="457"/>
        <n v="5798"/>
        <n v="911"/>
        <m/>
        <n v="1000" u="1"/>
        <n v="1001" u="1"/>
        <n v="1005" u="1"/>
        <n v="1006" u="1"/>
      </sharedItems>
    </cacheField>
    <cacheField name="Naam" numFmtId="0">
      <sharedItems containsBlank="1"/>
    </cacheField>
    <cacheField name=" LW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Valentin" refreshedDate="42112.747447453701" createdVersion="3" refreshedVersion="5" minRefreshableVersion="3" recordCount="500">
  <cacheSource type="worksheet">
    <worksheetSource ref="B1:H1048576" sheet="NaamSpelers" r:id="rId2"/>
  </cacheSource>
  <cacheFields count="7">
    <cacheField name="2de" numFmtId="0">
      <sharedItems containsBlank="1" containsMixedTypes="1" containsNumber="1" containsInteger="1" minValue="2" maxValue="2" count="3">
        <s v=""/>
        <n v="2"/>
        <m/>
      </sharedItems>
    </cacheField>
    <cacheField name="1ste" numFmtId="0">
      <sharedItems containsBlank="1" containsMixedTypes="1" containsNumber="1" containsInteger="1" minValue="1" maxValue="1"/>
    </cacheField>
    <cacheField name="EreAfd" numFmtId="0">
      <sharedItems containsBlank="1"/>
    </cacheField>
    <cacheField name="Club" numFmtId="0">
      <sharedItems containsBlank="1"/>
    </cacheField>
    <cacheField name="Lidkaart" numFmtId="0">
      <sharedItems containsString="0" containsBlank="1" containsNumber="1" containsInteger="1" minValue="72" maxValue="8739" count="460">
        <n v="276"/>
        <n v="1812"/>
        <n v="7153"/>
        <n v="751"/>
        <n v="5335"/>
        <n v="3881"/>
        <n v="4688"/>
        <n v="5994"/>
        <n v="7356"/>
        <n v="4633"/>
        <n v="7254"/>
        <n v="3744"/>
        <n v="8290"/>
        <n v="4478"/>
        <n v="8722"/>
        <n v="8721"/>
        <n v="8720"/>
        <n v="8719"/>
        <n v="8739"/>
        <n v="4886"/>
        <n v="4864"/>
        <n v="4891"/>
        <n v="4888"/>
        <n v="4889"/>
        <n v="4890"/>
        <n v="4892"/>
        <n v="4869"/>
        <n v="4893"/>
        <n v="8217"/>
        <n v="8677"/>
        <n v="2265"/>
        <n v="4472"/>
        <n v="4682"/>
        <n v="5120"/>
        <n v="1725"/>
        <n v="5908"/>
        <n v="4679"/>
        <n v="5787"/>
        <n v="3218"/>
        <n v="1221"/>
        <n v="8675"/>
        <n v="3779"/>
        <n v="8218"/>
        <n v="4720"/>
        <n v="4729"/>
        <n v="5905"/>
        <n v="3315"/>
        <n v="5641"/>
        <n v="8320"/>
        <n v="5907"/>
        <n v="3694"/>
        <n v="8219"/>
        <n v="1937"/>
        <n v="8678"/>
        <n v="2088"/>
        <n v="1617"/>
        <n v="1997"/>
        <n v="4873"/>
        <n v="7004"/>
        <n v="6197"/>
        <n v="4693"/>
        <n v="4694"/>
        <n v="4330"/>
        <n v="4967"/>
        <n v="5571"/>
        <n v="4882"/>
        <n v="6634"/>
        <n v="6500"/>
        <n v="4884"/>
        <n v="7487"/>
        <n v="7485"/>
        <n v="4883"/>
        <n v="6620"/>
        <n v="7321"/>
        <n v="1565"/>
        <n v="7122"/>
        <n v="6692"/>
        <n v="6105"/>
        <n v="4169"/>
        <n v="4824"/>
        <n v="4699"/>
        <n v="4664"/>
        <n v="6678"/>
        <n v="8376"/>
        <n v="8637"/>
        <n v="4971"/>
        <n v="7879"/>
        <n v="4661"/>
        <n v="4899"/>
        <n v="4660"/>
        <n v="6562"/>
        <n v="4599"/>
        <n v="4707"/>
        <n v="4969"/>
        <n v="2871"/>
        <n v="1249"/>
        <n v="4793"/>
        <n v="4794"/>
        <n v="3015"/>
        <n v="1851"/>
        <n v="4798"/>
        <n v="4800"/>
        <n v="4801"/>
        <n v="3983"/>
        <n v="7231"/>
        <n v="6552"/>
        <n v="6461"/>
        <n v="6548"/>
        <n v="4616"/>
        <n v="6435"/>
        <n v="7813"/>
        <n v="7326"/>
        <n v="4878"/>
        <n v="7334"/>
        <n v="4877"/>
        <n v="4118"/>
        <n v="4675"/>
        <n v="6693"/>
        <n v="7336"/>
        <n v="7776"/>
        <n v="4632"/>
        <n v="4601"/>
        <n v="4627"/>
        <n v="7538"/>
        <n v="3226"/>
        <n v="6306"/>
        <n v="1568"/>
        <n v="6431"/>
        <n v="3438"/>
        <n v="1577"/>
        <n v="4827"/>
        <n v="7439"/>
        <n v="4718"/>
        <n v="4711"/>
        <n v="1566"/>
        <n v="4905"/>
        <n v="1759"/>
        <n v="7422"/>
        <n v="4924"/>
        <n v="4646"/>
        <n v="1125"/>
        <n v="7413"/>
        <n v="4695"/>
        <n v="7287"/>
        <n v="8444"/>
        <n v="7301"/>
        <n v="6199"/>
        <n v="4604"/>
        <n v="1630"/>
        <n v="4712"/>
        <n v="2351"/>
        <n v="6012"/>
        <n v="7423"/>
        <n v="4550"/>
        <n v="4834"/>
        <n v="7189"/>
        <n v="5277"/>
        <n v="1209"/>
        <n v="5862"/>
        <n v="4680"/>
        <n v="5867"/>
        <n v="6504"/>
        <n v="6574"/>
        <n v="6026"/>
        <n v="3763"/>
        <n v="6083"/>
        <n v="4417"/>
        <n v="7509"/>
        <n v="3406"/>
        <n v="7316"/>
        <n v="3947"/>
        <n v="4594"/>
        <n v="6192"/>
        <n v="3451"/>
        <n v="3473"/>
        <n v="3134"/>
        <n v="4689"/>
        <n v="6075"/>
        <n v="3097"/>
        <n v="7736"/>
        <n v="7735"/>
        <n v="3113"/>
        <n v="6100"/>
        <n v="3120"/>
        <n v="5818"/>
        <n v="417"/>
        <n v="4838"/>
        <n v="4671"/>
        <n v="5757"/>
        <n v="8623"/>
        <n v="7840"/>
        <n v="8624"/>
        <n v="696"/>
        <n v="5808"/>
        <n v="6215"/>
        <n v="7501"/>
        <n v="6196"/>
        <n v="6024"/>
        <n v="6648"/>
        <n v="4623"/>
        <n v="4659"/>
        <n v="8377"/>
        <n v="2411"/>
        <n v="1865"/>
        <n v="6056"/>
        <n v="7385"/>
        <n v="7920"/>
        <n v="5680"/>
        <n v="4638"/>
        <n v="4690"/>
        <n v="1987"/>
        <n v="6195"/>
        <n v="4642"/>
        <n v="6534"/>
        <n v="7985"/>
        <n v="331"/>
        <n v="7730"/>
        <n v="4713"/>
        <n v="3269"/>
        <n v="7617"/>
        <n v="901"/>
        <n v="1026"/>
        <n v="4104"/>
        <n v="6132"/>
        <n v="1223"/>
        <n v="4937"/>
        <n v="6234"/>
        <n v="7151"/>
        <n v="6007"/>
        <n v="6380"/>
        <n v="6385"/>
        <n v="2629"/>
        <n v="4842"/>
        <n v="4843"/>
        <n v="1758"/>
        <n v="4795"/>
        <n v="4847"/>
        <n v="4848"/>
        <n v="6201"/>
        <n v="4849"/>
        <n v="5694"/>
        <n v="7222"/>
        <n v="8356"/>
        <n v="3417"/>
        <n v="5777"/>
        <n v="7681"/>
        <n v="7543"/>
        <n v="1453"/>
        <n v="8364"/>
        <n v="4605"/>
        <n v="3422"/>
        <n v="4696"/>
        <n v="5024"/>
        <n v="7503"/>
        <n v="763"/>
        <n v="5378"/>
        <n v="7940"/>
        <n v="7539"/>
        <n v="5664"/>
        <n v="6046"/>
        <n v="965"/>
        <n v="4743"/>
        <n v="4749"/>
        <n v="4740"/>
        <n v="4741"/>
        <n v="8351"/>
        <n v="683"/>
        <n v="1275"/>
        <n v="4738"/>
        <n v="6060"/>
        <n v="7193"/>
        <n v="1148"/>
        <n v="6050"/>
        <n v="4721"/>
        <n v="8010"/>
        <n v="955"/>
        <n v="7928"/>
        <n v="6225"/>
        <n v="4859"/>
        <n v="3698"/>
        <n v="1199"/>
        <n v="4701"/>
        <n v="4663"/>
        <n v="4585"/>
        <n v="4639"/>
        <n v="3674"/>
        <n v="8224"/>
        <n v="7369"/>
        <n v="6223"/>
        <n v="4725"/>
        <n v="4640"/>
        <n v="1540"/>
        <n v="3760"/>
        <n v="5123"/>
        <n v="8706"/>
        <n v="5034"/>
        <n v="6098"/>
        <n v="8223"/>
        <n v="7588"/>
        <n v="8690"/>
        <n v="4810"/>
        <n v="7598"/>
        <n v="4641"/>
        <n v="4728"/>
        <n v="4783"/>
        <n v="4687"/>
        <n v="200"/>
        <n v="4587"/>
        <n v="6218"/>
        <n v="5844"/>
        <n v="7241"/>
        <n v="4665"/>
        <n v="8387"/>
        <n v="1547"/>
        <n v="1484"/>
        <n v="5090"/>
        <n v="4626"/>
        <n v="5842"/>
        <n v="5843"/>
        <n v="5086"/>
        <n v="4058"/>
        <n v="4631"/>
        <n v="2768"/>
        <n v="4833"/>
        <n v="5519"/>
        <n v="712"/>
        <n v="5985"/>
        <n v="6101"/>
        <n v="7576"/>
        <n v="6699"/>
        <n v="3753"/>
        <n v="6207"/>
        <n v="6694"/>
        <n v="4895"/>
        <n v="6143"/>
        <n v="4714"/>
        <n v="4600"/>
        <n v="4683"/>
        <n v="3706"/>
        <n v="6057"/>
        <n v="4940"/>
        <n v="6660"/>
        <n v="4930"/>
        <n v="4650"/>
        <n v="6036"/>
        <n v="4422"/>
        <n v="5420"/>
        <n v="6042"/>
        <n v="5906"/>
        <n v="4999"/>
        <n v="6040"/>
        <n v="4415"/>
        <n v="4748"/>
        <n v="7094"/>
        <n v="2788"/>
        <n v="4818"/>
        <n v="4750"/>
        <n v="7160"/>
        <n v="8440"/>
        <n v="8240"/>
        <n v="4751"/>
        <n v="7240"/>
        <n v="3466"/>
        <n v="4611"/>
        <n v="8658"/>
        <n v="8314"/>
        <n v="2891"/>
        <n v="4625"/>
        <n v="4608"/>
        <n v="4657"/>
        <n v="4753"/>
        <n v="4754"/>
        <n v="5022"/>
        <n v="3761"/>
        <n v="4755"/>
        <n v="765"/>
        <n v="4629"/>
        <n v="4630"/>
        <n v="8009"/>
        <n v="2774"/>
        <n v="4771"/>
        <n v="8275"/>
        <n v="1316"/>
        <n v="7477"/>
        <n v="8198"/>
        <n v="4757"/>
        <n v="6714"/>
        <n v="4758"/>
        <n v="2137"/>
        <n v="2684"/>
        <n v="4667"/>
        <n v="7417"/>
        <n v="5909"/>
        <n v="804"/>
        <n v="3759"/>
        <n v="8274"/>
        <n v="7271"/>
        <n v="72"/>
        <n v="1317"/>
        <n v="4745"/>
        <n v="4761"/>
        <n v="8441"/>
        <n v="4762"/>
        <n v="7248"/>
        <n v="4698"/>
        <n v="7775"/>
        <n v="8237"/>
        <n v="4760"/>
        <n v="7923"/>
        <n v="8433"/>
        <n v="5882"/>
        <n v="5943"/>
        <n v="5720"/>
        <n v="2344"/>
        <n v="4669"/>
        <n v="4582"/>
        <n v="4583"/>
        <n v="4584"/>
        <n v="2465"/>
        <n v="3696"/>
        <n v="2116"/>
        <n v="1252"/>
        <n v="4951"/>
        <n v="5966"/>
        <n v="7192"/>
        <n v="2084"/>
        <n v="7567"/>
        <n v="2117"/>
        <n v="4593"/>
        <n v="2423"/>
        <n v="3765"/>
        <n v="7746"/>
        <n v="7795"/>
        <n v="725"/>
        <n v="3427"/>
        <n v="6515"/>
        <n v="7314"/>
        <n v="5122"/>
        <n v="1343"/>
        <n v="949"/>
        <n v="2560"/>
        <n v="4612"/>
        <n v="4588"/>
        <n v="7458"/>
        <n v="7201"/>
        <n v="8733"/>
        <n v="7467"/>
        <n v="3463"/>
        <n v="298"/>
        <n v="5237"/>
        <n v="3367"/>
        <n v="6082"/>
        <n v="457"/>
        <n v="5798"/>
        <n v="911"/>
        <m/>
        <n v="1000" u="1"/>
        <n v="1001" u="1"/>
        <n v="1005" u="1"/>
        <n v="1006" u="1"/>
      </sharedItems>
    </cacheField>
    <cacheField name="Naam" numFmtId="0">
      <sharedItems containsBlank="1"/>
    </cacheField>
    <cacheField name=" LW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Valentin" refreshedDate="42112.747447685186" createdVersion="3" refreshedVersion="5" minRefreshableVersion="3" recordCount="500">
  <cacheSource type="worksheet">
    <worksheetSource ref="A1:H1048576" sheet="NaamSpelers" r:id="rId2"/>
  </cacheSource>
  <cacheFields count="8">
    <cacheField name="3de" numFmtId="0">
      <sharedItems containsBlank="1" containsMixedTypes="1" containsNumber="1" containsInteger="1" minValue="3" maxValue="3" count="3">
        <n v="3"/>
        <s v=""/>
        <m/>
      </sharedItems>
    </cacheField>
    <cacheField name="2de" numFmtId="0">
      <sharedItems containsBlank="1" containsMixedTypes="1" containsNumber="1" containsInteger="1" minValue="2" maxValue="2"/>
    </cacheField>
    <cacheField name="1ste" numFmtId="0">
      <sharedItems containsBlank="1" containsMixedTypes="1" containsNumber="1" containsInteger="1" minValue="1" maxValue="1"/>
    </cacheField>
    <cacheField name="EreAfd" numFmtId="0">
      <sharedItems containsBlank="1"/>
    </cacheField>
    <cacheField name="Club" numFmtId="0">
      <sharedItems containsBlank="1"/>
    </cacheField>
    <cacheField name="Lidkaart" numFmtId="0">
      <sharedItems containsString="0" containsBlank="1" containsNumber="1" containsInteger="1" minValue="72" maxValue="8739" count="460">
        <n v="276"/>
        <n v="1812"/>
        <n v="7153"/>
        <n v="751"/>
        <n v="5335"/>
        <n v="3881"/>
        <n v="4688"/>
        <n v="5994"/>
        <n v="7356"/>
        <n v="4633"/>
        <n v="7254"/>
        <n v="3744"/>
        <n v="8290"/>
        <n v="4478"/>
        <n v="8722"/>
        <n v="8721"/>
        <n v="8720"/>
        <n v="8719"/>
        <n v="8739"/>
        <n v="4886"/>
        <n v="4864"/>
        <n v="4891"/>
        <n v="4888"/>
        <n v="4889"/>
        <n v="4890"/>
        <n v="4892"/>
        <n v="4869"/>
        <n v="4893"/>
        <n v="8217"/>
        <n v="8677"/>
        <n v="2265"/>
        <n v="4472"/>
        <n v="4682"/>
        <n v="5120"/>
        <n v="1725"/>
        <n v="5908"/>
        <n v="4679"/>
        <n v="5787"/>
        <n v="3218"/>
        <n v="1221"/>
        <n v="8675"/>
        <n v="3779"/>
        <n v="8218"/>
        <n v="4720"/>
        <n v="4729"/>
        <n v="5905"/>
        <n v="3315"/>
        <n v="5641"/>
        <n v="8320"/>
        <n v="5907"/>
        <n v="3694"/>
        <n v="8219"/>
        <n v="1937"/>
        <n v="8678"/>
        <n v="2088"/>
        <n v="1617"/>
        <n v="1997"/>
        <n v="4873"/>
        <n v="7004"/>
        <n v="6197"/>
        <n v="4693"/>
        <n v="4694"/>
        <n v="4330"/>
        <n v="4967"/>
        <n v="5571"/>
        <n v="4882"/>
        <n v="6634"/>
        <n v="6500"/>
        <n v="4884"/>
        <n v="7487"/>
        <n v="7485"/>
        <n v="4883"/>
        <n v="6620"/>
        <n v="7321"/>
        <n v="1565"/>
        <n v="7122"/>
        <n v="6692"/>
        <n v="6105"/>
        <n v="4169"/>
        <n v="4824"/>
        <n v="4699"/>
        <n v="4664"/>
        <n v="6678"/>
        <n v="8376"/>
        <n v="8637"/>
        <n v="4971"/>
        <n v="7879"/>
        <n v="4661"/>
        <n v="4899"/>
        <n v="4660"/>
        <n v="6562"/>
        <n v="4599"/>
        <n v="4707"/>
        <n v="4969"/>
        <n v="2871"/>
        <n v="1249"/>
        <n v="4793"/>
        <n v="4794"/>
        <n v="3015"/>
        <n v="1851"/>
        <n v="4798"/>
        <n v="4800"/>
        <n v="4801"/>
        <n v="3983"/>
        <n v="7231"/>
        <n v="6552"/>
        <n v="6461"/>
        <n v="6548"/>
        <n v="4616"/>
        <n v="6435"/>
        <n v="7813"/>
        <n v="7326"/>
        <n v="4878"/>
        <n v="7334"/>
        <n v="4877"/>
        <n v="4118"/>
        <n v="4675"/>
        <n v="6693"/>
        <n v="7336"/>
        <n v="7776"/>
        <n v="4632"/>
        <n v="4601"/>
        <n v="4627"/>
        <n v="7538"/>
        <n v="3226"/>
        <n v="6306"/>
        <n v="1568"/>
        <n v="6431"/>
        <n v="3438"/>
        <n v="1577"/>
        <n v="4827"/>
        <n v="7439"/>
        <n v="4718"/>
        <n v="4711"/>
        <n v="1566"/>
        <n v="4905"/>
        <n v="1759"/>
        <n v="7422"/>
        <n v="4924"/>
        <n v="4646"/>
        <n v="1125"/>
        <n v="7413"/>
        <n v="4695"/>
        <n v="7287"/>
        <n v="8444"/>
        <n v="7301"/>
        <n v="6199"/>
        <n v="4604"/>
        <n v="1630"/>
        <n v="4712"/>
        <n v="2351"/>
        <n v="6012"/>
        <n v="7423"/>
        <n v="4550"/>
        <n v="4834"/>
        <n v="7189"/>
        <n v="5277"/>
        <n v="1209"/>
        <n v="5862"/>
        <n v="4680"/>
        <n v="5867"/>
        <n v="6504"/>
        <n v="6574"/>
        <n v="6026"/>
        <n v="3763"/>
        <n v="6083"/>
        <n v="4417"/>
        <n v="7509"/>
        <n v="3406"/>
        <n v="7316"/>
        <n v="3947"/>
        <n v="4594"/>
        <n v="6192"/>
        <n v="3451"/>
        <n v="3473"/>
        <n v="3134"/>
        <n v="4689"/>
        <n v="6075"/>
        <n v="3097"/>
        <n v="7736"/>
        <n v="7735"/>
        <n v="3113"/>
        <n v="6100"/>
        <n v="3120"/>
        <n v="5818"/>
        <n v="417"/>
        <n v="4838"/>
        <n v="4671"/>
        <n v="5757"/>
        <n v="8623"/>
        <n v="7840"/>
        <n v="8624"/>
        <n v="696"/>
        <n v="5808"/>
        <n v="6215"/>
        <n v="7501"/>
        <n v="6196"/>
        <n v="6024"/>
        <n v="6648"/>
        <n v="4623"/>
        <n v="4659"/>
        <n v="8377"/>
        <n v="2411"/>
        <n v="1865"/>
        <n v="6056"/>
        <n v="7385"/>
        <n v="7920"/>
        <n v="5680"/>
        <n v="4638"/>
        <n v="4690"/>
        <n v="1987"/>
        <n v="6195"/>
        <n v="4642"/>
        <n v="6534"/>
        <n v="7985"/>
        <n v="331"/>
        <n v="7730"/>
        <n v="4713"/>
        <n v="3269"/>
        <n v="7617"/>
        <n v="901"/>
        <n v="1026"/>
        <n v="4104"/>
        <n v="6132"/>
        <n v="1223"/>
        <n v="4937"/>
        <n v="6234"/>
        <n v="7151"/>
        <n v="6007"/>
        <n v="6380"/>
        <n v="6385"/>
        <n v="2629"/>
        <n v="4842"/>
        <n v="4843"/>
        <n v="1758"/>
        <n v="4795"/>
        <n v="4847"/>
        <n v="4848"/>
        <n v="6201"/>
        <n v="4849"/>
        <n v="5694"/>
        <n v="7222"/>
        <n v="8356"/>
        <n v="3417"/>
        <n v="5777"/>
        <n v="7681"/>
        <n v="7543"/>
        <n v="1453"/>
        <n v="8364"/>
        <n v="4605"/>
        <n v="3422"/>
        <n v="4696"/>
        <n v="5024"/>
        <n v="7503"/>
        <n v="763"/>
        <n v="5378"/>
        <n v="7940"/>
        <n v="7539"/>
        <n v="5664"/>
        <n v="6046"/>
        <n v="965"/>
        <n v="4743"/>
        <n v="4749"/>
        <n v="4740"/>
        <n v="4741"/>
        <n v="8351"/>
        <n v="683"/>
        <n v="1275"/>
        <n v="4738"/>
        <n v="6060"/>
        <n v="7193"/>
        <n v="1148"/>
        <n v="6050"/>
        <n v="4721"/>
        <n v="8010"/>
        <n v="955"/>
        <n v="7928"/>
        <n v="6225"/>
        <n v="4859"/>
        <n v="3698"/>
        <n v="1199"/>
        <n v="4701"/>
        <n v="4663"/>
        <n v="4585"/>
        <n v="4639"/>
        <n v="3674"/>
        <n v="8224"/>
        <n v="7369"/>
        <n v="6223"/>
        <n v="4725"/>
        <n v="4640"/>
        <n v="1540"/>
        <n v="3760"/>
        <n v="5123"/>
        <n v="8706"/>
        <n v="5034"/>
        <n v="6098"/>
        <n v="8223"/>
        <n v="7588"/>
        <n v="8690"/>
        <n v="4810"/>
        <n v="7598"/>
        <n v="4641"/>
        <n v="4728"/>
        <n v="4783"/>
        <n v="4687"/>
        <n v="200"/>
        <n v="4587"/>
        <n v="6218"/>
        <n v="5844"/>
        <n v="7241"/>
        <n v="4665"/>
        <n v="8387"/>
        <n v="1547"/>
        <n v="1484"/>
        <n v="5090"/>
        <n v="4626"/>
        <n v="5842"/>
        <n v="5843"/>
        <n v="5086"/>
        <n v="4058"/>
        <n v="4631"/>
        <n v="2768"/>
        <n v="4833"/>
        <n v="5519"/>
        <n v="712"/>
        <n v="5985"/>
        <n v="6101"/>
        <n v="7576"/>
        <n v="6699"/>
        <n v="3753"/>
        <n v="6207"/>
        <n v="6694"/>
        <n v="4895"/>
        <n v="6143"/>
        <n v="4714"/>
        <n v="4600"/>
        <n v="4683"/>
        <n v="3706"/>
        <n v="6057"/>
        <n v="4940"/>
        <n v="6660"/>
        <n v="4930"/>
        <n v="4650"/>
        <n v="6036"/>
        <n v="4422"/>
        <n v="5420"/>
        <n v="6042"/>
        <n v="5906"/>
        <n v="4999"/>
        <n v="6040"/>
        <n v="4415"/>
        <n v="4748"/>
        <n v="7094"/>
        <n v="2788"/>
        <n v="4818"/>
        <n v="4750"/>
        <n v="7160"/>
        <n v="8440"/>
        <n v="8240"/>
        <n v="4751"/>
        <n v="7240"/>
        <n v="3466"/>
        <n v="4611"/>
        <n v="8658"/>
        <n v="8314"/>
        <n v="2891"/>
        <n v="4625"/>
        <n v="4608"/>
        <n v="4657"/>
        <n v="4753"/>
        <n v="4754"/>
        <n v="5022"/>
        <n v="3761"/>
        <n v="4755"/>
        <n v="765"/>
        <n v="4629"/>
        <n v="4630"/>
        <n v="8009"/>
        <n v="2774"/>
        <n v="4771"/>
        <n v="8275"/>
        <n v="1316"/>
        <n v="7477"/>
        <n v="8198"/>
        <n v="4757"/>
        <n v="6714"/>
        <n v="4758"/>
        <n v="2137"/>
        <n v="2684"/>
        <n v="4667"/>
        <n v="7417"/>
        <n v="5909"/>
        <n v="804"/>
        <n v="3759"/>
        <n v="8274"/>
        <n v="7271"/>
        <n v="72"/>
        <n v="1317"/>
        <n v="4745"/>
        <n v="4761"/>
        <n v="8441"/>
        <n v="4762"/>
        <n v="7248"/>
        <n v="4698"/>
        <n v="7775"/>
        <n v="8237"/>
        <n v="4760"/>
        <n v="7923"/>
        <n v="8433"/>
        <n v="5882"/>
        <n v="5943"/>
        <n v="5720"/>
        <n v="2344"/>
        <n v="4669"/>
        <n v="4582"/>
        <n v="4583"/>
        <n v="4584"/>
        <n v="2465"/>
        <n v="3696"/>
        <n v="2116"/>
        <n v="1252"/>
        <n v="4951"/>
        <n v="5966"/>
        <n v="7192"/>
        <n v="2084"/>
        <n v="7567"/>
        <n v="2117"/>
        <n v="4593"/>
        <n v="2423"/>
        <n v="3765"/>
        <n v="7746"/>
        <n v="7795"/>
        <n v="725"/>
        <n v="3427"/>
        <n v="6515"/>
        <n v="7314"/>
        <n v="5122"/>
        <n v="1343"/>
        <n v="949"/>
        <n v="2560"/>
        <n v="4612"/>
        <n v="4588"/>
        <n v="7458"/>
        <n v="7201"/>
        <n v="8733"/>
        <n v="7467"/>
        <n v="3463"/>
        <n v="298"/>
        <n v="5237"/>
        <n v="3367"/>
        <n v="6082"/>
        <n v="457"/>
        <n v="5798"/>
        <n v="911"/>
        <m/>
        <n v="1000" u="1"/>
        <n v="1001" u="1"/>
        <n v="1005" u="1"/>
        <n v="1006" u="1"/>
      </sharedItems>
    </cacheField>
    <cacheField name="Naam" numFmtId="0">
      <sharedItems containsBlank="1"/>
    </cacheField>
    <cacheField name=" LW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">
  <r>
    <x v="0"/>
    <s v="Bloemenlaan"/>
    <x v="0"/>
    <s v="ANGUISSOLA Francesco"/>
    <s v="B"/>
  </r>
  <r>
    <x v="0"/>
    <s v="Bloemenlaan"/>
    <x v="1"/>
    <s v="CALTABELLOTTA Inazzio"/>
    <s v="B"/>
  </r>
  <r>
    <x v="0"/>
    <s v="Bloemenlaan"/>
    <x v="2"/>
    <s v="CAPELE Antonio"/>
    <s v="C"/>
  </r>
  <r>
    <x v="0"/>
    <s v="Bloemenlaan"/>
    <x v="3"/>
    <s v="CAROLLO Giuseppe"/>
    <s v="B"/>
  </r>
  <r>
    <x v="0"/>
    <s v="Bloemenlaan"/>
    <x v="4"/>
    <s v="DIGIROLAMO Galdino"/>
    <s v="B"/>
  </r>
  <r>
    <x v="0"/>
    <s v="Bloemenlaan"/>
    <x v="5"/>
    <s v="DILIBERTO Giovanny"/>
    <s v="D"/>
  </r>
  <r>
    <x v="0"/>
    <s v="Bloemenlaan"/>
    <x v="6"/>
    <s v="DIRKX Christiaan"/>
    <s v="A"/>
  </r>
  <r>
    <x v="0"/>
    <s v="Bloemenlaan"/>
    <x v="7"/>
    <s v="MORELLI Ivan"/>
    <s v="C"/>
  </r>
  <r>
    <x v="0"/>
    <s v="Bloemenlaan"/>
    <x v="8"/>
    <s v="MUSA Antonio"/>
    <s v="B"/>
  </r>
  <r>
    <x v="0"/>
    <s v="Bloemenlaan"/>
    <x v="9"/>
    <s v="MUSA Donato"/>
    <s v="A"/>
  </r>
  <r>
    <x v="0"/>
    <s v="Bloemenlaan"/>
    <x v="10"/>
    <s v="NAPOLETANO Angelo"/>
    <s v="C"/>
  </r>
  <r>
    <x v="0"/>
    <s v="Bloemenlaan"/>
    <x v="11"/>
    <s v="SCALERA Alfonso"/>
    <s v="NA"/>
  </r>
  <r>
    <x v="0"/>
    <s v="Bloemenlaan"/>
    <x v="12"/>
    <s v="SEGRETO Marcello"/>
    <s v="D"/>
  </r>
  <r>
    <x v="0"/>
    <s v="Bloemenlaan"/>
    <x v="13"/>
    <s v="VAN GORP Johan"/>
    <s v="D"/>
  </r>
  <r>
    <x v="0"/>
    <s v="Bloemenlaan"/>
    <x v="14"/>
    <s v="WESIORA Monika"/>
    <s v="NA"/>
  </r>
  <r>
    <x v="0"/>
    <s v="Bloemenlaan"/>
    <x v="15"/>
    <s v="MELCHERT Marcelina"/>
    <s v="NA"/>
  </r>
  <r>
    <x v="0"/>
    <s v="Bloemenlaan"/>
    <x v="16"/>
    <s v="CIARDIELLO Emilio"/>
    <s v="NA"/>
  </r>
  <r>
    <x v="0"/>
    <s v="Bloemenlaan"/>
    <x v="17"/>
    <s v="MUSA Flavio"/>
    <s v="NA"/>
  </r>
  <r>
    <x v="0"/>
    <s v="Bloemenlaan"/>
    <x v="18"/>
    <s v="GEYSENBERGH Alex"/>
    <s v="NA"/>
  </r>
  <r>
    <x v="1"/>
    <s v="Centrum"/>
    <x v="19"/>
    <s v="BOURS Jack"/>
    <s v="B"/>
  </r>
  <r>
    <x v="1"/>
    <s v="Centrum"/>
    <x v="20"/>
    <s v="MOONEN Michel"/>
    <s v="A"/>
  </r>
  <r>
    <x v="1"/>
    <s v="Centrum"/>
    <x v="21"/>
    <s v="REVENICH DRENTH Severine"/>
    <s v="B"/>
  </r>
  <r>
    <x v="1"/>
    <s v="Centrum"/>
    <x v="22"/>
    <s v="REVENICH Fred"/>
    <s v="B"/>
  </r>
  <r>
    <x v="1"/>
    <s v="Centrum"/>
    <x v="23"/>
    <s v="REVENICH Michel"/>
    <s v="A"/>
  </r>
  <r>
    <x v="1"/>
    <s v="Centrum"/>
    <x v="24"/>
    <s v="REVENICH Peter"/>
    <s v="B"/>
  </r>
  <r>
    <x v="1"/>
    <s v="Centrum"/>
    <x v="25"/>
    <s v="SEELEN Michaël"/>
    <s v="B"/>
  </r>
  <r>
    <x v="0"/>
    <s v="Centrum"/>
    <x v="26"/>
    <s v="VAN DAAL Diana"/>
    <s v="B"/>
  </r>
  <r>
    <x v="1"/>
    <s v="Centrum"/>
    <x v="27"/>
    <s v="VAN LOON Elies"/>
    <s v="C"/>
  </r>
  <r>
    <x v="0"/>
    <s v="Chapeau"/>
    <x v="28"/>
    <s v="BEKAERT Gerard"/>
    <s v="NA"/>
  </r>
  <r>
    <x v="0"/>
    <s v="Chapeau"/>
    <x v="29"/>
    <s v="BLEYS Ludo"/>
    <s v="NA"/>
  </r>
  <r>
    <x v="0"/>
    <s v="Chapeau"/>
    <x v="30"/>
    <s v="BOES Theo"/>
    <s v="C"/>
  </r>
  <r>
    <x v="0"/>
    <s v="Chapeau"/>
    <x v="31"/>
    <s v="GEERTS Jos"/>
    <s v="C"/>
  </r>
  <r>
    <x v="0"/>
    <s v="Chapeau"/>
    <x v="32"/>
    <s v="GIJBELS Patrick"/>
    <s v="C"/>
  </r>
  <r>
    <x v="0"/>
    <s v="Chapeau"/>
    <x v="33"/>
    <s v="GYS Johan"/>
    <s v="B"/>
  </r>
  <r>
    <x v="0"/>
    <s v="Chapeau"/>
    <x v="34"/>
    <s v="HAAS Andreas"/>
    <s v="C"/>
  </r>
  <r>
    <x v="0"/>
    <s v="Chapeau"/>
    <x v="35"/>
    <s v="HENDRIKS Stephan"/>
    <s v="B"/>
  </r>
  <r>
    <x v="0"/>
    <s v="Chapeau"/>
    <x v="36"/>
    <s v="HEYLEN Dirk"/>
    <s v="A"/>
  </r>
  <r>
    <x v="0"/>
    <s v="Chapeau"/>
    <x v="37"/>
    <s v="KUPPENS Leo"/>
    <s v="D"/>
  </r>
  <r>
    <x v="0"/>
    <s v="Chapeau"/>
    <x v="38"/>
    <s v="LEURS Denis"/>
    <s v="B"/>
  </r>
  <r>
    <x v="0"/>
    <s v="Chapeau"/>
    <x v="39"/>
    <s v="MACHIELS Eddy"/>
    <s v="C"/>
  </r>
  <r>
    <x v="0"/>
    <s v="Chapeau"/>
    <x v="40"/>
    <s v="MACHIELSEN Tim"/>
    <s v="NA"/>
  </r>
  <r>
    <x v="0"/>
    <s v="Chapeau"/>
    <x v="41"/>
    <s v="QUINTEN Werner"/>
    <s v="C"/>
  </r>
  <r>
    <x v="0"/>
    <s v="Chapeau"/>
    <x v="42"/>
    <s v="RAEYMAEKERS Maurice"/>
    <s v="D"/>
  </r>
  <r>
    <x v="0"/>
    <s v="Chapeau"/>
    <x v="43"/>
    <s v="ROOSEN Patrick"/>
    <s v="D"/>
  </r>
  <r>
    <x v="0"/>
    <s v="Chapeau"/>
    <x v="44"/>
    <s v="SERROYEN Pascal"/>
    <s v="B"/>
  </r>
  <r>
    <x v="0"/>
    <s v="Chapeau"/>
    <x v="45"/>
    <s v="STEVENS Guido"/>
    <s v="B"/>
  </r>
  <r>
    <x v="0"/>
    <s v="Chapeau"/>
    <x v="46"/>
    <s v="VAN CELST Pascal"/>
    <s v="D"/>
  </r>
  <r>
    <x v="0"/>
    <s v="Chapeau"/>
    <x v="47"/>
    <s v="VAN ENGELAND Jos"/>
    <s v="B"/>
  </r>
  <r>
    <x v="0"/>
    <s v="Chapeau"/>
    <x v="48"/>
    <s v="VAN HOOF Viviane"/>
    <s v="NA"/>
  </r>
  <r>
    <x v="0"/>
    <s v="Chapeau"/>
    <x v="49"/>
    <s v="VAN LOON Cornelis"/>
    <s v="D"/>
  </r>
  <r>
    <x v="0"/>
    <s v="Chapeau"/>
    <x v="50"/>
    <s v="VAN RIET Erhard"/>
    <s v="NA"/>
  </r>
  <r>
    <x v="0"/>
    <s v="Chapeau"/>
    <x v="51"/>
    <s v="VANDENEYNDE Gerard"/>
    <s v="C"/>
  </r>
  <r>
    <x v="0"/>
    <s v="Chapeau"/>
    <x v="52"/>
    <s v="VAN RIET Jordi"/>
    <s v="NA"/>
  </r>
  <r>
    <x v="0"/>
    <s v="Chapeau"/>
    <x v="53"/>
    <s v="VERDONCK Benny"/>
    <s v="NA"/>
  </r>
  <r>
    <x v="0"/>
    <s v="Chapeau"/>
    <x v="54"/>
    <s v="VOLKER Sonja"/>
    <s v="D"/>
  </r>
  <r>
    <x v="0"/>
    <s v="Chapeau"/>
    <x v="55"/>
    <s v="WILLEMS Danny"/>
    <s v="C"/>
  </r>
  <r>
    <x v="0"/>
    <s v="Chapeau"/>
    <x v="56"/>
    <s v="WILLEMS Wil"/>
    <s v="D"/>
  </r>
  <r>
    <x v="0"/>
    <s v="De Bokkerijder"/>
    <x v="57"/>
    <s v="CECH Jaak"/>
    <s v="C"/>
  </r>
  <r>
    <x v="0"/>
    <s v="De Bokkerijder"/>
    <x v="58"/>
    <s v="DAUVEN Patrick"/>
    <s v="B"/>
  </r>
  <r>
    <x v="0"/>
    <s v="De Bokkerijder"/>
    <x v="59"/>
    <s v="DEXTERS Theo"/>
    <s v="C"/>
  </r>
  <r>
    <x v="0"/>
    <s v="De Bokkerijder"/>
    <x v="60"/>
    <s v="DRITY Jos"/>
    <s v="B"/>
  </r>
  <r>
    <x v="0"/>
    <s v="De Bokkerijder"/>
    <x v="61"/>
    <s v="HOUSEN Alex"/>
    <s v="B"/>
  </r>
  <r>
    <x v="0"/>
    <s v="De Bokkerijder"/>
    <x v="62"/>
    <s v="KOOITER Colinda"/>
    <s v="NA"/>
  </r>
  <r>
    <x v="0"/>
    <s v="De Bokkerijder"/>
    <x v="63"/>
    <s v="KRICHELBERG Peter"/>
    <s v="A"/>
  </r>
  <r>
    <x v="0"/>
    <s v="De Bokkerijder"/>
    <x v="64"/>
    <s v="SCHLANGEN Dennis"/>
    <s v="D"/>
  </r>
  <r>
    <x v="0"/>
    <s v="De Koster"/>
    <x v="65"/>
    <s v="DUPONT Leon"/>
    <s v="D"/>
  </r>
  <r>
    <x v="0"/>
    <s v="De Koster"/>
    <x v="66"/>
    <s v="EVERTS Nordi"/>
    <s v="B"/>
  </r>
  <r>
    <x v="0"/>
    <s v="De Koster"/>
    <x v="67"/>
    <s v="JAME Antoine"/>
    <s v="C"/>
  </r>
  <r>
    <x v="0"/>
    <s v="De Koster"/>
    <x v="68"/>
    <s v="JAME Erik"/>
    <s v="C"/>
  </r>
  <r>
    <x v="0"/>
    <s v="De Koster"/>
    <x v="69"/>
    <s v="MEYSSEN Jean"/>
    <s v="D"/>
  </r>
  <r>
    <x v="0"/>
    <s v="De Koster"/>
    <x v="70"/>
    <s v="MOONEN Johan"/>
    <s v="D"/>
  </r>
  <r>
    <x v="0"/>
    <s v="De Koster"/>
    <x v="71"/>
    <s v="VERMEYEN Benny"/>
    <s v="D"/>
  </r>
  <r>
    <x v="0"/>
    <s v="De Koster"/>
    <x v="72"/>
    <s v="VLEESCHOUWERS Ingo"/>
    <s v="C"/>
  </r>
  <r>
    <x v="0"/>
    <s v="De Kring"/>
    <x v="73"/>
    <s v="AENDEKERK Michel"/>
    <s v="C"/>
  </r>
  <r>
    <x v="1"/>
    <s v="De Kring"/>
    <x v="74"/>
    <s v="CLAESKENS Remi"/>
    <s v="A"/>
  </r>
  <r>
    <x v="1"/>
    <s v="De Kring"/>
    <x v="75"/>
    <s v="COENEN Guido"/>
    <s v="A"/>
  </r>
  <r>
    <x v="0"/>
    <s v="De Kring"/>
    <x v="76"/>
    <s v="COOLEN Jacques"/>
    <s v="C"/>
  </r>
  <r>
    <x v="0"/>
    <s v="De Kring"/>
    <x v="77"/>
    <s v="CORTHOUTS Danny"/>
    <s v="C"/>
  </r>
  <r>
    <x v="1"/>
    <s v="De Kring"/>
    <x v="78"/>
    <s v="DE LISE Pasquale"/>
    <s v="A"/>
  </r>
  <r>
    <x v="1"/>
    <s v="De Kring"/>
    <x v="79"/>
    <s v="FRANSIS Eric"/>
    <s v="A"/>
  </r>
  <r>
    <x v="1"/>
    <s v="De Kring"/>
    <x v="80"/>
    <s v="GURNY Willy"/>
    <s v="A"/>
  </r>
  <r>
    <x v="0"/>
    <s v="De Kring"/>
    <x v="81"/>
    <s v="HELMER Andre"/>
    <s v="A"/>
  </r>
  <r>
    <x v="0"/>
    <s v="De Kring"/>
    <x v="82"/>
    <s v="HERMANS Roger"/>
    <s v="C"/>
  </r>
  <r>
    <x v="1"/>
    <s v="De Kring"/>
    <x v="83"/>
    <s v="MESTREZ Didier"/>
    <s v="A"/>
  </r>
  <r>
    <x v="1"/>
    <s v="De Kring"/>
    <x v="84"/>
    <s v="MOERS Tim"/>
    <s v="A"/>
  </r>
  <r>
    <x v="1"/>
    <s v="De Kring"/>
    <x v="85"/>
    <s v="SIOULANTS Rudy"/>
    <s v="NA"/>
  </r>
  <r>
    <x v="0"/>
    <s v="De Kring"/>
    <x v="86"/>
    <s v="SZYQULA Chris"/>
    <s v="NA"/>
  </r>
  <r>
    <x v="0"/>
    <s v="De Kring"/>
    <x v="87"/>
    <s v="THYS Erik"/>
    <s v="B"/>
  </r>
  <r>
    <x v="1"/>
    <s v="De Kring"/>
    <x v="88"/>
    <s v="VANDEVOORT Guy"/>
    <s v="A"/>
  </r>
  <r>
    <x v="0"/>
    <s v="De Kring"/>
    <x v="89"/>
    <s v="VANOPPEN Freddy"/>
    <s v="C"/>
  </r>
  <r>
    <x v="0"/>
    <s v="De Kring"/>
    <x v="90"/>
    <s v="VANSTRAELEN Ivan"/>
    <s v="D"/>
  </r>
  <r>
    <x v="0"/>
    <s v="De Kring"/>
    <x v="91"/>
    <s v="VANSTRAELEN Noel"/>
    <s v="A"/>
  </r>
  <r>
    <x v="0"/>
    <s v="De Kring"/>
    <x v="92"/>
    <s v="VASTMANS Eddie"/>
    <s v="D"/>
  </r>
  <r>
    <x v="1"/>
    <s v="De Kring"/>
    <x v="93"/>
    <s v="VERHEYEN Kevin"/>
    <s v="A"/>
  </r>
  <r>
    <x v="0"/>
    <s v="De Kring"/>
    <x v="94"/>
    <s v="WILLEMS Eddy"/>
    <s v="B"/>
  </r>
  <r>
    <x v="0"/>
    <s v="De Maasgolf"/>
    <x v="95"/>
    <s v="CLAESSENS Peter"/>
    <s v="A"/>
  </r>
  <r>
    <x v="1"/>
    <s v="De Maasgolf"/>
    <x v="96"/>
    <s v="DRENTH Joost"/>
    <s v="A"/>
  </r>
  <r>
    <x v="1"/>
    <s v="De Maasgolf"/>
    <x v="97"/>
    <s v="DRENTH Wicher"/>
    <s v="A"/>
  </r>
  <r>
    <x v="1"/>
    <s v="De Maasgolf"/>
    <x v="98"/>
    <s v="KOSTER Clive"/>
    <s v="A"/>
  </r>
  <r>
    <x v="1"/>
    <s v="De Maasgolf"/>
    <x v="99"/>
    <s v="KOSTER Raymond"/>
    <s v="A"/>
  </r>
  <r>
    <x v="1"/>
    <s v="De Maasgolf"/>
    <x v="100"/>
    <s v="STEFFANIE Rob"/>
    <s v="B"/>
  </r>
  <r>
    <x v="1"/>
    <s v="De Maasgolf"/>
    <x v="101"/>
    <s v="VAN DE RUNSTRAAT Henk"/>
    <s v="B"/>
  </r>
  <r>
    <x v="1"/>
    <s v="De Maasgolf"/>
    <x v="102"/>
    <s v="VERSPAGEN Harm"/>
    <s v="A"/>
  </r>
  <r>
    <x v="0"/>
    <s v="De Molen"/>
    <x v="103"/>
    <s v="CREEMERS Rik"/>
    <s v="D"/>
  </r>
  <r>
    <x v="0"/>
    <s v="De Molen"/>
    <x v="104"/>
    <s v="DENIER Mathie"/>
    <s v="B"/>
  </r>
  <r>
    <x v="0"/>
    <s v="De Molen"/>
    <x v="105"/>
    <s v="DENIER Mathieu"/>
    <s v="C"/>
  </r>
  <r>
    <x v="0"/>
    <s v="De Molen"/>
    <x v="106"/>
    <s v="FERSON Noel"/>
    <s v="D"/>
  </r>
  <r>
    <x v="0"/>
    <s v="De Molen"/>
    <x v="107"/>
    <s v="GERIS Bart"/>
    <s v="D"/>
  </r>
  <r>
    <x v="0"/>
    <s v="De Molen"/>
    <x v="108"/>
    <s v="HOEBEN Albert"/>
    <s v="A"/>
  </r>
  <r>
    <x v="0"/>
    <s v="De Molen"/>
    <x v="109"/>
    <s v="KUNNEN Pierre"/>
    <s v="D"/>
  </r>
  <r>
    <x v="0"/>
    <s v="De Molen"/>
    <x v="110"/>
    <s v="LODEWIJKS Bart"/>
    <s v="C"/>
  </r>
  <r>
    <x v="0"/>
    <s v="De Molen"/>
    <x v="111"/>
    <s v="PALMEN Leon"/>
    <s v="C"/>
  </r>
  <r>
    <x v="0"/>
    <s v="De Molen"/>
    <x v="112"/>
    <s v="RESSEN Jos"/>
    <s v="D"/>
  </r>
  <r>
    <x v="0"/>
    <s v="De Molen"/>
    <x v="113"/>
    <s v="SMEETS Martinus"/>
    <s v="B"/>
  </r>
  <r>
    <x v="0"/>
    <s v="De Molen"/>
    <x v="114"/>
    <s v="STALS Theo"/>
    <s v="D"/>
  </r>
  <r>
    <x v="0"/>
    <s v="De Molen"/>
    <x v="115"/>
    <s v="TRUIJEN Leon"/>
    <s v="NA"/>
  </r>
  <r>
    <x v="0"/>
    <s v="De Molen"/>
    <x v="116"/>
    <s v="VAN DE VORST Rocco"/>
    <s v="C"/>
  </r>
  <r>
    <x v="0"/>
    <s v="De Molen"/>
    <x v="117"/>
    <s v="VAN HEES Tony"/>
    <s v="C"/>
  </r>
  <r>
    <x v="0"/>
    <s v="De Molen"/>
    <x v="118"/>
    <s v="VANHEES Frits"/>
    <s v="B"/>
  </r>
  <r>
    <x v="1"/>
    <s v="De Pelikaan"/>
    <x v="119"/>
    <s v="APPELTANS Johnny"/>
    <s v="A"/>
  </r>
  <r>
    <x v="0"/>
    <s v="De Pelikaan"/>
    <x v="120"/>
    <s v="BEERENS Jolanda"/>
    <s v="D"/>
  </r>
  <r>
    <x v="0"/>
    <s v="De Pelikaan"/>
    <x v="121"/>
    <s v="CLAESSENS Mario"/>
    <s v="A"/>
  </r>
  <r>
    <x v="1"/>
    <s v="De Pelikaan"/>
    <x v="122"/>
    <s v="FRESON Ronny"/>
    <s v="B"/>
  </r>
  <r>
    <x v="0"/>
    <s v="De Pelikaan"/>
    <x v="123"/>
    <s v="GORISSEN Marc"/>
    <s v="B"/>
  </r>
  <r>
    <x v="0"/>
    <s v="De Pelikaan"/>
    <x v="124"/>
    <s v="HABETS John"/>
    <s v="D"/>
  </r>
  <r>
    <x v="1"/>
    <s v="De Pelikaan"/>
    <x v="125"/>
    <s v="JORDENS Sven"/>
    <s v="A"/>
  </r>
  <r>
    <x v="1"/>
    <s v="De Pelikaan"/>
    <x v="126"/>
    <s v="KELLERS Davy"/>
    <s v="B"/>
  </r>
  <r>
    <x v="0"/>
    <s v="De Pelikaan"/>
    <x v="127"/>
    <s v="KLEE Leopold"/>
    <s v="B"/>
  </r>
  <r>
    <x v="1"/>
    <s v="De Pelikaan"/>
    <x v="128"/>
    <s v="KNAEPEN Christophe"/>
    <s v="A"/>
  </r>
  <r>
    <x v="1"/>
    <s v="De Pelikaan"/>
    <x v="129"/>
    <s v="KNUTS Yvan"/>
    <s v="A"/>
  </r>
  <r>
    <x v="1"/>
    <s v="De Pelikaan"/>
    <x v="130"/>
    <s v="LANGESLAG Jan"/>
    <s v="A"/>
  </r>
  <r>
    <x v="1"/>
    <s v="De Pelikaan"/>
    <x v="131"/>
    <s v="LEFEVRE Yves"/>
    <s v="A"/>
  </r>
  <r>
    <x v="0"/>
    <s v="De Pelikaan"/>
    <x v="132"/>
    <s v="LUYCK Urbanus"/>
    <s v="D"/>
  </r>
  <r>
    <x v="1"/>
    <s v="De Pelikaan"/>
    <x v="133"/>
    <s v="MARIEN Frans"/>
    <s v="A"/>
  </r>
  <r>
    <x v="1"/>
    <s v="De Pelikaan"/>
    <x v="134"/>
    <s v="MARIEN Jurgen"/>
    <s v="A"/>
  </r>
  <r>
    <x v="1"/>
    <s v="De Pelikaan"/>
    <x v="135"/>
    <s v="MEERS Jean-Pierre"/>
    <s v="B"/>
  </r>
  <r>
    <x v="0"/>
    <s v="De Pelikaan"/>
    <x v="136"/>
    <s v="NACHTEGAEL Freddy"/>
    <s v="B"/>
  </r>
  <r>
    <x v="0"/>
    <s v="De Pelikaan"/>
    <x v="137"/>
    <s v="PAULISSEN Guillaume"/>
    <s v="B"/>
  </r>
  <r>
    <x v="0"/>
    <s v="De Pelikaan"/>
    <x v="138"/>
    <s v="PONCELET Thierry"/>
    <s v="A"/>
  </r>
  <r>
    <x v="1"/>
    <s v="De Pelikaan"/>
    <x v="139"/>
    <s v="PRIORI Ronald"/>
    <s v="A"/>
  </r>
  <r>
    <x v="1"/>
    <s v="De Pelikaan"/>
    <x v="140"/>
    <s v="REMANS Jurgen"/>
    <s v="A"/>
  </r>
  <r>
    <x v="0"/>
    <s v="De Pelikaan"/>
    <x v="141"/>
    <s v="REYSKENS Danny"/>
    <s v="B"/>
  </r>
  <r>
    <x v="0"/>
    <s v="De Pelikaan"/>
    <x v="142"/>
    <s v="ROSENBOOM Lou"/>
    <s v="C"/>
  </r>
  <r>
    <x v="0"/>
    <s v="De Pelikaan"/>
    <x v="143"/>
    <s v="SCHAEPKENS Jo"/>
    <s v="D"/>
  </r>
  <r>
    <x v="0"/>
    <s v="De Pelikaan"/>
    <x v="144"/>
    <s v="SENDEN Tiel"/>
    <s v="NA"/>
  </r>
  <r>
    <x v="1"/>
    <s v="De Pelikaan"/>
    <x v="145"/>
    <s v="SMITS Guillaume"/>
    <s v="A"/>
  </r>
  <r>
    <x v="0"/>
    <s v="De Pelikaan"/>
    <x v="146"/>
    <s v="SZEICZ Johnny"/>
    <s v="A"/>
  </r>
  <r>
    <x v="1"/>
    <s v="De Pelikaan"/>
    <x v="147"/>
    <s v="TRUYENS Louis"/>
    <s v="B"/>
  </r>
  <r>
    <x v="1"/>
    <s v="De Pelikaan"/>
    <x v="148"/>
    <s v="VAN AEKEN Etienne"/>
    <s v="B"/>
  </r>
  <r>
    <x v="0"/>
    <s v="De Pelikaan"/>
    <x v="149"/>
    <s v="VAN ERP Cor"/>
    <s v="C"/>
  </r>
  <r>
    <x v="0"/>
    <s v="De Pelikaan"/>
    <x v="150"/>
    <s v="VAN ERP Wesley"/>
    <s v="D"/>
  </r>
  <r>
    <x v="0"/>
    <s v="De Pelikaan"/>
    <x v="151"/>
    <s v="VANDORMAEL Benny"/>
    <s v="D"/>
  </r>
  <r>
    <x v="0"/>
    <s v="De Pelikaan"/>
    <x v="152"/>
    <s v="VANDORMAEL Danny"/>
    <s v="B"/>
  </r>
  <r>
    <x v="1"/>
    <s v="De Pelikaan"/>
    <x v="153"/>
    <s v="VEURSTAEK Eddy"/>
    <s v="B"/>
  </r>
  <r>
    <x v="1"/>
    <s v="De Pelikaan"/>
    <x v="154"/>
    <s v="WAGEMANS Tom"/>
    <s v="B"/>
  </r>
  <r>
    <x v="1"/>
    <s v="De Pelikaan"/>
    <x v="155"/>
    <s v="WINDMOLDERS Dirk"/>
    <s v="A"/>
  </r>
  <r>
    <x v="0"/>
    <s v="De Pelikaan"/>
    <x v="156"/>
    <s v="DRITY Marleen"/>
    <s v="ND"/>
  </r>
  <r>
    <x v="1"/>
    <s v="De Pelikaan"/>
    <x v="157"/>
    <s v="RAMAKERS Geert"/>
    <s v="NA"/>
  </r>
  <r>
    <x v="0"/>
    <s v="De Smid"/>
    <x v="158"/>
    <s v="COOLEN Helena"/>
    <s v="D"/>
  </r>
  <r>
    <x v="0"/>
    <s v="De Smid"/>
    <x v="159"/>
    <s v="CORNELISSEN John"/>
    <s v="C"/>
  </r>
  <r>
    <x v="0"/>
    <s v="De Smid"/>
    <x v="160"/>
    <s v="DAMM Andy"/>
    <s v="D"/>
  </r>
  <r>
    <x v="0"/>
    <s v="De Smid"/>
    <x v="161"/>
    <s v="DOEZE Jan"/>
    <s v="C"/>
  </r>
  <r>
    <x v="0"/>
    <s v="De Smid"/>
    <x v="162"/>
    <s v="DONNE Leon"/>
    <s v="C"/>
  </r>
  <r>
    <x v="0"/>
    <s v="De Smid"/>
    <x v="163"/>
    <s v="GIELEN Daniël"/>
    <s v="D"/>
  </r>
  <r>
    <x v="0"/>
    <s v="De Smid"/>
    <x v="164"/>
    <s v="GOLSTEYN Joseph"/>
    <s v="D"/>
  </r>
  <r>
    <x v="0"/>
    <s v="De Smid"/>
    <x v="165"/>
    <s v="HENDRIX Denie"/>
    <s v="B"/>
  </r>
  <r>
    <x v="0"/>
    <s v="De Smid"/>
    <x v="166"/>
    <s v="JAME Jimmy"/>
    <s v="D"/>
  </r>
  <r>
    <x v="0"/>
    <s v="De Smid"/>
    <x v="167"/>
    <s v="JAME Jos"/>
    <s v="B"/>
  </r>
  <r>
    <x v="0"/>
    <s v="De Smid"/>
    <x v="168"/>
    <s v="KERKHOFS Robert"/>
    <s v="D"/>
  </r>
  <r>
    <x v="0"/>
    <s v="De Smid"/>
    <x v="169"/>
    <s v="SCHRIJVERS Lode"/>
    <s v="D"/>
  </r>
  <r>
    <x v="0"/>
    <s v="De Smid"/>
    <x v="170"/>
    <s v="SCHROOTEN Hendrick"/>
    <s v="D"/>
  </r>
  <r>
    <x v="0"/>
    <s v="De Smid"/>
    <x v="171"/>
    <s v="SNELLEN Jean"/>
    <s v="D"/>
  </r>
  <r>
    <x v="0"/>
    <s v="De Smid"/>
    <x v="172"/>
    <s v="VAN DEN OETELAAR Antoine"/>
    <s v="D"/>
  </r>
  <r>
    <x v="1"/>
    <s v="De Stamgasten"/>
    <x v="173"/>
    <s v="BIJLMAKERS Eric"/>
    <s v="A"/>
  </r>
  <r>
    <x v="1"/>
    <s v="De Stamgasten"/>
    <x v="174"/>
    <s v="DE WIT Eric"/>
    <s v="B"/>
  </r>
  <r>
    <x v="1"/>
    <s v="De Stamgasten"/>
    <x v="175"/>
    <s v="HANSSEN Harrie"/>
    <s v="B"/>
  </r>
  <r>
    <x v="1"/>
    <s v="De Stamgasten"/>
    <x v="176"/>
    <s v="KERKHOFS Roel"/>
    <s v="A"/>
  </r>
  <r>
    <x v="1"/>
    <s v="De Stamgasten"/>
    <x v="177"/>
    <s v="NOTEN Valentin"/>
    <s v="C"/>
  </r>
  <r>
    <x v="1"/>
    <s v="De Stamgasten"/>
    <x v="178"/>
    <s v="PEL Henk"/>
    <s v="B"/>
  </r>
  <r>
    <x v="1"/>
    <s v="De Stamgasten"/>
    <x v="179"/>
    <s v="SALMANS Mario"/>
    <s v="NA"/>
  </r>
  <r>
    <x v="1"/>
    <s v="De Stamgasten"/>
    <x v="180"/>
    <s v="VAESSEN William"/>
    <s v="NA"/>
  </r>
  <r>
    <x v="1"/>
    <s v="De Stamgasten"/>
    <x v="181"/>
    <s v="VERSLEEGERS Peter"/>
    <s v="A"/>
  </r>
  <r>
    <x v="1"/>
    <s v="De Stamgasten"/>
    <x v="182"/>
    <s v="NIESSEN Wilhelmus"/>
    <s v="NA"/>
  </r>
  <r>
    <x v="0"/>
    <s v="Ganzenbroek"/>
    <x v="183"/>
    <s v="ACHTEN Rudy"/>
    <s v="NA"/>
  </r>
  <r>
    <x v="0"/>
    <s v="Ganzenbroek"/>
    <x v="184"/>
    <s v="CREMERS Marc"/>
    <s v="D"/>
  </r>
  <r>
    <x v="0"/>
    <s v="Ganzenbroek"/>
    <x v="185"/>
    <s v="ELSEN Tom"/>
    <s v="NA"/>
  </r>
  <r>
    <x v="0"/>
    <s v="Ganzenbroek"/>
    <x v="186"/>
    <s v="FRESON Jerry"/>
    <s v="C"/>
  </r>
  <r>
    <x v="0"/>
    <s v="Ganzenbroek"/>
    <x v="187"/>
    <s v="FRESON Louis"/>
    <s v="D"/>
  </r>
  <r>
    <x v="0"/>
    <s v="Ganzenbroek"/>
    <x v="188"/>
    <s v="GULIX Ronny"/>
    <s v="D"/>
  </r>
  <r>
    <x v="0"/>
    <s v="Ganzenbroek"/>
    <x v="189"/>
    <s v="HOUBRECHTS Mario"/>
    <s v="NA"/>
  </r>
  <r>
    <x v="0"/>
    <s v="Ganzenbroek"/>
    <x v="190"/>
    <s v="RUBENS Rik"/>
    <s v="C"/>
  </r>
  <r>
    <x v="0"/>
    <s v="Ganzenbroek"/>
    <x v="191"/>
    <s v="SOUVEREYNS Carlo"/>
    <s v="NA"/>
  </r>
  <r>
    <x v="0"/>
    <s v="Ganzenbroek"/>
    <x v="192"/>
    <s v="VANDEGAER Han"/>
    <s v="D"/>
  </r>
  <r>
    <x v="0"/>
    <s v="Ganzenbroek"/>
    <x v="193"/>
    <s v="BOS Willy"/>
    <s v="NA"/>
  </r>
  <r>
    <x v="0"/>
    <s v="Hotel Bij Ford"/>
    <x v="194"/>
    <s v="GERAERTS Michel"/>
    <s v="C"/>
  </r>
  <r>
    <x v="0"/>
    <s v="Hotel Bij Ford"/>
    <x v="195"/>
    <s v="JANS Georges"/>
    <s v="NA"/>
  </r>
  <r>
    <x v="0"/>
    <s v="Hotel Bij Ford"/>
    <x v="196"/>
    <s v="JASPERS Freddy"/>
    <s v="C"/>
  </r>
  <r>
    <x v="0"/>
    <s v="Hotel Bij Ford"/>
    <x v="197"/>
    <s v="LIMPETTI Pietro"/>
    <s v="A"/>
  </r>
  <r>
    <x v="0"/>
    <s v="Hotel Bij Ford"/>
    <x v="198"/>
    <s v="MURONI Gesuino"/>
    <s v="D"/>
  </r>
  <r>
    <x v="0"/>
    <s v="Hotel Bij Ford"/>
    <x v="199"/>
    <s v="VANDECAETSBEEK Pascal"/>
    <s v="C"/>
  </r>
  <r>
    <x v="0"/>
    <s v="Hotel Bij Ford"/>
    <x v="200"/>
    <s v="VANDENHOLT Kenny"/>
    <s v="D"/>
  </r>
  <r>
    <x v="0"/>
    <s v="Hotel Bij Ford"/>
    <x v="201"/>
    <s v="VANLOFFELT Johan"/>
    <s v="NA"/>
  </r>
  <r>
    <x v="0"/>
    <s v="Hotel Bij Ford"/>
    <x v="202"/>
    <s v="STEVENS Eric"/>
    <s v="NA"/>
  </r>
  <r>
    <x v="0"/>
    <s v="Hotel Bij Ford"/>
    <x v="203"/>
    <s v="SCHEPERS Rudy"/>
    <s v="NS"/>
  </r>
  <r>
    <x v="0"/>
    <s v="Jan Hertog"/>
    <x v="204"/>
    <s v="BOONEN Albert"/>
    <s v="B"/>
  </r>
  <r>
    <x v="0"/>
    <s v="Jan Hertog"/>
    <x v="205"/>
    <s v="BRABANTS Hendrik"/>
    <s v="NA"/>
  </r>
  <r>
    <x v="0"/>
    <s v="Jan Hertog"/>
    <x v="206"/>
    <s v="FERTIG Andy"/>
    <s v="B"/>
  </r>
  <r>
    <x v="0"/>
    <s v="Jan Hertog"/>
    <x v="207"/>
    <s v="FRAUSSEN René"/>
    <s v="C"/>
  </r>
  <r>
    <x v="0"/>
    <s v="Jan Hertog"/>
    <x v="208"/>
    <s v="GIELEN Jean"/>
    <s v="B"/>
  </r>
  <r>
    <x v="0"/>
    <s v="Jan Hertog"/>
    <x v="209"/>
    <s v="GIJSEN Willy"/>
    <s v="C"/>
  </r>
  <r>
    <x v="0"/>
    <s v="Jan Hertog"/>
    <x v="210"/>
    <s v="HAERDEN Koen"/>
    <s v="NA"/>
  </r>
  <r>
    <x v="0"/>
    <s v="Jan Hertog"/>
    <x v="211"/>
    <s v="JEURISSEN Frank"/>
    <s v="C"/>
  </r>
  <r>
    <x v="0"/>
    <s v="Jan Hertog"/>
    <x v="212"/>
    <s v="MARTENS Jozef"/>
    <s v="B"/>
  </r>
  <r>
    <x v="0"/>
    <s v="Jan Hertog"/>
    <x v="213"/>
    <s v="MOISSON Rudy"/>
    <s v="D"/>
  </r>
  <r>
    <x v="0"/>
    <s v="Jan Hertog"/>
    <x v="214"/>
    <s v="ORTIZ Giovanni"/>
    <s v="C"/>
  </r>
  <r>
    <x v="0"/>
    <s v="Jan Hertog"/>
    <x v="215"/>
    <s v="PAREDIS Laurent"/>
    <s v="D"/>
  </r>
  <r>
    <x v="0"/>
    <s v="Jan Hertog"/>
    <x v="216"/>
    <s v="REENAERS Yves"/>
    <s v="D"/>
  </r>
  <r>
    <x v="0"/>
    <s v="Jan Hertog"/>
    <x v="217"/>
    <s v="TELEMANS Bernard"/>
    <s v="C"/>
  </r>
  <r>
    <x v="0"/>
    <s v="Jan Hertog"/>
    <x v="218"/>
    <s v="VANHELDEN Eddy"/>
    <s v="C"/>
  </r>
  <r>
    <x v="0"/>
    <s v="Jan Hertog"/>
    <x v="219"/>
    <s v="VANHELDEN Theo"/>
    <s v="C"/>
  </r>
  <r>
    <x v="0"/>
    <s v="Jan Hertog"/>
    <x v="220"/>
    <s v="VRANKEN Emiel"/>
    <s v="C"/>
  </r>
  <r>
    <x v="0"/>
    <s v="Jan Hertog"/>
    <x v="221"/>
    <s v="ZEGERS Evert"/>
    <s v="D"/>
  </r>
  <r>
    <x v="0"/>
    <s v="Jan Hertog"/>
    <x v="222"/>
    <s v="SCHUERMANS Patricia"/>
    <s v="ND"/>
  </r>
  <r>
    <x v="0"/>
    <s v="Kotem"/>
    <x v="223"/>
    <s v="BECKERS Jean"/>
    <s v="D"/>
  </r>
  <r>
    <x v="0"/>
    <s v="Kotem"/>
    <x v="224"/>
    <s v="BECKERS Mathy"/>
    <s v="B"/>
  </r>
  <r>
    <x v="0"/>
    <s v="Kotem"/>
    <x v="225"/>
    <s v="BECKERS Winand"/>
    <s v="D"/>
  </r>
  <r>
    <x v="0"/>
    <s v="Kotem"/>
    <x v="226"/>
    <s v="BOLLEN Lambert"/>
    <s v="C"/>
  </r>
  <r>
    <x v="0"/>
    <s v="Kotem"/>
    <x v="227"/>
    <s v="BONTEN Mathieu"/>
    <s v="C"/>
  </r>
  <r>
    <x v="0"/>
    <s v="Kotem"/>
    <x v="228"/>
    <s v="DREESEN Jozef"/>
    <s v="D"/>
  </r>
  <r>
    <x v="0"/>
    <s v="Kotem"/>
    <x v="229"/>
    <s v="LAMBRIGTS Albert"/>
    <s v="D"/>
  </r>
  <r>
    <x v="0"/>
    <s v="Kotem"/>
    <x v="230"/>
    <s v="SORRENTINO Domenico"/>
    <s v="C"/>
  </r>
  <r>
    <x v="0"/>
    <s v="Kotem"/>
    <x v="231"/>
    <s v="VAN ROOST Davy"/>
    <s v="C"/>
  </r>
  <r>
    <x v="1"/>
    <s v="Montfort"/>
    <x v="232"/>
    <s v="DE ROEPER Antoon"/>
    <s v="B"/>
  </r>
  <r>
    <x v="1"/>
    <s v="Montfort"/>
    <x v="233"/>
    <s v="GEHLEN Maurice"/>
    <s v="A"/>
  </r>
  <r>
    <x v="1"/>
    <s v="Montfort"/>
    <x v="234"/>
    <s v="HEUTS Rob"/>
    <s v="C"/>
  </r>
  <r>
    <x v="1"/>
    <s v="Montfort"/>
    <x v="235"/>
    <s v="LAUGS Geert"/>
    <s v="A"/>
  </r>
  <r>
    <x v="1"/>
    <s v="Montfort"/>
    <x v="236"/>
    <s v="VAN THOOR Frans"/>
    <s v="C"/>
  </r>
  <r>
    <x v="1"/>
    <s v="Montfort"/>
    <x v="237"/>
    <s v="VAN THOOR Ron"/>
    <s v="C"/>
  </r>
  <r>
    <x v="1"/>
    <s v="Montfort"/>
    <x v="238"/>
    <s v="WOLTERS Antoon"/>
    <s v="C"/>
  </r>
  <r>
    <x v="1"/>
    <s v="Montfort"/>
    <x v="239"/>
    <s v="WRONIEWICZ Patrick"/>
    <s v="A"/>
  </r>
  <r>
    <x v="0"/>
    <s v="Onder Ons"/>
    <x v="240"/>
    <s v="BALDI Marcello"/>
    <s v="C"/>
  </r>
  <r>
    <x v="0"/>
    <s v="Onder Ons"/>
    <x v="241"/>
    <s v="CAUBERGH Henri"/>
    <s v="C"/>
  </r>
  <r>
    <x v="0"/>
    <s v="Onder Ons"/>
    <x v="242"/>
    <s v="COLLADET Giancarlo"/>
    <s v="B"/>
  </r>
  <r>
    <x v="0"/>
    <s v="Onder Ons"/>
    <x v="243"/>
    <s v="CRUZ ACUNA Jose"/>
    <s v="D"/>
  </r>
  <r>
    <x v="0"/>
    <s v="Onder Ons"/>
    <x v="244"/>
    <s v="FONTANA Rocco"/>
    <s v="C"/>
  </r>
  <r>
    <x v="0"/>
    <s v="Onder Ons"/>
    <x v="245"/>
    <s v="JACOBS Piet"/>
    <s v="C"/>
  </r>
  <r>
    <x v="0"/>
    <s v="Onder Ons"/>
    <x v="246"/>
    <s v="KALAY Naci"/>
    <s v="B"/>
  </r>
  <r>
    <x v="0"/>
    <s v="Onder Ons"/>
    <x v="247"/>
    <s v="LICATA Angelo"/>
    <s v="NA"/>
  </r>
  <r>
    <x v="0"/>
    <s v="Onder Ons"/>
    <x v="248"/>
    <s v="LIEBEN Jos Paul"/>
    <s v="D"/>
  </r>
  <r>
    <x v="0"/>
    <s v="Onder Ons"/>
    <x v="249"/>
    <s v="MEIER Andreas"/>
    <s v="B"/>
  </r>
  <r>
    <x v="0"/>
    <s v="Onder Ons"/>
    <x v="250"/>
    <s v="PANNEMANS Patrick"/>
    <s v="C"/>
  </r>
  <r>
    <x v="0"/>
    <s v="Onder Ons"/>
    <x v="251"/>
    <s v="PERCIANTE Guido"/>
    <s v="C"/>
  </r>
  <r>
    <x v="0"/>
    <s v="Onder Ons"/>
    <x v="252"/>
    <s v="PERCIANTE Vincenzo"/>
    <s v="C"/>
  </r>
  <r>
    <x v="0"/>
    <s v="Onder Ons"/>
    <x v="253"/>
    <s v="SAJDL Jozef"/>
    <s v="D"/>
  </r>
  <r>
    <x v="0"/>
    <s v="Onder Ons"/>
    <x v="254"/>
    <s v="SNIJKERS Ludo"/>
    <s v="D"/>
  </r>
  <r>
    <x v="0"/>
    <s v="Onder Ons"/>
    <x v="255"/>
    <s v="VAN GESTEL Ronny"/>
    <s v="C"/>
  </r>
  <r>
    <x v="0"/>
    <s v="Onder Ons"/>
    <x v="256"/>
    <s v="WELKENHUYSEN Godfried"/>
    <s v="D"/>
  </r>
  <r>
    <x v="0"/>
    <s v="Onder Ons"/>
    <x v="257"/>
    <s v="WIRIX Raymond"/>
    <s v="C"/>
  </r>
  <r>
    <x v="0"/>
    <s v="Onder Ons"/>
    <x v="258"/>
    <s v="INGLIMA Carmelo"/>
    <s v="NA"/>
  </r>
  <r>
    <x v="0"/>
    <s v="Onder Ons"/>
    <x v="259"/>
    <s v="IGLIMA Calogero"/>
    <s v="NA"/>
  </r>
  <r>
    <x v="0"/>
    <s v="Onder Ons"/>
    <x v="260"/>
    <s v="ADAMOPOULOS Michail"/>
    <s v="NA"/>
  </r>
  <r>
    <x v="0"/>
    <s v="Play Ball"/>
    <x v="261"/>
    <s v="BROOS Johan"/>
    <s v="C"/>
  </r>
  <r>
    <x v="0"/>
    <s v="Play Ball"/>
    <x v="262"/>
    <s v="BUEKERS Kris"/>
    <s v="C"/>
  </r>
  <r>
    <x v="0"/>
    <s v="Play Ball"/>
    <x v="263"/>
    <s v="LAMBRICHTS Baudewijn Joseph"/>
    <s v="B"/>
  </r>
  <r>
    <x v="0"/>
    <s v="Play Ball"/>
    <x v="264"/>
    <s v="LAMBRICHTS Jos"/>
    <s v="D"/>
  </r>
  <r>
    <x v="0"/>
    <s v="Play Ball"/>
    <x v="265"/>
    <s v="LIEBEN Freddy"/>
    <s v="C"/>
  </r>
  <r>
    <x v="0"/>
    <s v="Play Ball"/>
    <x v="266"/>
    <s v="SCHEPERS Rudi"/>
    <s v="D"/>
  </r>
  <r>
    <x v="0"/>
    <s v="Play Ball"/>
    <x v="267"/>
    <s v="SCHUERMANS Johny Albert"/>
    <s v="C"/>
  </r>
  <r>
    <x v="0"/>
    <s v="Play Ball"/>
    <x v="268"/>
    <s v="SCHUERMANS Theo"/>
    <s v="D"/>
  </r>
  <r>
    <x v="0"/>
    <s v="Play Ball"/>
    <x v="269"/>
    <s v="SURINX Luc"/>
    <s v="B"/>
  </r>
  <r>
    <x v="0"/>
    <s v="Play Ball"/>
    <x v="270"/>
    <s v="GULDENTOPS Willy"/>
    <s v="NA"/>
  </r>
  <r>
    <x v="0"/>
    <s v="Play Ball"/>
    <x v="271"/>
    <s v="GERITS Frank"/>
    <s v="NA"/>
  </r>
  <r>
    <x v="0"/>
    <s v="Ponderoza"/>
    <x v="272"/>
    <s v="BELIEN Kristof"/>
    <s v="D"/>
  </r>
  <r>
    <x v="0"/>
    <s v="Ponderoza"/>
    <x v="273"/>
    <s v="BORRENBERGHS Dennis"/>
    <s v="C"/>
  </r>
  <r>
    <x v="0"/>
    <s v="Ponderoza"/>
    <x v="274"/>
    <s v="BOSMANS Leon"/>
    <s v="D"/>
  </r>
  <r>
    <x v="0"/>
    <s v="Ponderoza"/>
    <x v="275"/>
    <s v="BOSMANS MartIn"/>
    <s v="D"/>
  </r>
  <r>
    <x v="0"/>
    <s v="Ponderoza"/>
    <x v="276"/>
    <s v="BOSMANS yanick"/>
    <s v="D"/>
  </r>
  <r>
    <x v="0"/>
    <s v="Ponderoza"/>
    <x v="277"/>
    <s v="BROEKHOVEN Nico"/>
    <s v="C"/>
  </r>
  <r>
    <x v="0"/>
    <s v="Ponderoza"/>
    <x v="278"/>
    <s v="BRUSTEN Henri"/>
    <s v="D"/>
  </r>
  <r>
    <x v="0"/>
    <s v="Ponderoza"/>
    <x v="279"/>
    <s v="CASTERS Kenny"/>
    <s v="D"/>
  </r>
  <r>
    <x v="1"/>
    <s v="Ponderoza"/>
    <x v="280"/>
    <s v="CLAES Kris"/>
    <s v="A"/>
  </r>
  <r>
    <x v="1"/>
    <s v="Ponderoza"/>
    <x v="281"/>
    <s v="CLAESSENS Cathy"/>
    <s v="C"/>
  </r>
  <r>
    <x v="0"/>
    <s v="Ponderoza"/>
    <x v="282"/>
    <s v="CLAESSENS Nancy"/>
    <s v="A"/>
  </r>
  <r>
    <x v="1"/>
    <s v="Ponderoza"/>
    <x v="283"/>
    <s v="DAAMEN Jaak"/>
    <s v="A"/>
  </r>
  <r>
    <x v="0"/>
    <s v="Ponderoza"/>
    <x v="284"/>
    <s v="DEELKENS Jean"/>
    <s v="D"/>
  </r>
  <r>
    <x v="1"/>
    <s v="Ponderoza"/>
    <x v="285"/>
    <s v="DILLEN Ivo"/>
    <s v="D"/>
  </r>
  <r>
    <x v="0"/>
    <s v="Ponderoza"/>
    <x v="286"/>
    <s v="DRIJKONINGEN Stef"/>
    <s v="D"/>
  </r>
  <r>
    <x v="0"/>
    <s v="Ponderoza"/>
    <x v="287"/>
    <s v="HENDRIKX Robin"/>
    <s v="D"/>
  </r>
  <r>
    <x v="0"/>
    <s v="Ponderoza"/>
    <x v="288"/>
    <s v="JAME Jerry"/>
    <s v="C"/>
  </r>
  <r>
    <x v="0"/>
    <s v="Ponderoza"/>
    <x v="289"/>
    <s v="JANSSENS Dirk"/>
    <s v="C"/>
  </r>
  <r>
    <x v="0"/>
    <s v="Ponderoza"/>
    <x v="290"/>
    <s v="KOVACS Bart"/>
    <s v="C"/>
  </r>
  <r>
    <x v="0"/>
    <s v="Ponderoza"/>
    <x v="291"/>
    <s v="LEENEN Daan"/>
    <s v="D"/>
  </r>
  <r>
    <x v="0"/>
    <s v="Ponderoza"/>
    <x v="292"/>
    <s v="LEHMANN Dimitri"/>
    <s v="D"/>
  </r>
  <r>
    <x v="0"/>
    <s v="Ponderoza"/>
    <x v="293"/>
    <s v="MAENEN Kristof"/>
    <s v="D"/>
  </r>
  <r>
    <x v="1"/>
    <s v="Ponderoza"/>
    <x v="294"/>
    <s v="MEEKELS Tim"/>
    <s v="NA"/>
  </r>
  <r>
    <x v="1"/>
    <s v="Ponderoza"/>
    <x v="295"/>
    <s v="MOORS Johan"/>
    <s v="A"/>
  </r>
  <r>
    <x v="0"/>
    <s v="Ponderoza"/>
    <x v="296"/>
    <s v="NEYENS Dries"/>
    <s v="NA"/>
  </r>
  <r>
    <x v="1"/>
    <s v="Ponderoza"/>
    <x v="297"/>
    <s v="NOUKENS Ronny"/>
    <s v="NA"/>
  </r>
  <r>
    <x v="0"/>
    <s v="Ponderoza"/>
    <x v="298"/>
    <s v="PEX Maria"/>
    <s v="D"/>
  </r>
  <r>
    <x v="0"/>
    <s v="Ponderoza"/>
    <x v="299"/>
    <s v="REYNDERS Joannes"/>
    <s v="NA"/>
  </r>
  <r>
    <x v="0"/>
    <s v="Ponderoza"/>
    <x v="300"/>
    <s v="ROEX Mathieu"/>
    <s v="B"/>
  </r>
  <r>
    <x v="1"/>
    <s v="Ponderoza"/>
    <x v="301"/>
    <s v="SCHROOTEN Carlo"/>
    <s v="A"/>
  </r>
  <r>
    <x v="1"/>
    <s v="Ponderoza"/>
    <x v="302"/>
    <s v="SCHROOTEN Pascal"/>
    <s v="B"/>
  </r>
  <r>
    <x v="0"/>
    <s v="Ponderoza"/>
    <x v="303"/>
    <s v="SCUTTENAIRE Alain"/>
    <s v="C"/>
  </r>
  <r>
    <x v="0"/>
    <s v="Ponderoza"/>
    <x v="304"/>
    <s v="SEVERIJNS Ernest"/>
    <s v="D"/>
  </r>
  <r>
    <x v="0"/>
    <s v="Ponderoza"/>
    <x v="305"/>
    <s v="STIENERS Robert"/>
    <s v="D"/>
  </r>
  <r>
    <x v="0"/>
    <s v="Ponderoza"/>
    <x v="306"/>
    <s v="THIELENS Lennert"/>
    <s v="NA"/>
  </r>
  <r>
    <x v="1"/>
    <s v="Ponderoza"/>
    <x v="307"/>
    <s v="THIELENS Theo"/>
    <s v="B"/>
  </r>
  <r>
    <x v="0"/>
    <s v="Ponderoza"/>
    <x v="308"/>
    <s v="VANDEWAL Renier"/>
    <s v="D"/>
  </r>
  <r>
    <x v="1"/>
    <s v="Ponderoza"/>
    <x v="309"/>
    <s v="VANHEESWIJCK Kyrian"/>
    <s v="B"/>
  </r>
  <r>
    <x v="1"/>
    <s v="Ponderoza"/>
    <x v="310"/>
    <s v="VANSTEENBEECK Chris"/>
    <s v="B"/>
  </r>
  <r>
    <x v="0"/>
    <s v="Ponderoza"/>
    <x v="311"/>
    <s v="VERCAUTEREN Walter"/>
    <s v="C"/>
  </r>
  <r>
    <x v="0"/>
    <s v="Ponderoza"/>
    <x v="312"/>
    <s v="VRINSSEN Bert"/>
    <s v="NA"/>
  </r>
  <r>
    <x v="0"/>
    <s v="Ponderoza"/>
    <x v="313"/>
    <s v="HETZHEIM Sebastiaan"/>
    <s v="NA"/>
  </r>
  <r>
    <x v="0"/>
    <s v="Ponderoza"/>
    <x v="314"/>
    <s v="CROIMANS Thomas"/>
    <s v="NA"/>
  </r>
  <r>
    <x v="0"/>
    <s v="Ponderoza"/>
    <x v="315"/>
    <s v="SCUDELLER Dario"/>
    <s v="NA"/>
  </r>
  <r>
    <x v="1"/>
    <s v="Relax"/>
    <x v="316"/>
    <s v="CORSTJENS Henri"/>
    <s v="A"/>
  </r>
  <r>
    <x v="1"/>
    <s v="Relax"/>
    <x v="317"/>
    <s v="DRIJKONINGEN Jozef"/>
    <s v="B"/>
  </r>
  <r>
    <x v="1"/>
    <s v="Relax"/>
    <x v="318"/>
    <s v="HENSEN Geert"/>
    <s v="A"/>
  </r>
  <r>
    <x v="1"/>
    <s v="Relax"/>
    <x v="319"/>
    <s v="JEHAES Johan"/>
    <s v="NA"/>
  </r>
  <r>
    <x v="1"/>
    <s v="Relax"/>
    <x v="320"/>
    <s v="LEMMENS Marc"/>
    <s v="A"/>
  </r>
  <r>
    <x v="1"/>
    <s v="Relax"/>
    <x v="321"/>
    <s v="SMETS Raymond"/>
    <s v="B"/>
  </r>
  <r>
    <x v="1"/>
    <s v="Relax"/>
    <x v="322"/>
    <s v="VAN DEN HEUVEL Alex"/>
    <s v="B"/>
  </r>
  <r>
    <x v="1"/>
    <s v="Relax"/>
    <x v="323"/>
    <s v="VAN WEGBERG Bas"/>
    <s v="B"/>
  </r>
  <r>
    <x v="1"/>
    <s v="Relax"/>
    <x v="324"/>
    <s v="VANDEWINKEL Jack"/>
    <s v="B"/>
  </r>
  <r>
    <x v="1"/>
    <s v="Relax"/>
    <x v="325"/>
    <s v="DE CEULAER Richard"/>
    <s v="C"/>
  </r>
  <r>
    <x v="1"/>
    <s v="Roes Boys"/>
    <x v="326"/>
    <s v="COLAERS Mathieu"/>
    <s v="C"/>
  </r>
  <r>
    <x v="1"/>
    <s v="Roes Boys"/>
    <x v="327"/>
    <s v="CREEMERS Geert"/>
    <s v="B"/>
  </r>
  <r>
    <x v="1"/>
    <s v="Roes Boys"/>
    <x v="328"/>
    <s v="CREEMERS Michel"/>
    <s v="B"/>
  </r>
  <r>
    <x v="1"/>
    <s v="Roes Boys"/>
    <x v="329"/>
    <s v="CREMERS Jaak"/>
    <s v="C"/>
  </r>
  <r>
    <x v="1"/>
    <s v="Roes Boys"/>
    <x v="330"/>
    <s v="DEGROS Johan"/>
    <s v="B"/>
  </r>
  <r>
    <x v="1"/>
    <s v="Roes Boys"/>
    <x v="331"/>
    <s v="DRYKONINGEN Erik"/>
    <s v="C"/>
  </r>
  <r>
    <x v="0"/>
    <s v="Roes Boys"/>
    <x v="332"/>
    <s v="GABRIELS Roger"/>
    <s v="C"/>
  </r>
  <r>
    <x v="1"/>
    <s v="Roes Boys"/>
    <x v="333"/>
    <s v="VALKENBORGH Hendrik"/>
    <s v="C"/>
  </r>
  <r>
    <x v="0"/>
    <s v="Roes Boys"/>
    <x v="334"/>
    <s v="VANDEBOSCH Sarah"/>
    <s v="NA"/>
  </r>
  <r>
    <x v="0"/>
    <s v="Sport 2001"/>
    <x v="335"/>
    <s v="AENDEKERK Michel"/>
    <s v="D"/>
  </r>
  <r>
    <x v="0"/>
    <s v="Sport 2001"/>
    <x v="336"/>
    <s v="COPERMANS Bram"/>
    <s v="D"/>
  </r>
  <r>
    <x v="0"/>
    <s v="Sport 2001"/>
    <x v="337"/>
    <s v="CORSTJENS Jaak"/>
    <s v="C"/>
  </r>
  <r>
    <x v="0"/>
    <s v="Sport 2001"/>
    <x v="338"/>
    <s v="DRIESSEN Jos"/>
    <s v="D"/>
  </r>
  <r>
    <x v="0"/>
    <s v="Sport 2001"/>
    <x v="339"/>
    <s v="FRANKEN Stefan"/>
    <s v="C"/>
  </r>
  <r>
    <x v="0"/>
    <s v="Sport 2001"/>
    <x v="340"/>
    <s v="GOYENS Marc"/>
    <s v="B"/>
  </r>
  <r>
    <x v="0"/>
    <s v="Sport 2001"/>
    <x v="341"/>
    <s v="JILESEN Louis"/>
    <s v="D"/>
  </r>
  <r>
    <x v="0"/>
    <s v="Sport 2001"/>
    <x v="342"/>
    <s v="NIES Leonardus"/>
    <s v="C"/>
  </r>
  <r>
    <x v="0"/>
    <s v="Sport 2001"/>
    <x v="343"/>
    <s v="NIVELLE Koen"/>
    <s v="B"/>
  </r>
  <r>
    <x v="0"/>
    <s v="Sport 2001"/>
    <x v="344"/>
    <s v="PEERLINGS Hugo"/>
    <s v="C"/>
  </r>
  <r>
    <x v="0"/>
    <s v="Sport 2001"/>
    <x v="345"/>
    <s v="PHILIPPENS Erik Leo"/>
    <s v="NA"/>
  </r>
  <r>
    <x v="0"/>
    <s v="Sport 2001"/>
    <x v="346"/>
    <s v="QUIX Theo"/>
    <s v="C"/>
  </r>
  <r>
    <x v="0"/>
    <s v="Sport 2001"/>
    <x v="347"/>
    <s v="SCHAEKERS Jean"/>
    <s v="D"/>
  </r>
  <r>
    <x v="0"/>
    <s v="Sport 2001"/>
    <x v="348"/>
    <s v="SEGERS Lambert"/>
    <s v="D"/>
  </r>
  <r>
    <x v="0"/>
    <s v="Sport 2001"/>
    <x v="349"/>
    <s v="STULTJENS Martinus"/>
    <s v="D"/>
  </r>
  <r>
    <x v="0"/>
    <s v="Sport 2001"/>
    <x v="350"/>
    <s v="THEYBERS Harie"/>
    <s v="C"/>
  </r>
  <r>
    <x v="0"/>
    <s v="SV Zolder"/>
    <x v="351"/>
    <s v="AKKERMANS Patrick"/>
    <s v="NA"/>
  </r>
  <r>
    <x v="0"/>
    <s v="SV Zolder"/>
    <x v="352"/>
    <s v="ALBERGHS Raymond"/>
    <s v="B"/>
  </r>
  <r>
    <x v="0"/>
    <s v="SV Zolder"/>
    <x v="353"/>
    <s v="AMANAVICZIUS Vitantas"/>
    <s v="A"/>
  </r>
  <r>
    <x v="0"/>
    <s v="SV Zolder"/>
    <x v="354"/>
    <s v="AYDOGAN Ercan"/>
    <s v="D"/>
  </r>
  <r>
    <x v="0"/>
    <s v="SV Zolder"/>
    <x v="355"/>
    <s v="CLAES Michaël"/>
    <s v="C"/>
  </r>
  <r>
    <x v="0"/>
    <s v="SV Zolder"/>
    <x v="356"/>
    <s v="CLAES Ronny"/>
    <s v="B"/>
  </r>
  <r>
    <x v="0"/>
    <s v="SV Zolder"/>
    <x v="357"/>
    <s v="COENEN Johan"/>
    <s v="NA"/>
  </r>
  <r>
    <x v="0"/>
    <s v="SV Zolder"/>
    <x v="358"/>
    <s v="COLLETTE Jean-Marie"/>
    <s v="B"/>
  </r>
  <r>
    <x v="0"/>
    <s v="SV Zolder"/>
    <x v="359"/>
    <s v="DAEMS Bart"/>
    <s v="D"/>
  </r>
  <r>
    <x v="0"/>
    <s v="SV Zolder"/>
    <x v="360"/>
    <s v="DANIELS Peter"/>
    <s v="D"/>
  </r>
  <r>
    <x v="0"/>
    <s v="SV Zolder"/>
    <x v="361"/>
    <s v="DE GROOTE Frank"/>
    <s v="C"/>
  </r>
  <r>
    <x v="0"/>
    <s v="SV Zolder"/>
    <x v="362"/>
    <s v="DEMEER David"/>
    <s v="C"/>
  </r>
  <r>
    <x v="0"/>
    <s v="SV Zolder"/>
    <x v="363"/>
    <s v="DIERCKX Patricia"/>
    <s v="D"/>
  </r>
  <r>
    <x v="0"/>
    <s v="SV Zolder"/>
    <x v="364"/>
    <s v="DONKERS Bruno"/>
    <s v="D"/>
  </r>
  <r>
    <x v="0"/>
    <s v="SV Zolder"/>
    <x v="365"/>
    <s v="DULLERS Joeri"/>
    <s v="NA"/>
  </r>
  <r>
    <x v="0"/>
    <s v="SV Zolder"/>
    <x v="366"/>
    <s v="DUYSSENS Steven"/>
    <s v="C"/>
  </r>
  <r>
    <x v="0"/>
    <s v="SV Zolder"/>
    <x v="367"/>
    <s v="GAILLAERT Kevin"/>
    <s v="C"/>
  </r>
  <r>
    <x v="0"/>
    <s v="SV Zolder"/>
    <x v="368"/>
    <s v="GAILLAERT Marc"/>
    <s v="D"/>
  </r>
  <r>
    <x v="0"/>
    <s v="SV Zolder"/>
    <x v="369"/>
    <s v="GERITS Brian"/>
    <s v="A"/>
  </r>
  <r>
    <x v="0"/>
    <s v="SV Zolder"/>
    <x v="370"/>
    <s v="GERITS Guido"/>
    <s v="B"/>
  </r>
  <r>
    <x v="0"/>
    <s v="SV Zolder"/>
    <x v="371"/>
    <s v="GERITS Jimmy"/>
    <s v="B"/>
  </r>
  <r>
    <x v="0"/>
    <s v="SV Zolder"/>
    <x v="372"/>
    <s v="GOFFINGHS Michael"/>
    <s v="C"/>
  </r>
  <r>
    <x v="0"/>
    <s v="SV Zolder"/>
    <x v="373"/>
    <s v="HELSEN Robin"/>
    <s v="C"/>
  </r>
  <r>
    <x v="0"/>
    <s v="SV Zolder"/>
    <x v="374"/>
    <s v="HERMANS Dimitri"/>
    <s v="C"/>
  </r>
  <r>
    <x v="0"/>
    <s v="SV Zolder"/>
    <x v="375"/>
    <s v="JAEMERS Willy"/>
    <s v="C"/>
  </r>
  <r>
    <x v="0"/>
    <s v="SV Zolder"/>
    <x v="376"/>
    <s v="KERKHOFS Eddy"/>
    <s v="D"/>
  </r>
  <r>
    <x v="0"/>
    <s v="SV Zolder"/>
    <x v="377"/>
    <s v="KERKHOFS Kevin"/>
    <s v="C"/>
  </r>
  <r>
    <x v="0"/>
    <s v="SV Zolder"/>
    <x v="378"/>
    <s v="KESTERS Roger"/>
    <s v="C"/>
  </r>
  <r>
    <x v="0"/>
    <s v="SV Zolder"/>
    <x v="379"/>
    <s v="LUTS Mitch"/>
    <s v="C"/>
  </r>
  <r>
    <x v="0"/>
    <s v="SV Zolder"/>
    <x v="380"/>
    <s v="NASSEN Yvo"/>
    <s v="B"/>
  </r>
  <r>
    <x v="0"/>
    <s v="SV Zolder"/>
    <x v="381"/>
    <s v="PUT Jeroen"/>
    <s v="D"/>
  </r>
  <r>
    <x v="0"/>
    <s v="SV Zolder"/>
    <x v="382"/>
    <s v="PUT Marc"/>
    <s v="B"/>
  </r>
  <r>
    <x v="0"/>
    <s v="SV Zolder"/>
    <x v="383"/>
    <s v="PUT Ronny"/>
    <s v="A"/>
  </r>
  <r>
    <x v="0"/>
    <s v="SV Zolder"/>
    <x v="384"/>
    <s v="RAYEN Kenny"/>
    <s v="B"/>
  </r>
  <r>
    <x v="0"/>
    <s v="SV Zolder"/>
    <x v="385"/>
    <s v="REYCKERS Eddy"/>
    <s v="C"/>
  </r>
  <r>
    <x v="0"/>
    <s v="SV Zolder"/>
    <x v="386"/>
    <s v="RIZZUT Guido"/>
    <s v="NA"/>
  </r>
  <r>
    <x v="0"/>
    <s v="SV Zolder"/>
    <x v="387"/>
    <s v="SCHUERMANS Dimitri"/>
    <s v="C"/>
  </r>
  <r>
    <x v="0"/>
    <s v="SV Zolder"/>
    <x v="388"/>
    <s v="SEMPELS Tony"/>
    <s v="C"/>
  </r>
  <r>
    <x v="0"/>
    <s v="SV Zolder"/>
    <x v="389"/>
    <s v="SINDY Erna"/>
    <s v="NA"/>
  </r>
  <r>
    <x v="0"/>
    <s v="SV Zolder"/>
    <x v="390"/>
    <s v="STOCKMANS Marc"/>
    <s v="C"/>
  </r>
  <r>
    <x v="0"/>
    <s v="SV Zolder"/>
    <x v="391"/>
    <s v="VAN DE VOORDE David"/>
    <s v="NA"/>
  </r>
  <r>
    <x v="0"/>
    <s v="SV Zolder"/>
    <x v="392"/>
    <s v="VAN DER SANDEN Jo"/>
    <s v="D"/>
  </r>
  <r>
    <x v="0"/>
    <s v="SV Zolder"/>
    <x v="393"/>
    <s v="VANDEPUT Patrick"/>
    <s v="D"/>
  </r>
  <r>
    <x v="0"/>
    <s v="SV Zolder"/>
    <x v="394"/>
    <s v="VANGENEUGDEN Dimitri"/>
    <s v="C"/>
  </r>
  <r>
    <x v="0"/>
    <s v="SV Zolder"/>
    <x v="395"/>
    <s v="VERHEYEN Dirk"/>
    <s v="NA"/>
  </r>
  <r>
    <x v="0"/>
    <s v="SV Zolder"/>
    <x v="396"/>
    <s v="VERHEYEN Peter"/>
    <s v="NA"/>
  </r>
  <r>
    <x v="0"/>
    <s v="SV Zolder"/>
    <x v="397"/>
    <s v="VERRECKT Patrick"/>
    <s v="C"/>
  </r>
  <r>
    <x v="0"/>
    <s v="SV Zolder"/>
    <x v="398"/>
    <s v="VINGERHOED André"/>
    <s v="C"/>
  </r>
  <r>
    <x v="0"/>
    <s v="SV Zolder"/>
    <x v="399"/>
    <s v="VINGERHOED Ronny"/>
    <s v="C"/>
  </r>
  <r>
    <x v="0"/>
    <s v="SV Zolder"/>
    <x v="400"/>
    <s v="WENDRICKX Patrick"/>
    <s v="B"/>
  </r>
  <r>
    <x v="0"/>
    <s v="SV Zolder"/>
    <x v="401"/>
    <s v="WIJNANTS Gunter"/>
    <s v="B"/>
  </r>
  <r>
    <x v="0"/>
    <s v="SV Zolder"/>
    <x v="402"/>
    <s v="WILLEMS Dirk"/>
    <s v="C"/>
  </r>
  <r>
    <x v="0"/>
    <s v="SV Zolder"/>
    <x v="403"/>
    <s v="WILLEMS Ferdi"/>
    <s v="NA"/>
  </r>
  <r>
    <x v="0"/>
    <s v="SV Zolder"/>
    <x v="404"/>
    <s v="WILLEMS Marc"/>
    <s v="C"/>
  </r>
  <r>
    <x v="0"/>
    <s v="SV Zolder"/>
    <x v="405"/>
    <s v="WISSELS Patrick"/>
    <s v="C"/>
  </r>
  <r>
    <x v="0"/>
    <s v="SV Zolder"/>
    <x v="406"/>
    <s v="WOUTERS Paul"/>
    <s v="NA"/>
  </r>
  <r>
    <x v="0"/>
    <s v="SV Zolder"/>
    <x v="407"/>
    <s v="VINGERHOED David"/>
    <s v="B"/>
  </r>
  <r>
    <x v="0"/>
    <s v="SV Zolder"/>
    <x v="408"/>
    <s v="DEWALLEF Dany"/>
    <s v="NA"/>
  </r>
  <r>
    <x v="0"/>
    <s v="SV Zolder"/>
    <x v="409"/>
    <s v="MEERS Marc"/>
    <s v="NA"/>
  </r>
  <r>
    <x v="0"/>
    <s v="SV Zolder"/>
    <x v="410"/>
    <s v="GERITS Kiomi"/>
    <s v="ND"/>
  </r>
  <r>
    <x v="0"/>
    <s v="SV Zolder"/>
    <x v="411"/>
    <s v="HERMANS Jenny"/>
    <s v="NA"/>
  </r>
  <r>
    <x v="0"/>
    <s v="'T Karraet"/>
    <x v="412"/>
    <s v="BAETEN Marinus"/>
    <s v="B"/>
  </r>
  <r>
    <x v="0"/>
    <s v="'T Karraet"/>
    <x v="413"/>
    <s v="BOURS Enrico"/>
    <s v="NA"/>
  </r>
  <r>
    <x v="0"/>
    <s v="'T Karraet"/>
    <x v="414"/>
    <s v="BRABANTS Camiel"/>
    <s v="D"/>
  </r>
  <r>
    <x v="0"/>
    <s v="'T Karraet"/>
    <x v="415"/>
    <s v="BRABANTS Patrick"/>
    <s v="B"/>
  </r>
  <r>
    <x v="0"/>
    <s v="'T Karraet"/>
    <x v="416"/>
    <s v="BRABANTS Paul"/>
    <s v="B"/>
  </r>
  <r>
    <x v="0"/>
    <s v="'T Karraet"/>
    <x v="417"/>
    <s v="BRABANTS Ward"/>
    <s v="C"/>
  </r>
  <r>
    <x v="0"/>
    <s v="'T Karraet"/>
    <x v="418"/>
    <s v="DALCERO Michaël"/>
    <s v="D"/>
  </r>
  <r>
    <x v="0"/>
    <s v="'T Karraet"/>
    <x v="419"/>
    <s v="DERHAEG Martin"/>
    <s v="A"/>
  </r>
  <r>
    <x v="1"/>
    <s v="'T Karraet"/>
    <x v="420"/>
    <s v="FABRIJ Luc"/>
    <s v="A"/>
  </r>
  <r>
    <x v="0"/>
    <s v="'T Karraet"/>
    <x v="421"/>
    <s v="FABRY Patrick"/>
    <s v="B"/>
  </r>
  <r>
    <x v="1"/>
    <s v="'T Karraet"/>
    <x v="422"/>
    <s v="HELLINGS Mathy"/>
    <s v="B"/>
  </r>
  <r>
    <x v="0"/>
    <s v="'T Karraet"/>
    <x v="423"/>
    <s v="HEYMANS Nele"/>
    <s v="NA"/>
  </r>
  <r>
    <x v="0"/>
    <s v="'T Karraet"/>
    <x v="424"/>
    <s v="HEYMANS Nobert"/>
    <s v="D"/>
  </r>
  <r>
    <x v="0"/>
    <s v="'T Karraet"/>
    <x v="425"/>
    <s v="JACOBS Don"/>
    <s v="B"/>
  </r>
  <r>
    <x v="0"/>
    <s v="'T Karraet"/>
    <x v="426"/>
    <s v="JEURISSEN Karen"/>
    <s v="NA"/>
  </r>
  <r>
    <x v="0"/>
    <s v="'T Karraet"/>
    <x v="427"/>
    <s v="KENIS Henri"/>
    <s v="B"/>
  </r>
  <r>
    <x v="0"/>
    <s v="'T Karraet"/>
    <x v="428"/>
    <s v="KEYMIS André"/>
    <s v="D"/>
  </r>
  <r>
    <x v="1"/>
    <s v="'T Karraet"/>
    <x v="429"/>
    <s v="MARTENS Gilbert"/>
    <s v="A"/>
  </r>
  <r>
    <x v="1"/>
    <s v="'T Karraet"/>
    <x v="430"/>
    <s v="MERTENS Jordy"/>
    <s v="C"/>
  </r>
  <r>
    <x v="0"/>
    <s v="'T Karraet"/>
    <x v="431"/>
    <s v="MERTENS Rudy"/>
    <s v="C"/>
  </r>
  <r>
    <x v="1"/>
    <s v="'T Karraet"/>
    <x v="432"/>
    <s v="REYNDERS Danny"/>
    <s v="B"/>
  </r>
  <r>
    <x v="1"/>
    <s v="'T Karraet"/>
    <x v="433"/>
    <s v="ROSMARINO Angelo"/>
    <s v="A"/>
  </r>
  <r>
    <x v="0"/>
    <s v="'T Karraet"/>
    <x v="434"/>
    <s v="ROSMARINO Raffaele"/>
    <s v="B"/>
  </r>
  <r>
    <x v="0"/>
    <s v="'T Karraet"/>
    <x v="435"/>
    <s v="SAESEN Jacky"/>
    <s v="D"/>
  </r>
  <r>
    <x v="0"/>
    <s v="'T Karraet"/>
    <x v="436"/>
    <s v="SAJDL Dave"/>
    <s v="B"/>
  </r>
  <r>
    <x v="0"/>
    <s v="'T Karraet"/>
    <x v="437"/>
    <s v="SCHEPERS Freddy"/>
    <s v="NA"/>
  </r>
  <r>
    <x v="1"/>
    <s v="'T Karraet"/>
    <x v="438"/>
    <s v="STEVENS Joël"/>
    <s v="A"/>
  </r>
  <r>
    <x v="0"/>
    <s v="'T Karraet"/>
    <x v="439"/>
    <s v="THEVISSEN Jos"/>
    <s v="D"/>
  </r>
  <r>
    <x v="0"/>
    <s v="'T Karraet"/>
    <x v="440"/>
    <s v="THIELENS Pascal"/>
    <s v="NA"/>
  </r>
  <r>
    <x v="1"/>
    <s v="'T Karraet"/>
    <x v="441"/>
    <s v="TRUYENS Bjorn"/>
    <s v="A"/>
  </r>
  <r>
    <x v="0"/>
    <s v="'T Karraet"/>
    <x v="442"/>
    <s v="VAN DE BEEK Theo"/>
    <s v="D"/>
  </r>
  <r>
    <x v="0"/>
    <s v="'T Karraet"/>
    <x v="443"/>
    <s v="VANKAN Jannick"/>
    <s v="B"/>
  </r>
  <r>
    <x v="0"/>
    <s v="'T Karraet"/>
    <x v="444"/>
    <s v="VAN ES Marc"/>
    <s v="B"/>
  </r>
  <r>
    <x v="0"/>
    <s v="'T Karraet"/>
    <x v="445"/>
    <s v="DILLEN Nicolaas"/>
    <s v="NA"/>
  </r>
  <r>
    <x v="1"/>
    <s v="'T Karraet"/>
    <x v="446"/>
    <s v="SPIRITUS Frank"/>
    <s v="A"/>
  </r>
  <r>
    <x v="1"/>
    <s v="Vlegelke"/>
    <x v="447"/>
    <s v="CEELEN Ard"/>
    <s v="A"/>
  </r>
  <r>
    <x v="1"/>
    <s v="Vlegelke"/>
    <x v="448"/>
    <s v="CEELEN Marc"/>
    <s v="NA"/>
  </r>
  <r>
    <x v="1"/>
    <s v="Vlegelke"/>
    <x v="449"/>
    <s v="HENDRIKX Ivan"/>
    <s v="NA"/>
  </r>
  <r>
    <x v="0"/>
    <s v="Vlegelke"/>
    <x v="450"/>
    <s v="JANSSEN Tjeu"/>
    <s v="NA"/>
  </r>
  <r>
    <x v="1"/>
    <s v="Vlegelke"/>
    <x v="451"/>
    <s v="KLAUS Robert"/>
    <s v="A"/>
  </r>
  <r>
    <x v="1"/>
    <s v="Vlegelke"/>
    <x v="452"/>
    <s v="REYNDERS Hans"/>
    <s v="NA"/>
  </r>
  <r>
    <x v="1"/>
    <s v="Vlegelke"/>
    <x v="453"/>
    <s v="TIELENS Johan"/>
    <s v="NA"/>
  </r>
  <r>
    <x v="1"/>
    <s v="Vlegelke"/>
    <x v="454"/>
    <s v="VOSSEN Robert"/>
    <s v="NA"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0"/>
    <m/>
    <x v="455"/>
    <m/>
    <m/>
  </r>
  <r>
    <x v="2"/>
    <m/>
    <x v="455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0">
  <r>
    <x v="0"/>
    <s v=""/>
    <s v="Bloemenlaan"/>
    <x v="0"/>
    <s v="ANGUISSOLA Francesco"/>
    <s v="B"/>
  </r>
  <r>
    <x v="0"/>
    <s v=""/>
    <s v="Bloemenlaan"/>
    <x v="1"/>
    <s v="CALTABELLOTTA Inazzio"/>
    <s v="B"/>
  </r>
  <r>
    <x v="0"/>
    <s v=""/>
    <s v="Bloemenlaan"/>
    <x v="2"/>
    <s v="CAPELE Antonio"/>
    <s v="C"/>
  </r>
  <r>
    <x v="0"/>
    <s v=""/>
    <s v="Bloemenlaan"/>
    <x v="3"/>
    <s v="CAROLLO Giuseppe"/>
    <s v="B"/>
  </r>
  <r>
    <x v="0"/>
    <s v=""/>
    <s v="Bloemenlaan"/>
    <x v="4"/>
    <s v="DIGIROLAMO Galdino"/>
    <s v="B"/>
  </r>
  <r>
    <x v="1"/>
    <s v=""/>
    <s v="Bloemenlaan"/>
    <x v="5"/>
    <s v="DILIBERTO Giovanny"/>
    <s v="D"/>
  </r>
  <r>
    <x v="0"/>
    <s v=""/>
    <s v="Bloemenlaan"/>
    <x v="6"/>
    <s v="DIRKX Christiaan"/>
    <s v="A"/>
  </r>
  <r>
    <x v="1"/>
    <s v=""/>
    <s v="Bloemenlaan"/>
    <x v="7"/>
    <s v="MORELLI Ivan"/>
    <s v="C"/>
  </r>
  <r>
    <x v="1"/>
    <s v=""/>
    <s v="Bloemenlaan"/>
    <x v="8"/>
    <s v="MUSA Antonio"/>
    <s v="B"/>
  </r>
  <r>
    <x v="0"/>
    <s v=""/>
    <s v="Bloemenlaan"/>
    <x v="9"/>
    <s v="MUSA Donato"/>
    <s v="A"/>
  </r>
  <r>
    <x v="0"/>
    <s v=""/>
    <s v="Bloemenlaan"/>
    <x v="10"/>
    <s v="NAPOLETANO Angelo"/>
    <s v="C"/>
  </r>
  <r>
    <x v="1"/>
    <s v=""/>
    <s v="Bloemenlaan"/>
    <x v="11"/>
    <s v="SCALERA Alfonso"/>
    <s v="NA"/>
  </r>
  <r>
    <x v="1"/>
    <s v=""/>
    <s v="Bloemenlaan"/>
    <x v="12"/>
    <s v="SEGRETO Marcello"/>
    <s v="D"/>
  </r>
  <r>
    <x v="0"/>
    <s v=""/>
    <s v="Bloemenlaan"/>
    <x v="13"/>
    <s v="VAN GORP Johan"/>
    <s v="D"/>
  </r>
  <r>
    <x v="1"/>
    <s v=""/>
    <s v="Bloemenlaan"/>
    <x v="14"/>
    <s v="WESIORA Monika"/>
    <s v="NA"/>
  </r>
  <r>
    <x v="1"/>
    <s v=""/>
    <s v="Bloemenlaan"/>
    <x v="15"/>
    <s v="MELCHERT Marcelina"/>
    <s v="NA"/>
  </r>
  <r>
    <x v="1"/>
    <s v=""/>
    <s v="Bloemenlaan"/>
    <x v="16"/>
    <s v="CIARDIELLO Emilio"/>
    <s v="NA"/>
  </r>
  <r>
    <x v="1"/>
    <s v=""/>
    <s v="Bloemenlaan"/>
    <x v="17"/>
    <s v="MUSA Flavio"/>
    <s v="NA"/>
  </r>
  <r>
    <x v="0"/>
    <s v=""/>
    <s v="Bloemenlaan"/>
    <x v="18"/>
    <s v="GEYSENBERGH Alex"/>
    <s v="NA"/>
  </r>
  <r>
    <x v="1"/>
    <s v="Ere"/>
    <s v="Centrum"/>
    <x v="19"/>
    <s v="BOURS Jack"/>
    <s v="B"/>
  </r>
  <r>
    <x v="1"/>
    <s v="Ere"/>
    <s v="Centrum"/>
    <x v="20"/>
    <s v="MOONEN Michel"/>
    <s v="A"/>
  </r>
  <r>
    <x v="1"/>
    <s v="Ere"/>
    <s v="Centrum"/>
    <x v="21"/>
    <s v="REVENICH DRENTH Severine"/>
    <s v="B"/>
  </r>
  <r>
    <x v="1"/>
    <s v="Ere"/>
    <s v="Centrum"/>
    <x v="22"/>
    <s v="REVENICH Fred"/>
    <s v="B"/>
  </r>
  <r>
    <x v="1"/>
    <s v="Ere"/>
    <s v="Centrum"/>
    <x v="23"/>
    <s v="REVENICH Michel"/>
    <s v="A"/>
  </r>
  <r>
    <x v="1"/>
    <s v="Ere"/>
    <s v="Centrum"/>
    <x v="24"/>
    <s v="REVENICH Peter"/>
    <s v="B"/>
  </r>
  <r>
    <x v="1"/>
    <s v="Ere"/>
    <s v="Centrum"/>
    <x v="25"/>
    <s v="SEELEN Michaël"/>
    <s v="B"/>
  </r>
  <r>
    <x v="1"/>
    <s v=""/>
    <s v="Centrum"/>
    <x v="26"/>
    <s v="VAN DAAL Diana"/>
    <s v="B"/>
  </r>
  <r>
    <x v="1"/>
    <s v="Ere"/>
    <s v="Centrum"/>
    <x v="27"/>
    <s v="VAN LOON Elies"/>
    <s v="C"/>
  </r>
  <r>
    <x v="1"/>
    <s v=""/>
    <s v="Chapeau"/>
    <x v="28"/>
    <s v="BEKAERT Gerard"/>
    <s v="NA"/>
  </r>
  <r>
    <x v="1"/>
    <s v=""/>
    <s v="Chapeau"/>
    <x v="29"/>
    <s v="BLEYS Ludo"/>
    <s v="NA"/>
  </r>
  <r>
    <x v="1"/>
    <s v=""/>
    <s v="Chapeau"/>
    <x v="30"/>
    <s v="BOES Theo"/>
    <s v="C"/>
  </r>
  <r>
    <x v="0"/>
    <s v=""/>
    <s v="Chapeau"/>
    <x v="31"/>
    <s v="GEERTS Jos"/>
    <s v="C"/>
  </r>
  <r>
    <x v="0"/>
    <s v=""/>
    <s v="Chapeau"/>
    <x v="32"/>
    <s v="GIJBELS Patrick"/>
    <s v="C"/>
  </r>
  <r>
    <x v="0"/>
    <s v=""/>
    <s v="Chapeau"/>
    <x v="33"/>
    <s v="GYS Johan"/>
    <s v="B"/>
  </r>
  <r>
    <x v="1"/>
    <s v=""/>
    <s v="Chapeau"/>
    <x v="34"/>
    <s v="HAAS Andreas"/>
    <s v="C"/>
  </r>
  <r>
    <x v="1"/>
    <s v=""/>
    <s v="Chapeau"/>
    <x v="35"/>
    <s v="HENDRIKS Stephan"/>
    <s v="B"/>
  </r>
  <r>
    <x v="0"/>
    <s v=""/>
    <s v="Chapeau"/>
    <x v="36"/>
    <s v="HEYLEN Dirk"/>
    <s v="A"/>
  </r>
  <r>
    <x v="1"/>
    <s v=""/>
    <s v="Chapeau"/>
    <x v="37"/>
    <s v="KUPPENS Leo"/>
    <s v="D"/>
  </r>
  <r>
    <x v="0"/>
    <s v=""/>
    <s v="Chapeau"/>
    <x v="38"/>
    <s v="LEURS Denis"/>
    <s v="B"/>
  </r>
  <r>
    <x v="0"/>
    <s v=""/>
    <s v="Chapeau"/>
    <x v="39"/>
    <s v="MACHIELS Eddy"/>
    <s v="C"/>
  </r>
  <r>
    <x v="1"/>
    <s v=""/>
    <s v="Chapeau"/>
    <x v="40"/>
    <s v="MACHIELSEN Tim"/>
    <s v="NA"/>
  </r>
  <r>
    <x v="1"/>
    <s v=""/>
    <s v="Chapeau"/>
    <x v="41"/>
    <s v="QUINTEN Werner"/>
    <s v="C"/>
  </r>
  <r>
    <x v="1"/>
    <s v=""/>
    <s v="Chapeau"/>
    <x v="42"/>
    <s v="RAEYMAEKERS Maurice"/>
    <s v="D"/>
  </r>
  <r>
    <x v="1"/>
    <s v=""/>
    <s v="Chapeau"/>
    <x v="43"/>
    <s v="ROOSEN Patrick"/>
    <s v="D"/>
  </r>
  <r>
    <x v="0"/>
    <s v=""/>
    <s v="Chapeau"/>
    <x v="44"/>
    <s v="SERROYEN Pascal"/>
    <s v="B"/>
  </r>
  <r>
    <x v="1"/>
    <s v=""/>
    <s v="Chapeau"/>
    <x v="45"/>
    <s v="STEVENS Guido"/>
    <s v="B"/>
  </r>
  <r>
    <x v="1"/>
    <s v=""/>
    <s v="Chapeau"/>
    <x v="46"/>
    <s v="VAN CELST Pascal"/>
    <s v="D"/>
  </r>
  <r>
    <x v="0"/>
    <s v=""/>
    <s v="Chapeau"/>
    <x v="47"/>
    <s v="VAN ENGELAND Jos"/>
    <s v="B"/>
  </r>
  <r>
    <x v="1"/>
    <s v=""/>
    <s v="Chapeau"/>
    <x v="48"/>
    <s v="VAN HOOF Viviane"/>
    <s v="NA"/>
  </r>
  <r>
    <x v="1"/>
    <s v=""/>
    <s v="Chapeau"/>
    <x v="49"/>
    <s v="VAN LOON Cornelis"/>
    <s v="D"/>
  </r>
  <r>
    <x v="1"/>
    <s v=""/>
    <s v="Chapeau"/>
    <x v="50"/>
    <s v="VAN RIET Erhard"/>
    <s v="NA"/>
  </r>
  <r>
    <x v="1"/>
    <s v=""/>
    <s v="Chapeau"/>
    <x v="51"/>
    <s v="VANDENEYNDE Gerard"/>
    <s v="C"/>
  </r>
  <r>
    <x v="1"/>
    <s v=""/>
    <s v="Chapeau"/>
    <x v="52"/>
    <s v="VAN RIET Jordi"/>
    <s v="NA"/>
  </r>
  <r>
    <x v="1"/>
    <s v=""/>
    <s v="Chapeau"/>
    <x v="53"/>
    <s v="VERDONCK Benny"/>
    <s v="NA"/>
  </r>
  <r>
    <x v="1"/>
    <s v=""/>
    <s v="Chapeau"/>
    <x v="54"/>
    <s v="VOLKER Sonja"/>
    <s v="D"/>
  </r>
  <r>
    <x v="1"/>
    <s v=""/>
    <s v="Chapeau"/>
    <x v="55"/>
    <s v="WILLEMS Danny"/>
    <s v="C"/>
  </r>
  <r>
    <x v="1"/>
    <s v=""/>
    <s v="Chapeau"/>
    <x v="56"/>
    <s v="WILLEMS Wil"/>
    <s v="D"/>
  </r>
  <r>
    <x v="0"/>
    <s v=""/>
    <s v="De Bokkerijder"/>
    <x v="57"/>
    <s v="CECH Jaak"/>
    <s v="C"/>
  </r>
  <r>
    <x v="0"/>
    <s v=""/>
    <s v="De Bokkerijder"/>
    <x v="58"/>
    <s v="DAUVEN Patrick"/>
    <s v="B"/>
  </r>
  <r>
    <x v="0"/>
    <s v=""/>
    <s v="De Bokkerijder"/>
    <x v="59"/>
    <s v="DEXTERS Theo"/>
    <s v="C"/>
  </r>
  <r>
    <x v="0"/>
    <s v=""/>
    <s v="De Bokkerijder"/>
    <x v="60"/>
    <s v="DRITY Jos"/>
    <s v="B"/>
  </r>
  <r>
    <x v="0"/>
    <s v=""/>
    <s v="De Bokkerijder"/>
    <x v="61"/>
    <s v="HOUSEN Alex"/>
    <s v="B"/>
  </r>
  <r>
    <x v="1"/>
    <s v=""/>
    <s v="De Bokkerijder"/>
    <x v="62"/>
    <s v="KOOITER Colinda"/>
    <s v="NA"/>
  </r>
  <r>
    <x v="0"/>
    <s v=""/>
    <s v="De Bokkerijder"/>
    <x v="63"/>
    <s v="KRICHELBERG Peter"/>
    <s v="A"/>
  </r>
  <r>
    <x v="0"/>
    <s v=""/>
    <s v="De Bokkerijder"/>
    <x v="64"/>
    <s v="SCHLANGEN Dennis"/>
    <s v="D"/>
  </r>
  <r>
    <x v="1"/>
    <s v=""/>
    <s v="De Koster"/>
    <x v="65"/>
    <s v="DUPONT Leon"/>
    <s v="D"/>
  </r>
  <r>
    <x v="1"/>
    <s v=""/>
    <s v="De Koster"/>
    <x v="66"/>
    <s v="EVERTS Nordi"/>
    <s v="B"/>
  </r>
  <r>
    <x v="1"/>
    <s v=""/>
    <s v="De Koster"/>
    <x v="67"/>
    <s v="JAME Antoine"/>
    <s v="C"/>
  </r>
  <r>
    <x v="1"/>
    <s v=""/>
    <s v="De Koster"/>
    <x v="68"/>
    <s v="JAME Erik"/>
    <s v="C"/>
  </r>
  <r>
    <x v="1"/>
    <s v=""/>
    <s v="De Koster"/>
    <x v="69"/>
    <s v="MEYSSEN Jean"/>
    <s v="D"/>
  </r>
  <r>
    <x v="1"/>
    <s v=""/>
    <s v="De Koster"/>
    <x v="70"/>
    <s v="MOONEN Johan"/>
    <s v="D"/>
  </r>
  <r>
    <x v="1"/>
    <s v=""/>
    <s v="De Koster"/>
    <x v="71"/>
    <s v="VERMEYEN Benny"/>
    <s v="D"/>
  </r>
  <r>
    <x v="1"/>
    <s v=""/>
    <s v="De Koster"/>
    <x v="72"/>
    <s v="VLEESCHOUWERS Ingo"/>
    <s v="C"/>
  </r>
  <r>
    <x v="0"/>
    <s v=""/>
    <s v="De Kring"/>
    <x v="73"/>
    <s v="AENDEKERK Michel"/>
    <s v="C"/>
  </r>
  <r>
    <x v="1"/>
    <s v="Ere"/>
    <s v="De Kring"/>
    <x v="74"/>
    <s v="CLAESKENS Remi"/>
    <s v="A"/>
  </r>
  <r>
    <x v="1"/>
    <s v="Ere"/>
    <s v="De Kring"/>
    <x v="75"/>
    <s v="COENEN Guido"/>
    <s v="A"/>
  </r>
  <r>
    <x v="0"/>
    <s v=""/>
    <s v="De Kring"/>
    <x v="76"/>
    <s v="COOLEN Jacques"/>
    <s v="C"/>
  </r>
  <r>
    <x v="0"/>
    <s v=""/>
    <s v="De Kring"/>
    <x v="77"/>
    <s v="CORTHOUTS Danny"/>
    <s v="C"/>
  </r>
  <r>
    <x v="0"/>
    <s v="Ere"/>
    <s v="De Kring"/>
    <x v="78"/>
    <s v="DE LISE Pasquale"/>
    <s v="A"/>
  </r>
  <r>
    <x v="1"/>
    <s v="Ere"/>
    <s v="De Kring"/>
    <x v="79"/>
    <s v="FRANSIS Eric"/>
    <s v="A"/>
  </r>
  <r>
    <x v="1"/>
    <s v="Ere"/>
    <s v="De Kring"/>
    <x v="80"/>
    <s v="GURNY Willy"/>
    <s v="A"/>
  </r>
  <r>
    <x v="0"/>
    <s v=""/>
    <s v="De Kring"/>
    <x v="81"/>
    <s v="HELMER Andre"/>
    <s v="A"/>
  </r>
  <r>
    <x v="0"/>
    <s v=""/>
    <s v="De Kring"/>
    <x v="82"/>
    <s v="HERMANS Roger"/>
    <s v="C"/>
  </r>
  <r>
    <x v="1"/>
    <s v="Ere"/>
    <s v="De Kring"/>
    <x v="83"/>
    <s v="MESTREZ Didier"/>
    <s v="A"/>
  </r>
  <r>
    <x v="1"/>
    <s v="Ere"/>
    <s v="De Kring"/>
    <x v="84"/>
    <s v="MOERS Tim"/>
    <s v="A"/>
  </r>
  <r>
    <x v="1"/>
    <s v="Ere"/>
    <s v="De Kring"/>
    <x v="85"/>
    <s v="SIOULANTS Rudy"/>
    <s v="NA"/>
  </r>
  <r>
    <x v="0"/>
    <s v=""/>
    <s v="De Kring"/>
    <x v="86"/>
    <s v="SZYQULA Chris"/>
    <s v="NA"/>
  </r>
  <r>
    <x v="0"/>
    <s v=""/>
    <s v="De Kring"/>
    <x v="87"/>
    <s v="THYS Erik"/>
    <s v="B"/>
  </r>
  <r>
    <x v="1"/>
    <s v="Ere"/>
    <s v="De Kring"/>
    <x v="88"/>
    <s v="VANDEVOORT Guy"/>
    <s v="A"/>
  </r>
  <r>
    <x v="0"/>
    <s v=""/>
    <s v="De Kring"/>
    <x v="89"/>
    <s v="VANOPPEN Freddy"/>
    <s v="C"/>
  </r>
  <r>
    <x v="0"/>
    <s v=""/>
    <s v="De Kring"/>
    <x v="90"/>
    <s v="VANSTRAELEN Ivan"/>
    <s v="D"/>
  </r>
  <r>
    <x v="1"/>
    <s v=""/>
    <s v="De Kring"/>
    <x v="91"/>
    <s v="VANSTRAELEN Noel"/>
    <s v="A"/>
  </r>
  <r>
    <x v="1"/>
    <s v=""/>
    <s v="De Kring"/>
    <x v="92"/>
    <s v="VASTMANS Eddie"/>
    <s v="D"/>
  </r>
  <r>
    <x v="1"/>
    <s v="Ere"/>
    <s v="De Kring"/>
    <x v="93"/>
    <s v="VERHEYEN Kevin"/>
    <s v="A"/>
  </r>
  <r>
    <x v="0"/>
    <s v=""/>
    <s v="De Kring"/>
    <x v="94"/>
    <s v="WILLEMS Eddy"/>
    <s v="B"/>
  </r>
  <r>
    <x v="1"/>
    <s v=""/>
    <s v="De Maasgolf"/>
    <x v="95"/>
    <s v="CLAESSENS Peter"/>
    <s v="A"/>
  </r>
  <r>
    <x v="1"/>
    <s v="Ere"/>
    <s v="De Maasgolf"/>
    <x v="96"/>
    <s v="DRENTH Joost"/>
    <s v="A"/>
  </r>
  <r>
    <x v="1"/>
    <s v="Ere"/>
    <s v="De Maasgolf"/>
    <x v="97"/>
    <s v="DRENTH Wicher"/>
    <s v="A"/>
  </r>
  <r>
    <x v="1"/>
    <s v="Ere"/>
    <s v="De Maasgolf"/>
    <x v="98"/>
    <s v="KOSTER Clive"/>
    <s v="A"/>
  </r>
  <r>
    <x v="1"/>
    <s v="Ere"/>
    <s v="De Maasgolf"/>
    <x v="99"/>
    <s v="KOSTER Raymond"/>
    <s v="A"/>
  </r>
  <r>
    <x v="1"/>
    <s v="Ere"/>
    <s v="De Maasgolf"/>
    <x v="100"/>
    <s v="STEFFANIE Rob"/>
    <s v="B"/>
  </r>
  <r>
    <x v="1"/>
    <s v="Ere"/>
    <s v="De Maasgolf"/>
    <x v="101"/>
    <s v="VAN DE RUNSTRAAT Henk"/>
    <s v="B"/>
  </r>
  <r>
    <x v="1"/>
    <s v="Ere"/>
    <s v="De Maasgolf"/>
    <x v="102"/>
    <s v="VERSPAGEN Harm"/>
    <s v="A"/>
  </r>
  <r>
    <x v="1"/>
    <s v=""/>
    <s v="De Molen"/>
    <x v="103"/>
    <s v="CREEMERS Rik"/>
    <s v="D"/>
  </r>
  <r>
    <x v="0"/>
    <s v=""/>
    <s v="De Molen"/>
    <x v="104"/>
    <s v="DENIER Mathie"/>
    <s v="B"/>
  </r>
  <r>
    <x v="0"/>
    <s v=""/>
    <s v="De Molen"/>
    <x v="105"/>
    <s v="DENIER Mathieu"/>
    <s v="C"/>
  </r>
  <r>
    <x v="0"/>
    <s v=""/>
    <s v="De Molen"/>
    <x v="106"/>
    <s v="FERSON Noel"/>
    <s v="D"/>
  </r>
  <r>
    <x v="1"/>
    <s v=""/>
    <s v="De Molen"/>
    <x v="107"/>
    <s v="GERIS Bart"/>
    <s v="D"/>
  </r>
  <r>
    <x v="0"/>
    <s v=""/>
    <s v="De Molen"/>
    <x v="108"/>
    <s v="HOEBEN Albert"/>
    <s v="A"/>
  </r>
  <r>
    <x v="1"/>
    <s v=""/>
    <s v="De Molen"/>
    <x v="109"/>
    <s v="KUNNEN Pierre"/>
    <s v="D"/>
  </r>
  <r>
    <x v="1"/>
    <s v=""/>
    <s v="De Molen"/>
    <x v="110"/>
    <s v="LODEWIJKS Bart"/>
    <s v="C"/>
  </r>
  <r>
    <x v="1"/>
    <s v=""/>
    <s v="De Molen"/>
    <x v="111"/>
    <s v="PALMEN Leon"/>
    <s v="C"/>
  </r>
  <r>
    <x v="1"/>
    <s v=""/>
    <s v="De Molen"/>
    <x v="112"/>
    <s v="RESSEN Jos"/>
    <s v="D"/>
  </r>
  <r>
    <x v="0"/>
    <s v=""/>
    <s v="De Molen"/>
    <x v="113"/>
    <s v="SMEETS Martinus"/>
    <s v="B"/>
  </r>
  <r>
    <x v="1"/>
    <s v=""/>
    <s v="De Molen"/>
    <x v="114"/>
    <s v="STALS Theo"/>
    <s v="D"/>
  </r>
  <r>
    <x v="1"/>
    <s v=""/>
    <s v="De Molen"/>
    <x v="115"/>
    <s v="TRUIJEN Leon"/>
    <s v="NA"/>
  </r>
  <r>
    <x v="0"/>
    <s v=""/>
    <s v="De Molen"/>
    <x v="116"/>
    <s v="VAN DE VORST Rocco"/>
    <s v="C"/>
  </r>
  <r>
    <x v="0"/>
    <s v=""/>
    <s v="De Molen"/>
    <x v="117"/>
    <s v="VAN HEES Tony"/>
    <s v="C"/>
  </r>
  <r>
    <x v="0"/>
    <s v=""/>
    <s v="De Molen"/>
    <x v="118"/>
    <s v="VANHEES Frits"/>
    <s v="B"/>
  </r>
  <r>
    <x v="1"/>
    <s v="Ere"/>
    <s v="De Pelikaan"/>
    <x v="119"/>
    <s v="APPELTANS Johnny"/>
    <s v="A"/>
  </r>
  <r>
    <x v="1"/>
    <s v=""/>
    <s v="De Pelikaan"/>
    <x v="120"/>
    <s v="BEERENS Jolanda"/>
    <s v="D"/>
  </r>
  <r>
    <x v="0"/>
    <s v=""/>
    <s v="De Pelikaan"/>
    <x v="121"/>
    <s v="CLAESSENS Mario"/>
    <s v="A"/>
  </r>
  <r>
    <x v="1"/>
    <s v="Ere"/>
    <s v="De Pelikaan"/>
    <x v="122"/>
    <s v="FRESON Ronny"/>
    <s v="B"/>
  </r>
  <r>
    <x v="0"/>
    <s v=""/>
    <s v="De Pelikaan"/>
    <x v="123"/>
    <s v="GORISSEN Marc"/>
    <s v="B"/>
  </r>
  <r>
    <x v="1"/>
    <s v=""/>
    <s v="De Pelikaan"/>
    <x v="124"/>
    <s v="HABETS John"/>
    <s v="D"/>
  </r>
  <r>
    <x v="1"/>
    <s v="Ere"/>
    <s v="De Pelikaan"/>
    <x v="125"/>
    <s v="JORDENS Sven"/>
    <s v="A"/>
  </r>
  <r>
    <x v="1"/>
    <s v="Ere"/>
    <s v="De Pelikaan"/>
    <x v="126"/>
    <s v="KELLERS Davy"/>
    <s v="B"/>
  </r>
  <r>
    <x v="0"/>
    <s v=""/>
    <s v="De Pelikaan"/>
    <x v="127"/>
    <s v="KLEE Leopold"/>
    <s v="B"/>
  </r>
  <r>
    <x v="1"/>
    <s v="Ere"/>
    <s v="De Pelikaan"/>
    <x v="128"/>
    <s v="KNAEPEN Christophe"/>
    <s v="A"/>
  </r>
  <r>
    <x v="1"/>
    <s v="Ere"/>
    <s v="De Pelikaan"/>
    <x v="129"/>
    <s v="KNUTS Yvan"/>
    <s v="A"/>
  </r>
  <r>
    <x v="1"/>
    <s v="Ere"/>
    <s v="De Pelikaan"/>
    <x v="130"/>
    <s v="LANGESLAG Jan"/>
    <s v="A"/>
  </r>
  <r>
    <x v="1"/>
    <s v="Ere"/>
    <s v="De Pelikaan"/>
    <x v="131"/>
    <s v="LEFEVRE Yves"/>
    <s v="A"/>
  </r>
  <r>
    <x v="1"/>
    <s v=""/>
    <s v="De Pelikaan"/>
    <x v="132"/>
    <s v="LUYCK Urbanus"/>
    <s v="D"/>
  </r>
  <r>
    <x v="0"/>
    <s v="Ere"/>
    <s v="De Pelikaan"/>
    <x v="133"/>
    <s v="MARIEN Frans"/>
    <s v="A"/>
  </r>
  <r>
    <x v="1"/>
    <s v="Ere"/>
    <s v="De Pelikaan"/>
    <x v="134"/>
    <s v="MARIEN Jurgen"/>
    <s v="A"/>
  </r>
  <r>
    <x v="1"/>
    <s v="Ere"/>
    <s v="De Pelikaan"/>
    <x v="135"/>
    <s v="MEERS Jean-Pierre"/>
    <s v="B"/>
  </r>
  <r>
    <x v="0"/>
    <s v=""/>
    <s v="De Pelikaan"/>
    <x v="136"/>
    <s v="NACHTEGAEL Freddy"/>
    <s v="B"/>
  </r>
  <r>
    <x v="0"/>
    <s v=""/>
    <s v="De Pelikaan"/>
    <x v="137"/>
    <s v="PAULISSEN Guillaume"/>
    <s v="B"/>
  </r>
  <r>
    <x v="1"/>
    <s v=""/>
    <s v="De Pelikaan"/>
    <x v="138"/>
    <s v="PONCELET Thierry"/>
    <s v="A"/>
  </r>
  <r>
    <x v="1"/>
    <s v="Ere"/>
    <s v="De Pelikaan"/>
    <x v="139"/>
    <s v="PRIORI Ronald"/>
    <s v="A"/>
  </r>
  <r>
    <x v="1"/>
    <s v="Ere"/>
    <s v="De Pelikaan"/>
    <x v="140"/>
    <s v="REMANS Jurgen"/>
    <s v="A"/>
  </r>
  <r>
    <x v="0"/>
    <s v=""/>
    <s v="De Pelikaan"/>
    <x v="141"/>
    <s v="REYSKENS Danny"/>
    <s v="B"/>
  </r>
  <r>
    <x v="1"/>
    <s v=""/>
    <s v="De Pelikaan"/>
    <x v="142"/>
    <s v="ROSENBOOM Lou"/>
    <s v="C"/>
  </r>
  <r>
    <x v="1"/>
    <s v=""/>
    <s v="De Pelikaan"/>
    <x v="143"/>
    <s v="SCHAEPKENS Jo"/>
    <s v="D"/>
  </r>
  <r>
    <x v="1"/>
    <s v=""/>
    <s v="De Pelikaan"/>
    <x v="144"/>
    <s v="SENDEN Tiel"/>
    <s v="NA"/>
  </r>
  <r>
    <x v="1"/>
    <s v="Ere"/>
    <s v="De Pelikaan"/>
    <x v="145"/>
    <s v="SMITS Guillaume"/>
    <s v="A"/>
  </r>
  <r>
    <x v="1"/>
    <s v=""/>
    <s v="De Pelikaan"/>
    <x v="146"/>
    <s v="SZEICZ Johnny"/>
    <s v="A"/>
  </r>
  <r>
    <x v="1"/>
    <s v="Ere"/>
    <s v="De Pelikaan"/>
    <x v="147"/>
    <s v="TRUYENS Louis"/>
    <s v="B"/>
  </r>
  <r>
    <x v="1"/>
    <s v="Ere"/>
    <s v="De Pelikaan"/>
    <x v="148"/>
    <s v="VAN AEKEN Etienne"/>
    <s v="B"/>
  </r>
  <r>
    <x v="1"/>
    <s v=""/>
    <s v="De Pelikaan"/>
    <x v="149"/>
    <s v="VAN ERP Cor"/>
    <s v="C"/>
  </r>
  <r>
    <x v="1"/>
    <s v=""/>
    <s v="De Pelikaan"/>
    <x v="150"/>
    <s v="VAN ERP Wesley"/>
    <s v="D"/>
  </r>
  <r>
    <x v="0"/>
    <s v=""/>
    <s v="De Pelikaan"/>
    <x v="151"/>
    <s v="VANDORMAEL Benny"/>
    <s v="D"/>
  </r>
  <r>
    <x v="0"/>
    <s v=""/>
    <s v="De Pelikaan"/>
    <x v="152"/>
    <s v="VANDORMAEL Danny"/>
    <s v="B"/>
  </r>
  <r>
    <x v="1"/>
    <s v="Ere"/>
    <s v="De Pelikaan"/>
    <x v="153"/>
    <s v="VEURSTAEK Eddy"/>
    <s v="B"/>
  </r>
  <r>
    <x v="1"/>
    <s v="Ere"/>
    <s v="De Pelikaan"/>
    <x v="154"/>
    <s v="WAGEMANS Tom"/>
    <s v="B"/>
  </r>
  <r>
    <x v="1"/>
    <s v="Ere"/>
    <s v="De Pelikaan"/>
    <x v="155"/>
    <s v="WINDMOLDERS Dirk"/>
    <s v="A"/>
  </r>
  <r>
    <x v="1"/>
    <s v=""/>
    <s v="De Pelikaan"/>
    <x v="156"/>
    <s v="DRITY Marleen"/>
    <s v="ND"/>
  </r>
  <r>
    <x v="1"/>
    <s v="Ere"/>
    <s v="De Pelikaan"/>
    <x v="157"/>
    <s v="RAMAKERS Geert"/>
    <s v="NA"/>
  </r>
  <r>
    <x v="1"/>
    <s v=""/>
    <s v="De Smid"/>
    <x v="158"/>
    <s v="COOLEN Helena"/>
    <s v="D"/>
  </r>
  <r>
    <x v="1"/>
    <s v=""/>
    <s v="De Smid"/>
    <x v="159"/>
    <s v="CORNELISSEN John"/>
    <s v="C"/>
  </r>
  <r>
    <x v="1"/>
    <s v=""/>
    <s v="De Smid"/>
    <x v="160"/>
    <s v="DAMM Andy"/>
    <s v="D"/>
  </r>
  <r>
    <x v="1"/>
    <s v=""/>
    <s v="De Smid"/>
    <x v="161"/>
    <s v="DOEZE Jan"/>
    <s v="C"/>
  </r>
  <r>
    <x v="1"/>
    <s v=""/>
    <s v="De Smid"/>
    <x v="162"/>
    <s v="DONNE Leon"/>
    <s v="C"/>
  </r>
  <r>
    <x v="1"/>
    <s v=""/>
    <s v="De Smid"/>
    <x v="163"/>
    <s v="GIELEN Daniël"/>
    <s v="D"/>
  </r>
  <r>
    <x v="1"/>
    <s v=""/>
    <s v="De Smid"/>
    <x v="164"/>
    <s v="GOLSTEYN Joseph"/>
    <s v="D"/>
  </r>
  <r>
    <x v="1"/>
    <s v=""/>
    <s v="De Smid"/>
    <x v="165"/>
    <s v="HENDRIX Denie"/>
    <s v="B"/>
  </r>
  <r>
    <x v="1"/>
    <s v=""/>
    <s v="De Smid"/>
    <x v="166"/>
    <s v="JAME Jimmy"/>
    <s v="D"/>
  </r>
  <r>
    <x v="1"/>
    <s v=""/>
    <s v="De Smid"/>
    <x v="167"/>
    <s v="JAME Jos"/>
    <s v="B"/>
  </r>
  <r>
    <x v="1"/>
    <s v=""/>
    <s v="De Smid"/>
    <x v="168"/>
    <s v="KERKHOFS Robert"/>
    <s v="D"/>
  </r>
  <r>
    <x v="1"/>
    <s v=""/>
    <s v="De Smid"/>
    <x v="169"/>
    <s v="SCHRIJVERS Lode"/>
    <s v="D"/>
  </r>
  <r>
    <x v="1"/>
    <s v=""/>
    <s v="De Smid"/>
    <x v="170"/>
    <s v="SCHROOTEN Hendrick"/>
    <s v="D"/>
  </r>
  <r>
    <x v="1"/>
    <s v=""/>
    <s v="De Smid"/>
    <x v="171"/>
    <s v="SNELLEN Jean"/>
    <s v="D"/>
  </r>
  <r>
    <x v="1"/>
    <s v=""/>
    <s v="De Smid"/>
    <x v="172"/>
    <s v="VAN DEN OETELAAR Antoine"/>
    <s v="D"/>
  </r>
  <r>
    <x v="1"/>
    <s v="Ere"/>
    <s v="De Stamgasten"/>
    <x v="173"/>
    <s v="BIJLMAKERS Eric"/>
    <s v="A"/>
  </r>
  <r>
    <x v="1"/>
    <s v="Ere"/>
    <s v="De Stamgasten"/>
    <x v="174"/>
    <s v="DE WIT Eric"/>
    <s v="B"/>
  </r>
  <r>
    <x v="1"/>
    <s v="Ere"/>
    <s v="De Stamgasten"/>
    <x v="175"/>
    <s v="HANSSEN Harrie"/>
    <s v="B"/>
  </r>
  <r>
    <x v="1"/>
    <s v="Ere"/>
    <s v="De Stamgasten"/>
    <x v="176"/>
    <s v="KERKHOFS Roel"/>
    <s v="A"/>
  </r>
  <r>
    <x v="1"/>
    <s v="Ere"/>
    <s v="De Stamgasten"/>
    <x v="177"/>
    <s v="NOTEN Valentin"/>
    <s v="C"/>
  </r>
  <r>
    <x v="1"/>
    <s v="Ere"/>
    <s v="De Stamgasten"/>
    <x v="178"/>
    <s v="PEL Henk"/>
    <s v="B"/>
  </r>
  <r>
    <x v="1"/>
    <s v="Ere"/>
    <s v="De Stamgasten"/>
    <x v="179"/>
    <s v="SALMANS Mario"/>
    <s v="NA"/>
  </r>
  <r>
    <x v="1"/>
    <s v="Ere"/>
    <s v="De Stamgasten"/>
    <x v="180"/>
    <s v="VAESSEN William"/>
    <s v="NA"/>
  </r>
  <r>
    <x v="1"/>
    <s v="Ere"/>
    <s v="De Stamgasten"/>
    <x v="181"/>
    <s v="VERSLEEGERS Peter"/>
    <s v="A"/>
  </r>
  <r>
    <x v="1"/>
    <s v="Ere"/>
    <s v="De Stamgasten"/>
    <x v="182"/>
    <s v="NIESSEN Wilhelmus"/>
    <s v="NA"/>
  </r>
  <r>
    <x v="1"/>
    <s v=""/>
    <s v="Ganzenbroek"/>
    <x v="183"/>
    <s v="ACHTEN Rudy"/>
    <s v="NA"/>
  </r>
  <r>
    <x v="1"/>
    <s v=""/>
    <s v="Ganzenbroek"/>
    <x v="184"/>
    <s v="CREMERS Marc"/>
    <s v="D"/>
  </r>
  <r>
    <x v="1"/>
    <s v=""/>
    <s v="Ganzenbroek"/>
    <x v="185"/>
    <s v="ELSEN Tom"/>
    <s v="NA"/>
  </r>
  <r>
    <x v="1"/>
    <s v=""/>
    <s v="Ganzenbroek"/>
    <x v="186"/>
    <s v="FRESON Jerry"/>
    <s v="C"/>
  </r>
  <r>
    <x v="1"/>
    <s v=""/>
    <s v="Ganzenbroek"/>
    <x v="187"/>
    <s v="FRESON Louis"/>
    <s v="D"/>
  </r>
  <r>
    <x v="1"/>
    <s v=""/>
    <s v="Ganzenbroek"/>
    <x v="188"/>
    <s v="GULIX Ronny"/>
    <s v="D"/>
  </r>
  <r>
    <x v="1"/>
    <s v=""/>
    <s v="Ganzenbroek"/>
    <x v="189"/>
    <s v="HOUBRECHTS Mario"/>
    <s v="NA"/>
  </r>
  <r>
    <x v="1"/>
    <s v=""/>
    <s v="Ganzenbroek"/>
    <x v="190"/>
    <s v="RUBENS Rik"/>
    <s v="C"/>
  </r>
  <r>
    <x v="1"/>
    <s v=""/>
    <s v="Ganzenbroek"/>
    <x v="191"/>
    <s v="SOUVEREYNS Carlo"/>
    <s v="NA"/>
  </r>
  <r>
    <x v="1"/>
    <s v=""/>
    <s v="Ganzenbroek"/>
    <x v="192"/>
    <s v="VANDEGAER Han"/>
    <s v="D"/>
  </r>
  <r>
    <x v="1"/>
    <s v=""/>
    <s v="Ganzenbroek"/>
    <x v="193"/>
    <s v="BOS Willy"/>
    <s v="NA"/>
  </r>
  <r>
    <x v="0"/>
    <s v=""/>
    <s v="Hotel Bij Ford"/>
    <x v="194"/>
    <s v="GERAERTS Michel"/>
    <s v="C"/>
  </r>
  <r>
    <x v="0"/>
    <s v=""/>
    <s v="Hotel Bij Ford"/>
    <x v="195"/>
    <s v="JANS Georges"/>
    <s v="NA"/>
  </r>
  <r>
    <x v="0"/>
    <s v=""/>
    <s v="Hotel Bij Ford"/>
    <x v="196"/>
    <s v="JASPERS Freddy"/>
    <s v="C"/>
  </r>
  <r>
    <x v="0"/>
    <s v=""/>
    <s v="Hotel Bij Ford"/>
    <x v="197"/>
    <s v="LIMPETTI Pietro"/>
    <s v="A"/>
  </r>
  <r>
    <x v="0"/>
    <s v=""/>
    <s v="Hotel Bij Ford"/>
    <x v="198"/>
    <s v="MURONI Gesuino"/>
    <s v="D"/>
  </r>
  <r>
    <x v="0"/>
    <s v=""/>
    <s v="Hotel Bij Ford"/>
    <x v="199"/>
    <s v="VANDECAETSBEEK Pascal"/>
    <s v="C"/>
  </r>
  <r>
    <x v="0"/>
    <s v=""/>
    <s v="Hotel Bij Ford"/>
    <x v="200"/>
    <s v="VANDENHOLT Kenny"/>
    <s v="D"/>
  </r>
  <r>
    <x v="0"/>
    <s v=""/>
    <s v="Hotel Bij Ford"/>
    <x v="201"/>
    <s v="VANLOFFELT Johan"/>
    <s v="NA"/>
  </r>
  <r>
    <x v="0"/>
    <s v=""/>
    <s v="Hotel Bij Ford"/>
    <x v="202"/>
    <s v="STEVENS Eric"/>
    <s v="NA"/>
  </r>
  <r>
    <x v="0"/>
    <s v=""/>
    <s v="Hotel Bij Ford"/>
    <x v="203"/>
    <s v="SCHEPERS Rudy"/>
    <s v="NS"/>
  </r>
  <r>
    <x v="0"/>
    <s v=""/>
    <s v="Jan Hertog"/>
    <x v="204"/>
    <s v="BOONEN Albert"/>
    <s v="B"/>
  </r>
  <r>
    <x v="1"/>
    <s v=""/>
    <s v="Jan Hertog"/>
    <x v="205"/>
    <s v="BRABANTS Hendrik"/>
    <s v="NA"/>
  </r>
  <r>
    <x v="1"/>
    <s v=""/>
    <s v="Jan Hertog"/>
    <x v="206"/>
    <s v="FERTIG Andy"/>
    <s v="B"/>
  </r>
  <r>
    <x v="1"/>
    <s v=""/>
    <s v="Jan Hertog"/>
    <x v="207"/>
    <s v="FRAUSSEN René"/>
    <s v="C"/>
  </r>
  <r>
    <x v="0"/>
    <s v=""/>
    <s v="Jan Hertog"/>
    <x v="208"/>
    <s v="GIELEN Jean"/>
    <s v="B"/>
  </r>
  <r>
    <x v="0"/>
    <s v=""/>
    <s v="Jan Hertog"/>
    <x v="209"/>
    <s v="GIJSEN Willy"/>
    <s v="C"/>
  </r>
  <r>
    <x v="0"/>
    <s v=""/>
    <s v="Jan Hertog"/>
    <x v="210"/>
    <s v="HAERDEN Koen"/>
    <s v="NA"/>
  </r>
  <r>
    <x v="0"/>
    <s v=""/>
    <s v="Jan Hertog"/>
    <x v="211"/>
    <s v="JEURISSEN Frank"/>
    <s v="C"/>
  </r>
  <r>
    <x v="0"/>
    <s v=""/>
    <s v="Jan Hertog"/>
    <x v="212"/>
    <s v="MARTENS Jozef"/>
    <s v="B"/>
  </r>
  <r>
    <x v="0"/>
    <s v=""/>
    <s v="Jan Hertog"/>
    <x v="213"/>
    <s v="MOISSON Rudy"/>
    <s v="D"/>
  </r>
  <r>
    <x v="0"/>
    <s v=""/>
    <s v="Jan Hertog"/>
    <x v="214"/>
    <s v="ORTIZ Giovanni"/>
    <s v="C"/>
  </r>
  <r>
    <x v="1"/>
    <s v=""/>
    <s v="Jan Hertog"/>
    <x v="215"/>
    <s v="PAREDIS Laurent"/>
    <s v="D"/>
  </r>
  <r>
    <x v="1"/>
    <s v=""/>
    <s v="Jan Hertog"/>
    <x v="216"/>
    <s v="REENAERS Yves"/>
    <s v="D"/>
  </r>
  <r>
    <x v="0"/>
    <s v=""/>
    <s v="Jan Hertog"/>
    <x v="217"/>
    <s v="TELEMANS Bernard"/>
    <s v="C"/>
  </r>
  <r>
    <x v="1"/>
    <s v=""/>
    <s v="Jan Hertog"/>
    <x v="218"/>
    <s v="VANHELDEN Eddy"/>
    <s v="C"/>
  </r>
  <r>
    <x v="0"/>
    <s v=""/>
    <s v="Jan Hertog"/>
    <x v="219"/>
    <s v="VANHELDEN Theo"/>
    <s v="C"/>
  </r>
  <r>
    <x v="0"/>
    <s v=""/>
    <s v="Jan Hertog"/>
    <x v="220"/>
    <s v="VRANKEN Emiel"/>
    <s v="C"/>
  </r>
  <r>
    <x v="1"/>
    <s v=""/>
    <s v="Jan Hertog"/>
    <x v="221"/>
    <s v="ZEGERS Evert"/>
    <s v="D"/>
  </r>
  <r>
    <x v="1"/>
    <s v=""/>
    <s v="Jan Hertog"/>
    <x v="222"/>
    <s v="SCHUERMANS Patricia"/>
    <s v="ND"/>
  </r>
  <r>
    <x v="1"/>
    <s v=""/>
    <s v="Kotem"/>
    <x v="223"/>
    <s v="BECKERS Jean"/>
    <s v="D"/>
  </r>
  <r>
    <x v="1"/>
    <s v=""/>
    <s v="Kotem"/>
    <x v="224"/>
    <s v="BECKERS Mathy"/>
    <s v="B"/>
  </r>
  <r>
    <x v="1"/>
    <s v=""/>
    <s v="Kotem"/>
    <x v="225"/>
    <s v="BECKERS Winand"/>
    <s v="D"/>
  </r>
  <r>
    <x v="1"/>
    <s v=""/>
    <s v="Kotem"/>
    <x v="226"/>
    <s v="BOLLEN Lambert"/>
    <s v="C"/>
  </r>
  <r>
    <x v="1"/>
    <s v=""/>
    <s v="Kotem"/>
    <x v="227"/>
    <s v="BONTEN Mathieu"/>
    <s v="C"/>
  </r>
  <r>
    <x v="1"/>
    <s v=""/>
    <s v="Kotem"/>
    <x v="228"/>
    <s v="DREESEN Jozef"/>
    <s v="D"/>
  </r>
  <r>
    <x v="1"/>
    <s v=""/>
    <s v="Kotem"/>
    <x v="229"/>
    <s v="LAMBRIGTS Albert"/>
    <s v="D"/>
  </r>
  <r>
    <x v="1"/>
    <s v=""/>
    <s v="Kotem"/>
    <x v="230"/>
    <s v="SORRENTINO Domenico"/>
    <s v="C"/>
  </r>
  <r>
    <x v="1"/>
    <s v=""/>
    <s v="Kotem"/>
    <x v="231"/>
    <s v="VAN ROOST Davy"/>
    <s v="C"/>
  </r>
  <r>
    <x v="1"/>
    <s v="Ere"/>
    <s v="Montfort"/>
    <x v="232"/>
    <s v="DE ROEPER Antoon"/>
    <s v="B"/>
  </r>
  <r>
    <x v="1"/>
    <s v="Ere"/>
    <s v="Montfort"/>
    <x v="233"/>
    <s v="GEHLEN Maurice"/>
    <s v="A"/>
  </r>
  <r>
    <x v="1"/>
    <s v="Ere"/>
    <s v="Montfort"/>
    <x v="234"/>
    <s v="HEUTS Rob"/>
    <s v="C"/>
  </r>
  <r>
    <x v="1"/>
    <s v="Ere"/>
    <s v="Montfort"/>
    <x v="235"/>
    <s v="LAUGS Geert"/>
    <s v="A"/>
  </r>
  <r>
    <x v="1"/>
    <s v="Ere"/>
    <s v="Montfort"/>
    <x v="236"/>
    <s v="VAN THOOR Frans"/>
    <s v="C"/>
  </r>
  <r>
    <x v="1"/>
    <s v="Ere"/>
    <s v="Montfort"/>
    <x v="237"/>
    <s v="VAN THOOR Ron"/>
    <s v="C"/>
  </r>
  <r>
    <x v="1"/>
    <s v="Ere"/>
    <s v="Montfort"/>
    <x v="238"/>
    <s v="WOLTERS Antoon"/>
    <s v="C"/>
  </r>
  <r>
    <x v="1"/>
    <s v="Ere"/>
    <s v="Montfort"/>
    <x v="239"/>
    <s v="WRONIEWICZ Patrick"/>
    <s v="A"/>
  </r>
  <r>
    <x v="1"/>
    <s v=""/>
    <s v="Onder Ons"/>
    <x v="240"/>
    <s v="BALDI Marcello"/>
    <s v="C"/>
  </r>
  <r>
    <x v="1"/>
    <s v=""/>
    <s v="Onder Ons"/>
    <x v="241"/>
    <s v="CAUBERGH Henri"/>
    <s v="C"/>
  </r>
  <r>
    <x v="1"/>
    <s v=""/>
    <s v="Onder Ons"/>
    <x v="242"/>
    <s v="COLLADET Giancarlo"/>
    <s v="B"/>
  </r>
  <r>
    <x v="1"/>
    <s v=""/>
    <s v="Onder Ons"/>
    <x v="243"/>
    <s v="CRUZ ACUNA Jose"/>
    <s v="D"/>
  </r>
  <r>
    <x v="1"/>
    <s v=""/>
    <s v="Onder Ons"/>
    <x v="244"/>
    <s v="FONTANA Rocco"/>
    <s v="C"/>
  </r>
  <r>
    <x v="1"/>
    <s v=""/>
    <s v="Onder Ons"/>
    <x v="245"/>
    <s v="JACOBS Piet"/>
    <s v="C"/>
  </r>
  <r>
    <x v="1"/>
    <s v=""/>
    <s v="Onder Ons"/>
    <x v="246"/>
    <s v="KALAY Naci"/>
    <s v="B"/>
  </r>
  <r>
    <x v="1"/>
    <s v=""/>
    <s v="Onder Ons"/>
    <x v="247"/>
    <s v="LICATA Angelo"/>
    <s v="NA"/>
  </r>
  <r>
    <x v="1"/>
    <s v=""/>
    <s v="Onder Ons"/>
    <x v="248"/>
    <s v="LIEBEN Jos Paul"/>
    <s v="D"/>
  </r>
  <r>
    <x v="1"/>
    <s v=""/>
    <s v="Onder Ons"/>
    <x v="249"/>
    <s v="MEIER Andreas"/>
    <s v="B"/>
  </r>
  <r>
    <x v="1"/>
    <s v=""/>
    <s v="Onder Ons"/>
    <x v="250"/>
    <s v="PANNEMANS Patrick"/>
    <s v="C"/>
  </r>
  <r>
    <x v="1"/>
    <s v=""/>
    <s v="Onder Ons"/>
    <x v="251"/>
    <s v="PERCIANTE Guido"/>
    <s v="C"/>
  </r>
  <r>
    <x v="1"/>
    <s v=""/>
    <s v="Onder Ons"/>
    <x v="252"/>
    <s v="PERCIANTE Vincenzo"/>
    <s v="C"/>
  </r>
  <r>
    <x v="1"/>
    <s v=""/>
    <s v="Onder Ons"/>
    <x v="253"/>
    <s v="SAJDL Jozef"/>
    <s v="D"/>
  </r>
  <r>
    <x v="1"/>
    <s v=""/>
    <s v="Onder Ons"/>
    <x v="254"/>
    <s v="SNIJKERS Ludo"/>
    <s v="D"/>
  </r>
  <r>
    <x v="1"/>
    <s v=""/>
    <s v="Onder Ons"/>
    <x v="255"/>
    <s v="VAN GESTEL Ronny"/>
    <s v="C"/>
  </r>
  <r>
    <x v="1"/>
    <s v=""/>
    <s v="Onder Ons"/>
    <x v="256"/>
    <s v="WELKENHUYSEN Godfried"/>
    <s v="D"/>
  </r>
  <r>
    <x v="1"/>
    <s v=""/>
    <s v="Onder Ons"/>
    <x v="257"/>
    <s v="WIRIX Raymond"/>
    <s v="C"/>
  </r>
  <r>
    <x v="1"/>
    <s v=""/>
    <s v="Onder Ons"/>
    <x v="258"/>
    <s v="INGLIMA Carmelo"/>
    <s v="NA"/>
  </r>
  <r>
    <x v="1"/>
    <s v=""/>
    <s v="Onder Ons"/>
    <x v="259"/>
    <s v="IGLIMA Calogero"/>
    <s v="NA"/>
  </r>
  <r>
    <x v="1"/>
    <s v=""/>
    <s v="Onder Ons"/>
    <x v="260"/>
    <s v="ADAMOPOULOS Michail"/>
    <s v="NA"/>
  </r>
  <r>
    <x v="1"/>
    <s v=""/>
    <s v="Play Ball"/>
    <x v="261"/>
    <s v="BROOS Johan"/>
    <s v="C"/>
  </r>
  <r>
    <x v="1"/>
    <s v=""/>
    <s v="Play Ball"/>
    <x v="262"/>
    <s v="BUEKERS Kris"/>
    <s v="C"/>
  </r>
  <r>
    <x v="1"/>
    <s v=""/>
    <s v="Play Ball"/>
    <x v="263"/>
    <s v="LAMBRICHTS Baudewijn Joseph"/>
    <s v="B"/>
  </r>
  <r>
    <x v="1"/>
    <s v=""/>
    <s v="Play Ball"/>
    <x v="264"/>
    <s v="LAMBRICHTS Jos"/>
    <s v="D"/>
  </r>
  <r>
    <x v="1"/>
    <s v=""/>
    <s v="Play Ball"/>
    <x v="265"/>
    <s v="LIEBEN Freddy"/>
    <s v="C"/>
  </r>
  <r>
    <x v="1"/>
    <s v=""/>
    <s v="Play Ball"/>
    <x v="266"/>
    <s v="SCHEPERS Rudi"/>
    <s v="D"/>
  </r>
  <r>
    <x v="1"/>
    <s v=""/>
    <s v="Play Ball"/>
    <x v="267"/>
    <s v="SCHUERMANS Johny Albert"/>
    <s v="C"/>
  </r>
  <r>
    <x v="1"/>
    <s v=""/>
    <s v="Play Ball"/>
    <x v="268"/>
    <s v="SCHUERMANS Theo"/>
    <s v="D"/>
  </r>
  <r>
    <x v="1"/>
    <s v=""/>
    <s v="Play Ball"/>
    <x v="269"/>
    <s v="SURINX Luc"/>
    <s v="B"/>
  </r>
  <r>
    <x v="1"/>
    <s v=""/>
    <s v="Play Ball"/>
    <x v="270"/>
    <s v="GULDENTOPS Willy"/>
    <s v="NA"/>
  </r>
  <r>
    <x v="1"/>
    <s v=""/>
    <s v="Play Ball"/>
    <x v="271"/>
    <s v="GERITS Frank"/>
    <s v="NA"/>
  </r>
  <r>
    <x v="1"/>
    <s v=""/>
    <s v="Ponderoza"/>
    <x v="272"/>
    <s v="BELIEN Kristof"/>
    <s v="D"/>
  </r>
  <r>
    <x v="0"/>
    <s v=""/>
    <s v="Ponderoza"/>
    <x v="273"/>
    <s v="BORRENBERGHS Dennis"/>
    <s v="C"/>
  </r>
  <r>
    <x v="1"/>
    <s v=""/>
    <s v="Ponderoza"/>
    <x v="274"/>
    <s v="BOSMANS Leon"/>
    <s v="D"/>
  </r>
  <r>
    <x v="1"/>
    <s v=""/>
    <s v="Ponderoza"/>
    <x v="275"/>
    <s v="BOSMANS MartIn"/>
    <s v="D"/>
  </r>
  <r>
    <x v="1"/>
    <s v=""/>
    <s v="Ponderoza"/>
    <x v="276"/>
    <s v="BOSMANS yanick"/>
    <s v="D"/>
  </r>
  <r>
    <x v="0"/>
    <s v=""/>
    <s v="Ponderoza"/>
    <x v="277"/>
    <s v="BROEKHOVEN Nico"/>
    <s v="C"/>
  </r>
  <r>
    <x v="1"/>
    <s v=""/>
    <s v="Ponderoza"/>
    <x v="278"/>
    <s v="BRUSTEN Henri"/>
    <s v="D"/>
  </r>
  <r>
    <x v="1"/>
    <s v=""/>
    <s v="Ponderoza"/>
    <x v="279"/>
    <s v="CASTERS Kenny"/>
    <s v="D"/>
  </r>
  <r>
    <x v="0"/>
    <s v="Ere"/>
    <s v="Ponderoza"/>
    <x v="280"/>
    <s v="CLAES Kris"/>
    <s v="A"/>
  </r>
  <r>
    <x v="1"/>
    <s v="Ere"/>
    <s v="Ponderoza"/>
    <x v="281"/>
    <s v="CLAESSENS Cathy"/>
    <s v="C"/>
  </r>
  <r>
    <x v="0"/>
    <s v=""/>
    <s v="Ponderoza"/>
    <x v="282"/>
    <s v="CLAESSENS Nancy"/>
    <s v="A"/>
  </r>
  <r>
    <x v="0"/>
    <s v="Ere"/>
    <s v="Ponderoza"/>
    <x v="283"/>
    <s v="DAAMEN Jaak"/>
    <s v="A"/>
  </r>
  <r>
    <x v="1"/>
    <s v=""/>
    <s v="Ponderoza"/>
    <x v="284"/>
    <s v="DEELKENS Jean"/>
    <s v="D"/>
  </r>
  <r>
    <x v="1"/>
    <s v="Ere"/>
    <s v="Ponderoza"/>
    <x v="285"/>
    <s v="DILLEN Ivo"/>
    <s v="D"/>
  </r>
  <r>
    <x v="1"/>
    <s v=""/>
    <s v="Ponderoza"/>
    <x v="286"/>
    <s v="DRIJKONINGEN Stef"/>
    <s v="D"/>
  </r>
  <r>
    <x v="1"/>
    <s v=""/>
    <s v="Ponderoza"/>
    <x v="287"/>
    <s v="HENDRIKX Robin"/>
    <s v="D"/>
  </r>
  <r>
    <x v="1"/>
    <s v=""/>
    <s v="Ponderoza"/>
    <x v="288"/>
    <s v="JAME Jerry"/>
    <s v="C"/>
  </r>
  <r>
    <x v="0"/>
    <s v=""/>
    <s v="Ponderoza"/>
    <x v="289"/>
    <s v="JANSSENS Dirk"/>
    <s v="C"/>
  </r>
  <r>
    <x v="1"/>
    <s v=""/>
    <s v="Ponderoza"/>
    <x v="290"/>
    <s v="KOVACS Bart"/>
    <s v="C"/>
  </r>
  <r>
    <x v="1"/>
    <s v=""/>
    <s v="Ponderoza"/>
    <x v="291"/>
    <s v="LEENEN Daan"/>
    <s v="D"/>
  </r>
  <r>
    <x v="1"/>
    <s v=""/>
    <s v="Ponderoza"/>
    <x v="292"/>
    <s v="LEHMANN Dimitri"/>
    <s v="D"/>
  </r>
  <r>
    <x v="1"/>
    <s v=""/>
    <s v="Ponderoza"/>
    <x v="293"/>
    <s v="MAENEN Kristof"/>
    <s v="D"/>
  </r>
  <r>
    <x v="1"/>
    <s v="Ere"/>
    <s v="Ponderoza"/>
    <x v="294"/>
    <s v="MEEKELS Tim"/>
    <s v="NA"/>
  </r>
  <r>
    <x v="1"/>
    <s v="Ere"/>
    <s v="Ponderoza"/>
    <x v="295"/>
    <s v="MOORS Johan"/>
    <s v="A"/>
  </r>
  <r>
    <x v="1"/>
    <s v=""/>
    <s v="Ponderoza"/>
    <x v="296"/>
    <s v="NEYENS Dries"/>
    <s v="NA"/>
  </r>
  <r>
    <x v="1"/>
    <s v="Ere"/>
    <s v="Ponderoza"/>
    <x v="297"/>
    <s v="NOUKENS Ronny"/>
    <s v="NA"/>
  </r>
  <r>
    <x v="1"/>
    <s v=""/>
    <s v="Ponderoza"/>
    <x v="298"/>
    <s v="PEX Maria"/>
    <s v="D"/>
  </r>
  <r>
    <x v="1"/>
    <s v=""/>
    <s v="Ponderoza"/>
    <x v="299"/>
    <s v="REYNDERS Joannes"/>
    <s v="NA"/>
  </r>
  <r>
    <x v="1"/>
    <s v=""/>
    <s v="Ponderoza"/>
    <x v="300"/>
    <s v="ROEX Mathieu"/>
    <s v="B"/>
  </r>
  <r>
    <x v="1"/>
    <s v="Ere"/>
    <s v="Ponderoza"/>
    <x v="301"/>
    <s v="SCHROOTEN Carlo"/>
    <s v="A"/>
  </r>
  <r>
    <x v="0"/>
    <s v="Ere"/>
    <s v="Ponderoza"/>
    <x v="302"/>
    <s v="SCHROOTEN Pascal"/>
    <s v="B"/>
  </r>
  <r>
    <x v="0"/>
    <s v=""/>
    <s v="Ponderoza"/>
    <x v="303"/>
    <s v="SCUTTENAIRE Alain"/>
    <s v="C"/>
  </r>
  <r>
    <x v="1"/>
    <s v=""/>
    <s v="Ponderoza"/>
    <x v="304"/>
    <s v="SEVERIJNS Ernest"/>
    <s v="D"/>
  </r>
  <r>
    <x v="1"/>
    <s v=""/>
    <s v="Ponderoza"/>
    <x v="305"/>
    <s v="STIENERS Robert"/>
    <s v="D"/>
  </r>
  <r>
    <x v="1"/>
    <s v=""/>
    <s v="Ponderoza"/>
    <x v="306"/>
    <s v="THIELENS Lennert"/>
    <s v="NA"/>
  </r>
  <r>
    <x v="1"/>
    <s v="Ere"/>
    <s v="Ponderoza"/>
    <x v="307"/>
    <s v="THIELENS Theo"/>
    <s v="B"/>
  </r>
  <r>
    <x v="1"/>
    <s v=""/>
    <s v="Ponderoza"/>
    <x v="308"/>
    <s v="VANDEWAL Renier"/>
    <s v="D"/>
  </r>
  <r>
    <x v="1"/>
    <s v="Ere"/>
    <s v="Ponderoza"/>
    <x v="309"/>
    <s v="VANHEESWIJCK Kyrian"/>
    <s v="B"/>
  </r>
  <r>
    <x v="0"/>
    <s v="Ere"/>
    <s v="Ponderoza"/>
    <x v="310"/>
    <s v="VANSTEENBEECK Chris"/>
    <s v="B"/>
  </r>
  <r>
    <x v="1"/>
    <s v=""/>
    <s v="Ponderoza"/>
    <x v="311"/>
    <s v="VERCAUTEREN Walter"/>
    <s v="C"/>
  </r>
  <r>
    <x v="1"/>
    <s v=""/>
    <s v="Ponderoza"/>
    <x v="312"/>
    <s v="VRINSSEN Bert"/>
    <s v="NA"/>
  </r>
  <r>
    <x v="1"/>
    <s v=""/>
    <s v="Ponderoza"/>
    <x v="313"/>
    <s v="HETZHEIM Sebastiaan"/>
    <s v="NA"/>
  </r>
  <r>
    <x v="1"/>
    <s v=""/>
    <s v="Ponderoza"/>
    <x v="314"/>
    <s v="CROIMANS Thomas"/>
    <s v="NA"/>
  </r>
  <r>
    <x v="1"/>
    <s v=""/>
    <s v="Ponderoza"/>
    <x v="315"/>
    <s v="SCUDELLER Dario"/>
    <s v="NA"/>
  </r>
  <r>
    <x v="1"/>
    <s v="Ere"/>
    <s v="Relax"/>
    <x v="316"/>
    <s v="CORSTJENS Henri"/>
    <s v="A"/>
  </r>
  <r>
    <x v="1"/>
    <s v="Ere"/>
    <s v="Relax"/>
    <x v="317"/>
    <s v="DRIJKONINGEN Jozef"/>
    <s v="B"/>
  </r>
  <r>
    <x v="1"/>
    <s v="Ere"/>
    <s v="Relax"/>
    <x v="318"/>
    <s v="HENSEN Geert"/>
    <s v="A"/>
  </r>
  <r>
    <x v="1"/>
    <s v="Ere"/>
    <s v="Relax"/>
    <x v="319"/>
    <s v="JEHAES Johan"/>
    <s v="NA"/>
  </r>
  <r>
    <x v="1"/>
    <s v="Ere"/>
    <s v="Relax"/>
    <x v="320"/>
    <s v="LEMMENS Marc"/>
    <s v="A"/>
  </r>
  <r>
    <x v="1"/>
    <s v="Ere"/>
    <s v="Relax"/>
    <x v="321"/>
    <s v="SMETS Raymond"/>
    <s v="B"/>
  </r>
  <r>
    <x v="1"/>
    <s v="Ere"/>
    <s v="Relax"/>
    <x v="322"/>
    <s v="VAN DEN HEUVEL Alex"/>
    <s v="B"/>
  </r>
  <r>
    <x v="1"/>
    <s v="Ere"/>
    <s v="Relax"/>
    <x v="323"/>
    <s v="VAN WEGBERG Bas"/>
    <s v="B"/>
  </r>
  <r>
    <x v="1"/>
    <s v="Ere"/>
    <s v="Relax"/>
    <x v="324"/>
    <s v="VANDEWINKEL Jack"/>
    <s v="B"/>
  </r>
  <r>
    <x v="1"/>
    <s v="Ere"/>
    <s v="Relax"/>
    <x v="325"/>
    <s v="DE CEULAER Richard"/>
    <s v="C"/>
  </r>
  <r>
    <x v="1"/>
    <s v="Ere"/>
    <s v="Roes Boys"/>
    <x v="326"/>
    <s v="COLAERS Mathieu"/>
    <s v="C"/>
  </r>
  <r>
    <x v="1"/>
    <s v="Ere"/>
    <s v="Roes Boys"/>
    <x v="327"/>
    <s v="CREEMERS Geert"/>
    <s v="B"/>
  </r>
  <r>
    <x v="1"/>
    <s v="Ere"/>
    <s v="Roes Boys"/>
    <x v="328"/>
    <s v="CREEMERS Michel"/>
    <s v="B"/>
  </r>
  <r>
    <x v="1"/>
    <s v="Ere"/>
    <s v="Roes Boys"/>
    <x v="329"/>
    <s v="CREMERS Jaak"/>
    <s v="C"/>
  </r>
  <r>
    <x v="1"/>
    <s v="Ere"/>
    <s v="Roes Boys"/>
    <x v="330"/>
    <s v="DEGROS Johan"/>
    <s v="B"/>
  </r>
  <r>
    <x v="1"/>
    <s v="Ere"/>
    <s v="Roes Boys"/>
    <x v="331"/>
    <s v="DRYKONINGEN Erik"/>
    <s v="C"/>
  </r>
  <r>
    <x v="1"/>
    <s v=""/>
    <s v="Roes Boys"/>
    <x v="332"/>
    <s v="GABRIELS Roger"/>
    <s v="C"/>
  </r>
  <r>
    <x v="1"/>
    <s v="Ere"/>
    <s v="Roes Boys"/>
    <x v="333"/>
    <s v="VALKENBORGH Hendrik"/>
    <s v="C"/>
  </r>
  <r>
    <x v="1"/>
    <s v=""/>
    <s v="Roes Boys"/>
    <x v="334"/>
    <s v="VANDEBOSCH Sarah"/>
    <s v="NA"/>
  </r>
  <r>
    <x v="1"/>
    <s v=""/>
    <s v="Sport 2001"/>
    <x v="335"/>
    <s v="AENDEKERK Michel"/>
    <s v="D"/>
  </r>
  <r>
    <x v="0"/>
    <s v=""/>
    <s v="Sport 2001"/>
    <x v="336"/>
    <s v="COPERMANS Bram"/>
    <s v="D"/>
  </r>
  <r>
    <x v="0"/>
    <s v=""/>
    <s v="Sport 2001"/>
    <x v="337"/>
    <s v="CORSTJENS Jaak"/>
    <s v="C"/>
  </r>
  <r>
    <x v="1"/>
    <s v=""/>
    <s v="Sport 2001"/>
    <x v="338"/>
    <s v="DRIESSEN Jos"/>
    <s v="D"/>
  </r>
  <r>
    <x v="0"/>
    <s v=""/>
    <s v="Sport 2001"/>
    <x v="339"/>
    <s v="FRANKEN Stefan"/>
    <s v="C"/>
  </r>
  <r>
    <x v="0"/>
    <s v=""/>
    <s v="Sport 2001"/>
    <x v="340"/>
    <s v="GOYENS Marc"/>
    <s v="B"/>
  </r>
  <r>
    <x v="1"/>
    <s v=""/>
    <s v="Sport 2001"/>
    <x v="341"/>
    <s v="JILESEN Louis"/>
    <s v="D"/>
  </r>
  <r>
    <x v="0"/>
    <s v=""/>
    <s v="Sport 2001"/>
    <x v="342"/>
    <s v="NIES Leonardus"/>
    <s v="C"/>
  </r>
  <r>
    <x v="0"/>
    <s v=""/>
    <s v="Sport 2001"/>
    <x v="343"/>
    <s v="NIVELLE Koen"/>
    <s v="B"/>
  </r>
  <r>
    <x v="0"/>
    <s v=""/>
    <s v="Sport 2001"/>
    <x v="344"/>
    <s v="PEERLINGS Hugo"/>
    <s v="C"/>
  </r>
  <r>
    <x v="1"/>
    <s v=""/>
    <s v="Sport 2001"/>
    <x v="345"/>
    <s v="PHILIPPENS Erik Leo"/>
    <s v="NA"/>
  </r>
  <r>
    <x v="1"/>
    <s v=""/>
    <s v="Sport 2001"/>
    <x v="346"/>
    <s v="QUIX Theo"/>
    <s v="C"/>
  </r>
  <r>
    <x v="1"/>
    <s v=""/>
    <s v="Sport 2001"/>
    <x v="347"/>
    <s v="SCHAEKERS Jean"/>
    <s v="D"/>
  </r>
  <r>
    <x v="0"/>
    <s v=""/>
    <s v="Sport 2001"/>
    <x v="348"/>
    <s v="SEGERS Lambert"/>
    <s v="D"/>
  </r>
  <r>
    <x v="1"/>
    <s v=""/>
    <s v="Sport 2001"/>
    <x v="349"/>
    <s v="STULTJENS Martinus"/>
    <s v="D"/>
  </r>
  <r>
    <x v="1"/>
    <s v=""/>
    <s v="Sport 2001"/>
    <x v="350"/>
    <s v="THEYBERS Harie"/>
    <s v="C"/>
  </r>
  <r>
    <x v="1"/>
    <s v=""/>
    <s v="SV Zolder"/>
    <x v="351"/>
    <s v="AKKERMANS Patrick"/>
    <s v="NA"/>
  </r>
  <r>
    <x v="0"/>
    <s v=""/>
    <s v="SV Zolder"/>
    <x v="352"/>
    <s v="ALBERGHS Raymond"/>
    <s v="B"/>
  </r>
  <r>
    <x v="1"/>
    <s v=""/>
    <s v="SV Zolder"/>
    <x v="353"/>
    <s v="AMANAVICZIUS Vitantas"/>
    <s v="A"/>
  </r>
  <r>
    <x v="0"/>
    <s v=""/>
    <s v="SV Zolder"/>
    <x v="354"/>
    <s v="AYDOGAN Ercan"/>
    <s v="D"/>
  </r>
  <r>
    <x v="1"/>
    <s v=""/>
    <s v="SV Zolder"/>
    <x v="355"/>
    <s v="CLAES Michaël"/>
    <s v="C"/>
  </r>
  <r>
    <x v="0"/>
    <s v=""/>
    <s v="SV Zolder"/>
    <x v="356"/>
    <s v="CLAES Ronny"/>
    <s v="B"/>
  </r>
  <r>
    <x v="1"/>
    <s v=""/>
    <s v="SV Zolder"/>
    <x v="357"/>
    <s v="COENEN Johan"/>
    <s v="NA"/>
  </r>
  <r>
    <x v="1"/>
    <s v=""/>
    <s v="SV Zolder"/>
    <x v="358"/>
    <s v="COLLETTE Jean-Marie"/>
    <s v="B"/>
  </r>
  <r>
    <x v="1"/>
    <s v=""/>
    <s v="SV Zolder"/>
    <x v="359"/>
    <s v="DAEMS Bart"/>
    <s v="D"/>
  </r>
  <r>
    <x v="1"/>
    <s v=""/>
    <s v="SV Zolder"/>
    <x v="360"/>
    <s v="DANIELS Peter"/>
    <s v="D"/>
  </r>
  <r>
    <x v="1"/>
    <s v=""/>
    <s v="SV Zolder"/>
    <x v="361"/>
    <s v="DE GROOTE Frank"/>
    <s v="C"/>
  </r>
  <r>
    <x v="1"/>
    <s v=""/>
    <s v="SV Zolder"/>
    <x v="362"/>
    <s v="DEMEER David"/>
    <s v="C"/>
  </r>
  <r>
    <x v="1"/>
    <s v=""/>
    <s v="SV Zolder"/>
    <x v="363"/>
    <s v="DIERCKX Patricia"/>
    <s v="D"/>
  </r>
  <r>
    <x v="0"/>
    <s v=""/>
    <s v="SV Zolder"/>
    <x v="364"/>
    <s v="DONKERS Bruno"/>
    <s v="D"/>
  </r>
  <r>
    <x v="0"/>
    <s v=""/>
    <s v="SV Zolder"/>
    <x v="365"/>
    <s v="DULLERS Joeri"/>
    <s v="NA"/>
  </r>
  <r>
    <x v="1"/>
    <s v=""/>
    <s v="SV Zolder"/>
    <x v="366"/>
    <s v="DUYSSENS Steven"/>
    <s v="C"/>
  </r>
  <r>
    <x v="1"/>
    <s v=""/>
    <s v="SV Zolder"/>
    <x v="367"/>
    <s v="GAILLAERT Kevin"/>
    <s v="C"/>
  </r>
  <r>
    <x v="1"/>
    <s v=""/>
    <s v="SV Zolder"/>
    <x v="368"/>
    <s v="GAILLAERT Marc"/>
    <s v="D"/>
  </r>
  <r>
    <x v="0"/>
    <s v=""/>
    <s v="SV Zolder"/>
    <x v="369"/>
    <s v="GERITS Brian"/>
    <s v="A"/>
  </r>
  <r>
    <x v="1"/>
    <s v=""/>
    <s v="SV Zolder"/>
    <x v="370"/>
    <s v="GERITS Guido"/>
    <s v="B"/>
  </r>
  <r>
    <x v="0"/>
    <s v=""/>
    <s v="SV Zolder"/>
    <x v="371"/>
    <s v="GERITS Jimmy"/>
    <s v="B"/>
  </r>
  <r>
    <x v="1"/>
    <s v=""/>
    <s v="SV Zolder"/>
    <x v="372"/>
    <s v="GOFFINGHS Michael"/>
    <s v="C"/>
  </r>
  <r>
    <x v="1"/>
    <s v=""/>
    <s v="SV Zolder"/>
    <x v="373"/>
    <s v="HELSEN Robin"/>
    <s v="C"/>
  </r>
  <r>
    <x v="0"/>
    <s v=""/>
    <s v="SV Zolder"/>
    <x v="374"/>
    <s v="HERMANS Dimitri"/>
    <s v="C"/>
  </r>
  <r>
    <x v="1"/>
    <s v=""/>
    <s v="SV Zolder"/>
    <x v="375"/>
    <s v="JAEMERS Willy"/>
    <s v="C"/>
  </r>
  <r>
    <x v="1"/>
    <s v=""/>
    <s v="SV Zolder"/>
    <x v="376"/>
    <s v="KERKHOFS Eddy"/>
    <s v="D"/>
  </r>
  <r>
    <x v="1"/>
    <s v=""/>
    <s v="SV Zolder"/>
    <x v="377"/>
    <s v="KERKHOFS Kevin"/>
    <s v="C"/>
  </r>
  <r>
    <x v="0"/>
    <s v=""/>
    <s v="SV Zolder"/>
    <x v="378"/>
    <s v="KESTERS Roger"/>
    <s v="C"/>
  </r>
  <r>
    <x v="1"/>
    <s v=""/>
    <s v="SV Zolder"/>
    <x v="379"/>
    <s v="LUTS Mitch"/>
    <s v="C"/>
  </r>
  <r>
    <x v="0"/>
    <s v=""/>
    <s v="SV Zolder"/>
    <x v="380"/>
    <s v="NASSEN Yvo"/>
    <s v="B"/>
  </r>
  <r>
    <x v="1"/>
    <s v=""/>
    <s v="SV Zolder"/>
    <x v="381"/>
    <s v="PUT Jeroen"/>
    <s v="D"/>
  </r>
  <r>
    <x v="1"/>
    <s v=""/>
    <s v="SV Zolder"/>
    <x v="382"/>
    <s v="PUT Marc"/>
    <s v="B"/>
  </r>
  <r>
    <x v="0"/>
    <s v=""/>
    <s v="SV Zolder"/>
    <x v="383"/>
    <s v="PUT Ronny"/>
    <s v="A"/>
  </r>
  <r>
    <x v="0"/>
    <s v=""/>
    <s v="SV Zolder"/>
    <x v="384"/>
    <s v="RAYEN Kenny"/>
    <s v="B"/>
  </r>
  <r>
    <x v="1"/>
    <s v=""/>
    <s v="SV Zolder"/>
    <x v="385"/>
    <s v="REYCKERS Eddy"/>
    <s v="C"/>
  </r>
  <r>
    <x v="1"/>
    <s v=""/>
    <s v="SV Zolder"/>
    <x v="386"/>
    <s v="RIZZUT Guido"/>
    <s v="NA"/>
  </r>
  <r>
    <x v="1"/>
    <s v=""/>
    <s v="SV Zolder"/>
    <x v="387"/>
    <s v="SCHUERMANS Dimitri"/>
    <s v="C"/>
  </r>
  <r>
    <x v="1"/>
    <s v=""/>
    <s v="SV Zolder"/>
    <x v="388"/>
    <s v="SEMPELS Tony"/>
    <s v="C"/>
  </r>
  <r>
    <x v="1"/>
    <s v=""/>
    <s v="SV Zolder"/>
    <x v="389"/>
    <s v="SINDY Erna"/>
    <s v="NA"/>
  </r>
  <r>
    <x v="1"/>
    <s v=""/>
    <s v="SV Zolder"/>
    <x v="390"/>
    <s v="STOCKMANS Marc"/>
    <s v="C"/>
  </r>
  <r>
    <x v="1"/>
    <s v=""/>
    <s v="SV Zolder"/>
    <x v="391"/>
    <s v="VAN DE VOORDE David"/>
    <s v="NA"/>
  </r>
  <r>
    <x v="0"/>
    <s v=""/>
    <s v="SV Zolder"/>
    <x v="392"/>
    <s v="VAN DER SANDEN Jo"/>
    <s v="D"/>
  </r>
  <r>
    <x v="1"/>
    <s v=""/>
    <s v="SV Zolder"/>
    <x v="393"/>
    <s v="VANDEPUT Patrick"/>
    <s v="D"/>
  </r>
  <r>
    <x v="1"/>
    <s v=""/>
    <s v="SV Zolder"/>
    <x v="394"/>
    <s v="VANGENEUGDEN Dimitri"/>
    <s v="C"/>
  </r>
  <r>
    <x v="1"/>
    <s v=""/>
    <s v="SV Zolder"/>
    <x v="395"/>
    <s v="VERHEYEN Dirk"/>
    <s v="NA"/>
  </r>
  <r>
    <x v="1"/>
    <s v=""/>
    <s v="SV Zolder"/>
    <x v="396"/>
    <s v="VERHEYEN Peter"/>
    <s v="NA"/>
  </r>
  <r>
    <x v="0"/>
    <s v=""/>
    <s v="SV Zolder"/>
    <x v="397"/>
    <s v="VERRECKT Patrick"/>
    <s v="C"/>
  </r>
  <r>
    <x v="1"/>
    <s v=""/>
    <s v="SV Zolder"/>
    <x v="398"/>
    <s v="VINGERHOED André"/>
    <s v="C"/>
  </r>
  <r>
    <x v="0"/>
    <s v=""/>
    <s v="SV Zolder"/>
    <x v="399"/>
    <s v="VINGERHOED Ronny"/>
    <s v="C"/>
  </r>
  <r>
    <x v="0"/>
    <s v=""/>
    <s v="SV Zolder"/>
    <x v="400"/>
    <s v="WENDRICKX Patrick"/>
    <s v="B"/>
  </r>
  <r>
    <x v="1"/>
    <s v=""/>
    <s v="SV Zolder"/>
    <x v="401"/>
    <s v="WIJNANTS Gunter"/>
    <s v="B"/>
  </r>
  <r>
    <x v="0"/>
    <s v=""/>
    <s v="SV Zolder"/>
    <x v="402"/>
    <s v="WILLEMS Dirk"/>
    <s v="C"/>
  </r>
  <r>
    <x v="1"/>
    <s v=""/>
    <s v="SV Zolder"/>
    <x v="403"/>
    <s v="WILLEMS Ferdi"/>
    <s v="NA"/>
  </r>
  <r>
    <x v="0"/>
    <s v=""/>
    <s v="SV Zolder"/>
    <x v="404"/>
    <s v="WILLEMS Marc"/>
    <s v="C"/>
  </r>
  <r>
    <x v="1"/>
    <s v=""/>
    <s v="SV Zolder"/>
    <x v="405"/>
    <s v="WISSELS Patrick"/>
    <s v="C"/>
  </r>
  <r>
    <x v="1"/>
    <s v=""/>
    <s v="SV Zolder"/>
    <x v="406"/>
    <s v="WOUTERS Paul"/>
    <s v="NA"/>
  </r>
  <r>
    <x v="0"/>
    <s v=""/>
    <s v="SV Zolder"/>
    <x v="407"/>
    <s v="VINGERHOED David"/>
    <s v="B"/>
  </r>
  <r>
    <x v="1"/>
    <s v=""/>
    <s v="SV Zolder"/>
    <x v="408"/>
    <s v="DEWALLEF Dany"/>
    <s v="NA"/>
  </r>
  <r>
    <x v="0"/>
    <s v=""/>
    <s v="SV Zolder"/>
    <x v="409"/>
    <s v="MEERS Marc"/>
    <s v="NA"/>
  </r>
  <r>
    <x v="1"/>
    <s v=""/>
    <s v="SV Zolder"/>
    <x v="410"/>
    <s v="GERITS Kiomi"/>
    <s v="ND"/>
  </r>
  <r>
    <x v="1"/>
    <s v=""/>
    <s v="SV Zolder"/>
    <x v="411"/>
    <s v="HERMANS Jenny"/>
    <s v="NA"/>
  </r>
  <r>
    <x v="1"/>
    <s v=""/>
    <s v="'T Karraet"/>
    <x v="412"/>
    <s v="BAETEN Marinus"/>
    <s v="B"/>
  </r>
  <r>
    <x v="1"/>
    <s v=""/>
    <s v="'T Karraet"/>
    <x v="413"/>
    <s v="BOURS Enrico"/>
    <s v="NA"/>
  </r>
  <r>
    <x v="1"/>
    <s v=""/>
    <s v="'T Karraet"/>
    <x v="414"/>
    <s v="BRABANTS Camiel"/>
    <s v="D"/>
  </r>
  <r>
    <x v="1"/>
    <s v=""/>
    <s v="'T Karraet"/>
    <x v="415"/>
    <s v="BRABANTS Patrick"/>
    <s v="B"/>
  </r>
  <r>
    <x v="1"/>
    <s v=""/>
    <s v="'T Karraet"/>
    <x v="416"/>
    <s v="BRABANTS Paul"/>
    <s v="B"/>
  </r>
  <r>
    <x v="1"/>
    <s v=""/>
    <s v="'T Karraet"/>
    <x v="417"/>
    <s v="BRABANTS Ward"/>
    <s v="C"/>
  </r>
  <r>
    <x v="1"/>
    <s v=""/>
    <s v="'T Karraet"/>
    <x v="418"/>
    <s v="DALCERO Michaël"/>
    <s v="D"/>
  </r>
  <r>
    <x v="1"/>
    <s v=""/>
    <s v="'T Karraet"/>
    <x v="419"/>
    <s v="DERHAEG Martin"/>
    <s v="A"/>
  </r>
  <r>
    <x v="1"/>
    <s v="Ere"/>
    <s v="'T Karraet"/>
    <x v="420"/>
    <s v="FABRIJ Luc"/>
    <s v="A"/>
  </r>
  <r>
    <x v="1"/>
    <s v=""/>
    <s v="'T Karraet"/>
    <x v="421"/>
    <s v="FABRY Patrick"/>
    <s v="B"/>
  </r>
  <r>
    <x v="1"/>
    <s v="Ere"/>
    <s v="'T Karraet"/>
    <x v="422"/>
    <s v="HELLINGS Mathy"/>
    <s v="B"/>
  </r>
  <r>
    <x v="1"/>
    <s v=""/>
    <s v="'T Karraet"/>
    <x v="423"/>
    <s v="HEYMANS Nele"/>
    <s v="NA"/>
  </r>
  <r>
    <x v="1"/>
    <s v=""/>
    <s v="'T Karraet"/>
    <x v="424"/>
    <s v="HEYMANS Nobert"/>
    <s v="D"/>
  </r>
  <r>
    <x v="1"/>
    <s v=""/>
    <s v="'T Karraet"/>
    <x v="425"/>
    <s v="JACOBS Don"/>
    <s v="B"/>
  </r>
  <r>
    <x v="1"/>
    <s v=""/>
    <s v="'T Karraet"/>
    <x v="426"/>
    <s v="JEURISSEN Karen"/>
    <s v="NA"/>
  </r>
  <r>
    <x v="1"/>
    <s v=""/>
    <s v="'T Karraet"/>
    <x v="427"/>
    <s v="KENIS Henri"/>
    <s v="B"/>
  </r>
  <r>
    <x v="1"/>
    <s v=""/>
    <s v="'T Karraet"/>
    <x v="428"/>
    <s v="KEYMIS André"/>
    <s v="D"/>
  </r>
  <r>
    <x v="1"/>
    <s v="Ere"/>
    <s v="'T Karraet"/>
    <x v="429"/>
    <s v="MARTENS Gilbert"/>
    <s v="A"/>
  </r>
  <r>
    <x v="1"/>
    <s v="Ere"/>
    <s v="'T Karraet"/>
    <x v="430"/>
    <s v="MERTENS Jordy"/>
    <s v="C"/>
  </r>
  <r>
    <x v="1"/>
    <s v=""/>
    <s v="'T Karraet"/>
    <x v="431"/>
    <s v="MERTENS Rudy"/>
    <s v="C"/>
  </r>
  <r>
    <x v="1"/>
    <s v="Ere"/>
    <s v="'T Karraet"/>
    <x v="432"/>
    <s v="REYNDERS Danny"/>
    <s v="B"/>
  </r>
  <r>
    <x v="1"/>
    <s v="Ere"/>
    <s v="'T Karraet"/>
    <x v="433"/>
    <s v="ROSMARINO Angelo"/>
    <s v="A"/>
  </r>
  <r>
    <x v="1"/>
    <s v=""/>
    <s v="'T Karraet"/>
    <x v="434"/>
    <s v="ROSMARINO Raffaele"/>
    <s v="B"/>
  </r>
  <r>
    <x v="1"/>
    <s v=""/>
    <s v="'T Karraet"/>
    <x v="435"/>
    <s v="SAESEN Jacky"/>
    <s v="D"/>
  </r>
  <r>
    <x v="1"/>
    <s v=""/>
    <s v="'T Karraet"/>
    <x v="436"/>
    <s v="SAJDL Dave"/>
    <s v="B"/>
  </r>
  <r>
    <x v="1"/>
    <s v=""/>
    <s v="'T Karraet"/>
    <x v="437"/>
    <s v="SCHEPERS Freddy"/>
    <s v="NA"/>
  </r>
  <r>
    <x v="1"/>
    <s v="Ere"/>
    <s v="'T Karraet"/>
    <x v="438"/>
    <s v="STEVENS Joël"/>
    <s v="A"/>
  </r>
  <r>
    <x v="1"/>
    <s v=""/>
    <s v="'T Karraet"/>
    <x v="439"/>
    <s v="THEVISSEN Jos"/>
    <s v="D"/>
  </r>
  <r>
    <x v="1"/>
    <s v=""/>
    <s v="'T Karraet"/>
    <x v="440"/>
    <s v="THIELENS Pascal"/>
    <s v="NA"/>
  </r>
  <r>
    <x v="1"/>
    <s v="Ere"/>
    <s v="'T Karraet"/>
    <x v="441"/>
    <s v="TRUYENS Bjorn"/>
    <s v="A"/>
  </r>
  <r>
    <x v="1"/>
    <s v=""/>
    <s v="'T Karraet"/>
    <x v="442"/>
    <s v="VAN DE BEEK Theo"/>
    <s v="D"/>
  </r>
  <r>
    <x v="1"/>
    <s v=""/>
    <s v="'T Karraet"/>
    <x v="443"/>
    <s v="VANKAN Jannick"/>
    <s v="B"/>
  </r>
  <r>
    <x v="1"/>
    <s v=""/>
    <s v="'T Karraet"/>
    <x v="444"/>
    <s v="VAN ES Marc"/>
    <s v="B"/>
  </r>
  <r>
    <x v="1"/>
    <s v=""/>
    <s v="'T Karraet"/>
    <x v="445"/>
    <s v="DILLEN Nicolaas"/>
    <s v="NA"/>
  </r>
  <r>
    <x v="1"/>
    <s v="Ere"/>
    <s v="'T Karraet"/>
    <x v="446"/>
    <s v="SPIRITUS Frank"/>
    <s v="A"/>
  </r>
  <r>
    <x v="1"/>
    <s v="Ere"/>
    <s v="Vlegelke"/>
    <x v="447"/>
    <s v="CEELEN Ard"/>
    <s v="A"/>
  </r>
  <r>
    <x v="1"/>
    <s v="Ere"/>
    <s v="Vlegelke"/>
    <x v="448"/>
    <s v="CEELEN Marc"/>
    <s v="NA"/>
  </r>
  <r>
    <x v="1"/>
    <s v="Ere"/>
    <s v="Vlegelke"/>
    <x v="449"/>
    <s v="HENDRIKX Ivan"/>
    <s v="NA"/>
  </r>
  <r>
    <x v="1"/>
    <s v=""/>
    <s v="Vlegelke"/>
    <x v="450"/>
    <s v="JANSSEN Tjeu"/>
    <s v="NA"/>
  </r>
  <r>
    <x v="1"/>
    <s v="Ere"/>
    <s v="Vlegelke"/>
    <x v="451"/>
    <s v="KLAUS Robert"/>
    <s v="A"/>
  </r>
  <r>
    <x v="1"/>
    <s v="Ere"/>
    <s v="Vlegelke"/>
    <x v="452"/>
    <s v="REYNDERS Hans"/>
    <s v="NA"/>
  </r>
  <r>
    <x v="1"/>
    <s v="Ere"/>
    <s v="Vlegelke"/>
    <x v="453"/>
    <s v="TIELENS Johan"/>
    <s v="NA"/>
  </r>
  <r>
    <x v="1"/>
    <s v="Ere"/>
    <s v="Vlegelke"/>
    <x v="454"/>
    <s v="VOSSEN Robert"/>
    <s v="NA"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1"/>
    <s v=""/>
    <m/>
    <x v="455"/>
    <m/>
    <m/>
  </r>
  <r>
    <x v="2"/>
    <m/>
    <m/>
    <x v="455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0">
  <r>
    <x v="0"/>
    <n v="1"/>
    <s v=""/>
    <s v="Bloemenlaan"/>
    <x v="0"/>
    <s v="ANGUISSOLA Francesco"/>
    <s v="B"/>
  </r>
  <r>
    <x v="0"/>
    <n v="1"/>
    <s v=""/>
    <s v="Bloemenlaan"/>
    <x v="1"/>
    <s v="CALTABELLOTTA Inazzio"/>
    <s v="B"/>
  </r>
  <r>
    <x v="0"/>
    <n v="1"/>
    <s v=""/>
    <s v="Bloemenlaan"/>
    <x v="2"/>
    <s v="CAPELE Antonio"/>
    <s v="C"/>
  </r>
  <r>
    <x v="0"/>
    <n v="1"/>
    <s v=""/>
    <s v="Bloemenlaan"/>
    <x v="3"/>
    <s v="CAROLLO Giuseppe"/>
    <s v="B"/>
  </r>
  <r>
    <x v="0"/>
    <n v="1"/>
    <s v=""/>
    <s v="Bloemenlaan"/>
    <x v="4"/>
    <s v="DIGIROLAMO Galdino"/>
    <s v="B"/>
  </r>
  <r>
    <x v="0"/>
    <s v=""/>
    <s v=""/>
    <s v="Bloemenlaan"/>
    <x v="5"/>
    <s v="DILIBERTO Giovanny"/>
    <s v="D"/>
  </r>
  <r>
    <x v="0"/>
    <n v="1"/>
    <s v=""/>
    <s v="Bloemenlaan"/>
    <x v="6"/>
    <s v="DIRKX Christiaan"/>
    <s v="A"/>
  </r>
  <r>
    <x v="0"/>
    <s v=""/>
    <s v=""/>
    <s v="Bloemenlaan"/>
    <x v="7"/>
    <s v="MORELLI Ivan"/>
    <s v="C"/>
  </r>
  <r>
    <x v="0"/>
    <s v=""/>
    <s v=""/>
    <s v="Bloemenlaan"/>
    <x v="8"/>
    <s v="MUSA Antonio"/>
    <s v="B"/>
  </r>
  <r>
    <x v="0"/>
    <n v="1"/>
    <s v=""/>
    <s v="Bloemenlaan"/>
    <x v="9"/>
    <s v="MUSA Donato"/>
    <s v="A"/>
  </r>
  <r>
    <x v="0"/>
    <n v="1"/>
    <s v=""/>
    <s v="Bloemenlaan"/>
    <x v="10"/>
    <s v="NAPOLETANO Angelo"/>
    <s v="C"/>
  </r>
  <r>
    <x v="0"/>
    <s v=""/>
    <s v=""/>
    <s v="Bloemenlaan"/>
    <x v="11"/>
    <s v="SCALERA Alfonso"/>
    <s v="NA"/>
  </r>
  <r>
    <x v="0"/>
    <s v=""/>
    <s v=""/>
    <s v="Bloemenlaan"/>
    <x v="12"/>
    <s v="SEGRETO Marcello"/>
    <s v="D"/>
  </r>
  <r>
    <x v="0"/>
    <n v="1"/>
    <s v=""/>
    <s v="Bloemenlaan"/>
    <x v="13"/>
    <s v="VAN GORP Johan"/>
    <s v="D"/>
  </r>
  <r>
    <x v="0"/>
    <s v=""/>
    <s v=""/>
    <s v="Bloemenlaan"/>
    <x v="14"/>
    <s v="WESIORA Monika"/>
    <s v="NA"/>
  </r>
  <r>
    <x v="0"/>
    <s v=""/>
    <s v=""/>
    <s v="Bloemenlaan"/>
    <x v="15"/>
    <s v="MELCHERT Marcelina"/>
    <s v="NA"/>
  </r>
  <r>
    <x v="0"/>
    <s v=""/>
    <s v=""/>
    <s v="Bloemenlaan"/>
    <x v="16"/>
    <s v="CIARDIELLO Emilio"/>
    <s v="NA"/>
  </r>
  <r>
    <x v="0"/>
    <s v=""/>
    <s v=""/>
    <s v="Bloemenlaan"/>
    <x v="17"/>
    <s v="MUSA Flavio"/>
    <s v="NA"/>
  </r>
  <r>
    <x v="0"/>
    <n v="1"/>
    <s v=""/>
    <s v="Bloemenlaan"/>
    <x v="18"/>
    <s v="GEYSENBERGH Alex"/>
    <s v="NA"/>
  </r>
  <r>
    <x v="0"/>
    <s v=""/>
    <s v="Ere"/>
    <s v="Centrum"/>
    <x v="19"/>
    <s v="BOURS Jack"/>
    <s v="B"/>
  </r>
  <r>
    <x v="0"/>
    <s v=""/>
    <s v="Ere"/>
    <s v="Centrum"/>
    <x v="20"/>
    <s v="MOONEN Michel"/>
    <s v="A"/>
  </r>
  <r>
    <x v="0"/>
    <s v=""/>
    <s v="Ere"/>
    <s v="Centrum"/>
    <x v="21"/>
    <s v="REVENICH DRENTH Severine"/>
    <s v="B"/>
  </r>
  <r>
    <x v="0"/>
    <s v=""/>
    <s v="Ere"/>
    <s v="Centrum"/>
    <x v="22"/>
    <s v="REVENICH Fred"/>
    <s v="B"/>
  </r>
  <r>
    <x v="0"/>
    <s v=""/>
    <s v="Ere"/>
    <s v="Centrum"/>
    <x v="23"/>
    <s v="REVENICH Michel"/>
    <s v="A"/>
  </r>
  <r>
    <x v="0"/>
    <s v=""/>
    <s v="Ere"/>
    <s v="Centrum"/>
    <x v="24"/>
    <s v="REVENICH Peter"/>
    <s v="B"/>
  </r>
  <r>
    <x v="0"/>
    <s v=""/>
    <s v="Ere"/>
    <s v="Centrum"/>
    <x v="25"/>
    <s v="SEELEN Michaël"/>
    <s v="B"/>
  </r>
  <r>
    <x v="0"/>
    <s v=""/>
    <s v=""/>
    <s v="Centrum"/>
    <x v="26"/>
    <s v="VAN DAAL Diana"/>
    <s v="B"/>
  </r>
  <r>
    <x v="0"/>
    <s v=""/>
    <s v="Ere"/>
    <s v="Centrum"/>
    <x v="27"/>
    <s v="VAN LOON Elies"/>
    <s v="C"/>
  </r>
  <r>
    <x v="0"/>
    <s v=""/>
    <s v=""/>
    <s v="Chapeau"/>
    <x v="28"/>
    <s v="BEKAERT Gerard"/>
    <s v="NA"/>
  </r>
  <r>
    <x v="0"/>
    <s v=""/>
    <s v=""/>
    <s v="Chapeau"/>
    <x v="29"/>
    <s v="BLEYS Ludo"/>
    <s v="NA"/>
  </r>
  <r>
    <x v="0"/>
    <s v=""/>
    <s v=""/>
    <s v="Chapeau"/>
    <x v="30"/>
    <s v="BOES Theo"/>
    <s v="C"/>
  </r>
  <r>
    <x v="0"/>
    <n v="1"/>
    <s v=""/>
    <s v="Chapeau"/>
    <x v="31"/>
    <s v="GEERTS Jos"/>
    <s v="C"/>
  </r>
  <r>
    <x v="0"/>
    <n v="1"/>
    <s v=""/>
    <s v="Chapeau"/>
    <x v="32"/>
    <s v="GIJBELS Patrick"/>
    <s v="C"/>
  </r>
  <r>
    <x v="0"/>
    <n v="1"/>
    <s v=""/>
    <s v="Chapeau"/>
    <x v="33"/>
    <s v="GYS Johan"/>
    <s v="B"/>
  </r>
  <r>
    <x v="0"/>
    <s v=""/>
    <s v=""/>
    <s v="Chapeau"/>
    <x v="34"/>
    <s v="HAAS Andreas"/>
    <s v="C"/>
  </r>
  <r>
    <x v="0"/>
    <s v=""/>
    <s v=""/>
    <s v="Chapeau"/>
    <x v="35"/>
    <s v="HENDRIKS Stephan"/>
    <s v="B"/>
  </r>
  <r>
    <x v="0"/>
    <n v="1"/>
    <s v=""/>
    <s v="Chapeau"/>
    <x v="36"/>
    <s v="HEYLEN Dirk"/>
    <s v="A"/>
  </r>
  <r>
    <x v="0"/>
    <s v=""/>
    <s v=""/>
    <s v="Chapeau"/>
    <x v="37"/>
    <s v="KUPPENS Leo"/>
    <s v="D"/>
  </r>
  <r>
    <x v="0"/>
    <n v="1"/>
    <s v=""/>
    <s v="Chapeau"/>
    <x v="38"/>
    <s v="LEURS Denis"/>
    <s v="B"/>
  </r>
  <r>
    <x v="0"/>
    <n v="1"/>
    <s v=""/>
    <s v="Chapeau"/>
    <x v="39"/>
    <s v="MACHIELS Eddy"/>
    <s v="C"/>
  </r>
  <r>
    <x v="0"/>
    <s v=""/>
    <s v=""/>
    <s v="Chapeau"/>
    <x v="40"/>
    <s v="MACHIELSEN Tim"/>
    <s v="NA"/>
  </r>
  <r>
    <x v="0"/>
    <s v=""/>
    <s v=""/>
    <s v="Chapeau"/>
    <x v="41"/>
    <s v="QUINTEN Werner"/>
    <s v="C"/>
  </r>
  <r>
    <x v="0"/>
    <s v=""/>
    <s v=""/>
    <s v="Chapeau"/>
    <x v="42"/>
    <s v="RAEYMAEKERS Maurice"/>
    <s v="D"/>
  </r>
  <r>
    <x v="0"/>
    <s v=""/>
    <s v=""/>
    <s v="Chapeau"/>
    <x v="43"/>
    <s v="ROOSEN Patrick"/>
    <s v="D"/>
  </r>
  <r>
    <x v="0"/>
    <n v="1"/>
    <s v=""/>
    <s v="Chapeau"/>
    <x v="44"/>
    <s v="SERROYEN Pascal"/>
    <s v="B"/>
  </r>
  <r>
    <x v="0"/>
    <s v=""/>
    <s v=""/>
    <s v="Chapeau"/>
    <x v="45"/>
    <s v="STEVENS Guido"/>
    <s v="B"/>
  </r>
  <r>
    <x v="0"/>
    <s v=""/>
    <s v=""/>
    <s v="Chapeau"/>
    <x v="46"/>
    <s v="VAN CELST Pascal"/>
    <s v="D"/>
  </r>
  <r>
    <x v="0"/>
    <n v="1"/>
    <s v=""/>
    <s v="Chapeau"/>
    <x v="47"/>
    <s v="VAN ENGELAND Jos"/>
    <s v="B"/>
  </r>
  <r>
    <x v="0"/>
    <s v=""/>
    <s v=""/>
    <s v="Chapeau"/>
    <x v="48"/>
    <s v="VAN HOOF Viviane"/>
    <s v="NA"/>
  </r>
  <r>
    <x v="0"/>
    <s v=""/>
    <s v=""/>
    <s v="Chapeau"/>
    <x v="49"/>
    <s v="VAN LOON Cornelis"/>
    <s v="D"/>
  </r>
  <r>
    <x v="0"/>
    <s v=""/>
    <s v=""/>
    <s v="Chapeau"/>
    <x v="50"/>
    <s v="VAN RIET Erhard"/>
    <s v="NA"/>
  </r>
  <r>
    <x v="0"/>
    <s v=""/>
    <s v=""/>
    <s v="Chapeau"/>
    <x v="51"/>
    <s v="VANDENEYNDE Gerard"/>
    <s v="C"/>
  </r>
  <r>
    <x v="0"/>
    <s v=""/>
    <s v=""/>
    <s v="Chapeau"/>
    <x v="52"/>
    <s v="VAN RIET Jordi"/>
    <s v="NA"/>
  </r>
  <r>
    <x v="0"/>
    <s v=""/>
    <s v=""/>
    <s v="Chapeau"/>
    <x v="53"/>
    <s v="VERDONCK Benny"/>
    <s v="NA"/>
  </r>
  <r>
    <x v="0"/>
    <s v=""/>
    <s v=""/>
    <s v="Chapeau"/>
    <x v="54"/>
    <s v="VOLKER Sonja"/>
    <s v="D"/>
  </r>
  <r>
    <x v="0"/>
    <s v=""/>
    <s v=""/>
    <s v="Chapeau"/>
    <x v="55"/>
    <s v="WILLEMS Danny"/>
    <s v="C"/>
  </r>
  <r>
    <x v="0"/>
    <s v=""/>
    <s v=""/>
    <s v="Chapeau"/>
    <x v="56"/>
    <s v="WILLEMS Wil"/>
    <s v="D"/>
  </r>
  <r>
    <x v="0"/>
    <n v="1"/>
    <s v=""/>
    <s v="De Bokkerijder"/>
    <x v="57"/>
    <s v="CECH Jaak"/>
    <s v="C"/>
  </r>
  <r>
    <x v="0"/>
    <n v="1"/>
    <s v=""/>
    <s v="De Bokkerijder"/>
    <x v="58"/>
    <s v="DAUVEN Patrick"/>
    <s v="B"/>
  </r>
  <r>
    <x v="0"/>
    <n v="1"/>
    <s v=""/>
    <s v="De Bokkerijder"/>
    <x v="59"/>
    <s v="DEXTERS Theo"/>
    <s v="C"/>
  </r>
  <r>
    <x v="0"/>
    <n v="1"/>
    <s v=""/>
    <s v="De Bokkerijder"/>
    <x v="60"/>
    <s v="DRITY Jos"/>
    <s v="B"/>
  </r>
  <r>
    <x v="0"/>
    <n v="1"/>
    <s v=""/>
    <s v="De Bokkerijder"/>
    <x v="61"/>
    <s v="HOUSEN Alex"/>
    <s v="B"/>
  </r>
  <r>
    <x v="0"/>
    <s v=""/>
    <s v=""/>
    <s v="De Bokkerijder"/>
    <x v="62"/>
    <s v="KOOITER Colinda"/>
    <s v="NA"/>
  </r>
  <r>
    <x v="0"/>
    <n v="1"/>
    <s v=""/>
    <s v="De Bokkerijder"/>
    <x v="63"/>
    <s v="KRICHELBERG Peter"/>
    <s v="A"/>
  </r>
  <r>
    <x v="0"/>
    <n v="1"/>
    <s v=""/>
    <s v="De Bokkerijder"/>
    <x v="64"/>
    <s v="SCHLANGEN Dennis"/>
    <s v="D"/>
  </r>
  <r>
    <x v="1"/>
    <s v=""/>
    <s v=""/>
    <s v="De Koster"/>
    <x v="65"/>
    <s v="DUPONT Leon"/>
    <s v="D"/>
  </r>
  <r>
    <x v="1"/>
    <s v=""/>
    <s v=""/>
    <s v="De Koster"/>
    <x v="66"/>
    <s v="EVERTS Nordi"/>
    <s v="B"/>
  </r>
  <r>
    <x v="1"/>
    <s v=""/>
    <s v=""/>
    <s v="De Koster"/>
    <x v="67"/>
    <s v="JAME Antoine"/>
    <s v="C"/>
  </r>
  <r>
    <x v="1"/>
    <s v=""/>
    <s v=""/>
    <s v="De Koster"/>
    <x v="68"/>
    <s v="JAME Erik"/>
    <s v="C"/>
  </r>
  <r>
    <x v="1"/>
    <s v=""/>
    <s v=""/>
    <s v="De Koster"/>
    <x v="69"/>
    <s v="MEYSSEN Jean"/>
    <s v="D"/>
  </r>
  <r>
    <x v="1"/>
    <s v=""/>
    <s v=""/>
    <s v="De Koster"/>
    <x v="70"/>
    <s v="MOONEN Johan"/>
    <s v="D"/>
  </r>
  <r>
    <x v="1"/>
    <s v=""/>
    <s v=""/>
    <s v="De Koster"/>
    <x v="71"/>
    <s v="VERMEYEN Benny"/>
    <s v="D"/>
  </r>
  <r>
    <x v="1"/>
    <s v=""/>
    <s v=""/>
    <s v="De Koster"/>
    <x v="72"/>
    <s v="VLEESCHOUWERS Ingo"/>
    <s v="C"/>
  </r>
  <r>
    <x v="0"/>
    <n v="1"/>
    <s v=""/>
    <s v="De Kring"/>
    <x v="73"/>
    <s v="AENDEKERK Michel"/>
    <s v="C"/>
  </r>
  <r>
    <x v="0"/>
    <s v=""/>
    <s v="Ere"/>
    <s v="De Kring"/>
    <x v="74"/>
    <s v="CLAESKENS Remi"/>
    <s v="A"/>
  </r>
  <r>
    <x v="0"/>
    <s v=""/>
    <s v="Ere"/>
    <s v="De Kring"/>
    <x v="75"/>
    <s v="COENEN Guido"/>
    <s v="A"/>
  </r>
  <r>
    <x v="0"/>
    <n v="1"/>
    <s v=""/>
    <s v="De Kring"/>
    <x v="76"/>
    <s v="COOLEN Jacques"/>
    <s v="C"/>
  </r>
  <r>
    <x v="0"/>
    <n v="1"/>
    <s v=""/>
    <s v="De Kring"/>
    <x v="77"/>
    <s v="CORTHOUTS Danny"/>
    <s v="C"/>
  </r>
  <r>
    <x v="0"/>
    <n v="1"/>
    <s v="Ere"/>
    <s v="De Kring"/>
    <x v="78"/>
    <s v="DE LISE Pasquale"/>
    <s v="A"/>
  </r>
  <r>
    <x v="0"/>
    <s v=""/>
    <s v="Ere"/>
    <s v="De Kring"/>
    <x v="79"/>
    <s v="FRANSIS Eric"/>
    <s v="A"/>
  </r>
  <r>
    <x v="0"/>
    <s v=""/>
    <s v="Ere"/>
    <s v="De Kring"/>
    <x v="80"/>
    <s v="GURNY Willy"/>
    <s v="A"/>
  </r>
  <r>
    <x v="0"/>
    <n v="1"/>
    <s v=""/>
    <s v="De Kring"/>
    <x v="81"/>
    <s v="HELMER Andre"/>
    <s v="A"/>
  </r>
  <r>
    <x v="0"/>
    <n v="1"/>
    <s v=""/>
    <s v="De Kring"/>
    <x v="82"/>
    <s v="HERMANS Roger"/>
    <s v="C"/>
  </r>
  <r>
    <x v="0"/>
    <s v=""/>
    <s v="Ere"/>
    <s v="De Kring"/>
    <x v="83"/>
    <s v="MESTREZ Didier"/>
    <s v="A"/>
  </r>
  <r>
    <x v="0"/>
    <s v=""/>
    <s v="Ere"/>
    <s v="De Kring"/>
    <x v="84"/>
    <s v="MOERS Tim"/>
    <s v="A"/>
  </r>
  <r>
    <x v="0"/>
    <s v=""/>
    <s v="Ere"/>
    <s v="De Kring"/>
    <x v="85"/>
    <s v="SIOULANTS Rudy"/>
    <s v="NA"/>
  </r>
  <r>
    <x v="0"/>
    <n v="1"/>
    <s v=""/>
    <s v="De Kring"/>
    <x v="86"/>
    <s v="SZYQULA Chris"/>
    <s v="NA"/>
  </r>
  <r>
    <x v="0"/>
    <n v="1"/>
    <s v=""/>
    <s v="De Kring"/>
    <x v="87"/>
    <s v="THYS Erik"/>
    <s v="B"/>
  </r>
  <r>
    <x v="0"/>
    <s v=""/>
    <s v="Ere"/>
    <s v="De Kring"/>
    <x v="88"/>
    <s v="VANDEVOORT Guy"/>
    <s v="A"/>
  </r>
  <r>
    <x v="0"/>
    <n v="1"/>
    <s v=""/>
    <s v="De Kring"/>
    <x v="89"/>
    <s v="VANOPPEN Freddy"/>
    <s v="C"/>
  </r>
  <r>
    <x v="0"/>
    <n v="1"/>
    <s v=""/>
    <s v="De Kring"/>
    <x v="90"/>
    <s v="VANSTRAELEN Ivan"/>
    <s v="D"/>
  </r>
  <r>
    <x v="0"/>
    <s v=""/>
    <s v=""/>
    <s v="De Kring"/>
    <x v="91"/>
    <s v="VANSTRAELEN Noel"/>
    <s v="A"/>
  </r>
  <r>
    <x v="0"/>
    <s v=""/>
    <s v=""/>
    <s v="De Kring"/>
    <x v="92"/>
    <s v="VASTMANS Eddie"/>
    <s v="D"/>
  </r>
  <r>
    <x v="0"/>
    <s v=""/>
    <s v="Ere"/>
    <s v="De Kring"/>
    <x v="93"/>
    <s v="VERHEYEN Kevin"/>
    <s v="A"/>
  </r>
  <r>
    <x v="0"/>
    <n v="1"/>
    <s v=""/>
    <s v="De Kring"/>
    <x v="94"/>
    <s v="WILLEMS Eddy"/>
    <s v="B"/>
  </r>
  <r>
    <x v="0"/>
    <s v=""/>
    <s v=""/>
    <s v="De Maasgolf"/>
    <x v="95"/>
    <s v="CLAESSENS Peter"/>
    <s v="A"/>
  </r>
  <r>
    <x v="0"/>
    <s v=""/>
    <s v="Ere"/>
    <s v="De Maasgolf"/>
    <x v="96"/>
    <s v="DRENTH Joost"/>
    <s v="A"/>
  </r>
  <r>
    <x v="0"/>
    <s v=""/>
    <s v="Ere"/>
    <s v="De Maasgolf"/>
    <x v="97"/>
    <s v="DRENTH Wicher"/>
    <s v="A"/>
  </r>
  <r>
    <x v="0"/>
    <s v=""/>
    <s v="Ere"/>
    <s v="De Maasgolf"/>
    <x v="98"/>
    <s v="KOSTER Clive"/>
    <s v="A"/>
  </r>
  <r>
    <x v="0"/>
    <s v=""/>
    <s v="Ere"/>
    <s v="De Maasgolf"/>
    <x v="99"/>
    <s v="KOSTER Raymond"/>
    <s v="A"/>
  </r>
  <r>
    <x v="0"/>
    <s v=""/>
    <s v="Ere"/>
    <s v="De Maasgolf"/>
    <x v="100"/>
    <s v="STEFFANIE Rob"/>
    <s v="B"/>
  </r>
  <r>
    <x v="0"/>
    <s v=""/>
    <s v="Ere"/>
    <s v="De Maasgolf"/>
    <x v="101"/>
    <s v="VAN DE RUNSTRAAT Henk"/>
    <s v="B"/>
  </r>
  <r>
    <x v="0"/>
    <s v=""/>
    <s v="Ere"/>
    <s v="De Maasgolf"/>
    <x v="102"/>
    <s v="VERSPAGEN Harm"/>
    <s v="A"/>
  </r>
  <r>
    <x v="1"/>
    <s v=""/>
    <s v=""/>
    <s v="De Molen"/>
    <x v="103"/>
    <s v="CREEMERS Rik"/>
    <s v="D"/>
  </r>
  <r>
    <x v="0"/>
    <n v="1"/>
    <s v=""/>
    <s v="De Molen"/>
    <x v="104"/>
    <s v="DENIER Mathie"/>
    <s v="B"/>
  </r>
  <r>
    <x v="1"/>
    <n v="1"/>
    <s v=""/>
    <s v="De Molen"/>
    <x v="105"/>
    <s v="DENIER Mathieu"/>
    <s v="C"/>
  </r>
  <r>
    <x v="0"/>
    <n v="1"/>
    <s v=""/>
    <s v="De Molen"/>
    <x v="106"/>
    <s v="FERSON Noel"/>
    <s v="D"/>
  </r>
  <r>
    <x v="1"/>
    <s v=""/>
    <s v=""/>
    <s v="De Molen"/>
    <x v="107"/>
    <s v="GERIS Bart"/>
    <s v="D"/>
  </r>
  <r>
    <x v="0"/>
    <n v="1"/>
    <s v=""/>
    <s v="De Molen"/>
    <x v="108"/>
    <s v="HOEBEN Albert"/>
    <s v="A"/>
  </r>
  <r>
    <x v="1"/>
    <s v=""/>
    <s v=""/>
    <s v="De Molen"/>
    <x v="109"/>
    <s v="KUNNEN Pierre"/>
    <s v="D"/>
  </r>
  <r>
    <x v="1"/>
    <s v=""/>
    <s v=""/>
    <s v="De Molen"/>
    <x v="110"/>
    <s v="LODEWIJKS Bart"/>
    <s v="C"/>
  </r>
  <r>
    <x v="1"/>
    <s v=""/>
    <s v=""/>
    <s v="De Molen"/>
    <x v="111"/>
    <s v="PALMEN Leon"/>
    <s v="C"/>
  </r>
  <r>
    <x v="1"/>
    <s v=""/>
    <s v=""/>
    <s v="De Molen"/>
    <x v="112"/>
    <s v="RESSEN Jos"/>
    <s v="D"/>
  </r>
  <r>
    <x v="0"/>
    <n v="1"/>
    <s v=""/>
    <s v="De Molen"/>
    <x v="113"/>
    <s v="SMEETS Martinus"/>
    <s v="B"/>
  </r>
  <r>
    <x v="1"/>
    <s v=""/>
    <s v=""/>
    <s v="De Molen"/>
    <x v="114"/>
    <s v="STALS Theo"/>
    <s v="D"/>
  </r>
  <r>
    <x v="1"/>
    <s v=""/>
    <s v=""/>
    <s v="De Molen"/>
    <x v="115"/>
    <s v="TRUIJEN Leon"/>
    <s v="NA"/>
  </r>
  <r>
    <x v="0"/>
    <n v="1"/>
    <s v=""/>
    <s v="De Molen"/>
    <x v="116"/>
    <s v="VAN DE VORST Rocco"/>
    <s v="C"/>
  </r>
  <r>
    <x v="0"/>
    <n v="1"/>
    <s v=""/>
    <s v="De Molen"/>
    <x v="117"/>
    <s v="VAN HEES Tony"/>
    <s v="C"/>
  </r>
  <r>
    <x v="0"/>
    <n v="1"/>
    <s v=""/>
    <s v="De Molen"/>
    <x v="118"/>
    <s v="VANHEES Frits"/>
    <s v="B"/>
  </r>
  <r>
    <x v="0"/>
    <s v=""/>
    <s v="Ere"/>
    <s v="De Pelikaan"/>
    <x v="119"/>
    <s v="APPELTANS Johnny"/>
    <s v="A"/>
  </r>
  <r>
    <x v="0"/>
    <s v=""/>
    <s v=""/>
    <s v="De Pelikaan"/>
    <x v="120"/>
    <s v="BEERENS Jolanda"/>
    <s v="D"/>
  </r>
  <r>
    <x v="0"/>
    <n v="1"/>
    <s v=""/>
    <s v="De Pelikaan"/>
    <x v="121"/>
    <s v="CLAESSENS Mario"/>
    <s v="A"/>
  </r>
  <r>
    <x v="0"/>
    <s v=""/>
    <s v="Ere"/>
    <s v="De Pelikaan"/>
    <x v="122"/>
    <s v="FRESON Ronny"/>
    <s v="B"/>
  </r>
  <r>
    <x v="0"/>
    <n v="1"/>
    <s v=""/>
    <s v="De Pelikaan"/>
    <x v="123"/>
    <s v="GORISSEN Marc"/>
    <s v="B"/>
  </r>
  <r>
    <x v="0"/>
    <s v=""/>
    <s v=""/>
    <s v="De Pelikaan"/>
    <x v="124"/>
    <s v="HABETS John"/>
    <s v="D"/>
  </r>
  <r>
    <x v="0"/>
    <s v=""/>
    <s v="Ere"/>
    <s v="De Pelikaan"/>
    <x v="125"/>
    <s v="JORDENS Sven"/>
    <s v="A"/>
  </r>
  <r>
    <x v="0"/>
    <s v=""/>
    <s v="Ere"/>
    <s v="De Pelikaan"/>
    <x v="126"/>
    <s v="KELLERS Davy"/>
    <s v="B"/>
  </r>
  <r>
    <x v="0"/>
    <n v="1"/>
    <s v=""/>
    <s v="De Pelikaan"/>
    <x v="127"/>
    <s v="KLEE Leopold"/>
    <s v="B"/>
  </r>
  <r>
    <x v="0"/>
    <s v=""/>
    <s v="Ere"/>
    <s v="De Pelikaan"/>
    <x v="128"/>
    <s v="KNAEPEN Christophe"/>
    <s v="A"/>
  </r>
  <r>
    <x v="0"/>
    <s v=""/>
    <s v="Ere"/>
    <s v="De Pelikaan"/>
    <x v="129"/>
    <s v="KNUTS Yvan"/>
    <s v="A"/>
  </r>
  <r>
    <x v="0"/>
    <s v=""/>
    <s v="Ere"/>
    <s v="De Pelikaan"/>
    <x v="130"/>
    <s v="LANGESLAG Jan"/>
    <s v="A"/>
  </r>
  <r>
    <x v="0"/>
    <s v=""/>
    <s v="Ere"/>
    <s v="De Pelikaan"/>
    <x v="131"/>
    <s v="LEFEVRE Yves"/>
    <s v="A"/>
  </r>
  <r>
    <x v="0"/>
    <s v=""/>
    <s v=""/>
    <s v="De Pelikaan"/>
    <x v="132"/>
    <s v="LUYCK Urbanus"/>
    <s v="D"/>
  </r>
  <r>
    <x v="0"/>
    <n v="1"/>
    <s v="Ere"/>
    <s v="De Pelikaan"/>
    <x v="133"/>
    <s v="MARIEN Frans"/>
    <s v="A"/>
  </r>
  <r>
    <x v="0"/>
    <s v=""/>
    <s v="Ere"/>
    <s v="De Pelikaan"/>
    <x v="134"/>
    <s v="MARIEN Jurgen"/>
    <s v="A"/>
  </r>
  <r>
    <x v="0"/>
    <s v=""/>
    <s v="Ere"/>
    <s v="De Pelikaan"/>
    <x v="135"/>
    <s v="MEERS Jean-Pierre"/>
    <s v="B"/>
  </r>
  <r>
    <x v="0"/>
    <n v="1"/>
    <s v=""/>
    <s v="De Pelikaan"/>
    <x v="136"/>
    <s v="NACHTEGAEL Freddy"/>
    <s v="B"/>
  </r>
  <r>
    <x v="0"/>
    <n v="1"/>
    <s v=""/>
    <s v="De Pelikaan"/>
    <x v="137"/>
    <s v="PAULISSEN Guillaume"/>
    <s v="B"/>
  </r>
  <r>
    <x v="0"/>
    <s v=""/>
    <s v=""/>
    <s v="De Pelikaan"/>
    <x v="138"/>
    <s v="PONCELET Thierry"/>
    <s v="A"/>
  </r>
  <r>
    <x v="0"/>
    <s v=""/>
    <s v="Ere"/>
    <s v="De Pelikaan"/>
    <x v="139"/>
    <s v="PRIORI Ronald"/>
    <s v="A"/>
  </r>
  <r>
    <x v="0"/>
    <s v=""/>
    <s v="Ere"/>
    <s v="De Pelikaan"/>
    <x v="140"/>
    <s v="REMANS Jurgen"/>
    <s v="A"/>
  </r>
  <r>
    <x v="0"/>
    <n v="1"/>
    <s v=""/>
    <s v="De Pelikaan"/>
    <x v="141"/>
    <s v="REYSKENS Danny"/>
    <s v="B"/>
  </r>
  <r>
    <x v="0"/>
    <s v=""/>
    <s v=""/>
    <s v="De Pelikaan"/>
    <x v="142"/>
    <s v="ROSENBOOM Lou"/>
    <s v="C"/>
  </r>
  <r>
    <x v="0"/>
    <s v=""/>
    <s v=""/>
    <s v="De Pelikaan"/>
    <x v="143"/>
    <s v="SCHAEPKENS Jo"/>
    <s v="D"/>
  </r>
  <r>
    <x v="0"/>
    <s v=""/>
    <s v=""/>
    <s v="De Pelikaan"/>
    <x v="144"/>
    <s v="SENDEN Tiel"/>
    <s v="NA"/>
  </r>
  <r>
    <x v="0"/>
    <s v=""/>
    <s v="Ere"/>
    <s v="De Pelikaan"/>
    <x v="145"/>
    <s v="SMITS Guillaume"/>
    <s v="A"/>
  </r>
  <r>
    <x v="0"/>
    <s v=""/>
    <s v=""/>
    <s v="De Pelikaan"/>
    <x v="146"/>
    <s v="SZEICZ Johnny"/>
    <s v="A"/>
  </r>
  <r>
    <x v="0"/>
    <s v=""/>
    <s v="Ere"/>
    <s v="De Pelikaan"/>
    <x v="147"/>
    <s v="TRUYENS Louis"/>
    <s v="B"/>
  </r>
  <r>
    <x v="0"/>
    <s v=""/>
    <s v="Ere"/>
    <s v="De Pelikaan"/>
    <x v="148"/>
    <s v="VAN AEKEN Etienne"/>
    <s v="B"/>
  </r>
  <r>
    <x v="0"/>
    <s v=""/>
    <s v=""/>
    <s v="De Pelikaan"/>
    <x v="149"/>
    <s v="VAN ERP Cor"/>
    <s v="C"/>
  </r>
  <r>
    <x v="0"/>
    <s v=""/>
    <s v=""/>
    <s v="De Pelikaan"/>
    <x v="150"/>
    <s v="VAN ERP Wesley"/>
    <s v="D"/>
  </r>
  <r>
    <x v="0"/>
    <n v="1"/>
    <s v=""/>
    <s v="De Pelikaan"/>
    <x v="151"/>
    <s v="VANDORMAEL Benny"/>
    <s v="D"/>
  </r>
  <r>
    <x v="0"/>
    <n v="1"/>
    <s v=""/>
    <s v="De Pelikaan"/>
    <x v="152"/>
    <s v="VANDORMAEL Danny"/>
    <s v="B"/>
  </r>
  <r>
    <x v="0"/>
    <s v=""/>
    <s v="Ere"/>
    <s v="De Pelikaan"/>
    <x v="153"/>
    <s v="VEURSTAEK Eddy"/>
    <s v="B"/>
  </r>
  <r>
    <x v="0"/>
    <s v=""/>
    <s v="Ere"/>
    <s v="De Pelikaan"/>
    <x v="154"/>
    <s v="WAGEMANS Tom"/>
    <s v="B"/>
  </r>
  <r>
    <x v="0"/>
    <s v=""/>
    <s v="Ere"/>
    <s v="De Pelikaan"/>
    <x v="155"/>
    <s v="WINDMOLDERS Dirk"/>
    <s v="A"/>
  </r>
  <r>
    <x v="0"/>
    <s v=""/>
    <s v=""/>
    <s v="De Pelikaan"/>
    <x v="156"/>
    <s v="DRITY Marleen"/>
    <s v="ND"/>
  </r>
  <r>
    <x v="0"/>
    <s v=""/>
    <s v="Ere"/>
    <s v="De Pelikaan"/>
    <x v="157"/>
    <s v="RAMAKERS Geert"/>
    <s v="NA"/>
  </r>
  <r>
    <x v="0"/>
    <s v=""/>
    <s v=""/>
    <s v="De Smid"/>
    <x v="158"/>
    <s v="COOLEN Helena"/>
    <s v="D"/>
  </r>
  <r>
    <x v="1"/>
    <s v=""/>
    <s v=""/>
    <s v="De Smid"/>
    <x v="159"/>
    <s v="CORNELISSEN John"/>
    <s v="C"/>
  </r>
  <r>
    <x v="0"/>
    <s v=""/>
    <s v=""/>
    <s v="De Smid"/>
    <x v="160"/>
    <s v="DAMM Andy"/>
    <s v="D"/>
  </r>
  <r>
    <x v="0"/>
    <s v=""/>
    <s v=""/>
    <s v="De Smid"/>
    <x v="161"/>
    <s v="DOEZE Jan"/>
    <s v="C"/>
  </r>
  <r>
    <x v="1"/>
    <s v=""/>
    <s v=""/>
    <s v="De Smid"/>
    <x v="162"/>
    <s v="DONNE Leon"/>
    <s v="C"/>
  </r>
  <r>
    <x v="1"/>
    <s v=""/>
    <s v=""/>
    <s v="De Smid"/>
    <x v="163"/>
    <s v="GIELEN Daniël"/>
    <s v="D"/>
  </r>
  <r>
    <x v="0"/>
    <s v=""/>
    <s v=""/>
    <s v="De Smid"/>
    <x v="164"/>
    <s v="GOLSTEYN Joseph"/>
    <s v="D"/>
  </r>
  <r>
    <x v="0"/>
    <s v=""/>
    <s v=""/>
    <s v="De Smid"/>
    <x v="165"/>
    <s v="HENDRIX Denie"/>
    <s v="B"/>
  </r>
  <r>
    <x v="1"/>
    <s v=""/>
    <s v=""/>
    <s v="De Smid"/>
    <x v="166"/>
    <s v="JAME Jimmy"/>
    <s v="D"/>
  </r>
  <r>
    <x v="1"/>
    <s v=""/>
    <s v=""/>
    <s v="De Smid"/>
    <x v="167"/>
    <s v="JAME Jos"/>
    <s v="B"/>
  </r>
  <r>
    <x v="1"/>
    <s v=""/>
    <s v=""/>
    <s v="De Smid"/>
    <x v="168"/>
    <s v="KERKHOFS Robert"/>
    <s v="D"/>
  </r>
  <r>
    <x v="0"/>
    <s v=""/>
    <s v=""/>
    <s v="De Smid"/>
    <x v="169"/>
    <s v="SCHRIJVERS Lode"/>
    <s v="D"/>
  </r>
  <r>
    <x v="1"/>
    <s v=""/>
    <s v=""/>
    <s v="De Smid"/>
    <x v="170"/>
    <s v="SCHROOTEN Hendrick"/>
    <s v="D"/>
  </r>
  <r>
    <x v="0"/>
    <s v=""/>
    <s v=""/>
    <s v="De Smid"/>
    <x v="171"/>
    <s v="SNELLEN Jean"/>
    <s v="D"/>
  </r>
  <r>
    <x v="0"/>
    <s v=""/>
    <s v=""/>
    <s v="De Smid"/>
    <x v="172"/>
    <s v="VAN DEN OETELAAR Antoine"/>
    <s v="D"/>
  </r>
  <r>
    <x v="0"/>
    <s v=""/>
    <s v="Ere"/>
    <s v="De Stamgasten"/>
    <x v="173"/>
    <s v="BIJLMAKERS Eric"/>
    <s v="A"/>
  </r>
  <r>
    <x v="0"/>
    <s v=""/>
    <s v="Ere"/>
    <s v="De Stamgasten"/>
    <x v="174"/>
    <s v="DE WIT Eric"/>
    <s v="B"/>
  </r>
  <r>
    <x v="0"/>
    <s v=""/>
    <s v="Ere"/>
    <s v="De Stamgasten"/>
    <x v="175"/>
    <s v="HANSSEN Harrie"/>
    <s v="B"/>
  </r>
  <r>
    <x v="0"/>
    <s v=""/>
    <s v="Ere"/>
    <s v="De Stamgasten"/>
    <x v="176"/>
    <s v="KERKHOFS Roel"/>
    <s v="A"/>
  </r>
  <r>
    <x v="0"/>
    <s v=""/>
    <s v="Ere"/>
    <s v="De Stamgasten"/>
    <x v="177"/>
    <s v="NOTEN Valentin"/>
    <s v="C"/>
  </r>
  <r>
    <x v="0"/>
    <s v=""/>
    <s v="Ere"/>
    <s v="De Stamgasten"/>
    <x v="178"/>
    <s v="PEL Henk"/>
    <s v="B"/>
  </r>
  <r>
    <x v="0"/>
    <s v=""/>
    <s v="Ere"/>
    <s v="De Stamgasten"/>
    <x v="179"/>
    <s v="SALMANS Mario"/>
    <s v="NA"/>
  </r>
  <r>
    <x v="0"/>
    <s v=""/>
    <s v="Ere"/>
    <s v="De Stamgasten"/>
    <x v="180"/>
    <s v="VAESSEN William"/>
    <s v="NA"/>
  </r>
  <r>
    <x v="0"/>
    <s v=""/>
    <s v="Ere"/>
    <s v="De Stamgasten"/>
    <x v="181"/>
    <s v="VERSLEEGERS Peter"/>
    <s v="A"/>
  </r>
  <r>
    <x v="0"/>
    <s v=""/>
    <s v="Ere"/>
    <s v="De Stamgasten"/>
    <x v="182"/>
    <s v="NIESSEN Wilhelmus"/>
    <s v="NA"/>
  </r>
  <r>
    <x v="1"/>
    <s v=""/>
    <s v=""/>
    <s v="Ganzenbroek"/>
    <x v="183"/>
    <s v="ACHTEN Rudy"/>
    <s v="NA"/>
  </r>
  <r>
    <x v="1"/>
    <s v=""/>
    <s v=""/>
    <s v="Ganzenbroek"/>
    <x v="184"/>
    <s v="CREMERS Marc"/>
    <s v="D"/>
  </r>
  <r>
    <x v="1"/>
    <s v=""/>
    <s v=""/>
    <s v="Ganzenbroek"/>
    <x v="185"/>
    <s v="ELSEN Tom"/>
    <s v="NA"/>
  </r>
  <r>
    <x v="1"/>
    <s v=""/>
    <s v=""/>
    <s v="Ganzenbroek"/>
    <x v="186"/>
    <s v="FRESON Jerry"/>
    <s v="C"/>
  </r>
  <r>
    <x v="1"/>
    <s v=""/>
    <s v=""/>
    <s v="Ganzenbroek"/>
    <x v="187"/>
    <s v="FRESON Louis"/>
    <s v="D"/>
  </r>
  <r>
    <x v="1"/>
    <s v=""/>
    <s v=""/>
    <s v="Ganzenbroek"/>
    <x v="188"/>
    <s v="GULIX Ronny"/>
    <s v="D"/>
  </r>
  <r>
    <x v="1"/>
    <s v=""/>
    <s v=""/>
    <s v="Ganzenbroek"/>
    <x v="189"/>
    <s v="HOUBRECHTS Mario"/>
    <s v="NA"/>
  </r>
  <r>
    <x v="0"/>
    <s v=""/>
    <s v=""/>
    <s v="Ganzenbroek"/>
    <x v="190"/>
    <s v="RUBENS Rik"/>
    <s v="C"/>
  </r>
  <r>
    <x v="1"/>
    <s v=""/>
    <s v=""/>
    <s v="Ganzenbroek"/>
    <x v="191"/>
    <s v="SOUVEREYNS Carlo"/>
    <s v="NA"/>
  </r>
  <r>
    <x v="1"/>
    <s v=""/>
    <s v=""/>
    <s v="Ganzenbroek"/>
    <x v="192"/>
    <s v="VANDEGAER Han"/>
    <s v="D"/>
  </r>
  <r>
    <x v="1"/>
    <s v=""/>
    <s v=""/>
    <s v="Ganzenbroek"/>
    <x v="193"/>
    <s v="BOS Willy"/>
    <s v="NA"/>
  </r>
  <r>
    <x v="0"/>
    <n v="1"/>
    <s v=""/>
    <s v="Hotel Bij Ford"/>
    <x v="194"/>
    <s v="GERAERTS Michel"/>
    <s v="C"/>
  </r>
  <r>
    <x v="0"/>
    <n v="1"/>
    <s v=""/>
    <s v="Hotel Bij Ford"/>
    <x v="195"/>
    <s v="JANS Georges"/>
    <s v="NA"/>
  </r>
  <r>
    <x v="0"/>
    <n v="1"/>
    <s v=""/>
    <s v="Hotel Bij Ford"/>
    <x v="196"/>
    <s v="JASPERS Freddy"/>
    <s v="C"/>
  </r>
  <r>
    <x v="0"/>
    <n v="1"/>
    <s v=""/>
    <s v="Hotel Bij Ford"/>
    <x v="197"/>
    <s v="LIMPETTI Pietro"/>
    <s v="A"/>
  </r>
  <r>
    <x v="0"/>
    <n v="1"/>
    <s v=""/>
    <s v="Hotel Bij Ford"/>
    <x v="198"/>
    <s v="MURONI Gesuino"/>
    <s v="D"/>
  </r>
  <r>
    <x v="0"/>
    <n v="1"/>
    <s v=""/>
    <s v="Hotel Bij Ford"/>
    <x v="199"/>
    <s v="VANDECAETSBEEK Pascal"/>
    <s v="C"/>
  </r>
  <r>
    <x v="0"/>
    <n v="1"/>
    <s v=""/>
    <s v="Hotel Bij Ford"/>
    <x v="200"/>
    <s v="VANDENHOLT Kenny"/>
    <s v="D"/>
  </r>
  <r>
    <x v="0"/>
    <n v="1"/>
    <s v=""/>
    <s v="Hotel Bij Ford"/>
    <x v="201"/>
    <s v="VANLOFFELT Johan"/>
    <s v="NA"/>
  </r>
  <r>
    <x v="0"/>
    <n v="1"/>
    <s v=""/>
    <s v="Hotel Bij Ford"/>
    <x v="202"/>
    <s v="STEVENS Eric"/>
    <s v="NA"/>
  </r>
  <r>
    <x v="0"/>
    <n v="1"/>
    <s v=""/>
    <s v="Hotel Bij Ford"/>
    <x v="203"/>
    <s v="SCHEPERS Rudy"/>
    <s v="NS"/>
  </r>
  <r>
    <x v="0"/>
    <n v="1"/>
    <s v=""/>
    <s v="Jan Hertog"/>
    <x v="204"/>
    <s v="BOONEN Albert"/>
    <s v="B"/>
  </r>
  <r>
    <x v="0"/>
    <s v=""/>
    <s v=""/>
    <s v="Jan Hertog"/>
    <x v="205"/>
    <s v="BRABANTS Hendrik"/>
    <s v="NA"/>
  </r>
  <r>
    <x v="0"/>
    <s v=""/>
    <s v=""/>
    <s v="Jan Hertog"/>
    <x v="206"/>
    <s v="FERTIG Andy"/>
    <s v="B"/>
  </r>
  <r>
    <x v="0"/>
    <s v=""/>
    <s v=""/>
    <s v="Jan Hertog"/>
    <x v="207"/>
    <s v="FRAUSSEN René"/>
    <s v="C"/>
  </r>
  <r>
    <x v="0"/>
    <n v="1"/>
    <s v=""/>
    <s v="Jan Hertog"/>
    <x v="208"/>
    <s v="GIELEN Jean"/>
    <s v="B"/>
  </r>
  <r>
    <x v="0"/>
    <n v="1"/>
    <s v=""/>
    <s v="Jan Hertog"/>
    <x v="209"/>
    <s v="GIJSEN Willy"/>
    <s v="C"/>
  </r>
  <r>
    <x v="0"/>
    <n v="1"/>
    <s v=""/>
    <s v="Jan Hertog"/>
    <x v="210"/>
    <s v="HAERDEN Koen"/>
    <s v="NA"/>
  </r>
  <r>
    <x v="0"/>
    <n v="1"/>
    <s v=""/>
    <s v="Jan Hertog"/>
    <x v="211"/>
    <s v="JEURISSEN Frank"/>
    <s v="C"/>
  </r>
  <r>
    <x v="0"/>
    <n v="1"/>
    <s v=""/>
    <s v="Jan Hertog"/>
    <x v="212"/>
    <s v="MARTENS Jozef"/>
    <s v="B"/>
  </r>
  <r>
    <x v="0"/>
    <n v="1"/>
    <s v=""/>
    <s v="Jan Hertog"/>
    <x v="213"/>
    <s v="MOISSON Rudy"/>
    <s v="D"/>
  </r>
  <r>
    <x v="0"/>
    <n v="1"/>
    <s v=""/>
    <s v="Jan Hertog"/>
    <x v="214"/>
    <s v="ORTIZ Giovanni"/>
    <s v="C"/>
  </r>
  <r>
    <x v="0"/>
    <s v=""/>
    <s v=""/>
    <s v="Jan Hertog"/>
    <x v="215"/>
    <s v="PAREDIS Laurent"/>
    <s v="D"/>
  </r>
  <r>
    <x v="0"/>
    <s v=""/>
    <s v=""/>
    <s v="Jan Hertog"/>
    <x v="216"/>
    <s v="REENAERS Yves"/>
    <s v="D"/>
  </r>
  <r>
    <x v="0"/>
    <n v="1"/>
    <s v=""/>
    <s v="Jan Hertog"/>
    <x v="217"/>
    <s v="TELEMANS Bernard"/>
    <s v="C"/>
  </r>
  <r>
    <x v="0"/>
    <s v=""/>
    <s v=""/>
    <s v="Jan Hertog"/>
    <x v="218"/>
    <s v="VANHELDEN Eddy"/>
    <s v="C"/>
  </r>
  <r>
    <x v="0"/>
    <n v="1"/>
    <s v=""/>
    <s v="Jan Hertog"/>
    <x v="219"/>
    <s v="VANHELDEN Theo"/>
    <s v="C"/>
  </r>
  <r>
    <x v="0"/>
    <n v="1"/>
    <s v=""/>
    <s v="Jan Hertog"/>
    <x v="220"/>
    <s v="VRANKEN Emiel"/>
    <s v="C"/>
  </r>
  <r>
    <x v="0"/>
    <s v=""/>
    <s v=""/>
    <s v="Jan Hertog"/>
    <x v="221"/>
    <s v="ZEGERS Evert"/>
    <s v="D"/>
  </r>
  <r>
    <x v="0"/>
    <s v=""/>
    <s v=""/>
    <s v="Jan Hertog"/>
    <x v="222"/>
    <s v="SCHUERMANS Patricia"/>
    <s v="ND"/>
  </r>
  <r>
    <x v="0"/>
    <s v=""/>
    <s v=""/>
    <s v="Kotem"/>
    <x v="223"/>
    <s v="BECKERS Jean"/>
    <s v="D"/>
  </r>
  <r>
    <x v="0"/>
    <s v=""/>
    <s v=""/>
    <s v="Kotem"/>
    <x v="224"/>
    <s v="BECKERS Mathy"/>
    <s v="B"/>
  </r>
  <r>
    <x v="0"/>
    <s v=""/>
    <s v=""/>
    <s v="Kotem"/>
    <x v="225"/>
    <s v="BECKERS Winand"/>
    <s v="D"/>
  </r>
  <r>
    <x v="0"/>
    <s v=""/>
    <s v=""/>
    <s v="Kotem"/>
    <x v="226"/>
    <s v="BOLLEN Lambert"/>
    <s v="C"/>
  </r>
  <r>
    <x v="0"/>
    <s v=""/>
    <s v=""/>
    <s v="Kotem"/>
    <x v="227"/>
    <s v="BONTEN Mathieu"/>
    <s v="C"/>
  </r>
  <r>
    <x v="0"/>
    <s v=""/>
    <s v=""/>
    <s v="Kotem"/>
    <x v="228"/>
    <s v="DREESEN Jozef"/>
    <s v="D"/>
  </r>
  <r>
    <x v="0"/>
    <s v=""/>
    <s v=""/>
    <s v="Kotem"/>
    <x v="229"/>
    <s v="LAMBRIGTS Albert"/>
    <s v="D"/>
  </r>
  <r>
    <x v="0"/>
    <s v=""/>
    <s v=""/>
    <s v="Kotem"/>
    <x v="230"/>
    <s v="SORRENTINO Domenico"/>
    <s v="C"/>
  </r>
  <r>
    <x v="0"/>
    <s v=""/>
    <s v=""/>
    <s v="Kotem"/>
    <x v="231"/>
    <s v="VAN ROOST Davy"/>
    <s v="C"/>
  </r>
  <r>
    <x v="0"/>
    <s v=""/>
    <s v="Ere"/>
    <s v="Montfort"/>
    <x v="232"/>
    <s v="DE ROEPER Antoon"/>
    <s v="B"/>
  </r>
  <r>
    <x v="0"/>
    <s v=""/>
    <s v="Ere"/>
    <s v="Montfort"/>
    <x v="233"/>
    <s v="GEHLEN Maurice"/>
    <s v="A"/>
  </r>
  <r>
    <x v="0"/>
    <s v=""/>
    <s v="Ere"/>
    <s v="Montfort"/>
    <x v="234"/>
    <s v="HEUTS Rob"/>
    <s v="C"/>
  </r>
  <r>
    <x v="0"/>
    <s v=""/>
    <s v="Ere"/>
    <s v="Montfort"/>
    <x v="235"/>
    <s v="LAUGS Geert"/>
    <s v="A"/>
  </r>
  <r>
    <x v="0"/>
    <s v=""/>
    <s v="Ere"/>
    <s v="Montfort"/>
    <x v="236"/>
    <s v="VAN THOOR Frans"/>
    <s v="C"/>
  </r>
  <r>
    <x v="0"/>
    <s v=""/>
    <s v="Ere"/>
    <s v="Montfort"/>
    <x v="237"/>
    <s v="VAN THOOR Ron"/>
    <s v="C"/>
  </r>
  <r>
    <x v="0"/>
    <s v=""/>
    <s v="Ere"/>
    <s v="Montfort"/>
    <x v="238"/>
    <s v="WOLTERS Antoon"/>
    <s v="C"/>
  </r>
  <r>
    <x v="0"/>
    <s v=""/>
    <s v="Ere"/>
    <s v="Montfort"/>
    <x v="239"/>
    <s v="WRONIEWICZ Patrick"/>
    <s v="A"/>
  </r>
  <r>
    <x v="1"/>
    <s v=""/>
    <s v=""/>
    <s v="Onder Ons"/>
    <x v="240"/>
    <s v="BALDI Marcello"/>
    <s v="C"/>
  </r>
  <r>
    <x v="0"/>
    <s v=""/>
    <s v=""/>
    <s v="Onder Ons"/>
    <x v="241"/>
    <s v="CAUBERGH Henri"/>
    <s v="C"/>
  </r>
  <r>
    <x v="1"/>
    <s v=""/>
    <s v=""/>
    <s v="Onder Ons"/>
    <x v="242"/>
    <s v="COLLADET Giancarlo"/>
    <s v="B"/>
  </r>
  <r>
    <x v="1"/>
    <s v=""/>
    <s v=""/>
    <s v="Onder Ons"/>
    <x v="243"/>
    <s v="CRUZ ACUNA Jose"/>
    <s v="D"/>
  </r>
  <r>
    <x v="1"/>
    <s v=""/>
    <s v=""/>
    <s v="Onder Ons"/>
    <x v="244"/>
    <s v="FONTANA Rocco"/>
    <s v="C"/>
  </r>
  <r>
    <x v="1"/>
    <s v=""/>
    <s v=""/>
    <s v="Onder Ons"/>
    <x v="245"/>
    <s v="JACOBS Piet"/>
    <s v="C"/>
  </r>
  <r>
    <x v="1"/>
    <s v=""/>
    <s v=""/>
    <s v="Onder Ons"/>
    <x v="246"/>
    <s v="KALAY Naci"/>
    <s v="B"/>
  </r>
  <r>
    <x v="1"/>
    <s v=""/>
    <s v=""/>
    <s v="Onder Ons"/>
    <x v="247"/>
    <s v="LICATA Angelo"/>
    <s v="NA"/>
  </r>
  <r>
    <x v="1"/>
    <s v=""/>
    <s v=""/>
    <s v="Onder Ons"/>
    <x v="248"/>
    <s v="LIEBEN Jos Paul"/>
    <s v="D"/>
  </r>
  <r>
    <x v="0"/>
    <s v=""/>
    <s v=""/>
    <s v="Onder Ons"/>
    <x v="249"/>
    <s v="MEIER Andreas"/>
    <s v="B"/>
  </r>
  <r>
    <x v="0"/>
    <s v=""/>
    <s v=""/>
    <s v="Onder Ons"/>
    <x v="250"/>
    <s v="PANNEMANS Patrick"/>
    <s v="C"/>
  </r>
  <r>
    <x v="1"/>
    <s v=""/>
    <s v=""/>
    <s v="Onder Ons"/>
    <x v="251"/>
    <s v="PERCIANTE Guido"/>
    <s v="C"/>
  </r>
  <r>
    <x v="1"/>
    <s v=""/>
    <s v=""/>
    <s v="Onder Ons"/>
    <x v="252"/>
    <s v="PERCIANTE Vincenzo"/>
    <s v="C"/>
  </r>
  <r>
    <x v="1"/>
    <s v=""/>
    <s v=""/>
    <s v="Onder Ons"/>
    <x v="253"/>
    <s v="SAJDL Jozef"/>
    <s v="D"/>
  </r>
  <r>
    <x v="0"/>
    <s v=""/>
    <s v=""/>
    <s v="Onder Ons"/>
    <x v="254"/>
    <s v="SNIJKERS Ludo"/>
    <s v="D"/>
  </r>
  <r>
    <x v="0"/>
    <s v=""/>
    <s v=""/>
    <s v="Onder Ons"/>
    <x v="255"/>
    <s v="VAN GESTEL Ronny"/>
    <s v="C"/>
  </r>
  <r>
    <x v="1"/>
    <s v=""/>
    <s v=""/>
    <s v="Onder Ons"/>
    <x v="256"/>
    <s v="WELKENHUYSEN Godfried"/>
    <s v="D"/>
  </r>
  <r>
    <x v="1"/>
    <s v=""/>
    <s v=""/>
    <s v="Onder Ons"/>
    <x v="257"/>
    <s v="WIRIX Raymond"/>
    <s v="C"/>
  </r>
  <r>
    <x v="1"/>
    <s v=""/>
    <s v=""/>
    <s v="Onder Ons"/>
    <x v="258"/>
    <s v="INGLIMA Carmelo"/>
    <s v="NA"/>
  </r>
  <r>
    <x v="0"/>
    <s v=""/>
    <s v=""/>
    <s v="Onder Ons"/>
    <x v="259"/>
    <s v="IGLIMA Calogero"/>
    <s v="NA"/>
  </r>
  <r>
    <x v="0"/>
    <s v=""/>
    <s v=""/>
    <s v="Onder Ons"/>
    <x v="260"/>
    <s v="ADAMOPOULOS Michail"/>
    <s v="NA"/>
  </r>
  <r>
    <x v="1"/>
    <s v=""/>
    <s v=""/>
    <s v="Play Ball"/>
    <x v="261"/>
    <s v="BROOS Johan"/>
    <s v="C"/>
  </r>
  <r>
    <x v="1"/>
    <s v=""/>
    <s v=""/>
    <s v="Play Ball"/>
    <x v="262"/>
    <s v="BUEKERS Kris"/>
    <s v="C"/>
  </r>
  <r>
    <x v="1"/>
    <s v=""/>
    <s v=""/>
    <s v="Play Ball"/>
    <x v="263"/>
    <s v="LAMBRICHTS Baudewijn Joseph"/>
    <s v="B"/>
  </r>
  <r>
    <x v="1"/>
    <s v=""/>
    <s v=""/>
    <s v="Play Ball"/>
    <x v="264"/>
    <s v="LAMBRICHTS Jos"/>
    <s v="D"/>
  </r>
  <r>
    <x v="1"/>
    <s v=""/>
    <s v=""/>
    <s v="Play Ball"/>
    <x v="265"/>
    <s v="LIEBEN Freddy"/>
    <s v="C"/>
  </r>
  <r>
    <x v="0"/>
    <s v=""/>
    <s v=""/>
    <s v="Play Ball"/>
    <x v="266"/>
    <s v="SCHEPERS Rudi"/>
    <s v="D"/>
  </r>
  <r>
    <x v="1"/>
    <s v=""/>
    <s v=""/>
    <s v="Play Ball"/>
    <x v="267"/>
    <s v="SCHUERMANS Johny Albert"/>
    <s v="C"/>
  </r>
  <r>
    <x v="0"/>
    <s v=""/>
    <s v=""/>
    <s v="Play Ball"/>
    <x v="268"/>
    <s v="SCHUERMANS Theo"/>
    <s v="D"/>
  </r>
  <r>
    <x v="1"/>
    <s v=""/>
    <s v=""/>
    <s v="Play Ball"/>
    <x v="269"/>
    <s v="SURINX Luc"/>
    <s v="B"/>
  </r>
  <r>
    <x v="1"/>
    <s v=""/>
    <s v=""/>
    <s v="Play Ball"/>
    <x v="270"/>
    <s v="GULDENTOPS Willy"/>
    <s v="NA"/>
  </r>
  <r>
    <x v="1"/>
    <s v=""/>
    <s v=""/>
    <s v="Play Ball"/>
    <x v="271"/>
    <s v="GERITS Frank"/>
    <s v="NA"/>
  </r>
  <r>
    <x v="0"/>
    <s v=""/>
    <s v=""/>
    <s v="Ponderoza"/>
    <x v="272"/>
    <s v="BELIEN Kristof"/>
    <s v="D"/>
  </r>
  <r>
    <x v="0"/>
    <n v="1"/>
    <s v=""/>
    <s v="Ponderoza"/>
    <x v="273"/>
    <s v="BORRENBERGHS Dennis"/>
    <s v="C"/>
  </r>
  <r>
    <x v="1"/>
    <s v=""/>
    <s v=""/>
    <s v="Ponderoza"/>
    <x v="274"/>
    <s v="BOSMANS Leon"/>
    <s v="D"/>
  </r>
  <r>
    <x v="0"/>
    <s v=""/>
    <s v=""/>
    <s v="Ponderoza"/>
    <x v="275"/>
    <s v="BOSMANS MartIn"/>
    <s v="D"/>
  </r>
  <r>
    <x v="1"/>
    <s v=""/>
    <s v=""/>
    <s v="Ponderoza"/>
    <x v="276"/>
    <s v="BOSMANS yanick"/>
    <s v="D"/>
  </r>
  <r>
    <x v="0"/>
    <n v="1"/>
    <s v=""/>
    <s v="Ponderoza"/>
    <x v="277"/>
    <s v="BROEKHOVEN Nico"/>
    <s v="C"/>
  </r>
  <r>
    <x v="1"/>
    <s v=""/>
    <s v=""/>
    <s v="Ponderoza"/>
    <x v="278"/>
    <s v="BRUSTEN Henri"/>
    <s v="D"/>
  </r>
  <r>
    <x v="1"/>
    <s v=""/>
    <s v=""/>
    <s v="Ponderoza"/>
    <x v="279"/>
    <s v="CASTERS Kenny"/>
    <s v="D"/>
  </r>
  <r>
    <x v="0"/>
    <n v="1"/>
    <s v="Ere"/>
    <s v="Ponderoza"/>
    <x v="280"/>
    <s v="CLAES Kris"/>
    <s v="A"/>
  </r>
  <r>
    <x v="0"/>
    <s v=""/>
    <s v="Ere"/>
    <s v="Ponderoza"/>
    <x v="281"/>
    <s v="CLAESSENS Cathy"/>
    <s v="C"/>
  </r>
  <r>
    <x v="0"/>
    <n v="1"/>
    <s v=""/>
    <s v="Ponderoza"/>
    <x v="282"/>
    <s v="CLAESSENS Nancy"/>
    <s v="A"/>
  </r>
  <r>
    <x v="0"/>
    <n v="1"/>
    <s v="Ere"/>
    <s v="Ponderoza"/>
    <x v="283"/>
    <s v="DAAMEN Jaak"/>
    <s v="A"/>
  </r>
  <r>
    <x v="0"/>
    <s v=""/>
    <s v=""/>
    <s v="Ponderoza"/>
    <x v="284"/>
    <s v="DEELKENS Jean"/>
    <s v="D"/>
  </r>
  <r>
    <x v="1"/>
    <s v=""/>
    <s v="Ere"/>
    <s v="Ponderoza"/>
    <x v="285"/>
    <s v="DILLEN Ivo"/>
    <s v="D"/>
  </r>
  <r>
    <x v="0"/>
    <s v=""/>
    <s v=""/>
    <s v="Ponderoza"/>
    <x v="286"/>
    <s v="DRIJKONINGEN Stef"/>
    <s v="D"/>
  </r>
  <r>
    <x v="0"/>
    <s v=""/>
    <s v=""/>
    <s v="Ponderoza"/>
    <x v="287"/>
    <s v="HENDRIKX Robin"/>
    <s v="D"/>
  </r>
  <r>
    <x v="0"/>
    <s v=""/>
    <s v=""/>
    <s v="Ponderoza"/>
    <x v="288"/>
    <s v="JAME Jerry"/>
    <s v="C"/>
  </r>
  <r>
    <x v="0"/>
    <n v="1"/>
    <s v=""/>
    <s v="Ponderoza"/>
    <x v="289"/>
    <s v="JANSSENS Dirk"/>
    <s v="C"/>
  </r>
  <r>
    <x v="1"/>
    <s v=""/>
    <s v=""/>
    <s v="Ponderoza"/>
    <x v="290"/>
    <s v="KOVACS Bart"/>
    <s v="C"/>
  </r>
  <r>
    <x v="0"/>
    <s v=""/>
    <s v=""/>
    <s v="Ponderoza"/>
    <x v="291"/>
    <s v="LEENEN Daan"/>
    <s v="D"/>
  </r>
  <r>
    <x v="0"/>
    <s v=""/>
    <s v=""/>
    <s v="Ponderoza"/>
    <x v="292"/>
    <s v="LEHMANN Dimitri"/>
    <s v="D"/>
  </r>
  <r>
    <x v="0"/>
    <s v=""/>
    <s v=""/>
    <s v="Ponderoza"/>
    <x v="293"/>
    <s v="MAENEN Kristof"/>
    <s v="D"/>
  </r>
  <r>
    <x v="0"/>
    <s v=""/>
    <s v="Ere"/>
    <s v="Ponderoza"/>
    <x v="294"/>
    <s v="MEEKELS Tim"/>
    <s v="NA"/>
  </r>
  <r>
    <x v="0"/>
    <s v=""/>
    <s v="Ere"/>
    <s v="Ponderoza"/>
    <x v="295"/>
    <s v="MOORS Johan"/>
    <s v="A"/>
  </r>
  <r>
    <x v="0"/>
    <s v=""/>
    <s v=""/>
    <s v="Ponderoza"/>
    <x v="296"/>
    <s v="NEYENS Dries"/>
    <s v="NA"/>
  </r>
  <r>
    <x v="1"/>
    <s v=""/>
    <s v="Ere"/>
    <s v="Ponderoza"/>
    <x v="297"/>
    <s v="NOUKENS Ronny"/>
    <s v="NA"/>
  </r>
  <r>
    <x v="1"/>
    <s v=""/>
    <s v=""/>
    <s v="Ponderoza"/>
    <x v="298"/>
    <s v="PEX Maria"/>
    <s v="D"/>
  </r>
  <r>
    <x v="1"/>
    <s v=""/>
    <s v=""/>
    <s v="Ponderoza"/>
    <x v="299"/>
    <s v="REYNDERS Joannes"/>
    <s v="NA"/>
  </r>
  <r>
    <x v="0"/>
    <s v=""/>
    <s v=""/>
    <s v="Ponderoza"/>
    <x v="300"/>
    <s v="ROEX Mathieu"/>
    <s v="B"/>
  </r>
  <r>
    <x v="0"/>
    <s v=""/>
    <s v="Ere"/>
    <s v="Ponderoza"/>
    <x v="301"/>
    <s v="SCHROOTEN Carlo"/>
    <s v="A"/>
  </r>
  <r>
    <x v="0"/>
    <n v="1"/>
    <s v="Ere"/>
    <s v="Ponderoza"/>
    <x v="302"/>
    <s v="SCHROOTEN Pascal"/>
    <s v="B"/>
  </r>
  <r>
    <x v="0"/>
    <n v="1"/>
    <s v=""/>
    <s v="Ponderoza"/>
    <x v="303"/>
    <s v="SCUTTENAIRE Alain"/>
    <s v="C"/>
  </r>
  <r>
    <x v="0"/>
    <s v=""/>
    <s v=""/>
    <s v="Ponderoza"/>
    <x v="304"/>
    <s v="SEVERIJNS Ernest"/>
    <s v="D"/>
  </r>
  <r>
    <x v="0"/>
    <s v=""/>
    <s v=""/>
    <s v="Ponderoza"/>
    <x v="305"/>
    <s v="STIENERS Robert"/>
    <s v="D"/>
  </r>
  <r>
    <x v="1"/>
    <s v=""/>
    <s v=""/>
    <s v="Ponderoza"/>
    <x v="306"/>
    <s v="THIELENS Lennert"/>
    <s v="NA"/>
  </r>
  <r>
    <x v="0"/>
    <s v=""/>
    <s v="Ere"/>
    <s v="Ponderoza"/>
    <x v="307"/>
    <s v="THIELENS Theo"/>
    <s v="B"/>
  </r>
  <r>
    <x v="1"/>
    <s v=""/>
    <s v=""/>
    <s v="Ponderoza"/>
    <x v="308"/>
    <s v="VANDEWAL Renier"/>
    <s v="D"/>
  </r>
  <r>
    <x v="0"/>
    <s v=""/>
    <s v="Ere"/>
    <s v="Ponderoza"/>
    <x v="309"/>
    <s v="VANHEESWIJCK Kyrian"/>
    <s v="B"/>
  </r>
  <r>
    <x v="0"/>
    <n v="1"/>
    <s v="Ere"/>
    <s v="Ponderoza"/>
    <x v="310"/>
    <s v="VANSTEENBEECK Chris"/>
    <s v="B"/>
  </r>
  <r>
    <x v="1"/>
    <s v=""/>
    <s v=""/>
    <s v="Ponderoza"/>
    <x v="311"/>
    <s v="VERCAUTEREN Walter"/>
    <s v="C"/>
  </r>
  <r>
    <x v="0"/>
    <s v=""/>
    <s v=""/>
    <s v="Ponderoza"/>
    <x v="312"/>
    <s v="VRINSSEN Bert"/>
    <s v="NA"/>
  </r>
  <r>
    <x v="0"/>
    <s v=""/>
    <s v=""/>
    <s v="Ponderoza"/>
    <x v="313"/>
    <s v="HETZHEIM Sebastiaan"/>
    <s v="NA"/>
  </r>
  <r>
    <x v="0"/>
    <s v=""/>
    <s v=""/>
    <s v="Ponderoza"/>
    <x v="314"/>
    <s v="CROIMANS Thomas"/>
    <s v="NA"/>
  </r>
  <r>
    <x v="0"/>
    <s v=""/>
    <s v=""/>
    <s v="Ponderoza"/>
    <x v="315"/>
    <s v="SCUDELLER Dario"/>
    <s v="NA"/>
  </r>
  <r>
    <x v="0"/>
    <s v=""/>
    <s v="Ere"/>
    <s v="Relax"/>
    <x v="316"/>
    <s v="CORSTJENS Henri"/>
    <s v="A"/>
  </r>
  <r>
    <x v="0"/>
    <s v=""/>
    <s v="Ere"/>
    <s v="Relax"/>
    <x v="317"/>
    <s v="DRIJKONINGEN Jozef"/>
    <s v="B"/>
  </r>
  <r>
    <x v="0"/>
    <s v=""/>
    <s v="Ere"/>
    <s v="Relax"/>
    <x v="318"/>
    <s v="HENSEN Geert"/>
    <s v="A"/>
  </r>
  <r>
    <x v="0"/>
    <s v=""/>
    <s v="Ere"/>
    <s v="Relax"/>
    <x v="319"/>
    <s v="JEHAES Johan"/>
    <s v="NA"/>
  </r>
  <r>
    <x v="0"/>
    <s v=""/>
    <s v="Ere"/>
    <s v="Relax"/>
    <x v="320"/>
    <s v="LEMMENS Marc"/>
    <s v="A"/>
  </r>
  <r>
    <x v="0"/>
    <s v=""/>
    <s v="Ere"/>
    <s v="Relax"/>
    <x v="321"/>
    <s v="SMETS Raymond"/>
    <s v="B"/>
  </r>
  <r>
    <x v="0"/>
    <s v=""/>
    <s v="Ere"/>
    <s v="Relax"/>
    <x v="322"/>
    <s v="VAN DEN HEUVEL Alex"/>
    <s v="B"/>
  </r>
  <r>
    <x v="0"/>
    <s v=""/>
    <s v="Ere"/>
    <s v="Relax"/>
    <x v="323"/>
    <s v="VAN WEGBERG Bas"/>
    <s v="B"/>
  </r>
  <r>
    <x v="0"/>
    <s v=""/>
    <s v="Ere"/>
    <s v="Relax"/>
    <x v="324"/>
    <s v="VANDEWINKEL Jack"/>
    <s v="B"/>
  </r>
  <r>
    <x v="0"/>
    <s v=""/>
    <s v="Ere"/>
    <s v="Relax"/>
    <x v="325"/>
    <s v="DE CEULAER Richard"/>
    <s v="C"/>
  </r>
  <r>
    <x v="0"/>
    <s v=""/>
    <s v="Ere"/>
    <s v="Roes Boys"/>
    <x v="326"/>
    <s v="COLAERS Mathieu"/>
    <s v="C"/>
  </r>
  <r>
    <x v="0"/>
    <s v=""/>
    <s v="Ere"/>
    <s v="Roes Boys"/>
    <x v="327"/>
    <s v="CREEMERS Geert"/>
    <s v="B"/>
  </r>
  <r>
    <x v="0"/>
    <s v=""/>
    <s v="Ere"/>
    <s v="Roes Boys"/>
    <x v="328"/>
    <s v="CREEMERS Michel"/>
    <s v="B"/>
  </r>
  <r>
    <x v="0"/>
    <s v=""/>
    <s v="Ere"/>
    <s v="Roes Boys"/>
    <x v="329"/>
    <s v="CREMERS Jaak"/>
    <s v="C"/>
  </r>
  <r>
    <x v="0"/>
    <s v=""/>
    <s v="Ere"/>
    <s v="Roes Boys"/>
    <x v="330"/>
    <s v="DEGROS Johan"/>
    <s v="B"/>
  </r>
  <r>
    <x v="0"/>
    <s v=""/>
    <s v="Ere"/>
    <s v="Roes Boys"/>
    <x v="331"/>
    <s v="DRYKONINGEN Erik"/>
    <s v="C"/>
  </r>
  <r>
    <x v="0"/>
    <s v=""/>
    <s v=""/>
    <s v="Roes Boys"/>
    <x v="332"/>
    <s v="GABRIELS Roger"/>
    <s v="C"/>
  </r>
  <r>
    <x v="0"/>
    <s v=""/>
    <s v="Ere"/>
    <s v="Roes Boys"/>
    <x v="333"/>
    <s v="VALKENBORGH Hendrik"/>
    <s v="C"/>
  </r>
  <r>
    <x v="0"/>
    <s v=""/>
    <s v=""/>
    <s v="Roes Boys"/>
    <x v="334"/>
    <s v="VANDEBOSCH Sarah"/>
    <s v="NA"/>
  </r>
  <r>
    <x v="1"/>
    <s v=""/>
    <s v=""/>
    <s v="Sport 2001"/>
    <x v="335"/>
    <s v="AENDEKERK Michel"/>
    <s v="D"/>
  </r>
  <r>
    <x v="0"/>
    <n v="1"/>
    <s v=""/>
    <s v="Sport 2001"/>
    <x v="336"/>
    <s v="COPERMANS Bram"/>
    <s v="D"/>
  </r>
  <r>
    <x v="0"/>
    <n v="1"/>
    <s v=""/>
    <s v="Sport 2001"/>
    <x v="337"/>
    <s v="CORSTJENS Jaak"/>
    <s v="C"/>
  </r>
  <r>
    <x v="1"/>
    <s v=""/>
    <s v=""/>
    <s v="Sport 2001"/>
    <x v="338"/>
    <s v="DRIESSEN Jos"/>
    <s v="D"/>
  </r>
  <r>
    <x v="0"/>
    <n v="1"/>
    <s v=""/>
    <s v="Sport 2001"/>
    <x v="339"/>
    <s v="FRANKEN Stefan"/>
    <s v="C"/>
  </r>
  <r>
    <x v="0"/>
    <n v="1"/>
    <s v=""/>
    <s v="Sport 2001"/>
    <x v="340"/>
    <s v="GOYENS Marc"/>
    <s v="B"/>
  </r>
  <r>
    <x v="1"/>
    <s v=""/>
    <s v=""/>
    <s v="Sport 2001"/>
    <x v="341"/>
    <s v="JILESEN Louis"/>
    <s v="D"/>
  </r>
  <r>
    <x v="1"/>
    <n v="1"/>
    <s v=""/>
    <s v="Sport 2001"/>
    <x v="342"/>
    <s v="NIES Leonardus"/>
    <s v="C"/>
  </r>
  <r>
    <x v="1"/>
    <n v="1"/>
    <s v=""/>
    <s v="Sport 2001"/>
    <x v="343"/>
    <s v="NIVELLE Koen"/>
    <s v="B"/>
  </r>
  <r>
    <x v="0"/>
    <n v="1"/>
    <s v=""/>
    <s v="Sport 2001"/>
    <x v="344"/>
    <s v="PEERLINGS Hugo"/>
    <s v="C"/>
  </r>
  <r>
    <x v="1"/>
    <s v=""/>
    <s v=""/>
    <s v="Sport 2001"/>
    <x v="345"/>
    <s v="PHILIPPENS Erik Leo"/>
    <s v="NA"/>
  </r>
  <r>
    <x v="1"/>
    <s v=""/>
    <s v=""/>
    <s v="Sport 2001"/>
    <x v="346"/>
    <s v="QUIX Theo"/>
    <s v="C"/>
  </r>
  <r>
    <x v="1"/>
    <s v=""/>
    <s v=""/>
    <s v="Sport 2001"/>
    <x v="347"/>
    <s v="SCHAEKERS Jean"/>
    <s v="D"/>
  </r>
  <r>
    <x v="1"/>
    <n v="1"/>
    <s v=""/>
    <s v="Sport 2001"/>
    <x v="348"/>
    <s v="SEGERS Lambert"/>
    <s v="D"/>
  </r>
  <r>
    <x v="1"/>
    <s v=""/>
    <s v=""/>
    <s v="Sport 2001"/>
    <x v="349"/>
    <s v="STULTJENS Martinus"/>
    <s v="D"/>
  </r>
  <r>
    <x v="1"/>
    <s v=""/>
    <s v=""/>
    <s v="Sport 2001"/>
    <x v="350"/>
    <s v="THEYBERS Harie"/>
    <s v="C"/>
  </r>
  <r>
    <x v="0"/>
    <s v=""/>
    <s v=""/>
    <s v="SV Zolder"/>
    <x v="351"/>
    <s v="AKKERMANS Patrick"/>
    <s v="NA"/>
  </r>
  <r>
    <x v="0"/>
    <n v="1"/>
    <s v=""/>
    <s v="SV Zolder"/>
    <x v="352"/>
    <s v="ALBERGHS Raymond"/>
    <s v="B"/>
  </r>
  <r>
    <x v="1"/>
    <s v=""/>
    <s v=""/>
    <s v="SV Zolder"/>
    <x v="353"/>
    <s v="AMANAVICZIUS Vitantas"/>
    <s v="A"/>
  </r>
  <r>
    <x v="1"/>
    <n v="1"/>
    <s v=""/>
    <s v="SV Zolder"/>
    <x v="354"/>
    <s v="AYDOGAN Ercan"/>
    <s v="D"/>
  </r>
  <r>
    <x v="1"/>
    <s v=""/>
    <s v=""/>
    <s v="SV Zolder"/>
    <x v="355"/>
    <s v="CLAES Michaël"/>
    <s v="C"/>
  </r>
  <r>
    <x v="0"/>
    <n v="1"/>
    <s v=""/>
    <s v="SV Zolder"/>
    <x v="356"/>
    <s v="CLAES Ronny"/>
    <s v="B"/>
  </r>
  <r>
    <x v="1"/>
    <s v=""/>
    <s v=""/>
    <s v="SV Zolder"/>
    <x v="357"/>
    <s v="COENEN Johan"/>
    <s v="NA"/>
  </r>
  <r>
    <x v="1"/>
    <s v=""/>
    <s v=""/>
    <s v="SV Zolder"/>
    <x v="358"/>
    <s v="COLLETTE Jean-Marie"/>
    <s v="B"/>
  </r>
  <r>
    <x v="0"/>
    <s v=""/>
    <s v=""/>
    <s v="SV Zolder"/>
    <x v="359"/>
    <s v="DAEMS Bart"/>
    <s v="D"/>
  </r>
  <r>
    <x v="1"/>
    <s v=""/>
    <s v=""/>
    <s v="SV Zolder"/>
    <x v="360"/>
    <s v="DANIELS Peter"/>
    <s v="D"/>
  </r>
  <r>
    <x v="0"/>
    <s v=""/>
    <s v=""/>
    <s v="SV Zolder"/>
    <x v="361"/>
    <s v="DE GROOTE Frank"/>
    <s v="C"/>
  </r>
  <r>
    <x v="0"/>
    <s v=""/>
    <s v=""/>
    <s v="SV Zolder"/>
    <x v="362"/>
    <s v="DEMEER David"/>
    <s v="C"/>
  </r>
  <r>
    <x v="0"/>
    <s v=""/>
    <s v=""/>
    <s v="SV Zolder"/>
    <x v="363"/>
    <s v="DIERCKX Patricia"/>
    <s v="D"/>
  </r>
  <r>
    <x v="1"/>
    <n v="1"/>
    <s v=""/>
    <s v="SV Zolder"/>
    <x v="364"/>
    <s v="DONKERS Bruno"/>
    <s v="D"/>
  </r>
  <r>
    <x v="1"/>
    <n v="1"/>
    <s v=""/>
    <s v="SV Zolder"/>
    <x v="365"/>
    <s v="DULLERS Joeri"/>
    <s v="NA"/>
  </r>
  <r>
    <x v="1"/>
    <s v=""/>
    <s v=""/>
    <s v="SV Zolder"/>
    <x v="366"/>
    <s v="DUYSSENS Steven"/>
    <s v="C"/>
  </r>
  <r>
    <x v="1"/>
    <s v=""/>
    <s v=""/>
    <s v="SV Zolder"/>
    <x v="367"/>
    <s v="GAILLAERT Kevin"/>
    <s v="C"/>
  </r>
  <r>
    <x v="1"/>
    <s v=""/>
    <s v=""/>
    <s v="SV Zolder"/>
    <x v="368"/>
    <s v="GAILLAERT Marc"/>
    <s v="D"/>
  </r>
  <r>
    <x v="0"/>
    <n v="1"/>
    <s v=""/>
    <s v="SV Zolder"/>
    <x v="369"/>
    <s v="GERITS Brian"/>
    <s v="A"/>
  </r>
  <r>
    <x v="1"/>
    <s v=""/>
    <s v=""/>
    <s v="SV Zolder"/>
    <x v="370"/>
    <s v="GERITS Guido"/>
    <s v="B"/>
  </r>
  <r>
    <x v="0"/>
    <n v="1"/>
    <s v=""/>
    <s v="SV Zolder"/>
    <x v="371"/>
    <s v="GERITS Jimmy"/>
    <s v="B"/>
  </r>
  <r>
    <x v="1"/>
    <s v=""/>
    <s v=""/>
    <s v="SV Zolder"/>
    <x v="372"/>
    <s v="GOFFINGHS Michael"/>
    <s v="C"/>
  </r>
  <r>
    <x v="1"/>
    <s v=""/>
    <s v=""/>
    <s v="SV Zolder"/>
    <x v="373"/>
    <s v="HELSEN Robin"/>
    <s v="C"/>
  </r>
  <r>
    <x v="1"/>
    <n v="1"/>
    <s v=""/>
    <s v="SV Zolder"/>
    <x v="374"/>
    <s v="HERMANS Dimitri"/>
    <s v="C"/>
  </r>
  <r>
    <x v="1"/>
    <s v=""/>
    <s v=""/>
    <s v="SV Zolder"/>
    <x v="375"/>
    <s v="JAEMERS Willy"/>
    <s v="C"/>
  </r>
  <r>
    <x v="0"/>
    <s v=""/>
    <s v=""/>
    <s v="SV Zolder"/>
    <x v="376"/>
    <s v="KERKHOFS Eddy"/>
    <s v="D"/>
  </r>
  <r>
    <x v="0"/>
    <s v=""/>
    <s v=""/>
    <s v="SV Zolder"/>
    <x v="377"/>
    <s v="KERKHOFS Kevin"/>
    <s v="C"/>
  </r>
  <r>
    <x v="0"/>
    <n v="1"/>
    <s v=""/>
    <s v="SV Zolder"/>
    <x v="378"/>
    <s v="KESTERS Roger"/>
    <s v="C"/>
  </r>
  <r>
    <x v="0"/>
    <s v=""/>
    <s v=""/>
    <s v="SV Zolder"/>
    <x v="379"/>
    <s v="LUTS Mitch"/>
    <s v="C"/>
  </r>
  <r>
    <x v="0"/>
    <n v="1"/>
    <s v=""/>
    <s v="SV Zolder"/>
    <x v="380"/>
    <s v="NASSEN Yvo"/>
    <s v="B"/>
  </r>
  <r>
    <x v="0"/>
    <s v=""/>
    <s v=""/>
    <s v="SV Zolder"/>
    <x v="381"/>
    <s v="PUT Jeroen"/>
    <s v="D"/>
  </r>
  <r>
    <x v="1"/>
    <s v=""/>
    <s v=""/>
    <s v="SV Zolder"/>
    <x v="382"/>
    <s v="PUT Marc"/>
    <s v="B"/>
  </r>
  <r>
    <x v="0"/>
    <n v="1"/>
    <s v=""/>
    <s v="SV Zolder"/>
    <x v="383"/>
    <s v="PUT Ronny"/>
    <s v="A"/>
  </r>
  <r>
    <x v="0"/>
    <n v="1"/>
    <s v=""/>
    <s v="SV Zolder"/>
    <x v="384"/>
    <s v="RAYEN Kenny"/>
    <s v="B"/>
  </r>
  <r>
    <x v="1"/>
    <s v=""/>
    <s v=""/>
    <s v="SV Zolder"/>
    <x v="385"/>
    <s v="REYCKERS Eddy"/>
    <s v="C"/>
  </r>
  <r>
    <x v="0"/>
    <s v=""/>
    <s v=""/>
    <s v="SV Zolder"/>
    <x v="386"/>
    <s v="RIZZUT Guido"/>
    <s v="NA"/>
  </r>
  <r>
    <x v="0"/>
    <s v=""/>
    <s v=""/>
    <s v="SV Zolder"/>
    <x v="387"/>
    <s v="SCHUERMANS Dimitri"/>
    <s v="C"/>
  </r>
  <r>
    <x v="0"/>
    <s v=""/>
    <s v=""/>
    <s v="SV Zolder"/>
    <x v="388"/>
    <s v="SEMPELS Tony"/>
    <s v="C"/>
  </r>
  <r>
    <x v="1"/>
    <s v=""/>
    <s v=""/>
    <s v="SV Zolder"/>
    <x v="389"/>
    <s v="SINDY Erna"/>
    <s v="NA"/>
  </r>
  <r>
    <x v="1"/>
    <s v=""/>
    <s v=""/>
    <s v="SV Zolder"/>
    <x v="390"/>
    <s v="STOCKMANS Marc"/>
    <s v="C"/>
  </r>
  <r>
    <x v="0"/>
    <s v=""/>
    <s v=""/>
    <s v="SV Zolder"/>
    <x v="391"/>
    <s v="VAN DE VOORDE David"/>
    <s v="NA"/>
  </r>
  <r>
    <x v="1"/>
    <n v="1"/>
    <s v=""/>
    <s v="SV Zolder"/>
    <x v="392"/>
    <s v="VAN DER SANDEN Jo"/>
    <s v="D"/>
  </r>
  <r>
    <x v="0"/>
    <s v=""/>
    <s v=""/>
    <s v="SV Zolder"/>
    <x v="393"/>
    <s v="VANDEPUT Patrick"/>
    <s v="D"/>
  </r>
  <r>
    <x v="0"/>
    <s v=""/>
    <s v=""/>
    <s v="SV Zolder"/>
    <x v="394"/>
    <s v="VANGENEUGDEN Dimitri"/>
    <s v="C"/>
  </r>
  <r>
    <x v="0"/>
    <s v=""/>
    <s v=""/>
    <s v="SV Zolder"/>
    <x v="395"/>
    <s v="VERHEYEN Dirk"/>
    <s v="NA"/>
  </r>
  <r>
    <x v="0"/>
    <s v=""/>
    <s v=""/>
    <s v="SV Zolder"/>
    <x v="396"/>
    <s v="VERHEYEN Peter"/>
    <s v="NA"/>
  </r>
  <r>
    <x v="0"/>
    <n v="1"/>
    <s v=""/>
    <s v="SV Zolder"/>
    <x v="397"/>
    <s v="VERRECKT Patrick"/>
    <s v="C"/>
  </r>
  <r>
    <x v="1"/>
    <s v=""/>
    <s v=""/>
    <s v="SV Zolder"/>
    <x v="398"/>
    <s v="VINGERHOED André"/>
    <s v="C"/>
  </r>
  <r>
    <x v="1"/>
    <n v="1"/>
    <s v=""/>
    <s v="SV Zolder"/>
    <x v="399"/>
    <s v="VINGERHOED Ronny"/>
    <s v="C"/>
  </r>
  <r>
    <x v="0"/>
    <n v="1"/>
    <s v=""/>
    <s v="SV Zolder"/>
    <x v="400"/>
    <s v="WENDRICKX Patrick"/>
    <s v="B"/>
  </r>
  <r>
    <x v="1"/>
    <s v=""/>
    <s v=""/>
    <s v="SV Zolder"/>
    <x v="401"/>
    <s v="WIJNANTS Gunter"/>
    <s v="B"/>
  </r>
  <r>
    <x v="0"/>
    <n v="1"/>
    <s v=""/>
    <s v="SV Zolder"/>
    <x v="402"/>
    <s v="WILLEMS Dirk"/>
    <s v="C"/>
  </r>
  <r>
    <x v="1"/>
    <s v=""/>
    <s v=""/>
    <s v="SV Zolder"/>
    <x v="403"/>
    <s v="WILLEMS Ferdi"/>
    <s v="NA"/>
  </r>
  <r>
    <x v="0"/>
    <n v="1"/>
    <s v=""/>
    <s v="SV Zolder"/>
    <x v="404"/>
    <s v="WILLEMS Marc"/>
    <s v="C"/>
  </r>
  <r>
    <x v="1"/>
    <s v=""/>
    <s v=""/>
    <s v="SV Zolder"/>
    <x v="405"/>
    <s v="WISSELS Patrick"/>
    <s v="C"/>
  </r>
  <r>
    <x v="1"/>
    <s v=""/>
    <s v=""/>
    <s v="SV Zolder"/>
    <x v="406"/>
    <s v="WOUTERS Paul"/>
    <s v="NA"/>
  </r>
  <r>
    <x v="1"/>
    <n v="1"/>
    <s v=""/>
    <s v="SV Zolder"/>
    <x v="407"/>
    <s v="VINGERHOED David"/>
    <s v="B"/>
  </r>
  <r>
    <x v="0"/>
    <s v=""/>
    <s v=""/>
    <s v="SV Zolder"/>
    <x v="408"/>
    <s v="DEWALLEF Dany"/>
    <s v="NA"/>
  </r>
  <r>
    <x v="0"/>
    <n v="1"/>
    <s v=""/>
    <s v="SV Zolder"/>
    <x v="409"/>
    <s v="MEERS Marc"/>
    <s v="NA"/>
  </r>
  <r>
    <x v="0"/>
    <s v=""/>
    <s v=""/>
    <s v="SV Zolder"/>
    <x v="410"/>
    <s v="GERITS Kiomi"/>
    <s v="ND"/>
  </r>
  <r>
    <x v="0"/>
    <s v=""/>
    <s v=""/>
    <s v="SV Zolder"/>
    <x v="411"/>
    <s v="HERMANS Jenny"/>
    <s v="NA"/>
  </r>
  <r>
    <x v="1"/>
    <s v=""/>
    <s v=""/>
    <s v="'T Karraet"/>
    <x v="412"/>
    <s v="BAETEN Marinus"/>
    <s v="B"/>
  </r>
  <r>
    <x v="1"/>
    <s v=""/>
    <s v=""/>
    <s v="'T Karraet"/>
    <x v="413"/>
    <s v="BOURS Enrico"/>
    <s v="NA"/>
  </r>
  <r>
    <x v="1"/>
    <s v=""/>
    <s v=""/>
    <s v="'T Karraet"/>
    <x v="414"/>
    <s v="BRABANTS Camiel"/>
    <s v="D"/>
  </r>
  <r>
    <x v="1"/>
    <s v=""/>
    <s v=""/>
    <s v="'T Karraet"/>
    <x v="415"/>
    <s v="BRABANTS Patrick"/>
    <s v="B"/>
  </r>
  <r>
    <x v="1"/>
    <s v=""/>
    <s v=""/>
    <s v="'T Karraet"/>
    <x v="416"/>
    <s v="BRABANTS Paul"/>
    <s v="B"/>
  </r>
  <r>
    <x v="1"/>
    <s v=""/>
    <s v=""/>
    <s v="'T Karraet"/>
    <x v="417"/>
    <s v="BRABANTS Ward"/>
    <s v="C"/>
  </r>
  <r>
    <x v="0"/>
    <s v=""/>
    <s v=""/>
    <s v="'T Karraet"/>
    <x v="418"/>
    <s v="DALCERO Michaël"/>
    <s v="D"/>
  </r>
  <r>
    <x v="1"/>
    <s v=""/>
    <s v=""/>
    <s v="'T Karraet"/>
    <x v="419"/>
    <s v="DERHAEG Martin"/>
    <s v="A"/>
  </r>
  <r>
    <x v="0"/>
    <s v=""/>
    <s v="Ere"/>
    <s v="'T Karraet"/>
    <x v="420"/>
    <s v="FABRIJ Luc"/>
    <s v="A"/>
  </r>
  <r>
    <x v="1"/>
    <s v=""/>
    <s v=""/>
    <s v="'T Karraet"/>
    <x v="421"/>
    <s v="FABRY Patrick"/>
    <s v="B"/>
  </r>
  <r>
    <x v="1"/>
    <s v=""/>
    <s v="Ere"/>
    <s v="'T Karraet"/>
    <x v="422"/>
    <s v="HELLINGS Mathy"/>
    <s v="B"/>
  </r>
  <r>
    <x v="0"/>
    <s v=""/>
    <s v=""/>
    <s v="'T Karraet"/>
    <x v="423"/>
    <s v="HEYMANS Nele"/>
    <s v="NA"/>
  </r>
  <r>
    <x v="0"/>
    <s v=""/>
    <s v=""/>
    <s v="'T Karraet"/>
    <x v="424"/>
    <s v="HEYMANS Nobert"/>
    <s v="D"/>
  </r>
  <r>
    <x v="1"/>
    <s v=""/>
    <s v=""/>
    <s v="'T Karraet"/>
    <x v="425"/>
    <s v="JACOBS Don"/>
    <s v="B"/>
  </r>
  <r>
    <x v="0"/>
    <s v=""/>
    <s v=""/>
    <s v="'T Karraet"/>
    <x v="426"/>
    <s v="JEURISSEN Karen"/>
    <s v="NA"/>
  </r>
  <r>
    <x v="1"/>
    <s v=""/>
    <s v=""/>
    <s v="'T Karraet"/>
    <x v="427"/>
    <s v="KENIS Henri"/>
    <s v="B"/>
  </r>
  <r>
    <x v="0"/>
    <s v=""/>
    <s v=""/>
    <s v="'T Karraet"/>
    <x v="428"/>
    <s v="KEYMIS André"/>
    <s v="D"/>
  </r>
  <r>
    <x v="0"/>
    <s v=""/>
    <s v="Ere"/>
    <s v="'T Karraet"/>
    <x v="429"/>
    <s v="MARTENS Gilbert"/>
    <s v="A"/>
  </r>
  <r>
    <x v="0"/>
    <s v=""/>
    <s v="Ere"/>
    <s v="'T Karraet"/>
    <x v="430"/>
    <s v="MERTENS Jordy"/>
    <s v="C"/>
  </r>
  <r>
    <x v="1"/>
    <s v=""/>
    <s v=""/>
    <s v="'T Karraet"/>
    <x v="431"/>
    <s v="MERTENS Rudy"/>
    <s v="C"/>
  </r>
  <r>
    <x v="0"/>
    <s v=""/>
    <s v="Ere"/>
    <s v="'T Karraet"/>
    <x v="432"/>
    <s v="REYNDERS Danny"/>
    <s v="B"/>
  </r>
  <r>
    <x v="1"/>
    <s v=""/>
    <s v="Ere"/>
    <s v="'T Karraet"/>
    <x v="433"/>
    <s v="ROSMARINO Angelo"/>
    <s v="A"/>
  </r>
  <r>
    <x v="1"/>
    <s v=""/>
    <s v=""/>
    <s v="'T Karraet"/>
    <x v="434"/>
    <s v="ROSMARINO Raffaele"/>
    <s v="B"/>
  </r>
  <r>
    <x v="0"/>
    <s v=""/>
    <s v=""/>
    <s v="'T Karraet"/>
    <x v="435"/>
    <s v="SAESEN Jacky"/>
    <s v="D"/>
  </r>
  <r>
    <x v="1"/>
    <s v=""/>
    <s v=""/>
    <s v="'T Karraet"/>
    <x v="436"/>
    <s v="SAJDL Dave"/>
    <s v="B"/>
  </r>
  <r>
    <x v="1"/>
    <s v=""/>
    <s v=""/>
    <s v="'T Karraet"/>
    <x v="437"/>
    <s v="SCHEPERS Freddy"/>
    <s v="NA"/>
  </r>
  <r>
    <x v="1"/>
    <s v=""/>
    <s v="Ere"/>
    <s v="'T Karraet"/>
    <x v="438"/>
    <s v="STEVENS Joël"/>
    <s v="A"/>
  </r>
  <r>
    <x v="1"/>
    <s v=""/>
    <s v=""/>
    <s v="'T Karraet"/>
    <x v="439"/>
    <s v="THEVISSEN Jos"/>
    <s v="D"/>
  </r>
  <r>
    <x v="1"/>
    <s v=""/>
    <s v=""/>
    <s v="'T Karraet"/>
    <x v="440"/>
    <s v="THIELENS Pascal"/>
    <s v="NA"/>
  </r>
  <r>
    <x v="1"/>
    <s v=""/>
    <s v="Ere"/>
    <s v="'T Karraet"/>
    <x v="441"/>
    <s v="TRUYENS Bjorn"/>
    <s v="A"/>
  </r>
  <r>
    <x v="1"/>
    <s v=""/>
    <s v=""/>
    <s v="'T Karraet"/>
    <x v="442"/>
    <s v="VAN DE BEEK Theo"/>
    <s v="D"/>
  </r>
  <r>
    <x v="1"/>
    <s v=""/>
    <s v=""/>
    <s v="'T Karraet"/>
    <x v="443"/>
    <s v="VANKAN Jannick"/>
    <s v="B"/>
  </r>
  <r>
    <x v="1"/>
    <s v=""/>
    <s v=""/>
    <s v="'T Karraet"/>
    <x v="444"/>
    <s v="VAN ES Marc"/>
    <s v="B"/>
  </r>
  <r>
    <x v="1"/>
    <s v=""/>
    <s v=""/>
    <s v="'T Karraet"/>
    <x v="445"/>
    <s v="DILLEN Nicolaas"/>
    <s v="NA"/>
  </r>
  <r>
    <x v="0"/>
    <s v=""/>
    <s v="Ere"/>
    <s v="'T Karraet"/>
    <x v="446"/>
    <s v="SPIRITUS Frank"/>
    <s v="A"/>
  </r>
  <r>
    <x v="0"/>
    <s v=""/>
    <s v="Ere"/>
    <s v="Vlegelke"/>
    <x v="447"/>
    <s v="CEELEN Ard"/>
    <s v="A"/>
  </r>
  <r>
    <x v="0"/>
    <s v=""/>
    <s v="Ere"/>
    <s v="Vlegelke"/>
    <x v="448"/>
    <s v="CEELEN Marc"/>
    <s v="NA"/>
  </r>
  <r>
    <x v="0"/>
    <s v=""/>
    <s v="Ere"/>
    <s v="Vlegelke"/>
    <x v="449"/>
    <s v="HENDRIKX Ivan"/>
    <s v="NA"/>
  </r>
  <r>
    <x v="0"/>
    <s v=""/>
    <s v=""/>
    <s v="Vlegelke"/>
    <x v="450"/>
    <s v="JANSSEN Tjeu"/>
    <s v="NA"/>
  </r>
  <r>
    <x v="0"/>
    <s v=""/>
    <s v="Ere"/>
    <s v="Vlegelke"/>
    <x v="451"/>
    <s v="KLAUS Robert"/>
    <s v="A"/>
  </r>
  <r>
    <x v="0"/>
    <s v=""/>
    <s v="Ere"/>
    <s v="Vlegelke"/>
    <x v="452"/>
    <s v="REYNDERS Hans"/>
    <s v="NA"/>
  </r>
  <r>
    <x v="0"/>
    <s v=""/>
    <s v="Ere"/>
    <s v="Vlegelke"/>
    <x v="453"/>
    <s v="TIELENS Johan"/>
    <s v="NA"/>
  </r>
  <r>
    <x v="0"/>
    <s v=""/>
    <s v="Ere"/>
    <s v="Vlegelke"/>
    <x v="454"/>
    <s v="VOSSEN Robert"/>
    <s v="NA"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0"/>
    <s v=""/>
    <s v=""/>
    <m/>
    <x v="455"/>
    <m/>
    <m/>
  </r>
  <r>
    <x v="2"/>
    <m/>
    <m/>
    <m/>
    <x v="455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00">
  <r>
    <x v="0"/>
    <s v=""/>
    <n v="1"/>
    <s v=""/>
    <s v="Bloemenlaan"/>
    <x v="0"/>
    <s v="ANGUISSOLA Francesco"/>
    <s v="B"/>
  </r>
  <r>
    <x v="1"/>
    <s v=""/>
    <n v="1"/>
    <s v=""/>
    <s v="Bloemenlaan"/>
    <x v="1"/>
    <s v="CALTABELLOTTA Inazzio"/>
    <s v="B"/>
  </r>
  <r>
    <x v="0"/>
    <s v=""/>
    <n v="1"/>
    <s v=""/>
    <s v="Bloemenlaan"/>
    <x v="2"/>
    <s v="CAPELE Antonio"/>
    <s v="C"/>
  </r>
  <r>
    <x v="1"/>
    <s v=""/>
    <n v="1"/>
    <s v=""/>
    <s v="Bloemenlaan"/>
    <x v="3"/>
    <s v="CAROLLO Giuseppe"/>
    <s v="B"/>
  </r>
  <r>
    <x v="1"/>
    <s v=""/>
    <n v="1"/>
    <s v=""/>
    <s v="Bloemenlaan"/>
    <x v="4"/>
    <s v="DIGIROLAMO Galdino"/>
    <s v="B"/>
  </r>
  <r>
    <x v="0"/>
    <s v=""/>
    <s v=""/>
    <s v=""/>
    <s v="Bloemenlaan"/>
    <x v="5"/>
    <s v="DILIBERTO Giovanny"/>
    <s v="D"/>
  </r>
  <r>
    <x v="1"/>
    <s v=""/>
    <n v="1"/>
    <s v=""/>
    <s v="Bloemenlaan"/>
    <x v="6"/>
    <s v="DIRKX Christiaan"/>
    <s v="A"/>
  </r>
  <r>
    <x v="0"/>
    <s v=""/>
    <s v=""/>
    <s v=""/>
    <s v="Bloemenlaan"/>
    <x v="7"/>
    <s v="MORELLI Ivan"/>
    <s v="C"/>
  </r>
  <r>
    <x v="0"/>
    <s v=""/>
    <s v=""/>
    <s v=""/>
    <s v="Bloemenlaan"/>
    <x v="8"/>
    <s v="MUSA Antonio"/>
    <s v="B"/>
  </r>
  <r>
    <x v="1"/>
    <s v=""/>
    <n v="1"/>
    <s v=""/>
    <s v="Bloemenlaan"/>
    <x v="9"/>
    <s v="MUSA Donato"/>
    <s v="A"/>
  </r>
  <r>
    <x v="1"/>
    <s v=""/>
    <n v="1"/>
    <s v=""/>
    <s v="Bloemenlaan"/>
    <x v="10"/>
    <s v="NAPOLETANO Angelo"/>
    <s v="C"/>
  </r>
  <r>
    <x v="0"/>
    <s v=""/>
    <s v=""/>
    <s v=""/>
    <s v="Bloemenlaan"/>
    <x v="11"/>
    <s v="SCALERA Alfonso"/>
    <s v="NA"/>
  </r>
  <r>
    <x v="0"/>
    <s v=""/>
    <s v=""/>
    <s v=""/>
    <s v="Bloemenlaan"/>
    <x v="12"/>
    <s v="SEGRETO Marcello"/>
    <s v="D"/>
  </r>
  <r>
    <x v="0"/>
    <s v=""/>
    <n v="1"/>
    <s v=""/>
    <s v="Bloemenlaan"/>
    <x v="13"/>
    <s v="VAN GORP Johan"/>
    <s v="D"/>
  </r>
  <r>
    <x v="1"/>
    <s v=""/>
    <s v=""/>
    <s v=""/>
    <s v="Bloemenlaan"/>
    <x v="14"/>
    <s v="WESIORA Monika"/>
    <s v="NA"/>
  </r>
  <r>
    <x v="1"/>
    <s v=""/>
    <s v=""/>
    <s v=""/>
    <s v="Bloemenlaan"/>
    <x v="15"/>
    <s v="MELCHERT Marcelina"/>
    <s v="NA"/>
  </r>
  <r>
    <x v="0"/>
    <s v=""/>
    <s v=""/>
    <s v=""/>
    <s v="Bloemenlaan"/>
    <x v="16"/>
    <s v="CIARDIELLO Emilio"/>
    <s v="NA"/>
  </r>
  <r>
    <x v="0"/>
    <s v=""/>
    <s v=""/>
    <s v=""/>
    <s v="Bloemenlaan"/>
    <x v="17"/>
    <s v="MUSA Flavio"/>
    <s v="NA"/>
  </r>
  <r>
    <x v="1"/>
    <s v=""/>
    <n v="1"/>
    <s v=""/>
    <s v="Bloemenlaan"/>
    <x v="18"/>
    <s v="GEYSENBERGH Alex"/>
    <s v="NA"/>
  </r>
  <r>
    <x v="1"/>
    <s v=""/>
    <s v=""/>
    <s v="Ere"/>
    <s v="Centrum"/>
    <x v="19"/>
    <s v="BOURS Jack"/>
    <s v="B"/>
  </r>
  <r>
    <x v="1"/>
    <s v=""/>
    <s v=""/>
    <s v="Ere"/>
    <s v="Centrum"/>
    <x v="20"/>
    <s v="MOONEN Michel"/>
    <s v="A"/>
  </r>
  <r>
    <x v="1"/>
    <s v=""/>
    <s v=""/>
    <s v="Ere"/>
    <s v="Centrum"/>
    <x v="21"/>
    <s v="REVENICH DRENTH Severine"/>
    <s v="B"/>
  </r>
  <r>
    <x v="1"/>
    <s v=""/>
    <s v=""/>
    <s v="Ere"/>
    <s v="Centrum"/>
    <x v="22"/>
    <s v="REVENICH Fred"/>
    <s v="B"/>
  </r>
  <r>
    <x v="1"/>
    <s v=""/>
    <s v=""/>
    <s v="Ere"/>
    <s v="Centrum"/>
    <x v="23"/>
    <s v="REVENICH Michel"/>
    <s v="A"/>
  </r>
  <r>
    <x v="1"/>
    <s v=""/>
    <s v=""/>
    <s v="Ere"/>
    <s v="Centrum"/>
    <x v="24"/>
    <s v="REVENICH Peter"/>
    <s v="B"/>
  </r>
  <r>
    <x v="1"/>
    <s v=""/>
    <s v=""/>
    <s v="Ere"/>
    <s v="Centrum"/>
    <x v="25"/>
    <s v="SEELEN Michaël"/>
    <s v="B"/>
  </r>
  <r>
    <x v="1"/>
    <s v=""/>
    <s v=""/>
    <s v=""/>
    <s v="Centrum"/>
    <x v="26"/>
    <s v="VAN DAAL Diana"/>
    <s v="B"/>
  </r>
  <r>
    <x v="1"/>
    <s v=""/>
    <s v=""/>
    <s v="Ere"/>
    <s v="Centrum"/>
    <x v="27"/>
    <s v="VAN LOON Elies"/>
    <s v="C"/>
  </r>
  <r>
    <x v="1"/>
    <s v=""/>
    <s v=""/>
    <s v=""/>
    <s v="Chapeau"/>
    <x v="28"/>
    <s v="BEKAERT Gerard"/>
    <s v="NA"/>
  </r>
  <r>
    <x v="0"/>
    <s v=""/>
    <s v=""/>
    <s v=""/>
    <s v="Chapeau"/>
    <x v="29"/>
    <s v="BLEYS Ludo"/>
    <s v="NA"/>
  </r>
  <r>
    <x v="0"/>
    <s v=""/>
    <s v=""/>
    <s v=""/>
    <s v="Chapeau"/>
    <x v="30"/>
    <s v="BOES Theo"/>
    <s v="C"/>
  </r>
  <r>
    <x v="1"/>
    <s v=""/>
    <n v="1"/>
    <s v=""/>
    <s v="Chapeau"/>
    <x v="31"/>
    <s v="GEERTS Jos"/>
    <s v="C"/>
  </r>
  <r>
    <x v="1"/>
    <s v=""/>
    <n v="1"/>
    <s v=""/>
    <s v="Chapeau"/>
    <x v="32"/>
    <s v="GIJBELS Patrick"/>
    <s v="C"/>
  </r>
  <r>
    <x v="0"/>
    <s v=""/>
    <n v="1"/>
    <s v=""/>
    <s v="Chapeau"/>
    <x v="33"/>
    <s v="GYS Johan"/>
    <s v="B"/>
  </r>
  <r>
    <x v="0"/>
    <s v=""/>
    <s v=""/>
    <s v=""/>
    <s v="Chapeau"/>
    <x v="34"/>
    <s v="HAAS Andreas"/>
    <s v="C"/>
  </r>
  <r>
    <x v="0"/>
    <s v=""/>
    <s v=""/>
    <s v=""/>
    <s v="Chapeau"/>
    <x v="35"/>
    <s v="HENDRIKS Stephan"/>
    <s v="B"/>
  </r>
  <r>
    <x v="1"/>
    <s v=""/>
    <n v="1"/>
    <s v=""/>
    <s v="Chapeau"/>
    <x v="36"/>
    <s v="HEYLEN Dirk"/>
    <s v="A"/>
  </r>
  <r>
    <x v="0"/>
    <s v=""/>
    <s v=""/>
    <s v=""/>
    <s v="Chapeau"/>
    <x v="37"/>
    <s v="KUPPENS Leo"/>
    <s v="D"/>
  </r>
  <r>
    <x v="1"/>
    <s v=""/>
    <n v="1"/>
    <s v=""/>
    <s v="Chapeau"/>
    <x v="38"/>
    <s v="LEURS Denis"/>
    <s v="B"/>
  </r>
  <r>
    <x v="1"/>
    <s v=""/>
    <n v="1"/>
    <s v=""/>
    <s v="Chapeau"/>
    <x v="39"/>
    <s v="MACHIELS Eddy"/>
    <s v="C"/>
  </r>
  <r>
    <x v="0"/>
    <s v=""/>
    <s v=""/>
    <s v=""/>
    <s v="Chapeau"/>
    <x v="40"/>
    <s v="MACHIELSEN Tim"/>
    <s v="NA"/>
  </r>
  <r>
    <x v="0"/>
    <s v=""/>
    <s v=""/>
    <s v=""/>
    <s v="Chapeau"/>
    <x v="41"/>
    <s v="QUINTEN Werner"/>
    <s v="C"/>
  </r>
  <r>
    <x v="1"/>
    <s v=""/>
    <s v=""/>
    <s v=""/>
    <s v="Chapeau"/>
    <x v="42"/>
    <s v="RAEYMAEKERS Maurice"/>
    <s v="D"/>
  </r>
  <r>
    <x v="0"/>
    <s v=""/>
    <s v=""/>
    <s v=""/>
    <s v="Chapeau"/>
    <x v="43"/>
    <s v="ROOSEN Patrick"/>
    <s v="D"/>
  </r>
  <r>
    <x v="1"/>
    <s v=""/>
    <n v="1"/>
    <s v=""/>
    <s v="Chapeau"/>
    <x v="44"/>
    <s v="SERROYEN Pascal"/>
    <s v="B"/>
  </r>
  <r>
    <x v="0"/>
    <s v=""/>
    <s v=""/>
    <s v=""/>
    <s v="Chapeau"/>
    <x v="45"/>
    <s v="STEVENS Guido"/>
    <s v="B"/>
  </r>
  <r>
    <x v="1"/>
    <s v=""/>
    <s v=""/>
    <s v=""/>
    <s v="Chapeau"/>
    <x v="46"/>
    <s v="VAN CELST Pascal"/>
    <s v="D"/>
  </r>
  <r>
    <x v="1"/>
    <s v=""/>
    <n v="1"/>
    <s v=""/>
    <s v="Chapeau"/>
    <x v="47"/>
    <s v="VAN ENGELAND Jos"/>
    <s v="B"/>
  </r>
  <r>
    <x v="0"/>
    <s v=""/>
    <s v=""/>
    <s v=""/>
    <s v="Chapeau"/>
    <x v="48"/>
    <s v="VAN HOOF Viviane"/>
    <s v="NA"/>
  </r>
  <r>
    <x v="1"/>
    <s v=""/>
    <s v=""/>
    <s v=""/>
    <s v="Chapeau"/>
    <x v="49"/>
    <s v="VAN LOON Cornelis"/>
    <s v="D"/>
  </r>
  <r>
    <x v="0"/>
    <s v=""/>
    <s v=""/>
    <s v=""/>
    <s v="Chapeau"/>
    <x v="50"/>
    <s v="VAN RIET Erhard"/>
    <s v="NA"/>
  </r>
  <r>
    <x v="0"/>
    <s v=""/>
    <s v=""/>
    <s v=""/>
    <s v="Chapeau"/>
    <x v="51"/>
    <s v="VANDENEYNDE Gerard"/>
    <s v="C"/>
  </r>
  <r>
    <x v="0"/>
    <s v=""/>
    <s v=""/>
    <s v=""/>
    <s v="Chapeau"/>
    <x v="52"/>
    <s v="VAN RIET Jordi"/>
    <s v="NA"/>
  </r>
  <r>
    <x v="0"/>
    <s v=""/>
    <s v=""/>
    <s v=""/>
    <s v="Chapeau"/>
    <x v="53"/>
    <s v="VERDONCK Benny"/>
    <s v="NA"/>
  </r>
  <r>
    <x v="0"/>
    <s v=""/>
    <s v=""/>
    <s v=""/>
    <s v="Chapeau"/>
    <x v="54"/>
    <s v="VOLKER Sonja"/>
    <s v="D"/>
  </r>
  <r>
    <x v="0"/>
    <s v=""/>
    <s v=""/>
    <s v=""/>
    <s v="Chapeau"/>
    <x v="55"/>
    <s v="WILLEMS Danny"/>
    <s v="C"/>
  </r>
  <r>
    <x v="0"/>
    <s v=""/>
    <s v=""/>
    <s v=""/>
    <s v="Chapeau"/>
    <x v="56"/>
    <s v="WILLEMS Wil"/>
    <s v="D"/>
  </r>
  <r>
    <x v="1"/>
    <s v=""/>
    <n v="1"/>
    <s v=""/>
    <s v="De Bokkerijder"/>
    <x v="57"/>
    <s v="CECH Jaak"/>
    <s v="C"/>
  </r>
  <r>
    <x v="1"/>
    <s v=""/>
    <n v="1"/>
    <s v=""/>
    <s v="De Bokkerijder"/>
    <x v="58"/>
    <s v="DAUVEN Patrick"/>
    <s v="B"/>
  </r>
  <r>
    <x v="1"/>
    <s v=""/>
    <n v="1"/>
    <s v=""/>
    <s v="De Bokkerijder"/>
    <x v="59"/>
    <s v="DEXTERS Theo"/>
    <s v="C"/>
  </r>
  <r>
    <x v="1"/>
    <s v=""/>
    <n v="1"/>
    <s v=""/>
    <s v="De Bokkerijder"/>
    <x v="60"/>
    <s v="DRITY Jos"/>
    <s v="B"/>
  </r>
  <r>
    <x v="1"/>
    <s v=""/>
    <n v="1"/>
    <s v=""/>
    <s v="De Bokkerijder"/>
    <x v="61"/>
    <s v="HOUSEN Alex"/>
    <s v="B"/>
  </r>
  <r>
    <x v="1"/>
    <s v=""/>
    <s v=""/>
    <s v=""/>
    <s v="De Bokkerijder"/>
    <x v="62"/>
    <s v="KOOITER Colinda"/>
    <s v="NA"/>
  </r>
  <r>
    <x v="1"/>
    <s v=""/>
    <n v="1"/>
    <s v=""/>
    <s v="De Bokkerijder"/>
    <x v="63"/>
    <s v="KRICHELBERG Peter"/>
    <s v="A"/>
  </r>
  <r>
    <x v="1"/>
    <s v=""/>
    <n v="1"/>
    <s v=""/>
    <s v="De Bokkerijder"/>
    <x v="64"/>
    <s v="SCHLANGEN Dennis"/>
    <s v="D"/>
  </r>
  <r>
    <x v="1"/>
    <n v="2"/>
    <s v=""/>
    <s v=""/>
    <s v="De Koster"/>
    <x v="65"/>
    <s v="DUPONT Leon"/>
    <s v="D"/>
  </r>
  <r>
    <x v="1"/>
    <n v="2"/>
    <s v=""/>
    <s v=""/>
    <s v="De Koster"/>
    <x v="66"/>
    <s v="EVERTS Nordi"/>
    <s v="B"/>
  </r>
  <r>
    <x v="1"/>
    <n v="2"/>
    <s v=""/>
    <s v=""/>
    <s v="De Koster"/>
    <x v="67"/>
    <s v="JAME Antoine"/>
    <s v="C"/>
  </r>
  <r>
    <x v="1"/>
    <n v="2"/>
    <s v=""/>
    <s v=""/>
    <s v="De Koster"/>
    <x v="68"/>
    <s v="JAME Erik"/>
    <s v="C"/>
  </r>
  <r>
    <x v="1"/>
    <n v="2"/>
    <s v=""/>
    <s v=""/>
    <s v="De Koster"/>
    <x v="69"/>
    <s v="MEYSSEN Jean"/>
    <s v="D"/>
  </r>
  <r>
    <x v="1"/>
    <n v="2"/>
    <s v=""/>
    <s v=""/>
    <s v="De Koster"/>
    <x v="70"/>
    <s v="MOONEN Johan"/>
    <s v="D"/>
  </r>
  <r>
    <x v="1"/>
    <n v="2"/>
    <s v=""/>
    <s v=""/>
    <s v="De Koster"/>
    <x v="71"/>
    <s v="VERMEYEN Benny"/>
    <s v="D"/>
  </r>
  <r>
    <x v="1"/>
    <n v="2"/>
    <s v=""/>
    <s v=""/>
    <s v="De Koster"/>
    <x v="72"/>
    <s v="VLEESCHOUWERS Ingo"/>
    <s v="C"/>
  </r>
  <r>
    <x v="1"/>
    <s v=""/>
    <n v="1"/>
    <s v=""/>
    <s v="De Kring"/>
    <x v="73"/>
    <s v="AENDEKERK Michel"/>
    <s v="C"/>
  </r>
  <r>
    <x v="1"/>
    <s v=""/>
    <s v=""/>
    <s v="Ere"/>
    <s v="De Kring"/>
    <x v="74"/>
    <s v="CLAESKENS Remi"/>
    <s v="A"/>
  </r>
  <r>
    <x v="1"/>
    <s v=""/>
    <s v=""/>
    <s v="Ere"/>
    <s v="De Kring"/>
    <x v="75"/>
    <s v="COENEN Guido"/>
    <s v="A"/>
  </r>
  <r>
    <x v="1"/>
    <s v=""/>
    <n v="1"/>
    <s v=""/>
    <s v="De Kring"/>
    <x v="76"/>
    <s v="COOLEN Jacques"/>
    <s v="C"/>
  </r>
  <r>
    <x v="1"/>
    <s v=""/>
    <n v="1"/>
    <s v=""/>
    <s v="De Kring"/>
    <x v="77"/>
    <s v="CORTHOUTS Danny"/>
    <s v="C"/>
  </r>
  <r>
    <x v="1"/>
    <s v=""/>
    <n v="1"/>
    <s v="Ere"/>
    <s v="De Kring"/>
    <x v="78"/>
    <s v="DE LISE Pasquale"/>
    <s v="A"/>
  </r>
  <r>
    <x v="1"/>
    <s v=""/>
    <s v=""/>
    <s v="Ere"/>
    <s v="De Kring"/>
    <x v="79"/>
    <s v="FRANSIS Eric"/>
    <s v="A"/>
  </r>
  <r>
    <x v="1"/>
    <s v=""/>
    <s v=""/>
    <s v="Ere"/>
    <s v="De Kring"/>
    <x v="80"/>
    <s v="GURNY Willy"/>
    <s v="A"/>
  </r>
  <r>
    <x v="1"/>
    <s v=""/>
    <n v="1"/>
    <s v=""/>
    <s v="De Kring"/>
    <x v="81"/>
    <s v="HELMER Andre"/>
    <s v="A"/>
  </r>
  <r>
    <x v="1"/>
    <s v=""/>
    <n v="1"/>
    <s v=""/>
    <s v="De Kring"/>
    <x v="82"/>
    <s v="HERMANS Roger"/>
    <s v="C"/>
  </r>
  <r>
    <x v="1"/>
    <s v=""/>
    <s v=""/>
    <s v="Ere"/>
    <s v="De Kring"/>
    <x v="83"/>
    <s v="MESTREZ Didier"/>
    <s v="A"/>
  </r>
  <r>
    <x v="1"/>
    <s v=""/>
    <s v=""/>
    <s v="Ere"/>
    <s v="De Kring"/>
    <x v="84"/>
    <s v="MOERS Tim"/>
    <s v="A"/>
  </r>
  <r>
    <x v="1"/>
    <s v=""/>
    <s v=""/>
    <s v="Ere"/>
    <s v="De Kring"/>
    <x v="85"/>
    <s v="SIOULANTS Rudy"/>
    <s v="NA"/>
  </r>
  <r>
    <x v="1"/>
    <s v=""/>
    <n v="1"/>
    <s v=""/>
    <s v="De Kring"/>
    <x v="86"/>
    <s v="SZYQULA Chris"/>
    <s v="NA"/>
  </r>
  <r>
    <x v="1"/>
    <s v=""/>
    <n v="1"/>
    <s v=""/>
    <s v="De Kring"/>
    <x v="87"/>
    <s v="THYS Erik"/>
    <s v="B"/>
  </r>
  <r>
    <x v="1"/>
    <s v=""/>
    <s v=""/>
    <s v="Ere"/>
    <s v="De Kring"/>
    <x v="88"/>
    <s v="VANDEVOORT Guy"/>
    <s v="A"/>
  </r>
  <r>
    <x v="1"/>
    <s v=""/>
    <n v="1"/>
    <s v=""/>
    <s v="De Kring"/>
    <x v="89"/>
    <s v="VANOPPEN Freddy"/>
    <s v="C"/>
  </r>
  <r>
    <x v="1"/>
    <s v=""/>
    <n v="1"/>
    <s v=""/>
    <s v="De Kring"/>
    <x v="90"/>
    <s v="VANSTRAELEN Ivan"/>
    <s v="D"/>
  </r>
  <r>
    <x v="1"/>
    <s v=""/>
    <s v=""/>
    <s v=""/>
    <s v="De Kring"/>
    <x v="91"/>
    <s v="VANSTRAELEN Noel"/>
    <s v="A"/>
  </r>
  <r>
    <x v="1"/>
    <s v=""/>
    <s v=""/>
    <s v=""/>
    <s v="De Kring"/>
    <x v="92"/>
    <s v="VASTMANS Eddie"/>
    <s v="D"/>
  </r>
  <r>
    <x v="1"/>
    <s v=""/>
    <s v=""/>
    <s v="Ere"/>
    <s v="De Kring"/>
    <x v="93"/>
    <s v="VERHEYEN Kevin"/>
    <s v="A"/>
  </r>
  <r>
    <x v="1"/>
    <s v=""/>
    <n v="1"/>
    <s v=""/>
    <s v="De Kring"/>
    <x v="94"/>
    <s v="WILLEMS Eddy"/>
    <s v="B"/>
  </r>
  <r>
    <x v="1"/>
    <s v=""/>
    <s v=""/>
    <s v=""/>
    <s v="De Maasgolf"/>
    <x v="95"/>
    <s v="CLAESSENS Peter"/>
    <s v="A"/>
  </r>
  <r>
    <x v="1"/>
    <s v=""/>
    <s v=""/>
    <s v="Ere"/>
    <s v="De Maasgolf"/>
    <x v="96"/>
    <s v="DRENTH Joost"/>
    <s v="A"/>
  </r>
  <r>
    <x v="1"/>
    <s v=""/>
    <s v=""/>
    <s v="Ere"/>
    <s v="De Maasgolf"/>
    <x v="97"/>
    <s v="DRENTH Wicher"/>
    <s v="A"/>
  </r>
  <r>
    <x v="1"/>
    <s v=""/>
    <s v=""/>
    <s v="Ere"/>
    <s v="De Maasgolf"/>
    <x v="98"/>
    <s v="KOSTER Clive"/>
    <s v="A"/>
  </r>
  <r>
    <x v="1"/>
    <s v=""/>
    <s v=""/>
    <s v="Ere"/>
    <s v="De Maasgolf"/>
    <x v="99"/>
    <s v="KOSTER Raymond"/>
    <s v="A"/>
  </r>
  <r>
    <x v="1"/>
    <s v=""/>
    <s v=""/>
    <s v="Ere"/>
    <s v="De Maasgolf"/>
    <x v="100"/>
    <s v="STEFFANIE Rob"/>
    <s v="B"/>
  </r>
  <r>
    <x v="1"/>
    <s v=""/>
    <s v=""/>
    <s v="Ere"/>
    <s v="De Maasgolf"/>
    <x v="101"/>
    <s v="VAN DE RUNSTRAAT Henk"/>
    <s v="B"/>
  </r>
  <r>
    <x v="1"/>
    <s v=""/>
    <s v=""/>
    <s v="Ere"/>
    <s v="De Maasgolf"/>
    <x v="102"/>
    <s v="VERSPAGEN Harm"/>
    <s v="A"/>
  </r>
  <r>
    <x v="1"/>
    <n v="2"/>
    <s v=""/>
    <s v=""/>
    <s v="De Molen"/>
    <x v="103"/>
    <s v="CREEMERS Rik"/>
    <s v="D"/>
  </r>
  <r>
    <x v="1"/>
    <s v=""/>
    <n v="1"/>
    <s v=""/>
    <s v="De Molen"/>
    <x v="104"/>
    <s v="DENIER Mathie"/>
    <s v="B"/>
  </r>
  <r>
    <x v="1"/>
    <n v="2"/>
    <n v="1"/>
    <s v=""/>
    <s v="De Molen"/>
    <x v="105"/>
    <s v="DENIER Mathieu"/>
    <s v="C"/>
  </r>
  <r>
    <x v="1"/>
    <s v=""/>
    <n v="1"/>
    <s v=""/>
    <s v="De Molen"/>
    <x v="106"/>
    <s v="FERSON Noel"/>
    <s v="D"/>
  </r>
  <r>
    <x v="1"/>
    <n v="2"/>
    <s v=""/>
    <s v=""/>
    <s v="De Molen"/>
    <x v="107"/>
    <s v="GERIS Bart"/>
    <s v="D"/>
  </r>
  <r>
    <x v="1"/>
    <s v=""/>
    <n v="1"/>
    <s v=""/>
    <s v="De Molen"/>
    <x v="108"/>
    <s v="HOEBEN Albert"/>
    <s v="A"/>
  </r>
  <r>
    <x v="1"/>
    <n v="2"/>
    <s v=""/>
    <s v=""/>
    <s v="De Molen"/>
    <x v="109"/>
    <s v="KUNNEN Pierre"/>
    <s v="D"/>
  </r>
  <r>
    <x v="1"/>
    <n v="2"/>
    <s v=""/>
    <s v=""/>
    <s v="De Molen"/>
    <x v="110"/>
    <s v="LODEWIJKS Bart"/>
    <s v="C"/>
  </r>
  <r>
    <x v="1"/>
    <n v="2"/>
    <s v=""/>
    <s v=""/>
    <s v="De Molen"/>
    <x v="111"/>
    <s v="PALMEN Leon"/>
    <s v="C"/>
  </r>
  <r>
    <x v="1"/>
    <n v="2"/>
    <s v=""/>
    <s v=""/>
    <s v="De Molen"/>
    <x v="112"/>
    <s v="RESSEN Jos"/>
    <s v="D"/>
  </r>
  <r>
    <x v="1"/>
    <s v=""/>
    <n v="1"/>
    <s v=""/>
    <s v="De Molen"/>
    <x v="113"/>
    <s v="SMEETS Martinus"/>
    <s v="B"/>
  </r>
  <r>
    <x v="1"/>
    <n v="2"/>
    <s v=""/>
    <s v=""/>
    <s v="De Molen"/>
    <x v="114"/>
    <s v="STALS Theo"/>
    <s v="D"/>
  </r>
  <r>
    <x v="1"/>
    <n v="2"/>
    <s v=""/>
    <s v=""/>
    <s v="De Molen"/>
    <x v="115"/>
    <s v="TRUIJEN Leon"/>
    <s v="NA"/>
  </r>
  <r>
    <x v="1"/>
    <s v=""/>
    <n v="1"/>
    <s v=""/>
    <s v="De Molen"/>
    <x v="116"/>
    <s v="VAN DE VORST Rocco"/>
    <s v="C"/>
  </r>
  <r>
    <x v="1"/>
    <s v=""/>
    <n v="1"/>
    <s v=""/>
    <s v="De Molen"/>
    <x v="117"/>
    <s v="VAN HEES Tony"/>
    <s v="C"/>
  </r>
  <r>
    <x v="1"/>
    <s v=""/>
    <n v="1"/>
    <s v=""/>
    <s v="De Molen"/>
    <x v="118"/>
    <s v="VANHEES Frits"/>
    <s v="B"/>
  </r>
  <r>
    <x v="1"/>
    <s v=""/>
    <s v=""/>
    <s v="Ere"/>
    <s v="De Pelikaan"/>
    <x v="119"/>
    <s v="APPELTANS Johnny"/>
    <s v="A"/>
  </r>
  <r>
    <x v="1"/>
    <s v=""/>
    <s v=""/>
    <s v=""/>
    <s v="De Pelikaan"/>
    <x v="120"/>
    <s v="BEERENS Jolanda"/>
    <s v="D"/>
  </r>
  <r>
    <x v="1"/>
    <s v=""/>
    <n v="1"/>
    <s v=""/>
    <s v="De Pelikaan"/>
    <x v="121"/>
    <s v="CLAESSENS Mario"/>
    <s v="A"/>
  </r>
  <r>
    <x v="1"/>
    <s v=""/>
    <s v=""/>
    <s v="Ere"/>
    <s v="De Pelikaan"/>
    <x v="122"/>
    <s v="FRESON Ronny"/>
    <s v="B"/>
  </r>
  <r>
    <x v="1"/>
    <s v=""/>
    <n v="1"/>
    <s v=""/>
    <s v="De Pelikaan"/>
    <x v="123"/>
    <s v="GORISSEN Marc"/>
    <s v="B"/>
  </r>
  <r>
    <x v="0"/>
    <s v=""/>
    <s v=""/>
    <s v=""/>
    <s v="De Pelikaan"/>
    <x v="124"/>
    <s v="HABETS John"/>
    <s v="D"/>
  </r>
  <r>
    <x v="1"/>
    <s v=""/>
    <s v=""/>
    <s v="Ere"/>
    <s v="De Pelikaan"/>
    <x v="125"/>
    <s v="JORDENS Sven"/>
    <s v="A"/>
  </r>
  <r>
    <x v="1"/>
    <s v=""/>
    <s v=""/>
    <s v="Ere"/>
    <s v="De Pelikaan"/>
    <x v="126"/>
    <s v="KELLERS Davy"/>
    <s v="B"/>
  </r>
  <r>
    <x v="1"/>
    <s v=""/>
    <n v="1"/>
    <s v=""/>
    <s v="De Pelikaan"/>
    <x v="127"/>
    <s v="KLEE Leopold"/>
    <s v="B"/>
  </r>
  <r>
    <x v="1"/>
    <s v=""/>
    <s v=""/>
    <s v="Ere"/>
    <s v="De Pelikaan"/>
    <x v="128"/>
    <s v="KNAEPEN Christophe"/>
    <s v="A"/>
  </r>
  <r>
    <x v="1"/>
    <s v=""/>
    <s v=""/>
    <s v="Ere"/>
    <s v="De Pelikaan"/>
    <x v="129"/>
    <s v="KNUTS Yvan"/>
    <s v="A"/>
  </r>
  <r>
    <x v="1"/>
    <s v=""/>
    <s v=""/>
    <s v="Ere"/>
    <s v="De Pelikaan"/>
    <x v="130"/>
    <s v="LANGESLAG Jan"/>
    <s v="A"/>
  </r>
  <r>
    <x v="1"/>
    <s v=""/>
    <s v=""/>
    <s v="Ere"/>
    <s v="De Pelikaan"/>
    <x v="131"/>
    <s v="LEFEVRE Yves"/>
    <s v="A"/>
  </r>
  <r>
    <x v="0"/>
    <s v=""/>
    <s v=""/>
    <s v=""/>
    <s v="De Pelikaan"/>
    <x v="132"/>
    <s v="LUYCK Urbanus"/>
    <s v="D"/>
  </r>
  <r>
    <x v="1"/>
    <s v=""/>
    <n v="1"/>
    <s v="Ere"/>
    <s v="De Pelikaan"/>
    <x v="133"/>
    <s v="MARIEN Frans"/>
    <s v="A"/>
  </r>
  <r>
    <x v="1"/>
    <s v=""/>
    <s v=""/>
    <s v="Ere"/>
    <s v="De Pelikaan"/>
    <x v="134"/>
    <s v="MARIEN Jurgen"/>
    <s v="A"/>
  </r>
  <r>
    <x v="1"/>
    <s v=""/>
    <s v=""/>
    <s v="Ere"/>
    <s v="De Pelikaan"/>
    <x v="135"/>
    <s v="MEERS Jean-Pierre"/>
    <s v="B"/>
  </r>
  <r>
    <x v="1"/>
    <s v=""/>
    <n v="1"/>
    <s v=""/>
    <s v="De Pelikaan"/>
    <x v="136"/>
    <s v="NACHTEGAEL Freddy"/>
    <s v="B"/>
  </r>
  <r>
    <x v="1"/>
    <s v=""/>
    <n v="1"/>
    <s v=""/>
    <s v="De Pelikaan"/>
    <x v="137"/>
    <s v="PAULISSEN Guillaume"/>
    <s v="B"/>
  </r>
  <r>
    <x v="1"/>
    <s v=""/>
    <s v=""/>
    <s v=""/>
    <s v="De Pelikaan"/>
    <x v="138"/>
    <s v="PONCELET Thierry"/>
    <s v="A"/>
  </r>
  <r>
    <x v="1"/>
    <s v=""/>
    <s v=""/>
    <s v="Ere"/>
    <s v="De Pelikaan"/>
    <x v="139"/>
    <s v="PRIORI Ronald"/>
    <s v="A"/>
  </r>
  <r>
    <x v="1"/>
    <s v=""/>
    <s v=""/>
    <s v="Ere"/>
    <s v="De Pelikaan"/>
    <x v="140"/>
    <s v="REMANS Jurgen"/>
    <s v="A"/>
  </r>
  <r>
    <x v="1"/>
    <s v=""/>
    <n v="1"/>
    <s v=""/>
    <s v="De Pelikaan"/>
    <x v="141"/>
    <s v="REYSKENS Danny"/>
    <s v="B"/>
  </r>
  <r>
    <x v="0"/>
    <s v=""/>
    <s v=""/>
    <s v=""/>
    <s v="De Pelikaan"/>
    <x v="142"/>
    <s v="ROSENBOOM Lou"/>
    <s v="C"/>
  </r>
  <r>
    <x v="0"/>
    <s v=""/>
    <s v=""/>
    <s v=""/>
    <s v="De Pelikaan"/>
    <x v="143"/>
    <s v="SCHAEPKENS Jo"/>
    <s v="D"/>
  </r>
  <r>
    <x v="0"/>
    <s v=""/>
    <s v=""/>
    <s v=""/>
    <s v="De Pelikaan"/>
    <x v="144"/>
    <s v="SENDEN Tiel"/>
    <s v="NA"/>
  </r>
  <r>
    <x v="0"/>
    <s v=""/>
    <s v=""/>
    <s v="Ere"/>
    <s v="De Pelikaan"/>
    <x v="145"/>
    <s v="SMITS Guillaume"/>
    <s v="A"/>
  </r>
  <r>
    <x v="1"/>
    <s v=""/>
    <s v=""/>
    <s v=""/>
    <s v="De Pelikaan"/>
    <x v="146"/>
    <s v="SZEICZ Johnny"/>
    <s v="A"/>
  </r>
  <r>
    <x v="1"/>
    <s v=""/>
    <s v=""/>
    <s v="Ere"/>
    <s v="De Pelikaan"/>
    <x v="147"/>
    <s v="TRUYENS Louis"/>
    <s v="B"/>
  </r>
  <r>
    <x v="1"/>
    <s v=""/>
    <s v=""/>
    <s v="Ere"/>
    <s v="De Pelikaan"/>
    <x v="148"/>
    <s v="VAN AEKEN Etienne"/>
    <s v="B"/>
  </r>
  <r>
    <x v="0"/>
    <s v=""/>
    <s v=""/>
    <s v=""/>
    <s v="De Pelikaan"/>
    <x v="149"/>
    <s v="VAN ERP Cor"/>
    <s v="C"/>
  </r>
  <r>
    <x v="0"/>
    <s v=""/>
    <s v=""/>
    <s v=""/>
    <s v="De Pelikaan"/>
    <x v="150"/>
    <s v="VAN ERP Wesley"/>
    <s v="D"/>
  </r>
  <r>
    <x v="0"/>
    <s v=""/>
    <n v="1"/>
    <s v=""/>
    <s v="De Pelikaan"/>
    <x v="151"/>
    <s v="VANDORMAEL Benny"/>
    <s v="D"/>
  </r>
  <r>
    <x v="1"/>
    <s v=""/>
    <n v="1"/>
    <s v=""/>
    <s v="De Pelikaan"/>
    <x v="152"/>
    <s v="VANDORMAEL Danny"/>
    <s v="B"/>
  </r>
  <r>
    <x v="1"/>
    <s v=""/>
    <s v=""/>
    <s v="Ere"/>
    <s v="De Pelikaan"/>
    <x v="153"/>
    <s v="VEURSTAEK Eddy"/>
    <s v="B"/>
  </r>
  <r>
    <x v="1"/>
    <s v=""/>
    <s v=""/>
    <s v="Ere"/>
    <s v="De Pelikaan"/>
    <x v="154"/>
    <s v="WAGEMANS Tom"/>
    <s v="B"/>
  </r>
  <r>
    <x v="1"/>
    <s v=""/>
    <s v=""/>
    <s v="Ere"/>
    <s v="De Pelikaan"/>
    <x v="155"/>
    <s v="WINDMOLDERS Dirk"/>
    <s v="A"/>
  </r>
  <r>
    <x v="1"/>
    <s v=""/>
    <s v=""/>
    <s v=""/>
    <s v="De Pelikaan"/>
    <x v="156"/>
    <s v="DRITY Marleen"/>
    <s v="ND"/>
  </r>
  <r>
    <x v="1"/>
    <s v=""/>
    <s v=""/>
    <s v="Ere"/>
    <s v="De Pelikaan"/>
    <x v="157"/>
    <s v="RAMAKERS Geert"/>
    <s v="NA"/>
  </r>
  <r>
    <x v="1"/>
    <s v=""/>
    <s v=""/>
    <s v=""/>
    <s v="De Smid"/>
    <x v="158"/>
    <s v="COOLEN Helena"/>
    <s v="D"/>
  </r>
  <r>
    <x v="1"/>
    <n v="2"/>
    <s v=""/>
    <s v=""/>
    <s v="De Smid"/>
    <x v="159"/>
    <s v="CORNELISSEN John"/>
    <s v="C"/>
  </r>
  <r>
    <x v="0"/>
    <s v=""/>
    <s v=""/>
    <s v=""/>
    <s v="De Smid"/>
    <x v="160"/>
    <s v="DAMM Andy"/>
    <s v="D"/>
  </r>
  <r>
    <x v="0"/>
    <s v=""/>
    <s v=""/>
    <s v=""/>
    <s v="De Smid"/>
    <x v="161"/>
    <s v="DOEZE Jan"/>
    <s v="C"/>
  </r>
  <r>
    <x v="1"/>
    <n v="2"/>
    <s v=""/>
    <s v=""/>
    <s v="De Smid"/>
    <x v="162"/>
    <s v="DONNE Leon"/>
    <s v="C"/>
  </r>
  <r>
    <x v="1"/>
    <n v="2"/>
    <s v=""/>
    <s v=""/>
    <s v="De Smid"/>
    <x v="163"/>
    <s v="GIELEN Daniël"/>
    <s v="D"/>
  </r>
  <r>
    <x v="0"/>
    <s v=""/>
    <s v=""/>
    <s v=""/>
    <s v="De Smid"/>
    <x v="164"/>
    <s v="GOLSTEYN Joseph"/>
    <s v="D"/>
  </r>
  <r>
    <x v="0"/>
    <s v=""/>
    <s v=""/>
    <s v=""/>
    <s v="De Smid"/>
    <x v="165"/>
    <s v="HENDRIX Denie"/>
    <s v="B"/>
  </r>
  <r>
    <x v="1"/>
    <n v="2"/>
    <s v=""/>
    <s v=""/>
    <s v="De Smid"/>
    <x v="166"/>
    <s v="JAME Jimmy"/>
    <s v="D"/>
  </r>
  <r>
    <x v="1"/>
    <n v="2"/>
    <s v=""/>
    <s v=""/>
    <s v="De Smid"/>
    <x v="167"/>
    <s v="JAME Jos"/>
    <s v="B"/>
  </r>
  <r>
    <x v="1"/>
    <n v="2"/>
    <s v=""/>
    <s v=""/>
    <s v="De Smid"/>
    <x v="168"/>
    <s v="KERKHOFS Robert"/>
    <s v="D"/>
  </r>
  <r>
    <x v="0"/>
    <s v=""/>
    <s v=""/>
    <s v=""/>
    <s v="De Smid"/>
    <x v="169"/>
    <s v="SCHRIJVERS Lode"/>
    <s v="D"/>
  </r>
  <r>
    <x v="1"/>
    <n v="2"/>
    <s v=""/>
    <s v=""/>
    <s v="De Smid"/>
    <x v="170"/>
    <s v="SCHROOTEN Hendrick"/>
    <s v="D"/>
  </r>
  <r>
    <x v="0"/>
    <s v=""/>
    <s v=""/>
    <s v=""/>
    <s v="De Smid"/>
    <x v="171"/>
    <s v="SNELLEN Jean"/>
    <s v="D"/>
  </r>
  <r>
    <x v="0"/>
    <s v=""/>
    <s v=""/>
    <s v=""/>
    <s v="De Smid"/>
    <x v="172"/>
    <s v="VAN DEN OETELAAR Antoine"/>
    <s v="D"/>
  </r>
  <r>
    <x v="1"/>
    <s v=""/>
    <s v=""/>
    <s v="Ere"/>
    <s v="De Stamgasten"/>
    <x v="173"/>
    <s v="BIJLMAKERS Eric"/>
    <s v="A"/>
  </r>
  <r>
    <x v="1"/>
    <s v=""/>
    <s v=""/>
    <s v="Ere"/>
    <s v="De Stamgasten"/>
    <x v="174"/>
    <s v="DE WIT Eric"/>
    <s v="B"/>
  </r>
  <r>
    <x v="1"/>
    <s v=""/>
    <s v=""/>
    <s v="Ere"/>
    <s v="De Stamgasten"/>
    <x v="175"/>
    <s v="HANSSEN Harrie"/>
    <s v="B"/>
  </r>
  <r>
    <x v="1"/>
    <s v=""/>
    <s v=""/>
    <s v="Ere"/>
    <s v="De Stamgasten"/>
    <x v="176"/>
    <s v="KERKHOFS Roel"/>
    <s v="A"/>
  </r>
  <r>
    <x v="1"/>
    <s v=""/>
    <s v=""/>
    <s v="Ere"/>
    <s v="De Stamgasten"/>
    <x v="177"/>
    <s v="NOTEN Valentin"/>
    <s v="C"/>
  </r>
  <r>
    <x v="1"/>
    <s v=""/>
    <s v=""/>
    <s v="Ere"/>
    <s v="De Stamgasten"/>
    <x v="178"/>
    <s v="PEL Henk"/>
    <s v="B"/>
  </r>
  <r>
    <x v="1"/>
    <s v=""/>
    <s v=""/>
    <s v="Ere"/>
    <s v="De Stamgasten"/>
    <x v="179"/>
    <s v="SALMANS Mario"/>
    <s v="NA"/>
  </r>
  <r>
    <x v="1"/>
    <s v=""/>
    <s v=""/>
    <s v="Ere"/>
    <s v="De Stamgasten"/>
    <x v="180"/>
    <s v="VAESSEN William"/>
    <s v="NA"/>
  </r>
  <r>
    <x v="1"/>
    <s v=""/>
    <s v=""/>
    <s v="Ere"/>
    <s v="De Stamgasten"/>
    <x v="181"/>
    <s v="VERSLEEGERS Peter"/>
    <s v="A"/>
  </r>
  <r>
    <x v="1"/>
    <s v=""/>
    <s v=""/>
    <s v="Ere"/>
    <s v="De Stamgasten"/>
    <x v="182"/>
    <s v="NIESSEN Wilhelmus"/>
    <s v="NA"/>
  </r>
  <r>
    <x v="1"/>
    <n v="2"/>
    <s v=""/>
    <s v=""/>
    <s v="Ganzenbroek"/>
    <x v="183"/>
    <s v="ACHTEN Rudy"/>
    <s v="NA"/>
  </r>
  <r>
    <x v="1"/>
    <n v="2"/>
    <s v=""/>
    <s v=""/>
    <s v="Ganzenbroek"/>
    <x v="184"/>
    <s v="CREMERS Marc"/>
    <s v="D"/>
  </r>
  <r>
    <x v="1"/>
    <n v="2"/>
    <s v=""/>
    <s v=""/>
    <s v="Ganzenbroek"/>
    <x v="185"/>
    <s v="ELSEN Tom"/>
    <s v="NA"/>
  </r>
  <r>
    <x v="1"/>
    <n v="2"/>
    <s v=""/>
    <s v=""/>
    <s v="Ganzenbroek"/>
    <x v="186"/>
    <s v="FRESON Jerry"/>
    <s v="C"/>
  </r>
  <r>
    <x v="1"/>
    <n v="2"/>
    <s v=""/>
    <s v=""/>
    <s v="Ganzenbroek"/>
    <x v="187"/>
    <s v="FRESON Louis"/>
    <s v="D"/>
  </r>
  <r>
    <x v="1"/>
    <n v="2"/>
    <s v=""/>
    <s v=""/>
    <s v="Ganzenbroek"/>
    <x v="188"/>
    <s v="GULIX Ronny"/>
    <s v="D"/>
  </r>
  <r>
    <x v="1"/>
    <n v="2"/>
    <s v=""/>
    <s v=""/>
    <s v="Ganzenbroek"/>
    <x v="189"/>
    <s v="HOUBRECHTS Mario"/>
    <s v="NA"/>
  </r>
  <r>
    <x v="1"/>
    <s v=""/>
    <s v=""/>
    <s v=""/>
    <s v="Ganzenbroek"/>
    <x v="190"/>
    <s v="RUBENS Rik"/>
    <s v="C"/>
  </r>
  <r>
    <x v="1"/>
    <n v="2"/>
    <s v=""/>
    <s v=""/>
    <s v="Ganzenbroek"/>
    <x v="191"/>
    <s v="SOUVEREYNS Carlo"/>
    <s v="NA"/>
  </r>
  <r>
    <x v="1"/>
    <n v="2"/>
    <s v=""/>
    <s v=""/>
    <s v="Ganzenbroek"/>
    <x v="192"/>
    <s v="VANDEGAER Han"/>
    <s v="D"/>
  </r>
  <r>
    <x v="1"/>
    <n v="2"/>
    <s v=""/>
    <s v=""/>
    <s v="Ganzenbroek"/>
    <x v="193"/>
    <s v="BOS Willy"/>
    <s v="NA"/>
  </r>
  <r>
    <x v="1"/>
    <s v=""/>
    <n v="1"/>
    <s v=""/>
    <s v="Hotel Bij Ford"/>
    <x v="194"/>
    <s v="GERAERTS Michel"/>
    <s v="C"/>
  </r>
  <r>
    <x v="1"/>
    <s v=""/>
    <n v="1"/>
    <s v=""/>
    <s v="Hotel Bij Ford"/>
    <x v="195"/>
    <s v="JANS Georges"/>
    <s v="NA"/>
  </r>
  <r>
    <x v="1"/>
    <s v=""/>
    <n v="1"/>
    <s v=""/>
    <s v="Hotel Bij Ford"/>
    <x v="196"/>
    <s v="JASPERS Freddy"/>
    <s v="C"/>
  </r>
  <r>
    <x v="1"/>
    <s v=""/>
    <n v="1"/>
    <s v=""/>
    <s v="Hotel Bij Ford"/>
    <x v="197"/>
    <s v="LIMPETTI Pietro"/>
    <s v="A"/>
  </r>
  <r>
    <x v="1"/>
    <s v=""/>
    <n v="1"/>
    <s v=""/>
    <s v="Hotel Bij Ford"/>
    <x v="198"/>
    <s v="MURONI Gesuino"/>
    <s v="D"/>
  </r>
  <r>
    <x v="1"/>
    <s v=""/>
    <n v="1"/>
    <s v=""/>
    <s v="Hotel Bij Ford"/>
    <x v="199"/>
    <s v="VANDECAETSBEEK Pascal"/>
    <s v="C"/>
  </r>
  <r>
    <x v="1"/>
    <s v=""/>
    <n v="1"/>
    <s v=""/>
    <s v="Hotel Bij Ford"/>
    <x v="200"/>
    <s v="VANDENHOLT Kenny"/>
    <s v="D"/>
  </r>
  <r>
    <x v="1"/>
    <s v=""/>
    <n v="1"/>
    <s v=""/>
    <s v="Hotel Bij Ford"/>
    <x v="201"/>
    <s v="VANLOFFELT Johan"/>
    <s v="NA"/>
  </r>
  <r>
    <x v="1"/>
    <s v=""/>
    <n v="1"/>
    <s v=""/>
    <s v="Hotel Bij Ford"/>
    <x v="202"/>
    <s v="STEVENS Eric"/>
    <s v="NA"/>
  </r>
  <r>
    <x v="1"/>
    <s v=""/>
    <n v="1"/>
    <s v=""/>
    <s v="Hotel Bij Ford"/>
    <x v="203"/>
    <s v="SCHEPERS Rudy"/>
    <s v="NS"/>
  </r>
  <r>
    <x v="0"/>
    <s v=""/>
    <n v="1"/>
    <s v=""/>
    <s v="Jan Hertog"/>
    <x v="204"/>
    <s v="BOONEN Albert"/>
    <s v="B"/>
  </r>
  <r>
    <x v="0"/>
    <s v=""/>
    <s v=""/>
    <s v=""/>
    <s v="Jan Hertog"/>
    <x v="205"/>
    <s v="BRABANTS Hendrik"/>
    <s v="NA"/>
  </r>
  <r>
    <x v="0"/>
    <s v=""/>
    <s v=""/>
    <s v=""/>
    <s v="Jan Hertog"/>
    <x v="206"/>
    <s v="FERTIG Andy"/>
    <s v="B"/>
  </r>
  <r>
    <x v="0"/>
    <s v=""/>
    <s v=""/>
    <s v=""/>
    <s v="Jan Hertog"/>
    <x v="207"/>
    <s v="FRAUSSEN René"/>
    <s v="C"/>
  </r>
  <r>
    <x v="1"/>
    <s v=""/>
    <n v="1"/>
    <s v=""/>
    <s v="Jan Hertog"/>
    <x v="208"/>
    <s v="GIELEN Jean"/>
    <s v="B"/>
  </r>
  <r>
    <x v="0"/>
    <s v=""/>
    <n v="1"/>
    <s v=""/>
    <s v="Jan Hertog"/>
    <x v="209"/>
    <s v="GIJSEN Willy"/>
    <s v="C"/>
  </r>
  <r>
    <x v="0"/>
    <s v=""/>
    <n v="1"/>
    <s v=""/>
    <s v="Jan Hertog"/>
    <x v="210"/>
    <s v="HAERDEN Koen"/>
    <s v="NA"/>
  </r>
  <r>
    <x v="1"/>
    <s v=""/>
    <n v="1"/>
    <s v=""/>
    <s v="Jan Hertog"/>
    <x v="211"/>
    <s v="JEURISSEN Frank"/>
    <s v="C"/>
  </r>
  <r>
    <x v="1"/>
    <s v=""/>
    <n v="1"/>
    <s v=""/>
    <s v="Jan Hertog"/>
    <x v="212"/>
    <s v="MARTENS Jozef"/>
    <s v="B"/>
  </r>
  <r>
    <x v="0"/>
    <s v=""/>
    <n v="1"/>
    <s v=""/>
    <s v="Jan Hertog"/>
    <x v="213"/>
    <s v="MOISSON Rudy"/>
    <s v="D"/>
  </r>
  <r>
    <x v="0"/>
    <s v=""/>
    <n v="1"/>
    <s v=""/>
    <s v="Jan Hertog"/>
    <x v="214"/>
    <s v="ORTIZ Giovanni"/>
    <s v="C"/>
  </r>
  <r>
    <x v="0"/>
    <s v=""/>
    <s v=""/>
    <s v=""/>
    <s v="Jan Hertog"/>
    <x v="215"/>
    <s v="PAREDIS Laurent"/>
    <s v="D"/>
  </r>
  <r>
    <x v="0"/>
    <s v=""/>
    <s v=""/>
    <s v=""/>
    <s v="Jan Hertog"/>
    <x v="216"/>
    <s v="REENAERS Yves"/>
    <s v="D"/>
  </r>
  <r>
    <x v="1"/>
    <s v=""/>
    <n v="1"/>
    <s v=""/>
    <s v="Jan Hertog"/>
    <x v="217"/>
    <s v="TELEMANS Bernard"/>
    <s v="C"/>
  </r>
  <r>
    <x v="0"/>
    <s v=""/>
    <s v=""/>
    <s v=""/>
    <s v="Jan Hertog"/>
    <x v="218"/>
    <s v="VANHELDEN Eddy"/>
    <s v="C"/>
  </r>
  <r>
    <x v="1"/>
    <s v=""/>
    <n v="1"/>
    <s v=""/>
    <s v="Jan Hertog"/>
    <x v="219"/>
    <s v="VANHELDEN Theo"/>
    <s v="C"/>
  </r>
  <r>
    <x v="0"/>
    <s v=""/>
    <n v="1"/>
    <s v=""/>
    <s v="Jan Hertog"/>
    <x v="220"/>
    <s v="VRANKEN Emiel"/>
    <s v="C"/>
  </r>
  <r>
    <x v="1"/>
    <s v=""/>
    <s v=""/>
    <s v=""/>
    <s v="Jan Hertog"/>
    <x v="221"/>
    <s v="ZEGERS Evert"/>
    <s v="D"/>
  </r>
  <r>
    <x v="0"/>
    <s v=""/>
    <s v=""/>
    <s v=""/>
    <s v="Jan Hertog"/>
    <x v="222"/>
    <s v="SCHUERMANS Patricia"/>
    <s v="ND"/>
  </r>
  <r>
    <x v="0"/>
    <s v=""/>
    <s v=""/>
    <s v=""/>
    <s v="Kotem"/>
    <x v="223"/>
    <s v="BECKERS Jean"/>
    <s v="D"/>
  </r>
  <r>
    <x v="0"/>
    <s v=""/>
    <s v=""/>
    <s v=""/>
    <s v="Kotem"/>
    <x v="224"/>
    <s v="BECKERS Mathy"/>
    <s v="B"/>
  </r>
  <r>
    <x v="0"/>
    <s v=""/>
    <s v=""/>
    <s v=""/>
    <s v="Kotem"/>
    <x v="225"/>
    <s v="BECKERS Winand"/>
    <s v="D"/>
  </r>
  <r>
    <x v="0"/>
    <s v=""/>
    <s v=""/>
    <s v=""/>
    <s v="Kotem"/>
    <x v="226"/>
    <s v="BOLLEN Lambert"/>
    <s v="C"/>
  </r>
  <r>
    <x v="0"/>
    <s v=""/>
    <s v=""/>
    <s v=""/>
    <s v="Kotem"/>
    <x v="227"/>
    <s v="BONTEN Mathieu"/>
    <s v="C"/>
  </r>
  <r>
    <x v="0"/>
    <s v=""/>
    <s v=""/>
    <s v=""/>
    <s v="Kotem"/>
    <x v="228"/>
    <s v="DREESEN Jozef"/>
    <s v="D"/>
  </r>
  <r>
    <x v="0"/>
    <s v=""/>
    <s v=""/>
    <s v=""/>
    <s v="Kotem"/>
    <x v="229"/>
    <s v="LAMBRIGTS Albert"/>
    <s v="D"/>
  </r>
  <r>
    <x v="0"/>
    <s v=""/>
    <s v=""/>
    <s v=""/>
    <s v="Kotem"/>
    <x v="230"/>
    <s v="SORRENTINO Domenico"/>
    <s v="C"/>
  </r>
  <r>
    <x v="0"/>
    <s v=""/>
    <s v=""/>
    <s v=""/>
    <s v="Kotem"/>
    <x v="231"/>
    <s v="VAN ROOST Davy"/>
    <s v="C"/>
  </r>
  <r>
    <x v="1"/>
    <s v=""/>
    <s v=""/>
    <s v="Ere"/>
    <s v="Montfort"/>
    <x v="232"/>
    <s v="DE ROEPER Antoon"/>
    <s v="B"/>
  </r>
  <r>
    <x v="1"/>
    <s v=""/>
    <s v=""/>
    <s v="Ere"/>
    <s v="Montfort"/>
    <x v="233"/>
    <s v="GEHLEN Maurice"/>
    <s v="A"/>
  </r>
  <r>
    <x v="1"/>
    <s v=""/>
    <s v=""/>
    <s v="Ere"/>
    <s v="Montfort"/>
    <x v="234"/>
    <s v="HEUTS Rob"/>
    <s v="C"/>
  </r>
  <r>
    <x v="1"/>
    <s v=""/>
    <s v=""/>
    <s v="Ere"/>
    <s v="Montfort"/>
    <x v="235"/>
    <s v="LAUGS Geert"/>
    <s v="A"/>
  </r>
  <r>
    <x v="1"/>
    <s v=""/>
    <s v=""/>
    <s v="Ere"/>
    <s v="Montfort"/>
    <x v="236"/>
    <s v="VAN THOOR Frans"/>
    <s v="C"/>
  </r>
  <r>
    <x v="1"/>
    <s v=""/>
    <s v=""/>
    <s v="Ere"/>
    <s v="Montfort"/>
    <x v="237"/>
    <s v="VAN THOOR Ron"/>
    <s v="C"/>
  </r>
  <r>
    <x v="1"/>
    <s v=""/>
    <s v=""/>
    <s v="Ere"/>
    <s v="Montfort"/>
    <x v="238"/>
    <s v="WOLTERS Antoon"/>
    <s v="C"/>
  </r>
  <r>
    <x v="1"/>
    <s v=""/>
    <s v=""/>
    <s v="Ere"/>
    <s v="Montfort"/>
    <x v="239"/>
    <s v="WRONIEWICZ Patrick"/>
    <s v="A"/>
  </r>
  <r>
    <x v="1"/>
    <n v="2"/>
    <s v=""/>
    <s v=""/>
    <s v="Onder Ons"/>
    <x v="240"/>
    <s v="BALDI Marcello"/>
    <s v="C"/>
  </r>
  <r>
    <x v="0"/>
    <s v=""/>
    <s v=""/>
    <s v=""/>
    <s v="Onder Ons"/>
    <x v="241"/>
    <s v="CAUBERGH Henri"/>
    <s v="C"/>
  </r>
  <r>
    <x v="1"/>
    <n v="2"/>
    <s v=""/>
    <s v=""/>
    <s v="Onder Ons"/>
    <x v="242"/>
    <s v="COLLADET Giancarlo"/>
    <s v="B"/>
  </r>
  <r>
    <x v="1"/>
    <n v="2"/>
    <s v=""/>
    <s v=""/>
    <s v="Onder Ons"/>
    <x v="243"/>
    <s v="CRUZ ACUNA Jose"/>
    <s v="D"/>
  </r>
  <r>
    <x v="0"/>
    <n v="2"/>
    <s v=""/>
    <s v=""/>
    <s v="Onder Ons"/>
    <x v="244"/>
    <s v="FONTANA Rocco"/>
    <s v="C"/>
  </r>
  <r>
    <x v="0"/>
    <n v="2"/>
    <s v=""/>
    <s v=""/>
    <s v="Onder Ons"/>
    <x v="245"/>
    <s v="JACOBS Piet"/>
    <s v="C"/>
  </r>
  <r>
    <x v="1"/>
    <n v="2"/>
    <s v=""/>
    <s v=""/>
    <s v="Onder Ons"/>
    <x v="246"/>
    <s v="KALAY Naci"/>
    <s v="B"/>
  </r>
  <r>
    <x v="0"/>
    <n v="2"/>
    <s v=""/>
    <s v=""/>
    <s v="Onder Ons"/>
    <x v="247"/>
    <s v="LICATA Angelo"/>
    <s v="NA"/>
  </r>
  <r>
    <x v="1"/>
    <n v="2"/>
    <s v=""/>
    <s v=""/>
    <s v="Onder Ons"/>
    <x v="248"/>
    <s v="LIEBEN Jos Paul"/>
    <s v="D"/>
  </r>
  <r>
    <x v="0"/>
    <s v=""/>
    <s v=""/>
    <s v=""/>
    <s v="Onder Ons"/>
    <x v="249"/>
    <s v="MEIER Andreas"/>
    <s v="B"/>
  </r>
  <r>
    <x v="0"/>
    <s v=""/>
    <s v=""/>
    <s v=""/>
    <s v="Onder Ons"/>
    <x v="250"/>
    <s v="PANNEMANS Patrick"/>
    <s v="C"/>
  </r>
  <r>
    <x v="0"/>
    <n v="2"/>
    <s v=""/>
    <s v=""/>
    <s v="Onder Ons"/>
    <x v="251"/>
    <s v="PERCIANTE Guido"/>
    <s v="C"/>
  </r>
  <r>
    <x v="1"/>
    <n v="2"/>
    <s v=""/>
    <s v=""/>
    <s v="Onder Ons"/>
    <x v="252"/>
    <s v="PERCIANTE Vincenzo"/>
    <s v="C"/>
  </r>
  <r>
    <x v="1"/>
    <n v="2"/>
    <s v=""/>
    <s v=""/>
    <s v="Onder Ons"/>
    <x v="253"/>
    <s v="SAJDL Jozef"/>
    <s v="D"/>
  </r>
  <r>
    <x v="0"/>
    <s v=""/>
    <s v=""/>
    <s v=""/>
    <s v="Onder Ons"/>
    <x v="254"/>
    <s v="SNIJKERS Ludo"/>
    <s v="D"/>
  </r>
  <r>
    <x v="0"/>
    <s v=""/>
    <s v=""/>
    <s v=""/>
    <s v="Onder Ons"/>
    <x v="255"/>
    <s v="VAN GESTEL Ronny"/>
    <s v="C"/>
  </r>
  <r>
    <x v="0"/>
    <n v="2"/>
    <s v=""/>
    <s v=""/>
    <s v="Onder Ons"/>
    <x v="256"/>
    <s v="WELKENHUYSEN Godfried"/>
    <s v="D"/>
  </r>
  <r>
    <x v="0"/>
    <n v="2"/>
    <s v=""/>
    <s v=""/>
    <s v="Onder Ons"/>
    <x v="257"/>
    <s v="WIRIX Raymond"/>
    <s v="C"/>
  </r>
  <r>
    <x v="0"/>
    <n v="2"/>
    <s v=""/>
    <s v=""/>
    <s v="Onder Ons"/>
    <x v="258"/>
    <s v="INGLIMA Carmelo"/>
    <s v="NA"/>
  </r>
  <r>
    <x v="0"/>
    <s v=""/>
    <s v=""/>
    <s v=""/>
    <s v="Onder Ons"/>
    <x v="259"/>
    <s v="IGLIMA Calogero"/>
    <s v="NA"/>
  </r>
  <r>
    <x v="0"/>
    <s v=""/>
    <s v=""/>
    <s v=""/>
    <s v="Onder Ons"/>
    <x v="260"/>
    <s v="ADAMOPOULOS Michail"/>
    <s v="NA"/>
  </r>
  <r>
    <x v="1"/>
    <n v="2"/>
    <s v=""/>
    <s v=""/>
    <s v="Play Ball"/>
    <x v="261"/>
    <s v="BROOS Johan"/>
    <s v="C"/>
  </r>
  <r>
    <x v="1"/>
    <n v="2"/>
    <s v=""/>
    <s v=""/>
    <s v="Play Ball"/>
    <x v="262"/>
    <s v="BUEKERS Kris"/>
    <s v="C"/>
  </r>
  <r>
    <x v="1"/>
    <n v="2"/>
    <s v=""/>
    <s v=""/>
    <s v="Play Ball"/>
    <x v="263"/>
    <s v="LAMBRICHTS Baudewijn Joseph"/>
    <s v="B"/>
  </r>
  <r>
    <x v="1"/>
    <n v="2"/>
    <s v=""/>
    <s v=""/>
    <s v="Play Ball"/>
    <x v="264"/>
    <s v="LAMBRICHTS Jos"/>
    <s v="D"/>
  </r>
  <r>
    <x v="1"/>
    <n v="2"/>
    <s v=""/>
    <s v=""/>
    <s v="Play Ball"/>
    <x v="265"/>
    <s v="LIEBEN Freddy"/>
    <s v="C"/>
  </r>
  <r>
    <x v="1"/>
    <s v=""/>
    <s v=""/>
    <s v=""/>
    <s v="Play Ball"/>
    <x v="266"/>
    <s v="SCHEPERS Rudi"/>
    <s v="D"/>
  </r>
  <r>
    <x v="1"/>
    <n v="2"/>
    <s v=""/>
    <s v=""/>
    <s v="Play Ball"/>
    <x v="267"/>
    <s v="SCHUERMANS Johny Albert"/>
    <s v="C"/>
  </r>
  <r>
    <x v="1"/>
    <s v=""/>
    <s v=""/>
    <s v=""/>
    <s v="Play Ball"/>
    <x v="268"/>
    <s v="SCHUERMANS Theo"/>
    <s v="D"/>
  </r>
  <r>
    <x v="1"/>
    <n v="2"/>
    <s v=""/>
    <s v=""/>
    <s v="Play Ball"/>
    <x v="269"/>
    <s v="SURINX Luc"/>
    <s v="B"/>
  </r>
  <r>
    <x v="1"/>
    <n v="2"/>
    <s v=""/>
    <s v=""/>
    <s v="Play Ball"/>
    <x v="270"/>
    <s v="GULDENTOPS Willy"/>
    <s v="NA"/>
  </r>
  <r>
    <x v="1"/>
    <n v="2"/>
    <s v=""/>
    <s v=""/>
    <s v="Play Ball"/>
    <x v="271"/>
    <s v="GERITS Frank"/>
    <s v="NA"/>
  </r>
  <r>
    <x v="1"/>
    <s v=""/>
    <s v=""/>
    <s v=""/>
    <s v="Ponderoza"/>
    <x v="272"/>
    <s v="BELIEN Kristof"/>
    <s v="D"/>
  </r>
  <r>
    <x v="1"/>
    <s v=""/>
    <n v="1"/>
    <s v=""/>
    <s v="Ponderoza"/>
    <x v="273"/>
    <s v="BORRENBERGHS Dennis"/>
    <s v="C"/>
  </r>
  <r>
    <x v="1"/>
    <n v="2"/>
    <s v=""/>
    <s v=""/>
    <s v="Ponderoza"/>
    <x v="274"/>
    <s v="BOSMANS Leon"/>
    <s v="D"/>
  </r>
  <r>
    <x v="0"/>
    <s v=""/>
    <s v=""/>
    <s v=""/>
    <s v="Ponderoza"/>
    <x v="275"/>
    <s v="BOSMANS MartIn"/>
    <s v="D"/>
  </r>
  <r>
    <x v="0"/>
    <n v="2"/>
    <s v=""/>
    <s v=""/>
    <s v="Ponderoza"/>
    <x v="276"/>
    <s v="BOSMANS yanick"/>
    <s v="D"/>
  </r>
  <r>
    <x v="1"/>
    <s v=""/>
    <n v="1"/>
    <s v=""/>
    <s v="Ponderoza"/>
    <x v="277"/>
    <s v="BROEKHOVEN Nico"/>
    <s v="C"/>
  </r>
  <r>
    <x v="0"/>
    <n v="2"/>
    <s v=""/>
    <s v=""/>
    <s v="Ponderoza"/>
    <x v="278"/>
    <s v="BRUSTEN Henri"/>
    <s v="D"/>
  </r>
  <r>
    <x v="1"/>
    <n v="2"/>
    <s v=""/>
    <s v=""/>
    <s v="Ponderoza"/>
    <x v="279"/>
    <s v="CASTERS Kenny"/>
    <s v="D"/>
  </r>
  <r>
    <x v="1"/>
    <s v=""/>
    <n v="1"/>
    <s v="Ere"/>
    <s v="Ponderoza"/>
    <x v="280"/>
    <s v="CLAES Kris"/>
    <s v="A"/>
  </r>
  <r>
    <x v="1"/>
    <s v=""/>
    <s v=""/>
    <s v="Ere"/>
    <s v="Ponderoza"/>
    <x v="281"/>
    <s v="CLAESSENS Cathy"/>
    <s v="C"/>
  </r>
  <r>
    <x v="1"/>
    <s v=""/>
    <n v="1"/>
    <s v=""/>
    <s v="Ponderoza"/>
    <x v="282"/>
    <s v="CLAESSENS Nancy"/>
    <s v="A"/>
  </r>
  <r>
    <x v="1"/>
    <s v=""/>
    <n v="1"/>
    <s v="Ere"/>
    <s v="Ponderoza"/>
    <x v="283"/>
    <s v="DAAMEN Jaak"/>
    <s v="A"/>
  </r>
  <r>
    <x v="0"/>
    <s v=""/>
    <s v=""/>
    <s v=""/>
    <s v="Ponderoza"/>
    <x v="284"/>
    <s v="DEELKENS Jean"/>
    <s v="D"/>
  </r>
  <r>
    <x v="0"/>
    <n v="2"/>
    <s v=""/>
    <s v="Ere"/>
    <s v="Ponderoza"/>
    <x v="285"/>
    <s v="DILLEN Ivo"/>
    <s v="D"/>
  </r>
  <r>
    <x v="0"/>
    <s v=""/>
    <s v=""/>
    <s v=""/>
    <s v="Ponderoza"/>
    <x v="286"/>
    <s v="DRIJKONINGEN Stef"/>
    <s v="D"/>
  </r>
  <r>
    <x v="0"/>
    <s v=""/>
    <s v=""/>
    <s v=""/>
    <s v="Ponderoza"/>
    <x v="287"/>
    <s v="HENDRIKX Robin"/>
    <s v="D"/>
  </r>
  <r>
    <x v="0"/>
    <s v=""/>
    <s v=""/>
    <s v=""/>
    <s v="Ponderoza"/>
    <x v="288"/>
    <s v="JAME Jerry"/>
    <s v="C"/>
  </r>
  <r>
    <x v="1"/>
    <s v=""/>
    <n v="1"/>
    <s v=""/>
    <s v="Ponderoza"/>
    <x v="289"/>
    <s v="JANSSENS Dirk"/>
    <s v="C"/>
  </r>
  <r>
    <x v="1"/>
    <n v="2"/>
    <s v=""/>
    <s v=""/>
    <s v="Ponderoza"/>
    <x v="290"/>
    <s v="KOVACS Bart"/>
    <s v="C"/>
  </r>
  <r>
    <x v="0"/>
    <s v=""/>
    <s v=""/>
    <s v=""/>
    <s v="Ponderoza"/>
    <x v="291"/>
    <s v="LEENEN Daan"/>
    <s v="D"/>
  </r>
  <r>
    <x v="0"/>
    <s v=""/>
    <s v=""/>
    <s v=""/>
    <s v="Ponderoza"/>
    <x v="292"/>
    <s v="LEHMANN Dimitri"/>
    <s v="D"/>
  </r>
  <r>
    <x v="0"/>
    <s v=""/>
    <s v=""/>
    <s v=""/>
    <s v="Ponderoza"/>
    <x v="293"/>
    <s v="MAENEN Kristof"/>
    <s v="D"/>
  </r>
  <r>
    <x v="0"/>
    <s v=""/>
    <s v=""/>
    <s v="Ere"/>
    <s v="Ponderoza"/>
    <x v="294"/>
    <s v="MEEKELS Tim"/>
    <s v="NA"/>
  </r>
  <r>
    <x v="1"/>
    <s v=""/>
    <s v=""/>
    <s v="Ere"/>
    <s v="Ponderoza"/>
    <x v="295"/>
    <s v="MOORS Johan"/>
    <s v="A"/>
  </r>
  <r>
    <x v="0"/>
    <s v=""/>
    <s v=""/>
    <s v=""/>
    <s v="Ponderoza"/>
    <x v="296"/>
    <s v="NEYENS Dries"/>
    <s v="NA"/>
  </r>
  <r>
    <x v="0"/>
    <n v="2"/>
    <s v=""/>
    <s v="Ere"/>
    <s v="Ponderoza"/>
    <x v="297"/>
    <s v="NOUKENS Ronny"/>
    <s v="NA"/>
  </r>
  <r>
    <x v="0"/>
    <n v="2"/>
    <s v=""/>
    <s v=""/>
    <s v="Ponderoza"/>
    <x v="298"/>
    <s v="PEX Maria"/>
    <s v="D"/>
  </r>
  <r>
    <x v="1"/>
    <n v="2"/>
    <s v=""/>
    <s v=""/>
    <s v="Ponderoza"/>
    <x v="299"/>
    <s v="REYNDERS Joannes"/>
    <s v="NA"/>
  </r>
  <r>
    <x v="1"/>
    <s v=""/>
    <s v=""/>
    <s v=""/>
    <s v="Ponderoza"/>
    <x v="300"/>
    <s v="ROEX Mathieu"/>
    <s v="B"/>
  </r>
  <r>
    <x v="1"/>
    <s v=""/>
    <s v=""/>
    <s v="Ere"/>
    <s v="Ponderoza"/>
    <x v="301"/>
    <s v="SCHROOTEN Carlo"/>
    <s v="A"/>
  </r>
  <r>
    <x v="1"/>
    <s v=""/>
    <n v="1"/>
    <s v="Ere"/>
    <s v="Ponderoza"/>
    <x v="302"/>
    <s v="SCHROOTEN Pascal"/>
    <s v="B"/>
  </r>
  <r>
    <x v="1"/>
    <s v=""/>
    <n v="1"/>
    <s v=""/>
    <s v="Ponderoza"/>
    <x v="303"/>
    <s v="SCUTTENAIRE Alain"/>
    <s v="C"/>
  </r>
  <r>
    <x v="0"/>
    <s v=""/>
    <s v=""/>
    <s v=""/>
    <s v="Ponderoza"/>
    <x v="304"/>
    <s v="SEVERIJNS Ernest"/>
    <s v="D"/>
  </r>
  <r>
    <x v="0"/>
    <s v=""/>
    <s v=""/>
    <s v=""/>
    <s v="Ponderoza"/>
    <x v="305"/>
    <s v="STIENERS Robert"/>
    <s v="D"/>
  </r>
  <r>
    <x v="0"/>
    <n v="2"/>
    <s v=""/>
    <s v=""/>
    <s v="Ponderoza"/>
    <x v="306"/>
    <s v="THIELENS Lennert"/>
    <s v="NA"/>
  </r>
  <r>
    <x v="1"/>
    <s v=""/>
    <s v=""/>
    <s v="Ere"/>
    <s v="Ponderoza"/>
    <x v="307"/>
    <s v="THIELENS Theo"/>
    <s v="B"/>
  </r>
  <r>
    <x v="1"/>
    <n v="2"/>
    <s v=""/>
    <s v=""/>
    <s v="Ponderoza"/>
    <x v="308"/>
    <s v="VANDEWAL Renier"/>
    <s v="D"/>
  </r>
  <r>
    <x v="1"/>
    <s v=""/>
    <s v=""/>
    <s v="Ere"/>
    <s v="Ponderoza"/>
    <x v="309"/>
    <s v="VANHEESWIJCK Kyrian"/>
    <s v="B"/>
  </r>
  <r>
    <x v="1"/>
    <s v=""/>
    <n v="1"/>
    <s v="Ere"/>
    <s v="Ponderoza"/>
    <x v="310"/>
    <s v="VANSTEENBEECK Chris"/>
    <s v="B"/>
  </r>
  <r>
    <x v="1"/>
    <n v="2"/>
    <s v=""/>
    <s v=""/>
    <s v="Ponderoza"/>
    <x v="311"/>
    <s v="VERCAUTEREN Walter"/>
    <s v="C"/>
  </r>
  <r>
    <x v="0"/>
    <s v=""/>
    <s v=""/>
    <s v=""/>
    <s v="Ponderoza"/>
    <x v="312"/>
    <s v="VRINSSEN Bert"/>
    <s v="NA"/>
  </r>
  <r>
    <x v="0"/>
    <s v=""/>
    <s v=""/>
    <s v=""/>
    <s v="Ponderoza"/>
    <x v="313"/>
    <s v="HETZHEIM Sebastiaan"/>
    <s v="NA"/>
  </r>
  <r>
    <x v="0"/>
    <s v=""/>
    <s v=""/>
    <s v=""/>
    <s v="Ponderoza"/>
    <x v="314"/>
    <s v="CROIMANS Thomas"/>
    <s v="NA"/>
  </r>
  <r>
    <x v="0"/>
    <s v=""/>
    <s v=""/>
    <s v=""/>
    <s v="Ponderoza"/>
    <x v="315"/>
    <s v="SCUDELLER Dario"/>
    <s v="NA"/>
  </r>
  <r>
    <x v="1"/>
    <s v=""/>
    <s v=""/>
    <s v="Ere"/>
    <s v="Relax"/>
    <x v="316"/>
    <s v="CORSTJENS Henri"/>
    <s v="A"/>
  </r>
  <r>
    <x v="1"/>
    <s v=""/>
    <s v=""/>
    <s v="Ere"/>
    <s v="Relax"/>
    <x v="317"/>
    <s v="DRIJKONINGEN Jozef"/>
    <s v="B"/>
  </r>
  <r>
    <x v="1"/>
    <s v=""/>
    <s v=""/>
    <s v="Ere"/>
    <s v="Relax"/>
    <x v="318"/>
    <s v="HENSEN Geert"/>
    <s v="A"/>
  </r>
  <r>
    <x v="1"/>
    <s v=""/>
    <s v=""/>
    <s v="Ere"/>
    <s v="Relax"/>
    <x v="319"/>
    <s v="JEHAES Johan"/>
    <s v="NA"/>
  </r>
  <r>
    <x v="1"/>
    <s v=""/>
    <s v=""/>
    <s v="Ere"/>
    <s v="Relax"/>
    <x v="320"/>
    <s v="LEMMENS Marc"/>
    <s v="A"/>
  </r>
  <r>
    <x v="1"/>
    <s v=""/>
    <s v=""/>
    <s v="Ere"/>
    <s v="Relax"/>
    <x v="321"/>
    <s v="SMETS Raymond"/>
    <s v="B"/>
  </r>
  <r>
    <x v="1"/>
    <s v=""/>
    <s v=""/>
    <s v="Ere"/>
    <s v="Relax"/>
    <x v="322"/>
    <s v="VAN DEN HEUVEL Alex"/>
    <s v="B"/>
  </r>
  <r>
    <x v="1"/>
    <s v=""/>
    <s v=""/>
    <s v="Ere"/>
    <s v="Relax"/>
    <x v="323"/>
    <s v="VAN WEGBERG Bas"/>
    <s v="B"/>
  </r>
  <r>
    <x v="1"/>
    <s v=""/>
    <s v=""/>
    <s v="Ere"/>
    <s v="Relax"/>
    <x v="324"/>
    <s v="VANDEWINKEL Jack"/>
    <s v="B"/>
  </r>
  <r>
    <x v="1"/>
    <s v=""/>
    <s v=""/>
    <s v="Ere"/>
    <s v="Relax"/>
    <x v="325"/>
    <s v="DE CEULAER Richard"/>
    <s v="C"/>
  </r>
  <r>
    <x v="1"/>
    <s v=""/>
    <s v=""/>
    <s v="Ere"/>
    <s v="Roes Boys"/>
    <x v="326"/>
    <s v="COLAERS Mathieu"/>
    <s v="C"/>
  </r>
  <r>
    <x v="1"/>
    <s v=""/>
    <s v=""/>
    <s v="Ere"/>
    <s v="Roes Boys"/>
    <x v="327"/>
    <s v="CREEMERS Geert"/>
    <s v="B"/>
  </r>
  <r>
    <x v="1"/>
    <s v=""/>
    <s v=""/>
    <s v="Ere"/>
    <s v="Roes Boys"/>
    <x v="328"/>
    <s v="CREEMERS Michel"/>
    <s v="B"/>
  </r>
  <r>
    <x v="1"/>
    <s v=""/>
    <s v=""/>
    <s v="Ere"/>
    <s v="Roes Boys"/>
    <x v="329"/>
    <s v="CREMERS Jaak"/>
    <s v="C"/>
  </r>
  <r>
    <x v="1"/>
    <s v=""/>
    <s v=""/>
    <s v="Ere"/>
    <s v="Roes Boys"/>
    <x v="330"/>
    <s v="DEGROS Johan"/>
    <s v="B"/>
  </r>
  <r>
    <x v="1"/>
    <s v=""/>
    <s v=""/>
    <s v="Ere"/>
    <s v="Roes Boys"/>
    <x v="331"/>
    <s v="DRYKONINGEN Erik"/>
    <s v="C"/>
  </r>
  <r>
    <x v="1"/>
    <s v=""/>
    <s v=""/>
    <s v=""/>
    <s v="Roes Boys"/>
    <x v="332"/>
    <s v="GABRIELS Roger"/>
    <s v="C"/>
  </r>
  <r>
    <x v="1"/>
    <s v=""/>
    <s v=""/>
    <s v="Ere"/>
    <s v="Roes Boys"/>
    <x v="333"/>
    <s v="VALKENBORGH Hendrik"/>
    <s v="C"/>
  </r>
  <r>
    <x v="1"/>
    <s v=""/>
    <s v=""/>
    <s v=""/>
    <s v="Roes Boys"/>
    <x v="334"/>
    <s v="VANDEBOSCH Sarah"/>
    <s v="NA"/>
  </r>
  <r>
    <x v="1"/>
    <n v="2"/>
    <s v=""/>
    <s v=""/>
    <s v="Sport 2001"/>
    <x v="335"/>
    <s v="AENDEKERK Michel"/>
    <s v="D"/>
  </r>
  <r>
    <x v="1"/>
    <s v=""/>
    <n v="1"/>
    <s v=""/>
    <s v="Sport 2001"/>
    <x v="336"/>
    <s v="COPERMANS Bram"/>
    <s v="D"/>
  </r>
  <r>
    <x v="1"/>
    <s v=""/>
    <n v="1"/>
    <s v=""/>
    <s v="Sport 2001"/>
    <x v="337"/>
    <s v="CORSTJENS Jaak"/>
    <s v="C"/>
  </r>
  <r>
    <x v="1"/>
    <n v="2"/>
    <s v=""/>
    <s v=""/>
    <s v="Sport 2001"/>
    <x v="338"/>
    <s v="DRIESSEN Jos"/>
    <s v="D"/>
  </r>
  <r>
    <x v="1"/>
    <s v=""/>
    <n v="1"/>
    <s v=""/>
    <s v="Sport 2001"/>
    <x v="339"/>
    <s v="FRANKEN Stefan"/>
    <s v="C"/>
  </r>
  <r>
    <x v="1"/>
    <s v=""/>
    <n v="1"/>
    <s v=""/>
    <s v="Sport 2001"/>
    <x v="340"/>
    <s v="GOYENS Marc"/>
    <s v="B"/>
  </r>
  <r>
    <x v="1"/>
    <n v="2"/>
    <s v=""/>
    <s v=""/>
    <s v="Sport 2001"/>
    <x v="341"/>
    <s v="JILESEN Louis"/>
    <s v="D"/>
  </r>
  <r>
    <x v="1"/>
    <n v="2"/>
    <n v="1"/>
    <s v=""/>
    <s v="Sport 2001"/>
    <x v="342"/>
    <s v="NIES Leonardus"/>
    <s v="C"/>
  </r>
  <r>
    <x v="1"/>
    <n v="2"/>
    <n v="1"/>
    <s v=""/>
    <s v="Sport 2001"/>
    <x v="343"/>
    <s v="NIVELLE Koen"/>
    <s v="B"/>
  </r>
  <r>
    <x v="1"/>
    <s v=""/>
    <n v="1"/>
    <s v=""/>
    <s v="Sport 2001"/>
    <x v="344"/>
    <s v="PEERLINGS Hugo"/>
    <s v="C"/>
  </r>
  <r>
    <x v="1"/>
    <n v="2"/>
    <s v=""/>
    <s v=""/>
    <s v="Sport 2001"/>
    <x v="345"/>
    <s v="PHILIPPENS Erik Leo"/>
    <s v="NA"/>
  </r>
  <r>
    <x v="1"/>
    <n v="2"/>
    <s v=""/>
    <s v=""/>
    <s v="Sport 2001"/>
    <x v="346"/>
    <s v="QUIX Theo"/>
    <s v="C"/>
  </r>
  <r>
    <x v="1"/>
    <n v="2"/>
    <s v=""/>
    <s v=""/>
    <s v="Sport 2001"/>
    <x v="347"/>
    <s v="SCHAEKERS Jean"/>
    <s v="D"/>
  </r>
  <r>
    <x v="1"/>
    <n v="2"/>
    <n v="1"/>
    <s v=""/>
    <s v="Sport 2001"/>
    <x v="348"/>
    <s v="SEGERS Lambert"/>
    <s v="D"/>
  </r>
  <r>
    <x v="1"/>
    <n v="2"/>
    <s v=""/>
    <s v=""/>
    <s v="Sport 2001"/>
    <x v="349"/>
    <s v="STULTJENS Martinus"/>
    <s v="D"/>
  </r>
  <r>
    <x v="1"/>
    <n v="2"/>
    <s v=""/>
    <s v=""/>
    <s v="Sport 2001"/>
    <x v="350"/>
    <s v="THEYBERS Harie"/>
    <s v="C"/>
  </r>
  <r>
    <x v="0"/>
    <s v=""/>
    <s v=""/>
    <s v=""/>
    <s v="SV Zolder"/>
    <x v="351"/>
    <s v="AKKERMANS Patrick"/>
    <s v="NA"/>
  </r>
  <r>
    <x v="1"/>
    <s v=""/>
    <n v="1"/>
    <s v=""/>
    <s v="SV Zolder"/>
    <x v="352"/>
    <s v="ALBERGHS Raymond"/>
    <s v="B"/>
  </r>
  <r>
    <x v="0"/>
    <n v="2"/>
    <s v=""/>
    <s v=""/>
    <s v="SV Zolder"/>
    <x v="353"/>
    <s v="AMANAVICZIUS Vitantas"/>
    <s v="A"/>
  </r>
  <r>
    <x v="0"/>
    <n v="2"/>
    <n v="1"/>
    <s v=""/>
    <s v="SV Zolder"/>
    <x v="354"/>
    <s v="AYDOGAN Ercan"/>
    <s v="D"/>
  </r>
  <r>
    <x v="0"/>
    <n v="2"/>
    <s v=""/>
    <s v=""/>
    <s v="SV Zolder"/>
    <x v="355"/>
    <s v="CLAES Michaël"/>
    <s v="C"/>
  </r>
  <r>
    <x v="1"/>
    <s v=""/>
    <n v="1"/>
    <s v=""/>
    <s v="SV Zolder"/>
    <x v="356"/>
    <s v="CLAES Ronny"/>
    <s v="B"/>
  </r>
  <r>
    <x v="1"/>
    <n v="2"/>
    <s v=""/>
    <s v=""/>
    <s v="SV Zolder"/>
    <x v="357"/>
    <s v="COENEN Johan"/>
    <s v="NA"/>
  </r>
  <r>
    <x v="0"/>
    <n v="2"/>
    <s v=""/>
    <s v=""/>
    <s v="SV Zolder"/>
    <x v="358"/>
    <s v="COLLETTE Jean-Marie"/>
    <s v="B"/>
  </r>
  <r>
    <x v="0"/>
    <s v=""/>
    <s v=""/>
    <s v=""/>
    <s v="SV Zolder"/>
    <x v="359"/>
    <s v="DAEMS Bart"/>
    <s v="D"/>
  </r>
  <r>
    <x v="1"/>
    <n v="2"/>
    <s v=""/>
    <s v=""/>
    <s v="SV Zolder"/>
    <x v="360"/>
    <s v="DANIELS Peter"/>
    <s v="D"/>
  </r>
  <r>
    <x v="1"/>
    <s v=""/>
    <s v=""/>
    <s v=""/>
    <s v="SV Zolder"/>
    <x v="361"/>
    <s v="DE GROOTE Frank"/>
    <s v="C"/>
  </r>
  <r>
    <x v="1"/>
    <s v=""/>
    <s v=""/>
    <s v=""/>
    <s v="SV Zolder"/>
    <x v="362"/>
    <s v="DEMEER David"/>
    <s v="C"/>
  </r>
  <r>
    <x v="1"/>
    <s v=""/>
    <s v=""/>
    <s v=""/>
    <s v="SV Zolder"/>
    <x v="363"/>
    <s v="DIERCKX Patricia"/>
    <s v="D"/>
  </r>
  <r>
    <x v="1"/>
    <n v="2"/>
    <n v="1"/>
    <s v=""/>
    <s v="SV Zolder"/>
    <x v="364"/>
    <s v="DONKERS Bruno"/>
    <s v="D"/>
  </r>
  <r>
    <x v="1"/>
    <n v="2"/>
    <n v="1"/>
    <s v=""/>
    <s v="SV Zolder"/>
    <x v="365"/>
    <s v="DULLERS Joeri"/>
    <s v="NA"/>
  </r>
  <r>
    <x v="1"/>
    <n v="2"/>
    <s v=""/>
    <s v=""/>
    <s v="SV Zolder"/>
    <x v="366"/>
    <s v="DUYSSENS Steven"/>
    <s v="C"/>
  </r>
  <r>
    <x v="1"/>
    <n v="2"/>
    <s v=""/>
    <s v=""/>
    <s v="SV Zolder"/>
    <x v="367"/>
    <s v="GAILLAERT Kevin"/>
    <s v="C"/>
  </r>
  <r>
    <x v="1"/>
    <n v="2"/>
    <s v=""/>
    <s v=""/>
    <s v="SV Zolder"/>
    <x v="368"/>
    <s v="GAILLAERT Marc"/>
    <s v="D"/>
  </r>
  <r>
    <x v="1"/>
    <s v=""/>
    <n v="1"/>
    <s v=""/>
    <s v="SV Zolder"/>
    <x v="369"/>
    <s v="GERITS Brian"/>
    <s v="A"/>
  </r>
  <r>
    <x v="0"/>
    <n v="2"/>
    <s v=""/>
    <s v=""/>
    <s v="SV Zolder"/>
    <x v="370"/>
    <s v="GERITS Guido"/>
    <s v="B"/>
  </r>
  <r>
    <x v="0"/>
    <s v=""/>
    <n v="1"/>
    <s v=""/>
    <s v="SV Zolder"/>
    <x v="371"/>
    <s v="GERITS Jimmy"/>
    <s v="B"/>
  </r>
  <r>
    <x v="0"/>
    <n v="2"/>
    <s v=""/>
    <s v=""/>
    <s v="SV Zolder"/>
    <x v="372"/>
    <s v="GOFFINGHS Michael"/>
    <s v="C"/>
  </r>
  <r>
    <x v="1"/>
    <n v="2"/>
    <s v=""/>
    <s v=""/>
    <s v="SV Zolder"/>
    <x v="373"/>
    <s v="HELSEN Robin"/>
    <s v="C"/>
  </r>
  <r>
    <x v="0"/>
    <n v="2"/>
    <n v="1"/>
    <s v=""/>
    <s v="SV Zolder"/>
    <x v="374"/>
    <s v="HERMANS Dimitri"/>
    <s v="C"/>
  </r>
  <r>
    <x v="0"/>
    <n v="2"/>
    <s v=""/>
    <s v=""/>
    <s v="SV Zolder"/>
    <x v="375"/>
    <s v="JAEMERS Willy"/>
    <s v="C"/>
  </r>
  <r>
    <x v="0"/>
    <s v=""/>
    <s v=""/>
    <s v=""/>
    <s v="SV Zolder"/>
    <x v="376"/>
    <s v="KERKHOFS Eddy"/>
    <s v="D"/>
  </r>
  <r>
    <x v="0"/>
    <s v=""/>
    <s v=""/>
    <s v=""/>
    <s v="SV Zolder"/>
    <x v="377"/>
    <s v="KERKHOFS Kevin"/>
    <s v="C"/>
  </r>
  <r>
    <x v="1"/>
    <s v=""/>
    <n v="1"/>
    <s v=""/>
    <s v="SV Zolder"/>
    <x v="378"/>
    <s v="KESTERS Roger"/>
    <s v="C"/>
  </r>
  <r>
    <x v="0"/>
    <s v=""/>
    <s v=""/>
    <s v=""/>
    <s v="SV Zolder"/>
    <x v="379"/>
    <s v="LUTS Mitch"/>
    <s v="C"/>
  </r>
  <r>
    <x v="1"/>
    <s v=""/>
    <n v="1"/>
    <s v=""/>
    <s v="SV Zolder"/>
    <x v="380"/>
    <s v="NASSEN Yvo"/>
    <s v="B"/>
  </r>
  <r>
    <x v="0"/>
    <s v=""/>
    <s v=""/>
    <s v=""/>
    <s v="SV Zolder"/>
    <x v="381"/>
    <s v="PUT Jeroen"/>
    <s v="D"/>
  </r>
  <r>
    <x v="0"/>
    <n v="2"/>
    <s v=""/>
    <s v=""/>
    <s v="SV Zolder"/>
    <x v="382"/>
    <s v="PUT Marc"/>
    <s v="B"/>
  </r>
  <r>
    <x v="1"/>
    <s v=""/>
    <n v="1"/>
    <s v=""/>
    <s v="SV Zolder"/>
    <x v="383"/>
    <s v="PUT Ronny"/>
    <s v="A"/>
  </r>
  <r>
    <x v="1"/>
    <s v=""/>
    <n v="1"/>
    <s v=""/>
    <s v="SV Zolder"/>
    <x v="384"/>
    <s v="RAYEN Kenny"/>
    <s v="B"/>
  </r>
  <r>
    <x v="1"/>
    <n v="2"/>
    <s v=""/>
    <s v=""/>
    <s v="SV Zolder"/>
    <x v="385"/>
    <s v="REYCKERS Eddy"/>
    <s v="C"/>
  </r>
  <r>
    <x v="1"/>
    <s v=""/>
    <s v=""/>
    <s v=""/>
    <s v="SV Zolder"/>
    <x v="386"/>
    <s v="RIZZUT Guido"/>
    <s v="NA"/>
  </r>
  <r>
    <x v="0"/>
    <s v=""/>
    <s v=""/>
    <s v=""/>
    <s v="SV Zolder"/>
    <x v="387"/>
    <s v="SCHUERMANS Dimitri"/>
    <s v="C"/>
  </r>
  <r>
    <x v="1"/>
    <s v=""/>
    <s v=""/>
    <s v=""/>
    <s v="SV Zolder"/>
    <x v="388"/>
    <s v="SEMPELS Tony"/>
    <s v="C"/>
  </r>
  <r>
    <x v="1"/>
    <n v="2"/>
    <s v=""/>
    <s v=""/>
    <s v="SV Zolder"/>
    <x v="389"/>
    <s v="SINDY Erna"/>
    <s v="NA"/>
  </r>
  <r>
    <x v="1"/>
    <n v="2"/>
    <s v=""/>
    <s v=""/>
    <s v="SV Zolder"/>
    <x v="390"/>
    <s v="STOCKMANS Marc"/>
    <s v="C"/>
  </r>
  <r>
    <x v="0"/>
    <s v=""/>
    <s v=""/>
    <s v=""/>
    <s v="SV Zolder"/>
    <x v="391"/>
    <s v="VAN DE VOORDE David"/>
    <s v="NA"/>
  </r>
  <r>
    <x v="1"/>
    <n v="2"/>
    <n v="1"/>
    <s v=""/>
    <s v="SV Zolder"/>
    <x v="392"/>
    <s v="VAN DER SANDEN Jo"/>
    <s v="D"/>
  </r>
  <r>
    <x v="0"/>
    <s v=""/>
    <s v=""/>
    <s v=""/>
    <s v="SV Zolder"/>
    <x v="393"/>
    <s v="VANDEPUT Patrick"/>
    <s v="D"/>
  </r>
  <r>
    <x v="0"/>
    <s v=""/>
    <s v=""/>
    <s v=""/>
    <s v="SV Zolder"/>
    <x v="394"/>
    <s v="VANGENEUGDEN Dimitri"/>
    <s v="C"/>
  </r>
  <r>
    <x v="0"/>
    <s v=""/>
    <s v=""/>
    <s v=""/>
    <s v="SV Zolder"/>
    <x v="395"/>
    <s v="VERHEYEN Dirk"/>
    <s v="NA"/>
  </r>
  <r>
    <x v="0"/>
    <s v=""/>
    <s v=""/>
    <s v=""/>
    <s v="SV Zolder"/>
    <x v="396"/>
    <s v="VERHEYEN Peter"/>
    <s v="NA"/>
  </r>
  <r>
    <x v="1"/>
    <s v=""/>
    <n v="1"/>
    <s v=""/>
    <s v="SV Zolder"/>
    <x v="397"/>
    <s v="VERRECKT Patrick"/>
    <s v="C"/>
  </r>
  <r>
    <x v="1"/>
    <n v="2"/>
    <s v=""/>
    <s v=""/>
    <s v="SV Zolder"/>
    <x v="398"/>
    <s v="VINGERHOED André"/>
    <s v="C"/>
  </r>
  <r>
    <x v="1"/>
    <n v="2"/>
    <n v="1"/>
    <s v=""/>
    <s v="SV Zolder"/>
    <x v="399"/>
    <s v="VINGERHOED Ronny"/>
    <s v="C"/>
  </r>
  <r>
    <x v="1"/>
    <s v=""/>
    <n v="1"/>
    <s v=""/>
    <s v="SV Zolder"/>
    <x v="400"/>
    <s v="WENDRICKX Patrick"/>
    <s v="B"/>
  </r>
  <r>
    <x v="1"/>
    <n v="2"/>
    <s v=""/>
    <s v=""/>
    <s v="SV Zolder"/>
    <x v="401"/>
    <s v="WIJNANTS Gunter"/>
    <s v="B"/>
  </r>
  <r>
    <x v="1"/>
    <s v=""/>
    <n v="1"/>
    <s v=""/>
    <s v="SV Zolder"/>
    <x v="402"/>
    <s v="WILLEMS Dirk"/>
    <s v="C"/>
  </r>
  <r>
    <x v="1"/>
    <n v="2"/>
    <s v=""/>
    <s v=""/>
    <s v="SV Zolder"/>
    <x v="403"/>
    <s v="WILLEMS Ferdi"/>
    <s v="NA"/>
  </r>
  <r>
    <x v="1"/>
    <s v=""/>
    <n v="1"/>
    <s v=""/>
    <s v="SV Zolder"/>
    <x v="404"/>
    <s v="WILLEMS Marc"/>
    <s v="C"/>
  </r>
  <r>
    <x v="0"/>
    <n v="2"/>
    <s v=""/>
    <s v=""/>
    <s v="SV Zolder"/>
    <x v="405"/>
    <s v="WISSELS Patrick"/>
    <s v="C"/>
  </r>
  <r>
    <x v="0"/>
    <n v="2"/>
    <s v=""/>
    <s v=""/>
    <s v="SV Zolder"/>
    <x v="406"/>
    <s v="WOUTERS Paul"/>
    <s v="NA"/>
  </r>
  <r>
    <x v="1"/>
    <n v="2"/>
    <n v="1"/>
    <s v=""/>
    <s v="SV Zolder"/>
    <x v="407"/>
    <s v="VINGERHOED David"/>
    <s v="B"/>
  </r>
  <r>
    <x v="1"/>
    <s v=""/>
    <s v=""/>
    <s v=""/>
    <s v="SV Zolder"/>
    <x v="408"/>
    <s v="DEWALLEF Dany"/>
    <s v="NA"/>
  </r>
  <r>
    <x v="1"/>
    <s v=""/>
    <n v="1"/>
    <s v=""/>
    <s v="SV Zolder"/>
    <x v="409"/>
    <s v="MEERS Marc"/>
    <s v="NA"/>
  </r>
  <r>
    <x v="1"/>
    <s v=""/>
    <s v=""/>
    <s v=""/>
    <s v="SV Zolder"/>
    <x v="410"/>
    <s v="GERITS Kiomi"/>
    <s v="ND"/>
  </r>
  <r>
    <x v="1"/>
    <s v=""/>
    <s v=""/>
    <s v=""/>
    <s v="SV Zolder"/>
    <x v="411"/>
    <s v="HERMANS Jenny"/>
    <s v="NA"/>
  </r>
  <r>
    <x v="1"/>
    <n v="2"/>
    <s v=""/>
    <s v=""/>
    <s v="'T Karraet"/>
    <x v="412"/>
    <s v="BAETEN Marinus"/>
    <s v="B"/>
  </r>
  <r>
    <x v="0"/>
    <n v="2"/>
    <s v=""/>
    <s v=""/>
    <s v="'T Karraet"/>
    <x v="413"/>
    <s v="BOURS Enrico"/>
    <s v="NA"/>
  </r>
  <r>
    <x v="0"/>
    <n v="2"/>
    <s v=""/>
    <s v=""/>
    <s v="'T Karraet"/>
    <x v="414"/>
    <s v="BRABANTS Camiel"/>
    <s v="D"/>
  </r>
  <r>
    <x v="1"/>
    <n v="2"/>
    <s v=""/>
    <s v=""/>
    <s v="'T Karraet"/>
    <x v="415"/>
    <s v="BRABANTS Patrick"/>
    <s v="B"/>
  </r>
  <r>
    <x v="1"/>
    <n v="2"/>
    <s v=""/>
    <s v=""/>
    <s v="'T Karraet"/>
    <x v="416"/>
    <s v="BRABANTS Paul"/>
    <s v="B"/>
  </r>
  <r>
    <x v="0"/>
    <n v="2"/>
    <s v=""/>
    <s v=""/>
    <s v="'T Karraet"/>
    <x v="417"/>
    <s v="BRABANTS Ward"/>
    <s v="C"/>
  </r>
  <r>
    <x v="0"/>
    <s v=""/>
    <s v=""/>
    <s v=""/>
    <s v="'T Karraet"/>
    <x v="418"/>
    <s v="DALCERO Michaël"/>
    <s v="D"/>
  </r>
  <r>
    <x v="1"/>
    <n v="2"/>
    <s v=""/>
    <s v=""/>
    <s v="'T Karraet"/>
    <x v="419"/>
    <s v="DERHAEG Martin"/>
    <s v="A"/>
  </r>
  <r>
    <x v="1"/>
    <s v=""/>
    <s v=""/>
    <s v="Ere"/>
    <s v="'T Karraet"/>
    <x v="420"/>
    <s v="FABRIJ Luc"/>
    <s v="A"/>
  </r>
  <r>
    <x v="1"/>
    <n v="2"/>
    <s v=""/>
    <s v=""/>
    <s v="'T Karraet"/>
    <x v="421"/>
    <s v="FABRY Patrick"/>
    <s v="B"/>
  </r>
  <r>
    <x v="1"/>
    <n v="2"/>
    <s v=""/>
    <s v="Ere"/>
    <s v="'T Karraet"/>
    <x v="422"/>
    <s v="HELLINGS Mathy"/>
    <s v="B"/>
  </r>
  <r>
    <x v="0"/>
    <s v=""/>
    <s v=""/>
    <s v=""/>
    <s v="'T Karraet"/>
    <x v="423"/>
    <s v="HEYMANS Nele"/>
    <s v="NA"/>
  </r>
  <r>
    <x v="0"/>
    <s v=""/>
    <s v=""/>
    <s v=""/>
    <s v="'T Karraet"/>
    <x v="424"/>
    <s v="HEYMANS Nobert"/>
    <s v="D"/>
  </r>
  <r>
    <x v="1"/>
    <n v="2"/>
    <s v=""/>
    <s v=""/>
    <s v="'T Karraet"/>
    <x v="425"/>
    <s v="JACOBS Don"/>
    <s v="B"/>
  </r>
  <r>
    <x v="0"/>
    <s v=""/>
    <s v=""/>
    <s v=""/>
    <s v="'T Karraet"/>
    <x v="426"/>
    <s v="JEURISSEN Karen"/>
    <s v="NA"/>
  </r>
  <r>
    <x v="1"/>
    <n v="2"/>
    <s v=""/>
    <s v=""/>
    <s v="'T Karraet"/>
    <x v="427"/>
    <s v="KENIS Henri"/>
    <s v="B"/>
  </r>
  <r>
    <x v="0"/>
    <s v=""/>
    <s v=""/>
    <s v=""/>
    <s v="'T Karraet"/>
    <x v="428"/>
    <s v="KEYMIS André"/>
    <s v="D"/>
  </r>
  <r>
    <x v="1"/>
    <s v=""/>
    <s v=""/>
    <s v="Ere"/>
    <s v="'T Karraet"/>
    <x v="429"/>
    <s v="MARTENS Gilbert"/>
    <s v="A"/>
  </r>
  <r>
    <x v="1"/>
    <s v=""/>
    <s v=""/>
    <s v="Ere"/>
    <s v="'T Karraet"/>
    <x v="430"/>
    <s v="MERTENS Jordy"/>
    <s v="C"/>
  </r>
  <r>
    <x v="0"/>
    <n v="2"/>
    <s v=""/>
    <s v=""/>
    <s v="'T Karraet"/>
    <x v="431"/>
    <s v="MERTENS Rudy"/>
    <s v="C"/>
  </r>
  <r>
    <x v="1"/>
    <s v=""/>
    <s v=""/>
    <s v="Ere"/>
    <s v="'T Karraet"/>
    <x v="432"/>
    <s v="REYNDERS Danny"/>
    <s v="B"/>
  </r>
  <r>
    <x v="1"/>
    <n v="2"/>
    <s v=""/>
    <s v="Ere"/>
    <s v="'T Karraet"/>
    <x v="433"/>
    <s v="ROSMARINO Angelo"/>
    <s v="A"/>
  </r>
  <r>
    <x v="1"/>
    <n v="2"/>
    <s v=""/>
    <s v=""/>
    <s v="'T Karraet"/>
    <x v="434"/>
    <s v="ROSMARINO Raffaele"/>
    <s v="B"/>
  </r>
  <r>
    <x v="1"/>
    <s v=""/>
    <s v=""/>
    <s v=""/>
    <s v="'T Karraet"/>
    <x v="435"/>
    <s v="SAESEN Jacky"/>
    <s v="D"/>
  </r>
  <r>
    <x v="0"/>
    <n v="2"/>
    <s v=""/>
    <s v=""/>
    <s v="'T Karraet"/>
    <x v="436"/>
    <s v="SAJDL Dave"/>
    <s v="B"/>
  </r>
  <r>
    <x v="0"/>
    <n v="2"/>
    <s v=""/>
    <s v=""/>
    <s v="'T Karraet"/>
    <x v="437"/>
    <s v="SCHEPERS Freddy"/>
    <s v="NA"/>
  </r>
  <r>
    <x v="1"/>
    <n v="2"/>
    <s v=""/>
    <s v="Ere"/>
    <s v="'T Karraet"/>
    <x v="438"/>
    <s v="STEVENS Joël"/>
    <s v="A"/>
  </r>
  <r>
    <x v="0"/>
    <n v="2"/>
    <s v=""/>
    <s v=""/>
    <s v="'T Karraet"/>
    <x v="439"/>
    <s v="THEVISSEN Jos"/>
    <s v="D"/>
  </r>
  <r>
    <x v="0"/>
    <n v="2"/>
    <s v=""/>
    <s v=""/>
    <s v="'T Karraet"/>
    <x v="440"/>
    <s v="THIELENS Pascal"/>
    <s v="NA"/>
  </r>
  <r>
    <x v="1"/>
    <n v="2"/>
    <s v=""/>
    <s v="Ere"/>
    <s v="'T Karraet"/>
    <x v="441"/>
    <s v="TRUYENS Bjorn"/>
    <s v="A"/>
  </r>
  <r>
    <x v="1"/>
    <n v="2"/>
    <s v=""/>
    <s v=""/>
    <s v="'T Karraet"/>
    <x v="442"/>
    <s v="VAN DE BEEK Theo"/>
    <s v="D"/>
  </r>
  <r>
    <x v="1"/>
    <n v="2"/>
    <s v=""/>
    <s v=""/>
    <s v="'T Karraet"/>
    <x v="443"/>
    <s v="VANKAN Jannick"/>
    <s v="B"/>
  </r>
  <r>
    <x v="1"/>
    <n v="2"/>
    <s v=""/>
    <s v=""/>
    <s v="'T Karraet"/>
    <x v="444"/>
    <s v="VAN ES Marc"/>
    <s v="B"/>
  </r>
  <r>
    <x v="0"/>
    <n v="2"/>
    <s v=""/>
    <s v=""/>
    <s v="'T Karraet"/>
    <x v="445"/>
    <s v="DILLEN Nicolaas"/>
    <s v="NA"/>
  </r>
  <r>
    <x v="1"/>
    <s v=""/>
    <s v=""/>
    <s v="Ere"/>
    <s v="'T Karraet"/>
    <x v="446"/>
    <s v="SPIRITUS Frank"/>
    <s v="A"/>
  </r>
  <r>
    <x v="1"/>
    <s v=""/>
    <s v=""/>
    <s v="Ere"/>
    <s v="Vlegelke"/>
    <x v="447"/>
    <s v="CEELEN Ard"/>
    <s v="A"/>
  </r>
  <r>
    <x v="1"/>
    <s v=""/>
    <s v=""/>
    <s v="Ere"/>
    <s v="Vlegelke"/>
    <x v="448"/>
    <s v="CEELEN Marc"/>
    <s v="NA"/>
  </r>
  <r>
    <x v="1"/>
    <s v=""/>
    <s v=""/>
    <s v="Ere"/>
    <s v="Vlegelke"/>
    <x v="449"/>
    <s v="HENDRIKX Ivan"/>
    <s v="NA"/>
  </r>
  <r>
    <x v="1"/>
    <s v=""/>
    <s v=""/>
    <s v=""/>
    <s v="Vlegelke"/>
    <x v="450"/>
    <s v="JANSSEN Tjeu"/>
    <s v="NA"/>
  </r>
  <r>
    <x v="1"/>
    <s v=""/>
    <s v=""/>
    <s v="Ere"/>
    <s v="Vlegelke"/>
    <x v="451"/>
    <s v="KLAUS Robert"/>
    <s v="A"/>
  </r>
  <r>
    <x v="1"/>
    <s v=""/>
    <s v=""/>
    <s v="Ere"/>
    <s v="Vlegelke"/>
    <x v="452"/>
    <s v="REYNDERS Hans"/>
    <s v="NA"/>
  </r>
  <r>
    <x v="1"/>
    <s v=""/>
    <s v=""/>
    <s v="Ere"/>
    <s v="Vlegelke"/>
    <x v="453"/>
    <s v="TIELENS Johan"/>
    <s v="NA"/>
  </r>
  <r>
    <x v="1"/>
    <s v=""/>
    <s v=""/>
    <s v="Ere"/>
    <s v="Vlegelke"/>
    <x v="454"/>
    <s v="VOSSEN Robert"/>
    <s v="NA"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1"/>
    <s v=""/>
    <s v=""/>
    <s v=""/>
    <m/>
    <x v="455"/>
    <m/>
    <m/>
  </r>
  <r>
    <x v="2"/>
    <m/>
    <m/>
    <m/>
    <m/>
    <x v="45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erde" cacheId="3" applyNumberFormats="0" applyBorderFormats="0" applyFontFormats="0" applyPatternFormats="0" applyAlignmentFormats="0" applyWidthHeightFormats="1" dataCaption="Waarden" updatedVersion="5" minRefreshableVersion="3" showCalcMbrs="0" useAutoFormatting="1" rowGrandTotals="0" colGrandTotals="0" itemPrintTitles="1" createdVersion="3" indent="0" outline="1" outlineData="1" multipleFieldFilters="0">
  <location ref="G1:G142" firstHeaderRow="1" firstDataRow="1" firstDataCol="1"/>
  <pivotFields count="8">
    <pivotField axis="axisRow" showAll="0">
      <items count="4">
        <item x="0"/>
        <item h="1" x="1"/>
        <item h="1" x="2"/>
        <item t="default"/>
      </items>
    </pivotField>
    <pivotField showAll="0"/>
    <pivotField showAll="0"/>
    <pivotField showAll="0"/>
    <pivotField showAll="0"/>
    <pivotField axis="axisRow" showAll="0">
      <items count="461">
        <item x="397"/>
        <item x="306"/>
        <item x="0"/>
        <item x="448"/>
        <item x="215"/>
        <item x="185"/>
        <item x="452"/>
        <item x="266"/>
        <item x="192"/>
        <item x="433"/>
        <item x="3"/>
        <item x="254"/>
        <item x="375"/>
        <item x="393"/>
        <item x="220"/>
        <item x="454"/>
        <item x="439"/>
        <item x="275"/>
        <item x="221"/>
        <item x="140"/>
        <item x="280"/>
        <item x="39"/>
        <item x="224"/>
        <item x="95"/>
        <item x="421"/>
        <item x="267"/>
        <item x="382"/>
        <item x="398"/>
        <item x="438"/>
        <item x="247"/>
        <item x="291"/>
        <item x="74"/>
        <item x="134"/>
        <item x="126"/>
        <item x="129"/>
        <item x="55"/>
        <item x="148"/>
        <item x="34"/>
        <item x="234"/>
        <item x="136"/>
        <item x="1"/>
        <item x="99"/>
        <item x="52"/>
        <item x="210"/>
        <item x="56"/>
        <item x="425"/>
        <item x="54"/>
        <item x="420"/>
        <item x="427"/>
        <item x="388"/>
        <item x="30"/>
        <item x="413"/>
        <item x="150"/>
        <item x="429"/>
        <item x="418"/>
        <item x="440"/>
        <item x="231"/>
        <item x="389"/>
        <item x="322"/>
        <item x="379"/>
        <item x="354"/>
        <item x="94"/>
        <item x="366"/>
        <item x="98"/>
        <item x="178"/>
        <item x="181"/>
        <item x="183"/>
        <item x="175"/>
        <item x="38"/>
        <item x="124"/>
        <item x="218"/>
        <item x="46"/>
        <item x="450"/>
        <item x="168"/>
        <item x="243"/>
        <item x="250"/>
        <item x="434"/>
        <item x="128"/>
        <item x="173"/>
        <item x="447"/>
        <item x="362"/>
        <item x="174"/>
        <item x="285"/>
        <item x="50"/>
        <item x="419"/>
        <item x="279"/>
        <item x="338"/>
        <item x="11"/>
        <item x="330"/>
        <item x="394"/>
        <item x="292"/>
        <item x="373"/>
        <item x="164"/>
        <item x="430"/>
        <item x="41"/>
        <item x="5"/>
        <item x="170"/>
        <item x="103"/>
        <item x="320"/>
        <item x="115"/>
        <item x="78"/>
        <item x="62"/>
        <item x="351"/>
        <item x="166"/>
        <item x="345"/>
        <item x="31"/>
        <item x="13"/>
        <item x="153"/>
        <item x="415"/>
        <item x="416"/>
        <item x="417"/>
        <item x="283"/>
        <item x="307"/>
        <item x="442"/>
        <item x="428"/>
        <item x="171"/>
        <item x="91"/>
        <item x="336"/>
        <item x="121"/>
        <item x="147"/>
        <item x="249"/>
        <item x="368"/>
        <item x="363"/>
        <item x="441"/>
        <item x="108"/>
        <item x="199"/>
        <item x="367"/>
        <item x="316"/>
        <item x="122"/>
        <item x="376"/>
        <item x="377"/>
        <item x="321"/>
        <item x="120"/>
        <item x="9"/>
        <item x="208"/>
        <item x="284"/>
        <item x="290"/>
        <item x="302"/>
        <item x="212"/>
        <item x="139"/>
        <item x="343"/>
        <item x="369"/>
        <item x="200"/>
        <item x="89"/>
        <item x="87"/>
        <item x="282"/>
        <item x="81"/>
        <item x="311"/>
        <item x="390"/>
        <item x="414"/>
        <item x="187"/>
        <item x="116"/>
        <item x="36"/>
        <item x="159"/>
        <item x="32"/>
        <item x="337"/>
        <item x="305"/>
        <item x="6"/>
        <item x="176"/>
        <item x="209"/>
        <item x="60"/>
        <item x="61"/>
        <item x="142"/>
        <item x="251"/>
        <item x="404"/>
        <item x="80"/>
        <item x="281"/>
        <item x="92"/>
        <item x="133"/>
        <item x="149"/>
        <item x="217"/>
        <item x="335"/>
        <item x="132"/>
        <item x="43"/>
        <item x="273"/>
        <item x="289"/>
        <item x="303"/>
        <item x="44"/>
        <item x="268"/>
        <item x="263"/>
        <item x="264"/>
        <item x="261"/>
        <item x="399"/>
        <item x="352"/>
        <item x="262"/>
        <item x="356"/>
        <item x="360"/>
        <item x="370"/>
        <item x="371"/>
        <item x="374"/>
        <item x="385"/>
        <item x="387"/>
        <item x="400"/>
        <item x="402"/>
        <item x="380"/>
        <item x="304"/>
        <item x="96"/>
        <item x="97"/>
        <item x="235"/>
        <item x="100"/>
        <item x="101"/>
        <item x="102"/>
        <item x="300"/>
        <item x="355"/>
        <item x="79"/>
        <item x="130"/>
        <item x="323"/>
        <item x="154"/>
        <item x="186"/>
        <item x="232"/>
        <item x="233"/>
        <item x="236"/>
        <item x="237"/>
        <item x="239"/>
        <item x="278"/>
        <item x="20"/>
        <item x="26"/>
        <item x="57"/>
        <item x="114"/>
        <item x="112"/>
        <item x="65"/>
        <item x="71"/>
        <item x="68"/>
        <item x="19"/>
        <item x="22"/>
        <item x="23"/>
        <item x="24"/>
        <item x="21"/>
        <item x="25"/>
        <item x="27"/>
        <item x="333"/>
        <item x="88"/>
        <item x="135"/>
        <item x="138"/>
        <item x="342"/>
        <item x="225"/>
        <item x="340"/>
        <item x="422"/>
        <item x="63"/>
        <item x="93"/>
        <item x="85"/>
        <item x="349"/>
        <item x="372"/>
        <item x="252"/>
        <item x="295"/>
        <item x="319"/>
        <item x="33"/>
        <item x="437"/>
        <item x="293"/>
        <item x="449"/>
        <item x="4"/>
        <item x="255"/>
        <item x="346"/>
        <item x="324"/>
        <item x="64"/>
        <item x="47"/>
        <item x="207"/>
        <item x="240"/>
        <item x="412"/>
        <item x="188"/>
        <item x="244"/>
        <item x="37"/>
        <item x="453"/>
        <item x="184"/>
        <item x="317"/>
        <item x="318"/>
        <item x="309"/>
        <item x="158"/>
        <item x="160"/>
        <item x="45"/>
        <item x="348"/>
        <item x="49"/>
        <item x="35"/>
        <item x="392"/>
        <item x="423"/>
        <item x="326"/>
        <item x="7"/>
        <item x="228"/>
        <item x="151"/>
        <item x="197"/>
        <item x="163"/>
        <item x="344"/>
        <item x="350"/>
        <item x="347"/>
        <item x="272"/>
        <item x="204"/>
        <item x="339"/>
        <item x="269"/>
        <item x="177"/>
        <item x="451"/>
        <item x="165"/>
        <item x="296"/>
        <item x="327"/>
        <item x="77"/>
        <item x="223"/>
        <item x="334"/>
        <item x="172"/>
        <item x="211"/>
        <item x="196"/>
        <item x="59"/>
        <item x="146"/>
        <item x="238"/>
        <item x="331"/>
        <item x="194"/>
        <item x="308"/>
        <item x="288"/>
        <item x="277"/>
        <item x="226"/>
        <item x="125"/>
        <item x="229"/>
        <item x="230"/>
        <item x="127"/>
        <item x="109"/>
        <item x="106"/>
        <item x="67"/>
        <item x="161"/>
        <item x="435"/>
        <item x="213"/>
        <item x="107"/>
        <item x="105"/>
        <item x="90"/>
        <item x="162"/>
        <item x="72"/>
        <item x="66"/>
        <item x="198"/>
        <item x="341"/>
        <item x="82"/>
        <item x="76"/>
        <item x="117"/>
        <item x="332"/>
        <item x="329"/>
        <item x="386"/>
        <item x="58"/>
        <item x="353"/>
        <item x="75"/>
        <item x="227"/>
        <item x="2"/>
        <item x="357"/>
        <item x="155"/>
        <item x="424"/>
        <item x="444"/>
        <item x="241"/>
        <item x="104"/>
        <item x="361"/>
        <item x="310"/>
        <item x="403"/>
        <item x="10"/>
        <item x="396"/>
        <item x="143"/>
        <item x="145"/>
        <item x="436"/>
        <item x="169"/>
        <item x="73"/>
        <item x="111"/>
        <item x="113"/>
        <item x="118"/>
        <item x="8"/>
        <item x="287"/>
        <item x="205"/>
        <item x="141"/>
        <item x="391"/>
        <item x="137"/>
        <item x="152"/>
        <item x="131"/>
        <item x="443"/>
        <item x="383"/>
        <item x="70"/>
        <item x="69"/>
        <item x="195"/>
        <item x="253"/>
        <item x="167"/>
        <item x="123"/>
        <item x="257"/>
        <item x="246"/>
        <item x="426"/>
        <item x="328"/>
        <item x="298"/>
        <item x="301"/>
        <item x="219"/>
        <item x="245"/>
        <item x="216"/>
        <item x="180"/>
        <item x="179"/>
        <item x="431"/>
        <item x="405"/>
        <item x="119"/>
        <item x="432"/>
        <item x="110"/>
        <item x="190"/>
        <item x="86"/>
        <item x="206"/>
        <item x="276"/>
        <item x="256"/>
        <item x="214"/>
        <item x="378"/>
        <item x="274"/>
        <item x="384"/>
        <item x="28"/>
        <item x="42"/>
        <item x="51"/>
        <item x="297"/>
        <item x="286"/>
        <item x="406"/>
        <item x="359"/>
        <item x="395"/>
        <item x="381"/>
        <item x="12"/>
        <item x="365"/>
        <item x="48"/>
        <item x="265"/>
        <item x="242"/>
        <item x="248"/>
        <item x="83"/>
        <item x="201"/>
        <item x="312"/>
        <item x="358"/>
        <item x="401"/>
        <item x="144"/>
        <item x="189"/>
        <item x="191"/>
        <item x="84"/>
        <item x="364"/>
        <item x="40"/>
        <item x="29"/>
        <item x="53"/>
        <item x="299"/>
        <item x="294"/>
        <item x="455"/>
        <item x="182"/>
        <item x="445"/>
        <item x="156"/>
        <item x="14"/>
        <item x="15"/>
        <item x="16"/>
        <item x="17"/>
        <item x="18"/>
        <item m="1" x="456"/>
        <item x="270"/>
        <item x="407"/>
        <item m="1" x="457"/>
        <item x="157"/>
        <item x="222"/>
        <item x="258"/>
        <item x="202"/>
        <item x="446"/>
        <item m="1" x="458"/>
        <item x="203"/>
        <item x="325"/>
        <item x="408"/>
        <item m="1" x="459"/>
        <item x="259"/>
        <item x="271"/>
        <item x="313"/>
        <item x="314"/>
        <item x="315"/>
        <item x="410"/>
        <item x="411"/>
        <item x="193"/>
        <item x="260"/>
        <item x="409"/>
        <item t="default"/>
      </items>
    </pivotField>
    <pivotField showAll="0"/>
    <pivotField showAll="0"/>
  </pivotFields>
  <rowFields count="2">
    <field x="0"/>
    <field x="5"/>
  </rowFields>
  <rowItems count="141">
    <i>
      <x/>
    </i>
    <i r="1">
      <x v="1"/>
    </i>
    <i r="1">
      <x v="2"/>
    </i>
    <i r="1">
      <x v="4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22"/>
    </i>
    <i r="1">
      <x v="26"/>
    </i>
    <i r="1">
      <x v="29"/>
    </i>
    <i r="1">
      <x v="30"/>
    </i>
    <i r="1">
      <x v="35"/>
    </i>
    <i r="1">
      <x v="37"/>
    </i>
    <i r="1">
      <x v="42"/>
    </i>
    <i r="1">
      <x v="43"/>
    </i>
    <i r="1">
      <x v="44"/>
    </i>
    <i r="1">
      <x v="46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9"/>
    </i>
    <i r="1">
      <x v="60"/>
    </i>
    <i r="1">
      <x v="69"/>
    </i>
    <i r="1">
      <x v="70"/>
    </i>
    <i r="1">
      <x v="75"/>
    </i>
    <i r="1">
      <x v="82"/>
    </i>
    <i r="1">
      <x v="83"/>
    </i>
    <i r="1">
      <x v="87"/>
    </i>
    <i r="1">
      <x v="89"/>
    </i>
    <i r="1">
      <x v="90"/>
    </i>
    <i r="1">
      <x v="92"/>
    </i>
    <i r="1">
      <x v="94"/>
    </i>
    <i r="1">
      <x v="95"/>
    </i>
    <i r="1">
      <x v="102"/>
    </i>
    <i r="1">
      <x v="106"/>
    </i>
    <i r="1">
      <x v="110"/>
    </i>
    <i r="1">
      <x v="114"/>
    </i>
    <i r="1">
      <x v="115"/>
    </i>
    <i r="1">
      <x v="120"/>
    </i>
    <i r="1">
      <x v="129"/>
    </i>
    <i r="1">
      <x v="130"/>
    </i>
    <i r="1">
      <x v="135"/>
    </i>
    <i r="1">
      <x v="149"/>
    </i>
    <i r="1">
      <x v="156"/>
    </i>
    <i r="1">
      <x v="159"/>
    </i>
    <i r="1">
      <x v="162"/>
    </i>
    <i r="1">
      <x v="163"/>
    </i>
    <i r="1">
      <x v="169"/>
    </i>
    <i r="1">
      <x v="172"/>
    </i>
    <i r="1">
      <x v="173"/>
    </i>
    <i r="1">
      <x v="187"/>
    </i>
    <i r="1">
      <x v="188"/>
    </i>
    <i r="1">
      <x v="189"/>
    </i>
    <i r="1">
      <x v="191"/>
    </i>
    <i r="1">
      <x v="195"/>
    </i>
    <i r="1">
      <x v="203"/>
    </i>
    <i r="1">
      <x v="214"/>
    </i>
    <i r="1">
      <x v="235"/>
    </i>
    <i r="1">
      <x v="242"/>
    </i>
    <i r="1">
      <x v="246"/>
    </i>
    <i r="1">
      <x v="247"/>
    </i>
    <i r="1">
      <x v="248"/>
    </i>
    <i r="1">
      <x v="251"/>
    </i>
    <i r="1">
      <x v="256"/>
    </i>
    <i r="1">
      <x v="260"/>
    </i>
    <i r="1">
      <x v="261"/>
    </i>
    <i r="1">
      <x v="268"/>
    </i>
    <i r="1">
      <x v="269"/>
    </i>
    <i r="1">
      <x v="272"/>
    </i>
    <i r="1">
      <x v="274"/>
    </i>
    <i r="1">
      <x v="276"/>
    </i>
    <i r="1">
      <x v="277"/>
    </i>
    <i r="1">
      <x v="278"/>
    </i>
    <i r="1">
      <x v="285"/>
    </i>
    <i r="1">
      <x v="290"/>
    </i>
    <i r="1">
      <x v="291"/>
    </i>
    <i r="1">
      <x v="294"/>
    </i>
    <i r="1">
      <x v="296"/>
    </i>
    <i r="1">
      <x v="305"/>
    </i>
    <i r="1">
      <x v="307"/>
    </i>
    <i r="1">
      <x v="309"/>
    </i>
    <i r="1">
      <x v="310"/>
    </i>
    <i r="1">
      <x v="315"/>
    </i>
    <i r="1">
      <x v="317"/>
    </i>
    <i r="1">
      <x v="333"/>
    </i>
    <i r="1">
      <x v="335"/>
    </i>
    <i r="1">
      <x v="336"/>
    </i>
    <i r="1">
      <x v="339"/>
    </i>
    <i r="1">
      <x v="341"/>
    </i>
    <i r="1">
      <x v="347"/>
    </i>
    <i r="1">
      <x v="348"/>
    </i>
    <i r="1">
      <x v="349"/>
    </i>
    <i r="1">
      <x v="350"/>
    </i>
    <i r="1">
      <x v="351"/>
    </i>
    <i r="1">
      <x v="356"/>
    </i>
    <i r="1">
      <x v="357"/>
    </i>
    <i r="1">
      <x v="358"/>
    </i>
    <i r="1">
      <x v="360"/>
    </i>
    <i r="1">
      <x v="372"/>
    </i>
    <i r="1">
      <x v="374"/>
    </i>
    <i r="1">
      <x v="376"/>
    </i>
    <i r="1">
      <x v="379"/>
    </i>
    <i r="1">
      <x v="380"/>
    </i>
    <i r="1">
      <x v="383"/>
    </i>
    <i r="1">
      <x v="384"/>
    </i>
    <i r="1">
      <x v="390"/>
    </i>
    <i r="1">
      <x v="391"/>
    </i>
    <i r="1">
      <x v="392"/>
    </i>
    <i r="1">
      <x v="393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8"/>
    </i>
    <i r="1">
      <x v="414"/>
    </i>
    <i r="1">
      <x v="415"/>
    </i>
    <i r="1">
      <x v="417"/>
    </i>
    <i r="1">
      <x v="422"/>
    </i>
    <i r="1">
      <x v="423"/>
    </i>
    <i r="1">
      <x v="424"/>
    </i>
    <i r="1">
      <x v="426"/>
    </i>
    <i r="1">
      <x v="429"/>
    </i>
    <i r="1">
      <x v="433"/>
    </i>
    <i r="1">
      <x v="434"/>
    </i>
    <i r="1">
      <x v="441"/>
    </i>
    <i r="1">
      <x v="442"/>
    </i>
    <i r="1">
      <x v="450"/>
    </i>
    <i r="1">
      <x v="452"/>
    </i>
    <i r="1">
      <x v="453"/>
    </i>
    <i r="1">
      <x v="454"/>
    </i>
    <i r="1">
      <x v="458"/>
    </i>
  </rowItems>
  <colItems count="1">
    <i/>
  </colItem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weede" cacheId="2" applyNumberFormats="0" applyBorderFormats="0" applyFontFormats="0" applyPatternFormats="0" applyAlignmentFormats="0" applyWidthHeightFormats="1" dataCaption="Waarden" updatedVersion="5" minRefreshableVersion="3" showCalcMbrs="0" useAutoFormatting="1" rowGrandTotals="0" colGrandTotals="0" itemPrintTitles="1" createdVersion="3" indent="0" outline="1" outlineData="1" multipleFieldFilters="0">
  <location ref="E1:E134" firstHeaderRow="1" firstDataRow="1" firstDataCol="1"/>
  <pivotFields count="7">
    <pivotField axis="axisRow" showAll="0">
      <items count="4">
        <item x="1"/>
        <item h="1" x="0"/>
        <item h="1" x="2"/>
        <item t="default"/>
      </items>
    </pivotField>
    <pivotField showAll="0"/>
    <pivotField showAll="0"/>
    <pivotField showAll="0"/>
    <pivotField axis="axisRow" showAll="0">
      <items count="461">
        <item x="397"/>
        <item x="306"/>
        <item x="0"/>
        <item x="448"/>
        <item x="215"/>
        <item x="185"/>
        <item x="452"/>
        <item x="266"/>
        <item x="192"/>
        <item x="433"/>
        <item x="3"/>
        <item x="254"/>
        <item x="375"/>
        <item x="393"/>
        <item x="220"/>
        <item x="454"/>
        <item x="439"/>
        <item x="275"/>
        <item x="221"/>
        <item x="140"/>
        <item x="280"/>
        <item x="39"/>
        <item x="224"/>
        <item x="95"/>
        <item x="421"/>
        <item x="267"/>
        <item x="382"/>
        <item x="398"/>
        <item x="438"/>
        <item x="247"/>
        <item x="291"/>
        <item x="74"/>
        <item x="134"/>
        <item x="126"/>
        <item x="129"/>
        <item x="55"/>
        <item x="148"/>
        <item x="34"/>
        <item x="234"/>
        <item x="136"/>
        <item x="1"/>
        <item x="99"/>
        <item x="52"/>
        <item x="210"/>
        <item x="56"/>
        <item x="425"/>
        <item x="54"/>
        <item x="420"/>
        <item x="427"/>
        <item x="388"/>
        <item x="30"/>
        <item x="413"/>
        <item x="150"/>
        <item x="429"/>
        <item x="418"/>
        <item x="440"/>
        <item x="231"/>
        <item x="389"/>
        <item x="322"/>
        <item x="379"/>
        <item x="354"/>
        <item x="94"/>
        <item x="366"/>
        <item x="98"/>
        <item x="178"/>
        <item x="181"/>
        <item x="183"/>
        <item x="175"/>
        <item x="38"/>
        <item x="124"/>
        <item x="218"/>
        <item x="46"/>
        <item x="450"/>
        <item x="168"/>
        <item x="243"/>
        <item x="250"/>
        <item x="434"/>
        <item x="128"/>
        <item x="173"/>
        <item x="447"/>
        <item x="362"/>
        <item x="174"/>
        <item x="285"/>
        <item x="50"/>
        <item x="419"/>
        <item x="279"/>
        <item x="338"/>
        <item x="11"/>
        <item x="330"/>
        <item x="394"/>
        <item x="292"/>
        <item x="373"/>
        <item x="164"/>
        <item x="430"/>
        <item x="41"/>
        <item x="5"/>
        <item x="170"/>
        <item x="103"/>
        <item x="320"/>
        <item x="115"/>
        <item x="78"/>
        <item x="62"/>
        <item x="351"/>
        <item x="166"/>
        <item x="345"/>
        <item x="31"/>
        <item x="13"/>
        <item x="153"/>
        <item x="415"/>
        <item x="416"/>
        <item x="417"/>
        <item x="283"/>
        <item x="307"/>
        <item x="442"/>
        <item x="428"/>
        <item x="171"/>
        <item x="91"/>
        <item x="336"/>
        <item x="121"/>
        <item x="147"/>
        <item x="249"/>
        <item x="368"/>
        <item x="363"/>
        <item x="441"/>
        <item x="108"/>
        <item x="199"/>
        <item x="367"/>
        <item x="316"/>
        <item x="122"/>
        <item x="376"/>
        <item x="377"/>
        <item x="321"/>
        <item x="120"/>
        <item x="9"/>
        <item x="208"/>
        <item x="284"/>
        <item x="290"/>
        <item x="302"/>
        <item x="212"/>
        <item x="139"/>
        <item x="343"/>
        <item x="369"/>
        <item x="200"/>
        <item x="89"/>
        <item x="87"/>
        <item x="282"/>
        <item x="81"/>
        <item x="311"/>
        <item x="390"/>
        <item x="414"/>
        <item x="187"/>
        <item x="116"/>
        <item x="36"/>
        <item x="159"/>
        <item x="32"/>
        <item x="337"/>
        <item x="305"/>
        <item x="6"/>
        <item x="176"/>
        <item x="209"/>
        <item x="60"/>
        <item x="61"/>
        <item x="142"/>
        <item x="251"/>
        <item x="404"/>
        <item x="80"/>
        <item x="281"/>
        <item x="92"/>
        <item x="133"/>
        <item x="149"/>
        <item x="217"/>
        <item x="335"/>
        <item x="132"/>
        <item x="43"/>
        <item x="273"/>
        <item x="289"/>
        <item x="303"/>
        <item x="44"/>
        <item x="268"/>
        <item x="263"/>
        <item x="264"/>
        <item x="261"/>
        <item x="399"/>
        <item x="352"/>
        <item x="262"/>
        <item x="356"/>
        <item x="360"/>
        <item x="370"/>
        <item x="371"/>
        <item x="374"/>
        <item x="385"/>
        <item x="387"/>
        <item x="400"/>
        <item x="402"/>
        <item x="380"/>
        <item x="304"/>
        <item x="96"/>
        <item x="97"/>
        <item x="235"/>
        <item x="100"/>
        <item x="101"/>
        <item x="102"/>
        <item x="300"/>
        <item x="355"/>
        <item x="79"/>
        <item x="130"/>
        <item x="323"/>
        <item x="154"/>
        <item x="186"/>
        <item x="232"/>
        <item x="233"/>
        <item x="236"/>
        <item x="237"/>
        <item x="239"/>
        <item x="278"/>
        <item x="20"/>
        <item x="26"/>
        <item x="57"/>
        <item x="114"/>
        <item x="112"/>
        <item x="65"/>
        <item x="71"/>
        <item x="68"/>
        <item x="19"/>
        <item x="22"/>
        <item x="23"/>
        <item x="24"/>
        <item x="21"/>
        <item x="25"/>
        <item x="27"/>
        <item x="333"/>
        <item x="88"/>
        <item x="135"/>
        <item x="138"/>
        <item x="342"/>
        <item x="225"/>
        <item x="340"/>
        <item x="422"/>
        <item x="63"/>
        <item x="93"/>
        <item x="85"/>
        <item x="349"/>
        <item x="372"/>
        <item x="252"/>
        <item x="295"/>
        <item x="319"/>
        <item x="33"/>
        <item x="437"/>
        <item x="293"/>
        <item x="449"/>
        <item x="4"/>
        <item x="255"/>
        <item x="346"/>
        <item x="324"/>
        <item x="64"/>
        <item x="47"/>
        <item x="207"/>
        <item x="240"/>
        <item x="412"/>
        <item x="188"/>
        <item x="244"/>
        <item x="37"/>
        <item x="453"/>
        <item x="184"/>
        <item x="317"/>
        <item x="318"/>
        <item x="309"/>
        <item x="158"/>
        <item x="160"/>
        <item x="45"/>
        <item x="348"/>
        <item x="49"/>
        <item x="35"/>
        <item x="392"/>
        <item x="423"/>
        <item x="326"/>
        <item x="7"/>
        <item x="228"/>
        <item x="151"/>
        <item x="197"/>
        <item x="163"/>
        <item x="344"/>
        <item x="350"/>
        <item x="347"/>
        <item x="272"/>
        <item x="204"/>
        <item x="339"/>
        <item x="269"/>
        <item x="177"/>
        <item x="451"/>
        <item x="165"/>
        <item x="296"/>
        <item x="327"/>
        <item x="77"/>
        <item x="223"/>
        <item x="334"/>
        <item x="172"/>
        <item x="211"/>
        <item x="196"/>
        <item x="59"/>
        <item x="146"/>
        <item x="238"/>
        <item x="331"/>
        <item x="194"/>
        <item x="308"/>
        <item x="288"/>
        <item x="277"/>
        <item x="226"/>
        <item x="125"/>
        <item x="229"/>
        <item x="230"/>
        <item x="127"/>
        <item x="109"/>
        <item x="106"/>
        <item x="67"/>
        <item x="161"/>
        <item x="435"/>
        <item x="213"/>
        <item x="107"/>
        <item x="105"/>
        <item x="90"/>
        <item x="162"/>
        <item x="72"/>
        <item x="66"/>
        <item x="198"/>
        <item x="341"/>
        <item x="82"/>
        <item x="76"/>
        <item x="117"/>
        <item x="332"/>
        <item x="329"/>
        <item x="386"/>
        <item x="58"/>
        <item x="353"/>
        <item x="75"/>
        <item x="227"/>
        <item x="2"/>
        <item x="357"/>
        <item x="155"/>
        <item x="424"/>
        <item x="444"/>
        <item x="241"/>
        <item x="104"/>
        <item x="361"/>
        <item x="310"/>
        <item x="403"/>
        <item x="10"/>
        <item x="396"/>
        <item x="143"/>
        <item x="145"/>
        <item x="436"/>
        <item x="169"/>
        <item x="73"/>
        <item x="111"/>
        <item x="113"/>
        <item x="118"/>
        <item x="8"/>
        <item x="287"/>
        <item x="205"/>
        <item x="141"/>
        <item x="391"/>
        <item x="137"/>
        <item x="152"/>
        <item x="131"/>
        <item x="443"/>
        <item x="383"/>
        <item x="70"/>
        <item x="69"/>
        <item x="195"/>
        <item x="253"/>
        <item x="167"/>
        <item x="123"/>
        <item x="257"/>
        <item x="246"/>
        <item x="426"/>
        <item x="328"/>
        <item x="298"/>
        <item x="301"/>
        <item x="219"/>
        <item x="245"/>
        <item x="216"/>
        <item x="180"/>
        <item x="179"/>
        <item x="431"/>
        <item x="405"/>
        <item x="119"/>
        <item x="432"/>
        <item x="110"/>
        <item x="190"/>
        <item x="86"/>
        <item x="206"/>
        <item x="276"/>
        <item x="256"/>
        <item x="214"/>
        <item x="378"/>
        <item x="274"/>
        <item x="384"/>
        <item x="28"/>
        <item x="42"/>
        <item x="51"/>
        <item x="297"/>
        <item x="286"/>
        <item x="406"/>
        <item x="359"/>
        <item x="395"/>
        <item x="381"/>
        <item x="12"/>
        <item x="365"/>
        <item x="48"/>
        <item x="265"/>
        <item x="242"/>
        <item x="248"/>
        <item x="83"/>
        <item x="201"/>
        <item x="312"/>
        <item x="358"/>
        <item x="401"/>
        <item x="144"/>
        <item x="189"/>
        <item x="191"/>
        <item x="84"/>
        <item x="364"/>
        <item x="40"/>
        <item x="29"/>
        <item x="53"/>
        <item x="299"/>
        <item x="294"/>
        <item x="455"/>
        <item x="182"/>
        <item x="445"/>
        <item x="156"/>
        <item x="14"/>
        <item x="15"/>
        <item x="16"/>
        <item x="17"/>
        <item x="18"/>
        <item m="1" x="456"/>
        <item x="270"/>
        <item x="407"/>
        <item m="1" x="457"/>
        <item x="157"/>
        <item x="222"/>
        <item x="258"/>
        <item x="202"/>
        <item x="446"/>
        <item m="1" x="458"/>
        <item x="203"/>
        <item x="325"/>
        <item x="408"/>
        <item m="1" x="459"/>
        <item x="259"/>
        <item x="271"/>
        <item x="313"/>
        <item x="314"/>
        <item x="315"/>
        <item x="410"/>
        <item x="411"/>
        <item x="193"/>
        <item x="260"/>
        <item x="409"/>
        <item t="default"/>
      </items>
    </pivotField>
    <pivotField showAll="0"/>
    <pivotField showAll="0"/>
  </pivotFields>
  <rowFields count="2">
    <field x="0"/>
    <field x="4"/>
  </rowFields>
  <rowItems count="133">
    <i>
      <x/>
    </i>
    <i r="1">
      <x v="1"/>
    </i>
    <i r="1">
      <x v="5"/>
    </i>
    <i r="1">
      <x v="8"/>
    </i>
    <i r="1">
      <x v="9"/>
    </i>
    <i r="1">
      <x v="12"/>
    </i>
    <i r="1">
      <x v="16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45"/>
    </i>
    <i r="1">
      <x v="48"/>
    </i>
    <i r="1">
      <x v="51"/>
    </i>
    <i r="1">
      <x v="55"/>
    </i>
    <i r="1">
      <x v="57"/>
    </i>
    <i r="1">
      <x v="60"/>
    </i>
    <i r="1">
      <x v="62"/>
    </i>
    <i r="1">
      <x v="66"/>
    </i>
    <i r="1">
      <x v="73"/>
    </i>
    <i r="1">
      <x v="74"/>
    </i>
    <i r="1">
      <x v="76"/>
    </i>
    <i r="1">
      <x v="82"/>
    </i>
    <i r="1">
      <x v="84"/>
    </i>
    <i r="1">
      <x v="85"/>
    </i>
    <i r="1">
      <x v="86"/>
    </i>
    <i r="1">
      <x v="91"/>
    </i>
    <i r="1">
      <x v="96"/>
    </i>
    <i r="1">
      <x v="97"/>
    </i>
    <i r="1">
      <x v="99"/>
    </i>
    <i r="1">
      <x v="103"/>
    </i>
    <i r="1">
      <x v="104"/>
    </i>
    <i r="1">
      <x v="108"/>
    </i>
    <i r="1">
      <x v="109"/>
    </i>
    <i r="1">
      <x v="110"/>
    </i>
    <i r="1">
      <x v="113"/>
    </i>
    <i r="1">
      <x v="121"/>
    </i>
    <i r="1">
      <x v="123"/>
    </i>
    <i r="1">
      <x v="126"/>
    </i>
    <i r="1">
      <x v="136"/>
    </i>
    <i r="1">
      <x v="140"/>
    </i>
    <i r="1">
      <x v="147"/>
    </i>
    <i r="1">
      <x v="148"/>
    </i>
    <i r="1">
      <x v="149"/>
    </i>
    <i r="1">
      <x v="150"/>
    </i>
    <i r="1">
      <x v="153"/>
    </i>
    <i r="1">
      <x v="163"/>
    </i>
    <i r="1">
      <x v="171"/>
    </i>
    <i r="1">
      <x v="179"/>
    </i>
    <i r="1">
      <x v="180"/>
    </i>
    <i r="1">
      <x v="181"/>
    </i>
    <i r="1">
      <x v="182"/>
    </i>
    <i r="1">
      <x v="184"/>
    </i>
    <i r="1">
      <x v="186"/>
    </i>
    <i r="1">
      <x v="187"/>
    </i>
    <i r="1">
      <x v="189"/>
    </i>
    <i r="1">
      <x v="190"/>
    </i>
    <i r="1">
      <x v="203"/>
    </i>
    <i r="1">
      <x v="208"/>
    </i>
    <i r="1">
      <x v="214"/>
    </i>
    <i r="1">
      <x v="218"/>
    </i>
    <i r="1">
      <x v="219"/>
    </i>
    <i r="1">
      <x v="220"/>
    </i>
    <i r="1">
      <x v="221"/>
    </i>
    <i r="1">
      <x v="222"/>
    </i>
    <i r="1">
      <x v="234"/>
    </i>
    <i r="1">
      <x v="237"/>
    </i>
    <i r="1">
      <x v="241"/>
    </i>
    <i r="1">
      <x v="242"/>
    </i>
    <i r="1">
      <x v="243"/>
    </i>
    <i r="1">
      <x v="247"/>
    </i>
    <i r="1">
      <x v="252"/>
    </i>
    <i r="1">
      <x v="257"/>
    </i>
    <i r="1">
      <x v="258"/>
    </i>
    <i r="1">
      <x v="259"/>
    </i>
    <i r="1">
      <x v="260"/>
    </i>
    <i r="1">
      <x v="263"/>
    </i>
    <i r="1">
      <x v="270"/>
    </i>
    <i r="1">
      <x v="273"/>
    </i>
    <i r="1">
      <x v="280"/>
    </i>
    <i r="1">
      <x v="282"/>
    </i>
    <i r="1">
      <x v="283"/>
    </i>
    <i r="1">
      <x v="287"/>
    </i>
    <i r="1">
      <x v="304"/>
    </i>
    <i r="1">
      <x v="312"/>
    </i>
    <i r="1">
      <x v="314"/>
    </i>
    <i r="1">
      <x v="318"/>
    </i>
    <i r="1">
      <x v="319"/>
    </i>
    <i r="1">
      <x v="321"/>
    </i>
    <i r="1">
      <x v="322"/>
    </i>
    <i r="1">
      <x v="323"/>
    </i>
    <i r="1">
      <x v="325"/>
    </i>
    <i r="1">
      <x v="333"/>
    </i>
    <i r="1">
      <x v="337"/>
    </i>
    <i r="1">
      <x v="340"/>
    </i>
    <i r="1">
      <x v="345"/>
    </i>
    <i r="1">
      <x v="350"/>
    </i>
    <i r="1">
      <x v="353"/>
    </i>
    <i r="1">
      <x v="364"/>
    </i>
    <i r="1">
      <x v="366"/>
    </i>
    <i r="1">
      <x v="367"/>
    </i>
    <i r="1">
      <x v="369"/>
    </i>
    <i r="1">
      <x v="370"/>
    </i>
    <i r="1">
      <x v="372"/>
    </i>
    <i r="1">
      <x v="373"/>
    </i>
    <i r="1">
      <x v="376"/>
    </i>
    <i r="1">
      <x v="379"/>
    </i>
    <i r="1">
      <x v="383"/>
    </i>
    <i r="1">
      <x v="384"/>
    </i>
    <i r="1">
      <x v="387"/>
    </i>
    <i r="1">
      <x v="391"/>
    </i>
    <i r="1">
      <x v="392"/>
    </i>
    <i r="1">
      <x v="395"/>
    </i>
    <i r="1">
      <x v="400"/>
    </i>
    <i r="1">
      <x v="402"/>
    </i>
    <i r="1">
      <x v="407"/>
    </i>
    <i r="1">
      <x v="409"/>
    </i>
    <i r="1">
      <x v="410"/>
    </i>
    <i r="1">
      <x v="411"/>
    </i>
    <i r="1">
      <x v="415"/>
    </i>
    <i r="1">
      <x v="416"/>
    </i>
    <i r="1">
      <x v="418"/>
    </i>
    <i r="1">
      <x v="419"/>
    </i>
    <i r="1">
      <x v="421"/>
    </i>
    <i r="1">
      <x v="425"/>
    </i>
    <i r="1">
      <x v="429"/>
    </i>
    <i r="1">
      <x v="437"/>
    </i>
    <i r="1">
      <x v="438"/>
    </i>
    <i r="1">
      <x v="442"/>
    </i>
    <i r="1">
      <x v="451"/>
    </i>
    <i r="1">
      <x v="457"/>
    </i>
  </rowItems>
  <colItems count="1">
    <i/>
  </colItems>
  <formats count="1">
    <format dxfId="1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Eerste" cacheId="1" applyNumberFormats="0" applyBorderFormats="0" applyFontFormats="0" applyPatternFormats="0" applyAlignmentFormats="0" applyWidthHeightFormats="1" dataCaption="Waarden" updatedVersion="5" minRefreshableVersion="3" showCalcMbrs="0" useAutoFormatting="1" rowGrandTotals="0" colGrandTotals="0" itemPrintTitles="1" createdVersion="3" indent="0" outline="1" outlineData="1" multipleFieldFilters="0">
  <location ref="C1:C113" firstHeaderRow="1" firstDataRow="1" firstDataCol="1"/>
  <pivotFields count="6">
    <pivotField axis="axisRow" showAll="0" defaultSubtotal="0">
      <items count="3">
        <item x="0"/>
        <item h="1" x="1"/>
        <item h="1" x="2"/>
      </items>
    </pivotField>
    <pivotField showAll="0" defaultSubtotal="0"/>
    <pivotField showAll="0" defaultSubtotal="0"/>
    <pivotField axis="axisRow" showAll="0" defaultSubtotal="0">
      <items count="460">
        <item x="397"/>
        <item x="306"/>
        <item x="0"/>
        <item x="448"/>
        <item x="215"/>
        <item x="185"/>
        <item x="452"/>
        <item x="266"/>
        <item x="192"/>
        <item x="433"/>
        <item x="3"/>
        <item x="254"/>
        <item x="375"/>
        <item x="393"/>
        <item x="220"/>
        <item x="454"/>
        <item x="439"/>
        <item x="275"/>
        <item x="221"/>
        <item x="140"/>
        <item x="280"/>
        <item x="39"/>
        <item x="224"/>
        <item x="95"/>
        <item x="421"/>
        <item x="267"/>
        <item x="382"/>
        <item x="398"/>
        <item x="438"/>
        <item x="247"/>
        <item x="291"/>
        <item x="74"/>
        <item x="134"/>
        <item x="126"/>
        <item x="129"/>
        <item x="55"/>
        <item x="148"/>
        <item x="34"/>
        <item x="234"/>
        <item x="136"/>
        <item x="1"/>
        <item x="99"/>
        <item x="52"/>
        <item x="210"/>
        <item x="56"/>
        <item x="425"/>
        <item x="54"/>
        <item x="420"/>
        <item x="427"/>
        <item x="388"/>
        <item x="30"/>
        <item x="413"/>
        <item x="150"/>
        <item x="429"/>
        <item x="418"/>
        <item x="440"/>
        <item x="231"/>
        <item x="389"/>
        <item x="322"/>
        <item x="379"/>
        <item x="354"/>
        <item x="94"/>
        <item x="366"/>
        <item x="98"/>
        <item x="178"/>
        <item x="181"/>
        <item x="183"/>
        <item x="175"/>
        <item x="38"/>
        <item x="124"/>
        <item x="218"/>
        <item x="46"/>
        <item x="450"/>
        <item x="168"/>
        <item x="243"/>
        <item x="250"/>
        <item x="434"/>
        <item x="128"/>
        <item x="173"/>
        <item x="447"/>
        <item x="362"/>
        <item x="174"/>
        <item x="285"/>
        <item x="50"/>
        <item x="419"/>
        <item x="279"/>
        <item x="338"/>
        <item x="11"/>
        <item x="330"/>
        <item x="394"/>
        <item x="292"/>
        <item x="373"/>
        <item x="164"/>
        <item x="430"/>
        <item x="41"/>
        <item x="5"/>
        <item x="170"/>
        <item x="103"/>
        <item x="320"/>
        <item x="115"/>
        <item x="78"/>
        <item x="62"/>
        <item x="351"/>
        <item x="166"/>
        <item x="345"/>
        <item x="31"/>
        <item x="13"/>
        <item x="153"/>
        <item x="415"/>
        <item x="416"/>
        <item x="417"/>
        <item x="283"/>
        <item x="307"/>
        <item x="442"/>
        <item x="428"/>
        <item x="171"/>
        <item x="91"/>
        <item x="336"/>
        <item x="121"/>
        <item x="147"/>
        <item x="249"/>
        <item x="368"/>
        <item x="363"/>
        <item x="441"/>
        <item x="108"/>
        <item x="199"/>
        <item x="367"/>
        <item x="316"/>
        <item x="122"/>
        <item x="376"/>
        <item x="377"/>
        <item x="321"/>
        <item x="120"/>
        <item x="9"/>
        <item x="208"/>
        <item x="284"/>
        <item x="290"/>
        <item x="302"/>
        <item x="212"/>
        <item x="139"/>
        <item x="343"/>
        <item x="369"/>
        <item x="200"/>
        <item x="89"/>
        <item x="87"/>
        <item x="282"/>
        <item x="81"/>
        <item x="311"/>
        <item x="390"/>
        <item x="414"/>
        <item x="187"/>
        <item x="116"/>
        <item x="36"/>
        <item x="159"/>
        <item x="32"/>
        <item x="337"/>
        <item x="305"/>
        <item x="6"/>
        <item x="176"/>
        <item x="209"/>
        <item x="60"/>
        <item x="61"/>
        <item x="142"/>
        <item x="251"/>
        <item x="404"/>
        <item x="80"/>
        <item x="281"/>
        <item x="92"/>
        <item x="133"/>
        <item x="149"/>
        <item x="217"/>
        <item x="335"/>
        <item x="132"/>
        <item x="43"/>
        <item x="273"/>
        <item x="289"/>
        <item x="303"/>
        <item x="44"/>
        <item x="268"/>
        <item x="263"/>
        <item x="264"/>
        <item x="261"/>
        <item x="399"/>
        <item x="352"/>
        <item x="262"/>
        <item x="356"/>
        <item x="360"/>
        <item x="370"/>
        <item x="371"/>
        <item x="374"/>
        <item x="385"/>
        <item x="387"/>
        <item x="400"/>
        <item x="402"/>
        <item x="380"/>
        <item x="304"/>
        <item x="96"/>
        <item x="97"/>
        <item x="235"/>
        <item x="100"/>
        <item x="101"/>
        <item x="102"/>
        <item x="300"/>
        <item x="355"/>
        <item x="79"/>
        <item x="130"/>
        <item x="323"/>
        <item x="154"/>
        <item x="186"/>
        <item x="232"/>
        <item x="233"/>
        <item x="236"/>
        <item x="237"/>
        <item x="239"/>
        <item x="278"/>
        <item x="20"/>
        <item x="26"/>
        <item x="57"/>
        <item x="114"/>
        <item x="112"/>
        <item x="65"/>
        <item x="71"/>
        <item x="68"/>
        <item x="19"/>
        <item x="22"/>
        <item x="23"/>
        <item x="24"/>
        <item x="21"/>
        <item x="25"/>
        <item x="27"/>
        <item x="333"/>
        <item x="88"/>
        <item x="135"/>
        <item x="138"/>
        <item x="342"/>
        <item x="225"/>
        <item x="340"/>
        <item x="422"/>
        <item x="63"/>
        <item x="93"/>
        <item x="85"/>
        <item x="349"/>
        <item x="372"/>
        <item x="252"/>
        <item x="295"/>
        <item x="319"/>
        <item x="33"/>
        <item x="437"/>
        <item x="293"/>
        <item x="449"/>
        <item x="4"/>
        <item x="255"/>
        <item x="346"/>
        <item x="324"/>
        <item x="64"/>
        <item x="47"/>
        <item x="207"/>
        <item x="240"/>
        <item x="412"/>
        <item x="188"/>
        <item x="244"/>
        <item x="37"/>
        <item x="453"/>
        <item x="184"/>
        <item x="317"/>
        <item x="318"/>
        <item x="309"/>
        <item x="158"/>
        <item x="160"/>
        <item x="45"/>
        <item x="348"/>
        <item x="49"/>
        <item x="35"/>
        <item x="392"/>
        <item x="423"/>
        <item x="326"/>
        <item x="7"/>
        <item x="228"/>
        <item x="151"/>
        <item x="197"/>
        <item x="163"/>
        <item x="344"/>
        <item x="350"/>
        <item x="347"/>
        <item x="272"/>
        <item x="204"/>
        <item x="339"/>
        <item x="269"/>
        <item x="177"/>
        <item x="451"/>
        <item x="165"/>
        <item x="296"/>
        <item x="327"/>
        <item x="77"/>
        <item x="223"/>
        <item x="334"/>
        <item x="172"/>
        <item x="211"/>
        <item x="196"/>
        <item x="59"/>
        <item x="146"/>
        <item x="238"/>
        <item x="331"/>
        <item x="194"/>
        <item x="308"/>
        <item x="288"/>
        <item x="277"/>
        <item x="226"/>
        <item x="125"/>
        <item x="229"/>
        <item x="230"/>
        <item x="127"/>
        <item x="109"/>
        <item x="106"/>
        <item x="67"/>
        <item x="161"/>
        <item x="435"/>
        <item x="213"/>
        <item x="107"/>
        <item x="105"/>
        <item x="90"/>
        <item x="162"/>
        <item x="72"/>
        <item x="66"/>
        <item x="198"/>
        <item x="341"/>
        <item x="82"/>
        <item x="76"/>
        <item x="117"/>
        <item x="332"/>
        <item x="329"/>
        <item x="386"/>
        <item x="58"/>
        <item x="353"/>
        <item x="75"/>
        <item x="227"/>
        <item x="2"/>
        <item x="357"/>
        <item x="155"/>
        <item x="424"/>
        <item x="444"/>
        <item x="241"/>
        <item x="104"/>
        <item x="361"/>
        <item x="310"/>
        <item x="403"/>
        <item x="10"/>
        <item x="396"/>
        <item x="143"/>
        <item x="145"/>
        <item x="436"/>
        <item x="169"/>
        <item x="73"/>
        <item x="111"/>
        <item x="113"/>
        <item x="118"/>
        <item x="8"/>
        <item x="287"/>
        <item x="205"/>
        <item x="141"/>
        <item x="391"/>
        <item x="137"/>
        <item x="152"/>
        <item x="131"/>
        <item x="443"/>
        <item x="383"/>
        <item x="70"/>
        <item x="69"/>
        <item x="195"/>
        <item x="253"/>
        <item x="167"/>
        <item x="123"/>
        <item x="257"/>
        <item x="246"/>
        <item x="426"/>
        <item x="328"/>
        <item x="298"/>
        <item x="301"/>
        <item x="219"/>
        <item x="245"/>
        <item x="216"/>
        <item x="180"/>
        <item x="179"/>
        <item x="431"/>
        <item x="405"/>
        <item x="119"/>
        <item x="432"/>
        <item x="110"/>
        <item x="190"/>
        <item x="86"/>
        <item x="206"/>
        <item x="276"/>
        <item x="256"/>
        <item x="214"/>
        <item x="378"/>
        <item x="274"/>
        <item x="384"/>
        <item x="28"/>
        <item x="42"/>
        <item x="51"/>
        <item x="297"/>
        <item x="286"/>
        <item x="406"/>
        <item x="359"/>
        <item x="395"/>
        <item x="381"/>
        <item x="12"/>
        <item x="365"/>
        <item x="48"/>
        <item x="265"/>
        <item x="242"/>
        <item x="248"/>
        <item x="83"/>
        <item x="201"/>
        <item x="312"/>
        <item x="358"/>
        <item x="401"/>
        <item x="144"/>
        <item x="189"/>
        <item x="191"/>
        <item x="84"/>
        <item x="364"/>
        <item x="40"/>
        <item x="29"/>
        <item x="53"/>
        <item x="299"/>
        <item x="294"/>
        <item x="455"/>
        <item x="182"/>
        <item x="445"/>
        <item x="156"/>
        <item x="14"/>
        <item x="15"/>
        <item x="16"/>
        <item x="17"/>
        <item x="18"/>
        <item m="1" x="456"/>
        <item x="270"/>
        <item x="407"/>
        <item m="1" x="457"/>
        <item x="157"/>
        <item x="222"/>
        <item x="258"/>
        <item x="202"/>
        <item x="446"/>
        <item m="1" x="458"/>
        <item x="203"/>
        <item x="325"/>
        <item x="408"/>
        <item m="1" x="459"/>
        <item x="259"/>
        <item x="271"/>
        <item x="313"/>
        <item x="314"/>
        <item x="315"/>
        <item x="410"/>
        <item x="411"/>
        <item x="193"/>
        <item x="260"/>
        <item x="409"/>
      </items>
    </pivotField>
    <pivotField showAll="0" defaultSubtotal="0"/>
    <pivotField showAll="0" defaultSubtotal="0"/>
  </pivotFields>
  <rowFields count="2">
    <field x="0"/>
    <field x="3"/>
  </rowFields>
  <rowItems count="112">
    <i>
      <x/>
    </i>
    <i r="1">
      <x/>
    </i>
    <i r="1">
      <x v="2"/>
    </i>
    <i r="1">
      <x v="10"/>
    </i>
    <i r="1">
      <x v="14"/>
    </i>
    <i r="1">
      <x v="20"/>
    </i>
    <i r="1">
      <x v="21"/>
    </i>
    <i r="1">
      <x v="39"/>
    </i>
    <i r="1">
      <x v="40"/>
    </i>
    <i r="1">
      <x v="43"/>
    </i>
    <i r="1">
      <x v="60"/>
    </i>
    <i r="1">
      <x v="61"/>
    </i>
    <i r="1">
      <x v="68"/>
    </i>
    <i r="1">
      <x v="100"/>
    </i>
    <i r="1">
      <x v="105"/>
    </i>
    <i r="1">
      <x v="106"/>
    </i>
    <i r="1">
      <x v="111"/>
    </i>
    <i r="1">
      <x v="117"/>
    </i>
    <i r="1">
      <x v="118"/>
    </i>
    <i r="1">
      <x v="124"/>
    </i>
    <i r="1">
      <x v="125"/>
    </i>
    <i r="1">
      <x v="133"/>
    </i>
    <i r="1">
      <x v="134"/>
    </i>
    <i r="1">
      <x v="137"/>
    </i>
    <i r="1">
      <x v="138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51"/>
    </i>
    <i r="1">
      <x v="152"/>
    </i>
    <i r="1">
      <x v="154"/>
    </i>
    <i r="1">
      <x v="155"/>
    </i>
    <i r="1">
      <x v="157"/>
    </i>
    <i r="1">
      <x v="159"/>
    </i>
    <i r="1">
      <x v="160"/>
    </i>
    <i r="1">
      <x v="161"/>
    </i>
    <i r="1">
      <x v="164"/>
    </i>
    <i r="1">
      <x v="168"/>
    </i>
    <i r="1">
      <x v="170"/>
    </i>
    <i r="1">
      <x v="174"/>
    </i>
    <i r="1">
      <x v="175"/>
    </i>
    <i r="1">
      <x v="176"/>
    </i>
    <i r="1">
      <x v="177"/>
    </i>
    <i r="1">
      <x v="182"/>
    </i>
    <i r="1">
      <x v="183"/>
    </i>
    <i r="1">
      <x v="185"/>
    </i>
    <i r="1">
      <x v="188"/>
    </i>
    <i r="1">
      <x v="189"/>
    </i>
    <i r="1">
      <x v="192"/>
    </i>
    <i r="1">
      <x v="193"/>
    </i>
    <i r="1">
      <x v="194"/>
    </i>
    <i r="1">
      <x v="217"/>
    </i>
    <i r="1">
      <x v="234"/>
    </i>
    <i r="1">
      <x v="236"/>
    </i>
    <i r="1">
      <x v="238"/>
    </i>
    <i r="1">
      <x v="246"/>
    </i>
    <i r="1">
      <x v="250"/>
    </i>
    <i r="1">
      <x v="254"/>
    </i>
    <i r="1">
      <x v="255"/>
    </i>
    <i r="1">
      <x v="270"/>
    </i>
    <i r="1">
      <x v="273"/>
    </i>
    <i r="1">
      <x v="278"/>
    </i>
    <i r="1">
      <x v="279"/>
    </i>
    <i r="1">
      <x v="281"/>
    </i>
    <i r="1">
      <x v="285"/>
    </i>
    <i r="1">
      <x v="286"/>
    </i>
    <i r="1">
      <x v="293"/>
    </i>
    <i r="1">
      <x v="297"/>
    </i>
    <i r="1">
      <x v="298"/>
    </i>
    <i r="1">
      <x v="299"/>
    </i>
    <i r="1">
      <x v="303"/>
    </i>
    <i r="1">
      <x v="306"/>
    </i>
    <i r="1">
      <x v="311"/>
    </i>
    <i r="1">
      <x v="313"/>
    </i>
    <i r="1">
      <x v="317"/>
    </i>
    <i r="1">
      <x v="319"/>
    </i>
    <i r="1">
      <x v="320"/>
    </i>
    <i r="1">
      <x v="324"/>
    </i>
    <i r="1">
      <x v="326"/>
    </i>
    <i r="1">
      <x v="327"/>
    </i>
    <i r="1">
      <x v="328"/>
    </i>
    <i r="1">
      <x v="332"/>
    </i>
    <i r="1">
      <x v="336"/>
    </i>
    <i r="1">
      <x v="342"/>
    </i>
    <i r="1">
      <x v="344"/>
    </i>
    <i r="1">
      <x v="346"/>
    </i>
    <i r="1">
      <x v="352"/>
    </i>
    <i r="1">
      <x v="354"/>
    </i>
    <i r="1">
      <x v="355"/>
    </i>
    <i r="1">
      <x v="359"/>
    </i>
    <i r="1">
      <x v="361"/>
    </i>
    <i r="1">
      <x v="362"/>
    </i>
    <i r="1">
      <x v="365"/>
    </i>
    <i r="1">
      <x v="368"/>
    </i>
    <i r="1">
      <x v="371"/>
    </i>
    <i r="1">
      <x v="378"/>
    </i>
    <i r="1">
      <x v="389"/>
    </i>
    <i r="1">
      <x v="393"/>
    </i>
    <i r="1">
      <x v="394"/>
    </i>
    <i r="1">
      <x v="396"/>
    </i>
    <i r="1">
      <x v="407"/>
    </i>
    <i r="1">
      <x v="413"/>
    </i>
    <i r="1">
      <x v="421"/>
    </i>
    <i r="1">
      <x v="435"/>
    </i>
    <i r="1">
      <x v="438"/>
    </i>
    <i r="1">
      <x v="443"/>
    </i>
    <i r="1">
      <x v="446"/>
    </i>
    <i r="1">
      <x v="459"/>
    </i>
  </rowItems>
  <colItems count="1">
    <i/>
  </colItems>
  <formats count="1">
    <format dxfId="2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Ere" cacheId="0" applyNumberFormats="0" applyBorderFormats="0" applyFontFormats="0" applyPatternFormats="0" applyAlignmentFormats="0" applyWidthHeightFormats="1" dataCaption="Waarden" updatedVersion="5" minRefreshableVersion="3" showCalcMbrs="0" useAutoFormatting="1" rowGrandTotals="0" colGrandTotals="0" itemPrintTitles="1" createdVersion="3" indent="0" outline="1" outlineData="1" multipleFieldFilters="0">
  <location ref="A1:A106" firstHeaderRow="1" firstDataRow="1" firstDataCol="1"/>
  <pivotFields count="5">
    <pivotField axis="axisRow" showAll="0" defaultSubtotal="0">
      <items count="4">
        <item h="1" x="0"/>
        <item x="1"/>
        <item h="1" x="2"/>
        <item h="1" m="1" x="3"/>
      </items>
    </pivotField>
    <pivotField showAll="0"/>
    <pivotField axis="axisRow" showAll="0">
      <items count="461">
        <item x="397"/>
        <item x="306"/>
        <item x="0"/>
        <item x="448"/>
        <item x="215"/>
        <item x="185"/>
        <item x="452"/>
        <item x="266"/>
        <item x="192"/>
        <item x="433"/>
        <item x="3"/>
        <item x="254"/>
        <item x="375"/>
        <item x="393"/>
        <item x="220"/>
        <item x="454"/>
        <item x="439"/>
        <item x="275"/>
        <item x="221"/>
        <item x="140"/>
        <item x="280"/>
        <item x="39"/>
        <item x="224"/>
        <item x="95"/>
        <item x="421"/>
        <item x="267"/>
        <item x="382"/>
        <item x="398"/>
        <item x="438"/>
        <item x="247"/>
        <item x="291"/>
        <item x="74"/>
        <item x="134"/>
        <item x="126"/>
        <item x="129"/>
        <item x="55"/>
        <item x="148"/>
        <item x="34"/>
        <item x="234"/>
        <item x="136"/>
        <item x="1"/>
        <item x="99"/>
        <item x="52"/>
        <item x="210"/>
        <item x="56"/>
        <item x="425"/>
        <item x="54"/>
        <item x="420"/>
        <item x="427"/>
        <item x="388"/>
        <item x="30"/>
        <item x="413"/>
        <item x="150"/>
        <item x="429"/>
        <item x="418"/>
        <item x="440"/>
        <item x="231"/>
        <item x="389"/>
        <item x="322"/>
        <item x="379"/>
        <item x="354"/>
        <item x="94"/>
        <item x="366"/>
        <item x="98"/>
        <item x="178"/>
        <item x="181"/>
        <item x="183"/>
        <item x="175"/>
        <item x="38"/>
        <item x="124"/>
        <item x="218"/>
        <item x="46"/>
        <item x="450"/>
        <item x="168"/>
        <item x="243"/>
        <item x="250"/>
        <item x="434"/>
        <item x="128"/>
        <item x="173"/>
        <item x="447"/>
        <item x="362"/>
        <item x="174"/>
        <item x="285"/>
        <item x="50"/>
        <item x="419"/>
        <item x="279"/>
        <item x="338"/>
        <item x="11"/>
        <item x="330"/>
        <item x="394"/>
        <item x="292"/>
        <item x="373"/>
        <item x="164"/>
        <item x="430"/>
        <item x="41"/>
        <item x="5"/>
        <item x="170"/>
        <item x="103"/>
        <item x="320"/>
        <item x="115"/>
        <item x="78"/>
        <item x="62"/>
        <item x="351"/>
        <item x="166"/>
        <item x="345"/>
        <item x="31"/>
        <item x="13"/>
        <item x="153"/>
        <item x="415"/>
        <item x="416"/>
        <item x="417"/>
        <item x="283"/>
        <item x="307"/>
        <item x="442"/>
        <item x="428"/>
        <item x="171"/>
        <item x="91"/>
        <item x="336"/>
        <item x="121"/>
        <item x="147"/>
        <item x="249"/>
        <item x="368"/>
        <item x="363"/>
        <item x="441"/>
        <item x="108"/>
        <item x="199"/>
        <item x="367"/>
        <item x="316"/>
        <item x="122"/>
        <item x="376"/>
        <item x="377"/>
        <item x="321"/>
        <item x="120"/>
        <item x="9"/>
        <item x="208"/>
        <item x="284"/>
        <item x="290"/>
        <item x="302"/>
        <item x="212"/>
        <item x="139"/>
        <item x="343"/>
        <item x="369"/>
        <item x="200"/>
        <item x="89"/>
        <item x="87"/>
        <item x="282"/>
        <item x="81"/>
        <item x="311"/>
        <item x="390"/>
        <item x="414"/>
        <item x="187"/>
        <item x="116"/>
        <item x="36"/>
        <item x="159"/>
        <item x="32"/>
        <item x="337"/>
        <item x="305"/>
        <item x="6"/>
        <item x="176"/>
        <item x="209"/>
        <item x="60"/>
        <item x="61"/>
        <item x="142"/>
        <item x="251"/>
        <item x="404"/>
        <item x="80"/>
        <item x="281"/>
        <item x="92"/>
        <item x="133"/>
        <item x="149"/>
        <item x="217"/>
        <item x="335"/>
        <item x="132"/>
        <item x="43"/>
        <item x="273"/>
        <item x="289"/>
        <item x="303"/>
        <item x="44"/>
        <item x="268"/>
        <item x="263"/>
        <item x="264"/>
        <item x="261"/>
        <item x="399"/>
        <item x="352"/>
        <item x="262"/>
        <item x="356"/>
        <item x="360"/>
        <item x="370"/>
        <item x="371"/>
        <item x="374"/>
        <item x="385"/>
        <item x="387"/>
        <item x="400"/>
        <item x="402"/>
        <item x="380"/>
        <item x="304"/>
        <item x="96"/>
        <item x="97"/>
        <item x="235"/>
        <item x="100"/>
        <item x="101"/>
        <item x="102"/>
        <item x="300"/>
        <item x="355"/>
        <item x="79"/>
        <item x="130"/>
        <item x="323"/>
        <item x="154"/>
        <item x="186"/>
        <item x="232"/>
        <item x="233"/>
        <item x="236"/>
        <item x="237"/>
        <item x="239"/>
        <item x="278"/>
        <item x="20"/>
        <item x="26"/>
        <item x="57"/>
        <item x="114"/>
        <item x="112"/>
        <item x="65"/>
        <item x="71"/>
        <item x="68"/>
        <item x="19"/>
        <item x="22"/>
        <item x="23"/>
        <item x="24"/>
        <item x="21"/>
        <item x="25"/>
        <item x="27"/>
        <item x="333"/>
        <item x="88"/>
        <item x="135"/>
        <item x="138"/>
        <item x="342"/>
        <item x="225"/>
        <item x="340"/>
        <item x="422"/>
        <item x="63"/>
        <item x="93"/>
        <item x="85"/>
        <item x="349"/>
        <item x="372"/>
        <item x="252"/>
        <item x="295"/>
        <item x="319"/>
        <item x="33"/>
        <item x="437"/>
        <item x="293"/>
        <item x="449"/>
        <item x="4"/>
        <item x="255"/>
        <item x="346"/>
        <item x="324"/>
        <item x="64"/>
        <item x="47"/>
        <item x="207"/>
        <item x="240"/>
        <item x="412"/>
        <item x="188"/>
        <item x="244"/>
        <item x="37"/>
        <item x="453"/>
        <item x="184"/>
        <item x="317"/>
        <item x="318"/>
        <item x="309"/>
        <item x="158"/>
        <item x="160"/>
        <item x="45"/>
        <item x="348"/>
        <item x="49"/>
        <item x="35"/>
        <item x="392"/>
        <item x="423"/>
        <item x="326"/>
        <item x="7"/>
        <item x="228"/>
        <item x="151"/>
        <item x="197"/>
        <item x="163"/>
        <item x="344"/>
        <item x="350"/>
        <item x="347"/>
        <item x="272"/>
        <item x="204"/>
        <item x="339"/>
        <item x="269"/>
        <item x="177"/>
        <item x="451"/>
        <item x="165"/>
        <item x="296"/>
        <item x="327"/>
        <item x="77"/>
        <item x="223"/>
        <item x="334"/>
        <item x="172"/>
        <item x="211"/>
        <item x="196"/>
        <item x="59"/>
        <item x="146"/>
        <item x="238"/>
        <item x="331"/>
        <item x="194"/>
        <item x="308"/>
        <item x="288"/>
        <item x="277"/>
        <item x="226"/>
        <item x="125"/>
        <item x="229"/>
        <item x="230"/>
        <item x="127"/>
        <item x="109"/>
        <item x="106"/>
        <item x="67"/>
        <item x="161"/>
        <item x="435"/>
        <item x="213"/>
        <item x="107"/>
        <item x="105"/>
        <item x="90"/>
        <item x="162"/>
        <item x="72"/>
        <item x="66"/>
        <item x="198"/>
        <item x="341"/>
        <item x="82"/>
        <item x="76"/>
        <item x="117"/>
        <item x="332"/>
        <item x="329"/>
        <item x="386"/>
        <item x="58"/>
        <item x="353"/>
        <item x="75"/>
        <item x="227"/>
        <item x="2"/>
        <item x="357"/>
        <item x="155"/>
        <item x="424"/>
        <item x="444"/>
        <item x="241"/>
        <item x="104"/>
        <item x="361"/>
        <item x="310"/>
        <item x="403"/>
        <item x="10"/>
        <item x="396"/>
        <item x="143"/>
        <item x="145"/>
        <item x="436"/>
        <item x="169"/>
        <item x="73"/>
        <item x="111"/>
        <item x="113"/>
        <item x="118"/>
        <item x="8"/>
        <item x="287"/>
        <item x="205"/>
        <item x="141"/>
        <item x="391"/>
        <item x="137"/>
        <item x="152"/>
        <item x="131"/>
        <item x="443"/>
        <item x="383"/>
        <item x="70"/>
        <item x="69"/>
        <item x="195"/>
        <item x="253"/>
        <item x="167"/>
        <item x="123"/>
        <item x="257"/>
        <item x="246"/>
        <item x="426"/>
        <item x="328"/>
        <item x="298"/>
        <item x="301"/>
        <item x="219"/>
        <item x="245"/>
        <item x="216"/>
        <item x="180"/>
        <item x="179"/>
        <item x="431"/>
        <item x="405"/>
        <item x="119"/>
        <item x="432"/>
        <item x="110"/>
        <item x="190"/>
        <item x="86"/>
        <item x="206"/>
        <item x="276"/>
        <item x="256"/>
        <item x="214"/>
        <item x="378"/>
        <item x="274"/>
        <item x="384"/>
        <item x="28"/>
        <item x="42"/>
        <item x="51"/>
        <item x="297"/>
        <item x="286"/>
        <item x="406"/>
        <item x="359"/>
        <item x="395"/>
        <item x="381"/>
        <item x="12"/>
        <item x="365"/>
        <item x="48"/>
        <item x="265"/>
        <item x="242"/>
        <item x="248"/>
        <item x="83"/>
        <item x="201"/>
        <item x="312"/>
        <item x="358"/>
        <item x="401"/>
        <item x="144"/>
        <item x="189"/>
        <item x="191"/>
        <item x="84"/>
        <item x="364"/>
        <item x="40"/>
        <item x="29"/>
        <item x="53"/>
        <item x="299"/>
        <item x="294"/>
        <item h="1" x="455"/>
        <item h="1" x="182"/>
        <item h="1" x="445"/>
        <item h="1" x="156"/>
        <item h="1" x="14"/>
        <item h="1" x="15"/>
        <item h="1" x="16"/>
        <item h="1" x="17"/>
        <item h="1" x="18"/>
        <item h="1" m="1" x="456"/>
        <item h="1" x="270"/>
        <item h="1" x="407"/>
        <item h="1" m="1" x="457"/>
        <item h="1" x="157"/>
        <item h="1" x="222"/>
        <item h="1" x="258"/>
        <item h="1" x="202"/>
        <item h="1" x="446"/>
        <item h="1" m="1" x="458"/>
        <item h="1" x="203"/>
        <item h="1" x="325"/>
        <item h="1" x="408"/>
        <item h="1" m="1" x="459"/>
        <item h="1" x="259"/>
        <item h="1" x="271"/>
        <item h="1" x="313"/>
        <item h="1" x="314"/>
        <item h="1" x="315"/>
        <item h="1" x="410"/>
        <item h="1" x="411"/>
        <item h="1" x="193"/>
        <item h="1" x="260"/>
        <item h="1" x="409"/>
        <item t="default"/>
      </items>
    </pivotField>
    <pivotField showAll="0"/>
    <pivotField showAll="0"/>
  </pivotFields>
  <rowFields count="2">
    <field x="0"/>
    <field x="2"/>
  </rowFields>
  <rowItems count="105">
    <i>
      <x v="1"/>
    </i>
    <i r="1">
      <x v="3"/>
    </i>
    <i r="1">
      <x v="6"/>
    </i>
    <i r="1">
      <x v="9"/>
    </i>
    <i r="1">
      <x v="15"/>
    </i>
    <i r="1">
      <x v="19"/>
    </i>
    <i r="1">
      <x v="20"/>
    </i>
    <i r="1">
      <x v="28"/>
    </i>
    <i r="1">
      <x v="31"/>
    </i>
    <i r="1">
      <x v="32"/>
    </i>
    <i r="1">
      <x v="33"/>
    </i>
    <i r="1">
      <x v="34"/>
    </i>
    <i r="1">
      <x v="36"/>
    </i>
    <i r="1">
      <x v="38"/>
    </i>
    <i r="1">
      <x v="41"/>
    </i>
    <i r="1">
      <x v="47"/>
    </i>
    <i r="1">
      <x v="53"/>
    </i>
    <i r="1">
      <x v="58"/>
    </i>
    <i r="1">
      <x v="63"/>
    </i>
    <i r="1">
      <x v="64"/>
    </i>
    <i r="1">
      <x v="65"/>
    </i>
    <i r="1">
      <x v="67"/>
    </i>
    <i r="1">
      <x v="77"/>
    </i>
    <i r="1">
      <x v="78"/>
    </i>
    <i r="1">
      <x v="79"/>
    </i>
    <i r="1">
      <x v="81"/>
    </i>
    <i r="1">
      <x v="82"/>
    </i>
    <i r="1">
      <x v="88"/>
    </i>
    <i r="1">
      <x v="93"/>
    </i>
    <i r="1">
      <x v="98"/>
    </i>
    <i r="1">
      <x v="100"/>
    </i>
    <i r="1">
      <x v="107"/>
    </i>
    <i r="1">
      <x v="111"/>
    </i>
    <i r="1">
      <x v="112"/>
    </i>
    <i r="1">
      <x v="119"/>
    </i>
    <i r="1">
      <x v="123"/>
    </i>
    <i r="1">
      <x v="127"/>
    </i>
    <i r="1">
      <x v="128"/>
    </i>
    <i r="1">
      <x v="131"/>
    </i>
    <i r="1">
      <x v="137"/>
    </i>
    <i r="1">
      <x v="139"/>
    </i>
    <i r="1">
      <x v="158"/>
    </i>
    <i r="1">
      <x v="165"/>
    </i>
    <i r="1">
      <x v="166"/>
    </i>
    <i r="1">
      <x v="168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4"/>
    </i>
    <i r="1">
      <x v="205"/>
    </i>
    <i r="1">
      <x v="206"/>
    </i>
    <i r="1">
      <x v="207"/>
    </i>
    <i r="1">
      <x v="209"/>
    </i>
    <i r="1">
      <x v="210"/>
    </i>
    <i r="1">
      <x v="211"/>
    </i>
    <i r="1">
      <x v="212"/>
    </i>
    <i r="1">
      <x v="213"/>
    </i>
    <i r="1">
      <x v="215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7"/>
    </i>
    <i r="1">
      <x v="239"/>
    </i>
    <i r="1">
      <x v="240"/>
    </i>
    <i r="1">
      <x v="244"/>
    </i>
    <i r="1">
      <x v="245"/>
    </i>
    <i r="1">
      <x v="249"/>
    </i>
    <i r="1">
      <x v="253"/>
    </i>
    <i r="1">
      <x v="262"/>
    </i>
    <i r="1">
      <x v="264"/>
    </i>
    <i r="1">
      <x v="265"/>
    </i>
    <i r="1">
      <x v="266"/>
    </i>
    <i r="1">
      <x v="275"/>
    </i>
    <i r="1">
      <x v="288"/>
    </i>
    <i r="1">
      <x v="289"/>
    </i>
    <i r="1">
      <x v="292"/>
    </i>
    <i r="1">
      <x v="301"/>
    </i>
    <i r="1">
      <x v="302"/>
    </i>
    <i r="1">
      <x v="308"/>
    </i>
    <i r="1">
      <x v="330"/>
    </i>
    <i r="1">
      <x v="334"/>
    </i>
    <i r="1">
      <x v="338"/>
    </i>
    <i r="1">
      <x v="344"/>
    </i>
    <i r="1">
      <x v="349"/>
    </i>
    <i r="1">
      <x v="363"/>
    </i>
    <i r="1">
      <x v="375"/>
    </i>
    <i r="1">
      <x v="377"/>
    </i>
    <i r="1">
      <x v="381"/>
    </i>
    <i r="1">
      <x v="382"/>
    </i>
    <i r="1">
      <x v="385"/>
    </i>
    <i r="1">
      <x v="386"/>
    </i>
    <i r="1">
      <x v="400"/>
    </i>
    <i r="1">
      <x v="412"/>
    </i>
    <i r="1">
      <x v="420"/>
    </i>
    <i r="1">
      <x v="426"/>
    </i>
  </rowItems>
  <colItems count="1">
    <i/>
  </colItem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MY70"/>
  <sheetViews>
    <sheetView topLeftCell="LO1" zoomScale="75" zoomScaleNormal="75" workbookViewId="0">
      <pane ySplit="1" topLeftCell="A2" activePane="bottomLeft" state="frozen"/>
      <selection activeCell="AG20" sqref="AG20"/>
      <selection pane="bottomLeft" activeCell="MG67" sqref="MG67"/>
    </sheetView>
  </sheetViews>
  <sheetFormatPr defaultRowHeight="15" x14ac:dyDescent="0.25"/>
  <cols>
    <col min="1" max="1" width="27.28515625" style="21" customWidth="1"/>
    <col min="2" max="2" width="7.140625" style="21" bestFit="1" customWidth="1"/>
    <col min="3" max="3" width="3.7109375" style="21" bestFit="1" customWidth="1"/>
    <col min="4" max="4" width="27.28515625" style="21" customWidth="1"/>
    <col min="5" max="5" width="7.140625" style="21" bestFit="1" customWidth="1"/>
    <col min="6" max="6" width="3.7109375" style="21" bestFit="1" customWidth="1"/>
    <col min="7" max="7" width="5" style="21" customWidth="1"/>
    <col min="8" max="8" width="4.140625" style="21" customWidth="1"/>
    <col min="9" max="9" width="5.5703125" style="21" bestFit="1" customWidth="1"/>
    <col min="10" max="11" width="5.5703125" style="21" customWidth="1"/>
    <col min="12" max="13" width="5.5703125" style="21" hidden="1" customWidth="1"/>
    <col min="14" max="14" width="9.140625" style="21"/>
    <col min="15" max="15" width="27.28515625" style="55" bestFit="1" customWidth="1"/>
    <col min="16" max="16" width="7.140625" style="21" bestFit="1" customWidth="1"/>
    <col min="17" max="17" width="3.7109375" style="21" bestFit="1" customWidth="1"/>
    <col min="18" max="18" width="27.28515625" style="21" customWidth="1"/>
    <col min="19" max="19" width="7.140625" style="21" bestFit="1" customWidth="1"/>
    <col min="20" max="20" width="3.7109375" style="21" bestFit="1" customWidth="1"/>
    <col min="21" max="21" width="5" style="21" customWidth="1"/>
    <col min="22" max="22" width="4.140625" style="21" customWidth="1"/>
    <col min="23" max="23" width="5.5703125" style="21" bestFit="1" customWidth="1"/>
    <col min="24" max="25" width="5.5703125" style="21" customWidth="1"/>
    <col min="26" max="27" width="5.5703125" style="21" hidden="1" customWidth="1"/>
    <col min="28" max="28" width="9.140625" style="21"/>
    <col min="29" max="29" width="27.28515625" style="21" bestFit="1" customWidth="1"/>
    <col min="30" max="30" width="7.140625" style="21" bestFit="1" customWidth="1"/>
    <col min="31" max="31" width="3.7109375" style="21" bestFit="1" customWidth="1"/>
    <col min="32" max="32" width="27.28515625" style="21" customWidth="1"/>
    <col min="33" max="33" width="7.140625" style="21" bestFit="1" customWidth="1"/>
    <col min="34" max="34" width="3.7109375" style="21" bestFit="1" customWidth="1"/>
    <col min="35" max="35" width="5" style="21" customWidth="1"/>
    <col min="36" max="36" width="4.140625" style="21" customWidth="1"/>
    <col min="37" max="37" width="5.5703125" style="21" bestFit="1" customWidth="1"/>
    <col min="38" max="39" width="5.5703125" style="21" customWidth="1"/>
    <col min="40" max="41" width="5.5703125" style="21" hidden="1" customWidth="1"/>
    <col min="42" max="42" width="9.140625" style="21"/>
    <col min="43" max="43" width="27.28515625" style="21" bestFit="1" customWidth="1"/>
    <col min="44" max="44" width="7.140625" style="21" bestFit="1" customWidth="1"/>
    <col min="45" max="45" width="3.7109375" style="21" bestFit="1" customWidth="1"/>
    <col min="46" max="46" width="27.28515625" style="21" customWidth="1"/>
    <col min="47" max="47" width="7.140625" style="21" bestFit="1" customWidth="1"/>
    <col min="48" max="48" width="3.7109375" style="21" bestFit="1" customWidth="1"/>
    <col min="49" max="49" width="5" style="21" customWidth="1"/>
    <col min="50" max="50" width="4.140625" style="21" customWidth="1"/>
    <col min="51" max="51" width="5.5703125" style="21" bestFit="1" customWidth="1"/>
    <col min="52" max="53" width="5.5703125" style="21" customWidth="1"/>
    <col min="54" max="55" width="5.5703125" style="21" hidden="1" customWidth="1"/>
    <col min="56" max="56" width="9.140625" style="21"/>
    <col min="57" max="57" width="27.28515625" style="21" bestFit="1" customWidth="1"/>
    <col min="58" max="58" width="7.140625" style="21" bestFit="1" customWidth="1"/>
    <col min="59" max="59" width="3.7109375" style="21" bestFit="1" customWidth="1"/>
    <col min="60" max="60" width="27.28515625" style="21" customWidth="1"/>
    <col min="61" max="61" width="7.140625" style="21" bestFit="1" customWidth="1"/>
    <col min="62" max="62" width="3.7109375" style="21" bestFit="1" customWidth="1"/>
    <col min="63" max="63" width="5" style="21" customWidth="1"/>
    <col min="64" max="64" width="4.140625" style="21" customWidth="1"/>
    <col min="65" max="65" width="5.5703125" style="21" bestFit="1" customWidth="1"/>
    <col min="66" max="67" width="5.5703125" style="21" customWidth="1"/>
    <col min="68" max="69" width="5.5703125" style="21" hidden="1" customWidth="1"/>
    <col min="70" max="70" width="9.140625" style="21"/>
    <col min="71" max="71" width="27.28515625" style="21" bestFit="1" customWidth="1"/>
    <col min="72" max="72" width="7.140625" style="21" bestFit="1" customWidth="1"/>
    <col min="73" max="73" width="3.7109375" style="21" bestFit="1" customWidth="1"/>
    <col min="74" max="74" width="27.28515625" style="21" customWidth="1"/>
    <col min="75" max="75" width="7.140625" style="21" bestFit="1" customWidth="1"/>
    <col min="76" max="76" width="3.7109375" style="21" bestFit="1" customWidth="1"/>
    <col min="77" max="77" width="5" style="21" customWidth="1"/>
    <col min="78" max="78" width="4.140625" style="21" customWidth="1"/>
    <col min="79" max="79" width="5.5703125" style="21" bestFit="1" customWidth="1"/>
    <col min="80" max="81" width="5.5703125" style="21" customWidth="1"/>
    <col min="82" max="83" width="5.5703125" style="21" hidden="1" customWidth="1"/>
    <col min="84" max="84" width="9.140625" style="21" customWidth="1"/>
    <col min="85" max="85" width="27.28515625" style="21" customWidth="1"/>
    <col min="86" max="86" width="7.140625" style="21" customWidth="1"/>
    <col min="87" max="87" width="3.7109375" style="21" customWidth="1"/>
    <col min="88" max="88" width="27.28515625" style="21" customWidth="1"/>
    <col min="89" max="89" width="7.140625" style="21" customWidth="1"/>
    <col min="90" max="90" width="3.7109375" style="21" customWidth="1"/>
    <col min="91" max="91" width="5" style="21" customWidth="1"/>
    <col min="92" max="92" width="4.140625" style="21" customWidth="1"/>
    <col min="93" max="95" width="5.5703125" style="21" customWidth="1"/>
    <col min="96" max="97" width="2.28515625" style="21" hidden="1" customWidth="1"/>
    <col min="98" max="98" width="9.140625" style="21"/>
    <col min="99" max="99" width="27.28515625" style="21" bestFit="1" customWidth="1"/>
    <col min="100" max="100" width="7.140625" style="21" bestFit="1" customWidth="1"/>
    <col min="101" max="101" width="3.7109375" style="21" bestFit="1" customWidth="1"/>
    <col min="102" max="102" width="27.28515625" style="21" customWidth="1"/>
    <col min="103" max="103" width="7.140625" style="21" bestFit="1" customWidth="1"/>
    <col min="104" max="104" width="3.7109375" style="21" bestFit="1" customWidth="1"/>
    <col min="105" max="105" width="5" style="21" customWidth="1"/>
    <col min="106" max="106" width="4.140625" style="21" customWidth="1"/>
    <col min="107" max="107" width="5.5703125" style="21" bestFit="1" customWidth="1"/>
    <col min="108" max="109" width="5.5703125" style="21" customWidth="1"/>
    <col min="110" max="111" width="5.5703125" style="21" hidden="1" customWidth="1"/>
    <col min="112" max="112" width="9.140625" style="21"/>
    <col min="113" max="113" width="27.28515625" style="21" bestFit="1" customWidth="1"/>
    <col min="114" max="114" width="7.140625" style="21" bestFit="1" customWidth="1"/>
    <col min="115" max="115" width="3.7109375" style="21" bestFit="1" customWidth="1"/>
    <col min="116" max="116" width="27.28515625" style="21" customWidth="1"/>
    <col min="117" max="117" width="7.140625" style="21" bestFit="1" customWidth="1"/>
    <col min="118" max="118" width="3.7109375" style="21" bestFit="1" customWidth="1"/>
    <col min="119" max="119" width="5" style="21" customWidth="1"/>
    <col min="120" max="120" width="4.140625" style="21" customWidth="1"/>
    <col min="121" max="121" width="5.5703125" style="21" bestFit="1" customWidth="1"/>
    <col min="122" max="123" width="5.5703125" style="21" customWidth="1"/>
    <col min="124" max="125" width="5.5703125" style="21" hidden="1" customWidth="1"/>
    <col min="126" max="126" width="9.140625" style="21"/>
    <col min="127" max="127" width="27.28515625" style="21" bestFit="1" customWidth="1"/>
    <col min="128" max="128" width="7.140625" style="21" bestFit="1" customWidth="1"/>
    <col min="129" max="129" width="3.7109375" style="21" bestFit="1" customWidth="1"/>
    <col min="130" max="130" width="27.28515625" style="21" customWidth="1"/>
    <col min="131" max="131" width="7.140625" style="21" bestFit="1" customWidth="1"/>
    <col min="132" max="132" width="3.7109375" style="21" bestFit="1" customWidth="1"/>
    <col min="133" max="133" width="5" style="21" customWidth="1"/>
    <col min="134" max="134" width="4.140625" style="21" customWidth="1"/>
    <col min="135" max="135" width="5.5703125" style="21" bestFit="1" customWidth="1"/>
    <col min="136" max="137" width="5.5703125" style="21" customWidth="1"/>
    <col min="138" max="139" width="5.5703125" style="21" hidden="1" customWidth="1"/>
    <col min="140" max="140" width="9.140625" style="21"/>
    <col min="141" max="141" width="27.28515625" style="55" bestFit="1" customWidth="1"/>
    <col min="142" max="142" width="7.140625" style="21" bestFit="1" customWidth="1"/>
    <col min="143" max="143" width="3.7109375" style="21" bestFit="1" customWidth="1"/>
    <col min="144" max="144" width="27.28515625" style="21" customWidth="1"/>
    <col min="145" max="145" width="7.140625" style="21" bestFit="1" customWidth="1"/>
    <col min="146" max="146" width="3.7109375" style="21" bestFit="1" customWidth="1"/>
    <col min="147" max="147" width="5" style="21" customWidth="1"/>
    <col min="148" max="148" width="4.140625" style="21" customWidth="1"/>
    <col min="149" max="149" width="5.5703125" style="21" bestFit="1" customWidth="1"/>
    <col min="150" max="151" width="5.5703125" style="21" customWidth="1"/>
    <col min="152" max="153" width="5.5703125" style="21" hidden="1" customWidth="1"/>
    <col min="154" max="154" width="9.140625" style="21"/>
    <col min="155" max="155" width="27.28515625" style="21" bestFit="1" customWidth="1"/>
    <col min="156" max="156" width="7.140625" style="21" bestFit="1" customWidth="1"/>
    <col min="157" max="157" width="3.7109375" style="21" bestFit="1" customWidth="1"/>
    <col min="158" max="158" width="27.28515625" style="21" customWidth="1"/>
    <col min="159" max="159" width="7.140625" style="21" bestFit="1" customWidth="1"/>
    <col min="160" max="160" width="3.7109375" style="21" bestFit="1" customWidth="1"/>
    <col min="161" max="161" width="5" style="21" customWidth="1"/>
    <col min="162" max="162" width="4.140625" style="21" customWidth="1"/>
    <col min="163" max="163" width="5.5703125" style="21" bestFit="1" customWidth="1"/>
    <col min="164" max="165" width="5.5703125" style="21" customWidth="1"/>
    <col min="166" max="167" width="5.5703125" style="21" hidden="1" customWidth="1"/>
    <col min="168" max="168" width="9.140625" style="21"/>
    <col min="169" max="169" width="27.28515625" style="21" bestFit="1" customWidth="1"/>
    <col min="170" max="170" width="7.140625" style="21" bestFit="1" customWidth="1"/>
    <col min="171" max="171" width="3.7109375" style="21" bestFit="1" customWidth="1"/>
    <col min="172" max="172" width="27.28515625" style="21" customWidth="1"/>
    <col min="173" max="173" width="7.140625" style="21" bestFit="1" customWidth="1"/>
    <col min="174" max="174" width="3.7109375" style="21" bestFit="1" customWidth="1"/>
    <col min="175" max="175" width="5" style="21" customWidth="1"/>
    <col min="176" max="176" width="4.140625" style="21" customWidth="1"/>
    <col min="177" max="177" width="5.5703125" style="21" bestFit="1" customWidth="1"/>
    <col min="178" max="179" width="5.5703125" style="21" customWidth="1"/>
    <col min="180" max="181" width="5.5703125" style="21" hidden="1" customWidth="1"/>
    <col min="182" max="182" width="9.140625" style="21"/>
    <col min="183" max="183" width="27.28515625" style="21" bestFit="1" customWidth="1"/>
    <col min="184" max="184" width="7.140625" style="21" bestFit="1" customWidth="1"/>
    <col min="185" max="185" width="3.7109375" style="21" bestFit="1" customWidth="1"/>
    <col min="186" max="186" width="27.28515625" style="21" customWidth="1"/>
    <col min="187" max="187" width="7.140625" style="21" bestFit="1" customWidth="1"/>
    <col min="188" max="188" width="3.7109375" style="21" bestFit="1" customWidth="1"/>
    <col min="189" max="189" width="5" style="21" customWidth="1"/>
    <col min="190" max="190" width="4.140625" style="21" customWidth="1"/>
    <col min="191" max="191" width="5.5703125" style="21" bestFit="1" customWidth="1"/>
    <col min="192" max="193" width="5.5703125" style="21" customWidth="1"/>
    <col min="194" max="195" width="5.5703125" style="21" hidden="1" customWidth="1"/>
    <col min="196" max="196" width="9.140625" style="21"/>
    <col min="197" max="197" width="27.28515625" style="21" bestFit="1" customWidth="1"/>
    <col min="198" max="198" width="7.140625" style="21" bestFit="1" customWidth="1"/>
    <col min="199" max="199" width="3.7109375" style="21" bestFit="1" customWidth="1"/>
    <col min="200" max="200" width="27.28515625" style="21" customWidth="1"/>
    <col min="201" max="201" width="7.140625" style="21" bestFit="1" customWidth="1"/>
    <col min="202" max="202" width="3.7109375" style="21" bestFit="1" customWidth="1"/>
    <col min="203" max="203" width="5" style="21" customWidth="1"/>
    <col min="204" max="204" width="4.140625" style="21" customWidth="1"/>
    <col min="205" max="205" width="5.5703125" style="21" bestFit="1" customWidth="1"/>
    <col min="206" max="207" width="5.5703125" style="21" customWidth="1"/>
    <col min="208" max="209" width="5.5703125" style="21" hidden="1" customWidth="1"/>
    <col min="210" max="210" width="9.140625" style="21"/>
    <col min="211" max="211" width="27.28515625" style="55" bestFit="1" customWidth="1"/>
    <col min="212" max="212" width="7.140625" style="21" bestFit="1" customWidth="1"/>
    <col min="213" max="213" width="3.7109375" style="21" bestFit="1" customWidth="1"/>
    <col min="214" max="214" width="27.28515625" style="55" customWidth="1"/>
    <col min="215" max="215" width="7.140625" style="21" bestFit="1" customWidth="1"/>
    <col min="216" max="216" width="3.7109375" style="21" bestFit="1" customWidth="1"/>
    <col min="217" max="217" width="5" style="21" customWidth="1"/>
    <col min="218" max="218" width="4.140625" style="21" customWidth="1"/>
    <col min="219" max="219" width="5.5703125" style="21" bestFit="1" customWidth="1"/>
    <col min="220" max="221" width="5.5703125" style="21" customWidth="1"/>
    <col min="222" max="223" width="5.5703125" style="21" hidden="1" customWidth="1"/>
    <col min="224" max="224" width="9.140625" style="21"/>
    <col min="225" max="225" width="27.28515625" style="21" bestFit="1" customWidth="1"/>
    <col min="226" max="226" width="7.140625" style="21" bestFit="1" customWidth="1"/>
    <col min="227" max="227" width="3.7109375" style="21" bestFit="1" customWidth="1"/>
    <col min="228" max="228" width="27.28515625" style="21" customWidth="1"/>
    <col min="229" max="229" width="7.140625" style="21" bestFit="1" customWidth="1"/>
    <col min="230" max="230" width="3.7109375" style="21" bestFit="1" customWidth="1"/>
    <col min="231" max="231" width="5" style="21" customWidth="1"/>
    <col min="232" max="232" width="4.140625" style="21" customWidth="1"/>
    <col min="233" max="233" width="5.5703125" style="21" bestFit="1" customWidth="1"/>
    <col min="234" max="235" width="5.5703125" style="21" customWidth="1"/>
    <col min="236" max="237" width="5.5703125" style="21" hidden="1" customWidth="1"/>
    <col min="238" max="238" width="9.140625" style="21"/>
    <col min="239" max="239" width="27.28515625" style="21" bestFit="1" customWidth="1"/>
    <col min="240" max="240" width="7.140625" style="21" bestFit="1" customWidth="1"/>
    <col min="241" max="241" width="3.7109375" style="21" bestFit="1" customWidth="1"/>
    <col min="242" max="242" width="27.28515625" style="21" customWidth="1"/>
    <col min="243" max="243" width="7.140625" style="21" bestFit="1" customWidth="1"/>
    <col min="244" max="244" width="3.7109375" style="21" bestFit="1" customWidth="1"/>
    <col min="245" max="245" width="5" style="21" customWidth="1"/>
    <col min="246" max="246" width="4.140625" style="21" customWidth="1"/>
    <col min="247" max="247" width="5.5703125" style="21" bestFit="1" customWidth="1"/>
    <col min="248" max="249" width="5.5703125" style="21" customWidth="1"/>
    <col min="250" max="251" width="5.5703125" style="21" hidden="1" customWidth="1"/>
    <col min="252" max="252" width="9.140625" style="21"/>
    <col min="253" max="253" width="27.28515625" style="21" bestFit="1" customWidth="1"/>
    <col min="254" max="254" width="7.140625" style="21" bestFit="1" customWidth="1"/>
    <col min="255" max="255" width="3.7109375" style="21" bestFit="1" customWidth="1"/>
    <col min="256" max="256" width="27.28515625" style="21" customWidth="1"/>
    <col min="257" max="257" width="7.140625" style="21" bestFit="1" customWidth="1"/>
    <col min="258" max="258" width="3.7109375" style="21" bestFit="1" customWidth="1"/>
    <col min="259" max="259" width="5" style="21" customWidth="1"/>
    <col min="260" max="260" width="4.140625" style="21" customWidth="1"/>
    <col min="261" max="261" width="5.5703125" style="21" bestFit="1" customWidth="1"/>
    <col min="262" max="263" width="5.5703125" style="21" customWidth="1"/>
    <col min="264" max="265" width="5.5703125" style="21" hidden="1" customWidth="1"/>
    <col min="266" max="266" width="9.140625" style="21" customWidth="1"/>
    <col min="267" max="267" width="27.28515625" style="21" customWidth="1"/>
    <col min="268" max="268" width="7.140625" style="21" customWidth="1"/>
    <col min="269" max="269" width="3.7109375" style="21" customWidth="1"/>
    <col min="270" max="270" width="27.28515625" style="21" customWidth="1"/>
    <col min="271" max="271" width="7.140625" style="21" customWidth="1"/>
    <col min="272" max="272" width="3.7109375" style="21" customWidth="1"/>
    <col min="273" max="273" width="5" style="21" customWidth="1"/>
    <col min="274" max="274" width="4.140625" style="21" customWidth="1"/>
    <col min="275" max="277" width="5.5703125" style="21" customWidth="1"/>
    <col min="278" max="279" width="5.5703125" style="21" hidden="1" customWidth="1"/>
    <col min="280" max="280" width="9.140625" style="21"/>
    <col min="281" max="281" width="27.28515625" style="21" bestFit="1" customWidth="1"/>
    <col min="282" max="282" width="7.140625" style="21" bestFit="1" customWidth="1"/>
    <col min="283" max="283" width="3.7109375" style="21" bestFit="1" customWidth="1"/>
    <col min="284" max="284" width="27.28515625" style="21" customWidth="1"/>
    <col min="285" max="285" width="7.140625" style="21" bestFit="1" customWidth="1"/>
    <col min="286" max="286" width="3.7109375" style="21" bestFit="1" customWidth="1"/>
    <col min="287" max="287" width="5" style="21" customWidth="1"/>
    <col min="288" max="288" width="4.140625" style="21" customWidth="1"/>
    <col min="289" max="289" width="5.5703125" style="21" bestFit="1" customWidth="1"/>
    <col min="290" max="291" width="5.5703125" style="21" customWidth="1"/>
    <col min="292" max="293" width="5.5703125" style="21" hidden="1" customWidth="1"/>
    <col min="294" max="294" width="9.140625" style="21"/>
    <col min="295" max="295" width="27.42578125" style="55" customWidth="1"/>
    <col min="296" max="296" width="7.140625" style="21" bestFit="1" customWidth="1"/>
    <col min="297" max="297" width="3.7109375" style="21" bestFit="1" customWidth="1"/>
    <col min="298" max="298" width="27.28515625" style="55" customWidth="1"/>
    <col min="299" max="299" width="7.140625" style="21" bestFit="1" customWidth="1"/>
    <col min="300" max="300" width="3.7109375" style="21" bestFit="1" customWidth="1"/>
    <col min="301" max="301" width="5" style="21" customWidth="1"/>
    <col min="302" max="302" width="4.140625" style="21" customWidth="1"/>
    <col min="303" max="303" width="5.5703125" style="21" bestFit="1" customWidth="1"/>
    <col min="304" max="305" width="5.5703125" style="21" customWidth="1"/>
    <col min="306" max="307" width="5.5703125" style="21" hidden="1" customWidth="1"/>
    <col min="308" max="308" width="9.140625" style="21"/>
    <col min="309" max="309" width="27.42578125" style="21" customWidth="1"/>
    <col min="310" max="310" width="7.140625" style="21" bestFit="1" customWidth="1"/>
    <col min="311" max="311" width="3.7109375" style="21" bestFit="1" customWidth="1"/>
    <col min="312" max="312" width="27.28515625" style="21" customWidth="1"/>
    <col min="313" max="313" width="7.140625" style="21" bestFit="1" customWidth="1"/>
    <col min="314" max="314" width="3.7109375" style="21" bestFit="1" customWidth="1"/>
    <col min="315" max="315" width="5" style="21" customWidth="1"/>
    <col min="316" max="316" width="4.140625" style="21" customWidth="1"/>
    <col min="317" max="317" width="5.5703125" style="21" bestFit="1" customWidth="1"/>
    <col min="318" max="319" width="5.5703125" style="21" customWidth="1"/>
    <col min="320" max="321" width="5.5703125" style="21" hidden="1" customWidth="1"/>
    <col min="322" max="322" width="9.140625" style="21"/>
    <col min="323" max="323" width="27.42578125" style="21" customWidth="1"/>
    <col min="324" max="324" width="7.140625" style="21" bestFit="1" customWidth="1"/>
    <col min="325" max="325" width="3.7109375" style="21" bestFit="1" customWidth="1"/>
    <col min="326" max="326" width="27.28515625" style="21" customWidth="1"/>
    <col min="327" max="327" width="7.140625" style="21" bestFit="1" customWidth="1"/>
    <col min="328" max="328" width="3.7109375" style="21" bestFit="1" customWidth="1"/>
    <col min="329" max="329" width="5" style="21" customWidth="1"/>
    <col min="330" max="330" width="4.140625" style="21" customWidth="1"/>
    <col min="331" max="331" width="5.5703125" style="21" bestFit="1" customWidth="1"/>
    <col min="332" max="333" width="5.5703125" style="21" customWidth="1"/>
    <col min="334" max="335" width="5.5703125" style="21" hidden="1" customWidth="1"/>
    <col min="336" max="336" width="9.140625" style="21"/>
    <col min="337" max="337" width="27.42578125" style="21" customWidth="1"/>
    <col min="338" max="338" width="7.140625" style="21" bestFit="1" customWidth="1"/>
    <col min="339" max="339" width="3.7109375" style="21" bestFit="1" customWidth="1"/>
    <col min="340" max="340" width="27.28515625" style="21" customWidth="1"/>
    <col min="341" max="341" width="7.140625" style="21" bestFit="1" customWidth="1"/>
    <col min="342" max="342" width="3.7109375" style="21" bestFit="1" customWidth="1"/>
    <col min="343" max="343" width="5" style="21" customWidth="1"/>
    <col min="344" max="344" width="4.140625" style="21" customWidth="1"/>
    <col min="345" max="345" width="5.5703125" style="21" bestFit="1" customWidth="1"/>
    <col min="346" max="347" width="5.5703125" style="21" customWidth="1"/>
    <col min="348" max="349" width="5.5703125" style="21" hidden="1" customWidth="1"/>
    <col min="350" max="350" width="9.140625" style="21"/>
    <col min="351" max="351" width="27.42578125" style="21" customWidth="1"/>
    <col min="352" max="352" width="7.140625" style="21" bestFit="1" customWidth="1"/>
    <col min="353" max="353" width="3.7109375" style="21" bestFit="1" customWidth="1"/>
    <col min="354" max="354" width="27.28515625" style="21" customWidth="1"/>
    <col min="355" max="355" width="7.140625" style="21" bestFit="1" customWidth="1"/>
    <col min="356" max="356" width="3.7109375" style="21" bestFit="1" customWidth="1"/>
    <col min="357" max="357" width="5" style="21" customWidth="1"/>
    <col min="358" max="358" width="4.140625" style="21" customWidth="1"/>
    <col min="359" max="359" width="5.5703125" style="21" bestFit="1" customWidth="1"/>
    <col min="360" max="361" width="5.5703125" style="21" customWidth="1"/>
    <col min="362" max="363" width="5.5703125" style="21" hidden="1" customWidth="1"/>
    <col min="364" max="16384" width="9.140625" style="21"/>
  </cols>
  <sheetData>
    <row r="1" spans="1:363" ht="15.75" thickBot="1" x14ac:dyDescent="0.3">
      <c r="A1" s="133" t="s">
        <v>7</v>
      </c>
      <c r="B1" s="134"/>
      <c r="C1" s="134"/>
      <c r="D1" s="134"/>
      <c r="E1" s="134"/>
      <c r="F1" s="134"/>
      <c r="G1" s="134"/>
      <c r="H1" s="134"/>
      <c r="I1" s="134"/>
      <c r="J1" s="134"/>
      <c r="K1" s="135"/>
      <c r="L1" s="44"/>
      <c r="M1" s="44"/>
      <c r="N1" s="56"/>
      <c r="O1" s="133" t="s">
        <v>8</v>
      </c>
      <c r="P1" s="134"/>
      <c r="Q1" s="134"/>
      <c r="R1" s="134"/>
      <c r="S1" s="134"/>
      <c r="T1" s="134"/>
      <c r="U1" s="134"/>
      <c r="V1" s="134"/>
      <c r="W1" s="134"/>
      <c r="X1" s="134"/>
      <c r="Y1" s="135"/>
      <c r="Z1" s="44"/>
      <c r="AA1" s="44"/>
      <c r="AB1" s="56"/>
      <c r="AC1" s="133" t="s">
        <v>9</v>
      </c>
      <c r="AD1" s="134"/>
      <c r="AE1" s="134"/>
      <c r="AF1" s="134"/>
      <c r="AG1" s="134"/>
      <c r="AH1" s="134"/>
      <c r="AI1" s="134"/>
      <c r="AJ1" s="134"/>
      <c r="AK1" s="134"/>
      <c r="AL1" s="134"/>
      <c r="AM1" s="135"/>
      <c r="AN1" s="44"/>
      <c r="AO1" s="44"/>
      <c r="AP1" s="56"/>
      <c r="AQ1" s="133" t="s">
        <v>10</v>
      </c>
      <c r="AR1" s="134"/>
      <c r="AS1" s="134"/>
      <c r="AT1" s="134"/>
      <c r="AU1" s="134"/>
      <c r="AV1" s="134"/>
      <c r="AW1" s="134"/>
      <c r="AX1" s="134"/>
      <c r="AY1" s="134"/>
      <c r="AZ1" s="134"/>
      <c r="BA1" s="135"/>
      <c r="BB1" s="44"/>
      <c r="BC1" s="44"/>
      <c r="BD1" s="56"/>
      <c r="BE1" s="133" t="s">
        <v>11</v>
      </c>
      <c r="BF1" s="134"/>
      <c r="BG1" s="134"/>
      <c r="BH1" s="134"/>
      <c r="BI1" s="134"/>
      <c r="BJ1" s="134"/>
      <c r="BK1" s="134"/>
      <c r="BL1" s="134"/>
      <c r="BM1" s="134"/>
      <c r="BN1" s="134"/>
      <c r="BO1" s="135"/>
      <c r="BP1" s="44"/>
      <c r="BQ1" s="44"/>
      <c r="BR1" s="56"/>
      <c r="BS1" s="133" t="s">
        <v>12</v>
      </c>
      <c r="BT1" s="134"/>
      <c r="BU1" s="134"/>
      <c r="BV1" s="134"/>
      <c r="BW1" s="134"/>
      <c r="BX1" s="134"/>
      <c r="BY1" s="134"/>
      <c r="BZ1" s="134"/>
      <c r="CA1" s="134"/>
      <c r="CB1" s="134"/>
      <c r="CC1" s="135"/>
      <c r="CD1" s="44"/>
      <c r="CE1" s="44"/>
      <c r="CF1" s="56"/>
      <c r="CG1" s="133" t="s">
        <v>13</v>
      </c>
      <c r="CH1" s="134"/>
      <c r="CI1" s="134"/>
      <c r="CJ1" s="134"/>
      <c r="CK1" s="134"/>
      <c r="CL1" s="134"/>
      <c r="CM1" s="134"/>
      <c r="CN1" s="134"/>
      <c r="CO1" s="134"/>
      <c r="CP1" s="134"/>
      <c r="CQ1" s="135"/>
      <c r="CR1" s="44"/>
      <c r="CS1" s="44"/>
      <c r="CT1" s="56"/>
      <c r="CU1" s="133" t="s">
        <v>14</v>
      </c>
      <c r="CV1" s="134"/>
      <c r="CW1" s="134"/>
      <c r="CX1" s="134"/>
      <c r="CY1" s="134"/>
      <c r="CZ1" s="134"/>
      <c r="DA1" s="134"/>
      <c r="DB1" s="134"/>
      <c r="DC1" s="134"/>
      <c r="DD1" s="134"/>
      <c r="DE1" s="135"/>
      <c r="DF1" s="44"/>
      <c r="DG1" s="44"/>
      <c r="DH1" s="56"/>
      <c r="DI1" s="133" t="s">
        <v>15</v>
      </c>
      <c r="DJ1" s="134"/>
      <c r="DK1" s="134"/>
      <c r="DL1" s="134"/>
      <c r="DM1" s="134"/>
      <c r="DN1" s="134"/>
      <c r="DO1" s="134"/>
      <c r="DP1" s="134"/>
      <c r="DQ1" s="134"/>
      <c r="DR1" s="134"/>
      <c r="DS1" s="135"/>
      <c r="DT1" s="44"/>
      <c r="DU1" s="44"/>
      <c r="DV1" s="56"/>
      <c r="DW1" s="133" t="s">
        <v>16</v>
      </c>
      <c r="DX1" s="134"/>
      <c r="DY1" s="134"/>
      <c r="DZ1" s="134"/>
      <c r="EA1" s="134"/>
      <c r="EB1" s="134"/>
      <c r="EC1" s="134"/>
      <c r="ED1" s="134"/>
      <c r="EE1" s="134"/>
      <c r="EF1" s="134"/>
      <c r="EG1" s="135"/>
      <c r="EH1" s="44"/>
      <c r="EI1" s="44"/>
      <c r="EJ1" s="56"/>
      <c r="EK1" s="133" t="s">
        <v>17</v>
      </c>
      <c r="EL1" s="134"/>
      <c r="EM1" s="134"/>
      <c r="EN1" s="134"/>
      <c r="EO1" s="134"/>
      <c r="EP1" s="134"/>
      <c r="EQ1" s="134"/>
      <c r="ER1" s="134"/>
      <c r="ES1" s="134"/>
      <c r="ET1" s="134"/>
      <c r="EU1" s="135"/>
      <c r="EV1" s="44"/>
      <c r="EW1" s="44"/>
      <c r="EX1" s="56"/>
      <c r="EY1" s="133" t="s">
        <v>18</v>
      </c>
      <c r="EZ1" s="134"/>
      <c r="FA1" s="134"/>
      <c r="FB1" s="134"/>
      <c r="FC1" s="134"/>
      <c r="FD1" s="134"/>
      <c r="FE1" s="134"/>
      <c r="FF1" s="134"/>
      <c r="FG1" s="134"/>
      <c r="FH1" s="134"/>
      <c r="FI1" s="135"/>
      <c r="FJ1" s="44"/>
      <c r="FK1" s="44"/>
      <c r="FL1" s="56"/>
      <c r="FM1" s="133" t="s">
        <v>19</v>
      </c>
      <c r="FN1" s="134"/>
      <c r="FO1" s="134"/>
      <c r="FP1" s="134"/>
      <c r="FQ1" s="134"/>
      <c r="FR1" s="134"/>
      <c r="FS1" s="134"/>
      <c r="FT1" s="134"/>
      <c r="FU1" s="134"/>
      <c r="FV1" s="134"/>
      <c r="FW1" s="135"/>
      <c r="FX1" s="44"/>
      <c r="FY1" s="44"/>
      <c r="FZ1" s="56"/>
      <c r="GA1" s="133" t="s">
        <v>20</v>
      </c>
      <c r="GB1" s="134"/>
      <c r="GC1" s="134"/>
      <c r="GD1" s="134"/>
      <c r="GE1" s="134"/>
      <c r="GF1" s="134"/>
      <c r="GG1" s="134"/>
      <c r="GH1" s="134"/>
      <c r="GI1" s="134"/>
      <c r="GJ1" s="134"/>
      <c r="GK1" s="135"/>
      <c r="GL1" s="44"/>
      <c r="GM1" s="44"/>
      <c r="GN1" s="56"/>
      <c r="GO1" s="133" t="s">
        <v>21</v>
      </c>
      <c r="GP1" s="134"/>
      <c r="GQ1" s="134"/>
      <c r="GR1" s="134"/>
      <c r="GS1" s="134"/>
      <c r="GT1" s="134"/>
      <c r="GU1" s="134"/>
      <c r="GV1" s="134"/>
      <c r="GW1" s="134"/>
      <c r="GX1" s="134"/>
      <c r="GY1" s="135"/>
      <c r="GZ1" s="44"/>
      <c r="HA1" s="44"/>
      <c r="HB1" s="56"/>
      <c r="HC1" s="133" t="s">
        <v>22</v>
      </c>
      <c r="HD1" s="134"/>
      <c r="HE1" s="134"/>
      <c r="HF1" s="134"/>
      <c r="HG1" s="134"/>
      <c r="HH1" s="134"/>
      <c r="HI1" s="134"/>
      <c r="HJ1" s="134"/>
      <c r="HK1" s="134"/>
      <c r="HL1" s="134"/>
      <c r="HM1" s="135"/>
      <c r="HN1" s="44"/>
      <c r="HO1" s="44"/>
      <c r="HP1" s="56"/>
      <c r="HQ1" s="133" t="s">
        <v>23</v>
      </c>
      <c r="HR1" s="134"/>
      <c r="HS1" s="134"/>
      <c r="HT1" s="134"/>
      <c r="HU1" s="134"/>
      <c r="HV1" s="134"/>
      <c r="HW1" s="134"/>
      <c r="HX1" s="134"/>
      <c r="HY1" s="134"/>
      <c r="HZ1" s="134"/>
      <c r="IA1" s="135"/>
      <c r="IB1" s="44"/>
      <c r="IC1" s="44"/>
      <c r="ID1" s="56"/>
      <c r="IE1" s="133" t="s">
        <v>24</v>
      </c>
      <c r="IF1" s="134"/>
      <c r="IG1" s="134"/>
      <c r="IH1" s="134"/>
      <c r="II1" s="134"/>
      <c r="IJ1" s="134"/>
      <c r="IK1" s="134"/>
      <c r="IL1" s="134"/>
      <c r="IM1" s="134"/>
      <c r="IN1" s="134"/>
      <c r="IO1" s="135"/>
      <c r="IP1" s="44"/>
      <c r="IQ1" s="44"/>
      <c r="IR1" s="56"/>
      <c r="IS1" s="133" t="s">
        <v>25</v>
      </c>
      <c r="IT1" s="134"/>
      <c r="IU1" s="134"/>
      <c r="IV1" s="134"/>
      <c r="IW1" s="134"/>
      <c r="IX1" s="134"/>
      <c r="IY1" s="134"/>
      <c r="IZ1" s="134"/>
      <c r="JA1" s="134"/>
      <c r="JB1" s="134"/>
      <c r="JC1" s="135"/>
      <c r="JD1" s="44"/>
      <c r="JE1" s="44"/>
      <c r="JF1" s="56"/>
      <c r="JG1" s="133" t="s">
        <v>26</v>
      </c>
      <c r="JH1" s="134"/>
      <c r="JI1" s="134"/>
      <c r="JJ1" s="134"/>
      <c r="JK1" s="134"/>
      <c r="JL1" s="134"/>
      <c r="JM1" s="134"/>
      <c r="JN1" s="134"/>
      <c r="JO1" s="134"/>
      <c r="JP1" s="134"/>
      <c r="JQ1" s="135"/>
      <c r="JR1" s="44"/>
      <c r="JS1" s="44"/>
      <c r="JT1" s="56"/>
      <c r="JU1" s="133" t="s">
        <v>27</v>
      </c>
      <c r="JV1" s="134"/>
      <c r="JW1" s="134"/>
      <c r="JX1" s="134"/>
      <c r="JY1" s="134"/>
      <c r="JZ1" s="134"/>
      <c r="KA1" s="134"/>
      <c r="KB1" s="134"/>
      <c r="KC1" s="134"/>
      <c r="KD1" s="134"/>
      <c r="KE1" s="135"/>
      <c r="KF1" s="44"/>
      <c r="KG1" s="44"/>
      <c r="KH1" s="56"/>
      <c r="KI1" s="133" t="s">
        <v>28</v>
      </c>
      <c r="KJ1" s="134"/>
      <c r="KK1" s="134"/>
      <c r="KL1" s="134"/>
      <c r="KM1" s="134"/>
      <c r="KN1" s="134"/>
      <c r="KO1" s="134"/>
      <c r="KP1" s="134"/>
      <c r="KQ1" s="134"/>
      <c r="KR1" s="134"/>
      <c r="KS1" s="135"/>
      <c r="KT1" s="44"/>
      <c r="KU1" s="44"/>
      <c r="KW1" s="140" t="s">
        <v>138</v>
      </c>
      <c r="KX1" s="134"/>
      <c r="KY1" s="134"/>
      <c r="KZ1" s="134"/>
      <c r="LA1" s="134"/>
      <c r="LB1" s="134"/>
      <c r="LC1" s="134"/>
      <c r="LD1" s="134"/>
      <c r="LE1" s="134"/>
      <c r="LF1" s="134"/>
      <c r="LG1" s="135"/>
      <c r="LH1" s="44"/>
      <c r="LI1" s="44"/>
      <c r="LK1" s="140" t="s">
        <v>139</v>
      </c>
      <c r="LL1" s="134"/>
      <c r="LM1" s="134"/>
      <c r="LN1" s="134"/>
      <c r="LO1" s="134"/>
      <c r="LP1" s="134"/>
      <c r="LQ1" s="134"/>
      <c r="LR1" s="134"/>
      <c r="LS1" s="134"/>
      <c r="LT1" s="134"/>
      <c r="LU1" s="135"/>
      <c r="LV1" s="44"/>
      <c r="LW1" s="44"/>
      <c r="LY1" s="140" t="s">
        <v>140</v>
      </c>
      <c r="LZ1" s="134"/>
      <c r="MA1" s="134"/>
      <c r="MB1" s="134"/>
      <c r="MC1" s="134"/>
      <c r="MD1" s="134"/>
      <c r="ME1" s="134"/>
      <c r="MF1" s="134"/>
      <c r="MG1" s="134"/>
      <c r="MH1" s="134"/>
      <c r="MI1" s="135"/>
      <c r="MJ1" s="44"/>
      <c r="MK1" s="44"/>
      <c r="MM1" s="140" t="s">
        <v>141</v>
      </c>
      <c r="MN1" s="134"/>
      <c r="MO1" s="134"/>
      <c r="MP1" s="134"/>
      <c r="MQ1" s="134"/>
      <c r="MR1" s="134"/>
      <c r="MS1" s="134"/>
      <c r="MT1" s="134"/>
      <c r="MU1" s="134"/>
      <c r="MV1" s="134"/>
      <c r="MW1" s="135"/>
    </row>
    <row r="2" spans="1:363" s="62" customFormat="1" ht="15.75" thickBot="1" x14ac:dyDescent="0.3">
      <c r="A2" s="26" t="str">
        <f>VLOOKUP(111,Kalender,2,FALSE)</f>
        <v>De Plekkers 1</v>
      </c>
      <c r="B2" s="57"/>
      <c r="C2" s="57"/>
      <c r="D2" s="25" t="str">
        <f>VLOOKUP(111,Kalender,4,FALSE)</f>
        <v>Den Tighel 1</v>
      </c>
      <c r="E2" s="58"/>
      <c r="F2" s="59"/>
      <c r="G2" s="59"/>
      <c r="H2" s="59"/>
      <c r="I2" s="59"/>
      <c r="J2" s="59"/>
      <c r="K2" s="60"/>
      <c r="L2" s="61"/>
      <c r="M2" s="61"/>
      <c r="O2" s="26" t="str">
        <f>Kalender!B38</f>
        <v>Ten Dorpe 1</v>
      </c>
      <c r="P2" s="57"/>
      <c r="Q2" s="57"/>
      <c r="R2" s="25" t="str">
        <f>Kalender!D38</f>
        <v>Kalfort 1</v>
      </c>
      <c r="S2" s="58"/>
      <c r="T2" s="59"/>
      <c r="U2" s="59"/>
      <c r="V2" s="59"/>
      <c r="W2" s="59"/>
      <c r="X2" s="59"/>
      <c r="Y2" s="60"/>
      <c r="Z2" s="61"/>
      <c r="AA2" s="61"/>
      <c r="AC2" s="26" t="str">
        <f>Kalender!B73</f>
        <v>Black Boys 2</v>
      </c>
      <c r="AD2" s="57"/>
      <c r="AE2" s="57"/>
      <c r="AF2" s="26" t="str">
        <f>Kalender!D73</f>
        <v>Black Boys 1</v>
      </c>
      <c r="AG2" s="58"/>
      <c r="AH2" s="59"/>
      <c r="AI2" s="59"/>
      <c r="AJ2" s="59"/>
      <c r="AK2" s="59"/>
      <c r="AL2" s="59"/>
      <c r="AM2" s="60"/>
      <c r="AN2" s="61"/>
      <c r="AO2" s="61"/>
      <c r="AQ2" s="26" t="str">
        <f>Kalender!B108</f>
        <v>Ten Dorpe 1</v>
      </c>
      <c r="AR2" s="57"/>
      <c r="AS2" s="57"/>
      <c r="AT2" s="25" t="str">
        <f>Kalender!D108</f>
        <v>Black Boys 1</v>
      </c>
      <c r="AU2" s="58"/>
      <c r="AV2" s="59"/>
      <c r="AW2" s="59"/>
      <c r="AX2" s="59"/>
      <c r="AY2" s="59"/>
      <c r="AZ2" s="59"/>
      <c r="BA2" s="60"/>
      <c r="BB2" s="61"/>
      <c r="BC2" s="61"/>
      <c r="BE2" s="26" t="str">
        <f>Kalender!B143</f>
        <v>Elite</v>
      </c>
      <c r="BF2" s="57"/>
      <c r="BG2" s="57"/>
      <c r="BH2" s="25" t="str">
        <f>Kalender!D143</f>
        <v>Ten Dorpe 1</v>
      </c>
      <c r="BI2" s="58"/>
      <c r="BJ2" s="59"/>
      <c r="BK2" s="59"/>
      <c r="BL2" s="59"/>
      <c r="BM2" s="59"/>
      <c r="BN2" s="59"/>
      <c r="BO2" s="60"/>
      <c r="BP2" s="61"/>
      <c r="BQ2" s="61"/>
      <c r="BS2" s="26" t="str">
        <f>Kalender!B178</f>
        <v>Black Boys 2</v>
      </c>
      <c r="BT2" s="57"/>
      <c r="BU2" s="57"/>
      <c r="BV2" s="25" t="str">
        <f>Kalender!D178</f>
        <v>Ten Dorpe 1</v>
      </c>
      <c r="BW2" s="58"/>
      <c r="BX2" s="59"/>
      <c r="BY2" s="59"/>
      <c r="BZ2" s="59"/>
      <c r="CA2" s="59"/>
      <c r="CB2" s="59"/>
      <c r="CC2" s="60"/>
      <c r="CD2" s="61"/>
      <c r="CE2" s="61"/>
      <c r="CG2" s="26" t="str">
        <f>Kalender!B213</f>
        <v>Ten Dorpe 1</v>
      </c>
      <c r="CH2" s="57"/>
      <c r="CI2" s="57"/>
      <c r="CJ2" s="25" t="str">
        <f>Kalender!D213</f>
        <v>Elk Zijn Recht</v>
      </c>
      <c r="CK2" s="58"/>
      <c r="CL2" s="59"/>
      <c r="CM2" s="59"/>
      <c r="CN2" s="59"/>
      <c r="CO2" s="59"/>
      <c r="CP2" s="59"/>
      <c r="CQ2" s="60"/>
      <c r="CR2" s="61"/>
      <c r="CS2" s="61"/>
      <c r="CU2" s="26" t="str">
        <f>Kalender!B248</f>
        <v>Ten Dorpe 1</v>
      </c>
      <c r="CV2" s="57"/>
      <c r="CW2" s="57"/>
      <c r="CX2" s="25" t="str">
        <f>Kalender!D248</f>
        <v>De Tijgers</v>
      </c>
      <c r="CY2" s="58"/>
      <c r="CZ2" s="59"/>
      <c r="DA2" s="59"/>
      <c r="DB2" s="59"/>
      <c r="DC2" s="59"/>
      <c r="DD2" s="59"/>
      <c r="DE2" s="60"/>
      <c r="DF2" s="61"/>
      <c r="DG2" s="61"/>
      <c r="DI2" s="26" t="str">
        <f>Kalender!B283</f>
        <v>De Splinters</v>
      </c>
      <c r="DJ2" s="57"/>
      <c r="DK2" s="57"/>
      <c r="DL2" s="25" t="str">
        <f>Kalender!D283</f>
        <v>Ten Dorpe 1</v>
      </c>
      <c r="DM2" s="58"/>
      <c r="DN2" s="59"/>
      <c r="DO2" s="59"/>
      <c r="DP2" s="59"/>
      <c r="DQ2" s="59"/>
      <c r="DR2" s="59"/>
      <c r="DS2" s="60"/>
      <c r="DT2" s="61"/>
      <c r="DU2" s="61"/>
      <c r="DW2" s="26" t="str">
        <f>Kalender!B318</f>
        <v>Den Tighel 1</v>
      </c>
      <c r="DX2" s="57"/>
      <c r="DY2" s="57"/>
      <c r="DZ2" s="25" t="str">
        <f>Kalender!D318</f>
        <v>Black Boys 2</v>
      </c>
      <c r="EA2" s="58"/>
      <c r="EB2" s="59"/>
      <c r="EC2" s="59"/>
      <c r="ED2" s="59"/>
      <c r="EE2" s="59"/>
      <c r="EF2" s="59"/>
      <c r="EG2" s="60"/>
      <c r="EH2" s="61"/>
      <c r="EI2" s="61"/>
      <c r="EK2" s="26" t="str">
        <f>Kalender!B353</f>
        <v>Duvelboys 1</v>
      </c>
      <c r="EL2" s="57"/>
      <c r="EM2" s="57"/>
      <c r="EN2" s="25" t="str">
        <f>Kalender!D353</f>
        <v>Ten Dorpe 1</v>
      </c>
      <c r="EO2" s="58"/>
      <c r="EP2" s="59"/>
      <c r="EQ2" s="59"/>
      <c r="ER2" s="59"/>
      <c r="ES2" s="59"/>
      <c r="ET2" s="59"/>
      <c r="EU2" s="60"/>
      <c r="EV2" s="61"/>
      <c r="EW2" s="61"/>
      <c r="EY2" s="26" t="str">
        <f>Kalender!B388</f>
        <v>Den Tighel 1</v>
      </c>
      <c r="EZ2" s="57"/>
      <c r="FA2" s="57"/>
      <c r="FB2" s="25" t="str">
        <f>Kalender!D388</f>
        <v>De Tijgers</v>
      </c>
      <c r="FC2" s="58"/>
      <c r="FD2" s="59"/>
      <c r="FE2" s="59"/>
      <c r="FF2" s="59"/>
      <c r="FG2" s="59"/>
      <c r="FH2" s="59"/>
      <c r="FI2" s="60"/>
      <c r="FJ2" s="61"/>
      <c r="FK2" s="61"/>
      <c r="FM2" s="26" t="str">
        <f>Kalender!B423</f>
        <v>Kalfort 2</v>
      </c>
      <c r="FN2" s="57"/>
      <c r="FO2" s="57"/>
      <c r="FP2" s="25" t="str">
        <f>Kalender!D423</f>
        <v>Black Boys 1</v>
      </c>
      <c r="FQ2" s="58"/>
      <c r="FR2" s="59"/>
      <c r="FS2" s="59"/>
      <c r="FT2" s="59"/>
      <c r="FU2" s="59"/>
      <c r="FV2" s="59"/>
      <c r="FW2" s="60"/>
      <c r="FX2" s="61"/>
      <c r="FY2" s="61"/>
      <c r="GA2" s="26" t="str">
        <f>Kalender!B458</f>
        <v>Den Tighel 1</v>
      </c>
      <c r="GB2" s="57"/>
      <c r="GC2" s="57"/>
      <c r="GD2" s="25" t="str">
        <f>Kalender!D458</f>
        <v>De Plekkers 1</v>
      </c>
      <c r="GE2" s="58"/>
      <c r="GF2" s="59"/>
      <c r="GG2" s="59"/>
      <c r="GH2" s="59"/>
      <c r="GI2" s="59"/>
      <c r="GJ2" s="59"/>
      <c r="GK2" s="60"/>
      <c r="GL2" s="61"/>
      <c r="GM2" s="61"/>
      <c r="GO2" s="26" t="str">
        <f>Kalender!B493</f>
        <v>Kalfort 1</v>
      </c>
      <c r="GP2" s="57"/>
      <c r="GQ2" s="57"/>
      <c r="GR2" s="25" t="str">
        <f>Kalender!D493</f>
        <v>Ten Dorpe 1</v>
      </c>
      <c r="GS2" s="58"/>
      <c r="GT2" s="59"/>
      <c r="GU2" s="59"/>
      <c r="GV2" s="59"/>
      <c r="GW2" s="59"/>
      <c r="GX2" s="59"/>
      <c r="GY2" s="60"/>
      <c r="GZ2" s="61"/>
      <c r="HA2" s="61"/>
      <c r="HC2" s="26" t="str">
        <f>Kalender!B528</f>
        <v>Black Boys 1</v>
      </c>
      <c r="HD2" s="57"/>
      <c r="HE2" s="57"/>
      <c r="HF2" s="25" t="str">
        <f>Kalender!D528</f>
        <v>Black Boys 2</v>
      </c>
      <c r="HG2" s="58"/>
      <c r="HH2" s="59"/>
      <c r="HI2" s="59"/>
      <c r="HJ2" s="59"/>
      <c r="HK2" s="59"/>
      <c r="HL2" s="59"/>
      <c r="HM2" s="60"/>
      <c r="HN2" s="61"/>
      <c r="HO2" s="61"/>
      <c r="HQ2" s="26" t="str">
        <f>Kalender!B563</f>
        <v>Black Boys 1</v>
      </c>
      <c r="HR2" s="57"/>
      <c r="HS2" s="57"/>
      <c r="HT2" s="25" t="str">
        <f>Kalender!D563</f>
        <v>Ten Dorpe 1</v>
      </c>
      <c r="HU2" s="58"/>
      <c r="HV2" s="59"/>
      <c r="HW2" s="59"/>
      <c r="HX2" s="59"/>
      <c r="HY2" s="59"/>
      <c r="HZ2" s="59"/>
      <c r="IA2" s="60"/>
      <c r="IB2" s="61"/>
      <c r="IC2" s="61"/>
      <c r="IE2" s="26" t="str">
        <f>Kalender!B598</f>
        <v>Ten Dorpe 1</v>
      </c>
      <c r="IF2" s="57"/>
      <c r="IG2" s="57"/>
      <c r="IH2" s="25" t="str">
        <f>Kalender!D598</f>
        <v>Elite</v>
      </c>
      <c r="II2" s="58"/>
      <c r="IJ2" s="59"/>
      <c r="IK2" s="59"/>
      <c r="IL2" s="59"/>
      <c r="IM2" s="59"/>
      <c r="IN2" s="59"/>
      <c r="IO2" s="60"/>
      <c r="IP2" s="61"/>
      <c r="IQ2" s="61"/>
      <c r="IS2" s="26" t="str">
        <f>Kalender!B633</f>
        <v>Ten Dorpe 1</v>
      </c>
      <c r="IT2" s="57"/>
      <c r="IU2" s="57"/>
      <c r="IV2" s="25" t="str">
        <f>Kalender!D633</f>
        <v>Black Boys 2</v>
      </c>
      <c r="IW2" s="58"/>
      <c r="IX2" s="59"/>
      <c r="IY2" s="59"/>
      <c r="IZ2" s="59"/>
      <c r="JA2" s="59"/>
      <c r="JB2" s="59"/>
      <c r="JC2" s="60"/>
      <c r="JD2" s="61"/>
      <c r="JE2" s="61"/>
      <c r="JG2" s="26" t="str">
        <f>Kalender!B668</f>
        <v>Elk Zijn Recht</v>
      </c>
      <c r="JH2" s="57"/>
      <c r="JI2" s="57"/>
      <c r="JJ2" s="25" t="str">
        <f>Kalender!D668</f>
        <v>Ten Dorpe 1</v>
      </c>
      <c r="JK2" s="58"/>
      <c r="JL2" s="59"/>
      <c r="JM2" s="59"/>
      <c r="JN2" s="59"/>
      <c r="JO2" s="59"/>
      <c r="JP2" s="59"/>
      <c r="JQ2" s="60"/>
      <c r="JR2" s="61"/>
      <c r="JS2" s="61"/>
      <c r="JU2" s="26" t="str">
        <f>Kalender!B703</f>
        <v>De Tijgers</v>
      </c>
      <c r="JV2" s="57"/>
      <c r="JW2" s="57"/>
      <c r="JX2" s="25" t="str">
        <f>Kalender!D703</f>
        <v>Ten Dorpe 1</v>
      </c>
      <c r="JY2" s="58"/>
      <c r="JZ2" s="59"/>
      <c r="KA2" s="59"/>
      <c r="KB2" s="59"/>
      <c r="KC2" s="59"/>
      <c r="KD2" s="59"/>
      <c r="KE2" s="60"/>
      <c r="KF2" s="61"/>
      <c r="KG2" s="61"/>
      <c r="KI2" s="26" t="str">
        <f>Kalender!B738</f>
        <v>Ten Dorpe 1</v>
      </c>
      <c r="KJ2" s="57"/>
      <c r="KK2" s="57"/>
      <c r="KL2" s="25" t="str">
        <f>Kalender!D738</f>
        <v>De Splinters</v>
      </c>
      <c r="KM2" s="58"/>
      <c r="KN2" s="59"/>
      <c r="KO2" s="59"/>
      <c r="KP2" s="59"/>
      <c r="KQ2" s="59"/>
      <c r="KR2" s="59"/>
      <c r="KS2" s="60"/>
      <c r="KT2" s="61"/>
      <c r="KU2" s="61"/>
      <c r="KW2" s="26" t="str">
        <f>Kalender!B773</f>
        <v>Black Boys 2</v>
      </c>
      <c r="KX2" s="57"/>
      <c r="KY2" s="57"/>
      <c r="KZ2" s="25" t="str">
        <f>Kalender!D773</f>
        <v>Den Tighel 1</v>
      </c>
      <c r="LA2" s="58"/>
      <c r="LB2" s="59"/>
      <c r="LC2" s="59"/>
      <c r="LD2" s="59"/>
      <c r="LE2" s="59"/>
      <c r="LF2" s="59"/>
      <c r="LG2" s="60"/>
      <c r="LH2" s="61"/>
      <c r="LI2" s="61"/>
      <c r="LK2" s="26" t="str">
        <f>Kalender!B808</f>
        <v>Ten Dorpe 1</v>
      </c>
      <c r="LL2" s="57"/>
      <c r="LM2" s="57"/>
      <c r="LN2" s="25" t="str">
        <f>Kalender!D808</f>
        <v>Duvelboys 1</v>
      </c>
      <c r="LO2" s="58"/>
      <c r="LP2" s="128" t="s">
        <v>815</v>
      </c>
      <c r="LQ2" s="59"/>
      <c r="LR2" s="59"/>
      <c r="LS2" s="59"/>
      <c r="LT2" s="59"/>
      <c r="LU2" s="60"/>
      <c r="LV2" s="61"/>
      <c r="LW2" s="61"/>
      <c r="LY2" s="26" t="str">
        <f>Kalender!B843</f>
        <v>De Tijgers</v>
      </c>
      <c r="LZ2" s="57"/>
      <c r="MA2" s="57"/>
      <c r="MB2" s="25" t="str">
        <f>Kalender!D843</f>
        <v>Den Tighel 1</v>
      </c>
      <c r="MC2" s="58"/>
      <c r="MD2" s="59"/>
      <c r="ME2" s="59"/>
      <c r="MF2" s="59"/>
      <c r="MG2" s="59"/>
      <c r="MH2" s="59"/>
      <c r="MI2" s="60"/>
      <c r="MJ2" s="61"/>
      <c r="MK2" s="61"/>
      <c r="MM2" s="26" t="str">
        <f>Kalender!B878</f>
        <v>Black Boys 1</v>
      </c>
      <c r="MN2" s="57"/>
      <c r="MO2" s="57"/>
      <c r="MP2" s="25" t="str">
        <f>Kalender!D878</f>
        <v>Kalfort 2</v>
      </c>
      <c r="MQ2" s="58"/>
      <c r="MR2" s="59"/>
      <c r="MS2" s="59"/>
      <c r="MT2" s="59"/>
      <c r="MU2" s="59"/>
      <c r="MV2" s="59"/>
      <c r="MW2" s="60"/>
    </row>
    <row r="3" spans="1:363" x14ac:dyDescent="0.25">
      <c r="A3" s="63" t="s">
        <v>0</v>
      </c>
      <c r="B3" s="64" t="s">
        <v>1</v>
      </c>
      <c r="C3" s="64" t="s">
        <v>29</v>
      </c>
      <c r="D3" s="64" t="s">
        <v>2</v>
      </c>
      <c r="E3" s="64" t="s">
        <v>1</v>
      </c>
      <c r="F3" s="64" t="s">
        <v>29</v>
      </c>
      <c r="G3" s="64" t="s">
        <v>3</v>
      </c>
      <c r="H3" s="64" t="s">
        <v>4</v>
      </c>
      <c r="I3" s="64"/>
      <c r="J3" s="131" t="s">
        <v>5</v>
      </c>
      <c r="K3" s="132"/>
      <c r="L3" s="44"/>
      <c r="M3" s="44"/>
      <c r="N3" s="56"/>
      <c r="O3" s="63" t="s">
        <v>0</v>
      </c>
      <c r="P3" s="64" t="s">
        <v>1</v>
      </c>
      <c r="Q3" s="64" t="s">
        <v>29</v>
      </c>
      <c r="R3" s="64" t="s">
        <v>2</v>
      </c>
      <c r="S3" s="64" t="s">
        <v>1</v>
      </c>
      <c r="T3" s="64" t="s">
        <v>29</v>
      </c>
      <c r="U3" s="64" t="s">
        <v>3</v>
      </c>
      <c r="V3" s="64" t="s">
        <v>4</v>
      </c>
      <c r="W3" s="64"/>
      <c r="X3" s="131" t="s">
        <v>5</v>
      </c>
      <c r="Y3" s="132"/>
      <c r="Z3" s="44"/>
      <c r="AA3" s="44"/>
      <c r="AB3" s="56"/>
      <c r="AC3" s="63" t="s">
        <v>0</v>
      </c>
      <c r="AD3" s="64" t="s">
        <v>1</v>
      </c>
      <c r="AE3" s="64" t="s">
        <v>29</v>
      </c>
      <c r="AF3" s="64" t="s">
        <v>2</v>
      </c>
      <c r="AG3" s="64" t="s">
        <v>1</v>
      </c>
      <c r="AH3" s="64" t="s">
        <v>29</v>
      </c>
      <c r="AI3" s="64" t="s">
        <v>3</v>
      </c>
      <c r="AJ3" s="64" t="s">
        <v>4</v>
      </c>
      <c r="AK3" s="64"/>
      <c r="AL3" s="131" t="s">
        <v>5</v>
      </c>
      <c r="AM3" s="132"/>
      <c r="AN3" s="44"/>
      <c r="AO3" s="44"/>
      <c r="AP3" s="56"/>
      <c r="AQ3" s="63" t="s">
        <v>0</v>
      </c>
      <c r="AR3" s="64" t="s">
        <v>1</v>
      </c>
      <c r="AS3" s="64" t="s">
        <v>29</v>
      </c>
      <c r="AT3" s="64" t="s">
        <v>2</v>
      </c>
      <c r="AU3" s="64" t="s">
        <v>1</v>
      </c>
      <c r="AV3" s="64" t="s">
        <v>29</v>
      </c>
      <c r="AW3" s="64" t="s">
        <v>3</v>
      </c>
      <c r="AX3" s="64" t="s">
        <v>4</v>
      </c>
      <c r="AY3" s="64"/>
      <c r="AZ3" s="131" t="s">
        <v>5</v>
      </c>
      <c r="BA3" s="132"/>
      <c r="BB3" s="44"/>
      <c r="BC3" s="44"/>
      <c r="BD3" s="56"/>
      <c r="BE3" s="63" t="s">
        <v>0</v>
      </c>
      <c r="BF3" s="64" t="s">
        <v>1</v>
      </c>
      <c r="BG3" s="64" t="s">
        <v>29</v>
      </c>
      <c r="BH3" s="64" t="s">
        <v>2</v>
      </c>
      <c r="BI3" s="64" t="s">
        <v>1</v>
      </c>
      <c r="BJ3" s="64" t="s">
        <v>29</v>
      </c>
      <c r="BK3" s="64" t="s">
        <v>3</v>
      </c>
      <c r="BL3" s="64" t="s">
        <v>4</v>
      </c>
      <c r="BM3" s="64"/>
      <c r="BN3" s="131" t="s">
        <v>5</v>
      </c>
      <c r="BO3" s="132"/>
      <c r="BP3" s="44"/>
      <c r="BQ3" s="44"/>
      <c r="BR3" s="56"/>
      <c r="BS3" s="63" t="s">
        <v>0</v>
      </c>
      <c r="BT3" s="64" t="s">
        <v>1</v>
      </c>
      <c r="BU3" s="64" t="s">
        <v>29</v>
      </c>
      <c r="BV3" s="64" t="s">
        <v>2</v>
      </c>
      <c r="BW3" s="64" t="s">
        <v>1</v>
      </c>
      <c r="BX3" s="64" t="s">
        <v>29</v>
      </c>
      <c r="BY3" s="64" t="s">
        <v>3</v>
      </c>
      <c r="BZ3" s="64" t="s">
        <v>4</v>
      </c>
      <c r="CA3" s="64"/>
      <c r="CB3" s="131" t="s">
        <v>5</v>
      </c>
      <c r="CC3" s="132"/>
      <c r="CD3" s="44"/>
      <c r="CE3" s="44"/>
      <c r="CF3" s="56"/>
      <c r="CG3" s="63" t="s">
        <v>0</v>
      </c>
      <c r="CH3" s="64" t="s">
        <v>1</v>
      </c>
      <c r="CI3" s="64" t="s">
        <v>29</v>
      </c>
      <c r="CJ3" s="64" t="s">
        <v>2</v>
      </c>
      <c r="CK3" s="64" t="s">
        <v>1</v>
      </c>
      <c r="CL3" s="64" t="s">
        <v>29</v>
      </c>
      <c r="CM3" s="64" t="s">
        <v>3</v>
      </c>
      <c r="CN3" s="64" t="s">
        <v>4</v>
      </c>
      <c r="CO3" s="64"/>
      <c r="CP3" s="131" t="s">
        <v>5</v>
      </c>
      <c r="CQ3" s="132"/>
      <c r="CR3" s="44"/>
      <c r="CS3" s="44"/>
      <c r="CT3" s="56"/>
      <c r="CU3" s="63" t="s">
        <v>0</v>
      </c>
      <c r="CV3" s="64" t="s">
        <v>1</v>
      </c>
      <c r="CW3" s="64" t="s">
        <v>29</v>
      </c>
      <c r="CX3" s="64" t="s">
        <v>2</v>
      </c>
      <c r="CY3" s="64" t="s">
        <v>1</v>
      </c>
      <c r="CZ3" s="64" t="s">
        <v>29</v>
      </c>
      <c r="DA3" s="64" t="s">
        <v>3</v>
      </c>
      <c r="DB3" s="64" t="s">
        <v>4</v>
      </c>
      <c r="DC3" s="64"/>
      <c r="DD3" s="131" t="s">
        <v>5</v>
      </c>
      <c r="DE3" s="132"/>
      <c r="DF3" s="44"/>
      <c r="DG3" s="44"/>
      <c r="DH3" s="56"/>
      <c r="DI3" s="63" t="s">
        <v>0</v>
      </c>
      <c r="DJ3" s="64" t="s">
        <v>1</v>
      </c>
      <c r="DK3" s="64" t="s">
        <v>29</v>
      </c>
      <c r="DL3" s="64" t="s">
        <v>2</v>
      </c>
      <c r="DM3" s="64" t="s">
        <v>1</v>
      </c>
      <c r="DN3" s="64" t="s">
        <v>29</v>
      </c>
      <c r="DO3" s="64" t="s">
        <v>3</v>
      </c>
      <c r="DP3" s="64" t="s">
        <v>4</v>
      </c>
      <c r="DQ3" s="64"/>
      <c r="DR3" s="131" t="s">
        <v>5</v>
      </c>
      <c r="DS3" s="132"/>
      <c r="DT3" s="44"/>
      <c r="DU3" s="44"/>
      <c r="DV3" s="56"/>
      <c r="DW3" s="63" t="s">
        <v>0</v>
      </c>
      <c r="DX3" s="64" t="s">
        <v>1</v>
      </c>
      <c r="DY3" s="64" t="s">
        <v>29</v>
      </c>
      <c r="DZ3" s="64" t="s">
        <v>2</v>
      </c>
      <c r="EA3" s="64" t="s">
        <v>1</v>
      </c>
      <c r="EB3" s="64" t="s">
        <v>29</v>
      </c>
      <c r="EC3" s="64" t="s">
        <v>3</v>
      </c>
      <c r="ED3" s="64" t="s">
        <v>4</v>
      </c>
      <c r="EE3" s="64"/>
      <c r="EF3" s="131" t="s">
        <v>5</v>
      </c>
      <c r="EG3" s="132"/>
      <c r="EH3" s="44"/>
      <c r="EI3" s="44"/>
      <c r="EJ3" s="56"/>
      <c r="EK3" s="63" t="s">
        <v>0</v>
      </c>
      <c r="EL3" s="64" t="s">
        <v>1</v>
      </c>
      <c r="EM3" s="64" t="s">
        <v>29</v>
      </c>
      <c r="EN3" s="64" t="s">
        <v>2</v>
      </c>
      <c r="EO3" s="64" t="s">
        <v>1</v>
      </c>
      <c r="EP3" s="64" t="s">
        <v>29</v>
      </c>
      <c r="EQ3" s="64" t="s">
        <v>3</v>
      </c>
      <c r="ER3" s="64" t="s">
        <v>4</v>
      </c>
      <c r="ES3" s="64"/>
      <c r="ET3" s="131" t="s">
        <v>5</v>
      </c>
      <c r="EU3" s="132"/>
      <c r="EV3" s="44"/>
      <c r="EW3" s="44"/>
      <c r="EX3" s="56"/>
      <c r="EY3" s="63" t="s">
        <v>0</v>
      </c>
      <c r="EZ3" s="64" t="s">
        <v>1</v>
      </c>
      <c r="FA3" s="64" t="s">
        <v>29</v>
      </c>
      <c r="FB3" s="64" t="s">
        <v>2</v>
      </c>
      <c r="FC3" s="64" t="s">
        <v>1</v>
      </c>
      <c r="FD3" s="64" t="s">
        <v>29</v>
      </c>
      <c r="FE3" s="64" t="s">
        <v>3</v>
      </c>
      <c r="FF3" s="64" t="s">
        <v>4</v>
      </c>
      <c r="FG3" s="64"/>
      <c r="FH3" s="131" t="s">
        <v>5</v>
      </c>
      <c r="FI3" s="132"/>
      <c r="FJ3" s="44"/>
      <c r="FK3" s="44"/>
      <c r="FL3" s="56"/>
      <c r="FM3" s="63" t="s">
        <v>0</v>
      </c>
      <c r="FN3" s="64" t="s">
        <v>1</v>
      </c>
      <c r="FO3" s="64" t="s">
        <v>29</v>
      </c>
      <c r="FP3" s="64" t="s">
        <v>2</v>
      </c>
      <c r="FQ3" s="64" t="s">
        <v>1</v>
      </c>
      <c r="FR3" s="64" t="s">
        <v>29</v>
      </c>
      <c r="FS3" s="64" t="s">
        <v>3</v>
      </c>
      <c r="FT3" s="64" t="s">
        <v>4</v>
      </c>
      <c r="FU3" s="64"/>
      <c r="FV3" s="131" t="s">
        <v>5</v>
      </c>
      <c r="FW3" s="132"/>
      <c r="FX3" s="44"/>
      <c r="FY3" s="44"/>
      <c r="FZ3" s="56"/>
      <c r="GA3" s="63" t="s">
        <v>0</v>
      </c>
      <c r="GB3" s="64" t="s">
        <v>1</v>
      </c>
      <c r="GC3" s="64" t="s">
        <v>29</v>
      </c>
      <c r="GD3" s="64" t="s">
        <v>2</v>
      </c>
      <c r="GE3" s="64" t="s">
        <v>1</v>
      </c>
      <c r="GF3" s="64" t="s">
        <v>29</v>
      </c>
      <c r="GG3" s="64" t="s">
        <v>3</v>
      </c>
      <c r="GH3" s="64" t="s">
        <v>4</v>
      </c>
      <c r="GI3" s="64"/>
      <c r="GJ3" s="131" t="s">
        <v>5</v>
      </c>
      <c r="GK3" s="132"/>
      <c r="GL3" s="44"/>
      <c r="GM3" s="44"/>
      <c r="GN3" s="56"/>
      <c r="GO3" s="63" t="s">
        <v>0</v>
      </c>
      <c r="GP3" s="64" t="s">
        <v>1</v>
      </c>
      <c r="GQ3" s="64" t="s">
        <v>29</v>
      </c>
      <c r="GR3" s="64" t="s">
        <v>2</v>
      </c>
      <c r="GS3" s="64" t="s">
        <v>1</v>
      </c>
      <c r="GT3" s="64" t="s">
        <v>29</v>
      </c>
      <c r="GU3" s="64" t="s">
        <v>3</v>
      </c>
      <c r="GV3" s="64" t="s">
        <v>4</v>
      </c>
      <c r="GW3" s="64"/>
      <c r="GX3" s="131" t="s">
        <v>5</v>
      </c>
      <c r="GY3" s="132"/>
      <c r="GZ3" s="44"/>
      <c r="HA3" s="44"/>
      <c r="HB3" s="56"/>
      <c r="HC3" s="63" t="s">
        <v>0</v>
      </c>
      <c r="HD3" s="64" t="s">
        <v>1</v>
      </c>
      <c r="HE3" s="64" t="s">
        <v>29</v>
      </c>
      <c r="HF3" s="64" t="s">
        <v>2</v>
      </c>
      <c r="HG3" s="64" t="s">
        <v>1</v>
      </c>
      <c r="HH3" s="64" t="s">
        <v>29</v>
      </c>
      <c r="HI3" s="64" t="s">
        <v>3</v>
      </c>
      <c r="HJ3" s="64" t="s">
        <v>4</v>
      </c>
      <c r="HK3" s="64"/>
      <c r="HL3" s="131" t="s">
        <v>5</v>
      </c>
      <c r="HM3" s="132"/>
      <c r="HN3" s="44"/>
      <c r="HO3" s="44"/>
      <c r="HP3" s="56"/>
      <c r="HQ3" s="63" t="s">
        <v>0</v>
      </c>
      <c r="HR3" s="64" t="s">
        <v>1</v>
      </c>
      <c r="HS3" s="64" t="s">
        <v>29</v>
      </c>
      <c r="HT3" s="64" t="s">
        <v>2</v>
      </c>
      <c r="HU3" s="64" t="s">
        <v>1</v>
      </c>
      <c r="HV3" s="64" t="s">
        <v>29</v>
      </c>
      <c r="HW3" s="64" t="s">
        <v>3</v>
      </c>
      <c r="HX3" s="64" t="s">
        <v>4</v>
      </c>
      <c r="HY3" s="64"/>
      <c r="HZ3" s="131" t="s">
        <v>5</v>
      </c>
      <c r="IA3" s="132"/>
      <c r="IB3" s="44"/>
      <c r="IC3" s="44"/>
      <c r="ID3" s="56"/>
      <c r="IE3" s="63" t="s">
        <v>0</v>
      </c>
      <c r="IF3" s="64" t="s">
        <v>1</v>
      </c>
      <c r="IG3" s="64" t="s">
        <v>29</v>
      </c>
      <c r="IH3" s="64" t="s">
        <v>2</v>
      </c>
      <c r="II3" s="64" t="s">
        <v>1</v>
      </c>
      <c r="IJ3" s="64" t="s">
        <v>29</v>
      </c>
      <c r="IK3" s="64" t="s">
        <v>3</v>
      </c>
      <c r="IL3" s="64" t="s">
        <v>4</v>
      </c>
      <c r="IM3" s="64"/>
      <c r="IN3" s="131" t="s">
        <v>5</v>
      </c>
      <c r="IO3" s="132"/>
      <c r="IP3" s="44"/>
      <c r="IQ3" s="44"/>
      <c r="IR3" s="56"/>
      <c r="IS3" s="63" t="s">
        <v>0</v>
      </c>
      <c r="IT3" s="64" t="s">
        <v>1</v>
      </c>
      <c r="IU3" s="64" t="s">
        <v>29</v>
      </c>
      <c r="IV3" s="64" t="s">
        <v>2</v>
      </c>
      <c r="IW3" s="64" t="s">
        <v>1</v>
      </c>
      <c r="IX3" s="64" t="s">
        <v>29</v>
      </c>
      <c r="IY3" s="64" t="s">
        <v>3</v>
      </c>
      <c r="IZ3" s="64" t="s">
        <v>4</v>
      </c>
      <c r="JA3" s="64"/>
      <c r="JB3" s="131" t="s">
        <v>5</v>
      </c>
      <c r="JC3" s="132"/>
      <c r="JD3" s="44"/>
      <c r="JE3" s="44"/>
      <c r="JF3" s="56"/>
      <c r="JG3" s="63" t="s">
        <v>0</v>
      </c>
      <c r="JH3" s="64" t="s">
        <v>1</v>
      </c>
      <c r="JI3" s="64" t="s">
        <v>29</v>
      </c>
      <c r="JJ3" s="64" t="s">
        <v>2</v>
      </c>
      <c r="JK3" s="64" t="s">
        <v>1</v>
      </c>
      <c r="JL3" s="64" t="s">
        <v>29</v>
      </c>
      <c r="JM3" s="64" t="s">
        <v>3</v>
      </c>
      <c r="JN3" s="64" t="s">
        <v>4</v>
      </c>
      <c r="JO3" s="64"/>
      <c r="JP3" s="131" t="s">
        <v>5</v>
      </c>
      <c r="JQ3" s="132"/>
      <c r="JR3" s="44"/>
      <c r="JS3" s="44"/>
      <c r="JT3" s="56"/>
      <c r="JU3" s="63" t="s">
        <v>0</v>
      </c>
      <c r="JV3" s="64" t="s">
        <v>1</v>
      </c>
      <c r="JW3" s="64" t="s">
        <v>29</v>
      </c>
      <c r="JX3" s="64" t="s">
        <v>2</v>
      </c>
      <c r="JY3" s="64" t="s">
        <v>1</v>
      </c>
      <c r="JZ3" s="64" t="s">
        <v>29</v>
      </c>
      <c r="KA3" s="64" t="s">
        <v>3</v>
      </c>
      <c r="KB3" s="64" t="s">
        <v>4</v>
      </c>
      <c r="KC3" s="64"/>
      <c r="KD3" s="131" t="s">
        <v>5</v>
      </c>
      <c r="KE3" s="132"/>
      <c r="KF3" s="44"/>
      <c r="KG3" s="44"/>
      <c r="KH3" s="56"/>
      <c r="KI3" s="63" t="s">
        <v>0</v>
      </c>
      <c r="KJ3" s="64" t="s">
        <v>1</v>
      </c>
      <c r="KK3" s="64" t="s">
        <v>29</v>
      </c>
      <c r="KL3" s="64" t="s">
        <v>2</v>
      </c>
      <c r="KM3" s="64" t="s">
        <v>1</v>
      </c>
      <c r="KN3" s="64" t="s">
        <v>29</v>
      </c>
      <c r="KO3" s="64" t="s">
        <v>3</v>
      </c>
      <c r="KP3" s="64" t="s">
        <v>4</v>
      </c>
      <c r="KQ3" s="64"/>
      <c r="KR3" s="131" t="s">
        <v>5</v>
      </c>
      <c r="KS3" s="132"/>
      <c r="KT3" s="44"/>
      <c r="KU3" s="44"/>
      <c r="KW3" s="63" t="s">
        <v>0</v>
      </c>
      <c r="KX3" s="64" t="s">
        <v>1</v>
      </c>
      <c r="KY3" s="64" t="s">
        <v>29</v>
      </c>
      <c r="KZ3" s="64" t="s">
        <v>2</v>
      </c>
      <c r="LA3" s="64" t="s">
        <v>1</v>
      </c>
      <c r="LB3" s="64" t="s">
        <v>29</v>
      </c>
      <c r="LC3" s="64" t="s">
        <v>3</v>
      </c>
      <c r="LD3" s="64" t="s">
        <v>4</v>
      </c>
      <c r="LE3" s="64"/>
      <c r="LF3" s="131" t="s">
        <v>5</v>
      </c>
      <c r="LG3" s="132"/>
      <c r="LH3" s="44"/>
      <c r="LI3" s="44"/>
      <c r="LK3" s="63" t="s">
        <v>0</v>
      </c>
      <c r="LL3" s="64" t="s">
        <v>1</v>
      </c>
      <c r="LM3" s="64" t="s">
        <v>29</v>
      </c>
      <c r="LN3" s="64" t="s">
        <v>2</v>
      </c>
      <c r="LO3" s="64" t="s">
        <v>1</v>
      </c>
      <c r="LP3" s="64" t="s">
        <v>29</v>
      </c>
      <c r="LQ3" s="64" t="s">
        <v>3</v>
      </c>
      <c r="LR3" s="64" t="s">
        <v>4</v>
      </c>
      <c r="LS3" s="64"/>
      <c r="LT3" s="131" t="s">
        <v>5</v>
      </c>
      <c r="LU3" s="132"/>
      <c r="LV3" s="44"/>
      <c r="LW3" s="44"/>
      <c r="LY3" s="63" t="s">
        <v>0</v>
      </c>
      <c r="LZ3" s="64" t="s">
        <v>1</v>
      </c>
      <c r="MA3" s="64" t="s">
        <v>29</v>
      </c>
      <c r="MB3" s="64" t="s">
        <v>2</v>
      </c>
      <c r="MC3" s="64" t="s">
        <v>1</v>
      </c>
      <c r="MD3" s="64" t="s">
        <v>29</v>
      </c>
      <c r="ME3" s="64" t="s">
        <v>3</v>
      </c>
      <c r="MF3" s="64" t="s">
        <v>4</v>
      </c>
      <c r="MG3" s="64"/>
      <c r="MH3" s="131" t="s">
        <v>5</v>
      </c>
      <c r="MI3" s="132"/>
      <c r="MJ3" s="44"/>
      <c r="MK3" s="44"/>
      <c r="MM3" s="63" t="s">
        <v>0</v>
      </c>
      <c r="MN3" s="64" t="s">
        <v>1</v>
      </c>
      <c r="MO3" s="64" t="s">
        <v>29</v>
      </c>
      <c r="MP3" s="64" t="s">
        <v>2</v>
      </c>
      <c r="MQ3" s="64" t="s">
        <v>1</v>
      </c>
      <c r="MR3" s="64" t="s">
        <v>29</v>
      </c>
      <c r="MS3" s="64" t="s">
        <v>3</v>
      </c>
      <c r="MT3" s="64" t="s">
        <v>4</v>
      </c>
      <c r="MU3" s="64"/>
      <c r="MV3" s="131" t="s">
        <v>5</v>
      </c>
      <c r="MW3" s="132"/>
    </row>
    <row r="4" spans="1:363" ht="16.5" x14ac:dyDescent="0.3">
      <c r="A4" s="22" t="str">
        <f t="shared" ref="A4:A9" si="0">IF(B4,VLOOKUP(B4,Spelers,2,FALSE),"")</f>
        <v>VERDOODT Jan Pieter</v>
      </c>
      <c r="B4" s="83">
        <v>2657</v>
      </c>
      <c r="C4" s="22" t="str">
        <f t="shared" ref="C4:C9" si="1">IF(B4,VLOOKUP(B4,Spelers,3,FALSE),"")</f>
        <v>C</v>
      </c>
      <c r="D4" s="22" t="str">
        <f t="shared" ref="D4:D9" si="2">IF(E4,VLOOKUP(E4,Spelers,2,FALSE),"")</f>
        <v>WUYTS Eric</v>
      </c>
      <c r="E4" s="83">
        <v>8037</v>
      </c>
      <c r="F4" s="22" t="str">
        <f t="shared" ref="F4:F9" si="3">IF(E4,VLOOKUP(E4,Spelers,3,FALSE),"")</f>
        <v>C</v>
      </c>
      <c r="G4" s="83">
        <v>2</v>
      </c>
      <c r="H4" s="83">
        <v>2</v>
      </c>
      <c r="I4" s="84"/>
      <c r="J4" s="22">
        <f t="shared" ref="J4:J9" si="4">IF(H4&lt;&gt;"",IF(G4=H4,IF(G4=1,2,0),1),"")</f>
        <v>0</v>
      </c>
      <c r="K4" s="22">
        <f t="shared" ref="K4:K9" si="5">IF(H4&lt;&gt;"",IF(G4=H4,IF(G4=1,0,2),1),"")</f>
        <v>2</v>
      </c>
      <c r="L4" s="43">
        <f t="shared" ref="L4:M9" si="6">IF(J4=2,3,IF(J4=1,1,0))</f>
        <v>0</v>
      </c>
      <c r="M4" s="43">
        <f t="shared" si="6"/>
        <v>3</v>
      </c>
      <c r="N4" s="66"/>
      <c r="O4" s="22" t="str">
        <f t="shared" ref="O4:O9" si="7">IF(P4,VLOOKUP(P4,Spelers,2,FALSE),"")</f>
        <v>DE HERDT Rudy</v>
      </c>
      <c r="P4" s="83">
        <v>3250</v>
      </c>
      <c r="Q4" s="22" t="str">
        <f t="shared" ref="Q4:Q9" si="8">IF(P4,VLOOKUP(P4,Spelers,3,FALSE),"")</f>
        <v>A</v>
      </c>
      <c r="R4" s="22" t="str">
        <f t="shared" ref="R4:R9" si="9">IF(S4,VLOOKUP(S4,Spelers,2,FALSE),"")</f>
        <v>STROBBE Kurt</v>
      </c>
      <c r="S4" s="83">
        <v>3247</v>
      </c>
      <c r="T4" s="22" t="str">
        <f t="shared" ref="T4:T9" si="10">IF(S4,VLOOKUP(S4,Spelers,3,FALSE),"")</f>
        <v>A</v>
      </c>
      <c r="U4" s="83">
        <v>2</v>
      </c>
      <c r="V4" s="83">
        <v>2</v>
      </c>
      <c r="W4" s="84"/>
      <c r="X4" s="22">
        <f t="shared" ref="X4:X9" si="11">IF(V4&lt;&gt;"",IF(U4=V4,IF(U4=1,2,0),1),"")</f>
        <v>0</v>
      </c>
      <c r="Y4" s="22">
        <f t="shared" ref="Y4:Y9" si="12">IF(V4&lt;&gt;"",IF(U4=V4,IF(U4=1,0,2),1),"")</f>
        <v>2</v>
      </c>
      <c r="Z4" s="43">
        <f t="shared" ref="Z4:AA9" si="13">IF(X4=2,3,IF(X4=1,1,0))</f>
        <v>0</v>
      </c>
      <c r="AA4" s="43">
        <f t="shared" si="13"/>
        <v>3</v>
      </c>
      <c r="AB4" s="56"/>
      <c r="AC4" s="22" t="str">
        <f t="shared" ref="AC4:AC9" si="14">IF(AD4,VLOOKUP(AD4,Spelers,2,FALSE),"")</f>
        <v>THYS Andy</v>
      </c>
      <c r="AD4" s="83">
        <v>3034</v>
      </c>
      <c r="AE4" s="22" t="str">
        <f t="shared" ref="AE4:AE9" si="15">IF(AD4,VLOOKUP(AD4,Spelers,3,FALSE),"")</f>
        <v>A</v>
      </c>
      <c r="AF4" s="22" t="str">
        <f t="shared" ref="AF4:AF9" si="16">IF(AG4,VLOOKUP(AG4,Spelers,2,FALSE),"")</f>
        <v>VAN ASBROECK Franky</v>
      </c>
      <c r="AG4" s="83">
        <v>7142</v>
      </c>
      <c r="AH4" s="22" t="str">
        <f t="shared" ref="AH4:AH9" si="17">IF(AG4,VLOOKUP(AG4,Spelers,3,FALSE),"")</f>
        <v>A</v>
      </c>
      <c r="AI4" s="83">
        <v>2</v>
      </c>
      <c r="AJ4" s="83">
        <v>2</v>
      </c>
      <c r="AK4" s="84"/>
      <c r="AL4" s="22">
        <f t="shared" ref="AL4:AL9" si="18">IF(AJ4&lt;&gt;"",IF(AI4=AJ4,IF(AI4=1,2,0),1),"")</f>
        <v>0</v>
      </c>
      <c r="AM4" s="22">
        <f t="shared" ref="AM4:AM9" si="19">IF(AJ4&lt;&gt;"",IF(AI4=AJ4,IF(AI4=1,0,2),1),"")</f>
        <v>2</v>
      </c>
      <c r="AN4" s="43">
        <f t="shared" ref="AN4:AO9" si="20">IF(AL4=2,3,IF(AL4=1,1,0))</f>
        <v>0</v>
      </c>
      <c r="AO4" s="43">
        <f t="shared" si="20"/>
        <v>3</v>
      </c>
      <c r="AP4" s="56"/>
      <c r="AQ4" s="22" t="str">
        <f t="shared" ref="AQ4:AQ9" si="21">IF(AR4,VLOOKUP(AR4,Spelers,2,FALSE),"")</f>
        <v>VAN RANST Björn</v>
      </c>
      <c r="AR4" s="83">
        <v>2886</v>
      </c>
      <c r="AS4" s="22" t="str">
        <f t="shared" ref="AS4:AS9" si="22">IF(AR4,VLOOKUP(AR4,Spelers,3,FALSE),"")</f>
        <v>B</v>
      </c>
      <c r="AT4" s="22" t="str">
        <f t="shared" ref="AT4:AT9" si="23">IF(AU4,VLOOKUP(AU4,Spelers,2,FALSE),"")</f>
        <v>VAN DE VELDE Jan</v>
      </c>
      <c r="AU4" s="83">
        <v>3073</v>
      </c>
      <c r="AV4" s="22" t="str">
        <f t="shared" ref="AV4:AV9" si="24">IF(AU4,VLOOKUP(AU4,Spelers,3,FALSE),"")</f>
        <v>B</v>
      </c>
      <c r="AW4" s="83">
        <v>2</v>
      </c>
      <c r="AX4" s="83">
        <v>2</v>
      </c>
      <c r="AY4" s="84"/>
      <c r="AZ4" s="22">
        <f t="shared" ref="AZ4:AZ9" si="25">IF(AX4&lt;&gt;"",IF(AW4=AX4,IF(AW4=1,2,0),1),"")</f>
        <v>0</v>
      </c>
      <c r="BA4" s="22">
        <f t="shared" ref="BA4:BA9" si="26">IF(AX4&lt;&gt;"",IF(AW4=AX4,IF(AW4=1,0,2),1),"")</f>
        <v>2</v>
      </c>
      <c r="BB4" s="43">
        <f t="shared" ref="BB4:BC9" si="27">IF(AZ4=2,3,IF(AZ4=1,1,0))</f>
        <v>0</v>
      </c>
      <c r="BC4" s="43">
        <f t="shared" si="27"/>
        <v>3</v>
      </c>
      <c r="BD4" s="66"/>
      <c r="BE4" s="22" t="str">
        <f t="shared" ref="BE4:BE9" si="28">IF(BF4,VLOOKUP(BF4,Spelers,2,FALSE),"")</f>
        <v>PEELEMAN Benny</v>
      </c>
      <c r="BF4" s="83">
        <v>3257</v>
      </c>
      <c r="BG4" s="22" t="str">
        <f t="shared" ref="BG4:BG9" si="29">IF(BF4,VLOOKUP(BF4,Spelers,3,FALSE),"")</f>
        <v>B</v>
      </c>
      <c r="BH4" s="22" t="str">
        <f t="shared" ref="BH4:BH9" si="30">IF(BI4,VLOOKUP(BI4,Spelers,2,FALSE),"")</f>
        <v>VERSPECHT Norbert</v>
      </c>
      <c r="BI4" s="83">
        <v>5471</v>
      </c>
      <c r="BJ4" s="22" t="str">
        <f t="shared" ref="BJ4:BJ9" si="31">IF(BI4,VLOOKUP(BI4,Spelers,3,FALSE),"")</f>
        <v>A</v>
      </c>
      <c r="BK4" s="83">
        <v>1</v>
      </c>
      <c r="BL4" s="83">
        <v>1</v>
      </c>
      <c r="BM4" s="84"/>
      <c r="BN4" s="22">
        <f t="shared" ref="BN4:BN9" si="32">IF(BL4&lt;&gt;"",IF(BK4=BL4,IF(BK4=1,2,0),1),"")</f>
        <v>2</v>
      </c>
      <c r="BO4" s="22">
        <f t="shared" ref="BO4:BO9" si="33">IF(BL4&lt;&gt;"",IF(BK4=BL4,IF(BK4=1,0,2),1),"")</f>
        <v>0</v>
      </c>
      <c r="BP4" s="43">
        <f t="shared" ref="BP4:BQ9" si="34">IF(BN4=2,3,IF(BN4=1,1,0))</f>
        <v>3</v>
      </c>
      <c r="BQ4" s="43">
        <f t="shared" si="34"/>
        <v>0</v>
      </c>
      <c r="BR4" s="56"/>
      <c r="BS4" s="22" t="str">
        <f t="shared" ref="BS4:BS9" si="35">IF(BT4,VLOOKUP(BT4,Spelers,2,FALSE),"")</f>
        <v>THYS Andy</v>
      </c>
      <c r="BT4" s="83">
        <v>3034</v>
      </c>
      <c r="BU4" s="22" t="str">
        <f t="shared" ref="BU4:BU9" si="36">IF(BT4,VLOOKUP(BT4,Spelers,3,FALSE),"")</f>
        <v>A</v>
      </c>
      <c r="BV4" s="22" t="str">
        <f t="shared" ref="BV4:BV9" si="37">IF(BW4,VLOOKUP(BW4,Spelers,2,FALSE),"")</f>
        <v>RENS Dave</v>
      </c>
      <c r="BW4" s="83">
        <v>5310</v>
      </c>
      <c r="BX4" s="22" t="str">
        <f t="shared" ref="BX4:BX9" si="38">IF(BW4,VLOOKUP(BW4,Spelers,3,FALSE),"")</f>
        <v>C</v>
      </c>
      <c r="BY4" s="83">
        <v>1</v>
      </c>
      <c r="BZ4" s="83">
        <v>1</v>
      </c>
      <c r="CA4" s="84"/>
      <c r="CB4" s="22">
        <f t="shared" ref="CB4:CB9" si="39">IF(BZ4&lt;&gt;"",IF(BY4=BZ4,IF(BY4=1,2,0),1),"")</f>
        <v>2</v>
      </c>
      <c r="CC4" s="22">
        <f t="shared" ref="CC4:CC9" si="40">IF(BZ4&lt;&gt;"",IF(BY4=BZ4,IF(BY4=1,0,2),1),"")</f>
        <v>0</v>
      </c>
      <c r="CD4" s="43">
        <f t="shared" ref="CD4:CE9" si="41">IF(CB4=2,3,IF(CB4=1,1,0))</f>
        <v>3</v>
      </c>
      <c r="CE4" s="43">
        <f t="shared" si="41"/>
        <v>0</v>
      </c>
      <c r="CF4" s="56"/>
      <c r="CG4" s="22" t="str">
        <f t="shared" ref="CG4:CG9" si="42">IF(CH4,VLOOKUP(CH4,Spelers,2,FALSE),"")</f>
        <v>VERSPECHT Norbert</v>
      </c>
      <c r="CH4" s="83">
        <v>5471</v>
      </c>
      <c r="CI4" s="22" t="str">
        <f t="shared" ref="CI4:CI9" si="43">IF(CH4,VLOOKUP(CH4,Spelers,3,FALSE),"")</f>
        <v>A</v>
      </c>
      <c r="CJ4" s="22" t="str">
        <f t="shared" ref="CJ4:CJ9" si="44">IF(CK4,VLOOKUP(CK4,Spelers,2,FALSE),"")</f>
        <v>VAN GEYTE Gert</v>
      </c>
      <c r="CK4" s="83">
        <v>7591</v>
      </c>
      <c r="CL4" s="22" t="str">
        <f t="shared" ref="CL4:CL9" si="45">IF(CK4,VLOOKUP(CK4,Spelers,3,FALSE),"")</f>
        <v>B</v>
      </c>
      <c r="CM4" s="83">
        <v>1</v>
      </c>
      <c r="CN4" s="83">
        <v>2</v>
      </c>
      <c r="CO4" s="84"/>
      <c r="CP4" s="22">
        <f t="shared" ref="CP4:CP9" si="46">IF(CN4&lt;&gt;"",IF(CM4=CN4,IF(CM4=1,2,0),1),"")</f>
        <v>1</v>
      </c>
      <c r="CQ4" s="22">
        <f t="shared" ref="CQ4:CQ9" si="47">IF(CN4&lt;&gt;"",IF(CM4=CN4,IF(CM4=1,0,2),1),"")</f>
        <v>1</v>
      </c>
      <c r="CR4" s="43">
        <f t="shared" ref="CR4:CS9" si="48">IF(CP4=2,3,IF(CP4=1,1,0))</f>
        <v>1</v>
      </c>
      <c r="CS4" s="43">
        <f t="shared" si="48"/>
        <v>1</v>
      </c>
      <c r="CT4" s="66"/>
      <c r="CU4" s="22" t="str">
        <f t="shared" ref="CU4:CU9" si="49">IF(CV4,VLOOKUP(CV4,Spelers,2,FALSE),"")</f>
        <v>DE HERDT Rudy</v>
      </c>
      <c r="CV4" s="83">
        <v>3250</v>
      </c>
      <c r="CW4" s="22" t="str">
        <f t="shared" ref="CW4:CW9" si="50">IF(CV4,VLOOKUP(CV4,Spelers,3,FALSE),"")</f>
        <v>A</v>
      </c>
      <c r="CX4" s="22" t="str">
        <f t="shared" ref="CX4:CX9" si="51">IF(CY4,VLOOKUP(CY4,Spelers,2,FALSE),"")</f>
        <v>VAN KEER Dirk</v>
      </c>
      <c r="CY4" s="83">
        <v>4879</v>
      </c>
      <c r="CZ4" s="22" t="str">
        <f t="shared" ref="CZ4:CZ9" si="52">IF(CY4,VLOOKUP(CY4,Spelers,3,FALSE),"")</f>
        <v>A</v>
      </c>
      <c r="DA4" s="83">
        <v>1</v>
      </c>
      <c r="DB4" s="83">
        <v>1</v>
      </c>
      <c r="DC4" s="84"/>
      <c r="DD4" s="22">
        <f t="shared" ref="DD4:DD9" si="53">IF(DB4&lt;&gt;"",IF(DA4=DB4,IF(DA4=1,2,0),1),"")</f>
        <v>2</v>
      </c>
      <c r="DE4" s="22">
        <f t="shared" ref="DE4:DE9" si="54">IF(DB4&lt;&gt;"",IF(DA4=DB4,IF(DA4=1,0,2),1),"")</f>
        <v>0</v>
      </c>
      <c r="DF4" s="43">
        <f t="shared" ref="DF4:DG9" si="55">IF(DD4=2,3,IF(DD4=1,1,0))</f>
        <v>3</v>
      </c>
      <c r="DG4" s="43">
        <f t="shared" si="55"/>
        <v>0</v>
      </c>
      <c r="DH4" s="56"/>
      <c r="DI4" s="22" t="str">
        <f t="shared" ref="DI4:DI9" si="56">IF(DJ4,VLOOKUP(DJ4,Spelers,2,FALSE),"")</f>
        <v>DE COCK Sascha</v>
      </c>
      <c r="DJ4" s="83">
        <v>7086</v>
      </c>
      <c r="DK4" s="22" t="str">
        <f t="shared" ref="DK4:DK9" si="57">IF(DJ4,VLOOKUP(DJ4,Spelers,3,FALSE),"")</f>
        <v>A</v>
      </c>
      <c r="DL4" s="22" t="str">
        <f t="shared" ref="DL4:DL9" si="58">IF(DM4,VLOOKUP(DM4,Spelers,2,FALSE),"")</f>
        <v>CLAES Paul</v>
      </c>
      <c r="DM4" s="83">
        <v>3268</v>
      </c>
      <c r="DN4" s="22" t="str">
        <f t="shared" ref="DN4:DN9" si="59">IF(DM4,VLOOKUP(DM4,Spelers,3,FALSE),"")</f>
        <v>A</v>
      </c>
      <c r="DO4" s="83">
        <v>1</v>
      </c>
      <c r="DP4" s="83">
        <v>1</v>
      </c>
      <c r="DQ4" s="84"/>
      <c r="DR4" s="22">
        <f t="shared" ref="DR4:DR9" si="60">IF(DP4&lt;&gt;"",IF(DO4=DP4,IF(DO4=1,2,0),1),"")</f>
        <v>2</v>
      </c>
      <c r="DS4" s="22">
        <f t="shared" ref="DS4:DS9" si="61">IF(DP4&lt;&gt;"",IF(DO4=DP4,IF(DO4=1,0,2),1),"")</f>
        <v>0</v>
      </c>
      <c r="DT4" s="43">
        <f t="shared" ref="DT4:DU9" si="62">IF(DR4=2,3,IF(DR4=1,1,0))</f>
        <v>3</v>
      </c>
      <c r="DU4" s="43">
        <f t="shared" si="62"/>
        <v>0</v>
      </c>
      <c r="DV4" s="56"/>
      <c r="DW4" s="22" t="str">
        <f t="shared" ref="DW4:DW9" si="63">IF(DX4,VLOOKUP(DX4,Spelers,2,FALSE),"")</f>
        <v>CONVENTS Tom</v>
      </c>
      <c r="DX4" s="83">
        <v>842</v>
      </c>
      <c r="DY4" s="22" t="str">
        <f t="shared" ref="DY4:DY9" si="64">IF(DX4,VLOOKUP(DX4,Spelers,3,FALSE),"")</f>
        <v>A</v>
      </c>
      <c r="DZ4" s="22" t="str">
        <f t="shared" ref="DZ4:DZ9" si="65">IF(EA4,VLOOKUP(EA4,Spelers,2,FALSE),"")</f>
        <v>VAN ROSSUM Patrick</v>
      </c>
      <c r="EA4" s="83">
        <v>3021</v>
      </c>
      <c r="EB4" s="22" t="str">
        <f t="shared" ref="EB4:EB9" si="66">IF(EA4,VLOOKUP(EA4,Spelers,3,FALSE),"")</f>
        <v>A</v>
      </c>
      <c r="EC4" s="83">
        <v>1</v>
      </c>
      <c r="ED4" s="83">
        <v>2</v>
      </c>
      <c r="EE4" s="84"/>
      <c r="EF4" s="22">
        <f t="shared" ref="EF4:EF9" si="67">IF(ED4&lt;&gt;"",IF(EC4=ED4,IF(EC4=1,2,0),1),"")</f>
        <v>1</v>
      </c>
      <c r="EG4" s="22">
        <f t="shared" ref="EG4:EG9" si="68">IF(ED4&lt;&gt;"",IF(EC4=ED4,IF(EC4=1,0,2),1),"")</f>
        <v>1</v>
      </c>
      <c r="EH4" s="43">
        <f t="shared" ref="EH4:EI9" si="69">IF(EF4=2,3,IF(EF4=1,1,0))</f>
        <v>1</v>
      </c>
      <c r="EI4" s="43">
        <f t="shared" si="69"/>
        <v>1</v>
      </c>
      <c r="EJ4" s="66"/>
      <c r="EK4" s="22" t="str">
        <f t="shared" ref="EK4:EK9" si="70">IF(EL4,VLOOKUP(EL4,Spelers,2,FALSE),"")</f>
        <v>MOONEN Wesley</v>
      </c>
      <c r="EL4" s="83">
        <v>612</v>
      </c>
      <c r="EM4" s="22" t="str">
        <f t="shared" ref="EM4:EM9" si="71">IF(EL4,VLOOKUP(EL4,Spelers,3,FALSE),"")</f>
        <v>B</v>
      </c>
      <c r="EN4" s="22" t="str">
        <f t="shared" ref="EN4:EN9" si="72">IF(EO4,VLOOKUP(EO4,Spelers,2,FALSE),"")</f>
        <v>VERSPECHT Norbert</v>
      </c>
      <c r="EO4" s="83">
        <v>5471</v>
      </c>
      <c r="EP4" s="22" t="str">
        <f t="shared" ref="EP4:EP9" si="73">IF(EO4,VLOOKUP(EO4,Spelers,3,FALSE),"")</f>
        <v>A</v>
      </c>
      <c r="EQ4" s="83">
        <v>2</v>
      </c>
      <c r="ER4" s="83">
        <v>1</v>
      </c>
      <c r="ES4" s="84"/>
      <c r="ET4" s="22">
        <f t="shared" ref="ET4:ET9" si="74">IF(ER4&lt;&gt;"",IF(EQ4=ER4,IF(EQ4=1,2,0),1),"")</f>
        <v>1</v>
      </c>
      <c r="EU4" s="22">
        <f t="shared" ref="EU4:EU9" si="75">IF(ER4&lt;&gt;"",IF(EQ4=ER4,IF(EQ4=1,0,2),1),"")</f>
        <v>1</v>
      </c>
      <c r="EV4" s="43">
        <f t="shared" ref="EV4:EW9" si="76">IF(ET4=2,3,IF(ET4=1,1,0))</f>
        <v>1</v>
      </c>
      <c r="EW4" s="43">
        <f t="shared" si="76"/>
        <v>1</v>
      </c>
      <c r="EX4" s="56"/>
      <c r="EY4" s="22" t="str">
        <f t="shared" ref="EY4:EY9" si="77">IF(EZ4,VLOOKUP(EZ4,Spelers,2,FALSE),"")</f>
        <v>WUYTS Eric</v>
      </c>
      <c r="EZ4" s="83">
        <v>8037</v>
      </c>
      <c r="FA4" s="22" t="str">
        <f t="shared" ref="FA4:FA9" si="78">IF(EZ4,VLOOKUP(EZ4,Spelers,3,FALSE),"")</f>
        <v>C</v>
      </c>
      <c r="FB4" s="22" t="str">
        <f t="shared" ref="FB4:FB9" si="79">IF(FC4,VLOOKUP(FC4,Spelers,2,FALSE),"")</f>
        <v>WIJNS André</v>
      </c>
      <c r="FC4" s="83">
        <v>7220</v>
      </c>
      <c r="FD4" s="22" t="str">
        <f t="shared" ref="FD4:FD9" si="80">IF(FC4,VLOOKUP(FC4,Spelers,3,FALSE),"")</f>
        <v>C</v>
      </c>
      <c r="FE4" s="83">
        <v>1</v>
      </c>
      <c r="FF4" s="83">
        <v>1</v>
      </c>
      <c r="FG4" s="84"/>
      <c r="FH4" s="22">
        <f t="shared" ref="FH4:FH9" si="81">IF(FF4&lt;&gt;"",IF(FE4=FF4,IF(FE4=1,2,0),1),"")</f>
        <v>2</v>
      </c>
      <c r="FI4" s="22">
        <f t="shared" ref="FI4:FI9" si="82">IF(FF4&lt;&gt;"",IF(FE4=FF4,IF(FE4=1,0,2),1),"")</f>
        <v>0</v>
      </c>
      <c r="FJ4" s="43">
        <f t="shared" ref="FJ4:FK9" si="83">IF(FH4=2,3,IF(FH4=1,1,0))</f>
        <v>3</v>
      </c>
      <c r="FK4" s="43">
        <f t="shared" si="83"/>
        <v>0</v>
      </c>
      <c r="FL4" s="56"/>
      <c r="FM4" s="22" t="str">
        <f t="shared" ref="FM4:FM9" si="84">IF(FN4,VLOOKUP(FN4,Spelers,2,FALSE),"")</f>
        <v>HOOF Pascal</v>
      </c>
      <c r="FN4" s="83">
        <v>3042</v>
      </c>
      <c r="FO4" s="22" t="str">
        <f t="shared" ref="FO4:FO9" si="85">IF(FN4,VLOOKUP(FN4,Spelers,3,FALSE),"")</f>
        <v>B</v>
      </c>
      <c r="FP4" s="22" t="str">
        <f t="shared" ref="FP4:FP9" si="86">IF(FQ4,VLOOKUP(FQ4,Spelers,2,FALSE),"")</f>
        <v>VAN ASBROECK Kenneth</v>
      </c>
      <c r="FQ4" s="83">
        <v>5136</v>
      </c>
      <c r="FR4" s="22" t="str">
        <f t="shared" ref="FR4:FR9" si="87">IF(FQ4,VLOOKUP(FQ4,Spelers,3,FALSE),"")</f>
        <v>A</v>
      </c>
      <c r="FS4" s="83">
        <v>2</v>
      </c>
      <c r="FT4" s="83">
        <v>2</v>
      </c>
      <c r="FU4" s="84"/>
      <c r="FV4" s="22">
        <f t="shared" ref="FV4:FV9" si="88">IF(FT4&lt;&gt;"",IF(FS4=FT4,IF(FS4=1,2,0),1),"")</f>
        <v>0</v>
      </c>
      <c r="FW4" s="22">
        <f t="shared" ref="FW4:FW9" si="89">IF(FT4&lt;&gt;"",IF(FS4=FT4,IF(FS4=1,0,2),1),"")</f>
        <v>2</v>
      </c>
      <c r="FX4" s="43">
        <f t="shared" ref="FX4:FY9" si="90">IF(FV4=2,3,IF(FV4=1,1,0))</f>
        <v>0</v>
      </c>
      <c r="FY4" s="43">
        <f t="shared" si="90"/>
        <v>3</v>
      </c>
      <c r="FZ4" s="66"/>
      <c r="GA4" s="22" t="str">
        <f t="shared" ref="GA4:GA9" si="91">IF(GB4,VLOOKUP(GB4,Spelers,2,FALSE),"")</f>
        <v>DE SMEDT Rudy</v>
      </c>
      <c r="GB4" s="83">
        <v>3727</v>
      </c>
      <c r="GC4" s="22" t="str">
        <f t="shared" ref="GC4:GC9" si="92">IF(GB4,VLOOKUP(GB4,Spelers,3,FALSE),"")</f>
        <v>A</v>
      </c>
      <c r="GD4" s="22" t="str">
        <f t="shared" ref="GD4:GD9" si="93">IF(GE4,VLOOKUP(GE4,Spelers,2,FALSE),"")</f>
        <v>COOMAN Rudi</v>
      </c>
      <c r="GE4" s="83">
        <v>3356</v>
      </c>
      <c r="GF4" s="22" t="str">
        <f t="shared" ref="GF4:GF9" si="94">IF(GE4,VLOOKUP(GE4,Spelers,3,FALSE),"")</f>
        <v>C</v>
      </c>
      <c r="GG4" s="83">
        <v>1</v>
      </c>
      <c r="GH4" s="83">
        <v>1</v>
      </c>
      <c r="GI4" s="84"/>
      <c r="GJ4" s="22">
        <f t="shared" ref="GJ4:GJ9" si="95">IF(GH4&lt;&gt;"",IF(GG4=GH4,IF(GG4=1,2,0),1),"")</f>
        <v>2</v>
      </c>
      <c r="GK4" s="22">
        <f t="shared" ref="GK4:GK9" si="96">IF(GH4&lt;&gt;"",IF(GG4=GH4,IF(GG4=1,0,2),1),"")</f>
        <v>0</v>
      </c>
      <c r="GL4" s="43">
        <f t="shared" ref="GL4:GM9" si="97">IF(GJ4=2,3,IF(GJ4=1,1,0))</f>
        <v>3</v>
      </c>
      <c r="GM4" s="43">
        <f t="shared" si="97"/>
        <v>0</v>
      </c>
      <c r="GN4" s="56"/>
      <c r="GO4" s="22" t="str">
        <f t="shared" ref="GO4:GO9" si="98">IF(GP4,VLOOKUP(GP4,Spelers,2,FALSE),"")</f>
        <v>VAN DE VIJVER Mario</v>
      </c>
      <c r="GP4" s="83">
        <v>2739</v>
      </c>
      <c r="GQ4" s="22" t="str">
        <f t="shared" ref="GQ4:GQ9" si="99">IF(GP4,VLOOKUP(GP4,Spelers,3,FALSE),"")</f>
        <v>C</v>
      </c>
      <c r="GR4" s="22" t="str">
        <f t="shared" ref="GR4:GR9" si="100">IF(GS4,VLOOKUP(GS4,Spelers,2,FALSE),"")</f>
        <v>DE COCK Erwin</v>
      </c>
      <c r="GS4" s="83">
        <v>7853</v>
      </c>
      <c r="GT4" s="22" t="str">
        <f t="shared" ref="GT4:GT9" si="101">IF(GS4,VLOOKUP(GS4,Spelers,3,FALSE),"")</f>
        <v>B</v>
      </c>
      <c r="GU4" s="83">
        <v>1</v>
      </c>
      <c r="GV4" s="83">
        <v>1</v>
      </c>
      <c r="GW4" s="84"/>
      <c r="GX4" s="22">
        <f t="shared" ref="GX4:GX9" si="102">IF(GV4&lt;&gt;"",IF(GU4=GV4,IF(GU4=1,2,0),1),"")</f>
        <v>2</v>
      </c>
      <c r="GY4" s="22">
        <f t="shared" ref="GY4:GY9" si="103">IF(GV4&lt;&gt;"",IF(GU4=GV4,IF(GU4=1,0,2),1),"")</f>
        <v>0</v>
      </c>
      <c r="GZ4" s="43">
        <f t="shared" ref="GZ4:HA9" si="104">IF(GX4=2,3,IF(GX4=1,1,0))</f>
        <v>3</v>
      </c>
      <c r="HA4" s="43">
        <f t="shared" si="104"/>
        <v>0</v>
      </c>
      <c r="HB4" s="56"/>
      <c r="HC4" s="22" t="str">
        <f t="shared" ref="HC4:HC9" si="105">IF(HD4,VLOOKUP(HD4,Spelers,2,FALSE),"")</f>
        <v>WILMS Steve</v>
      </c>
      <c r="HD4" s="83">
        <v>2705</v>
      </c>
      <c r="HE4" s="22" t="str">
        <f t="shared" ref="HE4:HE9" si="106">IF(HD4,VLOOKUP(HD4,Spelers,3,FALSE),"")</f>
        <v>A</v>
      </c>
      <c r="HF4" s="22" t="str">
        <f t="shared" ref="HF4:HF9" si="107">IF(HG4,VLOOKUP(HG4,Spelers,2,FALSE),"")</f>
        <v>GYSELINCK Tommy</v>
      </c>
      <c r="HG4" s="83">
        <v>3050</v>
      </c>
      <c r="HH4" s="22" t="str">
        <f t="shared" ref="HH4:HH9" si="108">IF(HG4,VLOOKUP(HG4,Spelers,3,FALSE),"")</f>
        <v>A</v>
      </c>
      <c r="HI4" s="83">
        <v>2</v>
      </c>
      <c r="HJ4" s="83">
        <v>1</v>
      </c>
      <c r="HK4" s="84"/>
      <c r="HL4" s="22">
        <f t="shared" ref="HL4:HL9" si="109">IF(HJ4&lt;&gt;"",IF(HI4=HJ4,IF(HI4=1,2,0),1),"")</f>
        <v>1</v>
      </c>
      <c r="HM4" s="22">
        <f t="shared" ref="HM4:HM9" si="110">IF(HJ4&lt;&gt;"",IF(HI4=HJ4,IF(HI4=1,0,2),1),"")</f>
        <v>1</v>
      </c>
      <c r="HN4" s="43">
        <f t="shared" ref="HN4:HO9" si="111">IF(HL4=2,3,IF(HL4=1,1,0))</f>
        <v>1</v>
      </c>
      <c r="HO4" s="43">
        <f t="shared" si="111"/>
        <v>1</v>
      </c>
      <c r="HP4" s="66"/>
      <c r="HQ4" s="22" t="str">
        <f t="shared" ref="HQ4:HQ9" si="112">IF(HR4,VLOOKUP(HR4,Spelers,2,FALSE),"")</f>
        <v>VAN ASBROECK Kenneth</v>
      </c>
      <c r="HR4" s="83">
        <v>5136</v>
      </c>
      <c r="HS4" s="22" t="str">
        <f t="shared" ref="HS4:HS9" si="113">IF(HR4,VLOOKUP(HR4,Spelers,3,FALSE),"")</f>
        <v>A</v>
      </c>
      <c r="HT4" s="22" t="str">
        <f t="shared" ref="HT4:HT9" si="114">IF(HU4,VLOOKUP(HU4,Spelers,2,FALSE),"")</f>
        <v>DE HERDT Rudy</v>
      </c>
      <c r="HU4" s="83">
        <v>3250</v>
      </c>
      <c r="HV4" s="22" t="str">
        <f t="shared" ref="HV4:HV9" si="115">IF(HU4,VLOOKUP(HU4,Spelers,3,FALSE),"")</f>
        <v>A</v>
      </c>
      <c r="HW4" s="83">
        <v>1</v>
      </c>
      <c r="HX4" s="83">
        <v>1</v>
      </c>
      <c r="HY4" s="84"/>
      <c r="HZ4" s="22">
        <f t="shared" ref="HZ4:HZ9" si="116">IF(HX4&lt;&gt;"",IF(HW4=HX4,IF(HW4=1,2,0),1),"")</f>
        <v>2</v>
      </c>
      <c r="IA4" s="22">
        <f t="shared" ref="IA4:IA9" si="117">IF(HX4&lt;&gt;"",IF(HW4=HX4,IF(HW4=1,0,2),1),"")</f>
        <v>0</v>
      </c>
      <c r="IB4" s="43">
        <f t="shared" ref="IB4:IC9" si="118">IF(HZ4=2,3,IF(HZ4=1,1,0))</f>
        <v>3</v>
      </c>
      <c r="IC4" s="43">
        <f t="shared" si="118"/>
        <v>0</v>
      </c>
      <c r="ID4" s="56"/>
      <c r="IE4" s="22" t="str">
        <f t="shared" ref="IE4:IE9" si="119">IF(IF4,VLOOKUP(IF4,Spelers,2,FALSE),"")</f>
        <v>RENS Dave</v>
      </c>
      <c r="IF4" s="83">
        <v>5310</v>
      </c>
      <c r="IG4" s="22" t="str">
        <f t="shared" ref="IG4:IG9" si="120">IF(IF4,VLOOKUP(IF4,Spelers,3,FALSE),"")</f>
        <v>C</v>
      </c>
      <c r="IH4" s="22" t="str">
        <f t="shared" ref="IH4:IH9" si="121">IF(II4,VLOOKUP(II4,Spelers,2,FALSE),"")</f>
        <v>PEELEMAN Rony</v>
      </c>
      <c r="II4" s="83">
        <v>3258</v>
      </c>
      <c r="IJ4" s="22" t="str">
        <f t="shared" ref="IJ4:IJ9" si="122">IF(II4,VLOOKUP(II4,Spelers,3,FALSE),"")</f>
        <v>A</v>
      </c>
      <c r="IK4" s="83">
        <v>2</v>
      </c>
      <c r="IL4" s="83">
        <v>2</v>
      </c>
      <c r="IM4" s="65"/>
      <c r="IN4" s="22">
        <f t="shared" ref="IN4:IN9" si="123">IF(IL4&lt;&gt;"",IF(IK4=IL4,IF(IK4=1,2,0),1),"")</f>
        <v>0</v>
      </c>
      <c r="IO4" s="22">
        <f t="shared" ref="IO4:IO9" si="124">IF(IL4&lt;&gt;"",IF(IK4=IL4,IF(IK4=1,0,2),1),"")</f>
        <v>2</v>
      </c>
      <c r="IP4" s="43">
        <f t="shared" ref="IP4:IQ9" si="125">IF(IN4=2,3,IF(IN4=1,1,0))</f>
        <v>0</v>
      </c>
      <c r="IQ4" s="43">
        <f t="shared" si="125"/>
        <v>3</v>
      </c>
      <c r="IR4" s="56"/>
      <c r="IS4" s="22" t="str">
        <f t="shared" ref="IS4:IS9" si="126">IF(IT4,VLOOKUP(IT4,Spelers,2,FALSE),"")</f>
        <v>COORENS François</v>
      </c>
      <c r="IT4" s="83">
        <v>1487</v>
      </c>
      <c r="IU4" s="22" t="str">
        <f t="shared" ref="IU4:IU9" si="127">IF(IT4,VLOOKUP(IT4,Spelers,3,FALSE),"")</f>
        <v>C</v>
      </c>
      <c r="IV4" s="22" t="str">
        <f t="shared" ref="IV4:IV9" si="128">IF(IW4,VLOOKUP(IW4,Spelers,2,FALSE),"")</f>
        <v>GYSELINCK Tommy</v>
      </c>
      <c r="IW4" s="83">
        <v>3050</v>
      </c>
      <c r="IX4" s="22" t="str">
        <f t="shared" ref="IX4:IX9" si="129">IF(IW4,VLOOKUP(IW4,Spelers,3,FALSE),"")</f>
        <v>A</v>
      </c>
      <c r="IY4" s="83">
        <v>2</v>
      </c>
      <c r="IZ4" s="83">
        <v>2</v>
      </c>
      <c r="JA4" s="84"/>
      <c r="JB4" s="22">
        <f t="shared" ref="JB4:JB9" si="130">IF(IZ4&lt;&gt;"",IF(IY4=IZ4,IF(IY4=1,2,0),1),"")</f>
        <v>0</v>
      </c>
      <c r="JC4" s="22">
        <f t="shared" ref="JC4:JC9" si="131">IF(IZ4&lt;&gt;"",IF(IY4=IZ4,IF(IY4=1,0,2),1),"")</f>
        <v>2</v>
      </c>
      <c r="JD4" s="43">
        <f t="shared" ref="JD4:JE9" si="132">IF(JB4=2,3,IF(JB4=1,1,0))</f>
        <v>0</v>
      </c>
      <c r="JE4" s="43">
        <f t="shared" si="132"/>
        <v>3</v>
      </c>
      <c r="JF4" s="66"/>
      <c r="JG4" s="22" t="str">
        <f t="shared" ref="JG4:JG9" si="133">IF(JH4,VLOOKUP(JH4,Spelers,2,FALSE),"")</f>
        <v>APERS Franky</v>
      </c>
      <c r="JH4" s="83">
        <v>1685</v>
      </c>
      <c r="JI4" s="22" t="str">
        <f t="shared" ref="JI4:JI9" si="134">IF(JH4,VLOOKUP(JH4,Spelers,3,FALSE),"")</f>
        <v>C</v>
      </c>
      <c r="JJ4" s="22" t="str">
        <f t="shared" ref="JJ4:JJ9" si="135">IF(JK4,VLOOKUP(JK4,Spelers,2,FALSE),"")</f>
        <v>BLOMMAERTS Eric</v>
      </c>
      <c r="JK4" s="83">
        <v>3337</v>
      </c>
      <c r="JL4" s="22" t="str">
        <f t="shared" ref="JL4:JL9" si="136">IF(JK4,VLOOKUP(JK4,Spelers,3,FALSE),"")</f>
        <v>A</v>
      </c>
      <c r="JM4" s="83">
        <v>2</v>
      </c>
      <c r="JN4" s="83">
        <v>1</v>
      </c>
      <c r="JO4" s="84"/>
      <c r="JP4" s="22">
        <f t="shared" ref="JP4:JP9" si="137">IF(JN4&lt;&gt;"",IF(JM4=JN4,IF(JM4=1,2,0),1),"")</f>
        <v>1</v>
      </c>
      <c r="JQ4" s="22">
        <f t="shared" ref="JQ4:JQ9" si="138">IF(JN4&lt;&gt;"",IF(JM4=JN4,IF(JM4=1,0,2),1),"")</f>
        <v>1</v>
      </c>
      <c r="JR4" s="43">
        <f t="shared" ref="JR4:JS9" si="139">IF(JP4=2,3,IF(JP4=1,1,0))</f>
        <v>1</v>
      </c>
      <c r="JS4" s="43">
        <f t="shared" si="139"/>
        <v>1</v>
      </c>
      <c r="JT4" s="56"/>
      <c r="JU4" s="22" t="str">
        <f t="shared" ref="JU4:JU9" si="140">IF(JV4,VLOOKUP(JV4,Spelers,2,FALSE),"")</f>
        <v>WAUTERS Ludy</v>
      </c>
      <c r="JV4" s="83">
        <v>3251</v>
      </c>
      <c r="JW4" s="22" t="str">
        <f t="shared" ref="JW4:JW9" si="141">IF(JV4,VLOOKUP(JV4,Spelers,3,FALSE),"")</f>
        <v>B</v>
      </c>
      <c r="JX4" s="22" t="str">
        <f t="shared" ref="JX4:JX9" si="142">IF(JY4,VLOOKUP(JY4,Spelers,2,FALSE),"")</f>
        <v>BLOMMAERTS Eric</v>
      </c>
      <c r="JY4" s="83">
        <v>3337</v>
      </c>
      <c r="JZ4" s="22" t="str">
        <f t="shared" ref="JZ4:JZ9" si="143">IF(JY4,VLOOKUP(JY4,Spelers,3,FALSE),"")</f>
        <v>A</v>
      </c>
      <c r="KA4" s="83">
        <v>2</v>
      </c>
      <c r="KB4" s="83">
        <v>1</v>
      </c>
      <c r="KC4" s="84"/>
      <c r="KD4" s="22">
        <f t="shared" ref="KD4:KD9" si="144">IF(KB4&lt;&gt;"",IF(KA4=KB4,IF(KA4=1,2,0),1),"")</f>
        <v>1</v>
      </c>
      <c r="KE4" s="22">
        <f t="shared" ref="KE4:KE9" si="145">IF(KB4&lt;&gt;"",IF(KA4=KB4,IF(KA4=1,0,2),1),"")</f>
        <v>1</v>
      </c>
      <c r="KF4" s="43">
        <f t="shared" ref="KF4:KG9" si="146">IF(KD4=2,3,IF(KD4=1,1,0))</f>
        <v>1</v>
      </c>
      <c r="KG4" s="43">
        <f t="shared" si="146"/>
        <v>1</v>
      </c>
      <c r="KH4" s="56"/>
      <c r="KI4" s="22" t="str">
        <f t="shared" ref="KI4:KI9" si="147">IF(KJ4,VLOOKUP(KJ4,Spelers,2,FALSE),"")</f>
        <v>DE COCK Erwin</v>
      </c>
      <c r="KJ4" s="83">
        <v>7853</v>
      </c>
      <c r="KK4" s="22" t="str">
        <f t="shared" ref="KK4:KK9" si="148">IF(KJ4,VLOOKUP(KJ4,Spelers,3,FALSE),"")</f>
        <v>B</v>
      </c>
      <c r="KL4" s="22" t="str">
        <f t="shared" ref="KL4:KL9" si="149">IF(KM4,VLOOKUP(KM4,Spelers,2,FALSE),"")</f>
        <v>CORNELIS Rony</v>
      </c>
      <c r="KM4" s="83">
        <v>6952</v>
      </c>
      <c r="KN4" s="22" t="str">
        <f t="shared" ref="KN4:KN9" si="150">IF(KM4,VLOOKUP(KM4,Spelers,3,FALSE),"")</f>
        <v>A</v>
      </c>
      <c r="KO4" s="83">
        <v>2</v>
      </c>
      <c r="KP4" s="83">
        <v>1</v>
      </c>
      <c r="KQ4" s="84"/>
      <c r="KR4" s="22">
        <f t="shared" ref="KR4:KR9" si="151">IF(KP4&lt;&gt;"",IF(KO4=KP4,IF(KO4=1,2,0),1),"")</f>
        <v>1</v>
      </c>
      <c r="KS4" s="22">
        <f t="shared" ref="KS4:KS9" si="152">IF(KP4&lt;&gt;"",IF(KO4=KP4,IF(KO4=1,0,2),1),"")</f>
        <v>1</v>
      </c>
      <c r="KT4" s="43">
        <f t="shared" ref="KT4:KU9" si="153">IF(KR4=2,3,IF(KR4=1,1,0))</f>
        <v>1</v>
      </c>
      <c r="KU4" s="43">
        <f t="shared" si="153"/>
        <v>1</v>
      </c>
      <c r="KV4" s="66"/>
      <c r="KW4" s="22" t="str">
        <f t="shared" ref="KW4:KW9" si="154">IF(KX4,VLOOKUP(KX4,Spelers,2,FALSE),"")</f>
        <v>THYS Andy</v>
      </c>
      <c r="KX4" s="83">
        <v>3034</v>
      </c>
      <c r="KY4" s="22" t="str">
        <f t="shared" ref="KY4:KY9" si="155">IF(KX4,VLOOKUP(KX4,Spelers,3,FALSE),"")</f>
        <v>A</v>
      </c>
      <c r="KZ4" s="22" t="str">
        <f t="shared" ref="KZ4:KZ9" si="156">IF(LA4,VLOOKUP(LA4,Spelers,2,FALSE),"")</f>
        <v>LEPEVER Marc</v>
      </c>
      <c r="LA4" s="83">
        <v>5230</v>
      </c>
      <c r="LB4" s="22" t="str">
        <f t="shared" ref="LB4:LB9" si="157">IF(LA4,VLOOKUP(LA4,Spelers,3,FALSE),"")</f>
        <v>A</v>
      </c>
      <c r="LC4" s="83">
        <v>2</v>
      </c>
      <c r="LD4" s="83">
        <v>2</v>
      </c>
      <c r="LE4" s="84"/>
      <c r="LF4" s="22">
        <f t="shared" ref="LF4:LF9" si="158">IF(LD4&lt;&gt;"",IF(LC4=LD4,IF(LC4=1,2,0),1),"")</f>
        <v>0</v>
      </c>
      <c r="LG4" s="22">
        <f t="shared" ref="LG4:LG9" si="159">IF(LD4&lt;&gt;"",IF(LC4=LD4,IF(LC4=1,0,2),1),"")</f>
        <v>2</v>
      </c>
      <c r="LH4" s="43">
        <f t="shared" ref="LH4:LI9" si="160">IF(LF4=2,3,IF(LF4=1,1,0))</f>
        <v>0</v>
      </c>
      <c r="LI4" s="43">
        <f t="shared" si="160"/>
        <v>3</v>
      </c>
      <c r="LJ4" s="56"/>
      <c r="LK4" s="22" t="str">
        <f t="shared" ref="LK4:LK9" si="161">IF(LL4,VLOOKUP(LL4,Spelers,2,FALSE),"")</f>
        <v>DE HERDT Rudy</v>
      </c>
      <c r="LL4" s="83">
        <v>3250</v>
      </c>
      <c r="LM4" s="22" t="str">
        <f t="shared" ref="LM4:LM9" si="162">IF(LL4,VLOOKUP(LL4,Spelers,3,FALSE),"")</f>
        <v>A</v>
      </c>
      <c r="LN4" s="22" t="str">
        <f t="shared" ref="LN4:LN9" si="163">IF(LO4,VLOOKUP(LO4,Spelers,2,FALSE),"")</f>
        <v>DE HERTOCH Johan</v>
      </c>
      <c r="LO4" s="83">
        <v>3621</v>
      </c>
      <c r="LP4" s="22" t="str">
        <f t="shared" ref="LP4:LP9" si="164">IF(LO4,VLOOKUP(LO4,Spelers,3,FALSE),"")</f>
        <v>B</v>
      </c>
      <c r="LQ4" s="83">
        <v>1</v>
      </c>
      <c r="LR4" s="83">
        <v>1</v>
      </c>
      <c r="LS4" s="84"/>
      <c r="LT4" s="22">
        <f t="shared" ref="LT4:LT9" si="165">IF(LR4&lt;&gt;"",IF(LQ4=LR4,IF(LQ4=1,2,0),1),"")</f>
        <v>2</v>
      </c>
      <c r="LU4" s="22">
        <f t="shared" ref="LU4:LU9" si="166">IF(LR4&lt;&gt;"",IF(LQ4=LR4,IF(LQ4=1,0,2),1),"")</f>
        <v>0</v>
      </c>
      <c r="LV4" s="43">
        <f t="shared" ref="LV4:LW9" si="167">IF(LT4=2,3,IF(LT4=1,1,0))</f>
        <v>3</v>
      </c>
      <c r="LW4" s="43">
        <f t="shared" si="167"/>
        <v>0</v>
      </c>
      <c r="LY4" s="22" t="str">
        <f t="shared" ref="LY4:LY9" si="168">IF(LZ4,VLOOKUP(LZ4,Spelers,2,FALSE),"")</f>
        <v>WAUTERS Ludy</v>
      </c>
      <c r="LZ4" s="83">
        <v>3251</v>
      </c>
      <c r="MA4" s="22" t="str">
        <f t="shared" ref="MA4:MA9" si="169">IF(LZ4,VLOOKUP(LZ4,Spelers,3,FALSE),"")</f>
        <v>B</v>
      </c>
      <c r="MB4" s="22" t="str">
        <f t="shared" ref="MB4:MB9" si="170">IF(MC4,VLOOKUP(MC4,Spelers,2,FALSE),"")</f>
        <v>CONVENTS Tom</v>
      </c>
      <c r="MC4" s="83">
        <v>842</v>
      </c>
      <c r="MD4" s="22" t="str">
        <f t="shared" ref="MD4:MD9" si="171">IF(MC4,VLOOKUP(MC4,Spelers,3,FALSE),"")</f>
        <v>A</v>
      </c>
      <c r="ME4" s="83">
        <v>2</v>
      </c>
      <c r="MF4" s="83">
        <v>2</v>
      </c>
      <c r="MG4" s="84"/>
      <c r="MH4" s="22">
        <f t="shared" ref="MH4:MH9" si="172">IF(MF4&lt;&gt;"",IF(ME4=MF4,IF(ME4=1,2,0),1),"")</f>
        <v>0</v>
      </c>
      <c r="MI4" s="22">
        <f t="shared" ref="MI4:MI9" si="173">IF(MF4&lt;&gt;"",IF(ME4=MF4,IF(ME4=1,0,2),1),"")</f>
        <v>2</v>
      </c>
      <c r="MJ4" s="43">
        <f t="shared" ref="MJ4:MK9" si="174">IF(MH4=2,3,IF(MH4=1,1,0))</f>
        <v>0</v>
      </c>
      <c r="MK4" s="43">
        <f t="shared" si="174"/>
        <v>3</v>
      </c>
      <c r="ML4" s="56"/>
      <c r="MM4" s="22" t="str">
        <f t="shared" ref="MM4:MM9" si="175">IF(MN4,VLOOKUP(MN4,Spelers,2,FALSE),"")</f>
        <v>VAN ASBROECK Franky</v>
      </c>
      <c r="MN4" s="83">
        <v>7142</v>
      </c>
      <c r="MO4" s="22" t="str">
        <f t="shared" ref="MO4:MO9" si="176">IF(MN4,VLOOKUP(MN4,Spelers,3,FALSE),"")</f>
        <v>A</v>
      </c>
      <c r="MP4" s="22" t="str">
        <f t="shared" ref="MP4:MP9" si="177">IF(MQ4,VLOOKUP(MQ4,Spelers,2,FALSE),"")</f>
        <v>VAN DEN BROECK Yvan</v>
      </c>
      <c r="MQ4" s="83">
        <v>8061</v>
      </c>
      <c r="MR4" s="22" t="str">
        <f t="shared" ref="MR4:MR9" si="178">IF(MQ4,VLOOKUP(MQ4,Spelers,3,FALSE),"")</f>
        <v>B</v>
      </c>
      <c r="MS4" s="83">
        <v>1</v>
      </c>
      <c r="MT4" s="83">
        <v>1</v>
      </c>
      <c r="MU4" s="84"/>
      <c r="MV4" s="22">
        <f t="shared" ref="MV4:MV9" si="179">IF(MT4&lt;&gt;"",IF(MS4=MT4,IF(MS4=1,2,0),1),"")</f>
        <v>2</v>
      </c>
      <c r="MW4" s="22">
        <f t="shared" ref="MW4:MW9" si="180">IF(MT4&lt;&gt;"",IF(MS4=MT4,IF(MS4=1,0,2),1),"")</f>
        <v>0</v>
      </c>
      <c r="MX4" s="43">
        <f t="shared" ref="MX4:MY9" si="181">IF(MV4=2,3,IF(MV4=1,1,0))</f>
        <v>3</v>
      </c>
      <c r="MY4" s="43">
        <f t="shared" si="181"/>
        <v>0</v>
      </c>
    </row>
    <row r="5" spans="1:363" ht="16.5" x14ac:dyDescent="0.3">
      <c r="A5" s="22" t="str">
        <f t="shared" si="0"/>
        <v>COOMAN Rudi</v>
      </c>
      <c r="B5" s="83">
        <v>3356</v>
      </c>
      <c r="C5" s="22" t="str">
        <f t="shared" si="1"/>
        <v>C</v>
      </c>
      <c r="D5" s="22" t="str">
        <f t="shared" si="2"/>
        <v>DE GROOTE Dominique</v>
      </c>
      <c r="E5" s="83">
        <v>2022</v>
      </c>
      <c r="F5" s="22" t="str">
        <f t="shared" si="3"/>
        <v>A</v>
      </c>
      <c r="G5" s="83">
        <v>2</v>
      </c>
      <c r="H5" s="83">
        <v>2</v>
      </c>
      <c r="I5" s="84"/>
      <c r="J5" s="22">
        <f t="shared" si="4"/>
        <v>0</v>
      </c>
      <c r="K5" s="22">
        <f t="shared" si="5"/>
        <v>2</v>
      </c>
      <c r="L5" s="43">
        <f t="shared" si="6"/>
        <v>0</v>
      </c>
      <c r="M5" s="43">
        <f t="shared" si="6"/>
        <v>3</v>
      </c>
      <c r="N5" s="66"/>
      <c r="O5" s="22" t="str">
        <f t="shared" si="7"/>
        <v>VERSPECHT Norbert</v>
      </c>
      <c r="P5" s="83">
        <v>5471</v>
      </c>
      <c r="Q5" s="22" t="str">
        <f t="shared" si="8"/>
        <v>A</v>
      </c>
      <c r="R5" s="22" t="str">
        <f t="shared" si="9"/>
        <v>DE CLERCQ Mario</v>
      </c>
      <c r="S5" s="83">
        <v>2613</v>
      </c>
      <c r="T5" s="22" t="str">
        <f t="shared" si="10"/>
        <v>A</v>
      </c>
      <c r="U5" s="83">
        <v>2</v>
      </c>
      <c r="V5" s="83">
        <v>1</v>
      </c>
      <c r="W5" s="84"/>
      <c r="X5" s="22">
        <f t="shared" si="11"/>
        <v>1</v>
      </c>
      <c r="Y5" s="22">
        <f t="shared" si="12"/>
        <v>1</v>
      </c>
      <c r="Z5" s="43">
        <f t="shared" si="13"/>
        <v>1</v>
      </c>
      <c r="AA5" s="43">
        <f t="shared" si="13"/>
        <v>1</v>
      </c>
      <c r="AB5" s="56"/>
      <c r="AC5" s="22" t="str">
        <f t="shared" si="14"/>
        <v>VANDEVELDE Pascal</v>
      </c>
      <c r="AD5" s="83">
        <v>3628</v>
      </c>
      <c r="AE5" s="22" t="str">
        <f t="shared" si="15"/>
        <v>A</v>
      </c>
      <c r="AF5" s="22" t="str">
        <f t="shared" si="16"/>
        <v>WILMS Steve</v>
      </c>
      <c r="AG5" s="83">
        <v>2705</v>
      </c>
      <c r="AH5" s="22" t="str">
        <f t="shared" si="17"/>
        <v>A</v>
      </c>
      <c r="AI5" s="83">
        <v>2</v>
      </c>
      <c r="AJ5" s="83">
        <v>2</v>
      </c>
      <c r="AK5" s="84"/>
      <c r="AL5" s="22">
        <f t="shared" si="18"/>
        <v>0</v>
      </c>
      <c r="AM5" s="22">
        <f t="shared" si="19"/>
        <v>2</v>
      </c>
      <c r="AN5" s="43">
        <f t="shared" si="20"/>
        <v>0</v>
      </c>
      <c r="AO5" s="43">
        <f t="shared" si="20"/>
        <v>3</v>
      </c>
      <c r="AP5" s="56"/>
      <c r="AQ5" s="22" t="str">
        <f t="shared" si="21"/>
        <v>VERSPECHT Norbert</v>
      </c>
      <c r="AR5" s="83">
        <v>5471</v>
      </c>
      <c r="AS5" s="22" t="str">
        <f t="shared" si="22"/>
        <v>A</v>
      </c>
      <c r="AT5" s="22" t="str">
        <f t="shared" si="23"/>
        <v>VAN ASBROECK Franky</v>
      </c>
      <c r="AU5" s="83">
        <v>7142</v>
      </c>
      <c r="AV5" s="22" t="str">
        <f t="shared" si="24"/>
        <v>A</v>
      </c>
      <c r="AW5" s="83">
        <v>2</v>
      </c>
      <c r="AX5" s="83">
        <v>2</v>
      </c>
      <c r="AY5" s="84"/>
      <c r="AZ5" s="22">
        <f t="shared" si="25"/>
        <v>0</v>
      </c>
      <c r="BA5" s="22">
        <f t="shared" si="26"/>
        <v>2</v>
      </c>
      <c r="BB5" s="43">
        <f t="shared" si="27"/>
        <v>0</v>
      </c>
      <c r="BC5" s="43">
        <f t="shared" si="27"/>
        <v>3</v>
      </c>
      <c r="BD5" s="66"/>
      <c r="BE5" s="22" t="str">
        <f t="shared" si="28"/>
        <v>BLOMMAERTS Rudy</v>
      </c>
      <c r="BF5" s="83">
        <v>5317</v>
      </c>
      <c r="BG5" s="22" t="str">
        <f t="shared" si="29"/>
        <v>B</v>
      </c>
      <c r="BH5" s="22" t="str">
        <f t="shared" si="30"/>
        <v>VAN RANST Björn</v>
      </c>
      <c r="BI5" s="83">
        <v>2886</v>
      </c>
      <c r="BJ5" s="22" t="str">
        <f t="shared" si="31"/>
        <v>B</v>
      </c>
      <c r="BK5" s="83">
        <v>1</v>
      </c>
      <c r="BL5" s="83">
        <v>1</v>
      </c>
      <c r="BM5" s="84"/>
      <c r="BN5" s="22">
        <f t="shared" si="32"/>
        <v>2</v>
      </c>
      <c r="BO5" s="22">
        <f t="shared" si="33"/>
        <v>0</v>
      </c>
      <c r="BP5" s="43">
        <f t="shared" si="34"/>
        <v>3</v>
      </c>
      <c r="BQ5" s="43">
        <f t="shared" si="34"/>
        <v>0</v>
      </c>
      <c r="BR5" s="56"/>
      <c r="BS5" s="22" t="str">
        <f t="shared" si="35"/>
        <v>VAN ROSSUM Patrick</v>
      </c>
      <c r="BT5" s="83">
        <v>3021</v>
      </c>
      <c r="BU5" s="22" t="str">
        <f t="shared" si="36"/>
        <v>A</v>
      </c>
      <c r="BV5" s="22" t="str">
        <f t="shared" si="37"/>
        <v>VERSPECHT Norbert</v>
      </c>
      <c r="BW5" s="83">
        <v>5471</v>
      </c>
      <c r="BX5" s="22" t="str">
        <f t="shared" si="38"/>
        <v>A</v>
      </c>
      <c r="BY5" s="83">
        <v>2</v>
      </c>
      <c r="BZ5" s="83">
        <v>1</v>
      </c>
      <c r="CA5" s="84"/>
      <c r="CB5" s="22">
        <f t="shared" si="39"/>
        <v>1</v>
      </c>
      <c r="CC5" s="22">
        <f t="shared" si="40"/>
        <v>1</v>
      </c>
      <c r="CD5" s="43">
        <f t="shared" si="41"/>
        <v>1</v>
      </c>
      <c r="CE5" s="43">
        <f t="shared" si="41"/>
        <v>1</v>
      </c>
      <c r="CF5" s="56"/>
      <c r="CG5" s="22" t="str">
        <f t="shared" si="42"/>
        <v>COORENS François</v>
      </c>
      <c r="CH5" s="83">
        <v>1487</v>
      </c>
      <c r="CI5" s="22" t="str">
        <f t="shared" si="43"/>
        <v>C</v>
      </c>
      <c r="CJ5" s="22" t="str">
        <f t="shared" si="44"/>
        <v>GABRIËLS Leo</v>
      </c>
      <c r="CK5" s="83">
        <v>7589</v>
      </c>
      <c r="CL5" s="22" t="str">
        <f t="shared" si="45"/>
        <v>C</v>
      </c>
      <c r="CM5" s="83">
        <v>2</v>
      </c>
      <c r="CN5" s="83">
        <v>2</v>
      </c>
      <c r="CO5" s="84"/>
      <c r="CP5" s="22">
        <f t="shared" si="46"/>
        <v>0</v>
      </c>
      <c r="CQ5" s="22">
        <f t="shared" si="47"/>
        <v>2</v>
      </c>
      <c r="CR5" s="43">
        <f t="shared" si="48"/>
        <v>0</v>
      </c>
      <c r="CS5" s="43">
        <f t="shared" si="48"/>
        <v>3</v>
      </c>
      <c r="CT5" s="66"/>
      <c r="CU5" s="22" t="str">
        <f t="shared" si="49"/>
        <v>CHARTIER Albert</v>
      </c>
      <c r="CV5" s="83">
        <v>3072</v>
      </c>
      <c r="CW5" s="22" t="str">
        <f t="shared" si="50"/>
        <v>A</v>
      </c>
      <c r="CX5" s="22" t="str">
        <f t="shared" si="51"/>
        <v>SPIESSENS Walter</v>
      </c>
      <c r="CY5" s="83">
        <v>7213</v>
      </c>
      <c r="CZ5" s="22" t="str">
        <f t="shared" si="52"/>
        <v>B</v>
      </c>
      <c r="DA5" s="83">
        <v>1</v>
      </c>
      <c r="DB5" s="83">
        <v>2</v>
      </c>
      <c r="DC5" s="84"/>
      <c r="DD5" s="22">
        <f t="shared" si="53"/>
        <v>1</v>
      </c>
      <c r="DE5" s="22">
        <f t="shared" si="54"/>
        <v>1</v>
      </c>
      <c r="DF5" s="43">
        <f t="shared" si="55"/>
        <v>1</v>
      </c>
      <c r="DG5" s="43">
        <f t="shared" si="55"/>
        <v>1</v>
      </c>
      <c r="DH5" s="56"/>
      <c r="DI5" s="22" t="str">
        <f t="shared" si="56"/>
        <v>VAN ZEEBROECK Nico</v>
      </c>
      <c r="DJ5" s="83">
        <v>2946</v>
      </c>
      <c r="DK5" s="22" t="str">
        <f t="shared" si="57"/>
        <v>A</v>
      </c>
      <c r="DL5" s="22" t="str">
        <f t="shared" si="58"/>
        <v>VERSPECHT Norbert</v>
      </c>
      <c r="DM5" s="83">
        <v>5471</v>
      </c>
      <c r="DN5" s="22" t="str">
        <f t="shared" si="59"/>
        <v>A</v>
      </c>
      <c r="DO5" s="83">
        <v>1</v>
      </c>
      <c r="DP5" s="83">
        <v>1</v>
      </c>
      <c r="DQ5" s="84"/>
      <c r="DR5" s="22">
        <f t="shared" si="60"/>
        <v>2</v>
      </c>
      <c r="DS5" s="22">
        <f t="shared" si="61"/>
        <v>0</v>
      </c>
      <c r="DT5" s="43">
        <f t="shared" si="62"/>
        <v>3</v>
      </c>
      <c r="DU5" s="43">
        <f t="shared" si="62"/>
        <v>0</v>
      </c>
      <c r="DV5" s="56"/>
      <c r="DW5" s="22" t="str">
        <f t="shared" si="63"/>
        <v>JACOBS Guido</v>
      </c>
      <c r="DX5" s="83">
        <v>854</v>
      </c>
      <c r="DY5" s="22" t="str">
        <f t="shared" si="64"/>
        <v>A</v>
      </c>
      <c r="DZ5" s="22" t="str">
        <f t="shared" si="65"/>
        <v>GYSELINCK Tommy</v>
      </c>
      <c r="EA5" s="83">
        <v>3050</v>
      </c>
      <c r="EB5" s="22" t="str">
        <f t="shared" si="66"/>
        <v>A</v>
      </c>
      <c r="EC5" s="83">
        <v>1</v>
      </c>
      <c r="ED5" s="83">
        <v>1</v>
      </c>
      <c r="EE5" s="84"/>
      <c r="EF5" s="22">
        <f t="shared" si="67"/>
        <v>2</v>
      </c>
      <c r="EG5" s="22">
        <f t="shared" si="68"/>
        <v>0</v>
      </c>
      <c r="EH5" s="43">
        <f t="shared" si="69"/>
        <v>3</v>
      </c>
      <c r="EI5" s="43">
        <f t="shared" si="69"/>
        <v>0</v>
      </c>
      <c r="EJ5" s="66"/>
      <c r="EK5" s="22" t="str">
        <f t="shared" si="70"/>
        <v>PEETERS Ronny</v>
      </c>
      <c r="EL5" s="83">
        <v>4385</v>
      </c>
      <c r="EM5" s="22" t="str">
        <f t="shared" si="71"/>
        <v>B</v>
      </c>
      <c r="EN5" s="22" t="str">
        <f t="shared" si="72"/>
        <v>DE HERDT Rudy</v>
      </c>
      <c r="EO5" s="83">
        <v>3250</v>
      </c>
      <c r="EP5" s="22" t="str">
        <f t="shared" si="73"/>
        <v>A</v>
      </c>
      <c r="EQ5" s="83">
        <v>2</v>
      </c>
      <c r="ER5" s="83">
        <v>2</v>
      </c>
      <c r="ES5" s="84"/>
      <c r="ET5" s="22">
        <f t="shared" si="74"/>
        <v>0</v>
      </c>
      <c r="EU5" s="22">
        <f t="shared" si="75"/>
        <v>2</v>
      </c>
      <c r="EV5" s="43">
        <f t="shared" si="76"/>
        <v>0</v>
      </c>
      <c r="EW5" s="43">
        <f t="shared" si="76"/>
        <v>3</v>
      </c>
      <c r="EX5" s="56"/>
      <c r="EY5" s="22" t="str">
        <f t="shared" si="77"/>
        <v>CONVENTS Tom</v>
      </c>
      <c r="EZ5" s="83">
        <v>842</v>
      </c>
      <c r="FA5" s="22" t="str">
        <f t="shared" si="78"/>
        <v>A</v>
      </c>
      <c r="FB5" s="22" t="str">
        <f t="shared" si="79"/>
        <v>SPIESSENS Walter</v>
      </c>
      <c r="FC5" s="83">
        <v>7213</v>
      </c>
      <c r="FD5" s="22" t="str">
        <f t="shared" si="80"/>
        <v>B</v>
      </c>
      <c r="FE5" s="83">
        <v>1</v>
      </c>
      <c r="FF5" s="83">
        <v>2</v>
      </c>
      <c r="FG5" s="84"/>
      <c r="FH5" s="22">
        <f t="shared" si="81"/>
        <v>1</v>
      </c>
      <c r="FI5" s="22">
        <f t="shared" si="82"/>
        <v>1</v>
      </c>
      <c r="FJ5" s="43">
        <f t="shared" si="83"/>
        <v>1</v>
      </c>
      <c r="FK5" s="43">
        <f t="shared" si="83"/>
        <v>1</v>
      </c>
      <c r="FL5" s="56"/>
      <c r="FM5" s="22" t="str">
        <f t="shared" si="84"/>
        <v>D'HONT Owen</v>
      </c>
      <c r="FN5" s="83">
        <v>2621</v>
      </c>
      <c r="FO5" s="22" t="str">
        <f t="shared" si="85"/>
        <v>B</v>
      </c>
      <c r="FP5" s="22" t="str">
        <f t="shared" si="86"/>
        <v>VAN DE VELDE Jan</v>
      </c>
      <c r="FQ5" s="83">
        <v>3073</v>
      </c>
      <c r="FR5" s="22" t="str">
        <f t="shared" si="87"/>
        <v>B</v>
      </c>
      <c r="FS5" s="83">
        <v>1</v>
      </c>
      <c r="FT5" s="83">
        <v>1</v>
      </c>
      <c r="FU5" s="84"/>
      <c r="FV5" s="22">
        <f t="shared" si="88"/>
        <v>2</v>
      </c>
      <c r="FW5" s="22">
        <f t="shared" si="89"/>
        <v>0</v>
      </c>
      <c r="FX5" s="43">
        <f t="shared" si="90"/>
        <v>3</v>
      </c>
      <c r="FY5" s="43">
        <f t="shared" si="90"/>
        <v>0</v>
      </c>
      <c r="FZ5" s="66"/>
      <c r="GA5" s="22" t="str">
        <f t="shared" si="91"/>
        <v>CLAES Stefaan</v>
      </c>
      <c r="GB5" s="83">
        <v>3244</v>
      </c>
      <c r="GC5" s="22" t="str">
        <f t="shared" si="92"/>
        <v>A</v>
      </c>
      <c r="GD5" s="22" t="str">
        <f t="shared" si="93"/>
        <v>WIJNS Stefaan</v>
      </c>
      <c r="GE5" s="83">
        <v>3597</v>
      </c>
      <c r="GF5" s="22" t="str">
        <f t="shared" si="94"/>
        <v>C</v>
      </c>
      <c r="GG5" s="83">
        <v>1</v>
      </c>
      <c r="GH5" s="83">
        <v>1</v>
      </c>
      <c r="GI5" s="84"/>
      <c r="GJ5" s="22">
        <f t="shared" si="95"/>
        <v>2</v>
      </c>
      <c r="GK5" s="22">
        <f t="shared" si="96"/>
        <v>0</v>
      </c>
      <c r="GL5" s="43">
        <f t="shared" si="97"/>
        <v>3</v>
      </c>
      <c r="GM5" s="43">
        <f t="shared" si="97"/>
        <v>0</v>
      </c>
      <c r="GN5" s="56"/>
      <c r="GO5" s="22" t="str">
        <f t="shared" si="98"/>
        <v>STROBBE Kurt</v>
      </c>
      <c r="GP5" s="83">
        <v>3247</v>
      </c>
      <c r="GQ5" s="22" t="str">
        <f t="shared" si="99"/>
        <v>A</v>
      </c>
      <c r="GR5" s="22" t="str">
        <f t="shared" si="100"/>
        <v>CLAES Paul</v>
      </c>
      <c r="GS5" s="83">
        <v>3268</v>
      </c>
      <c r="GT5" s="22" t="str">
        <f t="shared" si="101"/>
        <v>A</v>
      </c>
      <c r="GU5" s="83">
        <v>1</v>
      </c>
      <c r="GV5" s="83">
        <v>1</v>
      </c>
      <c r="GW5" s="84"/>
      <c r="GX5" s="22">
        <f t="shared" si="102"/>
        <v>2</v>
      </c>
      <c r="GY5" s="22">
        <f t="shared" si="103"/>
        <v>0</v>
      </c>
      <c r="GZ5" s="43">
        <f t="shared" si="104"/>
        <v>3</v>
      </c>
      <c r="HA5" s="43">
        <f t="shared" si="104"/>
        <v>0</v>
      </c>
      <c r="HB5" s="56"/>
      <c r="HC5" s="22" t="str">
        <f t="shared" si="105"/>
        <v>VAN ASBROECK Kenneth</v>
      </c>
      <c r="HD5" s="83">
        <v>5136</v>
      </c>
      <c r="HE5" s="22" t="str">
        <f t="shared" si="106"/>
        <v>A</v>
      </c>
      <c r="HF5" s="22" t="str">
        <f t="shared" si="107"/>
        <v>VAN ROSSUM Patrick</v>
      </c>
      <c r="HG5" s="83">
        <v>3021</v>
      </c>
      <c r="HH5" s="22" t="str">
        <f t="shared" si="108"/>
        <v>A</v>
      </c>
      <c r="HI5" s="83">
        <v>2</v>
      </c>
      <c r="HJ5" s="83">
        <v>2</v>
      </c>
      <c r="HK5" s="84"/>
      <c r="HL5" s="22">
        <f t="shared" si="109"/>
        <v>0</v>
      </c>
      <c r="HM5" s="22">
        <f t="shared" si="110"/>
        <v>2</v>
      </c>
      <c r="HN5" s="43">
        <f t="shared" si="111"/>
        <v>0</v>
      </c>
      <c r="HO5" s="43">
        <f t="shared" si="111"/>
        <v>3</v>
      </c>
      <c r="HP5" s="66"/>
      <c r="HQ5" s="22" t="str">
        <f t="shared" si="112"/>
        <v>WILMS Steve</v>
      </c>
      <c r="HR5" s="83">
        <v>2705</v>
      </c>
      <c r="HS5" s="22" t="str">
        <f t="shared" si="113"/>
        <v>A</v>
      </c>
      <c r="HT5" s="22" t="str">
        <f t="shared" si="114"/>
        <v>COORENS François</v>
      </c>
      <c r="HU5" s="83">
        <v>1487</v>
      </c>
      <c r="HV5" s="22" t="str">
        <f t="shared" si="115"/>
        <v>C</v>
      </c>
      <c r="HW5" s="83">
        <v>1</v>
      </c>
      <c r="HX5" s="83">
        <v>1</v>
      </c>
      <c r="HY5" s="84"/>
      <c r="HZ5" s="22">
        <f t="shared" si="116"/>
        <v>2</v>
      </c>
      <c r="IA5" s="22">
        <f t="shared" si="117"/>
        <v>0</v>
      </c>
      <c r="IB5" s="43">
        <f t="shared" si="118"/>
        <v>3</v>
      </c>
      <c r="IC5" s="43">
        <f t="shared" si="118"/>
        <v>0</v>
      </c>
      <c r="ID5" s="56"/>
      <c r="IE5" s="22" t="str">
        <f t="shared" si="119"/>
        <v>BLOMMAERTS Eric</v>
      </c>
      <c r="IF5" s="83">
        <v>3337</v>
      </c>
      <c r="IG5" s="22" t="str">
        <f t="shared" si="120"/>
        <v>A</v>
      </c>
      <c r="IH5" s="22" t="str">
        <f t="shared" si="121"/>
        <v>VRANKEN Eddie</v>
      </c>
      <c r="II5" s="83">
        <v>3802</v>
      </c>
      <c r="IJ5" s="22" t="str">
        <f t="shared" si="122"/>
        <v>B</v>
      </c>
      <c r="IK5" s="83">
        <v>2</v>
      </c>
      <c r="IL5" s="83">
        <v>1</v>
      </c>
      <c r="IM5" s="65"/>
      <c r="IN5" s="22">
        <f t="shared" si="123"/>
        <v>1</v>
      </c>
      <c r="IO5" s="22">
        <f t="shared" si="124"/>
        <v>1</v>
      </c>
      <c r="IP5" s="43">
        <f t="shared" si="125"/>
        <v>1</v>
      </c>
      <c r="IQ5" s="43">
        <f t="shared" si="125"/>
        <v>1</v>
      </c>
      <c r="IR5" s="56"/>
      <c r="IS5" s="22" t="str">
        <f t="shared" si="126"/>
        <v>CLAES Paul</v>
      </c>
      <c r="IT5" s="83">
        <v>3268</v>
      </c>
      <c r="IU5" s="22" t="str">
        <f t="shared" si="127"/>
        <v>A</v>
      </c>
      <c r="IV5" s="22" t="str">
        <f t="shared" si="128"/>
        <v>VANDEVELDE Pascal</v>
      </c>
      <c r="IW5" s="83">
        <v>3628</v>
      </c>
      <c r="IX5" s="22" t="str">
        <f t="shared" si="129"/>
        <v>A</v>
      </c>
      <c r="IY5" s="83">
        <v>2</v>
      </c>
      <c r="IZ5" s="83">
        <v>2</v>
      </c>
      <c r="JA5" s="84"/>
      <c r="JB5" s="22">
        <f t="shared" si="130"/>
        <v>0</v>
      </c>
      <c r="JC5" s="22">
        <f t="shared" si="131"/>
        <v>2</v>
      </c>
      <c r="JD5" s="43">
        <f t="shared" si="132"/>
        <v>0</v>
      </c>
      <c r="JE5" s="43">
        <f t="shared" si="132"/>
        <v>3</v>
      </c>
      <c r="JF5" s="66"/>
      <c r="JG5" s="22" t="str">
        <f t="shared" si="133"/>
        <v>VAN GEYTE Gert</v>
      </c>
      <c r="JH5" s="83">
        <v>7591</v>
      </c>
      <c r="JI5" s="22" t="str">
        <f t="shared" si="134"/>
        <v>B</v>
      </c>
      <c r="JJ5" s="22" t="str">
        <f t="shared" si="135"/>
        <v>CHARTIER Albert</v>
      </c>
      <c r="JK5" s="83">
        <v>3072</v>
      </c>
      <c r="JL5" s="22" t="str">
        <f t="shared" si="136"/>
        <v>A</v>
      </c>
      <c r="JM5" s="83">
        <v>2</v>
      </c>
      <c r="JN5" s="83">
        <v>1</v>
      </c>
      <c r="JO5" s="84"/>
      <c r="JP5" s="22">
        <f t="shared" si="137"/>
        <v>1</v>
      </c>
      <c r="JQ5" s="22">
        <f t="shared" si="138"/>
        <v>1</v>
      </c>
      <c r="JR5" s="43">
        <f t="shared" si="139"/>
        <v>1</v>
      </c>
      <c r="JS5" s="43">
        <f t="shared" si="139"/>
        <v>1</v>
      </c>
      <c r="JT5" s="56"/>
      <c r="JU5" s="22" t="str">
        <f t="shared" si="140"/>
        <v>WIJNS André</v>
      </c>
      <c r="JV5" s="83">
        <v>7220</v>
      </c>
      <c r="JW5" s="22" t="str">
        <f t="shared" si="141"/>
        <v>C</v>
      </c>
      <c r="JX5" s="22" t="str">
        <f t="shared" si="142"/>
        <v>CHARTIER Albert</v>
      </c>
      <c r="JY5" s="83">
        <v>3072</v>
      </c>
      <c r="JZ5" s="22" t="str">
        <f t="shared" si="143"/>
        <v>A</v>
      </c>
      <c r="KA5" s="83">
        <v>2</v>
      </c>
      <c r="KB5" s="83">
        <v>1</v>
      </c>
      <c r="KC5" s="84"/>
      <c r="KD5" s="22">
        <f t="shared" si="144"/>
        <v>1</v>
      </c>
      <c r="KE5" s="22">
        <f t="shared" si="145"/>
        <v>1</v>
      </c>
      <c r="KF5" s="43">
        <f t="shared" si="146"/>
        <v>1</v>
      </c>
      <c r="KG5" s="43">
        <f t="shared" si="146"/>
        <v>1</v>
      </c>
      <c r="KH5" s="56"/>
      <c r="KI5" s="22" t="str">
        <f t="shared" si="147"/>
        <v>DE HERDT Rudy</v>
      </c>
      <c r="KJ5" s="83">
        <v>3250</v>
      </c>
      <c r="KK5" s="22" t="str">
        <f t="shared" si="148"/>
        <v>A</v>
      </c>
      <c r="KL5" s="22" t="str">
        <f t="shared" si="149"/>
        <v>DE COCK Sascha</v>
      </c>
      <c r="KM5" s="83">
        <v>7086</v>
      </c>
      <c r="KN5" s="22" t="str">
        <f t="shared" si="150"/>
        <v>A</v>
      </c>
      <c r="KO5" s="83">
        <v>1</v>
      </c>
      <c r="KP5" s="83">
        <v>1</v>
      </c>
      <c r="KQ5" s="84"/>
      <c r="KR5" s="22">
        <f t="shared" si="151"/>
        <v>2</v>
      </c>
      <c r="KS5" s="22">
        <f t="shared" si="152"/>
        <v>0</v>
      </c>
      <c r="KT5" s="43">
        <f t="shared" si="153"/>
        <v>3</v>
      </c>
      <c r="KU5" s="43">
        <f t="shared" si="153"/>
        <v>0</v>
      </c>
      <c r="KV5" s="66"/>
      <c r="KW5" s="22" t="str">
        <f t="shared" si="154"/>
        <v>GYSELINCK Tommy</v>
      </c>
      <c r="KX5" s="83">
        <v>3050</v>
      </c>
      <c r="KY5" s="22" t="str">
        <f t="shared" si="155"/>
        <v>A</v>
      </c>
      <c r="KZ5" s="22" t="str">
        <f t="shared" si="156"/>
        <v>CLAES Stefaan</v>
      </c>
      <c r="LA5" s="83">
        <v>3244</v>
      </c>
      <c r="LB5" s="22" t="str">
        <f t="shared" si="157"/>
        <v>A</v>
      </c>
      <c r="LC5" s="83">
        <v>2</v>
      </c>
      <c r="LD5" s="83">
        <v>2</v>
      </c>
      <c r="LE5" s="84"/>
      <c r="LF5" s="22">
        <f t="shared" si="158"/>
        <v>0</v>
      </c>
      <c r="LG5" s="22">
        <f t="shared" si="159"/>
        <v>2</v>
      </c>
      <c r="LH5" s="43">
        <f t="shared" si="160"/>
        <v>0</v>
      </c>
      <c r="LI5" s="43">
        <f t="shared" si="160"/>
        <v>3</v>
      </c>
      <c r="LJ5" s="56"/>
      <c r="LK5" s="22" t="str">
        <f t="shared" si="161"/>
        <v>BLOMMAERTS Eric</v>
      </c>
      <c r="LL5" s="83">
        <v>3337</v>
      </c>
      <c r="LM5" s="22" t="str">
        <f t="shared" si="162"/>
        <v>A</v>
      </c>
      <c r="LN5" s="22" t="str">
        <f t="shared" si="163"/>
        <v>VAN DEN ENDE Benjamin</v>
      </c>
      <c r="LO5" s="83">
        <v>7194</v>
      </c>
      <c r="LP5" s="22" t="str">
        <f t="shared" si="164"/>
        <v>B</v>
      </c>
      <c r="LQ5" s="83">
        <v>1</v>
      </c>
      <c r="LR5" s="83">
        <v>2</v>
      </c>
      <c r="LS5" s="84"/>
      <c r="LT5" s="22">
        <f t="shared" si="165"/>
        <v>1</v>
      </c>
      <c r="LU5" s="22">
        <f t="shared" si="166"/>
        <v>1</v>
      </c>
      <c r="LV5" s="43">
        <f t="shared" si="167"/>
        <v>1</v>
      </c>
      <c r="LW5" s="43">
        <f t="shared" si="167"/>
        <v>1</v>
      </c>
      <c r="LY5" s="22" t="str">
        <f t="shared" si="168"/>
        <v>CORBEEL Jean-Pierre</v>
      </c>
      <c r="LZ5" s="83">
        <v>5374</v>
      </c>
      <c r="MA5" s="22" t="str">
        <f t="shared" si="169"/>
        <v>B</v>
      </c>
      <c r="MB5" s="22" t="str">
        <f t="shared" si="170"/>
        <v>DE SMEDT Rudy</v>
      </c>
      <c r="MC5" s="83">
        <v>3727</v>
      </c>
      <c r="MD5" s="22" t="str">
        <f t="shared" si="171"/>
        <v>A</v>
      </c>
      <c r="ME5" s="83">
        <v>2</v>
      </c>
      <c r="MF5" s="83">
        <v>2</v>
      </c>
      <c r="MG5" s="84"/>
      <c r="MH5" s="22">
        <f t="shared" si="172"/>
        <v>0</v>
      </c>
      <c r="MI5" s="22">
        <f t="shared" si="173"/>
        <v>2</v>
      </c>
      <c r="MJ5" s="43">
        <f t="shared" si="174"/>
        <v>0</v>
      </c>
      <c r="MK5" s="43">
        <f t="shared" si="174"/>
        <v>3</v>
      </c>
      <c r="ML5" s="56"/>
      <c r="MM5" s="22" t="str">
        <f t="shared" si="175"/>
        <v>VAN ASBROECK Kenneth</v>
      </c>
      <c r="MN5" s="83">
        <v>5136</v>
      </c>
      <c r="MO5" s="22" t="str">
        <f t="shared" si="176"/>
        <v>A</v>
      </c>
      <c r="MP5" s="22" t="str">
        <f t="shared" si="177"/>
        <v>D'HONT Owen</v>
      </c>
      <c r="MQ5" s="83">
        <v>2621</v>
      </c>
      <c r="MR5" s="22" t="str">
        <f t="shared" si="178"/>
        <v>B</v>
      </c>
      <c r="MS5" s="83">
        <v>2</v>
      </c>
      <c r="MT5" s="83">
        <v>2</v>
      </c>
      <c r="MU5" s="84"/>
      <c r="MV5" s="22">
        <f t="shared" si="179"/>
        <v>0</v>
      </c>
      <c r="MW5" s="22">
        <f t="shared" si="180"/>
        <v>2</v>
      </c>
      <c r="MX5" s="43">
        <f t="shared" si="181"/>
        <v>0</v>
      </c>
      <c r="MY5" s="43">
        <f t="shared" si="181"/>
        <v>3</v>
      </c>
    </row>
    <row r="6" spans="1:363" ht="16.5" x14ac:dyDescent="0.3">
      <c r="A6" s="22" t="str">
        <f t="shared" si="0"/>
        <v>MAEREVOET Jean-Pierre</v>
      </c>
      <c r="B6" s="83">
        <v>3409</v>
      </c>
      <c r="C6" s="22" t="str">
        <f t="shared" si="1"/>
        <v>C</v>
      </c>
      <c r="D6" s="22" t="str">
        <f t="shared" si="2"/>
        <v>CONVENTS Tom</v>
      </c>
      <c r="E6" s="83">
        <v>842</v>
      </c>
      <c r="F6" s="22" t="str">
        <f t="shared" si="3"/>
        <v>A</v>
      </c>
      <c r="G6" s="83">
        <v>2</v>
      </c>
      <c r="H6" s="83">
        <v>2</v>
      </c>
      <c r="I6" s="84"/>
      <c r="J6" s="22">
        <f t="shared" si="4"/>
        <v>0</v>
      </c>
      <c r="K6" s="22">
        <f t="shared" si="5"/>
        <v>2</v>
      </c>
      <c r="L6" s="43">
        <f t="shared" si="6"/>
        <v>0</v>
      </c>
      <c r="M6" s="43">
        <f t="shared" si="6"/>
        <v>3</v>
      </c>
      <c r="N6" s="66"/>
      <c r="O6" s="22" t="str">
        <f t="shared" si="7"/>
        <v>RENS Dave</v>
      </c>
      <c r="P6" s="83">
        <v>5310</v>
      </c>
      <c r="Q6" s="22" t="str">
        <f t="shared" si="8"/>
        <v>C</v>
      </c>
      <c r="R6" s="22" t="str">
        <f t="shared" si="9"/>
        <v>VAN DER BORGHT Filip</v>
      </c>
      <c r="S6" s="83">
        <v>3374</v>
      </c>
      <c r="T6" s="22" t="str">
        <f t="shared" si="10"/>
        <v>A</v>
      </c>
      <c r="U6" s="83">
        <v>2</v>
      </c>
      <c r="V6" s="83">
        <v>2</v>
      </c>
      <c r="W6" s="84"/>
      <c r="X6" s="22">
        <f t="shared" si="11"/>
        <v>0</v>
      </c>
      <c r="Y6" s="22">
        <f t="shared" si="12"/>
        <v>2</v>
      </c>
      <c r="Z6" s="43">
        <f t="shared" si="13"/>
        <v>0</v>
      </c>
      <c r="AA6" s="43">
        <f t="shared" si="13"/>
        <v>3</v>
      </c>
      <c r="AB6" s="56"/>
      <c r="AC6" s="22" t="str">
        <f t="shared" si="14"/>
        <v>THYS Steve</v>
      </c>
      <c r="AD6" s="83">
        <v>3723</v>
      </c>
      <c r="AE6" s="22" t="str">
        <f t="shared" si="15"/>
        <v>A</v>
      </c>
      <c r="AF6" s="22" t="str">
        <f t="shared" si="16"/>
        <v>VAN ASBROECK Kenneth</v>
      </c>
      <c r="AG6" s="83">
        <v>5136</v>
      </c>
      <c r="AH6" s="22" t="str">
        <f t="shared" si="17"/>
        <v>A</v>
      </c>
      <c r="AI6" s="83">
        <v>1</v>
      </c>
      <c r="AJ6" s="83">
        <v>2</v>
      </c>
      <c r="AK6" s="84"/>
      <c r="AL6" s="22">
        <f t="shared" si="18"/>
        <v>1</v>
      </c>
      <c r="AM6" s="22">
        <f t="shared" si="19"/>
        <v>1</v>
      </c>
      <c r="AN6" s="43">
        <f t="shared" si="20"/>
        <v>1</v>
      </c>
      <c r="AO6" s="43">
        <f t="shared" si="20"/>
        <v>1</v>
      </c>
      <c r="AP6" s="56"/>
      <c r="AQ6" s="22" t="str">
        <f t="shared" si="21"/>
        <v>DE HERDT Rudy</v>
      </c>
      <c r="AR6" s="83">
        <v>3250</v>
      </c>
      <c r="AS6" s="22" t="str">
        <f t="shared" si="22"/>
        <v>A</v>
      </c>
      <c r="AT6" s="22" t="str">
        <f t="shared" si="23"/>
        <v>ANNOT Eric</v>
      </c>
      <c r="AU6" s="83">
        <v>2970</v>
      </c>
      <c r="AV6" s="22" t="str">
        <f t="shared" si="24"/>
        <v>A</v>
      </c>
      <c r="AW6" s="83">
        <v>2</v>
      </c>
      <c r="AX6" s="83">
        <v>2</v>
      </c>
      <c r="AY6" s="84"/>
      <c r="AZ6" s="22">
        <f t="shared" si="25"/>
        <v>0</v>
      </c>
      <c r="BA6" s="22">
        <f t="shared" si="26"/>
        <v>2</v>
      </c>
      <c r="BB6" s="43">
        <f t="shared" si="27"/>
        <v>0</v>
      </c>
      <c r="BC6" s="43">
        <f t="shared" si="27"/>
        <v>3</v>
      </c>
      <c r="BD6" s="66"/>
      <c r="BE6" s="22" t="str">
        <f t="shared" si="28"/>
        <v>PEELEMAN Chris</v>
      </c>
      <c r="BF6" s="83">
        <v>3220</v>
      </c>
      <c r="BG6" s="22" t="str">
        <f t="shared" si="29"/>
        <v>A</v>
      </c>
      <c r="BH6" s="22" t="str">
        <f t="shared" si="30"/>
        <v>COORENS François</v>
      </c>
      <c r="BI6" s="83">
        <v>1487</v>
      </c>
      <c r="BJ6" s="22" t="str">
        <f t="shared" si="31"/>
        <v>C</v>
      </c>
      <c r="BK6" s="83">
        <v>1</v>
      </c>
      <c r="BL6" s="83">
        <v>1</v>
      </c>
      <c r="BM6" s="84"/>
      <c r="BN6" s="22">
        <f t="shared" si="32"/>
        <v>2</v>
      </c>
      <c r="BO6" s="22">
        <f t="shared" si="33"/>
        <v>0</v>
      </c>
      <c r="BP6" s="43">
        <f t="shared" si="34"/>
        <v>3</v>
      </c>
      <c r="BQ6" s="43">
        <f t="shared" si="34"/>
        <v>0</v>
      </c>
      <c r="BR6" s="56"/>
      <c r="BS6" s="22" t="str">
        <f t="shared" si="35"/>
        <v>VAN GOETHEM Mario</v>
      </c>
      <c r="BT6" s="83">
        <v>1096</v>
      </c>
      <c r="BU6" s="22" t="str">
        <f t="shared" si="36"/>
        <v>B</v>
      </c>
      <c r="BV6" s="22" t="str">
        <f t="shared" si="37"/>
        <v>CLAES Paul</v>
      </c>
      <c r="BW6" s="83">
        <v>3268</v>
      </c>
      <c r="BX6" s="22" t="str">
        <f t="shared" si="38"/>
        <v>A</v>
      </c>
      <c r="BY6" s="83">
        <v>2</v>
      </c>
      <c r="BZ6" s="83">
        <v>1</v>
      </c>
      <c r="CA6" s="84"/>
      <c r="CB6" s="22">
        <f t="shared" si="39"/>
        <v>1</v>
      </c>
      <c r="CC6" s="22">
        <f t="shared" si="40"/>
        <v>1</v>
      </c>
      <c r="CD6" s="43">
        <f t="shared" si="41"/>
        <v>1</v>
      </c>
      <c r="CE6" s="43">
        <f t="shared" si="41"/>
        <v>1</v>
      </c>
      <c r="CF6" s="56"/>
      <c r="CG6" s="22" t="str">
        <f t="shared" si="42"/>
        <v>CLAES Paul</v>
      </c>
      <c r="CH6" s="83">
        <v>3268</v>
      </c>
      <c r="CI6" s="22" t="str">
        <f t="shared" si="43"/>
        <v>A</v>
      </c>
      <c r="CJ6" s="22" t="str">
        <f t="shared" si="44"/>
        <v>ELEGHEER Rudi</v>
      </c>
      <c r="CK6" s="83">
        <v>3498</v>
      </c>
      <c r="CL6" s="22" t="str">
        <f t="shared" si="45"/>
        <v>B</v>
      </c>
      <c r="CM6" s="83">
        <v>1</v>
      </c>
      <c r="CN6" s="83">
        <v>1</v>
      </c>
      <c r="CO6" s="84"/>
      <c r="CP6" s="22">
        <f t="shared" si="46"/>
        <v>2</v>
      </c>
      <c r="CQ6" s="22">
        <f t="shared" si="47"/>
        <v>0</v>
      </c>
      <c r="CR6" s="43">
        <f t="shared" si="48"/>
        <v>3</v>
      </c>
      <c r="CS6" s="43">
        <f t="shared" si="48"/>
        <v>0</v>
      </c>
      <c r="CT6" s="66"/>
      <c r="CU6" s="22" t="str">
        <f t="shared" si="49"/>
        <v>COORENS François</v>
      </c>
      <c r="CV6" s="83">
        <v>1487</v>
      </c>
      <c r="CW6" s="22" t="str">
        <f t="shared" si="50"/>
        <v>C</v>
      </c>
      <c r="CX6" s="22" t="str">
        <f t="shared" si="51"/>
        <v>CORBEEL Jean-Pierre</v>
      </c>
      <c r="CY6" s="83">
        <v>5374</v>
      </c>
      <c r="CZ6" s="22" t="str">
        <f t="shared" si="52"/>
        <v>B</v>
      </c>
      <c r="DA6" s="83">
        <v>1</v>
      </c>
      <c r="DB6" s="83">
        <v>1</v>
      </c>
      <c r="DC6" s="84"/>
      <c r="DD6" s="22">
        <f t="shared" si="53"/>
        <v>2</v>
      </c>
      <c r="DE6" s="22">
        <f t="shared" si="54"/>
        <v>0</v>
      </c>
      <c r="DF6" s="43">
        <f t="shared" si="55"/>
        <v>3</v>
      </c>
      <c r="DG6" s="43">
        <f t="shared" si="55"/>
        <v>0</v>
      </c>
      <c r="DH6" s="56"/>
      <c r="DI6" s="22" t="str">
        <f t="shared" si="56"/>
        <v>HERMANS Tom</v>
      </c>
      <c r="DJ6" s="83">
        <v>7091</v>
      </c>
      <c r="DK6" s="22" t="str">
        <f t="shared" si="57"/>
        <v>C</v>
      </c>
      <c r="DL6" s="22" t="str">
        <f t="shared" si="58"/>
        <v>RENS Dave</v>
      </c>
      <c r="DM6" s="83">
        <v>5310</v>
      </c>
      <c r="DN6" s="22" t="str">
        <f t="shared" si="59"/>
        <v>C</v>
      </c>
      <c r="DO6" s="83">
        <v>2</v>
      </c>
      <c r="DP6" s="83">
        <v>1</v>
      </c>
      <c r="DQ6" s="84"/>
      <c r="DR6" s="22">
        <f t="shared" si="60"/>
        <v>1</v>
      </c>
      <c r="DS6" s="22">
        <f t="shared" si="61"/>
        <v>1</v>
      </c>
      <c r="DT6" s="43">
        <f t="shared" si="62"/>
        <v>1</v>
      </c>
      <c r="DU6" s="43">
        <f t="shared" si="62"/>
        <v>1</v>
      </c>
      <c r="DV6" s="56"/>
      <c r="DW6" s="22" t="str">
        <f t="shared" si="63"/>
        <v>DE GROOTE Dominique</v>
      </c>
      <c r="DX6" s="83">
        <v>2022</v>
      </c>
      <c r="DY6" s="22" t="str">
        <f t="shared" si="64"/>
        <v>A</v>
      </c>
      <c r="DZ6" s="22" t="str">
        <f t="shared" si="65"/>
        <v>VANDEVELDE Pascal</v>
      </c>
      <c r="EA6" s="83">
        <v>3628</v>
      </c>
      <c r="EB6" s="22" t="str">
        <f t="shared" si="66"/>
        <v>A</v>
      </c>
      <c r="EC6" s="83">
        <v>1</v>
      </c>
      <c r="ED6" s="83">
        <v>2</v>
      </c>
      <c r="EE6" s="84"/>
      <c r="EF6" s="22">
        <f t="shared" si="67"/>
        <v>1</v>
      </c>
      <c r="EG6" s="22">
        <f t="shared" si="68"/>
        <v>1</v>
      </c>
      <c r="EH6" s="43">
        <f t="shared" si="69"/>
        <v>1</v>
      </c>
      <c r="EI6" s="43">
        <f t="shared" si="69"/>
        <v>1</v>
      </c>
      <c r="EJ6" s="66"/>
      <c r="EK6" s="22" t="str">
        <f t="shared" si="70"/>
        <v>VAN DEN ENDE Benjamin</v>
      </c>
      <c r="EL6" s="83">
        <v>7194</v>
      </c>
      <c r="EM6" s="22" t="str">
        <f t="shared" si="71"/>
        <v>B</v>
      </c>
      <c r="EN6" s="22" t="str">
        <f t="shared" si="72"/>
        <v>CLAES Paul</v>
      </c>
      <c r="EO6" s="83">
        <v>3268</v>
      </c>
      <c r="EP6" s="22" t="str">
        <f t="shared" si="73"/>
        <v>A</v>
      </c>
      <c r="EQ6" s="83">
        <v>1</v>
      </c>
      <c r="ER6" s="83">
        <v>2</v>
      </c>
      <c r="ES6" s="84"/>
      <c r="ET6" s="22">
        <f t="shared" si="74"/>
        <v>1</v>
      </c>
      <c r="EU6" s="22">
        <f t="shared" si="75"/>
        <v>1</v>
      </c>
      <c r="EV6" s="43">
        <f t="shared" si="76"/>
        <v>1</v>
      </c>
      <c r="EW6" s="43">
        <f t="shared" si="76"/>
        <v>1</v>
      </c>
      <c r="EX6" s="56"/>
      <c r="EY6" s="22" t="str">
        <f t="shared" si="77"/>
        <v>DE GROOTE Dominique</v>
      </c>
      <c r="EZ6" s="83">
        <v>2022</v>
      </c>
      <c r="FA6" s="22" t="str">
        <f t="shared" si="78"/>
        <v>A</v>
      </c>
      <c r="FB6" s="22" t="str">
        <f t="shared" si="79"/>
        <v>VAN KEER Dirk</v>
      </c>
      <c r="FC6" s="83">
        <v>4879</v>
      </c>
      <c r="FD6" s="22" t="str">
        <f t="shared" si="80"/>
        <v>A</v>
      </c>
      <c r="FE6" s="83">
        <v>2</v>
      </c>
      <c r="FF6" s="83">
        <v>1</v>
      </c>
      <c r="FG6" s="84"/>
      <c r="FH6" s="22">
        <f t="shared" si="81"/>
        <v>1</v>
      </c>
      <c r="FI6" s="22">
        <f t="shared" si="82"/>
        <v>1</v>
      </c>
      <c r="FJ6" s="43">
        <f t="shared" si="83"/>
        <v>1</v>
      </c>
      <c r="FK6" s="43">
        <f t="shared" si="83"/>
        <v>1</v>
      </c>
      <c r="FL6" s="56"/>
      <c r="FM6" s="22" t="str">
        <f t="shared" si="84"/>
        <v>VAN DEN BROECK Yvan</v>
      </c>
      <c r="FN6" s="83">
        <v>8061</v>
      </c>
      <c r="FO6" s="22" t="str">
        <f t="shared" si="85"/>
        <v>B</v>
      </c>
      <c r="FP6" s="22" t="str">
        <f t="shared" si="86"/>
        <v>VAN ASBROECK Franky</v>
      </c>
      <c r="FQ6" s="83">
        <v>7142</v>
      </c>
      <c r="FR6" s="22" t="str">
        <f t="shared" si="87"/>
        <v>A</v>
      </c>
      <c r="FS6" s="83">
        <v>2</v>
      </c>
      <c r="FT6" s="83">
        <v>2</v>
      </c>
      <c r="FU6" s="84"/>
      <c r="FV6" s="22">
        <f t="shared" si="88"/>
        <v>0</v>
      </c>
      <c r="FW6" s="22">
        <f t="shared" si="89"/>
        <v>2</v>
      </c>
      <c r="FX6" s="43">
        <f t="shared" si="90"/>
        <v>0</v>
      </c>
      <c r="FY6" s="43">
        <f t="shared" si="90"/>
        <v>3</v>
      </c>
      <c r="FZ6" s="66"/>
      <c r="GA6" s="22" t="str">
        <f t="shared" si="91"/>
        <v>VAN DEN BRANDE Christiaan</v>
      </c>
      <c r="GB6" s="83">
        <v>3085</v>
      </c>
      <c r="GC6" s="22" t="str">
        <f t="shared" si="92"/>
        <v>C</v>
      </c>
      <c r="GD6" s="22" t="str">
        <f t="shared" si="93"/>
        <v>VAN DE CRUYS Patrick</v>
      </c>
      <c r="GE6" s="83">
        <v>4331</v>
      </c>
      <c r="GF6" s="22" t="str">
        <f t="shared" si="94"/>
        <v>C</v>
      </c>
      <c r="GG6" s="83">
        <v>2</v>
      </c>
      <c r="GH6" s="83">
        <v>1</v>
      </c>
      <c r="GI6" s="84"/>
      <c r="GJ6" s="22">
        <f t="shared" si="95"/>
        <v>1</v>
      </c>
      <c r="GK6" s="22">
        <f t="shared" si="96"/>
        <v>1</v>
      </c>
      <c r="GL6" s="43">
        <f t="shared" si="97"/>
        <v>1</v>
      </c>
      <c r="GM6" s="43">
        <f t="shared" si="97"/>
        <v>1</v>
      </c>
      <c r="GN6" s="56"/>
      <c r="GO6" s="22" t="str">
        <f t="shared" si="98"/>
        <v>VAN DER BORGHT Filip</v>
      </c>
      <c r="GP6" s="83">
        <v>3374</v>
      </c>
      <c r="GQ6" s="22" t="str">
        <f t="shared" si="99"/>
        <v>A</v>
      </c>
      <c r="GR6" s="22" t="str">
        <f t="shared" si="100"/>
        <v>VAN RANST Björn</v>
      </c>
      <c r="GS6" s="83">
        <v>2886</v>
      </c>
      <c r="GT6" s="22" t="str">
        <f t="shared" si="101"/>
        <v>B</v>
      </c>
      <c r="GU6" s="83">
        <v>1</v>
      </c>
      <c r="GV6" s="83">
        <v>1</v>
      </c>
      <c r="GW6" s="84"/>
      <c r="GX6" s="22">
        <f t="shared" si="102"/>
        <v>2</v>
      </c>
      <c r="GY6" s="22">
        <f t="shared" si="103"/>
        <v>0</v>
      </c>
      <c r="GZ6" s="43">
        <f t="shared" si="104"/>
        <v>3</v>
      </c>
      <c r="HA6" s="43">
        <f t="shared" si="104"/>
        <v>0</v>
      </c>
      <c r="HB6" s="56"/>
      <c r="HC6" s="22" t="str">
        <f t="shared" si="105"/>
        <v>VAN ASBROECK Franky</v>
      </c>
      <c r="HD6" s="83">
        <v>7142</v>
      </c>
      <c r="HE6" s="22" t="str">
        <f t="shared" si="106"/>
        <v>A</v>
      </c>
      <c r="HF6" s="22" t="str">
        <f t="shared" si="107"/>
        <v>VAN GOETHEM Mario</v>
      </c>
      <c r="HG6" s="83">
        <v>1096</v>
      </c>
      <c r="HH6" s="22" t="str">
        <f t="shared" si="108"/>
        <v>B</v>
      </c>
      <c r="HI6" s="83">
        <v>1</v>
      </c>
      <c r="HJ6" s="83">
        <v>1</v>
      </c>
      <c r="HK6" s="84"/>
      <c r="HL6" s="22">
        <f t="shared" si="109"/>
        <v>2</v>
      </c>
      <c r="HM6" s="22">
        <f t="shared" si="110"/>
        <v>0</v>
      </c>
      <c r="HN6" s="43">
        <f t="shared" si="111"/>
        <v>3</v>
      </c>
      <c r="HO6" s="43">
        <f t="shared" si="111"/>
        <v>0</v>
      </c>
      <c r="HP6" s="66"/>
      <c r="HQ6" s="22" t="str">
        <f t="shared" si="112"/>
        <v>VAN DE VELDE Jan</v>
      </c>
      <c r="HR6" s="83">
        <v>3073</v>
      </c>
      <c r="HS6" s="22" t="str">
        <f t="shared" si="113"/>
        <v>B</v>
      </c>
      <c r="HT6" s="22" t="str">
        <f t="shared" si="114"/>
        <v>VERSPECHT Norbert</v>
      </c>
      <c r="HU6" s="83">
        <v>5471</v>
      </c>
      <c r="HV6" s="22" t="str">
        <f t="shared" si="115"/>
        <v>A</v>
      </c>
      <c r="HW6" s="83">
        <v>1</v>
      </c>
      <c r="HX6" s="83">
        <v>1</v>
      </c>
      <c r="HY6" s="84" t="s">
        <v>777</v>
      </c>
      <c r="HZ6" s="22">
        <f t="shared" si="116"/>
        <v>2</v>
      </c>
      <c r="IA6" s="22">
        <f t="shared" si="117"/>
        <v>0</v>
      </c>
      <c r="IB6" s="43">
        <f t="shared" si="118"/>
        <v>3</v>
      </c>
      <c r="IC6" s="43">
        <f t="shared" si="118"/>
        <v>0</v>
      </c>
      <c r="ID6" s="56"/>
      <c r="IE6" s="22" t="str">
        <f t="shared" si="119"/>
        <v>CLAES Paul</v>
      </c>
      <c r="IF6" s="83">
        <v>3268</v>
      </c>
      <c r="IG6" s="22" t="str">
        <f t="shared" si="120"/>
        <v>A</v>
      </c>
      <c r="IH6" s="22" t="str">
        <f t="shared" si="121"/>
        <v>PEELEMAN Chris</v>
      </c>
      <c r="II6" s="83">
        <v>3220</v>
      </c>
      <c r="IJ6" s="22" t="str">
        <f t="shared" si="122"/>
        <v>A</v>
      </c>
      <c r="IK6" s="83">
        <v>1</v>
      </c>
      <c r="IL6" s="83">
        <v>1</v>
      </c>
      <c r="IM6" s="65"/>
      <c r="IN6" s="22">
        <f t="shared" si="123"/>
        <v>2</v>
      </c>
      <c r="IO6" s="22">
        <f t="shared" si="124"/>
        <v>0</v>
      </c>
      <c r="IP6" s="43">
        <f t="shared" si="125"/>
        <v>3</v>
      </c>
      <c r="IQ6" s="43">
        <f t="shared" si="125"/>
        <v>0</v>
      </c>
      <c r="IR6" s="56"/>
      <c r="IS6" s="22" t="str">
        <f t="shared" si="126"/>
        <v>CHARTIER Albert</v>
      </c>
      <c r="IT6" s="83">
        <v>3072</v>
      </c>
      <c r="IU6" s="22" t="str">
        <f t="shared" si="127"/>
        <v>A</v>
      </c>
      <c r="IV6" s="22" t="str">
        <f t="shared" si="128"/>
        <v>THYS Andy</v>
      </c>
      <c r="IW6" s="83">
        <v>3034</v>
      </c>
      <c r="IX6" s="22" t="str">
        <f t="shared" si="129"/>
        <v>A</v>
      </c>
      <c r="IY6" s="83">
        <v>1</v>
      </c>
      <c r="IZ6" s="83">
        <v>1</v>
      </c>
      <c r="JA6" s="84"/>
      <c r="JB6" s="22">
        <f t="shared" si="130"/>
        <v>2</v>
      </c>
      <c r="JC6" s="22">
        <f t="shared" si="131"/>
        <v>0</v>
      </c>
      <c r="JD6" s="43">
        <f t="shared" si="132"/>
        <v>3</v>
      </c>
      <c r="JE6" s="43">
        <f t="shared" si="132"/>
        <v>0</v>
      </c>
      <c r="JF6" s="66"/>
      <c r="JG6" s="22" t="str">
        <f t="shared" si="133"/>
        <v>BELLENS Rudy</v>
      </c>
      <c r="JH6" s="83">
        <v>4031</v>
      </c>
      <c r="JI6" s="22" t="str">
        <f t="shared" si="134"/>
        <v>NA</v>
      </c>
      <c r="JJ6" s="22" t="str">
        <f t="shared" si="135"/>
        <v>RENS Dave</v>
      </c>
      <c r="JK6" s="83">
        <v>5310</v>
      </c>
      <c r="JL6" s="22" t="str">
        <f t="shared" si="136"/>
        <v>C</v>
      </c>
      <c r="JM6" s="83">
        <v>2</v>
      </c>
      <c r="JN6" s="83">
        <v>1</v>
      </c>
      <c r="JO6" s="84"/>
      <c r="JP6" s="22">
        <f t="shared" si="137"/>
        <v>1</v>
      </c>
      <c r="JQ6" s="22">
        <f t="shared" si="138"/>
        <v>1</v>
      </c>
      <c r="JR6" s="43">
        <f t="shared" si="139"/>
        <v>1</v>
      </c>
      <c r="JS6" s="43">
        <f t="shared" si="139"/>
        <v>1</v>
      </c>
      <c r="JT6" s="56"/>
      <c r="JU6" s="22" t="str">
        <f t="shared" si="140"/>
        <v>VAN KEER Dirk</v>
      </c>
      <c r="JV6" s="83">
        <v>4879</v>
      </c>
      <c r="JW6" s="22" t="str">
        <f t="shared" si="141"/>
        <v>A</v>
      </c>
      <c r="JX6" s="22" t="str">
        <f t="shared" si="142"/>
        <v>CLAES Paul</v>
      </c>
      <c r="JY6" s="83">
        <v>3268</v>
      </c>
      <c r="JZ6" s="22" t="str">
        <f t="shared" si="143"/>
        <v>A</v>
      </c>
      <c r="KA6" s="83">
        <v>1</v>
      </c>
      <c r="KB6" s="83">
        <v>2</v>
      </c>
      <c r="KC6" s="84"/>
      <c r="KD6" s="22">
        <f t="shared" si="144"/>
        <v>1</v>
      </c>
      <c r="KE6" s="22">
        <f t="shared" si="145"/>
        <v>1</v>
      </c>
      <c r="KF6" s="43">
        <f t="shared" si="146"/>
        <v>1</v>
      </c>
      <c r="KG6" s="43">
        <f t="shared" si="146"/>
        <v>1</v>
      </c>
      <c r="KH6" s="56"/>
      <c r="KI6" s="22" t="str">
        <f t="shared" si="147"/>
        <v>RENS Dave</v>
      </c>
      <c r="KJ6" s="83">
        <v>5310</v>
      </c>
      <c r="KK6" s="22" t="str">
        <f t="shared" si="148"/>
        <v>C</v>
      </c>
      <c r="KL6" s="22" t="str">
        <f t="shared" si="149"/>
        <v>HERMANS Tom</v>
      </c>
      <c r="KM6" s="83">
        <v>7091</v>
      </c>
      <c r="KN6" s="22" t="str">
        <f t="shared" si="150"/>
        <v>C</v>
      </c>
      <c r="KO6" s="83">
        <v>2</v>
      </c>
      <c r="KP6" s="83">
        <v>2</v>
      </c>
      <c r="KQ6" s="84"/>
      <c r="KR6" s="22">
        <f t="shared" si="151"/>
        <v>0</v>
      </c>
      <c r="KS6" s="22">
        <f t="shared" si="152"/>
        <v>2</v>
      </c>
      <c r="KT6" s="43">
        <f t="shared" si="153"/>
        <v>0</v>
      </c>
      <c r="KU6" s="43">
        <f t="shared" si="153"/>
        <v>3</v>
      </c>
      <c r="KV6" s="66"/>
      <c r="KW6" s="22" t="str">
        <f t="shared" si="154"/>
        <v>RILLAERTS Gunther</v>
      </c>
      <c r="KX6" s="83">
        <v>2741</v>
      </c>
      <c r="KY6" s="22" t="str">
        <f t="shared" si="155"/>
        <v>A</v>
      </c>
      <c r="KZ6" s="22" t="str">
        <f t="shared" si="156"/>
        <v>DE SMEDT Rudy</v>
      </c>
      <c r="LA6" s="83">
        <v>3727</v>
      </c>
      <c r="LB6" s="22" t="str">
        <f t="shared" si="157"/>
        <v>A</v>
      </c>
      <c r="LC6" s="83">
        <v>2</v>
      </c>
      <c r="LD6" s="83">
        <v>1</v>
      </c>
      <c r="LE6" s="84"/>
      <c r="LF6" s="22">
        <f t="shared" si="158"/>
        <v>1</v>
      </c>
      <c r="LG6" s="22">
        <f t="shared" si="159"/>
        <v>1</v>
      </c>
      <c r="LH6" s="43">
        <f t="shared" si="160"/>
        <v>1</v>
      </c>
      <c r="LI6" s="43">
        <f t="shared" si="160"/>
        <v>1</v>
      </c>
      <c r="LJ6" s="56"/>
      <c r="LK6" s="22" t="str">
        <f t="shared" si="161"/>
        <v>COORENS François</v>
      </c>
      <c r="LL6" s="83">
        <v>1487</v>
      </c>
      <c r="LM6" s="22" t="str">
        <f t="shared" si="162"/>
        <v>C</v>
      </c>
      <c r="LN6" s="22" t="str">
        <f t="shared" si="163"/>
        <v>MOONEN Wesley</v>
      </c>
      <c r="LO6" s="83">
        <v>612</v>
      </c>
      <c r="LP6" s="22" t="str">
        <f t="shared" si="164"/>
        <v>B</v>
      </c>
      <c r="LQ6" s="83">
        <v>2</v>
      </c>
      <c r="LR6" s="83">
        <v>2</v>
      </c>
      <c r="LS6" s="84"/>
      <c r="LT6" s="22">
        <f t="shared" si="165"/>
        <v>0</v>
      </c>
      <c r="LU6" s="22">
        <f t="shared" si="166"/>
        <v>2</v>
      </c>
      <c r="LV6" s="43">
        <f t="shared" si="167"/>
        <v>0</v>
      </c>
      <c r="LW6" s="43">
        <f t="shared" si="167"/>
        <v>3</v>
      </c>
      <c r="LY6" s="22" t="str">
        <f t="shared" si="168"/>
        <v>WIJNS André</v>
      </c>
      <c r="LZ6" s="83">
        <v>7220</v>
      </c>
      <c r="MA6" s="22" t="str">
        <f t="shared" si="169"/>
        <v>C</v>
      </c>
      <c r="MB6" s="22" t="str">
        <f t="shared" si="170"/>
        <v>DE GROOTE Dominique</v>
      </c>
      <c r="MC6" s="83">
        <v>2022</v>
      </c>
      <c r="MD6" s="22" t="str">
        <f t="shared" si="171"/>
        <v>A</v>
      </c>
      <c r="ME6" s="83">
        <v>2</v>
      </c>
      <c r="MF6" s="83">
        <v>2</v>
      </c>
      <c r="MG6" s="84"/>
      <c r="MH6" s="22">
        <f t="shared" si="172"/>
        <v>0</v>
      </c>
      <c r="MI6" s="22">
        <f t="shared" si="173"/>
        <v>2</v>
      </c>
      <c r="MJ6" s="43">
        <f t="shared" si="174"/>
        <v>0</v>
      </c>
      <c r="MK6" s="43">
        <f t="shared" si="174"/>
        <v>3</v>
      </c>
      <c r="ML6" s="56"/>
      <c r="MM6" s="22" t="str">
        <f t="shared" si="175"/>
        <v>ANNOT Eric</v>
      </c>
      <c r="MN6" s="83">
        <v>2970</v>
      </c>
      <c r="MO6" s="22" t="str">
        <f t="shared" si="176"/>
        <v>A</v>
      </c>
      <c r="MP6" s="22" t="str">
        <f t="shared" si="177"/>
        <v>DE MEERSMAN Petrus</v>
      </c>
      <c r="MQ6" s="83">
        <v>5946</v>
      </c>
      <c r="MR6" s="22" t="str">
        <f t="shared" si="178"/>
        <v>C</v>
      </c>
      <c r="MS6" s="83">
        <v>1</v>
      </c>
      <c r="MT6" s="83">
        <v>2</v>
      </c>
      <c r="MU6" s="84"/>
      <c r="MV6" s="22">
        <f t="shared" si="179"/>
        <v>1</v>
      </c>
      <c r="MW6" s="22">
        <f t="shared" si="180"/>
        <v>1</v>
      </c>
      <c r="MX6" s="43">
        <f t="shared" si="181"/>
        <v>1</v>
      </c>
      <c r="MY6" s="43">
        <f t="shared" si="181"/>
        <v>1</v>
      </c>
    </row>
    <row r="7" spans="1:363" ht="16.5" x14ac:dyDescent="0.3">
      <c r="A7" s="22" t="str">
        <f t="shared" si="0"/>
        <v>AVERHALS Patrick</v>
      </c>
      <c r="B7" s="83">
        <v>4986</v>
      </c>
      <c r="C7" s="22" t="str">
        <f t="shared" si="1"/>
        <v>B</v>
      </c>
      <c r="D7" s="22" t="str">
        <f t="shared" si="2"/>
        <v>VAN DEN BRANDE Christiaan</v>
      </c>
      <c r="E7" s="83">
        <v>3085</v>
      </c>
      <c r="F7" s="22" t="str">
        <f t="shared" si="3"/>
        <v>C</v>
      </c>
      <c r="G7" s="83">
        <v>2</v>
      </c>
      <c r="H7" s="83">
        <v>2</v>
      </c>
      <c r="I7" s="84"/>
      <c r="J7" s="22">
        <f t="shared" si="4"/>
        <v>0</v>
      </c>
      <c r="K7" s="22">
        <f t="shared" si="5"/>
        <v>2</v>
      </c>
      <c r="L7" s="43">
        <f t="shared" si="6"/>
        <v>0</v>
      </c>
      <c r="M7" s="43">
        <f t="shared" si="6"/>
        <v>3</v>
      </c>
      <c r="N7" s="66"/>
      <c r="O7" s="22" t="str">
        <f t="shared" si="7"/>
        <v>COORENS François</v>
      </c>
      <c r="P7" s="83">
        <v>1487</v>
      </c>
      <c r="Q7" s="22" t="str">
        <f t="shared" si="8"/>
        <v>C</v>
      </c>
      <c r="R7" s="22" t="str">
        <f t="shared" si="9"/>
        <v>SELLESLAGH Kurt</v>
      </c>
      <c r="S7" s="83">
        <v>3059</v>
      </c>
      <c r="T7" s="22" t="str">
        <f t="shared" si="10"/>
        <v>B</v>
      </c>
      <c r="U7" s="83">
        <v>1</v>
      </c>
      <c r="V7" s="83">
        <v>1</v>
      </c>
      <c r="W7" s="84"/>
      <c r="X7" s="22">
        <f t="shared" si="11"/>
        <v>2</v>
      </c>
      <c r="Y7" s="22">
        <f t="shared" si="12"/>
        <v>0</v>
      </c>
      <c r="Z7" s="43">
        <f t="shared" si="13"/>
        <v>3</v>
      </c>
      <c r="AA7" s="43">
        <f t="shared" si="13"/>
        <v>0</v>
      </c>
      <c r="AB7" s="56"/>
      <c r="AC7" s="22" t="str">
        <f t="shared" si="14"/>
        <v>VAN GOETHEM Mario</v>
      </c>
      <c r="AD7" s="83">
        <v>1096</v>
      </c>
      <c r="AE7" s="22" t="str">
        <f t="shared" si="15"/>
        <v>B</v>
      </c>
      <c r="AF7" s="22" t="str">
        <f t="shared" si="16"/>
        <v>ANNOT Eric</v>
      </c>
      <c r="AG7" s="83">
        <v>2970</v>
      </c>
      <c r="AH7" s="22" t="str">
        <f t="shared" si="17"/>
        <v>A</v>
      </c>
      <c r="AI7" s="83">
        <v>2</v>
      </c>
      <c r="AJ7" s="83">
        <v>2</v>
      </c>
      <c r="AK7" s="84"/>
      <c r="AL7" s="22">
        <f t="shared" si="18"/>
        <v>0</v>
      </c>
      <c r="AM7" s="22">
        <f t="shared" si="19"/>
        <v>2</v>
      </c>
      <c r="AN7" s="43">
        <f t="shared" si="20"/>
        <v>0</v>
      </c>
      <c r="AO7" s="43">
        <f t="shared" si="20"/>
        <v>3</v>
      </c>
      <c r="AP7" s="56"/>
      <c r="AQ7" s="22" t="str">
        <f t="shared" si="21"/>
        <v>COORENS François</v>
      </c>
      <c r="AR7" s="83">
        <v>1487</v>
      </c>
      <c r="AS7" s="22" t="str">
        <f t="shared" si="22"/>
        <v>C</v>
      </c>
      <c r="AT7" s="22" t="str">
        <f t="shared" si="23"/>
        <v>VAEL Fernand</v>
      </c>
      <c r="AU7" s="83">
        <v>3255</v>
      </c>
      <c r="AV7" s="22" t="str">
        <f t="shared" si="24"/>
        <v>B</v>
      </c>
      <c r="AW7" s="83">
        <v>1</v>
      </c>
      <c r="AX7" s="83">
        <v>2</v>
      </c>
      <c r="AY7" s="84"/>
      <c r="AZ7" s="22">
        <f t="shared" si="25"/>
        <v>1</v>
      </c>
      <c r="BA7" s="22">
        <f t="shared" si="26"/>
        <v>1</v>
      </c>
      <c r="BB7" s="43">
        <f t="shared" si="27"/>
        <v>1</v>
      </c>
      <c r="BC7" s="43">
        <f t="shared" si="27"/>
        <v>1</v>
      </c>
      <c r="BD7" s="66"/>
      <c r="BE7" s="22" t="str">
        <f t="shared" si="28"/>
        <v>PEELEMAN Rony</v>
      </c>
      <c r="BF7" s="83">
        <v>3258</v>
      </c>
      <c r="BG7" s="22" t="str">
        <f t="shared" si="29"/>
        <v>A</v>
      </c>
      <c r="BH7" s="22" t="str">
        <f t="shared" si="30"/>
        <v>CLAES Paul</v>
      </c>
      <c r="BI7" s="83">
        <v>3268</v>
      </c>
      <c r="BJ7" s="22" t="str">
        <f t="shared" si="31"/>
        <v>A</v>
      </c>
      <c r="BK7" s="83">
        <v>1</v>
      </c>
      <c r="BL7" s="83">
        <v>1</v>
      </c>
      <c r="BM7" s="84"/>
      <c r="BN7" s="22">
        <f t="shared" si="32"/>
        <v>2</v>
      </c>
      <c r="BO7" s="22">
        <f t="shared" si="33"/>
        <v>0</v>
      </c>
      <c r="BP7" s="43">
        <f t="shared" si="34"/>
        <v>3</v>
      </c>
      <c r="BQ7" s="43">
        <f t="shared" si="34"/>
        <v>0</v>
      </c>
      <c r="BR7" s="56"/>
      <c r="BS7" s="22" t="str">
        <f t="shared" si="35"/>
        <v>THYS Steve</v>
      </c>
      <c r="BT7" s="83">
        <v>3723</v>
      </c>
      <c r="BU7" s="22" t="str">
        <f t="shared" si="36"/>
        <v>A</v>
      </c>
      <c r="BV7" s="22" t="str">
        <f t="shared" si="37"/>
        <v>VAN RANST Björn</v>
      </c>
      <c r="BW7" s="83">
        <v>2886</v>
      </c>
      <c r="BX7" s="22" t="str">
        <f t="shared" si="38"/>
        <v>B</v>
      </c>
      <c r="BY7" s="83">
        <v>2</v>
      </c>
      <c r="BZ7" s="83">
        <v>2</v>
      </c>
      <c r="CA7" s="84"/>
      <c r="CB7" s="22">
        <f t="shared" si="39"/>
        <v>0</v>
      </c>
      <c r="CC7" s="22">
        <f t="shared" si="40"/>
        <v>2</v>
      </c>
      <c r="CD7" s="43">
        <f t="shared" si="41"/>
        <v>0</v>
      </c>
      <c r="CE7" s="43">
        <f t="shared" si="41"/>
        <v>3</v>
      </c>
      <c r="CF7" s="56"/>
      <c r="CG7" s="22" t="str">
        <f t="shared" si="42"/>
        <v>VAN RANST Björn</v>
      </c>
      <c r="CH7" s="83">
        <v>2886</v>
      </c>
      <c r="CI7" s="22" t="str">
        <f t="shared" si="43"/>
        <v>B</v>
      </c>
      <c r="CJ7" s="22" t="str">
        <f t="shared" si="44"/>
        <v>VAN PUYVELDE Alex</v>
      </c>
      <c r="CK7" s="83">
        <v>9700</v>
      </c>
      <c r="CL7" s="22" t="str">
        <f t="shared" si="45"/>
        <v>B</v>
      </c>
      <c r="CM7" s="83">
        <v>2</v>
      </c>
      <c r="CN7" s="83">
        <v>1</v>
      </c>
      <c r="CO7" s="84"/>
      <c r="CP7" s="22">
        <f t="shared" si="46"/>
        <v>1</v>
      </c>
      <c r="CQ7" s="22">
        <f t="shared" si="47"/>
        <v>1</v>
      </c>
      <c r="CR7" s="43">
        <f t="shared" si="48"/>
        <v>1</v>
      </c>
      <c r="CS7" s="43">
        <f t="shared" si="48"/>
        <v>1</v>
      </c>
      <c r="CT7" s="66"/>
      <c r="CU7" s="22" t="str">
        <f t="shared" si="49"/>
        <v>CLAES Paul</v>
      </c>
      <c r="CV7" s="83">
        <v>3268</v>
      </c>
      <c r="CW7" s="22" t="str">
        <f t="shared" si="50"/>
        <v>A</v>
      </c>
      <c r="CX7" s="22" t="str">
        <f t="shared" si="51"/>
        <v>VAN DEN BROECK Kris</v>
      </c>
      <c r="CY7" s="83">
        <v>3339</v>
      </c>
      <c r="CZ7" s="22" t="str">
        <f t="shared" si="52"/>
        <v>C</v>
      </c>
      <c r="DA7" s="83">
        <v>1</v>
      </c>
      <c r="DB7" s="83">
        <v>1</v>
      </c>
      <c r="DC7" s="84" t="s">
        <v>777</v>
      </c>
      <c r="DD7" s="22">
        <f t="shared" si="53"/>
        <v>2</v>
      </c>
      <c r="DE7" s="22">
        <f t="shared" si="54"/>
        <v>0</v>
      </c>
      <c r="DF7" s="43">
        <f t="shared" si="55"/>
        <v>3</v>
      </c>
      <c r="DG7" s="43">
        <f t="shared" si="55"/>
        <v>0</v>
      </c>
      <c r="DH7" s="56"/>
      <c r="DI7" s="22" t="str">
        <f t="shared" si="56"/>
        <v>VAN DEN EEDE Jurgen</v>
      </c>
      <c r="DJ7" s="83">
        <v>2712</v>
      </c>
      <c r="DK7" s="22" t="str">
        <f t="shared" si="57"/>
        <v>A</v>
      </c>
      <c r="DL7" s="22" t="str">
        <f t="shared" si="58"/>
        <v>DE HERDT Rudy</v>
      </c>
      <c r="DM7" s="83">
        <v>3250</v>
      </c>
      <c r="DN7" s="22" t="str">
        <f t="shared" si="59"/>
        <v>A</v>
      </c>
      <c r="DO7" s="83">
        <v>1</v>
      </c>
      <c r="DP7" s="83">
        <v>1</v>
      </c>
      <c r="DQ7" s="84"/>
      <c r="DR7" s="22">
        <f t="shared" si="60"/>
        <v>2</v>
      </c>
      <c r="DS7" s="22">
        <f t="shared" si="61"/>
        <v>0</v>
      </c>
      <c r="DT7" s="43">
        <f t="shared" si="62"/>
        <v>3</v>
      </c>
      <c r="DU7" s="43">
        <f t="shared" si="62"/>
        <v>0</v>
      </c>
      <c r="DV7" s="56"/>
      <c r="DW7" s="22" t="str">
        <f t="shared" si="63"/>
        <v>CLAES Stefaan</v>
      </c>
      <c r="DX7" s="83">
        <v>3244</v>
      </c>
      <c r="DY7" s="22" t="str">
        <f t="shared" si="64"/>
        <v>A</v>
      </c>
      <c r="DZ7" s="22" t="str">
        <f t="shared" si="65"/>
        <v>THYS Andy</v>
      </c>
      <c r="EA7" s="83">
        <v>3034</v>
      </c>
      <c r="EB7" s="22" t="str">
        <f t="shared" si="66"/>
        <v>A</v>
      </c>
      <c r="EC7" s="83">
        <v>1</v>
      </c>
      <c r="ED7" s="83">
        <v>1</v>
      </c>
      <c r="EE7" s="84"/>
      <c r="EF7" s="22">
        <f t="shared" si="67"/>
        <v>2</v>
      </c>
      <c r="EG7" s="22">
        <f t="shared" si="68"/>
        <v>0</v>
      </c>
      <c r="EH7" s="43">
        <f t="shared" si="69"/>
        <v>3</v>
      </c>
      <c r="EI7" s="43">
        <f t="shared" si="69"/>
        <v>0</v>
      </c>
      <c r="EJ7" s="66"/>
      <c r="EK7" s="22" t="str">
        <f t="shared" si="70"/>
        <v>DE HAES Nico</v>
      </c>
      <c r="EL7" s="83">
        <v>2816</v>
      </c>
      <c r="EM7" s="22" t="str">
        <f t="shared" si="71"/>
        <v>B</v>
      </c>
      <c r="EN7" s="22" t="str">
        <f t="shared" si="72"/>
        <v>COORENS François</v>
      </c>
      <c r="EO7" s="83">
        <v>1487</v>
      </c>
      <c r="EP7" s="22" t="str">
        <f t="shared" si="73"/>
        <v>C</v>
      </c>
      <c r="EQ7" s="83">
        <v>2</v>
      </c>
      <c r="ER7" s="83">
        <v>1</v>
      </c>
      <c r="ES7" s="84"/>
      <c r="ET7" s="22">
        <f t="shared" si="74"/>
        <v>1</v>
      </c>
      <c r="EU7" s="22">
        <f t="shared" si="75"/>
        <v>1</v>
      </c>
      <c r="EV7" s="43">
        <f t="shared" si="76"/>
        <v>1</v>
      </c>
      <c r="EW7" s="43">
        <f t="shared" si="76"/>
        <v>1</v>
      </c>
      <c r="EX7" s="56"/>
      <c r="EY7" s="22" t="str">
        <f t="shared" si="77"/>
        <v>LEPEVER Marc</v>
      </c>
      <c r="EZ7" s="83">
        <v>5230</v>
      </c>
      <c r="FA7" s="22" t="str">
        <f t="shared" si="78"/>
        <v>A</v>
      </c>
      <c r="FB7" s="22" t="str">
        <f t="shared" si="79"/>
        <v>CORBEEL Jean-Pierre</v>
      </c>
      <c r="FC7" s="83">
        <v>5374</v>
      </c>
      <c r="FD7" s="22" t="str">
        <f t="shared" si="80"/>
        <v>B</v>
      </c>
      <c r="FE7" s="83">
        <v>1</v>
      </c>
      <c r="FF7" s="83">
        <v>1</v>
      </c>
      <c r="FG7" s="84"/>
      <c r="FH7" s="22">
        <f t="shared" si="81"/>
        <v>2</v>
      </c>
      <c r="FI7" s="22">
        <f t="shared" si="82"/>
        <v>0</v>
      </c>
      <c r="FJ7" s="43">
        <f t="shared" si="83"/>
        <v>3</v>
      </c>
      <c r="FK7" s="43">
        <f t="shared" si="83"/>
        <v>0</v>
      </c>
      <c r="FL7" s="56"/>
      <c r="FM7" s="22" t="str">
        <f t="shared" si="84"/>
        <v>HOUTPUT Paul</v>
      </c>
      <c r="FN7" s="83">
        <v>2711</v>
      </c>
      <c r="FO7" s="22" t="str">
        <f t="shared" si="85"/>
        <v>A</v>
      </c>
      <c r="FP7" s="22" t="str">
        <f t="shared" si="86"/>
        <v>ANNOT Eric</v>
      </c>
      <c r="FQ7" s="83">
        <v>2970</v>
      </c>
      <c r="FR7" s="22" t="str">
        <f t="shared" si="87"/>
        <v>A</v>
      </c>
      <c r="FS7" s="83">
        <v>2</v>
      </c>
      <c r="FT7" s="83">
        <v>2</v>
      </c>
      <c r="FU7" s="84"/>
      <c r="FV7" s="22">
        <f t="shared" si="88"/>
        <v>0</v>
      </c>
      <c r="FW7" s="22">
        <f t="shared" si="89"/>
        <v>2</v>
      </c>
      <c r="FX7" s="43">
        <f t="shared" si="90"/>
        <v>0</v>
      </c>
      <c r="FY7" s="43">
        <f t="shared" si="90"/>
        <v>3</v>
      </c>
      <c r="FZ7" s="66"/>
      <c r="GA7" s="22" t="str">
        <f t="shared" si="91"/>
        <v>CONVENTS Tom</v>
      </c>
      <c r="GB7" s="83">
        <v>842</v>
      </c>
      <c r="GC7" s="22" t="str">
        <f t="shared" si="92"/>
        <v>A</v>
      </c>
      <c r="GD7" s="22" t="str">
        <f t="shared" si="93"/>
        <v>VERDOODT Jan Pieter</v>
      </c>
      <c r="GE7" s="83">
        <v>2657</v>
      </c>
      <c r="GF7" s="22" t="str">
        <f t="shared" si="94"/>
        <v>C</v>
      </c>
      <c r="GG7" s="83">
        <v>1</v>
      </c>
      <c r="GH7" s="83">
        <v>1</v>
      </c>
      <c r="GI7" s="84"/>
      <c r="GJ7" s="22">
        <f t="shared" si="95"/>
        <v>2</v>
      </c>
      <c r="GK7" s="22">
        <f t="shared" si="96"/>
        <v>0</v>
      </c>
      <c r="GL7" s="43">
        <f t="shared" si="97"/>
        <v>3</v>
      </c>
      <c r="GM7" s="43">
        <f t="shared" si="97"/>
        <v>0</v>
      </c>
      <c r="GN7" s="56"/>
      <c r="GO7" s="22" t="str">
        <f t="shared" si="98"/>
        <v>SELLESLAGH Kurt</v>
      </c>
      <c r="GP7" s="83">
        <v>3059</v>
      </c>
      <c r="GQ7" s="22" t="str">
        <f t="shared" si="99"/>
        <v>B</v>
      </c>
      <c r="GR7" s="22" t="str">
        <f t="shared" si="100"/>
        <v>DE HERDT Rudy</v>
      </c>
      <c r="GS7" s="83">
        <v>3250</v>
      </c>
      <c r="GT7" s="22" t="str">
        <f t="shared" si="101"/>
        <v>A</v>
      </c>
      <c r="GU7" s="83">
        <v>1</v>
      </c>
      <c r="GV7" s="83">
        <v>1</v>
      </c>
      <c r="GW7" s="84"/>
      <c r="GX7" s="22">
        <f t="shared" si="102"/>
        <v>2</v>
      </c>
      <c r="GY7" s="22">
        <f t="shared" si="103"/>
        <v>0</v>
      </c>
      <c r="GZ7" s="43">
        <f t="shared" si="104"/>
        <v>3</v>
      </c>
      <c r="HA7" s="43">
        <f t="shared" si="104"/>
        <v>0</v>
      </c>
      <c r="HB7" s="56"/>
      <c r="HC7" s="22" t="str">
        <f t="shared" si="105"/>
        <v>VAEL Fernand</v>
      </c>
      <c r="HD7" s="83">
        <v>3255</v>
      </c>
      <c r="HE7" s="22" t="str">
        <f t="shared" si="106"/>
        <v>B</v>
      </c>
      <c r="HF7" s="22" t="str">
        <f t="shared" si="107"/>
        <v>THYS Andy</v>
      </c>
      <c r="HG7" s="83">
        <v>3034</v>
      </c>
      <c r="HH7" s="22" t="str">
        <f t="shared" si="108"/>
        <v>A</v>
      </c>
      <c r="HI7" s="83">
        <v>1</v>
      </c>
      <c r="HJ7" s="83">
        <v>2</v>
      </c>
      <c r="HK7" s="84"/>
      <c r="HL7" s="22">
        <f t="shared" si="109"/>
        <v>1</v>
      </c>
      <c r="HM7" s="22">
        <f t="shared" si="110"/>
        <v>1</v>
      </c>
      <c r="HN7" s="43">
        <f t="shared" si="111"/>
        <v>1</v>
      </c>
      <c r="HO7" s="43">
        <f t="shared" si="111"/>
        <v>1</v>
      </c>
      <c r="HP7" s="66"/>
      <c r="HQ7" s="22" t="str">
        <f t="shared" si="112"/>
        <v>VAN ASBROECK Franky</v>
      </c>
      <c r="HR7" s="83">
        <v>7142</v>
      </c>
      <c r="HS7" s="22" t="str">
        <f t="shared" si="113"/>
        <v>A</v>
      </c>
      <c r="HT7" s="22" t="str">
        <f t="shared" si="114"/>
        <v>CLAES Paul</v>
      </c>
      <c r="HU7" s="83">
        <v>3268</v>
      </c>
      <c r="HV7" s="22" t="str">
        <f t="shared" si="115"/>
        <v>A</v>
      </c>
      <c r="HW7" s="83">
        <v>1</v>
      </c>
      <c r="HX7" s="83">
        <v>1</v>
      </c>
      <c r="HY7" s="84"/>
      <c r="HZ7" s="22">
        <f t="shared" si="116"/>
        <v>2</v>
      </c>
      <c r="IA7" s="22">
        <f t="shared" si="117"/>
        <v>0</v>
      </c>
      <c r="IB7" s="43">
        <f t="shared" si="118"/>
        <v>3</v>
      </c>
      <c r="IC7" s="43">
        <f t="shared" si="118"/>
        <v>0</v>
      </c>
      <c r="ID7" s="56"/>
      <c r="IE7" s="22" t="str">
        <f t="shared" si="119"/>
        <v>DE HERDT Rudy</v>
      </c>
      <c r="IF7" s="83">
        <v>3250</v>
      </c>
      <c r="IG7" s="22" t="str">
        <f t="shared" si="120"/>
        <v>A</v>
      </c>
      <c r="IH7" s="22" t="str">
        <f t="shared" si="121"/>
        <v>VAN DEN BROECK Willy</v>
      </c>
      <c r="II7" s="83">
        <v>104</v>
      </c>
      <c r="IJ7" s="22" t="str">
        <f t="shared" si="122"/>
        <v>B</v>
      </c>
      <c r="IK7" s="83">
        <v>1</v>
      </c>
      <c r="IL7" s="83">
        <v>2</v>
      </c>
      <c r="IM7" s="65"/>
      <c r="IN7" s="22">
        <f t="shared" si="123"/>
        <v>1</v>
      </c>
      <c r="IO7" s="22">
        <f t="shared" si="124"/>
        <v>1</v>
      </c>
      <c r="IP7" s="43">
        <f t="shared" si="125"/>
        <v>1</v>
      </c>
      <c r="IQ7" s="43">
        <f t="shared" si="125"/>
        <v>1</v>
      </c>
      <c r="IR7" s="56"/>
      <c r="IS7" s="22" t="str">
        <f t="shared" si="126"/>
        <v>VAN RANST Björn</v>
      </c>
      <c r="IT7" s="83">
        <v>2886</v>
      </c>
      <c r="IU7" s="22" t="str">
        <f t="shared" si="127"/>
        <v>B</v>
      </c>
      <c r="IV7" s="22" t="str">
        <f t="shared" si="128"/>
        <v>THYS Steve</v>
      </c>
      <c r="IW7" s="83">
        <v>3723</v>
      </c>
      <c r="IX7" s="22" t="str">
        <f t="shared" si="129"/>
        <v>A</v>
      </c>
      <c r="IY7" s="83">
        <v>2</v>
      </c>
      <c r="IZ7" s="83">
        <v>2</v>
      </c>
      <c r="JA7" s="84"/>
      <c r="JB7" s="22">
        <f t="shared" si="130"/>
        <v>0</v>
      </c>
      <c r="JC7" s="22">
        <f t="shared" si="131"/>
        <v>2</v>
      </c>
      <c r="JD7" s="43">
        <f t="shared" si="132"/>
        <v>0</v>
      </c>
      <c r="JE7" s="43">
        <f t="shared" si="132"/>
        <v>3</v>
      </c>
      <c r="JF7" s="66"/>
      <c r="JG7" s="22" t="str">
        <f t="shared" si="133"/>
        <v>MARIMAN Paul</v>
      </c>
      <c r="JH7" s="83">
        <v>5295</v>
      </c>
      <c r="JI7" s="22" t="str">
        <f t="shared" si="134"/>
        <v>C</v>
      </c>
      <c r="JJ7" s="22" t="str">
        <f t="shared" si="135"/>
        <v>CLAES Paul</v>
      </c>
      <c r="JK7" s="83">
        <v>3268</v>
      </c>
      <c r="JL7" s="22" t="str">
        <f t="shared" si="136"/>
        <v>A</v>
      </c>
      <c r="JM7" s="83">
        <v>2</v>
      </c>
      <c r="JN7" s="83">
        <v>2</v>
      </c>
      <c r="JO7" s="84"/>
      <c r="JP7" s="22">
        <f t="shared" si="137"/>
        <v>0</v>
      </c>
      <c r="JQ7" s="22">
        <f t="shared" si="138"/>
        <v>2</v>
      </c>
      <c r="JR7" s="43">
        <f t="shared" si="139"/>
        <v>0</v>
      </c>
      <c r="JS7" s="43">
        <f t="shared" si="139"/>
        <v>3</v>
      </c>
      <c r="JT7" s="56"/>
      <c r="JU7" s="22" t="str">
        <f t="shared" si="140"/>
        <v>CORBEEL Jean-Pierre</v>
      </c>
      <c r="JV7" s="83">
        <v>5374</v>
      </c>
      <c r="JW7" s="22" t="str">
        <f t="shared" si="141"/>
        <v>B</v>
      </c>
      <c r="JX7" s="22" t="str">
        <f t="shared" si="142"/>
        <v>DE COCK Erwin</v>
      </c>
      <c r="JY7" s="83">
        <v>7853</v>
      </c>
      <c r="JZ7" s="22" t="str">
        <f t="shared" si="143"/>
        <v>B</v>
      </c>
      <c r="KA7" s="83">
        <v>2</v>
      </c>
      <c r="KB7" s="83">
        <v>2</v>
      </c>
      <c r="KC7" s="84"/>
      <c r="KD7" s="22">
        <f t="shared" si="144"/>
        <v>0</v>
      </c>
      <c r="KE7" s="22">
        <f t="shared" si="145"/>
        <v>2</v>
      </c>
      <c r="KF7" s="43">
        <f t="shared" si="146"/>
        <v>0</v>
      </c>
      <c r="KG7" s="43">
        <f t="shared" si="146"/>
        <v>3</v>
      </c>
      <c r="KH7" s="56"/>
      <c r="KI7" s="22" t="str">
        <f t="shared" si="147"/>
        <v>SCHNABEL Rudi</v>
      </c>
      <c r="KJ7" s="83">
        <v>749</v>
      </c>
      <c r="KK7" s="22" t="str">
        <f t="shared" si="148"/>
        <v>B</v>
      </c>
      <c r="KL7" s="22" t="str">
        <f t="shared" si="149"/>
        <v>VAN DEN EEDE Eddie</v>
      </c>
      <c r="KM7" s="83">
        <v>5017</v>
      </c>
      <c r="KN7" s="22" t="str">
        <f t="shared" si="150"/>
        <v>B</v>
      </c>
      <c r="KO7" s="83">
        <v>1</v>
      </c>
      <c r="KP7" s="83">
        <v>2</v>
      </c>
      <c r="KQ7" s="84"/>
      <c r="KR7" s="22">
        <f t="shared" si="151"/>
        <v>1</v>
      </c>
      <c r="KS7" s="22">
        <f t="shared" si="152"/>
        <v>1</v>
      </c>
      <c r="KT7" s="43">
        <f t="shared" si="153"/>
        <v>1</v>
      </c>
      <c r="KU7" s="43">
        <f t="shared" si="153"/>
        <v>1</v>
      </c>
      <c r="KV7" s="66"/>
      <c r="KW7" s="22" t="str">
        <f t="shared" si="154"/>
        <v>THYS Steve</v>
      </c>
      <c r="KX7" s="83">
        <v>3723</v>
      </c>
      <c r="KY7" s="22" t="str">
        <f t="shared" si="155"/>
        <v>A</v>
      </c>
      <c r="KZ7" s="22" t="str">
        <f t="shared" si="156"/>
        <v>DE GROOTE Dominique</v>
      </c>
      <c r="LA7" s="83">
        <v>2022</v>
      </c>
      <c r="LB7" s="22" t="str">
        <f t="shared" si="157"/>
        <v>A</v>
      </c>
      <c r="LC7" s="83">
        <v>1</v>
      </c>
      <c r="LD7" s="83">
        <v>2</v>
      </c>
      <c r="LE7" s="84"/>
      <c r="LF7" s="22">
        <f t="shared" si="158"/>
        <v>1</v>
      </c>
      <c r="LG7" s="22">
        <f t="shared" si="159"/>
        <v>1</v>
      </c>
      <c r="LH7" s="43">
        <f t="shared" si="160"/>
        <v>1</v>
      </c>
      <c r="LI7" s="43">
        <f t="shared" si="160"/>
        <v>1</v>
      </c>
      <c r="LJ7" s="56"/>
      <c r="LK7" s="22" t="str">
        <f t="shared" si="161"/>
        <v>CHARTIER Albert</v>
      </c>
      <c r="LL7" s="83">
        <v>3072</v>
      </c>
      <c r="LM7" s="22" t="str">
        <f t="shared" si="162"/>
        <v>A</v>
      </c>
      <c r="LN7" s="22" t="str">
        <f t="shared" si="163"/>
        <v>MOONEN Marc</v>
      </c>
      <c r="LO7" s="83">
        <v>2844</v>
      </c>
      <c r="LP7" s="22" t="str">
        <f t="shared" si="164"/>
        <v>B</v>
      </c>
      <c r="LQ7" s="83">
        <v>1</v>
      </c>
      <c r="LR7" s="83">
        <v>2</v>
      </c>
      <c r="LS7" s="84"/>
      <c r="LT7" s="22">
        <f t="shared" si="165"/>
        <v>1</v>
      </c>
      <c r="LU7" s="22">
        <f t="shared" si="166"/>
        <v>1</v>
      </c>
      <c r="LV7" s="43">
        <f t="shared" si="167"/>
        <v>1</v>
      </c>
      <c r="LW7" s="43">
        <f t="shared" si="167"/>
        <v>1</v>
      </c>
      <c r="LY7" s="22" t="str">
        <f t="shared" si="168"/>
        <v>SPIESSENS Walter</v>
      </c>
      <c r="LZ7" s="83">
        <v>7213</v>
      </c>
      <c r="MA7" s="22" t="str">
        <f t="shared" si="169"/>
        <v>B</v>
      </c>
      <c r="MB7" s="22" t="str">
        <f t="shared" si="170"/>
        <v>LEPEVER Marc</v>
      </c>
      <c r="MC7" s="83">
        <v>5230</v>
      </c>
      <c r="MD7" s="22" t="str">
        <f t="shared" si="171"/>
        <v>A</v>
      </c>
      <c r="ME7" s="83">
        <v>2</v>
      </c>
      <c r="MF7" s="83">
        <v>2</v>
      </c>
      <c r="MG7" s="84"/>
      <c r="MH7" s="22">
        <f t="shared" si="172"/>
        <v>0</v>
      </c>
      <c r="MI7" s="22">
        <f t="shared" si="173"/>
        <v>2</v>
      </c>
      <c r="MJ7" s="43">
        <f t="shared" si="174"/>
        <v>0</v>
      </c>
      <c r="MK7" s="43">
        <f t="shared" si="174"/>
        <v>3</v>
      </c>
      <c r="ML7" s="56"/>
      <c r="MM7" s="22" t="str">
        <f t="shared" si="175"/>
        <v>VAEL Fernand</v>
      </c>
      <c r="MN7" s="83">
        <v>3255</v>
      </c>
      <c r="MO7" s="22" t="str">
        <f t="shared" si="176"/>
        <v>B</v>
      </c>
      <c r="MP7" s="22" t="str">
        <f t="shared" si="177"/>
        <v>VAN WEMMEL Eddy</v>
      </c>
      <c r="MQ7" s="83">
        <v>821</v>
      </c>
      <c r="MR7" s="22" t="str">
        <f t="shared" si="178"/>
        <v>C</v>
      </c>
      <c r="MS7" s="83">
        <v>2</v>
      </c>
      <c r="MT7" s="83">
        <v>1</v>
      </c>
      <c r="MU7" s="84"/>
      <c r="MV7" s="22">
        <f t="shared" si="179"/>
        <v>1</v>
      </c>
      <c r="MW7" s="22">
        <f t="shared" si="180"/>
        <v>1</v>
      </c>
      <c r="MX7" s="43">
        <f t="shared" si="181"/>
        <v>1</v>
      </c>
      <c r="MY7" s="43">
        <f t="shared" si="181"/>
        <v>1</v>
      </c>
    </row>
    <row r="8" spans="1:363" ht="16.5" x14ac:dyDescent="0.3">
      <c r="A8" s="22" t="str">
        <f t="shared" si="0"/>
        <v>VERHOEVEN Christiaan</v>
      </c>
      <c r="B8" s="83">
        <v>1699</v>
      </c>
      <c r="C8" s="22" t="str">
        <f t="shared" si="1"/>
        <v>C</v>
      </c>
      <c r="D8" s="22" t="str">
        <f t="shared" si="2"/>
        <v>CLAES Stefaan</v>
      </c>
      <c r="E8" s="83">
        <v>3244</v>
      </c>
      <c r="F8" s="22" t="str">
        <f t="shared" si="3"/>
        <v>A</v>
      </c>
      <c r="G8" s="83">
        <v>2</v>
      </c>
      <c r="H8" s="83">
        <v>2</v>
      </c>
      <c r="I8" s="84"/>
      <c r="J8" s="22">
        <f t="shared" si="4"/>
        <v>0</v>
      </c>
      <c r="K8" s="22">
        <f t="shared" si="5"/>
        <v>2</v>
      </c>
      <c r="L8" s="43">
        <f t="shared" si="6"/>
        <v>0</v>
      </c>
      <c r="M8" s="43">
        <f t="shared" si="6"/>
        <v>3</v>
      </c>
      <c r="N8" s="66"/>
      <c r="O8" s="22" t="str">
        <f t="shared" si="7"/>
        <v>CLAES Paul</v>
      </c>
      <c r="P8" s="83">
        <v>3268</v>
      </c>
      <c r="Q8" s="22" t="str">
        <f t="shared" si="8"/>
        <v>A</v>
      </c>
      <c r="R8" s="22" t="str">
        <f t="shared" si="9"/>
        <v>DE COCK Tom</v>
      </c>
      <c r="S8" s="83">
        <v>3766</v>
      </c>
      <c r="T8" s="22" t="str">
        <f t="shared" si="10"/>
        <v>B</v>
      </c>
      <c r="U8" s="83">
        <v>1</v>
      </c>
      <c r="V8" s="83">
        <v>1</v>
      </c>
      <c r="W8" s="84"/>
      <c r="X8" s="22">
        <f t="shared" si="11"/>
        <v>2</v>
      </c>
      <c r="Y8" s="22">
        <f t="shared" si="12"/>
        <v>0</v>
      </c>
      <c r="Z8" s="43">
        <f t="shared" si="13"/>
        <v>3</v>
      </c>
      <c r="AA8" s="43">
        <f t="shared" si="13"/>
        <v>0</v>
      </c>
      <c r="AB8" s="56"/>
      <c r="AC8" s="22" t="str">
        <f t="shared" si="14"/>
        <v>VAN ROSSUM Patrick</v>
      </c>
      <c r="AD8" s="83">
        <v>3021</v>
      </c>
      <c r="AE8" s="22" t="str">
        <f t="shared" si="15"/>
        <v>A</v>
      </c>
      <c r="AF8" s="22" t="str">
        <f t="shared" si="16"/>
        <v>VAN DE VELDE Jan</v>
      </c>
      <c r="AG8" s="83">
        <v>3073</v>
      </c>
      <c r="AH8" s="22" t="str">
        <f t="shared" si="17"/>
        <v>B</v>
      </c>
      <c r="AI8" s="83">
        <v>1</v>
      </c>
      <c r="AJ8" s="83">
        <v>2</v>
      </c>
      <c r="AK8" s="84"/>
      <c r="AL8" s="22">
        <f t="shared" si="18"/>
        <v>1</v>
      </c>
      <c r="AM8" s="22">
        <f t="shared" si="19"/>
        <v>1</v>
      </c>
      <c r="AN8" s="43">
        <f t="shared" si="20"/>
        <v>1</v>
      </c>
      <c r="AO8" s="43">
        <f t="shared" si="20"/>
        <v>1</v>
      </c>
      <c r="AP8" s="56"/>
      <c r="AQ8" s="22" t="str">
        <f t="shared" si="21"/>
        <v>CLAES Paul</v>
      </c>
      <c r="AR8" s="83">
        <v>3268</v>
      </c>
      <c r="AS8" s="22" t="str">
        <f t="shared" si="22"/>
        <v>A</v>
      </c>
      <c r="AT8" s="22" t="str">
        <f t="shared" si="23"/>
        <v>WILMS Steve</v>
      </c>
      <c r="AU8" s="83">
        <v>2705</v>
      </c>
      <c r="AV8" s="22" t="str">
        <f t="shared" si="24"/>
        <v>A</v>
      </c>
      <c r="AW8" s="83">
        <v>2</v>
      </c>
      <c r="AX8" s="83">
        <v>2</v>
      </c>
      <c r="AY8" s="84"/>
      <c r="AZ8" s="22">
        <f t="shared" si="25"/>
        <v>0</v>
      </c>
      <c r="BA8" s="22">
        <f t="shared" si="26"/>
        <v>2</v>
      </c>
      <c r="BB8" s="43">
        <f t="shared" si="27"/>
        <v>0</v>
      </c>
      <c r="BC8" s="43">
        <f t="shared" si="27"/>
        <v>3</v>
      </c>
      <c r="BD8" s="66"/>
      <c r="BE8" s="22" t="str">
        <f t="shared" si="28"/>
        <v>VRANKEN Eddie</v>
      </c>
      <c r="BF8" s="83">
        <v>3802</v>
      </c>
      <c r="BG8" s="22" t="str">
        <f t="shared" si="29"/>
        <v>B</v>
      </c>
      <c r="BH8" s="22" t="str">
        <f t="shared" si="30"/>
        <v>DE HERDT Rudy</v>
      </c>
      <c r="BI8" s="83">
        <v>3250</v>
      </c>
      <c r="BJ8" s="22" t="str">
        <f t="shared" si="31"/>
        <v>A</v>
      </c>
      <c r="BK8" s="83">
        <v>2</v>
      </c>
      <c r="BL8" s="83">
        <v>1</v>
      </c>
      <c r="BM8" s="84"/>
      <c r="BN8" s="22">
        <f t="shared" si="32"/>
        <v>1</v>
      </c>
      <c r="BO8" s="22">
        <f t="shared" si="33"/>
        <v>1</v>
      </c>
      <c r="BP8" s="43">
        <f t="shared" si="34"/>
        <v>1</v>
      </c>
      <c r="BQ8" s="43">
        <f t="shared" si="34"/>
        <v>1</v>
      </c>
      <c r="BR8" s="56"/>
      <c r="BS8" s="22" t="str">
        <f t="shared" si="35"/>
        <v>VAEL Fernand</v>
      </c>
      <c r="BT8" s="83">
        <v>3255</v>
      </c>
      <c r="BU8" s="22" t="str">
        <f t="shared" si="36"/>
        <v>B</v>
      </c>
      <c r="BV8" s="22" t="str">
        <f t="shared" si="37"/>
        <v>DE HERDT Rudy</v>
      </c>
      <c r="BW8" s="83">
        <v>3250</v>
      </c>
      <c r="BX8" s="22" t="str">
        <f t="shared" si="38"/>
        <v>A</v>
      </c>
      <c r="BY8" s="83">
        <v>1</v>
      </c>
      <c r="BZ8" s="83">
        <v>2</v>
      </c>
      <c r="CA8" s="84"/>
      <c r="CB8" s="22">
        <f t="shared" si="39"/>
        <v>1</v>
      </c>
      <c r="CC8" s="22">
        <f t="shared" si="40"/>
        <v>1</v>
      </c>
      <c r="CD8" s="43">
        <f t="shared" si="41"/>
        <v>1</v>
      </c>
      <c r="CE8" s="43">
        <f t="shared" si="41"/>
        <v>1</v>
      </c>
      <c r="CF8" s="56"/>
      <c r="CG8" s="22" t="str">
        <f t="shared" si="42"/>
        <v>DE HERDT Rudy</v>
      </c>
      <c r="CH8" s="83">
        <v>3250</v>
      </c>
      <c r="CI8" s="22" t="str">
        <f t="shared" si="43"/>
        <v>A</v>
      </c>
      <c r="CJ8" s="22" t="str">
        <f t="shared" si="44"/>
        <v>BAERT Robert</v>
      </c>
      <c r="CK8" s="83">
        <v>3663</v>
      </c>
      <c r="CL8" s="22" t="str">
        <f t="shared" si="45"/>
        <v>A</v>
      </c>
      <c r="CM8" s="83">
        <v>1</v>
      </c>
      <c r="CN8" s="83">
        <v>2</v>
      </c>
      <c r="CO8" s="84"/>
      <c r="CP8" s="22">
        <f t="shared" si="46"/>
        <v>1</v>
      </c>
      <c r="CQ8" s="22">
        <f t="shared" si="47"/>
        <v>1</v>
      </c>
      <c r="CR8" s="43">
        <f t="shared" si="48"/>
        <v>1</v>
      </c>
      <c r="CS8" s="43">
        <f t="shared" si="48"/>
        <v>1</v>
      </c>
      <c r="CT8" s="66"/>
      <c r="CU8" s="22" t="str">
        <f t="shared" si="49"/>
        <v>VERSPECHT Norbert</v>
      </c>
      <c r="CV8" s="83">
        <v>5471</v>
      </c>
      <c r="CW8" s="22" t="str">
        <f t="shared" si="50"/>
        <v>A</v>
      </c>
      <c r="CX8" s="22" t="str">
        <f t="shared" si="51"/>
        <v>WAUTERS Ludy</v>
      </c>
      <c r="CY8" s="83">
        <v>3251</v>
      </c>
      <c r="CZ8" s="22" t="str">
        <f t="shared" si="52"/>
        <v>B</v>
      </c>
      <c r="DA8" s="83">
        <v>1</v>
      </c>
      <c r="DB8" s="83">
        <v>2</v>
      </c>
      <c r="DC8" s="84"/>
      <c r="DD8" s="22">
        <f t="shared" si="53"/>
        <v>1</v>
      </c>
      <c r="DE8" s="22">
        <f t="shared" si="54"/>
        <v>1</v>
      </c>
      <c r="DF8" s="43">
        <f t="shared" si="55"/>
        <v>1</v>
      </c>
      <c r="DG8" s="43">
        <f t="shared" si="55"/>
        <v>1</v>
      </c>
      <c r="DH8" s="56"/>
      <c r="DI8" s="22" t="str">
        <f t="shared" si="56"/>
        <v>VAN DEN EEDE Eddie</v>
      </c>
      <c r="DJ8" s="83">
        <v>5017</v>
      </c>
      <c r="DK8" s="22" t="str">
        <f t="shared" si="57"/>
        <v>B</v>
      </c>
      <c r="DL8" s="22" t="str">
        <f t="shared" si="58"/>
        <v>COORENS François</v>
      </c>
      <c r="DM8" s="83">
        <v>1487</v>
      </c>
      <c r="DN8" s="22" t="str">
        <f t="shared" si="59"/>
        <v>C</v>
      </c>
      <c r="DO8" s="83">
        <v>2</v>
      </c>
      <c r="DP8" s="83">
        <v>2</v>
      </c>
      <c r="DQ8" s="84"/>
      <c r="DR8" s="22">
        <f t="shared" si="60"/>
        <v>0</v>
      </c>
      <c r="DS8" s="22">
        <f t="shared" si="61"/>
        <v>2</v>
      </c>
      <c r="DT8" s="43">
        <f t="shared" si="62"/>
        <v>0</v>
      </c>
      <c r="DU8" s="43">
        <f t="shared" si="62"/>
        <v>3</v>
      </c>
      <c r="DV8" s="56"/>
      <c r="DW8" s="22" t="str">
        <f t="shared" si="63"/>
        <v>LEPEVER Marc</v>
      </c>
      <c r="DX8" s="83">
        <v>5230</v>
      </c>
      <c r="DY8" s="22" t="str">
        <f t="shared" si="64"/>
        <v>A</v>
      </c>
      <c r="DZ8" s="22" t="str">
        <f t="shared" si="65"/>
        <v>VAN GOETHEM Mario</v>
      </c>
      <c r="EA8" s="83">
        <v>1096</v>
      </c>
      <c r="EB8" s="22" t="str">
        <f t="shared" si="66"/>
        <v>B</v>
      </c>
      <c r="EC8" s="83">
        <v>1</v>
      </c>
      <c r="ED8" s="83">
        <v>1</v>
      </c>
      <c r="EE8" s="84"/>
      <c r="EF8" s="22">
        <f t="shared" si="67"/>
        <v>2</v>
      </c>
      <c r="EG8" s="22">
        <f t="shared" si="68"/>
        <v>0</v>
      </c>
      <c r="EH8" s="43">
        <f t="shared" si="69"/>
        <v>3</v>
      </c>
      <c r="EI8" s="43">
        <f t="shared" si="69"/>
        <v>0</v>
      </c>
      <c r="EJ8" s="66"/>
      <c r="EK8" s="22" t="str">
        <f t="shared" si="70"/>
        <v>DE HERTOCH Johan</v>
      </c>
      <c r="EL8" s="83">
        <v>3621</v>
      </c>
      <c r="EM8" s="22" t="str">
        <f t="shared" si="71"/>
        <v>B</v>
      </c>
      <c r="EN8" s="22" t="str">
        <f t="shared" si="72"/>
        <v>BLOMMAERTS Eric</v>
      </c>
      <c r="EO8" s="83">
        <v>3337</v>
      </c>
      <c r="EP8" s="22" t="str">
        <f t="shared" si="73"/>
        <v>A</v>
      </c>
      <c r="EQ8" s="83">
        <v>1</v>
      </c>
      <c r="ER8" s="83">
        <v>2</v>
      </c>
      <c r="ES8" s="84"/>
      <c r="ET8" s="22">
        <f t="shared" si="74"/>
        <v>1</v>
      </c>
      <c r="EU8" s="22">
        <f t="shared" si="75"/>
        <v>1</v>
      </c>
      <c r="EV8" s="43">
        <f t="shared" si="76"/>
        <v>1</v>
      </c>
      <c r="EW8" s="43">
        <f t="shared" si="76"/>
        <v>1</v>
      </c>
      <c r="EX8" s="56"/>
      <c r="EY8" s="22" t="str">
        <f t="shared" si="77"/>
        <v>DE SMEDT Rudy</v>
      </c>
      <c r="EZ8" s="83">
        <v>3727</v>
      </c>
      <c r="FA8" s="22" t="str">
        <f t="shared" si="78"/>
        <v>A</v>
      </c>
      <c r="FB8" s="22" t="str">
        <f t="shared" si="79"/>
        <v>VAN DEN BROECK Kris</v>
      </c>
      <c r="FC8" s="83">
        <v>3339</v>
      </c>
      <c r="FD8" s="22" t="str">
        <f t="shared" si="80"/>
        <v>C</v>
      </c>
      <c r="FE8" s="83">
        <v>1</v>
      </c>
      <c r="FF8" s="83">
        <v>1</v>
      </c>
      <c r="FG8" s="84"/>
      <c r="FH8" s="22">
        <f t="shared" si="81"/>
        <v>2</v>
      </c>
      <c r="FI8" s="22">
        <f t="shared" si="82"/>
        <v>0</v>
      </c>
      <c r="FJ8" s="43">
        <f t="shared" si="83"/>
        <v>3</v>
      </c>
      <c r="FK8" s="43">
        <f t="shared" si="83"/>
        <v>0</v>
      </c>
      <c r="FL8" s="56"/>
      <c r="FM8" s="22" t="str">
        <f t="shared" si="84"/>
        <v>VAN WEMMEL Eddy</v>
      </c>
      <c r="FN8" s="83">
        <v>821</v>
      </c>
      <c r="FO8" s="22" t="str">
        <f t="shared" si="85"/>
        <v>C</v>
      </c>
      <c r="FP8" s="22" t="str">
        <f t="shared" si="86"/>
        <v>VAEL Fernand</v>
      </c>
      <c r="FQ8" s="83">
        <v>3255</v>
      </c>
      <c r="FR8" s="22" t="str">
        <f t="shared" si="87"/>
        <v>B</v>
      </c>
      <c r="FS8" s="83">
        <v>2</v>
      </c>
      <c r="FT8" s="83">
        <v>2</v>
      </c>
      <c r="FU8" s="84"/>
      <c r="FV8" s="22">
        <f t="shared" si="88"/>
        <v>0</v>
      </c>
      <c r="FW8" s="22">
        <f t="shared" si="89"/>
        <v>2</v>
      </c>
      <c r="FX8" s="43">
        <f t="shared" si="90"/>
        <v>0</v>
      </c>
      <c r="FY8" s="43">
        <f t="shared" si="90"/>
        <v>3</v>
      </c>
      <c r="FZ8" s="66"/>
      <c r="GA8" s="22" t="str">
        <f t="shared" si="91"/>
        <v>JACOBS Guido</v>
      </c>
      <c r="GB8" s="83">
        <v>854</v>
      </c>
      <c r="GC8" s="22" t="str">
        <f t="shared" si="92"/>
        <v>A</v>
      </c>
      <c r="GD8" s="22" t="str">
        <f t="shared" si="93"/>
        <v>MAEREVOET Jean-Pierre</v>
      </c>
      <c r="GE8" s="83">
        <v>3409</v>
      </c>
      <c r="GF8" s="22" t="str">
        <f t="shared" si="94"/>
        <v>C</v>
      </c>
      <c r="GG8" s="83">
        <v>1</v>
      </c>
      <c r="GH8" s="83">
        <v>1</v>
      </c>
      <c r="GI8" s="84"/>
      <c r="GJ8" s="22">
        <f t="shared" si="95"/>
        <v>2</v>
      </c>
      <c r="GK8" s="22">
        <f t="shared" si="96"/>
        <v>0</v>
      </c>
      <c r="GL8" s="43">
        <f t="shared" si="97"/>
        <v>3</v>
      </c>
      <c r="GM8" s="43">
        <f t="shared" si="97"/>
        <v>0</v>
      </c>
      <c r="GN8" s="56"/>
      <c r="GO8" s="22" t="str">
        <f t="shared" si="98"/>
        <v>DE CLERCQ Mario</v>
      </c>
      <c r="GP8" s="83">
        <v>2613</v>
      </c>
      <c r="GQ8" s="22" t="str">
        <f t="shared" si="99"/>
        <v>A</v>
      </c>
      <c r="GR8" s="22" t="str">
        <f t="shared" si="100"/>
        <v>RENS Dave</v>
      </c>
      <c r="GS8" s="83">
        <v>5310</v>
      </c>
      <c r="GT8" s="22" t="str">
        <f t="shared" si="101"/>
        <v>C</v>
      </c>
      <c r="GU8" s="83">
        <v>1</v>
      </c>
      <c r="GV8" s="83">
        <v>1</v>
      </c>
      <c r="GW8" s="84"/>
      <c r="GX8" s="22">
        <f t="shared" si="102"/>
        <v>2</v>
      </c>
      <c r="GY8" s="22">
        <f t="shared" si="103"/>
        <v>0</v>
      </c>
      <c r="GZ8" s="43">
        <f t="shared" si="104"/>
        <v>3</v>
      </c>
      <c r="HA8" s="43">
        <f t="shared" si="104"/>
        <v>0</v>
      </c>
      <c r="HB8" s="56"/>
      <c r="HC8" s="22" t="str">
        <f t="shared" si="105"/>
        <v>BARBIER Danny</v>
      </c>
      <c r="HD8" s="83">
        <v>3243</v>
      </c>
      <c r="HE8" s="22" t="str">
        <f t="shared" si="106"/>
        <v>A</v>
      </c>
      <c r="HF8" s="22" t="str">
        <f t="shared" si="107"/>
        <v>THYS Steve</v>
      </c>
      <c r="HG8" s="83">
        <v>3723</v>
      </c>
      <c r="HH8" s="22" t="str">
        <f t="shared" si="108"/>
        <v>A</v>
      </c>
      <c r="HI8" s="83">
        <v>1</v>
      </c>
      <c r="HJ8" s="83">
        <v>1</v>
      </c>
      <c r="HK8" s="84"/>
      <c r="HL8" s="22">
        <f t="shared" si="109"/>
        <v>2</v>
      </c>
      <c r="HM8" s="22">
        <f t="shared" si="110"/>
        <v>0</v>
      </c>
      <c r="HN8" s="43">
        <f t="shared" si="111"/>
        <v>3</v>
      </c>
      <c r="HO8" s="43">
        <f t="shared" si="111"/>
        <v>0</v>
      </c>
      <c r="HP8" s="66"/>
      <c r="HQ8" s="22" t="str">
        <f t="shared" si="112"/>
        <v>VAEL Fernand</v>
      </c>
      <c r="HR8" s="83">
        <v>3255</v>
      </c>
      <c r="HS8" s="22" t="str">
        <f t="shared" si="113"/>
        <v>B</v>
      </c>
      <c r="HT8" s="22" t="str">
        <f t="shared" si="114"/>
        <v>PERSIJN Tom</v>
      </c>
      <c r="HU8" s="83">
        <v>1700</v>
      </c>
      <c r="HV8" s="22" t="str">
        <f t="shared" si="115"/>
        <v>C</v>
      </c>
      <c r="HW8" s="83">
        <v>2</v>
      </c>
      <c r="HX8" s="83">
        <v>1</v>
      </c>
      <c r="HY8" s="84"/>
      <c r="HZ8" s="22">
        <f t="shared" si="116"/>
        <v>1</v>
      </c>
      <c r="IA8" s="22">
        <f t="shared" si="117"/>
        <v>1</v>
      </c>
      <c r="IB8" s="43">
        <f t="shared" si="118"/>
        <v>1</v>
      </c>
      <c r="IC8" s="43">
        <f t="shared" si="118"/>
        <v>1</v>
      </c>
      <c r="ID8" s="56"/>
      <c r="IE8" s="22" t="str">
        <f t="shared" si="119"/>
        <v>COORENS François</v>
      </c>
      <c r="IF8" s="83">
        <v>1487</v>
      </c>
      <c r="IG8" s="22" t="str">
        <f t="shared" si="120"/>
        <v>C</v>
      </c>
      <c r="IH8" s="22" t="str">
        <f t="shared" si="121"/>
        <v>VAN SANDE Davy</v>
      </c>
      <c r="II8" s="83">
        <v>5068</v>
      </c>
      <c r="IJ8" s="22" t="str">
        <f t="shared" si="122"/>
        <v>B</v>
      </c>
      <c r="IK8" s="83">
        <v>1</v>
      </c>
      <c r="IL8" s="83">
        <v>1</v>
      </c>
      <c r="IM8" s="65"/>
      <c r="IN8" s="22">
        <f t="shared" si="123"/>
        <v>2</v>
      </c>
      <c r="IO8" s="22">
        <f t="shared" si="124"/>
        <v>0</v>
      </c>
      <c r="IP8" s="43">
        <f t="shared" si="125"/>
        <v>3</v>
      </c>
      <c r="IQ8" s="43">
        <f t="shared" si="125"/>
        <v>0</v>
      </c>
      <c r="IR8" s="56"/>
      <c r="IS8" s="22" t="str">
        <f t="shared" si="126"/>
        <v>BLOMMAERTS Eric</v>
      </c>
      <c r="IT8" s="83">
        <v>3337</v>
      </c>
      <c r="IU8" s="22" t="str">
        <f t="shared" si="127"/>
        <v>A</v>
      </c>
      <c r="IV8" s="22" t="str">
        <f t="shared" si="128"/>
        <v>VAN GOETHEM Mario</v>
      </c>
      <c r="IW8" s="83">
        <v>1096</v>
      </c>
      <c r="IX8" s="22" t="str">
        <f t="shared" si="129"/>
        <v>B</v>
      </c>
      <c r="IY8" s="83">
        <v>1</v>
      </c>
      <c r="IZ8" s="83">
        <v>2</v>
      </c>
      <c r="JA8" s="84"/>
      <c r="JB8" s="22">
        <f t="shared" si="130"/>
        <v>1</v>
      </c>
      <c r="JC8" s="22">
        <f t="shared" si="131"/>
        <v>1</v>
      </c>
      <c r="JD8" s="43">
        <f t="shared" si="132"/>
        <v>1</v>
      </c>
      <c r="JE8" s="43">
        <f t="shared" si="132"/>
        <v>1</v>
      </c>
      <c r="JF8" s="66"/>
      <c r="JG8" s="22" t="str">
        <f t="shared" si="133"/>
        <v>VAN PUYVELDE Alex</v>
      </c>
      <c r="JH8" s="83">
        <v>9700</v>
      </c>
      <c r="JI8" s="22" t="str">
        <f t="shared" si="134"/>
        <v>B</v>
      </c>
      <c r="JJ8" s="22" t="str">
        <f t="shared" si="135"/>
        <v>COORENS François</v>
      </c>
      <c r="JK8" s="83">
        <v>1487</v>
      </c>
      <c r="JL8" s="22" t="str">
        <f t="shared" si="136"/>
        <v>C</v>
      </c>
      <c r="JM8" s="83">
        <v>2</v>
      </c>
      <c r="JN8" s="83">
        <v>1</v>
      </c>
      <c r="JO8" s="84"/>
      <c r="JP8" s="22">
        <f t="shared" si="137"/>
        <v>1</v>
      </c>
      <c r="JQ8" s="22">
        <f t="shared" si="138"/>
        <v>1</v>
      </c>
      <c r="JR8" s="43">
        <f t="shared" si="139"/>
        <v>1</v>
      </c>
      <c r="JS8" s="43">
        <f t="shared" si="139"/>
        <v>1</v>
      </c>
      <c r="JT8" s="56"/>
      <c r="JU8" s="22" t="str">
        <f t="shared" si="140"/>
        <v>HENKENS Jacques</v>
      </c>
      <c r="JV8" s="83">
        <v>2295</v>
      </c>
      <c r="JW8" s="22" t="str">
        <f t="shared" si="141"/>
        <v>B</v>
      </c>
      <c r="JX8" s="22" t="str">
        <f t="shared" si="142"/>
        <v>COORENS François</v>
      </c>
      <c r="JY8" s="83">
        <v>1487</v>
      </c>
      <c r="JZ8" s="22" t="str">
        <f t="shared" si="143"/>
        <v>C</v>
      </c>
      <c r="KA8" s="83">
        <v>2</v>
      </c>
      <c r="KB8" s="83">
        <v>2</v>
      </c>
      <c r="KC8" s="84"/>
      <c r="KD8" s="22">
        <f t="shared" si="144"/>
        <v>0</v>
      </c>
      <c r="KE8" s="22">
        <f t="shared" si="145"/>
        <v>2</v>
      </c>
      <c r="KF8" s="43">
        <f t="shared" si="146"/>
        <v>0</v>
      </c>
      <c r="KG8" s="43">
        <f t="shared" si="146"/>
        <v>3</v>
      </c>
      <c r="KH8" s="56"/>
      <c r="KI8" s="22" t="str">
        <f t="shared" si="147"/>
        <v>CLAES Paul</v>
      </c>
      <c r="KJ8" s="83">
        <v>3268</v>
      </c>
      <c r="KK8" s="22" t="str">
        <f t="shared" si="148"/>
        <v>A</v>
      </c>
      <c r="KL8" s="22" t="str">
        <f t="shared" si="149"/>
        <v>VAN KEER Kurt</v>
      </c>
      <c r="KM8" s="83">
        <v>3690</v>
      </c>
      <c r="KN8" s="22" t="str">
        <f t="shared" si="150"/>
        <v>B</v>
      </c>
      <c r="KO8" s="83">
        <v>2</v>
      </c>
      <c r="KP8" s="83">
        <v>2</v>
      </c>
      <c r="KQ8" s="84"/>
      <c r="KR8" s="22">
        <f t="shared" si="151"/>
        <v>0</v>
      </c>
      <c r="KS8" s="22">
        <f t="shared" si="152"/>
        <v>2</v>
      </c>
      <c r="KT8" s="43">
        <f t="shared" si="153"/>
        <v>0</v>
      </c>
      <c r="KU8" s="43">
        <f t="shared" si="153"/>
        <v>3</v>
      </c>
      <c r="KV8" s="66"/>
      <c r="KW8" s="22" t="str">
        <f t="shared" si="154"/>
        <v>VAN ROSSUM Patrick</v>
      </c>
      <c r="KX8" s="83">
        <v>3021</v>
      </c>
      <c r="KY8" s="22" t="str">
        <f t="shared" si="155"/>
        <v>A</v>
      </c>
      <c r="KZ8" s="22" t="str">
        <f t="shared" si="156"/>
        <v>CONVENTS Tom</v>
      </c>
      <c r="LA8" s="83">
        <v>842</v>
      </c>
      <c r="LB8" s="22" t="str">
        <f t="shared" si="157"/>
        <v>A</v>
      </c>
      <c r="LC8" s="83">
        <v>2</v>
      </c>
      <c r="LD8" s="83">
        <v>2</v>
      </c>
      <c r="LE8" s="84"/>
      <c r="LF8" s="22">
        <f t="shared" si="158"/>
        <v>0</v>
      </c>
      <c r="LG8" s="22">
        <f t="shared" si="159"/>
        <v>2</v>
      </c>
      <c r="LH8" s="43">
        <f t="shared" si="160"/>
        <v>0</v>
      </c>
      <c r="LI8" s="43">
        <f t="shared" si="160"/>
        <v>3</v>
      </c>
      <c r="LJ8" s="56"/>
      <c r="LK8" s="22" t="str">
        <f t="shared" si="161"/>
        <v>RENS Dave</v>
      </c>
      <c r="LL8" s="83">
        <v>5310</v>
      </c>
      <c r="LM8" s="22" t="str">
        <f t="shared" si="162"/>
        <v>C</v>
      </c>
      <c r="LN8" s="22" t="str">
        <f t="shared" si="163"/>
        <v>DE HAES Nico</v>
      </c>
      <c r="LO8" s="83">
        <v>2816</v>
      </c>
      <c r="LP8" s="22" t="str">
        <f t="shared" si="164"/>
        <v>B</v>
      </c>
      <c r="LQ8" s="83">
        <v>1</v>
      </c>
      <c r="LR8" s="83">
        <v>1</v>
      </c>
      <c r="LS8" s="84"/>
      <c r="LT8" s="22">
        <f t="shared" si="165"/>
        <v>2</v>
      </c>
      <c r="LU8" s="22">
        <f t="shared" si="166"/>
        <v>0</v>
      </c>
      <c r="LV8" s="43">
        <f t="shared" si="167"/>
        <v>3</v>
      </c>
      <c r="LW8" s="43">
        <f t="shared" si="167"/>
        <v>0</v>
      </c>
      <c r="LY8" s="22" t="str">
        <f t="shared" si="168"/>
        <v>VAN KEER Dirk</v>
      </c>
      <c r="LZ8" s="83">
        <v>4879</v>
      </c>
      <c r="MA8" s="22" t="str">
        <f t="shared" si="169"/>
        <v>A</v>
      </c>
      <c r="MB8" s="22" t="str">
        <f t="shared" si="170"/>
        <v>CLAES Stefaan</v>
      </c>
      <c r="MC8" s="83">
        <v>3244</v>
      </c>
      <c r="MD8" s="22" t="str">
        <f t="shared" si="171"/>
        <v>A</v>
      </c>
      <c r="ME8" s="83">
        <v>1</v>
      </c>
      <c r="MF8" s="83">
        <v>1</v>
      </c>
      <c r="MG8" s="84"/>
      <c r="MH8" s="22">
        <f t="shared" si="172"/>
        <v>2</v>
      </c>
      <c r="MI8" s="22">
        <f t="shared" si="173"/>
        <v>0</v>
      </c>
      <c r="MJ8" s="43">
        <f t="shared" si="174"/>
        <v>3</v>
      </c>
      <c r="MK8" s="43">
        <f t="shared" si="174"/>
        <v>0</v>
      </c>
      <c r="ML8" s="56"/>
      <c r="MM8" s="22" t="str">
        <f t="shared" si="175"/>
        <v>VAN DE VELDE Jan</v>
      </c>
      <c r="MN8" s="83">
        <v>3073</v>
      </c>
      <c r="MO8" s="22" t="str">
        <f t="shared" si="176"/>
        <v>B</v>
      </c>
      <c r="MP8" s="22" t="str">
        <f t="shared" si="177"/>
        <v>DE MAN Henri</v>
      </c>
      <c r="MQ8" s="83">
        <v>5042</v>
      </c>
      <c r="MR8" s="22" t="str">
        <f t="shared" si="178"/>
        <v>B</v>
      </c>
      <c r="MS8" s="83">
        <v>1</v>
      </c>
      <c r="MT8" s="83">
        <v>1</v>
      </c>
      <c r="MU8" s="84"/>
      <c r="MV8" s="22">
        <f t="shared" si="179"/>
        <v>2</v>
      </c>
      <c r="MW8" s="22">
        <f t="shared" si="180"/>
        <v>0</v>
      </c>
      <c r="MX8" s="43">
        <f t="shared" si="181"/>
        <v>3</v>
      </c>
      <c r="MY8" s="43">
        <f t="shared" si="181"/>
        <v>0</v>
      </c>
    </row>
    <row r="9" spans="1:363" ht="17.25" thickBot="1" x14ac:dyDescent="0.35">
      <c r="A9" s="22" t="str">
        <f t="shared" si="0"/>
        <v>VAN DE CRUYS Patrick</v>
      </c>
      <c r="B9" s="83">
        <v>4331</v>
      </c>
      <c r="C9" s="22" t="str">
        <f t="shared" si="1"/>
        <v>C</v>
      </c>
      <c r="D9" s="22" t="str">
        <f t="shared" si="2"/>
        <v>DE SMEDT Rudy</v>
      </c>
      <c r="E9" s="83">
        <v>3727</v>
      </c>
      <c r="F9" s="22" t="str">
        <f t="shared" si="3"/>
        <v>A</v>
      </c>
      <c r="G9" s="83">
        <v>2</v>
      </c>
      <c r="H9" s="83">
        <v>2</v>
      </c>
      <c r="I9" s="85"/>
      <c r="J9" s="22">
        <f t="shared" si="4"/>
        <v>0</v>
      </c>
      <c r="K9" s="22">
        <f t="shared" si="5"/>
        <v>2</v>
      </c>
      <c r="L9" s="43">
        <f t="shared" si="6"/>
        <v>0</v>
      </c>
      <c r="M9" s="43">
        <f t="shared" si="6"/>
        <v>3</v>
      </c>
      <c r="N9" s="56"/>
      <c r="O9" s="22" t="str">
        <f t="shared" si="7"/>
        <v>VAN RANST Björn</v>
      </c>
      <c r="P9" s="83">
        <v>2886</v>
      </c>
      <c r="Q9" s="22" t="str">
        <f t="shared" si="8"/>
        <v>B</v>
      </c>
      <c r="R9" s="22" t="str">
        <f t="shared" si="9"/>
        <v>VERCAUTEREN Debby</v>
      </c>
      <c r="S9" s="83">
        <v>3370</v>
      </c>
      <c r="T9" s="22" t="str">
        <f t="shared" si="10"/>
        <v>B</v>
      </c>
      <c r="U9" s="83">
        <v>2</v>
      </c>
      <c r="V9" s="83">
        <v>2</v>
      </c>
      <c r="W9" s="85"/>
      <c r="X9" s="22">
        <f t="shared" si="11"/>
        <v>0</v>
      </c>
      <c r="Y9" s="22">
        <f t="shared" si="12"/>
        <v>2</v>
      </c>
      <c r="Z9" s="43">
        <f t="shared" si="13"/>
        <v>0</v>
      </c>
      <c r="AA9" s="43">
        <f t="shared" si="13"/>
        <v>3</v>
      </c>
      <c r="AB9" s="56"/>
      <c r="AC9" s="22" t="str">
        <f t="shared" si="14"/>
        <v>GYSELINCK Tommy</v>
      </c>
      <c r="AD9" s="83">
        <v>3050</v>
      </c>
      <c r="AE9" s="22" t="str">
        <f t="shared" si="15"/>
        <v>A</v>
      </c>
      <c r="AF9" s="22" t="str">
        <f t="shared" si="16"/>
        <v>BARBIER Danny</v>
      </c>
      <c r="AG9" s="83">
        <v>3243</v>
      </c>
      <c r="AH9" s="22" t="str">
        <f t="shared" si="17"/>
        <v>A</v>
      </c>
      <c r="AI9" s="83">
        <v>1</v>
      </c>
      <c r="AJ9" s="83">
        <v>2</v>
      </c>
      <c r="AK9" s="85"/>
      <c r="AL9" s="22">
        <f t="shared" si="18"/>
        <v>1</v>
      </c>
      <c r="AM9" s="22">
        <f t="shared" si="19"/>
        <v>1</v>
      </c>
      <c r="AN9" s="43">
        <f t="shared" si="20"/>
        <v>1</v>
      </c>
      <c r="AO9" s="43">
        <f t="shared" si="20"/>
        <v>1</v>
      </c>
      <c r="AP9" s="56"/>
      <c r="AQ9" s="22" t="str">
        <f t="shared" si="21"/>
        <v>RENS Dave</v>
      </c>
      <c r="AR9" s="83">
        <v>5310</v>
      </c>
      <c r="AS9" s="22" t="str">
        <f t="shared" si="22"/>
        <v>C</v>
      </c>
      <c r="AT9" s="22" t="str">
        <f t="shared" si="23"/>
        <v>BARBIER Danny</v>
      </c>
      <c r="AU9" s="83">
        <v>3243</v>
      </c>
      <c r="AV9" s="22" t="str">
        <f t="shared" si="24"/>
        <v>A</v>
      </c>
      <c r="AW9" s="83">
        <v>2</v>
      </c>
      <c r="AX9" s="83">
        <v>2</v>
      </c>
      <c r="AY9" s="85"/>
      <c r="AZ9" s="22">
        <f t="shared" si="25"/>
        <v>0</v>
      </c>
      <c r="BA9" s="22">
        <f t="shared" si="26"/>
        <v>2</v>
      </c>
      <c r="BB9" s="43">
        <f t="shared" si="27"/>
        <v>0</v>
      </c>
      <c r="BC9" s="43">
        <f t="shared" si="27"/>
        <v>3</v>
      </c>
      <c r="BD9" s="56"/>
      <c r="BE9" s="22" t="str">
        <f t="shared" si="28"/>
        <v>VAN DEN BROECK Willy</v>
      </c>
      <c r="BF9" s="83">
        <v>104</v>
      </c>
      <c r="BG9" s="22" t="str">
        <f t="shared" si="29"/>
        <v>B</v>
      </c>
      <c r="BH9" s="22" t="str">
        <f t="shared" si="30"/>
        <v>BLOMMAERTS Eric</v>
      </c>
      <c r="BI9" s="83">
        <v>3337</v>
      </c>
      <c r="BJ9" s="22" t="str">
        <f t="shared" si="31"/>
        <v>A</v>
      </c>
      <c r="BK9" s="83">
        <v>2</v>
      </c>
      <c r="BL9" s="83">
        <v>2</v>
      </c>
      <c r="BM9" s="85"/>
      <c r="BN9" s="22">
        <f t="shared" si="32"/>
        <v>0</v>
      </c>
      <c r="BO9" s="22">
        <f t="shared" si="33"/>
        <v>2</v>
      </c>
      <c r="BP9" s="43">
        <f t="shared" si="34"/>
        <v>0</v>
      </c>
      <c r="BQ9" s="43">
        <f t="shared" si="34"/>
        <v>3</v>
      </c>
      <c r="BR9" s="56"/>
      <c r="BS9" s="22" t="str">
        <f t="shared" si="35"/>
        <v>VANDEVELDE Pascal</v>
      </c>
      <c r="BT9" s="83">
        <v>3628</v>
      </c>
      <c r="BU9" s="22" t="str">
        <f t="shared" si="36"/>
        <v>A</v>
      </c>
      <c r="BV9" s="22" t="str">
        <f t="shared" si="37"/>
        <v>VAN GEENHOVEN Steve</v>
      </c>
      <c r="BW9" s="83">
        <v>2639</v>
      </c>
      <c r="BX9" s="22" t="str">
        <f t="shared" si="38"/>
        <v>C</v>
      </c>
      <c r="BY9" s="83">
        <v>1</v>
      </c>
      <c r="BZ9" s="83">
        <v>1</v>
      </c>
      <c r="CA9" s="85"/>
      <c r="CB9" s="22">
        <f t="shared" si="39"/>
        <v>2</v>
      </c>
      <c r="CC9" s="22">
        <f t="shared" si="40"/>
        <v>0</v>
      </c>
      <c r="CD9" s="43">
        <f t="shared" si="41"/>
        <v>3</v>
      </c>
      <c r="CE9" s="43">
        <f t="shared" si="41"/>
        <v>0</v>
      </c>
      <c r="CF9" s="56"/>
      <c r="CG9" s="22" t="str">
        <f t="shared" si="42"/>
        <v>RENS Dave</v>
      </c>
      <c r="CH9" s="83">
        <v>5310</v>
      </c>
      <c r="CI9" s="22" t="str">
        <f t="shared" si="43"/>
        <v>C</v>
      </c>
      <c r="CJ9" s="22" t="str">
        <f t="shared" si="44"/>
        <v>APERS Franky</v>
      </c>
      <c r="CK9" s="83">
        <v>1685</v>
      </c>
      <c r="CL9" s="22" t="str">
        <f t="shared" si="45"/>
        <v>C</v>
      </c>
      <c r="CM9" s="83">
        <v>1</v>
      </c>
      <c r="CN9" s="83">
        <v>2</v>
      </c>
      <c r="CO9" s="85"/>
      <c r="CP9" s="22">
        <f t="shared" si="46"/>
        <v>1</v>
      </c>
      <c r="CQ9" s="22">
        <f t="shared" si="47"/>
        <v>1</v>
      </c>
      <c r="CR9" s="43">
        <f t="shared" si="48"/>
        <v>1</v>
      </c>
      <c r="CS9" s="43">
        <f t="shared" si="48"/>
        <v>1</v>
      </c>
      <c r="CT9" s="56"/>
      <c r="CU9" s="22" t="str">
        <f t="shared" si="49"/>
        <v>RENS Dave</v>
      </c>
      <c r="CV9" s="83">
        <v>5310</v>
      </c>
      <c r="CW9" s="22" t="str">
        <f t="shared" si="50"/>
        <v>C</v>
      </c>
      <c r="CX9" s="22" t="str">
        <f t="shared" si="51"/>
        <v>WIJNS André</v>
      </c>
      <c r="CY9" s="83">
        <v>7220</v>
      </c>
      <c r="CZ9" s="22" t="str">
        <f t="shared" si="52"/>
        <v>C</v>
      </c>
      <c r="DA9" s="83">
        <v>1</v>
      </c>
      <c r="DB9" s="83">
        <v>1</v>
      </c>
      <c r="DC9" s="85"/>
      <c r="DD9" s="22">
        <f t="shared" si="53"/>
        <v>2</v>
      </c>
      <c r="DE9" s="22">
        <f t="shared" si="54"/>
        <v>0</v>
      </c>
      <c r="DF9" s="43">
        <f t="shared" si="55"/>
        <v>3</v>
      </c>
      <c r="DG9" s="43">
        <f t="shared" si="55"/>
        <v>0</v>
      </c>
      <c r="DH9" s="56"/>
      <c r="DI9" s="22" t="str">
        <f t="shared" si="56"/>
        <v>VAN DEN BOSSCHE James</v>
      </c>
      <c r="DJ9" s="83">
        <v>2895</v>
      </c>
      <c r="DK9" s="22" t="str">
        <f t="shared" si="57"/>
        <v>B</v>
      </c>
      <c r="DL9" s="22" t="str">
        <f t="shared" si="58"/>
        <v>VAN ROMPAEY Kristof</v>
      </c>
      <c r="DM9" s="83">
        <v>7474</v>
      </c>
      <c r="DN9" s="22" t="str">
        <f t="shared" si="59"/>
        <v>C</v>
      </c>
      <c r="DO9" s="83">
        <v>1</v>
      </c>
      <c r="DP9" s="83">
        <v>1</v>
      </c>
      <c r="DQ9" s="85" t="s">
        <v>777</v>
      </c>
      <c r="DR9" s="22">
        <f t="shared" si="60"/>
        <v>2</v>
      </c>
      <c r="DS9" s="22">
        <f t="shared" si="61"/>
        <v>0</v>
      </c>
      <c r="DT9" s="43">
        <f t="shared" si="62"/>
        <v>3</v>
      </c>
      <c r="DU9" s="43">
        <f t="shared" si="62"/>
        <v>0</v>
      </c>
      <c r="DV9" s="56"/>
      <c r="DW9" s="22" t="str">
        <f t="shared" si="63"/>
        <v>DE SMEDT Rudy</v>
      </c>
      <c r="DX9" s="83">
        <v>3727</v>
      </c>
      <c r="DY9" s="22" t="str">
        <f t="shared" si="64"/>
        <v>A</v>
      </c>
      <c r="DZ9" s="22" t="str">
        <f t="shared" si="65"/>
        <v>THYS Steve</v>
      </c>
      <c r="EA9" s="83">
        <v>3723</v>
      </c>
      <c r="EB9" s="22" t="str">
        <f t="shared" si="66"/>
        <v>A</v>
      </c>
      <c r="EC9" s="83">
        <v>1</v>
      </c>
      <c r="ED9" s="83">
        <v>1</v>
      </c>
      <c r="EE9" s="85"/>
      <c r="EF9" s="22">
        <f t="shared" si="67"/>
        <v>2</v>
      </c>
      <c r="EG9" s="22">
        <f t="shared" si="68"/>
        <v>0</v>
      </c>
      <c r="EH9" s="43">
        <f t="shared" si="69"/>
        <v>3</v>
      </c>
      <c r="EI9" s="43">
        <f t="shared" si="69"/>
        <v>0</v>
      </c>
      <c r="EJ9" s="56"/>
      <c r="EK9" s="22" t="str">
        <f t="shared" si="70"/>
        <v>MOONEN Marc</v>
      </c>
      <c r="EL9" s="83">
        <v>2844</v>
      </c>
      <c r="EM9" s="22" t="str">
        <f t="shared" si="71"/>
        <v>B</v>
      </c>
      <c r="EN9" s="22" t="str">
        <f t="shared" si="72"/>
        <v>VAN RANST Björn</v>
      </c>
      <c r="EO9" s="83">
        <v>2886</v>
      </c>
      <c r="EP9" s="22" t="str">
        <f t="shared" si="73"/>
        <v>B</v>
      </c>
      <c r="EQ9" s="83">
        <v>2</v>
      </c>
      <c r="ER9" s="83">
        <v>2</v>
      </c>
      <c r="ES9" s="85"/>
      <c r="ET9" s="22">
        <f t="shared" si="74"/>
        <v>0</v>
      </c>
      <c r="EU9" s="22">
        <f t="shared" si="75"/>
        <v>2</v>
      </c>
      <c r="EV9" s="43">
        <f t="shared" si="76"/>
        <v>0</v>
      </c>
      <c r="EW9" s="43">
        <f t="shared" si="76"/>
        <v>3</v>
      </c>
      <c r="EX9" s="56"/>
      <c r="EY9" s="22" t="str">
        <f t="shared" si="77"/>
        <v>CLAES Stefaan</v>
      </c>
      <c r="EZ9" s="83">
        <v>3244</v>
      </c>
      <c r="FA9" s="22" t="str">
        <f t="shared" si="78"/>
        <v>A</v>
      </c>
      <c r="FB9" s="22" t="str">
        <f t="shared" si="79"/>
        <v>WAUTERS Ludy</v>
      </c>
      <c r="FC9" s="83">
        <v>3251</v>
      </c>
      <c r="FD9" s="22" t="str">
        <f t="shared" si="80"/>
        <v>B</v>
      </c>
      <c r="FE9" s="83">
        <v>1</v>
      </c>
      <c r="FF9" s="83">
        <v>1</v>
      </c>
      <c r="FG9" s="85"/>
      <c r="FH9" s="22">
        <f t="shared" si="81"/>
        <v>2</v>
      </c>
      <c r="FI9" s="22">
        <f t="shared" si="82"/>
        <v>0</v>
      </c>
      <c r="FJ9" s="43">
        <f t="shared" si="83"/>
        <v>3</v>
      </c>
      <c r="FK9" s="43">
        <f t="shared" si="83"/>
        <v>0</v>
      </c>
      <c r="FL9" s="56"/>
      <c r="FM9" s="22" t="str">
        <f t="shared" si="84"/>
        <v>DE MAN Henri</v>
      </c>
      <c r="FN9" s="83">
        <v>5042</v>
      </c>
      <c r="FO9" s="22" t="str">
        <f t="shared" si="85"/>
        <v>B</v>
      </c>
      <c r="FP9" s="22" t="str">
        <f t="shared" si="86"/>
        <v>BARBIER Danny</v>
      </c>
      <c r="FQ9" s="83">
        <v>3243</v>
      </c>
      <c r="FR9" s="22" t="str">
        <f t="shared" si="87"/>
        <v>A</v>
      </c>
      <c r="FS9" s="83">
        <v>1</v>
      </c>
      <c r="FT9" s="83">
        <v>2</v>
      </c>
      <c r="FU9" s="85"/>
      <c r="FV9" s="22">
        <f t="shared" si="88"/>
        <v>1</v>
      </c>
      <c r="FW9" s="22">
        <f t="shared" si="89"/>
        <v>1</v>
      </c>
      <c r="FX9" s="43">
        <f t="shared" si="90"/>
        <v>1</v>
      </c>
      <c r="FY9" s="43">
        <f t="shared" si="90"/>
        <v>1</v>
      </c>
      <c r="FZ9" s="56"/>
      <c r="GA9" s="22" t="str">
        <f t="shared" si="91"/>
        <v>DE GROOTE Dominique</v>
      </c>
      <c r="GB9" s="83">
        <v>2022</v>
      </c>
      <c r="GC9" s="22" t="str">
        <f t="shared" si="92"/>
        <v>A</v>
      </c>
      <c r="GD9" s="22" t="str">
        <f t="shared" si="93"/>
        <v>AVERHALS Patrick</v>
      </c>
      <c r="GE9" s="83">
        <v>4986</v>
      </c>
      <c r="GF9" s="22" t="str">
        <f t="shared" si="94"/>
        <v>B</v>
      </c>
      <c r="GG9" s="83">
        <v>1</v>
      </c>
      <c r="GH9" s="83">
        <v>1</v>
      </c>
      <c r="GI9" s="85"/>
      <c r="GJ9" s="22">
        <f t="shared" si="95"/>
        <v>2</v>
      </c>
      <c r="GK9" s="22">
        <f t="shared" si="96"/>
        <v>0</v>
      </c>
      <c r="GL9" s="43">
        <f t="shared" si="97"/>
        <v>3</v>
      </c>
      <c r="GM9" s="43">
        <f t="shared" si="97"/>
        <v>0</v>
      </c>
      <c r="GN9" s="56"/>
      <c r="GO9" s="22" t="str">
        <f t="shared" si="98"/>
        <v>VERCAUTEREN Debby</v>
      </c>
      <c r="GP9" s="83">
        <v>3370</v>
      </c>
      <c r="GQ9" s="22" t="str">
        <f t="shared" si="99"/>
        <v>B</v>
      </c>
      <c r="GR9" s="22" t="str">
        <f t="shared" si="100"/>
        <v>BLOMMAERTS Eric</v>
      </c>
      <c r="GS9" s="83">
        <v>3337</v>
      </c>
      <c r="GT9" s="22" t="str">
        <f t="shared" si="101"/>
        <v>A</v>
      </c>
      <c r="GU9" s="83">
        <v>1</v>
      </c>
      <c r="GV9" s="83">
        <v>1</v>
      </c>
      <c r="GW9" s="85"/>
      <c r="GX9" s="22">
        <f t="shared" si="102"/>
        <v>2</v>
      </c>
      <c r="GY9" s="22">
        <f t="shared" si="103"/>
        <v>0</v>
      </c>
      <c r="GZ9" s="43">
        <f t="shared" si="104"/>
        <v>3</v>
      </c>
      <c r="HA9" s="43">
        <f t="shared" si="104"/>
        <v>0</v>
      </c>
      <c r="HB9" s="56"/>
      <c r="HC9" s="22" t="str">
        <f t="shared" si="105"/>
        <v>ANNOT Eric</v>
      </c>
      <c r="HD9" s="83">
        <v>2970</v>
      </c>
      <c r="HE9" s="22" t="str">
        <f t="shared" si="106"/>
        <v>A</v>
      </c>
      <c r="HF9" s="22" t="str">
        <f t="shared" si="107"/>
        <v>RILLAERTS Gunther</v>
      </c>
      <c r="HG9" s="83">
        <v>2741</v>
      </c>
      <c r="HH9" s="22" t="str">
        <f t="shared" si="108"/>
        <v>A</v>
      </c>
      <c r="HI9" s="83">
        <v>1</v>
      </c>
      <c r="HJ9" s="83">
        <v>2</v>
      </c>
      <c r="HK9" s="85"/>
      <c r="HL9" s="22">
        <f t="shared" si="109"/>
        <v>1</v>
      </c>
      <c r="HM9" s="22">
        <f t="shared" si="110"/>
        <v>1</v>
      </c>
      <c r="HN9" s="43">
        <f t="shared" si="111"/>
        <v>1</v>
      </c>
      <c r="HO9" s="43">
        <f t="shared" si="111"/>
        <v>1</v>
      </c>
      <c r="HP9" s="56"/>
      <c r="HQ9" s="22" t="str">
        <f t="shared" si="112"/>
        <v>BARBIER Danny</v>
      </c>
      <c r="HR9" s="83">
        <v>3243</v>
      </c>
      <c r="HS9" s="22" t="str">
        <f t="shared" si="113"/>
        <v>A</v>
      </c>
      <c r="HT9" s="22" t="str">
        <f t="shared" si="114"/>
        <v>SCHNABEL Rudi</v>
      </c>
      <c r="HU9" s="83">
        <v>749</v>
      </c>
      <c r="HV9" s="22" t="str">
        <f t="shared" si="115"/>
        <v>B</v>
      </c>
      <c r="HW9" s="83">
        <v>1</v>
      </c>
      <c r="HX9" s="83">
        <v>1</v>
      </c>
      <c r="HY9" s="85" t="s">
        <v>777</v>
      </c>
      <c r="HZ9" s="22">
        <f t="shared" si="116"/>
        <v>2</v>
      </c>
      <c r="IA9" s="22">
        <f t="shared" si="117"/>
        <v>0</v>
      </c>
      <c r="IB9" s="43">
        <f t="shared" si="118"/>
        <v>3</v>
      </c>
      <c r="IC9" s="43">
        <f t="shared" si="118"/>
        <v>0</v>
      </c>
      <c r="ID9" s="56"/>
      <c r="IE9" s="22" t="str">
        <f t="shared" si="119"/>
        <v>ROOFTHOOFT Eddy</v>
      </c>
      <c r="IF9" s="83">
        <v>5026</v>
      </c>
      <c r="IG9" s="22" t="str">
        <f t="shared" si="120"/>
        <v>D</v>
      </c>
      <c r="IH9" s="22" t="str">
        <f t="shared" si="121"/>
        <v>BLOMMAERTS Rudy</v>
      </c>
      <c r="II9" s="83">
        <v>5317</v>
      </c>
      <c r="IJ9" s="22" t="str">
        <f t="shared" si="122"/>
        <v>B</v>
      </c>
      <c r="IK9" s="83">
        <v>2</v>
      </c>
      <c r="IL9" s="83">
        <v>2</v>
      </c>
      <c r="IM9" s="67"/>
      <c r="IN9" s="22">
        <f t="shared" si="123"/>
        <v>0</v>
      </c>
      <c r="IO9" s="22">
        <f t="shared" si="124"/>
        <v>2</v>
      </c>
      <c r="IP9" s="43">
        <f t="shared" si="125"/>
        <v>0</v>
      </c>
      <c r="IQ9" s="43">
        <f t="shared" si="125"/>
        <v>3</v>
      </c>
      <c r="IR9" s="56"/>
      <c r="IS9" s="22" t="str">
        <f t="shared" si="126"/>
        <v>SCHNABEL Rudi</v>
      </c>
      <c r="IT9" s="83">
        <v>749</v>
      </c>
      <c r="IU9" s="22" t="str">
        <f t="shared" si="127"/>
        <v>B</v>
      </c>
      <c r="IV9" s="22" t="str">
        <f t="shared" si="128"/>
        <v>VAN ROSSUM Patrick</v>
      </c>
      <c r="IW9" s="83">
        <v>3021</v>
      </c>
      <c r="IX9" s="22" t="str">
        <f t="shared" si="129"/>
        <v>A</v>
      </c>
      <c r="IY9" s="83">
        <v>2</v>
      </c>
      <c r="IZ9" s="83">
        <v>2</v>
      </c>
      <c r="JA9" s="85" t="s">
        <v>777</v>
      </c>
      <c r="JB9" s="22">
        <f t="shared" si="130"/>
        <v>0</v>
      </c>
      <c r="JC9" s="22">
        <f t="shared" si="131"/>
        <v>2</v>
      </c>
      <c r="JD9" s="43">
        <f t="shared" si="132"/>
        <v>0</v>
      </c>
      <c r="JE9" s="43">
        <f t="shared" si="132"/>
        <v>3</v>
      </c>
      <c r="JF9" s="56"/>
      <c r="JG9" s="22" t="str">
        <f t="shared" si="133"/>
        <v>ELEGHEER Rudi</v>
      </c>
      <c r="JH9" s="83">
        <v>3498</v>
      </c>
      <c r="JI9" s="22" t="str">
        <f t="shared" si="134"/>
        <v>B</v>
      </c>
      <c r="JJ9" s="22" t="str">
        <f t="shared" si="135"/>
        <v>VAN RANST Björn</v>
      </c>
      <c r="JK9" s="83">
        <v>2886</v>
      </c>
      <c r="JL9" s="22" t="str">
        <f t="shared" si="136"/>
        <v>B</v>
      </c>
      <c r="JM9" s="83">
        <v>1</v>
      </c>
      <c r="JN9" s="83">
        <v>1</v>
      </c>
      <c r="JO9" s="85"/>
      <c r="JP9" s="22">
        <f t="shared" si="137"/>
        <v>2</v>
      </c>
      <c r="JQ9" s="22">
        <f t="shared" si="138"/>
        <v>0</v>
      </c>
      <c r="JR9" s="43">
        <f t="shared" si="139"/>
        <v>3</v>
      </c>
      <c r="JS9" s="43">
        <f t="shared" si="139"/>
        <v>0</v>
      </c>
      <c r="JT9" s="56"/>
      <c r="JU9" s="22" t="str">
        <f t="shared" si="140"/>
        <v>SPIESSENS Walter</v>
      </c>
      <c r="JV9" s="83">
        <v>7213</v>
      </c>
      <c r="JW9" s="22" t="str">
        <f t="shared" si="141"/>
        <v>B</v>
      </c>
      <c r="JX9" s="22" t="str">
        <f t="shared" si="142"/>
        <v>DE HERDT Rudy</v>
      </c>
      <c r="JY9" s="83">
        <v>3250</v>
      </c>
      <c r="JZ9" s="22" t="str">
        <f t="shared" si="143"/>
        <v>A</v>
      </c>
      <c r="KA9" s="83">
        <v>2</v>
      </c>
      <c r="KB9" s="83">
        <v>2</v>
      </c>
      <c r="KC9" s="85"/>
      <c r="KD9" s="22">
        <f t="shared" si="144"/>
        <v>0</v>
      </c>
      <c r="KE9" s="22">
        <f t="shared" si="145"/>
        <v>2</v>
      </c>
      <c r="KF9" s="43">
        <f t="shared" si="146"/>
        <v>0</v>
      </c>
      <c r="KG9" s="43">
        <f t="shared" si="146"/>
        <v>3</v>
      </c>
      <c r="KH9" s="56"/>
      <c r="KI9" s="22" t="str">
        <f t="shared" si="147"/>
        <v>BLOMMAERTS Eric</v>
      </c>
      <c r="KJ9" s="83">
        <v>3337</v>
      </c>
      <c r="KK9" s="22" t="str">
        <f t="shared" si="148"/>
        <v>A</v>
      </c>
      <c r="KL9" s="22" t="str">
        <f t="shared" si="149"/>
        <v>VAN DEN BOSSCHE James</v>
      </c>
      <c r="KM9" s="83">
        <v>2895</v>
      </c>
      <c r="KN9" s="22" t="str">
        <f t="shared" si="150"/>
        <v>B</v>
      </c>
      <c r="KO9" s="83">
        <v>2</v>
      </c>
      <c r="KP9" s="83">
        <v>2</v>
      </c>
      <c r="KQ9" s="85"/>
      <c r="KR9" s="22">
        <f t="shared" si="151"/>
        <v>0</v>
      </c>
      <c r="KS9" s="22">
        <f t="shared" si="152"/>
        <v>2</v>
      </c>
      <c r="KT9" s="43">
        <f t="shared" si="153"/>
        <v>0</v>
      </c>
      <c r="KU9" s="43">
        <f t="shared" si="153"/>
        <v>3</v>
      </c>
      <c r="KV9" s="56"/>
      <c r="KW9" s="22" t="str">
        <f t="shared" si="154"/>
        <v>VAN GOETHEM Mario</v>
      </c>
      <c r="KX9" s="83">
        <v>1096</v>
      </c>
      <c r="KY9" s="22" t="str">
        <f t="shared" si="155"/>
        <v>B</v>
      </c>
      <c r="KZ9" s="22" t="str">
        <f t="shared" si="156"/>
        <v>JACOBS Guido</v>
      </c>
      <c r="LA9" s="83">
        <v>854</v>
      </c>
      <c r="LB9" s="22" t="str">
        <f t="shared" si="157"/>
        <v>A</v>
      </c>
      <c r="LC9" s="83">
        <v>1</v>
      </c>
      <c r="LD9" s="83">
        <v>2</v>
      </c>
      <c r="LE9" s="85"/>
      <c r="LF9" s="22">
        <f t="shared" si="158"/>
        <v>1</v>
      </c>
      <c r="LG9" s="22">
        <f t="shared" si="159"/>
        <v>1</v>
      </c>
      <c r="LH9" s="43">
        <f t="shared" si="160"/>
        <v>1</v>
      </c>
      <c r="LI9" s="43">
        <f t="shared" si="160"/>
        <v>1</v>
      </c>
      <c r="LJ9" s="56"/>
      <c r="LK9" s="22" t="str">
        <f t="shared" si="161"/>
        <v>CLAES Paul</v>
      </c>
      <c r="LL9" s="83">
        <v>3268</v>
      </c>
      <c r="LM9" s="22" t="str">
        <f t="shared" si="162"/>
        <v>A</v>
      </c>
      <c r="LN9" s="22" t="str">
        <f t="shared" si="163"/>
        <v>PEETERS Ronny</v>
      </c>
      <c r="LO9" s="83">
        <v>4385</v>
      </c>
      <c r="LP9" s="22" t="str">
        <f t="shared" si="164"/>
        <v>B</v>
      </c>
      <c r="LQ9" s="83">
        <v>1</v>
      </c>
      <c r="LR9" s="83">
        <v>2</v>
      </c>
      <c r="LS9" s="85"/>
      <c r="LT9" s="22">
        <f t="shared" si="165"/>
        <v>1</v>
      </c>
      <c r="LU9" s="22">
        <f t="shared" si="166"/>
        <v>1</v>
      </c>
      <c r="LV9" s="43">
        <f t="shared" si="167"/>
        <v>1</v>
      </c>
      <c r="LW9" s="43">
        <f t="shared" si="167"/>
        <v>1</v>
      </c>
      <c r="LY9" s="22" t="str">
        <f t="shared" si="168"/>
        <v>VAN DEN BROECK Kris</v>
      </c>
      <c r="LZ9" s="83">
        <v>3339</v>
      </c>
      <c r="MA9" s="22" t="str">
        <f t="shared" si="169"/>
        <v>C</v>
      </c>
      <c r="MB9" s="22" t="str">
        <f t="shared" si="170"/>
        <v>DE BUYSER François</v>
      </c>
      <c r="MC9" s="83">
        <v>5367</v>
      </c>
      <c r="MD9" s="22" t="str">
        <f t="shared" si="171"/>
        <v>D</v>
      </c>
      <c r="ME9" s="83">
        <v>1</v>
      </c>
      <c r="MF9" s="83">
        <v>1</v>
      </c>
      <c r="MG9" s="85" t="s">
        <v>777</v>
      </c>
      <c r="MH9" s="22">
        <f t="shared" si="172"/>
        <v>2</v>
      </c>
      <c r="MI9" s="22">
        <f t="shared" si="173"/>
        <v>0</v>
      </c>
      <c r="MJ9" s="43">
        <f t="shared" si="174"/>
        <v>3</v>
      </c>
      <c r="MK9" s="43">
        <f t="shared" si="174"/>
        <v>0</v>
      </c>
      <c r="ML9" s="56"/>
      <c r="MM9" s="22" t="str">
        <f t="shared" si="175"/>
        <v>BARBIER Danny</v>
      </c>
      <c r="MN9" s="83">
        <v>3243</v>
      </c>
      <c r="MO9" s="22" t="str">
        <f t="shared" si="176"/>
        <v>A</v>
      </c>
      <c r="MP9" s="22" t="str">
        <f t="shared" si="177"/>
        <v>HOOF Pascal</v>
      </c>
      <c r="MQ9" s="83">
        <v>3042</v>
      </c>
      <c r="MR9" s="22" t="str">
        <f t="shared" si="178"/>
        <v>B</v>
      </c>
      <c r="MS9" s="83">
        <v>1</v>
      </c>
      <c r="MT9" s="83">
        <v>1</v>
      </c>
      <c r="MU9" s="85" t="s">
        <v>777</v>
      </c>
      <c r="MV9" s="22">
        <f t="shared" si="179"/>
        <v>2</v>
      </c>
      <c r="MW9" s="22">
        <f t="shared" si="180"/>
        <v>0</v>
      </c>
      <c r="MX9" s="43">
        <f t="shared" si="181"/>
        <v>3</v>
      </c>
      <c r="MY9" s="43">
        <f t="shared" si="181"/>
        <v>0</v>
      </c>
    </row>
    <row r="10" spans="1:363" ht="15.75" thickBot="1" x14ac:dyDescent="0.3">
      <c r="A10" s="56"/>
      <c r="B10" s="56"/>
      <c r="C10" s="56"/>
      <c r="D10" s="56"/>
      <c r="E10" s="68"/>
      <c r="F10" s="68"/>
      <c r="G10" s="133" t="s">
        <v>6</v>
      </c>
      <c r="H10" s="134"/>
      <c r="I10" s="135"/>
      <c r="J10" s="79">
        <f>SUM(J4:J9)</f>
        <v>0</v>
      </c>
      <c r="K10" s="24">
        <f>SUM(K4:K9)</f>
        <v>12</v>
      </c>
      <c r="L10" s="44"/>
      <c r="M10" s="44"/>
      <c r="N10" s="56"/>
      <c r="O10" s="56"/>
      <c r="P10" s="56"/>
      <c r="Q10" s="56"/>
      <c r="R10" s="56"/>
      <c r="S10" s="68"/>
      <c r="T10" s="68"/>
      <c r="U10" s="133" t="s">
        <v>6</v>
      </c>
      <c r="V10" s="134"/>
      <c r="W10" s="135"/>
      <c r="X10" s="79">
        <f>SUM(X4:X9)</f>
        <v>5</v>
      </c>
      <c r="Y10" s="24">
        <f>SUM(Y4:Y9)</f>
        <v>7</v>
      </c>
      <c r="Z10" s="44"/>
      <c r="AA10" s="44"/>
      <c r="AB10" s="56"/>
      <c r="AC10" s="56"/>
      <c r="AD10" s="56"/>
      <c r="AE10" s="56"/>
      <c r="AF10" s="56"/>
      <c r="AG10" s="68"/>
      <c r="AH10" s="68"/>
      <c r="AI10" s="133" t="s">
        <v>6</v>
      </c>
      <c r="AJ10" s="134"/>
      <c r="AK10" s="135"/>
      <c r="AL10" s="79">
        <f>SUM(AL4:AL9)</f>
        <v>3</v>
      </c>
      <c r="AM10" s="24">
        <f>SUM(AM4:AM9)</f>
        <v>9</v>
      </c>
      <c r="AN10" s="44"/>
      <c r="AO10" s="44"/>
      <c r="AP10" s="56"/>
      <c r="AQ10" s="56"/>
      <c r="AR10" s="56"/>
      <c r="AS10" s="56"/>
      <c r="AT10" s="56"/>
      <c r="AU10" s="68"/>
      <c r="AV10" s="68"/>
      <c r="AW10" s="133" t="s">
        <v>6</v>
      </c>
      <c r="AX10" s="134"/>
      <c r="AY10" s="135"/>
      <c r="AZ10" s="79">
        <f>SUM(AZ4:AZ9)</f>
        <v>1</v>
      </c>
      <c r="BA10" s="24">
        <f>SUM(BA4:BA9)</f>
        <v>11</v>
      </c>
      <c r="BB10" s="44"/>
      <c r="BC10" s="44"/>
      <c r="BD10" s="56"/>
      <c r="BE10" s="56"/>
      <c r="BF10" s="56"/>
      <c r="BG10" s="56"/>
      <c r="BH10" s="56"/>
      <c r="BI10" s="68"/>
      <c r="BJ10" s="68"/>
      <c r="BK10" s="133" t="s">
        <v>6</v>
      </c>
      <c r="BL10" s="134"/>
      <c r="BM10" s="135"/>
      <c r="BN10" s="79">
        <f>SUM(BN4:BN9)</f>
        <v>9</v>
      </c>
      <c r="BO10" s="24">
        <f>SUM(BO4:BO9)</f>
        <v>3</v>
      </c>
      <c r="BP10" s="44"/>
      <c r="BQ10" s="44"/>
      <c r="BR10" s="56"/>
      <c r="BS10" s="56"/>
      <c r="BT10" s="56"/>
      <c r="BU10" s="56"/>
      <c r="BV10" s="56"/>
      <c r="BW10" s="68"/>
      <c r="BX10" s="68"/>
      <c r="BY10" s="133" t="s">
        <v>6</v>
      </c>
      <c r="BZ10" s="134"/>
      <c r="CA10" s="135"/>
      <c r="CB10" s="79">
        <f>SUM(CB4:CB9)</f>
        <v>7</v>
      </c>
      <c r="CC10" s="24">
        <f>SUM(CC4:CC9)</f>
        <v>5</v>
      </c>
      <c r="CD10" s="44"/>
      <c r="CE10" s="44"/>
      <c r="CF10" s="56"/>
      <c r="CG10" s="56"/>
      <c r="CH10" s="56"/>
      <c r="CI10" s="56"/>
      <c r="CJ10" s="56"/>
      <c r="CK10" s="68"/>
      <c r="CL10" s="68"/>
      <c r="CM10" s="133" t="s">
        <v>6</v>
      </c>
      <c r="CN10" s="134"/>
      <c r="CO10" s="135"/>
      <c r="CP10" s="79">
        <f>SUM(CP4:CP9)</f>
        <v>6</v>
      </c>
      <c r="CQ10" s="24">
        <f>SUM(CQ4:CQ9)</f>
        <v>6</v>
      </c>
      <c r="CR10" s="44"/>
      <c r="CS10" s="44"/>
      <c r="CT10" s="56"/>
      <c r="CU10" s="56"/>
      <c r="CV10" s="56"/>
      <c r="CW10" s="56"/>
      <c r="CX10" s="56"/>
      <c r="CY10" s="68"/>
      <c r="CZ10" s="68"/>
      <c r="DA10" s="133" t="s">
        <v>6</v>
      </c>
      <c r="DB10" s="134"/>
      <c r="DC10" s="135"/>
      <c r="DD10" s="79">
        <f>SUM(DD4:DD9)</f>
        <v>10</v>
      </c>
      <c r="DE10" s="24">
        <f>SUM(DE4:DE9)</f>
        <v>2</v>
      </c>
      <c r="DF10" s="44"/>
      <c r="DG10" s="44"/>
      <c r="DH10" s="56"/>
      <c r="DI10" s="56"/>
      <c r="DJ10" s="56"/>
      <c r="DK10" s="56"/>
      <c r="DL10" s="56"/>
      <c r="DM10" s="68"/>
      <c r="DN10" s="68"/>
      <c r="DO10" s="133" t="s">
        <v>6</v>
      </c>
      <c r="DP10" s="134"/>
      <c r="DQ10" s="135"/>
      <c r="DR10" s="79">
        <f>SUM(DR4:DR9)</f>
        <v>9</v>
      </c>
      <c r="DS10" s="24">
        <f>SUM(DS4:DS9)</f>
        <v>3</v>
      </c>
      <c r="DT10" s="44"/>
      <c r="DU10" s="44"/>
      <c r="DV10" s="56"/>
      <c r="DW10" s="56"/>
      <c r="DX10" s="56"/>
      <c r="DY10" s="56"/>
      <c r="DZ10" s="56"/>
      <c r="EA10" s="68"/>
      <c r="EB10" s="68"/>
      <c r="EC10" s="133" t="s">
        <v>6</v>
      </c>
      <c r="ED10" s="134"/>
      <c r="EE10" s="135"/>
      <c r="EF10" s="79">
        <f>SUM(EF4:EF9)</f>
        <v>10</v>
      </c>
      <c r="EG10" s="24">
        <f>SUM(EG4:EG9)</f>
        <v>2</v>
      </c>
      <c r="EH10" s="44"/>
      <c r="EI10" s="44"/>
      <c r="EJ10" s="56"/>
      <c r="EK10" s="56"/>
      <c r="EL10" s="56"/>
      <c r="EM10" s="56"/>
      <c r="EN10" s="56"/>
      <c r="EO10" s="68"/>
      <c r="EP10" s="68"/>
      <c r="EQ10" s="133" t="s">
        <v>6</v>
      </c>
      <c r="ER10" s="134"/>
      <c r="ES10" s="135"/>
      <c r="ET10" s="79">
        <f>SUM(ET4:ET9)</f>
        <v>4</v>
      </c>
      <c r="EU10" s="24">
        <f>SUM(EU4:EU9)</f>
        <v>8</v>
      </c>
      <c r="EV10" s="44"/>
      <c r="EW10" s="44"/>
      <c r="EX10" s="56"/>
      <c r="EY10" s="56"/>
      <c r="EZ10" s="56"/>
      <c r="FA10" s="56"/>
      <c r="FB10" s="56"/>
      <c r="FC10" s="68"/>
      <c r="FD10" s="68"/>
      <c r="FE10" s="133" t="s">
        <v>6</v>
      </c>
      <c r="FF10" s="134"/>
      <c r="FG10" s="135"/>
      <c r="FH10" s="79">
        <f>SUM(FH4:FH9)</f>
        <v>10</v>
      </c>
      <c r="FI10" s="24">
        <f>SUM(FI4:FI9)</f>
        <v>2</v>
      </c>
      <c r="FJ10" s="44"/>
      <c r="FK10" s="44"/>
      <c r="FL10" s="56"/>
      <c r="FM10" s="56"/>
      <c r="FN10" s="56"/>
      <c r="FO10" s="56"/>
      <c r="FP10" s="56"/>
      <c r="FQ10" s="68"/>
      <c r="FR10" s="68"/>
      <c r="FS10" s="133" t="s">
        <v>6</v>
      </c>
      <c r="FT10" s="134"/>
      <c r="FU10" s="135"/>
      <c r="FV10" s="79">
        <f>SUM(FV4:FV9)</f>
        <v>3</v>
      </c>
      <c r="FW10" s="24">
        <f>SUM(FW4:FW9)</f>
        <v>9</v>
      </c>
      <c r="FX10" s="44"/>
      <c r="FY10" s="44"/>
      <c r="FZ10" s="56"/>
      <c r="GA10" s="56"/>
      <c r="GB10" s="56"/>
      <c r="GC10" s="56"/>
      <c r="GD10" s="56"/>
      <c r="GE10" s="68"/>
      <c r="GF10" s="68"/>
      <c r="GG10" s="133" t="s">
        <v>6</v>
      </c>
      <c r="GH10" s="134"/>
      <c r="GI10" s="135"/>
      <c r="GJ10" s="79">
        <f>SUM(GJ4:GJ9)</f>
        <v>11</v>
      </c>
      <c r="GK10" s="24">
        <f>SUM(GK4:GK9)</f>
        <v>1</v>
      </c>
      <c r="GL10" s="44"/>
      <c r="GM10" s="44"/>
      <c r="GN10" s="56"/>
      <c r="GO10" s="56"/>
      <c r="GP10" s="56"/>
      <c r="GQ10" s="56"/>
      <c r="GR10" s="56"/>
      <c r="GS10" s="68"/>
      <c r="GT10" s="68"/>
      <c r="GU10" s="133" t="s">
        <v>6</v>
      </c>
      <c r="GV10" s="134"/>
      <c r="GW10" s="135"/>
      <c r="GX10" s="79">
        <f>SUM(GX4:GX9)</f>
        <v>12</v>
      </c>
      <c r="GY10" s="24">
        <f>SUM(GY4:GY9)</f>
        <v>0</v>
      </c>
      <c r="GZ10" s="44"/>
      <c r="HA10" s="44"/>
      <c r="HB10" s="56"/>
      <c r="HC10" s="69"/>
      <c r="HD10" s="56"/>
      <c r="HE10" s="56"/>
      <c r="HF10" s="69"/>
      <c r="HG10" s="68"/>
      <c r="HH10" s="68"/>
      <c r="HI10" s="133" t="s">
        <v>6</v>
      </c>
      <c r="HJ10" s="134"/>
      <c r="HK10" s="135"/>
      <c r="HL10" s="79">
        <f>SUM(HL4:HL9)</f>
        <v>7</v>
      </c>
      <c r="HM10" s="24">
        <f>SUM(HM4:HM9)</f>
        <v>5</v>
      </c>
      <c r="HN10" s="44"/>
      <c r="HO10" s="44"/>
      <c r="HP10" s="56"/>
      <c r="HQ10" s="56"/>
      <c r="HR10" s="56"/>
      <c r="HS10" s="56"/>
      <c r="HT10" s="56"/>
      <c r="HU10" s="68"/>
      <c r="HV10" s="68"/>
      <c r="HW10" s="133" t="s">
        <v>6</v>
      </c>
      <c r="HX10" s="134"/>
      <c r="HY10" s="135"/>
      <c r="HZ10" s="79">
        <f>SUM(HZ4:HZ9)</f>
        <v>11</v>
      </c>
      <c r="IA10" s="24">
        <f>SUM(IA4:IA9)</f>
        <v>1</v>
      </c>
      <c r="IB10" s="44"/>
      <c r="IC10" s="44"/>
      <c r="ID10" s="56"/>
      <c r="IE10" s="56"/>
      <c r="IF10" s="56"/>
      <c r="IG10" s="56"/>
      <c r="IH10" s="56"/>
      <c r="II10" s="68"/>
      <c r="IJ10" s="68"/>
      <c r="IK10" s="133" t="s">
        <v>6</v>
      </c>
      <c r="IL10" s="134"/>
      <c r="IM10" s="135"/>
      <c r="IN10" s="79">
        <f>SUM(IN4:IN9)</f>
        <v>6</v>
      </c>
      <c r="IO10" s="24">
        <f>SUM(IO4:IO9)</f>
        <v>6</v>
      </c>
      <c r="IP10" s="44"/>
      <c r="IQ10" s="44"/>
      <c r="IR10" s="56"/>
      <c r="IS10" s="56"/>
      <c r="IT10" s="56"/>
      <c r="IU10" s="56"/>
      <c r="IV10" s="56"/>
      <c r="IW10" s="68"/>
      <c r="IX10" s="68"/>
      <c r="IY10" s="133" t="s">
        <v>6</v>
      </c>
      <c r="IZ10" s="134"/>
      <c r="JA10" s="135"/>
      <c r="JB10" s="79">
        <f>SUM(JB4:JB9)</f>
        <v>3</v>
      </c>
      <c r="JC10" s="24">
        <f>SUM(JC4:JC9)</f>
        <v>9</v>
      </c>
      <c r="JD10" s="44"/>
      <c r="JE10" s="44"/>
      <c r="JF10" s="56"/>
      <c r="JG10" s="56"/>
      <c r="JH10" s="56"/>
      <c r="JI10" s="56"/>
      <c r="JJ10" s="56"/>
      <c r="JK10" s="68"/>
      <c r="JL10" s="68"/>
      <c r="JM10" s="133" t="s">
        <v>6</v>
      </c>
      <c r="JN10" s="134"/>
      <c r="JO10" s="135"/>
      <c r="JP10" s="79">
        <f>SUM(JP4:JP9)</f>
        <v>6</v>
      </c>
      <c r="JQ10" s="24">
        <f>SUM(JQ4:JQ9)</f>
        <v>6</v>
      </c>
      <c r="JR10" s="44"/>
      <c r="JS10" s="44"/>
      <c r="JT10" s="56"/>
      <c r="JU10" s="56"/>
      <c r="JV10" s="56"/>
      <c r="JW10" s="56"/>
      <c r="JX10" s="56"/>
      <c r="JY10" s="68"/>
      <c r="JZ10" s="68"/>
      <c r="KA10" s="133" t="s">
        <v>6</v>
      </c>
      <c r="KB10" s="134"/>
      <c r="KC10" s="135"/>
      <c r="KD10" s="79">
        <f>SUM(KD4:KD9)</f>
        <v>3</v>
      </c>
      <c r="KE10" s="24">
        <f>SUM(KE4:KE9)</f>
        <v>9</v>
      </c>
      <c r="KF10" s="44"/>
      <c r="KG10" s="44"/>
      <c r="KH10" s="56"/>
      <c r="KI10" s="56"/>
      <c r="KJ10" s="56"/>
      <c r="KK10" s="56"/>
      <c r="KL10" s="56"/>
      <c r="KM10" s="68"/>
      <c r="KN10" s="68"/>
      <c r="KO10" s="133" t="s">
        <v>6</v>
      </c>
      <c r="KP10" s="134"/>
      <c r="KQ10" s="135"/>
      <c r="KR10" s="79">
        <f>SUM(KR4:KR9)</f>
        <v>4</v>
      </c>
      <c r="KS10" s="24">
        <f>SUM(KS4:KS9)</f>
        <v>8</v>
      </c>
      <c r="KT10" s="44"/>
      <c r="KU10" s="44"/>
      <c r="KW10" s="56"/>
      <c r="KX10" s="56"/>
      <c r="KY10" s="56"/>
      <c r="KZ10" s="56"/>
      <c r="LA10" s="68"/>
      <c r="LB10" s="68"/>
      <c r="LC10" s="133" t="s">
        <v>6</v>
      </c>
      <c r="LD10" s="134"/>
      <c r="LE10" s="135"/>
      <c r="LF10" s="79">
        <f>SUM(LF4:LF9)</f>
        <v>3</v>
      </c>
      <c r="LG10" s="24">
        <f>SUM(LG4:LG9)</f>
        <v>9</v>
      </c>
      <c r="LH10" s="44"/>
      <c r="LI10" s="44"/>
      <c r="LK10" s="56"/>
      <c r="LL10" s="56"/>
      <c r="LM10" s="56"/>
      <c r="LN10" s="56"/>
      <c r="LO10" s="68"/>
      <c r="LP10" s="68"/>
      <c r="LQ10" s="133" t="s">
        <v>6</v>
      </c>
      <c r="LR10" s="134"/>
      <c r="LS10" s="135"/>
      <c r="LT10" s="79">
        <f>SUM(LT4:LT9)</f>
        <v>7</v>
      </c>
      <c r="LU10" s="24">
        <f>SUM(LU4:LU9)</f>
        <v>5</v>
      </c>
      <c r="LV10" s="44"/>
      <c r="LW10" s="44"/>
      <c r="LY10" s="56"/>
      <c r="LZ10" s="56"/>
      <c r="MA10" s="56"/>
      <c r="MB10" s="56"/>
      <c r="MC10" s="68"/>
      <c r="MD10" s="68"/>
      <c r="ME10" s="133" t="s">
        <v>6</v>
      </c>
      <c r="MF10" s="134"/>
      <c r="MG10" s="135"/>
      <c r="MH10" s="79">
        <f>SUM(MH4:MH9)</f>
        <v>4</v>
      </c>
      <c r="MI10" s="24">
        <f>SUM(MI4:MI9)</f>
        <v>8</v>
      </c>
      <c r="MJ10" s="44"/>
      <c r="MK10" s="44"/>
      <c r="MM10" s="56"/>
      <c r="MN10" s="56"/>
      <c r="MO10" s="56"/>
      <c r="MP10" s="56"/>
      <c r="MQ10" s="68"/>
      <c r="MR10" s="68"/>
      <c r="MS10" s="133" t="s">
        <v>6</v>
      </c>
      <c r="MT10" s="134"/>
      <c r="MU10" s="135"/>
      <c r="MV10" s="79">
        <f>SUM(MV4:MV9)</f>
        <v>8</v>
      </c>
      <c r="MW10" s="24">
        <f>SUM(MW4:MW9)</f>
        <v>4</v>
      </c>
    </row>
    <row r="11" spans="1:363" ht="15.75" thickBot="1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69"/>
      <c r="HD11" s="56"/>
      <c r="HE11" s="56"/>
      <c r="HF11" s="69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</row>
    <row r="12" spans="1:363" s="62" customFormat="1" ht="15.75" thickBot="1" x14ac:dyDescent="0.3">
      <c r="A12" s="26" t="str">
        <f>VLOOKUP(112,Kalender,2,FALSE)</f>
        <v>Elk Zijn Recht</v>
      </c>
      <c r="B12" s="70"/>
      <c r="C12" s="70"/>
      <c r="D12" s="25" t="str">
        <f>VLOOKUP(112,Kalender,4,FALSE)</f>
        <v>Black Boys 1</v>
      </c>
      <c r="E12" s="58"/>
      <c r="F12" s="59"/>
      <c r="G12" s="59"/>
      <c r="H12" s="59"/>
      <c r="I12" s="59"/>
      <c r="J12" s="59"/>
      <c r="K12" s="60"/>
      <c r="L12" s="61"/>
      <c r="M12" s="61"/>
      <c r="O12" s="26" t="str">
        <f>Kalender!B39</f>
        <v>Duvelboys 1</v>
      </c>
      <c r="P12" s="70"/>
      <c r="Q12" s="70"/>
      <c r="R12" s="25" t="str">
        <f>Kalender!D39</f>
        <v>Elite</v>
      </c>
      <c r="S12" s="58"/>
      <c r="T12" s="59"/>
      <c r="U12" s="59"/>
      <c r="V12" s="59"/>
      <c r="W12" s="59"/>
      <c r="X12" s="59"/>
      <c r="Y12" s="60"/>
      <c r="Z12" s="61"/>
      <c r="AA12" s="61"/>
      <c r="AC12" s="26" t="str">
        <f>Kalender!B74</f>
        <v>De Sloebers 1</v>
      </c>
      <c r="AD12" s="57"/>
      <c r="AE12" s="57"/>
      <c r="AF12" s="26" t="str">
        <f>Kalender!D74</f>
        <v>De Splinters</v>
      </c>
      <c r="AG12" s="58"/>
      <c r="AH12" s="59"/>
      <c r="AI12" s="59"/>
      <c r="AJ12" s="59"/>
      <c r="AK12" s="59"/>
      <c r="AL12" s="59"/>
      <c r="AM12" s="60"/>
      <c r="AN12" s="61"/>
      <c r="AO12" s="61"/>
      <c r="AQ12" s="26" t="str">
        <f>Kalender!B109</f>
        <v>Duvelboys 1</v>
      </c>
      <c r="AR12" s="57"/>
      <c r="AS12" s="57"/>
      <c r="AT12" s="25" t="str">
        <f>Kalender!D109</f>
        <v>De Sloebers 1</v>
      </c>
      <c r="AU12" s="136"/>
      <c r="AV12" s="137"/>
      <c r="AW12" s="137"/>
      <c r="AX12" s="137"/>
      <c r="AY12" s="137"/>
      <c r="AZ12" s="137"/>
      <c r="BA12" s="138"/>
      <c r="BB12" s="71"/>
      <c r="BC12" s="71"/>
      <c r="BE12" s="26" t="str">
        <f>Kalender!B144</f>
        <v>De Sloebers 1</v>
      </c>
      <c r="BF12" s="57"/>
      <c r="BG12" s="57"/>
      <c r="BH12" s="25" t="str">
        <f>Kalender!D144</f>
        <v>Black Boys 2</v>
      </c>
      <c r="BI12" s="58"/>
      <c r="BJ12" s="59"/>
      <c r="BK12" s="59"/>
      <c r="BL12" s="59"/>
      <c r="BM12" s="59"/>
      <c r="BN12" s="59"/>
      <c r="BO12" s="60"/>
      <c r="BP12" s="61"/>
      <c r="BQ12" s="61"/>
      <c r="BS12" s="26" t="str">
        <f>Kalender!B179</f>
        <v>De Splinters</v>
      </c>
      <c r="BT12" s="57"/>
      <c r="BU12" s="57"/>
      <c r="BV12" s="25" t="str">
        <f>Kalender!D179</f>
        <v>Black Boys 1</v>
      </c>
      <c r="BW12" s="58"/>
      <c r="BX12" s="59"/>
      <c r="BY12" s="59"/>
      <c r="BZ12" s="59"/>
      <c r="CA12" s="59"/>
      <c r="CB12" s="59"/>
      <c r="CC12" s="60"/>
      <c r="CD12" s="61"/>
      <c r="CE12" s="61"/>
      <c r="CG12" s="26" t="str">
        <f>Kalender!B214</f>
        <v>Duvelboys 1</v>
      </c>
      <c r="CH12" s="57"/>
      <c r="CI12" s="57"/>
      <c r="CJ12" s="25" t="str">
        <f>Kalender!D214</f>
        <v>Kalfort 2</v>
      </c>
      <c r="CK12" s="58"/>
      <c r="CL12" s="59"/>
      <c r="CM12" s="59"/>
      <c r="CN12" s="59"/>
      <c r="CO12" s="59"/>
      <c r="CP12" s="59"/>
      <c r="CQ12" s="60"/>
      <c r="CR12" s="61"/>
      <c r="CS12" s="61"/>
      <c r="CU12" s="26" t="str">
        <f>Kalender!B249</f>
        <v>Kalfort 2</v>
      </c>
      <c r="CV12" s="57"/>
      <c r="CW12" s="57"/>
      <c r="CX12" s="25" t="str">
        <f>Kalender!D249</f>
        <v>Black Boys 2</v>
      </c>
      <c r="CY12" s="58"/>
      <c r="CZ12" s="59"/>
      <c r="DA12" s="59"/>
      <c r="DB12" s="59"/>
      <c r="DC12" s="59"/>
      <c r="DD12" s="59"/>
      <c r="DE12" s="60"/>
      <c r="DF12" s="61"/>
      <c r="DG12" s="61"/>
      <c r="DI12" s="26" t="str">
        <f>Kalender!B284</f>
        <v>De Plekkers 1</v>
      </c>
      <c r="DJ12" s="57"/>
      <c r="DK12" s="57"/>
      <c r="DL12" s="25" t="str">
        <f>Kalender!D284</f>
        <v>Kalfort 2</v>
      </c>
      <c r="DM12" s="58"/>
      <c r="DN12" s="59"/>
      <c r="DO12" s="59"/>
      <c r="DP12" s="59"/>
      <c r="DQ12" s="59"/>
      <c r="DR12" s="59"/>
      <c r="DS12" s="60"/>
      <c r="DT12" s="61"/>
      <c r="DU12" s="61"/>
      <c r="DW12" s="26" t="str">
        <f>Kalender!B319</f>
        <v>Black Boys 1</v>
      </c>
      <c r="DX12" s="57"/>
      <c r="DY12" s="57"/>
      <c r="DZ12" s="25" t="str">
        <f>Kalender!D319</f>
        <v>Elite</v>
      </c>
      <c r="EA12" s="58"/>
      <c r="EB12" s="59"/>
      <c r="EC12" s="59"/>
      <c r="ED12" s="59"/>
      <c r="EE12" s="59"/>
      <c r="EF12" s="59"/>
      <c r="EG12" s="60"/>
      <c r="EH12" s="61"/>
      <c r="EI12" s="61"/>
      <c r="EK12" s="27" t="str">
        <f>Kalender!B354</f>
        <v>Kalfort 1</v>
      </c>
      <c r="EL12" s="57"/>
      <c r="EM12" s="57"/>
      <c r="EN12" s="25" t="str">
        <f>Kalender!D354</f>
        <v>Den Tighel 1</v>
      </c>
      <c r="EO12" s="58"/>
      <c r="EP12" s="59"/>
      <c r="EQ12" s="59"/>
      <c r="ER12" s="59"/>
      <c r="ES12" s="59"/>
      <c r="ET12" s="59"/>
      <c r="EU12" s="60"/>
      <c r="EV12" s="61"/>
      <c r="EW12" s="61"/>
      <c r="EY12" s="26" t="str">
        <f>Kalender!B389</f>
        <v>Kalfort 2</v>
      </c>
      <c r="EZ12" s="57"/>
      <c r="FA12" s="57"/>
      <c r="FB12" s="25" t="str">
        <f>Kalender!D389</f>
        <v>De Splinters</v>
      </c>
      <c r="FC12" s="58"/>
      <c r="FD12" s="59"/>
      <c r="FE12" s="59"/>
      <c r="FF12" s="59"/>
      <c r="FG12" s="59"/>
      <c r="FH12" s="59"/>
      <c r="FI12" s="60"/>
      <c r="FJ12" s="61"/>
      <c r="FK12" s="61"/>
      <c r="FM12" s="26" t="str">
        <f>Kalender!B424</f>
        <v>De Sloebers 1</v>
      </c>
      <c r="FN12" s="57"/>
      <c r="FO12" s="57"/>
      <c r="FP12" s="25" t="str">
        <f>Kalender!D424</f>
        <v>De Plekkers 1</v>
      </c>
      <c r="FQ12" s="58"/>
      <c r="FR12" s="59"/>
      <c r="FS12" s="59"/>
      <c r="FT12" s="59"/>
      <c r="FU12" s="59"/>
      <c r="FV12" s="59"/>
      <c r="FW12" s="60"/>
      <c r="FX12" s="61"/>
      <c r="FY12" s="61"/>
      <c r="GA12" s="26" t="str">
        <f>Kalender!B459</f>
        <v>Black Boys 1</v>
      </c>
      <c r="GB12" s="57"/>
      <c r="GC12" s="57"/>
      <c r="GD12" s="25" t="str">
        <f>Kalender!D459</f>
        <v>Elk Zijn Recht</v>
      </c>
      <c r="GE12" s="58"/>
      <c r="GF12" s="59"/>
      <c r="GG12" s="59"/>
      <c r="GH12" s="59"/>
      <c r="GI12" s="59"/>
      <c r="GJ12" s="59"/>
      <c r="GK12" s="60"/>
      <c r="GL12" s="61"/>
      <c r="GM12" s="61"/>
      <c r="GO12" s="26" t="str">
        <f>Kalender!B494</f>
        <v>Elite</v>
      </c>
      <c r="GP12" s="57"/>
      <c r="GQ12" s="57"/>
      <c r="GR12" s="27" t="str">
        <f>Kalender!D494</f>
        <v>Duvelboys 1</v>
      </c>
      <c r="GS12" s="58"/>
      <c r="GT12" s="59"/>
      <c r="GU12" s="59"/>
      <c r="GV12" s="59"/>
      <c r="GW12" s="59"/>
      <c r="GX12" s="59"/>
      <c r="GY12" s="60"/>
      <c r="GZ12" s="61"/>
      <c r="HA12" s="61"/>
      <c r="HC12" s="27" t="str">
        <f>Kalender!B529</f>
        <v xml:space="preserve">De Splinters </v>
      </c>
      <c r="HD12" s="57"/>
      <c r="HE12" s="57"/>
      <c r="HF12" s="27" t="str">
        <f>Kalender!D529</f>
        <v>De Sloebers 1</v>
      </c>
      <c r="HG12" s="58"/>
      <c r="HH12" s="59"/>
      <c r="HI12" s="59"/>
      <c r="HJ12" s="59"/>
      <c r="HK12" s="59"/>
      <c r="HL12" s="59"/>
      <c r="HM12" s="60"/>
      <c r="HN12" s="61"/>
      <c r="HO12" s="61"/>
      <c r="HQ12" s="27" t="str">
        <f>Kalender!B564</f>
        <v>De Sloebers 1</v>
      </c>
      <c r="HR12" s="70"/>
      <c r="HS12" s="70"/>
      <c r="HT12" s="27" t="str">
        <f>Kalender!D564</f>
        <v>Duvelboys 1</v>
      </c>
      <c r="HU12" s="58"/>
      <c r="HV12" s="59"/>
      <c r="HW12" s="59"/>
      <c r="HX12" s="59"/>
      <c r="HY12" s="59"/>
      <c r="HZ12" s="59"/>
      <c r="IA12" s="60"/>
      <c r="IB12" s="61"/>
      <c r="IC12" s="61"/>
      <c r="IE12" s="27" t="str">
        <f>Kalender!B599</f>
        <v>Black Boys 2</v>
      </c>
      <c r="IF12" s="57"/>
      <c r="IG12" s="57"/>
      <c r="IH12" s="27" t="str">
        <f>Kalender!D599</f>
        <v>De Sloebers 1</v>
      </c>
      <c r="II12" s="58"/>
      <c r="IJ12" s="59"/>
      <c r="IK12" s="59"/>
      <c r="IL12" s="59"/>
      <c r="IM12" s="59"/>
      <c r="IN12" s="59"/>
      <c r="IO12" s="60"/>
      <c r="IP12" s="61"/>
      <c r="IQ12" s="61"/>
      <c r="IS12" s="27" t="str">
        <f>Kalender!B634</f>
        <v>Black Boys 1</v>
      </c>
      <c r="IT12" s="57"/>
      <c r="IU12" s="57"/>
      <c r="IV12" s="27" t="str">
        <f>Kalender!D634</f>
        <v>De Splinters</v>
      </c>
      <c r="IW12" s="58"/>
      <c r="IX12" s="59"/>
      <c r="IY12" s="59"/>
      <c r="IZ12" s="59"/>
      <c r="JA12" s="59"/>
      <c r="JB12" s="59"/>
      <c r="JC12" s="60"/>
      <c r="JD12" s="61"/>
      <c r="JE12" s="61"/>
      <c r="JG12" s="27" t="str">
        <f>Kalender!B669</f>
        <v>Kalfort 2</v>
      </c>
      <c r="JH12" s="57"/>
      <c r="JI12" s="57"/>
      <c r="JJ12" s="28" t="str">
        <f>Kalender!D669</f>
        <v>Duvelboys 1</v>
      </c>
      <c r="JK12" s="58"/>
      <c r="JL12" s="59"/>
      <c r="JM12" s="59"/>
      <c r="JN12" s="59"/>
      <c r="JO12" s="59"/>
      <c r="JP12" s="59"/>
      <c r="JQ12" s="60"/>
      <c r="JR12" s="61"/>
      <c r="JS12" s="61"/>
      <c r="JU12" s="27" t="str">
        <f>Kalender!B704</f>
        <v>Black Boys 2</v>
      </c>
      <c r="JV12" s="57"/>
      <c r="JW12" s="57"/>
      <c r="JX12" s="27" t="str">
        <f>Kalender!D704</f>
        <v>Kalfort 2</v>
      </c>
      <c r="JY12" s="58"/>
      <c r="JZ12" s="59"/>
      <c r="KA12" s="59"/>
      <c r="KB12" s="59"/>
      <c r="KC12" s="59"/>
      <c r="KD12" s="59"/>
      <c r="KE12" s="60"/>
      <c r="KF12" s="61"/>
      <c r="KG12" s="61"/>
      <c r="KI12" s="27" t="str">
        <f>Kalender!B739</f>
        <v>Kalfort 2</v>
      </c>
      <c r="KJ12" s="57"/>
      <c r="KK12" s="57"/>
      <c r="KL12" s="27" t="str">
        <f>Kalender!D739</f>
        <v>De Plekkers 1</v>
      </c>
      <c r="KM12" s="58"/>
      <c r="KN12" s="59"/>
      <c r="KO12" s="59"/>
      <c r="KP12" s="59"/>
      <c r="KQ12" s="59"/>
      <c r="KR12" s="59"/>
      <c r="KS12" s="60"/>
      <c r="KT12" s="61"/>
      <c r="KU12" s="61"/>
      <c r="KW12" s="27" t="str">
        <f>Kalender!B774</f>
        <v>Elite</v>
      </c>
      <c r="KX12" s="57"/>
      <c r="KY12" s="57"/>
      <c r="KZ12" s="27" t="str">
        <f>Kalender!D774</f>
        <v>Black Boys 1</v>
      </c>
      <c r="LA12" s="58"/>
      <c r="LB12" s="59"/>
      <c r="LC12" s="59"/>
      <c r="LD12" s="59"/>
      <c r="LE12" s="59"/>
      <c r="LF12" s="59"/>
      <c r="LG12" s="60"/>
      <c r="LH12" s="61"/>
      <c r="LI12" s="61"/>
      <c r="LK12" s="27" t="str">
        <f>Kalender!B809</f>
        <v>Den Tighel 1</v>
      </c>
      <c r="LL12" s="57"/>
      <c r="LM12" s="57"/>
      <c r="LN12" s="27" t="str">
        <f>Kalender!D809</f>
        <v>Kalfort 1</v>
      </c>
      <c r="LO12" s="58"/>
      <c r="LP12" s="59"/>
      <c r="LQ12" s="59"/>
      <c r="LR12" s="59"/>
      <c r="LS12" s="59"/>
      <c r="LT12" s="59"/>
      <c r="LU12" s="60"/>
      <c r="LV12" s="61"/>
      <c r="LW12" s="61"/>
      <c r="LY12" s="27" t="str">
        <f>Kalender!B844</f>
        <v>De Splinters</v>
      </c>
      <c r="LZ12" s="57"/>
      <c r="MA12" s="57"/>
      <c r="MB12" s="27" t="str">
        <f>Kalender!D844</f>
        <v>Kalfort 2</v>
      </c>
      <c r="MC12" s="58"/>
      <c r="MD12" s="59"/>
      <c r="ME12" s="59"/>
      <c r="MF12" s="59"/>
      <c r="MG12" s="59"/>
      <c r="MH12" s="59"/>
      <c r="MI12" s="60"/>
      <c r="MJ12" s="61"/>
      <c r="MK12" s="61"/>
      <c r="MM12" s="27" t="str">
        <f>Kalender!B879</f>
        <v>De Plekkers 1</v>
      </c>
      <c r="MN12" s="57"/>
      <c r="MO12" s="57"/>
      <c r="MP12" s="27" t="str">
        <f>Kalender!D879</f>
        <v>De Sloebers 1</v>
      </c>
      <c r="MQ12" s="58"/>
      <c r="MR12" s="59"/>
      <c r="MS12" s="59"/>
      <c r="MT12" s="59"/>
      <c r="MU12" s="59"/>
      <c r="MV12" s="59"/>
      <c r="MW12" s="60"/>
    </row>
    <row r="13" spans="1:363" x14ac:dyDescent="0.25">
      <c r="A13" s="63" t="s">
        <v>0</v>
      </c>
      <c r="B13" s="64" t="s">
        <v>1</v>
      </c>
      <c r="C13" s="64" t="s">
        <v>29</v>
      </c>
      <c r="D13" s="64" t="s">
        <v>2</v>
      </c>
      <c r="E13" s="64" t="s">
        <v>1</v>
      </c>
      <c r="F13" s="64" t="s">
        <v>29</v>
      </c>
      <c r="G13" s="64" t="s">
        <v>3</v>
      </c>
      <c r="H13" s="64" t="s">
        <v>4</v>
      </c>
      <c r="I13" s="64"/>
      <c r="J13" s="131" t="s">
        <v>5</v>
      </c>
      <c r="K13" s="132"/>
      <c r="L13" s="44"/>
      <c r="M13" s="44"/>
      <c r="N13" s="56"/>
      <c r="O13" s="63" t="s">
        <v>0</v>
      </c>
      <c r="P13" s="64" t="s">
        <v>1</v>
      </c>
      <c r="Q13" s="64" t="s">
        <v>29</v>
      </c>
      <c r="R13" s="64" t="s">
        <v>2</v>
      </c>
      <c r="S13" s="64" t="s">
        <v>1</v>
      </c>
      <c r="T13" s="64" t="s">
        <v>29</v>
      </c>
      <c r="U13" s="64" t="s">
        <v>3</v>
      </c>
      <c r="V13" s="64" t="s">
        <v>4</v>
      </c>
      <c r="W13" s="64"/>
      <c r="X13" s="131" t="s">
        <v>5</v>
      </c>
      <c r="Y13" s="132"/>
      <c r="Z13" s="44"/>
      <c r="AA13" s="44"/>
      <c r="AB13" s="56"/>
      <c r="AC13" s="63" t="s">
        <v>0</v>
      </c>
      <c r="AD13" s="64" t="s">
        <v>1</v>
      </c>
      <c r="AE13" s="64" t="s">
        <v>29</v>
      </c>
      <c r="AF13" s="64" t="s">
        <v>2</v>
      </c>
      <c r="AG13" s="64" t="s">
        <v>1</v>
      </c>
      <c r="AH13" s="64" t="s">
        <v>29</v>
      </c>
      <c r="AI13" s="64" t="s">
        <v>3</v>
      </c>
      <c r="AJ13" s="64" t="s">
        <v>4</v>
      </c>
      <c r="AK13" s="64"/>
      <c r="AL13" s="131" t="s">
        <v>5</v>
      </c>
      <c r="AM13" s="132"/>
      <c r="AN13" s="44"/>
      <c r="AO13" s="44"/>
      <c r="AP13" s="56"/>
      <c r="AQ13" s="63" t="s">
        <v>0</v>
      </c>
      <c r="AR13" s="64" t="s">
        <v>1</v>
      </c>
      <c r="AS13" s="64" t="s">
        <v>29</v>
      </c>
      <c r="AT13" s="64" t="s">
        <v>2</v>
      </c>
      <c r="AU13" s="64" t="s">
        <v>1</v>
      </c>
      <c r="AV13" s="64" t="s">
        <v>29</v>
      </c>
      <c r="AW13" s="64" t="s">
        <v>3</v>
      </c>
      <c r="AX13" s="64" t="s">
        <v>4</v>
      </c>
      <c r="AY13" s="64"/>
      <c r="AZ13" s="131" t="s">
        <v>5</v>
      </c>
      <c r="BA13" s="132"/>
      <c r="BB13" s="44"/>
      <c r="BC13" s="44"/>
      <c r="BD13" s="56"/>
      <c r="BE13" s="63" t="s">
        <v>0</v>
      </c>
      <c r="BF13" s="64" t="s">
        <v>1</v>
      </c>
      <c r="BG13" s="64" t="s">
        <v>29</v>
      </c>
      <c r="BH13" s="64" t="s">
        <v>2</v>
      </c>
      <c r="BI13" s="64" t="s">
        <v>1</v>
      </c>
      <c r="BJ13" s="64" t="s">
        <v>29</v>
      </c>
      <c r="BK13" s="64" t="s">
        <v>3</v>
      </c>
      <c r="BL13" s="64" t="s">
        <v>4</v>
      </c>
      <c r="BM13" s="64"/>
      <c r="BN13" s="131" t="s">
        <v>5</v>
      </c>
      <c r="BO13" s="132"/>
      <c r="BP13" s="44"/>
      <c r="BQ13" s="44"/>
      <c r="BR13" s="56"/>
      <c r="BS13" s="63" t="s">
        <v>0</v>
      </c>
      <c r="BT13" s="64" t="s">
        <v>1</v>
      </c>
      <c r="BU13" s="64" t="s">
        <v>29</v>
      </c>
      <c r="BV13" s="64" t="s">
        <v>2</v>
      </c>
      <c r="BW13" s="64" t="s">
        <v>1</v>
      </c>
      <c r="BX13" s="64" t="s">
        <v>29</v>
      </c>
      <c r="BY13" s="64" t="s">
        <v>3</v>
      </c>
      <c r="BZ13" s="64" t="s">
        <v>4</v>
      </c>
      <c r="CA13" s="64"/>
      <c r="CB13" s="131" t="s">
        <v>5</v>
      </c>
      <c r="CC13" s="132"/>
      <c r="CD13" s="44"/>
      <c r="CE13" s="44"/>
      <c r="CF13" s="56"/>
      <c r="CG13" s="63" t="s">
        <v>0</v>
      </c>
      <c r="CH13" s="64" t="s">
        <v>1</v>
      </c>
      <c r="CI13" s="64" t="s">
        <v>29</v>
      </c>
      <c r="CJ13" s="64" t="s">
        <v>2</v>
      </c>
      <c r="CK13" s="64" t="s">
        <v>1</v>
      </c>
      <c r="CL13" s="64" t="s">
        <v>29</v>
      </c>
      <c r="CM13" s="64" t="s">
        <v>3</v>
      </c>
      <c r="CN13" s="64" t="s">
        <v>4</v>
      </c>
      <c r="CO13" s="64"/>
      <c r="CP13" s="131" t="s">
        <v>5</v>
      </c>
      <c r="CQ13" s="132"/>
      <c r="CR13" s="44"/>
      <c r="CS13" s="44"/>
      <c r="CT13" s="56"/>
      <c r="CU13" s="63" t="s">
        <v>0</v>
      </c>
      <c r="CV13" s="64" t="s">
        <v>1</v>
      </c>
      <c r="CW13" s="64" t="s">
        <v>29</v>
      </c>
      <c r="CX13" s="64" t="s">
        <v>2</v>
      </c>
      <c r="CY13" s="64" t="s">
        <v>1</v>
      </c>
      <c r="CZ13" s="64" t="s">
        <v>29</v>
      </c>
      <c r="DA13" s="64" t="s">
        <v>3</v>
      </c>
      <c r="DB13" s="64" t="s">
        <v>4</v>
      </c>
      <c r="DC13" s="64"/>
      <c r="DD13" s="131" t="s">
        <v>5</v>
      </c>
      <c r="DE13" s="132"/>
      <c r="DF13" s="44"/>
      <c r="DG13" s="44"/>
      <c r="DH13" s="56"/>
      <c r="DI13" s="63" t="s">
        <v>0</v>
      </c>
      <c r="DJ13" s="64" t="s">
        <v>1</v>
      </c>
      <c r="DK13" s="64" t="s">
        <v>29</v>
      </c>
      <c r="DL13" s="64" t="s">
        <v>2</v>
      </c>
      <c r="DM13" s="64" t="s">
        <v>1</v>
      </c>
      <c r="DN13" s="64" t="s">
        <v>29</v>
      </c>
      <c r="DO13" s="64" t="s">
        <v>3</v>
      </c>
      <c r="DP13" s="64" t="s">
        <v>4</v>
      </c>
      <c r="DQ13" s="64"/>
      <c r="DR13" s="131" t="s">
        <v>5</v>
      </c>
      <c r="DS13" s="132"/>
      <c r="DT13" s="44"/>
      <c r="DU13" s="44"/>
      <c r="DV13" s="56"/>
      <c r="DW13" s="63" t="s">
        <v>0</v>
      </c>
      <c r="DX13" s="64" t="s">
        <v>1</v>
      </c>
      <c r="DY13" s="64" t="s">
        <v>29</v>
      </c>
      <c r="DZ13" s="64" t="s">
        <v>2</v>
      </c>
      <c r="EA13" s="64" t="s">
        <v>1</v>
      </c>
      <c r="EB13" s="64" t="s">
        <v>29</v>
      </c>
      <c r="EC13" s="64" t="s">
        <v>3</v>
      </c>
      <c r="ED13" s="64" t="s">
        <v>4</v>
      </c>
      <c r="EE13" s="64"/>
      <c r="EF13" s="131" t="s">
        <v>5</v>
      </c>
      <c r="EG13" s="132"/>
      <c r="EH13" s="44"/>
      <c r="EI13" s="44"/>
      <c r="EJ13" s="56"/>
      <c r="EK13" s="63" t="s">
        <v>0</v>
      </c>
      <c r="EL13" s="64" t="s">
        <v>1</v>
      </c>
      <c r="EM13" s="64" t="s">
        <v>29</v>
      </c>
      <c r="EN13" s="64" t="s">
        <v>2</v>
      </c>
      <c r="EO13" s="64" t="s">
        <v>1</v>
      </c>
      <c r="EP13" s="64" t="s">
        <v>29</v>
      </c>
      <c r="EQ13" s="64" t="s">
        <v>3</v>
      </c>
      <c r="ER13" s="64" t="s">
        <v>4</v>
      </c>
      <c r="ES13" s="64"/>
      <c r="ET13" s="131" t="s">
        <v>5</v>
      </c>
      <c r="EU13" s="132"/>
      <c r="EV13" s="44"/>
      <c r="EW13" s="44"/>
      <c r="EX13" s="56"/>
      <c r="EY13" s="63" t="s">
        <v>0</v>
      </c>
      <c r="EZ13" s="64" t="s">
        <v>1</v>
      </c>
      <c r="FA13" s="64" t="s">
        <v>29</v>
      </c>
      <c r="FB13" s="64" t="s">
        <v>2</v>
      </c>
      <c r="FC13" s="64" t="s">
        <v>1</v>
      </c>
      <c r="FD13" s="64" t="s">
        <v>29</v>
      </c>
      <c r="FE13" s="64" t="s">
        <v>3</v>
      </c>
      <c r="FF13" s="64" t="s">
        <v>4</v>
      </c>
      <c r="FG13" s="64"/>
      <c r="FH13" s="131" t="s">
        <v>5</v>
      </c>
      <c r="FI13" s="132"/>
      <c r="FJ13" s="44"/>
      <c r="FK13" s="44"/>
      <c r="FL13" s="56"/>
      <c r="FM13" s="63" t="s">
        <v>0</v>
      </c>
      <c r="FN13" s="64" t="s">
        <v>1</v>
      </c>
      <c r="FO13" s="64" t="s">
        <v>29</v>
      </c>
      <c r="FP13" s="64" t="s">
        <v>2</v>
      </c>
      <c r="FQ13" s="64" t="s">
        <v>1</v>
      </c>
      <c r="FR13" s="64" t="s">
        <v>29</v>
      </c>
      <c r="FS13" s="64" t="s">
        <v>3</v>
      </c>
      <c r="FT13" s="64" t="s">
        <v>4</v>
      </c>
      <c r="FU13" s="64"/>
      <c r="FV13" s="131" t="s">
        <v>5</v>
      </c>
      <c r="FW13" s="132"/>
      <c r="FX13" s="44"/>
      <c r="FY13" s="44"/>
      <c r="FZ13" s="56"/>
      <c r="GA13" s="63" t="s">
        <v>0</v>
      </c>
      <c r="GB13" s="64" t="s">
        <v>1</v>
      </c>
      <c r="GC13" s="64" t="s">
        <v>29</v>
      </c>
      <c r="GD13" s="64" t="s">
        <v>2</v>
      </c>
      <c r="GE13" s="64" t="s">
        <v>1</v>
      </c>
      <c r="GF13" s="64" t="s">
        <v>29</v>
      </c>
      <c r="GG13" s="64" t="s">
        <v>3</v>
      </c>
      <c r="GH13" s="64" t="s">
        <v>4</v>
      </c>
      <c r="GI13" s="64"/>
      <c r="GJ13" s="131" t="s">
        <v>5</v>
      </c>
      <c r="GK13" s="132"/>
      <c r="GL13" s="44"/>
      <c r="GM13" s="44"/>
      <c r="GN13" s="56"/>
      <c r="GO13" s="63" t="s">
        <v>0</v>
      </c>
      <c r="GP13" s="64" t="s">
        <v>1</v>
      </c>
      <c r="GQ13" s="64" t="s">
        <v>29</v>
      </c>
      <c r="GR13" s="64" t="s">
        <v>2</v>
      </c>
      <c r="GS13" s="64" t="s">
        <v>1</v>
      </c>
      <c r="GT13" s="64" t="s">
        <v>29</v>
      </c>
      <c r="GU13" s="64" t="s">
        <v>3</v>
      </c>
      <c r="GV13" s="64" t="s">
        <v>4</v>
      </c>
      <c r="GW13" s="64"/>
      <c r="GX13" s="131" t="s">
        <v>5</v>
      </c>
      <c r="GY13" s="132"/>
      <c r="GZ13" s="44"/>
      <c r="HA13" s="44"/>
      <c r="HB13" s="56"/>
      <c r="HC13" s="63" t="s">
        <v>0</v>
      </c>
      <c r="HD13" s="64" t="s">
        <v>1</v>
      </c>
      <c r="HE13" s="64" t="s">
        <v>29</v>
      </c>
      <c r="HF13" s="64" t="s">
        <v>2</v>
      </c>
      <c r="HG13" s="64" t="s">
        <v>1</v>
      </c>
      <c r="HH13" s="64" t="s">
        <v>29</v>
      </c>
      <c r="HI13" s="64" t="s">
        <v>3</v>
      </c>
      <c r="HJ13" s="64" t="s">
        <v>4</v>
      </c>
      <c r="HK13" s="64"/>
      <c r="HL13" s="131" t="s">
        <v>5</v>
      </c>
      <c r="HM13" s="132"/>
      <c r="HN13" s="44"/>
      <c r="HO13" s="44"/>
      <c r="HP13" s="56"/>
      <c r="HQ13" s="63" t="s">
        <v>0</v>
      </c>
      <c r="HR13" s="64" t="s">
        <v>1</v>
      </c>
      <c r="HS13" s="64" t="s">
        <v>29</v>
      </c>
      <c r="HT13" s="64" t="s">
        <v>2</v>
      </c>
      <c r="HU13" s="64" t="s">
        <v>1</v>
      </c>
      <c r="HV13" s="64" t="s">
        <v>29</v>
      </c>
      <c r="HW13" s="64" t="s">
        <v>3</v>
      </c>
      <c r="HX13" s="64" t="s">
        <v>4</v>
      </c>
      <c r="HY13" s="64"/>
      <c r="HZ13" s="131" t="s">
        <v>5</v>
      </c>
      <c r="IA13" s="132"/>
      <c r="IB13" s="44"/>
      <c r="IC13" s="44"/>
      <c r="ID13" s="56"/>
      <c r="IE13" s="63" t="s">
        <v>0</v>
      </c>
      <c r="IF13" s="64" t="s">
        <v>1</v>
      </c>
      <c r="IG13" s="64" t="s">
        <v>29</v>
      </c>
      <c r="IH13" s="64" t="s">
        <v>2</v>
      </c>
      <c r="II13" s="64" t="s">
        <v>1</v>
      </c>
      <c r="IJ13" s="64" t="s">
        <v>29</v>
      </c>
      <c r="IK13" s="64" t="s">
        <v>3</v>
      </c>
      <c r="IL13" s="64" t="s">
        <v>4</v>
      </c>
      <c r="IM13" s="64"/>
      <c r="IN13" s="131" t="s">
        <v>5</v>
      </c>
      <c r="IO13" s="132"/>
      <c r="IP13" s="44"/>
      <c r="IQ13" s="44"/>
      <c r="IR13" s="56"/>
      <c r="IS13" s="63" t="s">
        <v>0</v>
      </c>
      <c r="IT13" s="64" t="s">
        <v>1</v>
      </c>
      <c r="IU13" s="64" t="s">
        <v>29</v>
      </c>
      <c r="IV13" s="64" t="s">
        <v>2</v>
      </c>
      <c r="IW13" s="64" t="s">
        <v>1</v>
      </c>
      <c r="IX13" s="64" t="s">
        <v>29</v>
      </c>
      <c r="IY13" s="64" t="s">
        <v>3</v>
      </c>
      <c r="IZ13" s="64" t="s">
        <v>4</v>
      </c>
      <c r="JA13" s="64"/>
      <c r="JB13" s="131" t="s">
        <v>5</v>
      </c>
      <c r="JC13" s="132"/>
      <c r="JD13" s="44"/>
      <c r="JE13" s="44"/>
      <c r="JF13" s="56"/>
      <c r="JG13" s="63" t="s">
        <v>0</v>
      </c>
      <c r="JH13" s="64" t="s">
        <v>1</v>
      </c>
      <c r="JI13" s="64" t="s">
        <v>29</v>
      </c>
      <c r="JJ13" s="64" t="s">
        <v>2</v>
      </c>
      <c r="JK13" s="64" t="s">
        <v>1</v>
      </c>
      <c r="JL13" s="64" t="s">
        <v>29</v>
      </c>
      <c r="JM13" s="64" t="s">
        <v>3</v>
      </c>
      <c r="JN13" s="64" t="s">
        <v>4</v>
      </c>
      <c r="JO13" s="64"/>
      <c r="JP13" s="131" t="s">
        <v>5</v>
      </c>
      <c r="JQ13" s="132"/>
      <c r="JR13" s="44"/>
      <c r="JS13" s="44"/>
      <c r="JT13" s="56"/>
      <c r="JU13" s="63" t="s">
        <v>0</v>
      </c>
      <c r="JV13" s="64" t="s">
        <v>1</v>
      </c>
      <c r="JW13" s="64" t="s">
        <v>29</v>
      </c>
      <c r="JX13" s="64" t="s">
        <v>2</v>
      </c>
      <c r="JY13" s="64" t="s">
        <v>1</v>
      </c>
      <c r="JZ13" s="64" t="s">
        <v>29</v>
      </c>
      <c r="KA13" s="64" t="s">
        <v>3</v>
      </c>
      <c r="KB13" s="64" t="s">
        <v>4</v>
      </c>
      <c r="KC13" s="64"/>
      <c r="KD13" s="131" t="s">
        <v>5</v>
      </c>
      <c r="KE13" s="132"/>
      <c r="KF13" s="44"/>
      <c r="KG13" s="44"/>
      <c r="KH13" s="56"/>
      <c r="KI13" s="63" t="s">
        <v>0</v>
      </c>
      <c r="KJ13" s="64" t="s">
        <v>1</v>
      </c>
      <c r="KK13" s="64" t="s">
        <v>29</v>
      </c>
      <c r="KL13" s="64" t="s">
        <v>2</v>
      </c>
      <c r="KM13" s="64" t="s">
        <v>1</v>
      </c>
      <c r="KN13" s="64" t="s">
        <v>29</v>
      </c>
      <c r="KO13" s="64" t="s">
        <v>3</v>
      </c>
      <c r="KP13" s="64" t="s">
        <v>4</v>
      </c>
      <c r="KQ13" s="64"/>
      <c r="KR13" s="131" t="s">
        <v>5</v>
      </c>
      <c r="KS13" s="132"/>
      <c r="KT13" s="44"/>
      <c r="KU13" s="44"/>
      <c r="KW13" s="63" t="s">
        <v>0</v>
      </c>
      <c r="KX13" s="64" t="s">
        <v>1</v>
      </c>
      <c r="KY13" s="64" t="s">
        <v>29</v>
      </c>
      <c r="KZ13" s="64" t="s">
        <v>2</v>
      </c>
      <c r="LA13" s="64" t="s">
        <v>1</v>
      </c>
      <c r="LB13" s="64" t="s">
        <v>29</v>
      </c>
      <c r="LC13" s="64" t="s">
        <v>3</v>
      </c>
      <c r="LD13" s="64" t="s">
        <v>4</v>
      </c>
      <c r="LE13" s="64"/>
      <c r="LF13" s="131" t="s">
        <v>5</v>
      </c>
      <c r="LG13" s="132"/>
      <c r="LH13" s="44"/>
      <c r="LI13" s="44"/>
      <c r="LK13" s="63" t="s">
        <v>0</v>
      </c>
      <c r="LL13" s="64" t="s">
        <v>1</v>
      </c>
      <c r="LM13" s="64" t="s">
        <v>29</v>
      </c>
      <c r="LN13" s="64" t="s">
        <v>2</v>
      </c>
      <c r="LO13" s="64" t="s">
        <v>1</v>
      </c>
      <c r="LP13" s="64" t="s">
        <v>29</v>
      </c>
      <c r="LQ13" s="64" t="s">
        <v>3</v>
      </c>
      <c r="LR13" s="64" t="s">
        <v>4</v>
      </c>
      <c r="LS13" s="64"/>
      <c r="LT13" s="131" t="s">
        <v>5</v>
      </c>
      <c r="LU13" s="132"/>
      <c r="LV13" s="44"/>
      <c r="LW13" s="44"/>
      <c r="LY13" s="63" t="s">
        <v>0</v>
      </c>
      <c r="LZ13" s="64" t="s">
        <v>1</v>
      </c>
      <c r="MA13" s="64" t="s">
        <v>29</v>
      </c>
      <c r="MB13" s="64" t="s">
        <v>2</v>
      </c>
      <c r="MC13" s="64" t="s">
        <v>1</v>
      </c>
      <c r="MD13" s="64" t="s">
        <v>29</v>
      </c>
      <c r="ME13" s="64" t="s">
        <v>3</v>
      </c>
      <c r="MF13" s="64" t="s">
        <v>4</v>
      </c>
      <c r="MG13" s="64"/>
      <c r="MH13" s="131" t="s">
        <v>5</v>
      </c>
      <c r="MI13" s="132"/>
      <c r="MJ13" s="44"/>
      <c r="MK13" s="44"/>
      <c r="MM13" s="63" t="s">
        <v>0</v>
      </c>
      <c r="MN13" s="64" t="s">
        <v>1</v>
      </c>
      <c r="MO13" s="64" t="s">
        <v>29</v>
      </c>
      <c r="MP13" s="64" t="s">
        <v>2</v>
      </c>
      <c r="MQ13" s="64" t="s">
        <v>1</v>
      </c>
      <c r="MR13" s="64" t="s">
        <v>29</v>
      </c>
      <c r="MS13" s="64" t="s">
        <v>3</v>
      </c>
      <c r="MT13" s="64" t="s">
        <v>4</v>
      </c>
      <c r="MU13" s="64"/>
      <c r="MV13" s="131" t="s">
        <v>5</v>
      </c>
      <c r="MW13" s="132"/>
    </row>
    <row r="14" spans="1:363" ht="16.5" x14ac:dyDescent="0.3">
      <c r="A14" s="22" t="str">
        <f t="shared" ref="A14:A19" si="182">IF(B14,VLOOKUP(B14,Spelers,2,FALSE),"")</f>
        <v>APERS Franky</v>
      </c>
      <c r="B14" s="83">
        <v>1685</v>
      </c>
      <c r="C14" s="22" t="str">
        <f t="shared" ref="C14:C19" si="183">IF(B14,VLOOKUP(B14,Spelers,3,FALSE),"")</f>
        <v>C</v>
      </c>
      <c r="D14" s="22" t="str">
        <f t="shared" ref="D14:D19" si="184">IF(E14,VLOOKUP(E14,Spelers,2,FALSE),"")</f>
        <v>VAN ASBROECK Kenneth</v>
      </c>
      <c r="E14" s="83">
        <v>5136</v>
      </c>
      <c r="F14" s="22" t="str">
        <f t="shared" ref="F14:F19" si="185">IF(E14,VLOOKUP(E14,Spelers,3,FALSE),"")</f>
        <v>A</v>
      </c>
      <c r="G14" s="83">
        <v>2</v>
      </c>
      <c r="H14" s="83">
        <v>1</v>
      </c>
      <c r="I14" s="84"/>
      <c r="J14" s="22">
        <f t="shared" ref="J14:J19" si="186">IF(H14&lt;&gt;"",IF(G14=H14,IF(G14=1,2,0),1),"")</f>
        <v>1</v>
      </c>
      <c r="K14" s="22">
        <f t="shared" ref="K14:K19" si="187">IF(H14&lt;&gt;"",IF(G14=H14,IF(G14=1,0,2),1),"")</f>
        <v>1</v>
      </c>
      <c r="L14" s="43">
        <f t="shared" ref="L14:M19" si="188">IF(J14=2,3,IF(J14=1,1,0))</f>
        <v>1</v>
      </c>
      <c r="M14" s="43">
        <f t="shared" si="188"/>
        <v>1</v>
      </c>
      <c r="N14" s="66"/>
      <c r="O14" s="22" t="str">
        <f t="shared" ref="O14:O19" si="189">IF(P14,VLOOKUP(P14,Spelers,2,FALSE),"")</f>
        <v>VAN DER TAELEN Lieven</v>
      </c>
      <c r="P14" s="83">
        <v>2991</v>
      </c>
      <c r="Q14" s="22" t="str">
        <f t="shared" ref="Q14:Q19" si="190">IF(P14,VLOOKUP(P14,Spelers,3,FALSE),"")</f>
        <v>C</v>
      </c>
      <c r="R14" s="22" t="str">
        <f t="shared" ref="R14:R19" si="191">IF(S14,VLOOKUP(S14,Spelers,2,FALSE),"")</f>
        <v>VAN DEN BROECK Willy</v>
      </c>
      <c r="S14" s="83">
        <v>104</v>
      </c>
      <c r="T14" s="22" t="str">
        <f t="shared" ref="T14:T19" si="192">IF(S14,VLOOKUP(S14,Spelers,3,FALSE),"")</f>
        <v>B</v>
      </c>
      <c r="U14" s="83">
        <v>1</v>
      </c>
      <c r="V14" s="83">
        <v>1</v>
      </c>
      <c r="W14" s="84"/>
      <c r="X14" s="22">
        <f t="shared" ref="X14:X19" si="193">IF(V14&lt;&gt;"",IF(U14=V14,IF(U14=1,2,0),1),"")</f>
        <v>2</v>
      </c>
      <c r="Y14" s="22">
        <f t="shared" ref="Y14:Y19" si="194">IF(V14&lt;&gt;"",IF(U14=V14,IF(U14=1,0,2),1),"")</f>
        <v>0</v>
      </c>
      <c r="Z14" s="43">
        <f t="shared" ref="Z14:AA19" si="195">IF(X14=2,3,IF(X14=1,1,0))</f>
        <v>3</v>
      </c>
      <c r="AA14" s="43">
        <f t="shared" si="195"/>
        <v>0</v>
      </c>
      <c r="AB14" s="56"/>
      <c r="AC14" s="22" t="str">
        <f t="shared" ref="AC14:AC19" si="196">IF(AD14,VLOOKUP(AD14,Spelers,2,FALSE),"")</f>
        <v>VAN DEN BOSSCHE Marc</v>
      </c>
      <c r="AD14" s="83">
        <v>2325</v>
      </c>
      <c r="AE14" s="22" t="str">
        <f t="shared" ref="AE14:AE19" si="197">IF(AD14,VLOOKUP(AD14,Spelers,3,FALSE),"")</f>
        <v>A</v>
      </c>
      <c r="AF14" s="22" t="str">
        <f t="shared" ref="AF14:AF19" si="198">IF(AG14,VLOOKUP(AG14,Spelers,2,FALSE),"")</f>
        <v>VAN DEN EEDE Jurgen</v>
      </c>
      <c r="AG14" s="83">
        <v>2712</v>
      </c>
      <c r="AH14" s="22" t="str">
        <f t="shared" ref="AH14:AH19" si="199">IF(AG14,VLOOKUP(AG14,Spelers,3,FALSE),"")</f>
        <v>A</v>
      </c>
      <c r="AI14" s="83">
        <v>1</v>
      </c>
      <c r="AJ14" s="83">
        <v>2</v>
      </c>
      <c r="AK14" s="84"/>
      <c r="AL14" s="22">
        <f t="shared" ref="AL14:AL19" si="200">IF(AJ14&lt;&gt;"",IF(AI14=AJ14,IF(AI14=1,2,0),1),"")</f>
        <v>1</v>
      </c>
      <c r="AM14" s="22">
        <f t="shared" ref="AM14:AM19" si="201">IF(AJ14&lt;&gt;"",IF(AI14=AJ14,IF(AI14=1,0,2),1),"")</f>
        <v>1</v>
      </c>
      <c r="AN14" s="43">
        <f t="shared" ref="AN14:AO19" si="202">IF(AL14=2,3,IF(AL14=1,1,0))</f>
        <v>1</v>
      </c>
      <c r="AO14" s="43">
        <f t="shared" si="202"/>
        <v>1</v>
      </c>
      <c r="AP14" s="56"/>
      <c r="AQ14" s="22" t="str">
        <f t="shared" ref="AQ14:AQ19" si="203">IF(AR14,VLOOKUP(AR14,Spelers,2,FALSE),"")</f>
        <v>VAN DEN ENDE Benjamin</v>
      </c>
      <c r="AR14" s="83">
        <v>7194</v>
      </c>
      <c r="AS14" s="22" t="str">
        <f t="shared" ref="AS14:AS19" si="204">IF(AR14,VLOOKUP(AR14,Spelers,3,FALSE),"")</f>
        <v>B</v>
      </c>
      <c r="AT14" s="22" t="str">
        <f t="shared" ref="AT14:AT19" si="205">IF(AU14,VLOOKUP(AU14,Spelers,2,FALSE),"")</f>
        <v>COOLS Patrick</v>
      </c>
      <c r="AU14" s="83">
        <v>2957</v>
      </c>
      <c r="AV14" s="22" t="str">
        <f t="shared" ref="AV14:AV19" si="206">IF(AU14,VLOOKUP(AU14,Spelers,3,FALSE),"")</f>
        <v>A</v>
      </c>
      <c r="AW14" s="83">
        <v>1</v>
      </c>
      <c r="AX14" s="83">
        <v>2</v>
      </c>
      <c r="AY14" s="84"/>
      <c r="AZ14" s="22">
        <f t="shared" ref="AZ14:AZ19" si="207">IF(AX14&lt;&gt;"",IF(AW14=AX14,IF(AW14=1,2,0),1),"")</f>
        <v>1</v>
      </c>
      <c r="BA14" s="22">
        <f t="shared" ref="BA14:BA19" si="208">IF(AX14&lt;&gt;"",IF(AW14=AX14,IF(AW14=1,0,2),1),"")</f>
        <v>1</v>
      </c>
      <c r="BB14" s="43">
        <f t="shared" ref="BB14:BC19" si="209">IF(AZ14=2,3,IF(AZ14=1,1,0))</f>
        <v>1</v>
      </c>
      <c r="BC14" s="43">
        <f t="shared" si="209"/>
        <v>1</v>
      </c>
      <c r="BD14" s="66"/>
      <c r="BE14" s="22" t="str">
        <f t="shared" ref="BE14:BE19" si="210">IF(BF14,VLOOKUP(BF14,Spelers,2,FALSE),"")</f>
        <v>COOLS Patrick</v>
      </c>
      <c r="BF14" s="83">
        <v>2957</v>
      </c>
      <c r="BG14" s="22" t="str">
        <f t="shared" ref="BG14:BG19" si="211">IF(BF14,VLOOKUP(BF14,Spelers,3,FALSE),"")</f>
        <v>A</v>
      </c>
      <c r="BH14" s="22" t="str">
        <f t="shared" ref="BH14:BH19" si="212">IF(BI14,VLOOKUP(BI14,Spelers,2,FALSE),"")</f>
        <v>VAN ROSSUM Patrick</v>
      </c>
      <c r="BI14" s="83">
        <v>3021</v>
      </c>
      <c r="BJ14" s="22" t="str">
        <f t="shared" ref="BJ14:BJ19" si="213">IF(BI14,VLOOKUP(BI14,Spelers,3,FALSE),"")</f>
        <v>A</v>
      </c>
      <c r="BK14" s="83">
        <v>2</v>
      </c>
      <c r="BL14" s="83">
        <v>1</v>
      </c>
      <c r="BM14" s="84"/>
      <c r="BN14" s="22">
        <f t="shared" ref="BN14:BN19" si="214">IF(BL14&lt;&gt;"",IF(BK14=BL14,IF(BK14=1,2,0),1),"")</f>
        <v>1</v>
      </c>
      <c r="BO14" s="22">
        <f t="shared" ref="BO14:BO19" si="215">IF(BL14&lt;&gt;"",IF(BK14=BL14,IF(BK14=1,0,2),1),"")</f>
        <v>1</v>
      </c>
      <c r="BP14" s="43">
        <f t="shared" ref="BP14:BQ19" si="216">IF(BN14=2,3,IF(BN14=1,1,0))</f>
        <v>1</v>
      </c>
      <c r="BQ14" s="43">
        <f t="shared" si="216"/>
        <v>1</v>
      </c>
      <c r="BR14" s="56"/>
      <c r="BS14" s="22" t="str">
        <f t="shared" ref="BS14:BS19" si="217">IF(BT14,VLOOKUP(BT14,Spelers,2,FALSE),"")</f>
        <v>VAN CAUTER Arno</v>
      </c>
      <c r="BT14" s="83">
        <v>3003</v>
      </c>
      <c r="BU14" s="22" t="str">
        <f t="shared" ref="BU14:BU19" si="218">IF(BT14,VLOOKUP(BT14,Spelers,3,FALSE),"")</f>
        <v>B</v>
      </c>
      <c r="BV14" s="22" t="str">
        <f t="shared" ref="BV14:BV19" si="219">IF(BW14,VLOOKUP(BW14,Spelers,2,FALSE),"")</f>
        <v>VAN DE VELDE Jan</v>
      </c>
      <c r="BW14" s="83">
        <v>3073</v>
      </c>
      <c r="BX14" s="22" t="str">
        <f>IF(BW14,VLOOKUP(BW14,Spelers,3,FALSE),"")</f>
        <v>B</v>
      </c>
      <c r="BY14" s="83">
        <v>2</v>
      </c>
      <c r="BZ14" s="83">
        <v>1</v>
      </c>
      <c r="CA14" s="84"/>
      <c r="CB14" s="22">
        <f t="shared" ref="CB14:CB19" si="220">IF(BZ14&lt;&gt;"",IF(BY14=BZ14,IF(BY14=1,2,0),1),"")</f>
        <v>1</v>
      </c>
      <c r="CC14" s="22">
        <f t="shared" ref="CC14:CC19" si="221">IF(BZ14&lt;&gt;"",IF(BY14=BZ14,IF(BY14=1,0,2),1),"")</f>
        <v>1</v>
      </c>
      <c r="CD14" s="43">
        <f t="shared" ref="CD14:CE19" si="222">IF(CB14=2,3,IF(CB14=1,1,0))</f>
        <v>1</v>
      </c>
      <c r="CE14" s="43">
        <f t="shared" si="222"/>
        <v>1</v>
      </c>
      <c r="CF14" s="56"/>
      <c r="CG14" s="22" t="str">
        <f t="shared" ref="CG14:CG19" si="223">IF(CH14,VLOOKUP(CH14,Spelers,2,FALSE),"")</f>
        <v>VAN DEN ENDE Benjamin</v>
      </c>
      <c r="CH14" s="83">
        <v>7194</v>
      </c>
      <c r="CI14" s="22" t="str">
        <f t="shared" ref="CI14:CI19" si="224">IF(CH14,VLOOKUP(CH14,Spelers,3,FALSE),"")</f>
        <v>B</v>
      </c>
      <c r="CJ14" s="22" t="str">
        <f t="shared" ref="CJ14:CJ19" si="225">IF(CK14,VLOOKUP(CK14,Spelers,2,FALSE),"")</f>
        <v>HOOF Pascal</v>
      </c>
      <c r="CK14" s="83">
        <v>3042</v>
      </c>
      <c r="CL14" s="22" t="str">
        <f t="shared" ref="CL14:CL19" si="226">IF(CK14,VLOOKUP(CK14,Spelers,3,FALSE),"")</f>
        <v>B</v>
      </c>
      <c r="CM14" s="83">
        <v>1</v>
      </c>
      <c r="CN14" s="83">
        <v>2</v>
      </c>
      <c r="CO14" s="84"/>
      <c r="CP14" s="22">
        <f t="shared" ref="CP14:CP19" si="227">IF(CN14&lt;&gt;"",IF(CM14=CN14,IF(CM14=1,2,0),1),"")</f>
        <v>1</v>
      </c>
      <c r="CQ14" s="22">
        <f t="shared" ref="CQ14:CQ19" si="228">IF(CN14&lt;&gt;"",IF(CM14=CN14,IF(CM14=1,0,2),1),"")</f>
        <v>1</v>
      </c>
      <c r="CR14" s="43">
        <f t="shared" ref="CR14:CS19" si="229">IF(CP14=2,3,IF(CP14=1,1,0))</f>
        <v>1</v>
      </c>
      <c r="CS14" s="43">
        <f t="shared" si="229"/>
        <v>1</v>
      </c>
      <c r="CT14" s="66"/>
      <c r="CU14" s="22" t="str">
        <f t="shared" ref="CU14:CU19" si="230">IF(CV14,VLOOKUP(CV14,Spelers,2,FALSE),"")</f>
        <v>VAN WEMMEL Eddy</v>
      </c>
      <c r="CV14" s="83">
        <v>821</v>
      </c>
      <c r="CW14" s="22" t="str">
        <f t="shared" ref="CW14:CW19" si="231">IF(CV14,VLOOKUP(CV14,Spelers,3,FALSE),"")</f>
        <v>C</v>
      </c>
      <c r="CX14" s="22" t="str">
        <f t="shared" ref="CX14:CX19" si="232">IF(CY14,VLOOKUP(CY14,Spelers,2,FALSE),"")</f>
        <v>THYS Andy</v>
      </c>
      <c r="CY14" s="83">
        <v>3034</v>
      </c>
      <c r="CZ14" s="22" t="str">
        <f t="shared" ref="CZ14:CZ19" si="233">IF(CY14,VLOOKUP(CY14,Spelers,3,FALSE),"")</f>
        <v>A</v>
      </c>
      <c r="DA14" s="83">
        <v>2</v>
      </c>
      <c r="DB14" s="83">
        <v>1</v>
      </c>
      <c r="DC14" s="84"/>
      <c r="DD14" s="22">
        <f t="shared" ref="DD14:DD19" si="234">IF(DB14&lt;&gt;"",IF(DA14=DB14,IF(DA14=1,2,0),1),"")</f>
        <v>1</v>
      </c>
      <c r="DE14" s="22">
        <f t="shared" ref="DE14:DE19" si="235">IF(DB14&lt;&gt;"",IF(DA14=DB14,IF(DA14=1,0,2),1),"")</f>
        <v>1</v>
      </c>
      <c r="DF14" s="43">
        <f t="shared" ref="DF14:DG19" si="236">IF(DD14=2,3,IF(DD14=1,1,0))</f>
        <v>1</v>
      </c>
      <c r="DG14" s="43">
        <f t="shared" si="236"/>
        <v>1</v>
      </c>
      <c r="DH14" s="56"/>
      <c r="DI14" s="22" t="str">
        <f t="shared" ref="DI14:DI19" si="237">IF(DJ14,VLOOKUP(DJ14,Spelers,2,FALSE),"")</f>
        <v>VAN CAMPENHOUT Jean-Pierre</v>
      </c>
      <c r="DJ14" s="83">
        <v>7886</v>
      </c>
      <c r="DK14" s="22" t="str">
        <f t="shared" ref="DK14:DK19" si="238">IF(DJ14,VLOOKUP(DJ14,Spelers,3,FALSE),"")</f>
        <v>A</v>
      </c>
      <c r="DL14" s="22" t="str">
        <f t="shared" ref="DL14:DL19" si="239">IF(DM14,VLOOKUP(DM14,Spelers,2,FALSE),"")</f>
        <v>HOUTPUT Paul</v>
      </c>
      <c r="DM14" s="83">
        <v>2711</v>
      </c>
      <c r="DN14" s="22" t="str">
        <f t="shared" ref="DN14:DN19" si="240">IF(DM14,VLOOKUP(DM14,Spelers,3,FALSE),"")</f>
        <v>A</v>
      </c>
      <c r="DO14" s="83">
        <v>2</v>
      </c>
      <c r="DP14" s="83">
        <v>2</v>
      </c>
      <c r="DQ14" s="84"/>
      <c r="DR14" s="22">
        <f t="shared" ref="DR14:DR19" si="241">IF(DP14&lt;&gt;"",IF(DO14=DP14,IF(DO14=1,2,0),1),"")</f>
        <v>0</v>
      </c>
      <c r="DS14" s="22">
        <f t="shared" ref="DS14:DS19" si="242">IF(DP14&lt;&gt;"",IF(DO14=DP14,IF(DO14=1,0,2),1),"")</f>
        <v>2</v>
      </c>
      <c r="DT14" s="43">
        <f t="shared" ref="DT14:DU19" si="243">IF(DR14=2,3,IF(DR14=1,1,0))</f>
        <v>0</v>
      </c>
      <c r="DU14" s="43">
        <f t="shared" si="243"/>
        <v>3</v>
      </c>
      <c r="DV14" s="56"/>
      <c r="DW14" s="22" t="str">
        <f t="shared" ref="DW14:DW19" si="244">IF(DX14,VLOOKUP(DX14,Spelers,2,FALSE),"")</f>
        <v>WILMS Steve</v>
      </c>
      <c r="DX14" s="83">
        <v>2705</v>
      </c>
      <c r="DY14" s="22" t="str">
        <f t="shared" ref="DY14:DY19" si="245">IF(DX14,VLOOKUP(DX14,Spelers,3,FALSE),"")</f>
        <v>A</v>
      </c>
      <c r="DZ14" s="22" t="str">
        <f t="shared" ref="DZ14:DZ19" si="246">IF(EA14,VLOOKUP(EA14,Spelers,2,FALSE),"")</f>
        <v>PEELEMAN Benny</v>
      </c>
      <c r="EA14" s="83">
        <v>3257</v>
      </c>
      <c r="EB14" s="22" t="str">
        <f t="shared" ref="EB14:EB19" si="247">IF(EA14,VLOOKUP(EA14,Spelers,3,FALSE),"")</f>
        <v>B</v>
      </c>
      <c r="EC14" s="83">
        <v>1</v>
      </c>
      <c r="ED14" s="83">
        <v>1</v>
      </c>
      <c r="EE14" s="84"/>
      <c r="EF14" s="22">
        <f t="shared" ref="EF14:EF19" si="248">IF(ED14&lt;&gt;"",IF(EC14=ED14,IF(EC14=1,2,0),1),"")</f>
        <v>2</v>
      </c>
      <c r="EG14" s="22">
        <f t="shared" ref="EG14:EG19" si="249">IF(ED14&lt;&gt;"",IF(EC14=ED14,IF(EC14=1,0,2),1),"")</f>
        <v>0</v>
      </c>
      <c r="EH14" s="43">
        <f t="shared" ref="EH14:EI19" si="250">IF(EF14=2,3,IF(EF14=1,1,0))</f>
        <v>3</v>
      </c>
      <c r="EI14" s="43">
        <f t="shared" si="250"/>
        <v>0</v>
      </c>
      <c r="EJ14" s="66"/>
      <c r="EK14" s="22" t="str">
        <f t="shared" ref="EK14:EK19" si="251">IF(EL14,VLOOKUP(EL14,Spelers,2,FALSE),"")</f>
        <v>DE CLERCQ Mario</v>
      </c>
      <c r="EL14" s="83">
        <v>2613</v>
      </c>
      <c r="EM14" s="22" t="str">
        <f t="shared" ref="EM14:EM19" si="252">IF(EL14,VLOOKUP(EL14,Spelers,3,FALSE),"")</f>
        <v>A</v>
      </c>
      <c r="EN14" s="22" t="str">
        <f t="shared" ref="EN14:EN19" si="253">IF(EO14,VLOOKUP(EO14,Spelers,2,FALSE),"")</f>
        <v>VAN DEN BRANDE Christiaan</v>
      </c>
      <c r="EO14" s="83">
        <v>3085</v>
      </c>
      <c r="EP14" s="22" t="str">
        <f t="shared" ref="EP14:EP19" si="254">IF(EO14,VLOOKUP(EO14,Spelers,3,FALSE),"")</f>
        <v>C</v>
      </c>
      <c r="EQ14" s="83">
        <v>1</v>
      </c>
      <c r="ER14" s="83">
        <v>2</v>
      </c>
      <c r="ES14" s="84"/>
      <c r="ET14" s="22">
        <f t="shared" ref="ET14:ET19" si="255">IF(ER14&lt;&gt;"",IF(EQ14=ER14,IF(EQ14=1,2,0),1),"")</f>
        <v>1</v>
      </c>
      <c r="EU14" s="22">
        <f t="shared" ref="EU14:EU19" si="256">IF(ER14&lt;&gt;"",IF(EQ14=ER14,IF(EQ14=1,0,2),1),"")</f>
        <v>1</v>
      </c>
      <c r="EV14" s="43">
        <f t="shared" ref="EV14:EW19" si="257">IF(ET14=2,3,IF(ET14=1,1,0))</f>
        <v>1</v>
      </c>
      <c r="EW14" s="43">
        <f t="shared" si="257"/>
        <v>1</v>
      </c>
      <c r="EX14" s="56"/>
      <c r="EY14" s="22" t="str">
        <f t="shared" ref="EY14:EY19" si="258">IF(EZ14,VLOOKUP(EZ14,Spelers,2,FALSE),"")</f>
        <v>HOOF Pascal</v>
      </c>
      <c r="EZ14" s="83">
        <v>3042</v>
      </c>
      <c r="FA14" s="22" t="str">
        <f t="shared" ref="FA14:FA19" si="259">IF(EZ14,VLOOKUP(EZ14,Spelers,3,FALSE),"")</f>
        <v>B</v>
      </c>
      <c r="FB14" s="22" t="str">
        <f t="shared" ref="FB14:FB19" si="260">IF(FC14,VLOOKUP(FC14,Spelers,2,FALSE),"")</f>
        <v>HERMANS Tom</v>
      </c>
      <c r="FC14" s="83">
        <v>7091</v>
      </c>
      <c r="FD14" s="22" t="str">
        <f t="shared" ref="FD14:FD19" si="261">IF(FC14,VLOOKUP(FC14,Spelers,3,FALSE),"")</f>
        <v>C</v>
      </c>
      <c r="FE14" s="83">
        <v>1</v>
      </c>
      <c r="FF14" s="83">
        <v>2</v>
      </c>
      <c r="FG14" s="84"/>
      <c r="FH14" s="22">
        <f t="shared" ref="FH14:FH19" si="262">IF(FF14&lt;&gt;"",IF(FE14=FF14,IF(FE14=1,2,0),1),"")</f>
        <v>1</v>
      </c>
      <c r="FI14" s="22">
        <f t="shared" ref="FI14:FI19" si="263">IF(FF14&lt;&gt;"",IF(FE14=FF14,IF(FE14=1,0,2),1),"")</f>
        <v>1</v>
      </c>
      <c r="FJ14" s="43">
        <f t="shared" ref="FJ14:FK19" si="264">IF(FH14=2,3,IF(FH14=1,1,0))</f>
        <v>1</v>
      </c>
      <c r="FK14" s="43">
        <f t="shared" si="264"/>
        <v>1</v>
      </c>
      <c r="FL14" s="56"/>
      <c r="FM14" s="22" t="str">
        <f t="shared" ref="FM14:FM19" si="265">IF(FN14,VLOOKUP(FN14,Spelers,2,FALSE),"")</f>
        <v>COOLS Patrick</v>
      </c>
      <c r="FN14" s="83">
        <v>2957</v>
      </c>
      <c r="FO14" s="22" t="str">
        <f t="shared" ref="FO14:FO19" si="266">IF(FN14,VLOOKUP(FN14,Spelers,3,FALSE),"")</f>
        <v>A</v>
      </c>
      <c r="FP14" s="22" t="str">
        <f t="shared" ref="FP14:FP19" si="267">IF(FQ14,VLOOKUP(FQ14,Spelers,2,FALSE),"")</f>
        <v>WIJNS Stefaan</v>
      </c>
      <c r="FQ14" s="83">
        <v>3597</v>
      </c>
      <c r="FR14" s="22" t="str">
        <f t="shared" ref="FR14:FR19" si="268">IF(FQ14,VLOOKUP(FQ14,Spelers,3,FALSE),"")</f>
        <v>C</v>
      </c>
      <c r="FS14" s="83">
        <v>2</v>
      </c>
      <c r="FT14" s="83">
        <v>1</v>
      </c>
      <c r="FU14" s="84"/>
      <c r="FV14" s="22">
        <f t="shared" ref="FV14:FV19" si="269">IF(FT14&lt;&gt;"",IF(FS14=FT14,IF(FS14=1,2,0),1),"")</f>
        <v>1</v>
      </c>
      <c r="FW14" s="22">
        <f t="shared" ref="FW14:FW19" si="270">IF(FT14&lt;&gt;"",IF(FS14=FT14,IF(FS14=1,0,2),1),"")</f>
        <v>1</v>
      </c>
      <c r="FX14" s="43">
        <f t="shared" ref="FX14:FY19" si="271">IF(FV14=2,3,IF(FV14=1,1,0))</f>
        <v>1</v>
      </c>
      <c r="FY14" s="43">
        <f t="shared" si="271"/>
        <v>1</v>
      </c>
      <c r="FZ14" s="66"/>
      <c r="GA14" s="22" t="str">
        <f t="shared" ref="GA14:GA19" si="272">IF(GB14,VLOOKUP(GB14,Spelers,2,FALSE),"")</f>
        <v>VAN DE VELDE Jan</v>
      </c>
      <c r="GB14" s="83">
        <v>3073</v>
      </c>
      <c r="GC14" s="22" t="str">
        <f t="shared" ref="GC14:GC19" si="273">IF(GB14,VLOOKUP(GB14,Spelers,3,FALSE),"")</f>
        <v>B</v>
      </c>
      <c r="GD14" s="22" t="str">
        <f t="shared" ref="GD14:GD19" si="274">IF(GE14,VLOOKUP(GE14,Spelers,2,FALSE),"")</f>
        <v>APERS Franky</v>
      </c>
      <c r="GE14" s="83">
        <v>1685</v>
      </c>
      <c r="GF14" s="22" t="str">
        <f t="shared" ref="GF14:GF19" si="275">IF(GE14,VLOOKUP(GE14,Spelers,3,FALSE),"")</f>
        <v>C</v>
      </c>
      <c r="GG14" s="83">
        <v>1</v>
      </c>
      <c r="GH14" s="83">
        <v>1</v>
      </c>
      <c r="GI14" s="84"/>
      <c r="GJ14" s="22">
        <f t="shared" ref="GJ14:GJ19" si="276">IF(GH14&lt;&gt;"",IF(GG14=GH14,IF(GG14=1,2,0),1),"")</f>
        <v>2</v>
      </c>
      <c r="GK14" s="22">
        <f t="shared" ref="GK14:GK19" si="277">IF(GH14&lt;&gt;"",IF(GG14=GH14,IF(GG14=1,0,2),1),"")</f>
        <v>0</v>
      </c>
      <c r="GL14" s="43">
        <f t="shared" ref="GL14:GM19" si="278">IF(GJ14=2,3,IF(GJ14=1,1,0))</f>
        <v>3</v>
      </c>
      <c r="GM14" s="43">
        <f t="shared" si="278"/>
        <v>0</v>
      </c>
      <c r="GN14" s="56"/>
      <c r="GO14" s="22" t="str">
        <f t="shared" ref="GO14:GO19" si="279">IF(GP14,VLOOKUP(GP14,Spelers,2,FALSE),"")</f>
        <v>VRANKEN Eddie</v>
      </c>
      <c r="GP14" s="83">
        <v>3802</v>
      </c>
      <c r="GQ14" s="22" t="str">
        <f t="shared" ref="GQ14:GQ19" si="280">IF(GP14,VLOOKUP(GP14,Spelers,3,FALSE),"")</f>
        <v>B</v>
      </c>
      <c r="GR14" s="22" t="str">
        <f t="shared" ref="GR14:GR19" si="281">IF(GS14,VLOOKUP(GS14,Spelers,2,FALSE),"")</f>
        <v>DE HERTOCH Johan</v>
      </c>
      <c r="GS14" s="83">
        <v>3621</v>
      </c>
      <c r="GT14" s="22" t="str">
        <f t="shared" ref="GT14:GT19" si="282">IF(GS14,VLOOKUP(GS14,Spelers,3,FALSE),"")</f>
        <v>B</v>
      </c>
      <c r="GU14" s="83">
        <v>1</v>
      </c>
      <c r="GV14" s="83">
        <v>2</v>
      </c>
      <c r="GW14" s="84"/>
      <c r="GX14" s="22">
        <f t="shared" ref="GX14:GX19" si="283">IF(GV14&lt;&gt;"",IF(GU14=GV14,IF(GU14=1,2,0),1),"")</f>
        <v>1</v>
      </c>
      <c r="GY14" s="22">
        <f t="shared" ref="GY14:GY19" si="284">IF(GV14&lt;&gt;"",IF(GU14=GV14,IF(GU14=1,0,2),1),"")</f>
        <v>1</v>
      </c>
      <c r="GZ14" s="43">
        <f t="shared" ref="GZ14:HA19" si="285">IF(GX14=2,3,IF(GX14=1,1,0))</f>
        <v>1</v>
      </c>
      <c r="HA14" s="43">
        <f t="shared" si="285"/>
        <v>1</v>
      </c>
      <c r="HB14" s="56"/>
      <c r="HC14" s="22" t="str">
        <f t="shared" ref="HC14:HC19" si="286">IF(HD14,VLOOKUP(HD14,Spelers,2,FALSE),"")</f>
        <v>VAN ZEEBROECK Nico</v>
      </c>
      <c r="HD14" s="83">
        <v>2946</v>
      </c>
      <c r="HE14" s="22" t="str">
        <f t="shared" ref="HE14:HE19" si="287">IF(HD14,VLOOKUP(HD14,Spelers,3,FALSE),"")</f>
        <v>A</v>
      </c>
      <c r="HF14" s="22" t="str">
        <f t="shared" ref="HF14:HF19" si="288">IF(HG14,VLOOKUP(HG14,Spelers,2,FALSE),"")</f>
        <v>COOLS Robert</v>
      </c>
      <c r="HG14" s="83">
        <v>3208</v>
      </c>
      <c r="HH14" s="22" t="str">
        <f t="shared" ref="HH14:HH19" si="289">IF(HG14,VLOOKUP(HG14,Spelers,3,FALSE),"")</f>
        <v>A</v>
      </c>
      <c r="HI14" s="83">
        <v>1</v>
      </c>
      <c r="HJ14" s="83">
        <v>2</v>
      </c>
      <c r="HK14" s="84"/>
      <c r="HL14" s="22">
        <f t="shared" ref="HL14:HL19" si="290">IF(HJ14&lt;&gt;"",IF(HI14=HJ14,IF(HI14=1,2,0),1),"")</f>
        <v>1</v>
      </c>
      <c r="HM14" s="22">
        <f t="shared" ref="HM14:HM19" si="291">IF(HJ14&lt;&gt;"",IF(HI14=HJ14,IF(HI14=1,0,2),1),"")</f>
        <v>1</v>
      </c>
      <c r="HN14" s="43">
        <f t="shared" ref="HN14:HO19" si="292">IF(HL14=2,3,IF(HL14=1,1,0))</f>
        <v>1</v>
      </c>
      <c r="HO14" s="43">
        <f t="shared" si="292"/>
        <v>1</v>
      </c>
      <c r="HP14" s="66"/>
      <c r="HQ14" s="22" t="str">
        <f t="shared" ref="HQ14:HQ19" si="293">IF(HR14,VLOOKUP(HR14,Spelers,2,FALSE),"")</f>
        <v>COOLS Robert</v>
      </c>
      <c r="HR14" s="83">
        <v>3208</v>
      </c>
      <c r="HS14" s="22" t="str">
        <f t="shared" ref="HS14:HS19" si="294">IF(HR14,VLOOKUP(HR14,Spelers,3,FALSE),"")</f>
        <v>A</v>
      </c>
      <c r="HT14" s="22" t="str">
        <f t="shared" ref="HT14:HT19" si="295">IF(HU14,VLOOKUP(HU14,Spelers,2,FALSE),"")</f>
        <v>VAN DEN ENDE Benjamin</v>
      </c>
      <c r="HU14" s="83">
        <v>7194</v>
      </c>
      <c r="HV14" s="22" t="str">
        <f t="shared" ref="HV14:HV19" si="296">IF(HU14,VLOOKUP(HU14,Spelers,3,FALSE),"")</f>
        <v>B</v>
      </c>
      <c r="HW14" s="83">
        <v>2</v>
      </c>
      <c r="HX14" s="83">
        <v>1</v>
      </c>
      <c r="HY14" s="84"/>
      <c r="HZ14" s="22">
        <f t="shared" ref="HZ14:HZ19" si="297">IF(HX14&lt;&gt;"",IF(HW14=HX14,IF(HW14=1,2,0),1),"")</f>
        <v>1</v>
      </c>
      <c r="IA14" s="22">
        <f t="shared" ref="IA14:IA19" si="298">IF(HX14&lt;&gt;"",IF(HW14=HX14,IF(HW14=1,0,2),1),"")</f>
        <v>1</v>
      </c>
      <c r="IB14" s="43">
        <f t="shared" ref="IB14:IC19" si="299">IF(HZ14=2,3,IF(HZ14=1,1,0))</f>
        <v>1</v>
      </c>
      <c r="IC14" s="43">
        <f t="shared" si="299"/>
        <v>1</v>
      </c>
      <c r="ID14" s="56"/>
      <c r="IE14" s="22" t="str">
        <f t="shared" ref="IE14:IE19" si="300">IF(IF14,VLOOKUP(IF14,Spelers,2,FALSE),"")</f>
        <v>THYS Steve</v>
      </c>
      <c r="IF14" s="83">
        <v>3723</v>
      </c>
      <c r="IG14" s="22" t="str">
        <f t="shared" ref="IG14:IG19" si="301">IF(IF14,VLOOKUP(IF14,Spelers,3,FALSE),"")</f>
        <v>A</v>
      </c>
      <c r="IH14" s="22" t="str">
        <f t="shared" ref="IH14:IH19" si="302">IF(II14,VLOOKUP(II14,Spelers,2,FALSE),"")</f>
        <v>VAN DEN BOSSCHE Marc</v>
      </c>
      <c r="II14" s="83">
        <v>2325</v>
      </c>
      <c r="IJ14" s="22" t="str">
        <f t="shared" ref="IJ14:IJ19" si="303">IF(II14,VLOOKUP(II14,Spelers,3,FALSE),"")</f>
        <v>A</v>
      </c>
      <c r="IK14" s="83">
        <v>2</v>
      </c>
      <c r="IL14" s="83">
        <v>2</v>
      </c>
      <c r="IM14" s="65"/>
      <c r="IN14" s="22">
        <f t="shared" ref="IN14:IN19" si="304">IF(IL14&lt;&gt;"",IF(IK14=IL14,IF(IK14=1,2,0),1),"")</f>
        <v>0</v>
      </c>
      <c r="IO14" s="22">
        <f t="shared" ref="IO14:IO19" si="305">IF(IL14&lt;&gt;"",IF(IK14=IL14,IF(IK14=1,0,2),1),"")</f>
        <v>2</v>
      </c>
      <c r="IP14" s="43">
        <f t="shared" ref="IP14:IQ19" si="306">IF(IN14=2,3,IF(IN14=1,1,0))</f>
        <v>0</v>
      </c>
      <c r="IQ14" s="43">
        <f t="shared" si="306"/>
        <v>3</v>
      </c>
      <c r="IR14" s="56"/>
      <c r="IS14" s="22" t="str">
        <f t="shared" ref="IS14:IS19" si="307">IF(IT14,VLOOKUP(IT14,Spelers,2,FALSE),"")</f>
        <v>VAN ASBROECK Kenneth</v>
      </c>
      <c r="IT14" s="83">
        <v>5136</v>
      </c>
      <c r="IU14" s="22" t="str">
        <f t="shared" ref="IU14:IU19" si="308">IF(IT14,VLOOKUP(IT14,Spelers,3,FALSE),"")</f>
        <v>A</v>
      </c>
      <c r="IV14" s="22" t="str">
        <f t="shared" ref="IV14:IV19" si="309">IF(IW14,VLOOKUP(IW14,Spelers,2,FALSE),"")</f>
        <v>DE COCK Sascha</v>
      </c>
      <c r="IW14" s="83">
        <v>7086</v>
      </c>
      <c r="IX14" s="22" t="str">
        <f t="shared" ref="IX14:IX19" si="310">IF(IW14,VLOOKUP(IW14,Spelers,3,FALSE),"")</f>
        <v>A</v>
      </c>
      <c r="IY14" s="83">
        <v>1</v>
      </c>
      <c r="IZ14" s="83">
        <v>1</v>
      </c>
      <c r="JA14" s="84"/>
      <c r="JB14" s="22">
        <f t="shared" ref="JB14:JB19" si="311">IF(IZ14&lt;&gt;"",IF(IY14=IZ14,IF(IY14=1,2,0),1),"")</f>
        <v>2</v>
      </c>
      <c r="JC14" s="22">
        <f t="shared" ref="JC14:JC19" si="312">IF(IZ14&lt;&gt;"",IF(IY14=IZ14,IF(IY14=1,0,2),1),"")</f>
        <v>0</v>
      </c>
      <c r="JD14" s="43">
        <f t="shared" ref="JD14:JE19" si="313">IF(JB14=2,3,IF(JB14=1,1,0))</f>
        <v>3</v>
      </c>
      <c r="JE14" s="43">
        <f t="shared" si="313"/>
        <v>0</v>
      </c>
      <c r="JF14" s="66"/>
      <c r="JG14" s="22" t="str">
        <f t="shared" ref="JG14:JG19" si="314">IF(JH14,VLOOKUP(JH14,Spelers,2,FALSE),"")</f>
        <v>HOOF Pascal</v>
      </c>
      <c r="JH14" s="83">
        <v>3042</v>
      </c>
      <c r="JI14" s="22" t="str">
        <f t="shared" ref="JI14:JI19" si="315">IF(JH14,VLOOKUP(JH14,Spelers,3,FALSE),"")</f>
        <v>B</v>
      </c>
      <c r="JJ14" s="22" t="str">
        <f t="shared" ref="JJ14:JJ19" si="316">IF(JK14,VLOOKUP(JK14,Spelers,2,FALSE),"")</f>
        <v>VAN DEN ENDE Benjamin</v>
      </c>
      <c r="JK14" s="83">
        <v>7194</v>
      </c>
      <c r="JL14" s="22" t="str">
        <f t="shared" ref="JL14:JL19" si="317">IF(JK14,VLOOKUP(JK14,Spelers,3,FALSE),"")</f>
        <v>B</v>
      </c>
      <c r="JM14" s="83">
        <v>2</v>
      </c>
      <c r="JN14" s="83">
        <v>2</v>
      </c>
      <c r="JO14" s="84"/>
      <c r="JP14" s="22">
        <f t="shared" ref="JP14:JP19" si="318">IF(JN14&lt;&gt;"",IF(JM14=JN14,IF(JM14=1,2,0),1),"")</f>
        <v>0</v>
      </c>
      <c r="JQ14" s="22">
        <f t="shared" ref="JQ14:JQ19" si="319">IF(JN14&lt;&gt;"",IF(JM14=JN14,IF(JM14=1,0,2),1),"")</f>
        <v>2</v>
      </c>
      <c r="JR14" s="43">
        <f t="shared" ref="JR14:JS19" si="320">IF(JP14=2,3,IF(JP14=1,1,0))</f>
        <v>0</v>
      </c>
      <c r="JS14" s="43">
        <f t="shared" si="320"/>
        <v>3</v>
      </c>
      <c r="JT14" s="56"/>
      <c r="JU14" s="22" t="str">
        <f t="shared" ref="JU14:JU19" si="321">IF(JV14,VLOOKUP(JV14,Spelers,2,FALSE),"")</f>
        <v>VANDEVELDE Pascal</v>
      </c>
      <c r="JV14" s="83">
        <v>3628</v>
      </c>
      <c r="JW14" s="22" t="str">
        <f t="shared" ref="JW14:JW19" si="322">IF(JV14,VLOOKUP(JV14,Spelers,3,FALSE),"")</f>
        <v>A</v>
      </c>
      <c r="JX14" s="22" t="str">
        <f t="shared" ref="JX14:JX19" si="323">IF(JY14,VLOOKUP(JY14,Spelers,2,FALSE),"")</f>
        <v>VAN WEMMEL Eddy</v>
      </c>
      <c r="JY14" s="83">
        <v>821</v>
      </c>
      <c r="JZ14" s="22" t="str">
        <f t="shared" ref="JZ14:JZ19" si="324">IF(JY14,VLOOKUP(JY14,Spelers,3,FALSE),"")</f>
        <v>C</v>
      </c>
      <c r="KA14" s="83">
        <v>1</v>
      </c>
      <c r="KB14" s="83">
        <v>1</v>
      </c>
      <c r="KC14" s="84"/>
      <c r="KD14" s="22">
        <f t="shared" ref="KD14:KD19" si="325">IF(KB14&lt;&gt;"",IF(KA14=KB14,IF(KA14=1,2,0),1),"")</f>
        <v>2</v>
      </c>
      <c r="KE14" s="22">
        <f t="shared" ref="KE14:KE19" si="326">IF(KB14&lt;&gt;"",IF(KA14=KB14,IF(KA14=1,0,2),1),"")</f>
        <v>0</v>
      </c>
      <c r="KF14" s="43">
        <f t="shared" ref="KF14:KG19" si="327">IF(KD14=2,3,IF(KD14=1,1,0))</f>
        <v>3</v>
      </c>
      <c r="KG14" s="43">
        <f t="shared" si="327"/>
        <v>0</v>
      </c>
      <c r="KH14" s="56"/>
      <c r="KI14" s="22" t="str">
        <f t="shared" ref="KI14:KI19" si="328">IF(KJ14,VLOOKUP(KJ14,Spelers,2,FALSE),"")</f>
        <v>HOOF Pascal</v>
      </c>
      <c r="KJ14" s="83">
        <v>3042</v>
      </c>
      <c r="KK14" s="22" t="str">
        <f t="shared" ref="KK14:KK19" si="329">IF(KJ14,VLOOKUP(KJ14,Spelers,3,FALSE),"")</f>
        <v>B</v>
      </c>
      <c r="KL14" s="22" t="str">
        <f t="shared" ref="KL14:KL19" si="330">IF(KM14,VLOOKUP(KM14,Spelers,2,FALSE),"")</f>
        <v>VAN CAMPENHOUT Jean-Pierre</v>
      </c>
      <c r="KM14" s="83">
        <v>7886</v>
      </c>
      <c r="KN14" s="22" t="str">
        <f t="shared" ref="KN14:KN19" si="331">IF(KM14,VLOOKUP(KM14,Spelers,3,FALSE),"")</f>
        <v>A</v>
      </c>
      <c r="KO14" s="83">
        <v>1</v>
      </c>
      <c r="KP14" s="83">
        <v>2</v>
      </c>
      <c r="KQ14" s="84"/>
      <c r="KR14" s="22">
        <f t="shared" ref="KR14:KR19" si="332">IF(KP14&lt;&gt;"",IF(KO14=KP14,IF(KO14=1,2,0),1),"")</f>
        <v>1</v>
      </c>
      <c r="KS14" s="22">
        <f t="shared" ref="KS14:KS19" si="333">IF(KP14&lt;&gt;"",IF(KO14=KP14,IF(KO14=1,0,2),1),"")</f>
        <v>1</v>
      </c>
      <c r="KT14" s="43">
        <f t="shared" ref="KT14:KU19" si="334">IF(KR14=2,3,IF(KR14=1,1,0))</f>
        <v>1</v>
      </c>
      <c r="KU14" s="43">
        <f t="shared" si="334"/>
        <v>1</v>
      </c>
      <c r="KV14" s="66"/>
      <c r="KW14" s="22" t="str">
        <f t="shared" ref="KW14:KW19" si="335">IF(KX14,VLOOKUP(KX14,Spelers,2,FALSE),"")</f>
        <v>VAN DEN BROECK Willy</v>
      </c>
      <c r="KX14" s="83">
        <v>104</v>
      </c>
      <c r="KY14" s="22" t="str">
        <f t="shared" ref="KY14:KY19" si="336">IF(KX14,VLOOKUP(KX14,Spelers,3,FALSE),"")</f>
        <v>B</v>
      </c>
      <c r="KZ14" s="22" t="str">
        <f t="shared" ref="KZ14:KZ19" si="337">IF(LA14,VLOOKUP(LA14,Spelers,2,FALSE),"")</f>
        <v>WILMS Steve</v>
      </c>
      <c r="LA14" s="83">
        <v>2705</v>
      </c>
      <c r="LB14" s="22" t="str">
        <f t="shared" ref="LB14:LB19" si="338">IF(LA14,VLOOKUP(LA14,Spelers,3,FALSE),"")</f>
        <v>A</v>
      </c>
      <c r="LC14" s="83">
        <v>2</v>
      </c>
      <c r="LD14" s="83">
        <v>2</v>
      </c>
      <c r="LE14" s="84"/>
      <c r="LF14" s="22">
        <f t="shared" ref="LF14:LF19" si="339">IF(LD14&lt;&gt;"",IF(LC14=LD14,IF(LC14=1,2,0),1),"")</f>
        <v>0</v>
      </c>
      <c r="LG14" s="22">
        <f t="shared" ref="LG14:LG19" si="340">IF(LD14&lt;&gt;"",IF(LC14=LD14,IF(LC14=1,0,2),1),"")</f>
        <v>2</v>
      </c>
      <c r="LH14" s="43">
        <f t="shared" ref="LH14:LI19" si="341">IF(LF14=2,3,IF(LF14=1,1,0))</f>
        <v>0</v>
      </c>
      <c r="LI14" s="43">
        <f t="shared" si="341"/>
        <v>3</v>
      </c>
      <c r="LJ14" s="56"/>
      <c r="LK14" s="22" t="str">
        <f t="shared" ref="LK14:LK19" si="342">IF(LL14,VLOOKUP(LL14,Spelers,2,FALSE),"")</f>
        <v>WUYTS Eric</v>
      </c>
      <c r="LL14" s="83">
        <v>8037</v>
      </c>
      <c r="LM14" s="22" t="str">
        <f t="shared" ref="LM14:LM19" si="343">IF(LL14,VLOOKUP(LL14,Spelers,3,FALSE),"")</f>
        <v>C</v>
      </c>
      <c r="LN14" s="22" t="str">
        <f t="shared" ref="LN14:LN19" si="344">IF(LO14,VLOOKUP(LO14,Spelers,2,FALSE),"")</f>
        <v>VAN DE VIJVER Mario</v>
      </c>
      <c r="LO14" s="83">
        <v>2739</v>
      </c>
      <c r="LP14" s="22" t="str">
        <f t="shared" ref="LP14:LP19" si="345">IF(LO14,VLOOKUP(LO14,Spelers,3,FALSE),"")</f>
        <v>C</v>
      </c>
      <c r="LQ14" s="83">
        <v>2</v>
      </c>
      <c r="LR14" s="83">
        <v>2</v>
      </c>
      <c r="LS14" s="84"/>
      <c r="LT14" s="22">
        <f t="shared" ref="LT14:LT19" si="346">IF(LR14&lt;&gt;"",IF(LQ14=LR14,IF(LQ14=1,2,0),1),"")</f>
        <v>0</v>
      </c>
      <c r="LU14" s="22">
        <f t="shared" ref="LU14:LU19" si="347">IF(LR14&lt;&gt;"",IF(LQ14=LR14,IF(LQ14=1,0,2),1),"")</f>
        <v>2</v>
      </c>
      <c r="LV14" s="43">
        <f t="shared" ref="LV14:LW19" si="348">IF(LT14=2,3,IF(LT14=1,1,0))</f>
        <v>0</v>
      </c>
      <c r="LW14" s="43">
        <f t="shared" si="348"/>
        <v>3</v>
      </c>
      <c r="LY14" s="22" t="str">
        <f t="shared" ref="LY14:LY19" si="349">IF(LZ14,VLOOKUP(LZ14,Spelers,2,FALSE),"")</f>
        <v>CORNELIS Rony</v>
      </c>
      <c r="LZ14" s="83">
        <v>6952</v>
      </c>
      <c r="MA14" s="22" t="str">
        <f t="shared" ref="MA14:MA19" si="350">IF(LZ14,VLOOKUP(LZ14,Spelers,3,FALSE),"")</f>
        <v>A</v>
      </c>
      <c r="MB14" s="22" t="str">
        <f t="shared" ref="MB14:MB19" si="351">IF(MC14,VLOOKUP(MC14,Spelers,2,FALSE),"")</f>
        <v>HOUTPUT Paul</v>
      </c>
      <c r="MC14" s="83">
        <v>2711</v>
      </c>
      <c r="MD14" s="22" t="str">
        <f t="shared" ref="MD14:MD19" si="352">IF(MC14,VLOOKUP(MC14,Spelers,3,FALSE),"")</f>
        <v>A</v>
      </c>
      <c r="ME14" s="83">
        <v>1</v>
      </c>
      <c r="MF14" s="83">
        <v>2</v>
      </c>
      <c r="MG14" s="84"/>
      <c r="MH14" s="22">
        <f t="shared" ref="MH14:MH19" si="353">IF(MF14&lt;&gt;"",IF(ME14=MF14,IF(ME14=1,2,0),1),"")</f>
        <v>1</v>
      </c>
      <c r="MI14" s="22">
        <f t="shared" ref="MI14:MI19" si="354">IF(MF14&lt;&gt;"",IF(ME14=MF14,IF(ME14=1,0,2),1),"")</f>
        <v>1</v>
      </c>
      <c r="MJ14" s="43">
        <f t="shared" ref="MJ14:MK19" si="355">IF(MH14=2,3,IF(MH14=1,1,0))</f>
        <v>1</v>
      </c>
      <c r="MK14" s="43">
        <f t="shared" si="355"/>
        <v>1</v>
      </c>
      <c r="ML14" s="56"/>
      <c r="MM14" s="22" t="str">
        <f t="shared" ref="MM14:MM19" si="356">IF(MN14,VLOOKUP(MN14,Spelers,2,FALSE),"")</f>
        <v>VERDOODT Jan Pieter</v>
      </c>
      <c r="MN14" s="83">
        <v>2657</v>
      </c>
      <c r="MO14" s="22" t="str">
        <f t="shared" ref="MO14:MO19" si="357">IF(MN14,VLOOKUP(MN14,Spelers,3,FALSE),"")</f>
        <v>C</v>
      </c>
      <c r="MP14" s="22" t="str">
        <f t="shared" ref="MP14:MP19" si="358">IF(MQ14,VLOOKUP(MQ14,Spelers,2,FALSE),"")</f>
        <v>HUYSMANS Vince</v>
      </c>
      <c r="MQ14" s="83">
        <v>5840</v>
      </c>
      <c r="MR14" s="22" t="str">
        <f t="shared" ref="MR14:MR19" si="359">IF(MQ14,VLOOKUP(MQ14,Spelers,3,FALSE),"")</f>
        <v>A</v>
      </c>
      <c r="MS14" s="83">
        <v>2</v>
      </c>
      <c r="MT14" s="83">
        <v>2</v>
      </c>
      <c r="MU14" s="84"/>
      <c r="MV14" s="22">
        <f t="shared" ref="MV14:MV19" si="360">IF(MT14&lt;&gt;"",IF(MS14=MT14,IF(MS14=1,2,0),1),"")</f>
        <v>0</v>
      </c>
      <c r="MW14" s="22">
        <f t="shared" ref="MW14:MW19" si="361">IF(MT14&lt;&gt;"",IF(MS14=MT14,IF(MS14=1,0,2),1),"")</f>
        <v>2</v>
      </c>
      <c r="MX14" s="43">
        <f t="shared" ref="MX14:MY19" si="362">IF(MV14=2,3,IF(MV14=1,1,0))</f>
        <v>0</v>
      </c>
      <c r="MY14" s="43">
        <f t="shared" si="362"/>
        <v>3</v>
      </c>
    </row>
    <row r="15" spans="1:363" ht="16.5" x14ac:dyDescent="0.3">
      <c r="A15" s="22" t="str">
        <f t="shared" si="182"/>
        <v>VAN GEYTE Gert</v>
      </c>
      <c r="B15" s="83">
        <v>7591</v>
      </c>
      <c r="C15" s="22" t="str">
        <f t="shared" si="183"/>
        <v>B</v>
      </c>
      <c r="D15" s="22" t="str">
        <f t="shared" si="184"/>
        <v>VAN ASBROECK Franky</v>
      </c>
      <c r="E15" s="83">
        <v>7142</v>
      </c>
      <c r="F15" s="22" t="str">
        <f t="shared" si="185"/>
        <v>A</v>
      </c>
      <c r="G15" s="83">
        <v>1</v>
      </c>
      <c r="H15" s="83">
        <v>2</v>
      </c>
      <c r="I15" s="84"/>
      <c r="J15" s="22">
        <f t="shared" si="186"/>
        <v>1</v>
      </c>
      <c r="K15" s="22">
        <f t="shared" si="187"/>
        <v>1</v>
      </c>
      <c r="L15" s="43">
        <f t="shared" si="188"/>
        <v>1</v>
      </c>
      <c r="M15" s="43">
        <f t="shared" si="188"/>
        <v>1</v>
      </c>
      <c r="N15" s="66"/>
      <c r="O15" s="22" t="str">
        <f t="shared" si="189"/>
        <v>MOONEN Wesley</v>
      </c>
      <c r="P15" s="83">
        <v>612</v>
      </c>
      <c r="Q15" s="22" t="str">
        <f t="shared" si="190"/>
        <v>B</v>
      </c>
      <c r="R15" s="22" t="str">
        <f t="shared" si="191"/>
        <v>PEELEMAN Rony</v>
      </c>
      <c r="S15" s="83">
        <v>3258</v>
      </c>
      <c r="T15" s="22" t="str">
        <f t="shared" si="192"/>
        <v>A</v>
      </c>
      <c r="U15" s="83">
        <v>1</v>
      </c>
      <c r="V15" s="83">
        <v>2</v>
      </c>
      <c r="W15" s="84"/>
      <c r="X15" s="22">
        <f t="shared" si="193"/>
        <v>1</v>
      </c>
      <c r="Y15" s="22">
        <f t="shared" si="194"/>
        <v>1</v>
      </c>
      <c r="Z15" s="43">
        <f t="shared" si="195"/>
        <v>1</v>
      </c>
      <c r="AA15" s="43">
        <f t="shared" si="195"/>
        <v>1</v>
      </c>
      <c r="AB15" s="56"/>
      <c r="AC15" s="22" t="str">
        <f t="shared" si="196"/>
        <v>COOLS Patrick</v>
      </c>
      <c r="AD15" s="83">
        <v>2957</v>
      </c>
      <c r="AE15" s="22" t="str">
        <f t="shared" si="197"/>
        <v>A</v>
      </c>
      <c r="AF15" s="22" t="str">
        <f t="shared" si="198"/>
        <v>VAN DEN EEDE Eddie</v>
      </c>
      <c r="AG15" s="83">
        <v>5017</v>
      </c>
      <c r="AH15" s="22" t="str">
        <f t="shared" si="199"/>
        <v>B</v>
      </c>
      <c r="AI15" s="83">
        <v>1</v>
      </c>
      <c r="AJ15" s="83">
        <v>2</v>
      </c>
      <c r="AK15" s="84"/>
      <c r="AL15" s="22">
        <f t="shared" si="200"/>
        <v>1</v>
      </c>
      <c r="AM15" s="22">
        <f t="shared" si="201"/>
        <v>1</v>
      </c>
      <c r="AN15" s="43">
        <f t="shared" si="202"/>
        <v>1</v>
      </c>
      <c r="AO15" s="43">
        <f t="shared" si="202"/>
        <v>1</v>
      </c>
      <c r="AP15" s="56"/>
      <c r="AQ15" s="22" t="str">
        <f t="shared" si="203"/>
        <v>MOONEN Wesley</v>
      </c>
      <c r="AR15" s="83">
        <v>612</v>
      </c>
      <c r="AS15" s="22" t="str">
        <f t="shared" si="204"/>
        <v>B</v>
      </c>
      <c r="AT15" s="22" t="str">
        <f t="shared" si="205"/>
        <v>VAN DEN BOSSCHE Marc</v>
      </c>
      <c r="AU15" s="83">
        <v>2325</v>
      </c>
      <c r="AV15" s="22" t="str">
        <f t="shared" si="206"/>
        <v>A</v>
      </c>
      <c r="AW15" s="83">
        <v>1</v>
      </c>
      <c r="AX15" s="83">
        <v>1</v>
      </c>
      <c r="AY15" s="84"/>
      <c r="AZ15" s="22">
        <f t="shared" si="207"/>
        <v>2</v>
      </c>
      <c r="BA15" s="22">
        <f t="shared" si="208"/>
        <v>0</v>
      </c>
      <c r="BB15" s="43">
        <f t="shared" si="209"/>
        <v>3</v>
      </c>
      <c r="BC15" s="43">
        <f t="shared" si="209"/>
        <v>0</v>
      </c>
      <c r="BD15" s="66"/>
      <c r="BE15" s="22" t="str">
        <f t="shared" si="210"/>
        <v>HUYSMANS Vince</v>
      </c>
      <c r="BF15" s="83">
        <v>5840</v>
      </c>
      <c r="BG15" s="22" t="str">
        <f t="shared" si="211"/>
        <v>A</v>
      </c>
      <c r="BH15" s="22" t="str">
        <f t="shared" si="212"/>
        <v>THYS Steve</v>
      </c>
      <c r="BI15" s="83">
        <v>3723</v>
      </c>
      <c r="BJ15" s="22" t="str">
        <f t="shared" si="213"/>
        <v>A</v>
      </c>
      <c r="BK15" s="83">
        <v>2</v>
      </c>
      <c r="BL15" s="83">
        <v>1</v>
      </c>
      <c r="BM15" s="84"/>
      <c r="BN15" s="22">
        <f t="shared" si="214"/>
        <v>1</v>
      </c>
      <c r="BO15" s="22">
        <f t="shared" si="215"/>
        <v>1</v>
      </c>
      <c r="BP15" s="43">
        <f t="shared" si="216"/>
        <v>1</v>
      </c>
      <c r="BQ15" s="43">
        <f t="shared" si="216"/>
        <v>1</v>
      </c>
      <c r="BR15" s="56"/>
      <c r="BS15" s="22" t="str">
        <f t="shared" si="217"/>
        <v>VAN DEN EEDE Jurgen</v>
      </c>
      <c r="BT15" s="83">
        <v>2712</v>
      </c>
      <c r="BU15" s="22" t="str">
        <f t="shared" si="218"/>
        <v>A</v>
      </c>
      <c r="BV15" s="22" t="str">
        <f t="shared" si="219"/>
        <v>WILMS Steve</v>
      </c>
      <c r="BW15" s="83">
        <v>2705</v>
      </c>
      <c r="BX15" s="22" t="str">
        <f>IF(BW15,VLOOKUP(BW15,Spelers,3,FALSE),"")</f>
        <v>A</v>
      </c>
      <c r="BY15" s="83">
        <v>2</v>
      </c>
      <c r="BZ15" s="83">
        <v>2</v>
      </c>
      <c r="CA15" s="84"/>
      <c r="CB15" s="22">
        <f t="shared" si="220"/>
        <v>0</v>
      </c>
      <c r="CC15" s="22">
        <f t="shared" si="221"/>
        <v>2</v>
      </c>
      <c r="CD15" s="43">
        <f t="shared" si="222"/>
        <v>0</v>
      </c>
      <c r="CE15" s="43">
        <f t="shared" si="222"/>
        <v>3</v>
      </c>
      <c r="CF15" s="56"/>
      <c r="CG15" s="22" t="str">
        <f t="shared" si="223"/>
        <v>MOONEN Wesley</v>
      </c>
      <c r="CH15" s="83">
        <v>612</v>
      </c>
      <c r="CI15" s="22" t="str">
        <f t="shared" si="224"/>
        <v>B</v>
      </c>
      <c r="CJ15" s="22" t="str">
        <f t="shared" si="225"/>
        <v>DE MAN Henri</v>
      </c>
      <c r="CK15" s="83">
        <v>5042</v>
      </c>
      <c r="CL15" s="22" t="str">
        <f t="shared" si="226"/>
        <v>B</v>
      </c>
      <c r="CM15" s="83">
        <v>2</v>
      </c>
      <c r="CN15" s="83">
        <v>1</v>
      </c>
      <c r="CO15" s="84"/>
      <c r="CP15" s="22">
        <f t="shared" si="227"/>
        <v>1</v>
      </c>
      <c r="CQ15" s="22">
        <f t="shared" si="228"/>
        <v>1</v>
      </c>
      <c r="CR15" s="43">
        <f t="shared" si="229"/>
        <v>1</v>
      </c>
      <c r="CS15" s="43">
        <f t="shared" si="229"/>
        <v>1</v>
      </c>
      <c r="CT15" s="66"/>
      <c r="CU15" s="22" t="str">
        <f t="shared" si="230"/>
        <v>HOOF Pascal</v>
      </c>
      <c r="CV15" s="83">
        <v>3042</v>
      </c>
      <c r="CW15" s="22" t="str">
        <f t="shared" si="231"/>
        <v>B</v>
      </c>
      <c r="CX15" s="22" t="str">
        <f t="shared" si="232"/>
        <v>VANDEVELDE Pascal</v>
      </c>
      <c r="CY15" s="83">
        <v>3628</v>
      </c>
      <c r="CZ15" s="22" t="str">
        <f t="shared" si="233"/>
        <v>A</v>
      </c>
      <c r="DA15" s="83">
        <v>1</v>
      </c>
      <c r="DB15" s="83">
        <v>1</v>
      </c>
      <c r="DC15" s="84"/>
      <c r="DD15" s="22">
        <f t="shared" si="234"/>
        <v>2</v>
      </c>
      <c r="DE15" s="22">
        <f t="shared" si="235"/>
        <v>0</v>
      </c>
      <c r="DF15" s="43">
        <f t="shared" si="236"/>
        <v>3</v>
      </c>
      <c r="DG15" s="43">
        <f t="shared" si="236"/>
        <v>0</v>
      </c>
      <c r="DH15" s="56"/>
      <c r="DI15" s="22" t="str">
        <f t="shared" si="237"/>
        <v>WIJNS Stefaan</v>
      </c>
      <c r="DJ15" s="83">
        <v>3597</v>
      </c>
      <c r="DK15" s="22" t="str">
        <f t="shared" si="238"/>
        <v>C</v>
      </c>
      <c r="DL15" s="22" t="str">
        <f t="shared" si="239"/>
        <v>VAN WEMMEL Eddy</v>
      </c>
      <c r="DM15" s="83">
        <v>821</v>
      </c>
      <c r="DN15" s="22" t="str">
        <f t="shared" si="240"/>
        <v>C</v>
      </c>
      <c r="DO15" s="83">
        <v>1</v>
      </c>
      <c r="DP15" s="83">
        <v>1</v>
      </c>
      <c r="DQ15" s="84"/>
      <c r="DR15" s="22">
        <f t="shared" si="241"/>
        <v>2</v>
      </c>
      <c r="DS15" s="22">
        <f t="shared" si="242"/>
        <v>0</v>
      </c>
      <c r="DT15" s="43">
        <f t="shared" si="243"/>
        <v>3</v>
      </c>
      <c r="DU15" s="43">
        <f t="shared" si="243"/>
        <v>0</v>
      </c>
      <c r="DV15" s="56"/>
      <c r="DW15" s="22" t="str">
        <f t="shared" si="244"/>
        <v>VAN ASBROECK Franky</v>
      </c>
      <c r="DX15" s="83">
        <v>7142</v>
      </c>
      <c r="DY15" s="22" t="str">
        <f t="shared" si="245"/>
        <v>A</v>
      </c>
      <c r="DZ15" s="22" t="str">
        <f t="shared" si="246"/>
        <v>VAN DEN BROECK Willy</v>
      </c>
      <c r="EA15" s="83">
        <v>104</v>
      </c>
      <c r="EB15" s="22" t="str">
        <f t="shared" si="247"/>
        <v>B</v>
      </c>
      <c r="EC15" s="83">
        <v>1</v>
      </c>
      <c r="ED15" s="83">
        <v>1</v>
      </c>
      <c r="EE15" s="84"/>
      <c r="EF15" s="22">
        <f t="shared" si="248"/>
        <v>2</v>
      </c>
      <c r="EG15" s="22">
        <f t="shared" si="249"/>
        <v>0</v>
      </c>
      <c r="EH15" s="43">
        <f t="shared" si="250"/>
        <v>3</v>
      </c>
      <c r="EI15" s="43">
        <f t="shared" si="250"/>
        <v>0</v>
      </c>
      <c r="EJ15" s="66"/>
      <c r="EK15" s="22" t="str">
        <f t="shared" si="251"/>
        <v>VERCAUTEREN Debby</v>
      </c>
      <c r="EL15" s="83">
        <v>3370</v>
      </c>
      <c r="EM15" s="22" t="str">
        <f t="shared" si="252"/>
        <v>B</v>
      </c>
      <c r="EN15" s="22" t="str">
        <f t="shared" si="253"/>
        <v>CLAES Stefaan</v>
      </c>
      <c r="EO15" s="83">
        <v>3244</v>
      </c>
      <c r="EP15" s="22" t="str">
        <f t="shared" si="254"/>
        <v>A</v>
      </c>
      <c r="EQ15" s="83">
        <v>2</v>
      </c>
      <c r="ER15" s="83">
        <v>2</v>
      </c>
      <c r="ES15" s="84"/>
      <c r="ET15" s="22">
        <f t="shared" si="255"/>
        <v>0</v>
      </c>
      <c r="EU15" s="22">
        <f t="shared" si="256"/>
        <v>2</v>
      </c>
      <c r="EV15" s="43">
        <f t="shared" si="257"/>
        <v>0</v>
      </c>
      <c r="EW15" s="43">
        <f t="shared" si="257"/>
        <v>3</v>
      </c>
      <c r="EX15" s="56"/>
      <c r="EY15" s="22" t="str">
        <f t="shared" si="258"/>
        <v>D'HONT Owen</v>
      </c>
      <c r="EZ15" s="83">
        <v>2621</v>
      </c>
      <c r="FA15" s="22" t="str">
        <f t="shared" si="259"/>
        <v>B</v>
      </c>
      <c r="FB15" s="22" t="str">
        <f t="shared" si="260"/>
        <v>VAN CAUTER Arno</v>
      </c>
      <c r="FC15" s="83">
        <v>3003</v>
      </c>
      <c r="FD15" s="22" t="str">
        <f t="shared" si="261"/>
        <v>B</v>
      </c>
      <c r="FE15" s="83">
        <v>1</v>
      </c>
      <c r="FF15" s="83">
        <v>1</v>
      </c>
      <c r="FG15" s="84"/>
      <c r="FH15" s="22">
        <f t="shared" si="262"/>
        <v>2</v>
      </c>
      <c r="FI15" s="22">
        <f t="shared" si="263"/>
        <v>0</v>
      </c>
      <c r="FJ15" s="43">
        <f t="shared" si="264"/>
        <v>3</v>
      </c>
      <c r="FK15" s="43">
        <f t="shared" si="264"/>
        <v>0</v>
      </c>
      <c r="FL15" s="56"/>
      <c r="FM15" s="22" t="str">
        <f t="shared" si="265"/>
        <v>HUYSMANS Vince</v>
      </c>
      <c r="FN15" s="83">
        <v>5840</v>
      </c>
      <c r="FO15" s="22" t="str">
        <f t="shared" si="266"/>
        <v>A</v>
      </c>
      <c r="FP15" s="22" t="str">
        <f t="shared" si="267"/>
        <v>COOMAN Rudi</v>
      </c>
      <c r="FQ15" s="83">
        <v>3356</v>
      </c>
      <c r="FR15" s="22" t="str">
        <f t="shared" si="268"/>
        <v>C</v>
      </c>
      <c r="FS15" s="83">
        <v>1</v>
      </c>
      <c r="FT15" s="83">
        <v>1</v>
      </c>
      <c r="FU15" s="84"/>
      <c r="FV15" s="22">
        <f t="shared" si="269"/>
        <v>2</v>
      </c>
      <c r="FW15" s="22">
        <f t="shared" si="270"/>
        <v>0</v>
      </c>
      <c r="FX15" s="43">
        <f t="shared" si="271"/>
        <v>3</v>
      </c>
      <c r="FY15" s="43">
        <f t="shared" si="271"/>
        <v>0</v>
      </c>
      <c r="FZ15" s="66"/>
      <c r="GA15" s="22" t="str">
        <f t="shared" si="272"/>
        <v>VAN ASBROECK Kenneth</v>
      </c>
      <c r="GB15" s="83">
        <v>5136</v>
      </c>
      <c r="GC15" s="22" t="str">
        <f t="shared" si="273"/>
        <v>A</v>
      </c>
      <c r="GD15" s="22" t="str">
        <f t="shared" si="274"/>
        <v>ELEGHEER Rudi</v>
      </c>
      <c r="GE15" s="83">
        <v>3498</v>
      </c>
      <c r="GF15" s="22" t="str">
        <f t="shared" si="275"/>
        <v>B</v>
      </c>
      <c r="GG15" s="83">
        <v>1</v>
      </c>
      <c r="GH15" s="83">
        <v>2</v>
      </c>
      <c r="GI15" s="84"/>
      <c r="GJ15" s="22">
        <f t="shared" si="276"/>
        <v>1</v>
      </c>
      <c r="GK15" s="22">
        <f t="shared" si="277"/>
        <v>1</v>
      </c>
      <c r="GL15" s="43">
        <f t="shared" si="278"/>
        <v>1</v>
      </c>
      <c r="GM15" s="43">
        <f t="shared" si="278"/>
        <v>1</v>
      </c>
      <c r="GN15" s="56"/>
      <c r="GO15" s="22" t="str">
        <f t="shared" si="279"/>
        <v>PEELEMAN Benny</v>
      </c>
      <c r="GP15" s="83">
        <v>3257</v>
      </c>
      <c r="GQ15" s="22" t="str">
        <f t="shared" si="280"/>
        <v>B</v>
      </c>
      <c r="GR15" s="22" t="str">
        <f t="shared" si="281"/>
        <v>VAN DER TAELEN Lieven</v>
      </c>
      <c r="GS15" s="83">
        <v>2991</v>
      </c>
      <c r="GT15" s="22" t="str">
        <f t="shared" si="282"/>
        <v>C</v>
      </c>
      <c r="GU15" s="83">
        <v>1</v>
      </c>
      <c r="GV15" s="83">
        <v>1</v>
      </c>
      <c r="GW15" s="84"/>
      <c r="GX15" s="22">
        <f t="shared" si="283"/>
        <v>2</v>
      </c>
      <c r="GY15" s="22">
        <f t="shared" si="284"/>
        <v>0</v>
      </c>
      <c r="GZ15" s="43">
        <f t="shared" si="285"/>
        <v>3</v>
      </c>
      <c r="HA15" s="43">
        <f t="shared" si="285"/>
        <v>0</v>
      </c>
      <c r="HB15" s="56"/>
      <c r="HC15" s="22" t="str">
        <f t="shared" si="286"/>
        <v>DE COCK Sascha</v>
      </c>
      <c r="HD15" s="83">
        <v>7086</v>
      </c>
      <c r="HE15" s="22" t="str">
        <f t="shared" si="287"/>
        <v>A</v>
      </c>
      <c r="HF15" s="22" t="str">
        <f t="shared" si="288"/>
        <v>COOLS Patrick</v>
      </c>
      <c r="HG15" s="83">
        <v>2957</v>
      </c>
      <c r="HH15" s="22" t="str">
        <f t="shared" si="289"/>
        <v>A</v>
      </c>
      <c r="HI15" s="83">
        <v>1</v>
      </c>
      <c r="HJ15" s="83">
        <v>2</v>
      </c>
      <c r="HK15" s="84"/>
      <c r="HL15" s="22">
        <f t="shared" si="290"/>
        <v>1</v>
      </c>
      <c r="HM15" s="22">
        <f t="shared" si="291"/>
        <v>1</v>
      </c>
      <c r="HN15" s="43">
        <f t="shared" si="292"/>
        <v>1</v>
      </c>
      <c r="HO15" s="43">
        <f t="shared" si="292"/>
        <v>1</v>
      </c>
      <c r="HP15" s="66"/>
      <c r="HQ15" s="22" t="str">
        <f t="shared" si="293"/>
        <v>COOLS Patrick</v>
      </c>
      <c r="HR15" s="83">
        <v>2957</v>
      </c>
      <c r="HS15" s="22" t="str">
        <f t="shared" si="294"/>
        <v>A</v>
      </c>
      <c r="HT15" s="22" t="str">
        <f t="shared" si="295"/>
        <v>VAN DER TAELEN Lieven</v>
      </c>
      <c r="HU15" s="83">
        <v>2991</v>
      </c>
      <c r="HV15" s="22" t="str">
        <f t="shared" si="296"/>
        <v>C</v>
      </c>
      <c r="HW15" s="83">
        <v>2</v>
      </c>
      <c r="HX15" s="83">
        <v>1</v>
      </c>
      <c r="HY15" s="84"/>
      <c r="HZ15" s="22">
        <f t="shared" si="297"/>
        <v>1</v>
      </c>
      <c r="IA15" s="22">
        <f t="shared" si="298"/>
        <v>1</v>
      </c>
      <c r="IB15" s="43">
        <f t="shared" si="299"/>
        <v>1</v>
      </c>
      <c r="IC15" s="43">
        <f t="shared" si="299"/>
        <v>1</v>
      </c>
      <c r="ID15" s="56"/>
      <c r="IE15" s="22" t="str">
        <f t="shared" si="300"/>
        <v>THYS Andy</v>
      </c>
      <c r="IF15" s="83">
        <v>3034</v>
      </c>
      <c r="IG15" s="22" t="str">
        <f t="shared" si="301"/>
        <v>A</v>
      </c>
      <c r="IH15" s="22" t="str">
        <f t="shared" si="302"/>
        <v>COOLS Patrick</v>
      </c>
      <c r="II15" s="83">
        <v>2957</v>
      </c>
      <c r="IJ15" s="22" t="str">
        <f t="shared" si="303"/>
        <v>A</v>
      </c>
      <c r="IK15" s="83">
        <v>1</v>
      </c>
      <c r="IL15" s="83">
        <v>2</v>
      </c>
      <c r="IM15" s="65"/>
      <c r="IN15" s="22">
        <f t="shared" si="304"/>
        <v>1</v>
      </c>
      <c r="IO15" s="22">
        <f t="shared" si="305"/>
        <v>1</v>
      </c>
      <c r="IP15" s="43">
        <f t="shared" si="306"/>
        <v>1</v>
      </c>
      <c r="IQ15" s="43">
        <f t="shared" si="306"/>
        <v>1</v>
      </c>
      <c r="IR15" s="56"/>
      <c r="IS15" s="22" t="str">
        <f t="shared" si="307"/>
        <v>VAN ASBROECK Franky</v>
      </c>
      <c r="IT15" s="83">
        <v>7142</v>
      </c>
      <c r="IU15" s="22" t="str">
        <f t="shared" si="308"/>
        <v>A</v>
      </c>
      <c r="IV15" s="22" t="str">
        <f t="shared" si="309"/>
        <v>WILLEMS Frank</v>
      </c>
      <c r="IW15" s="83">
        <v>2902</v>
      </c>
      <c r="IX15" s="22" t="str">
        <f t="shared" si="310"/>
        <v>B</v>
      </c>
      <c r="IY15" s="83">
        <v>2</v>
      </c>
      <c r="IZ15" s="83">
        <v>1</v>
      </c>
      <c r="JA15" s="84"/>
      <c r="JB15" s="22">
        <f t="shared" si="311"/>
        <v>1</v>
      </c>
      <c r="JC15" s="22">
        <f t="shared" si="312"/>
        <v>1</v>
      </c>
      <c r="JD15" s="43">
        <f t="shared" si="313"/>
        <v>1</v>
      </c>
      <c r="JE15" s="43">
        <f t="shared" si="313"/>
        <v>1</v>
      </c>
      <c r="JF15" s="66"/>
      <c r="JG15" s="22" t="str">
        <f t="shared" si="314"/>
        <v>D'HONT Owen</v>
      </c>
      <c r="JH15" s="83">
        <v>2621</v>
      </c>
      <c r="JI15" s="22" t="str">
        <f t="shared" si="315"/>
        <v>B</v>
      </c>
      <c r="JJ15" s="22" t="str">
        <f t="shared" si="316"/>
        <v>DE HERTOCH Johan</v>
      </c>
      <c r="JK15" s="83">
        <v>3621</v>
      </c>
      <c r="JL15" s="22" t="str">
        <f t="shared" si="317"/>
        <v>B</v>
      </c>
      <c r="JM15" s="83">
        <v>1</v>
      </c>
      <c r="JN15" s="83">
        <v>2</v>
      </c>
      <c r="JO15" s="84"/>
      <c r="JP15" s="22">
        <f t="shared" si="318"/>
        <v>1</v>
      </c>
      <c r="JQ15" s="22">
        <f t="shared" si="319"/>
        <v>1</v>
      </c>
      <c r="JR15" s="43">
        <f t="shared" si="320"/>
        <v>1</v>
      </c>
      <c r="JS15" s="43">
        <f t="shared" si="320"/>
        <v>1</v>
      </c>
      <c r="JT15" s="56"/>
      <c r="JU15" s="22" t="str">
        <f t="shared" si="321"/>
        <v>GYSELINCK Tommy</v>
      </c>
      <c r="JV15" s="83">
        <v>3050</v>
      </c>
      <c r="JW15" s="22" t="str">
        <f t="shared" si="322"/>
        <v>A</v>
      </c>
      <c r="JX15" s="22" t="str">
        <f t="shared" si="323"/>
        <v>HOOF Pascal</v>
      </c>
      <c r="JY15" s="83">
        <v>3042</v>
      </c>
      <c r="JZ15" s="22" t="str">
        <f t="shared" si="324"/>
        <v>B</v>
      </c>
      <c r="KA15" s="83">
        <v>1</v>
      </c>
      <c r="KB15" s="83">
        <v>2</v>
      </c>
      <c r="KC15" s="84"/>
      <c r="KD15" s="22">
        <f t="shared" si="325"/>
        <v>1</v>
      </c>
      <c r="KE15" s="22">
        <f t="shared" si="326"/>
        <v>1</v>
      </c>
      <c r="KF15" s="43">
        <f t="shared" si="327"/>
        <v>1</v>
      </c>
      <c r="KG15" s="43">
        <f t="shared" si="327"/>
        <v>1</v>
      </c>
      <c r="KH15" s="56"/>
      <c r="KI15" s="22" t="str">
        <f t="shared" si="328"/>
        <v>D'HONT Owen</v>
      </c>
      <c r="KJ15" s="83">
        <v>2621</v>
      </c>
      <c r="KK15" s="22" t="str">
        <f t="shared" si="329"/>
        <v>B</v>
      </c>
      <c r="KL15" s="22" t="str">
        <f t="shared" si="330"/>
        <v>AVERHALS Patrick</v>
      </c>
      <c r="KM15" s="83">
        <v>4986</v>
      </c>
      <c r="KN15" s="22" t="str">
        <f t="shared" si="331"/>
        <v>B</v>
      </c>
      <c r="KO15" s="83">
        <v>1</v>
      </c>
      <c r="KP15" s="83">
        <v>1</v>
      </c>
      <c r="KQ15" s="84"/>
      <c r="KR15" s="22">
        <f t="shared" si="332"/>
        <v>2</v>
      </c>
      <c r="KS15" s="22">
        <f t="shared" si="333"/>
        <v>0</v>
      </c>
      <c r="KT15" s="43">
        <f t="shared" si="334"/>
        <v>3</v>
      </c>
      <c r="KU15" s="43">
        <f t="shared" si="334"/>
        <v>0</v>
      </c>
      <c r="KV15" s="66"/>
      <c r="KW15" s="22" t="str">
        <f t="shared" si="335"/>
        <v>VRANKEN Eddie</v>
      </c>
      <c r="KX15" s="83">
        <v>3802</v>
      </c>
      <c r="KY15" s="22" t="str">
        <f t="shared" si="336"/>
        <v>B</v>
      </c>
      <c r="KZ15" s="22" t="str">
        <f t="shared" si="337"/>
        <v>VAN ASBROECK Kenneth</v>
      </c>
      <c r="LA15" s="83">
        <v>5136</v>
      </c>
      <c r="LB15" s="22" t="str">
        <f t="shared" si="338"/>
        <v>A</v>
      </c>
      <c r="LC15" s="83">
        <v>2</v>
      </c>
      <c r="LD15" s="83">
        <v>2</v>
      </c>
      <c r="LE15" s="84"/>
      <c r="LF15" s="22">
        <f t="shared" si="339"/>
        <v>0</v>
      </c>
      <c r="LG15" s="22">
        <f t="shared" si="340"/>
        <v>2</v>
      </c>
      <c r="LH15" s="43">
        <f t="shared" si="341"/>
        <v>0</v>
      </c>
      <c r="LI15" s="43">
        <f t="shared" si="341"/>
        <v>3</v>
      </c>
      <c r="LJ15" s="56"/>
      <c r="LK15" s="22" t="str">
        <f t="shared" si="342"/>
        <v>CLAES Stefaan</v>
      </c>
      <c r="LL15" s="83">
        <v>3244</v>
      </c>
      <c r="LM15" s="22" t="str">
        <f t="shared" si="343"/>
        <v>A</v>
      </c>
      <c r="LN15" s="22" t="str">
        <f t="shared" si="344"/>
        <v>VERCAUTEREN Debby</v>
      </c>
      <c r="LO15" s="83">
        <v>3370</v>
      </c>
      <c r="LP15" s="22" t="str">
        <f t="shared" si="345"/>
        <v>B</v>
      </c>
      <c r="LQ15" s="83">
        <v>1</v>
      </c>
      <c r="LR15" s="83">
        <v>1</v>
      </c>
      <c r="LS15" s="84"/>
      <c r="LT15" s="22">
        <f t="shared" si="346"/>
        <v>2</v>
      </c>
      <c r="LU15" s="22">
        <f t="shared" si="347"/>
        <v>0</v>
      </c>
      <c r="LV15" s="43">
        <f t="shared" si="348"/>
        <v>3</v>
      </c>
      <c r="LW15" s="43">
        <f t="shared" si="348"/>
        <v>0</v>
      </c>
      <c r="LY15" s="22" t="str">
        <f t="shared" si="349"/>
        <v>DE COCK Sascha</v>
      </c>
      <c r="LZ15" s="83">
        <v>7086</v>
      </c>
      <c r="MA15" s="22" t="str">
        <f t="shared" si="350"/>
        <v>A</v>
      </c>
      <c r="MB15" s="22" t="str">
        <f t="shared" si="351"/>
        <v>D'HONT Owen</v>
      </c>
      <c r="MC15" s="83">
        <v>2621</v>
      </c>
      <c r="MD15" s="22" t="str">
        <f t="shared" si="352"/>
        <v>B</v>
      </c>
      <c r="ME15" s="83">
        <v>1</v>
      </c>
      <c r="MF15" s="83">
        <v>2</v>
      </c>
      <c r="MG15" s="84"/>
      <c r="MH15" s="22">
        <f t="shared" si="353"/>
        <v>1</v>
      </c>
      <c r="MI15" s="22">
        <f t="shared" si="354"/>
        <v>1</v>
      </c>
      <c r="MJ15" s="43">
        <f t="shared" si="355"/>
        <v>1</v>
      </c>
      <c r="MK15" s="43">
        <f t="shared" si="355"/>
        <v>1</v>
      </c>
      <c r="ML15" s="56"/>
      <c r="MM15" s="22" t="str">
        <f t="shared" si="356"/>
        <v>COOMAN Rudi</v>
      </c>
      <c r="MN15" s="83">
        <v>3356</v>
      </c>
      <c r="MO15" s="22" t="str">
        <f t="shared" si="357"/>
        <v>C</v>
      </c>
      <c r="MP15" s="22" t="str">
        <f t="shared" si="358"/>
        <v>VERDONCK Glen</v>
      </c>
      <c r="MQ15" s="83">
        <v>2301</v>
      </c>
      <c r="MR15" s="22" t="str">
        <f t="shared" si="359"/>
        <v>B</v>
      </c>
      <c r="MS15" s="83">
        <v>1</v>
      </c>
      <c r="MT15" s="83">
        <v>1</v>
      </c>
      <c r="MU15" s="84"/>
      <c r="MV15" s="22">
        <f t="shared" si="360"/>
        <v>2</v>
      </c>
      <c r="MW15" s="22">
        <f t="shared" si="361"/>
        <v>0</v>
      </c>
      <c r="MX15" s="43">
        <f t="shared" si="362"/>
        <v>3</v>
      </c>
      <c r="MY15" s="43">
        <f t="shared" si="362"/>
        <v>0</v>
      </c>
    </row>
    <row r="16" spans="1:363" ht="16.5" x14ac:dyDescent="0.3">
      <c r="A16" s="22" t="str">
        <f t="shared" si="182"/>
        <v>MARIMAN Paul</v>
      </c>
      <c r="B16" s="83">
        <v>5295</v>
      </c>
      <c r="C16" s="22" t="str">
        <f t="shared" si="183"/>
        <v>C</v>
      </c>
      <c r="D16" s="22" t="str">
        <f t="shared" si="184"/>
        <v>ANNOT Eric</v>
      </c>
      <c r="E16" s="83">
        <v>2970</v>
      </c>
      <c r="F16" s="22" t="str">
        <f t="shared" si="185"/>
        <v>A</v>
      </c>
      <c r="G16" s="83">
        <v>2</v>
      </c>
      <c r="H16" s="83">
        <v>2</v>
      </c>
      <c r="I16" s="84"/>
      <c r="J16" s="22">
        <f t="shared" si="186"/>
        <v>0</v>
      </c>
      <c r="K16" s="22">
        <f t="shared" si="187"/>
        <v>2</v>
      </c>
      <c r="L16" s="43">
        <f t="shared" si="188"/>
        <v>0</v>
      </c>
      <c r="M16" s="43">
        <f t="shared" si="188"/>
        <v>3</v>
      </c>
      <c r="N16" s="66"/>
      <c r="O16" s="22" t="str">
        <f t="shared" si="189"/>
        <v>DE HERTOCH Johan</v>
      </c>
      <c r="P16" s="83">
        <v>3621</v>
      </c>
      <c r="Q16" s="22" t="str">
        <f t="shared" si="190"/>
        <v>B</v>
      </c>
      <c r="R16" s="22" t="str">
        <f t="shared" si="191"/>
        <v>PEELEMAN Chris</v>
      </c>
      <c r="S16" s="83">
        <v>3220</v>
      </c>
      <c r="T16" s="22" t="str">
        <f t="shared" si="192"/>
        <v>A</v>
      </c>
      <c r="U16" s="83">
        <v>2</v>
      </c>
      <c r="V16" s="83">
        <v>2</v>
      </c>
      <c r="W16" s="84"/>
      <c r="X16" s="22">
        <f t="shared" si="193"/>
        <v>0</v>
      </c>
      <c r="Y16" s="22">
        <f t="shared" si="194"/>
        <v>2</v>
      </c>
      <c r="Z16" s="43">
        <f t="shared" si="195"/>
        <v>0</v>
      </c>
      <c r="AA16" s="43">
        <f t="shared" si="195"/>
        <v>3</v>
      </c>
      <c r="AB16" s="56"/>
      <c r="AC16" s="22" t="str">
        <f t="shared" si="196"/>
        <v>COOLS Robert</v>
      </c>
      <c r="AD16" s="83">
        <v>3208</v>
      </c>
      <c r="AE16" s="22" t="str">
        <f t="shared" si="197"/>
        <v>A</v>
      </c>
      <c r="AF16" s="22" t="str">
        <f t="shared" si="198"/>
        <v>VAN DEN BOSSCHE James</v>
      </c>
      <c r="AG16" s="83">
        <v>2895</v>
      </c>
      <c r="AH16" s="22" t="str">
        <f t="shared" si="199"/>
        <v>B</v>
      </c>
      <c r="AI16" s="83">
        <v>1</v>
      </c>
      <c r="AJ16" s="83">
        <v>1</v>
      </c>
      <c r="AK16" s="84"/>
      <c r="AL16" s="22">
        <f t="shared" si="200"/>
        <v>2</v>
      </c>
      <c r="AM16" s="22">
        <f t="shared" si="201"/>
        <v>0</v>
      </c>
      <c r="AN16" s="43">
        <f t="shared" si="202"/>
        <v>3</v>
      </c>
      <c r="AO16" s="43">
        <f t="shared" si="202"/>
        <v>0</v>
      </c>
      <c r="AP16" s="56"/>
      <c r="AQ16" s="22" t="str">
        <f t="shared" si="203"/>
        <v>VAN DER TAELEN Lieven</v>
      </c>
      <c r="AR16" s="83">
        <v>2991</v>
      </c>
      <c r="AS16" s="22" t="str">
        <f t="shared" si="204"/>
        <v>C</v>
      </c>
      <c r="AT16" s="22" t="str">
        <f t="shared" si="205"/>
        <v>HUYSMANS Vince</v>
      </c>
      <c r="AU16" s="83">
        <v>5840</v>
      </c>
      <c r="AV16" s="22" t="str">
        <f t="shared" si="206"/>
        <v>A</v>
      </c>
      <c r="AW16" s="83">
        <v>2</v>
      </c>
      <c r="AX16" s="83">
        <v>2</v>
      </c>
      <c r="AY16" s="84"/>
      <c r="AZ16" s="22">
        <f t="shared" si="207"/>
        <v>0</v>
      </c>
      <c r="BA16" s="22">
        <f t="shared" si="208"/>
        <v>2</v>
      </c>
      <c r="BB16" s="43">
        <f t="shared" si="209"/>
        <v>0</v>
      </c>
      <c r="BC16" s="43">
        <f t="shared" si="209"/>
        <v>3</v>
      </c>
      <c r="BD16" s="66"/>
      <c r="BE16" s="22" t="str">
        <f t="shared" si="210"/>
        <v>VERDONCK Glen</v>
      </c>
      <c r="BF16" s="83">
        <v>2301</v>
      </c>
      <c r="BG16" s="22" t="str">
        <f t="shared" si="211"/>
        <v>B</v>
      </c>
      <c r="BH16" s="22" t="str">
        <f t="shared" si="212"/>
        <v>THYS Andy</v>
      </c>
      <c r="BI16" s="83">
        <v>3034</v>
      </c>
      <c r="BJ16" s="22" t="str">
        <f t="shared" si="213"/>
        <v>A</v>
      </c>
      <c r="BK16" s="83">
        <v>2</v>
      </c>
      <c r="BL16" s="83">
        <v>2</v>
      </c>
      <c r="BM16" s="84"/>
      <c r="BN16" s="22">
        <f t="shared" si="214"/>
        <v>0</v>
      </c>
      <c r="BO16" s="22">
        <f t="shared" si="215"/>
        <v>2</v>
      </c>
      <c r="BP16" s="43">
        <f t="shared" si="216"/>
        <v>0</v>
      </c>
      <c r="BQ16" s="43">
        <f t="shared" si="216"/>
        <v>3</v>
      </c>
      <c r="BR16" s="56"/>
      <c r="BS16" s="22" t="str">
        <f t="shared" si="217"/>
        <v>DE COCK Sascha</v>
      </c>
      <c r="BT16" s="83">
        <v>7086</v>
      </c>
      <c r="BU16" s="22" t="str">
        <f t="shared" si="218"/>
        <v>A</v>
      </c>
      <c r="BV16" s="22" t="str">
        <f t="shared" si="219"/>
        <v>VAN ASBROECK Kenneth</v>
      </c>
      <c r="BW16" s="83">
        <v>5136</v>
      </c>
      <c r="BX16" s="22" t="str">
        <f>IF(BW16,VLOOKUP(BW16,Spelers,3,FALSE),"")</f>
        <v>A</v>
      </c>
      <c r="BY16" s="83">
        <v>2</v>
      </c>
      <c r="BZ16" s="83">
        <v>2</v>
      </c>
      <c r="CA16" s="84"/>
      <c r="CB16" s="22">
        <f t="shared" si="220"/>
        <v>0</v>
      </c>
      <c r="CC16" s="22">
        <f t="shared" si="221"/>
        <v>2</v>
      </c>
      <c r="CD16" s="43">
        <f t="shared" si="222"/>
        <v>0</v>
      </c>
      <c r="CE16" s="43">
        <f t="shared" si="222"/>
        <v>3</v>
      </c>
      <c r="CF16" s="56"/>
      <c r="CG16" s="22" t="str">
        <f t="shared" si="223"/>
        <v>DE HAES Nico</v>
      </c>
      <c r="CH16" s="83">
        <v>2816</v>
      </c>
      <c r="CI16" s="22" t="str">
        <f t="shared" si="224"/>
        <v>B</v>
      </c>
      <c r="CJ16" s="22" t="str">
        <f t="shared" si="225"/>
        <v>D'HONT Owen</v>
      </c>
      <c r="CK16" s="83">
        <v>2621</v>
      </c>
      <c r="CL16" s="22" t="str">
        <f t="shared" si="226"/>
        <v>B</v>
      </c>
      <c r="CM16" s="83">
        <v>2</v>
      </c>
      <c r="CN16" s="83">
        <v>2</v>
      </c>
      <c r="CO16" s="84"/>
      <c r="CP16" s="22">
        <f t="shared" si="227"/>
        <v>0</v>
      </c>
      <c r="CQ16" s="22">
        <f t="shared" si="228"/>
        <v>2</v>
      </c>
      <c r="CR16" s="43">
        <f t="shared" si="229"/>
        <v>0</v>
      </c>
      <c r="CS16" s="43">
        <f t="shared" si="229"/>
        <v>3</v>
      </c>
      <c r="CT16" s="66"/>
      <c r="CU16" s="22" t="str">
        <f t="shared" si="230"/>
        <v>DE MEERSMAN Petrus</v>
      </c>
      <c r="CV16" s="83">
        <v>5946</v>
      </c>
      <c r="CW16" s="22" t="str">
        <f t="shared" si="231"/>
        <v>C</v>
      </c>
      <c r="CX16" s="22" t="str">
        <f t="shared" si="232"/>
        <v>THYS Steve</v>
      </c>
      <c r="CY16" s="83">
        <v>3723</v>
      </c>
      <c r="CZ16" s="22" t="str">
        <f t="shared" si="233"/>
        <v>A</v>
      </c>
      <c r="DA16" s="83">
        <v>2</v>
      </c>
      <c r="DB16" s="83">
        <v>2</v>
      </c>
      <c r="DC16" s="84"/>
      <c r="DD16" s="22">
        <f t="shared" si="234"/>
        <v>0</v>
      </c>
      <c r="DE16" s="22">
        <f t="shared" si="235"/>
        <v>2</v>
      </c>
      <c r="DF16" s="43">
        <f t="shared" si="236"/>
        <v>0</v>
      </c>
      <c r="DG16" s="43">
        <f t="shared" si="236"/>
        <v>3</v>
      </c>
      <c r="DH16" s="56"/>
      <c r="DI16" s="22" t="str">
        <f t="shared" si="237"/>
        <v>COOMAN Rudi</v>
      </c>
      <c r="DJ16" s="83">
        <v>3356</v>
      </c>
      <c r="DK16" s="22" t="str">
        <f t="shared" si="238"/>
        <v>C</v>
      </c>
      <c r="DL16" s="22" t="str">
        <f t="shared" si="239"/>
        <v>D'HONT Owen</v>
      </c>
      <c r="DM16" s="83">
        <v>2621</v>
      </c>
      <c r="DN16" s="22" t="str">
        <f t="shared" si="240"/>
        <v>B</v>
      </c>
      <c r="DO16" s="83">
        <v>2</v>
      </c>
      <c r="DP16" s="83">
        <v>1</v>
      </c>
      <c r="DQ16" s="84"/>
      <c r="DR16" s="22">
        <f t="shared" si="241"/>
        <v>1</v>
      </c>
      <c r="DS16" s="22">
        <f t="shared" si="242"/>
        <v>1</v>
      </c>
      <c r="DT16" s="43">
        <f t="shared" si="243"/>
        <v>1</v>
      </c>
      <c r="DU16" s="43">
        <f t="shared" si="243"/>
        <v>1</v>
      </c>
      <c r="DV16" s="56"/>
      <c r="DW16" s="22" t="str">
        <f t="shared" si="244"/>
        <v>VAN ASBROECK Kenneth</v>
      </c>
      <c r="DX16" s="83">
        <v>5136</v>
      </c>
      <c r="DY16" s="22" t="str">
        <f t="shared" si="245"/>
        <v>A</v>
      </c>
      <c r="DZ16" s="22" t="str">
        <f t="shared" si="246"/>
        <v>VRANKEN Eddie</v>
      </c>
      <c r="EA16" s="83">
        <v>3802</v>
      </c>
      <c r="EB16" s="22" t="str">
        <f t="shared" si="247"/>
        <v>B</v>
      </c>
      <c r="EC16" s="83">
        <v>2</v>
      </c>
      <c r="ED16" s="83">
        <v>1</v>
      </c>
      <c r="EE16" s="84"/>
      <c r="EF16" s="22">
        <f t="shared" si="248"/>
        <v>1</v>
      </c>
      <c r="EG16" s="22">
        <f t="shared" si="249"/>
        <v>1</v>
      </c>
      <c r="EH16" s="43">
        <f t="shared" si="250"/>
        <v>1</v>
      </c>
      <c r="EI16" s="43">
        <f t="shared" si="250"/>
        <v>1</v>
      </c>
      <c r="EJ16" s="66"/>
      <c r="EK16" s="22" t="str">
        <f t="shared" si="251"/>
        <v>STROBBE Kurt</v>
      </c>
      <c r="EL16" s="83">
        <v>3247</v>
      </c>
      <c r="EM16" s="22" t="str">
        <f t="shared" si="252"/>
        <v>A</v>
      </c>
      <c r="EN16" s="22" t="str">
        <f t="shared" si="253"/>
        <v>DE GROOTE Dominique</v>
      </c>
      <c r="EO16" s="83">
        <v>2022</v>
      </c>
      <c r="EP16" s="22" t="str">
        <f t="shared" si="254"/>
        <v>A</v>
      </c>
      <c r="EQ16" s="83">
        <v>2</v>
      </c>
      <c r="ER16" s="83">
        <v>1</v>
      </c>
      <c r="ES16" s="84"/>
      <c r="ET16" s="22">
        <f t="shared" si="255"/>
        <v>1</v>
      </c>
      <c r="EU16" s="22">
        <f t="shared" si="256"/>
        <v>1</v>
      </c>
      <c r="EV16" s="43">
        <f t="shared" si="257"/>
        <v>1</v>
      </c>
      <c r="EW16" s="43">
        <f t="shared" si="257"/>
        <v>1</v>
      </c>
      <c r="EX16" s="56"/>
      <c r="EY16" s="22" t="str">
        <f t="shared" si="258"/>
        <v>VAN WEMMEL Eddy</v>
      </c>
      <c r="EZ16" s="83">
        <v>821</v>
      </c>
      <c r="FA16" s="22" t="str">
        <f t="shared" si="259"/>
        <v>C</v>
      </c>
      <c r="FB16" s="22" t="str">
        <f t="shared" si="260"/>
        <v>VAN DEN EEDE Jurgen</v>
      </c>
      <c r="FC16" s="83">
        <v>2712</v>
      </c>
      <c r="FD16" s="22" t="str">
        <f t="shared" si="261"/>
        <v>A</v>
      </c>
      <c r="FE16" s="83">
        <v>2</v>
      </c>
      <c r="FF16" s="83">
        <v>2</v>
      </c>
      <c r="FG16" s="84"/>
      <c r="FH16" s="22">
        <f t="shared" si="262"/>
        <v>0</v>
      </c>
      <c r="FI16" s="22">
        <f t="shared" si="263"/>
        <v>2</v>
      </c>
      <c r="FJ16" s="43">
        <f t="shared" si="264"/>
        <v>0</v>
      </c>
      <c r="FK16" s="43">
        <f t="shared" si="264"/>
        <v>3</v>
      </c>
      <c r="FL16" s="56"/>
      <c r="FM16" s="22" t="str">
        <f t="shared" si="265"/>
        <v>VAN DEN BOSSCHE Marc</v>
      </c>
      <c r="FN16" s="83">
        <v>2325</v>
      </c>
      <c r="FO16" s="22" t="str">
        <f t="shared" si="266"/>
        <v>A</v>
      </c>
      <c r="FP16" s="22" t="str">
        <f t="shared" si="267"/>
        <v>VERDOODT Jan Pieter</v>
      </c>
      <c r="FQ16" s="83">
        <v>2657</v>
      </c>
      <c r="FR16" s="22" t="str">
        <f t="shared" si="268"/>
        <v>C</v>
      </c>
      <c r="FS16" s="83">
        <v>1</v>
      </c>
      <c r="FT16" s="83">
        <v>1</v>
      </c>
      <c r="FU16" s="84"/>
      <c r="FV16" s="22">
        <f t="shared" si="269"/>
        <v>2</v>
      </c>
      <c r="FW16" s="22">
        <f t="shared" si="270"/>
        <v>0</v>
      </c>
      <c r="FX16" s="43">
        <f t="shared" si="271"/>
        <v>3</v>
      </c>
      <c r="FY16" s="43">
        <f t="shared" si="271"/>
        <v>0</v>
      </c>
      <c r="FZ16" s="66"/>
      <c r="GA16" s="22" t="str">
        <f t="shared" si="272"/>
        <v>ANNOT Eric</v>
      </c>
      <c r="GB16" s="83">
        <v>2970</v>
      </c>
      <c r="GC16" s="22" t="str">
        <f t="shared" si="273"/>
        <v>A</v>
      </c>
      <c r="GD16" s="22" t="str">
        <f t="shared" si="274"/>
        <v>VAN PUYVELDE Alex</v>
      </c>
      <c r="GE16" s="83">
        <v>9700</v>
      </c>
      <c r="GF16" s="22" t="str">
        <f t="shared" si="275"/>
        <v>B</v>
      </c>
      <c r="GG16" s="83">
        <v>2</v>
      </c>
      <c r="GH16" s="83">
        <v>1</v>
      </c>
      <c r="GI16" s="84"/>
      <c r="GJ16" s="22">
        <f t="shared" si="276"/>
        <v>1</v>
      </c>
      <c r="GK16" s="22">
        <f t="shared" si="277"/>
        <v>1</v>
      </c>
      <c r="GL16" s="43">
        <f t="shared" si="278"/>
        <v>1</v>
      </c>
      <c r="GM16" s="43">
        <f t="shared" si="278"/>
        <v>1</v>
      </c>
      <c r="GN16" s="56"/>
      <c r="GO16" s="22" t="str">
        <f t="shared" si="279"/>
        <v>PEELEMAN Chris</v>
      </c>
      <c r="GP16" s="83">
        <v>3220</v>
      </c>
      <c r="GQ16" s="22" t="str">
        <f t="shared" si="280"/>
        <v>A</v>
      </c>
      <c r="GR16" s="22" t="str">
        <f t="shared" si="281"/>
        <v>VAN DEN ENDE Benjamin</v>
      </c>
      <c r="GS16" s="83">
        <v>7194</v>
      </c>
      <c r="GT16" s="22" t="str">
        <f t="shared" si="282"/>
        <v>B</v>
      </c>
      <c r="GU16" s="83">
        <v>1</v>
      </c>
      <c r="GV16" s="83">
        <v>2</v>
      </c>
      <c r="GW16" s="84"/>
      <c r="GX16" s="22">
        <f t="shared" si="283"/>
        <v>1</v>
      </c>
      <c r="GY16" s="22">
        <f t="shared" si="284"/>
        <v>1</v>
      </c>
      <c r="GZ16" s="43">
        <f t="shared" si="285"/>
        <v>1</v>
      </c>
      <c r="HA16" s="43">
        <f t="shared" si="285"/>
        <v>1</v>
      </c>
      <c r="HB16" s="56"/>
      <c r="HC16" s="22" t="str">
        <f t="shared" si="286"/>
        <v>HERMANS Tom</v>
      </c>
      <c r="HD16" s="83">
        <v>7091</v>
      </c>
      <c r="HE16" s="22" t="str">
        <f t="shared" si="287"/>
        <v>C</v>
      </c>
      <c r="HF16" s="22" t="str">
        <f t="shared" si="288"/>
        <v>VAN DEN BOSSCHE Marc</v>
      </c>
      <c r="HG16" s="83">
        <v>2325</v>
      </c>
      <c r="HH16" s="22" t="str">
        <f t="shared" si="289"/>
        <v>A</v>
      </c>
      <c r="HI16" s="83">
        <v>1</v>
      </c>
      <c r="HJ16" s="83">
        <v>1</v>
      </c>
      <c r="HK16" s="84"/>
      <c r="HL16" s="22">
        <f t="shared" si="290"/>
        <v>2</v>
      </c>
      <c r="HM16" s="22">
        <f t="shared" si="291"/>
        <v>0</v>
      </c>
      <c r="HN16" s="43">
        <f t="shared" si="292"/>
        <v>3</v>
      </c>
      <c r="HO16" s="43">
        <f t="shared" si="292"/>
        <v>0</v>
      </c>
      <c r="HP16" s="66"/>
      <c r="HQ16" s="22" t="str">
        <f t="shared" si="293"/>
        <v>VERDONCK Glen</v>
      </c>
      <c r="HR16" s="83">
        <v>2301</v>
      </c>
      <c r="HS16" s="22" t="str">
        <f t="shared" si="294"/>
        <v>B</v>
      </c>
      <c r="HT16" s="22" t="str">
        <f t="shared" si="295"/>
        <v>MOONEN Wesley</v>
      </c>
      <c r="HU16" s="83">
        <v>612</v>
      </c>
      <c r="HV16" s="22" t="str">
        <f t="shared" si="296"/>
        <v>B</v>
      </c>
      <c r="HW16" s="83">
        <v>2</v>
      </c>
      <c r="HX16" s="83">
        <v>1</v>
      </c>
      <c r="HY16" s="84"/>
      <c r="HZ16" s="22">
        <f t="shared" si="297"/>
        <v>1</v>
      </c>
      <c r="IA16" s="22">
        <f t="shared" si="298"/>
        <v>1</v>
      </c>
      <c r="IB16" s="43">
        <f t="shared" si="299"/>
        <v>1</v>
      </c>
      <c r="IC16" s="43">
        <f t="shared" si="299"/>
        <v>1</v>
      </c>
      <c r="ID16" s="56"/>
      <c r="IE16" s="22" t="str">
        <f t="shared" si="300"/>
        <v>VAEL Fernand</v>
      </c>
      <c r="IF16" s="83">
        <v>3255</v>
      </c>
      <c r="IG16" s="22" t="str">
        <f t="shared" si="301"/>
        <v>B</v>
      </c>
      <c r="IH16" s="22" t="str">
        <f t="shared" si="302"/>
        <v>VERDONCK Glen</v>
      </c>
      <c r="II16" s="83">
        <v>2301</v>
      </c>
      <c r="IJ16" s="22" t="str">
        <f t="shared" si="303"/>
        <v>B</v>
      </c>
      <c r="IK16" s="83">
        <v>1</v>
      </c>
      <c r="IL16" s="83">
        <v>1</v>
      </c>
      <c r="IM16" s="65"/>
      <c r="IN16" s="22">
        <f t="shared" si="304"/>
        <v>2</v>
      </c>
      <c r="IO16" s="22">
        <f t="shared" si="305"/>
        <v>0</v>
      </c>
      <c r="IP16" s="43">
        <f t="shared" si="306"/>
        <v>3</v>
      </c>
      <c r="IQ16" s="43">
        <f t="shared" si="306"/>
        <v>0</v>
      </c>
      <c r="IR16" s="56"/>
      <c r="IS16" s="22" t="str">
        <f t="shared" si="307"/>
        <v>VAN DE VELDE Jan</v>
      </c>
      <c r="IT16" s="83">
        <v>3073</v>
      </c>
      <c r="IU16" s="22" t="str">
        <f t="shared" si="308"/>
        <v>B</v>
      </c>
      <c r="IV16" s="22" t="str">
        <f t="shared" si="309"/>
        <v>VAN DEN EEDE Eddie</v>
      </c>
      <c r="IW16" s="83">
        <v>5017</v>
      </c>
      <c r="IX16" s="22" t="str">
        <f t="shared" si="310"/>
        <v>B</v>
      </c>
      <c r="IY16" s="83">
        <v>2</v>
      </c>
      <c r="IZ16" s="83">
        <v>1</v>
      </c>
      <c r="JA16" s="84"/>
      <c r="JB16" s="22">
        <f t="shared" si="311"/>
        <v>1</v>
      </c>
      <c r="JC16" s="22">
        <f t="shared" si="312"/>
        <v>1</v>
      </c>
      <c r="JD16" s="43">
        <f t="shared" si="313"/>
        <v>1</v>
      </c>
      <c r="JE16" s="43">
        <f t="shared" si="313"/>
        <v>1</v>
      </c>
      <c r="JF16" s="66"/>
      <c r="JG16" s="22" t="str">
        <f t="shared" si="314"/>
        <v>VAN DEN BROECK Yvan</v>
      </c>
      <c r="JH16" s="83">
        <v>8061</v>
      </c>
      <c r="JI16" s="22" t="str">
        <f t="shared" si="315"/>
        <v>B</v>
      </c>
      <c r="JJ16" s="22" t="str">
        <f t="shared" si="316"/>
        <v>MOONEN Marc</v>
      </c>
      <c r="JK16" s="83">
        <v>2844</v>
      </c>
      <c r="JL16" s="22" t="str">
        <f t="shared" si="317"/>
        <v>B</v>
      </c>
      <c r="JM16" s="83">
        <v>2</v>
      </c>
      <c r="JN16" s="83">
        <v>2</v>
      </c>
      <c r="JO16" s="84"/>
      <c r="JP16" s="22">
        <f t="shared" si="318"/>
        <v>0</v>
      </c>
      <c r="JQ16" s="22">
        <f t="shared" si="319"/>
        <v>2</v>
      </c>
      <c r="JR16" s="43">
        <f t="shared" si="320"/>
        <v>0</v>
      </c>
      <c r="JS16" s="43">
        <f t="shared" si="320"/>
        <v>3</v>
      </c>
      <c r="JT16" s="56"/>
      <c r="JU16" s="22" t="str">
        <f t="shared" si="321"/>
        <v>VAN ROSSUM Patrick</v>
      </c>
      <c r="JV16" s="83">
        <v>3021</v>
      </c>
      <c r="JW16" s="22" t="str">
        <f t="shared" si="322"/>
        <v>A</v>
      </c>
      <c r="JX16" s="22" t="str">
        <f t="shared" si="323"/>
        <v>D'HONT Owen</v>
      </c>
      <c r="JY16" s="83">
        <v>2621</v>
      </c>
      <c r="JZ16" s="22" t="str">
        <f t="shared" si="324"/>
        <v>B</v>
      </c>
      <c r="KA16" s="83">
        <v>2</v>
      </c>
      <c r="KB16" s="83">
        <v>1</v>
      </c>
      <c r="KC16" s="84"/>
      <c r="KD16" s="22">
        <f t="shared" si="325"/>
        <v>1</v>
      </c>
      <c r="KE16" s="22">
        <f t="shared" si="326"/>
        <v>1</v>
      </c>
      <c r="KF16" s="43">
        <f t="shared" si="327"/>
        <v>1</v>
      </c>
      <c r="KG16" s="43">
        <f t="shared" si="327"/>
        <v>1</v>
      </c>
      <c r="KH16" s="56"/>
      <c r="KI16" s="22" t="str">
        <f t="shared" si="328"/>
        <v>HOUTPUT Paul</v>
      </c>
      <c r="KJ16" s="83">
        <v>2711</v>
      </c>
      <c r="KK16" s="22" t="str">
        <f t="shared" si="329"/>
        <v>A</v>
      </c>
      <c r="KL16" s="22" t="str">
        <f t="shared" si="330"/>
        <v>COOMAN Rudi</v>
      </c>
      <c r="KM16" s="83">
        <v>3356</v>
      </c>
      <c r="KN16" s="22" t="str">
        <f t="shared" si="331"/>
        <v>C</v>
      </c>
      <c r="KO16" s="83">
        <v>1</v>
      </c>
      <c r="KP16" s="83">
        <v>1</v>
      </c>
      <c r="KQ16" s="84"/>
      <c r="KR16" s="22">
        <f t="shared" si="332"/>
        <v>2</v>
      </c>
      <c r="KS16" s="22">
        <f t="shared" si="333"/>
        <v>0</v>
      </c>
      <c r="KT16" s="43">
        <f t="shared" si="334"/>
        <v>3</v>
      </c>
      <c r="KU16" s="43">
        <f t="shared" si="334"/>
        <v>0</v>
      </c>
      <c r="KV16" s="66"/>
      <c r="KW16" s="22" t="str">
        <f t="shared" si="335"/>
        <v>PEELEMAN Benny</v>
      </c>
      <c r="KX16" s="83">
        <v>3257</v>
      </c>
      <c r="KY16" s="22" t="str">
        <f t="shared" si="336"/>
        <v>B</v>
      </c>
      <c r="KZ16" s="22" t="str">
        <f t="shared" si="337"/>
        <v>VAN ASBROECK Franky</v>
      </c>
      <c r="LA16" s="83">
        <v>7142</v>
      </c>
      <c r="LB16" s="22" t="str">
        <f t="shared" si="338"/>
        <v>A</v>
      </c>
      <c r="LC16" s="83">
        <v>2</v>
      </c>
      <c r="LD16" s="83">
        <v>2</v>
      </c>
      <c r="LE16" s="84"/>
      <c r="LF16" s="22">
        <f t="shared" si="339"/>
        <v>0</v>
      </c>
      <c r="LG16" s="22">
        <f t="shared" si="340"/>
        <v>2</v>
      </c>
      <c r="LH16" s="43">
        <f t="shared" si="341"/>
        <v>0</v>
      </c>
      <c r="LI16" s="43">
        <f t="shared" si="341"/>
        <v>3</v>
      </c>
      <c r="LJ16" s="56"/>
      <c r="LK16" s="22" t="str">
        <f t="shared" si="342"/>
        <v>POPPE Wim</v>
      </c>
      <c r="LL16" s="83">
        <v>4802</v>
      </c>
      <c r="LM16" s="22" t="str">
        <f t="shared" si="343"/>
        <v>A</v>
      </c>
      <c r="LN16" s="22" t="str">
        <f t="shared" si="344"/>
        <v>VAN DER BORGHT Filip</v>
      </c>
      <c r="LO16" s="83">
        <v>3374</v>
      </c>
      <c r="LP16" s="22" t="str">
        <f t="shared" si="345"/>
        <v>A</v>
      </c>
      <c r="LQ16" s="83">
        <v>2</v>
      </c>
      <c r="LR16" s="83">
        <v>1</v>
      </c>
      <c r="LS16" s="84"/>
      <c r="LT16" s="22">
        <f t="shared" si="346"/>
        <v>1</v>
      </c>
      <c r="LU16" s="22">
        <f t="shared" si="347"/>
        <v>1</v>
      </c>
      <c r="LV16" s="43">
        <f t="shared" si="348"/>
        <v>1</v>
      </c>
      <c r="LW16" s="43">
        <f t="shared" si="348"/>
        <v>1</v>
      </c>
      <c r="LY16" s="22" t="str">
        <f t="shared" si="349"/>
        <v>WILLEMS Frank</v>
      </c>
      <c r="LZ16" s="83">
        <v>2902</v>
      </c>
      <c r="MA16" s="22" t="str">
        <f t="shared" si="350"/>
        <v>B</v>
      </c>
      <c r="MB16" s="22" t="str">
        <f t="shared" si="351"/>
        <v>VAN DEN BROECK Yvan</v>
      </c>
      <c r="MC16" s="83">
        <v>8061</v>
      </c>
      <c r="MD16" s="22" t="str">
        <f t="shared" si="352"/>
        <v>B</v>
      </c>
      <c r="ME16" s="83">
        <v>1</v>
      </c>
      <c r="MF16" s="83">
        <v>1</v>
      </c>
      <c r="MG16" s="84"/>
      <c r="MH16" s="22">
        <f t="shared" si="353"/>
        <v>2</v>
      </c>
      <c r="MI16" s="22">
        <f t="shared" si="354"/>
        <v>0</v>
      </c>
      <c r="MJ16" s="43">
        <f t="shared" si="355"/>
        <v>3</v>
      </c>
      <c r="MK16" s="43">
        <f t="shared" si="355"/>
        <v>0</v>
      </c>
      <c r="ML16" s="56"/>
      <c r="MM16" s="22" t="str">
        <f t="shared" si="356"/>
        <v>VAN DE CRUYS Patrick</v>
      </c>
      <c r="MN16" s="83">
        <v>4331</v>
      </c>
      <c r="MO16" s="22" t="str">
        <f t="shared" si="357"/>
        <v>C</v>
      </c>
      <c r="MP16" s="22" t="str">
        <f t="shared" si="358"/>
        <v>COOLS Patrick</v>
      </c>
      <c r="MQ16" s="83">
        <v>2957</v>
      </c>
      <c r="MR16" s="22" t="str">
        <f t="shared" si="359"/>
        <v>A</v>
      </c>
      <c r="MS16" s="83">
        <v>2</v>
      </c>
      <c r="MT16" s="83">
        <v>2</v>
      </c>
      <c r="MU16" s="84"/>
      <c r="MV16" s="22">
        <f t="shared" si="360"/>
        <v>0</v>
      </c>
      <c r="MW16" s="22">
        <f t="shared" si="361"/>
        <v>2</v>
      </c>
      <c r="MX16" s="43">
        <f t="shared" si="362"/>
        <v>0</v>
      </c>
      <c r="MY16" s="43">
        <f t="shared" si="362"/>
        <v>3</v>
      </c>
    </row>
    <row r="17" spans="1:363" ht="16.5" x14ac:dyDescent="0.3">
      <c r="A17" s="22" t="str">
        <f t="shared" si="182"/>
        <v>GABRIËLS Leo</v>
      </c>
      <c r="B17" s="83">
        <v>7589</v>
      </c>
      <c r="C17" s="22" t="str">
        <f t="shared" si="183"/>
        <v>C</v>
      </c>
      <c r="D17" s="22" t="str">
        <f t="shared" si="184"/>
        <v>VAEL Fernand</v>
      </c>
      <c r="E17" s="83">
        <v>3255</v>
      </c>
      <c r="F17" s="22" t="str">
        <f t="shared" si="185"/>
        <v>B</v>
      </c>
      <c r="G17" s="83">
        <v>2</v>
      </c>
      <c r="H17" s="83">
        <v>2</v>
      </c>
      <c r="I17" s="84"/>
      <c r="J17" s="22">
        <f t="shared" si="186"/>
        <v>0</v>
      </c>
      <c r="K17" s="22">
        <f t="shared" si="187"/>
        <v>2</v>
      </c>
      <c r="L17" s="43">
        <f t="shared" si="188"/>
        <v>0</v>
      </c>
      <c r="M17" s="43">
        <f t="shared" si="188"/>
        <v>3</v>
      </c>
      <c r="N17" s="66"/>
      <c r="O17" s="22" t="str">
        <f t="shared" si="189"/>
        <v>DE HAES Nico</v>
      </c>
      <c r="P17" s="83">
        <v>2816</v>
      </c>
      <c r="Q17" s="22" t="str">
        <f t="shared" si="190"/>
        <v>B</v>
      </c>
      <c r="R17" s="22" t="str">
        <f t="shared" si="191"/>
        <v>VRANKEN Eddie</v>
      </c>
      <c r="S17" s="83">
        <v>3802</v>
      </c>
      <c r="T17" s="22" t="str">
        <f t="shared" si="192"/>
        <v>B</v>
      </c>
      <c r="U17" s="83">
        <v>2</v>
      </c>
      <c r="V17" s="83">
        <v>2</v>
      </c>
      <c r="W17" s="84"/>
      <c r="X17" s="22">
        <f t="shared" si="193"/>
        <v>0</v>
      </c>
      <c r="Y17" s="22">
        <f t="shared" si="194"/>
        <v>2</v>
      </c>
      <c r="Z17" s="43">
        <f t="shared" si="195"/>
        <v>0</v>
      </c>
      <c r="AA17" s="43">
        <f t="shared" si="195"/>
        <v>3</v>
      </c>
      <c r="AB17" s="56"/>
      <c r="AC17" s="22" t="str">
        <f t="shared" si="196"/>
        <v>HUYSMANS Vince</v>
      </c>
      <c r="AD17" s="83">
        <v>5840</v>
      </c>
      <c r="AE17" s="22" t="str">
        <f t="shared" si="197"/>
        <v>A</v>
      </c>
      <c r="AF17" s="22" t="str">
        <f t="shared" si="198"/>
        <v>CORNELIS Rony</v>
      </c>
      <c r="AG17" s="83">
        <v>6952</v>
      </c>
      <c r="AH17" s="22" t="str">
        <f t="shared" si="199"/>
        <v>A</v>
      </c>
      <c r="AI17" s="83">
        <v>1</v>
      </c>
      <c r="AJ17" s="83">
        <v>1</v>
      </c>
      <c r="AK17" s="84" t="s">
        <v>777</v>
      </c>
      <c r="AL17" s="22">
        <f t="shared" si="200"/>
        <v>2</v>
      </c>
      <c r="AM17" s="22">
        <f t="shared" si="201"/>
        <v>0</v>
      </c>
      <c r="AN17" s="43">
        <f t="shared" si="202"/>
        <v>3</v>
      </c>
      <c r="AO17" s="43">
        <f t="shared" si="202"/>
        <v>0</v>
      </c>
      <c r="AP17" s="56"/>
      <c r="AQ17" s="22" t="str">
        <f t="shared" si="203"/>
        <v>DE HERTOCH Johan</v>
      </c>
      <c r="AR17" s="83">
        <v>3621</v>
      </c>
      <c r="AS17" s="22" t="str">
        <f t="shared" si="204"/>
        <v>B</v>
      </c>
      <c r="AT17" s="22" t="str">
        <f t="shared" si="205"/>
        <v>VERDONCK Glen</v>
      </c>
      <c r="AU17" s="83">
        <v>2301</v>
      </c>
      <c r="AV17" s="22" t="str">
        <f t="shared" si="206"/>
        <v>B</v>
      </c>
      <c r="AW17" s="83">
        <v>1</v>
      </c>
      <c r="AX17" s="83">
        <v>1</v>
      </c>
      <c r="AY17" s="84"/>
      <c r="AZ17" s="22">
        <f t="shared" si="207"/>
        <v>2</v>
      </c>
      <c r="BA17" s="22">
        <f t="shared" si="208"/>
        <v>0</v>
      </c>
      <c r="BB17" s="43">
        <f t="shared" si="209"/>
        <v>3</v>
      </c>
      <c r="BC17" s="43">
        <f t="shared" si="209"/>
        <v>0</v>
      </c>
      <c r="BD17" s="66"/>
      <c r="BE17" s="22" t="str">
        <f t="shared" si="210"/>
        <v>POLFLIET Jan</v>
      </c>
      <c r="BF17" s="83">
        <v>3205</v>
      </c>
      <c r="BG17" s="22" t="str">
        <f t="shared" si="211"/>
        <v>A</v>
      </c>
      <c r="BH17" s="22" t="str">
        <f t="shared" si="212"/>
        <v>GYSELINCK Tommy</v>
      </c>
      <c r="BI17" s="83">
        <v>3050</v>
      </c>
      <c r="BJ17" s="22" t="str">
        <f t="shared" si="213"/>
        <v>A</v>
      </c>
      <c r="BK17" s="83">
        <v>2</v>
      </c>
      <c r="BL17" s="83">
        <v>1</v>
      </c>
      <c r="BM17" s="84"/>
      <c r="BN17" s="22">
        <f t="shared" si="214"/>
        <v>1</v>
      </c>
      <c r="BO17" s="22">
        <f t="shared" si="215"/>
        <v>1</v>
      </c>
      <c r="BP17" s="43">
        <f t="shared" si="216"/>
        <v>1</v>
      </c>
      <c r="BQ17" s="43">
        <f t="shared" si="216"/>
        <v>1</v>
      </c>
      <c r="BR17" s="56"/>
      <c r="BS17" s="22" t="str">
        <f t="shared" si="217"/>
        <v>HERMANS Tom</v>
      </c>
      <c r="BT17" s="83">
        <v>7091</v>
      </c>
      <c r="BU17" s="22" t="str">
        <f t="shared" si="218"/>
        <v>C</v>
      </c>
      <c r="BV17" s="22" t="str">
        <f t="shared" si="219"/>
        <v>VAN ASBROECK Franky</v>
      </c>
      <c r="BW17" s="83">
        <v>7142</v>
      </c>
      <c r="BX17" s="22" t="str">
        <f>IF(BW17,VLOOKUP(BW17,Spelers,3,FALSE),"")</f>
        <v>A</v>
      </c>
      <c r="BY17" s="83">
        <v>2</v>
      </c>
      <c r="BZ17" s="83">
        <v>2</v>
      </c>
      <c r="CA17" s="84"/>
      <c r="CB17" s="22">
        <f t="shared" si="220"/>
        <v>0</v>
      </c>
      <c r="CC17" s="22">
        <f t="shared" si="221"/>
        <v>2</v>
      </c>
      <c r="CD17" s="43">
        <f t="shared" si="222"/>
        <v>0</v>
      </c>
      <c r="CE17" s="43">
        <f t="shared" si="222"/>
        <v>3</v>
      </c>
      <c r="CF17" s="56"/>
      <c r="CG17" s="22" t="str">
        <f t="shared" si="223"/>
        <v>MOONEN Marc</v>
      </c>
      <c r="CH17" s="83">
        <v>2844</v>
      </c>
      <c r="CI17" s="22" t="str">
        <f t="shared" si="224"/>
        <v>B</v>
      </c>
      <c r="CJ17" s="22" t="str">
        <f t="shared" si="225"/>
        <v>VAN WEMMEL Eddy</v>
      </c>
      <c r="CK17" s="83">
        <v>821</v>
      </c>
      <c r="CL17" s="22" t="str">
        <f t="shared" si="226"/>
        <v>C</v>
      </c>
      <c r="CM17" s="83">
        <v>2</v>
      </c>
      <c r="CN17" s="83">
        <v>1</v>
      </c>
      <c r="CO17" s="84"/>
      <c r="CP17" s="22">
        <f t="shared" si="227"/>
        <v>1</v>
      </c>
      <c r="CQ17" s="22">
        <f t="shared" si="228"/>
        <v>1</v>
      </c>
      <c r="CR17" s="43">
        <f t="shared" si="229"/>
        <v>1</v>
      </c>
      <c r="CS17" s="43">
        <f t="shared" si="229"/>
        <v>1</v>
      </c>
      <c r="CT17" s="66"/>
      <c r="CU17" s="22" t="str">
        <f t="shared" si="230"/>
        <v>D'HONT Owen</v>
      </c>
      <c r="CV17" s="83">
        <v>2621</v>
      </c>
      <c r="CW17" s="22" t="str">
        <f t="shared" si="231"/>
        <v>B</v>
      </c>
      <c r="CX17" s="22" t="str">
        <f t="shared" si="232"/>
        <v>GYSELINCK Tommy</v>
      </c>
      <c r="CY17" s="83">
        <v>3050</v>
      </c>
      <c r="CZ17" s="22" t="str">
        <f t="shared" si="233"/>
        <v>A</v>
      </c>
      <c r="DA17" s="83">
        <v>1</v>
      </c>
      <c r="DB17" s="83">
        <v>1</v>
      </c>
      <c r="DC17" s="84"/>
      <c r="DD17" s="22">
        <f t="shared" si="234"/>
        <v>2</v>
      </c>
      <c r="DE17" s="22">
        <f t="shared" si="235"/>
        <v>0</v>
      </c>
      <c r="DF17" s="43">
        <f t="shared" si="236"/>
        <v>3</v>
      </c>
      <c r="DG17" s="43">
        <f t="shared" si="236"/>
        <v>0</v>
      </c>
      <c r="DH17" s="56"/>
      <c r="DI17" s="22" t="str">
        <f t="shared" si="237"/>
        <v>VERDOODT Jan Pieter</v>
      </c>
      <c r="DJ17" s="83">
        <v>2657</v>
      </c>
      <c r="DK17" s="22" t="str">
        <f t="shared" si="238"/>
        <v>C</v>
      </c>
      <c r="DL17" s="22" t="str">
        <f t="shared" si="239"/>
        <v>HOOF Pascal</v>
      </c>
      <c r="DM17" s="83">
        <v>3042</v>
      </c>
      <c r="DN17" s="22" t="str">
        <f t="shared" si="240"/>
        <v>B</v>
      </c>
      <c r="DO17" s="83">
        <v>2</v>
      </c>
      <c r="DP17" s="83">
        <v>2</v>
      </c>
      <c r="DQ17" s="84"/>
      <c r="DR17" s="22">
        <f t="shared" si="241"/>
        <v>0</v>
      </c>
      <c r="DS17" s="22">
        <f t="shared" si="242"/>
        <v>2</v>
      </c>
      <c r="DT17" s="43">
        <f t="shared" si="243"/>
        <v>0</v>
      </c>
      <c r="DU17" s="43">
        <f t="shared" si="243"/>
        <v>3</v>
      </c>
      <c r="DV17" s="56"/>
      <c r="DW17" s="22" t="str">
        <f t="shared" si="244"/>
        <v>ANNOT Eric</v>
      </c>
      <c r="DX17" s="83">
        <v>2970</v>
      </c>
      <c r="DY17" s="22" t="str">
        <f t="shared" si="245"/>
        <v>A</v>
      </c>
      <c r="DZ17" s="22" t="str">
        <f t="shared" si="246"/>
        <v>PEELEMAN Chris</v>
      </c>
      <c r="EA17" s="83">
        <v>3220</v>
      </c>
      <c r="EB17" s="22" t="str">
        <f t="shared" si="247"/>
        <v>A</v>
      </c>
      <c r="EC17" s="83">
        <v>1</v>
      </c>
      <c r="ED17" s="83">
        <v>2</v>
      </c>
      <c r="EE17" s="84"/>
      <c r="EF17" s="22">
        <f t="shared" si="248"/>
        <v>1</v>
      </c>
      <c r="EG17" s="22">
        <f t="shared" si="249"/>
        <v>1</v>
      </c>
      <c r="EH17" s="43">
        <f t="shared" si="250"/>
        <v>1</v>
      </c>
      <c r="EI17" s="43">
        <f t="shared" si="250"/>
        <v>1</v>
      </c>
      <c r="EJ17" s="66"/>
      <c r="EK17" s="22" t="str">
        <f t="shared" si="251"/>
        <v>VAN DER BORGHT Filip</v>
      </c>
      <c r="EL17" s="83">
        <v>3374</v>
      </c>
      <c r="EM17" s="22" t="str">
        <f t="shared" si="252"/>
        <v>A</v>
      </c>
      <c r="EN17" s="22" t="str">
        <f t="shared" si="253"/>
        <v>POPPE Wim</v>
      </c>
      <c r="EO17" s="83">
        <v>4802</v>
      </c>
      <c r="EP17" s="22" t="str">
        <f t="shared" si="254"/>
        <v>A</v>
      </c>
      <c r="EQ17" s="83">
        <v>2</v>
      </c>
      <c r="ER17" s="83">
        <v>1</v>
      </c>
      <c r="ES17" s="84"/>
      <c r="ET17" s="22">
        <f t="shared" si="255"/>
        <v>1</v>
      </c>
      <c r="EU17" s="22">
        <f t="shared" si="256"/>
        <v>1</v>
      </c>
      <c r="EV17" s="43">
        <f t="shared" si="257"/>
        <v>1</v>
      </c>
      <c r="EW17" s="43">
        <f t="shared" si="257"/>
        <v>1</v>
      </c>
      <c r="EX17" s="56"/>
      <c r="EY17" s="22" t="str">
        <f t="shared" si="258"/>
        <v>VAN DEN BROECK Yvan</v>
      </c>
      <c r="EZ17" s="83">
        <v>8061</v>
      </c>
      <c r="FA17" s="22" t="str">
        <f t="shared" si="259"/>
        <v>B</v>
      </c>
      <c r="FB17" s="22" t="str">
        <f t="shared" si="260"/>
        <v>DE COCK Sascha</v>
      </c>
      <c r="FC17" s="83">
        <v>7086</v>
      </c>
      <c r="FD17" s="22" t="str">
        <f t="shared" si="261"/>
        <v>A</v>
      </c>
      <c r="FE17" s="83">
        <v>2</v>
      </c>
      <c r="FF17" s="83">
        <v>2</v>
      </c>
      <c r="FG17" s="84"/>
      <c r="FH17" s="22">
        <f t="shared" si="262"/>
        <v>0</v>
      </c>
      <c r="FI17" s="22">
        <f t="shared" si="263"/>
        <v>2</v>
      </c>
      <c r="FJ17" s="43">
        <f t="shared" si="264"/>
        <v>0</v>
      </c>
      <c r="FK17" s="43">
        <f t="shared" si="264"/>
        <v>3</v>
      </c>
      <c r="FL17" s="56"/>
      <c r="FM17" s="22" t="str">
        <f t="shared" si="265"/>
        <v>COOLS Peter</v>
      </c>
      <c r="FN17" s="83">
        <v>3017</v>
      </c>
      <c r="FO17" s="22" t="str">
        <f t="shared" si="266"/>
        <v>A</v>
      </c>
      <c r="FP17" s="22" t="str">
        <f t="shared" si="267"/>
        <v>AVERHALS Patrick</v>
      </c>
      <c r="FQ17" s="83">
        <v>4986</v>
      </c>
      <c r="FR17" s="22" t="str">
        <f t="shared" si="268"/>
        <v>B</v>
      </c>
      <c r="FS17" s="83">
        <v>1</v>
      </c>
      <c r="FT17" s="83">
        <v>1</v>
      </c>
      <c r="FU17" s="84"/>
      <c r="FV17" s="22">
        <f t="shared" si="269"/>
        <v>2</v>
      </c>
      <c r="FW17" s="22">
        <f t="shared" si="270"/>
        <v>0</v>
      </c>
      <c r="FX17" s="43">
        <f t="shared" si="271"/>
        <v>3</v>
      </c>
      <c r="FY17" s="43">
        <f t="shared" si="271"/>
        <v>0</v>
      </c>
      <c r="FZ17" s="66"/>
      <c r="GA17" s="22" t="str">
        <f t="shared" si="272"/>
        <v>VAEL Fernand</v>
      </c>
      <c r="GB17" s="83">
        <v>3255</v>
      </c>
      <c r="GC17" s="22" t="str">
        <f t="shared" si="273"/>
        <v>B</v>
      </c>
      <c r="GD17" s="22" t="str">
        <f t="shared" si="274"/>
        <v>MARIMAN Paul</v>
      </c>
      <c r="GE17" s="83">
        <v>5295</v>
      </c>
      <c r="GF17" s="22" t="str">
        <f t="shared" si="275"/>
        <v>C</v>
      </c>
      <c r="GG17" s="83">
        <v>1</v>
      </c>
      <c r="GH17" s="83">
        <v>1</v>
      </c>
      <c r="GI17" s="84"/>
      <c r="GJ17" s="22">
        <f t="shared" si="276"/>
        <v>2</v>
      </c>
      <c r="GK17" s="22">
        <f t="shared" si="277"/>
        <v>0</v>
      </c>
      <c r="GL17" s="43">
        <f t="shared" si="278"/>
        <v>3</v>
      </c>
      <c r="GM17" s="43">
        <f t="shared" si="278"/>
        <v>0</v>
      </c>
      <c r="GN17" s="56"/>
      <c r="GO17" s="22" t="str">
        <f t="shared" si="279"/>
        <v>PEELEMAN Rony</v>
      </c>
      <c r="GP17" s="83">
        <v>3258</v>
      </c>
      <c r="GQ17" s="22" t="str">
        <f t="shared" si="280"/>
        <v>A</v>
      </c>
      <c r="GR17" s="22" t="str">
        <f t="shared" si="281"/>
        <v>MOONEN Wesley</v>
      </c>
      <c r="GS17" s="83">
        <v>612</v>
      </c>
      <c r="GT17" s="22" t="str">
        <f t="shared" si="282"/>
        <v>B</v>
      </c>
      <c r="GU17" s="83">
        <v>1</v>
      </c>
      <c r="GV17" s="83">
        <v>1</v>
      </c>
      <c r="GW17" s="84"/>
      <c r="GX17" s="22">
        <f t="shared" si="283"/>
        <v>2</v>
      </c>
      <c r="GY17" s="22">
        <f t="shared" si="284"/>
        <v>0</v>
      </c>
      <c r="GZ17" s="43">
        <f t="shared" si="285"/>
        <v>3</v>
      </c>
      <c r="HA17" s="43">
        <f t="shared" si="285"/>
        <v>0</v>
      </c>
      <c r="HB17" s="56"/>
      <c r="HC17" s="22" t="str">
        <f t="shared" si="286"/>
        <v>VAN DEN EEDE Jurgen</v>
      </c>
      <c r="HD17" s="83">
        <v>2712</v>
      </c>
      <c r="HE17" s="22" t="str">
        <f t="shared" si="287"/>
        <v>A</v>
      </c>
      <c r="HF17" s="22" t="str">
        <f t="shared" si="288"/>
        <v>HUYSMANS Vince</v>
      </c>
      <c r="HG17" s="83">
        <v>5840</v>
      </c>
      <c r="HH17" s="22" t="str">
        <f t="shared" si="289"/>
        <v>A</v>
      </c>
      <c r="HI17" s="83">
        <v>2</v>
      </c>
      <c r="HJ17" s="83">
        <v>1</v>
      </c>
      <c r="HK17" s="84"/>
      <c r="HL17" s="22">
        <f t="shared" si="290"/>
        <v>1</v>
      </c>
      <c r="HM17" s="22">
        <f t="shared" si="291"/>
        <v>1</v>
      </c>
      <c r="HN17" s="43">
        <f t="shared" si="292"/>
        <v>1</v>
      </c>
      <c r="HO17" s="43">
        <f t="shared" si="292"/>
        <v>1</v>
      </c>
      <c r="HP17" s="66"/>
      <c r="HQ17" s="22" t="str">
        <f t="shared" si="293"/>
        <v>POLFLIET Jan</v>
      </c>
      <c r="HR17" s="83">
        <v>3205</v>
      </c>
      <c r="HS17" s="22" t="str">
        <f t="shared" si="294"/>
        <v>A</v>
      </c>
      <c r="HT17" s="22" t="str">
        <f t="shared" si="295"/>
        <v>MOONEN Marc</v>
      </c>
      <c r="HU17" s="83">
        <v>2844</v>
      </c>
      <c r="HV17" s="22" t="str">
        <f t="shared" si="296"/>
        <v>B</v>
      </c>
      <c r="HW17" s="83">
        <v>2</v>
      </c>
      <c r="HX17" s="83">
        <v>2</v>
      </c>
      <c r="HY17" s="84"/>
      <c r="HZ17" s="22">
        <f t="shared" si="297"/>
        <v>0</v>
      </c>
      <c r="IA17" s="22">
        <f t="shared" si="298"/>
        <v>2</v>
      </c>
      <c r="IB17" s="43">
        <f t="shared" si="299"/>
        <v>0</v>
      </c>
      <c r="IC17" s="43">
        <f t="shared" si="299"/>
        <v>3</v>
      </c>
      <c r="ID17" s="56"/>
      <c r="IE17" s="22" t="str">
        <f t="shared" si="300"/>
        <v>VAN ROSSUM Patrick</v>
      </c>
      <c r="IF17" s="83">
        <v>3021</v>
      </c>
      <c r="IG17" s="22" t="str">
        <f t="shared" si="301"/>
        <v>A</v>
      </c>
      <c r="IH17" s="22" t="str">
        <f t="shared" si="302"/>
        <v>HUYSMANS Vince</v>
      </c>
      <c r="II17" s="83">
        <v>5840</v>
      </c>
      <c r="IJ17" s="22" t="str">
        <f t="shared" si="303"/>
        <v>A</v>
      </c>
      <c r="IK17" s="83">
        <v>1</v>
      </c>
      <c r="IL17" s="83">
        <v>2</v>
      </c>
      <c r="IM17" s="65"/>
      <c r="IN17" s="22">
        <f t="shared" si="304"/>
        <v>1</v>
      </c>
      <c r="IO17" s="22">
        <f t="shared" si="305"/>
        <v>1</v>
      </c>
      <c r="IP17" s="43">
        <f t="shared" si="306"/>
        <v>1</v>
      </c>
      <c r="IQ17" s="43">
        <f t="shared" si="306"/>
        <v>1</v>
      </c>
      <c r="IR17" s="56"/>
      <c r="IS17" s="22" t="str">
        <f t="shared" si="307"/>
        <v>WILMS Steve</v>
      </c>
      <c r="IT17" s="83">
        <v>2705</v>
      </c>
      <c r="IU17" s="22" t="str">
        <f t="shared" si="308"/>
        <v>A</v>
      </c>
      <c r="IV17" s="22" t="str">
        <f t="shared" si="309"/>
        <v>VAN DEN EEDE Jurgen</v>
      </c>
      <c r="IW17" s="83">
        <v>2712</v>
      </c>
      <c r="IX17" s="22" t="str">
        <f t="shared" si="310"/>
        <v>A</v>
      </c>
      <c r="IY17" s="83">
        <v>2</v>
      </c>
      <c r="IZ17" s="83">
        <v>1</v>
      </c>
      <c r="JA17" s="84"/>
      <c r="JB17" s="22">
        <f t="shared" si="311"/>
        <v>1</v>
      </c>
      <c r="JC17" s="22">
        <f t="shared" si="312"/>
        <v>1</v>
      </c>
      <c r="JD17" s="43">
        <f t="shared" si="313"/>
        <v>1</v>
      </c>
      <c r="JE17" s="43">
        <f t="shared" si="313"/>
        <v>1</v>
      </c>
      <c r="JF17" s="66"/>
      <c r="JG17" s="22" t="str">
        <f t="shared" si="314"/>
        <v>DE MEERSMAN Petrus</v>
      </c>
      <c r="JH17" s="83">
        <v>5946</v>
      </c>
      <c r="JI17" s="22" t="str">
        <f t="shared" si="315"/>
        <v>C</v>
      </c>
      <c r="JJ17" s="22" t="str">
        <f t="shared" si="316"/>
        <v>MOONEN Wesley</v>
      </c>
      <c r="JK17" s="83">
        <v>612</v>
      </c>
      <c r="JL17" s="22" t="str">
        <f t="shared" si="317"/>
        <v>B</v>
      </c>
      <c r="JM17" s="83">
        <v>1</v>
      </c>
      <c r="JN17" s="83">
        <v>1</v>
      </c>
      <c r="JO17" s="84"/>
      <c r="JP17" s="22">
        <f t="shared" si="318"/>
        <v>2</v>
      </c>
      <c r="JQ17" s="22">
        <f t="shared" si="319"/>
        <v>0</v>
      </c>
      <c r="JR17" s="43">
        <f t="shared" si="320"/>
        <v>3</v>
      </c>
      <c r="JS17" s="43">
        <f t="shared" si="320"/>
        <v>0</v>
      </c>
      <c r="JT17" s="56"/>
      <c r="JU17" s="22" t="str">
        <f t="shared" si="321"/>
        <v>THYS Steve</v>
      </c>
      <c r="JV17" s="83">
        <v>3723</v>
      </c>
      <c r="JW17" s="22" t="str">
        <f t="shared" si="322"/>
        <v>A</v>
      </c>
      <c r="JX17" s="22" t="str">
        <f t="shared" si="323"/>
        <v>DE MAN Henri</v>
      </c>
      <c r="JY17" s="83">
        <v>5042</v>
      </c>
      <c r="JZ17" s="22" t="str">
        <f t="shared" si="324"/>
        <v>B</v>
      </c>
      <c r="KA17" s="83">
        <v>1</v>
      </c>
      <c r="KB17" s="83">
        <v>1</v>
      </c>
      <c r="KC17" s="84"/>
      <c r="KD17" s="22">
        <f t="shared" si="325"/>
        <v>2</v>
      </c>
      <c r="KE17" s="22">
        <f t="shared" si="326"/>
        <v>0</v>
      </c>
      <c r="KF17" s="43">
        <f t="shared" si="327"/>
        <v>3</v>
      </c>
      <c r="KG17" s="43">
        <f t="shared" si="327"/>
        <v>0</v>
      </c>
      <c r="KH17" s="56"/>
      <c r="KI17" s="22" t="str">
        <f t="shared" si="328"/>
        <v>VAN DEN BROECK Yvan</v>
      </c>
      <c r="KJ17" s="83">
        <v>8061</v>
      </c>
      <c r="KK17" s="22" t="str">
        <f t="shared" si="329"/>
        <v>B</v>
      </c>
      <c r="KL17" s="22" t="str">
        <f t="shared" si="330"/>
        <v>VAN DE CRUYS Patrick</v>
      </c>
      <c r="KM17" s="83">
        <v>4331</v>
      </c>
      <c r="KN17" s="22" t="str">
        <f t="shared" si="331"/>
        <v>C</v>
      </c>
      <c r="KO17" s="83">
        <v>2</v>
      </c>
      <c r="KP17" s="83">
        <v>1</v>
      </c>
      <c r="KQ17" s="84"/>
      <c r="KR17" s="22">
        <f t="shared" si="332"/>
        <v>1</v>
      </c>
      <c r="KS17" s="22">
        <f t="shared" si="333"/>
        <v>1</v>
      </c>
      <c r="KT17" s="43">
        <f t="shared" si="334"/>
        <v>1</v>
      </c>
      <c r="KU17" s="43">
        <f t="shared" si="334"/>
        <v>1</v>
      </c>
      <c r="KV17" s="66"/>
      <c r="KW17" s="22" t="str">
        <f t="shared" si="335"/>
        <v>PEELEMAN Rony</v>
      </c>
      <c r="KX17" s="83">
        <v>3258</v>
      </c>
      <c r="KY17" s="22" t="str">
        <f t="shared" si="336"/>
        <v>A</v>
      </c>
      <c r="KZ17" s="22" t="str">
        <f t="shared" si="337"/>
        <v>ANNOT Eric</v>
      </c>
      <c r="LA17" s="83">
        <v>2970</v>
      </c>
      <c r="LB17" s="22" t="str">
        <f t="shared" si="338"/>
        <v>A</v>
      </c>
      <c r="LC17" s="83">
        <v>2</v>
      </c>
      <c r="LD17" s="83">
        <v>2</v>
      </c>
      <c r="LE17" s="84"/>
      <c r="LF17" s="22">
        <f t="shared" si="339"/>
        <v>0</v>
      </c>
      <c r="LG17" s="22">
        <f t="shared" si="340"/>
        <v>2</v>
      </c>
      <c r="LH17" s="43">
        <f t="shared" si="341"/>
        <v>0</v>
      </c>
      <c r="LI17" s="43">
        <f t="shared" si="341"/>
        <v>3</v>
      </c>
      <c r="LJ17" s="56"/>
      <c r="LK17" s="22" t="str">
        <f t="shared" si="342"/>
        <v>DE GROOTE Dominique</v>
      </c>
      <c r="LL17" s="83">
        <v>2022</v>
      </c>
      <c r="LM17" s="22" t="str">
        <f t="shared" si="343"/>
        <v>A</v>
      </c>
      <c r="LN17" s="22" t="str">
        <f t="shared" si="344"/>
        <v>DE CLERCQ Mario</v>
      </c>
      <c r="LO17" s="83">
        <v>2613</v>
      </c>
      <c r="LP17" s="22" t="str">
        <f t="shared" si="345"/>
        <v>A</v>
      </c>
      <c r="LQ17" s="83">
        <v>2</v>
      </c>
      <c r="LR17" s="83">
        <v>1</v>
      </c>
      <c r="LS17" s="84"/>
      <c r="LT17" s="22">
        <f t="shared" si="346"/>
        <v>1</v>
      </c>
      <c r="LU17" s="22">
        <f t="shared" si="347"/>
        <v>1</v>
      </c>
      <c r="LV17" s="43">
        <f t="shared" si="348"/>
        <v>1</v>
      </c>
      <c r="LW17" s="43">
        <f t="shared" si="348"/>
        <v>1</v>
      </c>
      <c r="LY17" s="22" t="str">
        <f t="shared" si="349"/>
        <v>VAN DEN EEDE Jurgen</v>
      </c>
      <c r="LZ17" s="83">
        <v>2712</v>
      </c>
      <c r="MA17" s="22" t="str">
        <f t="shared" si="350"/>
        <v>A</v>
      </c>
      <c r="MB17" s="22" t="str">
        <f t="shared" si="351"/>
        <v>DE MEERSMAN Petrus</v>
      </c>
      <c r="MC17" s="83">
        <v>5946</v>
      </c>
      <c r="MD17" s="22" t="str">
        <f t="shared" si="352"/>
        <v>C</v>
      </c>
      <c r="ME17" s="83">
        <v>1</v>
      </c>
      <c r="MF17" s="83">
        <v>1</v>
      </c>
      <c r="MG17" s="84"/>
      <c r="MH17" s="22">
        <f t="shared" si="353"/>
        <v>2</v>
      </c>
      <c r="MI17" s="22">
        <f t="shared" si="354"/>
        <v>0</v>
      </c>
      <c r="MJ17" s="43">
        <f t="shared" si="355"/>
        <v>3</v>
      </c>
      <c r="MK17" s="43">
        <f t="shared" si="355"/>
        <v>0</v>
      </c>
      <c r="ML17" s="56"/>
      <c r="MM17" s="22" t="str">
        <f t="shared" si="356"/>
        <v>VAN CAMPENHOUT Jean-Pierre</v>
      </c>
      <c r="MN17" s="83">
        <v>7886</v>
      </c>
      <c r="MO17" s="22" t="str">
        <f t="shared" si="357"/>
        <v>A</v>
      </c>
      <c r="MP17" s="22" t="str">
        <f t="shared" si="358"/>
        <v>VAN DEN BOSSCHE Marc</v>
      </c>
      <c r="MQ17" s="83">
        <v>2325</v>
      </c>
      <c r="MR17" s="22" t="str">
        <f t="shared" si="359"/>
        <v>A</v>
      </c>
      <c r="MS17" s="83">
        <v>1</v>
      </c>
      <c r="MT17" s="83">
        <v>1</v>
      </c>
      <c r="MU17" s="84"/>
      <c r="MV17" s="22">
        <f t="shared" si="360"/>
        <v>2</v>
      </c>
      <c r="MW17" s="22">
        <f t="shared" si="361"/>
        <v>0</v>
      </c>
      <c r="MX17" s="43">
        <f t="shared" si="362"/>
        <v>3</v>
      </c>
      <c r="MY17" s="43">
        <f t="shared" si="362"/>
        <v>0</v>
      </c>
    </row>
    <row r="18" spans="1:363" ht="16.5" x14ac:dyDescent="0.3">
      <c r="A18" s="22" t="str">
        <f t="shared" si="182"/>
        <v>VAN PUYVELDE Alex</v>
      </c>
      <c r="B18" s="83">
        <v>9700</v>
      </c>
      <c r="C18" s="22" t="str">
        <f t="shared" si="183"/>
        <v>B</v>
      </c>
      <c r="D18" s="22" t="str">
        <f t="shared" si="184"/>
        <v>VAN DE VELDE Jan</v>
      </c>
      <c r="E18" s="83">
        <v>3073</v>
      </c>
      <c r="F18" s="22" t="str">
        <f t="shared" si="185"/>
        <v>B</v>
      </c>
      <c r="G18" s="83">
        <v>1</v>
      </c>
      <c r="H18" s="83">
        <v>2</v>
      </c>
      <c r="I18" s="84"/>
      <c r="J18" s="22">
        <f t="shared" si="186"/>
        <v>1</v>
      </c>
      <c r="K18" s="22">
        <f t="shared" si="187"/>
        <v>1</v>
      </c>
      <c r="L18" s="43">
        <f t="shared" si="188"/>
        <v>1</v>
      </c>
      <c r="M18" s="43">
        <f t="shared" si="188"/>
        <v>1</v>
      </c>
      <c r="N18" s="66"/>
      <c r="O18" s="22" t="str">
        <f t="shared" si="189"/>
        <v>MOONEN Marc</v>
      </c>
      <c r="P18" s="83">
        <v>2844</v>
      </c>
      <c r="Q18" s="22" t="str">
        <f t="shared" si="190"/>
        <v>B</v>
      </c>
      <c r="R18" s="22" t="str">
        <f t="shared" si="191"/>
        <v>VAN SANDE Davy</v>
      </c>
      <c r="S18" s="83">
        <v>5068</v>
      </c>
      <c r="T18" s="22" t="str">
        <f t="shared" si="192"/>
        <v>B</v>
      </c>
      <c r="U18" s="83">
        <v>1</v>
      </c>
      <c r="V18" s="83">
        <v>2</v>
      </c>
      <c r="W18" s="84"/>
      <c r="X18" s="22">
        <f t="shared" si="193"/>
        <v>1</v>
      </c>
      <c r="Y18" s="22">
        <f t="shared" si="194"/>
        <v>1</v>
      </c>
      <c r="Z18" s="43">
        <f t="shared" si="195"/>
        <v>1</v>
      </c>
      <c r="AA18" s="43">
        <f t="shared" si="195"/>
        <v>1</v>
      </c>
      <c r="AB18" s="56"/>
      <c r="AC18" s="22" t="str">
        <f t="shared" si="196"/>
        <v>VERDONCK Glen</v>
      </c>
      <c r="AD18" s="83">
        <v>2301</v>
      </c>
      <c r="AE18" s="22" t="str">
        <f t="shared" si="197"/>
        <v>B</v>
      </c>
      <c r="AF18" s="22" t="str">
        <f t="shared" si="198"/>
        <v>VAN CAUTER Arno</v>
      </c>
      <c r="AG18" s="83">
        <v>3003</v>
      </c>
      <c r="AH18" s="22" t="str">
        <f t="shared" si="199"/>
        <v>B</v>
      </c>
      <c r="AI18" s="83">
        <v>1</v>
      </c>
      <c r="AJ18" s="83">
        <v>1</v>
      </c>
      <c r="AK18" s="84" t="s">
        <v>777</v>
      </c>
      <c r="AL18" s="22">
        <f t="shared" si="200"/>
        <v>2</v>
      </c>
      <c r="AM18" s="22">
        <f t="shared" si="201"/>
        <v>0</v>
      </c>
      <c r="AN18" s="43">
        <f t="shared" si="202"/>
        <v>3</v>
      </c>
      <c r="AO18" s="43">
        <f t="shared" si="202"/>
        <v>0</v>
      </c>
      <c r="AP18" s="56"/>
      <c r="AQ18" s="22" t="str">
        <f t="shared" si="203"/>
        <v>DE HAES Nico</v>
      </c>
      <c r="AR18" s="83">
        <v>2816</v>
      </c>
      <c r="AS18" s="22" t="str">
        <f t="shared" si="204"/>
        <v>B</v>
      </c>
      <c r="AT18" s="22" t="str">
        <f t="shared" si="205"/>
        <v>POLFLIET Jan</v>
      </c>
      <c r="AU18" s="83">
        <v>3205</v>
      </c>
      <c r="AV18" s="22" t="str">
        <f t="shared" si="206"/>
        <v>A</v>
      </c>
      <c r="AW18" s="83">
        <v>2</v>
      </c>
      <c r="AX18" s="83">
        <v>2</v>
      </c>
      <c r="AY18" s="84"/>
      <c r="AZ18" s="22">
        <f t="shared" si="207"/>
        <v>0</v>
      </c>
      <c r="BA18" s="22">
        <f t="shared" si="208"/>
        <v>2</v>
      </c>
      <c r="BB18" s="43">
        <f t="shared" si="209"/>
        <v>0</v>
      </c>
      <c r="BC18" s="43">
        <f t="shared" si="209"/>
        <v>3</v>
      </c>
      <c r="BD18" s="66"/>
      <c r="BE18" s="22" t="str">
        <f t="shared" si="210"/>
        <v>VAN DEN BOSSCHE Marc</v>
      </c>
      <c r="BF18" s="83">
        <v>2325</v>
      </c>
      <c r="BG18" s="22" t="str">
        <f t="shared" si="211"/>
        <v>A</v>
      </c>
      <c r="BH18" s="22" t="str">
        <f t="shared" si="212"/>
        <v>VAN GOETHEM Mario</v>
      </c>
      <c r="BI18" s="83">
        <v>1096</v>
      </c>
      <c r="BJ18" s="22" t="str">
        <f t="shared" si="213"/>
        <v>B</v>
      </c>
      <c r="BK18" s="83">
        <v>1</v>
      </c>
      <c r="BL18" s="83">
        <v>1</v>
      </c>
      <c r="BM18" s="84"/>
      <c r="BN18" s="22">
        <f t="shared" si="214"/>
        <v>2</v>
      </c>
      <c r="BO18" s="22">
        <f t="shared" si="215"/>
        <v>0</v>
      </c>
      <c r="BP18" s="43">
        <f t="shared" si="216"/>
        <v>3</v>
      </c>
      <c r="BQ18" s="43">
        <f t="shared" si="216"/>
        <v>0</v>
      </c>
      <c r="BR18" s="56"/>
      <c r="BS18" s="22" t="str">
        <f t="shared" si="217"/>
        <v>VAN DEN BOSSCHE James</v>
      </c>
      <c r="BT18" s="83">
        <v>2895</v>
      </c>
      <c r="BU18" s="22" t="str">
        <f t="shared" si="218"/>
        <v>B</v>
      </c>
      <c r="BV18" s="22" t="str">
        <f t="shared" si="219"/>
        <v>ANNOT Eric</v>
      </c>
      <c r="BW18" s="83">
        <v>2970</v>
      </c>
      <c r="BX18" s="22" t="str">
        <f>IF(BW18,VLOOKUP(BW18,Spelers,3,FALSE),"")</f>
        <v>A</v>
      </c>
      <c r="BY18" s="83">
        <v>2</v>
      </c>
      <c r="BZ18" s="83">
        <v>1</v>
      </c>
      <c r="CA18" s="84"/>
      <c r="CB18" s="22">
        <f t="shared" si="220"/>
        <v>1</v>
      </c>
      <c r="CC18" s="22">
        <f t="shared" si="221"/>
        <v>1</v>
      </c>
      <c r="CD18" s="43">
        <f t="shared" si="222"/>
        <v>1</v>
      </c>
      <c r="CE18" s="43">
        <f t="shared" si="222"/>
        <v>1</v>
      </c>
      <c r="CF18" s="56"/>
      <c r="CG18" s="22" t="str">
        <f t="shared" si="223"/>
        <v>PEETERS Ronny</v>
      </c>
      <c r="CH18" s="83">
        <v>4385</v>
      </c>
      <c r="CI18" s="22" t="str">
        <f t="shared" si="224"/>
        <v>B</v>
      </c>
      <c r="CJ18" s="22" t="str">
        <f t="shared" si="225"/>
        <v>HOUTPUT Paul</v>
      </c>
      <c r="CK18" s="83">
        <v>2711</v>
      </c>
      <c r="CL18" s="22" t="str">
        <f t="shared" si="226"/>
        <v>A</v>
      </c>
      <c r="CM18" s="83">
        <v>2</v>
      </c>
      <c r="CN18" s="83">
        <v>1</v>
      </c>
      <c r="CO18" s="84"/>
      <c r="CP18" s="22">
        <f t="shared" si="227"/>
        <v>1</v>
      </c>
      <c r="CQ18" s="22">
        <f t="shared" si="228"/>
        <v>1</v>
      </c>
      <c r="CR18" s="43">
        <f t="shared" si="229"/>
        <v>1</v>
      </c>
      <c r="CS18" s="43">
        <f t="shared" si="229"/>
        <v>1</v>
      </c>
      <c r="CT18" s="66"/>
      <c r="CU18" s="22" t="str">
        <f t="shared" si="230"/>
        <v>HOUTPUT Paul</v>
      </c>
      <c r="CV18" s="83">
        <v>2711</v>
      </c>
      <c r="CW18" s="22" t="str">
        <f t="shared" si="231"/>
        <v>A</v>
      </c>
      <c r="CX18" s="22" t="str">
        <f t="shared" si="232"/>
        <v>VAN GOETHEM Mario</v>
      </c>
      <c r="CY18" s="83">
        <v>1096</v>
      </c>
      <c r="CZ18" s="22" t="str">
        <f t="shared" si="233"/>
        <v>B</v>
      </c>
      <c r="DA18" s="83">
        <v>2</v>
      </c>
      <c r="DB18" s="83">
        <v>1</v>
      </c>
      <c r="DC18" s="84"/>
      <c r="DD18" s="22">
        <f t="shared" si="234"/>
        <v>1</v>
      </c>
      <c r="DE18" s="22">
        <f t="shared" si="235"/>
        <v>1</v>
      </c>
      <c r="DF18" s="43">
        <f t="shared" si="236"/>
        <v>1</v>
      </c>
      <c r="DG18" s="43">
        <f t="shared" si="236"/>
        <v>1</v>
      </c>
      <c r="DH18" s="56"/>
      <c r="DI18" s="22" t="str">
        <f t="shared" si="237"/>
        <v>MAEREVOET Jean-Pierre</v>
      </c>
      <c r="DJ18" s="83">
        <v>3409</v>
      </c>
      <c r="DK18" s="22" t="str">
        <f t="shared" si="238"/>
        <v>C</v>
      </c>
      <c r="DL18" s="22" t="str">
        <f t="shared" si="239"/>
        <v>VAN DEN BROECK Yvan</v>
      </c>
      <c r="DM18" s="83">
        <v>8061</v>
      </c>
      <c r="DN18" s="22" t="str">
        <f t="shared" si="240"/>
        <v>B</v>
      </c>
      <c r="DO18" s="83">
        <v>2</v>
      </c>
      <c r="DP18" s="83">
        <v>1</v>
      </c>
      <c r="DQ18" s="84"/>
      <c r="DR18" s="22">
        <f t="shared" si="241"/>
        <v>1</v>
      </c>
      <c r="DS18" s="22">
        <f t="shared" si="242"/>
        <v>1</v>
      </c>
      <c r="DT18" s="43">
        <f t="shared" si="243"/>
        <v>1</v>
      </c>
      <c r="DU18" s="43">
        <f t="shared" si="243"/>
        <v>1</v>
      </c>
      <c r="DV18" s="56"/>
      <c r="DW18" s="22" t="str">
        <f t="shared" si="244"/>
        <v>BARBIER Danny</v>
      </c>
      <c r="DX18" s="83">
        <v>3243</v>
      </c>
      <c r="DY18" s="22" t="str">
        <f t="shared" si="245"/>
        <v>A</v>
      </c>
      <c r="DZ18" s="22" t="str">
        <f t="shared" si="246"/>
        <v>PEELEMAN Rony</v>
      </c>
      <c r="EA18" s="83">
        <v>3258</v>
      </c>
      <c r="EB18" s="22" t="str">
        <f t="shared" si="247"/>
        <v>A</v>
      </c>
      <c r="EC18" s="83">
        <v>2</v>
      </c>
      <c r="ED18" s="83">
        <v>1</v>
      </c>
      <c r="EE18" s="84"/>
      <c r="EF18" s="22">
        <f t="shared" si="248"/>
        <v>1</v>
      </c>
      <c r="EG18" s="22">
        <f t="shared" si="249"/>
        <v>1</v>
      </c>
      <c r="EH18" s="43">
        <f t="shared" si="250"/>
        <v>1</v>
      </c>
      <c r="EI18" s="43">
        <f t="shared" si="250"/>
        <v>1</v>
      </c>
      <c r="EJ18" s="66"/>
      <c r="EK18" s="22" t="str">
        <f t="shared" si="251"/>
        <v>SELLESLAGH Kurt</v>
      </c>
      <c r="EL18" s="83">
        <v>3059</v>
      </c>
      <c r="EM18" s="22" t="str">
        <f t="shared" si="252"/>
        <v>B</v>
      </c>
      <c r="EN18" s="22" t="str">
        <f t="shared" si="253"/>
        <v>CONVENTS Tom</v>
      </c>
      <c r="EO18" s="83">
        <v>842</v>
      </c>
      <c r="EP18" s="22" t="str">
        <f t="shared" si="254"/>
        <v>A</v>
      </c>
      <c r="EQ18" s="83">
        <v>2</v>
      </c>
      <c r="ER18" s="83">
        <v>2</v>
      </c>
      <c r="ES18" s="84"/>
      <c r="ET18" s="22">
        <f t="shared" si="255"/>
        <v>0</v>
      </c>
      <c r="EU18" s="22">
        <f t="shared" si="256"/>
        <v>2</v>
      </c>
      <c r="EV18" s="43">
        <f t="shared" si="257"/>
        <v>0</v>
      </c>
      <c r="EW18" s="43">
        <f t="shared" si="257"/>
        <v>3</v>
      </c>
      <c r="EX18" s="56"/>
      <c r="EY18" s="22" t="str">
        <f t="shared" si="258"/>
        <v>HOUTPUT Paul</v>
      </c>
      <c r="EZ18" s="83">
        <v>2711</v>
      </c>
      <c r="FA18" s="22" t="str">
        <f t="shared" si="259"/>
        <v>A</v>
      </c>
      <c r="FB18" s="22" t="str">
        <f t="shared" si="260"/>
        <v>VAN DEN EEDE Eddie</v>
      </c>
      <c r="FC18" s="83">
        <v>5017</v>
      </c>
      <c r="FD18" s="22" t="str">
        <f t="shared" si="261"/>
        <v>B</v>
      </c>
      <c r="FE18" s="83">
        <v>1</v>
      </c>
      <c r="FF18" s="83">
        <v>2</v>
      </c>
      <c r="FG18" s="84"/>
      <c r="FH18" s="22">
        <f t="shared" si="262"/>
        <v>1</v>
      </c>
      <c r="FI18" s="22">
        <f t="shared" si="263"/>
        <v>1</v>
      </c>
      <c r="FJ18" s="43">
        <f t="shared" si="264"/>
        <v>1</v>
      </c>
      <c r="FK18" s="43">
        <f t="shared" si="264"/>
        <v>1</v>
      </c>
      <c r="FL18" s="56"/>
      <c r="FM18" s="22" t="str">
        <f t="shared" si="265"/>
        <v>POLFLIET Jan</v>
      </c>
      <c r="FN18" s="83">
        <v>3205</v>
      </c>
      <c r="FO18" s="22" t="str">
        <f t="shared" si="266"/>
        <v>A</v>
      </c>
      <c r="FP18" s="22" t="str">
        <f t="shared" si="267"/>
        <v>VAN DE CRUYS Patrick</v>
      </c>
      <c r="FQ18" s="83">
        <v>4331</v>
      </c>
      <c r="FR18" s="22" t="str">
        <f t="shared" si="268"/>
        <v>C</v>
      </c>
      <c r="FS18" s="83">
        <v>2</v>
      </c>
      <c r="FT18" s="83">
        <v>1</v>
      </c>
      <c r="FU18" s="84"/>
      <c r="FV18" s="22">
        <f t="shared" si="269"/>
        <v>1</v>
      </c>
      <c r="FW18" s="22">
        <f t="shared" si="270"/>
        <v>1</v>
      </c>
      <c r="FX18" s="43">
        <f t="shared" si="271"/>
        <v>1</v>
      </c>
      <c r="FY18" s="43">
        <f t="shared" si="271"/>
        <v>1</v>
      </c>
      <c r="FZ18" s="66"/>
      <c r="GA18" s="22" t="str">
        <f t="shared" si="272"/>
        <v>WILMS Steve</v>
      </c>
      <c r="GB18" s="83">
        <v>2705</v>
      </c>
      <c r="GC18" s="22" t="str">
        <f t="shared" si="273"/>
        <v>A</v>
      </c>
      <c r="GD18" s="22" t="str">
        <f t="shared" si="274"/>
        <v/>
      </c>
      <c r="GE18" s="83"/>
      <c r="GF18" s="22" t="str">
        <f t="shared" si="275"/>
        <v/>
      </c>
      <c r="GG18" s="83">
        <v>1</v>
      </c>
      <c r="GH18" s="83">
        <v>1</v>
      </c>
      <c r="GI18" s="84" t="s">
        <v>777</v>
      </c>
      <c r="GJ18" s="22">
        <f t="shared" si="276"/>
        <v>2</v>
      </c>
      <c r="GK18" s="22">
        <f t="shared" si="277"/>
        <v>0</v>
      </c>
      <c r="GL18" s="43">
        <f t="shared" si="278"/>
        <v>3</v>
      </c>
      <c r="GM18" s="43">
        <f t="shared" si="278"/>
        <v>0</v>
      </c>
      <c r="GN18" s="56"/>
      <c r="GO18" s="22" t="str">
        <f t="shared" si="279"/>
        <v>VAN SANDE Davy</v>
      </c>
      <c r="GP18" s="83">
        <v>5068</v>
      </c>
      <c r="GQ18" s="22" t="str">
        <f t="shared" si="280"/>
        <v>B</v>
      </c>
      <c r="GR18" s="22" t="str">
        <f t="shared" si="281"/>
        <v>DE HAES Nico</v>
      </c>
      <c r="GS18" s="83">
        <v>2816</v>
      </c>
      <c r="GT18" s="22" t="str">
        <f t="shared" si="282"/>
        <v>B</v>
      </c>
      <c r="GU18" s="83">
        <v>1</v>
      </c>
      <c r="GV18" s="83">
        <v>1</v>
      </c>
      <c r="GW18" s="84"/>
      <c r="GX18" s="22">
        <f t="shared" si="283"/>
        <v>2</v>
      </c>
      <c r="GY18" s="22">
        <f t="shared" si="284"/>
        <v>0</v>
      </c>
      <c r="GZ18" s="43">
        <f t="shared" si="285"/>
        <v>3</v>
      </c>
      <c r="HA18" s="43">
        <f t="shared" si="285"/>
        <v>0</v>
      </c>
      <c r="HB18" s="56"/>
      <c r="HC18" s="22" t="str">
        <f t="shared" si="286"/>
        <v>VAN DEN EEDE Eddie</v>
      </c>
      <c r="HD18" s="83">
        <v>5017</v>
      </c>
      <c r="HE18" s="22" t="str">
        <f t="shared" si="287"/>
        <v>B</v>
      </c>
      <c r="HF18" s="22" t="str">
        <f t="shared" si="288"/>
        <v>POLFLIET Jan</v>
      </c>
      <c r="HG18" s="83">
        <v>3205</v>
      </c>
      <c r="HH18" s="22" t="str">
        <f t="shared" si="289"/>
        <v>A</v>
      </c>
      <c r="HI18" s="83">
        <v>2</v>
      </c>
      <c r="HJ18" s="83">
        <v>1</v>
      </c>
      <c r="HK18" s="84"/>
      <c r="HL18" s="22">
        <f t="shared" si="290"/>
        <v>1</v>
      </c>
      <c r="HM18" s="22">
        <f t="shared" si="291"/>
        <v>1</v>
      </c>
      <c r="HN18" s="43">
        <f t="shared" si="292"/>
        <v>1</v>
      </c>
      <c r="HO18" s="43">
        <f t="shared" si="292"/>
        <v>1</v>
      </c>
      <c r="HP18" s="66"/>
      <c r="HQ18" s="22" t="str">
        <f t="shared" si="293"/>
        <v>HUYSMANS Vince</v>
      </c>
      <c r="HR18" s="83">
        <v>5840</v>
      </c>
      <c r="HS18" s="22" t="str">
        <f t="shared" si="294"/>
        <v>A</v>
      </c>
      <c r="HT18" s="22" t="str">
        <f t="shared" si="295"/>
        <v>DE HAES Nico</v>
      </c>
      <c r="HU18" s="83">
        <v>2816</v>
      </c>
      <c r="HV18" s="22" t="str">
        <f t="shared" si="296"/>
        <v>B</v>
      </c>
      <c r="HW18" s="83">
        <v>2</v>
      </c>
      <c r="HX18" s="83">
        <v>1</v>
      </c>
      <c r="HY18" s="84"/>
      <c r="HZ18" s="22">
        <f t="shared" si="297"/>
        <v>1</v>
      </c>
      <c r="IA18" s="22">
        <f t="shared" si="298"/>
        <v>1</v>
      </c>
      <c r="IB18" s="43">
        <f t="shared" si="299"/>
        <v>1</v>
      </c>
      <c r="IC18" s="43">
        <f t="shared" si="299"/>
        <v>1</v>
      </c>
      <c r="ID18" s="56"/>
      <c r="IE18" s="22" t="str">
        <f t="shared" si="300"/>
        <v>VAN GOETHEM Mario</v>
      </c>
      <c r="IF18" s="83">
        <v>1096</v>
      </c>
      <c r="IG18" s="22" t="str">
        <f t="shared" si="301"/>
        <v>B</v>
      </c>
      <c r="IH18" s="22" t="str">
        <f t="shared" si="302"/>
        <v>COOLS Robert</v>
      </c>
      <c r="II18" s="83">
        <v>3208</v>
      </c>
      <c r="IJ18" s="22" t="str">
        <f t="shared" si="303"/>
        <v>A</v>
      </c>
      <c r="IK18" s="83">
        <v>1</v>
      </c>
      <c r="IL18" s="83">
        <v>2</v>
      </c>
      <c r="IM18" s="65"/>
      <c r="IN18" s="22">
        <f t="shared" si="304"/>
        <v>1</v>
      </c>
      <c r="IO18" s="22">
        <f t="shared" si="305"/>
        <v>1</v>
      </c>
      <c r="IP18" s="43">
        <f t="shared" si="306"/>
        <v>1</v>
      </c>
      <c r="IQ18" s="43">
        <f t="shared" si="306"/>
        <v>1</v>
      </c>
      <c r="IR18" s="56"/>
      <c r="IS18" s="22" t="str">
        <f t="shared" si="307"/>
        <v>ANNOT Eric</v>
      </c>
      <c r="IT18" s="83">
        <v>2970</v>
      </c>
      <c r="IU18" s="22" t="str">
        <f t="shared" si="308"/>
        <v>A</v>
      </c>
      <c r="IV18" s="22" t="str">
        <f t="shared" si="309"/>
        <v>HERMANS Tom</v>
      </c>
      <c r="IW18" s="83">
        <v>7091</v>
      </c>
      <c r="IX18" s="22" t="str">
        <f t="shared" si="310"/>
        <v>C</v>
      </c>
      <c r="IY18" s="83">
        <v>1</v>
      </c>
      <c r="IZ18" s="83">
        <v>2</v>
      </c>
      <c r="JA18" s="84"/>
      <c r="JB18" s="22">
        <f t="shared" si="311"/>
        <v>1</v>
      </c>
      <c r="JC18" s="22">
        <f t="shared" si="312"/>
        <v>1</v>
      </c>
      <c r="JD18" s="43">
        <f t="shared" si="313"/>
        <v>1</v>
      </c>
      <c r="JE18" s="43">
        <f t="shared" si="313"/>
        <v>1</v>
      </c>
      <c r="JF18" s="66"/>
      <c r="JG18" s="22" t="str">
        <f t="shared" si="314"/>
        <v>DE MAN Henri</v>
      </c>
      <c r="JH18" s="83">
        <v>5042</v>
      </c>
      <c r="JI18" s="22" t="str">
        <f t="shared" si="315"/>
        <v>B</v>
      </c>
      <c r="JJ18" s="22" t="str">
        <f t="shared" si="316"/>
        <v>DE HAES Patrick</v>
      </c>
      <c r="JK18" s="83">
        <v>2669</v>
      </c>
      <c r="JL18" s="22" t="str">
        <f t="shared" si="317"/>
        <v>B</v>
      </c>
      <c r="JM18" s="83">
        <v>1</v>
      </c>
      <c r="JN18" s="83">
        <v>2</v>
      </c>
      <c r="JO18" s="84"/>
      <c r="JP18" s="22">
        <f t="shared" si="318"/>
        <v>1</v>
      </c>
      <c r="JQ18" s="22">
        <f t="shared" si="319"/>
        <v>1</v>
      </c>
      <c r="JR18" s="43">
        <f t="shared" si="320"/>
        <v>1</v>
      </c>
      <c r="JS18" s="43">
        <f t="shared" si="320"/>
        <v>1</v>
      </c>
      <c r="JT18" s="56"/>
      <c r="JU18" s="22" t="str">
        <f t="shared" si="321"/>
        <v>THYS Andy</v>
      </c>
      <c r="JV18" s="83">
        <v>3034</v>
      </c>
      <c r="JW18" s="22" t="str">
        <f t="shared" si="322"/>
        <v>A</v>
      </c>
      <c r="JX18" s="22" t="str">
        <f t="shared" si="323"/>
        <v>HOUTPUT Paul</v>
      </c>
      <c r="JY18" s="83">
        <v>2711</v>
      </c>
      <c r="JZ18" s="22" t="str">
        <f t="shared" si="324"/>
        <v>A</v>
      </c>
      <c r="KA18" s="83">
        <v>1</v>
      </c>
      <c r="KB18" s="83">
        <v>1</v>
      </c>
      <c r="KC18" s="84"/>
      <c r="KD18" s="22">
        <f t="shared" si="325"/>
        <v>2</v>
      </c>
      <c r="KE18" s="22">
        <f t="shared" si="326"/>
        <v>0</v>
      </c>
      <c r="KF18" s="43">
        <f t="shared" si="327"/>
        <v>3</v>
      </c>
      <c r="KG18" s="43">
        <f t="shared" si="327"/>
        <v>0</v>
      </c>
      <c r="KH18" s="56"/>
      <c r="KI18" s="22" t="str">
        <f t="shared" si="328"/>
        <v>DE MAN Henri</v>
      </c>
      <c r="KJ18" s="83">
        <v>5042</v>
      </c>
      <c r="KK18" s="22" t="str">
        <f t="shared" si="329"/>
        <v>B</v>
      </c>
      <c r="KL18" s="22" t="str">
        <f t="shared" si="330"/>
        <v>MAEREVOET Jean-Pierre</v>
      </c>
      <c r="KM18" s="83">
        <v>3409</v>
      </c>
      <c r="KN18" s="22" t="str">
        <f t="shared" si="331"/>
        <v>C</v>
      </c>
      <c r="KO18" s="83">
        <v>2</v>
      </c>
      <c r="KP18" s="83">
        <v>1</v>
      </c>
      <c r="KQ18" s="84"/>
      <c r="KR18" s="22">
        <f t="shared" si="332"/>
        <v>1</v>
      </c>
      <c r="KS18" s="22">
        <f t="shared" si="333"/>
        <v>1</v>
      </c>
      <c r="KT18" s="43">
        <f t="shared" si="334"/>
        <v>1</v>
      </c>
      <c r="KU18" s="43">
        <f t="shared" si="334"/>
        <v>1</v>
      </c>
      <c r="KV18" s="66"/>
      <c r="KW18" s="22" t="str">
        <f t="shared" si="335"/>
        <v>PEELEMAN Chris</v>
      </c>
      <c r="KX18" s="83">
        <v>3220</v>
      </c>
      <c r="KY18" s="22" t="str">
        <f t="shared" si="336"/>
        <v>A</v>
      </c>
      <c r="KZ18" s="22" t="str">
        <f t="shared" si="337"/>
        <v>BARBIER Danny</v>
      </c>
      <c r="LA18" s="83">
        <v>3243</v>
      </c>
      <c r="LB18" s="22" t="str">
        <f t="shared" si="338"/>
        <v>A</v>
      </c>
      <c r="LC18" s="83">
        <v>2</v>
      </c>
      <c r="LD18" s="83">
        <v>2</v>
      </c>
      <c r="LE18" s="84"/>
      <c r="LF18" s="22">
        <f t="shared" si="339"/>
        <v>0</v>
      </c>
      <c r="LG18" s="22">
        <f t="shared" si="340"/>
        <v>2</v>
      </c>
      <c r="LH18" s="43">
        <f t="shared" si="341"/>
        <v>0</v>
      </c>
      <c r="LI18" s="43">
        <f t="shared" si="341"/>
        <v>3</v>
      </c>
      <c r="LJ18" s="56"/>
      <c r="LK18" s="22" t="str">
        <f t="shared" si="342"/>
        <v>CONVENTS Tom</v>
      </c>
      <c r="LL18" s="83">
        <v>842</v>
      </c>
      <c r="LM18" s="22" t="str">
        <f t="shared" si="343"/>
        <v>A</v>
      </c>
      <c r="LN18" s="22" t="str">
        <f t="shared" si="344"/>
        <v>DE COCK Tom</v>
      </c>
      <c r="LO18" s="83">
        <v>3766</v>
      </c>
      <c r="LP18" s="22" t="str">
        <f t="shared" si="345"/>
        <v>B</v>
      </c>
      <c r="LQ18" s="83">
        <v>1</v>
      </c>
      <c r="LR18" s="83">
        <v>2</v>
      </c>
      <c r="LS18" s="84"/>
      <c r="LT18" s="22">
        <f t="shared" si="346"/>
        <v>1</v>
      </c>
      <c r="LU18" s="22">
        <f t="shared" si="347"/>
        <v>1</v>
      </c>
      <c r="LV18" s="43">
        <f t="shared" si="348"/>
        <v>1</v>
      </c>
      <c r="LW18" s="43">
        <f t="shared" si="348"/>
        <v>1</v>
      </c>
      <c r="LY18" s="22" t="str">
        <f t="shared" si="349"/>
        <v>VAN DEN BOSSCHE James</v>
      </c>
      <c r="LZ18" s="83">
        <v>2895</v>
      </c>
      <c r="MA18" s="22" t="str">
        <f t="shared" si="350"/>
        <v>B</v>
      </c>
      <c r="MB18" s="22" t="str">
        <f t="shared" si="351"/>
        <v>DE MAN Henri</v>
      </c>
      <c r="MC18" s="83">
        <v>5042</v>
      </c>
      <c r="MD18" s="22" t="str">
        <f t="shared" si="352"/>
        <v>B</v>
      </c>
      <c r="ME18" s="83">
        <v>1</v>
      </c>
      <c r="MF18" s="83">
        <v>1</v>
      </c>
      <c r="MG18" s="84"/>
      <c r="MH18" s="22">
        <f t="shared" si="353"/>
        <v>2</v>
      </c>
      <c r="MI18" s="22">
        <f t="shared" si="354"/>
        <v>0</v>
      </c>
      <c r="MJ18" s="43">
        <f t="shared" si="355"/>
        <v>3</v>
      </c>
      <c r="MK18" s="43">
        <f t="shared" si="355"/>
        <v>0</v>
      </c>
      <c r="ML18" s="56"/>
      <c r="MM18" s="22" t="str">
        <f t="shared" si="356"/>
        <v>MAEREVOET Jean-Pierre</v>
      </c>
      <c r="MN18" s="83">
        <v>3409</v>
      </c>
      <c r="MO18" s="22" t="str">
        <f t="shared" si="357"/>
        <v>C</v>
      </c>
      <c r="MP18" s="22" t="str">
        <f t="shared" si="358"/>
        <v>COOLS Robert</v>
      </c>
      <c r="MQ18" s="83">
        <v>3208</v>
      </c>
      <c r="MR18" s="22" t="str">
        <f t="shared" si="359"/>
        <v>A</v>
      </c>
      <c r="MS18" s="83">
        <v>2</v>
      </c>
      <c r="MT18" s="83">
        <v>1</v>
      </c>
      <c r="MU18" s="84"/>
      <c r="MV18" s="22">
        <f t="shared" si="360"/>
        <v>1</v>
      </c>
      <c r="MW18" s="22">
        <f t="shared" si="361"/>
        <v>1</v>
      </c>
      <c r="MX18" s="43">
        <f t="shared" si="362"/>
        <v>1</v>
      </c>
      <c r="MY18" s="43">
        <f t="shared" si="362"/>
        <v>1</v>
      </c>
    </row>
    <row r="19" spans="1:363" ht="17.25" thickBot="1" x14ac:dyDescent="0.35">
      <c r="A19" s="22" t="str">
        <f t="shared" si="182"/>
        <v>ELEGHEER Rudi</v>
      </c>
      <c r="B19" s="83">
        <v>3498</v>
      </c>
      <c r="C19" s="22" t="str">
        <f t="shared" si="183"/>
        <v>B</v>
      </c>
      <c r="D19" s="22" t="str">
        <f t="shared" si="184"/>
        <v>BARBIER Danny</v>
      </c>
      <c r="E19" s="83">
        <v>3243</v>
      </c>
      <c r="F19" s="22" t="str">
        <f t="shared" si="185"/>
        <v>A</v>
      </c>
      <c r="G19" s="83">
        <v>2</v>
      </c>
      <c r="H19" s="83">
        <v>2</v>
      </c>
      <c r="I19" s="85"/>
      <c r="J19" s="22">
        <f t="shared" si="186"/>
        <v>0</v>
      </c>
      <c r="K19" s="22">
        <f t="shared" si="187"/>
        <v>2</v>
      </c>
      <c r="L19" s="43">
        <f t="shared" si="188"/>
        <v>0</v>
      </c>
      <c r="M19" s="43">
        <f t="shared" si="188"/>
        <v>3</v>
      </c>
      <c r="N19" s="56"/>
      <c r="O19" s="22" t="str">
        <f t="shared" si="189"/>
        <v>VAN DEN ENDE Benjamin</v>
      </c>
      <c r="P19" s="83">
        <v>7194</v>
      </c>
      <c r="Q19" s="22" t="str">
        <f t="shared" si="190"/>
        <v>B</v>
      </c>
      <c r="R19" s="22" t="str">
        <f t="shared" si="191"/>
        <v>BLOMMAERTS Rudy</v>
      </c>
      <c r="S19" s="83">
        <v>5317</v>
      </c>
      <c r="T19" s="22" t="str">
        <f t="shared" si="192"/>
        <v>B</v>
      </c>
      <c r="U19" s="83">
        <v>1</v>
      </c>
      <c r="V19" s="83">
        <v>1</v>
      </c>
      <c r="W19" s="85"/>
      <c r="X19" s="22">
        <f t="shared" si="193"/>
        <v>2</v>
      </c>
      <c r="Y19" s="22">
        <f t="shared" si="194"/>
        <v>0</v>
      </c>
      <c r="Z19" s="43">
        <f t="shared" si="195"/>
        <v>3</v>
      </c>
      <c r="AA19" s="43">
        <f t="shared" si="195"/>
        <v>0</v>
      </c>
      <c r="AB19" s="56"/>
      <c r="AC19" s="22" t="str">
        <f t="shared" si="196"/>
        <v>POLFLIET Jan</v>
      </c>
      <c r="AD19" s="83">
        <v>3205</v>
      </c>
      <c r="AE19" s="22" t="str">
        <f t="shared" si="197"/>
        <v>A</v>
      </c>
      <c r="AF19" s="22" t="str">
        <f t="shared" si="198"/>
        <v>DE COCK Sascha</v>
      </c>
      <c r="AG19" s="83">
        <v>7086</v>
      </c>
      <c r="AH19" s="22" t="str">
        <f t="shared" si="199"/>
        <v>A</v>
      </c>
      <c r="AI19" s="83">
        <v>1</v>
      </c>
      <c r="AJ19" s="83">
        <v>1</v>
      </c>
      <c r="AK19" s="85" t="s">
        <v>777</v>
      </c>
      <c r="AL19" s="22">
        <f t="shared" si="200"/>
        <v>2</v>
      </c>
      <c r="AM19" s="22">
        <f t="shared" si="201"/>
        <v>0</v>
      </c>
      <c r="AN19" s="43">
        <f t="shared" si="202"/>
        <v>3</v>
      </c>
      <c r="AO19" s="43">
        <f t="shared" si="202"/>
        <v>0</v>
      </c>
      <c r="AP19" s="56"/>
      <c r="AQ19" s="22" t="str">
        <f t="shared" si="203"/>
        <v>MOONEN Marc</v>
      </c>
      <c r="AR19" s="83">
        <v>2844</v>
      </c>
      <c r="AS19" s="22" t="str">
        <f t="shared" si="204"/>
        <v>B</v>
      </c>
      <c r="AT19" s="22" t="str">
        <f t="shared" si="205"/>
        <v>COOLS Robert</v>
      </c>
      <c r="AU19" s="83">
        <v>3208</v>
      </c>
      <c r="AV19" s="22" t="str">
        <f t="shared" si="206"/>
        <v>A</v>
      </c>
      <c r="AW19" s="83">
        <v>2</v>
      </c>
      <c r="AX19" s="83">
        <v>2</v>
      </c>
      <c r="AY19" s="85"/>
      <c r="AZ19" s="22">
        <f t="shared" si="207"/>
        <v>0</v>
      </c>
      <c r="BA19" s="22">
        <f t="shared" si="208"/>
        <v>2</v>
      </c>
      <c r="BB19" s="43">
        <f t="shared" si="209"/>
        <v>0</v>
      </c>
      <c r="BC19" s="43">
        <f t="shared" si="209"/>
        <v>3</v>
      </c>
      <c r="BD19" s="56"/>
      <c r="BE19" s="22" t="str">
        <f t="shared" si="210"/>
        <v>COOLS Robert</v>
      </c>
      <c r="BF19" s="83">
        <v>3208</v>
      </c>
      <c r="BG19" s="22" t="str">
        <f t="shared" si="211"/>
        <v>A</v>
      </c>
      <c r="BH19" s="22" t="str">
        <f t="shared" si="212"/>
        <v>VANDEVELDE Pascal</v>
      </c>
      <c r="BI19" s="83">
        <v>3628</v>
      </c>
      <c r="BJ19" s="22" t="str">
        <f t="shared" si="213"/>
        <v>A</v>
      </c>
      <c r="BK19" s="83">
        <v>2</v>
      </c>
      <c r="BL19" s="83">
        <v>2</v>
      </c>
      <c r="BM19" s="85"/>
      <c r="BN19" s="22">
        <f t="shared" si="214"/>
        <v>0</v>
      </c>
      <c r="BO19" s="22">
        <f t="shared" si="215"/>
        <v>2</v>
      </c>
      <c r="BP19" s="43">
        <f t="shared" si="216"/>
        <v>0</v>
      </c>
      <c r="BQ19" s="43">
        <f t="shared" si="216"/>
        <v>3</v>
      </c>
      <c r="BR19" s="56"/>
      <c r="BS19" s="22" t="str">
        <f t="shared" si="217"/>
        <v>VAN DEN EEDE Eddie</v>
      </c>
      <c r="BT19" s="83">
        <v>5017</v>
      </c>
      <c r="BU19" s="22" t="str">
        <f t="shared" si="218"/>
        <v>B</v>
      </c>
      <c r="BV19" s="22" t="str">
        <f t="shared" si="219"/>
        <v>BARBIER Danny</v>
      </c>
      <c r="BW19" s="83">
        <v>3243</v>
      </c>
      <c r="BX19" s="22"/>
      <c r="BY19" s="83">
        <v>2</v>
      </c>
      <c r="BZ19" s="83">
        <v>2</v>
      </c>
      <c r="CA19" s="85"/>
      <c r="CB19" s="22">
        <f t="shared" si="220"/>
        <v>0</v>
      </c>
      <c r="CC19" s="22">
        <f t="shared" si="221"/>
        <v>2</v>
      </c>
      <c r="CD19" s="43">
        <f t="shared" si="222"/>
        <v>0</v>
      </c>
      <c r="CE19" s="43">
        <f t="shared" si="222"/>
        <v>3</v>
      </c>
      <c r="CF19" s="56"/>
      <c r="CG19" s="22" t="str">
        <f t="shared" si="223"/>
        <v>DE HERTOCH Johan</v>
      </c>
      <c r="CH19" s="83">
        <v>3621</v>
      </c>
      <c r="CI19" s="22" t="str">
        <f t="shared" si="224"/>
        <v>B</v>
      </c>
      <c r="CJ19" s="22" t="str">
        <f t="shared" si="225"/>
        <v>VAN DEN BROECK Yvan</v>
      </c>
      <c r="CK19" s="83">
        <v>8061</v>
      </c>
      <c r="CL19" s="22" t="str">
        <f t="shared" si="226"/>
        <v>B</v>
      </c>
      <c r="CM19" s="83">
        <v>1</v>
      </c>
      <c r="CN19" s="83">
        <v>2</v>
      </c>
      <c r="CO19" s="85"/>
      <c r="CP19" s="22">
        <f t="shared" si="227"/>
        <v>1</v>
      </c>
      <c r="CQ19" s="22">
        <f t="shared" si="228"/>
        <v>1</v>
      </c>
      <c r="CR19" s="43">
        <f t="shared" si="229"/>
        <v>1</v>
      </c>
      <c r="CS19" s="43">
        <f t="shared" si="229"/>
        <v>1</v>
      </c>
      <c r="CT19" s="56"/>
      <c r="CU19" s="22" t="str">
        <f t="shared" si="230"/>
        <v>VAN DEN BROECK Yvan</v>
      </c>
      <c r="CV19" s="83">
        <v>8061</v>
      </c>
      <c r="CW19" s="22" t="str">
        <f t="shared" si="231"/>
        <v>B</v>
      </c>
      <c r="CX19" s="22" t="str">
        <f t="shared" si="232"/>
        <v>VAN ROSSUM Patrick</v>
      </c>
      <c r="CY19" s="83">
        <v>3021</v>
      </c>
      <c r="CZ19" s="22" t="str">
        <f t="shared" si="233"/>
        <v>A</v>
      </c>
      <c r="DA19" s="83">
        <v>2</v>
      </c>
      <c r="DB19" s="83">
        <v>2</v>
      </c>
      <c r="DC19" s="85"/>
      <c r="DD19" s="22">
        <f t="shared" si="234"/>
        <v>0</v>
      </c>
      <c r="DE19" s="22">
        <f t="shared" si="235"/>
        <v>2</v>
      </c>
      <c r="DF19" s="43">
        <f t="shared" si="236"/>
        <v>0</v>
      </c>
      <c r="DG19" s="43">
        <f t="shared" si="236"/>
        <v>3</v>
      </c>
      <c r="DH19" s="56"/>
      <c r="DI19" s="22" t="str">
        <f t="shared" si="237"/>
        <v>AVERHALS Patrick</v>
      </c>
      <c r="DJ19" s="83">
        <v>4986</v>
      </c>
      <c r="DK19" s="22" t="str">
        <f t="shared" si="238"/>
        <v>B</v>
      </c>
      <c r="DL19" s="22" t="str">
        <f t="shared" si="239"/>
        <v>DE MAN Henri</v>
      </c>
      <c r="DM19" s="83">
        <v>5042</v>
      </c>
      <c r="DN19" s="22" t="str">
        <f t="shared" si="240"/>
        <v>B</v>
      </c>
      <c r="DO19" s="83">
        <v>1</v>
      </c>
      <c r="DP19" s="83">
        <v>1</v>
      </c>
      <c r="DQ19" s="85"/>
      <c r="DR19" s="22">
        <f t="shared" si="241"/>
        <v>2</v>
      </c>
      <c r="DS19" s="22">
        <f t="shared" si="242"/>
        <v>0</v>
      </c>
      <c r="DT19" s="43">
        <f t="shared" si="243"/>
        <v>3</v>
      </c>
      <c r="DU19" s="43">
        <f t="shared" si="243"/>
        <v>0</v>
      </c>
      <c r="DV19" s="56"/>
      <c r="DW19" s="22" t="str">
        <f t="shared" si="244"/>
        <v>VAEL Fernand</v>
      </c>
      <c r="DX19" s="83">
        <v>3255</v>
      </c>
      <c r="DY19" s="22" t="str">
        <f t="shared" si="245"/>
        <v>B</v>
      </c>
      <c r="DZ19" s="22" t="str">
        <f t="shared" si="246"/>
        <v>VAN SANDE Davy</v>
      </c>
      <c r="EA19" s="83">
        <v>5068</v>
      </c>
      <c r="EB19" s="22" t="str">
        <f t="shared" si="247"/>
        <v>B</v>
      </c>
      <c r="EC19" s="83">
        <v>2</v>
      </c>
      <c r="ED19" s="83">
        <v>2</v>
      </c>
      <c r="EE19" s="85"/>
      <c r="EF19" s="22">
        <f t="shared" si="248"/>
        <v>0</v>
      </c>
      <c r="EG19" s="22">
        <f t="shared" si="249"/>
        <v>2</v>
      </c>
      <c r="EH19" s="43">
        <f t="shared" si="250"/>
        <v>0</v>
      </c>
      <c r="EI19" s="43">
        <f t="shared" si="250"/>
        <v>3</v>
      </c>
      <c r="EJ19" s="56"/>
      <c r="EK19" s="22" t="str">
        <f t="shared" si="251"/>
        <v>VAN DE VIJVER Mario</v>
      </c>
      <c r="EL19" s="83">
        <v>2739</v>
      </c>
      <c r="EM19" s="22" t="str">
        <f t="shared" si="252"/>
        <v>C</v>
      </c>
      <c r="EN19" s="22" t="str">
        <f t="shared" si="253"/>
        <v>DE SMEDT Rudy</v>
      </c>
      <c r="EO19" s="83">
        <v>3727</v>
      </c>
      <c r="EP19" s="22" t="str">
        <f t="shared" si="254"/>
        <v>A</v>
      </c>
      <c r="EQ19" s="83">
        <v>2</v>
      </c>
      <c r="ER19" s="83">
        <v>2</v>
      </c>
      <c r="ES19" s="85"/>
      <c r="ET19" s="22">
        <f t="shared" si="255"/>
        <v>0</v>
      </c>
      <c r="EU19" s="22">
        <f t="shared" si="256"/>
        <v>2</v>
      </c>
      <c r="EV19" s="43">
        <f t="shared" si="257"/>
        <v>0</v>
      </c>
      <c r="EW19" s="43">
        <f t="shared" si="257"/>
        <v>3</v>
      </c>
      <c r="EX19" s="56"/>
      <c r="EY19" s="22" t="str">
        <f t="shared" si="258"/>
        <v>DE MAN Henri</v>
      </c>
      <c r="EZ19" s="83">
        <v>5042</v>
      </c>
      <c r="FA19" s="22" t="str">
        <f t="shared" si="259"/>
        <v>B</v>
      </c>
      <c r="FB19" s="22" t="str">
        <f t="shared" si="260"/>
        <v>VAN DEN BOSSCHE James</v>
      </c>
      <c r="FC19" s="83">
        <v>2895</v>
      </c>
      <c r="FD19" s="22" t="str">
        <f t="shared" si="261"/>
        <v>B</v>
      </c>
      <c r="FE19" s="83">
        <v>1</v>
      </c>
      <c r="FF19" s="83">
        <v>1</v>
      </c>
      <c r="FG19" s="85"/>
      <c r="FH19" s="22">
        <f t="shared" si="262"/>
        <v>2</v>
      </c>
      <c r="FI19" s="22">
        <f t="shared" si="263"/>
        <v>0</v>
      </c>
      <c r="FJ19" s="43">
        <f t="shared" si="264"/>
        <v>3</v>
      </c>
      <c r="FK19" s="43">
        <f t="shared" si="264"/>
        <v>0</v>
      </c>
      <c r="FL19" s="56"/>
      <c r="FM19" s="22" t="str">
        <f t="shared" si="265"/>
        <v>COOLS Robert</v>
      </c>
      <c r="FN19" s="83">
        <v>3208</v>
      </c>
      <c r="FO19" s="22" t="str">
        <f t="shared" si="266"/>
        <v>A</v>
      </c>
      <c r="FP19" s="22" t="str">
        <f t="shared" si="267"/>
        <v>MAEREVOET Jean-Pierre</v>
      </c>
      <c r="FQ19" s="83">
        <v>3409</v>
      </c>
      <c r="FR19" s="22" t="str">
        <f t="shared" si="268"/>
        <v>C</v>
      </c>
      <c r="FS19" s="83">
        <v>1</v>
      </c>
      <c r="FT19" s="83">
        <v>1</v>
      </c>
      <c r="FU19" s="85"/>
      <c r="FV19" s="22">
        <f t="shared" si="269"/>
        <v>2</v>
      </c>
      <c r="FW19" s="22">
        <f t="shared" si="270"/>
        <v>0</v>
      </c>
      <c r="FX19" s="43">
        <f t="shared" si="271"/>
        <v>3</v>
      </c>
      <c r="FY19" s="43">
        <f t="shared" si="271"/>
        <v>0</v>
      </c>
      <c r="FZ19" s="56"/>
      <c r="GA19" s="22" t="str">
        <f t="shared" si="272"/>
        <v>BARBIER Danny</v>
      </c>
      <c r="GB19" s="83">
        <v>3243</v>
      </c>
      <c r="GC19" s="22" t="str">
        <f t="shared" si="273"/>
        <v>A</v>
      </c>
      <c r="GD19" s="22" t="str">
        <f t="shared" si="274"/>
        <v/>
      </c>
      <c r="GE19" s="83"/>
      <c r="GF19" s="22" t="str">
        <f t="shared" si="275"/>
        <v/>
      </c>
      <c r="GG19" s="83">
        <v>1</v>
      </c>
      <c r="GH19" s="83">
        <v>1</v>
      </c>
      <c r="GI19" s="85" t="s">
        <v>777</v>
      </c>
      <c r="GJ19" s="22">
        <f t="shared" si="276"/>
        <v>2</v>
      </c>
      <c r="GK19" s="22">
        <f t="shared" si="277"/>
        <v>0</v>
      </c>
      <c r="GL19" s="43">
        <f t="shared" si="278"/>
        <v>3</v>
      </c>
      <c r="GM19" s="43">
        <f t="shared" si="278"/>
        <v>0</v>
      </c>
      <c r="GN19" s="56"/>
      <c r="GO19" s="22" t="str">
        <f t="shared" si="279"/>
        <v>BLOMMAERTS Rudy</v>
      </c>
      <c r="GP19" s="83">
        <v>5317</v>
      </c>
      <c r="GQ19" s="22" t="str">
        <f t="shared" si="280"/>
        <v>B</v>
      </c>
      <c r="GR19" s="22" t="str">
        <f t="shared" si="281"/>
        <v>MOONEN Marc</v>
      </c>
      <c r="GS19" s="83">
        <v>2844</v>
      </c>
      <c r="GT19" s="22" t="str">
        <f t="shared" si="282"/>
        <v>B</v>
      </c>
      <c r="GU19" s="83">
        <v>1</v>
      </c>
      <c r="GV19" s="83">
        <v>1</v>
      </c>
      <c r="GW19" s="85"/>
      <c r="GX19" s="22">
        <f t="shared" si="283"/>
        <v>2</v>
      </c>
      <c r="GY19" s="22">
        <f t="shared" si="284"/>
        <v>0</v>
      </c>
      <c r="GZ19" s="43">
        <f t="shared" si="285"/>
        <v>3</v>
      </c>
      <c r="HA19" s="43">
        <f t="shared" si="285"/>
        <v>0</v>
      </c>
      <c r="HB19" s="56"/>
      <c r="HC19" s="22" t="str">
        <f t="shared" si="286"/>
        <v>VAN DEN BOSSCHE James</v>
      </c>
      <c r="HD19" s="83">
        <v>2895</v>
      </c>
      <c r="HE19" s="22" t="str">
        <f t="shared" si="287"/>
        <v>B</v>
      </c>
      <c r="HF19" s="22" t="str">
        <f t="shared" si="288"/>
        <v>VERDONCK Glen</v>
      </c>
      <c r="HG19" s="83">
        <v>2301</v>
      </c>
      <c r="HH19" s="22" t="str">
        <f t="shared" si="289"/>
        <v>B</v>
      </c>
      <c r="HI19" s="83">
        <v>1</v>
      </c>
      <c r="HJ19" s="83">
        <v>1</v>
      </c>
      <c r="HK19" s="85" t="s">
        <v>777</v>
      </c>
      <c r="HL19" s="22">
        <f t="shared" si="290"/>
        <v>2</v>
      </c>
      <c r="HM19" s="22">
        <f t="shared" si="291"/>
        <v>0</v>
      </c>
      <c r="HN19" s="43">
        <f t="shared" si="292"/>
        <v>3</v>
      </c>
      <c r="HO19" s="43">
        <f t="shared" si="292"/>
        <v>0</v>
      </c>
      <c r="HP19" s="56"/>
      <c r="HQ19" s="22" t="str">
        <f t="shared" si="293"/>
        <v>VAN DEN BOSSCHE Marc</v>
      </c>
      <c r="HR19" s="83">
        <v>2325</v>
      </c>
      <c r="HS19" s="22" t="str">
        <f t="shared" si="294"/>
        <v>A</v>
      </c>
      <c r="HT19" s="22" t="str">
        <f t="shared" si="295"/>
        <v>PEETERS Ronny</v>
      </c>
      <c r="HU19" s="83">
        <v>4385</v>
      </c>
      <c r="HV19" s="22" t="str">
        <f t="shared" si="296"/>
        <v>B</v>
      </c>
      <c r="HW19" s="83">
        <v>1</v>
      </c>
      <c r="HX19" s="83">
        <v>1</v>
      </c>
      <c r="HY19" s="85"/>
      <c r="HZ19" s="22">
        <f t="shared" si="297"/>
        <v>2</v>
      </c>
      <c r="IA19" s="22">
        <f t="shared" si="298"/>
        <v>0</v>
      </c>
      <c r="IB19" s="43">
        <f t="shared" si="299"/>
        <v>3</v>
      </c>
      <c r="IC19" s="43">
        <f t="shared" si="299"/>
        <v>0</v>
      </c>
      <c r="ID19" s="56"/>
      <c r="IE19" s="22" t="str">
        <f t="shared" si="300"/>
        <v>VANDEVELDE Pascal</v>
      </c>
      <c r="IF19" s="83">
        <v>3628</v>
      </c>
      <c r="IG19" s="22" t="str">
        <f t="shared" si="301"/>
        <v>A</v>
      </c>
      <c r="IH19" s="22" t="str">
        <f t="shared" si="302"/>
        <v>POLFLIET Jan</v>
      </c>
      <c r="II19" s="83">
        <v>3205</v>
      </c>
      <c r="IJ19" s="22" t="str">
        <f t="shared" si="303"/>
        <v>A</v>
      </c>
      <c r="IK19" s="83">
        <v>2</v>
      </c>
      <c r="IL19" s="83">
        <v>2</v>
      </c>
      <c r="IM19" s="67" t="s">
        <v>777</v>
      </c>
      <c r="IN19" s="22">
        <f t="shared" si="304"/>
        <v>0</v>
      </c>
      <c r="IO19" s="22">
        <f t="shared" si="305"/>
        <v>2</v>
      </c>
      <c r="IP19" s="43">
        <f t="shared" si="306"/>
        <v>0</v>
      </c>
      <c r="IQ19" s="43">
        <f t="shared" si="306"/>
        <v>3</v>
      </c>
      <c r="IR19" s="56"/>
      <c r="IS19" s="22" t="str">
        <f t="shared" si="307"/>
        <v>BARBIER Danny</v>
      </c>
      <c r="IT19" s="83">
        <v>3243</v>
      </c>
      <c r="IU19" s="22" t="str">
        <f t="shared" si="308"/>
        <v>A</v>
      </c>
      <c r="IV19" s="22" t="str">
        <f t="shared" si="309"/>
        <v>VAN DEN BOSSCHE James</v>
      </c>
      <c r="IW19" s="83">
        <v>2895</v>
      </c>
      <c r="IX19" s="22" t="str">
        <f t="shared" si="310"/>
        <v>B</v>
      </c>
      <c r="IY19" s="83">
        <v>1</v>
      </c>
      <c r="IZ19" s="83">
        <v>1</v>
      </c>
      <c r="JA19" s="85"/>
      <c r="JB19" s="22">
        <f t="shared" si="311"/>
        <v>2</v>
      </c>
      <c r="JC19" s="22">
        <f t="shared" si="312"/>
        <v>0</v>
      </c>
      <c r="JD19" s="43">
        <f t="shared" si="313"/>
        <v>3</v>
      </c>
      <c r="JE19" s="43">
        <f t="shared" si="313"/>
        <v>0</v>
      </c>
      <c r="JF19" s="56"/>
      <c r="JG19" s="22" t="str">
        <f t="shared" si="314"/>
        <v>HOUTPUT Paul</v>
      </c>
      <c r="JH19" s="83">
        <v>2711</v>
      </c>
      <c r="JI19" s="22" t="str">
        <f t="shared" si="315"/>
        <v>A</v>
      </c>
      <c r="JJ19" s="22" t="str">
        <f t="shared" si="316"/>
        <v>DE HAES Nico</v>
      </c>
      <c r="JK19" s="83">
        <v>2816</v>
      </c>
      <c r="JL19" s="22" t="str">
        <f t="shared" si="317"/>
        <v>B</v>
      </c>
      <c r="JM19" s="83">
        <v>1</v>
      </c>
      <c r="JN19" s="83">
        <v>1</v>
      </c>
      <c r="JO19" s="85"/>
      <c r="JP19" s="22">
        <f t="shared" si="318"/>
        <v>2</v>
      </c>
      <c r="JQ19" s="22">
        <f t="shared" si="319"/>
        <v>0</v>
      </c>
      <c r="JR19" s="43">
        <f t="shared" si="320"/>
        <v>3</v>
      </c>
      <c r="JS19" s="43">
        <f t="shared" si="320"/>
        <v>0</v>
      </c>
      <c r="JT19" s="56"/>
      <c r="JU19" s="22" t="str">
        <f t="shared" si="321"/>
        <v>RILLAERTS Gunther</v>
      </c>
      <c r="JV19" s="83">
        <v>2741</v>
      </c>
      <c r="JW19" s="22" t="str">
        <f t="shared" si="322"/>
        <v>A</v>
      </c>
      <c r="JX19" s="22" t="str">
        <f t="shared" si="323"/>
        <v>VAN DEN BROECK Yvan</v>
      </c>
      <c r="JY19" s="83">
        <v>8061</v>
      </c>
      <c r="JZ19" s="22" t="str">
        <f t="shared" si="324"/>
        <v>B</v>
      </c>
      <c r="KA19" s="83">
        <v>1</v>
      </c>
      <c r="KB19" s="83">
        <v>1</v>
      </c>
      <c r="KC19" s="85"/>
      <c r="KD19" s="22">
        <f t="shared" si="325"/>
        <v>2</v>
      </c>
      <c r="KE19" s="22">
        <f t="shared" si="326"/>
        <v>0</v>
      </c>
      <c r="KF19" s="43">
        <f t="shared" si="327"/>
        <v>3</v>
      </c>
      <c r="KG19" s="43">
        <f t="shared" si="327"/>
        <v>0</v>
      </c>
      <c r="KH19" s="56"/>
      <c r="KI19" s="22" t="str">
        <f t="shared" si="328"/>
        <v>VAN WEMMEL Eddy</v>
      </c>
      <c r="KJ19" s="83">
        <v>821</v>
      </c>
      <c r="KK19" s="22" t="str">
        <f t="shared" si="329"/>
        <v>C</v>
      </c>
      <c r="KL19" s="22" t="str">
        <f t="shared" si="330"/>
        <v>VERDOODT Jan Pieter</v>
      </c>
      <c r="KM19" s="83">
        <v>2657</v>
      </c>
      <c r="KN19" s="22" t="str">
        <f t="shared" si="331"/>
        <v>C</v>
      </c>
      <c r="KO19" s="83">
        <v>1</v>
      </c>
      <c r="KP19" s="83">
        <v>2</v>
      </c>
      <c r="KQ19" s="85"/>
      <c r="KR19" s="22">
        <f t="shared" si="332"/>
        <v>1</v>
      </c>
      <c r="KS19" s="22">
        <f t="shared" si="333"/>
        <v>1</v>
      </c>
      <c r="KT19" s="43">
        <f t="shared" si="334"/>
        <v>1</v>
      </c>
      <c r="KU19" s="43">
        <f t="shared" si="334"/>
        <v>1</v>
      </c>
      <c r="KV19" s="56"/>
      <c r="KW19" s="22" t="str">
        <f t="shared" si="335"/>
        <v>VAN SANDE Davy</v>
      </c>
      <c r="KX19" s="83">
        <v>5068</v>
      </c>
      <c r="KY19" s="22" t="str">
        <f t="shared" si="336"/>
        <v>B</v>
      </c>
      <c r="KZ19" s="22" t="str">
        <f t="shared" si="337"/>
        <v>VANDEVELDE Pascal</v>
      </c>
      <c r="LA19" s="83">
        <v>3628</v>
      </c>
      <c r="LB19" s="22" t="str">
        <f t="shared" si="338"/>
        <v>A</v>
      </c>
      <c r="LC19" s="83">
        <v>2</v>
      </c>
      <c r="LD19" s="83">
        <v>1</v>
      </c>
      <c r="LE19" s="85"/>
      <c r="LF19" s="22">
        <f t="shared" si="339"/>
        <v>1</v>
      </c>
      <c r="LG19" s="22">
        <f t="shared" si="340"/>
        <v>1</v>
      </c>
      <c r="LH19" s="43">
        <f t="shared" si="341"/>
        <v>1</v>
      </c>
      <c r="LI19" s="43">
        <f t="shared" si="341"/>
        <v>1</v>
      </c>
      <c r="LJ19" s="56"/>
      <c r="LK19" s="22" t="str">
        <f t="shared" si="342"/>
        <v>DE SMEDT Rudy</v>
      </c>
      <c r="LL19" s="83">
        <v>3727</v>
      </c>
      <c r="LM19" s="22" t="str">
        <f t="shared" si="343"/>
        <v>A</v>
      </c>
      <c r="LN19" s="22" t="str">
        <f t="shared" si="344"/>
        <v>SELLESLAGH Kurt</v>
      </c>
      <c r="LO19" s="83">
        <v>3059</v>
      </c>
      <c r="LP19" s="22" t="str">
        <f t="shared" si="345"/>
        <v>B</v>
      </c>
      <c r="LQ19" s="83">
        <v>1</v>
      </c>
      <c r="LR19" s="83">
        <v>1</v>
      </c>
      <c r="LS19" s="85" t="s">
        <v>777</v>
      </c>
      <c r="LT19" s="22">
        <f t="shared" si="346"/>
        <v>2</v>
      </c>
      <c r="LU19" s="22">
        <f t="shared" si="347"/>
        <v>0</v>
      </c>
      <c r="LV19" s="43">
        <f t="shared" si="348"/>
        <v>3</v>
      </c>
      <c r="LW19" s="43">
        <f t="shared" si="348"/>
        <v>0</v>
      </c>
      <c r="LY19" s="22" t="str">
        <f t="shared" si="349"/>
        <v>VAN DEN EEDE Eddie</v>
      </c>
      <c r="LZ19" s="83">
        <v>5017</v>
      </c>
      <c r="MA19" s="22" t="str">
        <f t="shared" si="350"/>
        <v>B</v>
      </c>
      <c r="MB19" s="22" t="str">
        <f t="shared" si="351"/>
        <v>HOOF Pascal</v>
      </c>
      <c r="MC19" s="83">
        <v>3042</v>
      </c>
      <c r="MD19" s="22" t="str">
        <f t="shared" si="352"/>
        <v>B</v>
      </c>
      <c r="ME19" s="83">
        <v>1</v>
      </c>
      <c r="MF19" s="83">
        <v>1</v>
      </c>
      <c r="MG19" s="85"/>
      <c r="MH19" s="22">
        <f t="shared" si="353"/>
        <v>2</v>
      </c>
      <c r="MI19" s="22">
        <f t="shared" si="354"/>
        <v>0</v>
      </c>
      <c r="MJ19" s="43">
        <f t="shared" si="355"/>
        <v>3</v>
      </c>
      <c r="MK19" s="43">
        <f t="shared" si="355"/>
        <v>0</v>
      </c>
      <c r="ML19" s="56"/>
      <c r="MM19" s="22" t="str">
        <f t="shared" si="356"/>
        <v>AVERHALS Patrick</v>
      </c>
      <c r="MN19" s="83">
        <v>4986</v>
      </c>
      <c r="MO19" s="22" t="str">
        <f t="shared" si="357"/>
        <v>B</v>
      </c>
      <c r="MP19" s="22" t="str">
        <f t="shared" si="358"/>
        <v>POLFLIET Jan</v>
      </c>
      <c r="MQ19" s="83">
        <v>3205</v>
      </c>
      <c r="MR19" s="22" t="str">
        <f t="shared" si="359"/>
        <v>A</v>
      </c>
      <c r="MS19" s="83">
        <v>1</v>
      </c>
      <c r="MT19" s="83">
        <v>2</v>
      </c>
      <c r="MU19" s="85"/>
      <c r="MV19" s="22">
        <f t="shared" si="360"/>
        <v>1</v>
      </c>
      <c r="MW19" s="22">
        <f t="shared" si="361"/>
        <v>1</v>
      </c>
      <c r="MX19" s="43">
        <f t="shared" si="362"/>
        <v>1</v>
      </c>
      <c r="MY19" s="43">
        <f t="shared" si="362"/>
        <v>1</v>
      </c>
    </row>
    <row r="20" spans="1:363" ht="15.75" thickBot="1" x14ac:dyDescent="0.3">
      <c r="A20" s="56"/>
      <c r="B20" s="56"/>
      <c r="C20" s="56"/>
      <c r="D20" s="56"/>
      <c r="E20" s="68"/>
      <c r="F20" s="68"/>
      <c r="G20" s="133" t="s">
        <v>6</v>
      </c>
      <c r="H20" s="134"/>
      <c r="I20" s="135"/>
      <c r="J20" s="79">
        <f>SUM(J14:J19)</f>
        <v>3</v>
      </c>
      <c r="K20" s="24">
        <f>SUM(K14:K19)</f>
        <v>9</v>
      </c>
      <c r="L20" s="44"/>
      <c r="M20" s="44"/>
      <c r="N20" s="56"/>
      <c r="O20" s="56"/>
      <c r="P20" s="56"/>
      <c r="Q20" s="56"/>
      <c r="R20" s="56"/>
      <c r="S20" s="68"/>
      <c r="T20" s="68"/>
      <c r="U20" s="133" t="s">
        <v>6</v>
      </c>
      <c r="V20" s="134"/>
      <c r="W20" s="135"/>
      <c r="X20" s="79">
        <f>SUM(X14:X19)</f>
        <v>6</v>
      </c>
      <c r="Y20" s="24">
        <f>SUM(Y14:Y19)</f>
        <v>6</v>
      </c>
      <c r="Z20" s="44"/>
      <c r="AA20" s="44"/>
      <c r="AB20" s="56"/>
      <c r="AC20" s="56"/>
      <c r="AD20" s="56"/>
      <c r="AE20" s="56"/>
      <c r="AF20" s="56"/>
      <c r="AG20" s="68"/>
      <c r="AH20" s="68"/>
      <c r="AI20" s="133" t="s">
        <v>6</v>
      </c>
      <c r="AJ20" s="134"/>
      <c r="AK20" s="135"/>
      <c r="AL20" s="79">
        <f>SUM(AL14:AL19)</f>
        <v>10</v>
      </c>
      <c r="AM20" s="24">
        <f>SUM(AM14:AM19)</f>
        <v>2</v>
      </c>
      <c r="AN20" s="44"/>
      <c r="AO20" s="44"/>
      <c r="AP20" s="56"/>
      <c r="AQ20" s="56"/>
      <c r="AR20" s="56"/>
      <c r="AS20" s="56"/>
      <c r="AT20" s="56"/>
      <c r="AU20" s="68"/>
      <c r="AV20" s="68"/>
      <c r="AW20" s="133" t="s">
        <v>6</v>
      </c>
      <c r="AX20" s="134"/>
      <c r="AY20" s="135"/>
      <c r="AZ20" s="79">
        <f>SUM(AZ14:AZ19)</f>
        <v>5</v>
      </c>
      <c r="BA20" s="24">
        <f>SUM(BA14:BA19)</f>
        <v>7</v>
      </c>
      <c r="BB20" s="44"/>
      <c r="BC20" s="44"/>
      <c r="BD20" s="56"/>
      <c r="BE20" s="56"/>
      <c r="BF20" s="56"/>
      <c r="BG20" s="56"/>
      <c r="BH20" s="56"/>
      <c r="BI20" s="68"/>
      <c r="BJ20" s="68"/>
      <c r="BK20" s="133" t="s">
        <v>6</v>
      </c>
      <c r="BL20" s="134"/>
      <c r="BM20" s="135"/>
      <c r="BN20" s="79">
        <f>SUM(BN14:BN19)</f>
        <v>5</v>
      </c>
      <c r="BO20" s="24">
        <f>SUM(BO14:BO19)</f>
        <v>7</v>
      </c>
      <c r="BP20" s="44"/>
      <c r="BQ20" s="44"/>
      <c r="BR20" s="56"/>
      <c r="BS20" s="56"/>
      <c r="BT20" s="56"/>
      <c r="BU20" s="56"/>
      <c r="BV20" s="56"/>
      <c r="BW20" s="68"/>
      <c r="BX20" s="68"/>
      <c r="BY20" s="133" t="s">
        <v>6</v>
      </c>
      <c r="BZ20" s="134"/>
      <c r="CA20" s="135"/>
      <c r="CB20" s="79">
        <f>SUM(CB14:CB19)</f>
        <v>2</v>
      </c>
      <c r="CC20" s="24">
        <f>SUM(CC14:CC19)</f>
        <v>10</v>
      </c>
      <c r="CD20" s="44"/>
      <c r="CE20" s="44"/>
      <c r="CF20" s="56"/>
      <c r="CG20" s="56"/>
      <c r="CH20" s="56"/>
      <c r="CI20" s="56"/>
      <c r="CJ20" s="56"/>
      <c r="CK20" s="68"/>
      <c r="CL20" s="68"/>
      <c r="CM20" s="133" t="s">
        <v>6</v>
      </c>
      <c r="CN20" s="134"/>
      <c r="CO20" s="135"/>
      <c r="CP20" s="79">
        <f>SUM(CP14:CP19)</f>
        <v>5</v>
      </c>
      <c r="CQ20" s="24">
        <f>SUM(CQ14:CQ19)</f>
        <v>7</v>
      </c>
      <c r="CR20" s="44"/>
      <c r="CS20" s="44"/>
      <c r="CT20" s="56"/>
      <c r="CU20" s="56"/>
      <c r="CV20" s="56"/>
      <c r="CW20" s="56"/>
      <c r="CX20" s="56"/>
      <c r="CY20" s="68"/>
      <c r="CZ20" s="68"/>
      <c r="DA20" s="133" t="s">
        <v>6</v>
      </c>
      <c r="DB20" s="134"/>
      <c r="DC20" s="135"/>
      <c r="DD20" s="79">
        <f>SUM(DD14:DD19)</f>
        <v>6</v>
      </c>
      <c r="DE20" s="24">
        <f>SUM(DE14:DE19)</f>
        <v>6</v>
      </c>
      <c r="DF20" s="44"/>
      <c r="DG20" s="44"/>
      <c r="DH20" s="56"/>
      <c r="DI20" s="56"/>
      <c r="DJ20" s="56"/>
      <c r="DK20" s="56"/>
      <c r="DL20" s="56"/>
      <c r="DM20" s="68"/>
      <c r="DN20" s="68"/>
      <c r="DO20" s="133" t="s">
        <v>6</v>
      </c>
      <c r="DP20" s="134"/>
      <c r="DQ20" s="135"/>
      <c r="DR20" s="79">
        <f>SUM(DR14:DR19)</f>
        <v>6</v>
      </c>
      <c r="DS20" s="24">
        <f>SUM(DS14:DS19)</f>
        <v>6</v>
      </c>
      <c r="DT20" s="44"/>
      <c r="DU20" s="44"/>
      <c r="DV20" s="56"/>
      <c r="DW20" s="56"/>
      <c r="DX20" s="56"/>
      <c r="DY20" s="56"/>
      <c r="DZ20" s="56"/>
      <c r="EA20" s="68"/>
      <c r="EB20" s="68"/>
      <c r="EC20" s="133" t="s">
        <v>6</v>
      </c>
      <c r="ED20" s="134"/>
      <c r="EE20" s="135"/>
      <c r="EF20" s="79">
        <f>SUM(EF14:EF19)</f>
        <v>7</v>
      </c>
      <c r="EG20" s="24">
        <f>SUM(EG14:EG19)</f>
        <v>5</v>
      </c>
      <c r="EH20" s="44"/>
      <c r="EI20" s="44"/>
      <c r="EJ20" s="56"/>
      <c r="EK20" s="56"/>
      <c r="EL20" s="56"/>
      <c r="EM20" s="56"/>
      <c r="EN20" s="56"/>
      <c r="EO20" s="68"/>
      <c r="EP20" s="68"/>
      <c r="EQ20" s="133" t="s">
        <v>6</v>
      </c>
      <c r="ER20" s="134"/>
      <c r="ES20" s="135"/>
      <c r="ET20" s="79">
        <f>SUM(ET14:ET19)</f>
        <v>3</v>
      </c>
      <c r="EU20" s="24">
        <f>SUM(EU14:EU19)</f>
        <v>9</v>
      </c>
      <c r="EV20" s="44"/>
      <c r="EW20" s="44"/>
      <c r="EX20" s="56"/>
      <c r="EY20" s="56"/>
      <c r="EZ20" s="56"/>
      <c r="FA20" s="56"/>
      <c r="FB20" s="56"/>
      <c r="FC20" s="68"/>
      <c r="FD20" s="68"/>
      <c r="FE20" s="133" t="s">
        <v>6</v>
      </c>
      <c r="FF20" s="134"/>
      <c r="FG20" s="135"/>
      <c r="FH20" s="79">
        <f>SUM(FH14:FH19)</f>
        <v>6</v>
      </c>
      <c r="FI20" s="24">
        <f>SUM(FI14:FI19)</f>
        <v>6</v>
      </c>
      <c r="FJ20" s="44"/>
      <c r="FK20" s="44"/>
      <c r="FL20" s="56"/>
      <c r="FM20" s="56"/>
      <c r="FN20" s="56"/>
      <c r="FO20" s="56"/>
      <c r="FP20" s="56"/>
      <c r="FQ20" s="68"/>
      <c r="FR20" s="68"/>
      <c r="FS20" s="133" t="s">
        <v>6</v>
      </c>
      <c r="FT20" s="134"/>
      <c r="FU20" s="135"/>
      <c r="FV20" s="79">
        <f>SUM(FV14:FV19)</f>
        <v>10</v>
      </c>
      <c r="FW20" s="24">
        <f>SUM(FW14:FW19)</f>
        <v>2</v>
      </c>
      <c r="FX20" s="44"/>
      <c r="FY20" s="44"/>
      <c r="FZ20" s="56"/>
      <c r="GA20" s="56"/>
      <c r="GB20" s="56"/>
      <c r="GC20" s="56"/>
      <c r="GD20" s="56"/>
      <c r="GE20" s="68"/>
      <c r="GF20" s="68"/>
      <c r="GG20" s="133" t="s">
        <v>6</v>
      </c>
      <c r="GH20" s="134"/>
      <c r="GI20" s="135"/>
      <c r="GJ20" s="79">
        <f>SUM(GJ14:GJ19)</f>
        <v>10</v>
      </c>
      <c r="GK20" s="24">
        <f>SUM(GK14:GK19)</f>
        <v>2</v>
      </c>
      <c r="GL20" s="44"/>
      <c r="GM20" s="44"/>
      <c r="GN20" s="56"/>
      <c r="GO20" s="56"/>
      <c r="GP20" s="56"/>
      <c r="GQ20" s="56"/>
      <c r="GR20" s="56"/>
      <c r="GS20" s="68"/>
      <c r="GT20" s="68"/>
      <c r="GU20" s="133" t="s">
        <v>6</v>
      </c>
      <c r="GV20" s="134"/>
      <c r="GW20" s="135"/>
      <c r="GX20" s="79">
        <f>SUM(GX14:GX19)</f>
        <v>10</v>
      </c>
      <c r="GY20" s="24">
        <f>SUM(GY14:GY19)</f>
        <v>2</v>
      </c>
      <c r="GZ20" s="44"/>
      <c r="HA20" s="44"/>
      <c r="HB20" s="56"/>
      <c r="HC20" s="69"/>
      <c r="HD20" s="56"/>
      <c r="HE20" s="56"/>
      <c r="HF20" s="69"/>
      <c r="HG20" s="68"/>
      <c r="HH20" s="68"/>
      <c r="HI20" s="133" t="s">
        <v>6</v>
      </c>
      <c r="HJ20" s="134"/>
      <c r="HK20" s="135"/>
      <c r="HL20" s="79">
        <f>SUM(HL14:HL19)</f>
        <v>8</v>
      </c>
      <c r="HM20" s="24">
        <f>SUM(HM14:HM19)</f>
        <v>4</v>
      </c>
      <c r="HN20" s="44"/>
      <c r="HO20" s="44"/>
      <c r="HP20" s="56"/>
      <c r="HQ20" s="56"/>
      <c r="HR20" s="56"/>
      <c r="HS20" s="56"/>
      <c r="HT20" s="56"/>
      <c r="HU20" s="68"/>
      <c r="HV20" s="68"/>
      <c r="HW20" s="133" t="s">
        <v>6</v>
      </c>
      <c r="HX20" s="134"/>
      <c r="HY20" s="135"/>
      <c r="HZ20" s="79">
        <f>SUM(HZ14:HZ19)</f>
        <v>6</v>
      </c>
      <c r="IA20" s="24">
        <f>SUM(IA14:IA19)</f>
        <v>6</v>
      </c>
      <c r="IB20" s="44"/>
      <c r="IC20" s="44"/>
      <c r="ID20" s="56"/>
      <c r="IE20" s="56"/>
      <c r="IF20" s="56"/>
      <c r="IG20" s="56"/>
      <c r="IH20" s="56"/>
      <c r="II20" s="68"/>
      <c r="IJ20" s="68"/>
      <c r="IK20" s="133" t="s">
        <v>6</v>
      </c>
      <c r="IL20" s="134"/>
      <c r="IM20" s="135"/>
      <c r="IN20" s="79">
        <f>SUM(IN14:IN19)</f>
        <v>5</v>
      </c>
      <c r="IO20" s="24">
        <f>SUM(IO14:IO19)</f>
        <v>7</v>
      </c>
      <c r="IP20" s="44"/>
      <c r="IQ20" s="44"/>
      <c r="IR20" s="56"/>
      <c r="IS20" s="56"/>
      <c r="IT20" s="56"/>
      <c r="IU20" s="56"/>
      <c r="IV20" s="56"/>
      <c r="IW20" s="68"/>
      <c r="IX20" s="68"/>
      <c r="IY20" s="133" t="s">
        <v>6</v>
      </c>
      <c r="IZ20" s="134"/>
      <c r="JA20" s="135"/>
      <c r="JB20" s="79">
        <f>SUM(JB14:JB19)</f>
        <v>8</v>
      </c>
      <c r="JC20" s="24">
        <f>SUM(JC14:JC19)</f>
        <v>4</v>
      </c>
      <c r="JD20" s="44"/>
      <c r="JE20" s="44"/>
      <c r="JF20" s="56"/>
      <c r="JG20" s="56"/>
      <c r="JH20" s="56"/>
      <c r="JI20" s="56"/>
      <c r="JJ20" s="56"/>
      <c r="JK20" s="68"/>
      <c r="JL20" s="68"/>
      <c r="JM20" s="133" t="s">
        <v>6</v>
      </c>
      <c r="JN20" s="134"/>
      <c r="JO20" s="135"/>
      <c r="JP20" s="79">
        <f>SUM(JP14:JP19)</f>
        <v>6</v>
      </c>
      <c r="JQ20" s="24">
        <f>SUM(JQ14:JQ19)</f>
        <v>6</v>
      </c>
      <c r="JR20" s="44"/>
      <c r="JS20" s="44"/>
      <c r="JT20" s="56"/>
      <c r="JU20" s="56"/>
      <c r="JV20" s="56"/>
      <c r="JW20" s="56"/>
      <c r="JX20" s="56"/>
      <c r="JY20" s="68"/>
      <c r="JZ20" s="68"/>
      <c r="KA20" s="133" t="s">
        <v>6</v>
      </c>
      <c r="KB20" s="134"/>
      <c r="KC20" s="135"/>
      <c r="KD20" s="79">
        <f>SUM(KD14:KD19)</f>
        <v>10</v>
      </c>
      <c r="KE20" s="24">
        <f>SUM(KE14:KE19)</f>
        <v>2</v>
      </c>
      <c r="KF20" s="44"/>
      <c r="KG20" s="44"/>
      <c r="KH20" s="56"/>
      <c r="KI20" s="56"/>
      <c r="KJ20" s="56"/>
      <c r="KK20" s="56"/>
      <c r="KL20" s="56"/>
      <c r="KM20" s="68"/>
      <c r="KN20" s="68"/>
      <c r="KO20" s="133" t="s">
        <v>6</v>
      </c>
      <c r="KP20" s="134"/>
      <c r="KQ20" s="135"/>
      <c r="KR20" s="79">
        <f>SUM(KR14:KR19)</f>
        <v>8</v>
      </c>
      <c r="KS20" s="24">
        <f>SUM(KS14:KS19)</f>
        <v>4</v>
      </c>
      <c r="KT20" s="44"/>
      <c r="KU20" s="44"/>
      <c r="KW20" s="56"/>
      <c r="KX20" s="56"/>
      <c r="KY20" s="56"/>
      <c r="KZ20" s="56"/>
      <c r="LA20" s="68"/>
      <c r="LB20" s="68"/>
      <c r="LC20" s="133" t="s">
        <v>6</v>
      </c>
      <c r="LD20" s="134"/>
      <c r="LE20" s="135"/>
      <c r="LF20" s="79">
        <f>SUM(LF14:LF19)</f>
        <v>1</v>
      </c>
      <c r="LG20" s="24">
        <f>SUM(LG14:LG19)</f>
        <v>11</v>
      </c>
      <c r="LH20" s="44"/>
      <c r="LI20" s="44"/>
      <c r="LK20" s="56"/>
      <c r="LL20" s="56"/>
      <c r="LM20" s="56"/>
      <c r="LN20" s="56"/>
      <c r="LO20" s="68"/>
      <c r="LP20" s="68"/>
      <c r="LQ20" s="133" t="s">
        <v>6</v>
      </c>
      <c r="LR20" s="134"/>
      <c r="LS20" s="135"/>
      <c r="LT20" s="79">
        <f>SUM(LT14:LT19)</f>
        <v>7</v>
      </c>
      <c r="LU20" s="24">
        <f>SUM(LU14:LU19)</f>
        <v>5</v>
      </c>
      <c r="LV20" s="44"/>
      <c r="LW20" s="44"/>
      <c r="LY20" s="56"/>
      <c r="LZ20" s="56"/>
      <c r="MA20" s="56"/>
      <c r="MB20" s="56"/>
      <c r="MC20" s="68"/>
      <c r="MD20" s="68"/>
      <c r="ME20" s="133" t="s">
        <v>6</v>
      </c>
      <c r="MF20" s="134"/>
      <c r="MG20" s="135"/>
      <c r="MH20" s="79">
        <f>SUM(MH14:MH19)</f>
        <v>10</v>
      </c>
      <c r="MI20" s="24">
        <f>SUM(MI14:MI19)</f>
        <v>2</v>
      </c>
      <c r="MJ20" s="44"/>
      <c r="MK20" s="44"/>
      <c r="MM20" s="56"/>
      <c r="MN20" s="56"/>
      <c r="MO20" s="56"/>
      <c r="MP20" s="56"/>
      <c r="MQ20" s="68"/>
      <c r="MR20" s="68"/>
      <c r="MS20" s="133" t="s">
        <v>6</v>
      </c>
      <c r="MT20" s="134"/>
      <c r="MU20" s="135"/>
      <c r="MV20" s="79">
        <f>SUM(MV14:MV19)</f>
        <v>6</v>
      </c>
      <c r="MW20" s="24">
        <f>SUM(MW14:MW19)</f>
        <v>6</v>
      </c>
    </row>
    <row r="21" spans="1:363" ht="15.75" thickBot="1" x14ac:dyDescent="0.3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69"/>
      <c r="HD21" s="56"/>
      <c r="HE21" s="56"/>
      <c r="HF21" s="69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</row>
    <row r="22" spans="1:363" s="75" customFormat="1" ht="15.75" thickBot="1" x14ac:dyDescent="0.3">
      <c r="A22" s="26" t="str">
        <f>VLOOKUP(113,Kalender,2,FALSE)</f>
        <v>Elite</v>
      </c>
      <c r="B22" s="70"/>
      <c r="C22" s="70"/>
      <c r="D22" s="25" t="str">
        <f>VLOOKUP(113,Kalender,4,FALSE)</f>
        <v>De Tijgers</v>
      </c>
      <c r="E22" s="80"/>
      <c r="F22" s="81"/>
      <c r="G22" s="81"/>
      <c r="H22" s="81"/>
      <c r="I22" s="81"/>
      <c r="J22" s="81"/>
      <c r="K22" s="82"/>
      <c r="L22" s="71"/>
      <c r="M22" s="71"/>
      <c r="O22" s="26" t="str">
        <f>Kalender!B40</f>
        <v>Den Tighel 1</v>
      </c>
      <c r="P22" s="70"/>
      <c r="Q22" s="70"/>
      <c r="R22" s="25" t="str">
        <f>Kalender!D40</f>
        <v>De Sloebers 1</v>
      </c>
      <c r="S22" s="80"/>
      <c r="T22" s="81"/>
      <c r="U22" s="81"/>
      <c r="V22" s="81"/>
      <c r="W22" s="81"/>
      <c r="X22" s="81"/>
      <c r="Y22" s="82"/>
      <c r="Z22" s="71"/>
      <c r="AA22" s="71"/>
      <c r="AC22" s="26" t="str">
        <f>Kalender!B75</f>
        <v>Kalfort 1</v>
      </c>
      <c r="AD22" s="70"/>
      <c r="AE22" s="70"/>
      <c r="AF22" s="26" t="str">
        <f>Kalender!D75</f>
        <v>Kalfort 2</v>
      </c>
      <c r="AG22" s="80"/>
      <c r="AH22" s="81"/>
      <c r="AI22" s="81"/>
      <c r="AJ22" s="81"/>
      <c r="AK22" s="81"/>
      <c r="AL22" s="81"/>
      <c r="AM22" s="82"/>
      <c r="AN22" s="71"/>
      <c r="AO22" s="71"/>
      <c r="AQ22" s="26" t="str">
        <f>Kalender!B110</f>
        <v>De Tijgers</v>
      </c>
      <c r="AR22" s="70"/>
      <c r="AS22" s="70"/>
      <c r="AT22" s="25" t="str">
        <f>Kalender!D110</f>
        <v>Kalfort 1</v>
      </c>
      <c r="AU22" s="80"/>
      <c r="AV22" s="81"/>
      <c r="AW22" s="81"/>
      <c r="AX22" s="81"/>
      <c r="AY22" s="81"/>
      <c r="AZ22" s="81"/>
      <c r="BA22" s="82"/>
      <c r="BB22" s="71"/>
      <c r="BC22" s="71"/>
      <c r="BE22" s="26" t="str">
        <f>Kalender!B145</f>
        <v>Plaza 1</v>
      </c>
      <c r="BF22" s="70"/>
      <c r="BG22" s="70"/>
      <c r="BH22" s="25" t="str">
        <f>Kalender!D145</f>
        <v>De Splinters 1</v>
      </c>
      <c r="BI22" s="80"/>
      <c r="BJ22" s="81"/>
      <c r="BK22" s="81"/>
      <c r="BL22" s="81"/>
      <c r="BM22" s="81"/>
      <c r="BN22" s="81"/>
      <c r="BO22" s="82"/>
      <c r="BP22" s="71"/>
      <c r="BQ22" s="71"/>
      <c r="BS22" s="26" t="str">
        <f>Kalender!B180</f>
        <v>De Plekkers 1</v>
      </c>
      <c r="BT22" s="70"/>
      <c r="BU22" s="70"/>
      <c r="BV22" s="25" t="str">
        <f>Kalender!D180</f>
        <v>Plaza 1</v>
      </c>
      <c r="BW22" s="80"/>
      <c r="BX22" s="81"/>
      <c r="BY22" s="81"/>
      <c r="BZ22" s="81"/>
      <c r="CA22" s="81"/>
      <c r="CB22" s="81"/>
      <c r="CC22" s="82"/>
      <c r="CD22" s="71"/>
      <c r="CE22" s="71"/>
      <c r="CG22" s="26" t="str">
        <f>Kalender!B215</f>
        <v xml:space="preserve">De Splinters </v>
      </c>
      <c r="CH22" s="70"/>
      <c r="CI22" s="70"/>
      <c r="CJ22" s="25" t="str">
        <f>Kalender!D215</f>
        <v>De Tijgers</v>
      </c>
      <c r="CK22" s="80"/>
      <c r="CL22" s="81"/>
      <c r="CM22" s="81"/>
      <c r="CN22" s="81"/>
      <c r="CO22" s="81"/>
      <c r="CP22" s="81"/>
      <c r="CQ22" s="82"/>
      <c r="CR22" s="71"/>
      <c r="CS22" s="71"/>
      <c r="CU22" s="26" t="str">
        <f>Kalender!B250</f>
        <v>Plaza 1</v>
      </c>
      <c r="CV22" s="70"/>
      <c r="CW22" s="70"/>
      <c r="CX22" s="25" t="str">
        <f>Kalender!D250</f>
        <v>Duvelboys 1</v>
      </c>
      <c r="CY22" s="80"/>
      <c r="CZ22" s="81"/>
      <c r="DA22" s="81"/>
      <c r="DB22" s="81"/>
      <c r="DC22" s="81"/>
      <c r="DD22" s="81"/>
      <c r="DE22" s="82"/>
      <c r="DF22" s="71"/>
      <c r="DG22" s="71"/>
      <c r="DI22" s="26" t="str">
        <f>Kalender!B285</f>
        <v>Kalfort 1</v>
      </c>
      <c r="DJ22" s="70"/>
      <c r="DK22" s="70"/>
      <c r="DL22" s="25" t="str">
        <f>Kalender!D285</f>
        <v>De Sloebers 1</v>
      </c>
      <c r="DM22" s="80"/>
      <c r="DN22" s="81"/>
      <c r="DO22" s="81"/>
      <c r="DP22" s="81"/>
      <c r="DQ22" s="81"/>
      <c r="DR22" s="81"/>
      <c r="DS22" s="82"/>
      <c r="DT22" s="71"/>
      <c r="DU22" s="71"/>
      <c r="DW22" s="26" t="str">
        <f>Kalender!B320</f>
        <v>Duvelboys 1</v>
      </c>
      <c r="DX22" s="70"/>
      <c r="DY22" s="70"/>
      <c r="DZ22" s="25" t="str">
        <f>Kalender!D320</f>
        <v>Kalfort 1</v>
      </c>
      <c r="EA22" s="80"/>
      <c r="EB22" s="81"/>
      <c r="EC22" s="81"/>
      <c r="ED22" s="81"/>
      <c r="EE22" s="81"/>
      <c r="EF22" s="81"/>
      <c r="EG22" s="82"/>
      <c r="EH22" s="71"/>
      <c r="EI22" s="71"/>
      <c r="EK22" s="27" t="str">
        <f>Kalender!B355</f>
        <v>De Splinters</v>
      </c>
      <c r="EL22" s="70"/>
      <c r="EM22" s="70"/>
      <c r="EN22" s="25" t="str">
        <f>Kalender!D355</f>
        <v>Elite</v>
      </c>
      <c r="EO22" s="80"/>
      <c r="EP22" s="81"/>
      <c r="EQ22" s="81"/>
      <c r="ER22" s="81"/>
      <c r="ES22" s="81"/>
      <c r="ET22" s="81"/>
      <c r="EU22" s="82"/>
      <c r="EV22" s="71"/>
      <c r="EW22" s="71"/>
      <c r="EY22" s="26" t="str">
        <f>Kalender!B390</f>
        <v>Elk Zijn Recht</v>
      </c>
      <c r="EZ22" s="70"/>
      <c r="FA22" s="70"/>
      <c r="FB22" s="25" t="str">
        <f>Kalender!D390</f>
        <v>De Sloebers 1</v>
      </c>
      <c r="FC22" s="80"/>
      <c r="FD22" s="81"/>
      <c r="FE22" s="81"/>
      <c r="FF22" s="81"/>
      <c r="FG22" s="81"/>
      <c r="FH22" s="81"/>
      <c r="FI22" s="82"/>
      <c r="FJ22" s="71"/>
      <c r="FK22" s="71"/>
      <c r="FM22" s="26" t="str">
        <f>Kalender!B425</f>
        <v>Duvelboys 1</v>
      </c>
      <c r="FN22" s="70"/>
      <c r="FO22" s="70"/>
      <c r="FP22" s="25" t="str">
        <f>Kalender!D425</f>
        <v>De Splinters</v>
      </c>
      <c r="FQ22" s="80"/>
      <c r="FR22" s="81"/>
      <c r="FS22" s="81"/>
      <c r="FT22" s="81"/>
      <c r="FU22" s="81"/>
      <c r="FV22" s="81"/>
      <c r="FW22" s="82"/>
      <c r="FX22" s="71"/>
      <c r="FY22" s="71"/>
      <c r="GA22" s="26" t="str">
        <f>Kalender!B460</f>
        <v>De Tijgers</v>
      </c>
      <c r="GB22" s="70"/>
      <c r="GC22" s="70"/>
      <c r="GD22" s="25" t="str">
        <f>Kalender!D460</f>
        <v>Elite</v>
      </c>
      <c r="GE22" s="80"/>
      <c r="GF22" s="81"/>
      <c r="GG22" s="81"/>
      <c r="GH22" s="81"/>
      <c r="GI22" s="81"/>
      <c r="GJ22" s="81"/>
      <c r="GK22" s="82"/>
      <c r="GL22" s="71"/>
      <c r="GM22" s="71"/>
      <c r="GO22" s="26" t="str">
        <f>Kalender!B495</f>
        <v>De Sloebers 1</v>
      </c>
      <c r="GP22" s="70"/>
      <c r="GQ22" s="70"/>
      <c r="GR22" s="27" t="str">
        <f>Kalender!D495</f>
        <v>Den Tighel 1</v>
      </c>
      <c r="GS22" s="80"/>
      <c r="GT22" s="81"/>
      <c r="GU22" s="81"/>
      <c r="GV22" s="81"/>
      <c r="GW22" s="81"/>
      <c r="GX22" s="81"/>
      <c r="GY22" s="82"/>
      <c r="GZ22" s="71"/>
      <c r="HA22" s="71"/>
      <c r="HC22" s="27" t="str">
        <f>Kalender!B530</f>
        <v>Kalfort 2</v>
      </c>
      <c r="HD22" s="70"/>
      <c r="HE22" s="70"/>
      <c r="HF22" s="27" t="str">
        <f>Kalender!D530</f>
        <v>Kalfort 1</v>
      </c>
      <c r="HG22" s="80"/>
      <c r="HH22" s="81"/>
      <c r="HI22" s="81"/>
      <c r="HJ22" s="81"/>
      <c r="HK22" s="81"/>
      <c r="HL22" s="81"/>
      <c r="HM22" s="82"/>
      <c r="HN22" s="71"/>
      <c r="HO22" s="71"/>
      <c r="HQ22" s="27" t="str">
        <f>Kalender!B565</f>
        <v>Kalfort 1</v>
      </c>
      <c r="HR22" s="70"/>
      <c r="HS22" s="70"/>
      <c r="HT22" s="27" t="str">
        <f>Kalender!D565</f>
        <v>De Tijgers</v>
      </c>
      <c r="HU22" s="80"/>
      <c r="HV22" s="81"/>
      <c r="HW22" s="81"/>
      <c r="HX22" s="81"/>
      <c r="HY22" s="81"/>
      <c r="HZ22" s="81"/>
      <c r="IA22" s="82"/>
      <c r="IB22" s="71"/>
      <c r="IC22" s="71"/>
      <c r="IE22" s="27" t="str">
        <f>Kalender!B600</f>
        <v>De Splinters</v>
      </c>
      <c r="IF22" s="70"/>
      <c r="IG22" s="70"/>
      <c r="IH22" s="27" t="str">
        <f>Kalender!D600</f>
        <v>Plaza 1</v>
      </c>
      <c r="II22" s="80"/>
      <c r="IJ22" s="81"/>
      <c r="IK22" s="81"/>
      <c r="IL22" s="81"/>
      <c r="IM22" s="81"/>
      <c r="IN22" s="81"/>
      <c r="IO22" s="82"/>
      <c r="IP22" s="71"/>
      <c r="IQ22" s="71"/>
      <c r="IS22" s="27" t="str">
        <f>Kalender!B635</f>
        <v>Plaza 1</v>
      </c>
      <c r="IT22" s="70"/>
      <c r="IU22" s="70"/>
      <c r="IV22" s="27" t="str">
        <f>Kalender!D635</f>
        <v>De Plekkers 1</v>
      </c>
      <c r="IW22" s="80"/>
      <c r="IX22" s="81"/>
      <c r="IY22" s="81"/>
      <c r="IZ22" s="81"/>
      <c r="JA22" s="81"/>
      <c r="JB22" s="81"/>
      <c r="JC22" s="82"/>
      <c r="JD22" s="71"/>
      <c r="JE22" s="71"/>
      <c r="JG22" s="27" t="str">
        <f>Kalender!B670</f>
        <v>De Tijgers</v>
      </c>
      <c r="JH22" s="70"/>
      <c r="JI22" s="70"/>
      <c r="JJ22" s="27" t="str">
        <f>Kalender!D670</f>
        <v>De Splinters</v>
      </c>
      <c r="JK22" s="80"/>
      <c r="JL22" s="81"/>
      <c r="JM22" s="81"/>
      <c r="JN22" s="81"/>
      <c r="JO22" s="81"/>
      <c r="JP22" s="81"/>
      <c r="JQ22" s="82"/>
      <c r="JR22" s="71"/>
      <c r="JS22" s="71"/>
      <c r="JU22" s="27" t="str">
        <f>Kalender!B705</f>
        <v>Duvelboys 1</v>
      </c>
      <c r="JV22" s="70"/>
      <c r="JW22" s="70"/>
      <c r="JX22" s="27" t="str">
        <f>Kalender!D705</f>
        <v>Plaza 1</v>
      </c>
      <c r="JY22" s="80"/>
      <c r="JZ22" s="81"/>
      <c r="KA22" s="81"/>
      <c r="KB22" s="81"/>
      <c r="KC22" s="81"/>
      <c r="KD22" s="81"/>
      <c r="KE22" s="82"/>
      <c r="KF22" s="71"/>
      <c r="KG22" s="71"/>
      <c r="KI22" s="27" t="str">
        <f>Kalender!B740</f>
        <v>De Sloebers 1</v>
      </c>
      <c r="KJ22" s="70"/>
      <c r="KK22" s="70"/>
      <c r="KL22" s="27" t="str">
        <f>Kalender!D740</f>
        <v>Kalfort 1</v>
      </c>
      <c r="KM22" s="80"/>
      <c r="KN22" s="81"/>
      <c r="KO22" s="81"/>
      <c r="KP22" s="81"/>
      <c r="KQ22" s="81"/>
      <c r="KR22" s="81"/>
      <c r="KS22" s="82"/>
      <c r="KT22" s="71"/>
      <c r="KU22" s="71"/>
      <c r="KW22" s="27" t="str">
        <f>Kalender!B775</f>
        <v>Kalfort 1</v>
      </c>
      <c r="KX22" s="70"/>
      <c r="KY22" s="70"/>
      <c r="KZ22" s="27" t="str">
        <f>Kalender!D775</f>
        <v>Duvelboys  1</v>
      </c>
      <c r="LA22" s="80"/>
      <c r="LB22" s="81"/>
      <c r="LC22" s="81"/>
      <c r="LD22" s="81"/>
      <c r="LE22" s="81"/>
      <c r="LF22" s="81"/>
      <c r="LG22" s="82"/>
      <c r="LH22" s="71"/>
      <c r="LI22" s="71"/>
      <c r="LK22" s="27" t="str">
        <f>Kalender!B810</f>
        <v>Elite</v>
      </c>
      <c r="LL22" s="70"/>
      <c r="LM22" s="70"/>
      <c r="LN22" s="27" t="str">
        <f>Kalender!D810</f>
        <v>De Splinters</v>
      </c>
      <c r="LO22" s="80"/>
      <c r="LP22" s="81"/>
      <c r="LQ22" s="81"/>
      <c r="LR22" s="81"/>
      <c r="LS22" s="81"/>
      <c r="LT22" s="81"/>
      <c r="LU22" s="82"/>
      <c r="LV22" s="71"/>
      <c r="LW22" s="71"/>
      <c r="LY22" s="27" t="str">
        <f>Kalender!B845</f>
        <v>De Sloebers 1</v>
      </c>
      <c r="LZ22" s="70"/>
      <c r="MA22" s="70"/>
      <c r="MB22" s="27" t="str">
        <f>Kalender!D845</f>
        <v>Elk Zijn Recht</v>
      </c>
      <c r="MC22" s="80"/>
      <c r="MD22" s="81"/>
      <c r="ME22" s="81"/>
      <c r="MF22" s="81"/>
      <c r="MG22" s="81"/>
      <c r="MH22" s="81"/>
      <c r="MI22" s="82"/>
      <c r="MJ22" s="71"/>
      <c r="MK22" s="71"/>
      <c r="MM22" s="27" t="str">
        <f>Kalender!B880</f>
        <v>De Splinters</v>
      </c>
      <c r="MN22" s="70"/>
      <c r="MO22" s="70"/>
      <c r="MP22" s="27" t="str">
        <f>Kalender!D880</f>
        <v>Duvelboys 1</v>
      </c>
      <c r="MQ22" s="80"/>
      <c r="MR22" s="81"/>
      <c r="MS22" s="81"/>
      <c r="MT22" s="81"/>
      <c r="MU22" s="81"/>
      <c r="MV22" s="81"/>
      <c r="MW22" s="82"/>
    </row>
    <row r="23" spans="1:363" x14ac:dyDescent="0.25">
      <c r="A23" s="63" t="s">
        <v>0</v>
      </c>
      <c r="B23" s="64" t="s">
        <v>1</v>
      </c>
      <c r="C23" s="64" t="s">
        <v>29</v>
      </c>
      <c r="D23" s="64" t="s">
        <v>2</v>
      </c>
      <c r="E23" s="64" t="s">
        <v>1</v>
      </c>
      <c r="F23" s="64" t="s">
        <v>29</v>
      </c>
      <c r="G23" s="64" t="s">
        <v>3</v>
      </c>
      <c r="H23" s="64" t="s">
        <v>4</v>
      </c>
      <c r="I23" s="64"/>
      <c r="J23" s="131" t="s">
        <v>5</v>
      </c>
      <c r="K23" s="132"/>
      <c r="L23" s="44"/>
      <c r="M23" s="44"/>
      <c r="N23" s="56"/>
      <c r="O23" s="63" t="s">
        <v>0</v>
      </c>
      <c r="P23" s="64" t="s">
        <v>1</v>
      </c>
      <c r="Q23" s="64" t="s">
        <v>29</v>
      </c>
      <c r="R23" s="64" t="s">
        <v>2</v>
      </c>
      <c r="S23" s="64" t="s">
        <v>1</v>
      </c>
      <c r="T23" s="64" t="s">
        <v>29</v>
      </c>
      <c r="U23" s="64" t="s">
        <v>3</v>
      </c>
      <c r="V23" s="64" t="s">
        <v>4</v>
      </c>
      <c r="W23" s="64"/>
      <c r="X23" s="131" t="s">
        <v>5</v>
      </c>
      <c r="Y23" s="132"/>
      <c r="Z23" s="44"/>
      <c r="AA23" s="44"/>
      <c r="AB23" s="56"/>
      <c r="AC23" s="63" t="s">
        <v>0</v>
      </c>
      <c r="AD23" s="64" t="s">
        <v>1</v>
      </c>
      <c r="AE23" s="64" t="s">
        <v>29</v>
      </c>
      <c r="AF23" s="64" t="s">
        <v>2</v>
      </c>
      <c r="AG23" s="64" t="s">
        <v>1</v>
      </c>
      <c r="AH23" s="64" t="s">
        <v>29</v>
      </c>
      <c r="AI23" s="64" t="s">
        <v>3</v>
      </c>
      <c r="AJ23" s="64" t="s">
        <v>4</v>
      </c>
      <c r="AK23" s="64"/>
      <c r="AL23" s="131" t="s">
        <v>5</v>
      </c>
      <c r="AM23" s="132"/>
      <c r="AN23" s="44"/>
      <c r="AO23" s="44"/>
      <c r="AP23" s="56"/>
      <c r="AQ23" s="63" t="s">
        <v>0</v>
      </c>
      <c r="AR23" s="64" t="s">
        <v>1</v>
      </c>
      <c r="AS23" s="64" t="s">
        <v>29</v>
      </c>
      <c r="AT23" s="64" t="s">
        <v>2</v>
      </c>
      <c r="AU23" s="64" t="s">
        <v>1</v>
      </c>
      <c r="AV23" s="64" t="s">
        <v>29</v>
      </c>
      <c r="AW23" s="64" t="s">
        <v>3</v>
      </c>
      <c r="AX23" s="64" t="s">
        <v>4</v>
      </c>
      <c r="AY23" s="64"/>
      <c r="AZ23" s="131" t="s">
        <v>5</v>
      </c>
      <c r="BA23" s="132"/>
      <c r="BB23" s="44"/>
      <c r="BC23" s="44"/>
      <c r="BD23" s="56"/>
      <c r="BE23" s="63" t="s">
        <v>0</v>
      </c>
      <c r="BF23" s="64" t="s">
        <v>1</v>
      </c>
      <c r="BG23" s="64" t="s">
        <v>29</v>
      </c>
      <c r="BH23" s="64" t="s">
        <v>2</v>
      </c>
      <c r="BI23" s="64" t="s">
        <v>1</v>
      </c>
      <c r="BJ23" s="64" t="s">
        <v>29</v>
      </c>
      <c r="BK23" s="64" t="s">
        <v>3</v>
      </c>
      <c r="BL23" s="64" t="s">
        <v>4</v>
      </c>
      <c r="BM23" s="64"/>
      <c r="BN23" s="131" t="s">
        <v>5</v>
      </c>
      <c r="BO23" s="132"/>
      <c r="BP23" s="44"/>
      <c r="BQ23" s="44"/>
      <c r="BR23" s="56"/>
      <c r="BS23" s="63" t="s">
        <v>0</v>
      </c>
      <c r="BT23" s="64" t="s">
        <v>1</v>
      </c>
      <c r="BU23" s="64" t="s">
        <v>29</v>
      </c>
      <c r="BV23" s="64" t="s">
        <v>2</v>
      </c>
      <c r="BW23" s="64" t="s">
        <v>1</v>
      </c>
      <c r="BX23" s="64" t="s">
        <v>29</v>
      </c>
      <c r="BY23" s="64" t="s">
        <v>3</v>
      </c>
      <c r="BZ23" s="64" t="s">
        <v>4</v>
      </c>
      <c r="CA23" s="64"/>
      <c r="CB23" s="131" t="s">
        <v>5</v>
      </c>
      <c r="CC23" s="132"/>
      <c r="CD23" s="44"/>
      <c r="CE23" s="44"/>
      <c r="CF23" s="56"/>
      <c r="CG23" s="63" t="s">
        <v>0</v>
      </c>
      <c r="CH23" s="64" t="s">
        <v>1</v>
      </c>
      <c r="CI23" s="64" t="s">
        <v>29</v>
      </c>
      <c r="CJ23" s="64" t="s">
        <v>2</v>
      </c>
      <c r="CK23" s="64" t="s">
        <v>1</v>
      </c>
      <c r="CL23" s="64" t="s">
        <v>29</v>
      </c>
      <c r="CM23" s="64" t="s">
        <v>3</v>
      </c>
      <c r="CN23" s="64" t="s">
        <v>4</v>
      </c>
      <c r="CO23" s="64"/>
      <c r="CP23" s="131" t="s">
        <v>5</v>
      </c>
      <c r="CQ23" s="132"/>
      <c r="CR23" s="44"/>
      <c r="CS23" s="44"/>
      <c r="CT23" s="56"/>
      <c r="CU23" s="63" t="s">
        <v>0</v>
      </c>
      <c r="CV23" s="64" t="s">
        <v>1</v>
      </c>
      <c r="CW23" s="64" t="s">
        <v>29</v>
      </c>
      <c r="CX23" s="64" t="s">
        <v>2</v>
      </c>
      <c r="CY23" s="64" t="s">
        <v>1</v>
      </c>
      <c r="CZ23" s="64" t="s">
        <v>29</v>
      </c>
      <c r="DA23" s="64" t="s">
        <v>3</v>
      </c>
      <c r="DB23" s="64" t="s">
        <v>4</v>
      </c>
      <c r="DC23" s="64"/>
      <c r="DD23" s="131" t="s">
        <v>5</v>
      </c>
      <c r="DE23" s="132"/>
      <c r="DF23" s="44"/>
      <c r="DG23" s="44"/>
      <c r="DH23" s="56"/>
      <c r="DI23" s="63" t="s">
        <v>0</v>
      </c>
      <c r="DJ23" s="64" t="s">
        <v>1</v>
      </c>
      <c r="DK23" s="64" t="s">
        <v>29</v>
      </c>
      <c r="DL23" s="64" t="s">
        <v>2</v>
      </c>
      <c r="DM23" s="64" t="s">
        <v>1</v>
      </c>
      <c r="DN23" s="64" t="s">
        <v>29</v>
      </c>
      <c r="DO23" s="64" t="s">
        <v>3</v>
      </c>
      <c r="DP23" s="64" t="s">
        <v>4</v>
      </c>
      <c r="DQ23" s="64"/>
      <c r="DR23" s="131" t="s">
        <v>5</v>
      </c>
      <c r="DS23" s="132"/>
      <c r="DT23" s="44"/>
      <c r="DU23" s="44"/>
      <c r="DV23" s="56"/>
      <c r="DW23" s="63" t="s">
        <v>0</v>
      </c>
      <c r="DX23" s="64" t="s">
        <v>1</v>
      </c>
      <c r="DY23" s="64" t="s">
        <v>29</v>
      </c>
      <c r="DZ23" s="64" t="s">
        <v>2</v>
      </c>
      <c r="EA23" s="64" t="s">
        <v>1</v>
      </c>
      <c r="EB23" s="64" t="s">
        <v>29</v>
      </c>
      <c r="EC23" s="64" t="s">
        <v>3</v>
      </c>
      <c r="ED23" s="64" t="s">
        <v>4</v>
      </c>
      <c r="EE23" s="64"/>
      <c r="EF23" s="131" t="s">
        <v>5</v>
      </c>
      <c r="EG23" s="132"/>
      <c r="EH23" s="44"/>
      <c r="EI23" s="44"/>
      <c r="EJ23" s="56"/>
      <c r="EK23" s="63" t="s">
        <v>0</v>
      </c>
      <c r="EL23" s="64" t="s">
        <v>1</v>
      </c>
      <c r="EM23" s="64" t="s">
        <v>29</v>
      </c>
      <c r="EN23" s="64" t="s">
        <v>2</v>
      </c>
      <c r="EO23" s="64" t="s">
        <v>1</v>
      </c>
      <c r="EP23" s="64" t="s">
        <v>29</v>
      </c>
      <c r="EQ23" s="64" t="s">
        <v>3</v>
      </c>
      <c r="ER23" s="64" t="s">
        <v>4</v>
      </c>
      <c r="ES23" s="64"/>
      <c r="ET23" s="131" t="s">
        <v>5</v>
      </c>
      <c r="EU23" s="132"/>
      <c r="EV23" s="44"/>
      <c r="EW23" s="44"/>
      <c r="EX23" s="56"/>
      <c r="EY23" s="63" t="s">
        <v>0</v>
      </c>
      <c r="EZ23" s="64" t="s">
        <v>1</v>
      </c>
      <c r="FA23" s="64" t="s">
        <v>29</v>
      </c>
      <c r="FB23" s="64" t="s">
        <v>2</v>
      </c>
      <c r="FC23" s="64" t="s">
        <v>1</v>
      </c>
      <c r="FD23" s="64" t="s">
        <v>29</v>
      </c>
      <c r="FE23" s="64" t="s">
        <v>3</v>
      </c>
      <c r="FF23" s="64" t="s">
        <v>4</v>
      </c>
      <c r="FG23" s="64"/>
      <c r="FH23" s="131" t="s">
        <v>5</v>
      </c>
      <c r="FI23" s="132"/>
      <c r="FJ23" s="44"/>
      <c r="FK23" s="44"/>
      <c r="FL23" s="56"/>
      <c r="FM23" s="63" t="s">
        <v>0</v>
      </c>
      <c r="FN23" s="64" t="s">
        <v>1</v>
      </c>
      <c r="FO23" s="64" t="s">
        <v>29</v>
      </c>
      <c r="FP23" s="64" t="s">
        <v>2</v>
      </c>
      <c r="FQ23" s="64" t="s">
        <v>1</v>
      </c>
      <c r="FR23" s="64" t="s">
        <v>29</v>
      </c>
      <c r="FS23" s="64" t="s">
        <v>3</v>
      </c>
      <c r="FT23" s="64" t="s">
        <v>4</v>
      </c>
      <c r="FU23" s="64"/>
      <c r="FV23" s="131" t="s">
        <v>5</v>
      </c>
      <c r="FW23" s="132"/>
      <c r="FX23" s="44"/>
      <c r="FY23" s="44"/>
      <c r="FZ23" s="56"/>
      <c r="GA23" s="63" t="s">
        <v>0</v>
      </c>
      <c r="GB23" s="64" t="s">
        <v>1</v>
      </c>
      <c r="GC23" s="64" t="s">
        <v>29</v>
      </c>
      <c r="GD23" s="64" t="s">
        <v>2</v>
      </c>
      <c r="GE23" s="64" t="s">
        <v>1</v>
      </c>
      <c r="GF23" s="64" t="s">
        <v>29</v>
      </c>
      <c r="GG23" s="64" t="s">
        <v>3</v>
      </c>
      <c r="GH23" s="64" t="s">
        <v>4</v>
      </c>
      <c r="GI23" s="64"/>
      <c r="GJ23" s="131" t="s">
        <v>5</v>
      </c>
      <c r="GK23" s="132"/>
      <c r="GL23" s="44"/>
      <c r="GM23" s="44"/>
      <c r="GN23" s="56"/>
      <c r="GO23" s="63" t="s">
        <v>0</v>
      </c>
      <c r="GP23" s="64" t="s">
        <v>1</v>
      </c>
      <c r="GQ23" s="64" t="s">
        <v>29</v>
      </c>
      <c r="GR23" s="64" t="s">
        <v>2</v>
      </c>
      <c r="GS23" s="64" t="s">
        <v>1</v>
      </c>
      <c r="GT23" s="64" t="s">
        <v>29</v>
      </c>
      <c r="GU23" s="64" t="s">
        <v>3</v>
      </c>
      <c r="GV23" s="64" t="s">
        <v>4</v>
      </c>
      <c r="GW23" s="64"/>
      <c r="GX23" s="131" t="s">
        <v>5</v>
      </c>
      <c r="GY23" s="132"/>
      <c r="GZ23" s="44"/>
      <c r="HA23" s="44"/>
      <c r="HB23" s="56"/>
      <c r="HC23" s="63" t="s">
        <v>0</v>
      </c>
      <c r="HD23" s="64" t="s">
        <v>1</v>
      </c>
      <c r="HE23" s="64" t="s">
        <v>29</v>
      </c>
      <c r="HF23" s="64" t="s">
        <v>2</v>
      </c>
      <c r="HG23" s="64" t="s">
        <v>1</v>
      </c>
      <c r="HH23" s="64" t="s">
        <v>29</v>
      </c>
      <c r="HI23" s="64" t="s">
        <v>3</v>
      </c>
      <c r="HJ23" s="64" t="s">
        <v>4</v>
      </c>
      <c r="HK23" s="64"/>
      <c r="HL23" s="131" t="s">
        <v>5</v>
      </c>
      <c r="HM23" s="132"/>
      <c r="HN23" s="44"/>
      <c r="HO23" s="44"/>
      <c r="HP23" s="56"/>
      <c r="HQ23" s="63" t="s">
        <v>0</v>
      </c>
      <c r="HR23" s="64" t="s">
        <v>1</v>
      </c>
      <c r="HS23" s="64" t="s">
        <v>29</v>
      </c>
      <c r="HT23" s="64" t="s">
        <v>2</v>
      </c>
      <c r="HU23" s="64" t="s">
        <v>1</v>
      </c>
      <c r="HV23" s="64" t="s">
        <v>29</v>
      </c>
      <c r="HW23" s="64" t="s">
        <v>3</v>
      </c>
      <c r="HX23" s="64" t="s">
        <v>4</v>
      </c>
      <c r="HY23" s="64"/>
      <c r="HZ23" s="131" t="s">
        <v>5</v>
      </c>
      <c r="IA23" s="132"/>
      <c r="IB23" s="44"/>
      <c r="IC23" s="44"/>
      <c r="ID23" s="56"/>
      <c r="IE23" s="63" t="s">
        <v>0</v>
      </c>
      <c r="IF23" s="64" t="s">
        <v>1</v>
      </c>
      <c r="IG23" s="64" t="s">
        <v>29</v>
      </c>
      <c r="IH23" s="64" t="s">
        <v>2</v>
      </c>
      <c r="II23" s="64" t="s">
        <v>1</v>
      </c>
      <c r="IJ23" s="64" t="s">
        <v>29</v>
      </c>
      <c r="IK23" s="64" t="s">
        <v>3</v>
      </c>
      <c r="IL23" s="64" t="s">
        <v>4</v>
      </c>
      <c r="IM23" s="64"/>
      <c r="IN23" s="131" t="s">
        <v>5</v>
      </c>
      <c r="IO23" s="132"/>
      <c r="IP23" s="44"/>
      <c r="IQ23" s="44"/>
      <c r="IR23" s="56"/>
      <c r="IS23" s="63" t="s">
        <v>0</v>
      </c>
      <c r="IT23" s="64" t="s">
        <v>1</v>
      </c>
      <c r="IU23" s="64" t="s">
        <v>29</v>
      </c>
      <c r="IV23" s="64" t="s">
        <v>2</v>
      </c>
      <c r="IW23" s="64" t="s">
        <v>1</v>
      </c>
      <c r="IX23" s="64" t="s">
        <v>29</v>
      </c>
      <c r="IY23" s="64" t="s">
        <v>3</v>
      </c>
      <c r="IZ23" s="64" t="s">
        <v>4</v>
      </c>
      <c r="JA23" s="64"/>
      <c r="JB23" s="131" t="s">
        <v>5</v>
      </c>
      <c r="JC23" s="132"/>
      <c r="JD23" s="44"/>
      <c r="JE23" s="44"/>
      <c r="JF23" s="56"/>
      <c r="JG23" s="63" t="s">
        <v>0</v>
      </c>
      <c r="JH23" s="64" t="s">
        <v>1</v>
      </c>
      <c r="JI23" s="64" t="s">
        <v>29</v>
      </c>
      <c r="JJ23" s="64" t="s">
        <v>2</v>
      </c>
      <c r="JK23" s="64" t="s">
        <v>1</v>
      </c>
      <c r="JL23" s="64" t="s">
        <v>29</v>
      </c>
      <c r="JM23" s="64" t="s">
        <v>3</v>
      </c>
      <c r="JN23" s="64" t="s">
        <v>4</v>
      </c>
      <c r="JO23" s="64"/>
      <c r="JP23" s="131" t="s">
        <v>5</v>
      </c>
      <c r="JQ23" s="132"/>
      <c r="JR23" s="44"/>
      <c r="JS23" s="44"/>
      <c r="JT23" s="56"/>
      <c r="JU23" s="63" t="s">
        <v>0</v>
      </c>
      <c r="JV23" s="64" t="s">
        <v>1</v>
      </c>
      <c r="JW23" s="64" t="s">
        <v>29</v>
      </c>
      <c r="JX23" s="64" t="s">
        <v>2</v>
      </c>
      <c r="JY23" s="64" t="s">
        <v>1</v>
      </c>
      <c r="JZ23" s="64" t="s">
        <v>29</v>
      </c>
      <c r="KA23" s="64" t="s">
        <v>3</v>
      </c>
      <c r="KB23" s="64" t="s">
        <v>4</v>
      </c>
      <c r="KC23" s="64"/>
      <c r="KD23" s="131" t="s">
        <v>5</v>
      </c>
      <c r="KE23" s="132"/>
      <c r="KF23" s="44"/>
      <c r="KG23" s="44"/>
      <c r="KH23" s="56"/>
      <c r="KI23" s="63" t="s">
        <v>0</v>
      </c>
      <c r="KJ23" s="64" t="s">
        <v>1</v>
      </c>
      <c r="KK23" s="64" t="s">
        <v>29</v>
      </c>
      <c r="KL23" s="64" t="s">
        <v>2</v>
      </c>
      <c r="KM23" s="64" t="s">
        <v>1</v>
      </c>
      <c r="KN23" s="64" t="s">
        <v>29</v>
      </c>
      <c r="KO23" s="64" t="s">
        <v>3</v>
      </c>
      <c r="KP23" s="64" t="s">
        <v>4</v>
      </c>
      <c r="KQ23" s="64"/>
      <c r="KR23" s="131" t="s">
        <v>5</v>
      </c>
      <c r="KS23" s="132"/>
      <c r="KT23" s="44"/>
      <c r="KU23" s="44"/>
      <c r="KW23" s="63" t="s">
        <v>0</v>
      </c>
      <c r="KX23" s="64" t="s">
        <v>1</v>
      </c>
      <c r="KY23" s="64" t="s">
        <v>29</v>
      </c>
      <c r="KZ23" s="64" t="s">
        <v>2</v>
      </c>
      <c r="LA23" s="64" t="s">
        <v>1</v>
      </c>
      <c r="LB23" s="64" t="s">
        <v>29</v>
      </c>
      <c r="LC23" s="64" t="s">
        <v>3</v>
      </c>
      <c r="LD23" s="64" t="s">
        <v>4</v>
      </c>
      <c r="LE23" s="64"/>
      <c r="LF23" s="131" t="s">
        <v>5</v>
      </c>
      <c r="LG23" s="132"/>
      <c r="LH23" s="44"/>
      <c r="LI23" s="44"/>
      <c r="LK23" s="63" t="s">
        <v>0</v>
      </c>
      <c r="LL23" s="64" t="s">
        <v>1</v>
      </c>
      <c r="LM23" s="64" t="s">
        <v>29</v>
      </c>
      <c r="LN23" s="64" t="s">
        <v>2</v>
      </c>
      <c r="LO23" s="64" t="s">
        <v>1</v>
      </c>
      <c r="LP23" s="64" t="s">
        <v>29</v>
      </c>
      <c r="LQ23" s="64" t="s">
        <v>3</v>
      </c>
      <c r="LR23" s="64" t="s">
        <v>4</v>
      </c>
      <c r="LS23" s="64"/>
      <c r="LT23" s="131" t="s">
        <v>5</v>
      </c>
      <c r="LU23" s="132"/>
      <c r="LV23" s="44"/>
      <c r="LW23" s="44"/>
      <c r="LY23" s="63" t="s">
        <v>0</v>
      </c>
      <c r="LZ23" s="64" t="s">
        <v>1</v>
      </c>
      <c r="MA23" s="64" t="s">
        <v>29</v>
      </c>
      <c r="MB23" s="64" t="s">
        <v>2</v>
      </c>
      <c r="MC23" s="64" t="s">
        <v>1</v>
      </c>
      <c r="MD23" s="64" t="s">
        <v>29</v>
      </c>
      <c r="ME23" s="64" t="s">
        <v>3</v>
      </c>
      <c r="MF23" s="64" t="s">
        <v>4</v>
      </c>
      <c r="MG23" s="64"/>
      <c r="MH23" s="131" t="s">
        <v>5</v>
      </c>
      <c r="MI23" s="132"/>
      <c r="MJ23" s="44"/>
      <c r="MK23" s="44"/>
      <c r="MM23" s="63" t="s">
        <v>0</v>
      </c>
      <c r="MN23" s="64" t="s">
        <v>1</v>
      </c>
      <c r="MO23" s="64" t="s">
        <v>29</v>
      </c>
      <c r="MP23" s="64" t="s">
        <v>2</v>
      </c>
      <c r="MQ23" s="64" t="s">
        <v>1</v>
      </c>
      <c r="MR23" s="64" t="s">
        <v>29</v>
      </c>
      <c r="MS23" s="64" t="s">
        <v>3</v>
      </c>
      <c r="MT23" s="64" t="s">
        <v>4</v>
      </c>
      <c r="MU23" s="64"/>
      <c r="MV23" s="131" t="s">
        <v>5</v>
      </c>
      <c r="MW23" s="132"/>
    </row>
    <row r="24" spans="1:363" ht="16.5" x14ac:dyDescent="0.3">
      <c r="A24" s="22" t="str">
        <f t="shared" ref="A24:A29" si="363">IF(B24,VLOOKUP(B24,Spelers,2,FALSE),"")</f>
        <v>PEELEMAN Rony</v>
      </c>
      <c r="B24" s="83">
        <v>3258</v>
      </c>
      <c r="C24" s="22" t="str">
        <f t="shared" ref="C24:C29" si="364">IF(B24,VLOOKUP(B24,Spelers,3,FALSE),"")</f>
        <v>A</v>
      </c>
      <c r="D24" s="22" t="str">
        <f t="shared" ref="D24:D29" si="365">IF(E24,VLOOKUP(E24,Spelers,2,FALSE),"")</f>
        <v>WIJNS André</v>
      </c>
      <c r="E24" s="83">
        <v>7220</v>
      </c>
      <c r="F24" s="22" t="str">
        <f t="shared" ref="F24:F29" si="366">IF(E24,VLOOKUP(E24,Spelers,3,FALSE),"")</f>
        <v>C</v>
      </c>
      <c r="G24" s="83">
        <v>1</v>
      </c>
      <c r="H24" s="83">
        <v>1</v>
      </c>
      <c r="I24" s="84"/>
      <c r="J24" s="22">
        <f t="shared" ref="J24:J29" si="367">IF(H24&lt;&gt;"",IF(G24=H24,IF(G24=1,2,0),1),"")</f>
        <v>2</v>
      </c>
      <c r="K24" s="22">
        <f t="shared" ref="K24:K29" si="368">IF(H24&lt;&gt;"",IF(G24=H24,IF(G24=1,0,2),1),"")</f>
        <v>0</v>
      </c>
      <c r="L24" s="43">
        <f t="shared" ref="L24:M29" si="369">IF(J24=2,3,IF(J24=1,1,0))</f>
        <v>3</v>
      </c>
      <c r="M24" s="43">
        <f t="shared" si="369"/>
        <v>0</v>
      </c>
      <c r="N24" s="66"/>
      <c r="O24" s="22" t="str">
        <f t="shared" ref="O24:O29" si="370">IF(P24,VLOOKUP(P24,Spelers,2,FALSE),"")</f>
        <v>DE SMEDT Rudy</v>
      </c>
      <c r="P24" s="83">
        <v>3727</v>
      </c>
      <c r="Q24" s="22" t="str">
        <f t="shared" ref="Q24:Q29" si="371">IF(P24,VLOOKUP(P24,Spelers,3,FALSE),"")</f>
        <v>A</v>
      </c>
      <c r="R24" s="22" t="str">
        <f t="shared" ref="R24:R29" si="372">IF(S24,VLOOKUP(S24,Spelers,2,FALSE),"")</f>
        <v>VERDONCK Glen</v>
      </c>
      <c r="S24" s="83">
        <v>2301</v>
      </c>
      <c r="T24" s="22" t="str">
        <f t="shared" ref="T24:T29" si="373">IF(S24,VLOOKUP(S24,Spelers,3,FALSE),"")</f>
        <v>B</v>
      </c>
      <c r="U24" s="83">
        <v>1</v>
      </c>
      <c r="V24" s="83">
        <v>2</v>
      </c>
      <c r="W24" s="84"/>
      <c r="X24" s="22">
        <f t="shared" ref="X24:X29" si="374">IF(V24&lt;&gt;"",IF(U24=V24,IF(U24=1,2,0),1),"")</f>
        <v>1</v>
      </c>
      <c r="Y24" s="22">
        <f t="shared" ref="Y24:Y29" si="375">IF(V24&lt;&gt;"",IF(U24=V24,IF(U24=1,0,2),1),"")</f>
        <v>1</v>
      </c>
      <c r="Z24" s="43">
        <f t="shared" ref="Z24:AA29" si="376">IF(X24=2,3,IF(X24=1,1,0))</f>
        <v>1</v>
      </c>
      <c r="AA24" s="43">
        <f t="shared" si="376"/>
        <v>1</v>
      </c>
      <c r="AB24" s="56"/>
      <c r="AC24" s="22" t="str">
        <f t="shared" ref="AC24:AC29" si="377">IF(AD24,VLOOKUP(AD24,Spelers,2,FALSE),"")</f>
        <v>VAN DER BORGHT Filip</v>
      </c>
      <c r="AD24" s="83">
        <v>3374</v>
      </c>
      <c r="AE24" s="22" t="str">
        <f t="shared" ref="AE24:AE29" si="378">IF(AD24,VLOOKUP(AD24,Spelers,3,FALSE),"")</f>
        <v>A</v>
      </c>
      <c r="AF24" s="22" t="str">
        <f t="shared" ref="AF24:AF29" si="379">IF(AG24,VLOOKUP(AG24,Spelers,2,FALSE),"")</f>
        <v>HOOF Pascal</v>
      </c>
      <c r="AG24" s="83">
        <v>3042</v>
      </c>
      <c r="AH24" s="22" t="str">
        <f t="shared" ref="AH24:AH29" si="380">IF(AG24,VLOOKUP(AG24,Spelers,3,FALSE),"")</f>
        <v>B</v>
      </c>
      <c r="AI24" s="83">
        <v>2</v>
      </c>
      <c r="AJ24" s="83">
        <v>2</v>
      </c>
      <c r="AK24" s="84"/>
      <c r="AL24" s="22">
        <f t="shared" ref="AL24:AL29" si="381">IF(AJ24&lt;&gt;"",IF(AI24=AJ24,IF(AI24=1,2,0),1),"")</f>
        <v>0</v>
      </c>
      <c r="AM24" s="22">
        <f t="shared" ref="AM24:AM29" si="382">IF(AJ24&lt;&gt;"",IF(AI24=AJ24,IF(AI24=1,0,2),1),"")</f>
        <v>2</v>
      </c>
      <c r="AN24" s="43">
        <f t="shared" ref="AN24:AO29" si="383">IF(AL24=2,3,IF(AL24=1,1,0))</f>
        <v>0</v>
      </c>
      <c r="AO24" s="43">
        <f t="shared" si="383"/>
        <v>3</v>
      </c>
      <c r="AP24" s="56"/>
      <c r="AQ24" s="22" t="str">
        <f t="shared" ref="AQ24:AQ29" si="384">IF(AR24,VLOOKUP(AR24,Spelers,2,FALSE),"")</f>
        <v>VAN KEER Dirk</v>
      </c>
      <c r="AR24" s="83">
        <v>4879</v>
      </c>
      <c r="AS24" s="22" t="str">
        <f t="shared" ref="AS24:AS29" si="385">IF(AR24,VLOOKUP(AR24,Spelers,3,FALSE),"")</f>
        <v>A</v>
      </c>
      <c r="AT24" s="22" t="str">
        <f t="shared" ref="AT24:AT29" si="386">IF(AU24,VLOOKUP(AU24,Spelers,2,FALSE),"")</f>
        <v>DE CLERCQ Mario</v>
      </c>
      <c r="AU24" s="83">
        <v>2613</v>
      </c>
      <c r="AV24" s="22" t="str">
        <f t="shared" ref="AV24:AV29" si="387">IF(AU24,VLOOKUP(AU24,Spelers,3,FALSE),"")</f>
        <v>A</v>
      </c>
      <c r="AW24" s="83">
        <v>1</v>
      </c>
      <c r="AX24" s="83">
        <v>1</v>
      </c>
      <c r="AY24" s="84"/>
      <c r="AZ24" s="22">
        <f t="shared" ref="AZ24:AZ29" si="388">IF(AX24&lt;&gt;"",IF(AW24=AX24,IF(AW24=1,2,0),1),"")</f>
        <v>2</v>
      </c>
      <c r="BA24" s="22">
        <f t="shared" ref="BA24:BA29" si="389">IF(AX24&lt;&gt;"",IF(AW24=AX24,IF(AW24=1,0,2),1),"")</f>
        <v>0</v>
      </c>
      <c r="BB24" s="43">
        <f t="shared" ref="BB24:BC29" si="390">IF(AZ24=2,3,IF(AZ24=1,1,0))</f>
        <v>3</v>
      </c>
      <c r="BC24" s="43">
        <f t="shared" si="390"/>
        <v>0</v>
      </c>
      <c r="BD24" s="66"/>
      <c r="BE24" s="22" t="str">
        <f t="shared" ref="BE24:BE29" si="391">IF(BF24,VLOOKUP(BF24,Spelers,2,FALSE),"")</f>
        <v>STELLATO Nico</v>
      </c>
      <c r="BF24" s="83">
        <v>1194</v>
      </c>
      <c r="BG24" s="22" t="str">
        <f t="shared" ref="BG24:BG29" si="392">IF(BF24,VLOOKUP(BF24,Spelers,3,FALSE),"")</f>
        <v>A</v>
      </c>
      <c r="BH24" s="22" t="str">
        <f t="shared" ref="BH24:BH29" si="393">IF(BI24,VLOOKUP(BI24,Spelers,2,FALSE),"")</f>
        <v>VAN ZEEBROECK Nico</v>
      </c>
      <c r="BI24" s="83">
        <v>2946</v>
      </c>
      <c r="BJ24" s="22" t="str">
        <f t="shared" ref="BJ24:BJ29" si="394">IF(BI24,VLOOKUP(BI24,Spelers,3,FALSE),"")</f>
        <v>A</v>
      </c>
      <c r="BK24" s="83">
        <v>2</v>
      </c>
      <c r="BL24" s="83">
        <v>2</v>
      </c>
      <c r="BM24" s="84"/>
      <c r="BN24" s="22">
        <f t="shared" ref="BN24:BN29" si="395">IF(BL24&lt;&gt;"",IF(BK24=BL24,IF(BK24=1,2,0),1),"")</f>
        <v>0</v>
      </c>
      <c r="BO24" s="22">
        <f t="shared" ref="BO24:BO29" si="396">IF(BL24&lt;&gt;"",IF(BK24=BL24,IF(BK24=1,0,2),1),"")</f>
        <v>2</v>
      </c>
      <c r="BP24" s="43">
        <f t="shared" ref="BP24:BQ29" si="397">IF(BN24=2,3,IF(BN24=1,1,0))</f>
        <v>0</v>
      </c>
      <c r="BQ24" s="43">
        <f t="shared" si="397"/>
        <v>3</v>
      </c>
      <c r="BR24" s="56"/>
      <c r="BS24" s="22" t="str">
        <f t="shared" ref="BS24:BS29" si="398">IF(BT24,VLOOKUP(BT24,Spelers,2,FALSE),"")</f>
        <v>VAN CAMPENHOUT Jean-Pierre</v>
      </c>
      <c r="BT24" s="83">
        <v>7886</v>
      </c>
      <c r="BU24" s="22" t="str">
        <f t="shared" ref="BU24:BU29" si="399">IF(BT24,VLOOKUP(BT24,Spelers,3,FALSE),"")</f>
        <v>A</v>
      </c>
      <c r="BV24" s="22" t="str">
        <f t="shared" ref="BV24:BV29" si="400">IF(BW24,VLOOKUP(BW24,Spelers,2,FALSE),"")</f>
        <v>PETRY Mike</v>
      </c>
      <c r="BW24" s="83">
        <v>5046</v>
      </c>
      <c r="BX24" s="22" t="str">
        <f t="shared" ref="BX24:BX29" si="401">IF(BW24,VLOOKUP(BW24,Spelers,3,FALSE),"")</f>
        <v>A</v>
      </c>
      <c r="BY24" s="83">
        <v>1</v>
      </c>
      <c r="BZ24" s="83">
        <v>1</v>
      </c>
      <c r="CA24" s="84"/>
      <c r="CB24" s="22">
        <f t="shared" ref="CB24:CB29" si="402">IF(BZ24&lt;&gt;"",IF(BY24=BZ24,IF(BY24=1,2,0),1),"")</f>
        <v>2</v>
      </c>
      <c r="CC24" s="22">
        <f t="shared" ref="CC24:CC29" si="403">IF(BZ24&lt;&gt;"",IF(BY24=BZ24,IF(BY24=1,0,2),1),"")</f>
        <v>0</v>
      </c>
      <c r="CD24" s="43">
        <f t="shared" ref="CD24:CE29" si="404">IF(CB24=2,3,IF(CB24=1,1,0))</f>
        <v>3</v>
      </c>
      <c r="CE24" s="43">
        <f t="shared" si="404"/>
        <v>0</v>
      </c>
      <c r="CF24" s="56"/>
      <c r="CG24" s="22" t="str">
        <f t="shared" ref="CG24:CG29" si="405">IF(CH24,VLOOKUP(CH24,Spelers,2,FALSE),"")</f>
        <v>VAN CAUTER Arno</v>
      </c>
      <c r="CH24" s="83">
        <v>3003</v>
      </c>
      <c r="CI24" s="22" t="str">
        <f t="shared" ref="CI24:CI29" si="406">IF(CH24,VLOOKUP(CH24,Spelers,3,FALSE),"")</f>
        <v>B</v>
      </c>
      <c r="CJ24" s="22" t="str">
        <f t="shared" ref="CJ24:CJ29" si="407">IF(CK24,VLOOKUP(CK24,Spelers,2,FALSE),"")</f>
        <v>WAUTERS Ludy</v>
      </c>
      <c r="CK24" s="83">
        <v>3251</v>
      </c>
      <c r="CL24" s="22" t="str">
        <f t="shared" ref="CL24:CL29" si="408">IF(CK24,VLOOKUP(CK24,Spelers,3,FALSE),"")</f>
        <v>B</v>
      </c>
      <c r="CM24" s="83">
        <v>1</v>
      </c>
      <c r="CN24" s="83">
        <v>1</v>
      </c>
      <c r="CO24" s="84"/>
      <c r="CP24" s="22">
        <f t="shared" ref="CP24:CP29" si="409">IF(CN24&lt;&gt;"",IF(CM24=CN24,IF(CM24=1,2,0),1),"")</f>
        <v>2</v>
      </c>
      <c r="CQ24" s="22">
        <f t="shared" ref="CQ24:CQ29" si="410">IF(CN24&lt;&gt;"",IF(CM24=CN24,IF(CM24=1,0,2),1),"")</f>
        <v>0</v>
      </c>
      <c r="CR24" s="43">
        <f t="shared" ref="CR24:CS29" si="411">IF(CP24=2,3,IF(CP24=1,1,0))</f>
        <v>3</v>
      </c>
      <c r="CS24" s="43">
        <f t="shared" si="411"/>
        <v>0</v>
      </c>
      <c r="CT24" s="66"/>
      <c r="CU24" s="22" t="str">
        <f t="shared" ref="CU24:CU29" si="412">IF(CV24,VLOOKUP(CV24,Spelers,2,FALSE),"")</f>
        <v>STELLATO Nico</v>
      </c>
      <c r="CV24" s="83">
        <v>1194</v>
      </c>
      <c r="CW24" s="22" t="str">
        <f t="shared" ref="CW24:CW29" si="413">IF(CV24,VLOOKUP(CV24,Spelers,3,FALSE),"")</f>
        <v>A</v>
      </c>
      <c r="CX24" s="22" t="str">
        <f t="shared" ref="CX24:CX29" si="414">IF(CY24,VLOOKUP(CY24,Spelers,2,FALSE),"")</f>
        <v>VAN DER TAELEN Lieven</v>
      </c>
      <c r="CY24" s="83">
        <v>2991</v>
      </c>
      <c r="CZ24" s="22" t="str">
        <f t="shared" ref="CZ24:CZ29" si="415">IF(CY24,VLOOKUP(CY24,Spelers,3,FALSE),"")</f>
        <v>C</v>
      </c>
      <c r="DA24" s="83">
        <v>1</v>
      </c>
      <c r="DB24" s="83">
        <v>1</v>
      </c>
      <c r="DC24" s="84"/>
      <c r="DD24" s="22">
        <f t="shared" ref="DD24:DD29" si="416">IF(DB24&lt;&gt;"",IF(DA24=DB24,IF(DA24=1,2,0),1),"")</f>
        <v>2</v>
      </c>
      <c r="DE24" s="22">
        <f t="shared" ref="DE24:DE29" si="417">IF(DB24&lt;&gt;"",IF(DA24=DB24,IF(DA24=1,0,2),1),"")</f>
        <v>0</v>
      </c>
      <c r="DF24" s="43">
        <f t="shared" ref="DF24:DG29" si="418">IF(DD24=2,3,IF(DD24=1,1,0))</f>
        <v>3</v>
      </c>
      <c r="DG24" s="43">
        <f t="shared" si="418"/>
        <v>0</v>
      </c>
      <c r="DH24" s="56"/>
      <c r="DI24" s="22" t="str">
        <f t="shared" ref="DI24:DI29" si="419">IF(DJ24,VLOOKUP(DJ24,Spelers,2,FALSE),"")</f>
        <v>VAN KERCKHOVEN Dirk</v>
      </c>
      <c r="DJ24" s="83">
        <v>1962</v>
      </c>
      <c r="DK24" s="22" t="str">
        <f t="shared" ref="DK24:DK29" si="420">IF(DJ24,VLOOKUP(DJ24,Spelers,3,FALSE),"")</f>
        <v>NA</v>
      </c>
      <c r="DL24" s="22" t="str">
        <f t="shared" ref="DL24:DL29" si="421">IF(DM24,VLOOKUP(DM24,Spelers,2,FALSE),"")</f>
        <v>VAN DEN BOSSCHE Marc</v>
      </c>
      <c r="DM24" s="83">
        <v>2325</v>
      </c>
      <c r="DN24" s="22" t="str">
        <f t="shared" ref="DN24:DN29" si="422">IF(DM24,VLOOKUP(DM24,Spelers,3,FALSE),"")</f>
        <v>A</v>
      </c>
      <c r="DO24" s="83">
        <v>1</v>
      </c>
      <c r="DP24" s="83">
        <v>1</v>
      </c>
      <c r="DQ24" s="84"/>
      <c r="DR24" s="22">
        <f t="shared" ref="DR24:DR29" si="423">IF(DP24&lt;&gt;"",IF(DO24=DP24,IF(DO24=1,2,0),1),"")</f>
        <v>2</v>
      </c>
      <c r="DS24" s="22">
        <f t="shared" ref="DS24:DS29" si="424">IF(DP24&lt;&gt;"",IF(DO24=DP24,IF(DO24=1,0,2),1),"")</f>
        <v>0</v>
      </c>
      <c r="DT24" s="43">
        <f t="shared" ref="DT24:DU29" si="425">IF(DR24=2,3,IF(DR24=1,1,0))</f>
        <v>3</v>
      </c>
      <c r="DU24" s="43">
        <f t="shared" si="425"/>
        <v>0</v>
      </c>
      <c r="DV24" s="56"/>
      <c r="DW24" s="22" t="str">
        <f t="shared" ref="DW24:DW29" si="426">IF(DX24,VLOOKUP(DX24,Spelers,2,FALSE),"")</f>
        <v>VAN DEN ENDE Benjamin</v>
      </c>
      <c r="DX24" s="83">
        <v>7194</v>
      </c>
      <c r="DY24" s="22" t="str">
        <f t="shared" ref="DY24:DY29" si="427">IF(DX24,VLOOKUP(DX24,Spelers,3,FALSE),"")</f>
        <v>B</v>
      </c>
      <c r="DZ24" s="22" t="str">
        <f t="shared" ref="DZ24:DZ29" si="428">IF(EA24,VLOOKUP(EA24,Spelers,2,FALSE),"")</f>
        <v>DE CLERCQ Mario</v>
      </c>
      <c r="EA24" s="83">
        <v>2613</v>
      </c>
      <c r="EB24" s="22" t="str">
        <f t="shared" ref="EB24:EB29" si="429">IF(EA24,VLOOKUP(EA24,Spelers,3,FALSE),"")</f>
        <v>A</v>
      </c>
      <c r="EC24" s="83">
        <v>1</v>
      </c>
      <c r="ED24" s="83">
        <v>2</v>
      </c>
      <c r="EE24" s="84"/>
      <c r="EF24" s="22">
        <f t="shared" ref="EF24:EF29" si="430">IF(ED24&lt;&gt;"",IF(EC24=ED24,IF(EC24=1,2,0),1),"")</f>
        <v>1</v>
      </c>
      <c r="EG24" s="22">
        <f t="shared" ref="EG24:EG29" si="431">IF(ED24&lt;&gt;"",IF(EC24=ED24,IF(EC24=1,0,2),1),"")</f>
        <v>1</v>
      </c>
      <c r="EH24" s="43">
        <f t="shared" ref="EH24:EI29" si="432">IF(EF24=2,3,IF(EF24=1,1,0))</f>
        <v>1</v>
      </c>
      <c r="EI24" s="43">
        <f t="shared" si="432"/>
        <v>1</v>
      </c>
      <c r="EJ24" s="66"/>
      <c r="EK24" s="22" t="str">
        <f t="shared" ref="EK24:EK29" si="433">IF(EL24,VLOOKUP(EL24,Spelers,2,FALSE),"")</f>
        <v>DE COCK Sascha</v>
      </c>
      <c r="EL24" s="83">
        <v>7086</v>
      </c>
      <c r="EM24" s="22" t="str">
        <f t="shared" ref="EM24:EM29" si="434">IF(EL24,VLOOKUP(EL24,Spelers,3,FALSE),"")</f>
        <v>A</v>
      </c>
      <c r="EN24" s="22" t="str">
        <f t="shared" ref="EN24:EN29" si="435">IF(EO24,VLOOKUP(EO24,Spelers,2,FALSE),"")</f>
        <v>VAN SANDE Davy</v>
      </c>
      <c r="EO24" s="83">
        <v>5068</v>
      </c>
      <c r="EP24" s="22" t="str">
        <f t="shared" ref="EP24:EP29" si="436">IF(EO24,VLOOKUP(EO24,Spelers,3,FALSE),"")</f>
        <v>B</v>
      </c>
      <c r="EQ24" s="83">
        <v>1</v>
      </c>
      <c r="ER24" s="83">
        <v>2</v>
      </c>
      <c r="ES24" s="84"/>
      <c r="ET24" s="22">
        <f t="shared" ref="ET24:ET29" si="437">IF(ER24&lt;&gt;"",IF(EQ24=ER24,IF(EQ24=1,2,0),1),"")</f>
        <v>1</v>
      </c>
      <c r="EU24" s="22">
        <f t="shared" ref="EU24:EU29" si="438">IF(ER24&lt;&gt;"",IF(EQ24=ER24,IF(EQ24=1,0,2),1),"")</f>
        <v>1</v>
      </c>
      <c r="EV24" s="43">
        <f t="shared" ref="EV24:EW29" si="439">IF(ET24=2,3,IF(ET24=1,1,0))</f>
        <v>1</v>
      </c>
      <c r="EW24" s="43">
        <f t="shared" si="439"/>
        <v>1</v>
      </c>
      <c r="EX24" s="56"/>
      <c r="EY24" s="22" t="str">
        <f t="shared" ref="EY24:EY29" si="440">IF(EZ24,VLOOKUP(EZ24,Spelers,2,FALSE),"")</f>
        <v>GABRIËLS Leo</v>
      </c>
      <c r="EZ24" s="83">
        <v>7589</v>
      </c>
      <c r="FA24" s="22" t="str">
        <f t="shared" ref="FA24:FA29" si="441">IF(EZ24,VLOOKUP(EZ24,Spelers,3,FALSE),"")</f>
        <v>C</v>
      </c>
      <c r="FB24" s="22" t="str">
        <f t="shared" ref="FB24:FB29" si="442">IF(FC24,VLOOKUP(FC24,Spelers,2,FALSE),"")</f>
        <v>VAN DEN BOSSCHE Marc</v>
      </c>
      <c r="FC24" s="83">
        <v>2325</v>
      </c>
      <c r="FD24" s="22" t="str">
        <f t="shared" ref="FD24:FD29" si="443">IF(FC24,VLOOKUP(FC24,Spelers,3,FALSE),"")</f>
        <v>A</v>
      </c>
      <c r="FE24" s="83">
        <v>2</v>
      </c>
      <c r="FF24" s="83">
        <v>2</v>
      </c>
      <c r="FG24" s="84"/>
      <c r="FH24" s="22">
        <f t="shared" ref="FH24:FH29" si="444">IF(FF24&lt;&gt;"",IF(FE24=FF24,IF(FE24=1,2,0),1),"")</f>
        <v>0</v>
      </c>
      <c r="FI24" s="22">
        <f t="shared" ref="FI24:FI29" si="445">IF(FF24&lt;&gt;"",IF(FE24=FF24,IF(FE24=1,0,2),1),"")</f>
        <v>2</v>
      </c>
      <c r="FJ24" s="43">
        <f t="shared" ref="FJ24:FK29" si="446">IF(FH24=2,3,IF(FH24=1,1,0))</f>
        <v>0</v>
      </c>
      <c r="FK24" s="43">
        <f t="shared" si="446"/>
        <v>3</v>
      </c>
      <c r="FL24" s="56"/>
      <c r="FM24" s="22" t="str">
        <f t="shared" ref="FM24:FM29" si="447">IF(FN24,VLOOKUP(FN24,Spelers,2,FALSE),"")</f>
        <v>DE HERTOCH Johan</v>
      </c>
      <c r="FN24" s="83">
        <v>3621</v>
      </c>
      <c r="FO24" s="22" t="str">
        <f t="shared" ref="FO24:FO29" si="448">IF(FN24,VLOOKUP(FN24,Spelers,3,FALSE),"")</f>
        <v>B</v>
      </c>
      <c r="FP24" s="22" t="str">
        <f t="shared" ref="FP24:FP29" si="449">IF(FQ24,VLOOKUP(FQ24,Spelers,2,FALSE),"")</f>
        <v>DE COCK Sascha</v>
      </c>
      <c r="FQ24" s="83">
        <v>7086</v>
      </c>
      <c r="FR24" s="22" t="str">
        <f t="shared" ref="FR24:FR29" si="450">IF(FQ24,VLOOKUP(FQ24,Spelers,3,FALSE),"")</f>
        <v>A</v>
      </c>
      <c r="FS24" s="83">
        <v>2</v>
      </c>
      <c r="FT24" s="83">
        <v>2</v>
      </c>
      <c r="FU24" s="84"/>
      <c r="FV24" s="22">
        <f t="shared" ref="FV24:FV29" si="451">IF(FT24&lt;&gt;"",IF(FS24=FT24,IF(FS24=1,2,0),1),"")</f>
        <v>0</v>
      </c>
      <c r="FW24" s="22">
        <f t="shared" ref="FW24:FW29" si="452">IF(FT24&lt;&gt;"",IF(FS24=FT24,IF(FS24=1,0,2),1),"")</f>
        <v>2</v>
      </c>
      <c r="FX24" s="43">
        <f t="shared" ref="FX24:FY29" si="453">IF(FV24=2,3,IF(FV24=1,1,0))</f>
        <v>0</v>
      </c>
      <c r="FY24" s="43">
        <f t="shared" si="453"/>
        <v>3</v>
      </c>
      <c r="FZ24" s="66"/>
      <c r="GA24" s="22" t="str">
        <f t="shared" ref="GA24:GA29" si="454">IF(GB24,VLOOKUP(GB24,Spelers,2,FALSE),"")</f>
        <v>VAN KEER Dirk</v>
      </c>
      <c r="GB24" s="83">
        <v>4879</v>
      </c>
      <c r="GC24" s="22" t="str">
        <f t="shared" ref="GC24:GC29" si="455">IF(GB24,VLOOKUP(GB24,Spelers,3,FALSE),"")</f>
        <v>A</v>
      </c>
      <c r="GD24" s="22" t="str">
        <f t="shared" ref="GD24:GD29" si="456">IF(GE24,VLOOKUP(GE24,Spelers,2,FALSE),"")</f>
        <v>PEELEMAN Rony</v>
      </c>
      <c r="GE24" s="83">
        <v>3258</v>
      </c>
      <c r="GF24" s="22" t="str">
        <f t="shared" ref="GF24:GF29" si="457">IF(GE24,VLOOKUP(GE24,Spelers,3,FALSE),"")</f>
        <v>A</v>
      </c>
      <c r="GG24" s="83">
        <v>1</v>
      </c>
      <c r="GH24" s="83">
        <v>2</v>
      </c>
      <c r="GI24" s="84"/>
      <c r="GJ24" s="22">
        <f t="shared" ref="GJ24:GJ29" si="458">IF(GH24&lt;&gt;"",IF(GG24=GH24,IF(GG24=1,2,0),1),"")</f>
        <v>1</v>
      </c>
      <c r="GK24" s="22">
        <f t="shared" ref="GK24:GK29" si="459">IF(GH24&lt;&gt;"",IF(GG24=GH24,IF(GG24=1,0,2),1),"")</f>
        <v>1</v>
      </c>
      <c r="GL24" s="43">
        <f t="shared" ref="GL24:GM29" si="460">IF(GJ24=2,3,IF(GJ24=1,1,0))</f>
        <v>1</v>
      </c>
      <c r="GM24" s="43">
        <f t="shared" si="460"/>
        <v>1</v>
      </c>
      <c r="GN24" s="56"/>
      <c r="GO24" s="22" t="str">
        <f t="shared" ref="GO24:GO29" si="461">IF(GP24,VLOOKUP(GP24,Spelers,2,FALSE),"")</f>
        <v>VERDONCK Glen</v>
      </c>
      <c r="GP24" s="83">
        <v>2301</v>
      </c>
      <c r="GQ24" s="22" t="str">
        <f t="shared" ref="GQ24:GQ29" si="462">IF(GP24,VLOOKUP(GP24,Spelers,3,FALSE),"")</f>
        <v>B</v>
      </c>
      <c r="GR24" s="22" t="str">
        <f t="shared" ref="GR24:GR29" si="463">IF(GS24,VLOOKUP(GS24,Spelers,2,FALSE),"")</f>
        <v>CONVENTS Tom</v>
      </c>
      <c r="GS24" s="83">
        <v>842</v>
      </c>
      <c r="GT24" s="22" t="str">
        <f t="shared" ref="GT24:GT29" si="464">IF(GS24,VLOOKUP(GS24,Spelers,3,FALSE),"")</f>
        <v>A</v>
      </c>
      <c r="GU24" s="83">
        <v>2</v>
      </c>
      <c r="GV24" s="83">
        <v>2</v>
      </c>
      <c r="GW24" s="84"/>
      <c r="GX24" s="22">
        <f t="shared" ref="GX24:GX29" si="465">IF(GV24&lt;&gt;"",IF(GU24=GV24,IF(GU24=1,2,0),1),"")</f>
        <v>0</v>
      </c>
      <c r="GY24" s="22">
        <f t="shared" ref="GY24:GY29" si="466">IF(GV24&lt;&gt;"",IF(GU24=GV24,IF(GU24=1,0,2),1),"")</f>
        <v>2</v>
      </c>
      <c r="GZ24" s="43">
        <f t="shared" ref="GZ24:HA29" si="467">IF(GX24=2,3,IF(GX24=1,1,0))</f>
        <v>0</v>
      </c>
      <c r="HA24" s="43">
        <f t="shared" si="467"/>
        <v>3</v>
      </c>
      <c r="HB24" s="56"/>
      <c r="HC24" s="22" t="str">
        <f t="shared" ref="HC24:HC29" si="468">IF(HD24,VLOOKUP(HD24,Spelers,2,FALSE),"")</f>
        <v>D'HONT Owen</v>
      </c>
      <c r="HD24" s="83">
        <v>2621</v>
      </c>
      <c r="HE24" s="22" t="str">
        <f t="shared" ref="HE24:HE29" si="469">IF(HD24,VLOOKUP(HD24,Spelers,3,FALSE),"")</f>
        <v>B</v>
      </c>
      <c r="HF24" s="22" t="str">
        <f t="shared" ref="HF24:HF29" si="470">IF(HG24,VLOOKUP(HG24,Spelers,2,FALSE),"")</f>
        <v>VAN DE VIJVER Mario</v>
      </c>
      <c r="HG24" s="83">
        <v>2739</v>
      </c>
      <c r="HH24" s="22" t="str">
        <f t="shared" ref="HH24:HH29" si="471">IF(HG24,VLOOKUP(HG24,Spelers,3,FALSE),"")</f>
        <v>C</v>
      </c>
      <c r="HI24" s="83">
        <v>1</v>
      </c>
      <c r="HJ24" s="83">
        <v>2</v>
      </c>
      <c r="HK24" s="84"/>
      <c r="HL24" s="22">
        <f t="shared" ref="HL24:HL29" si="472">IF(HJ24&lt;&gt;"",IF(HI24=HJ24,IF(HI24=1,2,0),1),"")</f>
        <v>1</v>
      </c>
      <c r="HM24" s="22">
        <f t="shared" ref="HM24:HM29" si="473">IF(HJ24&lt;&gt;"",IF(HI24=HJ24,IF(HI24=1,0,2),1),"")</f>
        <v>1</v>
      </c>
      <c r="HN24" s="43">
        <f t="shared" ref="HN24:HO29" si="474">IF(HL24=2,3,IF(HL24=1,1,0))</f>
        <v>1</v>
      </c>
      <c r="HO24" s="43">
        <f t="shared" si="474"/>
        <v>1</v>
      </c>
      <c r="HP24" s="66"/>
      <c r="HQ24" s="22" t="str">
        <f t="shared" ref="HQ24:HQ29" si="475">IF(HR24,VLOOKUP(HR24,Spelers,2,FALSE),"")</f>
        <v>VAN DE VIJVER Mario</v>
      </c>
      <c r="HR24" s="83">
        <v>2739</v>
      </c>
      <c r="HS24" s="22" t="str">
        <f t="shared" ref="HS24:HS29" si="476">IF(HR24,VLOOKUP(HR24,Spelers,3,FALSE),"")</f>
        <v>C</v>
      </c>
      <c r="HT24" s="22" t="str">
        <f t="shared" ref="HT24:HT29" si="477">IF(HU24,VLOOKUP(HU24,Spelers,2,FALSE),"")</f>
        <v>VAN KEER Dirk</v>
      </c>
      <c r="HU24" s="83">
        <v>4879</v>
      </c>
      <c r="HV24" s="22" t="str">
        <f t="shared" ref="HV24:HV29" si="478">IF(HU24,VLOOKUP(HU24,Spelers,3,FALSE),"")</f>
        <v>A</v>
      </c>
      <c r="HW24" s="83">
        <v>2</v>
      </c>
      <c r="HX24" s="83">
        <v>1</v>
      </c>
      <c r="HY24" s="84"/>
      <c r="HZ24" s="22">
        <f t="shared" ref="HZ24:HZ29" si="479">IF(HX24&lt;&gt;"",IF(HW24=HX24,IF(HW24=1,2,0),1),"")</f>
        <v>1</v>
      </c>
      <c r="IA24" s="22">
        <f t="shared" ref="IA24:IA29" si="480">IF(HX24&lt;&gt;"",IF(HW24=HX24,IF(HW24=1,0,2),1),"")</f>
        <v>1</v>
      </c>
      <c r="IB24" s="43">
        <f t="shared" ref="IB24:IC29" si="481">IF(HZ24=2,3,IF(HZ24=1,1,0))</f>
        <v>1</v>
      </c>
      <c r="IC24" s="43">
        <f t="shared" si="481"/>
        <v>1</v>
      </c>
      <c r="ID24" s="56"/>
      <c r="IE24" s="22" t="str">
        <f t="shared" ref="IE24:IE29" si="482">IF(IF24,VLOOKUP(IF24,Spelers,2,FALSE),"")</f>
        <v>DE COCK Sascha</v>
      </c>
      <c r="IF24" s="83">
        <v>7086</v>
      </c>
      <c r="IG24" s="22" t="str">
        <f t="shared" ref="IG24:IG29" si="483">IF(IF24,VLOOKUP(IF24,Spelers,3,FALSE),"")</f>
        <v>A</v>
      </c>
      <c r="IH24" s="22" t="str">
        <f t="shared" ref="IH24:IH29" si="484">IF(II24,VLOOKUP(II24,Spelers,2,FALSE),"")</f>
        <v>GOOSSENS Geert</v>
      </c>
      <c r="II24" s="83">
        <v>5074</v>
      </c>
      <c r="IJ24" s="22" t="str">
        <f t="shared" ref="IJ24:IJ29" si="485">IF(II24,VLOOKUP(II24,Spelers,3,FALSE),"")</f>
        <v>C</v>
      </c>
      <c r="IK24" s="83">
        <v>2</v>
      </c>
      <c r="IL24" s="83">
        <v>2</v>
      </c>
      <c r="IM24" s="65"/>
      <c r="IN24" s="22">
        <f t="shared" ref="IN24:IN29" si="486">IF(IL24&lt;&gt;"",IF(IK24=IL24,IF(IK24=1,2,0),1),"")</f>
        <v>0</v>
      </c>
      <c r="IO24" s="22">
        <f t="shared" ref="IO24:IO29" si="487">IF(IL24&lt;&gt;"",IF(IK24=IL24,IF(IK24=1,0,2),1),"")</f>
        <v>2</v>
      </c>
      <c r="IP24" s="43">
        <f t="shared" ref="IP24:IQ29" si="488">IF(IN24=2,3,IF(IN24=1,1,0))</f>
        <v>0</v>
      </c>
      <c r="IQ24" s="43">
        <f t="shared" si="488"/>
        <v>3</v>
      </c>
      <c r="IR24" s="56"/>
      <c r="IS24" s="22" t="str">
        <f t="shared" ref="IS24:IS29" si="489">IF(IT24,VLOOKUP(IT24,Spelers,2,FALSE),"")</f>
        <v>FRUYTIER Kevin</v>
      </c>
      <c r="IT24" s="83">
        <v>3326</v>
      </c>
      <c r="IU24" s="22" t="str">
        <f t="shared" ref="IU24:IU29" si="490">IF(IT24,VLOOKUP(IT24,Spelers,3,FALSE),"")</f>
        <v>B</v>
      </c>
      <c r="IV24" s="22" t="str">
        <f t="shared" ref="IV24:IV29" si="491">IF(IW24,VLOOKUP(IW24,Spelers,2,FALSE),"")</f>
        <v>COOMAN Rudi</v>
      </c>
      <c r="IW24" s="83">
        <v>3356</v>
      </c>
      <c r="IX24" s="22" t="str">
        <f t="shared" ref="IX24:IX29" si="492">IF(IW24,VLOOKUP(IW24,Spelers,3,FALSE),"")</f>
        <v>C</v>
      </c>
      <c r="IY24" s="83">
        <v>2</v>
      </c>
      <c r="IZ24" s="83">
        <v>2</v>
      </c>
      <c r="JA24" s="84"/>
      <c r="JB24" s="22">
        <f t="shared" ref="JB24:JB29" si="493">IF(IZ24&lt;&gt;"",IF(IY24=IZ24,IF(IY24=1,2,0),1),"")</f>
        <v>0</v>
      </c>
      <c r="JC24" s="22">
        <f t="shared" ref="JC24:JC29" si="494">IF(IZ24&lt;&gt;"",IF(IY24=IZ24,IF(IY24=1,0,2),1),"")</f>
        <v>2</v>
      </c>
      <c r="JD24" s="43">
        <f t="shared" ref="JD24:JE29" si="495">IF(JB24=2,3,IF(JB24=1,1,0))</f>
        <v>0</v>
      </c>
      <c r="JE24" s="43">
        <f t="shared" si="495"/>
        <v>3</v>
      </c>
      <c r="JF24" s="66"/>
      <c r="JG24" s="22" t="str">
        <f t="shared" ref="JG24:JG29" si="496">IF(JH24,VLOOKUP(JH24,Spelers,2,FALSE),"")</f>
        <v>VAN KEER Dirk</v>
      </c>
      <c r="JH24" s="83">
        <v>4879</v>
      </c>
      <c r="JI24" s="22" t="str">
        <f t="shared" ref="JI24:JI29" si="497">IF(JH24,VLOOKUP(JH24,Spelers,3,FALSE),"")</f>
        <v>A</v>
      </c>
      <c r="JJ24" s="22" t="str">
        <f t="shared" ref="JJ24:JJ29" si="498">IF(JK24,VLOOKUP(JK24,Spelers,2,FALSE),"")</f>
        <v>VAN KEER Kurt</v>
      </c>
      <c r="JK24" s="83">
        <v>3690</v>
      </c>
      <c r="JL24" s="22" t="str">
        <f t="shared" ref="JL24:JL29" si="499">IF(JK24,VLOOKUP(JK24,Spelers,3,FALSE),"")</f>
        <v>B</v>
      </c>
      <c r="JM24" s="83">
        <v>2</v>
      </c>
      <c r="JN24" s="83">
        <v>2</v>
      </c>
      <c r="JO24" s="84"/>
      <c r="JP24" s="22">
        <f t="shared" ref="JP24:JP29" si="500">IF(JN24&lt;&gt;"",IF(JM24=JN24,IF(JM24=1,2,0),1),"")</f>
        <v>0</v>
      </c>
      <c r="JQ24" s="22">
        <f t="shared" ref="JQ24:JQ29" si="501">IF(JN24&lt;&gt;"",IF(JM24=JN24,IF(JM24=1,0,2),1),"")</f>
        <v>2</v>
      </c>
      <c r="JR24" s="43">
        <f t="shared" ref="JR24:JS29" si="502">IF(JP24=2,3,IF(JP24=1,1,0))</f>
        <v>0</v>
      </c>
      <c r="JS24" s="43">
        <f t="shared" si="502"/>
        <v>3</v>
      </c>
      <c r="JT24" s="56"/>
      <c r="JU24" s="22" t="str">
        <f t="shared" ref="JU24:JU29" si="503">IF(JV24,VLOOKUP(JV24,Spelers,2,FALSE),"")</f>
        <v>DE HERTOCH Johan</v>
      </c>
      <c r="JV24" s="83">
        <v>3621</v>
      </c>
      <c r="JW24" s="22" t="str">
        <f t="shared" ref="JW24:JW29" si="504">IF(JV24,VLOOKUP(JV24,Spelers,3,FALSE),"")</f>
        <v>B</v>
      </c>
      <c r="JX24" s="22" t="str">
        <f t="shared" ref="JX24:JX29" si="505">IF(JY24,VLOOKUP(JY24,Spelers,2,FALSE),"")</f>
        <v>FRUYTIER Kevin</v>
      </c>
      <c r="JY24" s="83">
        <v>3326</v>
      </c>
      <c r="JZ24" s="22" t="str">
        <f t="shared" ref="JZ24:JZ29" si="506">IF(JY24,VLOOKUP(JY24,Spelers,3,FALSE),"")</f>
        <v>B</v>
      </c>
      <c r="KA24" s="83">
        <v>1</v>
      </c>
      <c r="KB24" s="83">
        <v>2</v>
      </c>
      <c r="KC24" s="84"/>
      <c r="KD24" s="22">
        <f t="shared" ref="KD24:KD29" si="507">IF(KB24&lt;&gt;"",IF(KA24=KB24,IF(KA24=1,2,0),1),"")</f>
        <v>1</v>
      </c>
      <c r="KE24" s="22">
        <f t="shared" ref="KE24:KE29" si="508">IF(KB24&lt;&gt;"",IF(KA24=KB24,IF(KA24=1,0,2),1),"")</f>
        <v>1</v>
      </c>
      <c r="KF24" s="43">
        <f t="shared" ref="KF24:KG29" si="509">IF(KD24=2,3,IF(KD24=1,1,0))</f>
        <v>1</v>
      </c>
      <c r="KG24" s="43">
        <f t="shared" si="509"/>
        <v>1</v>
      </c>
      <c r="KH24" s="56"/>
      <c r="KI24" s="22" t="str">
        <f t="shared" ref="KI24:KI29" si="510">IF(KJ24,VLOOKUP(KJ24,Spelers,2,FALSE),"")</f>
        <v>VERDONCK Glen</v>
      </c>
      <c r="KJ24" s="83">
        <v>2301</v>
      </c>
      <c r="KK24" s="22" t="str">
        <f t="shared" ref="KK24:KK29" si="511">IF(KJ24,VLOOKUP(KJ24,Spelers,3,FALSE),"")</f>
        <v>B</v>
      </c>
      <c r="KL24" s="22" t="str">
        <f t="shared" ref="KL24:KL29" si="512">IF(KM24,VLOOKUP(KM24,Spelers,2,FALSE),"")</f>
        <v>VAN DE VIJVER Mario</v>
      </c>
      <c r="KM24" s="83">
        <v>2739</v>
      </c>
      <c r="KN24" s="22" t="str">
        <f t="shared" ref="KN24:KN29" si="513">IF(KM24,VLOOKUP(KM24,Spelers,3,FALSE),"")</f>
        <v>C</v>
      </c>
      <c r="KO24" s="83">
        <v>1</v>
      </c>
      <c r="KP24" s="83">
        <v>2</v>
      </c>
      <c r="KQ24" s="84"/>
      <c r="KR24" s="22">
        <f t="shared" ref="KR24:KR29" si="514">IF(KP24&lt;&gt;"",IF(KO24=KP24,IF(KO24=1,2,0),1),"")</f>
        <v>1</v>
      </c>
      <c r="KS24" s="22">
        <f t="shared" ref="KS24:KS29" si="515">IF(KP24&lt;&gt;"",IF(KO24=KP24,IF(KO24=1,0,2),1),"")</f>
        <v>1</v>
      </c>
      <c r="KT24" s="43">
        <f t="shared" ref="KT24:KU29" si="516">IF(KR24=2,3,IF(KR24=1,1,0))</f>
        <v>1</v>
      </c>
      <c r="KU24" s="43">
        <f t="shared" si="516"/>
        <v>1</v>
      </c>
      <c r="KV24" s="66"/>
      <c r="KW24" s="22" t="str">
        <f t="shared" ref="KW24:KW29" si="517">IF(KX24,VLOOKUP(KX24,Spelers,2,FALSE),"")</f>
        <v>VAN DE VIJVER Mario</v>
      </c>
      <c r="KX24" s="83">
        <v>2739</v>
      </c>
      <c r="KY24" s="22" t="str">
        <f t="shared" ref="KY24:KY29" si="518">IF(KX24,VLOOKUP(KX24,Spelers,3,FALSE),"")</f>
        <v>C</v>
      </c>
      <c r="KZ24" s="22" t="str">
        <f t="shared" ref="KZ24:KZ29" si="519">IF(LA24,VLOOKUP(LA24,Spelers,2,FALSE),"")</f>
        <v>DE HERTOCH Johan</v>
      </c>
      <c r="LA24" s="83">
        <v>3621</v>
      </c>
      <c r="LB24" s="22" t="str">
        <f t="shared" ref="LB24:LB29" si="520">IF(LA24,VLOOKUP(LA24,Spelers,3,FALSE),"")</f>
        <v>B</v>
      </c>
      <c r="LC24" s="83">
        <v>1</v>
      </c>
      <c r="LD24" s="83">
        <v>1</v>
      </c>
      <c r="LE24" s="84"/>
      <c r="LF24" s="22">
        <f t="shared" ref="LF24:LF29" si="521">IF(LD24&lt;&gt;"",IF(LC24=LD24,IF(LC24=1,2,0),1),"")</f>
        <v>2</v>
      </c>
      <c r="LG24" s="22">
        <f t="shared" ref="LG24:LG29" si="522">IF(LD24&lt;&gt;"",IF(LC24=LD24,IF(LC24=1,0,2),1),"")</f>
        <v>0</v>
      </c>
      <c r="LH24" s="43">
        <f t="shared" ref="LH24:LI29" si="523">IF(LF24=2,3,IF(LF24=1,1,0))</f>
        <v>3</v>
      </c>
      <c r="LI24" s="43">
        <f t="shared" si="523"/>
        <v>0</v>
      </c>
      <c r="LJ24" s="56"/>
      <c r="LK24" s="22" t="str">
        <f t="shared" ref="LK24:LK29" si="524">IF(LL24,VLOOKUP(LL24,Spelers,2,FALSE),"")</f>
        <v>PEELEMAN Benny</v>
      </c>
      <c r="LL24" s="83">
        <v>3257</v>
      </c>
      <c r="LM24" s="22" t="str">
        <f t="shared" ref="LM24:LM29" si="525">IF(LL24,VLOOKUP(LL24,Spelers,3,FALSE),"")</f>
        <v>B</v>
      </c>
      <c r="LN24" s="22" t="str">
        <f t="shared" ref="LN24:LN29" si="526">IF(LO24,VLOOKUP(LO24,Spelers,2,FALSE),"")</f>
        <v>CORNELIS Rony</v>
      </c>
      <c r="LO24" s="83">
        <v>6952</v>
      </c>
      <c r="LP24" s="22" t="str">
        <f t="shared" ref="LP24:LP29" si="527">IF(LO24,VLOOKUP(LO24,Spelers,3,FALSE),"")</f>
        <v>A</v>
      </c>
      <c r="LQ24" s="83">
        <v>1</v>
      </c>
      <c r="LR24" s="83">
        <v>1</v>
      </c>
      <c r="LS24" s="84"/>
      <c r="LT24" s="22">
        <f t="shared" ref="LT24:LT29" si="528">IF(LR24&lt;&gt;"",IF(LQ24=LR24,IF(LQ24=1,2,0),1),"")</f>
        <v>2</v>
      </c>
      <c r="LU24" s="22">
        <f t="shared" ref="LU24:LU29" si="529">IF(LR24&lt;&gt;"",IF(LQ24=LR24,IF(LQ24=1,0,2),1),"")</f>
        <v>0</v>
      </c>
      <c r="LV24" s="43">
        <f t="shared" ref="LV24:LW29" si="530">IF(LT24=2,3,IF(LT24=1,1,0))</f>
        <v>3</v>
      </c>
      <c r="LW24" s="43">
        <f t="shared" si="530"/>
        <v>0</v>
      </c>
      <c r="LY24" s="22" t="str">
        <f t="shared" ref="LY24:LY29" si="531">IF(LZ24,VLOOKUP(LZ24,Spelers,2,FALSE),"")</f>
        <v>VERDONCK Glen</v>
      </c>
      <c r="LZ24" s="83">
        <v>2301</v>
      </c>
      <c r="MA24" s="22" t="str">
        <f t="shared" ref="MA24:MA29" si="532">IF(LZ24,VLOOKUP(LZ24,Spelers,3,FALSE),"")</f>
        <v>B</v>
      </c>
      <c r="MB24" s="22" t="str">
        <f t="shared" ref="MB24:MB29" si="533">IF(MC24,VLOOKUP(MC24,Spelers,2,FALSE),"")</f>
        <v>ELEGHEER Rudi</v>
      </c>
      <c r="MC24" s="83">
        <v>3498</v>
      </c>
      <c r="MD24" s="22" t="str">
        <f t="shared" ref="MD24:MD29" si="534">IF(MC24,VLOOKUP(MC24,Spelers,3,FALSE),"")</f>
        <v>B</v>
      </c>
      <c r="ME24" s="83">
        <v>1</v>
      </c>
      <c r="MF24" s="83">
        <v>2</v>
      </c>
      <c r="MG24" s="84"/>
      <c r="MH24" s="22">
        <f t="shared" ref="MH24:MH29" si="535">IF(MF24&lt;&gt;"",IF(ME24=MF24,IF(ME24=1,2,0),1),"")</f>
        <v>1</v>
      </c>
      <c r="MI24" s="22">
        <f t="shared" ref="MI24:MI29" si="536">IF(MF24&lt;&gt;"",IF(ME24=MF24,IF(ME24=1,0,2),1),"")</f>
        <v>1</v>
      </c>
      <c r="MJ24" s="43">
        <f t="shared" ref="MJ24:MK29" si="537">IF(MH24=2,3,IF(MH24=1,1,0))</f>
        <v>1</v>
      </c>
      <c r="MK24" s="43">
        <f t="shared" si="537"/>
        <v>1</v>
      </c>
      <c r="ML24" s="56"/>
      <c r="MM24" s="22" t="str">
        <f t="shared" ref="MM24:MM29" si="538">IF(MN24,VLOOKUP(MN24,Spelers,2,FALSE),"")</f>
        <v>WILLEMS Frank</v>
      </c>
      <c r="MN24" s="83">
        <v>2902</v>
      </c>
      <c r="MO24" s="22" t="str">
        <f t="shared" ref="MO24:MO29" si="539">IF(MN24,VLOOKUP(MN24,Spelers,3,FALSE),"")</f>
        <v>B</v>
      </c>
      <c r="MP24" s="22" t="str">
        <f t="shared" ref="MP24:MP29" si="540">IF(MQ24,VLOOKUP(MQ24,Spelers,2,FALSE),"")</f>
        <v>DE HERTOCH Johan</v>
      </c>
      <c r="MQ24" s="83">
        <v>3621</v>
      </c>
      <c r="MR24" s="22" t="str">
        <f t="shared" ref="MR24:MR29" si="541">IF(MQ24,VLOOKUP(MQ24,Spelers,3,FALSE),"")</f>
        <v>B</v>
      </c>
      <c r="MS24" s="83">
        <v>2</v>
      </c>
      <c r="MT24" s="83">
        <v>1</v>
      </c>
      <c r="MU24" s="84"/>
      <c r="MV24" s="22">
        <f t="shared" ref="MV24:MV29" si="542">IF(MT24&lt;&gt;"",IF(MS24=MT24,IF(MS24=1,2,0),1),"")</f>
        <v>1</v>
      </c>
      <c r="MW24" s="22">
        <f t="shared" ref="MW24:MW29" si="543">IF(MT24&lt;&gt;"",IF(MS24=MT24,IF(MS24=1,0,2),1),"")</f>
        <v>1</v>
      </c>
      <c r="MX24" s="43">
        <f t="shared" ref="MX24:MY29" si="544">IF(MV24=2,3,IF(MV24=1,1,0))</f>
        <v>1</v>
      </c>
      <c r="MY24" s="43">
        <f t="shared" si="544"/>
        <v>1</v>
      </c>
    </row>
    <row r="25" spans="1:363" ht="16.5" x14ac:dyDescent="0.3">
      <c r="A25" s="22" t="str">
        <f t="shared" si="363"/>
        <v>VRANKEN Eddie</v>
      </c>
      <c r="B25" s="83">
        <v>3802</v>
      </c>
      <c r="C25" s="22" t="str">
        <f t="shared" si="364"/>
        <v>B</v>
      </c>
      <c r="D25" s="22" t="str">
        <f t="shared" si="365"/>
        <v>VAN KEER Dirk</v>
      </c>
      <c r="E25" s="83">
        <v>4879</v>
      </c>
      <c r="F25" s="22" t="str">
        <f t="shared" si="366"/>
        <v>A</v>
      </c>
      <c r="G25" s="83">
        <v>2</v>
      </c>
      <c r="H25" s="83">
        <v>2</v>
      </c>
      <c r="I25" s="84"/>
      <c r="J25" s="22">
        <f t="shared" si="367"/>
        <v>0</v>
      </c>
      <c r="K25" s="22">
        <f t="shared" si="368"/>
        <v>2</v>
      </c>
      <c r="L25" s="43">
        <f t="shared" si="369"/>
        <v>0</v>
      </c>
      <c r="M25" s="43">
        <f t="shared" si="369"/>
        <v>3</v>
      </c>
      <c r="N25" s="66"/>
      <c r="O25" s="22" t="str">
        <f t="shared" si="370"/>
        <v>CONVENTS Tom</v>
      </c>
      <c r="P25" s="83">
        <v>842</v>
      </c>
      <c r="Q25" s="22" t="str">
        <f t="shared" si="371"/>
        <v>A</v>
      </c>
      <c r="R25" s="22" t="str">
        <f t="shared" si="372"/>
        <v>VAN DEN BOSSCHE Marc</v>
      </c>
      <c r="S25" s="83">
        <v>2325</v>
      </c>
      <c r="T25" s="22" t="str">
        <f t="shared" si="373"/>
        <v>A</v>
      </c>
      <c r="U25" s="83">
        <v>1</v>
      </c>
      <c r="V25" s="83">
        <v>1</v>
      </c>
      <c r="W25" s="84"/>
      <c r="X25" s="22">
        <f t="shared" si="374"/>
        <v>2</v>
      </c>
      <c r="Y25" s="22">
        <f t="shared" si="375"/>
        <v>0</v>
      </c>
      <c r="Z25" s="43">
        <f t="shared" si="376"/>
        <v>3</v>
      </c>
      <c r="AA25" s="43">
        <f t="shared" si="376"/>
        <v>0</v>
      </c>
      <c r="AB25" s="56"/>
      <c r="AC25" s="22" t="str">
        <f t="shared" si="377"/>
        <v>VERCAUTEREN Debby</v>
      </c>
      <c r="AD25" s="83">
        <v>3370</v>
      </c>
      <c r="AE25" s="22" t="str">
        <f t="shared" si="378"/>
        <v>B</v>
      </c>
      <c r="AF25" s="22" t="str">
        <f t="shared" si="379"/>
        <v>VAN WEMMEL Eddy</v>
      </c>
      <c r="AG25" s="83">
        <v>821</v>
      </c>
      <c r="AH25" s="22" t="str">
        <f t="shared" si="380"/>
        <v>C</v>
      </c>
      <c r="AI25" s="83">
        <v>2</v>
      </c>
      <c r="AJ25" s="83">
        <v>1</v>
      </c>
      <c r="AK25" s="84"/>
      <c r="AL25" s="22">
        <f t="shared" si="381"/>
        <v>1</v>
      </c>
      <c r="AM25" s="22">
        <f t="shared" si="382"/>
        <v>1</v>
      </c>
      <c r="AN25" s="43">
        <f t="shared" si="383"/>
        <v>1</v>
      </c>
      <c r="AO25" s="43">
        <f t="shared" si="383"/>
        <v>1</v>
      </c>
      <c r="AP25" s="56"/>
      <c r="AQ25" s="22" t="str">
        <f t="shared" si="384"/>
        <v>WAUTERS Ludy</v>
      </c>
      <c r="AR25" s="83">
        <v>3251</v>
      </c>
      <c r="AS25" s="22" t="str">
        <f t="shared" si="385"/>
        <v>B</v>
      </c>
      <c r="AT25" s="22" t="str">
        <f t="shared" si="386"/>
        <v>STROBBE Kurt</v>
      </c>
      <c r="AU25" s="83">
        <v>3247</v>
      </c>
      <c r="AV25" s="22" t="str">
        <f t="shared" si="387"/>
        <v>A</v>
      </c>
      <c r="AW25" s="83">
        <v>2</v>
      </c>
      <c r="AX25" s="83">
        <v>2</v>
      </c>
      <c r="AY25" s="84"/>
      <c r="AZ25" s="22">
        <f t="shared" si="388"/>
        <v>0</v>
      </c>
      <c r="BA25" s="22">
        <f t="shared" si="389"/>
        <v>2</v>
      </c>
      <c r="BB25" s="43">
        <f t="shared" si="390"/>
        <v>0</v>
      </c>
      <c r="BC25" s="43">
        <f t="shared" si="390"/>
        <v>3</v>
      </c>
      <c r="BD25" s="66"/>
      <c r="BE25" s="22" t="str">
        <f t="shared" si="391"/>
        <v>STEVENS Nicola</v>
      </c>
      <c r="BF25" s="83">
        <v>7714</v>
      </c>
      <c r="BG25" s="22" t="str">
        <f t="shared" si="392"/>
        <v>A</v>
      </c>
      <c r="BH25" s="22" t="str">
        <f t="shared" si="393"/>
        <v>VAN CAUTER Arno</v>
      </c>
      <c r="BI25" s="83">
        <v>3003</v>
      </c>
      <c r="BJ25" s="22" t="str">
        <f t="shared" si="394"/>
        <v>B</v>
      </c>
      <c r="BK25" s="83">
        <v>1</v>
      </c>
      <c r="BL25" s="83">
        <v>1</v>
      </c>
      <c r="BM25" s="84"/>
      <c r="BN25" s="22">
        <f t="shared" si="395"/>
        <v>2</v>
      </c>
      <c r="BO25" s="22">
        <f t="shared" si="396"/>
        <v>0</v>
      </c>
      <c r="BP25" s="43">
        <f t="shared" si="397"/>
        <v>3</v>
      </c>
      <c r="BQ25" s="43">
        <f t="shared" si="397"/>
        <v>0</v>
      </c>
      <c r="BR25" s="56"/>
      <c r="BS25" s="22" t="str">
        <f t="shared" si="398"/>
        <v>MAEREVOET Jean-Pierre</v>
      </c>
      <c r="BT25" s="83">
        <v>3409</v>
      </c>
      <c r="BU25" s="22" t="str">
        <f t="shared" si="399"/>
        <v>C</v>
      </c>
      <c r="BV25" s="22" t="str">
        <f t="shared" si="400"/>
        <v>STELLATO Nico</v>
      </c>
      <c r="BW25" s="83">
        <v>1194</v>
      </c>
      <c r="BX25" s="22" t="str">
        <f t="shared" si="401"/>
        <v>A</v>
      </c>
      <c r="BY25" s="83">
        <v>2</v>
      </c>
      <c r="BZ25" s="83">
        <v>2</v>
      </c>
      <c r="CA25" s="84"/>
      <c r="CB25" s="22">
        <f t="shared" si="402"/>
        <v>0</v>
      </c>
      <c r="CC25" s="22">
        <f t="shared" si="403"/>
        <v>2</v>
      </c>
      <c r="CD25" s="43">
        <f t="shared" si="404"/>
        <v>0</v>
      </c>
      <c r="CE25" s="43">
        <f t="shared" si="404"/>
        <v>3</v>
      </c>
      <c r="CF25" s="56"/>
      <c r="CG25" s="22" t="str">
        <f t="shared" si="405"/>
        <v>VAN KEER Kurt</v>
      </c>
      <c r="CH25" s="83">
        <v>3690</v>
      </c>
      <c r="CI25" s="22" t="str">
        <f t="shared" si="406"/>
        <v>B</v>
      </c>
      <c r="CJ25" s="22" t="str">
        <f t="shared" si="407"/>
        <v>CORBEEL Jean-Pierre</v>
      </c>
      <c r="CK25" s="83">
        <v>5374</v>
      </c>
      <c r="CL25" s="22" t="str">
        <f t="shared" si="408"/>
        <v>B</v>
      </c>
      <c r="CM25" s="83">
        <v>1</v>
      </c>
      <c r="CN25" s="83">
        <v>2</v>
      </c>
      <c r="CO25" s="84"/>
      <c r="CP25" s="22">
        <f t="shared" si="409"/>
        <v>1</v>
      </c>
      <c r="CQ25" s="22">
        <f t="shared" si="410"/>
        <v>1</v>
      </c>
      <c r="CR25" s="43">
        <f t="shared" si="411"/>
        <v>1</v>
      </c>
      <c r="CS25" s="43">
        <f t="shared" si="411"/>
        <v>1</v>
      </c>
      <c r="CT25" s="66"/>
      <c r="CU25" s="22" t="str">
        <f t="shared" si="412"/>
        <v>STEVENS Nicola</v>
      </c>
      <c r="CV25" s="83">
        <v>7714</v>
      </c>
      <c r="CW25" s="22" t="str">
        <f t="shared" si="413"/>
        <v>A</v>
      </c>
      <c r="CX25" s="22" t="str">
        <f t="shared" si="414"/>
        <v>VAN DEN ENDE Benjamin</v>
      </c>
      <c r="CY25" s="83">
        <v>7194</v>
      </c>
      <c r="CZ25" s="22" t="str">
        <f t="shared" si="415"/>
        <v>B</v>
      </c>
      <c r="DA25" s="83">
        <v>1</v>
      </c>
      <c r="DB25" s="83">
        <v>2</v>
      </c>
      <c r="DC25" s="84"/>
      <c r="DD25" s="22">
        <f t="shared" si="416"/>
        <v>1</v>
      </c>
      <c r="DE25" s="22">
        <f t="shared" si="417"/>
        <v>1</v>
      </c>
      <c r="DF25" s="43">
        <f t="shared" si="418"/>
        <v>1</v>
      </c>
      <c r="DG25" s="43">
        <f t="shared" si="418"/>
        <v>1</v>
      </c>
      <c r="DH25" s="56"/>
      <c r="DI25" s="22" t="str">
        <f t="shared" si="419"/>
        <v>STROBBE Kurt</v>
      </c>
      <c r="DJ25" s="83">
        <v>3247</v>
      </c>
      <c r="DK25" s="22" t="str">
        <f t="shared" si="420"/>
        <v>A</v>
      </c>
      <c r="DL25" s="22" t="str">
        <f t="shared" si="421"/>
        <v>COOLS Patrick</v>
      </c>
      <c r="DM25" s="83">
        <v>2957</v>
      </c>
      <c r="DN25" s="22" t="str">
        <f t="shared" si="422"/>
        <v>A</v>
      </c>
      <c r="DO25" s="83">
        <v>2</v>
      </c>
      <c r="DP25" s="83">
        <v>1</v>
      </c>
      <c r="DQ25" s="84"/>
      <c r="DR25" s="22">
        <f t="shared" si="423"/>
        <v>1</v>
      </c>
      <c r="DS25" s="22">
        <f t="shared" si="424"/>
        <v>1</v>
      </c>
      <c r="DT25" s="43">
        <f t="shared" si="425"/>
        <v>1</v>
      </c>
      <c r="DU25" s="43">
        <f t="shared" si="425"/>
        <v>1</v>
      </c>
      <c r="DV25" s="56"/>
      <c r="DW25" s="22" t="str">
        <f t="shared" si="426"/>
        <v>DE HERTOCH Johan</v>
      </c>
      <c r="DX25" s="83">
        <v>3621</v>
      </c>
      <c r="DY25" s="22" t="str">
        <f t="shared" si="427"/>
        <v>B</v>
      </c>
      <c r="DZ25" s="22" t="str">
        <f t="shared" si="428"/>
        <v>STROBBE Kurt</v>
      </c>
      <c r="EA25" s="83">
        <v>3247</v>
      </c>
      <c r="EB25" s="22" t="str">
        <f t="shared" si="429"/>
        <v>A</v>
      </c>
      <c r="EC25" s="83">
        <v>1</v>
      </c>
      <c r="ED25" s="83">
        <v>2</v>
      </c>
      <c r="EE25" s="84"/>
      <c r="EF25" s="22">
        <f t="shared" si="430"/>
        <v>1</v>
      </c>
      <c r="EG25" s="22">
        <f t="shared" si="431"/>
        <v>1</v>
      </c>
      <c r="EH25" s="43">
        <f t="shared" si="432"/>
        <v>1</v>
      </c>
      <c r="EI25" s="43">
        <f t="shared" si="432"/>
        <v>1</v>
      </c>
      <c r="EJ25" s="66"/>
      <c r="EK25" s="22" t="str">
        <f t="shared" si="433"/>
        <v>VAN CAUTER Arno</v>
      </c>
      <c r="EL25" s="83">
        <v>3003</v>
      </c>
      <c r="EM25" s="22" t="str">
        <f t="shared" si="434"/>
        <v>B</v>
      </c>
      <c r="EN25" s="22" t="str">
        <f t="shared" si="435"/>
        <v>PEELEMAN Benny</v>
      </c>
      <c r="EO25" s="83">
        <v>3257</v>
      </c>
      <c r="EP25" s="22" t="str">
        <f t="shared" si="436"/>
        <v>B</v>
      </c>
      <c r="EQ25" s="83">
        <v>2</v>
      </c>
      <c r="ER25" s="83">
        <v>2</v>
      </c>
      <c r="ES25" s="84"/>
      <c r="ET25" s="22">
        <f t="shared" si="437"/>
        <v>0</v>
      </c>
      <c r="EU25" s="22">
        <f t="shared" si="438"/>
        <v>2</v>
      </c>
      <c r="EV25" s="43">
        <f t="shared" si="439"/>
        <v>0</v>
      </c>
      <c r="EW25" s="43">
        <f t="shared" si="439"/>
        <v>3</v>
      </c>
      <c r="EX25" s="56"/>
      <c r="EY25" s="22" t="str">
        <f t="shared" si="440"/>
        <v>VAN GEYTE Gert</v>
      </c>
      <c r="EZ25" s="83">
        <v>7591</v>
      </c>
      <c r="FA25" s="22" t="str">
        <f t="shared" si="441"/>
        <v>B</v>
      </c>
      <c r="FB25" s="22" t="str">
        <f t="shared" si="442"/>
        <v>COOLS Patrick</v>
      </c>
      <c r="FC25" s="83">
        <v>2957</v>
      </c>
      <c r="FD25" s="22" t="str">
        <f t="shared" si="443"/>
        <v>A</v>
      </c>
      <c r="FE25" s="83">
        <v>2</v>
      </c>
      <c r="FF25" s="83">
        <v>2</v>
      </c>
      <c r="FG25" s="84"/>
      <c r="FH25" s="22">
        <f t="shared" si="444"/>
        <v>0</v>
      </c>
      <c r="FI25" s="22">
        <f t="shared" si="445"/>
        <v>2</v>
      </c>
      <c r="FJ25" s="43">
        <f t="shared" si="446"/>
        <v>0</v>
      </c>
      <c r="FK25" s="43">
        <f t="shared" si="446"/>
        <v>3</v>
      </c>
      <c r="FL25" s="56"/>
      <c r="FM25" s="22" t="str">
        <f t="shared" si="447"/>
        <v>VAN DEN ENDE Benjamin</v>
      </c>
      <c r="FN25" s="83">
        <v>7194</v>
      </c>
      <c r="FO25" s="22" t="str">
        <f t="shared" si="448"/>
        <v>B</v>
      </c>
      <c r="FP25" s="22" t="str">
        <f t="shared" si="449"/>
        <v>VAN DEN EEDE Jurgen</v>
      </c>
      <c r="FQ25" s="83">
        <v>2712</v>
      </c>
      <c r="FR25" s="22" t="str">
        <f t="shared" si="450"/>
        <v>A</v>
      </c>
      <c r="FS25" s="83">
        <v>2</v>
      </c>
      <c r="FT25" s="83">
        <v>2</v>
      </c>
      <c r="FU25" s="84"/>
      <c r="FV25" s="22">
        <f t="shared" si="451"/>
        <v>0</v>
      </c>
      <c r="FW25" s="22">
        <f t="shared" si="452"/>
        <v>2</v>
      </c>
      <c r="FX25" s="43">
        <f t="shared" si="453"/>
        <v>0</v>
      </c>
      <c r="FY25" s="43">
        <f t="shared" si="453"/>
        <v>3</v>
      </c>
      <c r="FZ25" s="66"/>
      <c r="GA25" s="22" t="str">
        <f t="shared" si="454"/>
        <v>SPIESSENS Walter</v>
      </c>
      <c r="GB25" s="83">
        <v>7213</v>
      </c>
      <c r="GC25" s="22" t="str">
        <f t="shared" si="455"/>
        <v>B</v>
      </c>
      <c r="GD25" s="22" t="str">
        <f t="shared" si="456"/>
        <v>PEELEMAN Benny</v>
      </c>
      <c r="GE25" s="83">
        <v>3257</v>
      </c>
      <c r="GF25" s="22" t="str">
        <f t="shared" si="457"/>
        <v>B</v>
      </c>
      <c r="GG25" s="83">
        <v>2</v>
      </c>
      <c r="GH25" s="83">
        <v>2</v>
      </c>
      <c r="GI25" s="84"/>
      <c r="GJ25" s="22">
        <f t="shared" si="458"/>
        <v>0</v>
      </c>
      <c r="GK25" s="22">
        <f t="shared" si="459"/>
        <v>2</v>
      </c>
      <c r="GL25" s="43">
        <f t="shared" si="460"/>
        <v>0</v>
      </c>
      <c r="GM25" s="43">
        <f t="shared" si="460"/>
        <v>3</v>
      </c>
      <c r="GN25" s="56"/>
      <c r="GO25" s="22" t="str">
        <f t="shared" si="461"/>
        <v>COOLS Patrick</v>
      </c>
      <c r="GP25" s="83">
        <v>2957</v>
      </c>
      <c r="GQ25" s="22" t="str">
        <f t="shared" si="462"/>
        <v>A</v>
      </c>
      <c r="GR25" s="22" t="str">
        <f t="shared" si="463"/>
        <v>CLAES Stefaan</v>
      </c>
      <c r="GS25" s="83">
        <v>3244</v>
      </c>
      <c r="GT25" s="22" t="str">
        <f t="shared" si="464"/>
        <v>A</v>
      </c>
      <c r="GU25" s="83">
        <v>1</v>
      </c>
      <c r="GV25" s="83">
        <v>1</v>
      </c>
      <c r="GW25" s="84"/>
      <c r="GX25" s="22">
        <f t="shared" si="465"/>
        <v>2</v>
      </c>
      <c r="GY25" s="22">
        <f t="shared" si="466"/>
        <v>0</v>
      </c>
      <c r="GZ25" s="43">
        <f t="shared" si="467"/>
        <v>3</v>
      </c>
      <c r="HA25" s="43">
        <f t="shared" si="467"/>
        <v>0</v>
      </c>
      <c r="HB25" s="56"/>
      <c r="HC25" s="22" t="str">
        <f t="shared" si="468"/>
        <v>HOUTPUT Paul</v>
      </c>
      <c r="HD25" s="83">
        <v>2711</v>
      </c>
      <c r="HE25" s="22" t="str">
        <f t="shared" si="469"/>
        <v>A</v>
      </c>
      <c r="HF25" s="22" t="str">
        <f t="shared" si="470"/>
        <v>DE CLERCQ Mario</v>
      </c>
      <c r="HG25" s="83">
        <v>2613</v>
      </c>
      <c r="HH25" s="22" t="str">
        <f t="shared" si="471"/>
        <v>A</v>
      </c>
      <c r="HI25" s="83">
        <v>2</v>
      </c>
      <c r="HJ25" s="83">
        <v>1</v>
      </c>
      <c r="HK25" s="84"/>
      <c r="HL25" s="22">
        <f t="shared" si="472"/>
        <v>1</v>
      </c>
      <c r="HM25" s="22">
        <f t="shared" si="473"/>
        <v>1</v>
      </c>
      <c r="HN25" s="43">
        <f t="shared" si="474"/>
        <v>1</v>
      </c>
      <c r="HO25" s="43">
        <f t="shared" si="474"/>
        <v>1</v>
      </c>
      <c r="HP25" s="66"/>
      <c r="HQ25" s="22" t="str">
        <f t="shared" si="475"/>
        <v>STROBBE Kurt</v>
      </c>
      <c r="HR25" s="83">
        <v>3247</v>
      </c>
      <c r="HS25" s="22" t="str">
        <f t="shared" si="476"/>
        <v>A</v>
      </c>
      <c r="HT25" s="22" t="str">
        <f t="shared" si="477"/>
        <v>WAUTERS Ludy</v>
      </c>
      <c r="HU25" s="83">
        <v>3251</v>
      </c>
      <c r="HV25" s="22" t="str">
        <f t="shared" si="478"/>
        <v>B</v>
      </c>
      <c r="HW25" s="83">
        <v>1</v>
      </c>
      <c r="HX25" s="83">
        <v>1</v>
      </c>
      <c r="HY25" s="84"/>
      <c r="HZ25" s="22">
        <f t="shared" si="479"/>
        <v>2</v>
      </c>
      <c r="IA25" s="22">
        <f t="shared" si="480"/>
        <v>0</v>
      </c>
      <c r="IB25" s="43">
        <f t="shared" si="481"/>
        <v>3</v>
      </c>
      <c r="IC25" s="43">
        <f t="shared" si="481"/>
        <v>0</v>
      </c>
      <c r="ID25" s="56"/>
      <c r="IE25" s="22" t="str">
        <f t="shared" si="482"/>
        <v>VAN DEN EEDE Jurgen</v>
      </c>
      <c r="IF25" s="83">
        <v>2712</v>
      </c>
      <c r="IG25" s="22" t="str">
        <f t="shared" si="483"/>
        <v>A</v>
      </c>
      <c r="IH25" s="22" t="str">
        <f t="shared" si="484"/>
        <v>VAN SCHOOR Michaël</v>
      </c>
      <c r="II25" s="83">
        <v>7319</v>
      </c>
      <c r="IJ25" s="22" t="str">
        <f t="shared" si="485"/>
        <v>B</v>
      </c>
      <c r="IK25" s="83">
        <v>2</v>
      </c>
      <c r="IL25" s="83">
        <v>1</v>
      </c>
      <c r="IM25" s="65"/>
      <c r="IN25" s="22">
        <f t="shared" si="486"/>
        <v>1</v>
      </c>
      <c r="IO25" s="22">
        <f t="shared" si="487"/>
        <v>1</v>
      </c>
      <c r="IP25" s="43">
        <f t="shared" si="488"/>
        <v>1</v>
      </c>
      <c r="IQ25" s="43">
        <f t="shared" si="488"/>
        <v>1</v>
      </c>
      <c r="IR25" s="56"/>
      <c r="IS25" s="22" t="str">
        <f t="shared" si="489"/>
        <v>GOOSSENS Geert</v>
      </c>
      <c r="IT25" s="83">
        <v>5074</v>
      </c>
      <c r="IU25" s="22" t="str">
        <f t="shared" si="490"/>
        <v>C</v>
      </c>
      <c r="IV25" s="22" t="str">
        <f t="shared" si="491"/>
        <v>WIJNS Stefaan</v>
      </c>
      <c r="IW25" s="83">
        <v>3597</v>
      </c>
      <c r="IX25" s="22" t="str">
        <f t="shared" si="492"/>
        <v>C</v>
      </c>
      <c r="IY25" s="83">
        <v>1</v>
      </c>
      <c r="IZ25" s="83">
        <v>2</v>
      </c>
      <c r="JA25" s="84"/>
      <c r="JB25" s="22">
        <f t="shared" si="493"/>
        <v>1</v>
      </c>
      <c r="JC25" s="22">
        <f t="shared" si="494"/>
        <v>1</v>
      </c>
      <c r="JD25" s="43">
        <f t="shared" si="495"/>
        <v>1</v>
      </c>
      <c r="JE25" s="43">
        <f t="shared" si="495"/>
        <v>1</v>
      </c>
      <c r="JF25" s="66"/>
      <c r="JG25" s="22" t="str">
        <f t="shared" si="496"/>
        <v>CORBEEL Jean-Pierre</v>
      </c>
      <c r="JH25" s="83">
        <v>5374</v>
      </c>
      <c r="JI25" s="22" t="str">
        <f t="shared" si="497"/>
        <v>B</v>
      </c>
      <c r="JJ25" s="22" t="str">
        <f t="shared" si="498"/>
        <v>WILLEMS Frank</v>
      </c>
      <c r="JK25" s="83">
        <v>2902</v>
      </c>
      <c r="JL25" s="22" t="str">
        <f t="shared" si="499"/>
        <v>B</v>
      </c>
      <c r="JM25" s="83">
        <v>2</v>
      </c>
      <c r="JN25" s="83">
        <v>1</v>
      </c>
      <c r="JO25" s="84"/>
      <c r="JP25" s="22">
        <f t="shared" si="500"/>
        <v>1</v>
      </c>
      <c r="JQ25" s="22">
        <f t="shared" si="501"/>
        <v>1</v>
      </c>
      <c r="JR25" s="43">
        <f t="shared" si="502"/>
        <v>1</v>
      </c>
      <c r="JS25" s="43">
        <f t="shared" si="502"/>
        <v>1</v>
      </c>
      <c r="JT25" s="56"/>
      <c r="JU25" s="22" t="str">
        <f t="shared" si="503"/>
        <v>VAN DEN ENDE Benjamin</v>
      </c>
      <c r="JV25" s="83">
        <v>7194</v>
      </c>
      <c r="JW25" s="22" t="str">
        <f t="shared" si="504"/>
        <v>B</v>
      </c>
      <c r="JX25" s="22" t="str">
        <f t="shared" si="505"/>
        <v>PETRY Mike</v>
      </c>
      <c r="JY25" s="83">
        <v>5046</v>
      </c>
      <c r="JZ25" s="22" t="str">
        <f t="shared" si="506"/>
        <v>A</v>
      </c>
      <c r="KA25" s="83">
        <v>2</v>
      </c>
      <c r="KB25" s="83">
        <v>1</v>
      </c>
      <c r="KC25" s="84"/>
      <c r="KD25" s="22">
        <f t="shared" si="507"/>
        <v>1</v>
      </c>
      <c r="KE25" s="22">
        <f t="shared" si="508"/>
        <v>1</v>
      </c>
      <c r="KF25" s="43">
        <f t="shared" si="509"/>
        <v>1</v>
      </c>
      <c r="KG25" s="43">
        <f t="shared" si="509"/>
        <v>1</v>
      </c>
      <c r="KH25" s="56"/>
      <c r="KI25" s="22" t="str">
        <f t="shared" si="510"/>
        <v>COOLS Patrick</v>
      </c>
      <c r="KJ25" s="83">
        <v>2957</v>
      </c>
      <c r="KK25" s="22" t="str">
        <f t="shared" si="511"/>
        <v>A</v>
      </c>
      <c r="KL25" s="22" t="str">
        <f t="shared" si="512"/>
        <v>STROBBE Kurt</v>
      </c>
      <c r="KM25" s="83">
        <v>3247</v>
      </c>
      <c r="KN25" s="22" t="str">
        <f t="shared" si="513"/>
        <v>A</v>
      </c>
      <c r="KO25" s="83">
        <v>2</v>
      </c>
      <c r="KP25" s="83">
        <v>1</v>
      </c>
      <c r="KQ25" s="84"/>
      <c r="KR25" s="22">
        <f t="shared" si="514"/>
        <v>1</v>
      </c>
      <c r="KS25" s="22">
        <f t="shared" si="515"/>
        <v>1</v>
      </c>
      <c r="KT25" s="43">
        <f t="shared" si="516"/>
        <v>1</v>
      </c>
      <c r="KU25" s="43">
        <f t="shared" si="516"/>
        <v>1</v>
      </c>
      <c r="KV25" s="66"/>
      <c r="KW25" s="22" t="str">
        <f t="shared" si="517"/>
        <v>DE CLERCQ Mario</v>
      </c>
      <c r="KX25" s="83">
        <v>2613</v>
      </c>
      <c r="KY25" s="22" t="str">
        <f t="shared" si="518"/>
        <v>A</v>
      </c>
      <c r="KZ25" s="22" t="str">
        <f t="shared" si="519"/>
        <v>MOONEN Wesley</v>
      </c>
      <c r="LA25" s="83">
        <v>612</v>
      </c>
      <c r="LB25" s="22" t="str">
        <f t="shared" si="520"/>
        <v>B</v>
      </c>
      <c r="LC25" s="83">
        <v>1</v>
      </c>
      <c r="LD25" s="83">
        <v>2</v>
      </c>
      <c r="LE25" s="84"/>
      <c r="LF25" s="22">
        <f t="shared" si="521"/>
        <v>1</v>
      </c>
      <c r="LG25" s="22">
        <f t="shared" si="522"/>
        <v>1</v>
      </c>
      <c r="LH25" s="43">
        <f t="shared" si="523"/>
        <v>1</v>
      </c>
      <c r="LI25" s="43">
        <f t="shared" si="523"/>
        <v>1</v>
      </c>
      <c r="LJ25" s="56"/>
      <c r="LK25" s="22" t="str">
        <f t="shared" si="524"/>
        <v>VAN DEN BROECK Willy</v>
      </c>
      <c r="LL25" s="83">
        <v>104</v>
      </c>
      <c r="LM25" s="22" t="str">
        <f t="shared" si="525"/>
        <v>B</v>
      </c>
      <c r="LN25" s="22" t="str">
        <f t="shared" si="526"/>
        <v>VAN KEER Kurt</v>
      </c>
      <c r="LO25" s="83">
        <v>3690</v>
      </c>
      <c r="LP25" s="22" t="str">
        <f t="shared" si="527"/>
        <v>B</v>
      </c>
      <c r="LQ25" s="83">
        <v>2</v>
      </c>
      <c r="LR25" s="83">
        <v>2</v>
      </c>
      <c r="LS25" s="84"/>
      <c r="LT25" s="22">
        <f t="shared" si="528"/>
        <v>0</v>
      </c>
      <c r="LU25" s="22">
        <f t="shared" si="529"/>
        <v>2</v>
      </c>
      <c r="LV25" s="43">
        <f t="shared" si="530"/>
        <v>0</v>
      </c>
      <c r="LW25" s="43">
        <f t="shared" si="530"/>
        <v>3</v>
      </c>
      <c r="LY25" s="22" t="str">
        <f t="shared" si="531"/>
        <v>VAN DEN BOSSCHE Marc</v>
      </c>
      <c r="LZ25" s="83">
        <v>2325</v>
      </c>
      <c r="MA25" s="22" t="str">
        <f t="shared" si="532"/>
        <v>A</v>
      </c>
      <c r="MB25" s="22" t="str">
        <f t="shared" si="533"/>
        <v>VAN GEYTE Gert</v>
      </c>
      <c r="MC25" s="83">
        <v>7591</v>
      </c>
      <c r="MD25" s="22" t="str">
        <f t="shared" si="534"/>
        <v>B</v>
      </c>
      <c r="ME25" s="83">
        <v>1</v>
      </c>
      <c r="MF25" s="83">
        <v>1</v>
      </c>
      <c r="MG25" s="84"/>
      <c r="MH25" s="22">
        <f t="shared" si="535"/>
        <v>2</v>
      </c>
      <c r="MI25" s="22">
        <f t="shared" si="536"/>
        <v>0</v>
      </c>
      <c r="MJ25" s="43">
        <f t="shared" si="537"/>
        <v>3</v>
      </c>
      <c r="MK25" s="43">
        <f t="shared" si="537"/>
        <v>0</v>
      </c>
      <c r="ML25" s="56"/>
      <c r="MM25" s="22" t="str">
        <f t="shared" si="538"/>
        <v>HERMANS Tom</v>
      </c>
      <c r="MN25" s="83">
        <v>7091</v>
      </c>
      <c r="MO25" s="22" t="str">
        <f t="shared" si="539"/>
        <v>C</v>
      </c>
      <c r="MP25" s="22" t="str">
        <f t="shared" si="540"/>
        <v>PEETERS Ronny</v>
      </c>
      <c r="MQ25" s="83">
        <v>4385</v>
      </c>
      <c r="MR25" s="22" t="str">
        <f t="shared" si="541"/>
        <v>B</v>
      </c>
      <c r="MS25" s="83">
        <v>2</v>
      </c>
      <c r="MT25" s="83">
        <v>1</v>
      </c>
      <c r="MU25" s="84"/>
      <c r="MV25" s="22">
        <f t="shared" si="542"/>
        <v>1</v>
      </c>
      <c r="MW25" s="22">
        <f t="shared" si="543"/>
        <v>1</v>
      </c>
      <c r="MX25" s="43">
        <f t="shared" si="544"/>
        <v>1</v>
      </c>
      <c r="MY25" s="43">
        <f t="shared" si="544"/>
        <v>1</v>
      </c>
    </row>
    <row r="26" spans="1:363" ht="16.5" x14ac:dyDescent="0.3">
      <c r="A26" s="22" t="str">
        <f t="shared" si="363"/>
        <v>VAN DEN BROECK Willy</v>
      </c>
      <c r="B26" s="83">
        <v>104</v>
      </c>
      <c r="C26" s="22" t="str">
        <f t="shared" si="364"/>
        <v>B</v>
      </c>
      <c r="D26" s="22" t="str">
        <f t="shared" si="365"/>
        <v>CORBEEL Jean-Pierre</v>
      </c>
      <c r="E26" s="83">
        <v>5374</v>
      </c>
      <c r="F26" s="22" t="str">
        <f t="shared" si="366"/>
        <v>B</v>
      </c>
      <c r="G26" s="83">
        <v>1</v>
      </c>
      <c r="H26" s="83">
        <v>1</v>
      </c>
      <c r="I26" s="84"/>
      <c r="J26" s="22">
        <f t="shared" si="367"/>
        <v>2</v>
      </c>
      <c r="K26" s="22">
        <f t="shared" si="368"/>
        <v>0</v>
      </c>
      <c r="L26" s="43">
        <f t="shared" si="369"/>
        <v>3</v>
      </c>
      <c r="M26" s="43">
        <f t="shared" si="369"/>
        <v>0</v>
      </c>
      <c r="N26" s="66"/>
      <c r="O26" s="22" t="str">
        <f t="shared" si="370"/>
        <v>DE GROOTE Dominique</v>
      </c>
      <c r="P26" s="83">
        <v>2022</v>
      </c>
      <c r="Q26" s="22" t="str">
        <f t="shared" si="371"/>
        <v>A</v>
      </c>
      <c r="R26" s="22" t="str">
        <f t="shared" si="372"/>
        <v>HUYSMANS Vince</v>
      </c>
      <c r="S26" s="83">
        <v>5840</v>
      </c>
      <c r="T26" s="22" t="str">
        <f t="shared" si="373"/>
        <v>A</v>
      </c>
      <c r="U26" s="83">
        <v>2</v>
      </c>
      <c r="V26" s="83">
        <v>1</v>
      </c>
      <c r="W26" s="84"/>
      <c r="X26" s="22">
        <f t="shared" si="374"/>
        <v>1</v>
      </c>
      <c r="Y26" s="22">
        <f t="shared" si="375"/>
        <v>1</v>
      </c>
      <c r="Z26" s="43">
        <f t="shared" si="376"/>
        <v>1</v>
      </c>
      <c r="AA26" s="43">
        <f t="shared" si="376"/>
        <v>1</v>
      </c>
      <c r="AB26" s="56"/>
      <c r="AC26" s="22" t="str">
        <f t="shared" si="377"/>
        <v>DE CLERCQ Mario</v>
      </c>
      <c r="AD26" s="83">
        <v>2613</v>
      </c>
      <c r="AE26" s="22" t="str">
        <f t="shared" si="378"/>
        <v>A</v>
      </c>
      <c r="AF26" s="22" t="str">
        <f t="shared" si="379"/>
        <v>DE MAN Henri</v>
      </c>
      <c r="AG26" s="83">
        <v>5042</v>
      </c>
      <c r="AH26" s="22" t="str">
        <f t="shared" si="380"/>
        <v>B</v>
      </c>
      <c r="AI26" s="83">
        <v>1</v>
      </c>
      <c r="AJ26" s="83">
        <v>1</v>
      </c>
      <c r="AK26" s="84"/>
      <c r="AL26" s="22">
        <f t="shared" si="381"/>
        <v>2</v>
      </c>
      <c r="AM26" s="22">
        <f t="shared" si="382"/>
        <v>0</v>
      </c>
      <c r="AN26" s="43">
        <f t="shared" si="383"/>
        <v>3</v>
      </c>
      <c r="AO26" s="43">
        <f t="shared" si="383"/>
        <v>0</v>
      </c>
      <c r="AP26" s="56"/>
      <c r="AQ26" s="22" t="str">
        <f t="shared" si="384"/>
        <v>VAN DEN BROECK Kris</v>
      </c>
      <c r="AR26" s="83">
        <v>3339</v>
      </c>
      <c r="AS26" s="22" t="str">
        <f t="shared" si="385"/>
        <v>C</v>
      </c>
      <c r="AT26" s="22" t="str">
        <f t="shared" si="386"/>
        <v>VAN DER BORGHT Filip</v>
      </c>
      <c r="AU26" s="83">
        <v>3374</v>
      </c>
      <c r="AV26" s="22" t="str">
        <f t="shared" si="387"/>
        <v>A</v>
      </c>
      <c r="AW26" s="83">
        <v>2</v>
      </c>
      <c r="AX26" s="83">
        <v>2</v>
      </c>
      <c r="AY26" s="84"/>
      <c r="AZ26" s="22">
        <f t="shared" si="388"/>
        <v>0</v>
      </c>
      <c r="BA26" s="22">
        <f t="shared" si="389"/>
        <v>2</v>
      </c>
      <c r="BB26" s="43">
        <f t="shared" si="390"/>
        <v>0</v>
      </c>
      <c r="BC26" s="43">
        <f t="shared" si="390"/>
        <v>3</v>
      </c>
      <c r="BD26" s="66"/>
      <c r="BE26" s="22" t="str">
        <f t="shared" si="391"/>
        <v>FRUYTIER Kevin</v>
      </c>
      <c r="BF26" s="83">
        <v>3326</v>
      </c>
      <c r="BG26" s="22" t="str">
        <f t="shared" si="392"/>
        <v>B</v>
      </c>
      <c r="BH26" s="22" t="str">
        <f t="shared" si="393"/>
        <v>VAN DEN EEDE Jurgen</v>
      </c>
      <c r="BI26" s="83">
        <v>2712</v>
      </c>
      <c r="BJ26" s="22" t="str">
        <f t="shared" si="394"/>
        <v>A</v>
      </c>
      <c r="BK26" s="83">
        <v>2</v>
      </c>
      <c r="BL26" s="83">
        <v>2</v>
      </c>
      <c r="BM26" s="84"/>
      <c r="BN26" s="22">
        <f t="shared" si="395"/>
        <v>0</v>
      </c>
      <c r="BO26" s="22">
        <f t="shared" si="396"/>
        <v>2</v>
      </c>
      <c r="BP26" s="43">
        <f t="shared" si="397"/>
        <v>0</v>
      </c>
      <c r="BQ26" s="43">
        <f t="shared" si="397"/>
        <v>3</v>
      </c>
      <c r="BR26" s="56"/>
      <c r="BS26" s="22" t="str">
        <f t="shared" si="398"/>
        <v>COOMAN Rudi</v>
      </c>
      <c r="BT26" s="83">
        <v>3356</v>
      </c>
      <c r="BU26" s="22" t="str">
        <f t="shared" si="399"/>
        <v>C</v>
      </c>
      <c r="BV26" s="22" t="str">
        <f t="shared" si="400"/>
        <v>GOOSSENS Geert</v>
      </c>
      <c r="BW26" s="83">
        <v>5074</v>
      </c>
      <c r="BX26" s="22" t="str">
        <f t="shared" si="401"/>
        <v>C</v>
      </c>
      <c r="BY26" s="83">
        <v>1</v>
      </c>
      <c r="BZ26" s="83">
        <v>2</v>
      </c>
      <c r="CA26" s="84"/>
      <c r="CB26" s="22">
        <f t="shared" si="402"/>
        <v>1</v>
      </c>
      <c r="CC26" s="22">
        <f t="shared" si="403"/>
        <v>1</v>
      </c>
      <c r="CD26" s="43">
        <f t="shared" si="404"/>
        <v>1</v>
      </c>
      <c r="CE26" s="43">
        <f t="shared" si="404"/>
        <v>1</v>
      </c>
      <c r="CF26" s="56"/>
      <c r="CG26" s="22" t="str">
        <f t="shared" si="405"/>
        <v>VAN DEN EEDE Jurgen</v>
      </c>
      <c r="CH26" s="83">
        <v>2712</v>
      </c>
      <c r="CI26" s="22" t="str">
        <f t="shared" si="406"/>
        <v>A</v>
      </c>
      <c r="CJ26" s="22" t="str">
        <f t="shared" si="407"/>
        <v>VAN KEER Dirk</v>
      </c>
      <c r="CK26" s="83">
        <v>4879</v>
      </c>
      <c r="CL26" s="22" t="str">
        <f t="shared" si="408"/>
        <v>A</v>
      </c>
      <c r="CM26" s="83">
        <v>1</v>
      </c>
      <c r="CN26" s="83">
        <v>1</v>
      </c>
      <c r="CO26" s="84"/>
      <c r="CP26" s="22">
        <f t="shared" si="409"/>
        <v>2</v>
      </c>
      <c r="CQ26" s="22">
        <f t="shared" si="410"/>
        <v>0</v>
      </c>
      <c r="CR26" s="43">
        <f t="shared" si="411"/>
        <v>3</v>
      </c>
      <c r="CS26" s="43">
        <f t="shared" si="411"/>
        <v>0</v>
      </c>
      <c r="CT26" s="66"/>
      <c r="CU26" s="22" t="str">
        <f t="shared" si="412"/>
        <v>GOOSSENS Geert</v>
      </c>
      <c r="CV26" s="83">
        <v>5074</v>
      </c>
      <c r="CW26" s="22" t="str">
        <f t="shared" si="413"/>
        <v>C</v>
      </c>
      <c r="CX26" s="22" t="str">
        <f t="shared" si="414"/>
        <v>DE HERTOCH Johan</v>
      </c>
      <c r="CY26" s="83">
        <v>3621</v>
      </c>
      <c r="CZ26" s="22" t="str">
        <f t="shared" si="415"/>
        <v>B</v>
      </c>
      <c r="DA26" s="83">
        <v>1</v>
      </c>
      <c r="DB26" s="83">
        <v>1</v>
      </c>
      <c r="DC26" s="84"/>
      <c r="DD26" s="22">
        <f t="shared" si="416"/>
        <v>2</v>
      </c>
      <c r="DE26" s="22">
        <f t="shared" si="417"/>
        <v>0</v>
      </c>
      <c r="DF26" s="43">
        <f t="shared" si="418"/>
        <v>3</v>
      </c>
      <c r="DG26" s="43">
        <f t="shared" si="418"/>
        <v>0</v>
      </c>
      <c r="DH26" s="56"/>
      <c r="DI26" s="22" t="str">
        <f t="shared" si="419"/>
        <v>VERCAUTEREN Debby</v>
      </c>
      <c r="DJ26" s="83">
        <v>3370</v>
      </c>
      <c r="DK26" s="22" t="str">
        <f t="shared" si="420"/>
        <v>B</v>
      </c>
      <c r="DL26" s="22" t="str">
        <f t="shared" si="421"/>
        <v>VERDONCK Glen</v>
      </c>
      <c r="DM26" s="83">
        <v>2301</v>
      </c>
      <c r="DN26" s="22" t="str">
        <f t="shared" si="422"/>
        <v>B</v>
      </c>
      <c r="DO26" s="83">
        <v>1</v>
      </c>
      <c r="DP26" s="83">
        <v>1</v>
      </c>
      <c r="DQ26" s="84"/>
      <c r="DR26" s="22">
        <f t="shared" si="423"/>
        <v>2</v>
      </c>
      <c r="DS26" s="22">
        <f t="shared" si="424"/>
        <v>0</v>
      </c>
      <c r="DT26" s="43">
        <f t="shared" si="425"/>
        <v>3</v>
      </c>
      <c r="DU26" s="43">
        <f t="shared" si="425"/>
        <v>0</v>
      </c>
      <c r="DV26" s="56"/>
      <c r="DW26" s="22" t="str">
        <f t="shared" si="426"/>
        <v>PEETERS Ronny</v>
      </c>
      <c r="DX26" s="83">
        <v>4385</v>
      </c>
      <c r="DY26" s="22" t="str">
        <f t="shared" si="427"/>
        <v>B</v>
      </c>
      <c r="DZ26" s="22" t="str">
        <f t="shared" si="428"/>
        <v>VAN DE VIJVER Mario</v>
      </c>
      <c r="EA26" s="83">
        <v>2739</v>
      </c>
      <c r="EB26" s="22" t="str">
        <f t="shared" si="429"/>
        <v>C</v>
      </c>
      <c r="EC26" s="83">
        <v>2</v>
      </c>
      <c r="ED26" s="83">
        <v>2</v>
      </c>
      <c r="EE26" s="84"/>
      <c r="EF26" s="22">
        <f t="shared" si="430"/>
        <v>0</v>
      </c>
      <c r="EG26" s="22">
        <f t="shared" si="431"/>
        <v>2</v>
      </c>
      <c r="EH26" s="43">
        <f t="shared" si="432"/>
        <v>0</v>
      </c>
      <c r="EI26" s="43">
        <f t="shared" si="432"/>
        <v>3</v>
      </c>
      <c r="EJ26" s="66"/>
      <c r="EK26" s="22" t="str">
        <f t="shared" si="433"/>
        <v>HERMANS Tom</v>
      </c>
      <c r="EL26" s="83">
        <v>7091</v>
      </c>
      <c r="EM26" s="22" t="str">
        <f t="shared" si="434"/>
        <v>C</v>
      </c>
      <c r="EN26" s="22" t="str">
        <f t="shared" si="435"/>
        <v>VAN DEN BROECK Willy</v>
      </c>
      <c r="EO26" s="83">
        <v>104</v>
      </c>
      <c r="EP26" s="22" t="str">
        <f t="shared" si="436"/>
        <v>B</v>
      </c>
      <c r="EQ26" s="83">
        <v>1</v>
      </c>
      <c r="ER26" s="83">
        <v>2</v>
      </c>
      <c r="ES26" s="84"/>
      <c r="ET26" s="22">
        <f t="shared" si="437"/>
        <v>1</v>
      </c>
      <c r="EU26" s="22">
        <f t="shared" si="438"/>
        <v>1</v>
      </c>
      <c r="EV26" s="43">
        <f t="shared" si="439"/>
        <v>1</v>
      </c>
      <c r="EW26" s="43">
        <f t="shared" si="439"/>
        <v>1</v>
      </c>
      <c r="EX26" s="56"/>
      <c r="EY26" s="22" t="str">
        <f t="shared" si="440"/>
        <v>MARIMAN Paul</v>
      </c>
      <c r="EZ26" s="83">
        <v>5295</v>
      </c>
      <c r="FA26" s="22" t="str">
        <f t="shared" si="441"/>
        <v>C</v>
      </c>
      <c r="FB26" s="22" t="str">
        <f t="shared" si="442"/>
        <v>HUYSMANS Vince</v>
      </c>
      <c r="FC26" s="83">
        <v>5840</v>
      </c>
      <c r="FD26" s="22" t="str">
        <f t="shared" si="443"/>
        <v>A</v>
      </c>
      <c r="FE26" s="83">
        <v>2</v>
      </c>
      <c r="FF26" s="83">
        <v>2</v>
      </c>
      <c r="FG26" s="84"/>
      <c r="FH26" s="22">
        <f t="shared" si="444"/>
        <v>0</v>
      </c>
      <c r="FI26" s="22">
        <f t="shared" si="445"/>
        <v>2</v>
      </c>
      <c r="FJ26" s="43">
        <f t="shared" si="446"/>
        <v>0</v>
      </c>
      <c r="FK26" s="43">
        <f t="shared" si="446"/>
        <v>3</v>
      </c>
      <c r="FL26" s="56"/>
      <c r="FM26" s="22" t="str">
        <f t="shared" si="447"/>
        <v>MOONEN Marc</v>
      </c>
      <c r="FN26" s="83">
        <v>2844</v>
      </c>
      <c r="FO26" s="22" t="str">
        <f t="shared" si="448"/>
        <v>B</v>
      </c>
      <c r="FP26" s="22" t="str">
        <f t="shared" si="449"/>
        <v>VAN CAUTER Arno</v>
      </c>
      <c r="FQ26" s="83">
        <v>3003</v>
      </c>
      <c r="FR26" s="22" t="str">
        <f t="shared" si="450"/>
        <v>B</v>
      </c>
      <c r="FS26" s="83">
        <v>2</v>
      </c>
      <c r="FT26" s="83">
        <v>2</v>
      </c>
      <c r="FU26" s="84"/>
      <c r="FV26" s="22">
        <f t="shared" si="451"/>
        <v>0</v>
      </c>
      <c r="FW26" s="22">
        <f t="shared" si="452"/>
        <v>2</v>
      </c>
      <c r="FX26" s="43">
        <f t="shared" si="453"/>
        <v>0</v>
      </c>
      <c r="FY26" s="43">
        <f t="shared" si="453"/>
        <v>3</v>
      </c>
      <c r="FZ26" s="66"/>
      <c r="GA26" s="22" t="str">
        <f t="shared" si="454"/>
        <v>CORBEEL Jean-Pierre</v>
      </c>
      <c r="GB26" s="83">
        <v>5374</v>
      </c>
      <c r="GC26" s="22" t="str">
        <f t="shared" si="455"/>
        <v>B</v>
      </c>
      <c r="GD26" s="22" t="str">
        <f t="shared" si="456"/>
        <v>PEELEMAN Chris</v>
      </c>
      <c r="GE26" s="83">
        <v>3220</v>
      </c>
      <c r="GF26" s="22" t="str">
        <f t="shared" si="457"/>
        <v>A</v>
      </c>
      <c r="GG26" s="83">
        <v>2</v>
      </c>
      <c r="GH26" s="83">
        <v>1</v>
      </c>
      <c r="GI26" s="84"/>
      <c r="GJ26" s="22">
        <f t="shared" si="458"/>
        <v>1</v>
      </c>
      <c r="GK26" s="22">
        <f t="shared" si="459"/>
        <v>1</v>
      </c>
      <c r="GL26" s="43">
        <f t="shared" si="460"/>
        <v>1</v>
      </c>
      <c r="GM26" s="43">
        <f t="shared" si="460"/>
        <v>1</v>
      </c>
      <c r="GN26" s="56"/>
      <c r="GO26" s="22" t="str">
        <f t="shared" si="461"/>
        <v>POLFLIET Jan</v>
      </c>
      <c r="GP26" s="83">
        <v>3205</v>
      </c>
      <c r="GQ26" s="22" t="str">
        <f t="shared" si="462"/>
        <v>A</v>
      </c>
      <c r="GR26" s="22" t="str">
        <f t="shared" si="463"/>
        <v>DE GROOTE Dominique</v>
      </c>
      <c r="GS26" s="83">
        <v>2022</v>
      </c>
      <c r="GT26" s="22" t="str">
        <f t="shared" si="464"/>
        <v>A</v>
      </c>
      <c r="GU26" s="83">
        <v>2</v>
      </c>
      <c r="GV26" s="83">
        <v>2</v>
      </c>
      <c r="GW26" s="84"/>
      <c r="GX26" s="22">
        <f t="shared" si="465"/>
        <v>0</v>
      </c>
      <c r="GY26" s="22">
        <f t="shared" si="466"/>
        <v>2</v>
      </c>
      <c r="GZ26" s="43">
        <f t="shared" si="467"/>
        <v>0</v>
      </c>
      <c r="HA26" s="43">
        <f t="shared" si="467"/>
        <v>3</v>
      </c>
      <c r="HB26" s="56"/>
      <c r="HC26" s="22" t="str">
        <f t="shared" si="468"/>
        <v>DE MEERSMAN Petrus</v>
      </c>
      <c r="HD26" s="83">
        <v>5946</v>
      </c>
      <c r="HE26" s="22" t="str">
        <f t="shared" si="469"/>
        <v>C</v>
      </c>
      <c r="HF26" s="22" t="str">
        <f t="shared" si="470"/>
        <v>STROBBE Kurt</v>
      </c>
      <c r="HG26" s="83">
        <v>3247</v>
      </c>
      <c r="HH26" s="22" t="str">
        <f t="shared" si="471"/>
        <v>A</v>
      </c>
      <c r="HI26" s="83">
        <v>2</v>
      </c>
      <c r="HJ26" s="83">
        <v>1</v>
      </c>
      <c r="HK26" s="84"/>
      <c r="HL26" s="22">
        <f t="shared" si="472"/>
        <v>1</v>
      </c>
      <c r="HM26" s="22">
        <f t="shared" si="473"/>
        <v>1</v>
      </c>
      <c r="HN26" s="43">
        <f t="shared" si="474"/>
        <v>1</v>
      </c>
      <c r="HO26" s="43">
        <f t="shared" si="474"/>
        <v>1</v>
      </c>
      <c r="HP26" s="66"/>
      <c r="HQ26" s="22" t="str">
        <f t="shared" si="475"/>
        <v>VERCAUTEREN Debby</v>
      </c>
      <c r="HR26" s="83">
        <v>3370</v>
      </c>
      <c r="HS26" s="22" t="str">
        <f t="shared" si="476"/>
        <v>B</v>
      </c>
      <c r="HT26" s="22" t="str">
        <f t="shared" si="477"/>
        <v>SPIESSENS Walter</v>
      </c>
      <c r="HU26" s="83">
        <v>7213</v>
      </c>
      <c r="HV26" s="22" t="str">
        <f t="shared" si="478"/>
        <v>B</v>
      </c>
      <c r="HW26" s="83">
        <v>1</v>
      </c>
      <c r="HX26" s="83">
        <v>1</v>
      </c>
      <c r="HY26" s="84"/>
      <c r="HZ26" s="22">
        <f t="shared" si="479"/>
        <v>2</v>
      </c>
      <c r="IA26" s="22">
        <f t="shared" si="480"/>
        <v>0</v>
      </c>
      <c r="IB26" s="43">
        <f t="shared" si="481"/>
        <v>3</v>
      </c>
      <c r="IC26" s="43">
        <f t="shared" si="481"/>
        <v>0</v>
      </c>
      <c r="ID26" s="56"/>
      <c r="IE26" s="22" t="str">
        <f t="shared" si="482"/>
        <v>VAN KEER Kurt</v>
      </c>
      <c r="IF26" s="83">
        <v>3690</v>
      </c>
      <c r="IG26" s="22" t="str">
        <f t="shared" si="483"/>
        <v>B</v>
      </c>
      <c r="IH26" s="22" t="str">
        <f t="shared" si="484"/>
        <v>STEVENS Nicola</v>
      </c>
      <c r="II26" s="83">
        <v>7714</v>
      </c>
      <c r="IJ26" s="22" t="str">
        <f t="shared" si="485"/>
        <v>A</v>
      </c>
      <c r="IK26" s="83">
        <v>1</v>
      </c>
      <c r="IL26" s="83">
        <v>2</v>
      </c>
      <c r="IM26" s="65"/>
      <c r="IN26" s="22">
        <f t="shared" si="486"/>
        <v>1</v>
      </c>
      <c r="IO26" s="22">
        <f t="shared" si="487"/>
        <v>1</v>
      </c>
      <c r="IP26" s="43">
        <f t="shared" si="488"/>
        <v>1</v>
      </c>
      <c r="IQ26" s="43">
        <f t="shared" si="488"/>
        <v>1</v>
      </c>
      <c r="IR26" s="56"/>
      <c r="IS26" s="22" t="str">
        <f t="shared" si="489"/>
        <v>STELLATO Nico</v>
      </c>
      <c r="IT26" s="83">
        <v>1194</v>
      </c>
      <c r="IU26" s="22" t="str">
        <f t="shared" si="490"/>
        <v>A</v>
      </c>
      <c r="IV26" s="22" t="str">
        <f t="shared" si="491"/>
        <v>MAEREVOET Jean-Pierre</v>
      </c>
      <c r="IW26" s="83">
        <v>3409</v>
      </c>
      <c r="IX26" s="22" t="str">
        <f t="shared" si="492"/>
        <v>C</v>
      </c>
      <c r="IY26" s="83">
        <v>2</v>
      </c>
      <c r="IZ26" s="83">
        <v>2</v>
      </c>
      <c r="JA26" s="84"/>
      <c r="JB26" s="22">
        <f t="shared" si="493"/>
        <v>0</v>
      </c>
      <c r="JC26" s="22">
        <f t="shared" si="494"/>
        <v>2</v>
      </c>
      <c r="JD26" s="43">
        <f t="shared" si="495"/>
        <v>0</v>
      </c>
      <c r="JE26" s="43">
        <f t="shared" si="495"/>
        <v>3</v>
      </c>
      <c r="JF26" s="66"/>
      <c r="JG26" s="22" t="str">
        <f t="shared" si="496"/>
        <v>WIJNS André</v>
      </c>
      <c r="JH26" s="83">
        <v>7220</v>
      </c>
      <c r="JI26" s="22" t="str">
        <f t="shared" si="497"/>
        <v>C</v>
      </c>
      <c r="JJ26" s="22" t="str">
        <f t="shared" si="498"/>
        <v>VAN DEN EEDE Jurgen</v>
      </c>
      <c r="JK26" s="83">
        <v>2712</v>
      </c>
      <c r="JL26" s="22" t="str">
        <f t="shared" si="499"/>
        <v>A</v>
      </c>
      <c r="JM26" s="83">
        <v>2</v>
      </c>
      <c r="JN26" s="83">
        <v>2</v>
      </c>
      <c r="JO26" s="84"/>
      <c r="JP26" s="22">
        <f t="shared" si="500"/>
        <v>0</v>
      </c>
      <c r="JQ26" s="22">
        <f t="shared" si="501"/>
        <v>2</v>
      </c>
      <c r="JR26" s="43">
        <f t="shared" si="502"/>
        <v>0</v>
      </c>
      <c r="JS26" s="43">
        <f t="shared" si="502"/>
        <v>3</v>
      </c>
      <c r="JT26" s="56"/>
      <c r="JU26" s="22" t="str">
        <f t="shared" si="503"/>
        <v>MOONEN Wesley</v>
      </c>
      <c r="JV26" s="83">
        <v>612</v>
      </c>
      <c r="JW26" s="22" t="str">
        <f t="shared" si="504"/>
        <v>B</v>
      </c>
      <c r="JX26" s="22" t="str">
        <f t="shared" si="505"/>
        <v>STEVENS Nicola</v>
      </c>
      <c r="JY26" s="83">
        <v>7714</v>
      </c>
      <c r="JZ26" s="22" t="str">
        <f t="shared" si="506"/>
        <v>A</v>
      </c>
      <c r="KA26" s="83">
        <v>2</v>
      </c>
      <c r="KB26" s="83">
        <v>1</v>
      </c>
      <c r="KC26" s="84"/>
      <c r="KD26" s="22">
        <f t="shared" si="507"/>
        <v>1</v>
      </c>
      <c r="KE26" s="22">
        <f t="shared" si="508"/>
        <v>1</v>
      </c>
      <c r="KF26" s="43">
        <f t="shared" si="509"/>
        <v>1</v>
      </c>
      <c r="KG26" s="43">
        <f t="shared" si="509"/>
        <v>1</v>
      </c>
      <c r="KH26" s="56"/>
      <c r="KI26" s="22" t="str">
        <f t="shared" si="510"/>
        <v>HUYSMANS Vince</v>
      </c>
      <c r="KJ26" s="83">
        <v>5840</v>
      </c>
      <c r="KK26" s="22" t="str">
        <f t="shared" si="511"/>
        <v>A</v>
      </c>
      <c r="KL26" s="22" t="str">
        <f t="shared" si="512"/>
        <v>VAN DER BORGHT Filip</v>
      </c>
      <c r="KM26" s="83">
        <v>3374</v>
      </c>
      <c r="KN26" s="22" t="str">
        <f t="shared" si="513"/>
        <v>A</v>
      </c>
      <c r="KO26" s="83">
        <v>1</v>
      </c>
      <c r="KP26" s="83">
        <v>1</v>
      </c>
      <c r="KQ26" s="84"/>
      <c r="KR26" s="22">
        <f t="shared" si="514"/>
        <v>2</v>
      </c>
      <c r="KS26" s="22">
        <f t="shared" si="515"/>
        <v>0</v>
      </c>
      <c r="KT26" s="43">
        <f t="shared" si="516"/>
        <v>3</v>
      </c>
      <c r="KU26" s="43">
        <f t="shared" si="516"/>
        <v>0</v>
      </c>
      <c r="KV26" s="66"/>
      <c r="KW26" s="22" t="str">
        <f t="shared" si="517"/>
        <v>VAN DER BORGHT Filip</v>
      </c>
      <c r="KX26" s="83">
        <v>3374</v>
      </c>
      <c r="KY26" s="22" t="str">
        <f t="shared" si="518"/>
        <v>A</v>
      </c>
      <c r="KZ26" s="22" t="str">
        <f t="shared" si="519"/>
        <v>MOONEN Marc</v>
      </c>
      <c r="LA26" s="83">
        <v>2844</v>
      </c>
      <c r="LB26" s="22" t="str">
        <f t="shared" si="520"/>
        <v>B</v>
      </c>
      <c r="LC26" s="83">
        <v>1</v>
      </c>
      <c r="LD26" s="83">
        <v>1</v>
      </c>
      <c r="LE26" s="84"/>
      <c r="LF26" s="22">
        <f t="shared" si="521"/>
        <v>2</v>
      </c>
      <c r="LG26" s="22">
        <f t="shared" si="522"/>
        <v>0</v>
      </c>
      <c r="LH26" s="43">
        <f t="shared" si="523"/>
        <v>3</v>
      </c>
      <c r="LI26" s="43">
        <f t="shared" si="523"/>
        <v>0</v>
      </c>
      <c r="LJ26" s="56"/>
      <c r="LK26" s="22" t="str">
        <f t="shared" si="524"/>
        <v>PEELEMAN Chris</v>
      </c>
      <c r="LL26" s="83">
        <v>3220</v>
      </c>
      <c r="LM26" s="22" t="str">
        <f t="shared" si="525"/>
        <v>A</v>
      </c>
      <c r="LN26" s="22" t="str">
        <f t="shared" si="526"/>
        <v>DE COCK Sascha</v>
      </c>
      <c r="LO26" s="83">
        <v>7086</v>
      </c>
      <c r="LP26" s="22" t="str">
        <f t="shared" si="527"/>
        <v>A</v>
      </c>
      <c r="LQ26" s="83">
        <v>1</v>
      </c>
      <c r="LR26" s="83">
        <v>1</v>
      </c>
      <c r="LS26" s="84"/>
      <c r="LT26" s="22">
        <f t="shared" si="528"/>
        <v>2</v>
      </c>
      <c r="LU26" s="22">
        <f t="shared" si="529"/>
        <v>0</v>
      </c>
      <c r="LV26" s="43">
        <f t="shared" si="530"/>
        <v>3</v>
      </c>
      <c r="LW26" s="43">
        <f t="shared" si="530"/>
        <v>0</v>
      </c>
      <c r="LY26" s="22" t="str">
        <f t="shared" si="531"/>
        <v>COOLS Patrick</v>
      </c>
      <c r="LZ26" s="83">
        <v>2957</v>
      </c>
      <c r="MA26" s="22" t="str">
        <f t="shared" si="532"/>
        <v>A</v>
      </c>
      <c r="MB26" s="22" t="str">
        <f t="shared" si="533"/>
        <v>APERS Franky</v>
      </c>
      <c r="MC26" s="83">
        <v>1685</v>
      </c>
      <c r="MD26" s="22" t="str">
        <f t="shared" si="534"/>
        <v>C</v>
      </c>
      <c r="ME26" s="83">
        <v>1</v>
      </c>
      <c r="MF26" s="83">
        <v>1</v>
      </c>
      <c r="MG26" s="84"/>
      <c r="MH26" s="22">
        <f t="shared" si="535"/>
        <v>2</v>
      </c>
      <c r="MI26" s="22">
        <f t="shared" si="536"/>
        <v>0</v>
      </c>
      <c r="MJ26" s="43">
        <f t="shared" si="537"/>
        <v>3</v>
      </c>
      <c r="MK26" s="43">
        <f t="shared" si="537"/>
        <v>0</v>
      </c>
      <c r="ML26" s="56"/>
      <c r="MM26" s="22" t="str">
        <f t="shared" si="538"/>
        <v>VAN DEN EEDE Jurgen</v>
      </c>
      <c r="MN26" s="83">
        <v>2712</v>
      </c>
      <c r="MO26" s="22" t="str">
        <f t="shared" si="539"/>
        <v>A</v>
      </c>
      <c r="MP26" s="22" t="str">
        <f t="shared" si="540"/>
        <v>VAN DEN ENDE Benjamin</v>
      </c>
      <c r="MQ26" s="83">
        <v>7194</v>
      </c>
      <c r="MR26" s="22" t="str">
        <f t="shared" si="541"/>
        <v>B</v>
      </c>
      <c r="MS26" s="83">
        <v>2</v>
      </c>
      <c r="MT26" s="83">
        <v>1</v>
      </c>
      <c r="MU26" s="84"/>
      <c r="MV26" s="22">
        <f t="shared" si="542"/>
        <v>1</v>
      </c>
      <c r="MW26" s="22">
        <f t="shared" si="543"/>
        <v>1</v>
      </c>
      <c r="MX26" s="43">
        <f t="shared" si="544"/>
        <v>1</v>
      </c>
      <c r="MY26" s="43">
        <f t="shared" si="544"/>
        <v>1</v>
      </c>
    </row>
    <row r="27" spans="1:363" ht="16.5" x14ac:dyDescent="0.3">
      <c r="A27" s="22" t="str">
        <f t="shared" si="363"/>
        <v>PEELEMAN Chris</v>
      </c>
      <c r="B27" s="83">
        <v>3220</v>
      </c>
      <c r="C27" s="22" t="str">
        <f t="shared" si="364"/>
        <v>A</v>
      </c>
      <c r="D27" s="22" t="str">
        <f t="shared" si="365"/>
        <v>HENKENS Jacques</v>
      </c>
      <c r="E27" s="83">
        <v>2295</v>
      </c>
      <c r="F27" s="22" t="str">
        <f t="shared" si="366"/>
        <v>B</v>
      </c>
      <c r="G27" s="83">
        <v>2</v>
      </c>
      <c r="H27" s="83">
        <v>1</v>
      </c>
      <c r="I27" s="84"/>
      <c r="J27" s="22">
        <f t="shared" si="367"/>
        <v>1</v>
      </c>
      <c r="K27" s="22">
        <f t="shared" si="368"/>
        <v>1</v>
      </c>
      <c r="L27" s="43">
        <f t="shared" si="369"/>
        <v>1</v>
      </c>
      <c r="M27" s="43">
        <f t="shared" si="369"/>
        <v>1</v>
      </c>
      <c r="N27" s="66"/>
      <c r="O27" s="22" t="str">
        <f t="shared" si="370"/>
        <v>VAN DEN BRANDE Christiaan</v>
      </c>
      <c r="P27" s="83">
        <v>3085</v>
      </c>
      <c r="Q27" s="22" t="str">
        <f t="shared" si="371"/>
        <v>C</v>
      </c>
      <c r="R27" s="22" t="str">
        <f t="shared" si="372"/>
        <v>COOLS Patrick</v>
      </c>
      <c r="S27" s="83">
        <v>2957</v>
      </c>
      <c r="T27" s="22" t="str">
        <f t="shared" si="373"/>
        <v>A</v>
      </c>
      <c r="U27" s="83">
        <v>2</v>
      </c>
      <c r="V27" s="83">
        <v>1</v>
      </c>
      <c r="W27" s="84"/>
      <c r="X27" s="22">
        <f t="shared" si="374"/>
        <v>1</v>
      </c>
      <c r="Y27" s="22">
        <f t="shared" si="375"/>
        <v>1</v>
      </c>
      <c r="Z27" s="43">
        <f t="shared" si="376"/>
        <v>1</v>
      </c>
      <c r="AA27" s="43">
        <f t="shared" si="376"/>
        <v>1</v>
      </c>
      <c r="AB27" s="56"/>
      <c r="AC27" s="22" t="str">
        <f t="shared" si="377"/>
        <v>SELLESLAGH Kurt</v>
      </c>
      <c r="AD27" s="83">
        <v>3059</v>
      </c>
      <c r="AE27" s="22" t="str">
        <f t="shared" si="378"/>
        <v>B</v>
      </c>
      <c r="AF27" s="22" t="str">
        <f t="shared" si="379"/>
        <v>D'HONT Owen</v>
      </c>
      <c r="AG27" s="83">
        <v>2621</v>
      </c>
      <c r="AH27" s="22" t="str">
        <f t="shared" si="380"/>
        <v>B</v>
      </c>
      <c r="AI27" s="83">
        <v>2</v>
      </c>
      <c r="AJ27" s="83">
        <v>1</v>
      </c>
      <c r="AK27" s="84"/>
      <c r="AL27" s="22">
        <f t="shared" si="381"/>
        <v>1</v>
      </c>
      <c r="AM27" s="22">
        <f t="shared" si="382"/>
        <v>1</v>
      </c>
      <c r="AN27" s="43">
        <f t="shared" si="383"/>
        <v>1</v>
      </c>
      <c r="AO27" s="43">
        <f t="shared" si="383"/>
        <v>1</v>
      </c>
      <c r="AP27" s="56"/>
      <c r="AQ27" s="22" t="str">
        <f t="shared" si="384"/>
        <v>SPIESSENS Walter</v>
      </c>
      <c r="AR27" s="83">
        <v>7213</v>
      </c>
      <c r="AS27" s="22" t="str">
        <f t="shared" si="385"/>
        <v>B</v>
      </c>
      <c r="AT27" s="22" t="str">
        <f t="shared" si="386"/>
        <v>DE COCK Tom</v>
      </c>
      <c r="AU27" s="83">
        <v>3766</v>
      </c>
      <c r="AV27" s="22" t="str">
        <f t="shared" si="387"/>
        <v>B</v>
      </c>
      <c r="AW27" s="83">
        <v>1</v>
      </c>
      <c r="AX27" s="83">
        <v>2</v>
      </c>
      <c r="AY27" s="84"/>
      <c r="AZ27" s="22">
        <f t="shared" si="388"/>
        <v>1</v>
      </c>
      <c r="BA27" s="22">
        <f t="shared" si="389"/>
        <v>1</v>
      </c>
      <c r="BB27" s="43">
        <f t="shared" si="390"/>
        <v>1</v>
      </c>
      <c r="BC27" s="43">
        <f t="shared" si="390"/>
        <v>1</v>
      </c>
      <c r="BD27" s="66"/>
      <c r="BE27" s="22" t="str">
        <f t="shared" si="391"/>
        <v>GOOSSENS Geert</v>
      </c>
      <c r="BF27" s="83">
        <v>5074</v>
      </c>
      <c r="BG27" s="22" t="str">
        <f t="shared" si="392"/>
        <v>C</v>
      </c>
      <c r="BH27" s="22" t="str">
        <f t="shared" si="393"/>
        <v>HERMANS Tom</v>
      </c>
      <c r="BI27" s="83">
        <v>7091</v>
      </c>
      <c r="BJ27" s="22" t="str">
        <f t="shared" si="394"/>
        <v>C</v>
      </c>
      <c r="BK27" s="83">
        <v>2</v>
      </c>
      <c r="BL27" s="83">
        <v>1</v>
      </c>
      <c r="BM27" s="84"/>
      <c r="BN27" s="22">
        <f t="shared" si="395"/>
        <v>1</v>
      </c>
      <c r="BO27" s="22">
        <f t="shared" si="396"/>
        <v>1</v>
      </c>
      <c r="BP27" s="43">
        <f t="shared" si="397"/>
        <v>1</v>
      </c>
      <c r="BQ27" s="43">
        <f t="shared" si="397"/>
        <v>1</v>
      </c>
      <c r="BR27" s="56"/>
      <c r="BS27" s="22" t="str">
        <f t="shared" si="398"/>
        <v>VAN DE CRUYS Patrick</v>
      </c>
      <c r="BT27" s="83">
        <v>4331</v>
      </c>
      <c r="BU27" s="22" t="str">
        <f t="shared" si="399"/>
        <v>C</v>
      </c>
      <c r="BV27" s="22" t="str">
        <f t="shared" si="400"/>
        <v>STEVENS Nicola</v>
      </c>
      <c r="BW27" s="83">
        <v>7714</v>
      </c>
      <c r="BX27" s="22" t="str">
        <f t="shared" si="401"/>
        <v>A</v>
      </c>
      <c r="BY27" s="83">
        <v>1</v>
      </c>
      <c r="BZ27" s="83">
        <v>2</v>
      </c>
      <c r="CA27" s="84"/>
      <c r="CB27" s="22">
        <f t="shared" si="402"/>
        <v>1</v>
      </c>
      <c r="CC27" s="22">
        <f t="shared" si="403"/>
        <v>1</v>
      </c>
      <c r="CD27" s="43">
        <f t="shared" si="404"/>
        <v>1</v>
      </c>
      <c r="CE27" s="43">
        <f t="shared" si="404"/>
        <v>1</v>
      </c>
      <c r="CF27" s="56"/>
      <c r="CG27" s="22" t="str">
        <f t="shared" si="405"/>
        <v>VAN DEN BOSSCHE James</v>
      </c>
      <c r="CH27" s="83">
        <v>2895</v>
      </c>
      <c r="CI27" s="22" t="str">
        <f t="shared" si="406"/>
        <v>B</v>
      </c>
      <c r="CJ27" s="22" t="str">
        <f t="shared" si="407"/>
        <v>HENKENS Jacques</v>
      </c>
      <c r="CK27" s="83">
        <v>2295</v>
      </c>
      <c r="CL27" s="22" t="str">
        <f t="shared" si="408"/>
        <v>B</v>
      </c>
      <c r="CM27" s="83">
        <v>1</v>
      </c>
      <c r="CN27" s="83">
        <v>1</v>
      </c>
      <c r="CO27" s="84"/>
      <c r="CP27" s="22">
        <f t="shared" si="409"/>
        <v>2</v>
      </c>
      <c r="CQ27" s="22">
        <f t="shared" si="410"/>
        <v>0</v>
      </c>
      <c r="CR27" s="43">
        <f t="shared" si="411"/>
        <v>3</v>
      </c>
      <c r="CS27" s="43">
        <f t="shared" si="411"/>
        <v>0</v>
      </c>
      <c r="CT27" s="66"/>
      <c r="CU27" s="22" t="str">
        <f t="shared" si="412"/>
        <v>PETRY Mike</v>
      </c>
      <c r="CV27" s="83">
        <v>5046</v>
      </c>
      <c r="CW27" s="22" t="str">
        <f t="shared" si="413"/>
        <v>A</v>
      </c>
      <c r="CX27" s="22" t="str">
        <f t="shared" si="414"/>
        <v>DE HAES Nico</v>
      </c>
      <c r="CY27" s="83">
        <v>2816</v>
      </c>
      <c r="CZ27" s="22" t="str">
        <f t="shared" si="415"/>
        <v>B</v>
      </c>
      <c r="DA27" s="83">
        <v>2</v>
      </c>
      <c r="DB27" s="83">
        <v>2</v>
      </c>
      <c r="DC27" s="84"/>
      <c r="DD27" s="22">
        <f t="shared" si="416"/>
        <v>0</v>
      </c>
      <c r="DE27" s="22">
        <f t="shared" si="417"/>
        <v>2</v>
      </c>
      <c r="DF27" s="43">
        <f t="shared" si="418"/>
        <v>0</v>
      </c>
      <c r="DG27" s="43">
        <f t="shared" si="418"/>
        <v>3</v>
      </c>
      <c r="DH27" s="56"/>
      <c r="DI27" s="22" t="str">
        <f t="shared" si="419"/>
        <v>VAN DER BORGHT Filip</v>
      </c>
      <c r="DJ27" s="83">
        <v>3374</v>
      </c>
      <c r="DK27" s="22" t="str">
        <f t="shared" si="420"/>
        <v>A</v>
      </c>
      <c r="DL27" s="22" t="str">
        <f t="shared" si="421"/>
        <v>HUYSMANS Vince</v>
      </c>
      <c r="DM27" s="83">
        <v>5840</v>
      </c>
      <c r="DN27" s="22" t="str">
        <f t="shared" si="422"/>
        <v>A</v>
      </c>
      <c r="DO27" s="83">
        <v>2</v>
      </c>
      <c r="DP27" s="83">
        <v>1</v>
      </c>
      <c r="DQ27" s="84"/>
      <c r="DR27" s="22">
        <f t="shared" si="423"/>
        <v>1</v>
      </c>
      <c r="DS27" s="22">
        <f t="shared" si="424"/>
        <v>1</v>
      </c>
      <c r="DT27" s="43">
        <f t="shared" si="425"/>
        <v>1</v>
      </c>
      <c r="DU27" s="43">
        <f t="shared" si="425"/>
        <v>1</v>
      </c>
      <c r="DV27" s="56"/>
      <c r="DW27" s="22" t="str">
        <f t="shared" si="426"/>
        <v>MOONEN Marc</v>
      </c>
      <c r="DX27" s="83">
        <v>2844</v>
      </c>
      <c r="DY27" s="22" t="str">
        <f t="shared" si="427"/>
        <v>B</v>
      </c>
      <c r="DZ27" s="22" t="str">
        <f t="shared" si="428"/>
        <v>DE COCK Tom</v>
      </c>
      <c r="EA27" s="83">
        <v>3766</v>
      </c>
      <c r="EB27" s="22" t="str">
        <f t="shared" si="429"/>
        <v>B</v>
      </c>
      <c r="EC27" s="83">
        <v>2</v>
      </c>
      <c r="ED27" s="83">
        <v>2</v>
      </c>
      <c r="EE27" s="84"/>
      <c r="EF27" s="22">
        <f t="shared" si="430"/>
        <v>0</v>
      </c>
      <c r="EG27" s="22">
        <f t="shared" si="431"/>
        <v>2</v>
      </c>
      <c r="EH27" s="43">
        <f t="shared" si="432"/>
        <v>0</v>
      </c>
      <c r="EI27" s="43">
        <f t="shared" si="432"/>
        <v>3</v>
      </c>
      <c r="EJ27" s="66"/>
      <c r="EK27" s="22" t="str">
        <f t="shared" si="433"/>
        <v>VAN DEN EEDE Jurgen</v>
      </c>
      <c r="EL27" s="83">
        <v>2712</v>
      </c>
      <c r="EM27" s="22" t="str">
        <f t="shared" si="434"/>
        <v>A</v>
      </c>
      <c r="EN27" s="22" t="str">
        <f t="shared" si="435"/>
        <v>PEELEMAN Chris</v>
      </c>
      <c r="EO27" s="83">
        <v>3220</v>
      </c>
      <c r="EP27" s="22" t="str">
        <f t="shared" si="436"/>
        <v>A</v>
      </c>
      <c r="EQ27" s="83">
        <v>1</v>
      </c>
      <c r="ER27" s="83">
        <v>2</v>
      </c>
      <c r="ES27" s="84"/>
      <c r="ET27" s="22">
        <f t="shared" si="437"/>
        <v>1</v>
      </c>
      <c r="EU27" s="22">
        <f t="shared" si="438"/>
        <v>1</v>
      </c>
      <c r="EV27" s="43">
        <f t="shared" si="439"/>
        <v>1</v>
      </c>
      <c r="EW27" s="43">
        <f t="shared" si="439"/>
        <v>1</v>
      </c>
      <c r="EX27" s="56"/>
      <c r="EY27" s="22" t="str">
        <f t="shared" si="440"/>
        <v>ELEGHEER Rudi</v>
      </c>
      <c r="EZ27" s="83">
        <v>3498</v>
      </c>
      <c r="FA27" s="22" t="str">
        <f t="shared" si="441"/>
        <v>B</v>
      </c>
      <c r="FB27" s="22" t="str">
        <f t="shared" si="442"/>
        <v>POLFLIET Jan</v>
      </c>
      <c r="FC27" s="83">
        <v>3205</v>
      </c>
      <c r="FD27" s="22" t="str">
        <f t="shared" si="443"/>
        <v>A</v>
      </c>
      <c r="FE27" s="83">
        <v>1</v>
      </c>
      <c r="FF27" s="83">
        <v>1</v>
      </c>
      <c r="FG27" s="84"/>
      <c r="FH27" s="22">
        <f t="shared" si="444"/>
        <v>2</v>
      </c>
      <c r="FI27" s="22">
        <f t="shared" si="445"/>
        <v>0</v>
      </c>
      <c r="FJ27" s="43">
        <f t="shared" si="446"/>
        <v>3</v>
      </c>
      <c r="FK27" s="43">
        <f t="shared" si="446"/>
        <v>0</v>
      </c>
      <c r="FL27" s="56"/>
      <c r="FM27" s="22" t="str">
        <f t="shared" si="447"/>
        <v>DE HAES Nico</v>
      </c>
      <c r="FN27" s="83">
        <v>2816</v>
      </c>
      <c r="FO27" s="22" t="str">
        <f t="shared" si="448"/>
        <v>B</v>
      </c>
      <c r="FP27" s="22" t="str">
        <f t="shared" si="449"/>
        <v>HERMANS Tom</v>
      </c>
      <c r="FQ27" s="83">
        <v>7091</v>
      </c>
      <c r="FR27" s="22" t="str">
        <f t="shared" si="450"/>
        <v>C</v>
      </c>
      <c r="FS27" s="83">
        <v>1</v>
      </c>
      <c r="FT27" s="83">
        <v>1</v>
      </c>
      <c r="FU27" s="84"/>
      <c r="FV27" s="22">
        <f t="shared" si="451"/>
        <v>2</v>
      </c>
      <c r="FW27" s="22">
        <f t="shared" si="452"/>
        <v>0</v>
      </c>
      <c r="FX27" s="43">
        <f t="shared" si="453"/>
        <v>3</v>
      </c>
      <c r="FY27" s="43">
        <f t="shared" si="453"/>
        <v>0</v>
      </c>
      <c r="FZ27" s="66"/>
      <c r="GA27" s="22" t="str">
        <f t="shared" si="454"/>
        <v>WAUTERS Ludy</v>
      </c>
      <c r="GB27" s="83">
        <v>3251</v>
      </c>
      <c r="GC27" s="22" t="str">
        <f t="shared" si="455"/>
        <v>B</v>
      </c>
      <c r="GD27" s="22" t="str">
        <f t="shared" si="456"/>
        <v>VAN DEN BROECK Willy</v>
      </c>
      <c r="GE27" s="83">
        <v>104</v>
      </c>
      <c r="GF27" s="22" t="str">
        <f t="shared" si="457"/>
        <v>B</v>
      </c>
      <c r="GG27" s="83">
        <v>1</v>
      </c>
      <c r="GH27" s="83">
        <v>1</v>
      </c>
      <c r="GI27" s="84"/>
      <c r="GJ27" s="22">
        <f t="shared" si="458"/>
        <v>2</v>
      </c>
      <c r="GK27" s="22">
        <f t="shared" si="459"/>
        <v>0</v>
      </c>
      <c r="GL27" s="43">
        <f t="shared" si="460"/>
        <v>3</v>
      </c>
      <c r="GM27" s="43">
        <f t="shared" si="460"/>
        <v>0</v>
      </c>
      <c r="GN27" s="56"/>
      <c r="GO27" s="22" t="str">
        <f t="shared" si="461"/>
        <v>HUYSMANS Vince</v>
      </c>
      <c r="GP27" s="83">
        <v>5840</v>
      </c>
      <c r="GQ27" s="22" t="str">
        <f t="shared" si="462"/>
        <v>A</v>
      </c>
      <c r="GR27" s="22" t="str">
        <f t="shared" si="463"/>
        <v>DE SMEDT Rudy</v>
      </c>
      <c r="GS27" s="83">
        <v>3727</v>
      </c>
      <c r="GT27" s="22" t="str">
        <f t="shared" si="464"/>
        <v>A</v>
      </c>
      <c r="GU27" s="83">
        <v>2</v>
      </c>
      <c r="GV27" s="83">
        <v>1</v>
      </c>
      <c r="GW27" s="84"/>
      <c r="GX27" s="22">
        <f t="shared" si="465"/>
        <v>1</v>
      </c>
      <c r="GY27" s="22">
        <f t="shared" si="466"/>
        <v>1</v>
      </c>
      <c r="GZ27" s="43">
        <f t="shared" si="467"/>
        <v>1</v>
      </c>
      <c r="HA27" s="43">
        <f t="shared" si="467"/>
        <v>1</v>
      </c>
      <c r="HB27" s="56"/>
      <c r="HC27" s="22" t="str">
        <f t="shared" si="468"/>
        <v>HOOF Pascal</v>
      </c>
      <c r="HD27" s="83">
        <v>3042</v>
      </c>
      <c r="HE27" s="22" t="str">
        <f t="shared" si="469"/>
        <v>B</v>
      </c>
      <c r="HF27" s="22" t="str">
        <f t="shared" si="470"/>
        <v>DE COCK Tom</v>
      </c>
      <c r="HG27" s="83">
        <v>3766</v>
      </c>
      <c r="HH27" s="22" t="str">
        <f t="shared" si="471"/>
        <v>B</v>
      </c>
      <c r="HI27" s="83">
        <v>2</v>
      </c>
      <c r="HJ27" s="83">
        <v>2</v>
      </c>
      <c r="HK27" s="84"/>
      <c r="HL27" s="22">
        <f t="shared" si="472"/>
        <v>0</v>
      </c>
      <c r="HM27" s="22">
        <f t="shared" si="473"/>
        <v>2</v>
      </c>
      <c r="HN27" s="43">
        <f t="shared" si="474"/>
        <v>0</v>
      </c>
      <c r="HO27" s="43">
        <f t="shared" si="474"/>
        <v>3</v>
      </c>
      <c r="HP27" s="66"/>
      <c r="HQ27" s="22" t="str">
        <f t="shared" si="475"/>
        <v>DE COCK Tom</v>
      </c>
      <c r="HR27" s="83">
        <v>3766</v>
      </c>
      <c r="HS27" s="22" t="str">
        <f t="shared" si="476"/>
        <v>B</v>
      </c>
      <c r="HT27" s="22" t="str">
        <f t="shared" si="477"/>
        <v>CORBEEL Jean-Pierre</v>
      </c>
      <c r="HU27" s="83">
        <v>5374</v>
      </c>
      <c r="HV27" s="22" t="str">
        <f t="shared" si="478"/>
        <v>B</v>
      </c>
      <c r="HW27" s="83">
        <v>1</v>
      </c>
      <c r="HX27" s="83">
        <v>1</v>
      </c>
      <c r="HY27" s="84"/>
      <c r="HZ27" s="22">
        <f t="shared" si="479"/>
        <v>2</v>
      </c>
      <c r="IA27" s="22">
        <f t="shared" si="480"/>
        <v>0</v>
      </c>
      <c r="IB27" s="43">
        <f t="shared" si="481"/>
        <v>3</v>
      </c>
      <c r="IC27" s="43">
        <f t="shared" si="481"/>
        <v>0</v>
      </c>
      <c r="ID27" s="56"/>
      <c r="IE27" s="22" t="str">
        <f t="shared" si="482"/>
        <v>VAN DEN EEDE Eddie</v>
      </c>
      <c r="IF27" s="83">
        <v>5017</v>
      </c>
      <c r="IG27" s="22" t="str">
        <f t="shared" si="483"/>
        <v>B</v>
      </c>
      <c r="IH27" s="22" t="str">
        <f t="shared" si="484"/>
        <v>STELLATO Nico</v>
      </c>
      <c r="II27" s="83">
        <v>1194</v>
      </c>
      <c r="IJ27" s="22" t="str">
        <f t="shared" si="485"/>
        <v>A</v>
      </c>
      <c r="IK27" s="83">
        <v>2</v>
      </c>
      <c r="IL27" s="83">
        <v>1</v>
      </c>
      <c r="IM27" s="65"/>
      <c r="IN27" s="22">
        <f t="shared" si="486"/>
        <v>1</v>
      </c>
      <c r="IO27" s="22">
        <f t="shared" si="487"/>
        <v>1</v>
      </c>
      <c r="IP27" s="43">
        <f t="shared" si="488"/>
        <v>1</v>
      </c>
      <c r="IQ27" s="43">
        <f t="shared" si="488"/>
        <v>1</v>
      </c>
      <c r="IR27" s="56"/>
      <c r="IS27" s="22" t="str">
        <f t="shared" si="489"/>
        <v>STEVENS Nicola</v>
      </c>
      <c r="IT27" s="83">
        <v>7714</v>
      </c>
      <c r="IU27" s="22" t="str">
        <f t="shared" si="490"/>
        <v>A</v>
      </c>
      <c r="IV27" s="22" t="str">
        <f t="shared" si="491"/>
        <v>VERDOODT Jan Pieter</v>
      </c>
      <c r="IW27" s="83">
        <v>2657</v>
      </c>
      <c r="IX27" s="22" t="str">
        <f t="shared" si="492"/>
        <v>C</v>
      </c>
      <c r="IY27" s="83">
        <v>2</v>
      </c>
      <c r="IZ27" s="83">
        <v>1</v>
      </c>
      <c r="JA27" s="84"/>
      <c r="JB27" s="22">
        <f t="shared" si="493"/>
        <v>1</v>
      </c>
      <c r="JC27" s="22">
        <f t="shared" si="494"/>
        <v>1</v>
      </c>
      <c r="JD27" s="43">
        <f t="shared" si="495"/>
        <v>1</v>
      </c>
      <c r="JE27" s="43">
        <f t="shared" si="495"/>
        <v>1</v>
      </c>
      <c r="JF27" s="66"/>
      <c r="JG27" s="22" t="str">
        <f t="shared" si="496"/>
        <v>WAUTERS Ludy</v>
      </c>
      <c r="JH27" s="83">
        <v>3251</v>
      </c>
      <c r="JI27" s="22" t="str">
        <f t="shared" si="497"/>
        <v>B</v>
      </c>
      <c r="JJ27" s="22" t="str">
        <f t="shared" si="498"/>
        <v>HERMANS Tom</v>
      </c>
      <c r="JK27" s="83">
        <v>7091</v>
      </c>
      <c r="JL27" s="22" t="str">
        <f t="shared" si="499"/>
        <v>C</v>
      </c>
      <c r="JM27" s="83">
        <v>2</v>
      </c>
      <c r="JN27" s="83">
        <v>1</v>
      </c>
      <c r="JO27" s="84"/>
      <c r="JP27" s="22">
        <f t="shared" si="500"/>
        <v>1</v>
      </c>
      <c r="JQ27" s="22">
        <f t="shared" si="501"/>
        <v>1</v>
      </c>
      <c r="JR27" s="43">
        <f t="shared" si="502"/>
        <v>1</v>
      </c>
      <c r="JS27" s="43">
        <f t="shared" si="502"/>
        <v>1</v>
      </c>
      <c r="JT27" s="56"/>
      <c r="JU27" s="22" t="str">
        <f t="shared" si="503"/>
        <v>MOONEN Marc</v>
      </c>
      <c r="JV27" s="83">
        <v>2844</v>
      </c>
      <c r="JW27" s="22" t="str">
        <f t="shared" si="504"/>
        <v>B</v>
      </c>
      <c r="JX27" s="22" t="str">
        <f t="shared" si="505"/>
        <v>ROBYNS Kenny</v>
      </c>
      <c r="JY27" s="83">
        <v>5137</v>
      </c>
      <c r="JZ27" s="22" t="str">
        <f t="shared" si="506"/>
        <v>A</v>
      </c>
      <c r="KA27" s="83">
        <v>1</v>
      </c>
      <c r="KB27" s="83">
        <v>2</v>
      </c>
      <c r="KC27" s="84"/>
      <c r="KD27" s="22">
        <f t="shared" si="507"/>
        <v>1</v>
      </c>
      <c r="KE27" s="22">
        <f t="shared" si="508"/>
        <v>1</v>
      </c>
      <c r="KF27" s="43">
        <f t="shared" si="509"/>
        <v>1</v>
      </c>
      <c r="KG27" s="43">
        <f t="shared" si="509"/>
        <v>1</v>
      </c>
      <c r="KH27" s="56"/>
      <c r="KI27" s="22" t="str">
        <f t="shared" si="510"/>
        <v>POLFLIET Jan</v>
      </c>
      <c r="KJ27" s="83">
        <v>3205</v>
      </c>
      <c r="KK27" s="22" t="str">
        <f t="shared" si="511"/>
        <v>A</v>
      </c>
      <c r="KL27" s="22" t="str">
        <f t="shared" si="512"/>
        <v>VERCAUTEREN Debby</v>
      </c>
      <c r="KM27" s="83">
        <v>3370</v>
      </c>
      <c r="KN27" s="22" t="str">
        <f t="shared" si="513"/>
        <v>B</v>
      </c>
      <c r="KO27" s="83">
        <v>2</v>
      </c>
      <c r="KP27" s="83">
        <v>1</v>
      </c>
      <c r="KQ27" s="84"/>
      <c r="KR27" s="22">
        <f t="shared" si="514"/>
        <v>1</v>
      </c>
      <c r="KS27" s="22">
        <f t="shared" si="515"/>
        <v>1</v>
      </c>
      <c r="KT27" s="43">
        <f t="shared" si="516"/>
        <v>1</v>
      </c>
      <c r="KU27" s="43">
        <f t="shared" si="516"/>
        <v>1</v>
      </c>
      <c r="KV27" s="66"/>
      <c r="KW27" s="22" t="str">
        <f t="shared" si="517"/>
        <v>STROBBE Kurt</v>
      </c>
      <c r="KX27" s="83">
        <v>3247</v>
      </c>
      <c r="KY27" s="22" t="str">
        <f t="shared" si="518"/>
        <v>A</v>
      </c>
      <c r="KZ27" s="22" t="str">
        <f t="shared" si="519"/>
        <v>PEETERS Ronny</v>
      </c>
      <c r="LA27" s="83">
        <v>4385</v>
      </c>
      <c r="LB27" s="22" t="str">
        <f t="shared" si="520"/>
        <v>B</v>
      </c>
      <c r="LC27" s="83">
        <v>2</v>
      </c>
      <c r="LD27" s="83">
        <v>1</v>
      </c>
      <c r="LE27" s="84"/>
      <c r="LF27" s="22">
        <f t="shared" si="521"/>
        <v>1</v>
      </c>
      <c r="LG27" s="22">
        <f t="shared" si="522"/>
        <v>1</v>
      </c>
      <c r="LH27" s="43">
        <f t="shared" si="523"/>
        <v>1</v>
      </c>
      <c r="LI27" s="43">
        <f t="shared" si="523"/>
        <v>1</v>
      </c>
      <c r="LJ27" s="56"/>
      <c r="LK27" s="22" t="str">
        <f t="shared" si="524"/>
        <v>VAN SANDE Davy</v>
      </c>
      <c r="LL27" s="83">
        <v>5068</v>
      </c>
      <c r="LM27" s="22" t="str">
        <f t="shared" si="525"/>
        <v>B</v>
      </c>
      <c r="LN27" s="22" t="str">
        <f t="shared" si="526"/>
        <v>VAN DEN EEDE Jurgen</v>
      </c>
      <c r="LO27" s="83">
        <v>2712</v>
      </c>
      <c r="LP27" s="22" t="str">
        <f t="shared" si="527"/>
        <v>A</v>
      </c>
      <c r="LQ27" s="83">
        <v>1</v>
      </c>
      <c r="LR27" s="83">
        <v>2</v>
      </c>
      <c r="LS27" s="84"/>
      <c r="LT27" s="22">
        <f t="shared" si="528"/>
        <v>1</v>
      </c>
      <c r="LU27" s="22">
        <f t="shared" si="529"/>
        <v>1</v>
      </c>
      <c r="LV27" s="43">
        <f t="shared" si="530"/>
        <v>1</v>
      </c>
      <c r="LW27" s="43">
        <f t="shared" si="530"/>
        <v>1</v>
      </c>
      <c r="LY27" s="22" t="str">
        <f t="shared" si="531"/>
        <v>POLFLIET Jan</v>
      </c>
      <c r="LZ27" s="83">
        <v>3205</v>
      </c>
      <c r="MA27" s="22" t="str">
        <f t="shared" si="532"/>
        <v>A</v>
      </c>
      <c r="MB27" s="22" t="str">
        <f t="shared" si="533"/>
        <v>VAN PUYVELDE Alex</v>
      </c>
      <c r="MC27" s="83">
        <v>9700</v>
      </c>
      <c r="MD27" s="22" t="str">
        <f t="shared" si="534"/>
        <v>B</v>
      </c>
      <c r="ME27" s="83">
        <v>1</v>
      </c>
      <c r="MF27" s="83">
        <v>1</v>
      </c>
      <c r="MG27" s="84"/>
      <c r="MH27" s="22">
        <f t="shared" si="535"/>
        <v>2</v>
      </c>
      <c r="MI27" s="22">
        <f t="shared" si="536"/>
        <v>0</v>
      </c>
      <c r="MJ27" s="43">
        <f t="shared" si="537"/>
        <v>3</v>
      </c>
      <c r="MK27" s="43">
        <f t="shared" si="537"/>
        <v>0</v>
      </c>
      <c r="ML27" s="56"/>
      <c r="MM27" s="22" t="str">
        <f t="shared" si="538"/>
        <v>DE COCK Sascha</v>
      </c>
      <c r="MN27" s="83">
        <v>7086</v>
      </c>
      <c r="MO27" s="22" t="str">
        <f t="shared" si="539"/>
        <v>A</v>
      </c>
      <c r="MP27" s="22" t="str">
        <f t="shared" si="540"/>
        <v>MOONEN Marc</v>
      </c>
      <c r="MQ27" s="83">
        <v>2844</v>
      </c>
      <c r="MR27" s="22" t="str">
        <f t="shared" si="541"/>
        <v>B</v>
      </c>
      <c r="MS27" s="83">
        <v>1</v>
      </c>
      <c r="MT27" s="83">
        <v>1</v>
      </c>
      <c r="MU27" s="84"/>
      <c r="MV27" s="22">
        <f t="shared" si="542"/>
        <v>2</v>
      </c>
      <c r="MW27" s="22">
        <f t="shared" si="543"/>
        <v>0</v>
      </c>
      <c r="MX27" s="43">
        <f t="shared" si="544"/>
        <v>3</v>
      </c>
      <c r="MY27" s="43">
        <f t="shared" si="544"/>
        <v>0</v>
      </c>
    </row>
    <row r="28" spans="1:363" ht="16.5" x14ac:dyDescent="0.3">
      <c r="A28" s="22" t="str">
        <f t="shared" si="363"/>
        <v>VAN SANDE Davy</v>
      </c>
      <c r="B28" s="83">
        <v>5068</v>
      </c>
      <c r="C28" s="22" t="str">
        <f t="shared" si="364"/>
        <v>B</v>
      </c>
      <c r="D28" s="22" t="str">
        <f t="shared" si="365"/>
        <v>WAUTERS Ludy</v>
      </c>
      <c r="E28" s="83">
        <v>3251</v>
      </c>
      <c r="F28" s="22" t="str">
        <f t="shared" si="366"/>
        <v>B</v>
      </c>
      <c r="G28" s="83">
        <v>1</v>
      </c>
      <c r="H28" s="83">
        <v>1</v>
      </c>
      <c r="I28" s="84"/>
      <c r="J28" s="22">
        <f t="shared" si="367"/>
        <v>2</v>
      </c>
      <c r="K28" s="22">
        <f t="shared" si="368"/>
        <v>0</v>
      </c>
      <c r="L28" s="43">
        <f t="shared" si="369"/>
        <v>3</v>
      </c>
      <c r="M28" s="43">
        <f t="shared" si="369"/>
        <v>0</v>
      </c>
      <c r="N28" s="66"/>
      <c r="O28" s="22" t="str">
        <f t="shared" si="370"/>
        <v>LEPEVER Marc</v>
      </c>
      <c r="P28" s="83">
        <v>5230</v>
      </c>
      <c r="Q28" s="22" t="str">
        <f t="shared" si="371"/>
        <v>A</v>
      </c>
      <c r="R28" s="22" t="str">
        <f t="shared" si="372"/>
        <v>POLFLIET Jan</v>
      </c>
      <c r="S28" s="83">
        <v>3205</v>
      </c>
      <c r="T28" s="22" t="str">
        <f t="shared" si="373"/>
        <v>A</v>
      </c>
      <c r="U28" s="83">
        <v>1</v>
      </c>
      <c r="V28" s="83">
        <v>1</v>
      </c>
      <c r="W28" s="84"/>
      <c r="X28" s="22">
        <f t="shared" si="374"/>
        <v>2</v>
      </c>
      <c r="Y28" s="22">
        <f t="shared" si="375"/>
        <v>0</v>
      </c>
      <c r="Z28" s="43">
        <f t="shared" si="376"/>
        <v>3</v>
      </c>
      <c r="AA28" s="43">
        <f t="shared" si="376"/>
        <v>0</v>
      </c>
      <c r="AB28" s="56"/>
      <c r="AC28" s="22" t="str">
        <f t="shared" si="377"/>
        <v>STROBBE Kurt</v>
      </c>
      <c r="AD28" s="83">
        <v>3247</v>
      </c>
      <c r="AE28" s="22" t="str">
        <f t="shared" si="378"/>
        <v>A</v>
      </c>
      <c r="AF28" s="22" t="str">
        <f t="shared" si="379"/>
        <v>HOUTPUT Paul</v>
      </c>
      <c r="AG28" s="83">
        <v>2711</v>
      </c>
      <c r="AH28" s="22" t="str">
        <f t="shared" si="380"/>
        <v>A</v>
      </c>
      <c r="AI28" s="83">
        <v>1</v>
      </c>
      <c r="AJ28" s="83">
        <v>1</v>
      </c>
      <c r="AK28" s="84"/>
      <c r="AL28" s="22">
        <f t="shared" si="381"/>
        <v>2</v>
      </c>
      <c r="AM28" s="22">
        <f t="shared" si="382"/>
        <v>0</v>
      </c>
      <c r="AN28" s="43">
        <f t="shared" si="383"/>
        <v>3</v>
      </c>
      <c r="AO28" s="43">
        <f t="shared" si="383"/>
        <v>0</v>
      </c>
      <c r="AP28" s="56"/>
      <c r="AQ28" s="22" t="str">
        <f t="shared" si="384"/>
        <v>CORBEEL Jean-Pierre</v>
      </c>
      <c r="AR28" s="83">
        <v>5374</v>
      </c>
      <c r="AS28" s="22" t="str">
        <f t="shared" si="385"/>
        <v>B</v>
      </c>
      <c r="AT28" s="22" t="str">
        <f t="shared" si="386"/>
        <v>SELLESLAGH Kurt</v>
      </c>
      <c r="AU28" s="83">
        <v>3059</v>
      </c>
      <c r="AV28" s="22" t="str">
        <f t="shared" si="387"/>
        <v>B</v>
      </c>
      <c r="AW28" s="83">
        <v>2</v>
      </c>
      <c r="AX28" s="83">
        <v>2</v>
      </c>
      <c r="AY28" s="84"/>
      <c r="AZ28" s="22">
        <f t="shared" si="388"/>
        <v>0</v>
      </c>
      <c r="BA28" s="22">
        <f t="shared" si="389"/>
        <v>2</v>
      </c>
      <c r="BB28" s="43">
        <f t="shared" si="390"/>
        <v>0</v>
      </c>
      <c r="BC28" s="43">
        <f t="shared" si="390"/>
        <v>3</v>
      </c>
      <c r="BD28" s="66"/>
      <c r="BE28" s="22" t="str">
        <f t="shared" si="391"/>
        <v>VAN SCHOOR Michaël</v>
      </c>
      <c r="BF28" s="83">
        <v>7319</v>
      </c>
      <c r="BG28" s="22" t="str">
        <f t="shared" si="392"/>
        <v>B</v>
      </c>
      <c r="BH28" s="22" t="str">
        <f t="shared" si="393"/>
        <v>VAN DEN EEDE Eddie</v>
      </c>
      <c r="BI28" s="83">
        <v>5017</v>
      </c>
      <c r="BJ28" s="22" t="str">
        <f t="shared" si="394"/>
        <v>B</v>
      </c>
      <c r="BK28" s="83">
        <v>2</v>
      </c>
      <c r="BL28" s="83">
        <v>1</v>
      </c>
      <c r="BM28" s="84"/>
      <c r="BN28" s="22">
        <f t="shared" si="395"/>
        <v>1</v>
      </c>
      <c r="BO28" s="22">
        <f t="shared" si="396"/>
        <v>1</v>
      </c>
      <c r="BP28" s="43">
        <f t="shared" si="397"/>
        <v>1</v>
      </c>
      <c r="BQ28" s="43">
        <f t="shared" si="397"/>
        <v>1</v>
      </c>
      <c r="BR28" s="56"/>
      <c r="BS28" s="22" t="str">
        <f t="shared" si="398"/>
        <v>VERDOODT Jan Pieter</v>
      </c>
      <c r="BT28" s="83">
        <v>2657</v>
      </c>
      <c r="BU28" s="22" t="str">
        <f t="shared" si="399"/>
        <v>C</v>
      </c>
      <c r="BV28" s="22" t="str">
        <f t="shared" si="400"/>
        <v>VAN SCHOOR Michaël</v>
      </c>
      <c r="BW28" s="83">
        <v>7319</v>
      </c>
      <c r="BX28" s="22" t="str">
        <f t="shared" si="401"/>
        <v>B</v>
      </c>
      <c r="BY28" s="83">
        <v>1</v>
      </c>
      <c r="BZ28" s="83">
        <v>2</v>
      </c>
      <c r="CA28" s="84"/>
      <c r="CB28" s="22">
        <f t="shared" si="402"/>
        <v>1</v>
      </c>
      <c r="CC28" s="22">
        <f t="shared" si="403"/>
        <v>1</v>
      </c>
      <c r="CD28" s="43">
        <f t="shared" si="404"/>
        <v>1</v>
      </c>
      <c r="CE28" s="43">
        <f t="shared" si="404"/>
        <v>1</v>
      </c>
      <c r="CF28" s="56"/>
      <c r="CG28" s="22" t="str">
        <f t="shared" si="405"/>
        <v>VAN DEN EEDE Eddie</v>
      </c>
      <c r="CH28" s="83">
        <v>5017</v>
      </c>
      <c r="CI28" s="22" t="str">
        <f t="shared" si="406"/>
        <v>B</v>
      </c>
      <c r="CJ28" s="22" t="str">
        <f t="shared" si="407"/>
        <v>VAN DEN BROECK Kris</v>
      </c>
      <c r="CK28" s="83">
        <v>3339</v>
      </c>
      <c r="CL28" s="22" t="str">
        <f t="shared" si="408"/>
        <v>C</v>
      </c>
      <c r="CM28" s="83">
        <v>1</v>
      </c>
      <c r="CN28" s="83">
        <v>1</v>
      </c>
      <c r="CO28" s="84"/>
      <c r="CP28" s="22">
        <f t="shared" si="409"/>
        <v>2</v>
      </c>
      <c r="CQ28" s="22">
        <f t="shared" si="410"/>
        <v>0</v>
      </c>
      <c r="CR28" s="43">
        <f t="shared" si="411"/>
        <v>3</v>
      </c>
      <c r="CS28" s="43">
        <f t="shared" si="411"/>
        <v>0</v>
      </c>
      <c r="CT28" s="66"/>
      <c r="CU28" s="22" t="str">
        <f t="shared" si="412"/>
        <v>VAN SCHOOR Michaël</v>
      </c>
      <c r="CV28" s="83">
        <v>7319</v>
      </c>
      <c r="CW28" s="22" t="str">
        <f t="shared" si="413"/>
        <v>B</v>
      </c>
      <c r="CX28" s="22" t="str">
        <f t="shared" si="414"/>
        <v>MOONEN Wesley</v>
      </c>
      <c r="CY28" s="83">
        <v>612</v>
      </c>
      <c r="CZ28" s="22" t="str">
        <f t="shared" si="415"/>
        <v>B</v>
      </c>
      <c r="DA28" s="83">
        <v>2</v>
      </c>
      <c r="DB28" s="83">
        <v>2</v>
      </c>
      <c r="DC28" s="84"/>
      <c r="DD28" s="22">
        <f t="shared" si="416"/>
        <v>0</v>
      </c>
      <c r="DE28" s="22">
        <f t="shared" si="417"/>
        <v>2</v>
      </c>
      <c r="DF28" s="43">
        <f t="shared" si="418"/>
        <v>0</v>
      </c>
      <c r="DG28" s="43">
        <f t="shared" si="418"/>
        <v>3</v>
      </c>
      <c r="DH28" s="56"/>
      <c r="DI28" s="22" t="str">
        <f t="shared" si="419"/>
        <v>DE COCK Tom</v>
      </c>
      <c r="DJ28" s="83">
        <v>3766</v>
      </c>
      <c r="DK28" s="22" t="str">
        <f t="shared" si="420"/>
        <v>B</v>
      </c>
      <c r="DL28" s="22" t="str">
        <f t="shared" si="421"/>
        <v>POLFLIET Jan</v>
      </c>
      <c r="DM28" s="83">
        <v>3205</v>
      </c>
      <c r="DN28" s="22" t="str">
        <f t="shared" si="422"/>
        <v>A</v>
      </c>
      <c r="DO28" s="83">
        <v>2</v>
      </c>
      <c r="DP28" s="83">
        <v>1</v>
      </c>
      <c r="DQ28" s="84"/>
      <c r="DR28" s="22">
        <f t="shared" si="423"/>
        <v>1</v>
      </c>
      <c r="DS28" s="22">
        <f t="shared" si="424"/>
        <v>1</v>
      </c>
      <c r="DT28" s="43">
        <f t="shared" si="425"/>
        <v>1</v>
      </c>
      <c r="DU28" s="43">
        <f t="shared" si="425"/>
        <v>1</v>
      </c>
      <c r="DV28" s="56"/>
      <c r="DW28" s="22" t="str">
        <f t="shared" si="426"/>
        <v>DE HAES Nico</v>
      </c>
      <c r="DX28" s="83">
        <v>2816</v>
      </c>
      <c r="DY28" s="22" t="str">
        <f t="shared" si="427"/>
        <v>B</v>
      </c>
      <c r="DZ28" s="22" t="str">
        <f t="shared" si="428"/>
        <v>VERCAUTEREN Debby</v>
      </c>
      <c r="EA28" s="83">
        <v>3370</v>
      </c>
      <c r="EB28" s="22" t="str">
        <f t="shared" si="429"/>
        <v>B</v>
      </c>
      <c r="EC28" s="83">
        <v>1</v>
      </c>
      <c r="ED28" s="83">
        <v>1</v>
      </c>
      <c r="EE28" s="84"/>
      <c r="EF28" s="22">
        <f t="shared" si="430"/>
        <v>2</v>
      </c>
      <c r="EG28" s="22">
        <f t="shared" si="431"/>
        <v>0</v>
      </c>
      <c r="EH28" s="43">
        <f t="shared" si="432"/>
        <v>3</v>
      </c>
      <c r="EI28" s="43">
        <f t="shared" si="432"/>
        <v>0</v>
      </c>
      <c r="EJ28" s="66"/>
      <c r="EK28" s="22" t="str">
        <f t="shared" si="433"/>
        <v>VAN DEN EEDE Eddie</v>
      </c>
      <c r="EL28" s="83">
        <v>5017</v>
      </c>
      <c r="EM28" s="22" t="str">
        <f t="shared" si="434"/>
        <v>B</v>
      </c>
      <c r="EN28" s="22" t="str">
        <f t="shared" si="435"/>
        <v>PEELEMAN Rony</v>
      </c>
      <c r="EO28" s="83">
        <v>3258</v>
      </c>
      <c r="EP28" s="22" t="str">
        <f t="shared" si="436"/>
        <v>A</v>
      </c>
      <c r="EQ28" s="83">
        <v>2</v>
      </c>
      <c r="ER28" s="83">
        <v>1</v>
      </c>
      <c r="ES28" s="84"/>
      <c r="ET28" s="22">
        <f t="shared" si="437"/>
        <v>1</v>
      </c>
      <c r="EU28" s="22">
        <f t="shared" si="438"/>
        <v>1</v>
      </c>
      <c r="EV28" s="43">
        <f t="shared" si="439"/>
        <v>1</v>
      </c>
      <c r="EW28" s="43">
        <f t="shared" si="439"/>
        <v>1</v>
      </c>
      <c r="EX28" s="56"/>
      <c r="EY28" s="22" t="str">
        <f t="shared" si="440"/>
        <v>BELLENS Rudy</v>
      </c>
      <c r="EZ28" s="83">
        <v>4031</v>
      </c>
      <c r="FA28" s="22" t="str">
        <f t="shared" si="441"/>
        <v>NA</v>
      </c>
      <c r="FB28" s="22" t="str">
        <f t="shared" si="442"/>
        <v>COOLS Robert</v>
      </c>
      <c r="FC28" s="83">
        <v>3208</v>
      </c>
      <c r="FD28" s="22" t="str">
        <f t="shared" si="443"/>
        <v>A</v>
      </c>
      <c r="FE28" s="83">
        <v>1</v>
      </c>
      <c r="FF28" s="83">
        <v>2</v>
      </c>
      <c r="FG28" s="84"/>
      <c r="FH28" s="22">
        <f t="shared" si="444"/>
        <v>1</v>
      </c>
      <c r="FI28" s="22">
        <f t="shared" si="445"/>
        <v>1</v>
      </c>
      <c r="FJ28" s="43">
        <f t="shared" si="446"/>
        <v>1</v>
      </c>
      <c r="FK28" s="43">
        <f t="shared" si="446"/>
        <v>1</v>
      </c>
      <c r="FL28" s="56"/>
      <c r="FM28" s="22" t="str">
        <f t="shared" si="447"/>
        <v>MOONEN Wesley</v>
      </c>
      <c r="FN28" s="83">
        <v>612</v>
      </c>
      <c r="FO28" s="22" t="str">
        <f t="shared" si="448"/>
        <v>B</v>
      </c>
      <c r="FP28" s="22" t="str">
        <f t="shared" si="449"/>
        <v>VAN DEN EEDE Eddie</v>
      </c>
      <c r="FQ28" s="83">
        <v>5017</v>
      </c>
      <c r="FR28" s="22" t="str">
        <f t="shared" si="450"/>
        <v>B</v>
      </c>
      <c r="FS28" s="83">
        <v>1</v>
      </c>
      <c r="FT28" s="83">
        <v>2</v>
      </c>
      <c r="FU28" s="84"/>
      <c r="FV28" s="22">
        <f t="shared" si="451"/>
        <v>1</v>
      </c>
      <c r="FW28" s="22">
        <f t="shared" si="452"/>
        <v>1</v>
      </c>
      <c r="FX28" s="43">
        <f t="shared" si="453"/>
        <v>1</v>
      </c>
      <c r="FY28" s="43">
        <f t="shared" si="453"/>
        <v>1</v>
      </c>
      <c r="FZ28" s="66"/>
      <c r="GA28" s="22" t="str">
        <f t="shared" si="454"/>
        <v>VAN DEN BROECK Kris</v>
      </c>
      <c r="GB28" s="83">
        <v>3339</v>
      </c>
      <c r="GC28" s="22" t="str">
        <f t="shared" si="455"/>
        <v>C</v>
      </c>
      <c r="GD28" s="22" t="str">
        <f t="shared" si="456"/>
        <v>VAN SANDE Davy</v>
      </c>
      <c r="GE28" s="83">
        <v>5068</v>
      </c>
      <c r="GF28" s="22" t="str">
        <f t="shared" si="457"/>
        <v>B</v>
      </c>
      <c r="GG28" s="83">
        <v>2</v>
      </c>
      <c r="GH28" s="83">
        <v>2</v>
      </c>
      <c r="GI28" s="84"/>
      <c r="GJ28" s="22">
        <f t="shared" si="458"/>
        <v>0</v>
      </c>
      <c r="GK28" s="22">
        <f t="shared" si="459"/>
        <v>2</v>
      </c>
      <c r="GL28" s="43">
        <f t="shared" si="460"/>
        <v>0</v>
      </c>
      <c r="GM28" s="43">
        <f t="shared" si="460"/>
        <v>3</v>
      </c>
      <c r="GN28" s="56"/>
      <c r="GO28" s="22" t="str">
        <f t="shared" si="461"/>
        <v>VAN DEN BOSSCHE Marc</v>
      </c>
      <c r="GP28" s="83">
        <v>2325</v>
      </c>
      <c r="GQ28" s="22" t="str">
        <f t="shared" si="462"/>
        <v>A</v>
      </c>
      <c r="GR28" s="22" t="str">
        <f t="shared" si="463"/>
        <v>LEPEVER Marc</v>
      </c>
      <c r="GS28" s="83">
        <v>5230</v>
      </c>
      <c r="GT28" s="22" t="str">
        <f t="shared" si="464"/>
        <v>A</v>
      </c>
      <c r="GU28" s="83">
        <v>2</v>
      </c>
      <c r="GV28" s="83">
        <v>2</v>
      </c>
      <c r="GW28" s="84"/>
      <c r="GX28" s="22">
        <f t="shared" si="465"/>
        <v>0</v>
      </c>
      <c r="GY28" s="22">
        <f t="shared" si="466"/>
        <v>2</v>
      </c>
      <c r="GZ28" s="43">
        <f t="shared" si="467"/>
        <v>0</v>
      </c>
      <c r="HA28" s="43">
        <f t="shared" si="467"/>
        <v>3</v>
      </c>
      <c r="HB28" s="56"/>
      <c r="HC28" s="22" t="str">
        <f t="shared" si="468"/>
        <v>VAN DEN BROECK Yvan</v>
      </c>
      <c r="HD28" s="83">
        <v>8061</v>
      </c>
      <c r="HE28" s="22" t="str">
        <f t="shared" si="469"/>
        <v>B</v>
      </c>
      <c r="HF28" s="22" t="str">
        <f t="shared" si="470"/>
        <v>VAN DER BORGHT Filip</v>
      </c>
      <c r="HG28" s="83">
        <v>3374</v>
      </c>
      <c r="HH28" s="22" t="str">
        <f t="shared" si="471"/>
        <v>A</v>
      </c>
      <c r="HI28" s="83">
        <v>2</v>
      </c>
      <c r="HJ28" s="83">
        <v>2</v>
      </c>
      <c r="HK28" s="84"/>
      <c r="HL28" s="22">
        <f t="shared" si="472"/>
        <v>0</v>
      </c>
      <c r="HM28" s="22">
        <f t="shared" si="473"/>
        <v>2</v>
      </c>
      <c r="HN28" s="43">
        <f t="shared" si="474"/>
        <v>0</v>
      </c>
      <c r="HO28" s="43">
        <f t="shared" si="474"/>
        <v>3</v>
      </c>
      <c r="HP28" s="66"/>
      <c r="HQ28" s="22" t="str">
        <f t="shared" si="475"/>
        <v>SELLESLAGH Kurt</v>
      </c>
      <c r="HR28" s="83">
        <v>3059</v>
      </c>
      <c r="HS28" s="22" t="str">
        <f t="shared" si="476"/>
        <v>B</v>
      </c>
      <c r="HT28" s="22" t="str">
        <f t="shared" si="477"/>
        <v>WIJNS André</v>
      </c>
      <c r="HU28" s="83">
        <v>7220</v>
      </c>
      <c r="HV28" s="22" t="str">
        <f t="shared" si="478"/>
        <v>C</v>
      </c>
      <c r="HW28" s="83">
        <v>1</v>
      </c>
      <c r="HX28" s="83">
        <v>1</v>
      </c>
      <c r="HY28" s="84"/>
      <c r="HZ28" s="22">
        <f t="shared" si="479"/>
        <v>2</v>
      </c>
      <c r="IA28" s="22">
        <f t="shared" si="480"/>
        <v>0</v>
      </c>
      <c r="IB28" s="43">
        <f t="shared" si="481"/>
        <v>3</v>
      </c>
      <c r="IC28" s="43">
        <f t="shared" si="481"/>
        <v>0</v>
      </c>
      <c r="ID28" s="56"/>
      <c r="IE28" s="22" t="str">
        <f t="shared" si="482"/>
        <v>VAN DEN BOSSCHE James</v>
      </c>
      <c r="IF28" s="83">
        <v>2895</v>
      </c>
      <c r="IG28" s="22" t="str">
        <f t="shared" si="483"/>
        <v>B</v>
      </c>
      <c r="IH28" s="22" t="str">
        <f t="shared" si="484"/>
        <v>ROBYNS Kenny</v>
      </c>
      <c r="II28" s="83">
        <v>5137</v>
      </c>
      <c r="IJ28" s="22" t="str">
        <f t="shared" si="485"/>
        <v>A</v>
      </c>
      <c r="IK28" s="83">
        <v>2</v>
      </c>
      <c r="IL28" s="83">
        <v>1</v>
      </c>
      <c r="IM28" s="65"/>
      <c r="IN28" s="22">
        <f t="shared" si="486"/>
        <v>1</v>
      </c>
      <c r="IO28" s="22">
        <f t="shared" si="487"/>
        <v>1</v>
      </c>
      <c r="IP28" s="43">
        <f t="shared" si="488"/>
        <v>1</v>
      </c>
      <c r="IQ28" s="43">
        <f t="shared" si="488"/>
        <v>1</v>
      </c>
      <c r="IR28" s="56"/>
      <c r="IS28" s="22" t="str">
        <f t="shared" si="489"/>
        <v>ROBYNS Kenny</v>
      </c>
      <c r="IT28" s="83">
        <v>5137</v>
      </c>
      <c r="IU28" s="22" t="str">
        <f t="shared" si="490"/>
        <v>A</v>
      </c>
      <c r="IV28" s="22" t="str">
        <f t="shared" si="491"/>
        <v>VAN DE CRUYS Patrick</v>
      </c>
      <c r="IW28" s="83">
        <v>4331</v>
      </c>
      <c r="IX28" s="22" t="str">
        <f t="shared" si="492"/>
        <v>C</v>
      </c>
      <c r="IY28" s="83">
        <v>1</v>
      </c>
      <c r="IZ28" s="83">
        <v>2</v>
      </c>
      <c r="JA28" s="84"/>
      <c r="JB28" s="22">
        <f t="shared" si="493"/>
        <v>1</v>
      </c>
      <c r="JC28" s="22">
        <f t="shared" si="494"/>
        <v>1</v>
      </c>
      <c r="JD28" s="43">
        <f t="shared" si="495"/>
        <v>1</v>
      </c>
      <c r="JE28" s="43">
        <f t="shared" si="495"/>
        <v>1</v>
      </c>
      <c r="JF28" s="66"/>
      <c r="JG28" s="22" t="str">
        <f t="shared" si="496"/>
        <v>SPIESSENS Walter</v>
      </c>
      <c r="JH28" s="83">
        <v>7213</v>
      </c>
      <c r="JI28" s="22" t="str">
        <f t="shared" si="497"/>
        <v>B</v>
      </c>
      <c r="JJ28" s="22" t="str">
        <f t="shared" si="498"/>
        <v>VAN DEN BOSSCHE James</v>
      </c>
      <c r="JK28" s="83">
        <v>2895</v>
      </c>
      <c r="JL28" s="22" t="str">
        <f t="shared" si="499"/>
        <v>B</v>
      </c>
      <c r="JM28" s="83">
        <v>2</v>
      </c>
      <c r="JN28" s="83">
        <v>2</v>
      </c>
      <c r="JO28" s="84"/>
      <c r="JP28" s="22">
        <f t="shared" si="500"/>
        <v>0</v>
      </c>
      <c r="JQ28" s="22">
        <f t="shared" si="501"/>
        <v>2</v>
      </c>
      <c r="JR28" s="43">
        <f t="shared" si="502"/>
        <v>0</v>
      </c>
      <c r="JS28" s="43">
        <f t="shared" si="502"/>
        <v>3</v>
      </c>
      <c r="JT28" s="56"/>
      <c r="JU28" s="22" t="str">
        <f t="shared" si="503"/>
        <v>DE HAES Nico</v>
      </c>
      <c r="JV28" s="83">
        <v>2816</v>
      </c>
      <c r="JW28" s="22" t="str">
        <f t="shared" si="504"/>
        <v>B</v>
      </c>
      <c r="JX28" s="22" t="str">
        <f t="shared" si="505"/>
        <v>VAN SCHOOR Michaël</v>
      </c>
      <c r="JY28" s="83">
        <v>7319</v>
      </c>
      <c r="JZ28" s="22" t="str">
        <f t="shared" si="506"/>
        <v>B</v>
      </c>
      <c r="KA28" s="83">
        <v>2</v>
      </c>
      <c r="KB28" s="83">
        <v>2</v>
      </c>
      <c r="KC28" s="84"/>
      <c r="KD28" s="22">
        <f t="shared" si="507"/>
        <v>0</v>
      </c>
      <c r="KE28" s="22">
        <f t="shared" si="508"/>
        <v>2</v>
      </c>
      <c r="KF28" s="43">
        <f t="shared" si="509"/>
        <v>0</v>
      </c>
      <c r="KG28" s="43">
        <f t="shared" si="509"/>
        <v>3</v>
      </c>
      <c r="KH28" s="56"/>
      <c r="KI28" s="22" t="str">
        <f t="shared" si="510"/>
        <v>COOLS Robert</v>
      </c>
      <c r="KJ28" s="83">
        <v>3208</v>
      </c>
      <c r="KK28" s="22" t="str">
        <f t="shared" si="511"/>
        <v>A</v>
      </c>
      <c r="KL28" s="22" t="str">
        <f t="shared" si="512"/>
        <v>DE CLERCQ Mario</v>
      </c>
      <c r="KM28" s="83">
        <v>2613</v>
      </c>
      <c r="KN28" s="22" t="str">
        <f t="shared" si="513"/>
        <v>A</v>
      </c>
      <c r="KO28" s="83">
        <v>1</v>
      </c>
      <c r="KP28" s="83">
        <v>1</v>
      </c>
      <c r="KQ28" s="84"/>
      <c r="KR28" s="22">
        <f t="shared" si="514"/>
        <v>2</v>
      </c>
      <c r="KS28" s="22">
        <f t="shared" si="515"/>
        <v>0</v>
      </c>
      <c r="KT28" s="43">
        <f t="shared" si="516"/>
        <v>3</v>
      </c>
      <c r="KU28" s="43">
        <f t="shared" si="516"/>
        <v>0</v>
      </c>
      <c r="KV28" s="66"/>
      <c r="KW28" s="22" t="str">
        <f t="shared" si="517"/>
        <v>SELLESLAGH Kurt</v>
      </c>
      <c r="KX28" s="83">
        <v>3059</v>
      </c>
      <c r="KY28" s="22" t="str">
        <f t="shared" si="518"/>
        <v>B</v>
      </c>
      <c r="KZ28" s="22" t="str">
        <f t="shared" si="519"/>
        <v>DE HAES Patrick</v>
      </c>
      <c r="LA28" s="83">
        <v>2669</v>
      </c>
      <c r="LB28" s="22" t="str">
        <f t="shared" si="520"/>
        <v>B</v>
      </c>
      <c r="LC28" s="83">
        <v>2</v>
      </c>
      <c r="LD28" s="83">
        <v>2</v>
      </c>
      <c r="LE28" s="84"/>
      <c r="LF28" s="22">
        <f t="shared" si="521"/>
        <v>0</v>
      </c>
      <c r="LG28" s="22">
        <f t="shared" si="522"/>
        <v>2</v>
      </c>
      <c r="LH28" s="43">
        <f t="shared" si="523"/>
        <v>0</v>
      </c>
      <c r="LI28" s="43">
        <f t="shared" si="523"/>
        <v>3</v>
      </c>
      <c r="LJ28" s="56"/>
      <c r="LK28" s="22" t="str">
        <f t="shared" si="524"/>
        <v>PEELEMAN Rony</v>
      </c>
      <c r="LL28" s="83">
        <v>3258</v>
      </c>
      <c r="LM28" s="22" t="str">
        <f t="shared" si="525"/>
        <v>A</v>
      </c>
      <c r="LN28" s="22" t="str">
        <f t="shared" si="526"/>
        <v>VAN DEN EEDE Eddie</v>
      </c>
      <c r="LO28" s="83">
        <v>5017</v>
      </c>
      <c r="LP28" s="22" t="str">
        <f t="shared" si="527"/>
        <v>B</v>
      </c>
      <c r="LQ28" s="83">
        <v>2</v>
      </c>
      <c r="LR28" s="83">
        <v>2</v>
      </c>
      <c r="LS28" s="84"/>
      <c r="LT28" s="22">
        <f t="shared" si="528"/>
        <v>0</v>
      </c>
      <c r="LU28" s="22">
        <f t="shared" si="529"/>
        <v>2</v>
      </c>
      <c r="LV28" s="43">
        <f t="shared" si="530"/>
        <v>0</v>
      </c>
      <c r="LW28" s="43">
        <f t="shared" si="530"/>
        <v>3</v>
      </c>
      <c r="LY28" s="22" t="str">
        <f t="shared" si="531"/>
        <v>COOLS Robert</v>
      </c>
      <c r="LZ28" s="83">
        <v>3208</v>
      </c>
      <c r="MA28" s="22" t="str">
        <f t="shared" si="532"/>
        <v>A</v>
      </c>
      <c r="MB28" s="22" t="str">
        <f t="shared" si="533"/>
        <v>BAERT Robert</v>
      </c>
      <c r="MC28" s="83">
        <v>3663</v>
      </c>
      <c r="MD28" s="22" t="str">
        <f t="shared" si="534"/>
        <v>A</v>
      </c>
      <c r="ME28" s="83">
        <v>2</v>
      </c>
      <c r="MF28" s="83">
        <v>1</v>
      </c>
      <c r="MG28" s="84"/>
      <c r="MH28" s="22">
        <f t="shared" si="535"/>
        <v>1</v>
      </c>
      <c r="MI28" s="22">
        <f t="shared" si="536"/>
        <v>1</v>
      </c>
      <c r="MJ28" s="43">
        <f t="shared" si="537"/>
        <v>1</v>
      </c>
      <c r="MK28" s="43">
        <f t="shared" si="537"/>
        <v>1</v>
      </c>
      <c r="ML28" s="56"/>
      <c r="MM28" s="22" t="str">
        <f t="shared" si="538"/>
        <v>VAN DEN BOSSCHE James</v>
      </c>
      <c r="MN28" s="83">
        <v>2895</v>
      </c>
      <c r="MO28" s="22" t="str">
        <f t="shared" si="539"/>
        <v>B</v>
      </c>
      <c r="MP28" s="22" t="str">
        <f t="shared" si="540"/>
        <v>MOONEN Wesley</v>
      </c>
      <c r="MQ28" s="83">
        <v>612</v>
      </c>
      <c r="MR28" s="22" t="str">
        <f t="shared" si="541"/>
        <v>B</v>
      </c>
      <c r="MS28" s="83">
        <v>2</v>
      </c>
      <c r="MT28" s="83">
        <v>1</v>
      </c>
      <c r="MU28" s="84"/>
      <c r="MV28" s="22">
        <f t="shared" si="542"/>
        <v>1</v>
      </c>
      <c r="MW28" s="22">
        <f t="shared" si="543"/>
        <v>1</v>
      </c>
      <c r="MX28" s="43">
        <f t="shared" si="544"/>
        <v>1</v>
      </c>
      <c r="MY28" s="43">
        <f t="shared" si="544"/>
        <v>1</v>
      </c>
    </row>
    <row r="29" spans="1:363" ht="17.25" thickBot="1" x14ac:dyDescent="0.35">
      <c r="A29" s="22" t="str">
        <f t="shared" si="363"/>
        <v>BLOMMAERTS Rudy</v>
      </c>
      <c r="B29" s="83">
        <v>5317</v>
      </c>
      <c r="C29" s="22" t="str">
        <f t="shared" si="364"/>
        <v>B</v>
      </c>
      <c r="D29" s="22" t="str">
        <f t="shared" si="365"/>
        <v>SPIESSENS Walter</v>
      </c>
      <c r="E29" s="83">
        <v>7213</v>
      </c>
      <c r="F29" s="22" t="str">
        <f t="shared" si="366"/>
        <v>B</v>
      </c>
      <c r="G29" s="83">
        <v>1</v>
      </c>
      <c r="H29" s="83">
        <v>2</v>
      </c>
      <c r="I29" s="85"/>
      <c r="J29" s="22">
        <f t="shared" si="367"/>
        <v>1</v>
      </c>
      <c r="K29" s="22">
        <f t="shared" si="368"/>
        <v>1</v>
      </c>
      <c r="L29" s="43">
        <f t="shared" si="369"/>
        <v>1</v>
      </c>
      <c r="M29" s="43">
        <f t="shared" si="369"/>
        <v>1</v>
      </c>
      <c r="N29" s="56"/>
      <c r="O29" s="22" t="str">
        <f t="shared" si="370"/>
        <v>CLAES Stefaan</v>
      </c>
      <c r="P29" s="83">
        <v>3244</v>
      </c>
      <c r="Q29" s="22" t="str">
        <f t="shared" si="371"/>
        <v>A</v>
      </c>
      <c r="R29" s="22" t="str">
        <f t="shared" si="372"/>
        <v>COOLS Robert</v>
      </c>
      <c r="S29" s="83">
        <v>3208</v>
      </c>
      <c r="T29" s="22" t="str">
        <f t="shared" si="373"/>
        <v>A</v>
      </c>
      <c r="U29" s="83">
        <v>2</v>
      </c>
      <c r="V29" s="83">
        <v>2</v>
      </c>
      <c r="W29" s="85"/>
      <c r="X29" s="22">
        <f t="shared" si="374"/>
        <v>0</v>
      </c>
      <c r="Y29" s="22">
        <f t="shared" si="375"/>
        <v>2</v>
      </c>
      <c r="Z29" s="43">
        <f t="shared" si="376"/>
        <v>0</v>
      </c>
      <c r="AA29" s="43">
        <f t="shared" si="376"/>
        <v>3</v>
      </c>
      <c r="AB29" s="56"/>
      <c r="AC29" s="22" t="str">
        <f t="shared" si="377"/>
        <v>DE COCK Tom</v>
      </c>
      <c r="AD29" s="83">
        <v>3766</v>
      </c>
      <c r="AE29" s="22" t="str">
        <f t="shared" si="378"/>
        <v>B</v>
      </c>
      <c r="AF29" s="22" t="str">
        <f t="shared" si="379"/>
        <v>VAN DEN BROECK Yvan</v>
      </c>
      <c r="AG29" s="83">
        <v>8061</v>
      </c>
      <c r="AH29" s="22" t="str">
        <f t="shared" si="380"/>
        <v>B</v>
      </c>
      <c r="AI29" s="83">
        <v>1</v>
      </c>
      <c r="AJ29" s="83">
        <v>1</v>
      </c>
      <c r="AK29" s="85"/>
      <c r="AL29" s="22">
        <f t="shared" si="381"/>
        <v>2</v>
      </c>
      <c r="AM29" s="22">
        <f t="shared" si="382"/>
        <v>0</v>
      </c>
      <c r="AN29" s="43">
        <f t="shared" si="383"/>
        <v>3</v>
      </c>
      <c r="AO29" s="43">
        <f t="shared" si="383"/>
        <v>0</v>
      </c>
      <c r="AP29" s="56"/>
      <c r="AQ29" s="22" t="str">
        <f t="shared" si="384"/>
        <v>WIJNS André</v>
      </c>
      <c r="AR29" s="83">
        <v>7220</v>
      </c>
      <c r="AS29" s="22" t="str">
        <f t="shared" si="385"/>
        <v>C</v>
      </c>
      <c r="AT29" s="22" t="str">
        <f t="shared" si="386"/>
        <v>VERCAUTEREN Debby</v>
      </c>
      <c r="AU29" s="83">
        <v>3370</v>
      </c>
      <c r="AV29" s="22" t="str">
        <f t="shared" si="387"/>
        <v>B</v>
      </c>
      <c r="AW29" s="83">
        <v>2</v>
      </c>
      <c r="AX29" s="83">
        <v>2</v>
      </c>
      <c r="AY29" s="85"/>
      <c r="AZ29" s="22">
        <f t="shared" si="388"/>
        <v>0</v>
      </c>
      <c r="BA29" s="22">
        <f t="shared" si="389"/>
        <v>2</v>
      </c>
      <c r="BB29" s="43">
        <f t="shared" si="390"/>
        <v>0</v>
      </c>
      <c r="BC29" s="43">
        <f t="shared" si="390"/>
        <v>3</v>
      </c>
      <c r="BD29" s="56"/>
      <c r="BE29" s="22" t="str">
        <f t="shared" si="391"/>
        <v>ROBYNS Kenny</v>
      </c>
      <c r="BF29" s="83">
        <v>5137</v>
      </c>
      <c r="BG29" s="22" t="str">
        <f t="shared" si="392"/>
        <v>A</v>
      </c>
      <c r="BH29" s="22" t="str">
        <f t="shared" si="393"/>
        <v>VAN DEN BOSSCHE James</v>
      </c>
      <c r="BI29" s="83">
        <v>2895</v>
      </c>
      <c r="BJ29" s="22" t="str">
        <f t="shared" si="394"/>
        <v>B</v>
      </c>
      <c r="BK29" s="83">
        <v>2</v>
      </c>
      <c r="BL29" s="83">
        <v>1</v>
      </c>
      <c r="BM29" s="85"/>
      <c r="BN29" s="22">
        <f t="shared" si="395"/>
        <v>1</v>
      </c>
      <c r="BO29" s="22">
        <f t="shared" si="396"/>
        <v>1</v>
      </c>
      <c r="BP29" s="43">
        <f t="shared" si="397"/>
        <v>1</v>
      </c>
      <c r="BQ29" s="43">
        <f t="shared" si="397"/>
        <v>1</v>
      </c>
      <c r="BR29" s="56"/>
      <c r="BS29" s="22" t="str">
        <f t="shared" si="398"/>
        <v>AVERHALS Patrick</v>
      </c>
      <c r="BT29" s="83">
        <v>4986</v>
      </c>
      <c r="BU29" s="22" t="str">
        <f t="shared" si="399"/>
        <v>B</v>
      </c>
      <c r="BV29" s="22" t="str">
        <f t="shared" si="400"/>
        <v>FRUYTIER Kevin</v>
      </c>
      <c r="BW29" s="83">
        <v>3326</v>
      </c>
      <c r="BX29" s="22" t="str">
        <f t="shared" si="401"/>
        <v>B</v>
      </c>
      <c r="BY29" s="83">
        <v>1</v>
      </c>
      <c r="BZ29" s="83">
        <v>2</v>
      </c>
      <c r="CA29" s="85"/>
      <c r="CB29" s="22">
        <f t="shared" si="402"/>
        <v>1</v>
      </c>
      <c r="CC29" s="22">
        <f t="shared" si="403"/>
        <v>1</v>
      </c>
      <c r="CD29" s="43">
        <f t="shared" si="404"/>
        <v>1</v>
      </c>
      <c r="CE29" s="43">
        <f t="shared" si="404"/>
        <v>1</v>
      </c>
      <c r="CF29" s="56"/>
      <c r="CG29" s="22" t="str">
        <f t="shared" si="405"/>
        <v>DE COCK Sascha</v>
      </c>
      <c r="CH29" s="83">
        <v>7086</v>
      </c>
      <c r="CI29" s="22" t="str">
        <f t="shared" si="406"/>
        <v>A</v>
      </c>
      <c r="CJ29" s="22" t="str">
        <f t="shared" si="407"/>
        <v>WIJNS André</v>
      </c>
      <c r="CK29" s="83">
        <v>7220</v>
      </c>
      <c r="CL29" s="22" t="str">
        <f t="shared" si="408"/>
        <v>C</v>
      </c>
      <c r="CM29" s="83">
        <v>1</v>
      </c>
      <c r="CN29" s="83">
        <v>1</v>
      </c>
      <c r="CO29" s="85"/>
      <c r="CP29" s="22">
        <f t="shared" si="409"/>
        <v>2</v>
      </c>
      <c r="CQ29" s="22">
        <f t="shared" si="410"/>
        <v>0</v>
      </c>
      <c r="CR29" s="43">
        <f t="shared" si="411"/>
        <v>3</v>
      </c>
      <c r="CS29" s="43">
        <f t="shared" si="411"/>
        <v>0</v>
      </c>
      <c r="CT29" s="56"/>
      <c r="CU29" s="22" t="str">
        <f t="shared" si="412"/>
        <v>FRUYTIER Kevin</v>
      </c>
      <c r="CV29" s="83">
        <v>3326</v>
      </c>
      <c r="CW29" s="22" t="str">
        <f t="shared" si="413"/>
        <v>B</v>
      </c>
      <c r="CX29" s="22" t="str">
        <f t="shared" si="414"/>
        <v>MOONEN Marc</v>
      </c>
      <c r="CY29" s="83">
        <v>2844</v>
      </c>
      <c r="CZ29" s="22" t="str">
        <f t="shared" si="415"/>
        <v>B</v>
      </c>
      <c r="DA29" s="83">
        <v>1</v>
      </c>
      <c r="DB29" s="83">
        <v>1</v>
      </c>
      <c r="DC29" s="85"/>
      <c r="DD29" s="22">
        <f t="shared" si="416"/>
        <v>2</v>
      </c>
      <c r="DE29" s="22">
        <f t="shared" si="417"/>
        <v>0</v>
      </c>
      <c r="DF29" s="43">
        <f t="shared" si="418"/>
        <v>3</v>
      </c>
      <c r="DG29" s="43">
        <f t="shared" si="418"/>
        <v>0</v>
      </c>
      <c r="DH29" s="56"/>
      <c r="DI29" s="22" t="str">
        <f t="shared" si="419"/>
        <v>SELLESLAGH Kurt</v>
      </c>
      <c r="DJ29" s="83">
        <v>3059</v>
      </c>
      <c r="DK29" s="22" t="str">
        <f t="shared" si="420"/>
        <v>B</v>
      </c>
      <c r="DL29" s="22" t="str">
        <f t="shared" si="421"/>
        <v>COOLS Robert</v>
      </c>
      <c r="DM29" s="83">
        <v>3208</v>
      </c>
      <c r="DN29" s="22" t="str">
        <f t="shared" si="422"/>
        <v>A</v>
      </c>
      <c r="DO29" s="83">
        <v>2</v>
      </c>
      <c r="DP29" s="83">
        <v>2</v>
      </c>
      <c r="DQ29" s="85"/>
      <c r="DR29" s="22">
        <f t="shared" si="423"/>
        <v>0</v>
      </c>
      <c r="DS29" s="22">
        <f t="shared" si="424"/>
        <v>2</v>
      </c>
      <c r="DT29" s="43">
        <f t="shared" si="425"/>
        <v>0</v>
      </c>
      <c r="DU29" s="43">
        <f t="shared" si="425"/>
        <v>3</v>
      </c>
      <c r="DV29" s="56"/>
      <c r="DW29" s="22" t="str">
        <f t="shared" si="426"/>
        <v>MOONEN Wesley</v>
      </c>
      <c r="DX29" s="83">
        <v>612</v>
      </c>
      <c r="DY29" s="22" t="str">
        <f t="shared" si="427"/>
        <v>B</v>
      </c>
      <c r="DZ29" s="22" t="str">
        <f t="shared" si="428"/>
        <v>SELLESLAGH Kurt</v>
      </c>
      <c r="EA29" s="83">
        <v>3059</v>
      </c>
      <c r="EB29" s="22" t="str">
        <f t="shared" si="429"/>
        <v>B</v>
      </c>
      <c r="EC29" s="83">
        <v>1</v>
      </c>
      <c r="ED29" s="83">
        <v>2</v>
      </c>
      <c r="EE29" s="85"/>
      <c r="EF29" s="22">
        <f t="shared" si="430"/>
        <v>1</v>
      </c>
      <c r="EG29" s="22">
        <f t="shared" si="431"/>
        <v>1</v>
      </c>
      <c r="EH29" s="43">
        <f t="shared" si="432"/>
        <v>1</v>
      </c>
      <c r="EI29" s="43">
        <f t="shared" si="432"/>
        <v>1</v>
      </c>
      <c r="EJ29" s="56"/>
      <c r="EK29" s="22" t="str">
        <f t="shared" si="433"/>
        <v>VAN DEN BOSSCHE James</v>
      </c>
      <c r="EL29" s="83">
        <v>2895</v>
      </c>
      <c r="EM29" s="22" t="str">
        <f t="shared" si="434"/>
        <v>B</v>
      </c>
      <c r="EN29" s="22" t="str">
        <f t="shared" si="435"/>
        <v>BLOMMAERTS Rudy</v>
      </c>
      <c r="EO29" s="83">
        <v>5317</v>
      </c>
      <c r="EP29" s="22" t="str">
        <f t="shared" si="436"/>
        <v>B</v>
      </c>
      <c r="EQ29" s="83">
        <v>2</v>
      </c>
      <c r="ER29" s="83">
        <v>2</v>
      </c>
      <c r="ES29" s="85"/>
      <c r="ET29" s="22">
        <f t="shared" si="437"/>
        <v>0</v>
      </c>
      <c r="EU29" s="22">
        <f t="shared" si="438"/>
        <v>2</v>
      </c>
      <c r="EV29" s="43">
        <f t="shared" si="439"/>
        <v>0</v>
      </c>
      <c r="EW29" s="43">
        <f t="shared" si="439"/>
        <v>3</v>
      </c>
      <c r="EX29" s="56"/>
      <c r="EY29" s="22" t="str">
        <f t="shared" si="440"/>
        <v>VAN PUYVELDE Alex</v>
      </c>
      <c r="EZ29" s="83">
        <v>9700</v>
      </c>
      <c r="FA29" s="22" t="str">
        <f t="shared" si="441"/>
        <v>B</v>
      </c>
      <c r="FB29" s="22" t="str">
        <f t="shared" si="442"/>
        <v>COOLS Peter</v>
      </c>
      <c r="FC29" s="83">
        <v>3017</v>
      </c>
      <c r="FD29" s="22" t="str">
        <f t="shared" si="443"/>
        <v>A</v>
      </c>
      <c r="FE29" s="83">
        <v>2</v>
      </c>
      <c r="FF29" s="83">
        <v>2</v>
      </c>
      <c r="FG29" s="85"/>
      <c r="FH29" s="22">
        <f t="shared" si="444"/>
        <v>0</v>
      </c>
      <c r="FI29" s="22">
        <f t="shared" si="445"/>
        <v>2</v>
      </c>
      <c r="FJ29" s="43">
        <f t="shared" si="446"/>
        <v>0</v>
      </c>
      <c r="FK29" s="43">
        <f t="shared" si="446"/>
        <v>3</v>
      </c>
      <c r="FL29" s="56"/>
      <c r="FM29" s="22" t="str">
        <f t="shared" si="447"/>
        <v>VAN DER TAELEN Lieven</v>
      </c>
      <c r="FN29" s="83">
        <v>2991</v>
      </c>
      <c r="FO29" s="22" t="str">
        <f t="shared" si="448"/>
        <v>C</v>
      </c>
      <c r="FP29" s="22" t="str">
        <f t="shared" si="449"/>
        <v>VAN DEN BOSSCHE James</v>
      </c>
      <c r="FQ29" s="83">
        <v>2895</v>
      </c>
      <c r="FR29" s="22" t="str">
        <f t="shared" si="450"/>
        <v>B</v>
      </c>
      <c r="FS29" s="83">
        <v>2</v>
      </c>
      <c r="FT29" s="83">
        <v>2</v>
      </c>
      <c r="FU29" s="85"/>
      <c r="FV29" s="22">
        <f t="shared" si="451"/>
        <v>0</v>
      </c>
      <c r="FW29" s="22">
        <f t="shared" si="452"/>
        <v>2</v>
      </c>
      <c r="FX29" s="43">
        <f t="shared" si="453"/>
        <v>0</v>
      </c>
      <c r="FY29" s="43">
        <f t="shared" si="453"/>
        <v>3</v>
      </c>
      <c r="FZ29" s="56"/>
      <c r="GA29" s="22" t="str">
        <f t="shared" si="454"/>
        <v>WIJNS André</v>
      </c>
      <c r="GB29" s="83">
        <v>7220</v>
      </c>
      <c r="GC29" s="22" t="str">
        <f t="shared" si="455"/>
        <v>C</v>
      </c>
      <c r="GD29" s="22" t="str">
        <f t="shared" si="456"/>
        <v>BLOMMAERTS Rudy</v>
      </c>
      <c r="GE29" s="83">
        <v>5317</v>
      </c>
      <c r="GF29" s="22" t="str">
        <f t="shared" si="457"/>
        <v>B</v>
      </c>
      <c r="GG29" s="83">
        <v>2</v>
      </c>
      <c r="GH29" s="83">
        <v>2</v>
      </c>
      <c r="GI29" s="85"/>
      <c r="GJ29" s="22">
        <f t="shared" si="458"/>
        <v>0</v>
      </c>
      <c r="GK29" s="22">
        <f t="shared" si="459"/>
        <v>2</v>
      </c>
      <c r="GL29" s="43">
        <f t="shared" si="460"/>
        <v>0</v>
      </c>
      <c r="GM29" s="43">
        <f t="shared" si="460"/>
        <v>3</v>
      </c>
      <c r="GN29" s="56"/>
      <c r="GO29" s="22" t="str">
        <f t="shared" si="461"/>
        <v>COOLS Robert</v>
      </c>
      <c r="GP29" s="83">
        <v>3208</v>
      </c>
      <c r="GQ29" s="22" t="str">
        <f t="shared" si="462"/>
        <v>A</v>
      </c>
      <c r="GR29" s="22" t="str">
        <f t="shared" si="463"/>
        <v>JACOBS Guido</v>
      </c>
      <c r="GS29" s="83">
        <v>854</v>
      </c>
      <c r="GT29" s="22" t="str">
        <f t="shared" si="464"/>
        <v>A</v>
      </c>
      <c r="GU29" s="83">
        <v>2</v>
      </c>
      <c r="GV29" s="83">
        <v>2</v>
      </c>
      <c r="GW29" s="85"/>
      <c r="GX29" s="22">
        <f t="shared" si="465"/>
        <v>0</v>
      </c>
      <c r="GY29" s="22">
        <f t="shared" si="466"/>
        <v>2</v>
      </c>
      <c r="GZ29" s="43">
        <f t="shared" si="467"/>
        <v>0</v>
      </c>
      <c r="HA29" s="43">
        <f t="shared" si="467"/>
        <v>3</v>
      </c>
      <c r="HB29" s="56"/>
      <c r="HC29" s="22" t="str">
        <f t="shared" si="468"/>
        <v>VAN WEMMEL Eddy</v>
      </c>
      <c r="HD29" s="83">
        <v>821</v>
      </c>
      <c r="HE29" s="22" t="str">
        <f t="shared" si="469"/>
        <v>C</v>
      </c>
      <c r="HF29" s="22" t="str">
        <f t="shared" si="470"/>
        <v>SELLESLAGH Kurt</v>
      </c>
      <c r="HG29" s="83">
        <v>3059</v>
      </c>
      <c r="HH29" s="22" t="str">
        <f t="shared" si="471"/>
        <v>B</v>
      </c>
      <c r="HI29" s="83">
        <v>2</v>
      </c>
      <c r="HJ29" s="83">
        <v>1</v>
      </c>
      <c r="HK29" s="85"/>
      <c r="HL29" s="22">
        <f t="shared" si="472"/>
        <v>1</v>
      </c>
      <c r="HM29" s="22">
        <f t="shared" si="473"/>
        <v>1</v>
      </c>
      <c r="HN29" s="43">
        <f t="shared" si="474"/>
        <v>1</v>
      </c>
      <c r="HO29" s="43">
        <f t="shared" si="474"/>
        <v>1</v>
      </c>
      <c r="HP29" s="56"/>
      <c r="HQ29" s="22" t="str">
        <f t="shared" si="475"/>
        <v>DE CLERCQ Mario</v>
      </c>
      <c r="HR29" s="83">
        <v>2613</v>
      </c>
      <c r="HS29" s="22" t="str">
        <f t="shared" si="476"/>
        <v>A</v>
      </c>
      <c r="HT29" s="22" t="str">
        <f t="shared" si="477"/>
        <v>VAN DEN BROECK Kris</v>
      </c>
      <c r="HU29" s="83">
        <v>3339</v>
      </c>
      <c r="HV29" s="22" t="str">
        <f t="shared" si="478"/>
        <v>C</v>
      </c>
      <c r="HW29" s="83">
        <v>1</v>
      </c>
      <c r="HX29" s="83">
        <v>1</v>
      </c>
      <c r="HY29" s="85"/>
      <c r="HZ29" s="22">
        <f t="shared" si="479"/>
        <v>2</v>
      </c>
      <c r="IA29" s="22">
        <f t="shared" si="480"/>
        <v>0</v>
      </c>
      <c r="IB29" s="43">
        <f t="shared" si="481"/>
        <v>3</v>
      </c>
      <c r="IC29" s="43">
        <f t="shared" si="481"/>
        <v>0</v>
      </c>
      <c r="ID29" s="56"/>
      <c r="IE29" s="22" t="str">
        <f t="shared" si="482"/>
        <v>WILLEMS Frank</v>
      </c>
      <c r="IF29" s="83">
        <v>2902</v>
      </c>
      <c r="IG29" s="22" t="str">
        <f t="shared" si="483"/>
        <v>B</v>
      </c>
      <c r="IH29" s="22" t="str">
        <f t="shared" si="484"/>
        <v>PETRY Mike</v>
      </c>
      <c r="II29" s="83">
        <v>5046</v>
      </c>
      <c r="IJ29" s="22" t="str">
        <f t="shared" si="485"/>
        <v>A</v>
      </c>
      <c r="IK29" s="83">
        <v>1</v>
      </c>
      <c r="IL29" s="83">
        <v>1</v>
      </c>
      <c r="IM29" s="67"/>
      <c r="IN29" s="22">
        <f t="shared" si="486"/>
        <v>2</v>
      </c>
      <c r="IO29" s="22">
        <f t="shared" si="487"/>
        <v>0</v>
      </c>
      <c r="IP29" s="43">
        <f t="shared" si="488"/>
        <v>3</v>
      </c>
      <c r="IQ29" s="43">
        <f t="shared" si="488"/>
        <v>0</v>
      </c>
      <c r="IR29" s="56"/>
      <c r="IS29" s="22" t="str">
        <f t="shared" si="489"/>
        <v>VAN SCHOOR Michaël</v>
      </c>
      <c r="IT29" s="83">
        <v>7319</v>
      </c>
      <c r="IU29" s="22" t="str">
        <f t="shared" si="490"/>
        <v>B</v>
      </c>
      <c r="IV29" s="22" t="str">
        <f t="shared" si="491"/>
        <v>AVERHALS Patrick</v>
      </c>
      <c r="IW29" s="83">
        <v>4986</v>
      </c>
      <c r="IX29" s="22" t="str">
        <f t="shared" si="492"/>
        <v>B</v>
      </c>
      <c r="IY29" s="83">
        <v>2</v>
      </c>
      <c r="IZ29" s="83">
        <v>1</v>
      </c>
      <c r="JA29" s="85"/>
      <c r="JB29" s="22">
        <f t="shared" si="493"/>
        <v>1</v>
      </c>
      <c r="JC29" s="22">
        <f t="shared" si="494"/>
        <v>1</v>
      </c>
      <c r="JD29" s="43">
        <f t="shared" si="495"/>
        <v>1</v>
      </c>
      <c r="JE29" s="43">
        <f t="shared" si="495"/>
        <v>1</v>
      </c>
      <c r="JF29" s="56"/>
      <c r="JG29" s="22" t="str">
        <f t="shared" si="496"/>
        <v>VAN DEN BROECK Kris</v>
      </c>
      <c r="JH29" s="83">
        <v>3339</v>
      </c>
      <c r="JI29" s="22" t="str">
        <f t="shared" si="497"/>
        <v>C</v>
      </c>
      <c r="JJ29" s="22" t="str">
        <f t="shared" si="498"/>
        <v>VAN DEN EEDE Eddie</v>
      </c>
      <c r="JK29" s="83">
        <v>5017</v>
      </c>
      <c r="JL29" s="22" t="str">
        <f t="shared" si="499"/>
        <v>B</v>
      </c>
      <c r="JM29" s="83">
        <v>2</v>
      </c>
      <c r="JN29" s="83">
        <v>2</v>
      </c>
      <c r="JO29" s="85" t="s">
        <v>777</v>
      </c>
      <c r="JP29" s="22">
        <f t="shared" si="500"/>
        <v>0</v>
      </c>
      <c r="JQ29" s="22">
        <f t="shared" si="501"/>
        <v>2</v>
      </c>
      <c r="JR29" s="43">
        <f t="shared" si="502"/>
        <v>0</v>
      </c>
      <c r="JS29" s="43">
        <f t="shared" si="502"/>
        <v>3</v>
      </c>
      <c r="JT29" s="56"/>
      <c r="JU29" s="22" t="str">
        <f t="shared" si="503"/>
        <v>PEETERS Ronny</v>
      </c>
      <c r="JV29" s="83">
        <v>4385</v>
      </c>
      <c r="JW29" s="22" t="str">
        <f t="shared" si="504"/>
        <v>B</v>
      </c>
      <c r="JX29" s="22" t="str">
        <f t="shared" si="505"/>
        <v>GOOSSENS Geert</v>
      </c>
      <c r="JY29" s="83">
        <v>5074</v>
      </c>
      <c r="JZ29" s="22" t="str">
        <f t="shared" si="506"/>
        <v>C</v>
      </c>
      <c r="KA29" s="83">
        <v>1</v>
      </c>
      <c r="KB29" s="83">
        <v>2</v>
      </c>
      <c r="KC29" s="85"/>
      <c r="KD29" s="22">
        <f t="shared" si="507"/>
        <v>1</v>
      </c>
      <c r="KE29" s="22">
        <f t="shared" si="508"/>
        <v>1</v>
      </c>
      <c r="KF29" s="43">
        <f t="shared" si="509"/>
        <v>1</v>
      </c>
      <c r="KG29" s="43">
        <f t="shared" si="509"/>
        <v>1</v>
      </c>
      <c r="KH29" s="56"/>
      <c r="KI29" s="22" t="str">
        <f t="shared" si="510"/>
        <v>VAN DEN BOSSCHE Marc</v>
      </c>
      <c r="KJ29" s="83">
        <v>2325</v>
      </c>
      <c r="KK29" s="22" t="str">
        <f t="shared" si="511"/>
        <v>A</v>
      </c>
      <c r="KL29" s="22" t="str">
        <f t="shared" si="512"/>
        <v>DE COCK Tom</v>
      </c>
      <c r="KM29" s="83">
        <v>3766</v>
      </c>
      <c r="KN29" s="22" t="str">
        <f t="shared" si="513"/>
        <v>B</v>
      </c>
      <c r="KO29" s="83">
        <v>1</v>
      </c>
      <c r="KP29" s="83">
        <v>1</v>
      </c>
      <c r="KQ29" s="85"/>
      <c r="KR29" s="22">
        <f t="shared" si="514"/>
        <v>2</v>
      </c>
      <c r="KS29" s="22">
        <f t="shared" si="515"/>
        <v>0</v>
      </c>
      <c r="KT29" s="43">
        <f t="shared" si="516"/>
        <v>3</v>
      </c>
      <c r="KU29" s="43">
        <f t="shared" si="516"/>
        <v>0</v>
      </c>
      <c r="KV29" s="56"/>
      <c r="KW29" s="22" t="str">
        <f t="shared" si="517"/>
        <v>DE COCK Tom</v>
      </c>
      <c r="KX29" s="83">
        <v>3766</v>
      </c>
      <c r="KY29" s="22" t="str">
        <f t="shared" si="518"/>
        <v>B</v>
      </c>
      <c r="KZ29" s="22" t="str">
        <f t="shared" si="519"/>
        <v>DE HAES Nico</v>
      </c>
      <c r="LA29" s="83">
        <v>2816</v>
      </c>
      <c r="LB29" s="22" t="str">
        <f t="shared" si="520"/>
        <v>B</v>
      </c>
      <c r="LC29" s="83">
        <v>2</v>
      </c>
      <c r="LD29" s="83">
        <v>2</v>
      </c>
      <c r="LE29" s="85"/>
      <c r="LF29" s="22">
        <f t="shared" si="521"/>
        <v>0</v>
      </c>
      <c r="LG29" s="22">
        <f t="shared" si="522"/>
        <v>2</v>
      </c>
      <c r="LH29" s="43">
        <f t="shared" si="523"/>
        <v>0</v>
      </c>
      <c r="LI29" s="43">
        <f t="shared" si="523"/>
        <v>3</v>
      </c>
      <c r="LJ29" s="56"/>
      <c r="LK29" s="22" t="str">
        <f t="shared" si="524"/>
        <v>BLOMMAERTS Rudy</v>
      </c>
      <c r="LL29" s="83">
        <v>5317</v>
      </c>
      <c r="LM29" s="22" t="str">
        <f t="shared" si="525"/>
        <v>B</v>
      </c>
      <c r="LN29" s="22" t="str">
        <f t="shared" si="526"/>
        <v>VAN DEN BOSSCHE James</v>
      </c>
      <c r="LO29" s="83">
        <v>2895</v>
      </c>
      <c r="LP29" s="22" t="str">
        <f t="shared" si="527"/>
        <v>B</v>
      </c>
      <c r="LQ29" s="83">
        <v>1</v>
      </c>
      <c r="LR29" s="83">
        <v>1</v>
      </c>
      <c r="LS29" s="85"/>
      <c r="LT29" s="22">
        <f t="shared" si="528"/>
        <v>2</v>
      </c>
      <c r="LU29" s="22">
        <f t="shared" si="529"/>
        <v>0</v>
      </c>
      <c r="LV29" s="43">
        <f t="shared" si="530"/>
        <v>3</v>
      </c>
      <c r="LW29" s="43">
        <f t="shared" si="530"/>
        <v>0</v>
      </c>
      <c r="LY29" s="22" t="str">
        <f t="shared" si="531"/>
        <v>HUYSMANS Vince</v>
      </c>
      <c r="LZ29" s="83">
        <v>5840</v>
      </c>
      <c r="MA29" s="22" t="str">
        <f t="shared" si="532"/>
        <v>A</v>
      </c>
      <c r="MB29" s="22" t="str">
        <f t="shared" si="533"/>
        <v>MARIMAN Paul</v>
      </c>
      <c r="MC29" s="83">
        <v>5295</v>
      </c>
      <c r="MD29" s="22" t="str">
        <f t="shared" si="534"/>
        <v>C</v>
      </c>
      <c r="ME29" s="83">
        <v>1</v>
      </c>
      <c r="MF29" s="83">
        <v>1</v>
      </c>
      <c r="MG29" s="85"/>
      <c r="MH29" s="22">
        <f t="shared" si="535"/>
        <v>2</v>
      </c>
      <c r="MI29" s="22">
        <f t="shared" si="536"/>
        <v>0</v>
      </c>
      <c r="MJ29" s="43">
        <f t="shared" si="537"/>
        <v>3</v>
      </c>
      <c r="MK29" s="43">
        <f t="shared" si="537"/>
        <v>0</v>
      </c>
      <c r="ML29" s="56"/>
      <c r="MM29" s="22" t="str">
        <f t="shared" si="538"/>
        <v>VAN DEN EEDE Eddie</v>
      </c>
      <c r="MN29" s="83">
        <v>5017</v>
      </c>
      <c r="MO29" s="22" t="str">
        <f t="shared" si="539"/>
        <v>B</v>
      </c>
      <c r="MP29" s="22" t="str">
        <f t="shared" si="540"/>
        <v>DE HAES Nico</v>
      </c>
      <c r="MQ29" s="83">
        <v>2816</v>
      </c>
      <c r="MR29" s="22" t="str">
        <f t="shared" si="541"/>
        <v>B</v>
      </c>
      <c r="MS29" s="83">
        <v>1</v>
      </c>
      <c r="MT29" s="83">
        <v>1</v>
      </c>
      <c r="MU29" s="85"/>
      <c r="MV29" s="22">
        <f t="shared" si="542"/>
        <v>2</v>
      </c>
      <c r="MW29" s="22">
        <f t="shared" si="543"/>
        <v>0</v>
      </c>
      <c r="MX29" s="43">
        <f t="shared" si="544"/>
        <v>3</v>
      </c>
      <c r="MY29" s="43">
        <f t="shared" si="544"/>
        <v>0</v>
      </c>
    </row>
    <row r="30" spans="1:363" ht="15.75" thickBot="1" x14ac:dyDescent="0.3">
      <c r="A30" s="56"/>
      <c r="B30" s="56"/>
      <c r="C30" s="56"/>
      <c r="D30" s="56"/>
      <c r="E30" s="68"/>
      <c r="F30" s="68"/>
      <c r="G30" s="133" t="s">
        <v>6</v>
      </c>
      <c r="H30" s="134"/>
      <c r="I30" s="135"/>
      <c r="J30" s="79">
        <f>SUM(J24:J29)</f>
        <v>8</v>
      </c>
      <c r="K30" s="24">
        <f>SUM(K24:K29)</f>
        <v>4</v>
      </c>
      <c r="L30" s="44"/>
      <c r="M30" s="44"/>
      <c r="N30" s="56"/>
      <c r="O30" s="56"/>
      <c r="P30" s="56"/>
      <c r="Q30" s="56"/>
      <c r="R30" s="56"/>
      <c r="S30" s="68"/>
      <c r="T30" s="68"/>
      <c r="U30" s="133" t="s">
        <v>6</v>
      </c>
      <c r="V30" s="134"/>
      <c r="W30" s="135"/>
      <c r="X30" s="79">
        <f>SUM(X24:X29)</f>
        <v>7</v>
      </c>
      <c r="Y30" s="24">
        <f>SUM(Y24:Y29)</f>
        <v>5</v>
      </c>
      <c r="Z30" s="44"/>
      <c r="AA30" s="44"/>
      <c r="AB30" s="56"/>
      <c r="AC30" s="56"/>
      <c r="AD30" s="56"/>
      <c r="AE30" s="56"/>
      <c r="AF30" s="56"/>
      <c r="AG30" s="68"/>
      <c r="AH30" s="68"/>
      <c r="AI30" s="133" t="s">
        <v>6</v>
      </c>
      <c r="AJ30" s="134"/>
      <c r="AK30" s="135"/>
      <c r="AL30" s="79">
        <f>SUM(AL24:AL29)</f>
        <v>8</v>
      </c>
      <c r="AM30" s="24">
        <f>SUM(AM24:AM29)</f>
        <v>4</v>
      </c>
      <c r="AN30" s="44"/>
      <c r="AO30" s="44"/>
      <c r="AP30" s="56"/>
      <c r="AQ30" s="56"/>
      <c r="AR30" s="56"/>
      <c r="AS30" s="56"/>
      <c r="AT30" s="56"/>
      <c r="AU30" s="68"/>
      <c r="AV30" s="68"/>
      <c r="AW30" s="133" t="s">
        <v>6</v>
      </c>
      <c r="AX30" s="134"/>
      <c r="AY30" s="135"/>
      <c r="AZ30" s="79">
        <f>SUM(AZ24:AZ29)</f>
        <v>3</v>
      </c>
      <c r="BA30" s="24">
        <f>SUM(BA24:BA29)</f>
        <v>9</v>
      </c>
      <c r="BB30" s="44"/>
      <c r="BC30" s="44"/>
      <c r="BD30" s="56"/>
      <c r="BE30" s="56"/>
      <c r="BF30" s="56"/>
      <c r="BG30" s="56"/>
      <c r="BH30" s="56"/>
      <c r="BI30" s="68"/>
      <c r="BJ30" s="68"/>
      <c r="BK30" s="133" t="s">
        <v>6</v>
      </c>
      <c r="BL30" s="134"/>
      <c r="BM30" s="135"/>
      <c r="BN30" s="79">
        <f>SUM(BN24:BN29)</f>
        <v>5</v>
      </c>
      <c r="BO30" s="24">
        <f>SUM(BO24:BO29)</f>
        <v>7</v>
      </c>
      <c r="BP30" s="44"/>
      <c r="BQ30" s="44"/>
      <c r="BR30" s="56"/>
      <c r="BS30" s="56"/>
      <c r="BT30" s="56"/>
      <c r="BU30" s="56"/>
      <c r="BV30" s="56"/>
      <c r="BW30" s="68"/>
      <c r="BX30" s="68"/>
      <c r="BY30" s="133" t="s">
        <v>6</v>
      </c>
      <c r="BZ30" s="134"/>
      <c r="CA30" s="135"/>
      <c r="CB30" s="79">
        <f>SUM(CB24:CB29)</f>
        <v>6</v>
      </c>
      <c r="CC30" s="24">
        <f>SUM(CC24:CC29)</f>
        <v>6</v>
      </c>
      <c r="CD30" s="44"/>
      <c r="CE30" s="44"/>
      <c r="CF30" s="56"/>
      <c r="CG30" s="56"/>
      <c r="CH30" s="56"/>
      <c r="CI30" s="56"/>
      <c r="CJ30" s="56"/>
      <c r="CK30" s="68"/>
      <c r="CL30" s="68"/>
      <c r="CM30" s="133" t="s">
        <v>6</v>
      </c>
      <c r="CN30" s="134"/>
      <c r="CO30" s="135"/>
      <c r="CP30" s="79">
        <f>SUM(CP24:CP29)</f>
        <v>11</v>
      </c>
      <c r="CQ30" s="24">
        <f>SUM(CQ24:CQ29)</f>
        <v>1</v>
      </c>
      <c r="CR30" s="44"/>
      <c r="CS30" s="44"/>
      <c r="CT30" s="56"/>
      <c r="CU30" s="56"/>
      <c r="CV30" s="56"/>
      <c r="CW30" s="56"/>
      <c r="CX30" s="56"/>
      <c r="CY30" s="68"/>
      <c r="CZ30" s="68"/>
      <c r="DA30" s="133" t="s">
        <v>6</v>
      </c>
      <c r="DB30" s="134"/>
      <c r="DC30" s="135"/>
      <c r="DD30" s="79">
        <f>SUM(DD24:DD29)</f>
        <v>7</v>
      </c>
      <c r="DE30" s="24">
        <f>SUM(DE24:DE29)</f>
        <v>5</v>
      </c>
      <c r="DF30" s="44"/>
      <c r="DG30" s="44"/>
      <c r="DH30" s="56"/>
      <c r="DI30" s="56"/>
      <c r="DJ30" s="56"/>
      <c r="DK30" s="56"/>
      <c r="DL30" s="56"/>
      <c r="DM30" s="68"/>
      <c r="DN30" s="68"/>
      <c r="DO30" s="133" t="s">
        <v>6</v>
      </c>
      <c r="DP30" s="134"/>
      <c r="DQ30" s="135"/>
      <c r="DR30" s="79">
        <f>SUM(DR24:DR29)</f>
        <v>7</v>
      </c>
      <c r="DS30" s="24">
        <f>SUM(DS24:DS29)</f>
        <v>5</v>
      </c>
      <c r="DT30" s="44"/>
      <c r="DU30" s="44"/>
      <c r="DV30" s="56"/>
      <c r="DW30" s="56"/>
      <c r="DX30" s="56"/>
      <c r="DY30" s="56"/>
      <c r="DZ30" s="56"/>
      <c r="EA30" s="68"/>
      <c r="EB30" s="68"/>
      <c r="EC30" s="133" t="s">
        <v>6</v>
      </c>
      <c r="ED30" s="134"/>
      <c r="EE30" s="135"/>
      <c r="EF30" s="79">
        <f>SUM(EF24:EF29)</f>
        <v>5</v>
      </c>
      <c r="EG30" s="24">
        <f>SUM(EG24:EG29)</f>
        <v>7</v>
      </c>
      <c r="EH30" s="44"/>
      <c r="EI30" s="44"/>
      <c r="EJ30" s="56"/>
      <c r="EK30" s="56"/>
      <c r="EL30" s="56"/>
      <c r="EM30" s="56"/>
      <c r="EN30" s="56"/>
      <c r="EO30" s="68"/>
      <c r="EP30" s="68"/>
      <c r="EQ30" s="133" t="s">
        <v>6</v>
      </c>
      <c r="ER30" s="134"/>
      <c r="ES30" s="135"/>
      <c r="ET30" s="79">
        <f>SUM(ET24:ET29)</f>
        <v>4</v>
      </c>
      <c r="EU30" s="24">
        <f>SUM(EU24:EU29)</f>
        <v>8</v>
      </c>
      <c r="EV30" s="44"/>
      <c r="EW30" s="44"/>
      <c r="EX30" s="56"/>
      <c r="EY30" s="56"/>
      <c r="EZ30" s="56"/>
      <c r="FA30" s="56"/>
      <c r="FB30" s="56"/>
      <c r="FC30" s="68"/>
      <c r="FD30" s="68"/>
      <c r="FE30" s="133" t="s">
        <v>6</v>
      </c>
      <c r="FF30" s="134"/>
      <c r="FG30" s="135"/>
      <c r="FH30" s="79">
        <f>SUM(FH24:FH29)</f>
        <v>3</v>
      </c>
      <c r="FI30" s="24">
        <f>SUM(FI24:FI29)</f>
        <v>9</v>
      </c>
      <c r="FJ30" s="44"/>
      <c r="FK30" s="44"/>
      <c r="FL30" s="56"/>
      <c r="FM30" s="56"/>
      <c r="FN30" s="56"/>
      <c r="FO30" s="56"/>
      <c r="FP30" s="56"/>
      <c r="FQ30" s="68"/>
      <c r="FR30" s="68"/>
      <c r="FS30" s="133" t="s">
        <v>6</v>
      </c>
      <c r="FT30" s="134"/>
      <c r="FU30" s="135"/>
      <c r="FV30" s="79">
        <f>SUM(FV24:FV29)</f>
        <v>3</v>
      </c>
      <c r="FW30" s="24">
        <f>SUM(FW24:FW29)</f>
        <v>9</v>
      </c>
      <c r="FX30" s="44"/>
      <c r="FY30" s="44"/>
      <c r="FZ30" s="56"/>
      <c r="GA30" s="56"/>
      <c r="GB30" s="56"/>
      <c r="GC30" s="56"/>
      <c r="GD30" s="56"/>
      <c r="GE30" s="68"/>
      <c r="GF30" s="68"/>
      <c r="GG30" s="133" t="s">
        <v>6</v>
      </c>
      <c r="GH30" s="134"/>
      <c r="GI30" s="135"/>
      <c r="GJ30" s="79">
        <f>SUM(GJ24:GJ29)</f>
        <v>4</v>
      </c>
      <c r="GK30" s="24">
        <f>SUM(GK24:GK29)</f>
        <v>8</v>
      </c>
      <c r="GL30" s="44"/>
      <c r="GM30" s="44"/>
      <c r="GN30" s="56"/>
      <c r="GO30" s="56"/>
      <c r="GP30" s="56"/>
      <c r="GQ30" s="56"/>
      <c r="GR30" s="56"/>
      <c r="GS30" s="68"/>
      <c r="GT30" s="68"/>
      <c r="GU30" s="133" t="s">
        <v>6</v>
      </c>
      <c r="GV30" s="134"/>
      <c r="GW30" s="135"/>
      <c r="GX30" s="79">
        <f>SUM(GX24:GX29)</f>
        <v>3</v>
      </c>
      <c r="GY30" s="24">
        <f>SUM(GY24:GY29)</f>
        <v>9</v>
      </c>
      <c r="GZ30" s="44"/>
      <c r="HA30" s="44"/>
      <c r="HB30" s="56"/>
      <c r="HC30" s="69"/>
      <c r="HD30" s="56"/>
      <c r="HE30" s="56"/>
      <c r="HF30" s="69"/>
      <c r="HG30" s="68"/>
      <c r="HH30" s="68"/>
      <c r="HI30" s="133" t="s">
        <v>6</v>
      </c>
      <c r="HJ30" s="134"/>
      <c r="HK30" s="135"/>
      <c r="HL30" s="79">
        <f>SUM(HL24:HL29)</f>
        <v>4</v>
      </c>
      <c r="HM30" s="24">
        <f>SUM(HM24:HM29)</f>
        <v>8</v>
      </c>
      <c r="HN30" s="44"/>
      <c r="HO30" s="44"/>
      <c r="HP30" s="56"/>
      <c r="HQ30" s="56"/>
      <c r="HR30" s="56"/>
      <c r="HS30" s="56"/>
      <c r="HT30" s="56"/>
      <c r="HU30" s="68"/>
      <c r="HV30" s="68"/>
      <c r="HW30" s="133" t="s">
        <v>6</v>
      </c>
      <c r="HX30" s="134"/>
      <c r="HY30" s="135"/>
      <c r="HZ30" s="79">
        <f>SUM(HZ24:HZ29)</f>
        <v>11</v>
      </c>
      <c r="IA30" s="24">
        <f>SUM(IA24:IA29)</f>
        <v>1</v>
      </c>
      <c r="IB30" s="44"/>
      <c r="IC30" s="44"/>
      <c r="ID30" s="56"/>
      <c r="IE30" s="56"/>
      <c r="IF30" s="56"/>
      <c r="IG30" s="56"/>
      <c r="IH30" s="56"/>
      <c r="II30" s="68"/>
      <c r="IJ30" s="68"/>
      <c r="IK30" s="133" t="s">
        <v>6</v>
      </c>
      <c r="IL30" s="134"/>
      <c r="IM30" s="135"/>
      <c r="IN30" s="79">
        <f>SUM(IN24:IN29)</f>
        <v>6</v>
      </c>
      <c r="IO30" s="24">
        <f>SUM(IO24:IO29)</f>
        <v>6</v>
      </c>
      <c r="IP30" s="44"/>
      <c r="IQ30" s="44"/>
      <c r="IR30" s="56"/>
      <c r="IS30" s="56"/>
      <c r="IT30" s="56"/>
      <c r="IU30" s="56"/>
      <c r="IV30" s="56"/>
      <c r="IW30" s="68"/>
      <c r="IX30" s="68"/>
      <c r="IY30" s="133" t="s">
        <v>6</v>
      </c>
      <c r="IZ30" s="134"/>
      <c r="JA30" s="135"/>
      <c r="JB30" s="79">
        <f>SUM(JB24:JB29)</f>
        <v>4</v>
      </c>
      <c r="JC30" s="24">
        <f>SUM(JC24:JC29)</f>
        <v>8</v>
      </c>
      <c r="JD30" s="44"/>
      <c r="JE30" s="44"/>
      <c r="JF30" s="56"/>
      <c r="JG30" s="56"/>
      <c r="JH30" s="56"/>
      <c r="JI30" s="56"/>
      <c r="JJ30" s="56"/>
      <c r="JK30" s="68"/>
      <c r="JL30" s="68"/>
      <c r="JM30" s="133" t="s">
        <v>6</v>
      </c>
      <c r="JN30" s="134"/>
      <c r="JO30" s="135"/>
      <c r="JP30" s="79">
        <f>SUM(JP24:JP29)</f>
        <v>2</v>
      </c>
      <c r="JQ30" s="24">
        <f>SUM(JQ24:JQ29)</f>
        <v>10</v>
      </c>
      <c r="JR30" s="44"/>
      <c r="JS30" s="44"/>
      <c r="JT30" s="56"/>
      <c r="JU30" s="56"/>
      <c r="JV30" s="56"/>
      <c r="JW30" s="56"/>
      <c r="JX30" s="56"/>
      <c r="JY30" s="68"/>
      <c r="JZ30" s="68"/>
      <c r="KA30" s="133" t="s">
        <v>6</v>
      </c>
      <c r="KB30" s="134"/>
      <c r="KC30" s="135"/>
      <c r="KD30" s="79">
        <f>SUM(KD24:KD29)</f>
        <v>5</v>
      </c>
      <c r="KE30" s="24">
        <f>SUM(KE24:KE29)</f>
        <v>7</v>
      </c>
      <c r="KF30" s="44"/>
      <c r="KG30" s="44"/>
      <c r="KH30" s="56"/>
      <c r="KI30" s="56"/>
      <c r="KJ30" s="56"/>
      <c r="KK30" s="56"/>
      <c r="KL30" s="56"/>
      <c r="KM30" s="68"/>
      <c r="KN30" s="68"/>
      <c r="KO30" s="133" t="s">
        <v>6</v>
      </c>
      <c r="KP30" s="134"/>
      <c r="KQ30" s="135"/>
      <c r="KR30" s="79">
        <f>SUM(KR24:KR29)</f>
        <v>9</v>
      </c>
      <c r="KS30" s="24">
        <f>SUM(KS24:KS29)</f>
        <v>3</v>
      </c>
      <c r="KT30" s="44"/>
      <c r="KU30" s="44"/>
      <c r="KW30" s="56"/>
      <c r="KX30" s="56"/>
      <c r="KY30" s="56"/>
      <c r="KZ30" s="56"/>
      <c r="LA30" s="68"/>
      <c r="LB30" s="68"/>
      <c r="LC30" s="133" t="s">
        <v>6</v>
      </c>
      <c r="LD30" s="134"/>
      <c r="LE30" s="135"/>
      <c r="LF30" s="79">
        <f>SUM(LF24:LF29)</f>
        <v>6</v>
      </c>
      <c r="LG30" s="24">
        <f>SUM(LG24:LG29)</f>
        <v>6</v>
      </c>
      <c r="LH30" s="44"/>
      <c r="LI30" s="44"/>
      <c r="LK30" s="56"/>
      <c r="LL30" s="56"/>
      <c r="LM30" s="56"/>
      <c r="LN30" s="56"/>
      <c r="LO30" s="68"/>
      <c r="LP30" s="68"/>
      <c r="LQ30" s="133" t="s">
        <v>6</v>
      </c>
      <c r="LR30" s="134"/>
      <c r="LS30" s="135"/>
      <c r="LT30" s="79">
        <f>SUM(LT24:LT29)</f>
        <v>7</v>
      </c>
      <c r="LU30" s="24">
        <f>SUM(LU24:LU29)</f>
        <v>5</v>
      </c>
      <c r="LV30" s="44"/>
      <c r="LW30" s="44"/>
      <c r="LY30" s="56"/>
      <c r="LZ30" s="56"/>
      <c r="MA30" s="56"/>
      <c r="MB30" s="56"/>
      <c r="MC30" s="68"/>
      <c r="MD30" s="68"/>
      <c r="ME30" s="133" t="s">
        <v>6</v>
      </c>
      <c r="MF30" s="134"/>
      <c r="MG30" s="135"/>
      <c r="MH30" s="79">
        <f>SUM(MH24:MH29)</f>
        <v>10</v>
      </c>
      <c r="MI30" s="24">
        <f>SUM(MI24:MI29)</f>
        <v>2</v>
      </c>
      <c r="MJ30" s="44"/>
      <c r="MK30" s="44"/>
      <c r="MM30" s="56"/>
      <c r="MN30" s="56"/>
      <c r="MO30" s="56"/>
      <c r="MP30" s="56"/>
      <c r="MQ30" s="68"/>
      <c r="MR30" s="68"/>
      <c r="MS30" s="133" t="s">
        <v>6</v>
      </c>
      <c r="MT30" s="134"/>
      <c r="MU30" s="135"/>
      <c r="MV30" s="79">
        <f>SUM(MV24:MV29)</f>
        <v>8</v>
      </c>
      <c r="MW30" s="24">
        <f>SUM(MW24:MW29)</f>
        <v>4</v>
      </c>
    </row>
    <row r="31" spans="1:363" ht="15.75" thickBot="1" x14ac:dyDescent="0.3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69"/>
      <c r="HD31" s="56"/>
      <c r="HE31" s="56"/>
      <c r="HF31" s="69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</row>
    <row r="32" spans="1:363" s="75" customFormat="1" ht="15.75" thickBot="1" x14ac:dyDescent="0.3">
      <c r="A32" s="26" t="str">
        <f>VLOOKUP(114,Kalender,2,FALSE)</f>
        <v>Plaza 1</v>
      </c>
      <c r="B32" s="70"/>
      <c r="C32" s="70"/>
      <c r="D32" s="25" t="str">
        <f>VLOOKUP(114,Kalender,4,FALSE)</f>
        <v>Kalfort 2</v>
      </c>
      <c r="E32" s="80"/>
      <c r="F32" s="81"/>
      <c r="G32" s="81"/>
      <c r="H32" s="81"/>
      <c r="I32" s="81"/>
      <c r="J32" s="81"/>
      <c r="K32" s="82"/>
      <c r="L32" s="71"/>
      <c r="M32" s="71"/>
      <c r="O32" s="26" t="str">
        <f>Kalender!B41</f>
        <v>Black Boys 1</v>
      </c>
      <c r="P32" s="70"/>
      <c r="Q32" s="70"/>
      <c r="R32" s="25" t="str">
        <f>Kalender!D41</f>
        <v>Plaza 1</v>
      </c>
      <c r="S32" s="80"/>
      <c r="T32" s="81"/>
      <c r="U32" s="81"/>
      <c r="V32" s="81"/>
      <c r="W32" s="81"/>
      <c r="X32" s="81"/>
      <c r="Y32" s="82"/>
      <c r="Z32" s="71"/>
      <c r="AA32" s="71"/>
      <c r="AC32" s="26" t="str">
        <f>Kalender!B76</f>
        <v>Elite</v>
      </c>
      <c r="AD32" s="70"/>
      <c r="AE32" s="70"/>
      <c r="AF32" s="26" t="str">
        <f>Kalender!D76</f>
        <v>Den Tighel 1</v>
      </c>
      <c r="AG32" s="80"/>
      <c r="AH32" s="81"/>
      <c r="AI32" s="81"/>
      <c r="AJ32" s="81"/>
      <c r="AK32" s="81"/>
      <c r="AL32" s="81"/>
      <c r="AM32" s="82"/>
      <c r="AN32" s="71"/>
      <c r="AO32" s="71"/>
      <c r="AQ32" s="26" t="str">
        <f>Kalender!B111</f>
        <v>Den Tighel 1</v>
      </c>
      <c r="AR32" s="70"/>
      <c r="AS32" s="70"/>
      <c r="AT32" s="25" t="str">
        <f>Kalender!D111</f>
        <v>Plaza 1</v>
      </c>
      <c r="AU32" s="80"/>
      <c r="AV32" s="81"/>
      <c r="AW32" s="81"/>
      <c r="AX32" s="81"/>
      <c r="AY32" s="81"/>
      <c r="AZ32" s="81"/>
      <c r="BA32" s="82"/>
      <c r="BB32" s="71"/>
      <c r="BC32" s="71"/>
      <c r="BE32" s="26" t="str">
        <f>Kalender!B146</f>
        <v>Kalfort 1</v>
      </c>
      <c r="BF32" s="70"/>
      <c r="BG32" s="70"/>
      <c r="BH32" s="25" t="str">
        <f>Kalender!D146</f>
        <v>De Plekkers 1</v>
      </c>
      <c r="BI32" s="80"/>
      <c r="BJ32" s="81"/>
      <c r="BK32" s="81"/>
      <c r="BL32" s="81"/>
      <c r="BM32" s="81"/>
      <c r="BN32" s="81"/>
      <c r="BO32" s="82"/>
      <c r="BP32" s="71"/>
      <c r="BQ32" s="71"/>
      <c r="BS32" s="26" t="str">
        <f>Kalender!B181</f>
        <v>Elk Zijn Recht</v>
      </c>
      <c r="BT32" s="70"/>
      <c r="BU32" s="70"/>
      <c r="BV32" s="25" t="str">
        <f>Kalender!D181</f>
        <v>Den Tighel 1</v>
      </c>
      <c r="BW32" s="80"/>
      <c r="BX32" s="81"/>
      <c r="BY32" s="81"/>
      <c r="BZ32" s="81"/>
      <c r="CA32" s="81"/>
      <c r="CB32" s="81"/>
      <c r="CC32" s="82"/>
      <c r="CD32" s="71"/>
      <c r="CE32" s="71"/>
      <c r="CG32" s="26" t="str">
        <f>Kalender!B216</f>
        <v>De Sloebers 1</v>
      </c>
      <c r="CH32" s="70"/>
      <c r="CI32" s="70"/>
      <c r="CJ32" s="25" t="str">
        <f>Kalender!D216</f>
        <v>Plaza 1</v>
      </c>
      <c r="CK32" s="80"/>
      <c r="CL32" s="81"/>
      <c r="CM32" s="81"/>
      <c r="CN32" s="81"/>
      <c r="CO32" s="81"/>
      <c r="CP32" s="81"/>
      <c r="CQ32" s="82"/>
      <c r="CR32" s="71"/>
      <c r="CS32" s="71"/>
      <c r="CU32" s="26" t="str">
        <f>Kalender!B251</f>
        <v>Black Boys 1</v>
      </c>
      <c r="CV32" s="70"/>
      <c r="CW32" s="70"/>
      <c r="CX32" s="25" t="str">
        <f>Kalender!D251</f>
        <v>De Plekkers 1</v>
      </c>
      <c r="CY32" s="80"/>
      <c r="CZ32" s="81"/>
      <c r="DA32" s="81"/>
      <c r="DB32" s="81"/>
      <c r="DC32" s="81"/>
      <c r="DD32" s="81"/>
      <c r="DE32" s="82"/>
      <c r="DF32" s="71"/>
      <c r="DG32" s="71"/>
      <c r="DI32" s="26" t="str">
        <f>Kalender!B286</f>
        <v>Black Boys 2</v>
      </c>
      <c r="DJ32" s="70"/>
      <c r="DK32" s="70"/>
      <c r="DL32" s="25" t="str">
        <f>Kalender!D286</f>
        <v>Elk Zijn Recht</v>
      </c>
      <c r="DM32" s="80"/>
      <c r="DN32" s="81"/>
      <c r="DO32" s="81"/>
      <c r="DP32" s="81"/>
      <c r="DQ32" s="81"/>
      <c r="DR32" s="81"/>
      <c r="DS32" s="82"/>
      <c r="DT32" s="71"/>
      <c r="DU32" s="71"/>
      <c r="DW32" s="26" t="str">
        <f>Kalender!B321</f>
        <v>De Plekkers 1</v>
      </c>
      <c r="DX32" s="70"/>
      <c r="DY32" s="70"/>
      <c r="DZ32" s="25" t="str">
        <f>Kalender!D321</f>
        <v>De Splinters</v>
      </c>
      <c r="EA32" s="80"/>
      <c r="EB32" s="81"/>
      <c r="EC32" s="81"/>
      <c r="ED32" s="81"/>
      <c r="EE32" s="81"/>
      <c r="EF32" s="81"/>
      <c r="EG32" s="82"/>
      <c r="EH32" s="71"/>
      <c r="EI32" s="71"/>
      <c r="EK32" s="27" t="str">
        <f>Kalender!B356</f>
        <v>Black Boys 2</v>
      </c>
      <c r="EL32" s="70"/>
      <c r="EM32" s="70"/>
      <c r="EN32" s="25" t="str">
        <f>Kalender!D356</f>
        <v>Plaza 1</v>
      </c>
      <c r="EO32" s="80"/>
      <c r="EP32" s="81"/>
      <c r="EQ32" s="81"/>
      <c r="ER32" s="81"/>
      <c r="ES32" s="81"/>
      <c r="ET32" s="81"/>
      <c r="EU32" s="82"/>
      <c r="EV32" s="71"/>
      <c r="EW32" s="71"/>
      <c r="EY32" s="26" t="str">
        <f>Kalender!B391</f>
        <v>Black Boys 1</v>
      </c>
      <c r="EZ32" s="70"/>
      <c r="FA32" s="70"/>
      <c r="FB32" s="25" t="str">
        <f>Kalender!D391</f>
        <v>Kalfort 1</v>
      </c>
      <c r="FC32" s="80"/>
      <c r="FD32" s="81"/>
      <c r="FE32" s="81"/>
      <c r="FF32" s="81"/>
      <c r="FG32" s="81"/>
      <c r="FH32" s="81"/>
      <c r="FI32" s="82"/>
      <c r="FJ32" s="71"/>
      <c r="FK32" s="71"/>
      <c r="FM32" s="26" t="str">
        <f>Kalender!B426</f>
        <v>Kalfort 1</v>
      </c>
      <c r="FN32" s="70"/>
      <c r="FO32" s="70"/>
      <c r="FP32" s="25" t="str">
        <f>Kalender!D426</f>
        <v>Plaza 1</v>
      </c>
      <c r="FQ32" s="136" t="s">
        <v>166</v>
      </c>
      <c r="FR32" s="137"/>
      <c r="FS32" s="137"/>
      <c r="FT32" s="137"/>
      <c r="FU32" s="137"/>
      <c r="FV32" s="137"/>
      <c r="FW32" s="138"/>
      <c r="FX32" s="71"/>
      <c r="FY32" s="71"/>
      <c r="GA32" s="26" t="str">
        <f>Kalender!B461</f>
        <v>Kalfort 2</v>
      </c>
      <c r="GB32" s="70"/>
      <c r="GC32" s="70"/>
      <c r="GD32" s="25" t="str">
        <f>Kalender!D461</f>
        <v>Plaza 1</v>
      </c>
      <c r="GE32" s="80"/>
      <c r="GF32" s="81"/>
      <c r="GG32" s="81"/>
      <c r="GH32" s="81"/>
      <c r="GI32" s="81"/>
      <c r="GJ32" s="81"/>
      <c r="GK32" s="82"/>
      <c r="GL32" s="71"/>
      <c r="GM32" s="71"/>
      <c r="GO32" s="26" t="str">
        <f>Kalender!B496</f>
        <v>Plaza 1</v>
      </c>
      <c r="GP32" s="70"/>
      <c r="GQ32" s="70"/>
      <c r="GR32" s="27" t="str">
        <f>Kalender!D496</f>
        <v>Black Boys 1</v>
      </c>
      <c r="GS32" s="80"/>
      <c r="GT32" s="81"/>
      <c r="GU32" s="81"/>
      <c r="GV32" s="81"/>
      <c r="GW32" s="81"/>
      <c r="GX32" s="81"/>
      <c r="GY32" s="82"/>
      <c r="GZ32" s="71"/>
      <c r="HA32" s="71"/>
      <c r="HC32" s="27" t="str">
        <f>Kalender!B531</f>
        <v>Den Tighel 1</v>
      </c>
      <c r="HD32" s="70"/>
      <c r="HE32" s="70"/>
      <c r="HF32" s="27" t="str">
        <f>Kalender!D531</f>
        <v>Elite</v>
      </c>
      <c r="HG32" s="80"/>
      <c r="HH32" s="81"/>
      <c r="HI32" s="81"/>
      <c r="HJ32" s="81"/>
      <c r="HK32" s="81"/>
      <c r="HL32" s="81"/>
      <c r="HM32" s="82"/>
      <c r="HN32" s="71"/>
      <c r="HO32" s="71"/>
      <c r="HQ32" s="27" t="str">
        <f>Kalender!B566</f>
        <v>Plaza 1</v>
      </c>
      <c r="HR32" s="70"/>
      <c r="HS32" s="70"/>
      <c r="HT32" s="27" t="str">
        <f>Kalender!D566</f>
        <v>Den Tighel 1</v>
      </c>
      <c r="HU32" s="139">
        <v>41691</v>
      </c>
      <c r="HV32" s="137"/>
      <c r="HW32" s="137"/>
      <c r="HX32" s="137"/>
      <c r="HY32" s="137"/>
      <c r="HZ32" s="137"/>
      <c r="IA32" s="138"/>
      <c r="IB32" s="71"/>
      <c r="IC32" s="71"/>
      <c r="IE32" s="27" t="str">
        <f>Kalender!B601</f>
        <v>De Plekkers 1</v>
      </c>
      <c r="IF32" s="70"/>
      <c r="IG32" s="70"/>
      <c r="IH32" s="27" t="str">
        <f>Kalender!D601</f>
        <v>Kalfort 1</v>
      </c>
      <c r="II32" s="80"/>
      <c r="IJ32" s="81"/>
      <c r="IK32" s="81"/>
      <c r="IL32" s="81"/>
      <c r="IM32" s="81"/>
      <c r="IN32" s="81"/>
      <c r="IO32" s="82"/>
      <c r="IP32" s="71"/>
      <c r="IQ32" s="71"/>
      <c r="IS32" s="27" t="str">
        <f>Kalender!B636</f>
        <v>Den Tighel 1</v>
      </c>
      <c r="IT32" s="70"/>
      <c r="IU32" s="70"/>
      <c r="IV32" s="27" t="str">
        <f>Kalender!D636</f>
        <v>Elk Zijn Recht</v>
      </c>
      <c r="IW32" s="80"/>
      <c r="IX32" s="81"/>
      <c r="IY32" s="81"/>
      <c r="IZ32" s="81"/>
      <c r="JA32" s="81"/>
      <c r="JB32" s="81"/>
      <c r="JC32" s="82"/>
      <c r="JD32" s="71"/>
      <c r="JE32" s="71"/>
      <c r="JG32" s="27" t="str">
        <f>Kalender!B671</f>
        <v>Plaza 1</v>
      </c>
      <c r="JH32" s="70"/>
      <c r="JI32" s="70"/>
      <c r="JJ32" s="27" t="str">
        <f>Kalender!D671</f>
        <v>De Sloebers 1</v>
      </c>
      <c r="JK32" s="80"/>
      <c r="JL32" s="81"/>
      <c r="JM32" s="81"/>
      <c r="JN32" s="81"/>
      <c r="JO32" s="81"/>
      <c r="JP32" s="81"/>
      <c r="JQ32" s="82"/>
      <c r="JR32" s="71"/>
      <c r="JS32" s="71"/>
      <c r="JU32" s="27" t="str">
        <f>Kalender!B706</f>
        <v>De Plekkers 1</v>
      </c>
      <c r="JV32" s="70"/>
      <c r="JW32" s="70"/>
      <c r="JX32" s="27" t="str">
        <f>Kalender!D706</f>
        <v>Black Boys 1</v>
      </c>
      <c r="JY32" s="80"/>
      <c r="JZ32" s="81"/>
      <c r="KA32" s="81"/>
      <c r="KB32" s="81"/>
      <c r="KC32" s="81"/>
      <c r="KD32" s="81"/>
      <c r="KE32" s="82"/>
      <c r="KF32" s="71"/>
      <c r="KG32" s="71"/>
      <c r="KI32" s="27" t="str">
        <f>Kalender!B741</f>
        <v>Elk Zijn Recht</v>
      </c>
      <c r="KJ32" s="70"/>
      <c r="KK32" s="70"/>
      <c r="KL32" s="27" t="str">
        <f>Kalender!D741</f>
        <v>Black Boys 2</v>
      </c>
      <c r="KM32" s="80"/>
      <c r="KN32" s="81"/>
      <c r="KO32" s="81"/>
      <c r="KP32" s="81"/>
      <c r="KQ32" s="81"/>
      <c r="KR32" s="81"/>
      <c r="KS32" s="82"/>
      <c r="KT32" s="71"/>
      <c r="KU32" s="71"/>
      <c r="KW32" s="27" t="str">
        <f>Kalender!B776</f>
        <v>De Splinters 1</v>
      </c>
      <c r="KX32" s="70"/>
      <c r="KY32" s="70"/>
      <c r="KZ32" s="27" t="str">
        <f>Kalender!D776</f>
        <v>De Plekkers 1</v>
      </c>
      <c r="LA32" s="80"/>
      <c r="LB32" s="81"/>
      <c r="LC32" s="81"/>
      <c r="LD32" s="81"/>
      <c r="LE32" s="81"/>
      <c r="LF32" s="81"/>
      <c r="LG32" s="82"/>
      <c r="LH32" s="71"/>
      <c r="LI32" s="71"/>
      <c r="LK32" s="27" t="str">
        <f>Kalender!B811</f>
        <v>Plaza 1</v>
      </c>
      <c r="LL32" s="70"/>
      <c r="LM32" s="70"/>
      <c r="LN32" s="27" t="str">
        <f>Kalender!D811</f>
        <v>Black Boys 2</v>
      </c>
      <c r="LO32" s="80"/>
      <c r="LP32" s="81"/>
      <c r="LQ32" s="81"/>
      <c r="LR32" s="81"/>
      <c r="LS32" s="81"/>
      <c r="LT32" s="81"/>
      <c r="LU32" s="82"/>
      <c r="LV32" s="71"/>
      <c r="LW32" s="71"/>
      <c r="LY32" s="27" t="str">
        <f>Kalender!B846</f>
        <v>Kalfort 1</v>
      </c>
      <c r="LZ32" s="70"/>
      <c r="MA32" s="70"/>
      <c r="MB32" s="27" t="str">
        <f>Kalender!D846</f>
        <v>Black Boys 1</v>
      </c>
      <c r="MC32" s="80"/>
      <c r="MD32" s="81"/>
      <c r="ME32" s="81"/>
      <c r="MF32" s="81"/>
      <c r="MG32" s="81"/>
      <c r="MH32" s="81"/>
      <c r="MI32" s="82"/>
      <c r="MJ32" s="71"/>
      <c r="MK32" s="71"/>
      <c r="MM32" s="27" t="str">
        <f>Kalender!B881</f>
        <v>Plaza 1</v>
      </c>
      <c r="MN32" s="70"/>
      <c r="MO32" s="70"/>
      <c r="MP32" s="27" t="str">
        <f>Kalender!D881</f>
        <v>Kalfort 1</v>
      </c>
      <c r="MQ32" s="80"/>
      <c r="MR32" s="81"/>
      <c r="MS32" s="81"/>
      <c r="MT32" s="81"/>
      <c r="MU32" s="81"/>
      <c r="MV32" s="81"/>
      <c r="MW32" s="82"/>
    </row>
    <row r="33" spans="1:363" x14ac:dyDescent="0.25">
      <c r="A33" s="63" t="s">
        <v>0</v>
      </c>
      <c r="B33" s="64" t="s">
        <v>1</v>
      </c>
      <c r="C33" s="64" t="s">
        <v>29</v>
      </c>
      <c r="D33" s="64" t="s">
        <v>2</v>
      </c>
      <c r="E33" s="64" t="s">
        <v>1</v>
      </c>
      <c r="F33" s="64" t="s">
        <v>29</v>
      </c>
      <c r="G33" s="64" t="s">
        <v>3</v>
      </c>
      <c r="H33" s="64" t="s">
        <v>4</v>
      </c>
      <c r="I33" s="64"/>
      <c r="J33" s="131" t="s">
        <v>5</v>
      </c>
      <c r="K33" s="132"/>
      <c r="L33" s="44"/>
      <c r="M33" s="44"/>
      <c r="N33" s="56"/>
      <c r="O33" s="63" t="s">
        <v>0</v>
      </c>
      <c r="P33" s="64" t="s">
        <v>1</v>
      </c>
      <c r="Q33" s="64" t="s">
        <v>29</v>
      </c>
      <c r="R33" s="64" t="s">
        <v>2</v>
      </c>
      <c r="S33" s="64" t="s">
        <v>1</v>
      </c>
      <c r="T33" s="64" t="s">
        <v>29</v>
      </c>
      <c r="U33" s="64" t="s">
        <v>3</v>
      </c>
      <c r="V33" s="64" t="s">
        <v>4</v>
      </c>
      <c r="W33" s="64"/>
      <c r="X33" s="131" t="s">
        <v>5</v>
      </c>
      <c r="Y33" s="132"/>
      <c r="Z33" s="44"/>
      <c r="AA33" s="44"/>
      <c r="AB33" s="56"/>
      <c r="AC33" s="63" t="s">
        <v>0</v>
      </c>
      <c r="AD33" s="64" t="s">
        <v>1</v>
      </c>
      <c r="AE33" s="64" t="s">
        <v>29</v>
      </c>
      <c r="AF33" s="64" t="s">
        <v>2</v>
      </c>
      <c r="AG33" s="64" t="s">
        <v>1</v>
      </c>
      <c r="AH33" s="64" t="s">
        <v>29</v>
      </c>
      <c r="AI33" s="64" t="s">
        <v>3</v>
      </c>
      <c r="AJ33" s="64" t="s">
        <v>4</v>
      </c>
      <c r="AK33" s="64"/>
      <c r="AL33" s="131" t="s">
        <v>5</v>
      </c>
      <c r="AM33" s="132"/>
      <c r="AN33" s="44"/>
      <c r="AO33" s="44"/>
      <c r="AP33" s="56"/>
      <c r="AQ33" s="63" t="s">
        <v>0</v>
      </c>
      <c r="AR33" s="64" t="s">
        <v>1</v>
      </c>
      <c r="AS33" s="64" t="s">
        <v>29</v>
      </c>
      <c r="AT33" s="64" t="s">
        <v>2</v>
      </c>
      <c r="AU33" s="64" t="s">
        <v>1</v>
      </c>
      <c r="AV33" s="64" t="s">
        <v>29</v>
      </c>
      <c r="AW33" s="64" t="s">
        <v>3</v>
      </c>
      <c r="AX33" s="64" t="s">
        <v>4</v>
      </c>
      <c r="AY33" s="64"/>
      <c r="AZ33" s="131" t="s">
        <v>5</v>
      </c>
      <c r="BA33" s="132"/>
      <c r="BB33" s="44"/>
      <c r="BC33" s="44"/>
      <c r="BD33" s="56"/>
      <c r="BE33" s="63" t="s">
        <v>0</v>
      </c>
      <c r="BF33" s="64" t="s">
        <v>1</v>
      </c>
      <c r="BG33" s="64" t="s">
        <v>29</v>
      </c>
      <c r="BH33" s="64" t="s">
        <v>2</v>
      </c>
      <c r="BI33" s="64" t="s">
        <v>1</v>
      </c>
      <c r="BJ33" s="64" t="s">
        <v>29</v>
      </c>
      <c r="BK33" s="64" t="s">
        <v>3</v>
      </c>
      <c r="BL33" s="64" t="s">
        <v>4</v>
      </c>
      <c r="BM33" s="64"/>
      <c r="BN33" s="131" t="s">
        <v>5</v>
      </c>
      <c r="BO33" s="132"/>
      <c r="BP33" s="44"/>
      <c r="BQ33" s="44"/>
      <c r="BR33" s="56"/>
      <c r="BS33" s="63" t="s">
        <v>0</v>
      </c>
      <c r="BT33" s="64" t="s">
        <v>1</v>
      </c>
      <c r="BU33" s="64" t="s">
        <v>29</v>
      </c>
      <c r="BV33" s="64" t="s">
        <v>2</v>
      </c>
      <c r="BW33" s="64" t="s">
        <v>1</v>
      </c>
      <c r="BX33" s="64" t="s">
        <v>29</v>
      </c>
      <c r="BY33" s="64" t="s">
        <v>3</v>
      </c>
      <c r="BZ33" s="64" t="s">
        <v>4</v>
      </c>
      <c r="CA33" s="64"/>
      <c r="CB33" s="131" t="s">
        <v>5</v>
      </c>
      <c r="CC33" s="132"/>
      <c r="CD33" s="44"/>
      <c r="CE33" s="44"/>
      <c r="CF33" s="56"/>
      <c r="CG33" s="63" t="s">
        <v>0</v>
      </c>
      <c r="CH33" s="64" t="s">
        <v>1</v>
      </c>
      <c r="CI33" s="64" t="s">
        <v>29</v>
      </c>
      <c r="CJ33" s="64" t="s">
        <v>2</v>
      </c>
      <c r="CK33" s="64" t="s">
        <v>1</v>
      </c>
      <c r="CL33" s="64" t="s">
        <v>29</v>
      </c>
      <c r="CM33" s="64" t="s">
        <v>3</v>
      </c>
      <c r="CN33" s="64" t="s">
        <v>4</v>
      </c>
      <c r="CO33" s="64"/>
      <c r="CP33" s="131" t="s">
        <v>5</v>
      </c>
      <c r="CQ33" s="132"/>
      <c r="CR33" s="44"/>
      <c r="CS33" s="44"/>
      <c r="CT33" s="56"/>
      <c r="CU33" s="63" t="s">
        <v>0</v>
      </c>
      <c r="CV33" s="64" t="s">
        <v>1</v>
      </c>
      <c r="CW33" s="64" t="s">
        <v>29</v>
      </c>
      <c r="CX33" s="64" t="s">
        <v>2</v>
      </c>
      <c r="CY33" s="64" t="s">
        <v>1</v>
      </c>
      <c r="CZ33" s="64" t="s">
        <v>29</v>
      </c>
      <c r="DA33" s="64" t="s">
        <v>3</v>
      </c>
      <c r="DB33" s="64" t="s">
        <v>4</v>
      </c>
      <c r="DC33" s="64"/>
      <c r="DD33" s="131" t="s">
        <v>5</v>
      </c>
      <c r="DE33" s="132"/>
      <c r="DF33" s="44"/>
      <c r="DG33" s="44"/>
      <c r="DH33" s="56"/>
      <c r="DI33" s="63" t="s">
        <v>0</v>
      </c>
      <c r="DJ33" s="64" t="s">
        <v>1</v>
      </c>
      <c r="DK33" s="64" t="s">
        <v>29</v>
      </c>
      <c r="DL33" s="64" t="s">
        <v>2</v>
      </c>
      <c r="DM33" s="64" t="s">
        <v>1</v>
      </c>
      <c r="DN33" s="64" t="s">
        <v>29</v>
      </c>
      <c r="DO33" s="64" t="s">
        <v>3</v>
      </c>
      <c r="DP33" s="64" t="s">
        <v>4</v>
      </c>
      <c r="DQ33" s="64"/>
      <c r="DR33" s="131" t="s">
        <v>5</v>
      </c>
      <c r="DS33" s="132"/>
      <c r="DT33" s="44"/>
      <c r="DU33" s="44"/>
      <c r="DV33" s="56"/>
      <c r="DW33" s="63" t="s">
        <v>0</v>
      </c>
      <c r="DX33" s="64" t="s">
        <v>1</v>
      </c>
      <c r="DY33" s="64" t="s">
        <v>29</v>
      </c>
      <c r="DZ33" s="64" t="s">
        <v>2</v>
      </c>
      <c r="EA33" s="64" t="s">
        <v>1</v>
      </c>
      <c r="EB33" s="64" t="s">
        <v>29</v>
      </c>
      <c r="EC33" s="64" t="s">
        <v>3</v>
      </c>
      <c r="ED33" s="64" t="s">
        <v>4</v>
      </c>
      <c r="EE33" s="64"/>
      <c r="EF33" s="131" t="s">
        <v>5</v>
      </c>
      <c r="EG33" s="132"/>
      <c r="EH33" s="44"/>
      <c r="EI33" s="44"/>
      <c r="EJ33" s="56"/>
      <c r="EK33" s="63" t="s">
        <v>0</v>
      </c>
      <c r="EL33" s="64" t="s">
        <v>1</v>
      </c>
      <c r="EM33" s="64" t="s">
        <v>29</v>
      </c>
      <c r="EN33" s="64" t="s">
        <v>2</v>
      </c>
      <c r="EO33" s="64" t="s">
        <v>1</v>
      </c>
      <c r="EP33" s="64" t="s">
        <v>29</v>
      </c>
      <c r="EQ33" s="64" t="s">
        <v>3</v>
      </c>
      <c r="ER33" s="64" t="s">
        <v>4</v>
      </c>
      <c r="ES33" s="64"/>
      <c r="ET33" s="131" t="s">
        <v>5</v>
      </c>
      <c r="EU33" s="132"/>
      <c r="EV33" s="44"/>
      <c r="EW33" s="44"/>
      <c r="EX33" s="56"/>
      <c r="EY33" s="63" t="s">
        <v>0</v>
      </c>
      <c r="EZ33" s="64" t="s">
        <v>1</v>
      </c>
      <c r="FA33" s="64" t="s">
        <v>29</v>
      </c>
      <c r="FB33" s="64" t="s">
        <v>2</v>
      </c>
      <c r="FC33" s="64" t="s">
        <v>1</v>
      </c>
      <c r="FD33" s="64" t="s">
        <v>29</v>
      </c>
      <c r="FE33" s="64" t="s">
        <v>3</v>
      </c>
      <c r="FF33" s="64" t="s">
        <v>4</v>
      </c>
      <c r="FG33" s="64"/>
      <c r="FH33" s="131" t="s">
        <v>5</v>
      </c>
      <c r="FI33" s="132"/>
      <c r="FJ33" s="44"/>
      <c r="FK33" s="44"/>
      <c r="FL33" s="56"/>
      <c r="FM33" s="63" t="s">
        <v>0</v>
      </c>
      <c r="FN33" s="64" t="s">
        <v>1</v>
      </c>
      <c r="FO33" s="64" t="s">
        <v>29</v>
      </c>
      <c r="FP33" s="64" t="s">
        <v>2</v>
      </c>
      <c r="FQ33" s="64" t="s">
        <v>1</v>
      </c>
      <c r="FR33" s="64" t="s">
        <v>29</v>
      </c>
      <c r="FS33" s="64" t="s">
        <v>3</v>
      </c>
      <c r="FT33" s="64" t="s">
        <v>4</v>
      </c>
      <c r="FU33" s="64"/>
      <c r="FV33" s="131" t="s">
        <v>5</v>
      </c>
      <c r="FW33" s="132"/>
      <c r="FX33" s="44"/>
      <c r="FY33" s="44"/>
      <c r="FZ33" s="56"/>
      <c r="GA33" s="63" t="s">
        <v>0</v>
      </c>
      <c r="GB33" s="64" t="s">
        <v>1</v>
      </c>
      <c r="GC33" s="64" t="s">
        <v>29</v>
      </c>
      <c r="GD33" s="64" t="s">
        <v>2</v>
      </c>
      <c r="GE33" s="64" t="s">
        <v>1</v>
      </c>
      <c r="GF33" s="64" t="s">
        <v>29</v>
      </c>
      <c r="GG33" s="64" t="s">
        <v>3</v>
      </c>
      <c r="GH33" s="64" t="s">
        <v>4</v>
      </c>
      <c r="GI33" s="64"/>
      <c r="GJ33" s="131" t="s">
        <v>5</v>
      </c>
      <c r="GK33" s="132"/>
      <c r="GL33" s="44"/>
      <c r="GM33" s="44"/>
      <c r="GN33" s="56"/>
      <c r="GO33" s="63" t="s">
        <v>0</v>
      </c>
      <c r="GP33" s="64" t="s">
        <v>1</v>
      </c>
      <c r="GQ33" s="64" t="s">
        <v>29</v>
      </c>
      <c r="GR33" s="64" t="s">
        <v>2</v>
      </c>
      <c r="GS33" s="64" t="s">
        <v>1</v>
      </c>
      <c r="GT33" s="64" t="s">
        <v>29</v>
      </c>
      <c r="GU33" s="64" t="s">
        <v>3</v>
      </c>
      <c r="GV33" s="64" t="s">
        <v>4</v>
      </c>
      <c r="GW33" s="64"/>
      <c r="GX33" s="131" t="s">
        <v>5</v>
      </c>
      <c r="GY33" s="132"/>
      <c r="GZ33" s="44"/>
      <c r="HA33" s="44"/>
      <c r="HB33" s="56"/>
      <c r="HC33" s="63" t="s">
        <v>0</v>
      </c>
      <c r="HD33" s="64" t="s">
        <v>1</v>
      </c>
      <c r="HE33" s="64" t="s">
        <v>29</v>
      </c>
      <c r="HF33" s="64" t="s">
        <v>2</v>
      </c>
      <c r="HG33" s="64" t="s">
        <v>1</v>
      </c>
      <c r="HH33" s="64" t="s">
        <v>29</v>
      </c>
      <c r="HI33" s="64" t="s">
        <v>3</v>
      </c>
      <c r="HJ33" s="64" t="s">
        <v>4</v>
      </c>
      <c r="HK33" s="64"/>
      <c r="HL33" s="131" t="s">
        <v>5</v>
      </c>
      <c r="HM33" s="132"/>
      <c r="HN33" s="44"/>
      <c r="HO33" s="44"/>
      <c r="HP33" s="56"/>
      <c r="HQ33" s="63" t="s">
        <v>0</v>
      </c>
      <c r="HR33" s="64" t="s">
        <v>1</v>
      </c>
      <c r="HS33" s="64" t="s">
        <v>29</v>
      </c>
      <c r="HT33" s="64" t="s">
        <v>2</v>
      </c>
      <c r="HU33" s="64" t="s">
        <v>1</v>
      </c>
      <c r="HV33" s="64" t="s">
        <v>29</v>
      </c>
      <c r="HW33" s="64" t="s">
        <v>3</v>
      </c>
      <c r="HX33" s="64" t="s">
        <v>4</v>
      </c>
      <c r="HY33" s="64"/>
      <c r="HZ33" s="131" t="s">
        <v>5</v>
      </c>
      <c r="IA33" s="132"/>
      <c r="IB33" s="44"/>
      <c r="IC33" s="44"/>
      <c r="ID33" s="56"/>
      <c r="IE33" s="63" t="s">
        <v>0</v>
      </c>
      <c r="IF33" s="64" t="s">
        <v>1</v>
      </c>
      <c r="IG33" s="64" t="s">
        <v>29</v>
      </c>
      <c r="IH33" s="64" t="s">
        <v>2</v>
      </c>
      <c r="II33" s="64" t="s">
        <v>1</v>
      </c>
      <c r="IJ33" s="64" t="s">
        <v>29</v>
      </c>
      <c r="IK33" s="64" t="s">
        <v>3</v>
      </c>
      <c r="IL33" s="64" t="s">
        <v>4</v>
      </c>
      <c r="IM33" s="64"/>
      <c r="IN33" s="131" t="s">
        <v>5</v>
      </c>
      <c r="IO33" s="132"/>
      <c r="IP33" s="44"/>
      <c r="IQ33" s="44"/>
      <c r="IR33" s="56"/>
      <c r="IS33" s="63" t="s">
        <v>0</v>
      </c>
      <c r="IT33" s="64" t="s">
        <v>1</v>
      </c>
      <c r="IU33" s="64" t="s">
        <v>29</v>
      </c>
      <c r="IV33" s="64" t="s">
        <v>2</v>
      </c>
      <c r="IW33" s="64" t="s">
        <v>1</v>
      </c>
      <c r="IX33" s="64" t="s">
        <v>29</v>
      </c>
      <c r="IY33" s="64" t="s">
        <v>3</v>
      </c>
      <c r="IZ33" s="64" t="s">
        <v>4</v>
      </c>
      <c r="JA33" s="64"/>
      <c r="JB33" s="131" t="s">
        <v>5</v>
      </c>
      <c r="JC33" s="132"/>
      <c r="JD33" s="44"/>
      <c r="JE33" s="44"/>
      <c r="JF33" s="56"/>
      <c r="JG33" s="63" t="s">
        <v>0</v>
      </c>
      <c r="JH33" s="64" t="s">
        <v>1</v>
      </c>
      <c r="JI33" s="64" t="s">
        <v>29</v>
      </c>
      <c r="JJ33" s="64" t="s">
        <v>2</v>
      </c>
      <c r="JK33" s="64" t="s">
        <v>1</v>
      </c>
      <c r="JL33" s="64" t="s">
        <v>29</v>
      </c>
      <c r="JM33" s="64" t="s">
        <v>3</v>
      </c>
      <c r="JN33" s="64" t="s">
        <v>4</v>
      </c>
      <c r="JO33" s="64"/>
      <c r="JP33" s="131" t="s">
        <v>5</v>
      </c>
      <c r="JQ33" s="132"/>
      <c r="JR33" s="44"/>
      <c r="JS33" s="44"/>
      <c r="JT33" s="56"/>
      <c r="JU33" s="63" t="s">
        <v>0</v>
      </c>
      <c r="JV33" s="64" t="s">
        <v>1</v>
      </c>
      <c r="JW33" s="64" t="s">
        <v>29</v>
      </c>
      <c r="JX33" s="64" t="s">
        <v>2</v>
      </c>
      <c r="JY33" s="64" t="s">
        <v>1</v>
      </c>
      <c r="JZ33" s="64" t="s">
        <v>29</v>
      </c>
      <c r="KA33" s="64" t="s">
        <v>3</v>
      </c>
      <c r="KB33" s="64" t="s">
        <v>4</v>
      </c>
      <c r="KC33" s="64"/>
      <c r="KD33" s="131" t="s">
        <v>5</v>
      </c>
      <c r="KE33" s="132"/>
      <c r="KF33" s="44"/>
      <c r="KG33" s="44"/>
      <c r="KH33" s="56"/>
      <c r="KI33" s="63" t="s">
        <v>0</v>
      </c>
      <c r="KJ33" s="64" t="s">
        <v>1</v>
      </c>
      <c r="KK33" s="64" t="s">
        <v>29</v>
      </c>
      <c r="KL33" s="64" t="s">
        <v>2</v>
      </c>
      <c r="KM33" s="64" t="s">
        <v>1</v>
      </c>
      <c r="KN33" s="64" t="s">
        <v>29</v>
      </c>
      <c r="KO33" s="64" t="s">
        <v>3</v>
      </c>
      <c r="KP33" s="64" t="s">
        <v>4</v>
      </c>
      <c r="KQ33" s="64"/>
      <c r="KR33" s="131" t="s">
        <v>5</v>
      </c>
      <c r="KS33" s="132"/>
      <c r="KT33" s="44"/>
      <c r="KU33" s="44"/>
      <c r="KW33" s="63" t="s">
        <v>0</v>
      </c>
      <c r="KX33" s="64" t="s">
        <v>1</v>
      </c>
      <c r="KY33" s="64" t="s">
        <v>29</v>
      </c>
      <c r="KZ33" s="64" t="s">
        <v>2</v>
      </c>
      <c r="LA33" s="64" t="s">
        <v>1</v>
      </c>
      <c r="LB33" s="64" t="s">
        <v>29</v>
      </c>
      <c r="LC33" s="64" t="s">
        <v>3</v>
      </c>
      <c r="LD33" s="64" t="s">
        <v>4</v>
      </c>
      <c r="LE33" s="64"/>
      <c r="LF33" s="131" t="s">
        <v>5</v>
      </c>
      <c r="LG33" s="132"/>
      <c r="LH33" s="44"/>
      <c r="LI33" s="44"/>
      <c r="LK33" s="63" t="s">
        <v>0</v>
      </c>
      <c r="LL33" s="64" t="s">
        <v>1</v>
      </c>
      <c r="LM33" s="64" t="s">
        <v>29</v>
      </c>
      <c r="LN33" s="64" t="s">
        <v>2</v>
      </c>
      <c r="LO33" s="64" t="s">
        <v>1</v>
      </c>
      <c r="LP33" s="64" t="s">
        <v>29</v>
      </c>
      <c r="LQ33" s="64" t="s">
        <v>3</v>
      </c>
      <c r="LR33" s="64" t="s">
        <v>4</v>
      </c>
      <c r="LS33" s="64"/>
      <c r="LT33" s="131" t="s">
        <v>5</v>
      </c>
      <c r="LU33" s="132"/>
      <c r="LV33" s="44"/>
      <c r="LW33" s="44"/>
      <c r="LY33" s="63" t="s">
        <v>0</v>
      </c>
      <c r="LZ33" s="64" t="s">
        <v>1</v>
      </c>
      <c r="MA33" s="64" t="s">
        <v>29</v>
      </c>
      <c r="MB33" s="64" t="s">
        <v>2</v>
      </c>
      <c r="MC33" s="64" t="s">
        <v>1</v>
      </c>
      <c r="MD33" s="64" t="s">
        <v>29</v>
      </c>
      <c r="ME33" s="64" t="s">
        <v>3</v>
      </c>
      <c r="MF33" s="64" t="s">
        <v>4</v>
      </c>
      <c r="MG33" s="64"/>
      <c r="MH33" s="131" t="s">
        <v>5</v>
      </c>
      <c r="MI33" s="132"/>
      <c r="MJ33" s="44"/>
      <c r="MK33" s="44"/>
      <c r="MM33" s="63" t="s">
        <v>0</v>
      </c>
      <c r="MN33" s="64" t="s">
        <v>1</v>
      </c>
      <c r="MO33" s="64" t="s">
        <v>29</v>
      </c>
      <c r="MP33" s="64" t="s">
        <v>2</v>
      </c>
      <c r="MQ33" s="64" t="s">
        <v>1</v>
      </c>
      <c r="MR33" s="64" t="s">
        <v>29</v>
      </c>
      <c r="MS33" s="64" t="s">
        <v>3</v>
      </c>
      <c r="MT33" s="64" t="s">
        <v>4</v>
      </c>
      <c r="MU33" s="64"/>
      <c r="MV33" s="131" t="s">
        <v>5</v>
      </c>
      <c r="MW33" s="132"/>
    </row>
    <row r="34" spans="1:363" ht="16.5" x14ac:dyDescent="0.3">
      <c r="A34" s="22" t="str">
        <f t="shared" ref="A34:A39" si="545">IF(B34,VLOOKUP(B34,Spelers,2,FALSE),"")</f>
        <v>STELLATO Nico</v>
      </c>
      <c r="B34" s="83">
        <v>1194</v>
      </c>
      <c r="C34" s="22" t="str">
        <f t="shared" ref="C34:C39" si="546">IF(B34,VLOOKUP(B34,Spelers,3,FALSE),"")</f>
        <v>A</v>
      </c>
      <c r="D34" s="22" t="str">
        <f t="shared" ref="D34:D39" si="547">IF(E34,VLOOKUP(E34,Spelers,2,FALSE),"")</f>
        <v>D'HONT Owen</v>
      </c>
      <c r="E34" s="83">
        <v>2621</v>
      </c>
      <c r="F34" s="22" t="str">
        <f t="shared" ref="F34:F39" si="548">IF(E34,VLOOKUP(E34,Spelers,3,FALSE),"")</f>
        <v>B</v>
      </c>
      <c r="G34" s="83">
        <v>1</v>
      </c>
      <c r="H34" s="83">
        <v>1</v>
      </c>
      <c r="I34" s="84"/>
      <c r="J34" s="22">
        <f t="shared" ref="J34:J39" si="549">IF(H34&lt;&gt;"",IF(G34=H34,IF(G34=1,2,0),1),"")</f>
        <v>2</v>
      </c>
      <c r="K34" s="22">
        <f t="shared" ref="K34:K39" si="550">IF(H34&lt;&gt;"",IF(G34=H34,IF(G34=1,0,2),1),"")</f>
        <v>0</v>
      </c>
      <c r="L34" s="43">
        <f t="shared" ref="L34:M39" si="551">IF(J34=2,3,IF(J34=1,1,0))</f>
        <v>3</v>
      </c>
      <c r="M34" s="43">
        <f t="shared" si="551"/>
        <v>0</v>
      </c>
      <c r="N34" s="66"/>
      <c r="O34" s="22" t="str">
        <f t="shared" ref="O34:O39" si="552">IF(P34,VLOOKUP(P34,Spelers,2,FALSE),"")</f>
        <v>VAN ASBROECK Franky</v>
      </c>
      <c r="P34" s="83">
        <v>7142</v>
      </c>
      <c r="Q34" s="22" t="str">
        <f t="shared" ref="Q34:Q39" si="553">IF(P34,VLOOKUP(P34,Spelers,3,FALSE),"")</f>
        <v>A</v>
      </c>
      <c r="R34" s="22" t="str">
        <f t="shared" ref="R34:R39" si="554">IF(S34,VLOOKUP(S34,Spelers,2,FALSE),"")</f>
        <v>PETRY Mike</v>
      </c>
      <c r="S34" s="83">
        <v>5046</v>
      </c>
      <c r="T34" s="22" t="str">
        <f t="shared" ref="T34:T39" si="555">IF(S34,VLOOKUP(S34,Spelers,3,FALSE),"")</f>
        <v>A</v>
      </c>
      <c r="U34" s="83">
        <v>1</v>
      </c>
      <c r="V34" s="83">
        <v>1</v>
      </c>
      <c r="W34" s="84"/>
      <c r="X34" s="22">
        <f t="shared" ref="X34:X39" si="556">IF(V34&lt;&gt;"",IF(U34=V34,IF(U34=1,2,0),1),"")</f>
        <v>2</v>
      </c>
      <c r="Y34" s="22">
        <f t="shared" ref="Y34:Y39" si="557">IF(V34&lt;&gt;"",IF(U34=V34,IF(U34=1,0,2),1),"")</f>
        <v>0</v>
      </c>
      <c r="Z34" s="43">
        <f t="shared" ref="Z34:AA39" si="558">IF(X34=2,3,IF(X34=1,1,0))</f>
        <v>3</v>
      </c>
      <c r="AA34" s="43">
        <f t="shared" si="558"/>
        <v>0</v>
      </c>
      <c r="AB34" s="56"/>
      <c r="AC34" s="22" t="str">
        <f t="shared" ref="AC34:AC39" si="559">IF(AD34,VLOOKUP(AD34,Spelers,2,FALSE),"")</f>
        <v>PEELEMAN Rony</v>
      </c>
      <c r="AD34" s="83">
        <v>3258</v>
      </c>
      <c r="AE34" s="22" t="str">
        <f t="shared" ref="AE34:AE39" si="560">IF(AD34,VLOOKUP(AD34,Spelers,3,FALSE),"")</f>
        <v>A</v>
      </c>
      <c r="AF34" s="22" t="str">
        <f t="shared" ref="AF34:AF39" si="561">IF(AG34,VLOOKUP(AG34,Spelers,2,FALSE),"")</f>
        <v>CONVENTS Tom</v>
      </c>
      <c r="AG34" s="83">
        <v>842</v>
      </c>
      <c r="AH34" s="22" t="str">
        <f t="shared" ref="AH34:AH39" si="562">IF(AG34,VLOOKUP(AG34,Spelers,3,FALSE),"")</f>
        <v>A</v>
      </c>
      <c r="AI34" s="83">
        <v>2</v>
      </c>
      <c r="AJ34" s="83">
        <v>2</v>
      </c>
      <c r="AK34" s="84"/>
      <c r="AL34" s="22">
        <f t="shared" ref="AL34:AL39" si="563">IF(AJ34&lt;&gt;"",IF(AI34=AJ34,IF(AI34=1,2,0),1),"")</f>
        <v>0</v>
      </c>
      <c r="AM34" s="22">
        <f t="shared" ref="AM34:AM39" si="564">IF(AJ34&lt;&gt;"",IF(AI34=AJ34,IF(AI34=1,0,2),1),"")</f>
        <v>2</v>
      </c>
      <c r="AN34" s="43">
        <f t="shared" ref="AN34:AO39" si="565">IF(AL34=2,3,IF(AL34=1,1,0))</f>
        <v>0</v>
      </c>
      <c r="AO34" s="43">
        <f t="shared" si="565"/>
        <v>3</v>
      </c>
      <c r="AP34" s="56"/>
      <c r="AQ34" s="22" t="str">
        <f t="shared" ref="AQ34:AQ39" si="566">IF(AR34,VLOOKUP(AR34,Spelers,2,FALSE),"")</f>
        <v>VAN DEN BRANDE Christiaan</v>
      </c>
      <c r="AR34" s="83">
        <v>3085</v>
      </c>
      <c r="AS34" s="22" t="str">
        <f t="shared" ref="AS34:AS39" si="567">IF(AR34,VLOOKUP(AR34,Spelers,3,FALSE),"")</f>
        <v>C</v>
      </c>
      <c r="AT34" s="22" t="str">
        <f t="shared" ref="AT34:AT39" si="568">IF(AU34,VLOOKUP(AU34,Spelers,2,FALSE),"")</f>
        <v>PETRY Mike</v>
      </c>
      <c r="AU34" s="83">
        <v>5046</v>
      </c>
      <c r="AV34" s="22" t="str">
        <f t="shared" ref="AV34:AV39" si="569">IF(AU34,VLOOKUP(AU34,Spelers,3,FALSE),"")</f>
        <v>A</v>
      </c>
      <c r="AW34" s="83">
        <v>2</v>
      </c>
      <c r="AX34" s="83">
        <v>1</v>
      </c>
      <c r="AY34" s="84"/>
      <c r="AZ34" s="22">
        <f t="shared" ref="AZ34:AZ39" si="570">IF(AX34&lt;&gt;"",IF(AW34=AX34,IF(AW34=1,2,0),1),"")</f>
        <v>1</v>
      </c>
      <c r="BA34" s="22">
        <f t="shared" ref="BA34:BA39" si="571">IF(AX34&lt;&gt;"",IF(AW34=AX34,IF(AW34=1,0,2),1),"")</f>
        <v>1</v>
      </c>
      <c r="BB34" s="43">
        <f t="shared" ref="BB34:BC39" si="572">IF(AZ34=2,3,IF(AZ34=1,1,0))</f>
        <v>1</v>
      </c>
      <c r="BC34" s="43">
        <f t="shared" si="572"/>
        <v>1</v>
      </c>
      <c r="BD34" s="66"/>
      <c r="BE34" s="22" t="str">
        <f t="shared" ref="BE34:BE39" si="573">IF(BF34,VLOOKUP(BF34,Spelers,2,FALSE),"")</f>
        <v>VAN DE VIJVER Mario</v>
      </c>
      <c r="BF34" s="83">
        <v>2739</v>
      </c>
      <c r="BG34" s="22" t="str">
        <f t="shared" ref="BG34:BG39" si="574">IF(BF34,VLOOKUP(BF34,Spelers,3,FALSE),"")</f>
        <v>C</v>
      </c>
      <c r="BH34" s="22" t="str">
        <f t="shared" ref="BH34:BH39" si="575">IF(BI34,VLOOKUP(BI34,Spelers,2,FALSE),"")</f>
        <v>VAN CAMPENHOUT Jean-Pierre</v>
      </c>
      <c r="BI34" s="83">
        <v>7886</v>
      </c>
      <c r="BJ34" s="22" t="str">
        <f t="shared" ref="BJ34:BJ39" si="576">IF(BI34,VLOOKUP(BI34,Spelers,3,FALSE),"")</f>
        <v>A</v>
      </c>
      <c r="BK34" s="83">
        <v>2</v>
      </c>
      <c r="BL34" s="83">
        <v>2</v>
      </c>
      <c r="BM34" s="84"/>
      <c r="BN34" s="22">
        <f t="shared" ref="BN34:BN39" si="577">IF(BL34&lt;&gt;"",IF(BK34=BL34,IF(BK34=1,2,0),1),"")</f>
        <v>0</v>
      </c>
      <c r="BO34" s="22">
        <f t="shared" ref="BO34:BO39" si="578">IF(BL34&lt;&gt;"",IF(BK34=BL34,IF(BK34=1,0,2),1),"")</f>
        <v>2</v>
      </c>
      <c r="BP34" s="43">
        <f t="shared" ref="BP34:BQ39" si="579">IF(BN34=2,3,IF(BN34=1,1,0))</f>
        <v>0</v>
      </c>
      <c r="BQ34" s="43">
        <f t="shared" si="579"/>
        <v>3</v>
      </c>
      <c r="BR34" s="56"/>
      <c r="BS34" s="22" t="str">
        <f t="shared" ref="BS34:BS39" si="580">IF(BT34,VLOOKUP(BT34,Spelers,2,FALSE),"")</f>
        <v>ELEGHEER Rudi</v>
      </c>
      <c r="BT34" s="83">
        <v>3498</v>
      </c>
      <c r="BU34" s="22" t="str">
        <f t="shared" ref="BU34:BU39" si="581">IF(BT34,VLOOKUP(BT34,Spelers,3,FALSE),"")</f>
        <v>B</v>
      </c>
      <c r="BV34" s="22" t="str">
        <f t="shared" ref="BV34:BV39" si="582">IF(BW34,VLOOKUP(BW34,Spelers,2,FALSE),"")</f>
        <v>CONVENTS Tom</v>
      </c>
      <c r="BW34" s="83">
        <v>842</v>
      </c>
      <c r="BX34" s="22" t="str">
        <f t="shared" ref="BX34:BX39" si="583">IF(BW34,VLOOKUP(BW34,Spelers,3,FALSE),"")</f>
        <v>A</v>
      </c>
      <c r="BY34" s="83">
        <v>2</v>
      </c>
      <c r="BZ34" s="83">
        <v>2</v>
      </c>
      <c r="CA34" s="84"/>
      <c r="CB34" s="22">
        <f t="shared" ref="CB34:CB39" si="584">IF(BZ34&lt;&gt;"",IF(BY34=BZ34,IF(BY34=1,2,0),1),"")</f>
        <v>0</v>
      </c>
      <c r="CC34" s="22">
        <f t="shared" ref="CC34:CC39" si="585">IF(BZ34&lt;&gt;"",IF(BY34=BZ34,IF(BY34=1,0,2),1),"")</f>
        <v>2</v>
      </c>
      <c r="CD34" s="43">
        <f t="shared" ref="CD34:CE39" si="586">IF(CB34=2,3,IF(CB34=1,1,0))</f>
        <v>0</v>
      </c>
      <c r="CE34" s="43">
        <f t="shared" si="586"/>
        <v>3</v>
      </c>
      <c r="CF34" s="56"/>
      <c r="CG34" s="22" t="str">
        <f t="shared" ref="CG34:CG39" si="587">IF(CH34,VLOOKUP(CH34,Spelers,2,FALSE),"")</f>
        <v>VAN DEN BOSSCHE Marc</v>
      </c>
      <c r="CH34" s="83">
        <v>2325</v>
      </c>
      <c r="CI34" s="22" t="str">
        <f t="shared" ref="CI34:CI39" si="588">IF(CH34,VLOOKUP(CH34,Spelers,3,FALSE),"")</f>
        <v>A</v>
      </c>
      <c r="CJ34" s="22" t="str">
        <f t="shared" ref="CJ34:CJ39" si="589">IF(CK34,VLOOKUP(CK34,Spelers,2,FALSE),"")</f>
        <v>GOOSSENS Geert</v>
      </c>
      <c r="CK34" s="83">
        <v>5074</v>
      </c>
      <c r="CL34" s="22" t="str">
        <f t="shared" ref="CL34:CL39" si="590">IF(CK34,VLOOKUP(CK34,Spelers,3,FALSE),"")</f>
        <v>C</v>
      </c>
      <c r="CM34" s="83">
        <v>1</v>
      </c>
      <c r="CN34" s="83">
        <v>1</v>
      </c>
      <c r="CO34" s="84"/>
      <c r="CP34" s="22">
        <f t="shared" ref="CP34:CP39" si="591">IF(CN34&lt;&gt;"",IF(CM34=CN34,IF(CM34=1,2,0),1),"")</f>
        <v>2</v>
      </c>
      <c r="CQ34" s="22">
        <f t="shared" ref="CQ34:CQ39" si="592">IF(CN34&lt;&gt;"",IF(CM34=CN34,IF(CM34=1,0,2),1),"")</f>
        <v>0</v>
      </c>
      <c r="CR34" s="43">
        <f t="shared" ref="CR34:CS39" si="593">IF(CP34=2,3,IF(CP34=1,1,0))</f>
        <v>3</v>
      </c>
      <c r="CS34" s="43">
        <f t="shared" si="593"/>
        <v>0</v>
      </c>
      <c r="CT34" s="66"/>
      <c r="CU34" s="22" t="str">
        <f t="shared" ref="CU34:CU39" si="594">IF(CV34,VLOOKUP(CV34,Spelers,2,FALSE),"")</f>
        <v>VAN ASBROECK Kenneth</v>
      </c>
      <c r="CV34" s="83">
        <v>5136</v>
      </c>
      <c r="CW34" s="22" t="str">
        <f t="shared" ref="CW34:CW39" si="595">IF(CV34,VLOOKUP(CV34,Spelers,3,FALSE),"")</f>
        <v>A</v>
      </c>
      <c r="CX34" s="22" t="str">
        <f t="shared" ref="CX34:CX39" si="596">IF(CY34,VLOOKUP(CY34,Spelers,2,FALSE),"")</f>
        <v>WIJNS Stefaan</v>
      </c>
      <c r="CY34" s="83">
        <v>3597</v>
      </c>
      <c r="CZ34" s="22" t="str">
        <f t="shared" ref="CZ34:CZ39" si="597">IF(CY34,VLOOKUP(CY34,Spelers,3,FALSE),"")</f>
        <v>C</v>
      </c>
      <c r="DA34" s="83">
        <v>1</v>
      </c>
      <c r="DB34" s="83">
        <v>1</v>
      </c>
      <c r="DC34" s="84"/>
      <c r="DD34" s="22">
        <f t="shared" ref="DD34:DD39" si="598">IF(DB34&lt;&gt;"",IF(DA34=DB34,IF(DA34=1,2,0),1),"")</f>
        <v>2</v>
      </c>
      <c r="DE34" s="22">
        <f t="shared" ref="DE34:DE39" si="599">IF(DB34&lt;&gt;"",IF(DA34=DB34,IF(DA34=1,0,2),1),"")</f>
        <v>0</v>
      </c>
      <c r="DF34" s="43">
        <f t="shared" ref="DF34:DG39" si="600">IF(DD34=2,3,IF(DD34=1,1,0))</f>
        <v>3</v>
      </c>
      <c r="DG34" s="43">
        <f t="shared" si="600"/>
        <v>0</v>
      </c>
      <c r="DH34" s="56"/>
      <c r="DI34" s="22" t="str">
        <f t="shared" ref="DI34:DI39" si="601">IF(DJ34,VLOOKUP(DJ34,Spelers,2,FALSE),"")</f>
        <v>VANDEVELDE Pascal</v>
      </c>
      <c r="DJ34" s="83">
        <v>3628</v>
      </c>
      <c r="DK34" s="22" t="str">
        <f t="shared" ref="DK34:DK39" si="602">IF(DJ34,VLOOKUP(DJ34,Spelers,3,FALSE),"")</f>
        <v>A</v>
      </c>
      <c r="DL34" s="22" t="str">
        <f t="shared" ref="DL34:DL39" si="603">IF(DM34,VLOOKUP(DM34,Spelers,2,FALSE),"")</f>
        <v>VAN GEYTE Gert</v>
      </c>
      <c r="DM34" s="83">
        <v>7591</v>
      </c>
      <c r="DN34" s="22" t="str">
        <f t="shared" ref="DN34:DN39" si="604">IF(DM34,VLOOKUP(DM34,Spelers,3,FALSE),"")</f>
        <v>B</v>
      </c>
      <c r="DO34" s="83">
        <v>2</v>
      </c>
      <c r="DP34" s="83">
        <v>1</v>
      </c>
      <c r="DQ34" s="84"/>
      <c r="DR34" s="22">
        <f t="shared" ref="DR34:DR39" si="605">IF(DP34&lt;&gt;"",IF(DO34=DP34,IF(DO34=1,2,0),1),"")</f>
        <v>1</v>
      </c>
      <c r="DS34" s="22">
        <f t="shared" ref="DS34:DS39" si="606">IF(DP34&lt;&gt;"",IF(DO34=DP34,IF(DO34=1,0,2),1),"")</f>
        <v>1</v>
      </c>
      <c r="DT34" s="43">
        <f t="shared" ref="DT34:DU39" si="607">IF(DR34=2,3,IF(DR34=1,1,0))</f>
        <v>1</v>
      </c>
      <c r="DU34" s="43">
        <f t="shared" si="607"/>
        <v>1</v>
      </c>
      <c r="DV34" s="56"/>
      <c r="DW34" s="22" t="str">
        <f t="shared" ref="DW34:DW39" si="608">IF(DX34,VLOOKUP(DX34,Spelers,2,FALSE),"")</f>
        <v>WIJNS Stefaan</v>
      </c>
      <c r="DX34" s="83">
        <v>3597</v>
      </c>
      <c r="DY34" s="22" t="str">
        <f t="shared" ref="DY34:DY39" si="609">IF(DX34,VLOOKUP(DX34,Spelers,3,FALSE),"")</f>
        <v>C</v>
      </c>
      <c r="DZ34" s="22" t="str">
        <f t="shared" ref="DZ34:DZ39" si="610">IF(EA34,VLOOKUP(EA34,Spelers,2,FALSE),"")</f>
        <v>VAN KEER Kurt</v>
      </c>
      <c r="EA34" s="83">
        <v>3690</v>
      </c>
      <c r="EB34" s="22" t="str">
        <f t="shared" ref="EB34:EB39" si="611">IF(EA34,VLOOKUP(EA34,Spelers,3,FALSE),"")</f>
        <v>B</v>
      </c>
      <c r="EC34" s="83">
        <v>1</v>
      </c>
      <c r="ED34" s="83">
        <v>2</v>
      </c>
      <c r="EE34" s="84"/>
      <c r="EF34" s="22">
        <f t="shared" ref="EF34:EF39" si="612">IF(ED34&lt;&gt;"",IF(EC34=ED34,IF(EC34=1,2,0),1),"")</f>
        <v>1</v>
      </c>
      <c r="EG34" s="22">
        <f t="shared" ref="EG34:EG39" si="613">IF(ED34&lt;&gt;"",IF(EC34=ED34,IF(EC34=1,0,2),1),"")</f>
        <v>1</v>
      </c>
      <c r="EH34" s="43">
        <f t="shared" ref="EH34:EI39" si="614">IF(EF34=2,3,IF(EF34=1,1,0))</f>
        <v>1</v>
      </c>
      <c r="EI34" s="43">
        <f t="shared" si="614"/>
        <v>1</v>
      </c>
      <c r="EJ34" s="66"/>
      <c r="EK34" s="22" t="str">
        <f t="shared" ref="EK34:EK39" si="615">IF(EL34,VLOOKUP(EL34,Spelers,2,FALSE),"")</f>
        <v>GYSELINCK Tommy</v>
      </c>
      <c r="EL34" s="83">
        <v>3050</v>
      </c>
      <c r="EM34" s="22" t="str">
        <f t="shared" ref="EM34:EM39" si="616">IF(EL34,VLOOKUP(EL34,Spelers,3,FALSE),"")</f>
        <v>A</v>
      </c>
      <c r="EN34" s="22" t="str">
        <f t="shared" ref="EN34:EN39" si="617">IF(EO34,VLOOKUP(EO34,Spelers,2,FALSE),"")</f>
        <v>VAN SCHOOR Michaël</v>
      </c>
      <c r="EO34" s="83">
        <v>7319</v>
      </c>
      <c r="EP34" s="22" t="str">
        <f t="shared" ref="EP34:EP39" si="618">IF(EO34,VLOOKUP(EO34,Spelers,3,FALSE),"")</f>
        <v>B</v>
      </c>
      <c r="EQ34" s="83">
        <v>1</v>
      </c>
      <c r="ER34" s="83">
        <v>2</v>
      </c>
      <c r="ES34" s="84"/>
      <c r="ET34" s="22">
        <f t="shared" ref="ET34:ET39" si="619">IF(ER34&lt;&gt;"",IF(EQ34=ER34,IF(EQ34=1,2,0),1),"")</f>
        <v>1</v>
      </c>
      <c r="EU34" s="22">
        <f t="shared" ref="EU34:EU39" si="620">IF(ER34&lt;&gt;"",IF(EQ34=ER34,IF(EQ34=1,0,2),1),"")</f>
        <v>1</v>
      </c>
      <c r="EV34" s="43">
        <f t="shared" ref="EV34:EW39" si="621">IF(ET34=2,3,IF(ET34=1,1,0))</f>
        <v>1</v>
      </c>
      <c r="EW34" s="43">
        <f t="shared" si="621"/>
        <v>1</v>
      </c>
      <c r="EX34" s="56"/>
      <c r="EY34" s="22" t="str">
        <f t="shared" ref="EY34:EY39" si="622">IF(EZ34,VLOOKUP(EZ34,Spelers,2,FALSE),"")</f>
        <v>VAN ASBROECK Kenneth</v>
      </c>
      <c r="EZ34" s="83">
        <v>5136</v>
      </c>
      <c r="FA34" s="22" t="str">
        <f t="shared" ref="FA34:FA39" si="623">IF(EZ34,VLOOKUP(EZ34,Spelers,3,FALSE),"")</f>
        <v>A</v>
      </c>
      <c r="FB34" s="22" t="str">
        <f t="shared" ref="FB34:FB39" si="624">IF(FC34,VLOOKUP(FC34,Spelers,2,FALSE),"")</f>
        <v>VAN DE VIJVER Mario</v>
      </c>
      <c r="FC34" s="83">
        <v>2739</v>
      </c>
      <c r="FD34" s="22" t="str">
        <f t="shared" ref="FD34:FD39" si="625">IF(FC34,VLOOKUP(FC34,Spelers,3,FALSE),"")</f>
        <v>C</v>
      </c>
      <c r="FE34" s="83">
        <v>1</v>
      </c>
      <c r="FF34" s="83">
        <v>1</v>
      </c>
      <c r="FG34" s="84"/>
      <c r="FH34" s="22">
        <f t="shared" ref="FH34:FH39" si="626">IF(FF34&lt;&gt;"",IF(FE34=FF34,IF(FE34=1,2,0),1),"")</f>
        <v>2</v>
      </c>
      <c r="FI34" s="22">
        <f t="shared" ref="FI34:FI39" si="627">IF(FF34&lt;&gt;"",IF(FE34=FF34,IF(FE34=1,0,2),1),"")</f>
        <v>0</v>
      </c>
      <c r="FJ34" s="43">
        <f t="shared" ref="FJ34:FK39" si="628">IF(FH34=2,3,IF(FH34=1,1,0))</f>
        <v>3</v>
      </c>
      <c r="FK34" s="43">
        <f t="shared" si="628"/>
        <v>0</v>
      </c>
      <c r="FL34" s="56"/>
      <c r="FM34" s="22" t="str">
        <f t="shared" ref="FM34:FM39" si="629">IF(FN34,VLOOKUP(FN34,Spelers,2,FALSE),"")</f>
        <v>VAN DER BORGHT Filip</v>
      </c>
      <c r="FN34" s="83">
        <v>3374</v>
      </c>
      <c r="FO34" s="22" t="str">
        <f t="shared" ref="FO34:FO39" si="630">IF(FN34,VLOOKUP(FN34,Spelers,3,FALSE),"")</f>
        <v>A</v>
      </c>
      <c r="FP34" s="22" t="str">
        <f t="shared" ref="FP34:FP39" si="631">IF(FQ34,VLOOKUP(FQ34,Spelers,2,FALSE),"")</f>
        <v>STELLATO Nico</v>
      </c>
      <c r="FQ34" s="83">
        <v>1194</v>
      </c>
      <c r="FR34" s="22" t="str">
        <f t="shared" ref="FR34:FR39" si="632">IF(FQ34,VLOOKUP(FQ34,Spelers,3,FALSE),"")</f>
        <v>A</v>
      </c>
      <c r="FS34" s="83">
        <v>2</v>
      </c>
      <c r="FT34" s="83">
        <v>1</v>
      </c>
      <c r="FU34" s="84"/>
      <c r="FV34" s="22">
        <f t="shared" ref="FV34:FV39" si="633">IF(FT34&lt;&gt;"",IF(FS34=FT34,IF(FS34=1,2,0),1),"")</f>
        <v>1</v>
      </c>
      <c r="FW34" s="22">
        <f t="shared" ref="FW34:FW39" si="634">IF(FT34&lt;&gt;"",IF(FS34=FT34,IF(FS34=1,0,2),1),"")</f>
        <v>1</v>
      </c>
      <c r="FX34" s="43">
        <f t="shared" ref="FX34:FY39" si="635">IF(FV34=2,3,IF(FV34=1,1,0))</f>
        <v>1</v>
      </c>
      <c r="FY34" s="43">
        <f t="shared" si="635"/>
        <v>1</v>
      </c>
      <c r="FZ34" s="66"/>
      <c r="GA34" s="22" t="str">
        <f t="shared" ref="GA34:GA39" si="636">IF(GB34,VLOOKUP(GB34,Spelers,2,FALSE),"")</f>
        <v>VAN WEMMEL Eddy</v>
      </c>
      <c r="GB34" s="83">
        <v>821</v>
      </c>
      <c r="GC34" s="22" t="str">
        <f t="shared" ref="GC34:GC39" si="637">IF(GB34,VLOOKUP(GB34,Spelers,3,FALSE),"")</f>
        <v>C</v>
      </c>
      <c r="GD34" s="22" t="str">
        <f t="shared" ref="GD34:GD39" si="638">IF(GE34,VLOOKUP(GE34,Spelers,2,FALSE),"")</f>
        <v>DE SMET Ive</v>
      </c>
      <c r="GE34" s="83">
        <v>1216</v>
      </c>
      <c r="GF34" s="22" t="str">
        <f t="shared" ref="GF34:GF39" si="639">IF(GE34,VLOOKUP(GE34,Spelers,3,FALSE),"")</f>
        <v>NA</v>
      </c>
      <c r="GG34" s="83">
        <v>1</v>
      </c>
      <c r="GH34" s="83">
        <v>2</v>
      </c>
      <c r="GI34" s="84"/>
      <c r="GJ34" s="22">
        <f t="shared" ref="GJ34:GJ39" si="640">IF(GH34&lt;&gt;"",IF(GG34=GH34,IF(GG34=1,2,0),1),"")</f>
        <v>1</v>
      </c>
      <c r="GK34" s="22">
        <f t="shared" ref="GK34:GK39" si="641">IF(GH34&lt;&gt;"",IF(GG34=GH34,IF(GG34=1,0,2),1),"")</f>
        <v>1</v>
      </c>
      <c r="GL34" s="43">
        <f t="shared" ref="GL34:GM39" si="642">IF(GJ34=2,3,IF(GJ34=1,1,0))</f>
        <v>1</v>
      </c>
      <c r="GM34" s="43">
        <f t="shared" si="642"/>
        <v>1</v>
      </c>
      <c r="GN34" s="56"/>
      <c r="GO34" s="22" t="str">
        <f t="shared" ref="GO34:GO39" si="643">IF(GP34,VLOOKUP(GP34,Spelers,2,FALSE),"")</f>
        <v>PETRY Mike</v>
      </c>
      <c r="GP34" s="83">
        <v>5046</v>
      </c>
      <c r="GQ34" s="22" t="str">
        <f t="shared" ref="GQ34:GQ39" si="644">IF(GP34,VLOOKUP(GP34,Spelers,3,FALSE),"")</f>
        <v>A</v>
      </c>
      <c r="GR34" s="22" t="str">
        <f t="shared" ref="GR34:GR39" si="645">IF(GS34,VLOOKUP(GS34,Spelers,2,FALSE),"")</f>
        <v>VAN ASBROECK Franky</v>
      </c>
      <c r="GS34" s="83">
        <v>7142</v>
      </c>
      <c r="GT34" s="22" t="str">
        <f t="shared" ref="GT34:GT39" si="646">IF(GS34,VLOOKUP(GS34,Spelers,3,FALSE),"")</f>
        <v>A</v>
      </c>
      <c r="GU34" s="83">
        <v>2</v>
      </c>
      <c r="GV34" s="83">
        <v>2</v>
      </c>
      <c r="GW34" s="84"/>
      <c r="GX34" s="22">
        <f t="shared" ref="GX34:GX39" si="647">IF(GV34&lt;&gt;"",IF(GU34=GV34,IF(GU34=1,2,0),1),"")</f>
        <v>0</v>
      </c>
      <c r="GY34" s="22">
        <f t="shared" ref="GY34:GY39" si="648">IF(GV34&lt;&gt;"",IF(GU34=GV34,IF(GU34=1,0,2),1),"")</f>
        <v>2</v>
      </c>
      <c r="GZ34" s="43">
        <f t="shared" ref="GZ34:HA39" si="649">IF(GX34=2,3,IF(GX34=1,1,0))</f>
        <v>0</v>
      </c>
      <c r="HA34" s="43">
        <f t="shared" si="649"/>
        <v>3</v>
      </c>
      <c r="HB34" s="56"/>
      <c r="HC34" s="22" t="str">
        <f t="shared" ref="HC34:HC39" si="650">IF(HD34,VLOOKUP(HD34,Spelers,2,FALSE),"")</f>
        <v>CONVENTS Tom</v>
      </c>
      <c r="HD34" s="83">
        <v>842</v>
      </c>
      <c r="HE34" s="22" t="str">
        <f t="shared" ref="HE34:HE39" si="651">IF(HD34,VLOOKUP(HD34,Spelers,3,FALSE),"")</f>
        <v>A</v>
      </c>
      <c r="HF34" s="22" t="str">
        <f t="shared" ref="HF34:HF39" si="652">IF(HG34,VLOOKUP(HG34,Spelers,2,FALSE),"")</f>
        <v>VAN DEN BROECK Willy</v>
      </c>
      <c r="HG34" s="83">
        <v>104</v>
      </c>
      <c r="HH34" s="22" t="str">
        <f t="shared" ref="HH34:HH39" si="653">IF(HG34,VLOOKUP(HG34,Spelers,3,FALSE),"")</f>
        <v>B</v>
      </c>
      <c r="HI34" s="83">
        <v>1</v>
      </c>
      <c r="HJ34" s="83">
        <v>1</v>
      </c>
      <c r="HK34" s="84"/>
      <c r="HL34" s="22">
        <f t="shared" ref="HL34:HL39" si="654">IF(HJ34&lt;&gt;"",IF(HI34=HJ34,IF(HI34=1,2,0),1),"")</f>
        <v>2</v>
      </c>
      <c r="HM34" s="22">
        <f t="shared" ref="HM34:HM39" si="655">IF(HJ34&lt;&gt;"",IF(HI34=HJ34,IF(HI34=1,0,2),1),"")</f>
        <v>0</v>
      </c>
      <c r="HN34" s="43">
        <f t="shared" ref="HN34:HO39" si="656">IF(HL34=2,3,IF(HL34=1,1,0))</f>
        <v>3</v>
      </c>
      <c r="HO34" s="43">
        <f t="shared" si="656"/>
        <v>0</v>
      </c>
      <c r="HP34" s="66"/>
      <c r="HQ34" s="22" t="str">
        <f t="shared" ref="HQ34:HQ39" si="657">IF(HR34,VLOOKUP(HR34,Spelers,2,FALSE),"")</f>
        <v>FRUYTIER Kevin</v>
      </c>
      <c r="HR34" s="83">
        <v>3326</v>
      </c>
      <c r="HS34" s="22" t="str">
        <f t="shared" ref="HS34:HS39" si="658">IF(HR34,VLOOKUP(HR34,Spelers,3,FALSE),"")</f>
        <v>B</v>
      </c>
      <c r="HT34" s="22" t="str">
        <f t="shared" ref="HT34:HT39" si="659">IF(HU34,VLOOKUP(HU34,Spelers,2,FALSE),"")</f>
        <v>POPPE Wim</v>
      </c>
      <c r="HU34" s="83">
        <v>4802</v>
      </c>
      <c r="HV34" s="22" t="str">
        <f t="shared" ref="HV34:HV39" si="660">IF(HU34,VLOOKUP(HU34,Spelers,3,FALSE),"")</f>
        <v>A</v>
      </c>
      <c r="HW34" s="83">
        <v>2</v>
      </c>
      <c r="HX34" s="83">
        <v>1</v>
      </c>
      <c r="HY34" s="84"/>
      <c r="HZ34" s="22">
        <f t="shared" ref="HZ34:HZ39" si="661">IF(HX34&lt;&gt;"",IF(HW34=HX34,IF(HW34=1,2,0),1),"")</f>
        <v>1</v>
      </c>
      <c r="IA34" s="22">
        <f t="shared" ref="IA34:IA39" si="662">IF(HX34&lt;&gt;"",IF(HW34=HX34,IF(HW34=1,0,2),1),"")</f>
        <v>1</v>
      </c>
      <c r="IB34" s="43">
        <f t="shared" ref="IB34:IC39" si="663">IF(HZ34=2,3,IF(HZ34=1,1,0))</f>
        <v>1</v>
      </c>
      <c r="IC34" s="43">
        <f t="shared" si="663"/>
        <v>1</v>
      </c>
      <c r="ID34" s="56"/>
      <c r="IE34" s="22" t="str">
        <f t="shared" ref="IE34:IE39" si="664">IF(IF34,VLOOKUP(IF34,Spelers,2,FALSE),"")</f>
        <v>VAN CAMPENHOUT Jean-Pierre</v>
      </c>
      <c r="IF34" s="83">
        <v>7886</v>
      </c>
      <c r="IG34" s="22" t="str">
        <f t="shared" ref="IG34:IG39" si="665">IF(IF34,VLOOKUP(IF34,Spelers,3,FALSE),"")</f>
        <v>A</v>
      </c>
      <c r="IH34" s="22" t="str">
        <f t="shared" ref="IH34:IH39" si="666">IF(II34,VLOOKUP(II34,Spelers,2,FALSE),"")</f>
        <v>VAN DE VIJVER Mario</v>
      </c>
      <c r="II34" s="83">
        <v>2739</v>
      </c>
      <c r="IJ34" s="22" t="str">
        <f t="shared" ref="IJ34:IJ39" si="667">IF(II34,VLOOKUP(II34,Spelers,3,FALSE),"")</f>
        <v>C</v>
      </c>
      <c r="IK34" s="83">
        <v>1</v>
      </c>
      <c r="IL34" s="83">
        <v>1</v>
      </c>
      <c r="IM34" s="65"/>
      <c r="IN34" s="22">
        <f t="shared" ref="IN34:IN39" si="668">IF(IL34&lt;&gt;"",IF(IK34=IL34,IF(IK34=1,2,0),1),"")</f>
        <v>2</v>
      </c>
      <c r="IO34" s="22">
        <f t="shared" ref="IO34:IO39" si="669">IF(IL34&lt;&gt;"",IF(IK34=IL34,IF(IK34=1,0,2),1),"")</f>
        <v>0</v>
      </c>
      <c r="IP34" s="43">
        <f t="shared" ref="IP34:IQ39" si="670">IF(IN34=2,3,IF(IN34=1,1,0))</f>
        <v>3</v>
      </c>
      <c r="IQ34" s="43">
        <f t="shared" si="670"/>
        <v>0</v>
      </c>
      <c r="IR34" s="56"/>
      <c r="IS34" s="22" t="str">
        <f t="shared" ref="IS34:IS39" si="671">IF(IT34,VLOOKUP(IT34,Spelers,2,FALSE),"")</f>
        <v>BOGAERTS Gert</v>
      </c>
      <c r="IT34" s="83">
        <v>1293</v>
      </c>
      <c r="IU34" s="22" t="str">
        <f t="shared" ref="IU34:IU39" si="672">IF(IT34,VLOOKUP(IT34,Spelers,3,FALSE),"")</f>
        <v>A</v>
      </c>
      <c r="IV34" s="22" t="str">
        <f t="shared" ref="IV34:IV39" si="673">IF(IW34,VLOOKUP(IW34,Spelers,2,FALSE),"")</f>
        <v>ELEGHEER Rudi</v>
      </c>
      <c r="IW34" s="83">
        <v>3498</v>
      </c>
      <c r="IX34" s="22" t="str">
        <f t="shared" ref="IX34:IX39" si="674">IF(IW34,VLOOKUP(IW34,Spelers,3,FALSE),"")</f>
        <v>B</v>
      </c>
      <c r="IY34" s="83">
        <v>2</v>
      </c>
      <c r="IZ34" s="83">
        <v>1</v>
      </c>
      <c r="JA34" s="84"/>
      <c r="JB34" s="22">
        <f t="shared" ref="JB34:JB39" si="675">IF(IZ34&lt;&gt;"",IF(IY34=IZ34,IF(IY34=1,2,0),1),"")</f>
        <v>1</v>
      </c>
      <c r="JC34" s="22">
        <f t="shared" ref="JC34:JC39" si="676">IF(IZ34&lt;&gt;"",IF(IY34=IZ34,IF(IY34=1,0,2),1),"")</f>
        <v>1</v>
      </c>
      <c r="JD34" s="43">
        <f t="shared" ref="JD34:JE39" si="677">IF(JB34=2,3,IF(JB34=1,1,0))</f>
        <v>1</v>
      </c>
      <c r="JE34" s="43">
        <f t="shared" si="677"/>
        <v>1</v>
      </c>
      <c r="JF34" s="66"/>
      <c r="JG34" s="22" t="str">
        <f t="shared" ref="JG34:JG39" si="678">IF(JH34,VLOOKUP(JH34,Spelers,2,FALSE),"")</f>
        <v>DE SMET Ive</v>
      </c>
      <c r="JH34" s="83">
        <v>1216</v>
      </c>
      <c r="JI34" s="22" t="str">
        <f t="shared" ref="JI34:JI39" si="679">IF(JH34,VLOOKUP(JH34,Spelers,3,FALSE),"")</f>
        <v>NA</v>
      </c>
      <c r="JJ34" s="22" t="str">
        <f t="shared" ref="JJ34:JJ39" si="680">IF(JK34,VLOOKUP(JK34,Spelers,2,FALSE),"")</f>
        <v>COOLS Patrick</v>
      </c>
      <c r="JK34" s="83">
        <v>2957</v>
      </c>
      <c r="JL34" s="22" t="str">
        <f t="shared" ref="JL34:JL39" si="681">IF(JK34,VLOOKUP(JK34,Spelers,3,FALSE),"")</f>
        <v>A</v>
      </c>
      <c r="JM34" s="83">
        <v>2</v>
      </c>
      <c r="JN34" s="83">
        <v>1</v>
      </c>
      <c r="JO34" s="84"/>
      <c r="JP34" s="22">
        <f t="shared" ref="JP34:JP39" si="682">IF(JN34&lt;&gt;"",IF(JM34=JN34,IF(JM34=1,2,0),1),"")</f>
        <v>1</v>
      </c>
      <c r="JQ34" s="22">
        <f t="shared" ref="JQ34:JQ39" si="683">IF(JN34&lt;&gt;"",IF(JM34=JN34,IF(JM34=1,0,2),1),"")</f>
        <v>1</v>
      </c>
      <c r="JR34" s="43">
        <f t="shared" ref="JR34:JS39" si="684">IF(JP34=2,3,IF(JP34=1,1,0))</f>
        <v>1</v>
      </c>
      <c r="JS34" s="43">
        <f t="shared" si="684"/>
        <v>1</v>
      </c>
      <c r="JT34" s="56"/>
      <c r="JU34" s="22" t="str">
        <f t="shared" ref="JU34:JU39" si="685">IF(JV34,VLOOKUP(JV34,Spelers,2,FALSE),"")</f>
        <v>WIJNS Stefaan</v>
      </c>
      <c r="JV34" s="83">
        <v>3597</v>
      </c>
      <c r="JW34" s="22" t="str">
        <f t="shared" ref="JW34:JW39" si="686">IF(JV34,VLOOKUP(JV34,Spelers,3,FALSE),"")</f>
        <v>C</v>
      </c>
      <c r="JX34" s="22" t="str">
        <f t="shared" ref="JX34:JX39" si="687">IF(JY34,VLOOKUP(JY34,Spelers,2,FALSE),"")</f>
        <v>WILMS Steve</v>
      </c>
      <c r="JY34" s="83">
        <v>2705</v>
      </c>
      <c r="JZ34" s="22" t="str">
        <f t="shared" ref="JZ34:JZ39" si="688">IF(JY34,VLOOKUP(JY34,Spelers,3,FALSE),"")</f>
        <v>A</v>
      </c>
      <c r="KA34" s="83">
        <v>2</v>
      </c>
      <c r="KB34" s="83">
        <v>2</v>
      </c>
      <c r="KC34" s="84"/>
      <c r="KD34" s="22">
        <f t="shared" ref="KD34:KD39" si="689">IF(KB34&lt;&gt;"",IF(KA34=KB34,IF(KA34=1,2,0),1),"")</f>
        <v>0</v>
      </c>
      <c r="KE34" s="22">
        <f t="shared" ref="KE34:KE39" si="690">IF(KB34&lt;&gt;"",IF(KA34=KB34,IF(KA34=1,0,2),1),"")</f>
        <v>2</v>
      </c>
      <c r="KF34" s="43">
        <f t="shared" ref="KF34:KG39" si="691">IF(KD34=2,3,IF(KD34=1,1,0))</f>
        <v>0</v>
      </c>
      <c r="KG34" s="43">
        <f t="shared" si="691"/>
        <v>3</v>
      </c>
      <c r="KH34" s="56"/>
      <c r="KI34" s="22" t="str">
        <f t="shared" ref="KI34:KI39" si="692">IF(KJ34,VLOOKUP(KJ34,Spelers,2,FALSE),"")</f>
        <v>MARIMAN Paul</v>
      </c>
      <c r="KJ34" s="83">
        <v>5295</v>
      </c>
      <c r="KK34" s="22" t="str">
        <f t="shared" ref="KK34:KK39" si="693">IF(KJ34,VLOOKUP(KJ34,Spelers,3,FALSE),"")</f>
        <v>C</v>
      </c>
      <c r="KL34" s="22" t="str">
        <f t="shared" ref="KL34:KL39" si="694">IF(KM34,VLOOKUP(KM34,Spelers,2,FALSE),"")</f>
        <v>THYS Andy</v>
      </c>
      <c r="KM34" s="83">
        <v>3034</v>
      </c>
      <c r="KN34" s="22" t="str">
        <f t="shared" ref="KN34:KN39" si="695">IF(KM34,VLOOKUP(KM34,Spelers,3,FALSE),"")</f>
        <v>A</v>
      </c>
      <c r="KO34" s="83">
        <v>2</v>
      </c>
      <c r="KP34" s="83">
        <v>2</v>
      </c>
      <c r="KQ34" s="84"/>
      <c r="KR34" s="22">
        <f t="shared" ref="KR34:KR39" si="696">IF(KP34&lt;&gt;"",IF(KO34=KP34,IF(KO34=1,2,0),1),"")</f>
        <v>0</v>
      </c>
      <c r="KS34" s="22">
        <f t="shared" ref="KS34:KS39" si="697">IF(KP34&lt;&gt;"",IF(KO34=KP34,IF(KO34=1,0,2),1),"")</f>
        <v>2</v>
      </c>
      <c r="KT34" s="43">
        <f t="shared" ref="KT34:KU39" si="698">IF(KR34=2,3,IF(KR34=1,1,0))</f>
        <v>0</v>
      </c>
      <c r="KU34" s="43">
        <f t="shared" si="698"/>
        <v>3</v>
      </c>
      <c r="KV34" s="66"/>
      <c r="KW34" s="22" t="str">
        <f t="shared" ref="KW34:KW39" si="699">IF(KX34,VLOOKUP(KX34,Spelers,2,FALSE),"")</f>
        <v>WILLEMS Frank</v>
      </c>
      <c r="KX34" s="83">
        <v>2902</v>
      </c>
      <c r="KY34" s="22" t="str">
        <f t="shared" ref="KY34:KY39" si="700">IF(KX34,VLOOKUP(KX34,Spelers,3,FALSE),"")</f>
        <v>B</v>
      </c>
      <c r="KZ34" s="22" t="str">
        <f t="shared" ref="KZ34:KZ39" si="701">IF(LA34,VLOOKUP(LA34,Spelers,2,FALSE),"")</f>
        <v>VERHOEVEN Christiaan</v>
      </c>
      <c r="LA34" s="83">
        <v>1699</v>
      </c>
      <c r="LB34" s="22" t="str">
        <f t="shared" ref="LB34:LB39" si="702">IF(LA34,VLOOKUP(LA34,Spelers,3,FALSE),"")</f>
        <v>C</v>
      </c>
      <c r="LC34" s="83">
        <v>1</v>
      </c>
      <c r="LD34" s="83">
        <v>1</v>
      </c>
      <c r="LE34" s="84"/>
      <c r="LF34" s="22">
        <f t="shared" ref="LF34:LF39" si="703">IF(LD34&lt;&gt;"",IF(LC34=LD34,IF(LC34=1,2,0),1),"")</f>
        <v>2</v>
      </c>
      <c r="LG34" s="22">
        <f t="shared" ref="LG34:LG39" si="704">IF(LD34&lt;&gt;"",IF(LC34=LD34,IF(LC34=1,0,2),1),"")</f>
        <v>0</v>
      </c>
      <c r="LH34" s="43">
        <f t="shared" ref="LH34:LI39" si="705">IF(LF34=2,3,IF(LF34=1,1,0))</f>
        <v>3</v>
      </c>
      <c r="LI34" s="43">
        <f t="shared" si="705"/>
        <v>0</v>
      </c>
      <c r="LJ34" s="56"/>
      <c r="LK34" s="22" t="str">
        <f t="shared" ref="LK34:LK39" si="706">IF(LL34,VLOOKUP(LL34,Spelers,2,FALSE),"")</f>
        <v>PETRY Mike</v>
      </c>
      <c r="LL34" s="83">
        <v>5046</v>
      </c>
      <c r="LM34" s="22" t="str">
        <f t="shared" ref="LM34:LM39" si="707">IF(LL34,VLOOKUP(LL34,Spelers,3,FALSE),"")</f>
        <v>A</v>
      </c>
      <c r="LN34" s="22" t="str">
        <f t="shared" ref="LN34:LN39" si="708">IF(LO34,VLOOKUP(LO34,Spelers,2,FALSE),"")</f>
        <v>VANDEVELDE Pascal</v>
      </c>
      <c r="LO34" s="83">
        <v>3628</v>
      </c>
      <c r="LP34" s="22" t="str">
        <f t="shared" ref="LP34:LP39" si="709">IF(LO34,VLOOKUP(LO34,Spelers,3,FALSE),"")</f>
        <v>A</v>
      </c>
      <c r="LQ34" s="83">
        <v>2</v>
      </c>
      <c r="LR34" s="83">
        <v>2</v>
      </c>
      <c r="LS34" s="84"/>
      <c r="LT34" s="22">
        <f t="shared" ref="LT34:LT39" si="710">IF(LR34&lt;&gt;"",IF(LQ34=LR34,IF(LQ34=1,2,0),1),"")</f>
        <v>0</v>
      </c>
      <c r="LU34" s="22">
        <f t="shared" ref="LU34:LU39" si="711">IF(LR34&lt;&gt;"",IF(LQ34=LR34,IF(LQ34=1,0,2),1),"")</f>
        <v>2</v>
      </c>
      <c r="LV34" s="43">
        <f t="shared" ref="LV34:LW39" si="712">IF(LT34=2,3,IF(LT34=1,1,0))</f>
        <v>0</v>
      </c>
      <c r="LW34" s="43">
        <f t="shared" si="712"/>
        <v>3</v>
      </c>
      <c r="LY34" s="22" t="str">
        <f t="shared" ref="LY34:LY39" si="713">IF(LZ34,VLOOKUP(LZ34,Spelers,2,FALSE),"")</f>
        <v>DE CLERCQ Mario</v>
      </c>
      <c r="LZ34" s="83">
        <v>2613</v>
      </c>
      <c r="MA34" s="22" t="str">
        <f t="shared" ref="MA34:MA39" si="714">IF(LZ34,VLOOKUP(LZ34,Spelers,3,FALSE),"")</f>
        <v>A</v>
      </c>
      <c r="MB34" s="22" t="str">
        <f t="shared" ref="MB34:MB39" si="715">IF(MC34,VLOOKUP(MC34,Spelers,2,FALSE),"")</f>
        <v>VAN ASBROECK Kenneth</v>
      </c>
      <c r="MC34" s="83">
        <v>5136</v>
      </c>
      <c r="MD34" s="22" t="str">
        <f t="shared" ref="MD34:MD39" si="716">IF(MC34,VLOOKUP(MC34,Spelers,3,FALSE),"")</f>
        <v>A</v>
      </c>
      <c r="ME34" s="83">
        <v>2</v>
      </c>
      <c r="MF34" s="83">
        <v>2</v>
      </c>
      <c r="MG34" s="84"/>
      <c r="MH34" s="22">
        <f t="shared" ref="MH34:MH39" si="717">IF(MF34&lt;&gt;"",IF(ME34=MF34,IF(ME34=1,2,0),1),"")</f>
        <v>0</v>
      </c>
      <c r="MI34" s="22">
        <f t="shared" ref="MI34:MI39" si="718">IF(MF34&lt;&gt;"",IF(ME34=MF34,IF(ME34=1,0,2),1),"")</f>
        <v>2</v>
      </c>
      <c r="MJ34" s="43">
        <f t="shared" ref="MJ34:MK39" si="719">IF(MH34=2,3,IF(MH34=1,1,0))</f>
        <v>0</v>
      </c>
      <c r="MK34" s="43">
        <f t="shared" si="719"/>
        <v>3</v>
      </c>
      <c r="ML34" s="56"/>
      <c r="MM34" s="22" t="str">
        <f t="shared" ref="MM34:MM39" si="720">IF(MN34,VLOOKUP(MN34,Spelers,2,FALSE),"")</f>
        <v>FRUYTIER Kevin</v>
      </c>
      <c r="MN34" s="83">
        <v>3326</v>
      </c>
      <c r="MO34" s="22" t="str">
        <f t="shared" ref="MO34:MO39" si="721">IF(MN34,VLOOKUP(MN34,Spelers,3,FALSE),"")</f>
        <v>B</v>
      </c>
      <c r="MP34" s="22" t="str">
        <f t="shared" ref="MP34:MP39" si="722">IF(MQ34,VLOOKUP(MQ34,Spelers,2,FALSE),"")</f>
        <v>STROBBE Kurt</v>
      </c>
      <c r="MQ34" s="83">
        <v>3247</v>
      </c>
      <c r="MR34" s="22" t="str">
        <f t="shared" ref="MR34:MR39" si="723">IF(MQ34,VLOOKUP(MQ34,Spelers,3,FALSE),"")</f>
        <v>A</v>
      </c>
      <c r="MS34" s="83">
        <v>2</v>
      </c>
      <c r="MT34" s="83">
        <v>2</v>
      </c>
      <c r="MU34" s="84"/>
      <c r="MV34" s="22">
        <f t="shared" ref="MV34:MV39" si="724">IF(MT34&lt;&gt;"",IF(MS34=MT34,IF(MS34=1,2,0),1),"")</f>
        <v>0</v>
      </c>
      <c r="MW34" s="22">
        <f t="shared" ref="MW34:MW39" si="725">IF(MT34&lt;&gt;"",IF(MS34=MT34,IF(MS34=1,0,2),1),"")</f>
        <v>2</v>
      </c>
      <c r="MX34" s="43">
        <f t="shared" ref="MX34:MY39" si="726">IF(MV34=2,3,IF(MV34=1,1,0))</f>
        <v>0</v>
      </c>
      <c r="MY34" s="43">
        <f t="shared" si="726"/>
        <v>3</v>
      </c>
    </row>
    <row r="35" spans="1:363" ht="16.5" x14ac:dyDescent="0.3">
      <c r="A35" s="22" t="str">
        <f t="shared" si="545"/>
        <v>STEVENS Nicola</v>
      </c>
      <c r="B35" s="83">
        <v>7714</v>
      </c>
      <c r="C35" s="22" t="str">
        <f t="shared" si="546"/>
        <v>A</v>
      </c>
      <c r="D35" s="22" t="str">
        <f t="shared" si="547"/>
        <v>VAN VOSSEL Mireille</v>
      </c>
      <c r="E35" s="83">
        <v>2981</v>
      </c>
      <c r="F35" s="22" t="str">
        <f t="shared" si="548"/>
        <v>C</v>
      </c>
      <c r="G35" s="83">
        <v>1</v>
      </c>
      <c r="H35" s="83">
        <v>1</v>
      </c>
      <c r="I35" s="84"/>
      <c r="J35" s="22">
        <f t="shared" si="549"/>
        <v>2</v>
      </c>
      <c r="K35" s="22">
        <f t="shared" si="550"/>
        <v>0</v>
      </c>
      <c r="L35" s="43">
        <f t="shared" si="551"/>
        <v>3</v>
      </c>
      <c r="M35" s="43">
        <f t="shared" si="551"/>
        <v>0</v>
      </c>
      <c r="N35" s="66"/>
      <c r="O35" s="22" t="str">
        <f t="shared" si="552"/>
        <v>ANNOT Eric</v>
      </c>
      <c r="P35" s="83">
        <v>2970</v>
      </c>
      <c r="Q35" s="22" t="str">
        <f t="shared" si="553"/>
        <v>A</v>
      </c>
      <c r="R35" s="22" t="str">
        <f t="shared" si="554"/>
        <v>MOENS Robert</v>
      </c>
      <c r="S35" s="83">
        <v>5272</v>
      </c>
      <c r="T35" s="22" t="str">
        <f t="shared" si="555"/>
        <v>B</v>
      </c>
      <c r="U35" s="83">
        <v>1</v>
      </c>
      <c r="V35" s="83">
        <v>1</v>
      </c>
      <c r="W35" s="84"/>
      <c r="X35" s="22">
        <f t="shared" si="556"/>
        <v>2</v>
      </c>
      <c r="Y35" s="22">
        <f t="shared" si="557"/>
        <v>0</v>
      </c>
      <c r="Z35" s="43">
        <f t="shared" si="558"/>
        <v>3</v>
      </c>
      <c r="AA35" s="43">
        <f t="shared" si="558"/>
        <v>0</v>
      </c>
      <c r="AB35" s="56"/>
      <c r="AC35" s="22" t="str">
        <f t="shared" si="559"/>
        <v>VAN DEN BROECK Willy</v>
      </c>
      <c r="AD35" s="83">
        <v>104</v>
      </c>
      <c r="AE35" s="22" t="str">
        <f t="shared" si="560"/>
        <v>B</v>
      </c>
      <c r="AF35" s="22" t="str">
        <f t="shared" si="561"/>
        <v>DE GROOTE Dominique</v>
      </c>
      <c r="AG35" s="83">
        <v>2022</v>
      </c>
      <c r="AH35" s="22" t="str">
        <f t="shared" si="562"/>
        <v>A</v>
      </c>
      <c r="AI35" s="83">
        <v>1</v>
      </c>
      <c r="AJ35" s="83">
        <v>2</v>
      </c>
      <c r="AK35" s="84"/>
      <c r="AL35" s="22">
        <f t="shared" si="563"/>
        <v>1</v>
      </c>
      <c r="AM35" s="22">
        <f t="shared" si="564"/>
        <v>1</v>
      </c>
      <c r="AN35" s="43">
        <f t="shared" si="565"/>
        <v>1</v>
      </c>
      <c r="AO35" s="43">
        <f t="shared" si="565"/>
        <v>1</v>
      </c>
      <c r="AP35" s="56"/>
      <c r="AQ35" s="22" t="str">
        <f t="shared" si="566"/>
        <v>DE GROOTE Dominique</v>
      </c>
      <c r="AR35" s="83">
        <v>2022</v>
      </c>
      <c r="AS35" s="22" t="str">
        <f t="shared" si="567"/>
        <v>A</v>
      </c>
      <c r="AT35" s="22" t="str">
        <f t="shared" si="568"/>
        <v>VAN SCHOOR Michaël</v>
      </c>
      <c r="AU35" s="83">
        <v>7319</v>
      </c>
      <c r="AV35" s="22" t="str">
        <f t="shared" si="569"/>
        <v>B</v>
      </c>
      <c r="AW35" s="83">
        <v>2</v>
      </c>
      <c r="AX35" s="83">
        <v>1</v>
      </c>
      <c r="AY35" s="84"/>
      <c r="AZ35" s="22">
        <f t="shared" si="570"/>
        <v>1</v>
      </c>
      <c r="BA35" s="22">
        <f t="shared" si="571"/>
        <v>1</v>
      </c>
      <c r="BB35" s="43">
        <f t="shared" si="572"/>
        <v>1</v>
      </c>
      <c r="BC35" s="43">
        <f t="shared" si="572"/>
        <v>1</v>
      </c>
      <c r="BD35" s="66"/>
      <c r="BE35" s="22" t="str">
        <f t="shared" si="573"/>
        <v>DE CLERCQ Mario</v>
      </c>
      <c r="BF35" s="83">
        <v>2613</v>
      </c>
      <c r="BG35" s="22" t="str">
        <f t="shared" si="574"/>
        <v>A</v>
      </c>
      <c r="BH35" s="22" t="str">
        <f t="shared" si="575"/>
        <v>COOMAN Rudi</v>
      </c>
      <c r="BI35" s="83">
        <v>3356</v>
      </c>
      <c r="BJ35" s="22" t="str">
        <f t="shared" si="576"/>
        <v>C</v>
      </c>
      <c r="BK35" s="83">
        <v>1</v>
      </c>
      <c r="BL35" s="83">
        <v>1</v>
      </c>
      <c r="BM35" s="84"/>
      <c r="BN35" s="22">
        <f t="shared" si="577"/>
        <v>2</v>
      </c>
      <c r="BO35" s="22">
        <f t="shared" si="578"/>
        <v>0</v>
      </c>
      <c r="BP35" s="43">
        <f t="shared" si="579"/>
        <v>3</v>
      </c>
      <c r="BQ35" s="43">
        <f t="shared" si="579"/>
        <v>0</v>
      </c>
      <c r="BR35" s="56"/>
      <c r="BS35" s="22" t="str">
        <f t="shared" si="580"/>
        <v>APERS Franky</v>
      </c>
      <c r="BT35" s="83">
        <v>1685</v>
      </c>
      <c r="BU35" s="22" t="str">
        <f t="shared" si="581"/>
        <v>C</v>
      </c>
      <c r="BV35" s="22" t="str">
        <f t="shared" si="582"/>
        <v>CLAES Stefaan</v>
      </c>
      <c r="BW35" s="83">
        <v>3244</v>
      </c>
      <c r="BX35" s="22" t="str">
        <f t="shared" si="583"/>
        <v>A</v>
      </c>
      <c r="BY35" s="83">
        <v>2</v>
      </c>
      <c r="BZ35" s="83">
        <v>2</v>
      </c>
      <c r="CA35" s="84"/>
      <c r="CB35" s="22">
        <f t="shared" si="584"/>
        <v>0</v>
      </c>
      <c r="CC35" s="22">
        <f t="shared" si="585"/>
        <v>2</v>
      </c>
      <c r="CD35" s="43">
        <f t="shared" si="586"/>
        <v>0</v>
      </c>
      <c r="CE35" s="43">
        <f t="shared" si="586"/>
        <v>3</v>
      </c>
      <c r="CF35" s="56"/>
      <c r="CG35" s="22" t="str">
        <f t="shared" si="587"/>
        <v>COOLS Patrick</v>
      </c>
      <c r="CH35" s="83">
        <v>2957</v>
      </c>
      <c r="CI35" s="22" t="str">
        <f t="shared" si="588"/>
        <v>A</v>
      </c>
      <c r="CJ35" s="22" t="str">
        <f t="shared" si="589"/>
        <v>FRUYTIER Kevin</v>
      </c>
      <c r="CK35" s="83">
        <v>3326</v>
      </c>
      <c r="CL35" s="22" t="str">
        <f t="shared" si="590"/>
        <v>B</v>
      </c>
      <c r="CM35" s="83">
        <v>1</v>
      </c>
      <c r="CN35" s="83">
        <v>2</v>
      </c>
      <c r="CO35" s="84"/>
      <c r="CP35" s="22">
        <f t="shared" si="591"/>
        <v>1</v>
      </c>
      <c r="CQ35" s="22">
        <f t="shared" si="592"/>
        <v>1</v>
      </c>
      <c r="CR35" s="43">
        <f t="shared" si="593"/>
        <v>1</v>
      </c>
      <c r="CS35" s="43">
        <f t="shared" si="593"/>
        <v>1</v>
      </c>
      <c r="CT35" s="66"/>
      <c r="CU35" s="22" t="str">
        <f t="shared" si="594"/>
        <v>VAN ASBROECK Franky</v>
      </c>
      <c r="CV35" s="83">
        <v>7142</v>
      </c>
      <c r="CW35" s="22" t="str">
        <f t="shared" si="595"/>
        <v>A</v>
      </c>
      <c r="CX35" s="22" t="str">
        <f t="shared" si="596"/>
        <v>COOMAN Rudi</v>
      </c>
      <c r="CY35" s="83">
        <v>3356</v>
      </c>
      <c r="CZ35" s="22" t="str">
        <f t="shared" si="597"/>
        <v>C</v>
      </c>
      <c r="DA35" s="83">
        <v>1</v>
      </c>
      <c r="DB35" s="83">
        <v>1</v>
      </c>
      <c r="DC35" s="84"/>
      <c r="DD35" s="22">
        <f t="shared" si="598"/>
        <v>2</v>
      </c>
      <c r="DE35" s="22">
        <f t="shared" si="599"/>
        <v>0</v>
      </c>
      <c r="DF35" s="43">
        <f t="shared" si="600"/>
        <v>3</v>
      </c>
      <c r="DG35" s="43">
        <f t="shared" si="600"/>
        <v>0</v>
      </c>
      <c r="DH35" s="56"/>
      <c r="DI35" s="22" t="str">
        <f t="shared" si="601"/>
        <v>THYS Andy</v>
      </c>
      <c r="DJ35" s="83">
        <v>3034</v>
      </c>
      <c r="DK35" s="22" t="str">
        <f t="shared" si="602"/>
        <v>A</v>
      </c>
      <c r="DL35" s="22" t="str">
        <f t="shared" si="603"/>
        <v>VAN PUYVELDE Alex</v>
      </c>
      <c r="DM35" s="83">
        <v>9700</v>
      </c>
      <c r="DN35" s="22" t="str">
        <f t="shared" si="604"/>
        <v>B</v>
      </c>
      <c r="DO35" s="83">
        <v>1</v>
      </c>
      <c r="DP35" s="83">
        <v>1</v>
      </c>
      <c r="DQ35" s="84"/>
      <c r="DR35" s="22">
        <f t="shared" si="605"/>
        <v>2</v>
      </c>
      <c r="DS35" s="22">
        <f t="shared" si="606"/>
        <v>0</v>
      </c>
      <c r="DT35" s="43">
        <f t="shared" si="607"/>
        <v>3</v>
      </c>
      <c r="DU35" s="43">
        <f t="shared" si="607"/>
        <v>0</v>
      </c>
      <c r="DV35" s="56"/>
      <c r="DW35" s="22" t="str">
        <f t="shared" si="608"/>
        <v>COOMAN Rudi</v>
      </c>
      <c r="DX35" s="83">
        <v>3356</v>
      </c>
      <c r="DY35" s="22" t="str">
        <f t="shared" si="609"/>
        <v>C</v>
      </c>
      <c r="DZ35" s="22" t="str">
        <f t="shared" si="610"/>
        <v>VAN CAUTER Arno</v>
      </c>
      <c r="EA35" s="83">
        <v>3003</v>
      </c>
      <c r="EB35" s="22" t="str">
        <f t="shared" si="611"/>
        <v>B</v>
      </c>
      <c r="EC35" s="83">
        <v>1</v>
      </c>
      <c r="ED35" s="83">
        <v>2</v>
      </c>
      <c r="EE35" s="84"/>
      <c r="EF35" s="22">
        <f t="shared" si="612"/>
        <v>1</v>
      </c>
      <c r="EG35" s="22">
        <f t="shared" si="613"/>
        <v>1</v>
      </c>
      <c r="EH35" s="43">
        <f t="shared" si="614"/>
        <v>1</v>
      </c>
      <c r="EI35" s="43">
        <f t="shared" si="614"/>
        <v>1</v>
      </c>
      <c r="EJ35" s="66"/>
      <c r="EK35" s="22" t="str">
        <f t="shared" si="615"/>
        <v>VANDEVELDE Pascal</v>
      </c>
      <c r="EL35" s="83">
        <v>3628</v>
      </c>
      <c r="EM35" s="22" t="str">
        <f t="shared" si="616"/>
        <v>A</v>
      </c>
      <c r="EN35" s="22" t="str">
        <f t="shared" si="617"/>
        <v>ROBYNS Kenny</v>
      </c>
      <c r="EO35" s="83">
        <v>5137</v>
      </c>
      <c r="EP35" s="22" t="str">
        <f t="shared" si="618"/>
        <v>A</v>
      </c>
      <c r="EQ35" s="83">
        <v>1</v>
      </c>
      <c r="ER35" s="83">
        <v>1</v>
      </c>
      <c r="ES35" s="84"/>
      <c r="ET35" s="22">
        <f t="shared" si="619"/>
        <v>2</v>
      </c>
      <c r="EU35" s="22">
        <f t="shared" si="620"/>
        <v>0</v>
      </c>
      <c r="EV35" s="43">
        <f t="shared" si="621"/>
        <v>3</v>
      </c>
      <c r="EW35" s="43">
        <f t="shared" si="621"/>
        <v>0</v>
      </c>
      <c r="EX35" s="56"/>
      <c r="EY35" s="22" t="str">
        <f t="shared" si="622"/>
        <v>WILMS Steve</v>
      </c>
      <c r="EZ35" s="83">
        <v>2705</v>
      </c>
      <c r="FA35" s="22" t="str">
        <f t="shared" si="623"/>
        <v>A</v>
      </c>
      <c r="FB35" s="22" t="str">
        <f t="shared" si="624"/>
        <v>DE COCK Tom</v>
      </c>
      <c r="FC35" s="83">
        <v>3766</v>
      </c>
      <c r="FD35" s="22" t="str">
        <f t="shared" si="625"/>
        <v>B</v>
      </c>
      <c r="FE35" s="83">
        <v>1</v>
      </c>
      <c r="FF35" s="83">
        <v>1</v>
      </c>
      <c r="FG35" s="84"/>
      <c r="FH35" s="22">
        <f t="shared" si="626"/>
        <v>2</v>
      </c>
      <c r="FI35" s="22">
        <f t="shared" si="627"/>
        <v>0</v>
      </c>
      <c r="FJ35" s="43">
        <f t="shared" si="628"/>
        <v>3</v>
      </c>
      <c r="FK35" s="43">
        <f t="shared" si="628"/>
        <v>0</v>
      </c>
      <c r="FL35" s="56"/>
      <c r="FM35" s="22" t="str">
        <f t="shared" si="629"/>
        <v>DE CLERCQ Mario</v>
      </c>
      <c r="FN35" s="83">
        <v>2613</v>
      </c>
      <c r="FO35" s="22" t="str">
        <f t="shared" si="630"/>
        <v>A</v>
      </c>
      <c r="FP35" s="22" t="str">
        <f t="shared" si="631"/>
        <v>MOENS Robert</v>
      </c>
      <c r="FQ35" s="83">
        <v>5272</v>
      </c>
      <c r="FR35" s="22" t="str">
        <f t="shared" si="632"/>
        <v>B</v>
      </c>
      <c r="FS35" s="83">
        <v>1</v>
      </c>
      <c r="FT35" s="83">
        <v>1</v>
      </c>
      <c r="FU35" s="84"/>
      <c r="FV35" s="22">
        <f t="shared" si="633"/>
        <v>2</v>
      </c>
      <c r="FW35" s="22">
        <f t="shared" si="634"/>
        <v>0</v>
      </c>
      <c r="FX35" s="43">
        <f t="shared" si="635"/>
        <v>3</v>
      </c>
      <c r="FY35" s="43">
        <f t="shared" si="635"/>
        <v>0</v>
      </c>
      <c r="FZ35" s="66"/>
      <c r="GA35" s="22" t="str">
        <f t="shared" si="636"/>
        <v>HOUTPUT Paul</v>
      </c>
      <c r="GB35" s="83">
        <v>2711</v>
      </c>
      <c r="GC35" s="22" t="str">
        <f t="shared" si="637"/>
        <v>A</v>
      </c>
      <c r="GD35" s="22" t="str">
        <f t="shared" si="638"/>
        <v>STELLATO Nico</v>
      </c>
      <c r="GE35" s="83">
        <v>1194</v>
      </c>
      <c r="GF35" s="22" t="str">
        <f t="shared" si="639"/>
        <v>A</v>
      </c>
      <c r="GG35" s="83">
        <v>2</v>
      </c>
      <c r="GH35" s="83">
        <v>1</v>
      </c>
      <c r="GI35" s="84"/>
      <c r="GJ35" s="22">
        <f t="shared" si="640"/>
        <v>1</v>
      </c>
      <c r="GK35" s="22">
        <f t="shared" si="641"/>
        <v>1</v>
      </c>
      <c r="GL35" s="43">
        <f t="shared" si="642"/>
        <v>1</v>
      </c>
      <c r="GM35" s="43">
        <f t="shared" si="642"/>
        <v>1</v>
      </c>
      <c r="GN35" s="56"/>
      <c r="GO35" s="22" t="str">
        <f t="shared" si="643"/>
        <v>GOOSSENS Geert</v>
      </c>
      <c r="GP35" s="83">
        <v>5074</v>
      </c>
      <c r="GQ35" s="22" t="str">
        <f t="shared" si="644"/>
        <v>C</v>
      </c>
      <c r="GR35" s="22" t="str">
        <f t="shared" si="645"/>
        <v>WILMS Steve</v>
      </c>
      <c r="GS35" s="83">
        <v>2705</v>
      </c>
      <c r="GT35" s="22" t="str">
        <f t="shared" si="646"/>
        <v>A</v>
      </c>
      <c r="GU35" s="83">
        <v>2</v>
      </c>
      <c r="GV35" s="83">
        <v>1</v>
      </c>
      <c r="GW35" s="84"/>
      <c r="GX35" s="22">
        <f t="shared" si="647"/>
        <v>1</v>
      </c>
      <c r="GY35" s="22">
        <f t="shared" si="648"/>
        <v>1</v>
      </c>
      <c r="GZ35" s="43">
        <f t="shared" si="649"/>
        <v>1</v>
      </c>
      <c r="HA35" s="43">
        <f t="shared" si="649"/>
        <v>1</v>
      </c>
      <c r="HB35" s="56"/>
      <c r="HC35" s="22" t="str">
        <f t="shared" si="650"/>
        <v>JACOBS Guido</v>
      </c>
      <c r="HD35" s="83">
        <v>854</v>
      </c>
      <c r="HE35" s="22" t="str">
        <f t="shared" si="651"/>
        <v>A</v>
      </c>
      <c r="HF35" s="22" t="str">
        <f t="shared" si="652"/>
        <v>VAN SANDE Davy</v>
      </c>
      <c r="HG35" s="83">
        <v>5068</v>
      </c>
      <c r="HH35" s="22" t="str">
        <f t="shared" si="653"/>
        <v>B</v>
      </c>
      <c r="HI35" s="83">
        <v>2</v>
      </c>
      <c r="HJ35" s="83">
        <v>2</v>
      </c>
      <c r="HK35" s="84"/>
      <c r="HL35" s="22">
        <f t="shared" si="654"/>
        <v>0</v>
      </c>
      <c r="HM35" s="22">
        <f t="shared" si="655"/>
        <v>2</v>
      </c>
      <c r="HN35" s="43">
        <f t="shared" si="656"/>
        <v>0</v>
      </c>
      <c r="HO35" s="43">
        <f t="shared" si="656"/>
        <v>3</v>
      </c>
      <c r="HP35" s="66"/>
      <c r="HQ35" s="22" t="str">
        <f t="shared" si="657"/>
        <v>GOOSSENS Geert</v>
      </c>
      <c r="HR35" s="83">
        <v>5074</v>
      </c>
      <c r="HS35" s="22" t="str">
        <f t="shared" si="658"/>
        <v>C</v>
      </c>
      <c r="HT35" s="22" t="str">
        <f t="shared" si="659"/>
        <v>DE GROOTE Dominique</v>
      </c>
      <c r="HU35" s="83">
        <v>2022</v>
      </c>
      <c r="HV35" s="22" t="str">
        <f t="shared" si="660"/>
        <v>A</v>
      </c>
      <c r="HW35" s="83">
        <v>1</v>
      </c>
      <c r="HX35" s="83">
        <v>1</v>
      </c>
      <c r="HY35" s="84"/>
      <c r="HZ35" s="22">
        <f t="shared" si="661"/>
        <v>2</v>
      </c>
      <c r="IA35" s="22">
        <f t="shared" si="662"/>
        <v>0</v>
      </c>
      <c r="IB35" s="43">
        <f t="shared" si="663"/>
        <v>3</v>
      </c>
      <c r="IC35" s="43">
        <f t="shared" si="663"/>
        <v>0</v>
      </c>
      <c r="ID35" s="56"/>
      <c r="IE35" s="22" t="str">
        <f t="shared" si="664"/>
        <v>COOMAN Rudi</v>
      </c>
      <c r="IF35" s="83">
        <v>3356</v>
      </c>
      <c r="IG35" s="22" t="str">
        <f t="shared" si="665"/>
        <v>C</v>
      </c>
      <c r="IH35" s="22" t="str">
        <f t="shared" si="666"/>
        <v>DE CLERCQ Mario</v>
      </c>
      <c r="II35" s="83">
        <v>2613</v>
      </c>
      <c r="IJ35" s="22" t="str">
        <f t="shared" si="667"/>
        <v>A</v>
      </c>
      <c r="IK35" s="83">
        <v>2</v>
      </c>
      <c r="IL35" s="83">
        <v>2</v>
      </c>
      <c r="IM35" s="65"/>
      <c r="IN35" s="22">
        <f t="shared" si="668"/>
        <v>0</v>
      </c>
      <c r="IO35" s="22">
        <f t="shared" si="669"/>
        <v>2</v>
      </c>
      <c r="IP35" s="43">
        <f t="shared" si="670"/>
        <v>0</v>
      </c>
      <c r="IQ35" s="43">
        <f t="shared" si="670"/>
        <v>3</v>
      </c>
      <c r="IR35" s="56"/>
      <c r="IS35" s="22" t="str">
        <f t="shared" si="671"/>
        <v>JACOBS Guido</v>
      </c>
      <c r="IT35" s="83">
        <v>854</v>
      </c>
      <c r="IU35" s="22" t="str">
        <f t="shared" si="672"/>
        <v>A</v>
      </c>
      <c r="IV35" s="22" t="str">
        <f t="shared" si="673"/>
        <v>VAN GEYTE Gert</v>
      </c>
      <c r="IW35" s="83">
        <v>7591</v>
      </c>
      <c r="IX35" s="22" t="str">
        <f t="shared" si="674"/>
        <v>B</v>
      </c>
      <c r="IY35" s="83">
        <v>1</v>
      </c>
      <c r="IZ35" s="83">
        <v>1</v>
      </c>
      <c r="JA35" s="84"/>
      <c r="JB35" s="22">
        <f t="shared" si="675"/>
        <v>2</v>
      </c>
      <c r="JC35" s="22">
        <f t="shared" si="676"/>
        <v>0</v>
      </c>
      <c r="JD35" s="43">
        <f t="shared" si="677"/>
        <v>3</v>
      </c>
      <c r="JE35" s="43">
        <f t="shared" si="677"/>
        <v>0</v>
      </c>
      <c r="JF35" s="66"/>
      <c r="JG35" s="22" t="str">
        <f t="shared" si="678"/>
        <v>ROBYNS Kenny</v>
      </c>
      <c r="JH35" s="83">
        <v>5137</v>
      </c>
      <c r="JI35" s="22" t="str">
        <f t="shared" si="679"/>
        <v>A</v>
      </c>
      <c r="JJ35" s="22" t="str">
        <f t="shared" si="680"/>
        <v>VAN DEN BOSSCHE Marc</v>
      </c>
      <c r="JK35" s="83">
        <v>2325</v>
      </c>
      <c r="JL35" s="22" t="str">
        <f t="shared" si="681"/>
        <v>A</v>
      </c>
      <c r="JM35" s="83">
        <v>2</v>
      </c>
      <c r="JN35" s="83">
        <v>2</v>
      </c>
      <c r="JO35" s="84"/>
      <c r="JP35" s="22">
        <f t="shared" si="682"/>
        <v>0</v>
      </c>
      <c r="JQ35" s="22">
        <f t="shared" si="683"/>
        <v>2</v>
      </c>
      <c r="JR35" s="43">
        <f t="shared" si="684"/>
        <v>0</v>
      </c>
      <c r="JS35" s="43">
        <f t="shared" si="684"/>
        <v>3</v>
      </c>
      <c r="JT35" s="56"/>
      <c r="JU35" s="22" t="str">
        <f t="shared" si="685"/>
        <v>COOMAN Rudi</v>
      </c>
      <c r="JV35" s="83">
        <v>3356</v>
      </c>
      <c r="JW35" s="22" t="str">
        <f t="shared" si="686"/>
        <v>C</v>
      </c>
      <c r="JX35" s="22" t="str">
        <f t="shared" si="687"/>
        <v>ANNOT Eric</v>
      </c>
      <c r="JY35" s="83">
        <v>2970</v>
      </c>
      <c r="JZ35" s="22" t="str">
        <f t="shared" si="688"/>
        <v>A</v>
      </c>
      <c r="KA35" s="83">
        <v>2</v>
      </c>
      <c r="KB35" s="83">
        <v>2</v>
      </c>
      <c r="KC35" s="84"/>
      <c r="KD35" s="22">
        <f t="shared" si="689"/>
        <v>0</v>
      </c>
      <c r="KE35" s="22">
        <f t="shared" si="690"/>
        <v>2</v>
      </c>
      <c r="KF35" s="43">
        <f t="shared" si="691"/>
        <v>0</v>
      </c>
      <c r="KG35" s="43">
        <f t="shared" si="691"/>
        <v>3</v>
      </c>
      <c r="KH35" s="56"/>
      <c r="KI35" s="22" t="str">
        <f t="shared" si="692"/>
        <v>ELEGHEER Rudi</v>
      </c>
      <c r="KJ35" s="83">
        <v>3498</v>
      </c>
      <c r="KK35" s="22" t="str">
        <f t="shared" si="693"/>
        <v>B</v>
      </c>
      <c r="KL35" s="22" t="str">
        <f t="shared" si="694"/>
        <v>GYSELINCK Tommy</v>
      </c>
      <c r="KM35" s="83">
        <v>3050</v>
      </c>
      <c r="KN35" s="22" t="str">
        <f t="shared" si="695"/>
        <v>A</v>
      </c>
      <c r="KO35" s="83">
        <v>2</v>
      </c>
      <c r="KP35" s="83">
        <v>2</v>
      </c>
      <c r="KQ35" s="84"/>
      <c r="KR35" s="22">
        <f t="shared" si="696"/>
        <v>0</v>
      </c>
      <c r="KS35" s="22">
        <f t="shared" si="697"/>
        <v>2</v>
      </c>
      <c r="KT35" s="43">
        <f t="shared" si="698"/>
        <v>0</v>
      </c>
      <c r="KU35" s="43">
        <f t="shared" si="698"/>
        <v>3</v>
      </c>
      <c r="KV35" s="66"/>
      <c r="KW35" s="22" t="str">
        <f t="shared" si="699"/>
        <v>VAN DEN BOSSCHE James</v>
      </c>
      <c r="KX35" s="83">
        <v>2895</v>
      </c>
      <c r="KY35" s="22" t="str">
        <f t="shared" si="700"/>
        <v>B</v>
      </c>
      <c r="KZ35" s="22" t="str">
        <f t="shared" si="701"/>
        <v>COOMAN Rudi</v>
      </c>
      <c r="LA35" s="83">
        <v>3356</v>
      </c>
      <c r="LB35" s="22" t="str">
        <f t="shared" si="702"/>
        <v>C</v>
      </c>
      <c r="LC35" s="83">
        <v>2</v>
      </c>
      <c r="LD35" s="83">
        <v>1</v>
      </c>
      <c r="LE35" s="84"/>
      <c r="LF35" s="22">
        <f t="shared" si="703"/>
        <v>1</v>
      </c>
      <c r="LG35" s="22">
        <f t="shared" si="704"/>
        <v>1</v>
      </c>
      <c r="LH35" s="43">
        <f t="shared" si="705"/>
        <v>1</v>
      </c>
      <c r="LI35" s="43">
        <f t="shared" si="705"/>
        <v>1</v>
      </c>
      <c r="LJ35" s="56"/>
      <c r="LK35" s="22" t="str">
        <f t="shared" si="706"/>
        <v>STEVENS Nicola</v>
      </c>
      <c r="LL35" s="83">
        <v>7714</v>
      </c>
      <c r="LM35" s="22" t="str">
        <f t="shared" si="707"/>
        <v>A</v>
      </c>
      <c r="LN35" s="22" t="str">
        <f t="shared" si="708"/>
        <v>THYS Andy</v>
      </c>
      <c r="LO35" s="83">
        <v>3034</v>
      </c>
      <c r="LP35" s="22" t="str">
        <f t="shared" si="709"/>
        <v>A</v>
      </c>
      <c r="LQ35" s="83">
        <v>2</v>
      </c>
      <c r="LR35" s="83">
        <v>1</v>
      </c>
      <c r="LS35" s="84"/>
      <c r="LT35" s="22">
        <f t="shared" si="710"/>
        <v>1</v>
      </c>
      <c r="LU35" s="22">
        <f t="shared" si="711"/>
        <v>1</v>
      </c>
      <c r="LV35" s="43">
        <f t="shared" si="712"/>
        <v>1</v>
      </c>
      <c r="LW35" s="43">
        <f t="shared" si="712"/>
        <v>1</v>
      </c>
      <c r="LY35" s="22" t="str">
        <f t="shared" si="713"/>
        <v>STROBBE Kurt</v>
      </c>
      <c r="LZ35" s="83">
        <v>3247</v>
      </c>
      <c r="MA35" s="22" t="str">
        <f t="shared" si="714"/>
        <v>A</v>
      </c>
      <c r="MB35" s="22" t="str">
        <f t="shared" si="715"/>
        <v>VAN ASBROECK Franky</v>
      </c>
      <c r="MC35" s="83">
        <v>7142</v>
      </c>
      <c r="MD35" s="22" t="str">
        <f t="shared" si="716"/>
        <v>A</v>
      </c>
      <c r="ME35" s="83">
        <v>2</v>
      </c>
      <c r="MF35" s="83">
        <v>2</v>
      </c>
      <c r="MG35" s="84"/>
      <c r="MH35" s="22">
        <f t="shared" si="717"/>
        <v>0</v>
      </c>
      <c r="MI35" s="22">
        <f t="shared" si="718"/>
        <v>2</v>
      </c>
      <c r="MJ35" s="43">
        <f t="shared" si="719"/>
        <v>0</v>
      </c>
      <c r="MK35" s="43">
        <f t="shared" si="719"/>
        <v>3</v>
      </c>
      <c r="ML35" s="56"/>
      <c r="MM35" s="22" t="str">
        <f t="shared" si="720"/>
        <v>STEVENS Nicola</v>
      </c>
      <c r="MN35" s="83">
        <v>7714</v>
      </c>
      <c r="MO35" s="22" t="str">
        <f t="shared" si="721"/>
        <v>A</v>
      </c>
      <c r="MP35" s="22" t="str">
        <f t="shared" si="722"/>
        <v>VERCAUTEREN Debby</v>
      </c>
      <c r="MQ35" s="83">
        <v>3370</v>
      </c>
      <c r="MR35" s="22" t="str">
        <f t="shared" si="723"/>
        <v>B</v>
      </c>
      <c r="MS35" s="83">
        <v>2</v>
      </c>
      <c r="MT35" s="83">
        <v>2</v>
      </c>
      <c r="MU35" s="84"/>
      <c r="MV35" s="22">
        <f t="shared" si="724"/>
        <v>0</v>
      </c>
      <c r="MW35" s="22">
        <f t="shared" si="725"/>
        <v>2</v>
      </c>
      <c r="MX35" s="43">
        <f t="shared" si="726"/>
        <v>0</v>
      </c>
      <c r="MY35" s="43">
        <f t="shared" si="726"/>
        <v>3</v>
      </c>
    </row>
    <row r="36" spans="1:363" ht="16.5" x14ac:dyDescent="0.3">
      <c r="A36" s="22" t="str">
        <f t="shared" si="545"/>
        <v>MOENS Robert</v>
      </c>
      <c r="B36" s="83">
        <v>5272</v>
      </c>
      <c r="C36" s="22" t="str">
        <f t="shared" si="546"/>
        <v>B</v>
      </c>
      <c r="D36" s="22" t="str">
        <f t="shared" si="547"/>
        <v>VAN DEN BROECK Yvan</v>
      </c>
      <c r="E36" s="83">
        <v>8061</v>
      </c>
      <c r="F36" s="22" t="str">
        <f t="shared" si="548"/>
        <v>B</v>
      </c>
      <c r="G36" s="83">
        <v>2</v>
      </c>
      <c r="H36" s="83">
        <v>1</v>
      </c>
      <c r="I36" s="84"/>
      <c r="J36" s="22">
        <f t="shared" si="549"/>
        <v>1</v>
      </c>
      <c r="K36" s="22">
        <f t="shared" si="550"/>
        <v>1</v>
      </c>
      <c r="L36" s="43">
        <f t="shared" si="551"/>
        <v>1</v>
      </c>
      <c r="M36" s="43">
        <f t="shared" si="551"/>
        <v>1</v>
      </c>
      <c r="N36" s="66"/>
      <c r="O36" s="22" t="str">
        <f t="shared" si="552"/>
        <v>VAN ASBROECK Kenneth</v>
      </c>
      <c r="P36" s="83">
        <v>5136</v>
      </c>
      <c r="Q36" s="22" t="str">
        <f t="shared" si="553"/>
        <v>A</v>
      </c>
      <c r="R36" s="22" t="str">
        <f t="shared" si="554"/>
        <v>VAN SCHOOR Michaël</v>
      </c>
      <c r="S36" s="83">
        <v>7319</v>
      </c>
      <c r="T36" s="22" t="str">
        <f t="shared" si="555"/>
        <v>B</v>
      </c>
      <c r="U36" s="83">
        <v>1</v>
      </c>
      <c r="V36" s="83">
        <v>1</v>
      </c>
      <c r="W36" s="84"/>
      <c r="X36" s="22">
        <f t="shared" si="556"/>
        <v>2</v>
      </c>
      <c r="Y36" s="22">
        <f t="shared" si="557"/>
        <v>0</v>
      </c>
      <c r="Z36" s="43">
        <f t="shared" si="558"/>
        <v>3</v>
      </c>
      <c r="AA36" s="43">
        <f t="shared" si="558"/>
        <v>0</v>
      </c>
      <c r="AB36" s="56"/>
      <c r="AC36" s="22" t="str">
        <f t="shared" si="559"/>
        <v>PEELEMAN Benny</v>
      </c>
      <c r="AD36" s="83">
        <v>3257</v>
      </c>
      <c r="AE36" s="22" t="str">
        <f t="shared" si="560"/>
        <v>B</v>
      </c>
      <c r="AF36" s="22" t="str">
        <f t="shared" si="561"/>
        <v>CLAES Stefaan</v>
      </c>
      <c r="AG36" s="83">
        <v>3244</v>
      </c>
      <c r="AH36" s="22" t="str">
        <f t="shared" si="562"/>
        <v>A</v>
      </c>
      <c r="AI36" s="83">
        <v>1</v>
      </c>
      <c r="AJ36" s="83">
        <v>1</v>
      </c>
      <c r="AK36" s="84"/>
      <c r="AL36" s="22">
        <f t="shared" si="563"/>
        <v>2</v>
      </c>
      <c r="AM36" s="22">
        <f t="shared" si="564"/>
        <v>0</v>
      </c>
      <c r="AN36" s="43">
        <f t="shared" si="565"/>
        <v>3</v>
      </c>
      <c r="AO36" s="43">
        <f t="shared" si="565"/>
        <v>0</v>
      </c>
      <c r="AP36" s="56"/>
      <c r="AQ36" s="22" t="str">
        <f t="shared" si="566"/>
        <v>DE SMEDT Rudy</v>
      </c>
      <c r="AR36" s="83">
        <v>3727</v>
      </c>
      <c r="AS36" s="22" t="str">
        <f t="shared" si="567"/>
        <v>A</v>
      </c>
      <c r="AT36" s="22" t="str">
        <f t="shared" si="568"/>
        <v>ROBYNS Kenny</v>
      </c>
      <c r="AU36" s="83">
        <v>5137</v>
      </c>
      <c r="AV36" s="22" t="str">
        <f t="shared" si="569"/>
        <v>A</v>
      </c>
      <c r="AW36" s="83">
        <v>1</v>
      </c>
      <c r="AX36" s="83">
        <v>1</v>
      </c>
      <c r="AY36" s="84"/>
      <c r="AZ36" s="22">
        <f t="shared" si="570"/>
        <v>2</v>
      </c>
      <c r="BA36" s="22">
        <f t="shared" si="571"/>
        <v>0</v>
      </c>
      <c r="BB36" s="43">
        <f t="shared" si="572"/>
        <v>3</v>
      </c>
      <c r="BC36" s="43">
        <f t="shared" si="572"/>
        <v>0</v>
      </c>
      <c r="BD36" s="66"/>
      <c r="BE36" s="22" t="str">
        <f t="shared" si="573"/>
        <v>VAN DER BORGHT Filip</v>
      </c>
      <c r="BF36" s="83">
        <v>3374</v>
      </c>
      <c r="BG36" s="22" t="str">
        <f t="shared" si="574"/>
        <v>A</v>
      </c>
      <c r="BH36" s="22" t="str">
        <f t="shared" si="575"/>
        <v>WIJNS Stefaan</v>
      </c>
      <c r="BI36" s="83">
        <v>3597</v>
      </c>
      <c r="BJ36" s="22" t="str">
        <f t="shared" si="576"/>
        <v>C</v>
      </c>
      <c r="BK36" s="83">
        <v>1</v>
      </c>
      <c r="BL36" s="83">
        <v>1</v>
      </c>
      <c r="BM36" s="84"/>
      <c r="BN36" s="22">
        <f t="shared" si="577"/>
        <v>2</v>
      </c>
      <c r="BO36" s="22">
        <f t="shared" si="578"/>
        <v>0</v>
      </c>
      <c r="BP36" s="43">
        <f t="shared" si="579"/>
        <v>3</v>
      </c>
      <c r="BQ36" s="43">
        <f t="shared" si="579"/>
        <v>0</v>
      </c>
      <c r="BR36" s="56"/>
      <c r="BS36" s="22" t="str">
        <f t="shared" si="580"/>
        <v>MARIMAN Paul</v>
      </c>
      <c r="BT36" s="83">
        <v>5295</v>
      </c>
      <c r="BU36" s="22" t="str">
        <f t="shared" si="581"/>
        <v>C</v>
      </c>
      <c r="BV36" s="22" t="str">
        <f t="shared" si="582"/>
        <v>POPPE Wim</v>
      </c>
      <c r="BW36" s="83">
        <v>4802</v>
      </c>
      <c r="BX36" s="22" t="str">
        <f t="shared" si="583"/>
        <v>A</v>
      </c>
      <c r="BY36" s="83">
        <v>2</v>
      </c>
      <c r="BZ36" s="83">
        <v>2</v>
      </c>
      <c r="CA36" s="84"/>
      <c r="CB36" s="22">
        <f t="shared" si="584"/>
        <v>0</v>
      </c>
      <c r="CC36" s="22">
        <f t="shared" si="585"/>
        <v>2</v>
      </c>
      <c r="CD36" s="43">
        <f t="shared" si="586"/>
        <v>0</v>
      </c>
      <c r="CE36" s="43">
        <f t="shared" si="586"/>
        <v>3</v>
      </c>
      <c r="CF36" s="56"/>
      <c r="CG36" s="22" t="str">
        <f t="shared" si="587"/>
        <v>VERDONCK Glen</v>
      </c>
      <c r="CH36" s="83">
        <v>2301</v>
      </c>
      <c r="CI36" s="22" t="str">
        <f t="shared" si="588"/>
        <v>B</v>
      </c>
      <c r="CJ36" s="22" t="str">
        <f t="shared" si="589"/>
        <v>STELLATO Nico</v>
      </c>
      <c r="CK36" s="83">
        <v>1194</v>
      </c>
      <c r="CL36" s="22" t="str">
        <f t="shared" si="590"/>
        <v>A</v>
      </c>
      <c r="CM36" s="83">
        <v>1</v>
      </c>
      <c r="CN36" s="83">
        <v>2</v>
      </c>
      <c r="CO36" s="84"/>
      <c r="CP36" s="22">
        <f t="shared" si="591"/>
        <v>1</v>
      </c>
      <c r="CQ36" s="22">
        <f t="shared" si="592"/>
        <v>1</v>
      </c>
      <c r="CR36" s="43">
        <f t="shared" si="593"/>
        <v>1</v>
      </c>
      <c r="CS36" s="43">
        <f t="shared" si="593"/>
        <v>1</v>
      </c>
      <c r="CT36" s="66"/>
      <c r="CU36" s="22" t="str">
        <f t="shared" si="594"/>
        <v>ANNOT Eric</v>
      </c>
      <c r="CV36" s="83">
        <v>2970</v>
      </c>
      <c r="CW36" s="22" t="str">
        <f t="shared" si="595"/>
        <v>A</v>
      </c>
      <c r="CX36" s="22" t="str">
        <f t="shared" si="596"/>
        <v>VAN CAMPENHOUT Jean-Pierre</v>
      </c>
      <c r="CY36" s="83">
        <v>7886</v>
      </c>
      <c r="CZ36" s="22" t="str">
        <f t="shared" si="597"/>
        <v>A</v>
      </c>
      <c r="DA36" s="83">
        <v>2</v>
      </c>
      <c r="DB36" s="83">
        <v>1</v>
      </c>
      <c r="DC36" s="84"/>
      <c r="DD36" s="22">
        <f t="shared" si="598"/>
        <v>1</v>
      </c>
      <c r="DE36" s="22">
        <f t="shared" si="599"/>
        <v>1</v>
      </c>
      <c r="DF36" s="43">
        <f t="shared" si="600"/>
        <v>1</v>
      </c>
      <c r="DG36" s="43">
        <f t="shared" si="600"/>
        <v>1</v>
      </c>
      <c r="DH36" s="56"/>
      <c r="DI36" s="22" t="str">
        <f t="shared" si="601"/>
        <v>THYS Steve</v>
      </c>
      <c r="DJ36" s="83">
        <v>3723</v>
      </c>
      <c r="DK36" s="22" t="str">
        <f t="shared" si="602"/>
        <v>A</v>
      </c>
      <c r="DL36" s="22" t="str">
        <f t="shared" si="603"/>
        <v>GABRIËLS Leo</v>
      </c>
      <c r="DM36" s="83">
        <v>7589</v>
      </c>
      <c r="DN36" s="22" t="str">
        <f t="shared" si="604"/>
        <v>C</v>
      </c>
      <c r="DO36" s="83">
        <v>1</v>
      </c>
      <c r="DP36" s="83">
        <v>1</v>
      </c>
      <c r="DQ36" s="84"/>
      <c r="DR36" s="22">
        <f t="shared" si="605"/>
        <v>2</v>
      </c>
      <c r="DS36" s="22">
        <f t="shared" si="606"/>
        <v>0</v>
      </c>
      <c r="DT36" s="43">
        <f t="shared" si="607"/>
        <v>3</v>
      </c>
      <c r="DU36" s="43">
        <f t="shared" si="607"/>
        <v>0</v>
      </c>
      <c r="DV36" s="56"/>
      <c r="DW36" s="22" t="str">
        <f t="shared" si="608"/>
        <v>VAN CAMPENHOUT Jean-Pierre</v>
      </c>
      <c r="DX36" s="83">
        <v>7886</v>
      </c>
      <c r="DY36" s="22" t="str">
        <f t="shared" si="609"/>
        <v>A</v>
      </c>
      <c r="DZ36" s="22" t="str">
        <f t="shared" si="610"/>
        <v>VAN DEN EEDE Jurgen</v>
      </c>
      <c r="EA36" s="83">
        <v>2712</v>
      </c>
      <c r="EB36" s="22" t="str">
        <f t="shared" si="611"/>
        <v>A</v>
      </c>
      <c r="EC36" s="83">
        <v>2</v>
      </c>
      <c r="ED36" s="83">
        <v>2</v>
      </c>
      <c r="EE36" s="84"/>
      <c r="EF36" s="22">
        <f t="shared" si="612"/>
        <v>0</v>
      </c>
      <c r="EG36" s="22">
        <f t="shared" si="613"/>
        <v>2</v>
      </c>
      <c r="EH36" s="43">
        <f t="shared" si="614"/>
        <v>0</v>
      </c>
      <c r="EI36" s="43">
        <f t="shared" si="614"/>
        <v>3</v>
      </c>
      <c r="EJ36" s="66"/>
      <c r="EK36" s="22" t="str">
        <f t="shared" si="615"/>
        <v>THYS Andy</v>
      </c>
      <c r="EL36" s="83">
        <v>3034</v>
      </c>
      <c r="EM36" s="22" t="str">
        <f t="shared" si="616"/>
        <v>A</v>
      </c>
      <c r="EN36" s="22" t="str">
        <f t="shared" si="617"/>
        <v>PETRY Mike</v>
      </c>
      <c r="EO36" s="83">
        <v>5046</v>
      </c>
      <c r="EP36" s="22" t="str">
        <f t="shared" si="618"/>
        <v>A</v>
      </c>
      <c r="EQ36" s="83">
        <v>1</v>
      </c>
      <c r="ER36" s="83">
        <v>1</v>
      </c>
      <c r="ES36" s="84"/>
      <c r="ET36" s="22">
        <f t="shared" si="619"/>
        <v>2</v>
      </c>
      <c r="EU36" s="22">
        <f t="shared" si="620"/>
        <v>0</v>
      </c>
      <c r="EV36" s="43">
        <f t="shared" si="621"/>
        <v>3</v>
      </c>
      <c r="EW36" s="43">
        <f t="shared" si="621"/>
        <v>0</v>
      </c>
      <c r="EX36" s="56"/>
      <c r="EY36" s="22" t="str">
        <f t="shared" si="622"/>
        <v>VAEL Fernand</v>
      </c>
      <c r="EZ36" s="83">
        <v>3255</v>
      </c>
      <c r="FA36" s="22" t="str">
        <f t="shared" si="623"/>
        <v>B</v>
      </c>
      <c r="FB36" s="22" t="str">
        <f t="shared" si="624"/>
        <v>DE CLERCQ Mario</v>
      </c>
      <c r="FC36" s="83">
        <v>2613</v>
      </c>
      <c r="FD36" s="22" t="str">
        <f t="shared" si="625"/>
        <v>A</v>
      </c>
      <c r="FE36" s="83">
        <v>2</v>
      </c>
      <c r="FF36" s="83">
        <v>2</v>
      </c>
      <c r="FG36" s="84"/>
      <c r="FH36" s="22">
        <f t="shared" si="626"/>
        <v>0</v>
      </c>
      <c r="FI36" s="22">
        <f t="shared" si="627"/>
        <v>2</v>
      </c>
      <c r="FJ36" s="43">
        <f t="shared" si="628"/>
        <v>0</v>
      </c>
      <c r="FK36" s="43">
        <f t="shared" si="628"/>
        <v>3</v>
      </c>
      <c r="FL36" s="56"/>
      <c r="FM36" s="22" t="str">
        <f t="shared" si="629"/>
        <v>VAN DE VIJVER Mario</v>
      </c>
      <c r="FN36" s="83">
        <v>2739</v>
      </c>
      <c r="FO36" s="22" t="str">
        <f t="shared" si="630"/>
        <v>C</v>
      </c>
      <c r="FP36" s="22" t="str">
        <f t="shared" si="631"/>
        <v>VAN SCHOOR Michaël</v>
      </c>
      <c r="FQ36" s="83">
        <v>7319</v>
      </c>
      <c r="FR36" s="22" t="str">
        <f t="shared" si="632"/>
        <v>B</v>
      </c>
      <c r="FS36" s="83">
        <v>1</v>
      </c>
      <c r="FT36" s="83">
        <v>2</v>
      </c>
      <c r="FU36" s="84"/>
      <c r="FV36" s="22">
        <f t="shared" si="633"/>
        <v>1</v>
      </c>
      <c r="FW36" s="22">
        <f t="shared" si="634"/>
        <v>1</v>
      </c>
      <c r="FX36" s="43">
        <f t="shared" si="635"/>
        <v>1</v>
      </c>
      <c r="FY36" s="43">
        <f t="shared" si="635"/>
        <v>1</v>
      </c>
      <c r="FZ36" s="66"/>
      <c r="GA36" s="22" t="str">
        <f t="shared" si="636"/>
        <v>HOOF Pascal</v>
      </c>
      <c r="GB36" s="83">
        <v>3042</v>
      </c>
      <c r="GC36" s="22" t="str">
        <f t="shared" si="637"/>
        <v>B</v>
      </c>
      <c r="GD36" s="22" t="str">
        <f t="shared" si="638"/>
        <v>STEVENS Nicola</v>
      </c>
      <c r="GE36" s="83">
        <v>7714</v>
      </c>
      <c r="GF36" s="22" t="str">
        <f t="shared" si="639"/>
        <v>A</v>
      </c>
      <c r="GG36" s="83">
        <v>1</v>
      </c>
      <c r="GH36" s="83">
        <v>1</v>
      </c>
      <c r="GI36" s="84"/>
      <c r="GJ36" s="22">
        <f t="shared" si="640"/>
        <v>2</v>
      </c>
      <c r="GK36" s="22">
        <f t="shared" si="641"/>
        <v>0</v>
      </c>
      <c r="GL36" s="43">
        <f t="shared" si="642"/>
        <v>3</v>
      </c>
      <c r="GM36" s="43">
        <f t="shared" si="642"/>
        <v>0</v>
      </c>
      <c r="GN36" s="56"/>
      <c r="GO36" s="22" t="str">
        <f t="shared" si="643"/>
        <v>VAN SCHOOR Michaël</v>
      </c>
      <c r="GP36" s="83">
        <v>7319</v>
      </c>
      <c r="GQ36" s="22" t="str">
        <f t="shared" si="644"/>
        <v>B</v>
      </c>
      <c r="GR36" s="22" t="str">
        <f t="shared" si="645"/>
        <v>VAN DE VELDE Jan</v>
      </c>
      <c r="GS36" s="83">
        <v>3073</v>
      </c>
      <c r="GT36" s="22" t="str">
        <f t="shared" si="646"/>
        <v>B</v>
      </c>
      <c r="GU36" s="83">
        <v>1</v>
      </c>
      <c r="GV36" s="83">
        <v>2</v>
      </c>
      <c r="GW36" s="84"/>
      <c r="GX36" s="22">
        <f t="shared" si="647"/>
        <v>1</v>
      </c>
      <c r="GY36" s="22">
        <f t="shared" si="648"/>
        <v>1</v>
      </c>
      <c r="GZ36" s="43">
        <f t="shared" si="649"/>
        <v>1</v>
      </c>
      <c r="HA36" s="43">
        <f t="shared" si="649"/>
        <v>1</v>
      </c>
      <c r="HB36" s="56"/>
      <c r="HC36" s="22" t="str">
        <f t="shared" si="650"/>
        <v>CLAES Stefaan</v>
      </c>
      <c r="HD36" s="83">
        <v>3244</v>
      </c>
      <c r="HE36" s="22" t="str">
        <f t="shared" si="651"/>
        <v>A</v>
      </c>
      <c r="HF36" s="22" t="str">
        <f t="shared" si="652"/>
        <v>PEELEMAN Benny</v>
      </c>
      <c r="HG36" s="83">
        <v>3257</v>
      </c>
      <c r="HH36" s="22" t="str">
        <f t="shared" si="653"/>
        <v>B</v>
      </c>
      <c r="HI36" s="83">
        <v>1</v>
      </c>
      <c r="HJ36" s="83">
        <v>2</v>
      </c>
      <c r="HK36" s="84"/>
      <c r="HL36" s="22">
        <f t="shared" si="654"/>
        <v>1</v>
      </c>
      <c r="HM36" s="22">
        <f t="shared" si="655"/>
        <v>1</v>
      </c>
      <c r="HN36" s="43">
        <f t="shared" si="656"/>
        <v>1</v>
      </c>
      <c r="HO36" s="43">
        <f t="shared" si="656"/>
        <v>1</v>
      </c>
      <c r="HP36" s="66"/>
      <c r="HQ36" s="22" t="str">
        <f t="shared" si="657"/>
        <v>STELLATO Nico</v>
      </c>
      <c r="HR36" s="83">
        <v>1194</v>
      </c>
      <c r="HS36" s="22" t="str">
        <f t="shared" si="658"/>
        <v>A</v>
      </c>
      <c r="HT36" s="22" t="str">
        <f t="shared" si="659"/>
        <v>CLAES Stefaan</v>
      </c>
      <c r="HU36" s="83">
        <v>3244</v>
      </c>
      <c r="HV36" s="22" t="str">
        <f t="shared" si="660"/>
        <v>A</v>
      </c>
      <c r="HW36" s="83">
        <v>1</v>
      </c>
      <c r="HX36" s="83">
        <v>1</v>
      </c>
      <c r="HY36" s="84"/>
      <c r="HZ36" s="22">
        <f t="shared" si="661"/>
        <v>2</v>
      </c>
      <c r="IA36" s="22">
        <f t="shared" si="662"/>
        <v>0</v>
      </c>
      <c r="IB36" s="43">
        <f t="shared" si="663"/>
        <v>3</v>
      </c>
      <c r="IC36" s="43">
        <f t="shared" si="663"/>
        <v>0</v>
      </c>
      <c r="ID36" s="56"/>
      <c r="IE36" s="22" t="str">
        <f t="shared" si="664"/>
        <v>VERDOODT Jan Pieter</v>
      </c>
      <c r="IF36" s="83">
        <v>2657</v>
      </c>
      <c r="IG36" s="22" t="str">
        <f t="shared" si="665"/>
        <v>C</v>
      </c>
      <c r="IH36" s="22" t="str">
        <f t="shared" si="666"/>
        <v>VERCAUTEREN Debby</v>
      </c>
      <c r="II36" s="83">
        <v>3370</v>
      </c>
      <c r="IJ36" s="22" t="str">
        <f t="shared" si="667"/>
        <v>B</v>
      </c>
      <c r="IK36" s="83">
        <v>1</v>
      </c>
      <c r="IL36" s="83">
        <v>2</v>
      </c>
      <c r="IM36" s="65"/>
      <c r="IN36" s="22">
        <f t="shared" si="668"/>
        <v>1</v>
      </c>
      <c r="IO36" s="22">
        <f t="shared" si="669"/>
        <v>1</v>
      </c>
      <c r="IP36" s="43">
        <f t="shared" si="670"/>
        <v>1</v>
      </c>
      <c r="IQ36" s="43">
        <f t="shared" si="670"/>
        <v>1</v>
      </c>
      <c r="IR36" s="56"/>
      <c r="IS36" s="22" t="str">
        <f t="shared" si="671"/>
        <v>CLAES Stefaan</v>
      </c>
      <c r="IT36" s="83">
        <v>3244</v>
      </c>
      <c r="IU36" s="22" t="str">
        <f t="shared" si="672"/>
        <v>A</v>
      </c>
      <c r="IV36" s="22" t="str">
        <f t="shared" si="673"/>
        <v>VAN PUYVELDE Alex</v>
      </c>
      <c r="IW36" s="83">
        <v>9700</v>
      </c>
      <c r="IX36" s="22" t="str">
        <f t="shared" si="674"/>
        <v>B</v>
      </c>
      <c r="IY36" s="83">
        <v>2</v>
      </c>
      <c r="IZ36" s="83">
        <v>1</v>
      </c>
      <c r="JA36" s="84"/>
      <c r="JB36" s="22">
        <f t="shared" si="675"/>
        <v>1</v>
      </c>
      <c r="JC36" s="22">
        <f t="shared" si="676"/>
        <v>1</v>
      </c>
      <c r="JD36" s="43">
        <f t="shared" si="677"/>
        <v>1</v>
      </c>
      <c r="JE36" s="43">
        <f t="shared" si="677"/>
        <v>1</v>
      </c>
      <c r="JF36" s="66"/>
      <c r="JG36" s="22" t="str">
        <f t="shared" si="678"/>
        <v>GOOSSENS Geert</v>
      </c>
      <c r="JH36" s="83">
        <v>5074</v>
      </c>
      <c r="JI36" s="22" t="str">
        <f t="shared" si="679"/>
        <v>C</v>
      </c>
      <c r="JJ36" s="22" t="str">
        <f t="shared" si="680"/>
        <v>HUYSMANS Vince</v>
      </c>
      <c r="JK36" s="83">
        <v>5840</v>
      </c>
      <c r="JL36" s="22" t="str">
        <f t="shared" si="681"/>
        <v>A</v>
      </c>
      <c r="JM36" s="83">
        <v>1</v>
      </c>
      <c r="JN36" s="83">
        <v>2</v>
      </c>
      <c r="JO36" s="84"/>
      <c r="JP36" s="22">
        <f t="shared" si="682"/>
        <v>1</v>
      </c>
      <c r="JQ36" s="22">
        <f t="shared" si="683"/>
        <v>1</v>
      </c>
      <c r="JR36" s="43">
        <f t="shared" si="684"/>
        <v>1</v>
      </c>
      <c r="JS36" s="43">
        <f t="shared" si="684"/>
        <v>1</v>
      </c>
      <c r="JT36" s="56"/>
      <c r="JU36" s="22" t="str">
        <f t="shared" si="685"/>
        <v>AVERHALS Patrick</v>
      </c>
      <c r="JV36" s="83">
        <v>4986</v>
      </c>
      <c r="JW36" s="22" t="str">
        <f t="shared" si="686"/>
        <v>B</v>
      </c>
      <c r="JX36" s="22" t="str">
        <f t="shared" si="687"/>
        <v>VAN ASBROECK Franky</v>
      </c>
      <c r="JY36" s="83">
        <v>7142</v>
      </c>
      <c r="JZ36" s="22" t="str">
        <f t="shared" si="688"/>
        <v>A</v>
      </c>
      <c r="KA36" s="83">
        <v>2</v>
      </c>
      <c r="KB36" s="83">
        <v>2</v>
      </c>
      <c r="KC36" s="84"/>
      <c r="KD36" s="22">
        <f t="shared" si="689"/>
        <v>0</v>
      </c>
      <c r="KE36" s="22">
        <f t="shared" si="690"/>
        <v>2</v>
      </c>
      <c r="KF36" s="43">
        <f t="shared" si="691"/>
        <v>0</v>
      </c>
      <c r="KG36" s="43">
        <f t="shared" si="691"/>
        <v>3</v>
      </c>
      <c r="KH36" s="56"/>
      <c r="KI36" s="22" t="str">
        <f t="shared" si="692"/>
        <v>BAERT Robert</v>
      </c>
      <c r="KJ36" s="83">
        <v>3663</v>
      </c>
      <c r="KK36" s="22" t="str">
        <f t="shared" si="693"/>
        <v>A</v>
      </c>
      <c r="KL36" s="22" t="str">
        <f t="shared" si="694"/>
        <v>THYS Steve</v>
      </c>
      <c r="KM36" s="83">
        <v>3723</v>
      </c>
      <c r="KN36" s="22" t="str">
        <f t="shared" si="695"/>
        <v>A</v>
      </c>
      <c r="KO36" s="83">
        <v>2</v>
      </c>
      <c r="KP36" s="83">
        <v>2</v>
      </c>
      <c r="KQ36" s="84"/>
      <c r="KR36" s="22">
        <f t="shared" si="696"/>
        <v>0</v>
      </c>
      <c r="KS36" s="22">
        <f t="shared" si="697"/>
        <v>2</v>
      </c>
      <c r="KT36" s="43">
        <f t="shared" si="698"/>
        <v>0</v>
      </c>
      <c r="KU36" s="43">
        <f t="shared" si="698"/>
        <v>3</v>
      </c>
      <c r="KV36" s="66"/>
      <c r="KW36" s="22" t="str">
        <f t="shared" si="699"/>
        <v>VAN DEN EEDE Jurgen</v>
      </c>
      <c r="KX36" s="83">
        <v>2712</v>
      </c>
      <c r="KY36" s="22" t="str">
        <f t="shared" si="700"/>
        <v>A</v>
      </c>
      <c r="KZ36" s="22" t="str">
        <f t="shared" si="701"/>
        <v>AVERHALS Patrick</v>
      </c>
      <c r="LA36" s="83">
        <v>4986</v>
      </c>
      <c r="LB36" s="22" t="str">
        <f t="shared" si="702"/>
        <v>B</v>
      </c>
      <c r="LC36" s="83">
        <v>2</v>
      </c>
      <c r="LD36" s="83">
        <v>2</v>
      </c>
      <c r="LE36" s="84"/>
      <c r="LF36" s="22">
        <f t="shared" si="703"/>
        <v>0</v>
      </c>
      <c r="LG36" s="22">
        <f t="shared" si="704"/>
        <v>2</v>
      </c>
      <c r="LH36" s="43">
        <f t="shared" si="705"/>
        <v>0</v>
      </c>
      <c r="LI36" s="43">
        <f t="shared" si="705"/>
        <v>3</v>
      </c>
      <c r="LJ36" s="56"/>
      <c r="LK36" s="22" t="str">
        <f t="shared" si="706"/>
        <v>GOOSSENS Geert</v>
      </c>
      <c r="LL36" s="83">
        <v>5074</v>
      </c>
      <c r="LM36" s="22" t="str">
        <f t="shared" si="707"/>
        <v>C</v>
      </c>
      <c r="LN36" s="22" t="str">
        <f t="shared" si="708"/>
        <v>THYS Steve</v>
      </c>
      <c r="LO36" s="83">
        <v>3723</v>
      </c>
      <c r="LP36" s="22" t="str">
        <f t="shared" si="709"/>
        <v>A</v>
      </c>
      <c r="LQ36" s="83">
        <v>2</v>
      </c>
      <c r="LR36" s="83">
        <v>1</v>
      </c>
      <c r="LS36" s="84"/>
      <c r="LT36" s="22">
        <f t="shared" si="710"/>
        <v>1</v>
      </c>
      <c r="LU36" s="22">
        <f t="shared" si="711"/>
        <v>1</v>
      </c>
      <c r="LV36" s="43">
        <f t="shared" si="712"/>
        <v>1</v>
      </c>
      <c r="LW36" s="43">
        <f t="shared" si="712"/>
        <v>1</v>
      </c>
      <c r="LY36" s="22" t="str">
        <f t="shared" si="713"/>
        <v>DE COCK Tom</v>
      </c>
      <c r="LZ36" s="83">
        <v>3766</v>
      </c>
      <c r="MA36" s="22" t="str">
        <f t="shared" si="714"/>
        <v>B</v>
      </c>
      <c r="MB36" s="22" t="str">
        <f t="shared" si="715"/>
        <v>ANNOT Eric</v>
      </c>
      <c r="MC36" s="83">
        <v>2970</v>
      </c>
      <c r="MD36" s="22" t="str">
        <f t="shared" si="716"/>
        <v>A</v>
      </c>
      <c r="ME36" s="83">
        <v>1</v>
      </c>
      <c r="MF36" s="83">
        <v>2</v>
      </c>
      <c r="MG36" s="84"/>
      <c r="MH36" s="22">
        <f t="shared" si="717"/>
        <v>1</v>
      </c>
      <c r="MI36" s="22">
        <f t="shared" si="718"/>
        <v>1</v>
      </c>
      <c r="MJ36" s="43">
        <f t="shared" si="719"/>
        <v>1</v>
      </c>
      <c r="MK36" s="43">
        <f t="shared" si="719"/>
        <v>1</v>
      </c>
      <c r="ML36" s="56"/>
      <c r="MM36" s="22" t="str">
        <f t="shared" si="720"/>
        <v>ROBYNS Kenny</v>
      </c>
      <c r="MN36" s="83">
        <v>5137</v>
      </c>
      <c r="MO36" s="22" t="str">
        <f t="shared" si="721"/>
        <v>A</v>
      </c>
      <c r="MP36" s="22" t="str">
        <f t="shared" si="722"/>
        <v>VAN DER BORGHT Filip</v>
      </c>
      <c r="MQ36" s="83">
        <v>3374</v>
      </c>
      <c r="MR36" s="22" t="str">
        <f t="shared" si="723"/>
        <v>A</v>
      </c>
      <c r="MS36" s="83">
        <v>2</v>
      </c>
      <c r="MT36" s="83">
        <v>2</v>
      </c>
      <c r="MU36" s="84"/>
      <c r="MV36" s="22">
        <f t="shared" si="724"/>
        <v>0</v>
      </c>
      <c r="MW36" s="22">
        <f t="shared" si="725"/>
        <v>2</v>
      </c>
      <c r="MX36" s="43">
        <f t="shared" si="726"/>
        <v>0</v>
      </c>
      <c r="MY36" s="43">
        <f t="shared" si="726"/>
        <v>3</v>
      </c>
    </row>
    <row r="37" spans="1:363" ht="16.5" x14ac:dyDescent="0.3">
      <c r="A37" s="22" t="str">
        <f t="shared" si="545"/>
        <v>GOOSSENS Geert</v>
      </c>
      <c r="B37" s="83">
        <v>5074</v>
      </c>
      <c r="C37" s="22" t="str">
        <f t="shared" si="546"/>
        <v>C</v>
      </c>
      <c r="D37" s="22" t="str">
        <f t="shared" si="547"/>
        <v>DE MAN Henri</v>
      </c>
      <c r="E37" s="83">
        <v>5042</v>
      </c>
      <c r="F37" s="22" t="str">
        <f t="shared" si="548"/>
        <v>B</v>
      </c>
      <c r="G37" s="83">
        <v>1</v>
      </c>
      <c r="H37" s="83">
        <v>1</v>
      </c>
      <c r="I37" s="84"/>
      <c r="J37" s="22">
        <f t="shared" si="549"/>
        <v>2</v>
      </c>
      <c r="K37" s="22">
        <f t="shared" si="550"/>
        <v>0</v>
      </c>
      <c r="L37" s="43">
        <f t="shared" si="551"/>
        <v>3</v>
      </c>
      <c r="M37" s="43">
        <f t="shared" si="551"/>
        <v>0</v>
      </c>
      <c r="N37" s="66"/>
      <c r="O37" s="22" t="str">
        <f t="shared" si="552"/>
        <v>VAEL Fernand</v>
      </c>
      <c r="P37" s="83">
        <v>3255</v>
      </c>
      <c r="Q37" s="22" t="str">
        <f t="shared" si="553"/>
        <v>B</v>
      </c>
      <c r="R37" s="22" t="str">
        <f t="shared" si="554"/>
        <v>STELLATO Nico</v>
      </c>
      <c r="S37" s="83">
        <v>1194</v>
      </c>
      <c r="T37" s="22" t="str">
        <f t="shared" si="555"/>
        <v>A</v>
      </c>
      <c r="U37" s="83">
        <v>1</v>
      </c>
      <c r="V37" s="83">
        <v>1</v>
      </c>
      <c r="W37" s="84"/>
      <c r="X37" s="22">
        <f t="shared" si="556"/>
        <v>2</v>
      </c>
      <c r="Y37" s="22">
        <f t="shared" si="557"/>
        <v>0</v>
      </c>
      <c r="Z37" s="43">
        <f t="shared" si="558"/>
        <v>3</v>
      </c>
      <c r="AA37" s="43">
        <f t="shared" si="558"/>
        <v>0</v>
      </c>
      <c r="AB37" s="56"/>
      <c r="AC37" s="22" t="str">
        <f t="shared" si="559"/>
        <v>BLOMMAERTS Rudy</v>
      </c>
      <c r="AD37" s="83">
        <v>5317</v>
      </c>
      <c r="AE37" s="22" t="str">
        <f t="shared" si="560"/>
        <v>B</v>
      </c>
      <c r="AF37" s="22" t="str">
        <f t="shared" si="561"/>
        <v>VAN DEN BRANDE Christiaan</v>
      </c>
      <c r="AG37" s="83">
        <v>3085</v>
      </c>
      <c r="AH37" s="22" t="str">
        <f t="shared" si="562"/>
        <v>C</v>
      </c>
      <c r="AI37" s="83">
        <v>1</v>
      </c>
      <c r="AJ37" s="83">
        <v>1</v>
      </c>
      <c r="AK37" s="84"/>
      <c r="AL37" s="22">
        <f t="shared" si="563"/>
        <v>2</v>
      </c>
      <c r="AM37" s="22">
        <f t="shared" si="564"/>
        <v>0</v>
      </c>
      <c r="AN37" s="43">
        <f t="shared" si="565"/>
        <v>3</v>
      </c>
      <c r="AO37" s="43">
        <f t="shared" si="565"/>
        <v>0</v>
      </c>
      <c r="AP37" s="56"/>
      <c r="AQ37" s="22" t="str">
        <f t="shared" si="566"/>
        <v>CLAES Stefaan</v>
      </c>
      <c r="AR37" s="83">
        <v>3244</v>
      </c>
      <c r="AS37" s="22" t="str">
        <f t="shared" si="567"/>
        <v>A</v>
      </c>
      <c r="AT37" s="22" t="str">
        <f t="shared" si="568"/>
        <v>GOOSSENS Geert</v>
      </c>
      <c r="AU37" s="83">
        <v>5074</v>
      </c>
      <c r="AV37" s="22" t="str">
        <f t="shared" si="569"/>
        <v>C</v>
      </c>
      <c r="AW37" s="83">
        <v>1</v>
      </c>
      <c r="AX37" s="83">
        <v>2</v>
      </c>
      <c r="AY37" s="84"/>
      <c r="AZ37" s="22">
        <f t="shared" si="570"/>
        <v>1</v>
      </c>
      <c r="BA37" s="22">
        <f t="shared" si="571"/>
        <v>1</v>
      </c>
      <c r="BB37" s="43">
        <f t="shared" si="572"/>
        <v>1</v>
      </c>
      <c r="BC37" s="43">
        <f t="shared" si="572"/>
        <v>1</v>
      </c>
      <c r="BD37" s="66"/>
      <c r="BE37" s="22" t="str">
        <f t="shared" si="573"/>
        <v>SELLESLAGH Kurt</v>
      </c>
      <c r="BF37" s="83">
        <v>3059</v>
      </c>
      <c r="BG37" s="22" t="str">
        <f t="shared" si="574"/>
        <v>B</v>
      </c>
      <c r="BH37" s="22" t="str">
        <f t="shared" si="575"/>
        <v>VAN DE CRUYS Patrick</v>
      </c>
      <c r="BI37" s="83">
        <v>4331</v>
      </c>
      <c r="BJ37" s="22" t="str">
        <f t="shared" si="576"/>
        <v>C</v>
      </c>
      <c r="BK37" s="83">
        <v>1</v>
      </c>
      <c r="BL37" s="83">
        <v>2</v>
      </c>
      <c r="BM37" s="84"/>
      <c r="BN37" s="22">
        <f t="shared" si="577"/>
        <v>1</v>
      </c>
      <c r="BO37" s="22">
        <f t="shared" si="578"/>
        <v>1</v>
      </c>
      <c r="BP37" s="43">
        <f t="shared" si="579"/>
        <v>1</v>
      </c>
      <c r="BQ37" s="43">
        <f t="shared" si="579"/>
        <v>1</v>
      </c>
      <c r="BR37" s="56"/>
      <c r="BS37" s="22" t="str">
        <f t="shared" si="580"/>
        <v>VAN PUYVELDE Alex</v>
      </c>
      <c r="BT37" s="83">
        <v>9700</v>
      </c>
      <c r="BU37" s="22" t="str">
        <f t="shared" si="581"/>
        <v>B</v>
      </c>
      <c r="BV37" s="22" t="str">
        <f t="shared" si="582"/>
        <v>VAN DEN BRANDE Christiaan</v>
      </c>
      <c r="BW37" s="83">
        <v>3085</v>
      </c>
      <c r="BX37" s="22" t="str">
        <f t="shared" si="583"/>
        <v>C</v>
      </c>
      <c r="BY37" s="83">
        <v>2</v>
      </c>
      <c r="BZ37" s="83">
        <v>2</v>
      </c>
      <c r="CA37" s="84"/>
      <c r="CB37" s="22">
        <f t="shared" si="584"/>
        <v>0</v>
      </c>
      <c r="CC37" s="22">
        <f t="shared" si="585"/>
        <v>2</v>
      </c>
      <c r="CD37" s="43">
        <f t="shared" si="586"/>
        <v>0</v>
      </c>
      <c r="CE37" s="43">
        <f t="shared" si="586"/>
        <v>3</v>
      </c>
      <c r="CF37" s="56"/>
      <c r="CG37" s="22" t="str">
        <f t="shared" si="587"/>
        <v>HUYSMANS Vince</v>
      </c>
      <c r="CH37" s="83">
        <v>5840</v>
      </c>
      <c r="CI37" s="22" t="str">
        <f t="shared" si="588"/>
        <v>A</v>
      </c>
      <c r="CJ37" s="22" t="str">
        <f t="shared" si="589"/>
        <v>MOENS Robert</v>
      </c>
      <c r="CK37" s="83">
        <v>5272</v>
      </c>
      <c r="CL37" s="22" t="str">
        <f t="shared" si="590"/>
        <v>B</v>
      </c>
      <c r="CM37" s="83">
        <v>1</v>
      </c>
      <c r="CN37" s="83">
        <v>1</v>
      </c>
      <c r="CO37" s="84"/>
      <c r="CP37" s="22">
        <f t="shared" si="591"/>
        <v>2</v>
      </c>
      <c r="CQ37" s="22">
        <f t="shared" si="592"/>
        <v>0</v>
      </c>
      <c r="CR37" s="43">
        <f t="shared" si="593"/>
        <v>3</v>
      </c>
      <c r="CS37" s="43">
        <f t="shared" si="593"/>
        <v>0</v>
      </c>
      <c r="CT37" s="66"/>
      <c r="CU37" s="22" t="str">
        <f t="shared" si="594"/>
        <v>WILMS Steve</v>
      </c>
      <c r="CV37" s="83">
        <v>2705</v>
      </c>
      <c r="CW37" s="22" t="str">
        <f t="shared" si="595"/>
        <v>A</v>
      </c>
      <c r="CX37" s="22" t="str">
        <f t="shared" si="596"/>
        <v>VAN DE CRUYS Patrick</v>
      </c>
      <c r="CY37" s="83">
        <v>4331</v>
      </c>
      <c r="CZ37" s="22" t="str">
        <f t="shared" si="597"/>
        <v>C</v>
      </c>
      <c r="DA37" s="83">
        <v>1</v>
      </c>
      <c r="DB37" s="83">
        <v>1</v>
      </c>
      <c r="DC37" s="84"/>
      <c r="DD37" s="22">
        <f t="shared" si="598"/>
        <v>2</v>
      </c>
      <c r="DE37" s="22">
        <f t="shared" si="599"/>
        <v>0</v>
      </c>
      <c r="DF37" s="43">
        <f t="shared" si="600"/>
        <v>3</v>
      </c>
      <c r="DG37" s="43">
        <f t="shared" si="600"/>
        <v>0</v>
      </c>
      <c r="DH37" s="56"/>
      <c r="DI37" s="22" t="str">
        <f t="shared" si="601"/>
        <v>VAN GOETHEM Mario</v>
      </c>
      <c r="DJ37" s="83">
        <v>1096</v>
      </c>
      <c r="DK37" s="22" t="str">
        <f t="shared" si="602"/>
        <v>B</v>
      </c>
      <c r="DL37" s="22" t="str">
        <f t="shared" si="603"/>
        <v>MARIMAN Paul</v>
      </c>
      <c r="DM37" s="83">
        <v>5295</v>
      </c>
      <c r="DN37" s="22" t="str">
        <f t="shared" si="604"/>
        <v>C</v>
      </c>
      <c r="DO37" s="83">
        <v>2</v>
      </c>
      <c r="DP37" s="83">
        <v>1</v>
      </c>
      <c r="DQ37" s="84"/>
      <c r="DR37" s="22">
        <f t="shared" si="605"/>
        <v>1</v>
      </c>
      <c r="DS37" s="22">
        <f t="shared" si="606"/>
        <v>1</v>
      </c>
      <c r="DT37" s="43">
        <f t="shared" si="607"/>
        <v>1</v>
      </c>
      <c r="DU37" s="43">
        <f t="shared" si="607"/>
        <v>1</v>
      </c>
      <c r="DV37" s="56"/>
      <c r="DW37" s="22" t="str">
        <f t="shared" si="608"/>
        <v>VERDOODT Jan Pieter</v>
      </c>
      <c r="DX37" s="83">
        <v>2657</v>
      </c>
      <c r="DY37" s="22" t="str">
        <f t="shared" si="609"/>
        <v>C</v>
      </c>
      <c r="DZ37" s="22" t="str">
        <f t="shared" si="610"/>
        <v>VAN DEN EEDE Eddie</v>
      </c>
      <c r="EA37" s="83">
        <v>5017</v>
      </c>
      <c r="EB37" s="22" t="str">
        <f t="shared" si="611"/>
        <v>B</v>
      </c>
      <c r="EC37" s="83">
        <v>1</v>
      </c>
      <c r="ED37" s="83">
        <v>2</v>
      </c>
      <c r="EE37" s="84"/>
      <c r="EF37" s="22">
        <f t="shared" si="612"/>
        <v>1</v>
      </c>
      <c r="EG37" s="22">
        <f t="shared" si="613"/>
        <v>1</v>
      </c>
      <c r="EH37" s="43">
        <f t="shared" si="614"/>
        <v>1</v>
      </c>
      <c r="EI37" s="43">
        <f t="shared" si="614"/>
        <v>1</v>
      </c>
      <c r="EJ37" s="66"/>
      <c r="EK37" s="22" t="str">
        <f t="shared" si="615"/>
        <v>THYS Steve</v>
      </c>
      <c r="EL37" s="83">
        <v>3723</v>
      </c>
      <c r="EM37" s="22" t="str">
        <f t="shared" si="616"/>
        <v>A</v>
      </c>
      <c r="EN37" s="22" t="str">
        <f t="shared" si="617"/>
        <v>STEVENS Nicola</v>
      </c>
      <c r="EO37" s="83">
        <v>7714</v>
      </c>
      <c r="EP37" s="22" t="str">
        <f t="shared" si="618"/>
        <v>A</v>
      </c>
      <c r="EQ37" s="83">
        <v>1</v>
      </c>
      <c r="ER37" s="83">
        <v>2</v>
      </c>
      <c r="ES37" s="84"/>
      <c r="ET37" s="22">
        <f t="shared" si="619"/>
        <v>1</v>
      </c>
      <c r="EU37" s="22">
        <f t="shared" si="620"/>
        <v>1</v>
      </c>
      <c r="EV37" s="43">
        <f t="shared" si="621"/>
        <v>1</v>
      </c>
      <c r="EW37" s="43">
        <f t="shared" si="621"/>
        <v>1</v>
      </c>
      <c r="EX37" s="56"/>
      <c r="EY37" s="22" t="str">
        <f t="shared" si="622"/>
        <v>VAN ASBROECK Franky</v>
      </c>
      <c r="EZ37" s="83">
        <v>7142</v>
      </c>
      <c r="FA37" s="22" t="str">
        <f t="shared" si="623"/>
        <v>A</v>
      </c>
      <c r="FB37" s="22" t="str">
        <f t="shared" si="624"/>
        <v>STROBBE Kurt</v>
      </c>
      <c r="FC37" s="83">
        <v>3247</v>
      </c>
      <c r="FD37" s="22" t="str">
        <f t="shared" si="625"/>
        <v>A</v>
      </c>
      <c r="FE37" s="83">
        <v>1</v>
      </c>
      <c r="FF37" s="83">
        <v>1</v>
      </c>
      <c r="FG37" s="84"/>
      <c r="FH37" s="22">
        <f t="shared" si="626"/>
        <v>2</v>
      </c>
      <c r="FI37" s="22">
        <f t="shared" si="627"/>
        <v>0</v>
      </c>
      <c r="FJ37" s="43">
        <f t="shared" si="628"/>
        <v>3</v>
      </c>
      <c r="FK37" s="43">
        <f t="shared" si="628"/>
        <v>0</v>
      </c>
      <c r="FL37" s="56"/>
      <c r="FM37" s="22" t="str">
        <f t="shared" si="629"/>
        <v>SELLESLAGH Kurt</v>
      </c>
      <c r="FN37" s="83">
        <v>3059</v>
      </c>
      <c r="FO37" s="22" t="str">
        <f t="shared" si="630"/>
        <v>B</v>
      </c>
      <c r="FP37" s="22" t="str">
        <f t="shared" si="631"/>
        <v>STEVENS Nicola</v>
      </c>
      <c r="FQ37" s="83">
        <v>7714</v>
      </c>
      <c r="FR37" s="22" t="str">
        <f t="shared" si="632"/>
        <v>A</v>
      </c>
      <c r="FS37" s="83">
        <v>2</v>
      </c>
      <c r="FT37" s="83">
        <v>2</v>
      </c>
      <c r="FU37" s="84"/>
      <c r="FV37" s="22">
        <f t="shared" si="633"/>
        <v>0</v>
      </c>
      <c r="FW37" s="22">
        <f t="shared" si="634"/>
        <v>2</v>
      </c>
      <c r="FX37" s="43">
        <f t="shared" si="635"/>
        <v>0</v>
      </c>
      <c r="FY37" s="43">
        <f t="shared" si="635"/>
        <v>3</v>
      </c>
      <c r="FZ37" s="66"/>
      <c r="GA37" s="22" t="str">
        <f t="shared" si="636"/>
        <v>D'HONT Owen</v>
      </c>
      <c r="GB37" s="83">
        <v>2621</v>
      </c>
      <c r="GC37" s="22" t="str">
        <f t="shared" si="637"/>
        <v>B</v>
      </c>
      <c r="GD37" s="22" t="str">
        <f t="shared" si="638"/>
        <v>GOOSSENS Geert</v>
      </c>
      <c r="GE37" s="83">
        <v>5074</v>
      </c>
      <c r="GF37" s="22" t="str">
        <f t="shared" si="639"/>
        <v>C</v>
      </c>
      <c r="GG37" s="83">
        <v>1</v>
      </c>
      <c r="GH37" s="83">
        <v>2</v>
      </c>
      <c r="GI37" s="84"/>
      <c r="GJ37" s="22">
        <f t="shared" si="640"/>
        <v>1</v>
      </c>
      <c r="GK37" s="22">
        <f t="shared" si="641"/>
        <v>1</v>
      </c>
      <c r="GL37" s="43">
        <f t="shared" si="642"/>
        <v>1</v>
      </c>
      <c r="GM37" s="43">
        <f t="shared" si="642"/>
        <v>1</v>
      </c>
      <c r="GN37" s="56"/>
      <c r="GO37" s="22" t="str">
        <f t="shared" si="643"/>
        <v>STEVENS Nicola</v>
      </c>
      <c r="GP37" s="83">
        <v>7714</v>
      </c>
      <c r="GQ37" s="22" t="str">
        <f t="shared" si="644"/>
        <v>A</v>
      </c>
      <c r="GR37" s="22" t="str">
        <f t="shared" si="645"/>
        <v>VAN ASBROECK Kenneth</v>
      </c>
      <c r="GS37" s="83">
        <v>5136</v>
      </c>
      <c r="GT37" s="22" t="str">
        <f t="shared" si="646"/>
        <v>A</v>
      </c>
      <c r="GU37" s="83">
        <v>2</v>
      </c>
      <c r="GV37" s="83">
        <v>2</v>
      </c>
      <c r="GW37" s="84"/>
      <c r="GX37" s="22">
        <f t="shared" si="647"/>
        <v>0</v>
      </c>
      <c r="GY37" s="22">
        <f t="shared" si="648"/>
        <v>2</v>
      </c>
      <c r="GZ37" s="43">
        <f t="shared" si="649"/>
        <v>0</v>
      </c>
      <c r="HA37" s="43">
        <f t="shared" si="649"/>
        <v>3</v>
      </c>
      <c r="HB37" s="56"/>
      <c r="HC37" s="22" t="str">
        <f t="shared" si="650"/>
        <v>LEPEVER Marc</v>
      </c>
      <c r="HD37" s="83">
        <v>5230</v>
      </c>
      <c r="HE37" s="22" t="str">
        <f t="shared" si="651"/>
        <v>A</v>
      </c>
      <c r="HF37" s="22" t="str">
        <f t="shared" si="652"/>
        <v>PEELEMAN Chris</v>
      </c>
      <c r="HG37" s="83">
        <v>3220</v>
      </c>
      <c r="HH37" s="22" t="str">
        <f t="shared" si="653"/>
        <v>A</v>
      </c>
      <c r="HI37" s="83">
        <v>1</v>
      </c>
      <c r="HJ37" s="83">
        <v>1</v>
      </c>
      <c r="HK37" s="84"/>
      <c r="HL37" s="22">
        <f t="shared" si="654"/>
        <v>2</v>
      </c>
      <c r="HM37" s="22">
        <f t="shared" si="655"/>
        <v>0</v>
      </c>
      <c r="HN37" s="43">
        <f t="shared" si="656"/>
        <v>3</v>
      </c>
      <c r="HO37" s="43">
        <f t="shared" si="656"/>
        <v>0</v>
      </c>
      <c r="HP37" s="66"/>
      <c r="HQ37" s="22" t="str">
        <f t="shared" si="657"/>
        <v>VAN SCHOOR Michaël</v>
      </c>
      <c r="HR37" s="83">
        <v>7319</v>
      </c>
      <c r="HS37" s="22" t="str">
        <f t="shared" si="658"/>
        <v>B</v>
      </c>
      <c r="HT37" s="22" t="str">
        <f t="shared" si="659"/>
        <v>DE SMEDT Rudy</v>
      </c>
      <c r="HU37" s="83">
        <v>3727</v>
      </c>
      <c r="HV37" s="22" t="str">
        <f t="shared" si="660"/>
        <v>A</v>
      </c>
      <c r="HW37" s="83">
        <v>2</v>
      </c>
      <c r="HX37" s="83">
        <v>2</v>
      </c>
      <c r="HY37" s="84"/>
      <c r="HZ37" s="22">
        <f t="shared" si="661"/>
        <v>0</v>
      </c>
      <c r="IA37" s="22">
        <f t="shared" si="662"/>
        <v>2</v>
      </c>
      <c r="IB37" s="43">
        <f t="shared" si="663"/>
        <v>0</v>
      </c>
      <c r="IC37" s="43">
        <f t="shared" si="663"/>
        <v>3</v>
      </c>
      <c r="ID37" s="56"/>
      <c r="IE37" s="22" t="str">
        <f t="shared" si="664"/>
        <v>MAEREVOET Jean-Pierre</v>
      </c>
      <c r="IF37" s="83">
        <v>3409</v>
      </c>
      <c r="IG37" s="22" t="str">
        <f t="shared" si="665"/>
        <v>C</v>
      </c>
      <c r="IH37" s="22" t="str">
        <f t="shared" si="666"/>
        <v>DE COCK Tom</v>
      </c>
      <c r="II37" s="83">
        <v>3766</v>
      </c>
      <c r="IJ37" s="22" t="str">
        <f t="shared" si="667"/>
        <v>B</v>
      </c>
      <c r="IK37" s="83">
        <v>1</v>
      </c>
      <c r="IL37" s="83">
        <v>1</v>
      </c>
      <c r="IM37" s="65"/>
      <c r="IN37" s="22">
        <f t="shared" si="668"/>
        <v>2</v>
      </c>
      <c r="IO37" s="22">
        <f t="shared" si="669"/>
        <v>0</v>
      </c>
      <c r="IP37" s="43">
        <f t="shared" si="670"/>
        <v>3</v>
      </c>
      <c r="IQ37" s="43">
        <f t="shared" si="670"/>
        <v>0</v>
      </c>
      <c r="IR37" s="56"/>
      <c r="IS37" s="22" t="str">
        <f t="shared" si="671"/>
        <v>DE SMEDT Rudy</v>
      </c>
      <c r="IT37" s="83">
        <v>3727</v>
      </c>
      <c r="IU37" s="22" t="str">
        <f t="shared" si="672"/>
        <v>A</v>
      </c>
      <c r="IV37" s="22" t="str">
        <f t="shared" si="673"/>
        <v>APERS Franky</v>
      </c>
      <c r="IW37" s="83">
        <v>1685</v>
      </c>
      <c r="IX37" s="22" t="str">
        <f t="shared" si="674"/>
        <v>C</v>
      </c>
      <c r="IY37" s="83">
        <v>2</v>
      </c>
      <c r="IZ37" s="83">
        <v>2</v>
      </c>
      <c r="JA37" s="84"/>
      <c r="JB37" s="22">
        <f t="shared" si="675"/>
        <v>0</v>
      </c>
      <c r="JC37" s="22">
        <f t="shared" si="676"/>
        <v>2</v>
      </c>
      <c r="JD37" s="43">
        <f t="shared" si="677"/>
        <v>0</v>
      </c>
      <c r="JE37" s="43">
        <f t="shared" si="677"/>
        <v>3</v>
      </c>
      <c r="JF37" s="66"/>
      <c r="JG37" s="22" t="str">
        <f t="shared" si="678"/>
        <v>STEVENS Nicola</v>
      </c>
      <c r="JH37" s="83">
        <v>7714</v>
      </c>
      <c r="JI37" s="22" t="str">
        <f t="shared" si="679"/>
        <v>A</v>
      </c>
      <c r="JJ37" s="22" t="str">
        <f t="shared" si="680"/>
        <v>VERDONCK Glen</v>
      </c>
      <c r="JK37" s="83">
        <v>2301</v>
      </c>
      <c r="JL37" s="22" t="str">
        <f t="shared" si="681"/>
        <v>B</v>
      </c>
      <c r="JM37" s="83">
        <v>2</v>
      </c>
      <c r="JN37" s="83">
        <v>1</v>
      </c>
      <c r="JO37" s="84"/>
      <c r="JP37" s="22">
        <f t="shared" si="682"/>
        <v>1</v>
      </c>
      <c r="JQ37" s="22">
        <f t="shared" si="683"/>
        <v>1</v>
      </c>
      <c r="JR37" s="43">
        <f t="shared" si="684"/>
        <v>1</v>
      </c>
      <c r="JS37" s="43">
        <f t="shared" si="684"/>
        <v>1</v>
      </c>
      <c r="JT37" s="56"/>
      <c r="JU37" s="22" t="str">
        <f t="shared" si="685"/>
        <v>VAN CAMPENHOUT Jean-Pierre</v>
      </c>
      <c r="JV37" s="83">
        <v>7886</v>
      </c>
      <c r="JW37" s="22" t="str">
        <f t="shared" si="686"/>
        <v>A</v>
      </c>
      <c r="JX37" s="22" t="str">
        <f t="shared" si="687"/>
        <v>VAN ASBROECK Kenneth</v>
      </c>
      <c r="JY37" s="83">
        <v>5136</v>
      </c>
      <c r="JZ37" s="22" t="str">
        <f t="shared" si="688"/>
        <v>A</v>
      </c>
      <c r="KA37" s="83">
        <v>2</v>
      </c>
      <c r="KB37" s="83">
        <v>2</v>
      </c>
      <c r="KC37" s="84"/>
      <c r="KD37" s="22">
        <f t="shared" si="689"/>
        <v>0</v>
      </c>
      <c r="KE37" s="22">
        <f t="shared" si="690"/>
        <v>2</v>
      </c>
      <c r="KF37" s="43">
        <f t="shared" si="691"/>
        <v>0</v>
      </c>
      <c r="KG37" s="43">
        <f t="shared" si="691"/>
        <v>3</v>
      </c>
      <c r="KH37" s="56"/>
      <c r="KI37" s="22" t="str">
        <f t="shared" si="692"/>
        <v>BELLENS Rudy</v>
      </c>
      <c r="KJ37" s="83">
        <v>4031</v>
      </c>
      <c r="KK37" s="22" t="str">
        <f t="shared" si="693"/>
        <v>NA</v>
      </c>
      <c r="KL37" s="22" t="str">
        <f t="shared" si="694"/>
        <v>VAN GOETHEM Mario</v>
      </c>
      <c r="KM37" s="83">
        <v>1096</v>
      </c>
      <c r="KN37" s="22" t="str">
        <f t="shared" si="695"/>
        <v>B</v>
      </c>
      <c r="KO37" s="83">
        <v>2</v>
      </c>
      <c r="KP37" s="83">
        <v>2</v>
      </c>
      <c r="KQ37" s="84"/>
      <c r="KR37" s="22">
        <f t="shared" si="696"/>
        <v>0</v>
      </c>
      <c r="KS37" s="22">
        <f t="shared" si="697"/>
        <v>2</v>
      </c>
      <c r="KT37" s="43">
        <f t="shared" si="698"/>
        <v>0</v>
      </c>
      <c r="KU37" s="43">
        <f t="shared" si="698"/>
        <v>3</v>
      </c>
      <c r="KV37" s="66"/>
      <c r="KW37" s="22" t="str">
        <f t="shared" si="699"/>
        <v>DE COCK Sascha</v>
      </c>
      <c r="KX37" s="83">
        <v>7086</v>
      </c>
      <c r="KY37" s="22" t="str">
        <f t="shared" si="700"/>
        <v>A</v>
      </c>
      <c r="KZ37" s="22" t="str">
        <f t="shared" si="701"/>
        <v>MAEREVOET Jean-Pierre</v>
      </c>
      <c r="LA37" s="83">
        <v>3409</v>
      </c>
      <c r="LB37" s="22" t="str">
        <f t="shared" si="702"/>
        <v>C</v>
      </c>
      <c r="LC37" s="83">
        <v>1</v>
      </c>
      <c r="LD37" s="83">
        <v>2</v>
      </c>
      <c r="LE37" s="84"/>
      <c r="LF37" s="22">
        <f t="shared" si="703"/>
        <v>1</v>
      </c>
      <c r="LG37" s="22">
        <f t="shared" si="704"/>
        <v>1</v>
      </c>
      <c r="LH37" s="43">
        <f t="shared" si="705"/>
        <v>1</v>
      </c>
      <c r="LI37" s="43">
        <f t="shared" si="705"/>
        <v>1</v>
      </c>
      <c r="LJ37" s="56"/>
      <c r="LK37" s="22" t="str">
        <f t="shared" si="706"/>
        <v>VAN SCHOOR Michaël</v>
      </c>
      <c r="LL37" s="83">
        <v>7319</v>
      </c>
      <c r="LM37" s="22" t="str">
        <f t="shared" si="707"/>
        <v>B</v>
      </c>
      <c r="LN37" s="22" t="str">
        <f t="shared" si="708"/>
        <v>GYSELINCK Tommy</v>
      </c>
      <c r="LO37" s="83">
        <v>3050</v>
      </c>
      <c r="LP37" s="22" t="str">
        <f t="shared" si="709"/>
        <v>A</v>
      </c>
      <c r="LQ37" s="83">
        <v>2</v>
      </c>
      <c r="LR37" s="83">
        <v>2</v>
      </c>
      <c r="LS37" s="84"/>
      <c r="LT37" s="22">
        <f t="shared" si="710"/>
        <v>0</v>
      </c>
      <c r="LU37" s="22">
        <f t="shared" si="711"/>
        <v>2</v>
      </c>
      <c r="LV37" s="43">
        <f t="shared" si="712"/>
        <v>0</v>
      </c>
      <c r="LW37" s="43">
        <f t="shared" si="712"/>
        <v>3</v>
      </c>
      <c r="LY37" s="22" t="str">
        <f t="shared" si="713"/>
        <v>VAN DER BORGHT Filip</v>
      </c>
      <c r="LZ37" s="83">
        <v>3374</v>
      </c>
      <c r="MA37" s="22" t="str">
        <f t="shared" si="714"/>
        <v>A</v>
      </c>
      <c r="MB37" s="22" t="str">
        <f t="shared" si="715"/>
        <v>VAEL Fernand</v>
      </c>
      <c r="MC37" s="83">
        <v>3255</v>
      </c>
      <c r="MD37" s="22" t="str">
        <f t="shared" si="716"/>
        <v>B</v>
      </c>
      <c r="ME37" s="83">
        <v>1</v>
      </c>
      <c r="MF37" s="83">
        <v>1</v>
      </c>
      <c r="MG37" s="84"/>
      <c r="MH37" s="22">
        <f t="shared" si="717"/>
        <v>2</v>
      </c>
      <c r="MI37" s="22">
        <f t="shared" si="718"/>
        <v>0</v>
      </c>
      <c r="MJ37" s="43">
        <f t="shared" si="719"/>
        <v>3</v>
      </c>
      <c r="MK37" s="43">
        <f t="shared" si="719"/>
        <v>0</v>
      </c>
      <c r="ML37" s="56"/>
      <c r="MM37" s="22" t="str">
        <f t="shared" si="720"/>
        <v>VAN SCHOOR Michaël</v>
      </c>
      <c r="MN37" s="83">
        <v>7319</v>
      </c>
      <c r="MO37" s="22" t="str">
        <f t="shared" si="721"/>
        <v>B</v>
      </c>
      <c r="MP37" s="22" t="str">
        <f t="shared" si="722"/>
        <v>VAN VOSSEL Mireille</v>
      </c>
      <c r="MQ37" s="83">
        <v>2981</v>
      </c>
      <c r="MR37" s="22" t="str">
        <f t="shared" si="723"/>
        <v>C</v>
      </c>
      <c r="MS37" s="83">
        <v>1</v>
      </c>
      <c r="MT37" s="83">
        <v>1</v>
      </c>
      <c r="MU37" s="84"/>
      <c r="MV37" s="22">
        <f t="shared" si="724"/>
        <v>2</v>
      </c>
      <c r="MW37" s="22">
        <f t="shared" si="725"/>
        <v>0</v>
      </c>
      <c r="MX37" s="43">
        <f t="shared" si="726"/>
        <v>3</v>
      </c>
      <c r="MY37" s="43">
        <f t="shared" si="726"/>
        <v>0</v>
      </c>
    </row>
    <row r="38" spans="1:363" ht="16.5" x14ac:dyDescent="0.3">
      <c r="A38" s="22" t="str">
        <f t="shared" si="545"/>
        <v>VAN SCHOOR Michaël</v>
      </c>
      <c r="B38" s="83">
        <v>7319</v>
      </c>
      <c r="C38" s="22" t="str">
        <f t="shared" si="546"/>
        <v>B</v>
      </c>
      <c r="D38" s="22" t="str">
        <f t="shared" si="547"/>
        <v>HOOF Pascal</v>
      </c>
      <c r="E38" s="83">
        <v>3042</v>
      </c>
      <c r="F38" s="22" t="str">
        <f t="shared" si="548"/>
        <v>B</v>
      </c>
      <c r="G38" s="83">
        <v>1</v>
      </c>
      <c r="H38" s="83">
        <v>1</v>
      </c>
      <c r="I38" s="84"/>
      <c r="J38" s="22">
        <f t="shared" si="549"/>
        <v>2</v>
      </c>
      <c r="K38" s="22">
        <f t="shared" si="550"/>
        <v>0</v>
      </c>
      <c r="L38" s="43">
        <f t="shared" si="551"/>
        <v>3</v>
      </c>
      <c r="M38" s="43">
        <f t="shared" si="551"/>
        <v>0</v>
      </c>
      <c r="N38" s="66"/>
      <c r="O38" s="22" t="str">
        <f t="shared" si="552"/>
        <v>BARBIER Danny</v>
      </c>
      <c r="P38" s="83">
        <v>3243</v>
      </c>
      <c r="Q38" s="22" t="str">
        <f t="shared" si="553"/>
        <v>A</v>
      </c>
      <c r="R38" s="22" t="str">
        <f t="shared" si="554"/>
        <v>ROBYNS Kenny</v>
      </c>
      <c r="S38" s="83">
        <v>5137</v>
      </c>
      <c r="T38" s="22" t="str">
        <f t="shared" si="555"/>
        <v>A</v>
      </c>
      <c r="U38" s="83">
        <v>1</v>
      </c>
      <c r="V38" s="83">
        <v>2</v>
      </c>
      <c r="W38" s="84"/>
      <c r="X38" s="22">
        <f t="shared" si="556"/>
        <v>1</v>
      </c>
      <c r="Y38" s="22">
        <f t="shared" si="557"/>
        <v>1</v>
      </c>
      <c r="Z38" s="43">
        <f t="shared" si="558"/>
        <v>1</v>
      </c>
      <c r="AA38" s="43">
        <f t="shared" si="558"/>
        <v>1</v>
      </c>
      <c r="AB38" s="56"/>
      <c r="AC38" s="22" t="str">
        <f t="shared" si="559"/>
        <v>PEELEMAN Chris</v>
      </c>
      <c r="AD38" s="83">
        <v>3220</v>
      </c>
      <c r="AE38" s="22" t="str">
        <f t="shared" si="560"/>
        <v>A</v>
      </c>
      <c r="AF38" s="22" t="str">
        <f t="shared" si="561"/>
        <v>BOGAERTS Gert</v>
      </c>
      <c r="AG38" s="83">
        <v>1293</v>
      </c>
      <c r="AH38" s="22" t="str">
        <f t="shared" si="562"/>
        <v>A</v>
      </c>
      <c r="AI38" s="83">
        <v>1</v>
      </c>
      <c r="AJ38" s="83">
        <v>1</v>
      </c>
      <c r="AK38" s="84"/>
      <c r="AL38" s="22">
        <f t="shared" si="563"/>
        <v>2</v>
      </c>
      <c r="AM38" s="22">
        <f t="shared" si="564"/>
        <v>0</v>
      </c>
      <c r="AN38" s="43">
        <f t="shared" si="565"/>
        <v>3</v>
      </c>
      <c r="AO38" s="43">
        <f t="shared" si="565"/>
        <v>0</v>
      </c>
      <c r="AP38" s="56"/>
      <c r="AQ38" s="22" t="str">
        <f t="shared" si="566"/>
        <v>BOGAERTS Gert</v>
      </c>
      <c r="AR38" s="83">
        <v>1293</v>
      </c>
      <c r="AS38" s="22" t="str">
        <f t="shared" si="567"/>
        <v>A</v>
      </c>
      <c r="AT38" s="22" t="str">
        <f t="shared" si="568"/>
        <v>STEVENS Nicola</v>
      </c>
      <c r="AU38" s="83">
        <v>7714</v>
      </c>
      <c r="AV38" s="22" t="str">
        <f t="shared" si="569"/>
        <v>A</v>
      </c>
      <c r="AW38" s="83">
        <v>1</v>
      </c>
      <c r="AX38" s="83">
        <v>1</v>
      </c>
      <c r="AY38" s="84"/>
      <c r="AZ38" s="22">
        <f t="shared" si="570"/>
        <v>2</v>
      </c>
      <c r="BA38" s="22">
        <f t="shared" si="571"/>
        <v>0</v>
      </c>
      <c r="BB38" s="43">
        <f t="shared" si="572"/>
        <v>3</v>
      </c>
      <c r="BC38" s="43">
        <f t="shared" si="572"/>
        <v>0</v>
      </c>
      <c r="BD38" s="66"/>
      <c r="BE38" s="22" t="str">
        <f t="shared" si="573"/>
        <v>VERCAUTEREN Debby</v>
      </c>
      <c r="BF38" s="83">
        <v>3370</v>
      </c>
      <c r="BG38" s="22" t="str">
        <f t="shared" si="574"/>
        <v>B</v>
      </c>
      <c r="BH38" s="22" t="str">
        <f t="shared" si="575"/>
        <v>MAEREVOET Jean-Pierre</v>
      </c>
      <c r="BI38" s="83">
        <v>3409</v>
      </c>
      <c r="BJ38" s="22" t="str">
        <f t="shared" si="576"/>
        <v>C</v>
      </c>
      <c r="BK38" s="83">
        <v>2</v>
      </c>
      <c r="BL38" s="83">
        <v>2</v>
      </c>
      <c r="BM38" s="84"/>
      <c r="BN38" s="22">
        <f t="shared" si="577"/>
        <v>0</v>
      </c>
      <c r="BO38" s="22">
        <f t="shared" si="578"/>
        <v>2</v>
      </c>
      <c r="BP38" s="43">
        <f t="shared" si="579"/>
        <v>0</v>
      </c>
      <c r="BQ38" s="43">
        <f t="shared" si="579"/>
        <v>3</v>
      </c>
      <c r="BR38" s="56"/>
      <c r="BS38" s="22" t="str">
        <f t="shared" si="580"/>
        <v>GABRIËLS Leo</v>
      </c>
      <c r="BT38" s="83">
        <v>7589</v>
      </c>
      <c r="BU38" s="22" t="str">
        <f t="shared" si="581"/>
        <v>C</v>
      </c>
      <c r="BV38" s="22" t="str">
        <f t="shared" si="582"/>
        <v>DE GROOTE Dominique</v>
      </c>
      <c r="BW38" s="83">
        <v>2022</v>
      </c>
      <c r="BX38" s="22" t="str">
        <f t="shared" si="583"/>
        <v>A</v>
      </c>
      <c r="BY38" s="83">
        <v>2</v>
      </c>
      <c r="BZ38" s="83">
        <v>2</v>
      </c>
      <c r="CA38" s="84"/>
      <c r="CB38" s="22">
        <f t="shared" si="584"/>
        <v>0</v>
      </c>
      <c r="CC38" s="22">
        <f t="shared" si="585"/>
        <v>2</v>
      </c>
      <c r="CD38" s="43">
        <f t="shared" si="586"/>
        <v>0</v>
      </c>
      <c r="CE38" s="43">
        <f t="shared" si="586"/>
        <v>3</v>
      </c>
      <c r="CF38" s="56"/>
      <c r="CG38" s="22" t="str">
        <f t="shared" si="587"/>
        <v>COOLS Robert</v>
      </c>
      <c r="CH38" s="83">
        <v>3208</v>
      </c>
      <c r="CI38" s="22" t="str">
        <f t="shared" si="588"/>
        <v>A</v>
      </c>
      <c r="CJ38" s="22" t="str">
        <f t="shared" si="589"/>
        <v>ROBYNS Kenny</v>
      </c>
      <c r="CK38" s="83">
        <v>5137</v>
      </c>
      <c r="CL38" s="22" t="str">
        <f t="shared" si="590"/>
        <v>A</v>
      </c>
      <c r="CM38" s="83">
        <v>2</v>
      </c>
      <c r="CN38" s="83">
        <v>1</v>
      </c>
      <c r="CO38" s="84"/>
      <c r="CP38" s="22">
        <f t="shared" si="591"/>
        <v>1</v>
      </c>
      <c r="CQ38" s="22">
        <f t="shared" si="592"/>
        <v>1</v>
      </c>
      <c r="CR38" s="43">
        <f t="shared" si="593"/>
        <v>1</v>
      </c>
      <c r="CS38" s="43">
        <f t="shared" si="593"/>
        <v>1</v>
      </c>
      <c r="CT38" s="66"/>
      <c r="CU38" s="22" t="str">
        <f t="shared" si="594"/>
        <v>VAN DE VELDE Jan</v>
      </c>
      <c r="CV38" s="83">
        <v>3073</v>
      </c>
      <c r="CW38" s="22" t="str">
        <f t="shared" si="595"/>
        <v>B</v>
      </c>
      <c r="CX38" s="22" t="str">
        <f t="shared" si="596"/>
        <v>AVERHALS Patrick</v>
      </c>
      <c r="CY38" s="83">
        <v>4986</v>
      </c>
      <c r="CZ38" s="22" t="str">
        <f t="shared" si="597"/>
        <v>B</v>
      </c>
      <c r="DA38" s="83">
        <v>1</v>
      </c>
      <c r="DB38" s="83">
        <v>1</v>
      </c>
      <c r="DC38" s="84"/>
      <c r="DD38" s="22">
        <f t="shared" si="598"/>
        <v>2</v>
      </c>
      <c r="DE38" s="22">
        <f t="shared" si="599"/>
        <v>0</v>
      </c>
      <c r="DF38" s="43">
        <f t="shared" si="600"/>
        <v>3</v>
      </c>
      <c r="DG38" s="43">
        <f t="shared" si="600"/>
        <v>0</v>
      </c>
      <c r="DH38" s="56"/>
      <c r="DI38" s="22" t="str">
        <f t="shared" si="601"/>
        <v>GYSELINCK Tommy</v>
      </c>
      <c r="DJ38" s="83">
        <v>3050</v>
      </c>
      <c r="DK38" s="22" t="str">
        <f t="shared" si="602"/>
        <v>A</v>
      </c>
      <c r="DL38" s="22" t="str">
        <f t="shared" si="603"/>
        <v>BAERT Robert</v>
      </c>
      <c r="DM38" s="83">
        <v>3663</v>
      </c>
      <c r="DN38" s="22" t="str">
        <f t="shared" si="604"/>
        <v>A</v>
      </c>
      <c r="DO38" s="83">
        <v>1</v>
      </c>
      <c r="DP38" s="83">
        <v>2</v>
      </c>
      <c r="DQ38" s="84"/>
      <c r="DR38" s="22">
        <f t="shared" si="605"/>
        <v>1</v>
      </c>
      <c r="DS38" s="22">
        <f t="shared" si="606"/>
        <v>1</v>
      </c>
      <c r="DT38" s="43">
        <f t="shared" si="607"/>
        <v>1</v>
      </c>
      <c r="DU38" s="43">
        <f t="shared" si="607"/>
        <v>1</v>
      </c>
      <c r="DV38" s="56"/>
      <c r="DW38" s="22" t="str">
        <f t="shared" si="608"/>
        <v>MAEREVOET Jean-Pierre</v>
      </c>
      <c r="DX38" s="83">
        <v>3409</v>
      </c>
      <c r="DY38" s="22" t="str">
        <f t="shared" si="609"/>
        <v>C</v>
      </c>
      <c r="DZ38" s="22" t="str">
        <f t="shared" si="610"/>
        <v>WILLEMS Frank</v>
      </c>
      <c r="EA38" s="83">
        <v>2902</v>
      </c>
      <c r="EB38" s="22" t="str">
        <f t="shared" si="611"/>
        <v>B</v>
      </c>
      <c r="EC38" s="83">
        <v>2</v>
      </c>
      <c r="ED38" s="83">
        <v>2</v>
      </c>
      <c r="EE38" s="84"/>
      <c r="EF38" s="22">
        <f t="shared" si="612"/>
        <v>0</v>
      </c>
      <c r="EG38" s="22">
        <f t="shared" si="613"/>
        <v>2</v>
      </c>
      <c r="EH38" s="43">
        <f t="shared" si="614"/>
        <v>0</v>
      </c>
      <c r="EI38" s="43">
        <f t="shared" si="614"/>
        <v>3</v>
      </c>
      <c r="EJ38" s="66"/>
      <c r="EK38" s="22" t="str">
        <f t="shared" si="615"/>
        <v>VAN GOETHEM Mario</v>
      </c>
      <c r="EL38" s="83">
        <v>1096</v>
      </c>
      <c r="EM38" s="22" t="str">
        <f t="shared" si="616"/>
        <v>B</v>
      </c>
      <c r="EN38" s="22" t="str">
        <f t="shared" si="617"/>
        <v>GOOSSENS Geert</v>
      </c>
      <c r="EO38" s="83">
        <v>5074</v>
      </c>
      <c r="EP38" s="22" t="str">
        <f t="shared" si="618"/>
        <v>C</v>
      </c>
      <c r="EQ38" s="83">
        <v>2</v>
      </c>
      <c r="ER38" s="83">
        <v>2</v>
      </c>
      <c r="ES38" s="84"/>
      <c r="ET38" s="22">
        <f t="shared" si="619"/>
        <v>0</v>
      </c>
      <c r="EU38" s="22">
        <f t="shared" si="620"/>
        <v>2</v>
      </c>
      <c r="EV38" s="43">
        <f t="shared" si="621"/>
        <v>0</v>
      </c>
      <c r="EW38" s="43">
        <f t="shared" si="621"/>
        <v>3</v>
      </c>
      <c r="EX38" s="56"/>
      <c r="EY38" s="22" t="str">
        <f t="shared" si="622"/>
        <v>ANNOT Eric</v>
      </c>
      <c r="EZ38" s="83">
        <v>2970</v>
      </c>
      <c r="FA38" s="22" t="str">
        <f t="shared" si="623"/>
        <v>A</v>
      </c>
      <c r="FB38" s="22" t="str">
        <f t="shared" si="624"/>
        <v>VERCAUTEREN Debby</v>
      </c>
      <c r="FC38" s="83">
        <v>3370</v>
      </c>
      <c r="FD38" s="22" t="str">
        <f t="shared" si="625"/>
        <v>B</v>
      </c>
      <c r="FE38" s="83">
        <v>1</v>
      </c>
      <c r="FF38" s="83">
        <v>1</v>
      </c>
      <c r="FG38" s="84"/>
      <c r="FH38" s="22">
        <f t="shared" si="626"/>
        <v>2</v>
      </c>
      <c r="FI38" s="22">
        <f t="shared" si="627"/>
        <v>0</v>
      </c>
      <c r="FJ38" s="43">
        <f t="shared" si="628"/>
        <v>3</v>
      </c>
      <c r="FK38" s="43">
        <f t="shared" si="628"/>
        <v>0</v>
      </c>
      <c r="FL38" s="56"/>
      <c r="FM38" s="22" t="str">
        <f t="shared" si="629"/>
        <v>DE COCK Tom</v>
      </c>
      <c r="FN38" s="83">
        <v>3766</v>
      </c>
      <c r="FO38" s="22" t="str">
        <f t="shared" si="630"/>
        <v>B</v>
      </c>
      <c r="FP38" s="22" t="str">
        <f t="shared" si="631"/>
        <v>PETRY Mike</v>
      </c>
      <c r="FQ38" s="83">
        <v>5046</v>
      </c>
      <c r="FR38" s="22" t="str">
        <f t="shared" si="632"/>
        <v>A</v>
      </c>
      <c r="FS38" s="83">
        <v>2</v>
      </c>
      <c r="FT38" s="83">
        <v>2</v>
      </c>
      <c r="FU38" s="84"/>
      <c r="FV38" s="22">
        <f t="shared" si="633"/>
        <v>0</v>
      </c>
      <c r="FW38" s="22">
        <f t="shared" si="634"/>
        <v>2</v>
      </c>
      <c r="FX38" s="43">
        <f t="shared" si="635"/>
        <v>0</v>
      </c>
      <c r="FY38" s="43">
        <f t="shared" si="635"/>
        <v>3</v>
      </c>
      <c r="FZ38" s="66"/>
      <c r="GA38" s="22" t="str">
        <f t="shared" si="636"/>
        <v>DE MAN Henri</v>
      </c>
      <c r="GB38" s="83">
        <v>5042</v>
      </c>
      <c r="GC38" s="22" t="str">
        <f t="shared" si="637"/>
        <v>B</v>
      </c>
      <c r="GD38" s="22" t="str">
        <f t="shared" si="638"/>
        <v>MOENS Robert</v>
      </c>
      <c r="GE38" s="83">
        <v>5272</v>
      </c>
      <c r="GF38" s="22" t="str">
        <f t="shared" si="639"/>
        <v>B</v>
      </c>
      <c r="GG38" s="83">
        <v>1</v>
      </c>
      <c r="GH38" s="83">
        <v>1</v>
      </c>
      <c r="GI38" s="84"/>
      <c r="GJ38" s="22">
        <f t="shared" si="640"/>
        <v>2</v>
      </c>
      <c r="GK38" s="22">
        <f t="shared" si="641"/>
        <v>0</v>
      </c>
      <c r="GL38" s="43">
        <f t="shared" si="642"/>
        <v>3</v>
      </c>
      <c r="GM38" s="43">
        <f t="shared" si="642"/>
        <v>0</v>
      </c>
      <c r="GN38" s="56"/>
      <c r="GO38" s="22" t="str">
        <f t="shared" si="643"/>
        <v>STELLATO Nico</v>
      </c>
      <c r="GP38" s="83">
        <v>1194</v>
      </c>
      <c r="GQ38" s="22" t="str">
        <f t="shared" si="644"/>
        <v>A</v>
      </c>
      <c r="GR38" s="22" t="str">
        <f t="shared" si="645"/>
        <v>VAEL Fernand</v>
      </c>
      <c r="GS38" s="83">
        <v>3255</v>
      </c>
      <c r="GT38" s="22" t="str">
        <f t="shared" si="646"/>
        <v>B</v>
      </c>
      <c r="GU38" s="83">
        <v>1</v>
      </c>
      <c r="GV38" s="83">
        <v>1</v>
      </c>
      <c r="GW38" s="84"/>
      <c r="GX38" s="22">
        <f t="shared" si="647"/>
        <v>2</v>
      </c>
      <c r="GY38" s="22">
        <f t="shared" si="648"/>
        <v>0</v>
      </c>
      <c r="GZ38" s="43">
        <f t="shared" si="649"/>
        <v>3</v>
      </c>
      <c r="HA38" s="43">
        <f t="shared" si="649"/>
        <v>0</v>
      </c>
      <c r="HB38" s="56"/>
      <c r="HC38" s="22" t="str">
        <f t="shared" si="650"/>
        <v>DE SMEDT Rudy</v>
      </c>
      <c r="HD38" s="83">
        <v>3727</v>
      </c>
      <c r="HE38" s="22" t="str">
        <f t="shared" si="651"/>
        <v>A</v>
      </c>
      <c r="HF38" s="22" t="str">
        <f t="shared" si="652"/>
        <v>BLOMMAERTS Rudy</v>
      </c>
      <c r="HG38" s="83">
        <v>5317</v>
      </c>
      <c r="HH38" s="22" t="str">
        <f t="shared" si="653"/>
        <v>B</v>
      </c>
      <c r="HI38" s="83">
        <v>2</v>
      </c>
      <c r="HJ38" s="83">
        <v>1</v>
      </c>
      <c r="HK38" s="84"/>
      <c r="HL38" s="22">
        <f t="shared" si="654"/>
        <v>1</v>
      </c>
      <c r="HM38" s="22">
        <f t="shared" si="655"/>
        <v>1</v>
      </c>
      <c r="HN38" s="43">
        <f t="shared" si="656"/>
        <v>1</v>
      </c>
      <c r="HO38" s="43">
        <f t="shared" si="656"/>
        <v>1</v>
      </c>
      <c r="HP38" s="66"/>
      <c r="HQ38" s="22" t="str">
        <f t="shared" si="657"/>
        <v>DE SMET Ive</v>
      </c>
      <c r="HR38" s="83">
        <v>1216</v>
      </c>
      <c r="HS38" s="22" t="str">
        <f t="shared" si="658"/>
        <v>NA</v>
      </c>
      <c r="HT38" s="22" t="str">
        <f t="shared" si="659"/>
        <v>JACOBS Guido</v>
      </c>
      <c r="HU38" s="83">
        <v>854</v>
      </c>
      <c r="HV38" s="22" t="str">
        <f t="shared" si="660"/>
        <v>A</v>
      </c>
      <c r="HW38" s="83">
        <v>2</v>
      </c>
      <c r="HX38" s="83">
        <v>2</v>
      </c>
      <c r="HY38" s="84"/>
      <c r="HZ38" s="22">
        <f t="shared" si="661"/>
        <v>0</v>
      </c>
      <c r="IA38" s="22">
        <f t="shared" si="662"/>
        <v>2</v>
      </c>
      <c r="IB38" s="43">
        <f t="shared" si="663"/>
        <v>0</v>
      </c>
      <c r="IC38" s="43">
        <f t="shared" si="663"/>
        <v>3</v>
      </c>
      <c r="ID38" s="56"/>
      <c r="IE38" s="22" t="str">
        <f t="shared" si="664"/>
        <v>AVERHALS Patrick</v>
      </c>
      <c r="IF38" s="83">
        <v>4986</v>
      </c>
      <c r="IG38" s="22" t="str">
        <f t="shared" si="665"/>
        <v>B</v>
      </c>
      <c r="IH38" s="22" t="str">
        <f t="shared" si="666"/>
        <v>STROBBE Kurt</v>
      </c>
      <c r="II38" s="83">
        <v>3247</v>
      </c>
      <c r="IJ38" s="22" t="str">
        <f t="shared" si="667"/>
        <v>A</v>
      </c>
      <c r="IK38" s="83">
        <v>1</v>
      </c>
      <c r="IL38" s="83">
        <v>1</v>
      </c>
      <c r="IM38" s="65"/>
      <c r="IN38" s="22">
        <f t="shared" si="668"/>
        <v>2</v>
      </c>
      <c r="IO38" s="22">
        <f t="shared" si="669"/>
        <v>0</v>
      </c>
      <c r="IP38" s="43">
        <f t="shared" si="670"/>
        <v>3</v>
      </c>
      <c r="IQ38" s="43">
        <f t="shared" si="670"/>
        <v>0</v>
      </c>
      <c r="IR38" s="56"/>
      <c r="IS38" s="22" t="str">
        <f t="shared" si="671"/>
        <v>LEPEVER Marc</v>
      </c>
      <c r="IT38" s="83">
        <v>5230</v>
      </c>
      <c r="IU38" s="22" t="str">
        <f t="shared" si="672"/>
        <v>A</v>
      </c>
      <c r="IV38" s="22" t="str">
        <f t="shared" si="673"/>
        <v/>
      </c>
      <c r="IW38" s="83"/>
      <c r="IX38" s="22" t="str">
        <f t="shared" si="674"/>
        <v/>
      </c>
      <c r="IY38" s="83">
        <v>1</v>
      </c>
      <c r="IZ38" s="83">
        <v>1</v>
      </c>
      <c r="JA38" s="84" t="s">
        <v>777</v>
      </c>
      <c r="JB38" s="22">
        <f t="shared" si="675"/>
        <v>2</v>
      </c>
      <c r="JC38" s="22">
        <f t="shared" si="676"/>
        <v>0</v>
      </c>
      <c r="JD38" s="43">
        <f t="shared" si="677"/>
        <v>3</v>
      </c>
      <c r="JE38" s="43">
        <f t="shared" si="677"/>
        <v>0</v>
      </c>
      <c r="JF38" s="66"/>
      <c r="JG38" s="22" t="str">
        <f t="shared" si="678"/>
        <v>STELLATO Nico</v>
      </c>
      <c r="JH38" s="83">
        <v>1194</v>
      </c>
      <c r="JI38" s="22" t="str">
        <f t="shared" si="679"/>
        <v>A</v>
      </c>
      <c r="JJ38" s="22" t="str">
        <f t="shared" si="680"/>
        <v>COOLS Robert</v>
      </c>
      <c r="JK38" s="83">
        <v>3208</v>
      </c>
      <c r="JL38" s="22" t="str">
        <f t="shared" si="681"/>
        <v>A</v>
      </c>
      <c r="JM38" s="83">
        <v>1</v>
      </c>
      <c r="JN38" s="83">
        <v>2</v>
      </c>
      <c r="JO38" s="84"/>
      <c r="JP38" s="22">
        <f t="shared" si="682"/>
        <v>1</v>
      </c>
      <c r="JQ38" s="22">
        <f t="shared" si="683"/>
        <v>1</v>
      </c>
      <c r="JR38" s="43">
        <f t="shared" si="684"/>
        <v>1</v>
      </c>
      <c r="JS38" s="43">
        <f t="shared" si="684"/>
        <v>1</v>
      </c>
      <c r="JT38" s="56"/>
      <c r="JU38" s="22" t="str">
        <f t="shared" si="685"/>
        <v>MAEREVOET Jean-Pierre</v>
      </c>
      <c r="JV38" s="83">
        <v>3409</v>
      </c>
      <c r="JW38" s="22" t="str">
        <f t="shared" si="686"/>
        <v>C</v>
      </c>
      <c r="JX38" s="22" t="str">
        <f t="shared" si="687"/>
        <v>VAEL Fernand</v>
      </c>
      <c r="JY38" s="83">
        <v>3255</v>
      </c>
      <c r="JZ38" s="22" t="str">
        <f t="shared" si="688"/>
        <v>B</v>
      </c>
      <c r="KA38" s="83">
        <v>1</v>
      </c>
      <c r="KB38" s="83">
        <v>1</v>
      </c>
      <c r="KC38" s="84"/>
      <c r="KD38" s="22">
        <f t="shared" si="689"/>
        <v>2</v>
      </c>
      <c r="KE38" s="22">
        <f t="shared" si="690"/>
        <v>0</v>
      </c>
      <c r="KF38" s="43">
        <f t="shared" si="691"/>
        <v>3</v>
      </c>
      <c r="KG38" s="43">
        <f t="shared" si="691"/>
        <v>0</v>
      </c>
      <c r="KH38" s="56"/>
      <c r="KI38" s="22" t="str">
        <f t="shared" si="692"/>
        <v>VAN PUYVELDE Alex</v>
      </c>
      <c r="KJ38" s="83">
        <v>9700</v>
      </c>
      <c r="KK38" s="22" t="str">
        <f t="shared" si="693"/>
        <v>B</v>
      </c>
      <c r="KL38" s="22" t="str">
        <f t="shared" si="694"/>
        <v>RILLAERTS Gunther</v>
      </c>
      <c r="KM38" s="83">
        <v>2741</v>
      </c>
      <c r="KN38" s="22" t="str">
        <f t="shared" si="695"/>
        <v>A</v>
      </c>
      <c r="KO38" s="83">
        <v>2</v>
      </c>
      <c r="KP38" s="83">
        <v>1</v>
      </c>
      <c r="KQ38" s="84"/>
      <c r="KR38" s="22">
        <f t="shared" si="696"/>
        <v>1</v>
      </c>
      <c r="KS38" s="22">
        <f t="shared" si="697"/>
        <v>1</v>
      </c>
      <c r="KT38" s="43">
        <f t="shared" si="698"/>
        <v>1</v>
      </c>
      <c r="KU38" s="43">
        <f t="shared" si="698"/>
        <v>1</v>
      </c>
      <c r="KV38" s="66"/>
      <c r="KW38" s="22" t="str">
        <f t="shared" si="699"/>
        <v>CORNELIS Rony</v>
      </c>
      <c r="KX38" s="83">
        <v>6952</v>
      </c>
      <c r="KY38" s="22" t="str">
        <f t="shared" si="700"/>
        <v>A</v>
      </c>
      <c r="KZ38" s="22" t="str">
        <f t="shared" si="701"/>
        <v>VAN CAMPENHOUT Jean-Pierre</v>
      </c>
      <c r="LA38" s="83">
        <v>7886</v>
      </c>
      <c r="LB38" s="22" t="str">
        <f t="shared" si="702"/>
        <v>A</v>
      </c>
      <c r="LC38" s="83">
        <v>2</v>
      </c>
      <c r="LD38" s="83">
        <v>1</v>
      </c>
      <c r="LE38" s="84"/>
      <c r="LF38" s="22">
        <f t="shared" si="703"/>
        <v>1</v>
      </c>
      <c r="LG38" s="22">
        <f t="shared" si="704"/>
        <v>1</v>
      </c>
      <c r="LH38" s="43">
        <f t="shared" si="705"/>
        <v>1</v>
      </c>
      <c r="LI38" s="43">
        <f t="shared" si="705"/>
        <v>1</v>
      </c>
      <c r="LJ38" s="56"/>
      <c r="LK38" s="22" t="str">
        <f t="shared" si="706"/>
        <v>STELLATO Nico</v>
      </c>
      <c r="LL38" s="83">
        <v>1194</v>
      </c>
      <c r="LM38" s="22" t="str">
        <f t="shared" si="707"/>
        <v>A</v>
      </c>
      <c r="LN38" s="22" t="str">
        <f t="shared" si="708"/>
        <v>VAN GOETHEM Mario</v>
      </c>
      <c r="LO38" s="83">
        <v>1096</v>
      </c>
      <c r="LP38" s="22" t="str">
        <f t="shared" si="709"/>
        <v>B</v>
      </c>
      <c r="LQ38" s="83">
        <v>1</v>
      </c>
      <c r="LR38" s="83">
        <v>1</v>
      </c>
      <c r="LS38" s="84"/>
      <c r="LT38" s="22">
        <f t="shared" si="710"/>
        <v>2</v>
      </c>
      <c r="LU38" s="22">
        <f t="shared" si="711"/>
        <v>0</v>
      </c>
      <c r="LV38" s="43">
        <f t="shared" si="712"/>
        <v>3</v>
      </c>
      <c r="LW38" s="43">
        <f t="shared" si="712"/>
        <v>0</v>
      </c>
      <c r="LY38" s="22" t="str">
        <f t="shared" si="713"/>
        <v>VAN DE VIJVER Mario</v>
      </c>
      <c r="LZ38" s="83">
        <v>2739</v>
      </c>
      <c r="MA38" s="22" t="str">
        <f t="shared" si="714"/>
        <v>C</v>
      </c>
      <c r="MB38" s="22" t="str">
        <f t="shared" si="715"/>
        <v>VAN DE VELDE Jan</v>
      </c>
      <c r="MC38" s="83">
        <v>3073</v>
      </c>
      <c r="MD38" s="22" t="str">
        <f t="shared" si="716"/>
        <v>B</v>
      </c>
      <c r="ME38" s="83">
        <v>2</v>
      </c>
      <c r="MF38" s="83">
        <v>1</v>
      </c>
      <c r="MG38" s="84"/>
      <c r="MH38" s="22">
        <f t="shared" si="717"/>
        <v>1</v>
      </c>
      <c r="MI38" s="22">
        <f t="shared" si="718"/>
        <v>1</v>
      </c>
      <c r="MJ38" s="43">
        <f t="shared" si="719"/>
        <v>1</v>
      </c>
      <c r="MK38" s="43">
        <f t="shared" si="719"/>
        <v>1</v>
      </c>
      <c r="ML38" s="56"/>
      <c r="MM38" s="22" t="str">
        <f t="shared" si="720"/>
        <v>STELLATO Nico</v>
      </c>
      <c r="MN38" s="83">
        <v>1194</v>
      </c>
      <c r="MO38" s="22" t="str">
        <f t="shared" si="721"/>
        <v>A</v>
      </c>
      <c r="MP38" s="22" t="str">
        <f t="shared" si="722"/>
        <v>DE CLERCQ Mario</v>
      </c>
      <c r="MQ38" s="83">
        <v>2613</v>
      </c>
      <c r="MR38" s="22" t="str">
        <f t="shared" si="723"/>
        <v>A</v>
      </c>
      <c r="MS38" s="83">
        <v>2</v>
      </c>
      <c r="MT38" s="83">
        <v>1</v>
      </c>
      <c r="MU38" s="84"/>
      <c r="MV38" s="22">
        <f t="shared" si="724"/>
        <v>1</v>
      </c>
      <c r="MW38" s="22">
        <f t="shared" si="725"/>
        <v>1</v>
      </c>
      <c r="MX38" s="43">
        <f t="shared" si="726"/>
        <v>1</v>
      </c>
      <c r="MY38" s="43">
        <f t="shared" si="726"/>
        <v>1</v>
      </c>
    </row>
    <row r="39" spans="1:363" ht="17.25" thickBot="1" x14ac:dyDescent="0.35">
      <c r="A39" s="22" t="str">
        <f t="shared" si="545"/>
        <v>FRUYTIER Kevin</v>
      </c>
      <c r="B39" s="83">
        <v>3326</v>
      </c>
      <c r="C39" s="22" t="str">
        <f t="shared" si="546"/>
        <v>B</v>
      </c>
      <c r="D39" s="22" t="str">
        <f t="shared" si="547"/>
        <v>HOUTPUT Paul</v>
      </c>
      <c r="E39" s="83">
        <v>2711</v>
      </c>
      <c r="F39" s="22" t="str">
        <f t="shared" si="548"/>
        <v>A</v>
      </c>
      <c r="G39" s="83">
        <v>2</v>
      </c>
      <c r="H39" s="83">
        <v>1</v>
      </c>
      <c r="I39" s="85"/>
      <c r="J39" s="22">
        <f t="shared" si="549"/>
        <v>1</v>
      </c>
      <c r="K39" s="22">
        <f t="shared" si="550"/>
        <v>1</v>
      </c>
      <c r="L39" s="43">
        <f t="shared" si="551"/>
        <v>1</v>
      </c>
      <c r="M39" s="43">
        <f t="shared" si="551"/>
        <v>1</v>
      </c>
      <c r="N39" s="56"/>
      <c r="O39" s="22" t="str">
        <f t="shared" si="552"/>
        <v>VAN DE VELDE Jan</v>
      </c>
      <c r="P39" s="83">
        <v>3073</v>
      </c>
      <c r="Q39" s="22" t="str">
        <f t="shared" si="553"/>
        <v>B</v>
      </c>
      <c r="R39" s="22" t="str">
        <f t="shared" si="554"/>
        <v>FRUYTIER Kevin</v>
      </c>
      <c r="S39" s="83">
        <v>3326</v>
      </c>
      <c r="T39" s="22" t="str">
        <f t="shared" si="555"/>
        <v>B</v>
      </c>
      <c r="U39" s="83">
        <v>1</v>
      </c>
      <c r="V39" s="83">
        <v>1</v>
      </c>
      <c r="W39" s="85"/>
      <c r="X39" s="22">
        <f t="shared" si="556"/>
        <v>2</v>
      </c>
      <c r="Y39" s="22">
        <f t="shared" si="557"/>
        <v>0</v>
      </c>
      <c r="Z39" s="43">
        <f t="shared" si="558"/>
        <v>3</v>
      </c>
      <c r="AA39" s="43">
        <f t="shared" si="558"/>
        <v>0</v>
      </c>
      <c r="AB39" s="56"/>
      <c r="AC39" s="22" t="str">
        <f t="shared" si="559"/>
        <v>VAN SANDE Davy</v>
      </c>
      <c r="AD39" s="83">
        <v>5068</v>
      </c>
      <c r="AE39" s="22" t="str">
        <f t="shared" si="560"/>
        <v>B</v>
      </c>
      <c r="AF39" s="22" t="str">
        <f t="shared" si="561"/>
        <v>DE SMEDT Rudy</v>
      </c>
      <c r="AG39" s="83">
        <v>3727</v>
      </c>
      <c r="AH39" s="22" t="str">
        <f t="shared" si="562"/>
        <v>A</v>
      </c>
      <c r="AI39" s="83">
        <v>2</v>
      </c>
      <c r="AJ39" s="83">
        <v>2</v>
      </c>
      <c r="AK39" s="85"/>
      <c r="AL39" s="22">
        <f t="shared" si="563"/>
        <v>0</v>
      </c>
      <c r="AM39" s="22">
        <f t="shared" si="564"/>
        <v>2</v>
      </c>
      <c r="AN39" s="43">
        <f t="shared" si="565"/>
        <v>0</v>
      </c>
      <c r="AO39" s="43">
        <f t="shared" si="565"/>
        <v>3</v>
      </c>
      <c r="AP39" s="56"/>
      <c r="AQ39" s="22" t="str">
        <f t="shared" si="566"/>
        <v>JACOBS Guido</v>
      </c>
      <c r="AR39" s="83">
        <v>854</v>
      </c>
      <c r="AS39" s="22" t="str">
        <f t="shared" si="567"/>
        <v>A</v>
      </c>
      <c r="AT39" s="22" t="str">
        <f t="shared" si="568"/>
        <v>FRUYTIER Kevin</v>
      </c>
      <c r="AU39" s="83">
        <v>3326</v>
      </c>
      <c r="AV39" s="22" t="str">
        <f t="shared" si="569"/>
        <v>B</v>
      </c>
      <c r="AW39" s="83">
        <v>1</v>
      </c>
      <c r="AX39" s="83">
        <v>1</v>
      </c>
      <c r="AY39" s="85"/>
      <c r="AZ39" s="22">
        <f t="shared" si="570"/>
        <v>2</v>
      </c>
      <c r="BA39" s="22">
        <f t="shared" si="571"/>
        <v>0</v>
      </c>
      <c r="BB39" s="43">
        <f t="shared" si="572"/>
        <v>3</v>
      </c>
      <c r="BC39" s="43">
        <f t="shared" si="572"/>
        <v>0</v>
      </c>
      <c r="BD39" s="56"/>
      <c r="BE39" s="22" t="str">
        <f t="shared" si="573"/>
        <v>DE COCK Tom</v>
      </c>
      <c r="BF39" s="83">
        <v>3766</v>
      </c>
      <c r="BG39" s="22" t="str">
        <f t="shared" si="574"/>
        <v>B</v>
      </c>
      <c r="BH39" s="22" t="str">
        <f t="shared" si="575"/>
        <v>AVERHALS Patrick</v>
      </c>
      <c r="BI39" s="83">
        <v>4986</v>
      </c>
      <c r="BJ39" s="22" t="str">
        <f t="shared" si="576"/>
        <v>B</v>
      </c>
      <c r="BK39" s="83">
        <v>2</v>
      </c>
      <c r="BL39" s="83">
        <v>2</v>
      </c>
      <c r="BM39" s="85"/>
      <c r="BN39" s="22">
        <f t="shared" si="577"/>
        <v>0</v>
      </c>
      <c r="BO39" s="22">
        <f t="shared" si="578"/>
        <v>2</v>
      </c>
      <c r="BP39" s="43">
        <f t="shared" si="579"/>
        <v>0</v>
      </c>
      <c r="BQ39" s="43">
        <f t="shared" si="579"/>
        <v>3</v>
      </c>
      <c r="BR39" s="56"/>
      <c r="BS39" s="22" t="str">
        <f t="shared" si="580"/>
        <v>VAN GEYTE Gert</v>
      </c>
      <c r="BT39" s="83">
        <v>7591</v>
      </c>
      <c r="BU39" s="22" t="str">
        <f t="shared" si="581"/>
        <v>B</v>
      </c>
      <c r="BV39" s="22" t="str">
        <f t="shared" si="582"/>
        <v>DE SMEDT Rudy</v>
      </c>
      <c r="BW39" s="83">
        <v>3727</v>
      </c>
      <c r="BX39" s="22" t="str">
        <f t="shared" si="583"/>
        <v>A</v>
      </c>
      <c r="BY39" s="83">
        <v>2</v>
      </c>
      <c r="BZ39" s="83">
        <v>2</v>
      </c>
      <c r="CA39" s="85"/>
      <c r="CB39" s="22">
        <f t="shared" si="584"/>
        <v>0</v>
      </c>
      <c r="CC39" s="22">
        <f t="shared" si="585"/>
        <v>2</v>
      </c>
      <c r="CD39" s="43">
        <f t="shared" si="586"/>
        <v>0</v>
      </c>
      <c r="CE39" s="43">
        <f t="shared" si="586"/>
        <v>3</v>
      </c>
      <c r="CF39" s="56"/>
      <c r="CG39" s="22" t="str">
        <f t="shared" si="587"/>
        <v>POLFLIET Jan</v>
      </c>
      <c r="CH39" s="83">
        <v>3205</v>
      </c>
      <c r="CI39" s="22" t="str">
        <f t="shared" si="588"/>
        <v>A</v>
      </c>
      <c r="CJ39" s="22" t="str">
        <f t="shared" si="589"/>
        <v>PETRY Mike</v>
      </c>
      <c r="CK39" s="83">
        <v>5046</v>
      </c>
      <c r="CL39" s="22" t="str">
        <f t="shared" si="590"/>
        <v>A</v>
      </c>
      <c r="CM39" s="83">
        <v>1</v>
      </c>
      <c r="CN39" s="83">
        <v>1</v>
      </c>
      <c r="CO39" s="85"/>
      <c r="CP39" s="22">
        <f t="shared" si="591"/>
        <v>2</v>
      </c>
      <c r="CQ39" s="22">
        <f t="shared" si="592"/>
        <v>0</v>
      </c>
      <c r="CR39" s="43">
        <f t="shared" si="593"/>
        <v>3</v>
      </c>
      <c r="CS39" s="43">
        <f t="shared" si="593"/>
        <v>0</v>
      </c>
      <c r="CT39" s="56"/>
      <c r="CU39" s="22" t="str">
        <f t="shared" si="594"/>
        <v>VAEL Fernand</v>
      </c>
      <c r="CV39" s="83">
        <v>3255</v>
      </c>
      <c r="CW39" s="22" t="str">
        <f t="shared" si="595"/>
        <v>B</v>
      </c>
      <c r="CX39" s="22" t="str">
        <f t="shared" si="596"/>
        <v>VERDOODT Jan Pieter</v>
      </c>
      <c r="CY39" s="83">
        <v>2657</v>
      </c>
      <c r="CZ39" s="22" t="str">
        <f t="shared" si="597"/>
        <v>C</v>
      </c>
      <c r="DA39" s="83">
        <v>1</v>
      </c>
      <c r="DB39" s="83">
        <v>1</v>
      </c>
      <c r="DC39" s="85"/>
      <c r="DD39" s="22">
        <f t="shared" si="598"/>
        <v>2</v>
      </c>
      <c r="DE39" s="22">
        <f t="shared" si="599"/>
        <v>0</v>
      </c>
      <c r="DF39" s="43">
        <f t="shared" si="600"/>
        <v>3</v>
      </c>
      <c r="DG39" s="43">
        <f t="shared" si="600"/>
        <v>0</v>
      </c>
      <c r="DH39" s="56"/>
      <c r="DI39" s="22" t="str">
        <f t="shared" si="601"/>
        <v>VAN ROSSUM Patrick</v>
      </c>
      <c r="DJ39" s="83">
        <v>3021</v>
      </c>
      <c r="DK39" s="22" t="str">
        <f t="shared" si="602"/>
        <v>A</v>
      </c>
      <c r="DL39" s="22" t="str">
        <f t="shared" si="603"/>
        <v>ELEGHEER Rudi</v>
      </c>
      <c r="DM39" s="83">
        <v>3498</v>
      </c>
      <c r="DN39" s="22" t="str">
        <f t="shared" si="604"/>
        <v>B</v>
      </c>
      <c r="DO39" s="83">
        <v>2</v>
      </c>
      <c r="DP39" s="83">
        <v>1</v>
      </c>
      <c r="DQ39" s="85"/>
      <c r="DR39" s="22">
        <f t="shared" si="605"/>
        <v>1</v>
      </c>
      <c r="DS39" s="22">
        <f t="shared" si="606"/>
        <v>1</v>
      </c>
      <c r="DT39" s="43">
        <f t="shared" si="607"/>
        <v>1</v>
      </c>
      <c r="DU39" s="43">
        <f t="shared" si="607"/>
        <v>1</v>
      </c>
      <c r="DV39" s="56"/>
      <c r="DW39" s="22" t="str">
        <f t="shared" si="608"/>
        <v>AVERHALS Patrick</v>
      </c>
      <c r="DX39" s="83">
        <v>4986</v>
      </c>
      <c r="DY39" s="22" t="str">
        <f t="shared" si="609"/>
        <v>B</v>
      </c>
      <c r="DZ39" s="22" t="str">
        <f t="shared" si="610"/>
        <v>VAN DEN BOSSCHE James</v>
      </c>
      <c r="EA39" s="83">
        <v>2895</v>
      </c>
      <c r="EB39" s="22" t="str">
        <f t="shared" si="611"/>
        <v>B</v>
      </c>
      <c r="EC39" s="83">
        <v>2</v>
      </c>
      <c r="ED39" s="83">
        <v>2</v>
      </c>
      <c r="EE39" s="85"/>
      <c r="EF39" s="22">
        <f t="shared" si="612"/>
        <v>0</v>
      </c>
      <c r="EG39" s="22">
        <f t="shared" si="613"/>
        <v>2</v>
      </c>
      <c r="EH39" s="43">
        <f t="shared" si="614"/>
        <v>0</v>
      </c>
      <c r="EI39" s="43">
        <f t="shared" si="614"/>
        <v>3</v>
      </c>
      <c r="EJ39" s="56"/>
      <c r="EK39" s="22" t="str">
        <f t="shared" si="615"/>
        <v>VAN ROSSUM Patrick</v>
      </c>
      <c r="EL39" s="83">
        <v>3021</v>
      </c>
      <c r="EM39" s="22" t="str">
        <f t="shared" si="616"/>
        <v>A</v>
      </c>
      <c r="EN39" s="22" t="str">
        <f t="shared" si="617"/>
        <v>FRUYTIER Kevin</v>
      </c>
      <c r="EO39" s="83">
        <v>3326</v>
      </c>
      <c r="EP39" s="22" t="str">
        <f t="shared" si="618"/>
        <v>B</v>
      </c>
      <c r="EQ39" s="83">
        <v>2</v>
      </c>
      <c r="ER39" s="83">
        <v>1</v>
      </c>
      <c r="ES39" s="85"/>
      <c r="ET39" s="22">
        <f t="shared" si="619"/>
        <v>1</v>
      </c>
      <c r="EU39" s="22">
        <f t="shared" si="620"/>
        <v>1</v>
      </c>
      <c r="EV39" s="43">
        <f t="shared" si="621"/>
        <v>1</v>
      </c>
      <c r="EW39" s="43">
        <f t="shared" si="621"/>
        <v>1</v>
      </c>
      <c r="EX39" s="56"/>
      <c r="EY39" s="22" t="str">
        <f t="shared" si="622"/>
        <v>VAN DE VELDE Jan</v>
      </c>
      <c r="EZ39" s="83">
        <v>3073</v>
      </c>
      <c r="FA39" s="22" t="str">
        <f t="shared" si="623"/>
        <v>B</v>
      </c>
      <c r="FB39" s="22" t="str">
        <f t="shared" si="624"/>
        <v>VAN DER BORGHT Filip</v>
      </c>
      <c r="FC39" s="83">
        <v>3374</v>
      </c>
      <c r="FD39" s="22" t="str">
        <f t="shared" si="625"/>
        <v>A</v>
      </c>
      <c r="FE39" s="83">
        <v>1</v>
      </c>
      <c r="FF39" s="83">
        <v>1</v>
      </c>
      <c r="FG39" s="85"/>
      <c r="FH39" s="22">
        <f t="shared" si="626"/>
        <v>2</v>
      </c>
      <c r="FI39" s="22">
        <f t="shared" si="627"/>
        <v>0</v>
      </c>
      <c r="FJ39" s="43">
        <f t="shared" si="628"/>
        <v>3</v>
      </c>
      <c r="FK39" s="43">
        <f t="shared" si="628"/>
        <v>0</v>
      </c>
      <c r="FL39" s="56"/>
      <c r="FM39" s="22" t="str">
        <f t="shared" si="629"/>
        <v>STROBBE Kurt</v>
      </c>
      <c r="FN39" s="83">
        <v>3247</v>
      </c>
      <c r="FO39" s="22" t="str">
        <f t="shared" si="630"/>
        <v>A</v>
      </c>
      <c r="FP39" s="22" t="str">
        <f t="shared" si="631"/>
        <v>FRUYTIER Kevin</v>
      </c>
      <c r="FQ39" s="83">
        <v>3326</v>
      </c>
      <c r="FR39" s="22" t="str">
        <f t="shared" si="632"/>
        <v>B</v>
      </c>
      <c r="FS39" s="83">
        <v>2</v>
      </c>
      <c r="FT39" s="83">
        <v>1</v>
      </c>
      <c r="FU39" s="85"/>
      <c r="FV39" s="22">
        <f t="shared" si="633"/>
        <v>1</v>
      </c>
      <c r="FW39" s="22">
        <f t="shared" si="634"/>
        <v>1</v>
      </c>
      <c r="FX39" s="43">
        <f t="shared" si="635"/>
        <v>1</v>
      </c>
      <c r="FY39" s="43">
        <f t="shared" si="635"/>
        <v>1</v>
      </c>
      <c r="FZ39" s="56"/>
      <c r="GA39" s="22" t="str">
        <f t="shared" si="636"/>
        <v>VAN DEN BROECK Yvan</v>
      </c>
      <c r="GB39" s="83">
        <v>8061</v>
      </c>
      <c r="GC39" s="22" t="str">
        <f t="shared" si="637"/>
        <v>B</v>
      </c>
      <c r="GD39" s="22" t="str">
        <f t="shared" si="638"/>
        <v>FRUYTIER Kevin</v>
      </c>
      <c r="GE39" s="83">
        <v>3326</v>
      </c>
      <c r="GF39" s="22" t="str">
        <f t="shared" si="639"/>
        <v>B</v>
      </c>
      <c r="GG39" s="83">
        <v>1</v>
      </c>
      <c r="GH39" s="83">
        <v>1</v>
      </c>
      <c r="GI39" s="85"/>
      <c r="GJ39" s="22">
        <f t="shared" si="640"/>
        <v>2</v>
      </c>
      <c r="GK39" s="22">
        <f t="shared" si="641"/>
        <v>0</v>
      </c>
      <c r="GL39" s="43">
        <f t="shared" si="642"/>
        <v>3</v>
      </c>
      <c r="GM39" s="43">
        <f t="shared" si="642"/>
        <v>0</v>
      </c>
      <c r="GN39" s="56"/>
      <c r="GO39" s="22" t="str">
        <f t="shared" si="643"/>
        <v>FRUYTIER Kevin</v>
      </c>
      <c r="GP39" s="83">
        <v>3326</v>
      </c>
      <c r="GQ39" s="22" t="str">
        <f t="shared" si="644"/>
        <v>B</v>
      </c>
      <c r="GR39" s="22" t="str">
        <f t="shared" si="645"/>
        <v>ANNOT Eric</v>
      </c>
      <c r="GS39" s="83">
        <v>2970</v>
      </c>
      <c r="GT39" s="22" t="str">
        <f t="shared" si="646"/>
        <v>A</v>
      </c>
      <c r="GU39" s="83">
        <v>2</v>
      </c>
      <c r="GV39" s="83">
        <v>1</v>
      </c>
      <c r="GW39" s="85"/>
      <c r="GX39" s="22">
        <f t="shared" si="647"/>
        <v>1</v>
      </c>
      <c r="GY39" s="22">
        <f t="shared" si="648"/>
        <v>1</v>
      </c>
      <c r="GZ39" s="43">
        <f t="shared" si="649"/>
        <v>1</v>
      </c>
      <c r="HA39" s="43">
        <f t="shared" si="649"/>
        <v>1</v>
      </c>
      <c r="HB39" s="56"/>
      <c r="HC39" s="22" t="str">
        <f t="shared" si="650"/>
        <v>WUYTS Eric</v>
      </c>
      <c r="HD39" s="83">
        <v>8037</v>
      </c>
      <c r="HE39" s="22" t="str">
        <f t="shared" si="651"/>
        <v>C</v>
      </c>
      <c r="HF39" s="22" t="str">
        <f t="shared" si="652"/>
        <v>PEELEMAN Rony</v>
      </c>
      <c r="HG39" s="83">
        <v>3258</v>
      </c>
      <c r="HH39" s="22" t="str">
        <f t="shared" si="653"/>
        <v>A</v>
      </c>
      <c r="HI39" s="83">
        <v>2</v>
      </c>
      <c r="HJ39" s="83">
        <v>1</v>
      </c>
      <c r="HK39" s="85"/>
      <c r="HL39" s="22">
        <f t="shared" si="654"/>
        <v>1</v>
      </c>
      <c r="HM39" s="22">
        <f t="shared" si="655"/>
        <v>1</v>
      </c>
      <c r="HN39" s="43">
        <f t="shared" si="656"/>
        <v>1</v>
      </c>
      <c r="HO39" s="43">
        <f t="shared" si="656"/>
        <v>1</v>
      </c>
      <c r="HP39" s="56"/>
      <c r="HQ39" s="22" t="str">
        <f t="shared" si="657"/>
        <v>PETRY Mike</v>
      </c>
      <c r="HR39" s="83">
        <v>5046</v>
      </c>
      <c r="HS39" s="22" t="str">
        <f t="shared" si="658"/>
        <v>A</v>
      </c>
      <c r="HT39" s="22" t="str">
        <f t="shared" si="659"/>
        <v>CONVENTS Tom</v>
      </c>
      <c r="HU39" s="83">
        <v>842</v>
      </c>
      <c r="HV39" s="22" t="str">
        <f t="shared" si="660"/>
        <v>A</v>
      </c>
      <c r="HW39" s="83">
        <v>2</v>
      </c>
      <c r="HX39" s="83">
        <v>1</v>
      </c>
      <c r="HY39" s="85"/>
      <c r="HZ39" s="22">
        <f t="shared" si="661"/>
        <v>1</v>
      </c>
      <c r="IA39" s="22">
        <f t="shared" si="662"/>
        <v>1</v>
      </c>
      <c r="IB39" s="43">
        <f t="shared" si="663"/>
        <v>1</v>
      </c>
      <c r="IC39" s="43">
        <f t="shared" si="663"/>
        <v>1</v>
      </c>
      <c r="ID39" s="56"/>
      <c r="IE39" s="22" t="str">
        <f t="shared" si="664"/>
        <v>VAN DE CRUYS Patrick</v>
      </c>
      <c r="IF39" s="83">
        <v>4331</v>
      </c>
      <c r="IG39" s="22" t="str">
        <f t="shared" si="665"/>
        <v>C</v>
      </c>
      <c r="IH39" s="22" t="str">
        <f t="shared" si="666"/>
        <v>VAN DER BORGHT Filip</v>
      </c>
      <c r="II39" s="83">
        <v>3374</v>
      </c>
      <c r="IJ39" s="22" t="str">
        <f t="shared" si="667"/>
        <v>A</v>
      </c>
      <c r="IK39" s="83">
        <v>1</v>
      </c>
      <c r="IL39" s="83">
        <v>1</v>
      </c>
      <c r="IM39" s="67"/>
      <c r="IN39" s="22">
        <f t="shared" si="668"/>
        <v>2</v>
      </c>
      <c r="IO39" s="22">
        <f t="shared" si="669"/>
        <v>0</v>
      </c>
      <c r="IP39" s="43">
        <f t="shared" si="670"/>
        <v>3</v>
      </c>
      <c r="IQ39" s="43">
        <f t="shared" si="670"/>
        <v>0</v>
      </c>
      <c r="IR39" s="56"/>
      <c r="IS39" s="22" t="str">
        <f t="shared" si="671"/>
        <v>CONVENTS Tom</v>
      </c>
      <c r="IT39" s="83">
        <v>842</v>
      </c>
      <c r="IU39" s="22" t="str">
        <f t="shared" si="672"/>
        <v>A</v>
      </c>
      <c r="IV39" s="22" t="str">
        <f t="shared" si="673"/>
        <v/>
      </c>
      <c r="IW39" s="83"/>
      <c r="IX39" s="22" t="str">
        <f t="shared" si="674"/>
        <v/>
      </c>
      <c r="IY39" s="83">
        <v>1</v>
      </c>
      <c r="IZ39" s="83">
        <v>1</v>
      </c>
      <c r="JA39" s="85" t="s">
        <v>777</v>
      </c>
      <c r="JB39" s="22">
        <f t="shared" si="675"/>
        <v>2</v>
      </c>
      <c r="JC39" s="22">
        <f t="shared" si="676"/>
        <v>0</v>
      </c>
      <c r="JD39" s="43">
        <f t="shared" si="677"/>
        <v>3</v>
      </c>
      <c r="JE39" s="43">
        <f t="shared" si="677"/>
        <v>0</v>
      </c>
      <c r="JF39" s="56"/>
      <c r="JG39" s="22" t="str">
        <f t="shared" si="678"/>
        <v>FRUYTIER Kevin</v>
      </c>
      <c r="JH39" s="83">
        <v>3326</v>
      </c>
      <c r="JI39" s="22" t="str">
        <f t="shared" si="679"/>
        <v>B</v>
      </c>
      <c r="JJ39" s="22" t="str">
        <f t="shared" si="680"/>
        <v>POLFLIET Jan</v>
      </c>
      <c r="JK39" s="83">
        <v>3205</v>
      </c>
      <c r="JL39" s="22" t="str">
        <f t="shared" si="681"/>
        <v>A</v>
      </c>
      <c r="JM39" s="83">
        <v>2</v>
      </c>
      <c r="JN39" s="83">
        <v>2</v>
      </c>
      <c r="JO39" s="85"/>
      <c r="JP39" s="22">
        <f t="shared" si="682"/>
        <v>0</v>
      </c>
      <c r="JQ39" s="22">
        <f t="shared" si="683"/>
        <v>2</v>
      </c>
      <c r="JR39" s="43">
        <f t="shared" si="684"/>
        <v>0</v>
      </c>
      <c r="JS39" s="43">
        <f t="shared" si="684"/>
        <v>3</v>
      </c>
      <c r="JT39" s="56"/>
      <c r="JU39" s="22" t="str">
        <f t="shared" si="685"/>
        <v>VERDOODT Jan Pieter</v>
      </c>
      <c r="JV39" s="83">
        <v>2657</v>
      </c>
      <c r="JW39" s="22" t="str">
        <f t="shared" si="686"/>
        <v>C</v>
      </c>
      <c r="JX39" s="22" t="str">
        <f t="shared" si="687"/>
        <v>BARBIER Danny</v>
      </c>
      <c r="JY39" s="83">
        <v>3243</v>
      </c>
      <c r="JZ39" s="22" t="str">
        <f t="shared" si="688"/>
        <v>A</v>
      </c>
      <c r="KA39" s="83">
        <v>2</v>
      </c>
      <c r="KB39" s="83">
        <v>2</v>
      </c>
      <c r="KC39" s="85">
        <v>0</v>
      </c>
      <c r="KD39" s="22">
        <f t="shared" si="689"/>
        <v>0</v>
      </c>
      <c r="KE39" s="22">
        <f t="shared" si="690"/>
        <v>2</v>
      </c>
      <c r="KF39" s="43">
        <f t="shared" si="691"/>
        <v>0</v>
      </c>
      <c r="KG39" s="43">
        <f t="shared" si="691"/>
        <v>3</v>
      </c>
      <c r="KH39" s="56"/>
      <c r="KI39" s="22" t="str">
        <f t="shared" si="692"/>
        <v>APERS Franky</v>
      </c>
      <c r="KJ39" s="83">
        <v>1685</v>
      </c>
      <c r="KK39" s="22" t="str">
        <f t="shared" si="693"/>
        <v>C</v>
      </c>
      <c r="KL39" s="22" t="str">
        <f t="shared" si="694"/>
        <v>VAN ROSSUM Patrick</v>
      </c>
      <c r="KM39" s="83">
        <v>3021</v>
      </c>
      <c r="KN39" s="22" t="str">
        <f t="shared" si="695"/>
        <v>A</v>
      </c>
      <c r="KO39" s="83">
        <v>2</v>
      </c>
      <c r="KP39" s="83">
        <v>2</v>
      </c>
      <c r="KQ39" s="85"/>
      <c r="KR39" s="22">
        <f t="shared" si="696"/>
        <v>0</v>
      </c>
      <c r="KS39" s="22">
        <f t="shared" si="697"/>
        <v>2</v>
      </c>
      <c r="KT39" s="43">
        <f t="shared" si="698"/>
        <v>0</v>
      </c>
      <c r="KU39" s="43">
        <f t="shared" si="698"/>
        <v>3</v>
      </c>
      <c r="KV39" s="56"/>
      <c r="KW39" s="22" t="str">
        <f t="shared" si="699"/>
        <v>VAN DEN EEDE Eddie</v>
      </c>
      <c r="KX39" s="83">
        <v>5017</v>
      </c>
      <c r="KY39" s="22" t="str">
        <f t="shared" si="700"/>
        <v>B</v>
      </c>
      <c r="KZ39" s="22" t="str">
        <f t="shared" si="701"/>
        <v>VAN DE CRUYS Patrick</v>
      </c>
      <c r="LA39" s="83">
        <v>4331</v>
      </c>
      <c r="LB39" s="22" t="str">
        <f t="shared" si="702"/>
        <v>C</v>
      </c>
      <c r="LC39" s="83">
        <v>1</v>
      </c>
      <c r="LD39" s="83">
        <v>2</v>
      </c>
      <c r="LE39" s="85"/>
      <c r="LF39" s="22">
        <f t="shared" si="703"/>
        <v>1</v>
      </c>
      <c r="LG39" s="22">
        <f t="shared" si="704"/>
        <v>1</v>
      </c>
      <c r="LH39" s="43">
        <f t="shared" si="705"/>
        <v>1</v>
      </c>
      <c r="LI39" s="43">
        <f t="shared" si="705"/>
        <v>1</v>
      </c>
      <c r="LJ39" s="56"/>
      <c r="LK39" s="22" t="str">
        <f t="shared" si="706"/>
        <v>FRUYTIER Kevin</v>
      </c>
      <c r="LL39" s="83">
        <v>3326</v>
      </c>
      <c r="LM39" s="22" t="str">
        <f t="shared" si="707"/>
        <v>B</v>
      </c>
      <c r="LN39" s="22" t="str">
        <f t="shared" si="708"/>
        <v>VAN ROSSUM Patrick</v>
      </c>
      <c r="LO39" s="83">
        <v>3021</v>
      </c>
      <c r="LP39" s="22" t="str">
        <f t="shared" si="709"/>
        <v>A</v>
      </c>
      <c r="LQ39" s="83">
        <v>2</v>
      </c>
      <c r="LR39" s="83">
        <v>2</v>
      </c>
      <c r="LS39" s="85"/>
      <c r="LT39" s="22">
        <f t="shared" si="710"/>
        <v>0</v>
      </c>
      <c r="LU39" s="22">
        <f t="shared" si="711"/>
        <v>2</v>
      </c>
      <c r="LV39" s="43">
        <f t="shared" si="712"/>
        <v>0</v>
      </c>
      <c r="LW39" s="43">
        <f t="shared" si="712"/>
        <v>3</v>
      </c>
      <c r="LY39" s="22" t="str">
        <f t="shared" si="713"/>
        <v>VERCAUTEREN Debby</v>
      </c>
      <c r="LZ39" s="83">
        <v>3370</v>
      </c>
      <c r="MA39" s="22" t="str">
        <f t="shared" si="714"/>
        <v>B</v>
      </c>
      <c r="MB39" s="22" t="str">
        <f t="shared" si="715"/>
        <v>WILMS Steve</v>
      </c>
      <c r="MC39" s="83">
        <v>2705</v>
      </c>
      <c r="MD39" s="22" t="str">
        <f t="shared" si="716"/>
        <v>A</v>
      </c>
      <c r="ME39" s="83">
        <v>2</v>
      </c>
      <c r="MF39" s="83">
        <v>2</v>
      </c>
      <c r="MG39" s="85"/>
      <c r="MH39" s="22">
        <f t="shared" si="717"/>
        <v>0</v>
      </c>
      <c r="MI39" s="22">
        <f t="shared" si="718"/>
        <v>2</v>
      </c>
      <c r="MJ39" s="43">
        <f t="shared" si="719"/>
        <v>0</v>
      </c>
      <c r="MK39" s="43">
        <f t="shared" si="719"/>
        <v>3</v>
      </c>
      <c r="ML39" s="56"/>
      <c r="MM39" s="22" t="str">
        <f t="shared" si="720"/>
        <v>PETRY Mike</v>
      </c>
      <c r="MN39" s="83">
        <v>5046</v>
      </c>
      <c r="MO39" s="22" t="str">
        <f t="shared" si="721"/>
        <v>A</v>
      </c>
      <c r="MP39" s="22" t="str">
        <f t="shared" si="722"/>
        <v>DE COCK Tom</v>
      </c>
      <c r="MQ39" s="83">
        <v>3766</v>
      </c>
      <c r="MR39" s="22" t="str">
        <f t="shared" si="723"/>
        <v>B</v>
      </c>
      <c r="MS39" s="83">
        <v>2</v>
      </c>
      <c r="MT39" s="83">
        <v>2</v>
      </c>
      <c r="MU39" s="85"/>
      <c r="MV39" s="22">
        <f t="shared" si="724"/>
        <v>0</v>
      </c>
      <c r="MW39" s="22">
        <f t="shared" si="725"/>
        <v>2</v>
      </c>
      <c r="MX39" s="43">
        <f t="shared" si="726"/>
        <v>0</v>
      </c>
      <c r="MY39" s="43">
        <f t="shared" si="726"/>
        <v>3</v>
      </c>
    </row>
    <row r="40" spans="1:363" ht="15.75" thickBot="1" x14ac:dyDescent="0.3">
      <c r="A40" s="56"/>
      <c r="B40" s="56"/>
      <c r="C40" s="56"/>
      <c r="D40" s="56"/>
      <c r="E40" s="68"/>
      <c r="F40" s="68"/>
      <c r="G40" s="133" t="s">
        <v>6</v>
      </c>
      <c r="H40" s="134"/>
      <c r="I40" s="135"/>
      <c r="J40" s="79">
        <f>SUM(J34:J39)</f>
        <v>10</v>
      </c>
      <c r="K40" s="24">
        <f>SUM(K34:K39)</f>
        <v>2</v>
      </c>
      <c r="L40" s="44"/>
      <c r="M40" s="44"/>
      <c r="N40" s="56"/>
      <c r="O40" s="56"/>
      <c r="P40" s="56"/>
      <c r="Q40" s="56"/>
      <c r="R40" s="56"/>
      <c r="S40" s="68"/>
      <c r="T40" s="68"/>
      <c r="U40" s="133" t="s">
        <v>6</v>
      </c>
      <c r="V40" s="134"/>
      <c r="W40" s="135"/>
      <c r="X40" s="79">
        <f>SUM(X34:X39)</f>
        <v>11</v>
      </c>
      <c r="Y40" s="24">
        <f>SUM(Y34:Y39)</f>
        <v>1</v>
      </c>
      <c r="Z40" s="44"/>
      <c r="AA40" s="44"/>
      <c r="AB40" s="56"/>
      <c r="AC40" s="56"/>
      <c r="AD40" s="56"/>
      <c r="AE40" s="56"/>
      <c r="AF40" s="56"/>
      <c r="AG40" s="68"/>
      <c r="AH40" s="68"/>
      <c r="AI40" s="133" t="s">
        <v>6</v>
      </c>
      <c r="AJ40" s="134"/>
      <c r="AK40" s="135"/>
      <c r="AL40" s="79">
        <f>SUM(AL34:AL39)</f>
        <v>7</v>
      </c>
      <c r="AM40" s="24">
        <f>SUM(AM34:AM39)</f>
        <v>5</v>
      </c>
      <c r="AN40" s="44"/>
      <c r="AO40" s="44"/>
      <c r="AP40" s="56"/>
      <c r="AQ40" s="56"/>
      <c r="AR40" s="56"/>
      <c r="AS40" s="56"/>
      <c r="AT40" s="56"/>
      <c r="AU40" s="68"/>
      <c r="AV40" s="68"/>
      <c r="AW40" s="133" t="s">
        <v>6</v>
      </c>
      <c r="AX40" s="134"/>
      <c r="AY40" s="135"/>
      <c r="AZ40" s="79">
        <f>SUM(AZ34:AZ39)</f>
        <v>9</v>
      </c>
      <c r="BA40" s="24">
        <f>SUM(BA34:BA39)</f>
        <v>3</v>
      </c>
      <c r="BB40" s="44"/>
      <c r="BC40" s="44"/>
      <c r="BD40" s="56"/>
      <c r="BE40" s="56"/>
      <c r="BF40" s="56"/>
      <c r="BG40" s="56"/>
      <c r="BH40" s="56"/>
      <c r="BI40" s="68"/>
      <c r="BJ40" s="68"/>
      <c r="BK40" s="133" t="s">
        <v>6</v>
      </c>
      <c r="BL40" s="134"/>
      <c r="BM40" s="135"/>
      <c r="BN40" s="79">
        <f>SUM(BN34:BN39)</f>
        <v>5</v>
      </c>
      <c r="BO40" s="24">
        <f>SUM(BO34:BO39)</f>
        <v>7</v>
      </c>
      <c r="BP40" s="44"/>
      <c r="BQ40" s="44"/>
      <c r="BR40" s="56"/>
      <c r="BS40" s="56"/>
      <c r="BT40" s="56"/>
      <c r="BU40" s="56"/>
      <c r="BV40" s="56"/>
      <c r="BW40" s="68"/>
      <c r="BX40" s="68"/>
      <c r="BY40" s="133" t="s">
        <v>6</v>
      </c>
      <c r="BZ40" s="134"/>
      <c r="CA40" s="135"/>
      <c r="CB40" s="79">
        <f>SUM(CB34:CB39)</f>
        <v>0</v>
      </c>
      <c r="CC40" s="24">
        <f>SUM(CC34:CC39)</f>
        <v>12</v>
      </c>
      <c r="CD40" s="44"/>
      <c r="CE40" s="44"/>
      <c r="CF40" s="56"/>
      <c r="CG40" s="56"/>
      <c r="CH40" s="56"/>
      <c r="CI40" s="56"/>
      <c r="CJ40" s="56"/>
      <c r="CK40" s="68"/>
      <c r="CL40" s="68"/>
      <c r="CM40" s="133" t="s">
        <v>6</v>
      </c>
      <c r="CN40" s="134"/>
      <c r="CO40" s="135"/>
      <c r="CP40" s="79">
        <f>SUM(CP34:CP39)</f>
        <v>9</v>
      </c>
      <c r="CQ40" s="24">
        <f>SUM(CQ34:CQ39)</f>
        <v>3</v>
      </c>
      <c r="CR40" s="44"/>
      <c r="CS40" s="44"/>
      <c r="CT40" s="56"/>
      <c r="CU40" s="56"/>
      <c r="CV40" s="56"/>
      <c r="CW40" s="56"/>
      <c r="CX40" s="56"/>
      <c r="CY40" s="68"/>
      <c r="CZ40" s="68"/>
      <c r="DA40" s="133" t="s">
        <v>6</v>
      </c>
      <c r="DB40" s="134"/>
      <c r="DC40" s="135"/>
      <c r="DD40" s="79">
        <f>SUM(DD34:DD39)</f>
        <v>11</v>
      </c>
      <c r="DE40" s="24">
        <f>SUM(DE34:DE39)</f>
        <v>1</v>
      </c>
      <c r="DF40" s="44"/>
      <c r="DG40" s="44"/>
      <c r="DH40" s="56"/>
      <c r="DI40" s="56"/>
      <c r="DJ40" s="56"/>
      <c r="DK40" s="56"/>
      <c r="DL40" s="56"/>
      <c r="DM40" s="68"/>
      <c r="DN40" s="68"/>
      <c r="DO40" s="133" t="s">
        <v>6</v>
      </c>
      <c r="DP40" s="134"/>
      <c r="DQ40" s="135"/>
      <c r="DR40" s="79">
        <f>SUM(DR34:DR39)</f>
        <v>8</v>
      </c>
      <c r="DS40" s="24">
        <f>SUM(DS34:DS39)</f>
        <v>4</v>
      </c>
      <c r="DT40" s="44"/>
      <c r="DU40" s="44"/>
      <c r="DV40" s="56"/>
      <c r="DW40" s="56"/>
      <c r="DX40" s="56"/>
      <c r="DY40" s="56"/>
      <c r="DZ40" s="56"/>
      <c r="EA40" s="68"/>
      <c r="EB40" s="68"/>
      <c r="EC40" s="133" t="s">
        <v>6</v>
      </c>
      <c r="ED40" s="134"/>
      <c r="EE40" s="135"/>
      <c r="EF40" s="79">
        <f>SUM(EF34:EF39)</f>
        <v>3</v>
      </c>
      <c r="EG40" s="24">
        <f>SUM(EG34:EG39)</f>
        <v>9</v>
      </c>
      <c r="EH40" s="44"/>
      <c r="EI40" s="44"/>
      <c r="EJ40" s="56"/>
      <c r="EK40" s="56"/>
      <c r="EL40" s="56"/>
      <c r="EM40" s="56"/>
      <c r="EN40" s="56"/>
      <c r="EO40" s="68"/>
      <c r="EP40" s="68"/>
      <c r="EQ40" s="133" t="s">
        <v>6</v>
      </c>
      <c r="ER40" s="134"/>
      <c r="ES40" s="135"/>
      <c r="ET40" s="79">
        <f>SUM(ET34:ET39)</f>
        <v>7</v>
      </c>
      <c r="EU40" s="24">
        <f>SUM(EU34:EU39)</f>
        <v>5</v>
      </c>
      <c r="EV40" s="44"/>
      <c r="EW40" s="44"/>
      <c r="EX40" s="56"/>
      <c r="EY40" s="56"/>
      <c r="EZ40" s="56"/>
      <c r="FA40" s="56"/>
      <c r="FB40" s="56"/>
      <c r="FC40" s="68"/>
      <c r="FD40" s="68"/>
      <c r="FE40" s="133" t="s">
        <v>6</v>
      </c>
      <c r="FF40" s="134"/>
      <c r="FG40" s="135"/>
      <c r="FH40" s="79">
        <f>SUM(FH34:FH39)</f>
        <v>10</v>
      </c>
      <c r="FI40" s="24">
        <f>SUM(FI34:FI39)</f>
        <v>2</v>
      </c>
      <c r="FJ40" s="44"/>
      <c r="FK40" s="44"/>
      <c r="FL40" s="56"/>
      <c r="FM40" s="56"/>
      <c r="FN40" s="56"/>
      <c r="FO40" s="56"/>
      <c r="FP40" s="56"/>
      <c r="FQ40" s="68"/>
      <c r="FR40" s="68"/>
      <c r="FS40" s="133" t="s">
        <v>6</v>
      </c>
      <c r="FT40" s="134"/>
      <c r="FU40" s="135"/>
      <c r="FV40" s="79">
        <f>SUM(FV34:FV39)</f>
        <v>5</v>
      </c>
      <c r="FW40" s="24">
        <f>SUM(FW34:FW39)</f>
        <v>7</v>
      </c>
      <c r="FX40" s="44"/>
      <c r="FY40" s="44"/>
      <c r="FZ40" s="56"/>
      <c r="GA40" s="56"/>
      <c r="GB40" s="56"/>
      <c r="GC40" s="56"/>
      <c r="GD40" s="56"/>
      <c r="GE40" s="68"/>
      <c r="GF40" s="68"/>
      <c r="GG40" s="133" t="s">
        <v>6</v>
      </c>
      <c r="GH40" s="134"/>
      <c r="GI40" s="135"/>
      <c r="GJ40" s="79">
        <f>SUM(GJ34:GJ39)</f>
        <v>9</v>
      </c>
      <c r="GK40" s="24">
        <f>SUM(GK34:GK39)</f>
        <v>3</v>
      </c>
      <c r="GL40" s="44"/>
      <c r="GM40" s="44"/>
      <c r="GN40" s="56"/>
      <c r="GO40" s="56"/>
      <c r="GP40" s="56"/>
      <c r="GQ40" s="56"/>
      <c r="GR40" s="56"/>
      <c r="GS40" s="68"/>
      <c r="GT40" s="68"/>
      <c r="GU40" s="133" t="s">
        <v>6</v>
      </c>
      <c r="GV40" s="134"/>
      <c r="GW40" s="135"/>
      <c r="GX40" s="79">
        <f>SUM(GX34:GX39)</f>
        <v>5</v>
      </c>
      <c r="GY40" s="24">
        <f>SUM(GY34:GY39)</f>
        <v>7</v>
      </c>
      <c r="GZ40" s="44"/>
      <c r="HA40" s="44"/>
      <c r="HB40" s="56"/>
      <c r="HC40" s="69"/>
      <c r="HD40" s="56"/>
      <c r="HE40" s="56"/>
      <c r="HF40" s="69"/>
      <c r="HG40" s="68"/>
      <c r="HH40" s="68"/>
      <c r="HI40" s="133" t="s">
        <v>6</v>
      </c>
      <c r="HJ40" s="134"/>
      <c r="HK40" s="135"/>
      <c r="HL40" s="79">
        <f>SUM(HL34:HL39)</f>
        <v>7</v>
      </c>
      <c r="HM40" s="24">
        <f>SUM(HM34:HM39)</f>
        <v>5</v>
      </c>
      <c r="HN40" s="44"/>
      <c r="HO40" s="44"/>
      <c r="HP40" s="56"/>
      <c r="HQ40" s="56"/>
      <c r="HR40" s="56"/>
      <c r="HS40" s="56"/>
      <c r="HT40" s="56"/>
      <c r="HU40" s="68"/>
      <c r="HV40" s="68"/>
      <c r="HW40" s="133" t="s">
        <v>6</v>
      </c>
      <c r="HX40" s="134"/>
      <c r="HY40" s="135"/>
      <c r="HZ40" s="79">
        <f>SUM(HZ34:HZ39)</f>
        <v>6</v>
      </c>
      <c r="IA40" s="24">
        <f>SUM(IA34:IA39)</f>
        <v>6</v>
      </c>
      <c r="IB40" s="44"/>
      <c r="IC40" s="44"/>
      <c r="ID40" s="56"/>
      <c r="IE40" s="56"/>
      <c r="IF40" s="56"/>
      <c r="IG40" s="56"/>
      <c r="IH40" s="56"/>
      <c r="II40" s="68"/>
      <c r="IJ40" s="68"/>
      <c r="IK40" s="133" t="s">
        <v>6</v>
      </c>
      <c r="IL40" s="134"/>
      <c r="IM40" s="135"/>
      <c r="IN40" s="79">
        <f>SUM(IN34:IN39)</f>
        <v>9</v>
      </c>
      <c r="IO40" s="24">
        <f>SUM(IO34:IO39)</f>
        <v>3</v>
      </c>
      <c r="IP40" s="44"/>
      <c r="IQ40" s="44"/>
      <c r="IR40" s="56"/>
      <c r="IS40" s="56"/>
      <c r="IT40" s="56"/>
      <c r="IU40" s="56"/>
      <c r="IV40" s="56"/>
      <c r="IW40" s="68"/>
      <c r="IX40" s="68"/>
      <c r="IY40" s="133" t="s">
        <v>6</v>
      </c>
      <c r="IZ40" s="134"/>
      <c r="JA40" s="135"/>
      <c r="JB40" s="79">
        <f>SUM(JB34:JB39)</f>
        <v>8</v>
      </c>
      <c r="JC40" s="24">
        <f>SUM(JC34:JC39)</f>
        <v>4</v>
      </c>
      <c r="JD40" s="44"/>
      <c r="JE40" s="44"/>
      <c r="JF40" s="56"/>
      <c r="JG40" s="56"/>
      <c r="JH40" s="56"/>
      <c r="JI40" s="56"/>
      <c r="JJ40" s="56"/>
      <c r="JK40" s="68"/>
      <c r="JL40" s="68"/>
      <c r="JM40" s="133" t="s">
        <v>6</v>
      </c>
      <c r="JN40" s="134"/>
      <c r="JO40" s="135"/>
      <c r="JP40" s="79">
        <f>SUM(JP34:JP39)</f>
        <v>4</v>
      </c>
      <c r="JQ40" s="24">
        <f>SUM(JQ34:JQ39)</f>
        <v>8</v>
      </c>
      <c r="JR40" s="44"/>
      <c r="JS40" s="44"/>
      <c r="JT40" s="56"/>
      <c r="JU40" s="56"/>
      <c r="JV40" s="56"/>
      <c r="JW40" s="56"/>
      <c r="JX40" s="56"/>
      <c r="JY40" s="68"/>
      <c r="JZ40" s="68"/>
      <c r="KA40" s="133" t="s">
        <v>6</v>
      </c>
      <c r="KB40" s="134"/>
      <c r="KC40" s="135"/>
      <c r="KD40" s="79">
        <f>SUM(KD34:KD39)</f>
        <v>2</v>
      </c>
      <c r="KE40" s="24">
        <f>SUM(KE34:KE39)</f>
        <v>10</v>
      </c>
      <c r="KF40" s="44"/>
      <c r="KG40" s="44"/>
      <c r="KH40" s="56"/>
      <c r="KI40" s="56"/>
      <c r="KJ40" s="56"/>
      <c r="KK40" s="56"/>
      <c r="KL40" s="56"/>
      <c r="KM40" s="68"/>
      <c r="KN40" s="68"/>
      <c r="KO40" s="133" t="s">
        <v>6</v>
      </c>
      <c r="KP40" s="134"/>
      <c r="KQ40" s="135"/>
      <c r="KR40" s="79">
        <f>SUM(KR34:KR39)</f>
        <v>1</v>
      </c>
      <c r="KS40" s="24">
        <f>SUM(KS34:KS39)</f>
        <v>11</v>
      </c>
      <c r="KT40" s="44"/>
      <c r="KU40" s="44"/>
      <c r="KW40" s="56"/>
      <c r="KX40" s="56"/>
      <c r="KY40" s="56"/>
      <c r="KZ40" s="56"/>
      <c r="LA40" s="68"/>
      <c r="LB40" s="68"/>
      <c r="LC40" s="133" t="s">
        <v>6</v>
      </c>
      <c r="LD40" s="134"/>
      <c r="LE40" s="135"/>
      <c r="LF40" s="79">
        <f>SUM(LF34:LF39)</f>
        <v>6</v>
      </c>
      <c r="LG40" s="24">
        <f>SUM(LG34:LG39)</f>
        <v>6</v>
      </c>
      <c r="LH40" s="44"/>
      <c r="LI40" s="44"/>
      <c r="LK40" s="56"/>
      <c r="LL40" s="56"/>
      <c r="LM40" s="56"/>
      <c r="LN40" s="56"/>
      <c r="LO40" s="68"/>
      <c r="LP40" s="68"/>
      <c r="LQ40" s="133" t="s">
        <v>6</v>
      </c>
      <c r="LR40" s="134"/>
      <c r="LS40" s="135"/>
      <c r="LT40" s="79">
        <f>SUM(LT34:LT39)</f>
        <v>4</v>
      </c>
      <c r="LU40" s="24">
        <f>SUM(LU34:LU39)</f>
        <v>8</v>
      </c>
      <c r="LV40" s="44"/>
      <c r="LW40" s="44"/>
      <c r="LY40" s="56"/>
      <c r="LZ40" s="56"/>
      <c r="MA40" s="56"/>
      <c r="MB40" s="56"/>
      <c r="MC40" s="68"/>
      <c r="MD40" s="68"/>
      <c r="ME40" s="133" t="s">
        <v>6</v>
      </c>
      <c r="MF40" s="134"/>
      <c r="MG40" s="135"/>
      <c r="MH40" s="79">
        <f>SUM(MH34:MH39)</f>
        <v>4</v>
      </c>
      <c r="MI40" s="24">
        <f>SUM(MI34:MI39)</f>
        <v>8</v>
      </c>
      <c r="MJ40" s="44"/>
      <c r="MK40" s="44"/>
      <c r="MM40" s="56"/>
      <c r="MN40" s="56"/>
      <c r="MO40" s="56"/>
      <c r="MP40" s="56"/>
      <c r="MQ40" s="68"/>
      <c r="MR40" s="68"/>
      <c r="MS40" s="133" t="s">
        <v>6</v>
      </c>
      <c r="MT40" s="134"/>
      <c r="MU40" s="135"/>
      <c r="MV40" s="79">
        <f>SUM(MV34:MV39)</f>
        <v>3</v>
      </c>
      <c r="MW40" s="24">
        <f>SUM(MW34:MW39)</f>
        <v>9</v>
      </c>
    </row>
    <row r="41" spans="1:363" ht="15.75" thickBot="1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69"/>
      <c r="HD41" s="56"/>
      <c r="HE41" s="56"/>
      <c r="HF41" s="69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</row>
    <row r="42" spans="1:363" s="75" customFormat="1" ht="15.75" thickBot="1" x14ac:dyDescent="0.3">
      <c r="A42" s="26" t="str">
        <f>VLOOKUP(115,Kalender,2,FALSE)</f>
        <v>De Splinters</v>
      </c>
      <c r="B42" s="70"/>
      <c r="C42" s="70"/>
      <c r="D42" s="25" t="str">
        <f>VLOOKUP(115,Kalender,4,FALSE)</f>
        <v>Kalfort 1</v>
      </c>
      <c r="E42" s="80"/>
      <c r="F42" s="81"/>
      <c r="G42" s="81"/>
      <c r="H42" s="81"/>
      <c r="I42" s="81"/>
      <c r="J42" s="81"/>
      <c r="K42" s="82"/>
      <c r="L42" s="71"/>
      <c r="M42" s="71"/>
      <c r="O42" s="26" t="str">
        <f>Kalender!B42</f>
        <v>De Tijgers</v>
      </c>
      <c r="P42" s="70"/>
      <c r="Q42" s="70"/>
      <c r="R42" s="25" t="str">
        <f>Kalender!D42</f>
        <v>De Plekkers 1</v>
      </c>
      <c r="S42" s="80"/>
      <c r="T42" s="81"/>
      <c r="U42" s="81"/>
      <c r="V42" s="81"/>
      <c r="W42" s="81"/>
      <c r="X42" s="81"/>
      <c r="Y42" s="82"/>
      <c r="Z42" s="71"/>
      <c r="AA42" s="71"/>
      <c r="AC42" s="26" t="str">
        <f>Kalender!B77</f>
        <v>Plaza 1</v>
      </c>
      <c r="AD42" s="70"/>
      <c r="AE42" s="70"/>
      <c r="AF42" s="26" t="str">
        <f>Kalender!D77</f>
        <v>De Tijgers</v>
      </c>
      <c r="AG42" s="80"/>
      <c r="AH42" s="81"/>
      <c r="AI42" s="81"/>
      <c r="AJ42" s="81"/>
      <c r="AK42" s="81"/>
      <c r="AL42" s="81"/>
      <c r="AM42" s="82"/>
      <c r="AN42" s="71"/>
      <c r="AO42" s="71"/>
      <c r="AQ42" s="26" t="str">
        <f>Kalender!B112</f>
        <v>Kalfort 2</v>
      </c>
      <c r="AR42" s="70"/>
      <c r="AS42" s="70"/>
      <c r="AT42" s="25" t="str">
        <f>Kalender!D112</f>
        <v>Elite</v>
      </c>
      <c r="AU42" s="80"/>
      <c r="AV42" s="81"/>
      <c r="AW42" s="81"/>
      <c r="AX42" s="81"/>
      <c r="AY42" s="81"/>
      <c r="AZ42" s="81"/>
      <c r="BA42" s="82"/>
      <c r="BB42" s="71"/>
      <c r="BC42" s="71"/>
      <c r="BE42" s="26" t="str">
        <f>Kalender!B147</f>
        <v>Den Tighel 1</v>
      </c>
      <c r="BF42" s="70"/>
      <c r="BG42" s="70"/>
      <c r="BH42" s="25" t="str">
        <f>Kalender!D147</f>
        <v>Kalfort 2</v>
      </c>
      <c r="BI42" s="80"/>
      <c r="BJ42" s="81"/>
      <c r="BK42" s="81"/>
      <c r="BL42" s="81"/>
      <c r="BM42" s="81"/>
      <c r="BN42" s="81"/>
      <c r="BO42" s="82"/>
      <c r="BP42" s="71"/>
      <c r="BQ42" s="71"/>
      <c r="BS42" s="26" t="str">
        <f>Kalender!B182</f>
        <v>Kalfort 2</v>
      </c>
      <c r="BT42" s="70"/>
      <c r="BU42" s="70"/>
      <c r="BV42" s="25" t="str">
        <f>Kalender!D182</f>
        <v>De Sloebers 1</v>
      </c>
      <c r="BW42" s="136" t="s">
        <v>169</v>
      </c>
      <c r="BX42" s="137"/>
      <c r="BY42" s="137"/>
      <c r="BZ42" s="137"/>
      <c r="CA42" s="137"/>
      <c r="CB42" s="137"/>
      <c r="CC42" s="138"/>
      <c r="CD42" s="71"/>
      <c r="CE42" s="71"/>
      <c r="CG42" s="26" t="str">
        <f>Kalender!B217</f>
        <v>De Plekkers 1</v>
      </c>
      <c r="CH42" s="70"/>
      <c r="CI42" s="70"/>
      <c r="CJ42" s="25" t="str">
        <f>Kalender!D217</f>
        <v>Elite</v>
      </c>
      <c r="CK42" s="80"/>
      <c r="CL42" s="81"/>
      <c r="CM42" s="81"/>
      <c r="CN42" s="81"/>
      <c r="CO42" s="81"/>
      <c r="CP42" s="81"/>
      <c r="CQ42" s="82"/>
      <c r="CR42" s="71"/>
      <c r="CS42" s="71"/>
      <c r="CU42" s="26" t="str">
        <f>Kalender!B252</f>
        <v>De Sloebers 1</v>
      </c>
      <c r="CV42" s="70"/>
      <c r="CW42" s="70"/>
      <c r="CX42" s="25" t="str">
        <f>Kalender!D252</f>
        <v>Elite</v>
      </c>
      <c r="CY42" s="136" t="s">
        <v>171</v>
      </c>
      <c r="CZ42" s="137"/>
      <c r="DA42" s="137"/>
      <c r="DB42" s="137"/>
      <c r="DC42" s="137"/>
      <c r="DD42" s="137"/>
      <c r="DE42" s="138"/>
      <c r="DF42" s="71"/>
      <c r="DG42" s="71"/>
      <c r="DI42" s="26" t="str">
        <f>Kalender!B287</f>
        <v>Elite</v>
      </c>
      <c r="DJ42" s="70"/>
      <c r="DK42" s="70"/>
      <c r="DL42" s="25" t="str">
        <f>Kalender!D287</f>
        <v>Plaza 1</v>
      </c>
      <c r="DM42" s="80"/>
      <c r="DN42" s="81"/>
      <c r="DO42" s="81"/>
      <c r="DP42" s="81"/>
      <c r="DQ42" s="81"/>
      <c r="DR42" s="81"/>
      <c r="DS42" s="82"/>
      <c r="DT42" s="71"/>
      <c r="DU42" s="71"/>
      <c r="DW42" s="26" t="str">
        <f>Kalender!B322</f>
        <v>Kalfort 2</v>
      </c>
      <c r="DX42" s="70"/>
      <c r="DY42" s="70"/>
      <c r="DZ42" s="25" t="str">
        <f>Kalender!D322</f>
        <v>Ten Dorpe 1</v>
      </c>
      <c r="EA42" s="80"/>
      <c r="EB42" s="81"/>
      <c r="EC42" s="81"/>
      <c r="ED42" s="81"/>
      <c r="EE42" s="81"/>
      <c r="EF42" s="81"/>
      <c r="EG42" s="82"/>
      <c r="EH42" s="71"/>
      <c r="EI42" s="71"/>
      <c r="EK42" s="27" t="str">
        <f>Kalender!B357</f>
        <v>Elk Zijn Recht</v>
      </c>
      <c r="EL42" s="70"/>
      <c r="EM42" s="70"/>
      <c r="EN42" s="25" t="str">
        <f>Kalender!D357</f>
        <v>De Plekkers 1</v>
      </c>
      <c r="EO42" s="80"/>
      <c r="EP42" s="81"/>
      <c r="EQ42" s="81"/>
      <c r="ER42" s="81"/>
      <c r="ES42" s="81"/>
      <c r="ET42" s="81"/>
      <c r="EU42" s="82"/>
      <c r="EV42" s="71"/>
      <c r="EW42" s="71"/>
      <c r="EY42" s="26" t="str">
        <f>Kalender!B392</f>
        <v>Elite</v>
      </c>
      <c r="EZ42" s="70"/>
      <c r="FA42" s="70"/>
      <c r="FB42" s="25" t="str">
        <f>Kalender!D392</f>
        <v>Black Boys 2</v>
      </c>
      <c r="FC42" s="80"/>
      <c r="FD42" s="81"/>
      <c r="FE42" s="81"/>
      <c r="FF42" s="81"/>
      <c r="FG42" s="81"/>
      <c r="FH42" s="81"/>
      <c r="FI42" s="82"/>
      <c r="FJ42" s="71"/>
      <c r="FK42" s="71"/>
      <c r="FM42" s="26" t="str">
        <f>Kalender!B427</f>
        <v>Elite</v>
      </c>
      <c r="FN42" s="70"/>
      <c r="FO42" s="70"/>
      <c r="FP42" s="25" t="str">
        <f>Kalender!D427</f>
        <v>Elk Zijn Recht</v>
      </c>
      <c r="FQ42" s="80"/>
      <c r="FR42" s="81"/>
      <c r="FS42" s="81"/>
      <c r="FT42" s="81"/>
      <c r="FU42" s="81"/>
      <c r="FV42" s="81"/>
      <c r="FW42" s="82"/>
      <c r="FX42" s="71"/>
      <c r="FY42" s="71"/>
      <c r="GA42" s="26" t="str">
        <f>Kalender!B462</f>
        <v>Kalfort 1</v>
      </c>
      <c r="GB42" s="70"/>
      <c r="GC42" s="70"/>
      <c r="GD42" s="25" t="str">
        <f>Kalender!D462</f>
        <v>De Splinters</v>
      </c>
      <c r="GE42" s="80"/>
      <c r="GF42" s="81"/>
      <c r="GG42" s="81"/>
      <c r="GH42" s="81"/>
      <c r="GI42" s="81"/>
      <c r="GJ42" s="81"/>
      <c r="GK42" s="82"/>
      <c r="GL42" s="71"/>
      <c r="GM42" s="71"/>
      <c r="GO42" s="26" t="str">
        <f>Kalender!B497</f>
        <v>De Plekkers 1</v>
      </c>
      <c r="GP42" s="70"/>
      <c r="GQ42" s="70"/>
      <c r="GR42" s="27" t="str">
        <f>Kalender!D497</f>
        <v>De Tijgers</v>
      </c>
      <c r="GS42" s="80"/>
      <c r="GT42" s="81"/>
      <c r="GU42" s="81"/>
      <c r="GV42" s="81"/>
      <c r="GW42" s="81"/>
      <c r="GX42" s="81"/>
      <c r="GY42" s="82"/>
      <c r="GZ42" s="71"/>
      <c r="HA42" s="71"/>
      <c r="HC42" s="27" t="str">
        <f>Kalender!B532</f>
        <v>De Tijgers</v>
      </c>
      <c r="HD42" s="70"/>
      <c r="HE42" s="70"/>
      <c r="HF42" s="27" t="str">
        <f>Kalender!D532</f>
        <v>Plaza 1</v>
      </c>
      <c r="HG42" s="80"/>
      <c r="HH42" s="81"/>
      <c r="HI42" s="81"/>
      <c r="HJ42" s="81"/>
      <c r="HK42" s="81"/>
      <c r="HL42" s="81"/>
      <c r="HM42" s="82"/>
      <c r="HN42" s="71"/>
      <c r="HO42" s="71"/>
      <c r="HQ42" s="27" t="str">
        <f>Kalender!B567</f>
        <v>Elite</v>
      </c>
      <c r="HR42" s="70"/>
      <c r="HS42" s="70"/>
      <c r="HT42" s="27" t="str">
        <f>Kalender!D567</f>
        <v>Kalfort 2</v>
      </c>
      <c r="HU42" s="80"/>
      <c r="HV42" s="81"/>
      <c r="HW42" s="81"/>
      <c r="HX42" s="81"/>
      <c r="HY42" s="81"/>
      <c r="HZ42" s="81"/>
      <c r="IA42" s="82"/>
      <c r="IB42" s="71"/>
      <c r="IC42" s="71"/>
      <c r="IE42" s="27" t="str">
        <f>Kalender!B602</f>
        <v>Kalfort 2</v>
      </c>
      <c r="IF42" s="70"/>
      <c r="IG42" s="70"/>
      <c r="IH42" s="27" t="str">
        <f>Kalender!D602</f>
        <v>Den Tighel 1</v>
      </c>
      <c r="II42" s="80"/>
      <c r="IJ42" s="81"/>
      <c r="IK42" s="81"/>
      <c r="IL42" s="81"/>
      <c r="IM42" s="81"/>
      <c r="IN42" s="81"/>
      <c r="IO42" s="82"/>
      <c r="IP42" s="71"/>
      <c r="IQ42" s="71"/>
      <c r="IS42" s="27" t="str">
        <f>Kalender!B637</f>
        <v>De Sloebers 1</v>
      </c>
      <c r="IT42" s="70"/>
      <c r="IU42" s="70"/>
      <c r="IV42" s="27" t="str">
        <f>Kalender!D637</f>
        <v>Kalfort 2</v>
      </c>
      <c r="IW42" s="80"/>
      <c r="IX42" s="81"/>
      <c r="IY42" s="81"/>
      <c r="IZ42" s="81"/>
      <c r="JA42" s="81"/>
      <c r="JB42" s="81"/>
      <c r="JC42" s="82"/>
      <c r="JD42" s="71"/>
      <c r="JE42" s="71"/>
      <c r="JG42" s="27" t="str">
        <f>Kalender!B672</f>
        <v>Elite</v>
      </c>
      <c r="JH42" s="70"/>
      <c r="JI42" s="70"/>
      <c r="JJ42" s="27" t="str">
        <f>Kalender!D672</f>
        <v>De Plekkers 1</v>
      </c>
      <c r="JK42" s="80"/>
      <c r="JL42" s="81"/>
      <c r="JM42" s="81"/>
      <c r="JN42" s="81"/>
      <c r="JO42" s="81"/>
      <c r="JP42" s="81"/>
      <c r="JQ42" s="82"/>
      <c r="JR42" s="71"/>
      <c r="JS42" s="71"/>
      <c r="JU42" s="27" t="str">
        <f>Kalender!B707</f>
        <v>Elite</v>
      </c>
      <c r="JV42" s="70"/>
      <c r="JW42" s="70"/>
      <c r="JX42" s="27" t="str">
        <f>Kalender!D707</f>
        <v>De Sloebers 1</v>
      </c>
      <c r="JY42" s="80"/>
      <c r="JZ42" s="81"/>
      <c r="KA42" s="81"/>
      <c r="KB42" s="81"/>
      <c r="KC42" s="81"/>
      <c r="KD42" s="81"/>
      <c r="KE42" s="82"/>
      <c r="KF42" s="71"/>
      <c r="KG42" s="71"/>
      <c r="KI42" s="27" t="str">
        <f>Kalender!B742</f>
        <v>Plaza 1</v>
      </c>
      <c r="KJ42" s="70"/>
      <c r="KK42" s="70"/>
      <c r="KL42" s="27" t="str">
        <f>Kalender!D742</f>
        <v>Elite</v>
      </c>
      <c r="KM42" s="80"/>
      <c r="KN42" s="81"/>
      <c r="KO42" s="81"/>
      <c r="KP42" s="81"/>
      <c r="KQ42" s="81"/>
      <c r="KR42" s="81"/>
      <c r="KS42" s="82"/>
      <c r="KT42" s="71"/>
      <c r="KU42" s="71"/>
      <c r="KW42" s="27" t="str">
        <f>Kalender!B777</f>
        <v>Ten Dorpe 1</v>
      </c>
      <c r="KX42" s="70"/>
      <c r="KY42" s="70"/>
      <c r="KZ42" s="27" t="str">
        <f>Kalender!D777</f>
        <v>Kalfort 2</v>
      </c>
      <c r="LA42" s="80"/>
      <c r="LB42" s="81"/>
      <c r="LC42" s="81"/>
      <c r="LD42" s="81"/>
      <c r="LE42" s="81"/>
      <c r="LF42" s="81"/>
      <c r="LG42" s="82"/>
      <c r="LH42" s="71"/>
      <c r="LI42" s="71"/>
      <c r="LK42" s="27" t="str">
        <f>Kalender!B812</f>
        <v>De Plekkers 1</v>
      </c>
      <c r="LL42" s="70"/>
      <c r="LM42" s="70"/>
      <c r="LN42" s="27" t="str">
        <f>Kalender!D812</f>
        <v>Elk Zijn Recht</v>
      </c>
      <c r="LO42" s="80"/>
      <c r="LP42" s="81"/>
      <c r="LQ42" s="81"/>
      <c r="LR42" s="81"/>
      <c r="LS42" s="81"/>
      <c r="LT42" s="81"/>
      <c r="LU42" s="82"/>
      <c r="LV42" s="71"/>
      <c r="LW42" s="71"/>
      <c r="LY42" s="27" t="str">
        <f>Kalender!B847</f>
        <v>Black Boys 2</v>
      </c>
      <c r="LZ42" s="70"/>
      <c r="MA42" s="70"/>
      <c r="MB42" s="27" t="str">
        <f>Kalender!D847</f>
        <v>Elite</v>
      </c>
      <c r="MC42" s="80"/>
      <c r="MD42" s="81"/>
      <c r="ME42" s="81"/>
      <c r="MF42" s="81"/>
      <c r="MG42" s="81"/>
      <c r="MH42" s="81"/>
      <c r="MI42" s="82"/>
      <c r="MJ42" s="71"/>
      <c r="MK42" s="71"/>
      <c r="MM42" s="27" t="str">
        <f>Kalender!B882</f>
        <v>Elk Zijn Recht</v>
      </c>
      <c r="MN42" s="70"/>
      <c r="MO42" s="70"/>
      <c r="MP42" s="27" t="str">
        <f>Kalender!D882</f>
        <v>Elite</v>
      </c>
      <c r="MQ42" s="80"/>
      <c r="MR42" s="81"/>
      <c r="MS42" s="81"/>
      <c r="MT42" s="81"/>
      <c r="MU42" s="81"/>
      <c r="MV42" s="81"/>
      <c r="MW42" s="82"/>
    </row>
    <row r="43" spans="1:363" x14ac:dyDescent="0.25">
      <c r="A43" s="63" t="s">
        <v>0</v>
      </c>
      <c r="B43" s="64" t="s">
        <v>1</v>
      </c>
      <c r="C43" s="64" t="s">
        <v>29</v>
      </c>
      <c r="D43" s="64" t="s">
        <v>2</v>
      </c>
      <c r="E43" s="64" t="s">
        <v>1</v>
      </c>
      <c r="F43" s="64" t="s">
        <v>29</v>
      </c>
      <c r="G43" s="64" t="s">
        <v>3</v>
      </c>
      <c r="H43" s="64" t="s">
        <v>4</v>
      </c>
      <c r="I43" s="64"/>
      <c r="J43" s="131" t="s">
        <v>5</v>
      </c>
      <c r="K43" s="132"/>
      <c r="L43" s="44"/>
      <c r="M43" s="44"/>
      <c r="N43" s="56"/>
      <c r="O43" s="63" t="s">
        <v>0</v>
      </c>
      <c r="P43" s="64" t="s">
        <v>1</v>
      </c>
      <c r="Q43" s="64" t="s">
        <v>29</v>
      </c>
      <c r="R43" s="64" t="s">
        <v>2</v>
      </c>
      <c r="S43" s="64" t="s">
        <v>1</v>
      </c>
      <c r="T43" s="64" t="s">
        <v>29</v>
      </c>
      <c r="U43" s="64" t="s">
        <v>3</v>
      </c>
      <c r="V43" s="64" t="s">
        <v>4</v>
      </c>
      <c r="W43" s="64"/>
      <c r="X43" s="131" t="s">
        <v>5</v>
      </c>
      <c r="Y43" s="132"/>
      <c r="Z43" s="44"/>
      <c r="AA43" s="44"/>
      <c r="AB43" s="56"/>
      <c r="AC43" s="63" t="s">
        <v>0</v>
      </c>
      <c r="AD43" s="64" t="s">
        <v>1</v>
      </c>
      <c r="AE43" s="64" t="s">
        <v>29</v>
      </c>
      <c r="AF43" s="64" t="s">
        <v>2</v>
      </c>
      <c r="AG43" s="64" t="s">
        <v>1</v>
      </c>
      <c r="AH43" s="64" t="s">
        <v>29</v>
      </c>
      <c r="AI43" s="64" t="s">
        <v>3</v>
      </c>
      <c r="AJ43" s="64" t="s">
        <v>4</v>
      </c>
      <c r="AK43" s="64"/>
      <c r="AL43" s="131" t="s">
        <v>5</v>
      </c>
      <c r="AM43" s="132"/>
      <c r="AN43" s="44"/>
      <c r="AO43" s="44"/>
      <c r="AP43" s="56"/>
      <c r="AQ43" s="63" t="s">
        <v>0</v>
      </c>
      <c r="AR43" s="64" t="s">
        <v>1</v>
      </c>
      <c r="AS43" s="64" t="s">
        <v>29</v>
      </c>
      <c r="AT43" s="64" t="s">
        <v>2</v>
      </c>
      <c r="AU43" s="64" t="s">
        <v>1</v>
      </c>
      <c r="AV43" s="64" t="s">
        <v>29</v>
      </c>
      <c r="AW43" s="64" t="s">
        <v>3</v>
      </c>
      <c r="AX43" s="64" t="s">
        <v>4</v>
      </c>
      <c r="AY43" s="64"/>
      <c r="AZ43" s="131" t="s">
        <v>5</v>
      </c>
      <c r="BA43" s="132"/>
      <c r="BB43" s="44"/>
      <c r="BC43" s="44"/>
      <c r="BD43" s="56"/>
      <c r="BE43" s="63" t="s">
        <v>0</v>
      </c>
      <c r="BF43" s="64" t="s">
        <v>1</v>
      </c>
      <c r="BG43" s="64" t="s">
        <v>29</v>
      </c>
      <c r="BH43" s="64" t="s">
        <v>2</v>
      </c>
      <c r="BI43" s="64" t="s">
        <v>1</v>
      </c>
      <c r="BJ43" s="64" t="s">
        <v>29</v>
      </c>
      <c r="BK43" s="64" t="s">
        <v>3</v>
      </c>
      <c r="BL43" s="64" t="s">
        <v>4</v>
      </c>
      <c r="BM43" s="64"/>
      <c r="BN43" s="131" t="s">
        <v>5</v>
      </c>
      <c r="BO43" s="132"/>
      <c r="BP43" s="44"/>
      <c r="BQ43" s="44"/>
      <c r="BR43" s="56"/>
      <c r="BS43" s="63" t="s">
        <v>0</v>
      </c>
      <c r="BT43" s="64" t="s">
        <v>1</v>
      </c>
      <c r="BU43" s="64" t="s">
        <v>29</v>
      </c>
      <c r="BV43" s="64" t="s">
        <v>2</v>
      </c>
      <c r="BW43" s="64" t="s">
        <v>1</v>
      </c>
      <c r="BX43" s="64" t="s">
        <v>29</v>
      </c>
      <c r="BY43" s="64" t="s">
        <v>3</v>
      </c>
      <c r="BZ43" s="64" t="s">
        <v>4</v>
      </c>
      <c r="CA43" s="64"/>
      <c r="CB43" s="131" t="s">
        <v>5</v>
      </c>
      <c r="CC43" s="132"/>
      <c r="CD43" s="44"/>
      <c r="CE43" s="44"/>
      <c r="CF43" s="56"/>
      <c r="CG43" s="63" t="s">
        <v>0</v>
      </c>
      <c r="CH43" s="64" t="s">
        <v>1</v>
      </c>
      <c r="CI43" s="64" t="s">
        <v>29</v>
      </c>
      <c r="CJ43" s="64" t="s">
        <v>2</v>
      </c>
      <c r="CK43" s="64" t="s">
        <v>1</v>
      </c>
      <c r="CL43" s="64" t="s">
        <v>29</v>
      </c>
      <c r="CM43" s="64" t="s">
        <v>3</v>
      </c>
      <c r="CN43" s="64" t="s">
        <v>4</v>
      </c>
      <c r="CO43" s="64"/>
      <c r="CP43" s="131" t="s">
        <v>5</v>
      </c>
      <c r="CQ43" s="132"/>
      <c r="CR43" s="44"/>
      <c r="CS43" s="44"/>
      <c r="CT43" s="56"/>
      <c r="CU43" s="63" t="s">
        <v>0</v>
      </c>
      <c r="CV43" s="64" t="s">
        <v>1</v>
      </c>
      <c r="CW43" s="64" t="s">
        <v>29</v>
      </c>
      <c r="CX43" s="64" t="s">
        <v>2</v>
      </c>
      <c r="CY43" s="64" t="s">
        <v>1</v>
      </c>
      <c r="CZ43" s="64" t="s">
        <v>29</v>
      </c>
      <c r="DA43" s="64" t="s">
        <v>3</v>
      </c>
      <c r="DB43" s="64" t="s">
        <v>4</v>
      </c>
      <c r="DC43" s="64"/>
      <c r="DD43" s="131" t="s">
        <v>5</v>
      </c>
      <c r="DE43" s="132"/>
      <c r="DF43" s="44"/>
      <c r="DG43" s="44"/>
      <c r="DH43" s="56"/>
      <c r="DI43" s="63" t="s">
        <v>0</v>
      </c>
      <c r="DJ43" s="64" t="s">
        <v>1</v>
      </c>
      <c r="DK43" s="64" t="s">
        <v>29</v>
      </c>
      <c r="DL43" s="64" t="s">
        <v>2</v>
      </c>
      <c r="DM43" s="64" t="s">
        <v>1</v>
      </c>
      <c r="DN43" s="64" t="s">
        <v>29</v>
      </c>
      <c r="DO43" s="64" t="s">
        <v>3</v>
      </c>
      <c r="DP43" s="64" t="s">
        <v>4</v>
      </c>
      <c r="DQ43" s="64"/>
      <c r="DR43" s="131" t="s">
        <v>5</v>
      </c>
      <c r="DS43" s="132"/>
      <c r="DT43" s="44"/>
      <c r="DU43" s="44"/>
      <c r="DV43" s="56"/>
      <c r="DW43" s="63" t="s">
        <v>0</v>
      </c>
      <c r="DX43" s="64" t="s">
        <v>1</v>
      </c>
      <c r="DY43" s="64" t="s">
        <v>29</v>
      </c>
      <c r="DZ43" s="64" t="s">
        <v>2</v>
      </c>
      <c r="EA43" s="64" t="s">
        <v>1</v>
      </c>
      <c r="EB43" s="64" t="s">
        <v>29</v>
      </c>
      <c r="EC43" s="64" t="s">
        <v>3</v>
      </c>
      <c r="ED43" s="64" t="s">
        <v>4</v>
      </c>
      <c r="EE43" s="64"/>
      <c r="EF43" s="131" t="s">
        <v>5</v>
      </c>
      <c r="EG43" s="132"/>
      <c r="EH43" s="44"/>
      <c r="EI43" s="44"/>
      <c r="EJ43" s="56"/>
      <c r="EK43" s="63" t="s">
        <v>0</v>
      </c>
      <c r="EL43" s="64" t="s">
        <v>1</v>
      </c>
      <c r="EM43" s="64" t="s">
        <v>29</v>
      </c>
      <c r="EN43" s="64" t="s">
        <v>2</v>
      </c>
      <c r="EO43" s="64" t="s">
        <v>1</v>
      </c>
      <c r="EP43" s="64" t="s">
        <v>29</v>
      </c>
      <c r="EQ43" s="64" t="s">
        <v>3</v>
      </c>
      <c r="ER43" s="64" t="s">
        <v>4</v>
      </c>
      <c r="ES43" s="64"/>
      <c r="ET43" s="131" t="s">
        <v>5</v>
      </c>
      <c r="EU43" s="132"/>
      <c r="EV43" s="44"/>
      <c r="EW43" s="44"/>
      <c r="EX43" s="56"/>
      <c r="EY43" s="63" t="s">
        <v>0</v>
      </c>
      <c r="EZ43" s="64" t="s">
        <v>1</v>
      </c>
      <c r="FA43" s="64" t="s">
        <v>29</v>
      </c>
      <c r="FB43" s="64" t="s">
        <v>2</v>
      </c>
      <c r="FC43" s="64" t="s">
        <v>1</v>
      </c>
      <c r="FD43" s="64" t="s">
        <v>29</v>
      </c>
      <c r="FE43" s="64" t="s">
        <v>3</v>
      </c>
      <c r="FF43" s="64" t="s">
        <v>4</v>
      </c>
      <c r="FG43" s="64"/>
      <c r="FH43" s="131" t="s">
        <v>5</v>
      </c>
      <c r="FI43" s="132"/>
      <c r="FJ43" s="44"/>
      <c r="FK43" s="44"/>
      <c r="FL43" s="56"/>
      <c r="FM43" s="63" t="s">
        <v>0</v>
      </c>
      <c r="FN43" s="64" t="s">
        <v>1</v>
      </c>
      <c r="FO43" s="64" t="s">
        <v>29</v>
      </c>
      <c r="FP43" s="64" t="s">
        <v>2</v>
      </c>
      <c r="FQ43" s="64" t="s">
        <v>1</v>
      </c>
      <c r="FR43" s="64" t="s">
        <v>29</v>
      </c>
      <c r="FS43" s="64" t="s">
        <v>3</v>
      </c>
      <c r="FT43" s="64" t="s">
        <v>4</v>
      </c>
      <c r="FU43" s="64"/>
      <c r="FV43" s="131" t="s">
        <v>5</v>
      </c>
      <c r="FW43" s="132"/>
      <c r="FX43" s="44"/>
      <c r="FY43" s="44"/>
      <c r="FZ43" s="56"/>
      <c r="GA43" s="63" t="s">
        <v>0</v>
      </c>
      <c r="GB43" s="64" t="s">
        <v>1</v>
      </c>
      <c r="GC43" s="64" t="s">
        <v>29</v>
      </c>
      <c r="GD43" s="64" t="s">
        <v>2</v>
      </c>
      <c r="GE43" s="64" t="s">
        <v>1</v>
      </c>
      <c r="GF43" s="64" t="s">
        <v>29</v>
      </c>
      <c r="GG43" s="64" t="s">
        <v>3</v>
      </c>
      <c r="GH43" s="64" t="s">
        <v>4</v>
      </c>
      <c r="GI43" s="64"/>
      <c r="GJ43" s="131" t="s">
        <v>5</v>
      </c>
      <c r="GK43" s="132"/>
      <c r="GL43" s="44"/>
      <c r="GM43" s="44"/>
      <c r="GN43" s="56"/>
      <c r="GO43" s="63" t="s">
        <v>0</v>
      </c>
      <c r="GP43" s="64" t="s">
        <v>1</v>
      </c>
      <c r="GQ43" s="64" t="s">
        <v>29</v>
      </c>
      <c r="GR43" s="64" t="s">
        <v>2</v>
      </c>
      <c r="GS43" s="64" t="s">
        <v>1</v>
      </c>
      <c r="GT43" s="64" t="s">
        <v>29</v>
      </c>
      <c r="GU43" s="64" t="s">
        <v>3</v>
      </c>
      <c r="GV43" s="64" t="s">
        <v>4</v>
      </c>
      <c r="GW43" s="64"/>
      <c r="GX43" s="131" t="s">
        <v>5</v>
      </c>
      <c r="GY43" s="132"/>
      <c r="GZ43" s="44"/>
      <c r="HA43" s="44"/>
      <c r="HB43" s="56"/>
      <c r="HC43" s="63" t="s">
        <v>0</v>
      </c>
      <c r="HD43" s="64" t="s">
        <v>1</v>
      </c>
      <c r="HE43" s="64" t="s">
        <v>29</v>
      </c>
      <c r="HF43" s="64" t="s">
        <v>2</v>
      </c>
      <c r="HG43" s="64" t="s">
        <v>1</v>
      </c>
      <c r="HH43" s="64" t="s">
        <v>29</v>
      </c>
      <c r="HI43" s="64" t="s">
        <v>3</v>
      </c>
      <c r="HJ43" s="64" t="s">
        <v>4</v>
      </c>
      <c r="HK43" s="64"/>
      <c r="HL43" s="131" t="s">
        <v>5</v>
      </c>
      <c r="HM43" s="132"/>
      <c r="HN43" s="44"/>
      <c r="HO43" s="44"/>
      <c r="HP43" s="56"/>
      <c r="HQ43" s="63" t="s">
        <v>0</v>
      </c>
      <c r="HR43" s="64" t="s">
        <v>1</v>
      </c>
      <c r="HS43" s="64" t="s">
        <v>29</v>
      </c>
      <c r="HT43" s="64" t="s">
        <v>2</v>
      </c>
      <c r="HU43" s="64" t="s">
        <v>1</v>
      </c>
      <c r="HV43" s="64" t="s">
        <v>29</v>
      </c>
      <c r="HW43" s="64" t="s">
        <v>3</v>
      </c>
      <c r="HX43" s="64" t="s">
        <v>4</v>
      </c>
      <c r="HY43" s="64"/>
      <c r="HZ43" s="131" t="s">
        <v>5</v>
      </c>
      <c r="IA43" s="132"/>
      <c r="IB43" s="44"/>
      <c r="IC43" s="44"/>
      <c r="ID43" s="56"/>
      <c r="IE43" s="63" t="s">
        <v>0</v>
      </c>
      <c r="IF43" s="64" t="s">
        <v>1</v>
      </c>
      <c r="IG43" s="64" t="s">
        <v>29</v>
      </c>
      <c r="IH43" s="64" t="s">
        <v>2</v>
      </c>
      <c r="II43" s="64" t="s">
        <v>1</v>
      </c>
      <c r="IJ43" s="64" t="s">
        <v>29</v>
      </c>
      <c r="IK43" s="64" t="s">
        <v>3</v>
      </c>
      <c r="IL43" s="64" t="s">
        <v>4</v>
      </c>
      <c r="IM43" s="64"/>
      <c r="IN43" s="131" t="s">
        <v>5</v>
      </c>
      <c r="IO43" s="132"/>
      <c r="IP43" s="44"/>
      <c r="IQ43" s="44"/>
      <c r="IR43" s="56"/>
      <c r="IS43" s="63" t="s">
        <v>0</v>
      </c>
      <c r="IT43" s="64" t="s">
        <v>1</v>
      </c>
      <c r="IU43" s="64" t="s">
        <v>29</v>
      </c>
      <c r="IV43" s="64" t="s">
        <v>2</v>
      </c>
      <c r="IW43" s="64" t="s">
        <v>1</v>
      </c>
      <c r="IX43" s="64" t="s">
        <v>29</v>
      </c>
      <c r="IY43" s="64" t="s">
        <v>3</v>
      </c>
      <c r="IZ43" s="64" t="s">
        <v>4</v>
      </c>
      <c r="JA43" s="64"/>
      <c r="JB43" s="131" t="s">
        <v>5</v>
      </c>
      <c r="JC43" s="132"/>
      <c r="JD43" s="44"/>
      <c r="JE43" s="44"/>
      <c r="JF43" s="56"/>
      <c r="JG43" s="63" t="s">
        <v>0</v>
      </c>
      <c r="JH43" s="64" t="s">
        <v>1</v>
      </c>
      <c r="JI43" s="64" t="s">
        <v>29</v>
      </c>
      <c r="JJ43" s="64" t="s">
        <v>2</v>
      </c>
      <c r="JK43" s="64" t="s">
        <v>1</v>
      </c>
      <c r="JL43" s="64" t="s">
        <v>29</v>
      </c>
      <c r="JM43" s="64" t="s">
        <v>3</v>
      </c>
      <c r="JN43" s="64" t="s">
        <v>4</v>
      </c>
      <c r="JO43" s="64"/>
      <c r="JP43" s="131" t="s">
        <v>5</v>
      </c>
      <c r="JQ43" s="132"/>
      <c r="JR43" s="44"/>
      <c r="JS43" s="44"/>
      <c r="JT43" s="56"/>
      <c r="JU43" s="63" t="s">
        <v>0</v>
      </c>
      <c r="JV43" s="64" t="s">
        <v>1</v>
      </c>
      <c r="JW43" s="64" t="s">
        <v>29</v>
      </c>
      <c r="JX43" s="64" t="s">
        <v>2</v>
      </c>
      <c r="JY43" s="64" t="s">
        <v>1</v>
      </c>
      <c r="JZ43" s="64" t="s">
        <v>29</v>
      </c>
      <c r="KA43" s="64" t="s">
        <v>3</v>
      </c>
      <c r="KB43" s="64" t="s">
        <v>4</v>
      </c>
      <c r="KC43" s="64"/>
      <c r="KD43" s="131" t="s">
        <v>5</v>
      </c>
      <c r="KE43" s="132"/>
      <c r="KF43" s="44"/>
      <c r="KG43" s="44"/>
      <c r="KH43" s="56"/>
      <c r="KI43" s="63" t="s">
        <v>0</v>
      </c>
      <c r="KJ43" s="64" t="s">
        <v>1</v>
      </c>
      <c r="KK43" s="64" t="s">
        <v>29</v>
      </c>
      <c r="KL43" s="64" t="s">
        <v>2</v>
      </c>
      <c r="KM43" s="64" t="s">
        <v>1</v>
      </c>
      <c r="KN43" s="64" t="s">
        <v>29</v>
      </c>
      <c r="KO43" s="64" t="s">
        <v>3</v>
      </c>
      <c r="KP43" s="64" t="s">
        <v>4</v>
      </c>
      <c r="KQ43" s="64"/>
      <c r="KR43" s="131" t="s">
        <v>5</v>
      </c>
      <c r="KS43" s="132"/>
      <c r="KT43" s="44"/>
      <c r="KU43" s="44"/>
      <c r="KW43" s="63" t="s">
        <v>0</v>
      </c>
      <c r="KX43" s="64" t="s">
        <v>1</v>
      </c>
      <c r="KY43" s="64" t="s">
        <v>29</v>
      </c>
      <c r="KZ43" s="64" t="s">
        <v>2</v>
      </c>
      <c r="LA43" s="64" t="s">
        <v>1</v>
      </c>
      <c r="LB43" s="64" t="s">
        <v>29</v>
      </c>
      <c r="LC43" s="64" t="s">
        <v>3</v>
      </c>
      <c r="LD43" s="64" t="s">
        <v>4</v>
      </c>
      <c r="LE43" s="64"/>
      <c r="LF43" s="131" t="s">
        <v>5</v>
      </c>
      <c r="LG43" s="132"/>
      <c r="LH43" s="44"/>
      <c r="LI43" s="44"/>
      <c r="LK43" s="63" t="s">
        <v>0</v>
      </c>
      <c r="LL43" s="64" t="s">
        <v>1</v>
      </c>
      <c r="LM43" s="64" t="s">
        <v>29</v>
      </c>
      <c r="LN43" s="64" t="s">
        <v>2</v>
      </c>
      <c r="LO43" s="64" t="s">
        <v>1</v>
      </c>
      <c r="LP43" s="64" t="s">
        <v>29</v>
      </c>
      <c r="LQ43" s="64" t="s">
        <v>3</v>
      </c>
      <c r="LR43" s="64" t="s">
        <v>4</v>
      </c>
      <c r="LS43" s="64"/>
      <c r="LT43" s="131" t="s">
        <v>5</v>
      </c>
      <c r="LU43" s="132"/>
      <c r="LV43" s="44"/>
      <c r="LW43" s="44"/>
      <c r="LY43" s="63" t="s">
        <v>0</v>
      </c>
      <c r="LZ43" s="64" t="s">
        <v>1</v>
      </c>
      <c r="MA43" s="64" t="s">
        <v>29</v>
      </c>
      <c r="MB43" s="64" t="s">
        <v>2</v>
      </c>
      <c r="MC43" s="64" t="s">
        <v>1</v>
      </c>
      <c r="MD43" s="64" t="s">
        <v>29</v>
      </c>
      <c r="ME43" s="64" t="s">
        <v>3</v>
      </c>
      <c r="MF43" s="64" t="s">
        <v>4</v>
      </c>
      <c r="MG43" s="64"/>
      <c r="MH43" s="131" t="s">
        <v>5</v>
      </c>
      <c r="MI43" s="132"/>
      <c r="MJ43" s="44"/>
      <c r="MK43" s="44"/>
      <c r="MM43" s="63" t="s">
        <v>0</v>
      </c>
      <c r="MN43" s="64" t="s">
        <v>1</v>
      </c>
      <c r="MO43" s="64" t="s">
        <v>29</v>
      </c>
      <c r="MP43" s="64" t="s">
        <v>2</v>
      </c>
      <c r="MQ43" s="64" t="s">
        <v>1</v>
      </c>
      <c r="MR43" s="64" t="s">
        <v>29</v>
      </c>
      <c r="MS43" s="64" t="s">
        <v>3</v>
      </c>
      <c r="MT43" s="64" t="s">
        <v>4</v>
      </c>
      <c r="MU43" s="64"/>
      <c r="MV43" s="131" t="s">
        <v>5</v>
      </c>
      <c r="MW43" s="132"/>
    </row>
    <row r="44" spans="1:363" ht="16.5" x14ac:dyDescent="0.3">
      <c r="A44" s="22" t="str">
        <f t="shared" ref="A44:A49" si="727">IF(B44,VLOOKUP(B44,Spelers,2,FALSE),"")</f>
        <v>CORNELIS Rony</v>
      </c>
      <c r="B44" s="83">
        <v>6952</v>
      </c>
      <c r="C44" s="22" t="str">
        <f t="shared" ref="C44:C49" si="728">IF(B44,VLOOKUP(B44,Spelers,3,FALSE),"")</f>
        <v>A</v>
      </c>
      <c r="D44" s="22" t="str">
        <f t="shared" ref="D44:D49" si="729">IF(E44,VLOOKUP(E44,Spelers,2,FALSE),"")</f>
        <v>DE CLERCQ Mario</v>
      </c>
      <c r="E44" s="83">
        <v>2613</v>
      </c>
      <c r="F44" s="22" t="str">
        <f t="shared" ref="F44:F49" si="730">IF(E44,VLOOKUP(E44,Spelers,3,FALSE),"")</f>
        <v>A</v>
      </c>
      <c r="G44" s="83">
        <v>1</v>
      </c>
      <c r="H44" s="83">
        <v>2</v>
      </c>
      <c r="I44" s="84"/>
      <c r="J44" s="22">
        <f t="shared" ref="J44:J49" si="731">IF(H44&lt;&gt;"",IF(G44=H44,IF(G44=1,2,0),1),"")</f>
        <v>1</v>
      </c>
      <c r="K44" s="22">
        <f t="shared" ref="K44:K49" si="732">IF(H44&lt;&gt;"",IF(G44=H44,IF(G44=1,0,2),1),"")</f>
        <v>1</v>
      </c>
      <c r="L44" s="43">
        <f t="shared" ref="L44:M49" si="733">IF(J44=2,3,IF(J44=1,1,0))</f>
        <v>1</v>
      </c>
      <c r="M44" s="43">
        <f t="shared" si="733"/>
        <v>1</v>
      </c>
      <c r="N44" s="66"/>
      <c r="O44" s="22" t="str">
        <f t="shared" ref="O44:O49" si="734">IF(P44,VLOOKUP(P44,Spelers,2,FALSE),"")</f>
        <v>VAN DEN BROECK Kris</v>
      </c>
      <c r="P44" s="83">
        <v>3339</v>
      </c>
      <c r="Q44" s="22" t="str">
        <f t="shared" ref="Q44:Q49" si="735">IF(P44,VLOOKUP(P44,Spelers,3,FALSE),"")</f>
        <v>C</v>
      </c>
      <c r="R44" s="22" t="str">
        <f t="shared" ref="R44:R49" si="736">IF(S44,VLOOKUP(S44,Spelers,2,FALSE),"")</f>
        <v>AVERHALS Patrick</v>
      </c>
      <c r="S44" s="83">
        <v>4986</v>
      </c>
      <c r="T44" s="22" t="str">
        <f t="shared" ref="T44:T49" si="737">IF(S44,VLOOKUP(S44,Spelers,3,FALSE),"")</f>
        <v>B</v>
      </c>
      <c r="U44" s="83">
        <v>2</v>
      </c>
      <c r="V44" s="83">
        <v>2</v>
      </c>
      <c r="W44" s="84"/>
      <c r="X44" s="22">
        <f t="shared" ref="X44:X49" si="738">IF(V44&lt;&gt;"",IF(U44=V44,IF(U44=1,2,0),1),"")</f>
        <v>0</v>
      </c>
      <c r="Y44" s="22">
        <f t="shared" ref="Y44:Y49" si="739">IF(V44&lt;&gt;"",IF(U44=V44,IF(U44=1,0,2),1),"")</f>
        <v>2</v>
      </c>
      <c r="Z44" s="43">
        <f t="shared" ref="Z44:AA49" si="740">IF(X44=2,3,IF(X44=1,1,0))</f>
        <v>0</v>
      </c>
      <c r="AA44" s="43">
        <f t="shared" si="740"/>
        <v>3</v>
      </c>
      <c r="AB44" s="56"/>
      <c r="AC44" s="22" t="str">
        <f t="shared" ref="AC44:AC49" si="741">IF(AD44,VLOOKUP(AD44,Spelers,2,FALSE),"")</f>
        <v>STELLATO Nico</v>
      </c>
      <c r="AD44" s="83">
        <v>1194</v>
      </c>
      <c r="AE44" s="22" t="str">
        <f t="shared" ref="AE44:AE49" si="742">IF(AD44,VLOOKUP(AD44,Spelers,3,FALSE),"")</f>
        <v>A</v>
      </c>
      <c r="AF44" s="22" t="str">
        <f t="shared" ref="AF44:AF49" si="743">IF(AG44,VLOOKUP(AG44,Spelers,2,FALSE),"")</f>
        <v>CORBEEL Jean-Pierre</v>
      </c>
      <c r="AG44" s="83">
        <v>5374</v>
      </c>
      <c r="AH44" s="22" t="str">
        <f t="shared" ref="AH44:AH49" si="744">IF(AG44,VLOOKUP(AG44,Spelers,3,FALSE),"")</f>
        <v>B</v>
      </c>
      <c r="AI44" s="83">
        <v>1</v>
      </c>
      <c r="AJ44" s="83">
        <v>2</v>
      </c>
      <c r="AK44" s="84"/>
      <c r="AL44" s="22">
        <f t="shared" ref="AL44:AL49" si="745">IF(AJ44&lt;&gt;"",IF(AI44=AJ44,IF(AI44=1,2,0),1),"")</f>
        <v>1</v>
      </c>
      <c r="AM44" s="22">
        <f t="shared" ref="AM44:AM49" si="746">IF(AJ44&lt;&gt;"",IF(AI44=AJ44,IF(AI44=1,0,2),1),"")</f>
        <v>1</v>
      </c>
      <c r="AN44" s="43">
        <f t="shared" ref="AN44:AO49" si="747">IF(AL44=2,3,IF(AL44=1,1,0))</f>
        <v>1</v>
      </c>
      <c r="AO44" s="43">
        <f t="shared" si="747"/>
        <v>1</v>
      </c>
      <c r="AP44" s="56"/>
      <c r="AQ44" s="22" t="str">
        <f t="shared" ref="AQ44:AQ49" si="748">IF(AR44,VLOOKUP(AR44,Spelers,2,FALSE),"")</f>
        <v>HOOF Pascal</v>
      </c>
      <c r="AR44" s="83">
        <v>3042</v>
      </c>
      <c r="AS44" s="22" t="str">
        <f t="shared" ref="AS44:AS49" si="749">IF(AR44,VLOOKUP(AR44,Spelers,3,FALSE),"")</f>
        <v>B</v>
      </c>
      <c r="AT44" s="22" t="str">
        <f t="shared" ref="AT44:AT49" si="750">IF(AU44,VLOOKUP(AU44,Spelers,2,FALSE),"")</f>
        <v>VRANKEN Eddie</v>
      </c>
      <c r="AU44" s="83">
        <v>3802</v>
      </c>
      <c r="AV44" s="22" t="str">
        <f t="shared" ref="AV44:AV49" si="751">IF(AU44,VLOOKUP(AU44,Spelers,3,FALSE),"")</f>
        <v>B</v>
      </c>
      <c r="AW44" s="83">
        <v>2</v>
      </c>
      <c r="AX44" s="83">
        <v>2</v>
      </c>
      <c r="AY44" s="84"/>
      <c r="AZ44" s="22">
        <f t="shared" ref="AZ44:AZ49" si="752">IF(AX44&lt;&gt;"",IF(AW44=AX44,IF(AW44=1,2,0),1),"")</f>
        <v>0</v>
      </c>
      <c r="BA44" s="22">
        <f t="shared" ref="BA44:BA49" si="753">IF(AX44&lt;&gt;"",IF(AW44=AX44,IF(AW44=1,0,2),1),"")</f>
        <v>2</v>
      </c>
      <c r="BB44" s="43">
        <f t="shared" ref="BB44:BC49" si="754">IF(AZ44=2,3,IF(AZ44=1,1,0))</f>
        <v>0</v>
      </c>
      <c r="BC44" s="43">
        <f t="shared" si="754"/>
        <v>3</v>
      </c>
      <c r="BD44" s="66"/>
      <c r="BE44" s="22" t="str">
        <f t="shared" ref="BE44:BE49" si="755">IF(BF44,VLOOKUP(BF44,Spelers,2,FALSE),"")</f>
        <v>WUYTS Eric</v>
      </c>
      <c r="BF44" s="83">
        <v>8037</v>
      </c>
      <c r="BG44" s="22" t="str">
        <f t="shared" ref="BG44:BG49" si="756">IF(BF44,VLOOKUP(BF44,Spelers,3,FALSE),"")</f>
        <v>C</v>
      </c>
      <c r="BH44" s="22" t="str">
        <f t="shared" ref="BH44:BH49" si="757">IF(BI44,VLOOKUP(BI44,Spelers,2,FALSE),"")</f>
        <v>HOUTPUT Paul</v>
      </c>
      <c r="BI44" s="83">
        <v>2711</v>
      </c>
      <c r="BJ44" s="22" t="str">
        <f t="shared" ref="BJ44:BJ49" si="758">IF(BI44,VLOOKUP(BI44,Spelers,3,FALSE),"")</f>
        <v>A</v>
      </c>
      <c r="BK44" s="83">
        <v>1</v>
      </c>
      <c r="BL44" s="83">
        <v>1</v>
      </c>
      <c r="BM44" s="84"/>
      <c r="BN44" s="22">
        <f t="shared" ref="BN44:BN49" si="759">IF(BL44&lt;&gt;"",IF(BK44=BL44,IF(BK44=1,2,0),1),"")</f>
        <v>2</v>
      </c>
      <c r="BO44" s="22">
        <f t="shared" ref="BO44:BO49" si="760">IF(BL44&lt;&gt;"",IF(BK44=BL44,IF(BK44=1,0,2),1),"")</f>
        <v>0</v>
      </c>
      <c r="BP44" s="43">
        <f t="shared" ref="BP44:BQ49" si="761">IF(BN44=2,3,IF(BN44=1,1,0))</f>
        <v>3</v>
      </c>
      <c r="BQ44" s="43">
        <f t="shared" si="761"/>
        <v>0</v>
      </c>
      <c r="BR44" s="56"/>
      <c r="BS44" s="22" t="str">
        <f t="shared" ref="BS44:BS49" si="762">IF(BT44,VLOOKUP(BT44,Spelers,2,FALSE),"")</f>
        <v>DE MAN Henri</v>
      </c>
      <c r="BT44" s="83">
        <v>5042</v>
      </c>
      <c r="BU44" s="22" t="str">
        <f t="shared" ref="BU44:BU49" si="763">IF(BT44,VLOOKUP(BT44,Spelers,3,FALSE),"")</f>
        <v>B</v>
      </c>
      <c r="BV44" s="22" t="str">
        <f t="shared" ref="BV44:BV49" si="764">IF(BW44,VLOOKUP(BW44,Spelers,2,FALSE),"")</f>
        <v>VERDONCK Glen</v>
      </c>
      <c r="BW44" s="83">
        <v>2301</v>
      </c>
      <c r="BX44" s="22" t="str">
        <f t="shared" ref="BX44:BX49" si="765">IF(BW44,VLOOKUP(BW44,Spelers,3,FALSE),"")</f>
        <v>B</v>
      </c>
      <c r="BY44" s="83">
        <v>1</v>
      </c>
      <c r="BZ44" s="83">
        <v>2</v>
      </c>
      <c r="CA44" s="84"/>
      <c r="CB44" s="22">
        <f t="shared" ref="CB44:CB49" si="766">IF(BZ44&lt;&gt;"",IF(BY44=BZ44,IF(BY44=1,2,0),1),"")</f>
        <v>1</v>
      </c>
      <c r="CC44" s="22">
        <f t="shared" ref="CC44:CC49" si="767">IF(BZ44&lt;&gt;"",IF(BY44=BZ44,IF(BY44=1,0,2),1),"")</f>
        <v>1</v>
      </c>
      <c r="CD44" s="43">
        <f t="shared" ref="CD44:CE49" si="768">IF(CB44=2,3,IF(CB44=1,1,0))</f>
        <v>1</v>
      </c>
      <c r="CE44" s="43">
        <f t="shared" si="768"/>
        <v>1</v>
      </c>
      <c r="CF44" s="56"/>
      <c r="CG44" s="22" t="str">
        <f t="shared" ref="CG44:CG49" si="769">IF(CH44,VLOOKUP(CH44,Spelers,2,FALSE),"")</f>
        <v>VAN CAMPENHOUT Jean-Pierre</v>
      </c>
      <c r="CH44" s="83">
        <v>7886</v>
      </c>
      <c r="CI44" s="22" t="str">
        <f t="shared" ref="CI44:CI49" si="770">IF(CH44,VLOOKUP(CH44,Spelers,3,FALSE),"")</f>
        <v>A</v>
      </c>
      <c r="CJ44" s="22" t="str">
        <f t="shared" ref="CJ44:CJ49" si="771">IF(CK44,VLOOKUP(CK44,Spelers,2,FALSE),"")</f>
        <v>VRANKEN Eddie</v>
      </c>
      <c r="CK44" s="83">
        <v>3802</v>
      </c>
      <c r="CL44" s="22" t="str">
        <f t="shared" ref="CL44:CL49" si="772">IF(CK44,VLOOKUP(CK44,Spelers,3,FALSE),"")</f>
        <v>B</v>
      </c>
      <c r="CM44" s="83">
        <v>1</v>
      </c>
      <c r="CN44" s="83">
        <v>2</v>
      </c>
      <c r="CO44" s="84"/>
      <c r="CP44" s="22">
        <f t="shared" ref="CP44:CP49" si="773">IF(CN44&lt;&gt;"",IF(CM44=CN44,IF(CM44=1,2,0),1),"")</f>
        <v>1</v>
      </c>
      <c r="CQ44" s="22">
        <f t="shared" ref="CQ44:CQ49" si="774">IF(CN44&lt;&gt;"",IF(CM44=CN44,IF(CM44=1,0,2),1),"")</f>
        <v>1</v>
      </c>
      <c r="CR44" s="43">
        <f t="shared" ref="CR44:CS49" si="775">IF(CP44=2,3,IF(CP44=1,1,0))</f>
        <v>1</v>
      </c>
      <c r="CS44" s="43">
        <f t="shared" si="775"/>
        <v>1</v>
      </c>
      <c r="CT44" s="66"/>
      <c r="CU44" s="22" t="str">
        <f t="shared" ref="CU44:CU49" si="776">IF(CV44,VLOOKUP(CV44,Spelers,2,FALSE),"")</f>
        <v>COOLS Patrick</v>
      </c>
      <c r="CV44" s="83">
        <v>2957</v>
      </c>
      <c r="CW44" s="22" t="str">
        <f t="shared" ref="CW44:CW49" si="777">IF(CV44,VLOOKUP(CV44,Spelers,3,FALSE),"")</f>
        <v>A</v>
      </c>
      <c r="CX44" s="22" t="str">
        <f t="shared" ref="CX44:CX49" si="778">IF(CY44,VLOOKUP(CY44,Spelers,2,FALSE),"")</f>
        <v>PEELEMAN Benny</v>
      </c>
      <c r="CY44" s="83">
        <v>3257</v>
      </c>
      <c r="CZ44" s="22" t="str">
        <f t="shared" ref="CZ44:CZ49" si="779">IF(CY44,VLOOKUP(CY44,Spelers,3,FALSE),"")</f>
        <v>B</v>
      </c>
      <c r="DA44" s="83">
        <v>1</v>
      </c>
      <c r="DB44" s="83">
        <v>1</v>
      </c>
      <c r="DC44" s="84"/>
      <c r="DD44" s="22">
        <f t="shared" ref="DD44:DD49" si="780">IF(DB44&lt;&gt;"",IF(DA44=DB44,IF(DA44=1,2,0),1),"")</f>
        <v>2</v>
      </c>
      <c r="DE44" s="22">
        <f t="shared" ref="DE44:DE49" si="781">IF(DB44&lt;&gt;"",IF(DA44=DB44,IF(DA44=1,0,2),1),"")</f>
        <v>0</v>
      </c>
      <c r="DF44" s="43">
        <f t="shared" ref="DF44:DG49" si="782">IF(DD44=2,3,IF(DD44=1,1,0))</f>
        <v>3</v>
      </c>
      <c r="DG44" s="43">
        <f t="shared" si="782"/>
        <v>0</v>
      </c>
      <c r="DH44" s="56"/>
      <c r="DI44" s="22" t="str">
        <f t="shared" ref="DI44:DI49" si="783">IF(DJ44,VLOOKUP(DJ44,Spelers,2,FALSE),"")</f>
        <v>VRANKEN Eddie</v>
      </c>
      <c r="DJ44" s="83">
        <v>3802</v>
      </c>
      <c r="DK44" s="22" t="str">
        <f t="shared" ref="DK44:DK49" si="784">IF(DJ44,VLOOKUP(DJ44,Spelers,3,FALSE),"")</f>
        <v>B</v>
      </c>
      <c r="DL44" s="22" t="str">
        <f t="shared" ref="DL44:DL49" si="785">IF(DM44,VLOOKUP(DM44,Spelers,2,FALSE),"")</f>
        <v>STELLATO Nico</v>
      </c>
      <c r="DM44" s="83">
        <v>1194</v>
      </c>
      <c r="DN44" s="22" t="str">
        <f t="shared" ref="DN44:DN49" si="786">IF(DM44,VLOOKUP(DM44,Spelers,3,FALSE),"")</f>
        <v>A</v>
      </c>
      <c r="DO44" s="83">
        <v>1</v>
      </c>
      <c r="DP44" s="83">
        <v>1</v>
      </c>
      <c r="DQ44" s="84"/>
      <c r="DR44" s="22">
        <f t="shared" ref="DR44:DR49" si="787">IF(DP44&lt;&gt;"",IF(DO44=DP44,IF(DO44=1,2,0),1),"")</f>
        <v>2</v>
      </c>
      <c r="DS44" s="22">
        <f t="shared" ref="DS44:DS49" si="788">IF(DP44&lt;&gt;"",IF(DO44=DP44,IF(DO44=1,0,2),1),"")</f>
        <v>0</v>
      </c>
      <c r="DT44" s="43">
        <f t="shared" ref="DT44:DU49" si="789">IF(DR44=2,3,IF(DR44=1,1,0))</f>
        <v>3</v>
      </c>
      <c r="DU44" s="43">
        <f t="shared" si="789"/>
        <v>0</v>
      </c>
      <c r="DV44" s="56"/>
      <c r="DW44" s="22" t="str">
        <f t="shared" ref="DW44:DW49" si="790">IF(DX44,VLOOKUP(DX44,Spelers,2,FALSE),"")</f>
        <v>VAN DEN BROECK Yvan</v>
      </c>
      <c r="DX44" s="83">
        <v>8061</v>
      </c>
      <c r="DY44" s="22" t="str">
        <f t="shared" ref="DY44:DY49" si="791">IF(DX44,VLOOKUP(DX44,Spelers,3,FALSE),"")</f>
        <v>B</v>
      </c>
      <c r="DZ44" s="22" t="str">
        <f t="shared" ref="DZ44:DZ49" si="792">IF(EA44,VLOOKUP(EA44,Spelers,2,FALSE),"")</f>
        <v>CLAES Paul</v>
      </c>
      <c r="EA44" s="83">
        <v>3268</v>
      </c>
      <c r="EB44" s="22" t="str">
        <f t="shared" ref="EB44:EB49" si="793">IF(EA44,VLOOKUP(EA44,Spelers,3,FALSE),"")</f>
        <v>A</v>
      </c>
      <c r="EC44" s="83">
        <v>1</v>
      </c>
      <c r="ED44" s="83">
        <v>1</v>
      </c>
      <c r="EE44" s="84"/>
      <c r="EF44" s="22">
        <f t="shared" ref="EF44:EF49" si="794">IF(ED44&lt;&gt;"",IF(EC44=ED44,IF(EC44=1,2,0),1),"")</f>
        <v>2</v>
      </c>
      <c r="EG44" s="22">
        <f t="shared" ref="EG44:EG49" si="795">IF(ED44&lt;&gt;"",IF(EC44=ED44,IF(EC44=1,0,2),1),"")</f>
        <v>0</v>
      </c>
      <c r="EH44" s="43">
        <f t="shared" ref="EH44:EI49" si="796">IF(EF44=2,3,IF(EF44=1,1,0))</f>
        <v>3</v>
      </c>
      <c r="EI44" s="43">
        <f t="shared" si="796"/>
        <v>0</v>
      </c>
      <c r="EJ44" s="66"/>
      <c r="EK44" s="22" t="str">
        <f t="shared" ref="EK44:EK49" si="797">IF(EL44,VLOOKUP(EL44,Spelers,2,FALSE),"")</f>
        <v>APERS Franky</v>
      </c>
      <c r="EL44" s="83">
        <v>1685</v>
      </c>
      <c r="EM44" s="22" t="str">
        <f t="shared" ref="EM44:EM49" si="798">IF(EL44,VLOOKUP(EL44,Spelers,3,FALSE),"")</f>
        <v>C</v>
      </c>
      <c r="EN44" s="22" t="str">
        <f t="shared" ref="EN44:EN49" si="799">IF(EO44,VLOOKUP(EO44,Spelers,2,FALSE),"")</f>
        <v>COOMAN Rudi</v>
      </c>
      <c r="EO44" s="83">
        <v>3356</v>
      </c>
      <c r="EP44" s="22" t="str">
        <f t="shared" ref="EP44:EP49" si="800">IF(EO44,VLOOKUP(EO44,Spelers,3,FALSE),"")</f>
        <v>C</v>
      </c>
      <c r="EQ44" s="83">
        <v>2</v>
      </c>
      <c r="ER44" s="83">
        <v>2</v>
      </c>
      <c r="ES44" s="84"/>
      <c r="ET44" s="22">
        <f t="shared" ref="ET44:ET49" si="801">IF(ER44&lt;&gt;"",IF(EQ44=ER44,IF(EQ44=1,2,0),1),"")</f>
        <v>0</v>
      </c>
      <c r="EU44" s="22">
        <f t="shared" ref="EU44:EU49" si="802">IF(ER44&lt;&gt;"",IF(EQ44=ER44,IF(EQ44=1,0,2),1),"")</f>
        <v>2</v>
      </c>
      <c r="EV44" s="43">
        <f t="shared" ref="EV44:EW49" si="803">IF(ET44=2,3,IF(ET44=1,1,0))</f>
        <v>0</v>
      </c>
      <c r="EW44" s="43">
        <f t="shared" si="803"/>
        <v>3</v>
      </c>
      <c r="EX44" s="56"/>
      <c r="EY44" s="22" t="str">
        <f t="shared" ref="EY44:EY49" si="804">IF(EZ44,VLOOKUP(EZ44,Spelers,2,FALSE),"")</f>
        <v>VRANKEN Eddie</v>
      </c>
      <c r="EZ44" s="83">
        <v>3802</v>
      </c>
      <c r="FA44" s="22" t="str">
        <f t="shared" ref="FA44:FA49" si="805">IF(EZ44,VLOOKUP(EZ44,Spelers,3,FALSE),"")</f>
        <v>B</v>
      </c>
      <c r="FB44" s="22" t="str">
        <f t="shared" ref="FB44:FB49" si="806">IF(FC44,VLOOKUP(FC44,Spelers,2,FALSE),"")</f>
        <v>THYS Steve</v>
      </c>
      <c r="FC44" s="83">
        <v>3723</v>
      </c>
      <c r="FD44" s="22" t="str">
        <f t="shared" ref="FD44:FD49" si="807">IF(FC44,VLOOKUP(FC44,Spelers,3,FALSE),"")</f>
        <v>A</v>
      </c>
      <c r="FE44" s="83">
        <v>1</v>
      </c>
      <c r="FF44" s="83">
        <v>1</v>
      </c>
      <c r="FG44" s="84"/>
      <c r="FH44" s="22">
        <f t="shared" ref="FH44:FH49" si="808">IF(FF44&lt;&gt;"",IF(FE44=FF44,IF(FE44=1,2,0),1),"")</f>
        <v>2</v>
      </c>
      <c r="FI44" s="22">
        <f t="shared" ref="FI44:FI49" si="809">IF(FF44&lt;&gt;"",IF(FE44=FF44,IF(FE44=1,0,2),1),"")</f>
        <v>0</v>
      </c>
      <c r="FJ44" s="43">
        <f t="shared" ref="FJ44:FK49" si="810">IF(FH44=2,3,IF(FH44=1,1,0))</f>
        <v>3</v>
      </c>
      <c r="FK44" s="43">
        <f t="shared" si="810"/>
        <v>0</v>
      </c>
      <c r="FL44" s="56"/>
      <c r="FM44" s="22" t="str">
        <f t="shared" ref="FM44:FM49" si="811">IF(FN44,VLOOKUP(FN44,Spelers,2,FALSE),"")</f>
        <v>VAN SANDE Davy</v>
      </c>
      <c r="FN44" s="83">
        <v>5068</v>
      </c>
      <c r="FO44" s="22" t="str">
        <f t="shared" ref="FO44:FO49" si="812">IF(FN44,VLOOKUP(FN44,Spelers,3,FALSE),"")</f>
        <v>B</v>
      </c>
      <c r="FP44" s="22" t="str">
        <f t="shared" ref="FP44:FP49" si="813">IF(FQ44,VLOOKUP(FQ44,Spelers,2,FALSE),"")</f>
        <v>APERS Franky</v>
      </c>
      <c r="FQ44" s="83">
        <v>1685</v>
      </c>
      <c r="FR44" s="22" t="str">
        <f t="shared" ref="FR44:FR49" si="814">IF(FQ44,VLOOKUP(FQ44,Spelers,3,FALSE),"")</f>
        <v>C</v>
      </c>
      <c r="FS44" s="83">
        <v>1</v>
      </c>
      <c r="FT44" s="83">
        <v>1</v>
      </c>
      <c r="FU44" s="84"/>
      <c r="FV44" s="22">
        <f t="shared" ref="FV44:FV49" si="815">IF(FT44&lt;&gt;"",IF(FS44=FT44,IF(FS44=1,2,0),1),"")</f>
        <v>2</v>
      </c>
      <c r="FW44" s="22">
        <f t="shared" ref="FW44:FW49" si="816">IF(FT44&lt;&gt;"",IF(FS44=FT44,IF(FS44=1,0,2),1),"")</f>
        <v>0</v>
      </c>
      <c r="FX44" s="43">
        <f t="shared" ref="FX44:FY49" si="817">IF(FV44=2,3,IF(FV44=1,1,0))</f>
        <v>3</v>
      </c>
      <c r="FY44" s="43">
        <f t="shared" si="817"/>
        <v>0</v>
      </c>
      <c r="FZ44" s="66"/>
      <c r="GA44" s="22" t="str">
        <f t="shared" ref="GA44:GA49" si="818">IF(GB44,VLOOKUP(GB44,Spelers,2,FALSE),"")</f>
        <v>REYNTIENS Davy</v>
      </c>
      <c r="GB44" s="83">
        <v>5002</v>
      </c>
      <c r="GC44" s="22" t="str">
        <f t="shared" ref="GC44:GC49" si="819">IF(GB44,VLOOKUP(GB44,Spelers,3,FALSE),"")</f>
        <v>C</v>
      </c>
      <c r="GD44" s="22" t="str">
        <f t="shared" ref="GD44:GD49" si="820">IF(GE44,VLOOKUP(GE44,Spelers,2,FALSE),"")</f>
        <v>VAN DEN EEDE Eddie</v>
      </c>
      <c r="GE44" s="83">
        <v>5017</v>
      </c>
      <c r="GF44" s="22" t="str">
        <f t="shared" ref="GF44:GF49" si="821">IF(GE44,VLOOKUP(GE44,Spelers,3,FALSE),"")</f>
        <v>B</v>
      </c>
      <c r="GG44" s="83">
        <v>1</v>
      </c>
      <c r="GH44" s="83">
        <v>2</v>
      </c>
      <c r="GI44" s="84"/>
      <c r="GJ44" s="22">
        <f t="shared" ref="GJ44:GJ49" si="822">IF(GH44&lt;&gt;"",IF(GG44=GH44,IF(GG44=1,2,0),1),"")</f>
        <v>1</v>
      </c>
      <c r="GK44" s="22">
        <f t="shared" ref="GK44:GK49" si="823">IF(GH44&lt;&gt;"",IF(GG44=GH44,IF(GG44=1,0,2),1),"")</f>
        <v>1</v>
      </c>
      <c r="GL44" s="43">
        <f t="shared" ref="GL44:GM49" si="824">IF(GJ44=2,3,IF(GJ44=1,1,0))</f>
        <v>1</v>
      </c>
      <c r="GM44" s="43">
        <f t="shared" si="824"/>
        <v>1</v>
      </c>
      <c r="GN44" s="56"/>
      <c r="GO44" s="22" t="str">
        <f t="shared" ref="GO44:GO49" si="825">IF(GP44,VLOOKUP(GP44,Spelers,2,FALSE),"")</f>
        <v>VAN CAMPENHOUT Jean-Pierre</v>
      </c>
      <c r="GP44" s="83">
        <v>7886</v>
      </c>
      <c r="GQ44" s="22" t="str">
        <f t="shared" ref="GQ44:GQ49" si="826">IF(GP44,VLOOKUP(GP44,Spelers,3,FALSE),"")</f>
        <v>A</v>
      </c>
      <c r="GR44" s="22" t="str">
        <f t="shared" ref="GR44:GR49" si="827">IF(GS44,VLOOKUP(GS44,Spelers,2,FALSE),"")</f>
        <v>WIJNS André</v>
      </c>
      <c r="GS44" s="83">
        <v>7220</v>
      </c>
      <c r="GT44" s="22" t="str">
        <f t="shared" ref="GT44:GT49" si="828">IF(GS44,VLOOKUP(GS44,Spelers,3,FALSE),"")</f>
        <v>C</v>
      </c>
      <c r="GU44" s="83">
        <v>2</v>
      </c>
      <c r="GV44" s="83">
        <v>1</v>
      </c>
      <c r="GW44" s="84"/>
      <c r="GX44" s="22">
        <f t="shared" ref="GX44:GX49" si="829">IF(GV44&lt;&gt;"",IF(GU44=GV44,IF(GU44=1,2,0),1),"")</f>
        <v>1</v>
      </c>
      <c r="GY44" s="22">
        <f t="shared" ref="GY44:GY49" si="830">IF(GV44&lt;&gt;"",IF(GU44=GV44,IF(GU44=1,0,2),1),"")</f>
        <v>1</v>
      </c>
      <c r="GZ44" s="43">
        <f t="shared" ref="GZ44:HA49" si="831">IF(GX44=2,3,IF(GX44=1,1,0))</f>
        <v>1</v>
      </c>
      <c r="HA44" s="43">
        <f t="shared" si="831"/>
        <v>1</v>
      </c>
      <c r="HB44" s="56"/>
      <c r="HC44" s="22" t="str">
        <f t="shared" ref="HC44:HC49" si="832">IF(HD44,VLOOKUP(HD44,Spelers,2,FALSE),"")</f>
        <v>VAN KEER Dirk</v>
      </c>
      <c r="HD44" s="83">
        <v>4879</v>
      </c>
      <c r="HE44" s="22" t="str">
        <f t="shared" ref="HE44:HE49" si="833">IF(HD44,VLOOKUP(HD44,Spelers,3,FALSE),"")</f>
        <v>A</v>
      </c>
      <c r="HF44" s="22" t="str">
        <f t="shared" ref="HF44:HF49" si="834">IF(HG44,VLOOKUP(HG44,Spelers,2,FALSE),"")</f>
        <v>PETRY Mike</v>
      </c>
      <c r="HG44" s="83">
        <v>5046</v>
      </c>
      <c r="HH44" s="22" t="str">
        <f t="shared" ref="HH44:HH49" si="835">IF(HG44,VLOOKUP(HG44,Spelers,3,FALSE),"")</f>
        <v>A</v>
      </c>
      <c r="HI44" s="83">
        <v>1</v>
      </c>
      <c r="HJ44" s="83">
        <v>1</v>
      </c>
      <c r="HK44" s="84"/>
      <c r="HL44" s="22">
        <f t="shared" ref="HL44:HL49" si="836">IF(HJ44&lt;&gt;"",IF(HI44=HJ44,IF(HI44=1,2,0),1),"")</f>
        <v>2</v>
      </c>
      <c r="HM44" s="22">
        <f t="shared" ref="HM44:HM49" si="837">IF(HJ44&lt;&gt;"",IF(HI44=HJ44,IF(HI44=1,0,2),1),"")</f>
        <v>0</v>
      </c>
      <c r="HN44" s="43">
        <f t="shared" ref="HN44:HO49" si="838">IF(HL44=2,3,IF(HL44=1,1,0))</f>
        <v>3</v>
      </c>
      <c r="HO44" s="43">
        <f t="shared" si="838"/>
        <v>0</v>
      </c>
      <c r="HP44" s="66"/>
      <c r="HQ44" s="22" t="str">
        <f t="shared" ref="HQ44:HQ49" si="839">IF(HR44,VLOOKUP(HR44,Spelers,2,FALSE),"")</f>
        <v>PEELEMAN Benny</v>
      </c>
      <c r="HR44" s="83">
        <v>3257</v>
      </c>
      <c r="HS44" s="22" t="str">
        <f t="shared" ref="HS44:HS49" si="840">IF(HR44,VLOOKUP(HR44,Spelers,3,FALSE),"")</f>
        <v>B</v>
      </c>
      <c r="HT44" s="22" t="str">
        <f t="shared" ref="HT44:HT49" si="841">IF(HU44,VLOOKUP(HU44,Spelers,2,FALSE),"")</f>
        <v>D'HONT Owen</v>
      </c>
      <c r="HU44" s="83">
        <v>2621</v>
      </c>
      <c r="HV44" s="22" t="str">
        <f t="shared" ref="HV44:HV49" si="842">IF(HU44,VLOOKUP(HU44,Spelers,3,FALSE),"")</f>
        <v>B</v>
      </c>
      <c r="HW44" s="83">
        <v>2</v>
      </c>
      <c r="HX44" s="83">
        <v>1</v>
      </c>
      <c r="HY44" s="84"/>
      <c r="HZ44" s="22">
        <f t="shared" ref="HZ44:HZ49" si="843">IF(HX44&lt;&gt;"",IF(HW44=HX44,IF(HW44=1,2,0),1),"")</f>
        <v>1</v>
      </c>
      <c r="IA44" s="22">
        <f t="shared" ref="IA44:IA49" si="844">IF(HX44&lt;&gt;"",IF(HW44=HX44,IF(HW44=1,0,2),1),"")</f>
        <v>1</v>
      </c>
      <c r="IB44" s="43">
        <f t="shared" ref="IB44:IC49" si="845">IF(HZ44=2,3,IF(HZ44=1,1,0))</f>
        <v>1</v>
      </c>
      <c r="IC44" s="43">
        <f t="shared" si="845"/>
        <v>1</v>
      </c>
      <c r="ID44" s="56"/>
      <c r="IE44" s="22" t="str">
        <f t="shared" ref="IE44:IE49" si="846">IF(IF44,VLOOKUP(IF44,Spelers,2,FALSE),"")</f>
        <v>HOUTPUT Paul</v>
      </c>
      <c r="IF44" s="83">
        <v>2711</v>
      </c>
      <c r="IG44" s="22" t="str">
        <f t="shared" ref="IG44:IG49" si="847">IF(IF44,VLOOKUP(IF44,Spelers,3,FALSE),"")</f>
        <v>A</v>
      </c>
      <c r="IH44" s="22" t="str">
        <f t="shared" ref="IH44:IH49" si="848">IF(II44,VLOOKUP(II44,Spelers,2,FALSE),"")</f>
        <v>JACOBS Guido</v>
      </c>
      <c r="II44" s="83">
        <v>854</v>
      </c>
      <c r="IJ44" s="22" t="str">
        <f t="shared" ref="IJ44:IJ49" si="849">IF(II44,VLOOKUP(II44,Spelers,3,FALSE),"")</f>
        <v>A</v>
      </c>
      <c r="IK44" s="83">
        <v>1</v>
      </c>
      <c r="IL44" s="83">
        <v>2</v>
      </c>
      <c r="IM44" s="65"/>
      <c r="IN44" s="22">
        <f t="shared" ref="IN44:IN49" si="850">IF(IL44&lt;&gt;"",IF(IK44=IL44,IF(IK44=1,2,0),1),"")</f>
        <v>1</v>
      </c>
      <c r="IO44" s="22">
        <f t="shared" ref="IO44:IO49" si="851">IF(IL44&lt;&gt;"",IF(IK44=IL44,IF(IK44=1,0,2),1),"")</f>
        <v>1</v>
      </c>
      <c r="IP44" s="43">
        <f t="shared" ref="IP44:IQ49" si="852">IF(IN44=2,3,IF(IN44=1,1,0))</f>
        <v>1</v>
      </c>
      <c r="IQ44" s="43">
        <f t="shared" si="852"/>
        <v>1</v>
      </c>
      <c r="IR44" s="56"/>
      <c r="IS44" s="22" t="str">
        <f t="shared" ref="IS44:IS49" si="853">IF(IT44,VLOOKUP(IT44,Spelers,2,FALSE),"")</f>
        <v>VERDONCK Glen</v>
      </c>
      <c r="IT44" s="83">
        <v>2301</v>
      </c>
      <c r="IU44" s="22" t="str">
        <f t="shared" ref="IU44:IU49" si="854">IF(IT44,VLOOKUP(IT44,Spelers,3,FALSE),"")</f>
        <v>B</v>
      </c>
      <c r="IV44" s="22" t="str">
        <f t="shared" ref="IV44:IV49" si="855">IF(IW44,VLOOKUP(IW44,Spelers,2,FALSE),"")</f>
        <v>HOUTPUT Paul</v>
      </c>
      <c r="IW44" s="83">
        <v>2711</v>
      </c>
      <c r="IX44" s="22" t="str">
        <f t="shared" ref="IX44:IX49" si="856">IF(IW44,VLOOKUP(IW44,Spelers,3,FALSE),"")</f>
        <v>A</v>
      </c>
      <c r="IY44" s="83">
        <v>2</v>
      </c>
      <c r="IZ44" s="83">
        <v>2</v>
      </c>
      <c r="JA44" s="84"/>
      <c r="JB44" s="22">
        <f t="shared" ref="JB44:JB49" si="857">IF(IZ44&lt;&gt;"",IF(IY44=IZ44,IF(IY44=1,2,0),1),"")</f>
        <v>0</v>
      </c>
      <c r="JC44" s="22">
        <f t="shared" ref="JC44:JC49" si="858">IF(IZ44&lt;&gt;"",IF(IY44=IZ44,IF(IY44=1,0,2),1),"")</f>
        <v>2</v>
      </c>
      <c r="JD44" s="43">
        <f t="shared" ref="JD44:JE49" si="859">IF(JB44=2,3,IF(JB44=1,1,0))</f>
        <v>0</v>
      </c>
      <c r="JE44" s="43">
        <f t="shared" si="859"/>
        <v>3</v>
      </c>
      <c r="JF44" s="66"/>
      <c r="JG44" s="22" t="str">
        <f t="shared" ref="JG44:JG49" si="860">IF(JH44,VLOOKUP(JH44,Spelers,2,FALSE),"")</f>
        <v>BLOMMAERTS Rudy</v>
      </c>
      <c r="JH44" s="83">
        <v>5317</v>
      </c>
      <c r="JI44" s="22" t="str">
        <f t="shared" ref="JI44:JI49" si="861">IF(JH44,VLOOKUP(JH44,Spelers,3,FALSE),"")</f>
        <v>B</v>
      </c>
      <c r="JJ44" s="22" t="str">
        <f t="shared" ref="JJ44:JJ49" si="862">IF(JK44,VLOOKUP(JK44,Spelers,2,FALSE),"")</f>
        <v>VAN CAMPENHOUT Jean-Pierre</v>
      </c>
      <c r="JK44" s="83">
        <v>7886</v>
      </c>
      <c r="JL44" s="22" t="str">
        <f t="shared" ref="JL44:JL49" si="863">IF(JK44,VLOOKUP(JK44,Spelers,3,FALSE),"")</f>
        <v>A</v>
      </c>
      <c r="JM44" s="83">
        <v>2</v>
      </c>
      <c r="JN44" s="83">
        <v>1</v>
      </c>
      <c r="JO44" s="84"/>
      <c r="JP44" s="22">
        <f t="shared" ref="JP44:JP49" si="864">IF(JN44&lt;&gt;"",IF(JM44=JN44,IF(JM44=1,2,0),1),"")</f>
        <v>1</v>
      </c>
      <c r="JQ44" s="22">
        <f t="shared" ref="JQ44:JQ49" si="865">IF(JN44&lt;&gt;"",IF(JM44=JN44,IF(JM44=1,0,2),1),"")</f>
        <v>1</v>
      </c>
      <c r="JR44" s="43">
        <f t="shared" ref="JR44:JS49" si="866">IF(JP44=2,3,IF(JP44=1,1,0))</f>
        <v>1</v>
      </c>
      <c r="JS44" s="43">
        <f t="shared" si="866"/>
        <v>1</v>
      </c>
      <c r="JT44" s="56"/>
      <c r="JU44" s="22" t="str">
        <f t="shared" ref="JU44:JU49" si="867">IF(JV44,VLOOKUP(JV44,Spelers,2,FALSE),"")</f>
        <v>VRANKEN Eddie</v>
      </c>
      <c r="JV44" s="83">
        <v>3802</v>
      </c>
      <c r="JW44" s="22" t="str">
        <f t="shared" ref="JW44:JW49" si="868">IF(JV44,VLOOKUP(JV44,Spelers,3,FALSE),"")</f>
        <v>B</v>
      </c>
      <c r="JX44" s="22" t="str">
        <f t="shared" ref="JX44:JX49" si="869">IF(JY44,VLOOKUP(JY44,Spelers,2,FALSE),"")</f>
        <v>VAN DEN BOSSCHE Marc</v>
      </c>
      <c r="JY44" s="83">
        <v>2325</v>
      </c>
      <c r="JZ44" s="22" t="str">
        <f t="shared" ref="JZ44:JZ49" si="870">IF(JY44,VLOOKUP(JY44,Spelers,3,FALSE),"")</f>
        <v>A</v>
      </c>
      <c r="KA44" s="83">
        <v>1</v>
      </c>
      <c r="KB44" s="83">
        <v>1</v>
      </c>
      <c r="KC44" s="84"/>
      <c r="KD44" s="22">
        <f t="shared" ref="KD44:KD49" si="871">IF(KB44&lt;&gt;"",IF(KA44=KB44,IF(KA44=1,2,0),1),"")</f>
        <v>2</v>
      </c>
      <c r="KE44" s="22">
        <f t="shared" ref="KE44:KE49" si="872">IF(KB44&lt;&gt;"",IF(KA44=KB44,IF(KA44=1,0,2),1),"")</f>
        <v>0</v>
      </c>
      <c r="KF44" s="43">
        <f t="shared" ref="KF44:KG49" si="873">IF(KD44=2,3,IF(KD44=1,1,0))</f>
        <v>3</v>
      </c>
      <c r="KG44" s="43">
        <f t="shared" si="873"/>
        <v>0</v>
      </c>
      <c r="KH44" s="56"/>
      <c r="KI44" s="22" t="str">
        <f t="shared" ref="KI44:KI49" si="874">IF(KJ44,VLOOKUP(KJ44,Spelers,2,FALSE),"")</f>
        <v>STELLATO Nico</v>
      </c>
      <c r="KJ44" s="83">
        <v>1194</v>
      </c>
      <c r="KK44" s="22" t="str">
        <f t="shared" ref="KK44:KK49" si="875">IF(KJ44,VLOOKUP(KJ44,Spelers,3,FALSE),"")</f>
        <v>A</v>
      </c>
      <c r="KL44" s="22" t="str">
        <f t="shared" ref="KL44:KL49" si="876">IF(KM44,VLOOKUP(KM44,Spelers,2,FALSE),"")</f>
        <v>VRANKEN Eddie</v>
      </c>
      <c r="KM44" s="83">
        <v>3802</v>
      </c>
      <c r="KN44" s="22" t="str">
        <f t="shared" ref="KN44:KN49" si="877">IF(KM44,VLOOKUP(KM44,Spelers,3,FALSE),"")</f>
        <v>B</v>
      </c>
      <c r="KO44" s="83">
        <v>1</v>
      </c>
      <c r="KP44" s="83">
        <v>2</v>
      </c>
      <c r="KQ44" s="84"/>
      <c r="KR44" s="22">
        <f t="shared" ref="KR44:KR49" si="878">IF(KP44&lt;&gt;"",IF(KO44=KP44,IF(KO44=1,2,0),1),"")</f>
        <v>1</v>
      </c>
      <c r="KS44" s="22">
        <f t="shared" ref="KS44:KS49" si="879">IF(KP44&lt;&gt;"",IF(KO44=KP44,IF(KO44=1,0,2),1),"")</f>
        <v>1</v>
      </c>
      <c r="KT44" s="43">
        <f t="shared" ref="KT44:KU49" si="880">IF(KR44=2,3,IF(KR44=1,1,0))</f>
        <v>1</v>
      </c>
      <c r="KU44" s="43">
        <f t="shared" si="880"/>
        <v>1</v>
      </c>
      <c r="KV44" s="66"/>
      <c r="KW44" s="22" t="str">
        <f t="shared" ref="KW44:KW49" si="881">IF(KX44,VLOOKUP(KX44,Spelers,2,FALSE),"")</f>
        <v>DE HERDT Rudy</v>
      </c>
      <c r="KX44" s="83">
        <v>3250</v>
      </c>
      <c r="KY44" s="22" t="str">
        <f t="shared" ref="KY44:KY49" si="882">IF(KX44,VLOOKUP(KX44,Spelers,3,FALSE),"")</f>
        <v>A</v>
      </c>
      <c r="KZ44" s="22" t="str">
        <f t="shared" ref="KZ44:KZ49" si="883">IF(LA44,VLOOKUP(LA44,Spelers,2,FALSE),"")</f>
        <v>HOOF Pascal</v>
      </c>
      <c r="LA44" s="83">
        <v>3042</v>
      </c>
      <c r="LB44" s="22" t="str">
        <f t="shared" ref="LB44:LB49" si="884">IF(LA44,VLOOKUP(LA44,Spelers,3,FALSE),"")</f>
        <v>B</v>
      </c>
      <c r="LC44" s="83">
        <v>2</v>
      </c>
      <c r="LD44" s="83">
        <v>1</v>
      </c>
      <c r="LE44" s="84"/>
      <c r="LF44" s="22">
        <f t="shared" ref="LF44:LF49" si="885">IF(LD44&lt;&gt;"",IF(LC44=LD44,IF(LC44=1,2,0),1),"")</f>
        <v>1</v>
      </c>
      <c r="LG44" s="22">
        <f t="shared" ref="LG44:LG49" si="886">IF(LD44&lt;&gt;"",IF(LC44=LD44,IF(LC44=1,0,2),1),"")</f>
        <v>1</v>
      </c>
      <c r="LH44" s="43">
        <f t="shared" ref="LH44:LI49" si="887">IF(LF44=2,3,IF(LF44=1,1,0))</f>
        <v>1</v>
      </c>
      <c r="LI44" s="43">
        <f t="shared" si="887"/>
        <v>1</v>
      </c>
      <c r="LJ44" s="56"/>
      <c r="LK44" s="22" t="str">
        <f t="shared" ref="LK44:LK49" si="888">IF(LL44,VLOOKUP(LL44,Spelers,2,FALSE),"")</f>
        <v>AVERHALS Patrick</v>
      </c>
      <c r="LL44" s="83">
        <v>4986</v>
      </c>
      <c r="LM44" s="22" t="str">
        <f t="shared" ref="LM44:LM49" si="889">IF(LL44,VLOOKUP(LL44,Spelers,3,FALSE),"")</f>
        <v>B</v>
      </c>
      <c r="LN44" s="22" t="str">
        <f t="shared" ref="LN44:LN49" si="890">IF(LO44,VLOOKUP(LO44,Spelers,2,FALSE),"")</f>
        <v>APERS Franky</v>
      </c>
      <c r="LO44" s="83">
        <v>1685</v>
      </c>
      <c r="LP44" s="22" t="str">
        <f t="shared" ref="LP44:LP49" si="891">IF(LO44,VLOOKUP(LO44,Spelers,3,FALSE),"")</f>
        <v>C</v>
      </c>
      <c r="LQ44" s="83">
        <v>2</v>
      </c>
      <c r="LR44" s="83">
        <v>1</v>
      </c>
      <c r="LS44" s="84"/>
      <c r="LT44" s="22">
        <f t="shared" ref="LT44:LT49" si="892">IF(LR44&lt;&gt;"",IF(LQ44=LR44,IF(LQ44=1,2,0),1),"")</f>
        <v>1</v>
      </c>
      <c r="LU44" s="22">
        <f t="shared" ref="LU44:LU49" si="893">IF(LR44&lt;&gt;"",IF(LQ44=LR44,IF(LQ44=1,0,2),1),"")</f>
        <v>1</v>
      </c>
      <c r="LV44" s="43">
        <f t="shared" ref="LV44:LW49" si="894">IF(LT44=2,3,IF(LT44=1,1,0))</f>
        <v>1</v>
      </c>
      <c r="LW44" s="43">
        <f t="shared" si="894"/>
        <v>1</v>
      </c>
      <c r="LY44" s="22" t="str">
        <f t="shared" ref="LY44:LY49" si="895">IF(LZ44,VLOOKUP(LZ44,Spelers,2,FALSE),"")</f>
        <v>VANDEVELDE Pascal</v>
      </c>
      <c r="LZ44" s="83">
        <v>3628</v>
      </c>
      <c r="MA44" s="22" t="str">
        <f t="shared" ref="MA44:MA49" si="896">IF(LZ44,VLOOKUP(LZ44,Spelers,3,FALSE),"")</f>
        <v>A</v>
      </c>
      <c r="MB44" s="22" t="str">
        <f t="shared" ref="MB44:MB49" si="897">IF(MC44,VLOOKUP(MC44,Spelers,2,FALSE),"")</f>
        <v>PEELEMAN Rony</v>
      </c>
      <c r="MC44" s="83">
        <v>3258</v>
      </c>
      <c r="MD44" s="22" t="str">
        <f t="shared" ref="MD44:MD49" si="898">IF(MC44,VLOOKUP(MC44,Spelers,3,FALSE),"")</f>
        <v>A</v>
      </c>
      <c r="ME44" s="83">
        <v>1</v>
      </c>
      <c r="MF44" s="83">
        <v>1</v>
      </c>
      <c r="MG44" s="84"/>
      <c r="MH44" s="22">
        <f t="shared" ref="MH44:MH49" si="899">IF(MF44&lt;&gt;"",IF(ME44=MF44,IF(ME44=1,2,0),1),"")</f>
        <v>2</v>
      </c>
      <c r="MI44" s="22">
        <f t="shared" ref="MI44:MI49" si="900">IF(MF44&lt;&gt;"",IF(ME44=MF44,IF(ME44=1,0,2),1),"")</f>
        <v>0</v>
      </c>
      <c r="MJ44" s="43">
        <f t="shared" ref="MJ44:MK49" si="901">IF(MH44=2,3,IF(MH44=1,1,0))</f>
        <v>3</v>
      </c>
      <c r="MK44" s="43">
        <f t="shared" si="901"/>
        <v>0</v>
      </c>
      <c r="ML44" s="56"/>
      <c r="MM44" s="22" t="str">
        <f t="shared" ref="MM44:MM49" si="902">IF(MN44,VLOOKUP(MN44,Spelers,2,FALSE),"")</f>
        <v>ELEGHEER Rudi</v>
      </c>
      <c r="MN44" s="83">
        <v>3498</v>
      </c>
      <c r="MO44" s="22" t="str">
        <f t="shared" ref="MO44:MO49" si="903">IF(MN44,VLOOKUP(MN44,Spelers,3,FALSE),"")</f>
        <v>B</v>
      </c>
      <c r="MP44" s="22" t="str">
        <f t="shared" ref="MP44:MP49" si="904">IF(MQ44,VLOOKUP(MQ44,Spelers,2,FALSE),"")</f>
        <v>PEELEMAN Benny</v>
      </c>
      <c r="MQ44" s="83">
        <v>3257</v>
      </c>
      <c r="MR44" s="22" t="str">
        <f t="shared" ref="MR44:MR49" si="905">IF(MQ44,VLOOKUP(MQ44,Spelers,3,FALSE),"")</f>
        <v>B</v>
      </c>
      <c r="MS44" s="83">
        <v>2</v>
      </c>
      <c r="MT44" s="83">
        <v>2</v>
      </c>
      <c r="MU44" s="84"/>
      <c r="MV44" s="22">
        <f t="shared" ref="MV44:MV49" si="906">IF(MT44&lt;&gt;"",IF(MS44=MT44,IF(MS44=1,2,0),1),"")</f>
        <v>0</v>
      </c>
      <c r="MW44" s="22">
        <f t="shared" ref="MW44:MW49" si="907">IF(MT44&lt;&gt;"",IF(MS44=MT44,IF(MS44=1,0,2),1),"")</f>
        <v>2</v>
      </c>
      <c r="MX44" s="43">
        <f t="shared" ref="MX44:MY49" si="908">IF(MV44=2,3,IF(MV44=1,1,0))</f>
        <v>0</v>
      </c>
      <c r="MY44" s="43">
        <f t="shared" si="908"/>
        <v>3</v>
      </c>
    </row>
    <row r="45" spans="1:363" ht="16.5" x14ac:dyDescent="0.3">
      <c r="A45" s="22" t="str">
        <f t="shared" si="727"/>
        <v>HERMANS Tom</v>
      </c>
      <c r="B45" s="83">
        <v>7091</v>
      </c>
      <c r="C45" s="22" t="str">
        <f t="shared" si="728"/>
        <v>C</v>
      </c>
      <c r="D45" s="22" t="str">
        <f t="shared" si="729"/>
        <v>VAN DE VIJVER Mario</v>
      </c>
      <c r="E45" s="83">
        <v>2739</v>
      </c>
      <c r="F45" s="22" t="str">
        <f t="shared" si="730"/>
        <v>C</v>
      </c>
      <c r="G45" s="83">
        <v>2</v>
      </c>
      <c r="H45" s="83">
        <v>1</v>
      </c>
      <c r="I45" s="84"/>
      <c r="J45" s="22">
        <f t="shared" si="731"/>
        <v>1</v>
      </c>
      <c r="K45" s="22">
        <f t="shared" si="732"/>
        <v>1</v>
      </c>
      <c r="L45" s="43">
        <f t="shared" si="733"/>
        <v>1</v>
      </c>
      <c r="M45" s="43">
        <f t="shared" si="733"/>
        <v>1</v>
      </c>
      <c r="N45" s="66"/>
      <c r="O45" s="22" t="str">
        <f t="shared" si="734"/>
        <v>VAN KEER Dirk</v>
      </c>
      <c r="P45" s="83">
        <v>4879</v>
      </c>
      <c r="Q45" s="22" t="str">
        <f t="shared" si="735"/>
        <v>A</v>
      </c>
      <c r="R45" s="22" t="str">
        <f t="shared" si="736"/>
        <v>COOMAN Rudi</v>
      </c>
      <c r="S45" s="83">
        <v>3356</v>
      </c>
      <c r="T45" s="22" t="str">
        <f t="shared" si="737"/>
        <v>C</v>
      </c>
      <c r="U45" s="83">
        <v>1</v>
      </c>
      <c r="V45" s="83">
        <v>2</v>
      </c>
      <c r="W45" s="84"/>
      <c r="X45" s="22">
        <f t="shared" si="738"/>
        <v>1</v>
      </c>
      <c r="Y45" s="22">
        <f t="shared" si="739"/>
        <v>1</v>
      </c>
      <c r="Z45" s="43">
        <f t="shared" si="740"/>
        <v>1</v>
      </c>
      <c r="AA45" s="43">
        <f t="shared" si="740"/>
        <v>1</v>
      </c>
      <c r="AB45" s="56"/>
      <c r="AC45" s="22" t="str">
        <f t="shared" si="741"/>
        <v>STEVENS Nicola</v>
      </c>
      <c r="AD45" s="83">
        <v>7714</v>
      </c>
      <c r="AE45" s="22" t="str">
        <f t="shared" si="742"/>
        <v>A</v>
      </c>
      <c r="AF45" s="22" t="str">
        <f t="shared" si="743"/>
        <v>WIJNS André</v>
      </c>
      <c r="AG45" s="83">
        <v>7220</v>
      </c>
      <c r="AH45" s="22" t="str">
        <f t="shared" si="744"/>
        <v>C</v>
      </c>
      <c r="AI45" s="83">
        <v>1</v>
      </c>
      <c r="AJ45" s="83">
        <v>1</v>
      </c>
      <c r="AK45" s="84"/>
      <c r="AL45" s="22">
        <f t="shared" si="745"/>
        <v>2</v>
      </c>
      <c r="AM45" s="22">
        <f t="shared" si="746"/>
        <v>0</v>
      </c>
      <c r="AN45" s="43">
        <f t="shared" si="747"/>
        <v>3</v>
      </c>
      <c r="AO45" s="43">
        <f t="shared" si="747"/>
        <v>0</v>
      </c>
      <c r="AP45" s="56"/>
      <c r="AQ45" s="22" t="str">
        <f t="shared" si="748"/>
        <v>HOUTPUT Paul</v>
      </c>
      <c r="AR45" s="83">
        <v>2711</v>
      </c>
      <c r="AS45" s="22" t="str">
        <f t="shared" si="749"/>
        <v>A</v>
      </c>
      <c r="AT45" s="22" t="str">
        <f t="shared" si="750"/>
        <v>VAN SANDE Davy</v>
      </c>
      <c r="AU45" s="83">
        <v>5068</v>
      </c>
      <c r="AV45" s="22" t="str">
        <f t="shared" si="751"/>
        <v>B</v>
      </c>
      <c r="AW45" s="83">
        <v>1</v>
      </c>
      <c r="AX45" s="83">
        <v>1</v>
      </c>
      <c r="AY45" s="84"/>
      <c r="AZ45" s="22">
        <f t="shared" si="752"/>
        <v>2</v>
      </c>
      <c r="BA45" s="22">
        <f t="shared" si="753"/>
        <v>0</v>
      </c>
      <c r="BB45" s="43">
        <f t="shared" si="754"/>
        <v>3</v>
      </c>
      <c r="BC45" s="43">
        <f t="shared" si="754"/>
        <v>0</v>
      </c>
      <c r="BD45" s="66"/>
      <c r="BE45" s="22" t="str">
        <f t="shared" si="755"/>
        <v>DE GROOTE Dominique</v>
      </c>
      <c r="BF45" s="83">
        <v>2022</v>
      </c>
      <c r="BG45" s="22" t="str">
        <f t="shared" si="756"/>
        <v>A</v>
      </c>
      <c r="BH45" s="22" t="str">
        <f t="shared" si="757"/>
        <v>D'HONT Owen</v>
      </c>
      <c r="BI45" s="83">
        <v>2621</v>
      </c>
      <c r="BJ45" s="22" t="str">
        <f t="shared" si="758"/>
        <v>B</v>
      </c>
      <c r="BK45" s="83">
        <v>1</v>
      </c>
      <c r="BL45" s="83">
        <v>2</v>
      </c>
      <c r="BM45" s="84"/>
      <c r="BN45" s="22">
        <f t="shared" si="759"/>
        <v>1</v>
      </c>
      <c r="BO45" s="22">
        <f t="shared" si="760"/>
        <v>1</v>
      </c>
      <c r="BP45" s="43">
        <f t="shared" si="761"/>
        <v>1</v>
      </c>
      <c r="BQ45" s="43">
        <f t="shared" si="761"/>
        <v>1</v>
      </c>
      <c r="BR45" s="56"/>
      <c r="BS45" s="22" t="str">
        <f t="shared" si="762"/>
        <v>HOUTPUT Paul</v>
      </c>
      <c r="BT45" s="83">
        <v>2711</v>
      </c>
      <c r="BU45" s="22" t="str">
        <f t="shared" si="763"/>
        <v>A</v>
      </c>
      <c r="BV45" s="22" t="str">
        <f t="shared" si="764"/>
        <v>COOLS Patrick</v>
      </c>
      <c r="BW45" s="83">
        <v>2957</v>
      </c>
      <c r="BX45" s="22" t="str">
        <f t="shared" si="765"/>
        <v>A</v>
      </c>
      <c r="BY45" s="83">
        <v>2</v>
      </c>
      <c r="BZ45" s="83">
        <v>1</v>
      </c>
      <c r="CA45" s="84"/>
      <c r="CB45" s="22">
        <f t="shared" si="766"/>
        <v>1</v>
      </c>
      <c r="CC45" s="22">
        <f t="shared" si="767"/>
        <v>1</v>
      </c>
      <c r="CD45" s="43">
        <f t="shared" si="768"/>
        <v>1</v>
      </c>
      <c r="CE45" s="43">
        <f t="shared" si="768"/>
        <v>1</v>
      </c>
      <c r="CF45" s="56"/>
      <c r="CG45" s="22" t="str">
        <f t="shared" si="769"/>
        <v>COOMAN Rudi</v>
      </c>
      <c r="CH45" s="83">
        <v>3356</v>
      </c>
      <c r="CI45" s="22" t="str">
        <f t="shared" si="770"/>
        <v>C</v>
      </c>
      <c r="CJ45" s="22" t="str">
        <f t="shared" si="771"/>
        <v>PEELEMAN Benny</v>
      </c>
      <c r="CK45" s="83">
        <v>3257</v>
      </c>
      <c r="CL45" s="22" t="str">
        <f t="shared" si="772"/>
        <v>B</v>
      </c>
      <c r="CM45" s="83">
        <v>1</v>
      </c>
      <c r="CN45" s="83">
        <v>1</v>
      </c>
      <c r="CO45" s="84"/>
      <c r="CP45" s="22">
        <f t="shared" si="773"/>
        <v>2</v>
      </c>
      <c r="CQ45" s="22">
        <f t="shared" si="774"/>
        <v>0</v>
      </c>
      <c r="CR45" s="43">
        <f t="shared" si="775"/>
        <v>3</v>
      </c>
      <c r="CS45" s="43">
        <f t="shared" si="775"/>
        <v>0</v>
      </c>
      <c r="CT45" s="66"/>
      <c r="CU45" s="22" t="str">
        <f t="shared" si="776"/>
        <v>VERDONCK Glen</v>
      </c>
      <c r="CV45" s="83">
        <v>2301</v>
      </c>
      <c r="CW45" s="22" t="str">
        <f t="shared" si="777"/>
        <v>B</v>
      </c>
      <c r="CX45" s="22" t="str">
        <f t="shared" si="778"/>
        <v>VAN DEN BROECK Willy</v>
      </c>
      <c r="CY45" s="83">
        <v>104</v>
      </c>
      <c r="CZ45" s="22" t="str">
        <f t="shared" si="779"/>
        <v>B</v>
      </c>
      <c r="DA45" s="83">
        <v>1</v>
      </c>
      <c r="DB45" s="83">
        <v>2</v>
      </c>
      <c r="DC45" s="84"/>
      <c r="DD45" s="22">
        <f t="shared" si="780"/>
        <v>1</v>
      </c>
      <c r="DE45" s="22">
        <f t="shared" si="781"/>
        <v>1</v>
      </c>
      <c r="DF45" s="43">
        <f t="shared" si="782"/>
        <v>1</v>
      </c>
      <c r="DG45" s="43">
        <f t="shared" si="782"/>
        <v>1</v>
      </c>
      <c r="DH45" s="56"/>
      <c r="DI45" s="22" t="str">
        <f t="shared" si="783"/>
        <v>BLOMMAERTS Rudy</v>
      </c>
      <c r="DJ45" s="83">
        <v>5317</v>
      </c>
      <c r="DK45" s="22" t="str">
        <f t="shared" si="784"/>
        <v>B</v>
      </c>
      <c r="DL45" s="22" t="str">
        <f t="shared" si="785"/>
        <v>GOOSSENS Geert</v>
      </c>
      <c r="DM45" s="83">
        <v>5074</v>
      </c>
      <c r="DN45" s="22" t="str">
        <f t="shared" si="786"/>
        <v>C</v>
      </c>
      <c r="DO45" s="83">
        <v>1</v>
      </c>
      <c r="DP45" s="83">
        <v>1</v>
      </c>
      <c r="DQ45" s="84"/>
      <c r="DR45" s="22">
        <f t="shared" si="787"/>
        <v>2</v>
      </c>
      <c r="DS45" s="22">
        <f t="shared" si="788"/>
        <v>0</v>
      </c>
      <c r="DT45" s="43">
        <f t="shared" si="789"/>
        <v>3</v>
      </c>
      <c r="DU45" s="43">
        <f t="shared" si="789"/>
        <v>0</v>
      </c>
      <c r="DV45" s="56"/>
      <c r="DW45" s="22" t="str">
        <f t="shared" si="790"/>
        <v>D'HONT Owen</v>
      </c>
      <c r="DX45" s="83">
        <v>2621</v>
      </c>
      <c r="DY45" s="22" t="str">
        <f t="shared" si="791"/>
        <v>B</v>
      </c>
      <c r="DZ45" s="22" t="str">
        <f t="shared" si="792"/>
        <v>RENS Dave</v>
      </c>
      <c r="EA45" s="83">
        <v>5310</v>
      </c>
      <c r="EB45" s="22" t="str">
        <f t="shared" si="793"/>
        <v>C</v>
      </c>
      <c r="EC45" s="83">
        <v>1</v>
      </c>
      <c r="ED45" s="83">
        <v>1</v>
      </c>
      <c r="EE45" s="84"/>
      <c r="EF45" s="22">
        <f t="shared" si="794"/>
        <v>2</v>
      </c>
      <c r="EG45" s="22">
        <f t="shared" si="795"/>
        <v>0</v>
      </c>
      <c r="EH45" s="43">
        <f t="shared" si="796"/>
        <v>3</v>
      </c>
      <c r="EI45" s="43">
        <f t="shared" si="796"/>
        <v>0</v>
      </c>
      <c r="EJ45" s="66"/>
      <c r="EK45" s="22" t="str">
        <f t="shared" si="797"/>
        <v>BELLENS Rudy</v>
      </c>
      <c r="EL45" s="83">
        <v>4031</v>
      </c>
      <c r="EM45" s="22" t="str">
        <f t="shared" si="798"/>
        <v>NA</v>
      </c>
      <c r="EN45" s="22" t="str">
        <f t="shared" si="799"/>
        <v>VERHOEVEN Christiaan</v>
      </c>
      <c r="EO45" s="83">
        <v>1699</v>
      </c>
      <c r="EP45" s="22" t="str">
        <f t="shared" si="800"/>
        <v>C</v>
      </c>
      <c r="EQ45" s="83">
        <v>2</v>
      </c>
      <c r="ER45" s="83">
        <v>1</v>
      </c>
      <c r="ES45" s="84"/>
      <c r="ET45" s="22">
        <f t="shared" si="801"/>
        <v>1</v>
      </c>
      <c r="EU45" s="22">
        <f t="shared" si="802"/>
        <v>1</v>
      </c>
      <c r="EV45" s="43">
        <f t="shared" si="803"/>
        <v>1</v>
      </c>
      <c r="EW45" s="43">
        <f t="shared" si="803"/>
        <v>1</v>
      </c>
      <c r="EX45" s="56"/>
      <c r="EY45" s="22" t="str">
        <f t="shared" si="804"/>
        <v>VAN DEN BROECK Willy</v>
      </c>
      <c r="EZ45" s="83">
        <v>104</v>
      </c>
      <c r="FA45" s="22" t="str">
        <f t="shared" si="805"/>
        <v>B</v>
      </c>
      <c r="FB45" s="22" t="str">
        <f t="shared" si="806"/>
        <v>VANDEVELDE Pascal</v>
      </c>
      <c r="FC45" s="83">
        <v>3628</v>
      </c>
      <c r="FD45" s="22" t="str">
        <f t="shared" si="807"/>
        <v>A</v>
      </c>
      <c r="FE45" s="83">
        <v>1</v>
      </c>
      <c r="FF45" s="83">
        <v>1</v>
      </c>
      <c r="FG45" s="84"/>
      <c r="FH45" s="22">
        <f t="shared" si="808"/>
        <v>2</v>
      </c>
      <c r="FI45" s="22">
        <f t="shared" si="809"/>
        <v>0</v>
      </c>
      <c r="FJ45" s="43">
        <f t="shared" si="810"/>
        <v>3</v>
      </c>
      <c r="FK45" s="43">
        <f t="shared" si="810"/>
        <v>0</v>
      </c>
      <c r="FL45" s="56"/>
      <c r="FM45" s="22" t="str">
        <f t="shared" si="811"/>
        <v>PEELEMAN Chris</v>
      </c>
      <c r="FN45" s="83">
        <v>3220</v>
      </c>
      <c r="FO45" s="22" t="str">
        <f t="shared" si="812"/>
        <v>A</v>
      </c>
      <c r="FP45" s="22" t="str">
        <f t="shared" si="813"/>
        <v>BAERT Robert</v>
      </c>
      <c r="FQ45" s="83">
        <v>3663</v>
      </c>
      <c r="FR45" s="22" t="str">
        <f t="shared" si="814"/>
        <v>A</v>
      </c>
      <c r="FS45" s="83">
        <v>2</v>
      </c>
      <c r="FT45" s="83">
        <v>2</v>
      </c>
      <c r="FU45" s="84"/>
      <c r="FV45" s="22">
        <f t="shared" si="815"/>
        <v>0</v>
      </c>
      <c r="FW45" s="22">
        <f t="shared" si="816"/>
        <v>2</v>
      </c>
      <c r="FX45" s="43">
        <f t="shared" si="817"/>
        <v>0</v>
      </c>
      <c r="FY45" s="43">
        <f t="shared" si="817"/>
        <v>3</v>
      </c>
      <c r="FZ45" s="66"/>
      <c r="GA45" s="22" t="str">
        <f t="shared" si="818"/>
        <v>STROBBE Kurt</v>
      </c>
      <c r="GB45" s="83">
        <v>3247</v>
      </c>
      <c r="GC45" s="22" t="str">
        <f t="shared" si="819"/>
        <v>A</v>
      </c>
      <c r="GD45" s="22" t="str">
        <f t="shared" si="820"/>
        <v>HERMANS Tom</v>
      </c>
      <c r="GE45" s="83">
        <v>7091</v>
      </c>
      <c r="GF45" s="22" t="str">
        <f t="shared" si="821"/>
        <v>C</v>
      </c>
      <c r="GG45" s="83">
        <v>1</v>
      </c>
      <c r="GH45" s="83">
        <v>1</v>
      </c>
      <c r="GI45" s="84"/>
      <c r="GJ45" s="22">
        <f t="shared" si="822"/>
        <v>2</v>
      </c>
      <c r="GK45" s="22">
        <f t="shared" si="823"/>
        <v>0</v>
      </c>
      <c r="GL45" s="43">
        <f t="shared" si="824"/>
        <v>3</v>
      </c>
      <c r="GM45" s="43">
        <f t="shared" si="824"/>
        <v>0</v>
      </c>
      <c r="GN45" s="56"/>
      <c r="GO45" s="22" t="str">
        <f t="shared" si="825"/>
        <v>COOMAN Rudi</v>
      </c>
      <c r="GP45" s="83">
        <v>3356</v>
      </c>
      <c r="GQ45" s="22" t="str">
        <f t="shared" si="826"/>
        <v>C</v>
      </c>
      <c r="GR45" s="22" t="str">
        <f t="shared" si="827"/>
        <v>VAN KEER Dirk</v>
      </c>
      <c r="GS45" s="83">
        <v>4879</v>
      </c>
      <c r="GT45" s="22" t="str">
        <f t="shared" si="828"/>
        <v>A</v>
      </c>
      <c r="GU45" s="83">
        <v>2</v>
      </c>
      <c r="GV45" s="83">
        <v>2</v>
      </c>
      <c r="GW45" s="84"/>
      <c r="GX45" s="22">
        <f t="shared" si="829"/>
        <v>0</v>
      </c>
      <c r="GY45" s="22">
        <f t="shared" si="830"/>
        <v>2</v>
      </c>
      <c r="GZ45" s="43">
        <f t="shared" si="831"/>
        <v>0</v>
      </c>
      <c r="HA45" s="43">
        <f t="shared" si="831"/>
        <v>3</v>
      </c>
      <c r="HB45" s="56"/>
      <c r="HC45" s="22" t="str">
        <f t="shared" si="832"/>
        <v>CORBEEL Jean-Pierre</v>
      </c>
      <c r="HD45" s="83">
        <v>5374</v>
      </c>
      <c r="HE45" s="22" t="str">
        <f t="shared" si="833"/>
        <v>B</v>
      </c>
      <c r="HF45" s="22" t="str">
        <f t="shared" si="834"/>
        <v>GOOSSENS Geert</v>
      </c>
      <c r="HG45" s="83">
        <v>5074</v>
      </c>
      <c r="HH45" s="22" t="str">
        <f t="shared" si="835"/>
        <v>C</v>
      </c>
      <c r="HI45" s="83">
        <v>1</v>
      </c>
      <c r="HJ45" s="83">
        <v>1</v>
      </c>
      <c r="HK45" s="84"/>
      <c r="HL45" s="22">
        <f t="shared" si="836"/>
        <v>2</v>
      </c>
      <c r="HM45" s="22">
        <f t="shared" si="837"/>
        <v>0</v>
      </c>
      <c r="HN45" s="43">
        <f t="shared" si="838"/>
        <v>3</v>
      </c>
      <c r="HO45" s="43">
        <f t="shared" si="838"/>
        <v>0</v>
      </c>
      <c r="HP45" s="66"/>
      <c r="HQ45" s="22" t="str">
        <f t="shared" si="839"/>
        <v>VAN DEN BROECK Willy</v>
      </c>
      <c r="HR45" s="83">
        <v>104</v>
      </c>
      <c r="HS45" s="22" t="str">
        <f t="shared" si="840"/>
        <v>B</v>
      </c>
      <c r="HT45" s="22" t="str">
        <f t="shared" si="841"/>
        <v>VAN DEN BROECK Yvan</v>
      </c>
      <c r="HU45" s="83">
        <v>8061</v>
      </c>
      <c r="HV45" s="22" t="str">
        <f t="shared" si="842"/>
        <v>B</v>
      </c>
      <c r="HW45" s="83">
        <v>1</v>
      </c>
      <c r="HX45" s="83">
        <v>2</v>
      </c>
      <c r="HY45" s="84"/>
      <c r="HZ45" s="22">
        <f t="shared" si="843"/>
        <v>1</v>
      </c>
      <c r="IA45" s="22">
        <f t="shared" si="844"/>
        <v>1</v>
      </c>
      <c r="IB45" s="43">
        <f t="shared" si="845"/>
        <v>1</v>
      </c>
      <c r="IC45" s="43">
        <f t="shared" si="845"/>
        <v>1</v>
      </c>
      <c r="ID45" s="56"/>
      <c r="IE45" s="22" t="str">
        <f t="shared" si="846"/>
        <v>D'HONT Owen</v>
      </c>
      <c r="IF45" s="83">
        <v>2621</v>
      </c>
      <c r="IG45" s="22" t="str">
        <f t="shared" si="847"/>
        <v>B</v>
      </c>
      <c r="IH45" s="22" t="str">
        <f t="shared" si="848"/>
        <v>CONVENTS Tom</v>
      </c>
      <c r="II45" s="83">
        <v>842</v>
      </c>
      <c r="IJ45" s="22" t="str">
        <f t="shared" si="849"/>
        <v>A</v>
      </c>
      <c r="IK45" s="83">
        <v>2</v>
      </c>
      <c r="IL45" s="83">
        <v>2</v>
      </c>
      <c r="IM45" s="65"/>
      <c r="IN45" s="22">
        <f t="shared" si="850"/>
        <v>0</v>
      </c>
      <c r="IO45" s="22">
        <f t="shared" si="851"/>
        <v>2</v>
      </c>
      <c r="IP45" s="43">
        <f t="shared" si="852"/>
        <v>0</v>
      </c>
      <c r="IQ45" s="43">
        <f t="shared" si="852"/>
        <v>3</v>
      </c>
      <c r="IR45" s="56"/>
      <c r="IS45" s="22" t="str">
        <f t="shared" si="853"/>
        <v>COOLS Patrick</v>
      </c>
      <c r="IT45" s="83">
        <v>2957</v>
      </c>
      <c r="IU45" s="22" t="str">
        <f t="shared" si="854"/>
        <v>A</v>
      </c>
      <c r="IV45" s="22" t="str">
        <f t="shared" si="855"/>
        <v>VAN DEN BROECK Yvan</v>
      </c>
      <c r="IW45" s="83">
        <v>8061</v>
      </c>
      <c r="IX45" s="22" t="str">
        <f t="shared" si="856"/>
        <v>B</v>
      </c>
      <c r="IY45" s="83">
        <v>1</v>
      </c>
      <c r="IZ45" s="83">
        <v>2</v>
      </c>
      <c r="JA45" s="84"/>
      <c r="JB45" s="22">
        <f t="shared" si="857"/>
        <v>1</v>
      </c>
      <c r="JC45" s="22">
        <f t="shared" si="858"/>
        <v>1</v>
      </c>
      <c r="JD45" s="43">
        <f t="shared" si="859"/>
        <v>1</v>
      </c>
      <c r="JE45" s="43">
        <f t="shared" si="859"/>
        <v>1</v>
      </c>
      <c r="JF45" s="66"/>
      <c r="JG45" s="22" t="str">
        <f t="shared" si="860"/>
        <v>VAN SANDE Davy</v>
      </c>
      <c r="JH45" s="83">
        <v>5068</v>
      </c>
      <c r="JI45" s="22" t="str">
        <f t="shared" si="861"/>
        <v>B</v>
      </c>
      <c r="JJ45" s="22" t="str">
        <f t="shared" si="862"/>
        <v>COOMAN Rudi</v>
      </c>
      <c r="JK45" s="83">
        <v>3356</v>
      </c>
      <c r="JL45" s="22" t="str">
        <f t="shared" si="863"/>
        <v>C</v>
      </c>
      <c r="JM45" s="83">
        <v>2</v>
      </c>
      <c r="JN45" s="83">
        <v>1</v>
      </c>
      <c r="JO45" s="84"/>
      <c r="JP45" s="22">
        <f t="shared" si="864"/>
        <v>1</v>
      </c>
      <c r="JQ45" s="22">
        <f t="shared" si="865"/>
        <v>1</v>
      </c>
      <c r="JR45" s="43">
        <f t="shared" si="866"/>
        <v>1</v>
      </c>
      <c r="JS45" s="43">
        <f t="shared" si="866"/>
        <v>1</v>
      </c>
      <c r="JT45" s="56"/>
      <c r="JU45" s="22" t="str">
        <f t="shared" si="867"/>
        <v>VAN SANDE Davy</v>
      </c>
      <c r="JV45" s="83">
        <v>5068</v>
      </c>
      <c r="JW45" s="22" t="str">
        <f t="shared" si="868"/>
        <v>B</v>
      </c>
      <c r="JX45" s="22" t="str">
        <f t="shared" si="869"/>
        <v>COOLS Patrick</v>
      </c>
      <c r="JY45" s="83">
        <v>2957</v>
      </c>
      <c r="JZ45" s="22" t="str">
        <f t="shared" si="870"/>
        <v>A</v>
      </c>
      <c r="KA45" s="83">
        <v>1</v>
      </c>
      <c r="KB45" s="83">
        <v>1</v>
      </c>
      <c r="KC45" s="84"/>
      <c r="KD45" s="22">
        <f t="shared" si="871"/>
        <v>2</v>
      </c>
      <c r="KE45" s="22">
        <f t="shared" si="872"/>
        <v>0</v>
      </c>
      <c r="KF45" s="43">
        <f t="shared" si="873"/>
        <v>3</v>
      </c>
      <c r="KG45" s="43">
        <f t="shared" si="873"/>
        <v>0</v>
      </c>
      <c r="KH45" s="56"/>
      <c r="KI45" s="22" t="str">
        <f t="shared" si="874"/>
        <v>FRUYTIER Kevin</v>
      </c>
      <c r="KJ45" s="83">
        <v>3326</v>
      </c>
      <c r="KK45" s="22" t="str">
        <f t="shared" si="875"/>
        <v>B</v>
      </c>
      <c r="KL45" s="22" t="str">
        <f t="shared" si="876"/>
        <v>PEELEMAN Benny</v>
      </c>
      <c r="KM45" s="83">
        <v>3257</v>
      </c>
      <c r="KN45" s="22" t="str">
        <f t="shared" si="877"/>
        <v>B</v>
      </c>
      <c r="KO45" s="83">
        <v>2</v>
      </c>
      <c r="KP45" s="83">
        <v>1</v>
      </c>
      <c r="KQ45" s="84"/>
      <c r="KR45" s="22">
        <f t="shared" si="878"/>
        <v>1</v>
      </c>
      <c r="KS45" s="22">
        <f t="shared" si="879"/>
        <v>1</v>
      </c>
      <c r="KT45" s="43">
        <f t="shared" si="880"/>
        <v>1</v>
      </c>
      <c r="KU45" s="43">
        <f t="shared" si="880"/>
        <v>1</v>
      </c>
      <c r="KV45" s="66"/>
      <c r="KW45" s="22" t="str">
        <f t="shared" si="881"/>
        <v>CHARTIER Albert</v>
      </c>
      <c r="KX45" s="83">
        <v>3072</v>
      </c>
      <c r="KY45" s="22" t="str">
        <f t="shared" si="882"/>
        <v>A</v>
      </c>
      <c r="KZ45" s="22" t="str">
        <f t="shared" si="883"/>
        <v>D'HONT Owen</v>
      </c>
      <c r="LA45" s="83">
        <v>2621</v>
      </c>
      <c r="LB45" s="22" t="str">
        <f t="shared" si="884"/>
        <v>B</v>
      </c>
      <c r="LC45" s="83">
        <v>2</v>
      </c>
      <c r="LD45" s="83">
        <v>2</v>
      </c>
      <c r="LE45" s="84"/>
      <c r="LF45" s="22">
        <f t="shared" si="885"/>
        <v>0</v>
      </c>
      <c r="LG45" s="22">
        <f t="shared" si="886"/>
        <v>2</v>
      </c>
      <c r="LH45" s="43">
        <f t="shared" si="887"/>
        <v>0</v>
      </c>
      <c r="LI45" s="43">
        <f t="shared" si="887"/>
        <v>3</v>
      </c>
      <c r="LJ45" s="56"/>
      <c r="LK45" s="22" t="str">
        <f t="shared" si="888"/>
        <v>VAN DE CRUYS Patrick</v>
      </c>
      <c r="LL45" s="83">
        <v>4331</v>
      </c>
      <c r="LM45" s="22" t="str">
        <f t="shared" si="889"/>
        <v>C</v>
      </c>
      <c r="LN45" s="22" t="str">
        <f t="shared" si="890"/>
        <v>VAN GEYTE Gert</v>
      </c>
      <c r="LO45" s="83">
        <v>7591</v>
      </c>
      <c r="LP45" s="22" t="str">
        <f t="shared" si="891"/>
        <v>B</v>
      </c>
      <c r="LQ45" s="83">
        <v>2</v>
      </c>
      <c r="LR45" s="83">
        <v>1</v>
      </c>
      <c r="LS45" s="84"/>
      <c r="LT45" s="22">
        <f t="shared" si="892"/>
        <v>1</v>
      </c>
      <c r="LU45" s="22">
        <f t="shared" si="893"/>
        <v>1</v>
      </c>
      <c r="LV45" s="43">
        <f t="shared" si="894"/>
        <v>1</v>
      </c>
      <c r="LW45" s="43">
        <f t="shared" si="894"/>
        <v>1</v>
      </c>
      <c r="LY45" s="22" t="str">
        <f t="shared" si="895"/>
        <v>VAN ROSSUM Patrick</v>
      </c>
      <c r="LZ45" s="83">
        <v>3021</v>
      </c>
      <c r="MA45" s="22" t="str">
        <f t="shared" si="896"/>
        <v>A</v>
      </c>
      <c r="MB45" s="22" t="str">
        <f t="shared" si="897"/>
        <v>PEELEMAN Benny</v>
      </c>
      <c r="MC45" s="83">
        <v>3257</v>
      </c>
      <c r="MD45" s="22" t="str">
        <f t="shared" si="898"/>
        <v>B</v>
      </c>
      <c r="ME45" s="83">
        <v>1</v>
      </c>
      <c r="MF45" s="83">
        <v>2</v>
      </c>
      <c r="MG45" s="84"/>
      <c r="MH45" s="22">
        <f t="shared" si="899"/>
        <v>1</v>
      </c>
      <c r="MI45" s="22">
        <f t="shared" si="900"/>
        <v>1</v>
      </c>
      <c r="MJ45" s="43">
        <f t="shared" si="901"/>
        <v>1</v>
      </c>
      <c r="MK45" s="43">
        <f t="shared" si="901"/>
        <v>1</v>
      </c>
      <c r="ML45" s="56"/>
      <c r="MM45" s="22" t="str">
        <f t="shared" si="902"/>
        <v>BELLENS Rudy</v>
      </c>
      <c r="MN45" s="83">
        <v>4031</v>
      </c>
      <c r="MO45" s="22" t="str">
        <f t="shared" si="903"/>
        <v>NA</v>
      </c>
      <c r="MP45" s="22" t="str">
        <f t="shared" si="904"/>
        <v>VRANKEN Eddie</v>
      </c>
      <c r="MQ45" s="83">
        <v>3802</v>
      </c>
      <c r="MR45" s="22" t="str">
        <f t="shared" si="905"/>
        <v>B</v>
      </c>
      <c r="MS45" s="83">
        <v>2</v>
      </c>
      <c r="MT45" s="83">
        <v>1</v>
      </c>
      <c r="MU45" s="84"/>
      <c r="MV45" s="22">
        <f t="shared" si="906"/>
        <v>1</v>
      </c>
      <c r="MW45" s="22">
        <f t="shared" si="907"/>
        <v>1</v>
      </c>
      <c r="MX45" s="43">
        <f t="shared" si="908"/>
        <v>1</v>
      </c>
      <c r="MY45" s="43">
        <f t="shared" si="908"/>
        <v>1</v>
      </c>
    </row>
    <row r="46" spans="1:363" ht="16.5" x14ac:dyDescent="0.3">
      <c r="A46" s="22" t="str">
        <f t="shared" si="727"/>
        <v>DE COCK Sascha</v>
      </c>
      <c r="B46" s="83">
        <v>7086</v>
      </c>
      <c r="C46" s="22" t="str">
        <f t="shared" si="728"/>
        <v>A</v>
      </c>
      <c r="D46" s="22" t="str">
        <f t="shared" si="729"/>
        <v>STROBBE Kurt</v>
      </c>
      <c r="E46" s="83">
        <v>3247</v>
      </c>
      <c r="F46" s="22" t="str">
        <f t="shared" si="730"/>
        <v>A</v>
      </c>
      <c r="G46" s="83">
        <v>1</v>
      </c>
      <c r="H46" s="83">
        <v>2</v>
      </c>
      <c r="I46" s="84"/>
      <c r="J46" s="22">
        <f t="shared" si="731"/>
        <v>1</v>
      </c>
      <c r="K46" s="22">
        <f t="shared" si="732"/>
        <v>1</v>
      </c>
      <c r="L46" s="43">
        <f t="shared" si="733"/>
        <v>1</v>
      </c>
      <c r="M46" s="43">
        <f t="shared" si="733"/>
        <v>1</v>
      </c>
      <c r="N46" s="66"/>
      <c r="O46" s="22" t="str">
        <f t="shared" si="734"/>
        <v>CORBEEL Jean-Pierre</v>
      </c>
      <c r="P46" s="83">
        <v>5374</v>
      </c>
      <c r="Q46" s="22" t="str">
        <f t="shared" si="735"/>
        <v>B</v>
      </c>
      <c r="R46" s="22" t="str">
        <f t="shared" si="736"/>
        <v>VAN CAMPENHOUT Jean-Pierre</v>
      </c>
      <c r="S46" s="83">
        <v>7886</v>
      </c>
      <c r="T46" s="22" t="str">
        <f t="shared" si="737"/>
        <v>A</v>
      </c>
      <c r="U46" s="83">
        <v>2</v>
      </c>
      <c r="V46" s="83">
        <v>2</v>
      </c>
      <c r="W46" s="84"/>
      <c r="X46" s="22">
        <f t="shared" si="738"/>
        <v>0</v>
      </c>
      <c r="Y46" s="22">
        <f t="shared" si="739"/>
        <v>2</v>
      </c>
      <c r="Z46" s="43">
        <f t="shared" si="740"/>
        <v>0</v>
      </c>
      <c r="AA46" s="43">
        <f t="shared" si="740"/>
        <v>3</v>
      </c>
      <c r="AB46" s="56"/>
      <c r="AC46" s="22" t="str">
        <f t="shared" si="741"/>
        <v>GOOSSENS Geert</v>
      </c>
      <c r="AD46" s="83">
        <v>5074</v>
      </c>
      <c r="AE46" s="22" t="str">
        <f t="shared" si="742"/>
        <v>C</v>
      </c>
      <c r="AF46" s="22" t="str">
        <f t="shared" si="743"/>
        <v>VAN DEN BROECK Kris</v>
      </c>
      <c r="AG46" s="83">
        <v>3339</v>
      </c>
      <c r="AH46" s="22" t="str">
        <f t="shared" si="744"/>
        <v>C</v>
      </c>
      <c r="AI46" s="83">
        <v>1</v>
      </c>
      <c r="AJ46" s="83">
        <v>1</v>
      </c>
      <c r="AK46" s="84"/>
      <c r="AL46" s="22">
        <f t="shared" si="745"/>
        <v>2</v>
      </c>
      <c r="AM46" s="22">
        <f t="shared" si="746"/>
        <v>0</v>
      </c>
      <c r="AN46" s="43">
        <f t="shared" si="747"/>
        <v>3</v>
      </c>
      <c r="AO46" s="43">
        <f t="shared" si="747"/>
        <v>0</v>
      </c>
      <c r="AP46" s="56"/>
      <c r="AQ46" s="22" t="str">
        <f t="shared" si="748"/>
        <v>D'HONT Owen</v>
      </c>
      <c r="AR46" s="83">
        <v>2621</v>
      </c>
      <c r="AS46" s="22" t="str">
        <f t="shared" si="749"/>
        <v>B</v>
      </c>
      <c r="AT46" s="22" t="str">
        <f t="shared" si="750"/>
        <v>PEELEMAN Benny</v>
      </c>
      <c r="AU46" s="83">
        <v>3257</v>
      </c>
      <c r="AV46" s="22" t="str">
        <f t="shared" si="751"/>
        <v>B</v>
      </c>
      <c r="AW46" s="83">
        <v>2</v>
      </c>
      <c r="AX46" s="83">
        <v>1</v>
      </c>
      <c r="AY46" s="84"/>
      <c r="AZ46" s="22">
        <f t="shared" si="752"/>
        <v>1</v>
      </c>
      <c r="BA46" s="22">
        <f t="shared" si="753"/>
        <v>1</v>
      </c>
      <c r="BB46" s="43">
        <f t="shared" si="754"/>
        <v>1</v>
      </c>
      <c r="BC46" s="43">
        <f t="shared" si="754"/>
        <v>1</v>
      </c>
      <c r="BD46" s="66"/>
      <c r="BE46" s="22" t="str">
        <f t="shared" si="755"/>
        <v>CONVENTS Tom</v>
      </c>
      <c r="BF46" s="83">
        <v>842</v>
      </c>
      <c r="BG46" s="22" t="str">
        <f t="shared" si="756"/>
        <v>A</v>
      </c>
      <c r="BH46" s="22" t="str">
        <f t="shared" si="757"/>
        <v>VAN DEN BROECK Yvan</v>
      </c>
      <c r="BI46" s="83">
        <v>8061</v>
      </c>
      <c r="BJ46" s="22" t="str">
        <f t="shared" si="758"/>
        <v>B</v>
      </c>
      <c r="BK46" s="83">
        <v>1</v>
      </c>
      <c r="BL46" s="83">
        <v>2</v>
      </c>
      <c r="BM46" s="84"/>
      <c r="BN46" s="22">
        <f t="shared" si="759"/>
        <v>1</v>
      </c>
      <c r="BO46" s="22">
        <f t="shared" si="760"/>
        <v>1</v>
      </c>
      <c r="BP46" s="43">
        <f t="shared" si="761"/>
        <v>1</v>
      </c>
      <c r="BQ46" s="43">
        <f t="shared" si="761"/>
        <v>1</v>
      </c>
      <c r="BR46" s="56"/>
      <c r="BS46" s="22" t="str">
        <f t="shared" si="762"/>
        <v>VAN KERCKHOVEN Dirk</v>
      </c>
      <c r="BT46" s="83">
        <v>1962</v>
      </c>
      <c r="BU46" s="22" t="str">
        <f t="shared" si="763"/>
        <v>NA</v>
      </c>
      <c r="BV46" s="22" t="str">
        <f t="shared" si="764"/>
        <v>VAN DEN BOSSCHE Marc</v>
      </c>
      <c r="BW46" s="83">
        <v>2325</v>
      </c>
      <c r="BX46" s="22" t="str">
        <f t="shared" si="765"/>
        <v>A</v>
      </c>
      <c r="BY46" s="83">
        <v>2</v>
      </c>
      <c r="BZ46" s="83">
        <v>2</v>
      </c>
      <c r="CA46" s="84"/>
      <c r="CB46" s="22">
        <f t="shared" si="766"/>
        <v>0</v>
      </c>
      <c r="CC46" s="22">
        <f t="shared" si="767"/>
        <v>2</v>
      </c>
      <c r="CD46" s="43">
        <f t="shared" si="768"/>
        <v>0</v>
      </c>
      <c r="CE46" s="43">
        <f t="shared" si="768"/>
        <v>3</v>
      </c>
      <c r="CF46" s="56"/>
      <c r="CG46" s="22" t="str">
        <f t="shared" si="769"/>
        <v>VAN DE CRUYS Patrick</v>
      </c>
      <c r="CH46" s="83">
        <v>4331</v>
      </c>
      <c r="CI46" s="22" t="str">
        <f t="shared" si="770"/>
        <v>C</v>
      </c>
      <c r="CJ46" s="22" t="str">
        <f t="shared" si="771"/>
        <v>PEELEMAN Chris</v>
      </c>
      <c r="CK46" s="83">
        <v>3220</v>
      </c>
      <c r="CL46" s="22" t="str">
        <f t="shared" si="772"/>
        <v>A</v>
      </c>
      <c r="CM46" s="83">
        <v>2</v>
      </c>
      <c r="CN46" s="83">
        <v>2</v>
      </c>
      <c r="CO46" s="84"/>
      <c r="CP46" s="22">
        <f t="shared" si="773"/>
        <v>0</v>
      </c>
      <c r="CQ46" s="22">
        <f t="shared" si="774"/>
        <v>2</v>
      </c>
      <c r="CR46" s="43">
        <f t="shared" si="775"/>
        <v>0</v>
      </c>
      <c r="CS46" s="43">
        <f t="shared" si="775"/>
        <v>3</v>
      </c>
      <c r="CT46" s="66"/>
      <c r="CU46" s="22" t="str">
        <f t="shared" si="776"/>
        <v>HUYSMANS Vince</v>
      </c>
      <c r="CV46" s="83">
        <v>5840</v>
      </c>
      <c r="CW46" s="22" t="str">
        <f t="shared" si="777"/>
        <v>A</v>
      </c>
      <c r="CX46" s="22" t="str">
        <f t="shared" si="778"/>
        <v>PEELEMAN Chris</v>
      </c>
      <c r="CY46" s="83">
        <v>3220</v>
      </c>
      <c r="CZ46" s="22" t="str">
        <f t="shared" si="779"/>
        <v>A</v>
      </c>
      <c r="DA46" s="83">
        <v>2</v>
      </c>
      <c r="DB46" s="83">
        <v>2</v>
      </c>
      <c r="DC46" s="84"/>
      <c r="DD46" s="22">
        <f t="shared" si="780"/>
        <v>0</v>
      </c>
      <c r="DE46" s="22">
        <f t="shared" si="781"/>
        <v>2</v>
      </c>
      <c r="DF46" s="43">
        <f t="shared" si="782"/>
        <v>0</v>
      </c>
      <c r="DG46" s="43">
        <f t="shared" si="782"/>
        <v>3</v>
      </c>
      <c r="DH46" s="56"/>
      <c r="DI46" s="22" t="str">
        <f t="shared" si="783"/>
        <v>PEELEMAN Benny</v>
      </c>
      <c r="DJ46" s="83">
        <v>3257</v>
      </c>
      <c r="DK46" s="22" t="str">
        <f t="shared" si="784"/>
        <v>B</v>
      </c>
      <c r="DL46" s="22" t="str">
        <f t="shared" si="785"/>
        <v>ROBYNS Kenny</v>
      </c>
      <c r="DM46" s="83">
        <v>5137</v>
      </c>
      <c r="DN46" s="22" t="str">
        <f t="shared" si="786"/>
        <v>A</v>
      </c>
      <c r="DO46" s="83">
        <v>1</v>
      </c>
      <c r="DP46" s="83">
        <v>1</v>
      </c>
      <c r="DQ46" s="84"/>
      <c r="DR46" s="22">
        <f t="shared" si="787"/>
        <v>2</v>
      </c>
      <c r="DS46" s="22">
        <f t="shared" si="788"/>
        <v>0</v>
      </c>
      <c r="DT46" s="43">
        <f t="shared" si="789"/>
        <v>3</v>
      </c>
      <c r="DU46" s="43">
        <f t="shared" si="789"/>
        <v>0</v>
      </c>
      <c r="DV46" s="56"/>
      <c r="DW46" s="22" t="str">
        <f t="shared" si="790"/>
        <v>DE MAN Henri</v>
      </c>
      <c r="DX46" s="83">
        <v>5042</v>
      </c>
      <c r="DY46" s="22" t="str">
        <f t="shared" si="791"/>
        <v>B</v>
      </c>
      <c r="DZ46" s="22" t="str">
        <f t="shared" si="792"/>
        <v>VERSPECHT Norbert</v>
      </c>
      <c r="EA46" s="83">
        <v>5471</v>
      </c>
      <c r="EB46" s="22" t="str">
        <f t="shared" si="793"/>
        <v>A</v>
      </c>
      <c r="EC46" s="83">
        <v>2</v>
      </c>
      <c r="ED46" s="83">
        <v>1</v>
      </c>
      <c r="EE46" s="84"/>
      <c r="EF46" s="22">
        <f t="shared" si="794"/>
        <v>1</v>
      </c>
      <c r="EG46" s="22">
        <f t="shared" si="795"/>
        <v>1</v>
      </c>
      <c r="EH46" s="43">
        <f t="shared" si="796"/>
        <v>1</v>
      </c>
      <c r="EI46" s="43">
        <f t="shared" si="796"/>
        <v>1</v>
      </c>
      <c r="EJ46" s="66"/>
      <c r="EK46" s="22" t="str">
        <f t="shared" si="797"/>
        <v>ELEGHEER Rudi</v>
      </c>
      <c r="EL46" s="83">
        <v>3498</v>
      </c>
      <c r="EM46" s="22" t="str">
        <f t="shared" si="798"/>
        <v>B</v>
      </c>
      <c r="EN46" s="22" t="str">
        <f t="shared" si="799"/>
        <v>WIJNS Stefaan</v>
      </c>
      <c r="EO46" s="83">
        <v>3597</v>
      </c>
      <c r="EP46" s="22" t="str">
        <f t="shared" si="800"/>
        <v>C</v>
      </c>
      <c r="EQ46" s="83">
        <v>2</v>
      </c>
      <c r="ER46" s="83">
        <v>1</v>
      </c>
      <c r="ES46" s="84"/>
      <c r="ET46" s="22">
        <f t="shared" si="801"/>
        <v>1</v>
      </c>
      <c r="EU46" s="22">
        <f t="shared" si="802"/>
        <v>1</v>
      </c>
      <c r="EV46" s="43">
        <f t="shared" si="803"/>
        <v>1</v>
      </c>
      <c r="EW46" s="43">
        <f t="shared" si="803"/>
        <v>1</v>
      </c>
      <c r="EX46" s="56"/>
      <c r="EY46" s="22" t="str">
        <f t="shared" si="804"/>
        <v>PEELEMAN Benny</v>
      </c>
      <c r="EZ46" s="83">
        <v>3257</v>
      </c>
      <c r="FA46" s="22" t="str">
        <f t="shared" si="805"/>
        <v>B</v>
      </c>
      <c r="FB46" s="22" t="str">
        <f t="shared" si="806"/>
        <v>VAN ROSSUM Patrick</v>
      </c>
      <c r="FC46" s="83">
        <v>3021</v>
      </c>
      <c r="FD46" s="22" t="str">
        <f t="shared" si="807"/>
        <v>A</v>
      </c>
      <c r="FE46" s="83">
        <v>2</v>
      </c>
      <c r="FF46" s="83">
        <v>1</v>
      </c>
      <c r="FG46" s="84"/>
      <c r="FH46" s="22">
        <f t="shared" si="808"/>
        <v>1</v>
      </c>
      <c r="FI46" s="22">
        <f t="shared" si="809"/>
        <v>1</v>
      </c>
      <c r="FJ46" s="43">
        <f t="shared" si="810"/>
        <v>1</v>
      </c>
      <c r="FK46" s="43">
        <f t="shared" si="810"/>
        <v>1</v>
      </c>
      <c r="FL46" s="56"/>
      <c r="FM46" s="22" t="str">
        <f t="shared" si="811"/>
        <v>PEELEMAN Benny</v>
      </c>
      <c r="FN46" s="83">
        <v>3257</v>
      </c>
      <c r="FO46" s="22" t="str">
        <f t="shared" si="812"/>
        <v>B</v>
      </c>
      <c r="FP46" s="22" t="str">
        <f t="shared" si="813"/>
        <v>ELEGHEER Rudi</v>
      </c>
      <c r="FQ46" s="83">
        <v>3498</v>
      </c>
      <c r="FR46" s="22" t="str">
        <f t="shared" si="814"/>
        <v>B</v>
      </c>
      <c r="FS46" s="83">
        <v>1</v>
      </c>
      <c r="FT46" s="83">
        <v>1</v>
      </c>
      <c r="FU46" s="84"/>
      <c r="FV46" s="22">
        <f t="shared" si="815"/>
        <v>2</v>
      </c>
      <c r="FW46" s="22">
        <f t="shared" si="816"/>
        <v>0</v>
      </c>
      <c r="FX46" s="43">
        <f t="shared" si="817"/>
        <v>3</v>
      </c>
      <c r="FY46" s="43">
        <f t="shared" si="817"/>
        <v>0</v>
      </c>
      <c r="FZ46" s="66"/>
      <c r="GA46" s="22" t="str">
        <f t="shared" si="818"/>
        <v>VAN DER BORGHT Filip</v>
      </c>
      <c r="GB46" s="83">
        <v>3374</v>
      </c>
      <c r="GC46" s="22" t="str">
        <f t="shared" si="819"/>
        <v>A</v>
      </c>
      <c r="GD46" s="22" t="str">
        <f t="shared" si="820"/>
        <v>VAN DEN EEDE Jurgen</v>
      </c>
      <c r="GE46" s="83">
        <v>2712</v>
      </c>
      <c r="GF46" s="22" t="str">
        <f t="shared" si="821"/>
        <v>A</v>
      </c>
      <c r="GG46" s="83">
        <v>1</v>
      </c>
      <c r="GH46" s="83">
        <v>1</v>
      </c>
      <c r="GI46" s="84"/>
      <c r="GJ46" s="22">
        <f t="shared" si="822"/>
        <v>2</v>
      </c>
      <c r="GK46" s="22">
        <f t="shared" si="823"/>
        <v>0</v>
      </c>
      <c r="GL46" s="43">
        <f t="shared" si="824"/>
        <v>3</v>
      </c>
      <c r="GM46" s="43">
        <f t="shared" si="824"/>
        <v>0</v>
      </c>
      <c r="GN46" s="56"/>
      <c r="GO46" s="22" t="str">
        <f t="shared" si="825"/>
        <v>VAN DE CRUYS Patrick</v>
      </c>
      <c r="GP46" s="83">
        <v>4331</v>
      </c>
      <c r="GQ46" s="22" t="str">
        <f t="shared" si="826"/>
        <v>C</v>
      </c>
      <c r="GR46" s="22" t="str">
        <f t="shared" si="827"/>
        <v>CORBEEL Jean-Pierre</v>
      </c>
      <c r="GS46" s="83">
        <v>5374</v>
      </c>
      <c r="GT46" s="22" t="str">
        <f t="shared" si="828"/>
        <v>B</v>
      </c>
      <c r="GU46" s="83">
        <v>2</v>
      </c>
      <c r="GV46" s="83">
        <v>2</v>
      </c>
      <c r="GW46" s="84"/>
      <c r="GX46" s="22">
        <f t="shared" si="829"/>
        <v>0</v>
      </c>
      <c r="GY46" s="22">
        <f t="shared" si="830"/>
        <v>2</v>
      </c>
      <c r="GZ46" s="43">
        <f t="shared" si="831"/>
        <v>0</v>
      </c>
      <c r="HA46" s="43">
        <f t="shared" si="831"/>
        <v>3</v>
      </c>
      <c r="HB46" s="56"/>
      <c r="HC46" s="22" t="str">
        <f t="shared" si="832"/>
        <v>HENKENS Jacques</v>
      </c>
      <c r="HD46" s="83">
        <v>2295</v>
      </c>
      <c r="HE46" s="22" t="str">
        <f t="shared" si="833"/>
        <v>B</v>
      </c>
      <c r="HF46" s="22" t="str">
        <f t="shared" si="834"/>
        <v>STEVENS Nicola</v>
      </c>
      <c r="HG46" s="83">
        <v>7714</v>
      </c>
      <c r="HH46" s="22" t="str">
        <f t="shared" si="835"/>
        <v>A</v>
      </c>
      <c r="HI46" s="83">
        <v>2</v>
      </c>
      <c r="HJ46" s="83">
        <v>2</v>
      </c>
      <c r="HK46" s="84"/>
      <c r="HL46" s="22">
        <f t="shared" si="836"/>
        <v>0</v>
      </c>
      <c r="HM46" s="22">
        <f t="shared" si="837"/>
        <v>2</v>
      </c>
      <c r="HN46" s="43">
        <f t="shared" si="838"/>
        <v>0</v>
      </c>
      <c r="HO46" s="43">
        <f t="shared" si="838"/>
        <v>3</v>
      </c>
      <c r="HP46" s="66"/>
      <c r="HQ46" s="22" t="str">
        <f t="shared" si="839"/>
        <v>VRANKEN Eddie</v>
      </c>
      <c r="HR46" s="83">
        <v>3802</v>
      </c>
      <c r="HS46" s="22" t="str">
        <f t="shared" si="840"/>
        <v>B</v>
      </c>
      <c r="HT46" s="22" t="str">
        <f t="shared" si="841"/>
        <v>HOUTPUT Paul</v>
      </c>
      <c r="HU46" s="83">
        <v>2711</v>
      </c>
      <c r="HV46" s="22" t="str">
        <f t="shared" si="842"/>
        <v>A</v>
      </c>
      <c r="HW46" s="83">
        <v>1</v>
      </c>
      <c r="HX46" s="83">
        <v>1</v>
      </c>
      <c r="HY46" s="84"/>
      <c r="HZ46" s="22">
        <f t="shared" si="843"/>
        <v>2</v>
      </c>
      <c r="IA46" s="22">
        <f t="shared" si="844"/>
        <v>0</v>
      </c>
      <c r="IB46" s="43">
        <f t="shared" si="845"/>
        <v>3</v>
      </c>
      <c r="IC46" s="43">
        <f t="shared" si="845"/>
        <v>0</v>
      </c>
      <c r="ID46" s="56"/>
      <c r="IE46" s="22" t="str">
        <f t="shared" si="846"/>
        <v>DE MEERSMAN Petrus</v>
      </c>
      <c r="IF46" s="83">
        <v>5946</v>
      </c>
      <c r="IG46" s="22" t="str">
        <f t="shared" si="847"/>
        <v>C</v>
      </c>
      <c r="IH46" s="22" t="str">
        <f t="shared" si="848"/>
        <v>CLAES Stefaan</v>
      </c>
      <c r="II46" s="83">
        <v>3244</v>
      </c>
      <c r="IJ46" s="22" t="str">
        <f t="shared" si="849"/>
        <v>A</v>
      </c>
      <c r="IK46" s="83">
        <v>2</v>
      </c>
      <c r="IL46" s="83">
        <v>2</v>
      </c>
      <c r="IM46" s="65"/>
      <c r="IN46" s="22">
        <f t="shared" si="850"/>
        <v>0</v>
      </c>
      <c r="IO46" s="22">
        <f t="shared" si="851"/>
        <v>2</v>
      </c>
      <c r="IP46" s="43">
        <f t="shared" si="852"/>
        <v>0</v>
      </c>
      <c r="IQ46" s="43">
        <f t="shared" si="852"/>
        <v>3</v>
      </c>
      <c r="IR46" s="56"/>
      <c r="IS46" s="22" t="str">
        <f t="shared" si="853"/>
        <v>HUYSMANS Vince</v>
      </c>
      <c r="IT46" s="83">
        <v>5840</v>
      </c>
      <c r="IU46" s="22" t="str">
        <f t="shared" si="854"/>
        <v>A</v>
      </c>
      <c r="IV46" s="22" t="str">
        <f t="shared" si="855"/>
        <v>D'HONT Owen</v>
      </c>
      <c r="IW46" s="83">
        <v>2621</v>
      </c>
      <c r="IX46" s="22" t="str">
        <f t="shared" si="856"/>
        <v>B</v>
      </c>
      <c r="IY46" s="83">
        <v>1</v>
      </c>
      <c r="IZ46" s="83">
        <v>1</v>
      </c>
      <c r="JA46" s="84"/>
      <c r="JB46" s="22">
        <f t="shared" si="857"/>
        <v>2</v>
      </c>
      <c r="JC46" s="22">
        <f t="shared" si="858"/>
        <v>0</v>
      </c>
      <c r="JD46" s="43">
        <f t="shared" si="859"/>
        <v>3</v>
      </c>
      <c r="JE46" s="43">
        <f t="shared" si="859"/>
        <v>0</v>
      </c>
      <c r="JF46" s="66"/>
      <c r="JG46" s="22" t="str">
        <f t="shared" si="860"/>
        <v>PEELEMAN Benny</v>
      </c>
      <c r="JH46" s="83">
        <v>3257</v>
      </c>
      <c r="JI46" s="22" t="str">
        <f t="shared" si="861"/>
        <v>B</v>
      </c>
      <c r="JJ46" s="22" t="str">
        <f t="shared" si="862"/>
        <v>VAN DE CRUYS Patrick</v>
      </c>
      <c r="JK46" s="83">
        <v>4331</v>
      </c>
      <c r="JL46" s="22" t="str">
        <f t="shared" si="863"/>
        <v>C</v>
      </c>
      <c r="JM46" s="83">
        <v>1</v>
      </c>
      <c r="JN46" s="83">
        <v>1</v>
      </c>
      <c r="JO46" s="84"/>
      <c r="JP46" s="22">
        <f t="shared" si="864"/>
        <v>2</v>
      </c>
      <c r="JQ46" s="22">
        <f t="shared" si="865"/>
        <v>0</v>
      </c>
      <c r="JR46" s="43">
        <f t="shared" si="866"/>
        <v>3</v>
      </c>
      <c r="JS46" s="43">
        <f t="shared" si="866"/>
        <v>0</v>
      </c>
      <c r="JT46" s="56"/>
      <c r="JU46" s="22" t="str">
        <f t="shared" si="867"/>
        <v>PEELEMAN Chris</v>
      </c>
      <c r="JV46" s="83">
        <v>3220</v>
      </c>
      <c r="JW46" s="22" t="str">
        <f t="shared" si="868"/>
        <v>A</v>
      </c>
      <c r="JX46" s="22" t="str">
        <f t="shared" si="869"/>
        <v>HUYSMANS Vince</v>
      </c>
      <c r="JY46" s="83">
        <v>5840</v>
      </c>
      <c r="JZ46" s="22" t="str">
        <f t="shared" si="870"/>
        <v>A</v>
      </c>
      <c r="KA46" s="83">
        <v>2</v>
      </c>
      <c r="KB46" s="83">
        <v>2</v>
      </c>
      <c r="KC46" s="84"/>
      <c r="KD46" s="22">
        <f t="shared" si="871"/>
        <v>0</v>
      </c>
      <c r="KE46" s="22">
        <f t="shared" si="872"/>
        <v>2</v>
      </c>
      <c r="KF46" s="43">
        <f t="shared" si="873"/>
        <v>0</v>
      </c>
      <c r="KG46" s="43">
        <f t="shared" si="873"/>
        <v>3</v>
      </c>
      <c r="KH46" s="56"/>
      <c r="KI46" s="22" t="str">
        <f t="shared" si="874"/>
        <v>GOOSSENS Geert</v>
      </c>
      <c r="KJ46" s="83">
        <v>5074</v>
      </c>
      <c r="KK46" s="22" t="str">
        <f t="shared" si="875"/>
        <v>C</v>
      </c>
      <c r="KL46" s="22" t="str">
        <f t="shared" si="876"/>
        <v>BLOMMAERTS Rudy</v>
      </c>
      <c r="KM46" s="83">
        <v>5317</v>
      </c>
      <c r="KN46" s="22" t="str">
        <f t="shared" si="877"/>
        <v>B</v>
      </c>
      <c r="KO46" s="83">
        <v>2</v>
      </c>
      <c r="KP46" s="83">
        <v>1</v>
      </c>
      <c r="KQ46" s="84"/>
      <c r="KR46" s="22">
        <f t="shared" si="878"/>
        <v>1</v>
      </c>
      <c r="KS46" s="22">
        <f t="shared" si="879"/>
        <v>1</v>
      </c>
      <c r="KT46" s="43">
        <f t="shared" si="880"/>
        <v>1</v>
      </c>
      <c r="KU46" s="43">
        <f t="shared" si="880"/>
        <v>1</v>
      </c>
      <c r="KV46" s="66"/>
      <c r="KW46" s="22" t="str">
        <f t="shared" si="881"/>
        <v>COORENS François</v>
      </c>
      <c r="KX46" s="83">
        <v>1487</v>
      </c>
      <c r="KY46" s="22" t="str">
        <f t="shared" si="882"/>
        <v>C</v>
      </c>
      <c r="KZ46" s="22" t="str">
        <f t="shared" si="883"/>
        <v>VAN WEMMEL Eddy</v>
      </c>
      <c r="LA46" s="83">
        <v>821</v>
      </c>
      <c r="LB46" s="22" t="str">
        <f t="shared" si="884"/>
        <v>C</v>
      </c>
      <c r="LC46" s="83">
        <v>1</v>
      </c>
      <c r="LD46" s="83">
        <v>1</v>
      </c>
      <c r="LE46" s="84"/>
      <c r="LF46" s="22">
        <f t="shared" si="885"/>
        <v>2</v>
      </c>
      <c r="LG46" s="22">
        <f t="shared" si="886"/>
        <v>0</v>
      </c>
      <c r="LH46" s="43">
        <f t="shared" si="887"/>
        <v>3</v>
      </c>
      <c r="LI46" s="43">
        <f t="shared" si="887"/>
        <v>0</v>
      </c>
      <c r="LJ46" s="56"/>
      <c r="LK46" s="22" t="str">
        <f t="shared" si="888"/>
        <v>COOMAN Rudi</v>
      </c>
      <c r="LL46" s="83">
        <v>3356</v>
      </c>
      <c r="LM46" s="22" t="str">
        <f t="shared" si="889"/>
        <v>C</v>
      </c>
      <c r="LN46" s="22" t="str">
        <f t="shared" si="890"/>
        <v>ELEGHEER Rudi</v>
      </c>
      <c r="LO46" s="83">
        <v>3498</v>
      </c>
      <c r="LP46" s="22" t="str">
        <f t="shared" si="891"/>
        <v>B</v>
      </c>
      <c r="LQ46" s="83">
        <v>1</v>
      </c>
      <c r="LR46" s="83">
        <v>2</v>
      </c>
      <c r="LS46" s="84"/>
      <c r="LT46" s="22">
        <f t="shared" si="892"/>
        <v>1</v>
      </c>
      <c r="LU46" s="22">
        <f t="shared" si="893"/>
        <v>1</v>
      </c>
      <c r="LV46" s="43">
        <f t="shared" si="894"/>
        <v>1</v>
      </c>
      <c r="LW46" s="43">
        <f t="shared" si="894"/>
        <v>1</v>
      </c>
      <c r="LY46" s="22" t="str">
        <f t="shared" si="895"/>
        <v>THYS Steve</v>
      </c>
      <c r="LZ46" s="83">
        <v>3723</v>
      </c>
      <c r="MA46" s="22" t="str">
        <f t="shared" si="896"/>
        <v>A</v>
      </c>
      <c r="MB46" s="22" t="str">
        <f t="shared" si="897"/>
        <v>VRANKEN Eddie</v>
      </c>
      <c r="MC46" s="83">
        <v>3802</v>
      </c>
      <c r="MD46" s="22" t="str">
        <f t="shared" si="898"/>
        <v>B</v>
      </c>
      <c r="ME46" s="83">
        <v>1</v>
      </c>
      <c r="MF46" s="83">
        <v>1</v>
      </c>
      <c r="MG46" s="84"/>
      <c r="MH46" s="22">
        <f t="shared" si="899"/>
        <v>2</v>
      </c>
      <c r="MI46" s="22">
        <f t="shared" si="900"/>
        <v>0</v>
      </c>
      <c r="MJ46" s="43">
        <f t="shared" si="901"/>
        <v>3</v>
      </c>
      <c r="MK46" s="43">
        <f t="shared" si="901"/>
        <v>0</v>
      </c>
      <c r="ML46" s="56"/>
      <c r="MM46" s="22" t="str">
        <f t="shared" si="902"/>
        <v>BAERT Robert</v>
      </c>
      <c r="MN46" s="83">
        <v>3663</v>
      </c>
      <c r="MO46" s="22" t="str">
        <f t="shared" si="903"/>
        <v>A</v>
      </c>
      <c r="MP46" s="22" t="str">
        <f t="shared" si="904"/>
        <v>VAN DEN BROECK Willy</v>
      </c>
      <c r="MQ46" s="83">
        <v>104</v>
      </c>
      <c r="MR46" s="22" t="str">
        <f t="shared" si="905"/>
        <v>B</v>
      </c>
      <c r="MS46" s="83">
        <v>1</v>
      </c>
      <c r="MT46" s="83">
        <v>1</v>
      </c>
      <c r="MU46" s="84"/>
      <c r="MV46" s="22">
        <f t="shared" si="906"/>
        <v>2</v>
      </c>
      <c r="MW46" s="22">
        <f t="shared" si="907"/>
        <v>0</v>
      </c>
      <c r="MX46" s="43">
        <f t="shared" si="908"/>
        <v>3</v>
      </c>
      <c r="MY46" s="43">
        <f t="shared" si="908"/>
        <v>0</v>
      </c>
    </row>
    <row r="47" spans="1:363" ht="16.5" x14ac:dyDescent="0.3">
      <c r="A47" s="22" t="str">
        <f t="shared" si="727"/>
        <v>VAN CAUTER Arno</v>
      </c>
      <c r="B47" s="83">
        <v>3003</v>
      </c>
      <c r="C47" s="22" t="str">
        <f t="shared" si="728"/>
        <v>B</v>
      </c>
      <c r="D47" s="22" t="str">
        <f t="shared" si="729"/>
        <v>SELLESLAGH Kurt</v>
      </c>
      <c r="E47" s="83">
        <v>3059</v>
      </c>
      <c r="F47" s="22" t="str">
        <f t="shared" si="730"/>
        <v>B</v>
      </c>
      <c r="G47" s="83">
        <v>2</v>
      </c>
      <c r="H47" s="83">
        <v>1</v>
      </c>
      <c r="I47" s="84"/>
      <c r="J47" s="22">
        <f t="shared" si="731"/>
        <v>1</v>
      </c>
      <c r="K47" s="22">
        <f t="shared" si="732"/>
        <v>1</v>
      </c>
      <c r="L47" s="43">
        <f t="shared" si="733"/>
        <v>1</v>
      </c>
      <c r="M47" s="43">
        <f t="shared" si="733"/>
        <v>1</v>
      </c>
      <c r="N47" s="66"/>
      <c r="O47" s="22" t="str">
        <f t="shared" si="734"/>
        <v>WAUTERS Ludy</v>
      </c>
      <c r="P47" s="83">
        <v>3251</v>
      </c>
      <c r="Q47" s="22" t="str">
        <f t="shared" si="735"/>
        <v>B</v>
      </c>
      <c r="R47" s="22" t="str">
        <f t="shared" si="736"/>
        <v>VERDOODT Jan Pieter</v>
      </c>
      <c r="S47" s="83">
        <v>2657</v>
      </c>
      <c r="T47" s="22" t="str">
        <f t="shared" si="737"/>
        <v>C</v>
      </c>
      <c r="U47" s="83">
        <v>2</v>
      </c>
      <c r="V47" s="83">
        <v>2</v>
      </c>
      <c r="W47" s="84"/>
      <c r="X47" s="22">
        <f t="shared" si="738"/>
        <v>0</v>
      </c>
      <c r="Y47" s="22">
        <f t="shared" si="739"/>
        <v>2</v>
      </c>
      <c r="Z47" s="43">
        <f t="shared" si="740"/>
        <v>0</v>
      </c>
      <c r="AA47" s="43">
        <f t="shared" si="740"/>
        <v>3</v>
      </c>
      <c r="AB47" s="56"/>
      <c r="AC47" s="22" t="str">
        <f t="shared" si="741"/>
        <v>FRUYTIER Kevin</v>
      </c>
      <c r="AD47" s="83">
        <v>3326</v>
      </c>
      <c r="AE47" s="22" t="str">
        <f t="shared" si="742"/>
        <v>B</v>
      </c>
      <c r="AF47" s="22" t="str">
        <f t="shared" si="743"/>
        <v>WAUTERS Ludy</v>
      </c>
      <c r="AG47" s="83">
        <v>3251</v>
      </c>
      <c r="AH47" s="22" t="str">
        <f t="shared" si="744"/>
        <v>B</v>
      </c>
      <c r="AI47" s="83">
        <v>1</v>
      </c>
      <c r="AJ47" s="83">
        <v>1</v>
      </c>
      <c r="AK47" s="84"/>
      <c r="AL47" s="22">
        <f t="shared" si="745"/>
        <v>2</v>
      </c>
      <c r="AM47" s="22">
        <f t="shared" si="746"/>
        <v>0</v>
      </c>
      <c r="AN47" s="43">
        <f t="shared" si="747"/>
        <v>3</v>
      </c>
      <c r="AO47" s="43">
        <f t="shared" si="747"/>
        <v>0</v>
      </c>
      <c r="AP47" s="56"/>
      <c r="AQ47" s="22" t="str">
        <f t="shared" si="748"/>
        <v>VAN WEMMEL Eddy</v>
      </c>
      <c r="AR47" s="83">
        <v>821</v>
      </c>
      <c r="AS47" s="22" t="str">
        <f t="shared" si="749"/>
        <v>C</v>
      </c>
      <c r="AT47" s="22" t="str">
        <f t="shared" si="750"/>
        <v>PEELEMAN Chris</v>
      </c>
      <c r="AU47" s="83">
        <v>3220</v>
      </c>
      <c r="AV47" s="22" t="str">
        <f t="shared" si="751"/>
        <v>A</v>
      </c>
      <c r="AW47" s="83">
        <v>2</v>
      </c>
      <c r="AX47" s="83">
        <v>2</v>
      </c>
      <c r="AY47" s="84"/>
      <c r="AZ47" s="22">
        <f t="shared" si="752"/>
        <v>0</v>
      </c>
      <c r="BA47" s="22">
        <f t="shared" si="753"/>
        <v>2</v>
      </c>
      <c r="BB47" s="43">
        <f t="shared" si="754"/>
        <v>0</v>
      </c>
      <c r="BC47" s="43">
        <f t="shared" si="754"/>
        <v>3</v>
      </c>
      <c r="BD47" s="66"/>
      <c r="BE47" s="22" t="str">
        <f t="shared" si="755"/>
        <v>VAN DEN BRANDE Christiaan</v>
      </c>
      <c r="BF47" s="83">
        <v>3085</v>
      </c>
      <c r="BG47" s="22" t="str">
        <f t="shared" si="756"/>
        <v>C</v>
      </c>
      <c r="BH47" s="22" t="str">
        <f t="shared" si="757"/>
        <v>VAN WEMMEL Eddy</v>
      </c>
      <c r="BI47" s="83">
        <v>821</v>
      </c>
      <c r="BJ47" s="22" t="str">
        <f t="shared" si="758"/>
        <v>C</v>
      </c>
      <c r="BK47" s="83">
        <v>1</v>
      </c>
      <c r="BL47" s="83">
        <v>1</v>
      </c>
      <c r="BM47" s="84"/>
      <c r="BN47" s="22">
        <f t="shared" si="759"/>
        <v>2</v>
      </c>
      <c r="BO47" s="22">
        <f t="shared" si="760"/>
        <v>0</v>
      </c>
      <c r="BP47" s="43">
        <f t="shared" si="761"/>
        <v>3</v>
      </c>
      <c r="BQ47" s="43">
        <f t="shared" si="761"/>
        <v>0</v>
      </c>
      <c r="BR47" s="56"/>
      <c r="BS47" s="22" t="str">
        <f t="shared" si="762"/>
        <v>D'HONT Owen</v>
      </c>
      <c r="BT47" s="83">
        <v>2621</v>
      </c>
      <c r="BU47" s="22" t="str">
        <f t="shared" si="763"/>
        <v>B</v>
      </c>
      <c r="BV47" s="22" t="str">
        <f t="shared" si="764"/>
        <v>COOLS Robert</v>
      </c>
      <c r="BW47" s="83">
        <v>3208</v>
      </c>
      <c r="BX47" s="22" t="str">
        <f t="shared" si="765"/>
        <v>A</v>
      </c>
      <c r="BY47" s="83">
        <v>2</v>
      </c>
      <c r="BZ47" s="83">
        <v>2</v>
      </c>
      <c r="CA47" s="84"/>
      <c r="CB47" s="22">
        <f t="shared" si="766"/>
        <v>0</v>
      </c>
      <c r="CC47" s="22">
        <f t="shared" si="767"/>
        <v>2</v>
      </c>
      <c r="CD47" s="43">
        <f t="shared" si="768"/>
        <v>0</v>
      </c>
      <c r="CE47" s="43">
        <f t="shared" si="768"/>
        <v>3</v>
      </c>
      <c r="CF47" s="56"/>
      <c r="CG47" s="22" t="str">
        <f t="shared" si="769"/>
        <v>VERDOODT Jan Pieter</v>
      </c>
      <c r="CH47" s="83">
        <v>2657</v>
      </c>
      <c r="CI47" s="22" t="str">
        <f t="shared" si="770"/>
        <v>C</v>
      </c>
      <c r="CJ47" s="22" t="str">
        <f t="shared" si="771"/>
        <v>PEELEMAN Rony</v>
      </c>
      <c r="CK47" s="83">
        <v>3258</v>
      </c>
      <c r="CL47" s="22" t="str">
        <f t="shared" si="772"/>
        <v>A</v>
      </c>
      <c r="CM47" s="83">
        <v>2</v>
      </c>
      <c r="CN47" s="83">
        <v>2</v>
      </c>
      <c r="CO47" s="84"/>
      <c r="CP47" s="22">
        <f t="shared" si="773"/>
        <v>0</v>
      </c>
      <c r="CQ47" s="22">
        <f t="shared" si="774"/>
        <v>2</v>
      </c>
      <c r="CR47" s="43">
        <f t="shared" si="775"/>
        <v>0</v>
      </c>
      <c r="CS47" s="43">
        <f t="shared" si="775"/>
        <v>3</v>
      </c>
      <c r="CT47" s="66"/>
      <c r="CU47" s="22" t="str">
        <f t="shared" si="776"/>
        <v>VAN DEN BOSSCHE Marc</v>
      </c>
      <c r="CV47" s="83">
        <v>2325</v>
      </c>
      <c r="CW47" s="22" t="str">
        <f t="shared" si="777"/>
        <v>A</v>
      </c>
      <c r="CX47" s="22" t="str">
        <f t="shared" si="778"/>
        <v>VRANKEN Eddie</v>
      </c>
      <c r="CY47" s="83">
        <v>3802</v>
      </c>
      <c r="CZ47" s="22" t="str">
        <f t="shared" si="779"/>
        <v>B</v>
      </c>
      <c r="DA47" s="83">
        <v>1</v>
      </c>
      <c r="DB47" s="83">
        <v>1</v>
      </c>
      <c r="DC47" s="84"/>
      <c r="DD47" s="22">
        <f t="shared" si="780"/>
        <v>2</v>
      </c>
      <c r="DE47" s="22">
        <f t="shared" si="781"/>
        <v>0</v>
      </c>
      <c r="DF47" s="43">
        <f t="shared" si="782"/>
        <v>3</v>
      </c>
      <c r="DG47" s="43">
        <f t="shared" si="782"/>
        <v>0</v>
      </c>
      <c r="DH47" s="56"/>
      <c r="DI47" s="22" t="str">
        <f t="shared" si="783"/>
        <v>PEELEMAN Chris</v>
      </c>
      <c r="DJ47" s="83">
        <v>3220</v>
      </c>
      <c r="DK47" s="22" t="str">
        <f t="shared" si="784"/>
        <v>A</v>
      </c>
      <c r="DL47" s="22" t="str">
        <f t="shared" si="785"/>
        <v>STEVENS Nicola</v>
      </c>
      <c r="DM47" s="83">
        <v>7714</v>
      </c>
      <c r="DN47" s="22" t="str">
        <f t="shared" si="786"/>
        <v>A</v>
      </c>
      <c r="DO47" s="83">
        <v>2</v>
      </c>
      <c r="DP47" s="83">
        <v>2</v>
      </c>
      <c r="DQ47" s="84"/>
      <c r="DR47" s="22">
        <f t="shared" si="787"/>
        <v>0</v>
      </c>
      <c r="DS47" s="22">
        <f t="shared" si="788"/>
        <v>2</v>
      </c>
      <c r="DT47" s="43">
        <f t="shared" si="789"/>
        <v>0</v>
      </c>
      <c r="DU47" s="43">
        <f t="shared" si="789"/>
        <v>3</v>
      </c>
      <c r="DV47" s="56"/>
      <c r="DW47" s="22" t="str">
        <f t="shared" si="790"/>
        <v>HOOF Pascal</v>
      </c>
      <c r="DX47" s="83">
        <v>3042</v>
      </c>
      <c r="DY47" s="22" t="str">
        <f t="shared" si="791"/>
        <v>B</v>
      </c>
      <c r="DZ47" s="22" t="str">
        <f t="shared" si="792"/>
        <v>COORENS François</v>
      </c>
      <c r="EA47" s="83">
        <v>1487</v>
      </c>
      <c r="EB47" s="22" t="str">
        <f t="shared" si="793"/>
        <v>C</v>
      </c>
      <c r="EC47" s="83">
        <v>1</v>
      </c>
      <c r="ED47" s="83">
        <v>1</v>
      </c>
      <c r="EE47" s="84"/>
      <c r="EF47" s="22">
        <f t="shared" si="794"/>
        <v>2</v>
      </c>
      <c r="EG47" s="22">
        <f t="shared" si="795"/>
        <v>0</v>
      </c>
      <c r="EH47" s="43">
        <f t="shared" si="796"/>
        <v>3</v>
      </c>
      <c r="EI47" s="43">
        <f t="shared" si="796"/>
        <v>0</v>
      </c>
      <c r="EJ47" s="66"/>
      <c r="EK47" s="22" t="str">
        <f t="shared" si="797"/>
        <v>BAERT Robert</v>
      </c>
      <c r="EL47" s="83">
        <v>3663</v>
      </c>
      <c r="EM47" s="22" t="str">
        <f t="shared" si="798"/>
        <v>A</v>
      </c>
      <c r="EN47" s="22" t="str">
        <f t="shared" si="799"/>
        <v>VERDOODT Jan Pieter</v>
      </c>
      <c r="EO47" s="83">
        <v>2657</v>
      </c>
      <c r="EP47" s="22" t="str">
        <f t="shared" si="800"/>
        <v>C</v>
      </c>
      <c r="EQ47" s="83">
        <v>1</v>
      </c>
      <c r="ER47" s="83">
        <v>2</v>
      </c>
      <c r="ES47" s="84"/>
      <c r="ET47" s="22">
        <f t="shared" si="801"/>
        <v>1</v>
      </c>
      <c r="EU47" s="22">
        <f t="shared" si="802"/>
        <v>1</v>
      </c>
      <c r="EV47" s="43">
        <f t="shared" si="803"/>
        <v>1</v>
      </c>
      <c r="EW47" s="43">
        <f t="shared" si="803"/>
        <v>1</v>
      </c>
      <c r="EX47" s="56"/>
      <c r="EY47" s="22" t="str">
        <f t="shared" si="804"/>
        <v>PEELEMAN Chris</v>
      </c>
      <c r="EZ47" s="83">
        <v>3220</v>
      </c>
      <c r="FA47" s="22" t="str">
        <f t="shared" si="805"/>
        <v>A</v>
      </c>
      <c r="FB47" s="22" t="str">
        <f t="shared" si="806"/>
        <v>THYS Andy</v>
      </c>
      <c r="FC47" s="83">
        <v>3034</v>
      </c>
      <c r="FD47" s="22" t="str">
        <f t="shared" si="807"/>
        <v>A</v>
      </c>
      <c r="FE47" s="83">
        <v>2</v>
      </c>
      <c r="FF47" s="83">
        <v>1</v>
      </c>
      <c r="FG47" s="84"/>
      <c r="FH47" s="22">
        <f t="shared" si="808"/>
        <v>1</v>
      </c>
      <c r="FI47" s="22">
        <f t="shared" si="809"/>
        <v>1</v>
      </c>
      <c r="FJ47" s="43">
        <f t="shared" si="810"/>
        <v>1</v>
      </c>
      <c r="FK47" s="43">
        <f t="shared" si="810"/>
        <v>1</v>
      </c>
      <c r="FL47" s="56"/>
      <c r="FM47" s="22" t="str">
        <f t="shared" si="811"/>
        <v>VRANKEN Eddie</v>
      </c>
      <c r="FN47" s="83">
        <v>3802</v>
      </c>
      <c r="FO47" s="22" t="str">
        <f t="shared" si="812"/>
        <v>B</v>
      </c>
      <c r="FP47" s="22" t="str">
        <f t="shared" si="813"/>
        <v>MARIMAN Paul</v>
      </c>
      <c r="FQ47" s="83">
        <v>5295</v>
      </c>
      <c r="FR47" s="22" t="str">
        <f t="shared" si="814"/>
        <v>C</v>
      </c>
      <c r="FS47" s="83">
        <v>1</v>
      </c>
      <c r="FT47" s="83">
        <v>1</v>
      </c>
      <c r="FU47" s="84"/>
      <c r="FV47" s="22">
        <f t="shared" si="815"/>
        <v>2</v>
      </c>
      <c r="FW47" s="22">
        <f t="shared" si="816"/>
        <v>0</v>
      </c>
      <c r="FX47" s="43">
        <f t="shared" si="817"/>
        <v>3</v>
      </c>
      <c r="FY47" s="43">
        <f t="shared" si="817"/>
        <v>0</v>
      </c>
      <c r="FZ47" s="66"/>
      <c r="GA47" s="22" t="str">
        <f t="shared" si="818"/>
        <v>DE COCK Tom</v>
      </c>
      <c r="GB47" s="83">
        <v>3766</v>
      </c>
      <c r="GC47" s="22" t="str">
        <f t="shared" si="819"/>
        <v>B</v>
      </c>
      <c r="GD47" s="22" t="str">
        <f t="shared" si="820"/>
        <v>VAN DEN BOSSCHE James</v>
      </c>
      <c r="GE47" s="83">
        <v>2895</v>
      </c>
      <c r="GF47" s="22" t="str">
        <f t="shared" si="821"/>
        <v>B</v>
      </c>
      <c r="GG47" s="83">
        <v>1</v>
      </c>
      <c r="GH47" s="83">
        <v>2</v>
      </c>
      <c r="GI47" s="84"/>
      <c r="GJ47" s="22">
        <f t="shared" si="822"/>
        <v>1</v>
      </c>
      <c r="GK47" s="22">
        <f t="shared" si="823"/>
        <v>1</v>
      </c>
      <c r="GL47" s="43">
        <f t="shared" si="824"/>
        <v>1</v>
      </c>
      <c r="GM47" s="43">
        <f t="shared" si="824"/>
        <v>1</v>
      </c>
      <c r="GN47" s="56"/>
      <c r="GO47" s="22" t="str">
        <f t="shared" si="825"/>
        <v>VERDOODT Jan Pieter</v>
      </c>
      <c r="GP47" s="83">
        <v>2657</v>
      </c>
      <c r="GQ47" s="22" t="str">
        <f t="shared" si="826"/>
        <v>C</v>
      </c>
      <c r="GR47" s="22" t="str">
        <f t="shared" si="827"/>
        <v>SPIESSENS Walter</v>
      </c>
      <c r="GS47" s="83">
        <v>7213</v>
      </c>
      <c r="GT47" s="22" t="str">
        <f t="shared" si="828"/>
        <v>B</v>
      </c>
      <c r="GU47" s="83">
        <v>2</v>
      </c>
      <c r="GV47" s="83">
        <v>1</v>
      </c>
      <c r="GW47" s="84"/>
      <c r="GX47" s="22">
        <f t="shared" si="829"/>
        <v>1</v>
      </c>
      <c r="GY47" s="22">
        <f t="shared" si="830"/>
        <v>1</v>
      </c>
      <c r="GZ47" s="43">
        <f t="shared" si="831"/>
        <v>1</v>
      </c>
      <c r="HA47" s="43">
        <f t="shared" si="831"/>
        <v>1</v>
      </c>
      <c r="HB47" s="56"/>
      <c r="HC47" s="22" t="str">
        <f t="shared" si="832"/>
        <v>SPIESSENS Walter</v>
      </c>
      <c r="HD47" s="83">
        <v>7213</v>
      </c>
      <c r="HE47" s="22" t="str">
        <f t="shared" si="833"/>
        <v>B</v>
      </c>
      <c r="HF47" s="22" t="str">
        <f t="shared" si="834"/>
        <v>ROBYNS Kenny</v>
      </c>
      <c r="HG47" s="83">
        <v>5137</v>
      </c>
      <c r="HH47" s="22" t="str">
        <f t="shared" si="835"/>
        <v>A</v>
      </c>
      <c r="HI47" s="83">
        <v>1</v>
      </c>
      <c r="HJ47" s="83">
        <v>2</v>
      </c>
      <c r="HK47" s="84"/>
      <c r="HL47" s="22">
        <f t="shared" si="836"/>
        <v>1</v>
      </c>
      <c r="HM47" s="22">
        <f t="shared" si="837"/>
        <v>1</v>
      </c>
      <c r="HN47" s="43">
        <f t="shared" si="838"/>
        <v>1</v>
      </c>
      <c r="HO47" s="43">
        <f t="shared" si="838"/>
        <v>1</v>
      </c>
      <c r="HP47" s="66"/>
      <c r="HQ47" s="22" t="str">
        <f t="shared" si="839"/>
        <v>VAN SANDE Davy</v>
      </c>
      <c r="HR47" s="83">
        <v>5068</v>
      </c>
      <c r="HS47" s="22" t="str">
        <f t="shared" si="840"/>
        <v>B</v>
      </c>
      <c r="HT47" s="22" t="str">
        <f t="shared" si="841"/>
        <v>HOOF Pascal</v>
      </c>
      <c r="HU47" s="83">
        <v>3042</v>
      </c>
      <c r="HV47" s="22" t="str">
        <f t="shared" si="842"/>
        <v>B</v>
      </c>
      <c r="HW47" s="83">
        <v>1</v>
      </c>
      <c r="HX47" s="83">
        <v>1</v>
      </c>
      <c r="HY47" s="84"/>
      <c r="HZ47" s="22">
        <f t="shared" si="843"/>
        <v>2</v>
      </c>
      <c r="IA47" s="22">
        <f t="shared" si="844"/>
        <v>0</v>
      </c>
      <c r="IB47" s="43">
        <f t="shared" si="845"/>
        <v>3</v>
      </c>
      <c r="IC47" s="43">
        <f t="shared" si="845"/>
        <v>0</v>
      </c>
      <c r="ID47" s="56"/>
      <c r="IE47" s="22" t="str">
        <f t="shared" si="846"/>
        <v>VAN DEN BROECK Yvan</v>
      </c>
      <c r="IF47" s="83">
        <v>8061</v>
      </c>
      <c r="IG47" s="22" t="str">
        <f t="shared" si="847"/>
        <v>B</v>
      </c>
      <c r="IH47" s="22" t="str">
        <f t="shared" si="848"/>
        <v>LEPEVER Marc</v>
      </c>
      <c r="II47" s="83">
        <v>5230</v>
      </c>
      <c r="IJ47" s="22" t="str">
        <f t="shared" si="849"/>
        <v>A</v>
      </c>
      <c r="IK47" s="83">
        <v>2</v>
      </c>
      <c r="IL47" s="83">
        <v>2</v>
      </c>
      <c r="IM47" s="65"/>
      <c r="IN47" s="22">
        <f t="shared" si="850"/>
        <v>0</v>
      </c>
      <c r="IO47" s="22">
        <f t="shared" si="851"/>
        <v>2</v>
      </c>
      <c r="IP47" s="43">
        <f t="shared" si="852"/>
        <v>0</v>
      </c>
      <c r="IQ47" s="43">
        <f t="shared" si="852"/>
        <v>3</v>
      </c>
      <c r="IR47" s="56"/>
      <c r="IS47" s="22" t="str">
        <f t="shared" si="853"/>
        <v>POLFLIET Jan</v>
      </c>
      <c r="IT47" s="83">
        <v>3205</v>
      </c>
      <c r="IU47" s="22" t="str">
        <f t="shared" si="854"/>
        <v>A</v>
      </c>
      <c r="IV47" s="22" t="str">
        <f t="shared" si="855"/>
        <v>HOOF Pascal</v>
      </c>
      <c r="IW47" s="83">
        <v>3042</v>
      </c>
      <c r="IX47" s="22" t="str">
        <f t="shared" si="856"/>
        <v>B</v>
      </c>
      <c r="IY47" s="83">
        <v>2</v>
      </c>
      <c r="IZ47" s="83">
        <v>2</v>
      </c>
      <c r="JA47" s="84"/>
      <c r="JB47" s="22">
        <f t="shared" si="857"/>
        <v>0</v>
      </c>
      <c r="JC47" s="22">
        <f t="shared" si="858"/>
        <v>2</v>
      </c>
      <c r="JD47" s="43">
        <f t="shared" si="859"/>
        <v>0</v>
      </c>
      <c r="JE47" s="43">
        <f t="shared" si="859"/>
        <v>3</v>
      </c>
      <c r="JF47" s="66"/>
      <c r="JG47" s="22" t="str">
        <f t="shared" si="860"/>
        <v>VAN DEN BROECK Willy</v>
      </c>
      <c r="JH47" s="83">
        <v>104</v>
      </c>
      <c r="JI47" s="22" t="str">
        <f t="shared" si="861"/>
        <v>B</v>
      </c>
      <c r="JJ47" s="22" t="str">
        <f t="shared" si="862"/>
        <v>MAEREVOET Jean-Pierre</v>
      </c>
      <c r="JK47" s="83">
        <v>3409</v>
      </c>
      <c r="JL47" s="22" t="str">
        <f t="shared" si="863"/>
        <v>C</v>
      </c>
      <c r="JM47" s="83">
        <v>1</v>
      </c>
      <c r="JN47" s="83">
        <v>1</v>
      </c>
      <c r="JO47" s="84"/>
      <c r="JP47" s="22">
        <f t="shared" si="864"/>
        <v>2</v>
      </c>
      <c r="JQ47" s="22">
        <f t="shared" si="865"/>
        <v>0</v>
      </c>
      <c r="JR47" s="43">
        <f t="shared" si="866"/>
        <v>3</v>
      </c>
      <c r="JS47" s="43">
        <f t="shared" si="866"/>
        <v>0</v>
      </c>
      <c r="JT47" s="56"/>
      <c r="JU47" s="22" t="str">
        <f t="shared" si="867"/>
        <v>PEELEMAN Benny</v>
      </c>
      <c r="JV47" s="83">
        <v>3257</v>
      </c>
      <c r="JW47" s="22" t="str">
        <f t="shared" si="868"/>
        <v>B</v>
      </c>
      <c r="JX47" s="22" t="str">
        <f t="shared" si="869"/>
        <v>POLFLIET Jan</v>
      </c>
      <c r="JY47" s="83">
        <v>3205</v>
      </c>
      <c r="JZ47" s="22" t="str">
        <f t="shared" si="870"/>
        <v>A</v>
      </c>
      <c r="KA47" s="83">
        <v>2</v>
      </c>
      <c r="KB47" s="83">
        <v>2</v>
      </c>
      <c r="KC47" s="84"/>
      <c r="KD47" s="22">
        <f t="shared" si="871"/>
        <v>0</v>
      </c>
      <c r="KE47" s="22">
        <f t="shared" si="872"/>
        <v>2</v>
      </c>
      <c r="KF47" s="43">
        <f t="shared" si="873"/>
        <v>0</v>
      </c>
      <c r="KG47" s="43">
        <f t="shared" si="873"/>
        <v>3</v>
      </c>
      <c r="KH47" s="56"/>
      <c r="KI47" s="22" t="str">
        <f t="shared" si="874"/>
        <v>STEVENS Nicola</v>
      </c>
      <c r="KJ47" s="83">
        <v>7714</v>
      </c>
      <c r="KK47" s="22" t="str">
        <f t="shared" si="875"/>
        <v>A</v>
      </c>
      <c r="KL47" s="22" t="str">
        <f t="shared" si="876"/>
        <v>VAN SANDE Davy</v>
      </c>
      <c r="KM47" s="83">
        <v>5068</v>
      </c>
      <c r="KN47" s="22" t="str">
        <f t="shared" si="877"/>
        <v>B</v>
      </c>
      <c r="KO47" s="83">
        <v>1</v>
      </c>
      <c r="KP47" s="83">
        <v>2</v>
      </c>
      <c r="KQ47" s="84"/>
      <c r="KR47" s="22">
        <f t="shared" si="878"/>
        <v>1</v>
      </c>
      <c r="KS47" s="22">
        <f t="shared" si="879"/>
        <v>1</v>
      </c>
      <c r="KT47" s="43">
        <f t="shared" si="880"/>
        <v>1</v>
      </c>
      <c r="KU47" s="43">
        <f t="shared" si="880"/>
        <v>1</v>
      </c>
      <c r="KV47" s="66"/>
      <c r="KW47" s="22" t="str">
        <f t="shared" si="881"/>
        <v>THIJS Frank</v>
      </c>
      <c r="KX47" s="83">
        <v>3070</v>
      </c>
      <c r="KY47" s="22" t="str">
        <f t="shared" si="882"/>
        <v>B</v>
      </c>
      <c r="KZ47" s="22" t="str">
        <f t="shared" si="883"/>
        <v>VAN DEN BROECK Yvan</v>
      </c>
      <c r="LA47" s="83">
        <v>8061</v>
      </c>
      <c r="LB47" s="22" t="str">
        <f t="shared" si="884"/>
        <v>B</v>
      </c>
      <c r="LC47" s="83">
        <v>2</v>
      </c>
      <c r="LD47" s="83">
        <v>1</v>
      </c>
      <c r="LE47" s="84"/>
      <c r="LF47" s="22">
        <f t="shared" si="885"/>
        <v>1</v>
      </c>
      <c r="LG47" s="22">
        <f t="shared" si="886"/>
        <v>1</v>
      </c>
      <c r="LH47" s="43">
        <f t="shared" si="887"/>
        <v>1</v>
      </c>
      <c r="LI47" s="43">
        <f t="shared" si="887"/>
        <v>1</v>
      </c>
      <c r="LJ47" s="56"/>
      <c r="LK47" s="22" t="str">
        <f t="shared" si="888"/>
        <v>MAEREVOET Jean-Pierre</v>
      </c>
      <c r="LL47" s="83">
        <v>3409</v>
      </c>
      <c r="LM47" s="22" t="str">
        <f t="shared" si="889"/>
        <v>C</v>
      </c>
      <c r="LN47" s="22" t="str">
        <f t="shared" si="890"/>
        <v>VAN PUYVELDE Alex</v>
      </c>
      <c r="LO47" s="83">
        <v>9700</v>
      </c>
      <c r="LP47" s="22" t="str">
        <f t="shared" si="891"/>
        <v>B</v>
      </c>
      <c r="LQ47" s="83">
        <v>1</v>
      </c>
      <c r="LR47" s="83">
        <v>2</v>
      </c>
      <c r="LS47" s="84"/>
      <c r="LT47" s="22">
        <f t="shared" si="892"/>
        <v>1</v>
      </c>
      <c r="LU47" s="22">
        <f t="shared" si="893"/>
        <v>1</v>
      </c>
      <c r="LV47" s="43">
        <f t="shared" si="894"/>
        <v>1</v>
      </c>
      <c r="LW47" s="43">
        <f t="shared" si="894"/>
        <v>1</v>
      </c>
      <c r="LY47" s="22" t="str">
        <f t="shared" si="895"/>
        <v>GYSELINCK Tommy</v>
      </c>
      <c r="LZ47" s="83">
        <v>3050</v>
      </c>
      <c r="MA47" s="22" t="str">
        <f t="shared" si="896"/>
        <v>A</v>
      </c>
      <c r="MB47" s="22" t="str">
        <f t="shared" si="897"/>
        <v>VAN DEN BROECK Willy</v>
      </c>
      <c r="MC47" s="83">
        <v>104</v>
      </c>
      <c r="MD47" s="22" t="str">
        <f t="shared" si="898"/>
        <v>B</v>
      </c>
      <c r="ME47" s="83">
        <v>1</v>
      </c>
      <c r="MF47" s="83">
        <v>1</v>
      </c>
      <c r="MG47" s="84"/>
      <c r="MH47" s="22">
        <f t="shared" si="899"/>
        <v>2</v>
      </c>
      <c r="MI47" s="22">
        <f t="shared" si="900"/>
        <v>0</v>
      </c>
      <c r="MJ47" s="43">
        <f t="shared" si="901"/>
        <v>3</v>
      </c>
      <c r="MK47" s="43">
        <f t="shared" si="901"/>
        <v>0</v>
      </c>
      <c r="ML47" s="56"/>
      <c r="MM47" s="22" t="str">
        <f t="shared" si="902"/>
        <v>VAN PUYVELDE Alex</v>
      </c>
      <c r="MN47" s="83">
        <v>9700</v>
      </c>
      <c r="MO47" s="22" t="str">
        <f t="shared" si="903"/>
        <v>B</v>
      </c>
      <c r="MP47" s="22" t="str">
        <f t="shared" si="904"/>
        <v>PEELEMAN Chris</v>
      </c>
      <c r="MQ47" s="83">
        <v>3220</v>
      </c>
      <c r="MR47" s="22" t="str">
        <f t="shared" si="905"/>
        <v>A</v>
      </c>
      <c r="MS47" s="83">
        <v>2</v>
      </c>
      <c r="MT47" s="83">
        <v>2</v>
      </c>
      <c r="MU47" s="84"/>
      <c r="MV47" s="22">
        <f t="shared" si="906"/>
        <v>0</v>
      </c>
      <c r="MW47" s="22">
        <f t="shared" si="907"/>
        <v>2</v>
      </c>
      <c r="MX47" s="43">
        <f t="shared" si="908"/>
        <v>0</v>
      </c>
      <c r="MY47" s="43">
        <f t="shared" si="908"/>
        <v>3</v>
      </c>
    </row>
    <row r="48" spans="1:363" ht="16.5" x14ac:dyDescent="0.3">
      <c r="A48" s="22" t="str">
        <f t="shared" si="727"/>
        <v>VAN DEN EEDE Jurgen</v>
      </c>
      <c r="B48" s="83">
        <v>2712</v>
      </c>
      <c r="C48" s="22" t="str">
        <f t="shared" si="728"/>
        <v>A</v>
      </c>
      <c r="D48" s="22" t="str">
        <f t="shared" si="729"/>
        <v>VAN DER BORGHT Filip</v>
      </c>
      <c r="E48" s="83">
        <v>3374</v>
      </c>
      <c r="F48" s="22" t="str">
        <f t="shared" si="730"/>
        <v>A</v>
      </c>
      <c r="G48" s="83">
        <v>1</v>
      </c>
      <c r="H48" s="83">
        <v>1</v>
      </c>
      <c r="I48" s="84"/>
      <c r="J48" s="22">
        <f t="shared" si="731"/>
        <v>2</v>
      </c>
      <c r="K48" s="22">
        <f t="shared" si="732"/>
        <v>0</v>
      </c>
      <c r="L48" s="43">
        <f t="shared" si="733"/>
        <v>3</v>
      </c>
      <c r="M48" s="43">
        <f t="shared" si="733"/>
        <v>0</v>
      </c>
      <c r="N48" s="66"/>
      <c r="O48" s="22" t="str">
        <f t="shared" si="734"/>
        <v>WIJNS André</v>
      </c>
      <c r="P48" s="83">
        <v>7220</v>
      </c>
      <c r="Q48" s="22" t="str">
        <f t="shared" si="735"/>
        <v>C</v>
      </c>
      <c r="R48" s="22" t="str">
        <f t="shared" si="736"/>
        <v>MAEREVOET Jean-Pierre</v>
      </c>
      <c r="S48" s="83">
        <v>3409</v>
      </c>
      <c r="T48" s="22" t="str">
        <f t="shared" si="737"/>
        <v>C</v>
      </c>
      <c r="U48" s="83">
        <v>1</v>
      </c>
      <c r="V48" s="83">
        <v>2</v>
      </c>
      <c r="W48" s="84"/>
      <c r="X48" s="22">
        <f t="shared" si="738"/>
        <v>1</v>
      </c>
      <c r="Y48" s="22">
        <f t="shared" si="739"/>
        <v>1</v>
      </c>
      <c r="Z48" s="43">
        <f t="shared" si="740"/>
        <v>1</v>
      </c>
      <c r="AA48" s="43">
        <f t="shared" si="740"/>
        <v>1</v>
      </c>
      <c r="AB48" s="56"/>
      <c r="AC48" s="22" t="str">
        <f t="shared" si="741"/>
        <v>VAN SCHOOR Michaël</v>
      </c>
      <c r="AD48" s="83">
        <v>7319</v>
      </c>
      <c r="AE48" s="22" t="str">
        <f t="shared" si="742"/>
        <v>B</v>
      </c>
      <c r="AF48" s="22" t="str">
        <f t="shared" si="743"/>
        <v>SPIESSENS Walter</v>
      </c>
      <c r="AG48" s="83">
        <v>7213</v>
      </c>
      <c r="AH48" s="22" t="str">
        <f t="shared" si="744"/>
        <v>B</v>
      </c>
      <c r="AI48" s="83">
        <v>1</v>
      </c>
      <c r="AJ48" s="83">
        <v>1</v>
      </c>
      <c r="AK48" s="84"/>
      <c r="AL48" s="22">
        <f t="shared" si="745"/>
        <v>2</v>
      </c>
      <c r="AM48" s="22">
        <f t="shared" si="746"/>
        <v>0</v>
      </c>
      <c r="AN48" s="43">
        <f t="shared" si="747"/>
        <v>3</v>
      </c>
      <c r="AO48" s="43">
        <f t="shared" si="747"/>
        <v>0</v>
      </c>
      <c r="AP48" s="56"/>
      <c r="AQ48" s="22" t="str">
        <f t="shared" si="748"/>
        <v>VAN DEN BROECK Yvan</v>
      </c>
      <c r="AR48" s="83">
        <v>8061</v>
      </c>
      <c r="AS48" s="22" t="str">
        <f t="shared" si="749"/>
        <v>B</v>
      </c>
      <c r="AT48" s="22" t="str">
        <f t="shared" si="750"/>
        <v>PEELEMAN Rony</v>
      </c>
      <c r="AU48" s="83">
        <v>3258</v>
      </c>
      <c r="AV48" s="22" t="str">
        <f t="shared" si="751"/>
        <v>A</v>
      </c>
      <c r="AW48" s="83">
        <v>2</v>
      </c>
      <c r="AX48" s="83">
        <v>2</v>
      </c>
      <c r="AY48" s="84"/>
      <c r="AZ48" s="22">
        <f t="shared" si="752"/>
        <v>0</v>
      </c>
      <c r="BA48" s="22">
        <f t="shared" si="753"/>
        <v>2</v>
      </c>
      <c r="BB48" s="43">
        <f t="shared" si="754"/>
        <v>0</v>
      </c>
      <c r="BC48" s="43">
        <f t="shared" si="754"/>
        <v>3</v>
      </c>
      <c r="BD48" s="66"/>
      <c r="BE48" s="22" t="str">
        <f t="shared" si="755"/>
        <v>CLAES Stefaan</v>
      </c>
      <c r="BF48" s="83">
        <v>3244</v>
      </c>
      <c r="BG48" s="22" t="str">
        <f t="shared" si="756"/>
        <v>A</v>
      </c>
      <c r="BH48" s="22" t="str">
        <f t="shared" si="757"/>
        <v>HOOF Pascal</v>
      </c>
      <c r="BI48" s="83">
        <v>3042</v>
      </c>
      <c r="BJ48" s="22" t="str">
        <f t="shared" si="758"/>
        <v>B</v>
      </c>
      <c r="BK48" s="83">
        <v>2</v>
      </c>
      <c r="BL48" s="83">
        <v>1</v>
      </c>
      <c r="BM48" s="84"/>
      <c r="BN48" s="22">
        <f t="shared" si="759"/>
        <v>1</v>
      </c>
      <c r="BO48" s="22">
        <f t="shared" si="760"/>
        <v>1</v>
      </c>
      <c r="BP48" s="43">
        <f t="shared" si="761"/>
        <v>1</v>
      </c>
      <c r="BQ48" s="43">
        <f t="shared" si="761"/>
        <v>1</v>
      </c>
      <c r="BR48" s="56"/>
      <c r="BS48" s="22" t="str">
        <f t="shared" si="762"/>
        <v>VAN DEN BROECK Yvan</v>
      </c>
      <c r="BT48" s="83">
        <v>8061</v>
      </c>
      <c r="BU48" s="22" t="str">
        <f t="shared" si="763"/>
        <v>B</v>
      </c>
      <c r="BV48" s="22" t="str">
        <f t="shared" si="764"/>
        <v>POLFLIET Jan</v>
      </c>
      <c r="BW48" s="83">
        <v>3205</v>
      </c>
      <c r="BX48" s="22" t="str">
        <f t="shared" si="765"/>
        <v>A</v>
      </c>
      <c r="BY48" s="83">
        <v>2</v>
      </c>
      <c r="BZ48" s="83">
        <v>1</v>
      </c>
      <c r="CA48" s="84"/>
      <c r="CB48" s="22">
        <f t="shared" si="766"/>
        <v>1</v>
      </c>
      <c r="CC48" s="22">
        <f t="shared" si="767"/>
        <v>1</v>
      </c>
      <c r="CD48" s="43">
        <f t="shared" si="768"/>
        <v>1</v>
      </c>
      <c r="CE48" s="43">
        <f t="shared" si="768"/>
        <v>1</v>
      </c>
      <c r="CF48" s="56"/>
      <c r="CG48" s="22" t="str">
        <f t="shared" si="769"/>
        <v>MAEREVOET Jean-Pierre</v>
      </c>
      <c r="CH48" s="83">
        <v>3409</v>
      </c>
      <c r="CI48" s="22" t="str">
        <f t="shared" si="770"/>
        <v>C</v>
      </c>
      <c r="CJ48" s="22" t="str">
        <f t="shared" si="771"/>
        <v>VAN SANDE Davy</v>
      </c>
      <c r="CK48" s="83">
        <v>5068</v>
      </c>
      <c r="CL48" s="22" t="str">
        <f t="shared" si="772"/>
        <v>B</v>
      </c>
      <c r="CM48" s="83">
        <v>2</v>
      </c>
      <c r="CN48" s="83">
        <v>2</v>
      </c>
      <c r="CO48" s="84"/>
      <c r="CP48" s="22">
        <f t="shared" si="773"/>
        <v>0</v>
      </c>
      <c r="CQ48" s="22">
        <f t="shared" si="774"/>
        <v>2</v>
      </c>
      <c r="CR48" s="43">
        <f t="shared" si="775"/>
        <v>0</v>
      </c>
      <c r="CS48" s="43">
        <f t="shared" si="775"/>
        <v>3</v>
      </c>
      <c r="CT48" s="66"/>
      <c r="CU48" s="22" t="str">
        <f t="shared" si="776"/>
        <v>POLFLIET Jan</v>
      </c>
      <c r="CV48" s="83">
        <v>3205</v>
      </c>
      <c r="CW48" s="22" t="str">
        <f t="shared" si="777"/>
        <v>A</v>
      </c>
      <c r="CX48" s="22" t="str">
        <f t="shared" si="778"/>
        <v>VAN SANDE Davy</v>
      </c>
      <c r="CY48" s="83">
        <v>5068</v>
      </c>
      <c r="CZ48" s="22" t="str">
        <f t="shared" si="779"/>
        <v>B</v>
      </c>
      <c r="DA48" s="83">
        <v>2</v>
      </c>
      <c r="DB48" s="83">
        <v>2</v>
      </c>
      <c r="DC48" s="84"/>
      <c r="DD48" s="22">
        <f t="shared" si="780"/>
        <v>0</v>
      </c>
      <c r="DE48" s="22">
        <f t="shared" si="781"/>
        <v>2</v>
      </c>
      <c r="DF48" s="43">
        <f t="shared" si="782"/>
        <v>0</v>
      </c>
      <c r="DG48" s="43">
        <f t="shared" si="782"/>
        <v>3</v>
      </c>
      <c r="DH48" s="56"/>
      <c r="DI48" s="22" t="str">
        <f t="shared" si="783"/>
        <v>VAN DEN BROECK Willy</v>
      </c>
      <c r="DJ48" s="83">
        <v>104</v>
      </c>
      <c r="DK48" s="22" t="str">
        <f t="shared" si="784"/>
        <v>B</v>
      </c>
      <c r="DL48" s="22" t="str">
        <f t="shared" si="785"/>
        <v>VAN SCHOOR Michaël</v>
      </c>
      <c r="DM48" s="83">
        <v>7319</v>
      </c>
      <c r="DN48" s="22" t="str">
        <f t="shared" si="786"/>
        <v>B</v>
      </c>
      <c r="DO48" s="83">
        <v>1</v>
      </c>
      <c r="DP48" s="83">
        <v>2</v>
      </c>
      <c r="DQ48" s="84"/>
      <c r="DR48" s="22">
        <f t="shared" si="787"/>
        <v>1</v>
      </c>
      <c r="DS48" s="22">
        <f t="shared" si="788"/>
        <v>1</v>
      </c>
      <c r="DT48" s="43">
        <f t="shared" si="789"/>
        <v>1</v>
      </c>
      <c r="DU48" s="43">
        <f t="shared" si="789"/>
        <v>1</v>
      </c>
      <c r="DV48" s="56"/>
      <c r="DW48" s="22" t="str">
        <f t="shared" si="790"/>
        <v>VAN WEMMEL Eddy</v>
      </c>
      <c r="DX48" s="83">
        <v>821</v>
      </c>
      <c r="DY48" s="22" t="str">
        <f t="shared" si="791"/>
        <v>C</v>
      </c>
      <c r="DZ48" s="22" t="str">
        <f t="shared" si="792"/>
        <v>VAN RANST Björn</v>
      </c>
      <c r="EA48" s="83">
        <v>2886</v>
      </c>
      <c r="EB48" s="22" t="str">
        <f t="shared" si="793"/>
        <v>B</v>
      </c>
      <c r="EC48" s="83">
        <v>1</v>
      </c>
      <c r="ED48" s="83">
        <v>2</v>
      </c>
      <c r="EE48" s="84"/>
      <c r="EF48" s="22">
        <f t="shared" si="794"/>
        <v>1</v>
      </c>
      <c r="EG48" s="22">
        <f t="shared" si="795"/>
        <v>1</v>
      </c>
      <c r="EH48" s="43">
        <f t="shared" si="796"/>
        <v>1</v>
      </c>
      <c r="EI48" s="43">
        <f t="shared" si="796"/>
        <v>1</v>
      </c>
      <c r="EJ48" s="66"/>
      <c r="EK48" s="22" t="str">
        <f t="shared" si="797"/>
        <v>VAN PUYVELDE Alex</v>
      </c>
      <c r="EL48" s="83">
        <v>9700</v>
      </c>
      <c r="EM48" s="22" t="str">
        <f t="shared" si="798"/>
        <v>B</v>
      </c>
      <c r="EN48" s="22" t="str">
        <f t="shared" si="799"/>
        <v>MAEREVOET Jean-Pierre</v>
      </c>
      <c r="EO48" s="83">
        <v>3409</v>
      </c>
      <c r="EP48" s="22" t="str">
        <f t="shared" si="800"/>
        <v>C</v>
      </c>
      <c r="EQ48" s="83">
        <v>2</v>
      </c>
      <c r="ER48" s="83">
        <v>1</v>
      </c>
      <c r="ES48" s="84"/>
      <c r="ET48" s="22">
        <f t="shared" si="801"/>
        <v>1</v>
      </c>
      <c r="EU48" s="22">
        <f t="shared" si="802"/>
        <v>1</v>
      </c>
      <c r="EV48" s="43">
        <f t="shared" si="803"/>
        <v>1</v>
      </c>
      <c r="EW48" s="43">
        <f t="shared" si="803"/>
        <v>1</v>
      </c>
      <c r="EX48" s="56"/>
      <c r="EY48" s="22" t="str">
        <f t="shared" si="804"/>
        <v>PEELEMAN Rony</v>
      </c>
      <c r="EZ48" s="83">
        <v>3258</v>
      </c>
      <c r="FA48" s="22" t="str">
        <f t="shared" si="805"/>
        <v>A</v>
      </c>
      <c r="FB48" s="22" t="str">
        <f t="shared" si="806"/>
        <v>GYSELINCK Tommy</v>
      </c>
      <c r="FC48" s="83">
        <v>3050</v>
      </c>
      <c r="FD48" s="22" t="str">
        <f t="shared" si="807"/>
        <v>A</v>
      </c>
      <c r="FE48" s="83">
        <v>1</v>
      </c>
      <c r="FF48" s="83">
        <v>1</v>
      </c>
      <c r="FG48" s="84"/>
      <c r="FH48" s="22">
        <f t="shared" si="808"/>
        <v>2</v>
      </c>
      <c r="FI48" s="22">
        <f t="shared" si="809"/>
        <v>0</v>
      </c>
      <c r="FJ48" s="43">
        <f t="shared" si="810"/>
        <v>3</v>
      </c>
      <c r="FK48" s="43">
        <f t="shared" si="810"/>
        <v>0</v>
      </c>
      <c r="FL48" s="56"/>
      <c r="FM48" s="22" t="str">
        <f t="shared" si="811"/>
        <v>PEELEMAN Rony</v>
      </c>
      <c r="FN48" s="83">
        <v>3258</v>
      </c>
      <c r="FO48" s="22" t="str">
        <f t="shared" si="812"/>
        <v>A</v>
      </c>
      <c r="FP48" s="22" t="str">
        <f t="shared" si="813"/>
        <v>VAN GEYTE Gert</v>
      </c>
      <c r="FQ48" s="83">
        <v>7591</v>
      </c>
      <c r="FR48" s="22" t="str">
        <f t="shared" si="814"/>
        <v>B</v>
      </c>
      <c r="FS48" s="83">
        <v>1</v>
      </c>
      <c r="FT48" s="83">
        <v>1</v>
      </c>
      <c r="FU48" s="84"/>
      <c r="FV48" s="22">
        <f t="shared" si="815"/>
        <v>2</v>
      </c>
      <c r="FW48" s="22">
        <f t="shared" si="816"/>
        <v>0</v>
      </c>
      <c r="FX48" s="43">
        <f t="shared" si="817"/>
        <v>3</v>
      </c>
      <c r="FY48" s="43">
        <f t="shared" si="817"/>
        <v>0</v>
      </c>
      <c r="FZ48" s="66"/>
      <c r="GA48" s="22" t="str">
        <f t="shared" si="818"/>
        <v>VERCAUTEREN Debby</v>
      </c>
      <c r="GB48" s="83">
        <v>3370</v>
      </c>
      <c r="GC48" s="22" t="str">
        <f t="shared" si="819"/>
        <v>B</v>
      </c>
      <c r="GD48" s="22" t="str">
        <f t="shared" si="820"/>
        <v>WILLEMS Frank</v>
      </c>
      <c r="GE48" s="83">
        <v>2902</v>
      </c>
      <c r="GF48" s="22" t="str">
        <f t="shared" si="821"/>
        <v>B</v>
      </c>
      <c r="GG48" s="83">
        <v>2</v>
      </c>
      <c r="GH48" s="83">
        <v>2</v>
      </c>
      <c r="GI48" s="84"/>
      <c r="GJ48" s="22">
        <f t="shared" si="822"/>
        <v>0</v>
      </c>
      <c r="GK48" s="22">
        <f t="shared" si="823"/>
        <v>2</v>
      </c>
      <c r="GL48" s="43">
        <f t="shared" si="824"/>
        <v>0</v>
      </c>
      <c r="GM48" s="43">
        <f t="shared" si="824"/>
        <v>3</v>
      </c>
      <c r="GN48" s="56"/>
      <c r="GO48" s="22" t="str">
        <f t="shared" si="825"/>
        <v>MAEREVOET Jean-Pierre</v>
      </c>
      <c r="GP48" s="83">
        <v>3409</v>
      </c>
      <c r="GQ48" s="22" t="str">
        <f t="shared" si="826"/>
        <v>C</v>
      </c>
      <c r="GR48" s="22" t="str">
        <f t="shared" si="827"/>
        <v>VAN DEN BROECK Kris</v>
      </c>
      <c r="GS48" s="83">
        <v>3339</v>
      </c>
      <c r="GT48" s="22" t="str">
        <f t="shared" si="828"/>
        <v>C</v>
      </c>
      <c r="GU48" s="83">
        <v>1</v>
      </c>
      <c r="GV48" s="83">
        <v>1</v>
      </c>
      <c r="GW48" s="84"/>
      <c r="GX48" s="22">
        <f t="shared" si="829"/>
        <v>2</v>
      </c>
      <c r="GY48" s="22">
        <f t="shared" si="830"/>
        <v>0</v>
      </c>
      <c r="GZ48" s="43">
        <f t="shared" si="831"/>
        <v>3</v>
      </c>
      <c r="HA48" s="43">
        <f t="shared" si="831"/>
        <v>0</v>
      </c>
      <c r="HB48" s="56"/>
      <c r="HC48" s="22" t="str">
        <f t="shared" si="832"/>
        <v>WAUTERS Ludy</v>
      </c>
      <c r="HD48" s="83">
        <v>3251</v>
      </c>
      <c r="HE48" s="22" t="str">
        <f t="shared" si="833"/>
        <v>B</v>
      </c>
      <c r="HF48" s="22" t="str">
        <f t="shared" si="834"/>
        <v>STELLATO Nico</v>
      </c>
      <c r="HG48" s="83">
        <v>1194</v>
      </c>
      <c r="HH48" s="22" t="str">
        <f t="shared" si="835"/>
        <v>A</v>
      </c>
      <c r="HI48" s="83">
        <v>2</v>
      </c>
      <c r="HJ48" s="83">
        <v>2</v>
      </c>
      <c r="HK48" s="84"/>
      <c r="HL48" s="22">
        <f t="shared" si="836"/>
        <v>0</v>
      </c>
      <c r="HM48" s="22">
        <f t="shared" si="837"/>
        <v>2</v>
      </c>
      <c r="HN48" s="43">
        <f t="shared" si="838"/>
        <v>0</v>
      </c>
      <c r="HO48" s="43">
        <f t="shared" si="838"/>
        <v>3</v>
      </c>
      <c r="HP48" s="66"/>
      <c r="HQ48" s="22" t="str">
        <f t="shared" si="839"/>
        <v>PEELEMAN Rony</v>
      </c>
      <c r="HR48" s="83">
        <v>3258</v>
      </c>
      <c r="HS48" s="22" t="str">
        <f t="shared" si="840"/>
        <v>A</v>
      </c>
      <c r="HT48" s="22" t="str">
        <f t="shared" si="841"/>
        <v>DE MAN Henri</v>
      </c>
      <c r="HU48" s="83">
        <v>5042</v>
      </c>
      <c r="HV48" s="22" t="str">
        <f t="shared" si="842"/>
        <v>B</v>
      </c>
      <c r="HW48" s="83">
        <v>1</v>
      </c>
      <c r="HX48" s="83">
        <v>2</v>
      </c>
      <c r="HY48" s="84"/>
      <c r="HZ48" s="22">
        <f t="shared" si="843"/>
        <v>1</v>
      </c>
      <c r="IA48" s="22">
        <f t="shared" si="844"/>
        <v>1</v>
      </c>
      <c r="IB48" s="43">
        <f t="shared" si="845"/>
        <v>1</v>
      </c>
      <c r="IC48" s="43">
        <f t="shared" si="845"/>
        <v>1</v>
      </c>
      <c r="ID48" s="56"/>
      <c r="IE48" s="22" t="str">
        <f t="shared" si="846"/>
        <v>DE MAN Henri</v>
      </c>
      <c r="IF48" s="83">
        <v>5042</v>
      </c>
      <c r="IG48" s="22" t="str">
        <f t="shared" si="847"/>
        <v>B</v>
      </c>
      <c r="IH48" s="22" t="str">
        <f t="shared" si="848"/>
        <v>DE GROOTE Dominique</v>
      </c>
      <c r="II48" s="83">
        <v>2022</v>
      </c>
      <c r="IJ48" s="22" t="str">
        <f t="shared" si="849"/>
        <v>A</v>
      </c>
      <c r="IK48" s="83">
        <v>2</v>
      </c>
      <c r="IL48" s="83">
        <v>2</v>
      </c>
      <c r="IM48" s="65"/>
      <c r="IN48" s="22">
        <f t="shared" si="850"/>
        <v>0</v>
      </c>
      <c r="IO48" s="22">
        <f t="shared" si="851"/>
        <v>2</v>
      </c>
      <c r="IP48" s="43">
        <f t="shared" si="852"/>
        <v>0</v>
      </c>
      <c r="IQ48" s="43">
        <f t="shared" si="852"/>
        <v>3</v>
      </c>
      <c r="IR48" s="56"/>
      <c r="IS48" s="22" t="str">
        <f t="shared" si="853"/>
        <v>VAN DEN BOSSCHE Marc</v>
      </c>
      <c r="IT48" s="83">
        <v>2325</v>
      </c>
      <c r="IU48" s="22" t="str">
        <f t="shared" si="854"/>
        <v>A</v>
      </c>
      <c r="IV48" s="22" t="str">
        <f t="shared" si="855"/>
        <v>VAN WEMMEL Eddy</v>
      </c>
      <c r="IW48" s="83">
        <v>821</v>
      </c>
      <c r="IX48" s="22" t="str">
        <f t="shared" si="856"/>
        <v>C</v>
      </c>
      <c r="IY48" s="83">
        <v>1</v>
      </c>
      <c r="IZ48" s="83">
        <v>1</v>
      </c>
      <c r="JA48" s="84"/>
      <c r="JB48" s="22">
        <f t="shared" si="857"/>
        <v>2</v>
      </c>
      <c r="JC48" s="22">
        <f t="shared" si="858"/>
        <v>0</v>
      </c>
      <c r="JD48" s="43">
        <f t="shared" si="859"/>
        <v>3</v>
      </c>
      <c r="JE48" s="43">
        <f t="shared" si="859"/>
        <v>0</v>
      </c>
      <c r="JF48" s="66"/>
      <c r="JG48" s="22" t="str">
        <f t="shared" si="860"/>
        <v>VRANKEN Eddie</v>
      </c>
      <c r="JH48" s="83">
        <v>3802</v>
      </c>
      <c r="JI48" s="22" t="str">
        <f t="shared" si="861"/>
        <v>B</v>
      </c>
      <c r="JJ48" s="22" t="str">
        <f t="shared" si="862"/>
        <v>VERDOODT Jan Pieter</v>
      </c>
      <c r="JK48" s="83">
        <v>2657</v>
      </c>
      <c r="JL48" s="22" t="str">
        <f t="shared" si="863"/>
        <v>C</v>
      </c>
      <c r="JM48" s="83">
        <v>1</v>
      </c>
      <c r="JN48" s="83">
        <v>1</v>
      </c>
      <c r="JO48" s="84"/>
      <c r="JP48" s="22">
        <f t="shared" si="864"/>
        <v>2</v>
      </c>
      <c r="JQ48" s="22">
        <f t="shared" si="865"/>
        <v>0</v>
      </c>
      <c r="JR48" s="43">
        <f t="shared" si="866"/>
        <v>3</v>
      </c>
      <c r="JS48" s="43">
        <f t="shared" si="866"/>
        <v>0</v>
      </c>
      <c r="JT48" s="56"/>
      <c r="JU48" s="22" t="str">
        <f t="shared" si="867"/>
        <v>VAN DEN BROECK Willy</v>
      </c>
      <c r="JV48" s="83">
        <v>104</v>
      </c>
      <c r="JW48" s="22" t="str">
        <f t="shared" si="868"/>
        <v>B</v>
      </c>
      <c r="JX48" s="22" t="str">
        <f t="shared" si="869"/>
        <v>UWAERTS Freddy</v>
      </c>
      <c r="JY48" s="83">
        <v>2953</v>
      </c>
      <c r="JZ48" s="22" t="str">
        <f t="shared" si="870"/>
        <v>C</v>
      </c>
      <c r="KA48" s="83">
        <v>1</v>
      </c>
      <c r="KB48" s="83">
        <v>1</v>
      </c>
      <c r="KC48" s="84"/>
      <c r="KD48" s="22">
        <f t="shared" si="871"/>
        <v>2</v>
      </c>
      <c r="KE48" s="22">
        <f t="shared" si="872"/>
        <v>0</v>
      </c>
      <c r="KF48" s="43">
        <f t="shared" si="873"/>
        <v>3</v>
      </c>
      <c r="KG48" s="43">
        <f t="shared" si="873"/>
        <v>0</v>
      </c>
      <c r="KH48" s="56"/>
      <c r="KI48" s="22" t="str">
        <f t="shared" si="874"/>
        <v>VAN SCHOOR Michaël</v>
      </c>
      <c r="KJ48" s="83">
        <v>7319</v>
      </c>
      <c r="KK48" s="22" t="str">
        <f t="shared" si="875"/>
        <v>B</v>
      </c>
      <c r="KL48" s="22" t="str">
        <f t="shared" si="876"/>
        <v>PEELEMAN Chris</v>
      </c>
      <c r="KM48" s="83">
        <v>3220</v>
      </c>
      <c r="KN48" s="22" t="str">
        <f t="shared" si="877"/>
        <v>A</v>
      </c>
      <c r="KO48" s="83">
        <v>1</v>
      </c>
      <c r="KP48" s="83">
        <v>2</v>
      </c>
      <c r="KQ48" s="84"/>
      <c r="KR48" s="22">
        <f t="shared" si="878"/>
        <v>1</v>
      </c>
      <c r="KS48" s="22">
        <f t="shared" si="879"/>
        <v>1</v>
      </c>
      <c r="KT48" s="43">
        <f t="shared" si="880"/>
        <v>1</v>
      </c>
      <c r="KU48" s="43">
        <f t="shared" si="880"/>
        <v>1</v>
      </c>
      <c r="KV48" s="66"/>
      <c r="KW48" s="22" t="str">
        <f t="shared" si="881"/>
        <v>CLAES Paul</v>
      </c>
      <c r="KX48" s="83">
        <v>3268</v>
      </c>
      <c r="KY48" s="22" t="str">
        <f t="shared" si="882"/>
        <v>A</v>
      </c>
      <c r="KZ48" s="22" t="str">
        <f t="shared" si="883"/>
        <v>DE MAN Henri</v>
      </c>
      <c r="LA48" s="83">
        <v>5042</v>
      </c>
      <c r="LB48" s="22" t="str">
        <f t="shared" si="884"/>
        <v>B</v>
      </c>
      <c r="LC48" s="83">
        <v>1</v>
      </c>
      <c r="LD48" s="83">
        <v>1</v>
      </c>
      <c r="LE48" s="84"/>
      <c r="LF48" s="22">
        <f t="shared" si="885"/>
        <v>2</v>
      </c>
      <c r="LG48" s="22">
        <f t="shared" si="886"/>
        <v>0</v>
      </c>
      <c r="LH48" s="43">
        <f t="shared" si="887"/>
        <v>3</v>
      </c>
      <c r="LI48" s="43">
        <f t="shared" si="887"/>
        <v>0</v>
      </c>
      <c r="LJ48" s="56"/>
      <c r="LK48" s="22" t="str">
        <f t="shared" si="888"/>
        <v>VERHOEVEN Christiaan</v>
      </c>
      <c r="LL48" s="83">
        <v>1699</v>
      </c>
      <c r="LM48" s="22" t="str">
        <f t="shared" si="889"/>
        <v>C</v>
      </c>
      <c r="LN48" s="22" t="str">
        <f t="shared" si="890"/>
        <v>BELLENS Rudy</v>
      </c>
      <c r="LO48" s="83">
        <v>4031</v>
      </c>
      <c r="LP48" s="22" t="str">
        <f t="shared" si="891"/>
        <v>NA</v>
      </c>
      <c r="LQ48" s="83">
        <v>2</v>
      </c>
      <c r="LR48" s="83">
        <v>2</v>
      </c>
      <c r="LS48" s="84"/>
      <c r="LT48" s="22">
        <f t="shared" si="892"/>
        <v>0</v>
      </c>
      <c r="LU48" s="22">
        <f t="shared" si="893"/>
        <v>2</v>
      </c>
      <c r="LV48" s="43">
        <f t="shared" si="894"/>
        <v>0</v>
      </c>
      <c r="LW48" s="43">
        <f t="shared" si="894"/>
        <v>3</v>
      </c>
      <c r="LY48" s="22" t="str">
        <f t="shared" si="895"/>
        <v>THYS Andy</v>
      </c>
      <c r="LZ48" s="83">
        <v>3034</v>
      </c>
      <c r="MA48" s="22" t="str">
        <f t="shared" si="896"/>
        <v>A</v>
      </c>
      <c r="MB48" s="22" t="str">
        <f t="shared" si="897"/>
        <v>BLOMMAERTS Rudy</v>
      </c>
      <c r="MC48" s="83">
        <v>5317</v>
      </c>
      <c r="MD48" s="22" t="str">
        <f t="shared" si="898"/>
        <v>B</v>
      </c>
      <c r="ME48" s="83">
        <v>1</v>
      </c>
      <c r="MF48" s="83">
        <v>1</v>
      </c>
      <c r="MG48" s="84"/>
      <c r="MH48" s="22">
        <f t="shared" si="899"/>
        <v>2</v>
      </c>
      <c r="MI48" s="22">
        <f t="shared" si="900"/>
        <v>0</v>
      </c>
      <c r="MJ48" s="43">
        <f t="shared" si="901"/>
        <v>3</v>
      </c>
      <c r="MK48" s="43">
        <f t="shared" si="901"/>
        <v>0</v>
      </c>
      <c r="ML48" s="56"/>
      <c r="MM48" s="22" t="str">
        <f t="shared" si="902"/>
        <v>VAN GEYTE Gert</v>
      </c>
      <c r="MN48" s="83">
        <v>7591</v>
      </c>
      <c r="MO48" s="22" t="str">
        <f t="shared" si="903"/>
        <v>B</v>
      </c>
      <c r="MP48" s="22" t="str">
        <f t="shared" si="904"/>
        <v>VAN SANDE Davy</v>
      </c>
      <c r="MQ48" s="83">
        <v>5068</v>
      </c>
      <c r="MR48" s="22" t="str">
        <f t="shared" si="905"/>
        <v>B</v>
      </c>
      <c r="MS48" s="83">
        <v>2</v>
      </c>
      <c r="MT48" s="83">
        <v>2</v>
      </c>
      <c r="MU48" s="84"/>
      <c r="MV48" s="22">
        <f t="shared" si="906"/>
        <v>0</v>
      </c>
      <c r="MW48" s="22">
        <f t="shared" si="907"/>
        <v>2</v>
      </c>
      <c r="MX48" s="43">
        <f t="shared" si="908"/>
        <v>0</v>
      </c>
      <c r="MY48" s="43">
        <f t="shared" si="908"/>
        <v>3</v>
      </c>
    </row>
    <row r="49" spans="1:363" ht="17.25" thickBot="1" x14ac:dyDescent="0.35">
      <c r="A49" s="22" t="str">
        <f t="shared" si="727"/>
        <v>VAN DEN BOSSCHE James</v>
      </c>
      <c r="B49" s="83">
        <v>2895</v>
      </c>
      <c r="C49" s="22" t="str">
        <f t="shared" si="728"/>
        <v>B</v>
      </c>
      <c r="D49" s="22" t="str">
        <f t="shared" si="729"/>
        <v>DE COCK Tom</v>
      </c>
      <c r="E49" s="83">
        <v>3766</v>
      </c>
      <c r="F49" s="22" t="str">
        <f t="shared" si="730"/>
        <v>B</v>
      </c>
      <c r="G49" s="83">
        <v>2</v>
      </c>
      <c r="H49" s="83">
        <v>1</v>
      </c>
      <c r="I49" s="85"/>
      <c r="J49" s="22">
        <f t="shared" si="731"/>
        <v>1</v>
      </c>
      <c r="K49" s="22">
        <f t="shared" si="732"/>
        <v>1</v>
      </c>
      <c r="L49" s="43">
        <f t="shared" si="733"/>
        <v>1</v>
      </c>
      <c r="M49" s="43">
        <f t="shared" si="733"/>
        <v>1</v>
      </c>
      <c r="N49" s="56"/>
      <c r="O49" s="22" t="str">
        <f t="shared" si="734"/>
        <v>SPIESSENS Walter</v>
      </c>
      <c r="P49" s="83">
        <v>7213</v>
      </c>
      <c r="Q49" s="22" t="str">
        <f t="shared" si="735"/>
        <v>B</v>
      </c>
      <c r="R49" s="22" t="str">
        <f t="shared" si="736"/>
        <v>VAN DE CRUYS Patrick</v>
      </c>
      <c r="S49" s="83">
        <v>4331</v>
      </c>
      <c r="T49" s="22" t="str">
        <f t="shared" si="737"/>
        <v>C</v>
      </c>
      <c r="U49" s="83">
        <v>2</v>
      </c>
      <c r="V49" s="83">
        <v>1</v>
      </c>
      <c r="W49" s="85"/>
      <c r="X49" s="22">
        <f t="shared" si="738"/>
        <v>1</v>
      </c>
      <c r="Y49" s="22">
        <f t="shared" si="739"/>
        <v>1</v>
      </c>
      <c r="Z49" s="43">
        <f t="shared" si="740"/>
        <v>1</v>
      </c>
      <c r="AA49" s="43">
        <f t="shared" si="740"/>
        <v>1</v>
      </c>
      <c r="AB49" s="56"/>
      <c r="AC49" s="22" t="str">
        <f t="shared" si="741"/>
        <v>PETRY Mike</v>
      </c>
      <c r="AD49" s="83">
        <v>5046</v>
      </c>
      <c r="AE49" s="22" t="str">
        <f t="shared" si="742"/>
        <v>A</v>
      </c>
      <c r="AF49" s="22" t="str">
        <f t="shared" si="743"/>
        <v>VAN KEER Dirk</v>
      </c>
      <c r="AG49" s="83">
        <v>4879</v>
      </c>
      <c r="AH49" s="22" t="str">
        <f t="shared" si="744"/>
        <v>A</v>
      </c>
      <c r="AI49" s="83">
        <v>1</v>
      </c>
      <c r="AJ49" s="83">
        <v>2</v>
      </c>
      <c r="AK49" s="85"/>
      <c r="AL49" s="22">
        <f t="shared" si="745"/>
        <v>1</v>
      </c>
      <c r="AM49" s="22">
        <f t="shared" si="746"/>
        <v>1</v>
      </c>
      <c r="AN49" s="43">
        <f t="shared" si="747"/>
        <v>1</v>
      </c>
      <c r="AO49" s="43">
        <f t="shared" si="747"/>
        <v>1</v>
      </c>
      <c r="AP49" s="56"/>
      <c r="AQ49" s="22" t="str">
        <f t="shared" si="748"/>
        <v>DE MAN Henri</v>
      </c>
      <c r="AR49" s="83">
        <v>5042</v>
      </c>
      <c r="AS49" s="22" t="str">
        <f t="shared" si="749"/>
        <v>B</v>
      </c>
      <c r="AT49" s="22" t="str">
        <f t="shared" si="750"/>
        <v>BLOMMAERTS Rudy</v>
      </c>
      <c r="AU49" s="83">
        <v>5317</v>
      </c>
      <c r="AV49" s="22" t="str">
        <f t="shared" si="751"/>
        <v>B</v>
      </c>
      <c r="AW49" s="83">
        <v>1</v>
      </c>
      <c r="AX49" s="83">
        <v>2</v>
      </c>
      <c r="AY49" s="85"/>
      <c r="AZ49" s="22">
        <f t="shared" si="752"/>
        <v>1</v>
      </c>
      <c r="BA49" s="22">
        <f t="shared" si="753"/>
        <v>1</v>
      </c>
      <c r="BB49" s="43">
        <f t="shared" si="754"/>
        <v>1</v>
      </c>
      <c r="BC49" s="43">
        <f t="shared" si="754"/>
        <v>1</v>
      </c>
      <c r="BD49" s="56"/>
      <c r="BE49" s="22" t="str">
        <f t="shared" si="755"/>
        <v>DE SMEDT Rudy</v>
      </c>
      <c r="BF49" s="83">
        <v>3727</v>
      </c>
      <c r="BG49" s="22" t="str">
        <f t="shared" si="756"/>
        <v>A</v>
      </c>
      <c r="BH49" s="22" t="str">
        <f t="shared" si="757"/>
        <v>DE MAN Henri</v>
      </c>
      <c r="BI49" s="83">
        <v>5042</v>
      </c>
      <c r="BJ49" s="22" t="str">
        <f t="shared" si="758"/>
        <v>B</v>
      </c>
      <c r="BK49" s="83">
        <v>1</v>
      </c>
      <c r="BL49" s="83">
        <v>1</v>
      </c>
      <c r="BM49" s="85"/>
      <c r="BN49" s="22">
        <f t="shared" si="759"/>
        <v>2</v>
      </c>
      <c r="BO49" s="22">
        <f t="shared" si="760"/>
        <v>0</v>
      </c>
      <c r="BP49" s="43">
        <f t="shared" si="761"/>
        <v>3</v>
      </c>
      <c r="BQ49" s="43">
        <f t="shared" si="761"/>
        <v>0</v>
      </c>
      <c r="BR49" s="56"/>
      <c r="BS49" s="22" t="str">
        <f t="shared" si="762"/>
        <v>VAN WEMMEL Eddy</v>
      </c>
      <c r="BT49" s="83">
        <v>821</v>
      </c>
      <c r="BU49" s="22" t="str">
        <f t="shared" si="763"/>
        <v>C</v>
      </c>
      <c r="BV49" s="22" t="str">
        <f t="shared" si="764"/>
        <v>HUYSMANS Vince</v>
      </c>
      <c r="BW49" s="83">
        <v>5840</v>
      </c>
      <c r="BX49" s="22" t="str">
        <f t="shared" si="765"/>
        <v>A</v>
      </c>
      <c r="BY49" s="83">
        <v>2</v>
      </c>
      <c r="BZ49" s="83">
        <v>2</v>
      </c>
      <c r="CA49" s="85"/>
      <c r="CB49" s="22">
        <f t="shared" si="766"/>
        <v>0</v>
      </c>
      <c r="CC49" s="22">
        <f t="shared" si="767"/>
        <v>2</v>
      </c>
      <c r="CD49" s="43">
        <f t="shared" si="768"/>
        <v>0</v>
      </c>
      <c r="CE49" s="43">
        <f t="shared" si="768"/>
        <v>3</v>
      </c>
      <c r="CF49" s="56"/>
      <c r="CG49" s="22" t="str">
        <f t="shared" si="769"/>
        <v>AVERHALS Patrick</v>
      </c>
      <c r="CH49" s="83">
        <v>4986</v>
      </c>
      <c r="CI49" s="22" t="str">
        <f t="shared" si="770"/>
        <v>B</v>
      </c>
      <c r="CJ49" s="22" t="str">
        <f t="shared" si="771"/>
        <v>VAN DEN BROECK Willy</v>
      </c>
      <c r="CK49" s="83">
        <v>104</v>
      </c>
      <c r="CL49" s="22" t="str">
        <f t="shared" si="772"/>
        <v>B</v>
      </c>
      <c r="CM49" s="83">
        <v>1</v>
      </c>
      <c r="CN49" s="83">
        <v>2</v>
      </c>
      <c r="CO49" s="85"/>
      <c r="CP49" s="22">
        <f t="shared" si="773"/>
        <v>1</v>
      </c>
      <c r="CQ49" s="22">
        <f t="shared" si="774"/>
        <v>1</v>
      </c>
      <c r="CR49" s="43">
        <f t="shared" si="775"/>
        <v>1</v>
      </c>
      <c r="CS49" s="43">
        <f t="shared" si="775"/>
        <v>1</v>
      </c>
      <c r="CT49" s="56"/>
      <c r="CU49" s="22" t="str">
        <f t="shared" si="776"/>
        <v>COOLS Robert</v>
      </c>
      <c r="CV49" s="83">
        <v>3208</v>
      </c>
      <c r="CW49" s="22" t="str">
        <f t="shared" si="777"/>
        <v>A</v>
      </c>
      <c r="CX49" s="22" t="str">
        <f t="shared" si="778"/>
        <v>BLOMMAERTS Rudy</v>
      </c>
      <c r="CY49" s="83">
        <v>5317</v>
      </c>
      <c r="CZ49" s="22" t="str">
        <f t="shared" si="779"/>
        <v>B</v>
      </c>
      <c r="DA49" s="83">
        <v>2</v>
      </c>
      <c r="DB49" s="83">
        <v>1</v>
      </c>
      <c r="DC49" s="85"/>
      <c r="DD49" s="22">
        <f t="shared" si="780"/>
        <v>1</v>
      </c>
      <c r="DE49" s="22">
        <f t="shared" si="781"/>
        <v>1</v>
      </c>
      <c r="DF49" s="43">
        <f t="shared" si="782"/>
        <v>1</v>
      </c>
      <c r="DG49" s="43">
        <f t="shared" si="782"/>
        <v>1</v>
      </c>
      <c r="DH49" s="56"/>
      <c r="DI49" s="22" t="str">
        <f t="shared" si="783"/>
        <v>PEELEMAN Rony</v>
      </c>
      <c r="DJ49" s="83">
        <v>3258</v>
      </c>
      <c r="DK49" s="22" t="str">
        <f t="shared" si="784"/>
        <v>A</v>
      </c>
      <c r="DL49" s="22" t="str">
        <f t="shared" si="785"/>
        <v>FRUYTIER Kevin</v>
      </c>
      <c r="DM49" s="83">
        <v>3326</v>
      </c>
      <c r="DN49" s="22" t="str">
        <f t="shared" si="786"/>
        <v>B</v>
      </c>
      <c r="DO49" s="83">
        <v>1</v>
      </c>
      <c r="DP49" s="83">
        <v>1</v>
      </c>
      <c r="DQ49" s="85"/>
      <c r="DR49" s="22">
        <f t="shared" si="787"/>
        <v>2</v>
      </c>
      <c r="DS49" s="22">
        <f t="shared" si="788"/>
        <v>0</v>
      </c>
      <c r="DT49" s="43">
        <f t="shared" si="789"/>
        <v>3</v>
      </c>
      <c r="DU49" s="43">
        <f t="shared" si="789"/>
        <v>0</v>
      </c>
      <c r="DV49" s="56"/>
      <c r="DW49" s="22" t="str">
        <f t="shared" si="790"/>
        <v>HOUTPUT Paul</v>
      </c>
      <c r="DX49" s="83">
        <v>2711</v>
      </c>
      <c r="DY49" s="22" t="str">
        <f t="shared" si="791"/>
        <v>A</v>
      </c>
      <c r="DZ49" s="22" t="str">
        <f t="shared" si="792"/>
        <v>DE HERDT Rudy</v>
      </c>
      <c r="EA49" s="83">
        <v>3250</v>
      </c>
      <c r="EB49" s="22" t="str">
        <f t="shared" si="793"/>
        <v>A</v>
      </c>
      <c r="EC49" s="83">
        <v>1</v>
      </c>
      <c r="ED49" s="83">
        <v>1</v>
      </c>
      <c r="EE49" s="85"/>
      <c r="EF49" s="22">
        <f t="shared" si="794"/>
        <v>2</v>
      </c>
      <c r="EG49" s="22">
        <f t="shared" si="795"/>
        <v>0</v>
      </c>
      <c r="EH49" s="43">
        <f t="shared" si="796"/>
        <v>3</v>
      </c>
      <c r="EI49" s="43">
        <f t="shared" si="796"/>
        <v>0</v>
      </c>
      <c r="EJ49" s="56"/>
      <c r="EK49" s="22" t="str">
        <f t="shared" si="797"/>
        <v>VAN GEYTE Gert</v>
      </c>
      <c r="EL49" s="83">
        <v>7591</v>
      </c>
      <c r="EM49" s="22" t="str">
        <f t="shared" si="798"/>
        <v>B</v>
      </c>
      <c r="EN49" s="22" t="str">
        <f t="shared" si="799"/>
        <v>VAN DE CRUYS Patrick</v>
      </c>
      <c r="EO49" s="83">
        <v>4331</v>
      </c>
      <c r="EP49" s="22" t="str">
        <f t="shared" si="800"/>
        <v>C</v>
      </c>
      <c r="EQ49" s="83">
        <v>1</v>
      </c>
      <c r="ER49" s="83">
        <v>1</v>
      </c>
      <c r="ES49" s="85"/>
      <c r="ET49" s="22">
        <f t="shared" si="801"/>
        <v>2</v>
      </c>
      <c r="EU49" s="22">
        <f t="shared" si="802"/>
        <v>0</v>
      </c>
      <c r="EV49" s="43">
        <f t="shared" si="803"/>
        <v>3</v>
      </c>
      <c r="EW49" s="43">
        <f t="shared" si="803"/>
        <v>0</v>
      </c>
      <c r="EX49" s="56"/>
      <c r="EY49" s="22" t="str">
        <f t="shared" si="804"/>
        <v>VAN SANDE Davy</v>
      </c>
      <c r="EZ49" s="83">
        <v>5068</v>
      </c>
      <c r="FA49" s="22" t="str">
        <f t="shared" si="805"/>
        <v>B</v>
      </c>
      <c r="FB49" s="22" t="str">
        <f t="shared" si="806"/>
        <v>VAN GOETHEM Mario</v>
      </c>
      <c r="FC49" s="83">
        <v>1096</v>
      </c>
      <c r="FD49" s="22" t="str">
        <f t="shared" si="807"/>
        <v>B</v>
      </c>
      <c r="FE49" s="83">
        <v>1</v>
      </c>
      <c r="FF49" s="83">
        <v>2</v>
      </c>
      <c r="FG49" s="85"/>
      <c r="FH49" s="22">
        <f t="shared" si="808"/>
        <v>1</v>
      </c>
      <c r="FI49" s="22">
        <f t="shared" si="809"/>
        <v>1</v>
      </c>
      <c r="FJ49" s="43">
        <f t="shared" si="810"/>
        <v>1</v>
      </c>
      <c r="FK49" s="43">
        <f t="shared" si="810"/>
        <v>1</v>
      </c>
      <c r="FL49" s="56"/>
      <c r="FM49" s="22" t="str">
        <f t="shared" si="811"/>
        <v>BLOMMAERTS Rudy</v>
      </c>
      <c r="FN49" s="83">
        <v>5317</v>
      </c>
      <c r="FO49" s="22" t="str">
        <f t="shared" si="812"/>
        <v>B</v>
      </c>
      <c r="FP49" s="22" t="str">
        <f t="shared" si="813"/>
        <v>GABRIËLS Leo</v>
      </c>
      <c r="FQ49" s="83">
        <v>7589</v>
      </c>
      <c r="FR49" s="22" t="str">
        <f t="shared" si="814"/>
        <v>C</v>
      </c>
      <c r="FS49" s="83">
        <v>1</v>
      </c>
      <c r="FT49" s="83">
        <v>1</v>
      </c>
      <c r="FU49" s="85"/>
      <c r="FV49" s="22">
        <f t="shared" si="815"/>
        <v>2</v>
      </c>
      <c r="FW49" s="22">
        <f t="shared" si="816"/>
        <v>0</v>
      </c>
      <c r="FX49" s="43">
        <f t="shared" si="817"/>
        <v>3</v>
      </c>
      <c r="FY49" s="43">
        <f t="shared" si="817"/>
        <v>0</v>
      </c>
      <c r="FZ49" s="56"/>
      <c r="GA49" s="22" t="str">
        <f t="shared" si="818"/>
        <v>SELLESLAGH Kurt</v>
      </c>
      <c r="GB49" s="83">
        <v>3059</v>
      </c>
      <c r="GC49" s="22" t="str">
        <f t="shared" si="819"/>
        <v>B</v>
      </c>
      <c r="GD49" s="22" t="str">
        <f t="shared" si="820"/>
        <v>DE COCK Sascha</v>
      </c>
      <c r="GE49" s="83">
        <v>7086</v>
      </c>
      <c r="GF49" s="22" t="str">
        <f t="shared" si="821"/>
        <v>A</v>
      </c>
      <c r="GG49" s="83">
        <v>2</v>
      </c>
      <c r="GH49" s="83">
        <v>2</v>
      </c>
      <c r="GI49" s="85"/>
      <c r="GJ49" s="22">
        <f t="shared" si="822"/>
        <v>0</v>
      </c>
      <c r="GK49" s="22">
        <f t="shared" si="823"/>
        <v>2</v>
      </c>
      <c r="GL49" s="43">
        <f t="shared" si="824"/>
        <v>0</v>
      </c>
      <c r="GM49" s="43">
        <f t="shared" si="824"/>
        <v>3</v>
      </c>
      <c r="GN49" s="56"/>
      <c r="GO49" s="22" t="str">
        <f t="shared" si="825"/>
        <v>AVERHALS Patrick</v>
      </c>
      <c r="GP49" s="83">
        <v>4986</v>
      </c>
      <c r="GQ49" s="22" t="str">
        <f t="shared" si="826"/>
        <v>B</v>
      </c>
      <c r="GR49" s="22" t="str">
        <f t="shared" si="827"/>
        <v>WAUTERS Ludy</v>
      </c>
      <c r="GS49" s="83">
        <v>3251</v>
      </c>
      <c r="GT49" s="22" t="str">
        <f t="shared" si="828"/>
        <v>B</v>
      </c>
      <c r="GU49" s="83">
        <v>1</v>
      </c>
      <c r="GV49" s="83">
        <v>1</v>
      </c>
      <c r="GW49" s="85"/>
      <c r="GX49" s="22">
        <f t="shared" si="829"/>
        <v>2</v>
      </c>
      <c r="GY49" s="22">
        <f t="shared" si="830"/>
        <v>0</v>
      </c>
      <c r="GZ49" s="43">
        <f t="shared" si="831"/>
        <v>3</v>
      </c>
      <c r="HA49" s="43">
        <f t="shared" si="831"/>
        <v>0</v>
      </c>
      <c r="HB49" s="56"/>
      <c r="HC49" s="22" t="str">
        <f t="shared" si="832"/>
        <v>WIJNS André</v>
      </c>
      <c r="HD49" s="83">
        <v>7220</v>
      </c>
      <c r="HE49" s="22" t="str">
        <f t="shared" si="833"/>
        <v>C</v>
      </c>
      <c r="HF49" s="22" t="str">
        <f t="shared" si="834"/>
        <v>VAN SCHOOR Michaël</v>
      </c>
      <c r="HG49" s="83">
        <v>7319</v>
      </c>
      <c r="HH49" s="22" t="str">
        <f t="shared" si="835"/>
        <v>B</v>
      </c>
      <c r="HI49" s="83">
        <v>1</v>
      </c>
      <c r="HJ49" s="83">
        <v>2</v>
      </c>
      <c r="HK49" s="85"/>
      <c r="HL49" s="22">
        <f t="shared" si="836"/>
        <v>1</v>
      </c>
      <c r="HM49" s="22">
        <f t="shared" si="837"/>
        <v>1</v>
      </c>
      <c r="HN49" s="43">
        <f t="shared" si="838"/>
        <v>1</v>
      </c>
      <c r="HO49" s="43">
        <f t="shared" si="838"/>
        <v>1</v>
      </c>
      <c r="HP49" s="56"/>
      <c r="HQ49" s="22" t="str">
        <f t="shared" si="839"/>
        <v>BLOMMAERTS Rudy</v>
      </c>
      <c r="HR49" s="83">
        <v>5317</v>
      </c>
      <c r="HS49" s="22" t="str">
        <f t="shared" si="840"/>
        <v>B</v>
      </c>
      <c r="HT49" s="22" t="str">
        <f t="shared" si="841"/>
        <v>VAN WEMMEL Eddy</v>
      </c>
      <c r="HU49" s="83">
        <v>821</v>
      </c>
      <c r="HV49" s="22" t="str">
        <f t="shared" si="842"/>
        <v>C</v>
      </c>
      <c r="HW49" s="83">
        <v>1</v>
      </c>
      <c r="HX49" s="83">
        <v>1</v>
      </c>
      <c r="HY49" s="85"/>
      <c r="HZ49" s="22">
        <f t="shared" si="843"/>
        <v>2</v>
      </c>
      <c r="IA49" s="22">
        <f t="shared" si="844"/>
        <v>0</v>
      </c>
      <c r="IB49" s="43">
        <f t="shared" si="845"/>
        <v>3</v>
      </c>
      <c r="IC49" s="43">
        <f t="shared" si="845"/>
        <v>0</v>
      </c>
      <c r="ID49" s="56"/>
      <c r="IE49" s="22" t="str">
        <f t="shared" si="846"/>
        <v>HOOF Pascal</v>
      </c>
      <c r="IF49" s="83">
        <v>3042</v>
      </c>
      <c r="IG49" s="22" t="str">
        <f t="shared" si="847"/>
        <v>B</v>
      </c>
      <c r="IH49" s="22" t="str">
        <f t="shared" si="848"/>
        <v>DE SMEDT Rudy</v>
      </c>
      <c r="II49" s="83">
        <v>3727</v>
      </c>
      <c r="IJ49" s="22" t="str">
        <f t="shared" si="849"/>
        <v>A</v>
      </c>
      <c r="IK49" s="83">
        <v>1</v>
      </c>
      <c r="IL49" s="83">
        <v>2</v>
      </c>
      <c r="IM49" s="67"/>
      <c r="IN49" s="22">
        <f t="shared" si="850"/>
        <v>1</v>
      </c>
      <c r="IO49" s="22">
        <f t="shared" si="851"/>
        <v>1</v>
      </c>
      <c r="IP49" s="43">
        <f t="shared" si="852"/>
        <v>1</v>
      </c>
      <c r="IQ49" s="43">
        <f t="shared" si="852"/>
        <v>1</v>
      </c>
      <c r="IR49" s="56"/>
      <c r="IS49" s="22" t="str">
        <f t="shared" si="853"/>
        <v>COOLS Robert</v>
      </c>
      <c r="IT49" s="83">
        <v>3208</v>
      </c>
      <c r="IU49" s="22" t="str">
        <f t="shared" si="854"/>
        <v>A</v>
      </c>
      <c r="IV49" s="22" t="str">
        <f t="shared" si="855"/>
        <v>DE MAN Henri</v>
      </c>
      <c r="IW49" s="83">
        <v>5042</v>
      </c>
      <c r="IX49" s="22" t="str">
        <f t="shared" si="856"/>
        <v>B</v>
      </c>
      <c r="IY49" s="83">
        <v>1</v>
      </c>
      <c r="IZ49" s="83">
        <v>2</v>
      </c>
      <c r="JA49" s="85"/>
      <c r="JB49" s="22">
        <f t="shared" si="857"/>
        <v>1</v>
      </c>
      <c r="JC49" s="22">
        <f t="shared" si="858"/>
        <v>1</v>
      </c>
      <c r="JD49" s="43">
        <f t="shared" si="859"/>
        <v>1</v>
      </c>
      <c r="JE49" s="43">
        <f t="shared" si="859"/>
        <v>1</v>
      </c>
      <c r="JF49" s="56"/>
      <c r="JG49" s="22" t="str">
        <f t="shared" si="860"/>
        <v>PEELEMAN Rony</v>
      </c>
      <c r="JH49" s="83">
        <v>3258</v>
      </c>
      <c r="JI49" s="22" t="str">
        <f t="shared" si="861"/>
        <v>A</v>
      </c>
      <c r="JJ49" s="22" t="str">
        <f t="shared" si="862"/>
        <v>AVERHALS Patrick</v>
      </c>
      <c r="JK49" s="83">
        <v>4986</v>
      </c>
      <c r="JL49" s="22" t="str">
        <f t="shared" si="863"/>
        <v>B</v>
      </c>
      <c r="JM49" s="83">
        <v>1</v>
      </c>
      <c r="JN49" s="83">
        <v>1</v>
      </c>
      <c r="JO49" s="85"/>
      <c r="JP49" s="22">
        <f t="shared" si="864"/>
        <v>2</v>
      </c>
      <c r="JQ49" s="22">
        <f t="shared" si="865"/>
        <v>0</v>
      </c>
      <c r="JR49" s="43">
        <f t="shared" si="866"/>
        <v>3</v>
      </c>
      <c r="JS49" s="43">
        <f t="shared" si="866"/>
        <v>0</v>
      </c>
      <c r="JT49" s="56"/>
      <c r="JU49" s="22" t="str">
        <f t="shared" si="867"/>
        <v>PEELEMAN Rony</v>
      </c>
      <c r="JV49" s="83">
        <v>3258</v>
      </c>
      <c r="JW49" s="22" t="str">
        <f t="shared" si="868"/>
        <v>A</v>
      </c>
      <c r="JX49" s="22" t="str">
        <f t="shared" si="869"/>
        <v>COOLS Robert</v>
      </c>
      <c r="JY49" s="83">
        <v>3208</v>
      </c>
      <c r="JZ49" s="22" t="str">
        <f t="shared" si="870"/>
        <v>A</v>
      </c>
      <c r="KA49" s="83">
        <v>1</v>
      </c>
      <c r="KB49" s="83">
        <v>2</v>
      </c>
      <c r="KC49" s="85"/>
      <c r="KD49" s="22">
        <f t="shared" si="871"/>
        <v>1</v>
      </c>
      <c r="KE49" s="22">
        <f t="shared" si="872"/>
        <v>1</v>
      </c>
      <c r="KF49" s="43">
        <f t="shared" si="873"/>
        <v>1</v>
      </c>
      <c r="KG49" s="43">
        <f t="shared" si="873"/>
        <v>1</v>
      </c>
      <c r="KH49" s="56"/>
      <c r="KI49" s="22" t="str">
        <f t="shared" si="874"/>
        <v>PETRY Mike</v>
      </c>
      <c r="KJ49" s="83">
        <v>5046</v>
      </c>
      <c r="KK49" s="22" t="str">
        <f t="shared" si="875"/>
        <v>A</v>
      </c>
      <c r="KL49" s="22" t="str">
        <f t="shared" si="876"/>
        <v>PEELEMAN Rony</v>
      </c>
      <c r="KM49" s="83">
        <v>3258</v>
      </c>
      <c r="KN49" s="22" t="str">
        <f t="shared" si="877"/>
        <v>A</v>
      </c>
      <c r="KO49" s="83">
        <v>1</v>
      </c>
      <c r="KP49" s="83">
        <v>1</v>
      </c>
      <c r="KQ49" s="85"/>
      <c r="KR49" s="22">
        <f t="shared" si="878"/>
        <v>2</v>
      </c>
      <c r="KS49" s="22">
        <f t="shared" si="879"/>
        <v>0</v>
      </c>
      <c r="KT49" s="43">
        <f t="shared" si="880"/>
        <v>3</v>
      </c>
      <c r="KU49" s="43">
        <f t="shared" si="880"/>
        <v>0</v>
      </c>
      <c r="KV49" s="56"/>
      <c r="KW49" s="22" t="str">
        <f t="shared" si="881"/>
        <v>BLOMMAERTS Eric</v>
      </c>
      <c r="KX49" s="83">
        <v>3337</v>
      </c>
      <c r="KY49" s="22" t="str">
        <f t="shared" si="882"/>
        <v>A</v>
      </c>
      <c r="KZ49" s="22" t="str">
        <f t="shared" si="883"/>
        <v>HOUTPUT Paul</v>
      </c>
      <c r="LA49" s="83">
        <v>2711</v>
      </c>
      <c r="LB49" s="22" t="str">
        <f t="shared" si="884"/>
        <v>A</v>
      </c>
      <c r="LC49" s="83">
        <v>2</v>
      </c>
      <c r="LD49" s="83">
        <v>1</v>
      </c>
      <c r="LE49" s="85"/>
      <c r="LF49" s="22">
        <f t="shared" si="885"/>
        <v>1</v>
      </c>
      <c r="LG49" s="22">
        <f t="shared" si="886"/>
        <v>1</v>
      </c>
      <c r="LH49" s="43">
        <f t="shared" si="887"/>
        <v>1</v>
      </c>
      <c r="LI49" s="43">
        <f t="shared" si="887"/>
        <v>1</v>
      </c>
      <c r="LJ49" s="56"/>
      <c r="LK49" s="22" t="str">
        <f t="shared" si="888"/>
        <v>VAN CAMPENHOUT Jean-Pierre</v>
      </c>
      <c r="LL49" s="83">
        <v>7886</v>
      </c>
      <c r="LM49" s="22" t="str">
        <f t="shared" si="889"/>
        <v>A</v>
      </c>
      <c r="LN49" s="22" t="str">
        <f t="shared" si="890"/>
        <v>BAERT Robert</v>
      </c>
      <c r="LO49" s="83">
        <v>3663</v>
      </c>
      <c r="LP49" s="22" t="str">
        <f t="shared" si="891"/>
        <v>A</v>
      </c>
      <c r="LQ49" s="83">
        <v>2</v>
      </c>
      <c r="LR49" s="83">
        <v>1</v>
      </c>
      <c r="LS49" s="85"/>
      <c r="LT49" s="22">
        <f t="shared" si="892"/>
        <v>1</v>
      </c>
      <c r="LU49" s="22">
        <f t="shared" si="893"/>
        <v>1</v>
      </c>
      <c r="LV49" s="43">
        <f t="shared" si="894"/>
        <v>1</v>
      </c>
      <c r="LW49" s="43">
        <f t="shared" si="894"/>
        <v>1</v>
      </c>
      <c r="LY49" s="22" t="str">
        <f t="shared" si="895"/>
        <v>VAN GOETHEM Mario</v>
      </c>
      <c r="LZ49" s="83">
        <v>1096</v>
      </c>
      <c r="MA49" s="22" t="str">
        <f t="shared" si="896"/>
        <v>B</v>
      </c>
      <c r="MB49" s="22" t="str">
        <f t="shared" si="897"/>
        <v>PEELEMAN Chris</v>
      </c>
      <c r="MC49" s="83">
        <v>3220</v>
      </c>
      <c r="MD49" s="22" t="str">
        <f t="shared" si="898"/>
        <v>A</v>
      </c>
      <c r="ME49" s="83">
        <v>2</v>
      </c>
      <c r="MF49" s="83">
        <v>1</v>
      </c>
      <c r="MG49" s="85"/>
      <c r="MH49" s="22">
        <f t="shared" si="899"/>
        <v>1</v>
      </c>
      <c r="MI49" s="22">
        <f t="shared" si="900"/>
        <v>1</v>
      </c>
      <c r="MJ49" s="43">
        <f t="shared" si="901"/>
        <v>1</v>
      </c>
      <c r="MK49" s="43">
        <f t="shared" si="901"/>
        <v>1</v>
      </c>
      <c r="ML49" s="56"/>
      <c r="MM49" s="22" t="str">
        <f t="shared" si="902"/>
        <v>APERS Franky</v>
      </c>
      <c r="MN49" s="83">
        <v>1685</v>
      </c>
      <c r="MO49" s="22" t="str">
        <f t="shared" si="903"/>
        <v>C</v>
      </c>
      <c r="MP49" s="22" t="str">
        <f t="shared" si="904"/>
        <v>BLOMMAERTS Rudy</v>
      </c>
      <c r="MQ49" s="83">
        <v>5317</v>
      </c>
      <c r="MR49" s="22" t="str">
        <f t="shared" si="905"/>
        <v>B</v>
      </c>
      <c r="MS49" s="83">
        <v>2</v>
      </c>
      <c r="MT49" s="83">
        <v>2</v>
      </c>
      <c r="MU49" s="85"/>
      <c r="MV49" s="22">
        <f t="shared" si="906"/>
        <v>0</v>
      </c>
      <c r="MW49" s="22">
        <f t="shared" si="907"/>
        <v>2</v>
      </c>
      <c r="MX49" s="43">
        <f t="shared" si="908"/>
        <v>0</v>
      </c>
      <c r="MY49" s="43">
        <f t="shared" si="908"/>
        <v>3</v>
      </c>
    </row>
    <row r="50" spans="1:363" ht="15.75" thickBot="1" x14ac:dyDescent="0.3">
      <c r="A50" s="56"/>
      <c r="B50" s="56"/>
      <c r="C50" s="56"/>
      <c r="D50" s="56"/>
      <c r="E50" s="68"/>
      <c r="F50" s="68"/>
      <c r="G50" s="133" t="s">
        <v>6</v>
      </c>
      <c r="H50" s="134"/>
      <c r="I50" s="135"/>
      <c r="J50" s="79">
        <f>SUM(J44:J49)</f>
        <v>7</v>
      </c>
      <c r="K50" s="24">
        <f>SUM(K44:K49)</f>
        <v>5</v>
      </c>
      <c r="L50" s="44"/>
      <c r="M50" s="44"/>
      <c r="N50" s="56"/>
      <c r="O50" s="56"/>
      <c r="P50" s="56"/>
      <c r="Q50" s="56"/>
      <c r="R50" s="56"/>
      <c r="S50" s="68"/>
      <c r="T50" s="68"/>
      <c r="U50" s="133" t="s">
        <v>6</v>
      </c>
      <c r="V50" s="134"/>
      <c r="W50" s="135"/>
      <c r="X50" s="79">
        <f>SUM(X44:X49)</f>
        <v>3</v>
      </c>
      <c r="Y50" s="24">
        <f>SUM(Y44:Y49)</f>
        <v>9</v>
      </c>
      <c r="Z50" s="44"/>
      <c r="AA50" s="44"/>
      <c r="AB50" s="56"/>
      <c r="AC50" s="56"/>
      <c r="AD50" s="56"/>
      <c r="AE50" s="56"/>
      <c r="AF50" s="56"/>
      <c r="AG50" s="68"/>
      <c r="AH50" s="68"/>
      <c r="AI50" s="133" t="s">
        <v>6</v>
      </c>
      <c r="AJ50" s="134"/>
      <c r="AK50" s="135"/>
      <c r="AL50" s="79">
        <f>SUM(AL44:AL49)</f>
        <v>10</v>
      </c>
      <c r="AM50" s="24">
        <f>SUM(AM44:AM49)</f>
        <v>2</v>
      </c>
      <c r="AN50" s="44"/>
      <c r="AO50" s="44"/>
      <c r="AP50" s="56"/>
      <c r="AQ50" s="56"/>
      <c r="AR50" s="56"/>
      <c r="AS50" s="56"/>
      <c r="AT50" s="56"/>
      <c r="AU50" s="68"/>
      <c r="AV50" s="68"/>
      <c r="AW50" s="133" t="s">
        <v>6</v>
      </c>
      <c r="AX50" s="134"/>
      <c r="AY50" s="135"/>
      <c r="AZ50" s="79">
        <f>SUM(AZ44:AZ49)</f>
        <v>4</v>
      </c>
      <c r="BA50" s="24">
        <f>SUM(BA44:BA49)</f>
        <v>8</v>
      </c>
      <c r="BB50" s="44"/>
      <c r="BC50" s="44"/>
      <c r="BD50" s="56"/>
      <c r="BE50" s="56"/>
      <c r="BF50" s="56"/>
      <c r="BG50" s="56"/>
      <c r="BH50" s="56"/>
      <c r="BI50" s="68"/>
      <c r="BJ50" s="68"/>
      <c r="BK50" s="133" t="s">
        <v>6</v>
      </c>
      <c r="BL50" s="134"/>
      <c r="BM50" s="135"/>
      <c r="BN50" s="79">
        <f>SUM(BN44:BN49)</f>
        <v>9</v>
      </c>
      <c r="BO50" s="24">
        <f>SUM(BO44:BO49)</f>
        <v>3</v>
      </c>
      <c r="BP50" s="44"/>
      <c r="BQ50" s="44"/>
      <c r="BR50" s="56"/>
      <c r="BS50" s="56"/>
      <c r="BT50" s="56"/>
      <c r="BU50" s="56"/>
      <c r="BV50" s="56"/>
      <c r="BW50" s="68"/>
      <c r="BX50" s="68"/>
      <c r="BY50" s="133" t="s">
        <v>6</v>
      </c>
      <c r="BZ50" s="134"/>
      <c r="CA50" s="135"/>
      <c r="CB50" s="79">
        <f>SUM(CB44:CB49)</f>
        <v>3</v>
      </c>
      <c r="CC50" s="24">
        <f>SUM(CC44:CC49)</f>
        <v>9</v>
      </c>
      <c r="CD50" s="44"/>
      <c r="CE50" s="44"/>
      <c r="CF50" s="56"/>
      <c r="CG50" s="56"/>
      <c r="CH50" s="56"/>
      <c r="CI50" s="56"/>
      <c r="CJ50" s="56"/>
      <c r="CK50" s="68"/>
      <c r="CL50" s="68"/>
      <c r="CM50" s="133" t="s">
        <v>6</v>
      </c>
      <c r="CN50" s="134"/>
      <c r="CO50" s="135"/>
      <c r="CP50" s="79">
        <f>SUM(CP44:CP49)</f>
        <v>4</v>
      </c>
      <c r="CQ50" s="24">
        <f>SUM(CQ44:CQ49)</f>
        <v>8</v>
      </c>
      <c r="CR50" s="44"/>
      <c r="CS50" s="44"/>
      <c r="CT50" s="56"/>
      <c r="CU50" s="56"/>
      <c r="CV50" s="56"/>
      <c r="CW50" s="56"/>
      <c r="CX50" s="56"/>
      <c r="CY50" s="68"/>
      <c r="CZ50" s="68"/>
      <c r="DA50" s="133" t="s">
        <v>6</v>
      </c>
      <c r="DB50" s="134"/>
      <c r="DC50" s="135"/>
      <c r="DD50" s="79">
        <f>SUM(DD44:DD49)</f>
        <v>6</v>
      </c>
      <c r="DE50" s="24">
        <f>SUM(DE44:DE49)</f>
        <v>6</v>
      </c>
      <c r="DF50" s="44"/>
      <c r="DG50" s="44"/>
      <c r="DH50" s="56"/>
      <c r="DI50" s="56"/>
      <c r="DJ50" s="56"/>
      <c r="DK50" s="56"/>
      <c r="DL50" s="56"/>
      <c r="DM50" s="68"/>
      <c r="DN50" s="68"/>
      <c r="DO50" s="133" t="s">
        <v>6</v>
      </c>
      <c r="DP50" s="134"/>
      <c r="DQ50" s="135"/>
      <c r="DR50" s="79">
        <f>SUM(DR44:DR49)</f>
        <v>9</v>
      </c>
      <c r="DS50" s="24">
        <f>SUM(DS44:DS49)</f>
        <v>3</v>
      </c>
      <c r="DT50" s="44"/>
      <c r="DU50" s="44"/>
      <c r="DV50" s="56"/>
      <c r="DW50" s="56"/>
      <c r="DX50" s="56"/>
      <c r="DY50" s="56"/>
      <c r="DZ50" s="56"/>
      <c r="EA50" s="68"/>
      <c r="EB50" s="68"/>
      <c r="EC50" s="133" t="s">
        <v>6</v>
      </c>
      <c r="ED50" s="134"/>
      <c r="EE50" s="135"/>
      <c r="EF50" s="79">
        <f>SUM(EF44:EF49)</f>
        <v>10</v>
      </c>
      <c r="EG50" s="24">
        <f>SUM(EG44:EG49)</f>
        <v>2</v>
      </c>
      <c r="EH50" s="44"/>
      <c r="EI50" s="44"/>
      <c r="EJ50" s="56"/>
      <c r="EK50" s="56"/>
      <c r="EL50" s="56"/>
      <c r="EM50" s="56"/>
      <c r="EN50" s="56"/>
      <c r="EO50" s="68"/>
      <c r="EP50" s="68"/>
      <c r="EQ50" s="133" t="s">
        <v>6</v>
      </c>
      <c r="ER50" s="134"/>
      <c r="ES50" s="135"/>
      <c r="ET50" s="79">
        <f>SUM(ET44:ET49)</f>
        <v>6</v>
      </c>
      <c r="EU50" s="24">
        <f>SUM(EU44:EU49)</f>
        <v>6</v>
      </c>
      <c r="EV50" s="44"/>
      <c r="EW50" s="44"/>
      <c r="EX50" s="56"/>
      <c r="EY50" s="56"/>
      <c r="EZ50" s="56"/>
      <c r="FA50" s="56"/>
      <c r="FB50" s="56"/>
      <c r="FC50" s="68"/>
      <c r="FD50" s="68"/>
      <c r="FE50" s="133" t="s">
        <v>6</v>
      </c>
      <c r="FF50" s="134"/>
      <c r="FG50" s="135"/>
      <c r="FH50" s="79">
        <f>SUM(FH44:FH49)</f>
        <v>9</v>
      </c>
      <c r="FI50" s="24">
        <f>SUM(FI44:FI49)</f>
        <v>3</v>
      </c>
      <c r="FJ50" s="44"/>
      <c r="FK50" s="44"/>
      <c r="FL50" s="56"/>
      <c r="FM50" s="56"/>
      <c r="FN50" s="56"/>
      <c r="FO50" s="56"/>
      <c r="FP50" s="56"/>
      <c r="FQ50" s="68"/>
      <c r="FR50" s="68"/>
      <c r="FS50" s="133" t="s">
        <v>6</v>
      </c>
      <c r="FT50" s="134"/>
      <c r="FU50" s="135"/>
      <c r="FV50" s="79">
        <f>SUM(FV44:FV49)</f>
        <v>10</v>
      </c>
      <c r="FW50" s="24">
        <f>SUM(FW44:FW49)</f>
        <v>2</v>
      </c>
      <c r="FX50" s="44"/>
      <c r="FY50" s="44"/>
      <c r="FZ50" s="56"/>
      <c r="GA50" s="56"/>
      <c r="GB50" s="56"/>
      <c r="GC50" s="56"/>
      <c r="GD50" s="56"/>
      <c r="GE50" s="68"/>
      <c r="GF50" s="68"/>
      <c r="GG50" s="133" t="s">
        <v>6</v>
      </c>
      <c r="GH50" s="134"/>
      <c r="GI50" s="135"/>
      <c r="GJ50" s="79">
        <f>SUM(GJ44:GJ49)</f>
        <v>6</v>
      </c>
      <c r="GK50" s="24">
        <f>SUM(GK44:GK49)</f>
        <v>6</v>
      </c>
      <c r="GL50" s="44"/>
      <c r="GM50" s="44"/>
      <c r="GN50" s="56"/>
      <c r="GO50" s="56"/>
      <c r="GP50" s="56"/>
      <c r="GQ50" s="56"/>
      <c r="GR50" s="56"/>
      <c r="GS50" s="68"/>
      <c r="GT50" s="68"/>
      <c r="GU50" s="133" t="s">
        <v>6</v>
      </c>
      <c r="GV50" s="134"/>
      <c r="GW50" s="135"/>
      <c r="GX50" s="79">
        <f>SUM(GX44:GX49)</f>
        <v>6</v>
      </c>
      <c r="GY50" s="24">
        <f>SUM(GY44:GY49)</f>
        <v>6</v>
      </c>
      <c r="GZ50" s="44"/>
      <c r="HA50" s="44"/>
      <c r="HB50" s="56"/>
      <c r="HC50" s="69"/>
      <c r="HD50" s="56"/>
      <c r="HE50" s="56"/>
      <c r="HF50" s="69"/>
      <c r="HG50" s="68"/>
      <c r="HH50" s="68"/>
      <c r="HI50" s="133" t="s">
        <v>6</v>
      </c>
      <c r="HJ50" s="134"/>
      <c r="HK50" s="135"/>
      <c r="HL50" s="79">
        <f>SUM(HL44:HL49)</f>
        <v>6</v>
      </c>
      <c r="HM50" s="24">
        <f>SUM(HM44:HM49)</f>
        <v>6</v>
      </c>
      <c r="HN50" s="44"/>
      <c r="HO50" s="44"/>
      <c r="HP50" s="56"/>
      <c r="HQ50" s="56"/>
      <c r="HR50" s="56"/>
      <c r="HS50" s="56"/>
      <c r="HT50" s="56"/>
      <c r="HU50" s="68"/>
      <c r="HV50" s="68"/>
      <c r="HW50" s="133" t="s">
        <v>6</v>
      </c>
      <c r="HX50" s="134"/>
      <c r="HY50" s="135"/>
      <c r="HZ50" s="79">
        <f>SUM(HZ44:HZ49)</f>
        <v>9</v>
      </c>
      <c r="IA50" s="24">
        <f>SUM(IA44:IA49)</f>
        <v>3</v>
      </c>
      <c r="IB50" s="44"/>
      <c r="IC50" s="44"/>
      <c r="ID50" s="56"/>
      <c r="IE50" s="56"/>
      <c r="IF50" s="56"/>
      <c r="IG50" s="56"/>
      <c r="IH50" s="56"/>
      <c r="II50" s="68"/>
      <c r="IJ50" s="68"/>
      <c r="IK50" s="133" t="s">
        <v>6</v>
      </c>
      <c r="IL50" s="134"/>
      <c r="IM50" s="135"/>
      <c r="IN50" s="79">
        <f>SUM(IN44:IN49)</f>
        <v>2</v>
      </c>
      <c r="IO50" s="24">
        <f>SUM(IO44:IO49)</f>
        <v>10</v>
      </c>
      <c r="IP50" s="44"/>
      <c r="IQ50" s="44"/>
      <c r="IR50" s="56"/>
      <c r="IS50" s="56"/>
      <c r="IT50" s="56"/>
      <c r="IU50" s="56"/>
      <c r="IV50" s="56"/>
      <c r="IW50" s="68"/>
      <c r="IX50" s="68"/>
      <c r="IY50" s="133" t="s">
        <v>6</v>
      </c>
      <c r="IZ50" s="134"/>
      <c r="JA50" s="135"/>
      <c r="JB50" s="79">
        <f>SUM(JB44:JB49)</f>
        <v>6</v>
      </c>
      <c r="JC50" s="24">
        <f>SUM(JC44:JC49)</f>
        <v>6</v>
      </c>
      <c r="JD50" s="44"/>
      <c r="JE50" s="44"/>
      <c r="JF50" s="56"/>
      <c r="JG50" s="56"/>
      <c r="JH50" s="56"/>
      <c r="JI50" s="56"/>
      <c r="JJ50" s="56"/>
      <c r="JK50" s="68"/>
      <c r="JL50" s="68"/>
      <c r="JM50" s="133" t="s">
        <v>6</v>
      </c>
      <c r="JN50" s="134"/>
      <c r="JO50" s="135"/>
      <c r="JP50" s="79">
        <f>SUM(JP44:JP49)</f>
        <v>10</v>
      </c>
      <c r="JQ50" s="24">
        <f>SUM(JQ44:JQ49)</f>
        <v>2</v>
      </c>
      <c r="JR50" s="44"/>
      <c r="JS50" s="44"/>
      <c r="JT50" s="56"/>
      <c r="JU50" s="56"/>
      <c r="JV50" s="56"/>
      <c r="JW50" s="56"/>
      <c r="JX50" s="56"/>
      <c r="JY50" s="68"/>
      <c r="JZ50" s="68"/>
      <c r="KA50" s="133" t="s">
        <v>6</v>
      </c>
      <c r="KB50" s="134"/>
      <c r="KC50" s="135"/>
      <c r="KD50" s="79">
        <f>SUM(KD44:KD49)</f>
        <v>7</v>
      </c>
      <c r="KE50" s="24">
        <f>SUM(KE44:KE49)</f>
        <v>5</v>
      </c>
      <c r="KF50" s="44"/>
      <c r="KG50" s="44"/>
      <c r="KH50" s="56"/>
      <c r="KI50" s="56"/>
      <c r="KJ50" s="56"/>
      <c r="KK50" s="56"/>
      <c r="KL50" s="56"/>
      <c r="KM50" s="68"/>
      <c r="KN50" s="68"/>
      <c r="KO50" s="133" t="s">
        <v>6</v>
      </c>
      <c r="KP50" s="134"/>
      <c r="KQ50" s="135"/>
      <c r="KR50" s="79">
        <f>SUM(KR44:KR49)</f>
        <v>7</v>
      </c>
      <c r="KS50" s="24">
        <f>SUM(KS44:KS49)</f>
        <v>5</v>
      </c>
      <c r="KT50" s="44"/>
      <c r="KU50" s="44"/>
      <c r="KW50" s="56"/>
      <c r="KX50" s="56"/>
      <c r="KY50" s="56"/>
      <c r="KZ50" s="56"/>
      <c r="LA50" s="68"/>
      <c r="LB50" s="68"/>
      <c r="LC50" s="133" t="s">
        <v>6</v>
      </c>
      <c r="LD50" s="134"/>
      <c r="LE50" s="135"/>
      <c r="LF50" s="79">
        <f>SUM(LF44:LF49)</f>
        <v>7</v>
      </c>
      <c r="LG50" s="24">
        <f>SUM(LG44:LG49)</f>
        <v>5</v>
      </c>
      <c r="LH50" s="44"/>
      <c r="LI50" s="44"/>
      <c r="LK50" s="56"/>
      <c r="LL50" s="56"/>
      <c r="LM50" s="56"/>
      <c r="LN50" s="56"/>
      <c r="LO50" s="68"/>
      <c r="LP50" s="68"/>
      <c r="LQ50" s="133" t="s">
        <v>6</v>
      </c>
      <c r="LR50" s="134"/>
      <c r="LS50" s="135"/>
      <c r="LT50" s="79">
        <f>SUM(LT44:LT49)</f>
        <v>5</v>
      </c>
      <c r="LU50" s="24">
        <f>SUM(LU44:LU49)</f>
        <v>7</v>
      </c>
      <c r="LV50" s="44"/>
      <c r="LW50" s="44"/>
      <c r="LY50" s="56"/>
      <c r="LZ50" s="56"/>
      <c r="MA50" s="56"/>
      <c r="MB50" s="56"/>
      <c r="MC50" s="68"/>
      <c r="MD50" s="68"/>
      <c r="ME50" s="133" t="s">
        <v>6</v>
      </c>
      <c r="MF50" s="134"/>
      <c r="MG50" s="135"/>
      <c r="MH50" s="79">
        <f>SUM(MH44:MH49)</f>
        <v>10</v>
      </c>
      <c r="MI50" s="24">
        <f>SUM(MI44:MI49)</f>
        <v>2</v>
      </c>
      <c r="MJ50" s="44"/>
      <c r="MK50" s="44"/>
      <c r="MM50" s="56"/>
      <c r="MN50" s="56"/>
      <c r="MO50" s="56"/>
      <c r="MP50" s="56"/>
      <c r="MQ50" s="68"/>
      <c r="MR50" s="68"/>
      <c r="MS50" s="133" t="s">
        <v>6</v>
      </c>
      <c r="MT50" s="134"/>
      <c r="MU50" s="135"/>
      <c r="MV50" s="79">
        <f>SUM(MV44:MV49)</f>
        <v>3</v>
      </c>
      <c r="MW50" s="24">
        <f>SUM(MW44:MW49)</f>
        <v>9</v>
      </c>
    </row>
    <row r="51" spans="1:363" ht="15.75" thickBo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69"/>
      <c r="HD51" s="56"/>
      <c r="HE51" s="56"/>
      <c r="HF51" s="69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</row>
    <row r="52" spans="1:363" s="75" customFormat="1" ht="15.75" thickBot="1" x14ac:dyDescent="0.3">
      <c r="A52" s="26" t="str">
        <f>VLOOKUP(116,Kalender,2,FALSE)</f>
        <v>De Sloebers 1</v>
      </c>
      <c r="B52" s="70"/>
      <c r="C52" s="70"/>
      <c r="D52" s="25" t="str">
        <f>VLOOKUP(116,Kalender,4,FALSE)</f>
        <v>Ten Dorpe 1</v>
      </c>
      <c r="E52" s="80"/>
      <c r="F52" s="81"/>
      <c r="G52" s="81"/>
      <c r="H52" s="81"/>
      <c r="I52" s="81"/>
      <c r="J52" s="81"/>
      <c r="K52" s="82"/>
      <c r="L52" s="71"/>
      <c r="M52" s="71"/>
      <c r="O52" s="26" t="str">
        <f>Kalender!B43</f>
        <v>De Splinters</v>
      </c>
      <c r="P52" s="70"/>
      <c r="Q52" s="70"/>
      <c r="R52" s="25" t="str">
        <f>Kalender!D43</f>
        <v>Black Boys 2</v>
      </c>
      <c r="S52" s="80"/>
      <c r="T52" s="81"/>
      <c r="U52" s="81"/>
      <c r="V52" s="81"/>
      <c r="W52" s="81"/>
      <c r="X52" s="81"/>
      <c r="Y52" s="82"/>
      <c r="Z52" s="71"/>
      <c r="AA52" s="71"/>
      <c r="AC52" s="26" t="str">
        <f>Kalender!B78</f>
        <v>Elk Zijn Recht</v>
      </c>
      <c r="AD52" s="70"/>
      <c r="AE52" s="70"/>
      <c r="AF52" s="26" t="str">
        <f>Kalender!D78</f>
        <v>Duvelboys 1</v>
      </c>
      <c r="AG52" s="80"/>
      <c r="AH52" s="81"/>
      <c r="AI52" s="81"/>
      <c r="AJ52" s="81"/>
      <c r="AK52" s="81"/>
      <c r="AL52" s="81"/>
      <c r="AM52" s="82"/>
      <c r="AN52" s="71"/>
      <c r="AO52" s="71"/>
      <c r="AQ52" s="26" t="str">
        <f>Kalender!B113</f>
        <v>De Splinters</v>
      </c>
      <c r="AR52" s="70"/>
      <c r="AS52" s="70"/>
      <c r="AT52" s="25" t="str">
        <f>Kalender!D113</f>
        <v>Elk Zijn Recht</v>
      </c>
      <c r="AU52" s="80"/>
      <c r="AV52" s="81"/>
      <c r="AW52" s="81"/>
      <c r="AX52" s="81"/>
      <c r="AY52" s="81"/>
      <c r="AZ52" s="81"/>
      <c r="BA52" s="82"/>
      <c r="BB52" s="71"/>
      <c r="BC52" s="71"/>
      <c r="BE52" s="26" t="str">
        <f>Kalender!B148</f>
        <v>Black Boys 1</v>
      </c>
      <c r="BF52" s="70"/>
      <c r="BG52" s="70"/>
      <c r="BH52" s="25" t="str">
        <f>Kalender!D148</f>
        <v>Duvelboys 1</v>
      </c>
      <c r="BI52" s="80"/>
      <c r="BJ52" s="81"/>
      <c r="BK52" s="81"/>
      <c r="BL52" s="81"/>
      <c r="BM52" s="81"/>
      <c r="BN52" s="81"/>
      <c r="BO52" s="82"/>
      <c r="BP52" s="71"/>
      <c r="BQ52" s="71"/>
      <c r="BS52" s="26" t="str">
        <f>Kalender!B183</f>
        <v>De Tijgers</v>
      </c>
      <c r="BT52" s="70"/>
      <c r="BU52" s="70"/>
      <c r="BV52" s="25" t="str">
        <f>Kalender!D183</f>
        <v>Duvelboys 1</v>
      </c>
      <c r="BW52" s="80"/>
      <c r="BX52" s="81"/>
      <c r="BY52" s="81"/>
      <c r="BZ52" s="81"/>
      <c r="CA52" s="81"/>
      <c r="CB52" s="81"/>
      <c r="CC52" s="82"/>
      <c r="CD52" s="71"/>
      <c r="CE52" s="71"/>
      <c r="CG52" s="26" t="str">
        <f>Kalender!B218</f>
        <v>Kalfort 1</v>
      </c>
      <c r="CH52" s="70"/>
      <c r="CI52" s="70"/>
      <c r="CJ52" s="25" t="str">
        <f>Kalender!D218</f>
        <v>Black Boys 2</v>
      </c>
      <c r="CK52" s="80"/>
      <c r="CL52" s="81"/>
      <c r="CM52" s="81"/>
      <c r="CN52" s="81"/>
      <c r="CO52" s="81"/>
      <c r="CP52" s="81"/>
      <c r="CQ52" s="82"/>
      <c r="CR52" s="71"/>
      <c r="CS52" s="71"/>
      <c r="CU52" s="26" t="str">
        <f>Kalender!B253</f>
        <v>Elk Zijn Recht</v>
      </c>
      <c r="CV52" s="70"/>
      <c r="CW52" s="70"/>
      <c r="CX52" s="25" t="str">
        <f>Kalender!D253</f>
        <v>Kalfort 1</v>
      </c>
      <c r="CY52" s="80"/>
      <c r="CZ52" s="81"/>
      <c r="DA52" s="81"/>
      <c r="DB52" s="81"/>
      <c r="DC52" s="81"/>
      <c r="DD52" s="81"/>
      <c r="DE52" s="82"/>
      <c r="DF52" s="71"/>
      <c r="DG52" s="71"/>
      <c r="DI52" s="26" t="str">
        <f>Kalender!B288</f>
        <v>Duvelboys 1</v>
      </c>
      <c r="DJ52" s="70"/>
      <c r="DK52" s="70"/>
      <c r="DL52" s="25" t="str">
        <f>Kalender!D288</f>
        <v>Den Tighel 1</v>
      </c>
      <c r="DM52" s="80"/>
      <c r="DN52" s="124" t="s">
        <v>810</v>
      </c>
      <c r="DO52" s="81"/>
      <c r="DP52" s="81"/>
      <c r="DQ52" s="81"/>
      <c r="DR52" s="81"/>
      <c r="DS52" s="82"/>
      <c r="DT52" s="71"/>
      <c r="DU52" s="71"/>
      <c r="DW52" s="26" t="str">
        <f>Kalender!B323</f>
        <v>Plaza 1</v>
      </c>
      <c r="DX52" s="70"/>
      <c r="DY52" s="70"/>
      <c r="DZ52" s="25" t="str">
        <f>Kalender!D323</f>
        <v>Elk Zijn Recht</v>
      </c>
      <c r="EA52" s="80"/>
      <c r="EB52" s="81"/>
      <c r="EC52" s="81"/>
      <c r="ED52" s="81"/>
      <c r="EE52" s="81"/>
      <c r="EF52" s="81"/>
      <c r="EG52" s="82"/>
      <c r="EH52" s="71"/>
      <c r="EI52" s="71"/>
      <c r="EK52" s="27" t="str">
        <f>Kalender!B358</f>
        <v>De Sloebers 1</v>
      </c>
      <c r="EL52" s="70"/>
      <c r="EM52" s="70"/>
      <c r="EN52" s="25" t="str">
        <f>Kalender!D358</f>
        <v>Black Boys 1</v>
      </c>
      <c r="EO52" s="80"/>
      <c r="EP52" s="81"/>
      <c r="EQ52" s="81"/>
      <c r="ER52" s="81"/>
      <c r="ES52" s="81"/>
      <c r="ET52" s="81"/>
      <c r="EU52" s="82"/>
      <c r="EV52" s="71"/>
      <c r="EW52" s="71"/>
      <c r="EY52" s="26" t="str">
        <f>Kalender!B393</f>
        <v>Plaza 1</v>
      </c>
      <c r="EZ52" s="70"/>
      <c r="FA52" s="70"/>
      <c r="FB52" s="25" t="str">
        <f>Kalender!D393</f>
        <v>Ten Dorpe 1</v>
      </c>
      <c r="FC52" s="80"/>
      <c r="FD52" s="81"/>
      <c r="FE52" s="81"/>
      <c r="FF52" s="81"/>
      <c r="FG52" s="81"/>
      <c r="FH52" s="81"/>
      <c r="FI52" s="82"/>
      <c r="FJ52" s="71"/>
      <c r="FK52" s="71"/>
      <c r="FM52" s="26" t="str">
        <f>Kalender!B428</f>
        <v>Ten Dorpe 1</v>
      </c>
      <c r="FN52" s="70"/>
      <c r="FO52" s="70"/>
      <c r="FP52" s="25" t="str">
        <f>Kalender!D428</f>
        <v>Den Tighel 1</v>
      </c>
      <c r="FQ52" s="80"/>
      <c r="FR52" s="81"/>
      <c r="FS52" s="81"/>
      <c r="FT52" s="81"/>
      <c r="FU52" s="81"/>
      <c r="FV52" s="81"/>
      <c r="FW52" s="82"/>
      <c r="FX52" s="71"/>
      <c r="FY52" s="71"/>
      <c r="GA52" s="26" t="str">
        <f>Kalender!B463</f>
        <v>Ten Dorpe 1</v>
      </c>
      <c r="GB52" s="70"/>
      <c r="GC52" s="70"/>
      <c r="GD52" s="25" t="str">
        <f>Kalender!D463</f>
        <v>De Sloebers 1</v>
      </c>
      <c r="GE52" s="80"/>
      <c r="GF52" s="81"/>
      <c r="GG52" s="81"/>
      <c r="GH52" s="81"/>
      <c r="GI52" s="81"/>
      <c r="GJ52" s="81"/>
      <c r="GK52" s="82"/>
      <c r="GL52" s="71"/>
      <c r="GM52" s="71"/>
      <c r="GO52" s="26" t="str">
        <f>Kalender!B498</f>
        <v>Black Boys 2</v>
      </c>
      <c r="GP52" s="70"/>
      <c r="GQ52" s="70"/>
      <c r="GR52" s="27" t="str">
        <f>Kalender!D498</f>
        <v>De Splinters</v>
      </c>
      <c r="GS52" s="80"/>
      <c r="GT52" s="81"/>
      <c r="GU52" s="81"/>
      <c r="GV52" s="81"/>
      <c r="GW52" s="81"/>
      <c r="GX52" s="81"/>
      <c r="GY52" s="82"/>
      <c r="GZ52" s="71"/>
      <c r="HA52" s="71"/>
      <c r="HC52" s="27" t="str">
        <f>Kalender!B533</f>
        <v>Duvelboys 1</v>
      </c>
      <c r="HD52" s="70"/>
      <c r="HE52" s="70"/>
      <c r="HF52" s="27" t="str">
        <f>Kalender!D533</f>
        <v>Elk Zijn Recht</v>
      </c>
      <c r="HG52" s="80"/>
      <c r="HH52" s="81"/>
      <c r="HI52" s="81"/>
      <c r="HJ52" s="81"/>
      <c r="HK52" s="81"/>
      <c r="HL52" s="81"/>
      <c r="HM52" s="82"/>
      <c r="HN52" s="71"/>
      <c r="HO52" s="71"/>
      <c r="HQ52" s="27" t="str">
        <f>Kalender!B568</f>
        <v>Elk Zijn Recht</v>
      </c>
      <c r="HR52" s="70"/>
      <c r="HS52" s="70"/>
      <c r="HT52" s="27" t="str">
        <f>Kalender!D568</f>
        <v>De Splinters</v>
      </c>
      <c r="HU52" s="80"/>
      <c r="HV52" s="81"/>
      <c r="HW52" s="81"/>
      <c r="HX52" s="81"/>
      <c r="HY52" s="81"/>
      <c r="HZ52" s="81"/>
      <c r="IA52" s="82"/>
      <c r="IB52" s="71"/>
      <c r="IC52" s="71"/>
      <c r="IE52" s="27" t="str">
        <f>Kalender!B603</f>
        <v>Duvelboys 1</v>
      </c>
      <c r="IF52" s="70"/>
      <c r="IG52" s="70"/>
      <c r="IH52" s="27" t="str">
        <f>Kalender!D603</f>
        <v>Black Boys 1</v>
      </c>
      <c r="II52" s="80"/>
      <c r="IJ52" s="81"/>
      <c r="IK52" s="81"/>
      <c r="IL52" s="81"/>
      <c r="IM52" s="81"/>
      <c r="IN52" s="81"/>
      <c r="IO52" s="82"/>
      <c r="IP52" s="71"/>
      <c r="IQ52" s="71"/>
      <c r="IS52" s="27" t="str">
        <f>Kalender!B638</f>
        <v>Duvelboys 1</v>
      </c>
      <c r="IT52" s="70"/>
      <c r="IU52" s="70"/>
      <c r="IV52" s="27" t="str">
        <f>Kalender!D638</f>
        <v>De Tijgers</v>
      </c>
      <c r="IW52" s="80"/>
      <c r="IX52" s="81"/>
      <c r="IY52" s="81"/>
      <c r="IZ52" s="81"/>
      <c r="JA52" s="81"/>
      <c r="JB52" s="81"/>
      <c r="JC52" s="82"/>
      <c r="JD52" s="71"/>
      <c r="JE52" s="71"/>
      <c r="JG52" s="27" t="str">
        <f>Kalender!B673</f>
        <v>Black Boys 2</v>
      </c>
      <c r="JH52" s="70"/>
      <c r="JI52" s="70"/>
      <c r="JJ52" s="27" t="str">
        <f>Kalender!D673</f>
        <v>Kalfort 1</v>
      </c>
      <c r="JK52" s="80"/>
      <c r="JL52" s="81"/>
      <c r="JM52" s="81"/>
      <c r="JN52" s="81"/>
      <c r="JO52" s="81"/>
      <c r="JP52" s="81"/>
      <c r="JQ52" s="82"/>
      <c r="JR52" s="71"/>
      <c r="JS52" s="71"/>
      <c r="JU52" s="27" t="str">
        <f>Kalender!B708</f>
        <v>Kalfort 1</v>
      </c>
      <c r="JV52" s="70"/>
      <c r="JW52" s="70"/>
      <c r="JX52" s="27" t="str">
        <f>Kalender!D708</f>
        <v>Elk Zijn Recht</v>
      </c>
      <c r="JY52" s="80"/>
      <c r="JZ52" s="81"/>
      <c r="KA52" s="81"/>
      <c r="KB52" s="81"/>
      <c r="KC52" s="81"/>
      <c r="KD52" s="81"/>
      <c r="KE52" s="82"/>
      <c r="KF52" s="71"/>
      <c r="KG52" s="71"/>
      <c r="KI52" s="27" t="str">
        <f>Kalender!B743</f>
        <v>Den Tighel 1</v>
      </c>
      <c r="KJ52" s="70"/>
      <c r="KK52" s="70"/>
      <c r="KL52" s="27" t="str">
        <f>Kalender!D743</f>
        <v>Duvelboys 1</v>
      </c>
      <c r="KM52" s="80"/>
      <c r="KN52" s="81"/>
      <c r="KO52" s="81"/>
      <c r="KP52" s="81"/>
      <c r="KQ52" s="81"/>
      <c r="KR52" s="81"/>
      <c r="KS52" s="82"/>
      <c r="KT52" s="71"/>
      <c r="KU52" s="71"/>
      <c r="KW52" s="27" t="str">
        <f>Kalender!B778</f>
        <v>Elk Zijn Recht</v>
      </c>
      <c r="KX52" s="70"/>
      <c r="KY52" s="70"/>
      <c r="KZ52" s="27" t="str">
        <f>Kalender!D778</f>
        <v>Plaza 1</v>
      </c>
      <c r="LA52" s="80"/>
      <c r="LB52" s="81"/>
      <c r="LC52" s="81"/>
      <c r="LD52" s="81"/>
      <c r="LE52" s="81"/>
      <c r="LF52" s="81"/>
      <c r="LG52" s="82"/>
      <c r="LH52" s="71"/>
      <c r="LI52" s="71"/>
      <c r="LK52" s="27" t="str">
        <f>Kalender!B813</f>
        <v>Black Boys 1</v>
      </c>
      <c r="LL52" s="70"/>
      <c r="LM52" s="70"/>
      <c r="LN52" s="27" t="str">
        <f>Kalender!D813</f>
        <v>De Sloebers 1</v>
      </c>
      <c r="LO52" s="80"/>
      <c r="LP52" s="81"/>
      <c r="LQ52" s="81"/>
      <c r="LR52" s="81"/>
      <c r="LS52" s="81"/>
      <c r="LT52" s="81"/>
      <c r="LU52" s="82"/>
      <c r="LV52" s="71"/>
      <c r="LW52" s="71"/>
      <c r="LY52" s="27" t="str">
        <f>Kalender!B848</f>
        <v>Ten Dorpe 1</v>
      </c>
      <c r="LZ52" s="70"/>
      <c r="MA52" s="70"/>
      <c r="MB52" s="27" t="str">
        <f>Kalender!D848</f>
        <v>Plaza 1</v>
      </c>
      <c r="MC52" s="80"/>
      <c r="MD52" s="81"/>
      <c r="ME52" s="81"/>
      <c r="MF52" s="81"/>
      <c r="MG52" s="81"/>
      <c r="MH52" s="81"/>
      <c r="MI52" s="82"/>
      <c r="MJ52" s="71"/>
      <c r="MK52" s="71"/>
      <c r="MM52" s="27" t="str">
        <f>Kalender!B883</f>
        <v>Den Tighel 1</v>
      </c>
      <c r="MN52" s="70"/>
      <c r="MO52" s="70"/>
      <c r="MP52" s="27" t="str">
        <f>Kalender!D883</f>
        <v>Ten Dorpe 1</v>
      </c>
      <c r="MQ52" s="80"/>
      <c r="MR52" s="81"/>
      <c r="MS52" s="81"/>
      <c r="MT52" s="81"/>
      <c r="MU52" s="81"/>
      <c r="MV52" s="81"/>
      <c r="MW52" s="82"/>
    </row>
    <row r="53" spans="1:363" x14ac:dyDescent="0.25">
      <c r="A53" s="63" t="s">
        <v>0</v>
      </c>
      <c r="B53" s="64" t="s">
        <v>1</v>
      </c>
      <c r="C53" s="64" t="s">
        <v>29</v>
      </c>
      <c r="D53" s="64" t="s">
        <v>2</v>
      </c>
      <c r="E53" s="64" t="s">
        <v>1</v>
      </c>
      <c r="F53" s="64" t="s">
        <v>29</v>
      </c>
      <c r="G53" s="64" t="s">
        <v>3</v>
      </c>
      <c r="H53" s="64" t="s">
        <v>4</v>
      </c>
      <c r="I53" s="64"/>
      <c r="J53" s="131" t="s">
        <v>5</v>
      </c>
      <c r="K53" s="132"/>
      <c r="L53" s="44"/>
      <c r="M53" s="44"/>
      <c r="N53" s="56"/>
      <c r="O53" s="63" t="s">
        <v>0</v>
      </c>
      <c r="P53" s="64" t="s">
        <v>1</v>
      </c>
      <c r="Q53" s="64" t="s">
        <v>29</v>
      </c>
      <c r="R53" s="64" t="s">
        <v>2</v>
      </c>
      <c r="S53" s="64" t="s">
        <v>1</v>
      </c>
      <c r="T53" s="64" t="s">
        <v>29</v>
      </c>
      <c r="U53" s="64" t="s">
        <v>3</v>
      </c>
      <c r="V53" s="64" t="s">
        <v>4</v>
      </c>
      <c r="W53" s="64"/>
      <c r="X53" s="131" t="s">
        <v>5</v>
      </c>
      <c r="Y53" s="132"/>
      <c r="Z53" s="44"/>
      <c r="AA53" s="44"/>
      <c r="AB53" s="56"/>
      <c r="AC53" s="63" t="s">
        <v>0</v>
      </c>
      <c r="AD53" s="64" t="s">
        <v>1</v>
      </c>
      <c r="AE53" s="64" t="s">
        <v>29</v>
      </c>
      <c r="AF53" s="64" t="s">
        <v>2</v>
      </c>
      <c r="AG53" s="64" t="s">
        <v>1</v>
      </c>
      <c r="AH53" s="64" t="s">
        <v>29</v>
      </c>
      <c r="AI53" s="64" t="s">
        <v>3</v>
      </c>
      <c r="AJ53" s="64" t="s">
        <v>4</v>
      </c>
      <c r="AK53" s="64"/>
      <c r="AL53" s="131" t="s">
        <v>5</v>
      </c>
      <c r="AM53" s="132"/>
      <c r="AN53" s="44"/>
      <c r="AO53" s="44"/>
      <c r="AP53" s="56"/>
      <c r="AQ53" s="63" t="s">
        <v>0</v>
      </c>
      <c r="AR53" s="64" t="s">
        <v>1</v>
      </c>
      <c r="AS53" s="64" t="s">
        <v>29</v>
      </c>
      <c r="AT53" s="64" t="s">
        <v>2</v>
      </c>
      <c r="AU53" s="64" t="s">
        <v>1</v>
      </c>
      <c r="AV53" s="64" t="s">
        <v>29</v>
      </c>
      <c r="AW53" s="64" t="s">
        <v>3</v>
      </c>
      <c r="AX53" s="64" t="s">
        <v>4</v>
      </c>
      <c r="AY53" s="64"/>
      <c r="AZ53" s="131" t="s">
        <v>5</v>
      </c>
      <c r="BA53" s="132"/>
      <c r="BB53" s="44"/>
      <c r="BC53" s="44"/>
      <c r="BD53" s="56"/>
      <c r="BE53" s="63" t="s">
        <v>0</v>
      </c>
      <c r="BF53" s="64" t="s">
        <v>1</v>
      </c>
      <c r="BG53" s="64" t="s">
        <v>29</v>
      </c>
      <c r="BH53" s="64" t="s">
        <v>2</v>
      </c>
      <c r="BI53" s="64" t="s">
        <v>1</v>
      </c>
      <c r="BJ53" s="64" t="s">
        <v>29</v>
      </c>
      <c r="BK53" s="64" t="s">
        <v>3</v>
      </c>
      <c r="BL53" s="64" t="s">
        <v>4</v>
      </c>
      <c r="BM53" s="64"/>
      <c r="BN53" s="131" t="s">
        <v>5</v>
      </c>
      <c r="BO53" s="132"/>
      <c r="BP53" s="44"/>
      <c r="BQ53" s="44"/>
      <c r="BR53" s="56"/>
      <c r="BS53" s="63" t="s">
        <v>0</v>
      </c>
      <c r="BT53" s="64" t="s">
        <v>1</v>
      </c>
      <c r="BU53" s="64" t="s">
        <v>29</v>
      </c>
      <c r="BV53" s="64" t="s">
        <v>2</v>
      </c>
      <c r="BW53" s="64" t="s">
        <v>1</v>
      </c>
      <c r="BX53" s="64" t="s">
        <v>29</v>
      </c>
      <c r="BY53" s="64" t="s">
        <v>3</v>
      </c>
      <c r="BZ53" s="64" t="s">
        <v>4</v>
      </c>
      <c r="CA53" s="64"/>
      <c r="CB53" s="131" t="s">
        <v>5</v>
      </c>
      <c r="CC53" s="132"/>
      <c r="CD53" s="44"/>
      <c r="CE53" s="44"/>
      <c r="CF53" s="56"/>
      <c r="CG53" s="63" t="s">
        <v>0</v>
      </c>
      <c r="CH53" s="64" t="s">
        <v>1</v>
      </c>
      <c r="CI53" s="64" t="s">
        <v>29</v>
      </c>
      <c r="CJ53" s="64" t="s">
        <v>2</v>
      </c>
      <c r="CK53" s="64" t="s">
        <v>1</v>
      </c>
      <c r="CL53" s="64" t="s">
        <v>29</v>
      </c>
      <c r="CM53" s="64" t="s">
        <v>3</v>
      </c>
      <c r="CN53" s="64" t="s">
        <v>4</v>
      </c>
      <c r="CO53" s="64"/>
      <c r="CP53" s="131" t="s">
        <v>5</v>
      </c>
      <c r="CQ53" s="132"/>
      <c r="CR53" s="44"/>
      <c r="CS53" s="44"/>
      <c r="CT53" s="56"/>
      <c r="CU53" s="63" t="s">
        <v>0</v>
      </c>
      <c r="CV53" s="64" t="s">
        <v>1</v>
      </c>
      <c r="CW53" s="64" t="s">
        <v>29</v>
      </c>
      <c r="CX53" s="64" t="s">
        <v>2</v>
      </c>
      <c r="CY53" s="64" t="s">
        <v>1</v>
      </c>
      <c r="CZ53" s="64" t="s">
        <v>29</v>
      </c>
      <c r="DA53" s="64" t="s">
        <v>3</v>
      </c>
      <c r="DB53" s="64" t="s">
        <v>4</v>
      </c>
      <c r="DC53" s="64"/>
      <c r="DD53" s="131" t="s">
        <v>5</v>
      </c>
      <c r="DE53" s="132"/>
      <c r="DF53" s="44"/>
      <c r="DG53" s="44"/>
      <c r="DH53" s="56"/>
      <c r="DI53" s="63" t="s">
        <v>0</v>
      </c>
      <c r="DJ53" s="64" t="s">
        <v>1</v>
      </c>
      <c r="DK53" s="64" t="s">
        <v>29</v>
      </c>
      <c r="DL53" s="64" t="s">
        <v>2</v>
      </c>
      <c r="DM53" s="64" t="s">
        <v>1</v>
      </c>
      <c r="DN53" s="64" t="s">
        <v>29</v>
      </c>
      <c r="DO53" s="64" t="s">
        <v>3</v>
      </c>
      <c r="DP53" s="64" t="s">
        <v>4</v>
      </c>
      <c r="DQ53" s="64"/>
      <c r="DR53" s="131" t="s">
        <v>5</v>
      </c>
      <c r="DS53" s="132"/>
      <c r="DT53" s="44"/>
      <c r="DU53" s="44"/>
      <c r="DV53" s="56"/>
      <c r="DW53" s="63" t="s">
        <v>0</v>
      </c>
      <c r="DX53" s="64" t="s">
        <v>1</v>
      </c>
      <c r="DY53" s="64" t="s">
        <v>29</v>
      </c>
      <c r="DZ53" s="64" t="s">
        <v>2</v>
      </c>
      <c r="EA53" s="64" t="s">
        <v>1</v>
      </c>
      <c r="EB53" s="64" t="s">
        <v>29</v>
      </c>
      <c r="EC53" s="64" t="s">
        <v>3</v>
      </c>
      <c r="ED53" s="64" t="s">
        <v>4</v>
      </c>
      <c r="EE53" s="64"/>
      <c r="EF53" s="131" t="s">
        <v>5</v>
      </c>
      <c r="EG53" s="132"/>
      <c r="EH53" s="44"/>
      <c r="EI53" s="44"/>
      <c r="EJ53" s="56"/>
      <c r="EK53" s="63" t="s">
        <v>0</v>
      </c>
      <c r="EL53" s="64" t="s">
        <v>1</v>
      </c>
      <c r="EM53" s="64" t="s">
        <v>29</v>
      </c>
      <c r="EN53" s="64" t="s">
        <v>2</v>
      </c>
      <c r="EO53" s="64" t="s">
        <v>1</v>
      </c>
      <c r="EP53" s="64" t="s">
        <v>29</v>
      </c>
      <c r="EQ53" s="64" t="s">
        <v>3</v>
      </c>
      <c r="ER53" s="64" t="s">
        <v>4</v>
      </c>
      <c r="ES53" s="64"/>
      <c r="ET53" s="131" t="s">
        <v>5</v>
      </c>
      <c r="EU53" s="132"/>
      <c r="EV53" s="44"/>
      <c r="EW53" s="44"/>
      <c r="EX53" s="56"/>
      <c r="EY53" s="63" t="s">
        <v>0</v>
      </c>
      <c r="EZ53" s="64" t="s">
        <v>1</v>
      </c>
      <c r="FA53" s="64" t="s">
        <v>29</v>
      </c>
      <c r="FB53" s="64" t="s">
        <v>2</v>
      </c>
      <c r="FC53" s="64" t="s">
        <v>1</v>
      </c>
      <c r="FD53" s="64" t="s">
        <v>29</v>
      </c>
      <c r="FE53" s="64" t="s">
        <v>3</v>
      </c>
      <c r="FF53" s="64" t="s">
        <v>4</v>
      </c>
      <c r="FG53" s="64"/>
      <c r="FH53" s="131" t="s">
        <v>5</v>
      </c>
      <c r="FI53" s="132"/>
      <c r="FJ53" s="44"/>
      <c r="FK53" s="44"/>
      <c r="FL53" s="56"/>
      <c r="FM53" s="63" t="s">
        <v>0</v>
      </c>
      <c r="FN53" s="64" t="s">
        <v>1</v>
      </c>
      <c r="FO53" s="64" t="s">
        <v>29</v>
      </c>
      <c r="FP53" s="64" t="s">
        <v>2</v>
      </c>
      <c r="FQ53" s="64" t="s">
        <v>1</v>
      </c>
      <c r="FR53" s="64" t="s">
        <v>29</v>
      </c>
      <c r="FS53" s="64" t="s">
        <v>3</v>
      </c>
      <c r="FT53" s="64" t="s">
        <v>4</v>
      </c>
      <c r="FU53" s="64"/>
      <c r="FV53" s="131" t="s">
        <v>5</v>
      </c>
      <c r="FW53" s="132"/>
      <c r="FX53" s="44"/>
      <c r="FY53" s="44"/>
      <c r="FZ53" s="56"/>
      <c r="GA53" s="63" t="s">
        <v>0</v>
      </c>
      <c r="GB53" s="64" t="s">
        <v>1</v>
      </c>
      <c r="GC53" s="64" t="s">
        <v>29</v>
      </c>
      <c r="GD53" s="64" t="s">
        <v>2</v>
      </c>
      <c r="GE53" s="64" t="s">
        <v>1</v>
      </c>
      <c r="GF53" s="64" t="s">
        <v>29</v>
      </c>
      <c r="GG53" s="64" t="s">
        <v>3</v>
      </c>
      <c r="GH53" s="64" t="s">
        <v>4</v>
      </c>
      <c r="GI53" s="64"/>
      <c r="GJ53" s="131" t="s">
        <v>5</v>
      </c>
      <c r="GK53" s="132"/>
      <c r="GL53" s="44"/>
      <c r="GM53" s="44"/>
      <c r="GN53" s="56"/>
      <c r="GO53" s="63" t="s">
        <v>0</v>
      </c>
      <c r="GP53" s="64" t="s">
        <v>1</v>
      </c>
      <c r="GQ53" s="64" t="s">
        <v>29</v>
      </c>
      <c r="GR53" s="64" t="s">
        <v>2</v>
      </c>
      <c r="GS53" s="64" t="s">
        <v>1</v>
      </c>
      <c r="GT53" s="64" t="s">
        <v>29</v>
      </c>
      <c r="GU53" s="64" t="s">
        <v>3</v>
      </c>
      <c r="GV53" s="64" t="s">
        <v>4</v>
      </c>
      <c r="GW53" s="64"/>
      <c r="GX53" s="131" t="s">
        <v>5</v>
      </c>
      <c r="GY53" s="132"/>
      <c r="GZ53" s="44"/>
      <c r="HA53" s="44"/>
      <c r="HB53" s="56"/>
      <c r="HC53" s="63" t="s">
        <v>0</v>
      </c>
      <c r="HD53" s="64" t="s">
        <v>1</v>
      </c>
      <c r="HE53" s="64" t="s">
        <v>29</v>
      </c>
      <c r="HF53" s="64" t="s">
        <v>2</v>
      </c>
      <c r="HG53" s="64" t="s">
        <v>1</v>
      </c>
      <c r="HH53" s="64" t="s">
        <v>29</v>
      </c>
      <c r="HI53" s="64" t="s">
        <v>3</v>
      </c>
      <c r="HJ53" s="64" t="s">
        <v>4</v>
      </c>
      <c r="HK53" s="64"/>
      <c r="HL53" s="131" t="s">
        <v>5</v>
      </c>
      <c r="HM53" s="132"/>
      <c r="HN53" s="44"/>
      <c r="HO53" s="44"/>
      <c r="HP53" s="56"/>
      <c r="HQ53" s="63" t="s">
        <v>0</v>
      </c>
      <c r="HR53" s="64" t="s">
        <v>1</v>
      </c>
      <c r="HS53" s="64" t="s">
        <v>29</v>
      </c>
      <c r="HT53" s="64" t="s">
        <v>2</v>
      </c>
      <c r="HU53" s="64" t="s">
        <v>1</v>
      </c>
      <c r="HV53" s="64" t="s">
        <v>29</v>
      </c>
      <c r="HW53" s="64" t="s">
        <v>3</v>
      </c>
      <c r="HX53" s="64" t="s">
        <v>4</v>
      </c>
      <c r="HY53" s="64"/>
      <c r="HZ53" s="131" t="s">
        <v>5</v>
      </c>
      <c r="IA53" s="132"/>
      <c r="IB53" s="44"/>
      <c r="IC53" s="44"/>
      <c r="ID53" s="56"/>
      <c r="IE53" s="63" t="s">
        <v>0</v>
      </c>
      <c r="IF53" s="64" t="s">
        <v>1</v>
      </c>
      <c r="IG53" s="64" t="s">
        <v>29</v>
      </c>
      <c r="IH53" s="64" t="s">
        <v>2</v>
      </c>
      <c r="II53" s="64" t="s">
        <v>1</v>
      </c>
      <c r="IJ53" s="64" t="s">
        <v>29</v>
      </c>
      <c r="IK53" s="64" t="s">
        <v>3</v>
      </c>
      <c r="IL53" s="64" t="s">
        <v>4</v>
      </c>
      <c r="IM53" s="64"/>
      <c r="IN53" s="131" t="s">
        <v>5</v>
      </c>
      <c r="IO53" s="132"/>
      <c r="IP53" s="44"/>
      <c r="IQ53" s="44"/>
      <c r="IR53" s="56"/>
      <c r="IS53" s="63" t="s">
        <v>0</v>
      </c>
      <c r="IT53" s="64" t="s">
        <v>1</v>
      </c>
      <c r="IU53" s="64" t="s">
        <v>29</v>
      </c>
      <c r="IV53" s="64" t="s">
        <v>2</v>
      </c>
      <c r="IW53" s="64" t="s">
        <v>1</v>
      </c>
      <c r="IX53" s="64" t="s">
        <v>29</v>
      </c>
      <c r="IY53" s="64" t="s">
        <v>3</v>
      </c>
      <c r="IZ53" s="64" t="s">
        <v>4</v>
      </c>
      <c r="JA53" s="64"/>
      <c r="JB53" s="131" t="s">
        <v>5</v>
      </c>
      <c r="JC53" s="132"/>
      <c r="JD53" s="44"/>
      <c r="JE53" s="44"/>
      <c r="JF53" s="56"/>
      <c r="JG53" s="63" t="s">
        <v>0</v>
      </c>
      <c r="JH53" s="64" t="s">
        <v>1</v>
      </c>
      <c r="JI53" s="64" t="s">
        <v>29</v>
      </c>
      <c r="JJ53" s="64" t="s">
        <v>2</v>
      </c>
      <c r="JK53" s="64" t="s">
        <v>1</v>
      </c>
      <c r="JL53" s="64" t="s">
        <v>29</v>
      </c>
      <c r="JM53" s="64" t="s">
        <v>3</v>
      </c>
      <c r="JN53" s="64" t="s">
        <v>4</v>
      </c>
      <c r="JO53" s="64"/>
      <c r="JP53" s="131" t="s">
        <v>5</v>
      </c>
      <c r="JQ53" s="132"/>
      <c r="JR53" s="44"/>
      <c r="JS53" s="44"/>
      <c r="JT53" s="56"/>
      <c r="JU53" s="63" t="s">
        <v>0</v>
      </c>
      <c r="JV53" s="64" t="s">
        <v>1</v>
      </c>
      <c r="JW53" s="64" t="s">
        <v>29</v>
      </c>
      <c r="JX53" s="64" t="s">
        <v>2</v>
      </c>
      <c r="JY53" s="64" t="s">
        <v>1</v>
      </c>
      <c r="JZ53" s="64" t="s">
        <v>29</v>
      </c>
      <c r="KA53" s="64" t="s">
        <v>3</v>
      </c>
      <c r="KB53" s="64" t="s">
        <v>4</v>
      </c>
      <c r="KC53" s="64"/>
      <c r="KD53" s="131" t="s">
        <v>5</v>
      </c>
      <c r="KE53" s="132"/>
      <c r="KF53" s="44"/>
      <c r="KG53" s="44"/>
      <c r="KH53" s="56"/>
      <c r="KI53" s="63" t="s">
        <v>0</v>
      </c>
      <c r="KJ53" s="64" t="s">
        <v>1</v>
      </c>
      <c r="KK53" s="64" t="s">
        <v>29</v>
      </c>
      <c r="KL53" s="64" t="s">
        <v>2</v>
      </c>
      <c r="KM53" s="64" t="s">
        <v>1</v>
      </c>
      <c r="KN53" s="64" t="s">
        <v>29</v>
      </c>
      <c r="KO53" s="64" t="s">
        <v>3</v>
      </c>
      <c r="KP53" s="64" t="s">
        <v>4</v>
      </c>
      <c r="KQ53" s="64"/>
      <c r="KR53" s="131" t="s">
        <v>5</v>
      </c>
      <c r="KS53" s="132"/>
      <c r="KT53" s="44"/>
      <c r="KU53" s="44"/>
      <c r="KW53" s="63" t="s">
        <v>0</v>
      </c>
      <c r="KX53" s="64" t="s">
        <v>1</v>
      </c>
      <c r="KY53" s="64" t="s">
        <v>29</v>
      </c>
      <c r="KZ53" s="64" t="s">
        <v>2</v>
      </c>
      <c r="LA53" s="64" t="s">
        <v>1</v>
      </c>
      <c r="LB53" s="64" t="s">
        <v>29</v>
      </c>
      <c r="LC53" s="64" t="s">
        <v>3</v>
      </c>
      <c r="LD53" s="64" t="s">
        <v>4</v>
      </c>
      <c r="LE53" s="64"/>
      <c r="LF53" s="131" t="s">
        <v>5</v>
      </c>
      <c r="LG53" s="132"/>
      <c r="LH53" s="44"/>
      <c r="LI53" s="44"/>
      <c r="LK53" s="63" t="s">
        <v>0</v>
      </c>
      <c r="LL53" s="64" t="s">
        <v>1</v>
      </c>
      <c r="LM53" s="64" t="s">
        <v>29</v>
      </c>
      <c r="LN53" s="64" t="s">
        <v>2</v>
      </c>
      <c r="LO53" s="64" t="s">
        <v>1</v>
      </c>
      <c r="LP53" s="64" t="s">
        <v>29</v>
      </c>
      <c r="LQ53" s="64" t="s">
        <v>3</v>
      </c>
      <c r="LR53" s="64" t="s">
        <v>4</v>
      </c>
      <c r="LS53" s="64"/>
      <c r="LT53" s="131" t="s">
        <v>5</v>
      </c>
      <c r="LU53" s="132"/>
      <c r="LV53" s="44"/>
      <c r="LW53" s="44"/>
      <c r="LY53" s="63" t="s">
        <v>0</v>
      </c>
      <c r="LZ53" s="64" t="s">
        <v>1</v>
      </c>
      <c r="MA53" s="64" t="s">
        <v>29</v>
      </c>
      <c r="MB53" s="64" t="s">
        <v>2</v>
      </c>
      <c r="MC53" s="64" t="s">
        <v>1</v>
      </c>
      <c r="MD53" s="64" t="s">
        <v>29</v>
      </c>
      <c r="ME53" s="64" t="s">
        <v>3</v>
      </c>
      <c r="MF53" s="64" t="s">
        <v>4</v>
      </c>
      <c r="MG53" s="64"/>
      <c r="MH53" s="131" t="s">
        <v>5</v>
      </c>
      <c r="MI53" s="132"/>
      <c r="MJ53" s="44"/>
      <c r="MK53" s="44"/>
      <c r="MM53" s="63" t="s">
        <v>0</v>
      </c>
      <c r="MN53" s="64" t="s">
        <v>1</v>
      </c>
      <c r="MO53" s="64" t="s">
        <v>29</v>
      </c>
      <c r="MP53" s="64" t="s">
        <v>2</v>
      </c>
      <c r="MQ53" s="64" t="s">
        <v>1</v>
      </c>
      <c r="MR53" s="64" t="s">
        <v>29</v>
      </c>
      <c r="MS53" s="64" t="s">
        <v>3</v>
      </c>
      <c r="MT53" s="64" t="s">
        <v>4</v>
      </c>
      <c r="MU53" s="64"/>
      <c r="MV53" s="131" t="s">
        <v>5</v>
      </c>
      <c r="MW53" s="132"/>
    </row>
    <row r="54" spans="1:363" ht="16.5" x14ac:dyDescent="0.3">
      <c r="A54" s="22" t="str">
        <f t="shared" ref="A54:A59" si="909">IF(B54,VLOOKUP(B54,Spelers,2,FALSE),"")</f>
        <v>COOLS Robert</v>
      </c>
      <c r="B54" s="83">
        <v>3208</v>
      </c>
      <c r="C54" s="22" t="str">
        <f t="shared" ref="C54:C59" si="910">IF(B54,VLOOKUP(B54,Spelers,3,FALSE),"")</f>
        <v>A</v>
      </c>
      <c r="D54" s="22" t="str">
        <f t="shared" ref="D54:D59" si="911">IF(E54,VLOOKUP(E54,Spelers,2,FALSE),"")</f>
        <v>VERSPECHT Norbert</v>
      </c>
      <c r="E54" s="83">
        <v>5471</v>
      </c>
      <c r="F54" s="22" t="str">
        <f t="shared" ref="F54:F59" si="912">IF(E54,VLOOKUP(E54,Spelers,3,FALSE),"")</f>
        <v>A</v>
      </c>
      <c r="G54" s="83">
        <v>1</v>
      </c>
      <c r="H54" s="83">
        <v>2</v>
      </c>
      <c r="I54" s="84"/>
      <c r="J54" s="22">
        <f t="shared" ref="J54:J59" si="913">IF(H54&lt;&gt;"",IF(G54=H54,IF(G54=1,2,0),1),"")</f>
        <v>1</v>
      </c>
      <c r="K54" s="22">
        <f t="shared" ref="K54:K59" si="914">IF(H54&lt;&gt;"",IF(G54=H54,IF(G54=1,0,2),1),"")</f>
        <v>1</v>
      </c>
      <c r="L54" s="43">
        <f t="shared" ref="L54:M59" si="915">IF(J54=2,3,IF(J54=1,1,0))</f>
        <v>1</v>
      </c>
      <c r="M54" s="43">
        <f t="shared" si="915"/>
        <v>1</v>
      </c>
      <c r="N54" s="66"/>
      <c r="O54" s="22" t="str">
        <f t="shared" ref="O54:O59" si="916">IF(P54,VLOOKUP(P54,Spelers,2,FALSE),"")</f>
        <v>CORNELIS Rony</v>
      </c>
      <c r="P54" s="83">
        <v>6952</v>
      </c>
      <c r="Q54" s="22" t="str">
        <f t="shared" ref="Q54:Q59" si="917">IF(P54,VLOOKUP(P54,Spelers,3,FALSE),"")</f>
        <v>A</v>
      </c>
      <c r="R54" s="22" t="str">
        <f t="shared" ref="R54:R59" si="918">IF(S54,VLOOKUP(S54,Spelers,2,FALSE),"")</f>
        <v>VANDEVELDE Pascal</v>
      </c>
      <c r="S54" s="83">
        <v>3628</v>
      </c>
      <c r="T54" s="22" t="str">
        <f t="shared" ref="T54:T59" si="919">IF(S54,VLOOKUP(S54,Spelers,3,FALSE),"")</f>
        <v>A</v>
      </c>
      <c r="U54" s="83">
        <v>2</v>
      </c>
      <c r="V54" s="83">
        <v>2</v>
      </c>
      <c r="W54" s="84"/>
      <c r="X54" s="22">
        <f t="shared" ref="X54:X59" si="920">IF(V54&lt;&gt;"",IF(U54=V54,IF(U54=1,2,0),1),"")</f>
        <v>0</v>
      </c>
      <c r="Y54" s="22">
        <f t="shared" ref="Y54:Y59" si="921">IF(V54&lt;&gt;"",IF(U54=V54,IF(U54=1,0,2),1),"")</f>
        <v>2</v>
      </c>
      <c r="Z54" s="43">
        <f t="shared" ref="Z54:AA59" si="922">IF(X54=2,3,IF(X54=1,1,0))</f>
        <v>0</v>
      </c>
      <c r="AA54" s="43">
        <f t="shared" si="922"/>
        <v>3</v>
      </c>
      <c r="AB54" s="56"/>
      <c r="AC54" s="22" t="str">
        <f t="shared" ref="AC54:AC59" si="923">IF(AD54,VLOOKUP(AD54,Spelers,2,FALSE),"")</f>
        <v>APERS Franky</v>
      </c>
      <c r="AD54" s="83">
        <v>1685</v>
      </c>
      <c r="AE54" s="22" t="str">
        <f t="shared" ref="AE54:AE59" si="924">IF(AD54,VLOOKUP(AD54,Spelers,3,FALSE),"")</f>
        <v>C</v>
      </c>
      <c r="AF54" s="22" t="str">
        <f t="shared" ref="AF54:AF59" si="925">IF(AG54,VLOOKUP(AG54,Spelers,2,FALSE),"")</f>
        <v>VAN DEN ENDE Benjamin</v>
      </c>
      <c r="AG54" s="83">
        <v>7194</v>
      </c>
      <c r="AH54" s="22" t="str">
        <f t="shared" ref="AH54:AH59" si="926">IF(AG54,VLOOKUP(AG54,Spelers,3,FALSE),"")</f>
        <v>B</v>
      </c>
      <c r="AI54" s="83">
        <v>2</v>
      </c>
      <c r="AJ54" s="83">
        <v>2</v>
      </c>
      <c r="AK54" s="84"/>
      <c r="AL54" s="22">
        <f t="shared" ref="AL54:AL59" si="927">IF(AJ54&lt;&gt;"",IF(AI54=AJ54,IF(AI54=1,2,0),1),"")</f>
        <v>0</v>
      </c>
      <c r="AM54" s="22">
        <f t="shared" ref="AM54:AM59" si="928">IF(AJ54&lt;&gt;"",IF(AI54=AJ54,IF(AI54=1,0,2),1),"")</f>
        <v>2</v>
      </c>
      <c r="AN54" s="43">
        <f t="shared" ref="AN54:AO59" si="929">IF(AL54=2,3,IF(AL54=1,1,0))</f>
        <v>0</v>
      </c>
      <c r="AO54" s="43">
        <f t="shared" si="929"/>
        <v>3</v>
      </c>
      <c r="AP54" s="56"/>
      <c r="AQ54" s="22" t="str">
        <f t="shared" ref="AQ54:AQ59" si="930">IF(AR54,VLOOKUP(AR54,Spelers,2,FALSE),"")</f>
        <v>CORNELIS Rony</v>
      </c>
      <c r="AR54" s="83">
        <v>6952</v>
      </c>
      <c r="AS54" s="22" t="str">
        <f t="shared" ref="AS54:AS59" si="931">IF(AR54,VLOOKUP(AR54,Spelers,3,FALSE),"")</f>
        <v>A</v>
      </c>
      <c r="AT54" s="22" t="str">
        <f t="shared" ref="AT54:AT59" si="932">IF(AU54,VLOOKUP(AU54,Spelers,2,FALSE),"")</f>
        <v>APERS Franky</v>
      </c>
      <c r="AU54" s="83">
        <v>1685</v>
      </c>
      <c r="AV54" s="22" t="str">
        <f t="shared" ref="AV54:AV59" si="933">IF(AU54,VLOOKUP(AU54,Spelers,3,FALSE),"")</f>
        <v>C</v>
      </c>
      <c r="AW54" s="83">
        <v>1</v>
      </c>
      <c r="AX54" s="83">
        <v>1</v>
      </c>
      <c r="AY54" s="84"/>
      <c r="AZ54" s="22">
        <f t="shared" ref="AZ54:AZ59" si="934">IF(AX54&lt;&gt;"",IF(AW54=AX54,IF(AW54=1,2,0),1),"")</f>
        <v>2</v>
      </c>
      <c r="BA54" s="22">
        <f t="shared" ref="BA54:BA59" si="935">IF(AX54&lt;&gt;"",IF(AW54=AX54,IF(AW54=1,0,2),1),"")</f>
        <v>0</v>
      </c>
      <c r="BB54" s="43">
        <f t="shared" ref="BB54:BC59" si="936">IF(AZ54=2,3,IF(AZ54=1,1,0))</f>
        <v>3</v>
      </c>
      <c r="BC54" s="43">
        <f t="shared" si="936"/>
        <v>0</v>
      </c>
      <c r="BD54" s="66"/>
      <c r="BE54" s="22" t="str">
        <f t="shared" ref="BE54:BE59" si="937">IF(BF54,VLOOKUP(BF54,Spelers,2,FALSE),"")</f>
        <v>VAN ASBROECK Franky</v>
      </c>
      <c r="BF54" s="83">
        <v>7142</v>
      </c>
      <c r="BG54" s="22" t="str">
        <f t="shared" ref="BG54:BG59" si="938">IF(BF54,VLOOKUP(BF54,Spelers,3,FALSE),"")</f>
        <v>A</v>
      </c>
      <c r="BH54" s="22" t="str">
        <f t="shared" ref="BH54:BH59" si="939">IF(BI54,VLOOKUP(BI54,Spelers,2,FALSE),"")</f>
        <v>VAN DER TAELEN Lieven</v>
      </c>
      <c r="BI54" s="83">
        <v>2991</v>
      </c>
      <c r="BJ54" s="22" t="str">
        <f t="shared" ref="BJ54:BJ59" si="940">IF(BI54,VLOOKUP(BI54,Spelers,3,FALSE),"")</f>
        <v>C</v>
      </c>
      <c r="BK54" s="83">
        <v>2</v>
      </c>
      <c r="BL54" s="83">
        <v>1</v>
      </c>
      <c r="BM54" s="84"/>
      <c r="BN54" s="22">
        <f t="shared" ref="BN54:BN59" si="941">IF(BL54&lt;&gt;"",IF(BK54=BL54,IF(BK54=1,2,0),1),"")</f>
        <v>1</v>
      </c>
      <c r="BO54" s="22">
        <f t="shared" ref="BO54:BO59" si="942">IF(BL54&lt;&gt;"",IF(BK54=BL54,IF(BK54=1,0,2),1),"")</f>
        <v>1</v>
      </c>
      <c r="BP54" s="43">
        <f t="shared" ref="BP54:BQ59" si="943">IF(BN54=2,3,IF(BN54=1,1,0))</f>
        <v>1</v>
      </c>
      <c r="BQ54" s="43">
        <f t="shared" si="943"/>
        <v>1</v>
      </c>
      <c r="BR54" s="56"/>
      <c r="BS54" s="22" t="str">
        <f t="shared" ref="BS54:BS59" si="944">IF(BT54,VLOOKUP(BT54,Spelers,2,FALSE),"")</f>
        <v>VAN KEER Dirk</v>
      </c>
      <c r="BT54" s="83">
        <v>4879</v>
      </c>
      <c r="BU54" s="22" t="str">
        <f t="shared" ref="BU54:BU59" si="945">IF(BT54,VLOOKUP(BT54,Spelers,3,FALSE),"")</f>
        <v>A</v>
      </c>
      <c r="BV54" s="22" t="str">
        <f t="shared" ref="BV54:BV59" si="946">IF(BW54,VLOOKUP(BW54,Spelers,2,FALSE),"")</f>
        <v>VAN DEN ENDE Benjamin</v>
      </c>
      <c r="BW54" s="83">
        <v>7194</v>
      </c>
      <c r="BX54" s="22" t="str">
        <f t="shared" ref="BX54:BX59" si="947">IF(BW54,VLOOKUP(BW54,Spelers,3,FALSE),"")</f>
        <v>B</v>
      </c>
      <c r="BY54" s="83">
        <v>2</v>
      </c>
      <c r="BZ54" s="83">
        <v>2</v>
      </c>
      <c r="CA54" s="84"/>
      <c r="CB54" s="22">
        <f t="shared" ref="CB54:CB59" si="948">IF(BZ54&lt;&gt;"",IF(BY54=BZ54,IF(BY54=1,2,0),1),"")</f>
        <v>0</v>
      </c>
      <c r="CC54" s="22">
        <f t="shared" ref="CC54:CC59" si="949">IF(BZ54&lt;&gt;"",IF(BY54=BZ54,IF(BY54=1,0,2),1),"")</f>
        <v>2</v>
      </c>
      <c r="CD54" s="43">
        <f t="shared" ref="CD54:CE59" si="950">IF(CB54=2,3,IF(CB54=1,1,0))</f>
        <v>0</v>
      </c>
      <c r="CE54" s="43">
        <f t="shared" si="950"/>
        <v>3</v>
      </c>
      <c r="CF54" s="56"/>
      <c r="CG54" s="22" t="str">
        <f t="shared" ref="CG54:CG59" si="951">IF(CH54,VLOOKUP(CH54,Spelers,2,FALSE),"")</f>
        <v>STROBBE Kurt</v>
      </c>
      <c r="CH54" s="83">
        <v>3247</v>
      </c>
      <c r="CI54" s="22" t="str">
        <f t="shared" ref="CI54:CI59" si="952">IF(CH54,VLOOKUP(CH54,Spelers,3,FALSE),"")</f>
        <v>A</v>
      </c>
      <c r="CJ54" s="22" t="str">
        <f t="shared" ref="CJ54:CJ59" si="953">IF(CK54,VLOOKUP(CK54,Spelers,2,FALSE),"")</f>
        <v>VANDEVELDE Pascal</v>
      </c>
      <c r="CK54" s="83">
        <v>3628</v>
      </c>
      <c r="CL54" s="22" t="str">
        <f t="shared" ref="CL54:CL59" si="954">IF(CK54,VLOOKUP(CK54,Spelers,3,FALSE),"")</f>
        <v>A</v>
      </c>
      <c r="CM54" s="83">
        <v>1</v>
      </c>
      <c r="CN54" s="83">
        <v>2</v>
      </c>
      <c r="CO54" s="84"/>
      <c r="CP54" s="22">
        <f t="shared" ref="CP54:CP59" si="955">IF(CN54&lt;&gt;"",IF(CM54=CN54,IF(CM54=1,2,0),1),"")</f>
        <v>1</v>
      </c>
      <c r="CQ54" s="22">
        <f t="shared" ref="CQ54:CQ59" si="956">IF(CN54&lt;&gt;"",IF(CM54=CN54,IF(CM54=1,0,2),1),"")</f>
        <v>1</v>
      </c>
      <c r="CR54" s="43">
        <f t="shared" ref="CR54:CS59" si="957">IF(CP54=2,3,IF(CP54=1,1,0))</f>
        <v>1</v>
      </c>
      <c r="CS54" s="43">
        <f t="shared" si="957"/>
        <v>1</v>
      </c>
      <c r="CT54" s="66"/>
      <c r="CU54" s="22" t="str">
        <f t="shared" ref="CU54:CU59" si="958">IF(CV54,VLOOKUP(CV54,Spelers,2,FALSE),"")</f>
        <v>APERS Franky</v>
      </c>
      <c r="CV54" s="83">
        <v>1685</v>
      </c>
      <c r="CW54" s="22" t="str">
        <f t="shared" ref="CW54:CW59" si="959">IF(CV54,VLOOKUP(CV54,Spelers,3,FALSE),"")</f>
        <v>C</v>
      </c>
      <c r="CX54" s="22" t="str">
        <f t="shared" ref="CX54:CX59" si="960">IF(CY54,VLOOKUP(CY54,Spelers,2,FALSE),"")</f>
        <v>STROBBE Kurt</v>
      </c>
      <c r="CY54" s="83">
        <v>3247</v>
      </c>
      <c r="CZ54" s="22" t="str">
        <f t="shared" ref="CZ54:CZ59" si="961">IF(CY54,VLOOKUP(CY54,Spelers,3,FALSE),"")</f>
        <v>A</v>
      </c>
      <c r="DA54" s="83">
        <v>2</v>
      </c>
      <c r="DB54" s="83">
        <v>2</v>
      </c>
      <c r="DC54" s="84"/>
      <c r="DD54" s="22">
        <f t="shared" ref="DD54:DD59" si="962">IF(DB54&lt;&gt;"",IF(DA54=DB54,IF(DA54=1,2,0),1),"")</f>
        <v>0</v>
      </c>
      <c r="DE54" s="22">
        <f t="shared" ref="DE54:DE59" si="963">IF(DB54&lt;&gt;"",IF(DA54=DB54,IF(DA54=1,0,2),1),"")</f>
        <v>2</v>
      </c>
      <c r="DF54" s="43">
        <f t="shared" ref="DF54:DG59" si="964">IF(DD54=2,3,IF(DD54=1,1,0))</f>
        <v>0</v>
      </c>
      <c r="DG54" s="43">
        <f t="shared" si="964"/>
        <v>3</v>
      </c>
      <c r="DH54" s="56"/>
      <c r="DI54" s="22" t="str">
        <f t="shared" ref="DI54:DI59" si="965">IF(DJ54,VLOOKUP(DJ54,Spelers,2,FALSE),"")</f>
        <v>DE HERTOCH Johan</v>
      </c>
      <c r="DJ54" s="83">
        <v>3621</v>
      </c>
      <c r="DK54" s="22" t="str">
        <f t="shared" ref="DK54:DK59" si="966">IF(DJ54,VLOOKUP(DJ54,Spelers,3,FALSE),"")</f>
        <v>B</v>
      </c>
      <c r="DL54" s="22" t="str">
        <f t="shared" ref="DL54:DL59" si="967">IF(DM54,VLOOKUP(DM54,Spelers,2,FALSE),"")</f>
        <v>WUYTS Eric</v>
      </c>
      <c r="DM54" s="83">
        <v>8037</v>
      </c>
      <c r="DN54" s="22" t="str">
        <f t="shared" ref="DN54:DN59" si="968">IF(DM54,VLOOKUP(DM54,Spelers,3,FALSE),"")</f>
        <v>C</v>
      </c>
      <c r="DO54" s="83">
        <v>1</v>
      </c>
      <c r="DP54" s="83">
        <v>1</v>
      </c>
      <c r="DQ54" s="84"/>
      <c r="DR54" s="22">
        <f t="shared" ref="DR54:DR59" si="969">IF(DP54&lt;&gt;"",IF(DO54=DP54,IF(DO54=1,2,0),1),"")</f>
        <v>2</v>
      </c>
      <c r="DS54" s="22">
        <f t="shared" ref="DS54:DS59" si="970">IF(DP54&lt;&gt;"",IF(DO54=DP54,IF(DO54=1,0,2),1),"")</f>
        <v>0</v>
      </c>
      <c r="DT54" s="43">
        <f t="shared" ref="DT54:DU59" si="971">IF(DR54=2,3,IF(DR54=1,1,0))</f>
        <v>3</v>
      </c>
      <c r="DU54" s="43">
        <f t="shared" si="971"/>
        <v>0</v>
      </c>
      <c r="DV54" s="56"/>
      <c r="DW54" s="22" t="str">
        <f t="shared" ref="DW54:DW59" si="972">IF(DX54,VLOOKUP(DX54,Spelers,2,FALSE),"")</f>
        <v>PETRY Mike</v>
      </c>
      <c r="DX54" s="83">
        <v>5046</v>
      </c>
      <c r="DY54" s="22" t="str">
        <f t="shared" ref="DY54:DY59" si="973">IF(DX54,VLOOKUP(DX54,Spelers,3,FALSE),"")</f>
        <v>A</v>
      </c>
      <c r="DZ54" s="22" t="str">
        <f t="shared" ref="DZ54:DZ59" si="974">IF(EA54,VLOOKUP(EA54,Spelers,2,FALSE),"")</f>
        <v>GABRIËLS Leo</v>
      </c>
      <c r="EA54" s="83">
        <v>7589</v>
      </c>
      <c r="EB54" s="22" t="str">
        <f t="shared" ref="EB54:EB59" si="975">IF(EA54,VLOOKUP(EA54,Spelers,3,FALSE),"")</f>
        <v>C</v>
      </c>
      <c r="EC54" s="83">
        <v>1</v>
      </c>
      <c r="ED54" s="83">
        <v>2</v>
      </c>
      <c r="EE54" s="84"/>
      <c r="EF54" s="22">
        <f t="shared" ref="EF54:EF59" si="976">IF(ED54&lt;&gt;"",IF(EC54=ED54,IF(EC54=1,2,0),1),"")</f>
        <v>1</v>
      </c>
      <c r="EG54" s="22">
        <f t="shared" ref="EG54:EG59" si="977">IF(ED54&lt;&gt;"",IF(EC54=ED54,IF(EC54=1,0,2),1),"")</f>
        <v>1</v>
      </c>
      <c r="EH54" s="43">
        <f t="shared" ref="EH54:EI59" si="978">IF(EF54=2,3,IF(EF54=1,1,0))</f>
        <v>1</v>
      </c>
      <c r="EI54" s="43">
        <f t="shared" si="978"/>
        <v>1</v>
      </c>
      <c r="EJ54" s="66"/>
      <c r="EK54" s="22" t="str">
        <f t="shared" ref="EK54:EK59" si="979">IF(EL54,VLOOKUP(EL54,Spelers,2,FALSE),"")</f>
        <v>COOLS Patrick</v>
      </c>
      <c r="EL54" s="83">
        <v>2957</v>
      </c>
      <c r="EM54" s="22" t="str">
        <f t="shared" ref="EM54:EM59" si="980">IF(EL54,VLOOKUP(EL54,Spelers,3,FALSE),"")</f>
        <v>A</v>
      </c>
      <c r="EN54" s="22" t="str">
        <f t="shared" ref="EN54:EN59" si="981">IF(EO54,VLOOKUP(EO54,Spelers,2,FALSE),"")</f>
        <v>VAN ASBROECK Kenneth</v>
      </c>
      <c r="EO54" s="83">
        <v>5136</v>
      </c>
      <c r="EP54" s="22" t="str">
        <f t="shared" ref="EP54:EP59" si="982">IF(EO54,VLOOKUP(EO54,Spelers,3,FALSE),"")</f>
        <v>A</v>
      </c>
      <c r="EQ54" s="83">
        <v>1</v>
      </c>
      <c r="ER54" s="83">
        <v>2</v>
      </c>
      <c r="ES54" s="84"/>
      <c r="ET54" s="22">
        <f t="shared" ref="ET54:ET59" si="983">IF(ER54&lt;&gt;"",IF(EQ54=ER54,IF(EQ54=1,2,0),1),"")</f>
        <v>1</v>
      </c>
      <c r="EU54" s="22">
        <f t="shared" ref="EU54:EU59" si="984">IF(ER54&lt;&gt;"",IF(EQ54=ER54,IF(EQ54=1,0,2),1),"")</f>
        <v>1</v>
      </c>
      <c r="EV54" s="43">
        <f t="shared" ref="EV54:EW59" si="985">IF(ET54=2,3,IF(ET54=1,1,0))</f>
        <v>1</v>
      </c>
      <c r="EW54" s="43">
        <f t="shared" si="985"/>
        <v>1</v>
      </c>
      <c r="EX54" s="56"/>
      <c r="EY54" s="22" t="str">
        <f t="shared" ref="EY54:EY59" si="986">IF(EZ54,VLOOKUP(EZ54,Spelers,2,FALSE),"")</f>
        <v>PETRY Mike</v>
      </c>
      <c r="EZ54" s="83">
        <v>5046</v>
      </c>
      <c r="FA54" s="22" t="str">
        <f t="shared" ref="FA54:FA59" si="987">IF(EZ54,VLOOKUP(EZ54,Spelers,3,FALSE),"")</f>
        <v>A</v>
      </c>
      <c r="FB54" s="22" t="str">
        <f t="shared" ref="FB54:FB59" si="988">IF(FC54,VLOOKUP(FC54,Spelers,2,FALSE),"")</f>
        <v>DE HERDT Rudy</v>
      </c>
      <c r="FC54" s="83">
        <v>3250</v>
      </c>
      <c r="FD54" s="22" t="str">
        <f t="shared" ref="FD54:FD59" si="989">IF(FC54,VLOOKUP(FC54,Spelers,3,FALSE),"")</f>
        <v>A</v>
      </c>
      <c r="FE54" s="83">
        <v>1</v>
      </c>
      <c r="FF54" s="83">
        <v>2</v>
      </c>
      <c r="FG54" s="84"/>
      <c r="FH54" s="22">
        <f t="shared" ref="FH54:FH59" si="990">IF(FF54&lt;&gt;"",IF(FE54=FF54,IF(FE54=1,2,0),1),"")</f>
        <v>1</v>
      </c>
      <c r="FI54" s="22">
        <f t="shared" ref="FI54:FI59" si="991">IF(FF54&lt;&gt;"",IF(FE54=FF54,IF(FE54=1,0,2),1),"")</f>
        <v>1</v>
      </c>
      <c r="FJ54" s="43">
        <f t="shared" ref="FJ54:FK59" si="992">IF(FH54=2,3,IF(FH54=1,1,0))</f>
        <v>1</v>
      </c>
      <c r="FK54" s="43">
        <f t="shared" si="992"/>
        <v>1</v>
      </c>
      <c r="FL54" s="56"/>
      <c r="FM54" s="22" t="str">
        <f t="shared" ref="FM54:FM59" si="993">IF(FN54,VLOOKUP(FN54,Spelers,2,FALSE),"")</f>
        <v>CHARTIER Albert</v>
      </c>
      <c r="FN54" s="83">
        <v>3072</v>
      </c>
      <c r="FO54" s="22" t="str">
        <f t="shared" ref="FO54:FO59" si="994">IF(FN54,VLOOKUP(FN54,Spelers,3,FALSE),"")</f>
        <v>A</v>
      </c>
      <c r="FP54" s="22" t="str">
        <f t="shared" ref="FP54:FP59" si="995">IF(FQ54,VLOOKUP(FQ54,Spelers,2,FALSE),"")</f>
        <v>CLAES Stefaan</v>
      </c>
      <c r="FQ54" s="83">
        <v>3244</v>
      </c>
      <c r="FR54" s="22" t="str">
        <f t="shared" ref="FR54:FR59" si="996">IF(FQ54,VLOOKUP(FQ54,Spelers,3,FALSE),"")</f>
        <v>A</v>
      </c>
      <c r="FS54" s="83">
        <v>1</v>
      </c>
      <c r="FT54" s="83">
        <v>1</v>
      </c>
      <c r="FU54" s="84"/>
      <c r="FV54" s="22">
        <f t="shared" ref="FV54:FV59" si="997">IF(FT54&lt;&gt;"",IF(FS54=FT54,IF(FS54=1,2,0),1),"")</f>
        <v>2</v>
      </c>
      <c r="FW54" s="22">
        <f t="shared" ref="FW54:FW59" si="998">IF(FT54&lt;&gt;"",IF(FS54=FT54,IF(FS54=1,0,2),1),"")</f>
        <v>0</v>
      </c>
      <c r="FX54" s="43">
        <f t="shared" ref="FX54:FY59" si="999">IF(FV54=2,3,IF(FV54=1,1,0))</f>
        <v>3</v>
      </c>
      <c r="FY54" s="43">
        <f t="shared" si="999"/>
        <v>0</v>
      </c>
      <c r="FZ54" s="66"/>
      <c r="GA54" s="22" t="str">
        <f t="shared" ref="GA54:GA59" si="1000">IF(GB54,VLOOKUP(GB54,Spelers,2,FALSE),"")</f>
        <v>DE HERDT Rudy</v>
      </c>
      <c r="GB54" s="83">
        <v>3250</v>
      </c>
      <c r="GC54" s="22" t="str">
        <f t="shared" ref="GC54:GC59" si="1001">IF(GB54,VLOOKUP(GB54,Spelers,3,FALSE),"")</f>
        <v>A</v>
      </c>
      <c r="GD54" s="22" t="str">
        <f t="shared" ref="GD54:GD59" si="1002">IF(GE54,VLOOKUP(GE54,Spelers,2,FALSE),"")</f>
        <v>VAN DEN BOSSCHE Marc</v>
      </c>
      <c r="GE54" s="83">
        <v>2325</v>
      </c>
      <c r="GF54" s="22" t="str">
        <f t="shared" ref="GF54:GF59" si="1003">IF(GE54,VLOOKUP(GE54,Spelers,3,FALSE),"")</f>
        <v>A</v>
      </c>
      <c r="GG54" s="83">
        <v>1</v>
      </c>
      <c r="GH54" s="83">
        <v>2</v>
      </c>
      <c r="GI54" s="84"/>
      <c r="GJ54" s="22">
        <f t="shared" ref="GJ54:GJ59" si="1004">IF(GH54&lt;&gt;"",IF(GG54=GH54,IF(GG54=1,2,0),1),"")</f>
        <v>1</v>
      </c>
      <c r="GK54" s="22">
        <f t="shared" ref="GK54:GK59" si="1005">IF(GH54&lt;&gt;"",IF(GG54=GH54,IF(GG54=1,0,2),1),"")</f>
        <v>1</v>
      </c>
      <c r="GL54" s="43">
        <f t="shared" ref="GL54:GM59" si="1006">IF(GJ54=2,3,IF(GJ54=1,1,0))</f>
        <v>1</v>
      </c>
      <c r="GM54" s="43">
        <f t="shared" si="1006"/>
        <v>1</v>
      </c>
      <c r="GN54" s="56"/>
      <c r="GO54" s="22" t="str">
        <f t="shared" ref="GO54:GO59" si="1007">IF(GP54,VLOOKUP(GP54,Spelers,2,FALSE),"")</f>
        <v>VANDEVELDE Pascal</v>
      </c>
      <c r="GP54" s="83">
        <v>3628</v>
      </c>
      <c r="GQ54" s="22" t="str">
        <f t="shared" ref="GQ54:GQ59" si="1008">IF(GP54,VLOOKUP(GP54,Spelers,3,FALSE),"")</f>
        <v>A</v>
      </c>
      <c r="GR54" s="22" t="str">
        <f t="shared" ref="GR54:GR59" si="1009">IF(GS54,VLOOKUP(GS54,Spelers,2,FALSE),"")</f>
        <v>CORNELIS Rony</v>
      </c>
      <c r="GS54" s="83">
        <v>6952</v>
      </c>
      <c r="GT54" s="22" t="str">
        <f t="shared" ref="GT54:GT59" si="1010">IF(GS54,VLOOKUP(GS54,Spelers,3,FALSE),"")</f>
        <v>A</v>
      </c>
      <c r="GU54" s="83">
        <v>1</v>
      </c>
      <c r="GV54" s="83">
        <v>1</v>
      </c>
      <c r="GW54" s="84"/>
      <c r="GX54" s="22">
        <f t="shared" ref="GX54:GX59" si="1011">IF(GV54&lt;&gt;"",IF(GU54=GV54,IF(GU54=1,2,0),1),"")</f>
        <v>2</v>
      </c>
      <c r="GY54" s="22">
        <f t="shared" ref="GY54:GY59" si="1012">IF(GV54&lt;&gt;"",IF(GU54=GV54,IF(GU54=1,0,2),1),"")</f>
        <v>0</v>
      </c>
      <c r="GZ54" s="43">
        <f t="shared" ref="GZ54:HA59" si="1013">IF(GX54=2,3,IF(GX54=1,1,0))</f>
        <v>3</v>
      </c>
      <c r="HA54" s="43">
        <f t="shared" si="1013"/>
        <v>0</v>
      </c>
      <c r="HB54" s="56"/>
      <c r="HC54" s="22" t="str">
        <f t="shared" ref="HC54:HC59" si="1014">IF(HD54,VLOOKUP(HD54,Spelers,2,FALSE),"")</f>
        <v>VAN DER TAELEN Lieven</v>
      </c>
      <c r="HD54" s="83">
        <v>2991</v>
      </c>
      <c r="HE54" s="22" t="str">
        <f t="shared" ref="HE54:HE59" si="1015">IF(HD54,VLOOKUP(HD54,Spelers,3,FALSE),"")</f>
        <v>C</v>
      </c>
      <c r="HF54" s="22" t="str">
        <f t="shared" ref="HF54:HF59" si="1016">IF(HG54,VLOOKUP(HG54,Spelers,2,FALSE),"")</f>
        <v>VAN GEYTE Gert</v>
      </c>
      <c r="HG54" s="83">
        <v>7591</v>
      </c>
      <c r="HH54" s="22" t="str">
        <f t="shared" ref="HH54:HH59" si="1017">IF(HG54,VLOOKUP(HG54,Spelers,3,FALSE),"")</f>
        <v>B</v>
      </c>
      <c r="HI54" s="83">
        <v>1</v>
      </c>
      <c r="HJ54" s="83">
        <v>2</v>
      </c>
      <c r="HK54" s="84"/>
      <c r="HL54" s="22">
        <f t="shared" ref="HL54:HL59" si="1018">IF(HJ54&lt;&gt;"",IF(HI54=HJ54,IF(HI54=1,2,0),1),"")</f>
        <v>1</v>
      </c>
      <c r="HM54" s="22">
        <f t="shared" ref="HM54:HM59" si="1019">IF(HJ54&lt;&gt;"",IF(HI54=HJ54,IF(HI54=1,0,2),1),"")</f>
        <v>1</v>
      </c>
      <c r="HN54" s="43">
        <f t="shared" ref="HN54:HO59" si="1020">IF(HL54=2,3,IF(HL54=1,1,0))</f>
        <v>1</v>
      </c>
      <c r="HO54" s="43">
        <f t="shared" si="1020"/>
        <v>1</v>
      </c>
      <c r="HP54" s="66"/>
      <c r="HQ54" s="22" t="str">
        <f t="shared" ref="HQ54:HQ59" si="1021">IF(HR54,VLOOKUP(HR54,Spelers,2,FALSE),"")</f>
        <v>VAN GEYTE Gert</v>
      </c>
      <c r="HR54" s="83">
        <v>7591</v>
      </c>
      <c r="HS54" s="22" t="str">
        <f t="shared" ref="HS54:HS59" si="1022">IF(HR54,VLOOKUP(HR54,Spelers,3,FALSE),"")</f>
        <v>B</v>
      </c>
      <c r="HT54" s="22" t="str">
        <f t="shared" ref="HT54:HT59" si="1023">IF(HU54,VLOOKUP(HU54,Spelers,2,FALSE),"")</f>
        <v>VAN DEN EEDE Jurgen</v>
      </c>
      <c r="HU54" s="83">
        <v>2712</v>
      </c>
      <c r="HV54" s="22" t="str">
        <f t="shared" ref="HV54:HV59" si="1024">IF(HU54,VLOOKUP(HU54,Spelers,3,FALSE),"")</f>
        <v>A</v>
      </c>
      <c r="HW54" s="83">
        <v>1</v>
      </c>
      <c r="HX54" s="83">
        <v>2</v>
      </c>
      <c r="HY54" s="84"/>
      <c r="HZ54" s="22">
        <f t="shared" ref="HZ54:HZ59" si="1025">IF(HX54&lt;&gt;"",IF(HW54=HX54,IF(HW54=1,2,0),1),"")</f>
        <v>1</v>
      </c>
      <c r="IA54" s="22">
        <f t="shared" ref="IA54:IA59" si="1026">IF(HX54&lt;&gt;"",IF(HW54=HX54,IF(HW54=1,0,2),1),"")</f>
        <v>1</v>
      </c>
      <c r="IB54" s="43">
        <f t="shared" ref="IB54:IC59" si="1027">IF(HZ54=2,3,IF(HZ54=1,1,0))</f>
        <v>1</v>
      </c>
      <c r="IC54" s="43">
        <f t="shared" si="1027"/>
        <v>1</v>
      </c>
      <c r="ID54" s="56"/>
      <c r="IE54" s="22" t="str">
        <f t="shared" ref="IE54:IE59" si="1028">IF(IF54,VLOOKUP(IF54,Spelers,2,FALSE),"")</f>
        <v>DE HERTOCH Johan</v>
      </c>
      <c r="IF54" s="83">
        <v>3621</v>
      </c>
      <c r="IG54" s="22" t="str">
        <f t="shared" ref="IG54:IG59" si="1029">IF(IF54,VLOOKUP(IF54,Spelers,3,FALSE),"")</f>
        <v>B</v>
      </c>
      <c r="IH54" s="22" t="str">
        <f t="shared" ref="IH54:IH59" si="1030">IF(II54,VLOOKUP(II54,Spelers,2,FALSE),"")</f>
        <v>VAN ASBROECK Kenneth</v>
      </c>
      <c r="II54" s="83">
        <v>5136</v>
      </c>
      <c r="IJ54" s="22" t="str">
        <f t="shared" ref="IJ54:IJ59" si="1031">IF(II54,VLOOKUP(II54,Spelers,3,FALSE),"")</f>
        <v>A</v>
      </c>
      <c r="IK54" s="83">
        <v>2</v>
      </c>
      <c r="IL54" s="83">
        <v>2</v>
      </c>
      <c r="IM54" s="65"/>
      <c r="IN54" s="22">
        <f t="shared" ref="IN54:IN59" si="1032">IF(IL54&lt;&gt;"",IF(IK54=IL54,IF(IK54=1,2,0),1),"")</f>
        <v>0</v>
      </c>
      <c r="IO54" s="22">
        <f t="shared" ref="IO54:IO59" si="1033">IF(IL54&lt;&gt;"",IF(IK54=IL54,IF(IK54=1,0,2),1),"")</f>
        <v>2</v>
      </c>
      <c r="IP54" s="43">
        <f t="shared" ref="IP54:IQ59" si="1034">IF(IN54=2,3,IF(IN54=1,1,0))</f>
        <v>0</v>
      </c>
      <c r="IQ54" s="43">
        <f t="shared" si="1034"/>
        <v>3</v>
      </c>
      <c r="IR54" s="56"/>
      <c r="IS54" s="22" t="str">
        <f t="shared" ref="IS54:IS59" si="1035">IF(IT54,VLOOKUP(IT54,Spelers,2,FALSE),"")</f>
        <v>VAN DEN ENDE Benjamin</v>
      </c>
      <c r="IT54" s="83">
        <v>7194</v>
      </c>
      <c r="IU54" s="22" t="str">
        <f t="shared" ref="IU54:IU59" si="1036">IF(IT54,VLOOKUP(IT54,Spelers,3,FALSE),"")</f>
        <v>B</v>
      </c>
      <c r="IV54" s="22" t="str">
        <f t="shared" ref="IV54:IV59" si="1037">IF(IW54,VLOOKUP(IW54,Spelers,2,FALSE),"")</f>
        <v>VAN KEER Dirk</v>
      </c>
      <c r="IW54" s="83">
        <v>4879</v>
      </c>
      <c r="IX54" s="22" t="str">
        <f t="shared" ref="IX54:IX59" si="1038">IF(IW54,VLOOKUP(IW54,Spelers,3,FALSE),"")</f>
        <v>A</v>
      </c>
      <c r="IY54" s="83">
        <v>1</v>
      </c>
      <c r="IZ54" s="83">
        <v>2</v>
      </c>
      <c r="JA54" s="84"/>
      <c r="JB54" s="22">
        <f t="shared" ref="JB54:JB59" si="1039">IF(IZ54&lt;&gt;"",IF(IY54=IZ54,IF(IY54=1,2,0),1),"")</f>
        <v>1</v>
      </c>
      <c r="JC54" s="22">
        <f t="shared" ref="JC54:JC59" si="1040">IF(IZ54&lt;&gt;"",IF(IY54=IZ54,IF(IY54=1,0,2),1),"")</f>
        <v>1</v>
      </c>
      <c r="JD54" s="43">
        <f t="shared" ref="JD54:JE59" si="1041">IF(JB54=2,3,IF(JB54=1,1,0))</f>
        <v>1</v>
      </c>
      <c r="JE54" s="43">
        <f t="shared" si="1041"/>
        <v>1</v>
      </c>
      <c r="JF54" s="66"/>
      <c r="JG54" s="22" t="str">
        <f t="shared" ref="JG54:JG59" si="1042">IF(JH54,VLOOKUP(JH54,Spelers,2,FALSE),"")</f>
        <v>THYS Steve</v>
      </c>
      <c r="JH54" s="83">
        <v>3723</v>
      </c>
      <c r="JI54" s="22" t="str">
        <f t="shared" ref="JI54:JI59" si="1043">IF(JH54,VLOOKUP(JH54,Spelers,3,FALSE),"")</f>
        <v>A</v>
      </c>
      <c r="JJ54" s="22" t="str">
        <f t="shared" ref="JJ54:JJ59" si="1044">IF(JK54,VLOOKUP(JK54,Spelers,2,FALSE),"")</f>
        <v>VAN DE VIJVER Mario</v>
      </c>
      <c r="JK54" s="83">
        <v>2739</v>
      </c>
      <c r="JL54" s="22" t="str">
        <f t="shared" ref="JL54:JL59" si="1045">IF(JK54,VLOOKUP(JK54,Spelers,3,FALSE),"")</f>
        <v>C</v>
      </c>
      <c r="JM54" s="83">
        <v>1</v>
      </c>
      <c r="JN54" s="83">
        <v>1</v>
      </c>
      <c r="JO54" s="84"/>
      <c r="JP54" s="22">
        <f t="shared" ref="JP54:JP59" si="1046">IF(JN54&lt;&gt;"",IF(JM54=JN54,IF(JM54=1,2,0),1),"")</f>
        <v>2</v>
      </c>
      <c r="JQ54" s="22">
        <f t="shared" ref="JQ54:JQ59" si="1047">IF(JN54&lt;&gt;"",IF(JM54=JN54,IF(JM54=1,0,2),1),"")</f>
        <v>0</v>
      </c>
      <c r="JR54" s="43">
        <f t="shared" ref="JR54:JS59" si="1048">IF(JP54=2,3,IF(JP54=1,1,0))</f>
        <v>3</v>
      </c>
      <c r="JS54" s="43">
        <f t="shared" si="1048"/>
        <v>0</v>
      </c>
      <c r="JT54" s="56"/>
      <c r="JU54" s="22" t="str">
        <f t="shared" ref="JU54:JU59" si="1049">IF(JV54,VLOOKUP(JV54,Spelers,2,FALSE),"")</f>
        <v>VAN DE VIJVER Mario</v>
      </c>
      <c r="JV54" s="83">
        <v>2739</v>
      </c>
      <c r="JW54" s="22" t="str">
        <f t="shared" ref="JW54:JW59" si="1050">IF(JV54,VLOOKUP(JV54,Spelers,3,FALSE),"")</f>
        <v>C</v>
      </c>
      <c r="JX54" s="22" t="str">
        <f t="shared" ref="JX54:JX59" si="1051">IF(JY54,VLOOKUP(JY54,Spelers,2,FALSE),"")</f>
        <v>APERS Franky</v>
      </c>
      <c r="JY54" s="83">
        <v>1685</v>
      </c>
      <c r="JZ54" s="22" t="str">
        <f t="shared" ref="JZ54:JZ59" si="1052">IF(JY54,VLOOKUP(JY54,Spelers,3,FALSE),"")</f>
        <v>C</v>
      </c>
      <c r="KA54" s="83">
        <v>2</v>
      </c>
      <c r="KB54" s="83">
        <v>1</v>
      </c>
      <c r="KC54" s="84"/>
      <c r="KD54" s="22">
        <f t="shared" ref="KD54:KD59" si="1053">IF(KB54&lt;&gt;"",IF(KA54=KB54,IF(KA54=1,2,0),1),"")</f>
        <v>1</v>
      </c>
      <c r="KE54" s="22">
        <f t="shared" ref="KE54:KE59" si="1054">IF(KB54&lt;&gt;"",IF(KA54=KB54,IF(KA54=1,0,2),1),"")</f>
        <v>1</v>
      </c>
      <c r="KF54" s="43">
        <f t="shared" ref="KF54:KG59" si="1055">IF(KD54=2,3,IF(KD54=1,1,0))</f>
        <v>1</v>
      </c>
      <c r="KG54" s="43">
        <f t="shared" si="1055"/>
        <v>1</v>
      </c>
      <c r="KH54" s="56"/>
      <c r="KI54" s="22" t="str">
        <f t="shared" ref="KI54:KI59" si="1056">IF(KJ54,VLOOKUP(KJ54,Spelers,2,FALSE),"")</f>
        <v>CONVENTS Tom</v>
      </c>
      <c r="KJ54" s="83">
        <v>842</v>
      </c>
      <c r="KK54" s="22" t="str">
        <f t="shared" ref="KK54:KK59" si="1057">IF(KJ54,VLOOKUP(KJ54,Spelers,3,FALSE),"")</f>
        <v>A</v>
      </c>
      <c r="KL54" s="22" t="str">
        <f t="shared" ref="KL54:KL59" si="1058">IF(KM54,VLOOKUP(KM54,Spelers,2,FALSE),"")</f>
        <v>VAN DEN ENDE Benjamin</v>
      </c>
      <c r="KM54" s="83">
        <v>7194</v>
      </c>
      <c r="KN54" s="22" t="str">
        <f t="shared" ref="KN54:KN59" si="1059">IF(KM54,VLOOKUP(KM54,Spelers,3,FALSE),"")</f>
        <v>B</v>
      </c>
      <c r="KO54" s="83">
        <v>1</v>
      </c>
      <c r="KP54" s="83">
        <v>1</v>
      </c>
      <c r="KQ54" s="84"/>
      <c r="KR54" s="22">
        <f t="shared" ref="KR54:KR59" si="1060">IF(KP54&lt;&gt;"",IF(KO54=KP54,IF(KO54=1,2,0),1),"")</f>
        <v>2</v>
      </c>
      <c r="KS54" s="22">
        <f t="shared" ref="KS54:KS59" si="1061">IF(KP54&lt;&gt;"",IF(KO54=KP54,IF(KO54=1,0,2),1),"")</f>
        <v>0</v>
      </c>
      <c r="KT54" s="43">
        <f t="shared" ref="KT54:KU59" si="1062">IF(KR54=2,3,IF(KR54=1,1,0))</f>
        <v>3</v>
      </c>
      <c r="KU54" s="43">
        <f t="shared" si="1062"/>
        <v>0</v>
      </c>
      <c r="KV54" s="66"/>
      <c r="KW54" s="22" t="str">
        <f t="shared" ref="KW54:KW59" si="1063">IF(KX54,VLOOKUP(KX54,Spelers,2,FALSE),"")</f>
        <v>BAERT Robert</v>
      </c>
      <c r="KX54" s="83">
        <v>3663</v>
      </c>
      <c r="KY54" s="22" t="str">
        <f t="shared" ref="KY54:KY59" si="1064">IF(KX54,VLOOKUP(KX54,Spelers,3,FALSE),"")</f>
        <v>A</v>
      </c>
      <c r="KZ54" s="22" t="str">
        <f t="shared" ref="KZ54:KZ59" si="1065">IF(LA54,VLOOKUP(LA54,Spelers,2,FALSE),"")</f>
        <v>MOENS Robert</v>
      </c>
      <c r="LA54" s="83">
        <v>5272</v>
      </c>
      <c r="LB54" s="22" t="str">
        <f t="shared" ref="LB54:LB59" si="1066">IF(LA54,VLOOKUP(LA54,Spelers,3,FALSE),"")</f>
        <v>B</v>
      </c>
      <c r="LC54" s="83">
        <v>2</v>
      </c>
      <c r="LD54" s="83">
        <v>1</v>
      </c>
      <c r="LE54" s="84"/>
      <c r="LF54" s="22">
        <f t="shared" ref="LF54:LF59" si="1067">IF(LD54&lt;&gt;"",IF(LC54=LD54,IF(LC54=1,2,0),1),"")</f>
        <v>1</v>
      </c>
      <c r="LG54" s="22">
        <f t="shared" ref="LG54:LG59" si="1068">IF(LD54&lt;&gt;"",IF(LC54=LD54,IF(LC54=1,0,2),1),"")</f>
        <v>1</v>
      </c>
      <c r="LH54" s="43">
        <f t="shared" ref="LH54:LI59" si="1069">IF(LF54=2,3,IF(LF54=1,1,0))</f>
        <v>1</v>
      </c>
      <c r="LI54" s="43">
        <f t="shared" si="1069"/>
        <v>1</v>
      </c>
      <c r="LJ54" s="56"/>
      <c r="LK54" s="22" t="str">
        <f t="shared" ref="LK54:LK59" si="1070">IF(LL54,VLOOKUP(LL54,Spelers,2,FALSE),"")</f>
        <v>WILMS Steve</v>
      </c>
      <c r="LL54" s="83">
        <v>2705</v>
      </c>
      <c r="LM54" s="22" t="str">
        <f t="shared" ref="LM54:LM59" si="1071">IF(LL54,VLOOKUP(LL54,Spelers,3,FALSE),"")</f>
        <v>A</v>
      </c>
      <c r="LN54" s="22" t="str">
        <f t="shared" ref="LN54:LN59" si="1072">IF(LO54,VLOOKUP(LO54,Spelers,2,FALSE),"")</f>
        <v>COOLS Patrick</v>
      </c>
      <c r="LO54" s="83">
        <v>2957</v>
      </c>
      <c r="LP54" s="22" t="str">
        <f t="shared" ref="LP54:LP59" si="1073">IF(LO54,VLOOKUP(LO54,Spelers,3,FALSE),"")</f>
        <v>A</v>
      </c>
      <c r="LQ54" s="83">
        <v>1</v>
      </c>
      <c r="LR54" s="83">
        <v>1</v>
      </c>
      <c r="LS54" s="84"/>
      <c r="LT54" s="22">
        <f t="shared" ref="LT54:LT59" si="1074">IF(LR54&lt;&gt;"",IF(LQ54=LR54,IF(LQ54=1,2,0),1),"")</f>
        <v>2</v>
      </c>
      <c r="LU54" s="22">
        <f t="shared" ref="LU54:LU59" si="1075">IF(LR54&lt;&gt;"",IF(LQ54=LR54,IF(LQ54=1,0,2),1),"")</f>
        <v>0</v>
      </c>
      <c r="LV54" s="43">
        <f t="shared" ref="LV54:LW59" si="1076">IF(LT54=2,3,IF(LT54=1,1,0))</f>
        <v>3</v>
      </c>
      <c r="LW54" s="43">
        <f t="shared" si="1076"/>
        <v>0</v>
      </c>
      <c r="LY54" s="22" t="str">
        <f t="shared" ref="LY54:LY59" si="1077">IF(LZ54,VLOOKUP(LZ54,Spelers,2,FALSE),"")</f>
        <v>DE HERDT Rudy</v>
      </c>
      <c r="LZ54" s="83">
        <v>3250</v>
      </c>
      <c r="MA54" s="22" t="str">
        <f t="shared" ref="MA54:MA59" si="1078">IF(LZ54,VLOOKUP(LZ54,Spelers,3,FALSE),"")</f>
        <v>A</v>
      </c>
      <c r="MB54" s="22" t="str">
        <f t="shared" ref="MB54:MB59" si="1079">IF(MC54,VLOOKUP(MC54,Spelers,2,FALSE),"")</f>
        <v>PETRY Mike</v>
      </c>
      <c r="MC54" s="83">
        <v>5046</v>
      </c>
      <c r="MD54" s="22" t="str">
        <f t="shared" ref="MD54:MD59" si="1080">IF(MC54,VLOOKUP(MC54,Spelers,3,FALSE),"")</f>
        <v>A</v>
      </c>
      <c r="ME54" s="83">
        <v>2</v>
      </c>
      <c r="MF54" s="83">
        <v>2</v>
      </c>
      <c r="MG54" s="84"/>
      <c r="MH54" s="22">
        <f t="shared" ref="MH54:MH59" si="1081">IF(MF54&lt;&gt;"",IF(ME54=MF54,IF(ME54=1,2,0),1),"")</f>
        <v>0</v>
      </c>
      <c r="MI54" s="22">
        <f t="shared" ref="MI54:MI59" si="1082">IF(MF54&lt;&gt;"",IF(ME54=MF54,IF(ME54=1,0,2),1),"")</f>
        <v>2</v>
      </c>
      <c r="MJ54" s="43">
        <f t="shared" ref="MJ54:MK59" si="1083">IF(MH54=2,3,IF(MH54=1,1,0))</f>
        <v>0</v>
      </c>
      <c r="MK54" s="43">
        <f t="shared" si="1083"/>
        <v>3</v>
      </c>
      <c r="ML54" s="56"/>
      <c r="MM54" s="22" t="str">
        <f t="shared" ref="MM54:MM59" si="1084">IF(MN54,VLOOKUP(MN54,Spelers,2,FALSE),"")</f>
        <v>CONVENTS Tom</v>
      </c>
      <c r="MN54" s="83">
        <v>842</v>
      </c>
      <c r="MO54" s="22" t="str">
        <f t="shared" ref="MO54:MO59" si="1085">IF(MN54,VLOOKUP(MN54,Spelers,3,FALSE),"")</f>
        <v>A</v>
      </c>
      <c r="MP54" s="22" t="str">
        <f t="shared" ref="MP54:MP59" si="1086">IF(MQ54,VLOOKUP(MQ54,Spelers,2,FALSE),"")</f>
        <v>DE COCK Erwin</v>
      </c>
      <c r="MQ54" s="83">
        <v>7853</v>
      </c>
      <c r="MR54" s="22" t="str">
        <f t="shared" ref="MR54:MR59" si="1087">IF(MQ54,VLOOKUP(MQ54,Spelers,3,FALSE),"")</f>
        <v>B</v>
      </c>
      <c r="MS54" s="83">
        <v>1</v>
      </c>
      <c r="MT54" s="83">
        <v>1</v>
      </c>
      <c r="MU54" s="84"/>
      <c r="MV54" s="22">
        <f t="shared" ref="MV54:MV59" si="1088">IF(MT54&lt;&gt;"",IF(MS54=MT54,IF(MS54=1,2,0),1),"")</f>
        <v>2</v>
      </c>
      <c r="MW54" s="22">
        <f t="shared" ref="MW54:MW59" si="1089">IF(MT54&lt;&gt;"",IF(MS54=MT54,IF(MS54=1,0,2),1),"")</f>
        <v>0</v>
      </c>
      <c r="MX54" s="43">
        <f t="shared" ref="MX54:MY59" si="1090">IF(MV54=2,3,IF(MV54=1,1,0))</f>
        <v>3</v>
      </c>
      <c r="MY54" s="43">
        <f t="shared" si="1090"/>
        <v>0</v>
      </c>
    </row>
    <row r="55" spans="1:363" ht="16.5" x14ac:dyDescent="0.3">
      <c r="A55" s="22" t="str">
        <f t="shared" si="909"/>
        <v>COOLS Patrick</v>
      </c>
      <c r="B55" s="83">
        <v>2957</v>
      </c>
      <c r="C55" s="22" t="str">
        <f t="shared" si="910"/>
        <v>A</v>
      </c>
      <c r="D55" s="22" t="str">
        <f t="shared" si="911"/>
        <v>RENS Dave</v>
      </c>
      <c r="E55" s="83">
        <v>5310</v>
      </c>
      <c r="F55" s="22" t="str">
        <f t="shared" si="912"/>
        <v>C</v>
      </c>
      <c r="G55" s="83">
        <v>2</v>
      </c>
      <c r="H55" s="83">
        <v>1</v>
      </c>
      <c r="I55" s="84"/>
      <c r="J55" s="22">
        <f t="shared" si="913"/>
        <v>1</v>
      </c>
      <c r="K55" s="22">
        <f t="shared" si="914"/>
        <v>1</v>
      </c>
      <c r="L55" s="43">
        <f t="shared" si="915"/>
        <v>1</v>
      </c>
      <c r="M55" s="43">
        <f t="shared" si="915"/>
        <v>1</v>
      </c>
      <c r="N55" s="66"/>
      <c r="O55" s="22" t="str">
        <f t="shared" si="916"/>
        <v>DE COCK Sascha</v>
      </c>
      <c r="P55" s="83">
        <v>7086</v>
      </c>
      <c r="Q55" s="22" t="str">
        <f t="shared" si="917"/>
        <v>A</v>
      </c>
      <c r="R55" s="22" t="str">
        <f t="shared" si="918"/>
        <v>THYS Andy</v>
      </c>
      <c r="S55" s="83">
        <v>3034</v>
      </c>
      <c r="T55" s="22" t="str">
        <f t="shared" si="919"/>
        <v>A</v>
      </c>
      <c r="U55" s="83">
        <v>1</v>
      </c>
      <c r="V55" s="83">
        <v>2</v>
      </c>
      <c r="W55" s="84"/>
      <c r="X55" s="22">
        <f t="shared" si="920"/>
        <v>1</v>
      </c>
      <c r="Y55" s="22">
        <f t="shared" si="921"/>
        <v>1</v>
      </c>
      <c r="Z55" s="43">
        <f t="shared" si="922"/>
        <v>1</v>
      </c>
      <c r="AA55" s="43">
        <f t="shared" si="922"/>
        <v>1</v>
      </c>
      <c r="AB55" s="56"/>
      <c r="AC55" s="22" t="str">
        <f t="shared" si="923"/>
        <v>ELEGHEER Rudi</v>
      </c>
      <c r="AD55" s="83">
        <v>3498</v>
      </c>
      <c r="AE55" s="22" t="str">
        <f t="shared" si="924"/>
        <v>B</v>
      </c>
      <c r="AF55" s="22" t="str">
        <f t="shared" si="925"/>
        <v>PEETERS Ronny</v>
      </c>
      <c r="AG55" s="83">
        <v>4385</v>
      </c>
      <c r="AH55" s="22" t="str">
        <f t="shared" si="926"/>
        <v>B</v>
      </c>
      <c r="AI55" s="83">
        <v>2</v>
      </c>
      <c r="AJ55" s="83">
        <v>1</v>
      </c>
      <c r="AK55" s="84"/>
      <c r="AL55" s="22">
        <f t="shared" si="927"/>
        <v>1</v>
      </c>
      <c r="AM55" s="22">
        <f t="shared" si="928"/>
        <v>1</v>
      </c>
      <c r="AN55" s="43">
        <f t="shared" si="929"/>
        <v>1</v>
      </c>
      <c r="AO55" s="43">
        <f t="shared" si="929"/>
        <v>1</v>
      </c>
      <c r="AP55" s="56"/>
      <c r="AQ55" s="22" t="str">
        <f t="shared" si="930"/>
        <v>HERMANS Tom</v>
      </c>
      <c r="AR55" s="83">
        <v>7091</v>
      </c>
      <c r="AS55" s="22" t="str">
        <f t="shared" si="931"/>
        <v>C</v>
      </c>
      <c r="AT55" s="22" t="str">
        <f t="shared" si="932"/>
        <v>BAERT Robert</v>
      </c>
      <c r="AU55" s="83">
        <v>3663</v>
      </c>
      <c r="AV55" s="22" t="str">
        <f t="shared" si="933"/>
        <v>A</v>
      </c>
      <c r="AW55" s="83">
        <v>1</v>
      </c>
      <c r="AX55" s="83">
        <v>1</v>
      </c>
      <c r="AY55" s="84"/>
      <c r="AZ55" s="22">
        <f t="shared" si="934"/>
        <v>2</v>
      </c>
      <c r="BA55" s="22">
        <f t="shared" si="935"/>
        <v>0</v>
      </c>
      <c r="BB55" s="43">
        <f t="shared" si="936"/>
        <v>3</v>
      </c>
      <c r="BC55" s="43">
        <f t="shared" si="936"/>
        <v>0</v>
      </c>
      <c r="BD55" s="66"/>
      <c r="BE55" s="22" t="str">
        <f t="shared" si="937"/>
        <v>WILMS Steve</v>
      </c>
      <c r="BF55" s="83">
        <v>2705</v>
      </c>
      <c r="BG55" s="22" t="str">
        <f t="shared" si="938"/>
        <v>A</v>
      </c>
      <c r="BH55" s="22" t="str">
        <f t="shared" si="939"/>
        <v>MOONEN Wesley</v>
      </c>
      <c r="BI55" s="83">
        <v>612</v>
      </c>
      <c r="BJ55" s="22" t="str">
        <f t="shared" si="940"/>
        <v>B</v>
      </c>
      <c r="BK55" s="83">
        <v>1</v>
      </c>
      <c r="BL55" s="83">
        <v>1</v>
      </c>
      <c r="BM55" s="84"/>
      <c r="BN55" s="22">
        <f t="shared" si="941"/>
        <v>2</v>
      </c>
      <c r="BO55" s="22">
        <f t="shared" si="942"/>
        <v>0</v>
      </c>
      <c r="BP55" s="43">
        <f t="shared" si="943"/>
        <v>3</v>
      </c>
      <c r="BQ55" s="43">
        <f t="shared" si="943"/>
        <v>0</v>
      </c>
      <c r="BR55" s="56"/>
      <c r="BS55" s="22" t="str">
        <f t="shared" si="944"/>
        <v>CORBEEL Jean-Pierre</v>
      </c>
      <c r="BT55" s="83">
        <v>5374</v>
      </c>
      <c r="BU55" s="22" t="str">
        <f t="shared" si="945"/>
        <v>B</v>
      </c>
      <c r="BV55" s="22" t="str">
        <f t="shared" si="946"/>
        <v>VAN DER TAELEN Lieven</v>
      </c>
      <c r="BW55" s="83">
        <v>2991</v>
      </c>
      <c r="BX55" s="22" t="str">
        <f t="shared" si="947"/>
        <v>C</v>
      </c>
      <c r="BY55" s="83">
        <v>1</v>
      </c>
      <c r="BZ55" s="83">
        <v>1</v>
      </c>
      <c r="CA55" s="84"/>
      <c r="CB55" s="22">
        <f t="shared" si="948"/>
        <v>2</v>
      </c>
      <c r="CC55" s="22">
        <f t="shared" si="949"/>
        <v>0</v>
      </c>
      <c r="CD55" s="43">
        <f t="shared" si="950"/>
        <v>3</v>
      </c>
      <c r="CE55" s="43">
        <f t="shared" si="950"/>
        <v>0</v>
      </c>
      <c r="CF55" s="56"/>
      <c r="CG55" s="22" t="str">
        <f t="shared" si="951"/>
        <v>VERCAUTEREN Debby</v>
      </c>
      <c r="CH55" s="83">
        <v>3370</v>
      </c>
      <c r="CI55" s="22" t="str">
        <f t="shared" si="952"/>
        <v>B</v>
      </c>
      <c r="CJ55" s="22" t="str">
        <f t="shared" si="953"/>
        <v>GYSELINCK Tommy</v>
      </c>
      <c r="CK55" s="83">
        <v>3050</v>
      </c>
      <c r="CL55" s="22" t="str">
        <f t="shared" si="954"/>
        <v>A</v>
      </c>
      <c r="CM55" s="83">
        <v>2</v>
      </c>
      <c r="CN55" s="83">
        <v>2</v>
      </c>
      <c r="CO55" s="84"/>
      <c r="CP55" s="22">
        <f t="shared" si="955"/>
        <v>0</v>
      </c>
      <c r="CQ55" s="22">
        <f t="shared" si="956"/>
        <v>2</v>
      </c>
      <c r="CR55" s="43">
        <f t="shared" si="957"/>
        <v>0</v>
      </c>
      <c r="CS55" s="43">
        <f t="shared" si="957"/>
        <v>3</v>
      </c>
      <c r="CT55" s="66"/>
      <c r="CU55" s="22" t="str">
        <f t="shared" si="958"/>
        <v>ELEGHEER Rudi</v>
      </c>
      <c r="CV55" s="83">
        <v>3498</v>
      </c>
      <c r="CW55" s="22" t="str">
        <f t="shared" si="959"/>
        <v>B</v>
      </c>
      <c r="CX55" s="22" t="str">
        <f t="shared" si="960"/>
        <v>DE CLERCQ Mario</v>
      </c>
      <c r="CY55" s="83">
        <v>2613</v>
      </c>
      <c r="CZ55" s="22" t="str">
        <f t="shared" si="961"/>
        <v>A</v>
      </c>
      <c r="DA55" s="83">
        <v>2</v>
      </c>
      <c r="DB55" s="83">
        <v>2</v>
      </c>
      <c r="DC55" s="84"/>
      <c r="DD55" s="22">
        <f t="shared" si="962"/>
        <v>0</v>
      </c>
      <c r="DE55" s="22">
        <f t="shared" si="963"/>
        <v>2</v>
      </c>
      <c r="DF55" s="43">
        <f t="shared" si="964"/>
        <v>0</v>
      </c>
      <c r="DG55" s="43">
        <f t="shared" si="964"/>
        <v>3</v>
      </c>
      <c r="DH55" s="56"/>
      <c r="DI55" s="22" t="str">
        <f t="shared" si="965"/>
        <v>MOONEN Wesley</v>
      </c>
      <c r="DJ55" s="83">
        <v>612</v>
      </c>
      <c r="DK55" s="22" t="str">
        <f t="shared" si="966"/>
        <v>B</v>
      </c>
      <c r="DL55" s="22" t="str">
        <f t="shared" si="967"/>
        <v>CLAES Stefaan</v>
      </c>
      <c r="DM55" s="83">
        <v>3244</v>
      </c>
      <c r="DN55" s="22" t="str">
        <f t="shared" si="968"/>
        <v>A</v>
      </c>
      <c r="DO55" s="83">
        <v>2</v>
      </c>
      <c r="DP55" s="83">
        <v>1</v>
      </c>
      <c r="DQ55" s="84"/>
      <c r="DR55" s="22">
        <f t="shared" si="969"/>
        <v>1</v>
      </c>
      <c r="DS55" s="22">
        <f t="shared" si="970"/>
        <v>1</v>
      </c>
      <c r="DT55" s="43">
        <f t="shared" si="971"/>
        <v>1</v>
      </c>
      <c r="DU55" s="43">
        <f t="shared" si="971"/>
        <v>1</v>
      </c>
      <c r="DV55" s="56"/>
      <c r="DW55" s="22" t="str">
        <f t="shared" si="972"/>
        <v>STELLATO Nico</v>
      </c>
      <c r="DX55" s="83">
        <v>1194</v>
      </c>
      <c r="DY55" s="22" t="str">
        <f t="shared" si="973"/>
        <v>A</v>
      </c>
      <c r="DZ55" s="22" t="str">
        <f t="shared" si="974"/>
        <v>VAN GEYTE Gert</v>
      </c>
      <c r="EA55" s="83">
        <v>7591</v>
      </c>
      <c r="EB55" s="22" t="str">
        <f t="shared" si="975"/>
        <v>B</v>
      </c>
      <c r="EC55" s="83">
        <v>2</v>
      </c>
      <c r="ED55" s="83">
        <v>2</v>
      </c>
      <c r="EE55" s="84"/>
      <c r="EF55" s="22">
        <f t="shared" si="976"/>
        <v>0</v>
      </c>
      <c r="EG55" s="22">
        <f t="shared" si="977"/>
        <v>2</v>
      </c>
      <c r="EH55" s="43">
        <f t="shared" si="978"/>
        <v>0</v>
      </c>
      <c r="EI55" s="43">
        <f t="shared" si="978"/>
        <v>3</v>
      </c>
      <c r="EJ55" s="66"/>
      <c r="EK55" s="22" t="str">
        <f t="shared" si="979"/>
        <v>VERDONCK Glen</v>
      </c>
      <c r="EL55" s="83">
        <v>2301</v>
      </c>
      <c r="EM55" s="22" t="str">
        <f t="shared" si="980"/>
        <v>B</v>
      </c>
      <c r="EN55" s="22" t="str">
        <f t="shared" si="981"/>
        <v>VAN DE VELDE Jan</v>
      </c>
      <c r="EO55" s="83">
        <v>3073</v>
      </c>
      <c r="EP55" s="22" t="str">
        <f t="shared" si="982"/>
        <v>B</v>
      </c>
      <c r="EQ55" s="83">
        <v>2</v>
      </c>
      <c r="ER55" s="83">
        <v>2</v>
      </c>
      <c r="ES55" s="84"/>
      <c r="ET55" s="22">
        <f t="shared" si="983"/>
        <v>0</v>
      </c>
      <c r="EU55" s="22">
        <f t="shared" si="984"/>
        <v>2</v>
      </c>
      <c r="EV55" s="43">
        <f t="shared" si="985"/>
        <v>0</v>
      </c>
      <c r="EW55" s="43">
        <f t="shared" si="985"/>
        <v>3</v>
      </c>
      <c r="EX55" s="56"/>
      <c r="EY55" s="22" t="str">
        <f t="shared" si="986"/>
        <v>STELLATO Nico</v>
      </c>
      <c r="EZ55" s="83">
        <v>1194</v>
      </c>
      <c r="FA55" s="22" t="str">
        <f t="shared" si="987"/>
        <v>A</v>
      </c>
      <c r="FB55" s="22" t="str">
        <f t="shared" si="988"/>
        <v>VERSPECHT Norbert</v>
      </c>
      <c r="FC55" s="83">
        <v>5471</v>
      </c>
      <c r="FD55" s="22" t="str">
        <f t="shared" si="989"/>
        <v>A</v>
      </c>
      <c r="FE55" s="83">
        <v>1</v>
      </c>
      <c r="FF55" s="83">
        <v>1</v>
      </c>
      <c r="FG55" s="84"/>
      <c r="FH55" s="22">
        <f t="shared" si="990"/>
        <v>2</v>
      </c>
      <c r="FI55" s="22">
        <f t="shared" si="991"/>
        <v>0</v>
      </c>
      <c r="FJ55" s="43">
        <f t="shared" si="992"/>
        <v>3</v>
      </c>
      <c r="FK55" s="43">
        <f t="shared" si="992"/>
        <v>0</v>
      </c>
      <c r="FL55" s="56"/>
      <c r="FM55" s="22" t="str">
        <f t="shared" si="993"/>
        <v>SCHNABEL Rudi</v>
      </c>
      <c r="FN55" s="83">
        <v>749</v>
      </c>
      <c r="FO55" s="22" t="str">
        <f t="shared" si="994"/>
        <v>B</v>
      </c>
      <c r="FP55" s="22" t="str">
        <f t="shared" si="995"/>
        <v>DE GROOTE Dominique</v>
      </c>
      <c r="FQ55" s="83">
        <v>2022</v>
      </c>
      <c r="FR55" s="22" t="str">
        <f t="shared" si="996"/>
        <v>A</v>
      </c>
      <c r="FS55" s="83">
        <v>2</v>
      </c>
      <c r="FT55" s="83">
        <v>2</v>
      </c>
      <c r="FU55" s="84"/>
      <c r="FV55" s="22">
        <f t="shared" si="997"/>
        <v>0</v>
      </c>
      <c r="FW55" s="22">
        <f t="shared" si="998"/>
        <v>2</v>
      </c>
      <c r="FX55" s="43">
        <f t="shared" si="999"/>
        <v>0</v>
      </c>
      <c r="FY55" s="43">
        <f t="shared" si="999"/>
        <v>3</v>
      </c>
      <c r="FZ55" s="66"/>
      <c r="GA55" s="22" t="str">
        <f t="shared" si="1000"/>
        <v>RENS Dave</v>
      </c>
      <c r="GB55" s="83">
        <v>5310</v>
      </c>
      <c r="GC55" s="22" t="str">
        <f t="shared" si="1001"/>
        <v>C</v>
      </c>
      <c r="GD55" s="22" t="str">
        <f t="shared" si="1002"/>
        <v>COOLS Patrick</v>
      </c>
      <c r="GE55" s="83">
        <v>2957</v>
      </c>
      <c r="GF55" s="22" t="str">
        <f t="shared" si="1003"/>
        <v>A</v>
      </c>
      <c r="GG55" s="83">
        <v>2</v>
      </c>
      <c r="GH55" s="83">
        <v>2</v>
      </c>
      <c r="GI55" s="84"/>
      <c r="GJ55" s="22">
        <f t="shared" si="1004"/>
        <v>0</v>
      </c>
      <c r="GK55" s="22">
        <f t="shared" si="1005"/>
        <v>2</v>
      </c>
      <c r="GL55" s="43">
        <f t="shared" si="1006"/>
        <v>0</v>
      </c>
      <c r="GM55" s="43">
        <f t="shared" si="1006"/>
        <v>3</v>
      </c>
      <c r="GN55" s="56"/>
      <c r="GO55" s="22" t="str">
        <f t="shared" si="1007"/>
        <v>THYS Andy</v>
      </c>
      <c r="GP55" s="83">
        <v>3034</v>
      </c>
      <c r="GQ55" s="22" t="str">
        <f t="shared" si="1008"/>
        <v>A</v>
      </c>
      <c r="GR55" s="22" t="str">
        <f t="shared" si="1009"/>
        <v>VAN KEER Kurt</v>
      </c>
      <c r="GS55" s="83">
        <v>3690</v>
      </c>
      <c r="GT55" s="22" t="str">
        <f t="shared" si="1010"/>
        <v>B</v>
      </c>
      <c r="GU55" s="83">
        <v>1</v>
      </c>
      <c r="GV55" s="83">
        <v>1</v>
      </c>
      <c r="GW55" s="84"/>
      <c r="GX55" s="22">
        <f t="shared" si="1011"/>
        <v>2</v>
      </c>
      <c r="GY55" s="22">
        <f t="shared" si="1012"/>
        <v>0</v>
      </c>
      <c r="GZ55" s="43">
        <f t="shared" si="1013"/>
        <v>3</v>
      </c>
      <c r="HA55" s="43">
        <f t="shared" si="1013"/>
        <v>0</v>
      </c>
      <c r="HB55" s="56"/>
      <c r="HC55" s="22" t="str">
        <f t="shared" si="1014"/>
        <v>MOONEN Marc</v>
      </c>
      <c r="HD55" s="83">
        <v>2844</v>
      </c>
      <c r="HE55" s="22" t="str">
        <f t="shared" si="1015"/>
        <v>B</v>
      </c>
      <c r="HF55" s="22" t="str">
        <f t="shared" si="1016"/>
        <v>APERS Franky</v>
      </c>
      <c r="HG55" s="83">
        <v>1685</v>
      </c>
      <c r="HH55" s="22" t="str">
        <f t="shared" si="1017"/>
        <v>C</v>
      </c>
      <c r="HI55" s="83">
        <v>1</v>
      </c>
      <c r="HJ55" s="83">
        <v>1</v>
      </c>
      <c r="HK55" s="84"/>
      <c r="HL55" s="22">
        <f t="shared" si="1018"/>
        <v>2</v>
      </c>
      <c r="HM55" s="22">
        <f t="shared" si="1019"/>
        <v>0</v>
      </c>
      <c r="HN55" s="43">
        <f t="shared" si="1020"/>
        <v>3</v>
      </c>
      <c r="HO55" s="43">
        <f t="shared" si="1020"/>
        <v>0</v>
      </c>
      <c r="HP55" s="66"/>
      <c r="HQ55" s="22" t="str">
        <f t="shared" si="1021"/>
        <v>ELEGHEER Rudi</v>
      </c>
      <c r="HR55" s="83">
        <v>3498</v>
      </c>
      <c r="HS55" s="22" t="str">
        <f t="shared" si="1022"/>
        <v>B</v>
      </c>
      <c r="HT55" s="22" t="str">
        <f t="shared" si="1023"/>
        <v>WILLEMS Frank</v>
      </c>
      <c r="HU55" s="83">
        <v>2902</v>
      </c>
      <c r="HV55" s="22" t="str">
        <f t="shared" si="1024"/>
        <v>B</v>
      </c>
      <c r="HW55" s="83">
        <v>2</v>
      </c>
      <c r="HX55" s="83">
        <v>1</v>
      </c>
      <c r="HY55" s="84"/>
      <c r="HZ55" s="22">
        <f t="shared" si="1025"/>
        <v>1</v>
      </c>
      <c r="IA55" s="22">
        <f t="shared" si="1026"/>
        <v>1</v>
      </c>
      <c r="IB55" s="43">
        <f t="shared" si="1027"/>
        <v>1</v>
      </c>
      <c r="IC55" s="43">
        <f t="shared" si="1027"/>
        <v>1</v>
      </c>
      <c r="ID55" s="56"/>
      <c r="IE55" s="22" t="str">
        <f t="shared" si="1028"/>
        <v>MOONEN Marc</v>
      </c>
      <c r="IF55" s="83">
        <v>2844</v>
      </c>
      <c r="IG55" s="22" t="str">
        <f t="shared" si="1029"/>
        <v>B</v>
      </c>
      <c r="IH55" s="22" t="str">
        <f t="shared" si="1030"/>
        <v>VAN ASBROECK Franky</v>
      </c>
      <c r="II55" s="83">
        <v>7142</v>
      </c>
      <c r="IJ55" s="22" t="str">
        <f t="shared" si="1031"/>
        <v>A</v>
      </c>
      <c r="IK55" s="83">
        <v>2</v>
      </c>
      <c r="IL55" s="83">
        <v>1</v>
      </c>
      <c r="IM55" s="65"/>
      <c r="IN55" s="22">
        <f t="shared" si="1032"/>
        <v>1</v>
      </c>
      <c r="IO55" s="22">
        <f t="shared" si="1033"/>
        <v>1</v>
      </c>
      <c r="IP55" s="43">
        <f t="shared" si="1034"/>
        <v>1</v>
      </c>
      <c r="IQ55" s="43">
        <f t="shared" si="1034"/>
        <v>1</v>
      </c>
      <c r="IR55" s="56"/>
      <c r="IS55" s="22" t="str">
        <f t="shared" si="1035"/>
        <v>MOONEN Marc</v>
      </c>
      <c r="IT55" s="83">
        <v>2844</v>
      </c>
      <c r="IU55" s="22" t="str">
        <f t="shared" si="1036"/>
        <v>B</v>
      </c>
      <c r="IV55" s="22" t="str">
        <f t="shared" si="1037"/>
        <v>CORBEEL Jean-Pierre</v>
      </c>
      <c r="IW55" s="83">
        <v>5374</v>
      </c>
      <c r="IX55" s="22" t="str">
        <f t="shared" si="1038"/>
        <v>B</v>
      </c>
      <c r="IY55" s="83">
        <v>1</v>
      </c>
      <c r="IZ55" s="83">
        <v>2</v>
      </c>
      <c r="JA55" s="84"/>
      <c r="JB55" s="22">
        <f t="shared" si="1039"/>
        <v>1</v>
      </c>
      <c r="JC55" s="22">
        <f t="shared" si="1040"/>
        <v>1</v>
      </c>
      <c r="JD55" s="43">
        <f t="shared" si="1041"/>
        <v>1</v>
      </c>
      <c r="JE55" s="43">
        <f t="shared" si="1041"/>
        <v>1</v>
      </c>
      <c r="JF55" s="66"/>
      <c r="JG55" s="22" t="str">
        <f t="shared" si="1042"/>
        <v>GYSELINCK Tommy</v>
      </c>
      <c r="JH55" s="83">
        <v>3050</v>
      </c>
      <c r="JI55" s="22" t="str">
        <f t="shared" si="1043"/>
        <v>A</v>
      </c>
      <c r="JJ55" s="22" t="str">
        <f t="shared" si="1044"/>
        <v>STROBBE Kurt</v>
      </c>
      <c r="JK55" s="83">
        <v>3247</v>
      </c>
      <c r="JL55" s="22" t="str">
        <f t="shared" si="1045"/>
        <v>A</v>
      </c>
      <c r="JM55" s="83">
        <v>2</v>
      </c>
      <c r="JN55" s="83">
        <v>1</v>
      </c>
      <c r="JO55" s="84"/>
      <c r="JP55" s="22">
        <f t="shared" si="1046"/>
        <v>1</v>
      </c>
      <c r="JQ55" s="22">
        <f t="shared" si="1047"/>
        <v>1</v>
      </c>
      <c r="JR55" s="43">
        <f t="shared" si="1048"/>
        <v>1</v>
      </c>
      <c r="JS55" s="43">
        <f t="shared" si="1048"/>
        <v>1</v>
      </c>
      <c r="JT55" s="56"/>
      <c r="JU55" s="22" t="str">
        <f t="shared" si="1049"/>
        <v>STROBBE Kurt</v>
      </c>
      <c r="JV55" s="83">
        <v>3247</v>
      </c>
      <c r="JW55" s="22" t="str">
        <f t="shared" si="1050"/>
        <v>A</v>
      </c>
      <c r="JX55" s="22" t="str">
        <f t="shared" si="1051"/>
        <v>ELEGHEER Rudi</v>
      </c>
      <c r="JY55" s="83">
        <v>3498</v>
      </c>
      <c r="JZ55" s="22" t="str">
        <f t="shared" si="1052"/>
        <v>B</v>
      </c>
      <c r="KA55" s="83">
        <v>2</v>
      </c>
      <c r="KB55" s="83">
        <v>1</v>
      </c>
      <c r="KC55" s="84"/>
      <c r="KD55" s="22">
        <f t="shared" si="1053"/>
        <v>1</v>
      </c>
      <c r="KE55" s="22">
        <f t="shared" si="1054"/>
        <v>1</v>
      </c>
      <c r="KF55" s="43">
        <f t="shared" si="1055"/>
        <v>1</v>
      </c>
      <c r="KG55" s="43">
        <f t="shared" si="1055"/>
        <v>1</v>
      </c>
      <c r="KH55" s="56"/>
      <c r="KI55" s="22" t="str">
        <f t="shared" si="1056"/>
        <v>CLAES Stefaan</v>
      </c>
      <c r="KJ55" s="83">
        <v>3244</v>
      </c>
      <c r="KK55" s="22" t="str">
        <f t="shared" si="1057"/>
        <v>A</v>
      </c>
      <c r="KL55" s="22" t="str">
        <f t="shared" si="1058"/>
        <v>PEETERS Ronny</v>
      </c>
      <c r="KM55" s="83">
        <v>4385</v>
      </c>
      <c r="KN55" s="22" t="str">
        <f t="shared" si="1059"/>
        <v>B</v>
      </c>
      <c r="KO55" s="83">
        <v>1</v>
      </c>
      <c r="KP55" s="83">
        <v>1</v>
      </c>
      <c r="KQ55" s="84"/>
      <c r="KR55" s="22">
        <f t="shared" si="1060"/>
        <v>2</v>
      </c>
      <c r="KS55" s="22">
        <f t="shared" si="1061"/>
        <v>0</v>
      </c>
      <c r="KT55" s="43">
        <f t="shared" si="1062"/>
        <v>3</v>
      </c>
      <c r="KU55" s="43">
        <f t="shared" si="1062"/>
        <v>0</v>
      </c>
      <c r="KV55" s="66"/>
      <c r="KW55" s="22" t="str">
        <f t="shared" si="1063"/>
        <v>VAN GEYTE Gert</v>
      </c>
      <c r="KX55" s="83">
        <v>7591</v>
      </c>
      <c r="KY55" s="22" t="str">
        <f t="shared" si="1064"/>
        <v>B</v>
      </c>
      <c r="KZ55" s="22" t="str">
        <f t="shared" si="1065"/>
        <v>ROBYNS Kenny</v>
      </c>
      <c r="LA55" s="83">
        <v>5137</v>
      </c>
      <c r="LB55" s="22" t="str">
        <f t="shared" si="1066"/>
        <v>A</v>
      </c>
      <c r="LC55" s="83">
        <v>1</v>
      </c>
      <c r="LD55" s="83">
        <v>2</v>
      </c>
      <c r="LE55" s="84"/>
      <c r="LF55" s="22">
        <f t="shared" si="1067"/>
        <v>1</v>
      </c>
      <c r="LG55" s="22">
        <f t="shared" si="1068"/>
        <v>1</v>
      </c>
      <c r="LH55" s="43">
        <f t="shared" si="1069"/>
        <v>1</v>
      </c>
      <c r="LI55" s="43">
        <f t="shared" si="1069"/>
        <v>1</v>
      </c>
      <c r="LJ55" s="56"/>
      <c r="LK55" s="22" t="str">
        <f t="shared" si="1070"/>
        <v>VAEL Fernand</v>
      </c>
      <c r="LL55" s="83">
        <v>3255</v>
      </c>
      <c r="LM55" s="22" t="str">
        <f t="shared" si="1071"/>
        <v>B</v>
      </c>
      <c r="LN55" s="22" t="str">
        <f t="shared" si="1072"/>
        <v>UWAERTS Freddy</v>
      </c>
      <c r="LO55" s="83">
        <v>2953</v>
      </c>
      <c r="LP55" s="22" t="str">
        <f t="shared" si="1073"/>
        <v>C</v>
      </c>
      <c r="LQ55" s="83">
        <v>1</v>
      </c>
      <c r="LR55" s="83">
        <v>2</v>
      </c>
      <c r="LS55" s="84"/>
      <c r="LT55" s="22">
        <f t="shared" si="1074"/>
        <v>1</v>
      </c>
      <c r="LU55" s="22">
        <f t="shared" si="1075"/>
        <v>1</v>
      </c>
      <c r="LV55" s="43">
        <f t="shared" si="1076"/>
        <v>1</v>
      </c>
      <c r="LW55" s="43">
        <f t="shared" si="1076"/>
        <v>1</v>
      </c>
      <c r="LY55" s="22" t="str">
        <f t="shared" si="1077"/>
        <v>SCHNABEL Rudi</v>
      </c>
      <c r="LZ55" s="83">
        <v>749</v>
      </c>
      <c r="MA55" s="22" t="str">
        <f t="shared" si="1078"/>
        <v>B</v>
      </c>
      <c r="MB55" s="22" t="str">
        <f t="shared" si="1079"/>
        <v>FRUYTIER Kevin</v>
      </c>
      <c r="MC55" s="83">
        <v>3326</v>
      </c>
      <c r="MD55" s="22" t="str">
        <f t="shared" si="1080"/>
        <v>B</v>
      </c>
      <c r="ME55" s="83">
        <v>1</v>
      </c>
      <c r="MF55" s="83">
        <v>2</v>
      </c>
      <c r="MG55" s="84"/>
      <c r="MH55" s="22">
        <f t="shared" si="1081"/>
        <v>1</v>
      </c>
      <c r="MI55" s="22">
        <f t="shared" si="1082"/>
        <v>1</v>
      </c>
      <c r="MJ55" s="43">
        <f t="shared" si="1083"/>
        <v>1</v>
      </c>
      <c r="MK55" s="43">
        <f t="shared" si="1083"/>
        <v>1</v>
      </c>
      <c r="ML55" s="56"/>
      <c r="MM55" s="22" t="str">
        <f t="shared" si="1084"/>
        <v>CLAES Stefaan</v>
      </c>
      <c r="MN55" s="83">
        <v>3244</v>
      </c>
      <c r="MO55" s="22" t="str">
        <f t="shared" si="1085"/>
        <v>A</v>
      </c>
      <c r="MP55" s="22" t="str">
        <f t="shared" si="1086"/>
        <v>DE HERDT Rudy</v>
      </c>
      <c r="MQ55" s="83">
        <v>3250</v>
      </c>
      <c r="MR55" s="22" t="str">
        <f t="shared" si="1087"/>
        <v>A</v>
      </c>
      <c r="MS55" s="83">
        <v>1</v>
      </c>
      <c r="MT55" s="83">
        <v>1</v>
      </c>
      <c r="MU55" s="84"/>
      <c r="MV55" s="22">
        <f t="shared" si="1088"/>
        <v>2</v>
      </c>
      <c r="MW55" s="22">
        <f t="shared" si="1089"/>
        <v>0</v>
      </c>
      <c r="MX55" s="43">
        <f t="shared" si="1090"/>
        <v>3</v>
      </c>
      <c r="MY55" s="43">
        <f t="shared" si="1090"/>
        <v>0</v>
      </c>
    </row>
    <row r="56" spans="1:363" ht="16.5" x14ac:dyDescent="0.3">
      <c r="A56" s="22" t="str">
        <f t="shared" si="909"/>
        <v>HUYSMANS Vince</v>
      </c>
      <c r="B56" s="83">
        <v>5840</v>
      </c>
      <c r="C56" s="22" t="str">
        <f t="shared" si="910"/>
        <v>A</v>
      </c>
      <c r="D56" s="22" t="str">
        <f t="shared" si="911"/>
        <v>CLAES Paul</v>
      </c>
      <c r="E56" s="83">
        <v>3268</v>
      </c>
      <c r="F56" s="22" t="str">
        <f t="shared" si="912"/>
        <v>A</v>
      </c>
      <c r="G56" s="83">
        <v>1</v>
      </c>
      <c r="H56" s="83">
        <v>1</v>
      </c>
      <c r="I56" s="84"/>
      <c r="J56" s="22">
        <f t="shared" si="913"/>
        <v>2</v>
      </c>
      <c r="K56" s="22">
        <f t="shared" si="914"/>
        <v>0</v>
      </c>
      <c r="L56" s="43">
        <f t="shared" si="915"/>
        <v>3</v>
      </c>
      <c r="M56" s="43">
        <f t="shared" si="915"/>
        <v>0</v>
      </c>
      <c r="N56" s="66"/>
      <c r="O56" s="22" t="str">
        <f t="shared" si="916"/>
        <v>VAN CAUTER Arno</v>
      </c>
      <c r="P56" s="83">
        <v>3003</v>
      </c>
      <c r="Q56" s="22" t="str">
        <f t="shared" si="917"/>
        <v>B</v>
      </c>
      <c r="R56" s="22" t="str">
        <f t="shared" si="918"/>
        <v>THYS Steve</v>
      </c>
      <c r="S56" s="83">
        <v>3723</v>
      </c>
      <c r="T56" s="22" t="str">
        <f t="shared" si="919"/>
        <v>A</v>
      </c>
      <c r="U56" s="83">
        <v>2</v>
      </c>
      <c r="V56" s="83">
        <v>2</v>
      </c>
      <c r="W56" s="84"/>
      <c r="X56" s="22">
        <f t="shared" si="920"/>
        <v>0</v>
      </c>
      <c r="Y56" s="22">
        <f t="shared" si="921"/>
        <v>2</v>
      </c>
      <c r="Z56" s="43">
        <f t="shared" si="922"/>
        <v>0</v>
      </c>
      <c r="AA56" s="43">
        <f t="shared" si="922"/>
        <v>3</v>
      </c>
      <c r="AB56" s="56"/>
      <c r="AC56" s="22" t="str">
        <f t="shared" si="923"/>
        <v>VAN GEYTE Gert</v>
      </c>
      <c r="AD56" s="83">
        <v>7591</v>
      </c>
      <c r="AE56" s="22" t="str">
        <f t="shared" si="924"/>
        <v>B</v>
      </c>
      <c r="AF56" s="22" t="str">
        <f t="shared" si="925"/>
        <v>DE HERTOCH Johan</v>
      </c>
      <c r="AG56" s="83">
        <v>3621</v>
      </c>
      <c r="AH56" s="22" t="str">
        <f t="shared" si="926"/>
        <v>B</v>
      </c>
      <c r="AI56" s="83">
        <v>2</v>
      </c>
      <c r="AJ56" s="83">
        <v>2</v>
      </c>
      <c r="AK56" s="84"/>
      <c r="AL56" s="22">
        <f t="shared" si="927"/>
        <v>0</v>
      </c>
      <c r="AM56" s="22">
        <f t="shared" si="928"/>
        <v>2</v>
      </c>
      <c r="AN56" s="43">
        <f t="shared" si="929"/>
        <v>0</v>
      </c>
      <c r="AO56" s="43">
        <f t="shared" si="929"/>
        <v>3</v>
      </c>
      <c r="AP56" s="56"/>
      <c r="AQ56" s="22" t="str">
        <f t="shared" si="930"/>
        <v>VAN DEN EEDE Jurgen</v>
      </c>
      <c r="AR56" s="83">
        <v>2712</v>
      </c>
      <c r="AS56" s="22" t="str">
        <f t="shared" si="931"/>
        <v>A</v>
      </c>
      <c r="AT56" s="22" t="str">
        <f t="shared" si="932"/>
        <v>MARIMAN Paul</v>
      </c>
      <c r="AU56" s="83">
        <v>5295</v>
      </c>
      <c r="AV56" s="22" t="str">
        <f t="shared" si="933"/>
        <v>C</v>
      </c>
      <c r="AW56" s="83">
        <v>1</v>
      </c>
      <c r="AX56" s="83">
        <v>1</v>
      </c>
      <c r="AY56" s="84"/>
      <c r="AZ56" s="22">
        <f t="shared" si="934"/>
        <v>2</v>
      </c>
      <c r="BA56" s="22">
        <f t="shared" si="935"/>
        <v>0</v>
      </c>
      <c r="BB56" s="43">
        <f t="shared" si="936"/>
        <v>3</v>
      </c>
      <c r="BC56" s="43">
        <f t="shared" si="936"/>
        <v>0</v>
      </c>
      <c r="BD56" s="66"/>
      <c r="BE56" s="22" t="str">
        <f t="shared" si="937"/>
        <v>VAN ASBROECK Kenneth</v>
      </c>
      <c r="BF56" s="83">
        <v>5136</v>
      </c>
      <c r="BG56" s="22" t="str">
        <f t="shared" si="938"/>
        <v>A</v>
      </c>
      <c r="BH56" s="22" t="str">
        <f t="shared" si="939"/>
        <v>MOONEN Marc</v>
      </c>
      <c r="BI56" s="83">
        <v>2844</v>
      </c>
      <c r="BJ56" s="22" t="str">
        <f t="shared" si="940"/>
        <v>B</v>
      </c>
      <c r="BK56" s="83">
        <v>1</v>
      </c>
      <c r="BL56" s="83">
        <v>1</v>
      </c>
      <c r="BM56" s="84"/>
      <c r="BN56" s="22">
        <f t="shared" si="941"/>
        <v>2</v>
      </c>
      <c r="BO56" s="22">
        <f t="shared" si="942"/>
        <v>0</v>
      </c>
      <c r="BP56" s="43">
        <f t="shared" si="943"/>
        <v>3</v>
      </c>
      <c r="BQ56" s="43">
        <f t="shared" si="943"/>
        <v>0</v>
      </c>
      <c r="BR56" s="56"/>
      <c r="BS56" s="22" t="str">
        <f t="shared" si="944"/>
        <v>WAUTERS Ludy</v>
      </c>
      <c r="BT56" s="83">
        <v>3251</v>
      </c>
      <c r="BU56" s="22" t="str">
        <f t="shared" si="945"/>
        <v>B</v>
      </c>
      <c r="BV56" s="22" t="str">
        <f t="shared" si="946"/>
        <v>DE HERTOCH Johan</v>
      </c>
      <c r="BW56" s="83">
        <v>3621</v>
      </c>
      <c r="BX56" s="22" t="str">
        <f t="shared" si="947"/>
        <v>B</v>
      </c>
      <c r="BY56" s="83">
        <v>1</v>
      </c>
      <c r="BZ56" s="83">
        <v>1</v>
      </c>
      <c r="CA56" s="84"/>
      <c r="CB56" s="22">
        <f t="shared" si="948"/>
        <v>2</v>
      </c>
      <c r="CC56" s="22">
        <f t="shared" si="949"/>
        <v>0</v>
      </c>
      <c r="CD56" s="43">
        <f t="shared" si="950"/>
        <v>3</v>
      </c>
      <c r="CE56" s="43">
        <f t="shared" si="950"/>
        <v>0</v>
      </c>
      <c r="CF56" s="56"/>
      <c r="CG56" s="22" t="str">
        <f t="shared" si="951"/>
        <v>DE CLERCQ Mario</v>
      </c>
      <c r="CH56" s="83">
        <v>2613</v>
      </c>
      <c r="CI56" s="22" t="str">
        <f t="shared" si="952"/>
        <v>A</v>
      </c>
      <c r="CJ56" s="22" t="str">
        <f t="shared" si="953"/>
        <v>THYS Steve</v>
      </c>
      <c r="CK56" s="83">
        <v>3723</v>
      </c>
      <c r="CL56" s="22" t="str">
        <f t="shared" si="954"/>
        <v>A</v>
      </c>
      <c r="CM56" s="83">
        <v>2</v>
      </c>
      <c r="CN56" s="83">
        <v>2</v>
      </c>
      <c r="CO56" s="84"/>
      <c r="CP56" s="22">
        <f t="shared" si="955"/>
        <v>0</v>
      </c>
      <c r="CQ56" s="22">
        <f t="shared" si="956"/>
        <v>2</v>
      </c>
      <c r="CR56" s="43">
        <f t="shared" si="957"/>
        <v>0</v>
      </c>
      <c r="CS56" s="43">
        <f t="shared" si="957"/>
        <v>3</v>
      </c>
      <c r="CT56" s="66"/>
      <c r="CU56" s="22" t="str">
        <f t="shared" si="958"/>
        <v>BAERT Robert</v>
      </c>
      <c r="CV56" s="83">
        <v>3663</v>
      </c>
      <c r="CW56" s="22" t="str">
        <f t="shared" si="959"/>
        <v>A</v>
      </c>
      <c r="CX56" s="22" t="str">
        <f t="shared" si="960"/>
        <v>VAN DE VIJVER Mario</v>
      </c>
      <c r="CY56" s="83">
        <v>2739</v>
      </c>
      <c r="CZ56" s="22" t="str">
        <f t="shared" si="961"/>
        <v>C</v>
      </c>
      <c r="DA56" s="83">
        <v>2</v>
      </c>
      <c r="DB56" s="83">
        <v>1</v>
      </c>
      <c r="DC56" s="84"/>
      <c r="DD56" s="22">
        <f t="shared" si="962"/>
        <v>1</v>
      </c>
      <c r="DE56" s="22">
        <f t="shared" si="963"/>
        <v>1</v>
      </c>
      <c r="DF56" s="43">
        <f t="shared" si="964"/>
        <v>1</v>
      </c>
      <c r="DG56" s="43">
        <f t="shared" si="964"/>
        <v>1</v>
      </c>
      <c r="DH56" s="56"/>
      <c r="DI56" s="22" t="str">
        <f t="shared" si="965"/>
        <v>PEETERS Ronny</v>
      </c>
      <c r="DJ56" s="83">
        <v>4385</v>
      </c>
      <c r="DK56" s="22" t="str">
        <f t="shared" si="966"/>
        <v>B</v>
      </c>
      <c r="DL56" s="22" t="str">
        <f t="shared" si="967"/>
        <v>POPPE Wim</v>
      </c>
      <c r="DM56" s="83">
        <v>4802</v>
      </c>
      <c r="DN56" s="22" t="str">
        <f t="shared" si="968"/>
        <v>A</v>
      </c>
      <c r="DO56" s="83">
        <v>2</v>
      </c>
      <c r="DP56" s="83">
        <v>2</v>
      </c>
      <c r="DQ56" s="84"/>
      <c r="DR56" s="22">
        <f t="shared" si="969"/>
        <v>0</v>
      </c>
      <c r="DS56" s="22">
        <f t="shared" si="970"/>
        <v>2</v>
      </c>
      <c r="DT56" s="43">
        <f t="shared" si="971"/>
        <v>0</v>
      </c>
      <c r="DU56" s="43">
        <f t="shared" si="971"/>
        <v>3</v>
      </c>
      <c r="DV56" s="56"/>
      <c r="DW56" s="22" t="str">
        <f t="shared" si="972"/>
        <v>STEVENS Nicola</v>
      </c>
      <c r="DX56" s="83">
        <v>7714</v>
      </c>
      <c r="DY56" s="22" t="str">
        <f t="shared" si="973"/>
        <v>A</v>
      </c>
      <c r="DZ56" s="22" t="str">
        <f t="shared" si="974"/>
        <v>ELEGHEER Rudi</v>
      </c>
      <c r="EA56" s="83">
        <v>3498</v>
      </c>
      <c r="EB56" s="22" t="str">
        <f t="shared" si="975"/>
        <v>B</v>
      </c>
      <c r="EC56" s="83">
        <v>1</v>
      </c>
      <c r="ED56" s="83">
        <v>2</v>
      </c>
      <c r="EE56" s="84"/>
      <c r="EF56" s="22">
        <f t="shared" si="976"/>
        <v>1</v>
      </c>
      <c r="EG56" s="22">
        <f t="shared" si="977"/>
        <v>1</v>
      </c>
      <c r="EH56" s="43">
        <f t="shared" si="978"/>
        <v>1</v>
      </c>
      <c r="EI56" s="43">
        <f t="shared" si="978"/>
        <v>1</v>
      </c>
      <c r="EJ56" s="66"/>
      <c r="EK56" s="22" t="str">
        <f t="shared" si="979"/>
        <v>VAN DEN BOSSCHE Marc</v>
      </c>
      <c r="EL56" s="83">
        <v>2325</v>
      </c>
      <c r="EM56" s="22" t="str">
        <f t="shared" si="980"/>
        <v>A</v>
      </c>
      <c r="EN56" s="22" t="str">
        <f t="shared" si="981"/>
        <v>WILMS Steve</v>
      </c>
      <c r="EO56" s="83">
        <v>2705</v>
      </c>
      <c r="EP56" s="22" t="str">
        <f t="shared" si="982"/>
        <v>A</v>
      </c>
      <c r="EQ56" s="83">
        <v>2</v>
      </c>
      <c r="ER56" s="83">
        <v>2</v>
      </c>
      <c r="ES56" s="84"/>
      <c r="ET56" s="22">
        <f t="shared" si="983"/>
        <v>0</v>
      </c>
      <c r="EU56" s="22">
        <f t="shared" si="984"/>
        <v>2</v>
      </c>
      <c r="EV56" s="43">
        <f t="shared" si="985"/>
        <v>0</v>
      </c>
      <c r="EW56" s="43">
        <f t="shared" si="985"/>
        <v>3</v>
      </c>
      <c r="EX56" s="56"/>
      <c r="EY56" s="22" t="str">
        <f t="shared" si="986"/>
        <v>GOOSSENS Geert</v>
      </c>
      <c r="EZ56" s="83">
        <v>5074</v>
      </c>
      <c r="FA56" s="22" t="str">
        <f t="shared" si="987"/>
        <v>C</v>
      </c>
      <c r="FB56" s="22" t="str">
        <f t="shared" si="988"/>
        <v>CLAES Paul</v>
      </c>
      <c r="FC56" s="83">
        <v>3268</v>
      </c>
      <c r="FD56" s="22" t="str">
        <f t="shared" si="989"/>
        <v>A</v>
      </c>
      <c r="FE56" s="83">
        <v>2</v>
      </c>
      <c r="FF56" s="83">
        <v>2</v>
      </c>
      <c r="FG56" s="84"/>
      <c r="FH56" s="22">
        <f t="shared" si="990"/>
        <v>0</v>
      </c>
      <c r="FI56" s="22">
        <f t="shared" si="991"/>
        <v>2</v>
      </c>
      <c r="FJ56" s="43">
        <f t="shared" si="992"/>
        <v>0</v>
      </c>
      <c r="FK56" s="43">
        <f t="shared" si="992"/>
        <v>3</v>
      </c>
      <c r="FL56" s="56"/>
      <c r="FM56" s="22" t="str">
        <f t="shared" si="993"/>
        <v>DE HERDT Rudy</v>
      </c>
      <c r="FN56" s="83">
        <v>3250</v>
      </c>
      <c r="FO56" s="22" t="str">
        <f t="shared" si="994"/>
        <v>A</v>
      </c>
      <c r="FP56" s="22" t="str">
        <f t="shared" si="995"/>
        <v>LEPEVER Marc</v>
      </c>
      <c r="FQ56" s="83">
        <v>5230</v>
      </c>
      <c r="FR56" s="22" t="str">
        <f t="shared" si="996"/>
        <v>A</v>
      </c>
      <c r="FS56" s="83">
        <v>2</v>
      </c>
      <c r="FT56" s="83">
        <v>2</v>
      </c>
      <c r="FU56" s="84"/>
      <c r="FV56" s="22">
        <f t="shared" si="997"/>
        <v>0</v>
      </c>
      <c r="FW56" s="22">
        <f t="shared" si="998"/>
        <v>2</v>
      </c>
      <c r="FX56" s="43">
        <f t="shared" si="999"/>
        <v>0</v>
      </c>
      <c r="FY56" s="43">
        <f t="shared" si="999"/>
        <v>3</v>
      </c>
      <c r="FZ56" s="66"/>
      <c r="GA56" s="22" t="str">
        <f t="shared" si="1000"/>
        <v>COORENS François</v>
      </c>
      <c r="GB56" s="83">
        <v>1487</v>
      </c>
      <c r="GC56" s="22" t="str">
        <f t="shared" si="1001"/>
        <v>C</v>
      </c>
      <c r="GD56" s="22" t="str">
        <f t="shared" si="1002"/>
        <v>HUYSMANS Vince</v>
      </c>
      <c r="GE56" s="83">
        <v>5840</v>
      </c>
      <c r="GF56" s="22" t="str">
        <f t="shared" si="1003"/>
        <v>A</v>
      </c>
      <c r="GG56" s="83">
        <v>2</v>
      </c>
      <c r="GH56" s="83">
        <v>2</v>
      </c>
      <c r="GI56" s="84"/>
      <c r="GJ56" s="22">
        <f t="shared" si="1004"/>
        <v>0</v>
      </c>
      <c r="GK56" s="22">
        <f t="shared" si="1005"/>
        <v>2</v>
      </c>
      <c r="GL56" s="43">
        <f t="shared" si="1006"/>
        <v>0</v>
      </c>
      <c r="GM56" s="43">
        <f t="shared" si="1006"/>
        <v>3</v>
      </c>
      <c r="GN56" s="56"/>
      <c r="GO56" s="22" t="str">
        <f t="shared" si="1007"/>
        <v>THYS Steve</v>
      </c>
      <c r="GP56" s="83">
        <v>3723</v>
      </c>
      <c r="GQ56" s="22" t="str">
        <f t="shared" si="1008"/>
        <v>A</v>
      </c>
      <c r="GR56" s="22" t="str">
        <f t="shared" si="1009"/>
        <v>HERMANS Tom</v>
      </c>
      <c r="GS56" s="83">
        <v>7091</v>
      </c>
      <c r="GT56" s="22" t="str">
        <f t="shared" si="1010"/>
        <v>C</v>
      </c>
      <c r="GU56" s="83">
        <v>1</v>
      </c>
      <c r="GV56" s="83">
        <v>2</v>
      </c>
      <c r="GW56" s="84"/>
      <c r="GX56" s="22">
        <f t="shared" si="1011"/>
        <v>1</v>
      </c>
      <c r="GY56" s="22">
        <f t="shared" si="1012"/>
        <v>1</v>
      </c>
      <c r="GZ56" s="43">
        <f t="shared" si="1013"/>
        <v>1</v>
      </c>
      <c r="HA56" s="43">
        <f t="shared" si="1013"/>
        <v>1</v>
      </c>
      <c r="HB56" s="56"/>
      <c r="HC56" s="22" t="str">
        <f t="shared" si="1014"/>
        <v>DE HERTOCH Johan</v>
      </c>
      <c r="HD56" s="83">
        <v>3621</v>
      </c>
      <c r="HE56" s="22" t="str">
        <f t="shared" si="1015"/>
        <v>B</v>
      </c>
      <c r="HF56" s="22" t="str">
        <f t="shared" si="1016"/>
        <v>BAERT Robert</v>
      </c>
      <c r="HG56" s="83">
        <v>3663</v>
      </c>
      <c r="HH56" s="22" t="str">
        <f t="shared" si="1017"/>
        <v>A</v>
      </c>
      <c r="HI56" s="83">
        <v>2</v>
      </c>
      <c r="HJ56" s="83">
        <v>1</v>
      </c>
      <c r="HK56" s="84"/>
      <c r="HL56" s="22">
        <f t="shared" si="1018"/>
        <v>1</v>
      </c>
      <c r="HM56" s="22">
        <f t="shared" si="1019"/>
        <v>1</v>
      </c>
      <c r="HN56" s="43">
        <f t="shared" si="1020"/>
        <v>1</v>
      </c>
      <c r="HO56" s="43">
        <f t="shared" si="1020"/>
        <v>1</v>
      </c>
      <c r="HP56" s="66"/>
      <c r="HQ56" s="22" t="str">
        <f t="shared" si="1021"/>
        <v>BAERT Robert</v>
      </c>
      <c r="HR56" s="83">
        <v>3663</v>
      </c>
      <c r="HS56" s="22" t="str">
        <f t="shared" si="1022"/>
        <v>A</v>
      </c>
      <c r="HT56" s="22" t="str">
        <f t="shared" si="1023"/>
        <v>HERMANS Tom</v>
      </c>
      <c r="HU56" s="83">
        <v>7091</v>
      </c>
      <c r="HV56" s="22" t="str">
        <f t="shared" si="1024"/>
        <v>C</v>
      </c>
      <c r="HW56" s="83">
        <v>1</v>
      </c>
      <c r="HX56" s="83">
        <v>1</v>
      </c>
      <c r="HY56" s="84"/>
      <c r="HZ56" s="22">
        <f t="shared" si="1025"/>
        <v>2</v>
      </c>
      <c r="IA56" s="22">
        <f t="shared" si="1026"/>
        <v>0</v>
      </c>
      <c r="IB56" s="43">
        <f t="shared" si="1027"/>
        <v>3</v>
      </c>
      <c r="IC56" s="43">
        <f t="shared" si="1027"/>
        <v>0</v>
      </c>
      <c r="ID56" s="56"/>
      <c r="IE56" s="22" t="str">
        <f t="shared" si="1028"/>
        <v>DE HAES Nico</v>
      </c>
      <c r="IF56" s="83">
        <v>2816</v>
      </c>
      <c r="IG56" s="22" t="str">
        <f t="shared" si="1029"/>
        <v>B</v>
      </c>
      <c r="IH56" s="22" t="str">
        <f t="shared" si="1030"/>
        <v>WILMS Steve</v>
      </c>
      <c r="II56" s="83">
        <v>2705</v>
      </c>
      <c r="IJ56" s="22" t="str">
        <f t="shared" si="1031"/>
        <v>A</v>
      </c>
      <c r="IK56" s="83">
        <v>2</v>
      </c>
      <c r="IL56" s="83">
        <v>2</v>
      </c>
      <c r="IM56" s="65"/>
      <c r="IN56" s="22">
        <f t="shared" si="1032"/>
        <v>0</v>
      </c>
      <c r="IO56" s="22">
        <f t="shared" si="1033"/>
        <v>2</v>
      </c>
      <c r="IP56" s="43">
        <f t="shared" si="1034"/>
        <v>0</v>
      </c>
      <c r="IQ56" s="43">
        <f t="shared" si="1034"/>
        <v>3</v>
      </c>
      <c r="IR56" s="56"/>
      <c r="IS56" s="22" t="str">
        <f t="shared" si="1035"/>
        <v>MOONEN Wesley</v>
      </c>
      <c r="IT56" s="83">
        <v>612</v>
      </c>
      <c r="IU56" s="22" t="str">
        <f t="shared" si="1036"/>
        <v>B</v>
      </c>
      <c r="IV56" s="22" t="str">
        <f t="shared" si="1037"/>
        <v>SPIESSENS Walter</v>
      </c>
      <c r="IW56" s="83">
        <v>7213</v>
      </c>
      <c r="IX56" s="22" t="str">
        <f t="shared" si="1038"/>
        <v>B</v>
      </c>
      <c r="IY56" s="83">
        <v>1</v>
      </c>
      <c r="IZ56" s="83">
        <v>1</v>
      </c>
      <c r="JA56" s="84"/>
      <c r="JB56" s="22">
        <f t="shared" si="1039"/>
        <v>2</v>
      </c>
      <c r="JC56" s="22">
        <f t="shared" si="1040"/>
        <v>0</v>
      </c>
      <c r="JD56" s="43">
        <f t="shared" si="1041"/>
        <v>3</v>
      </c>
      <c r="JE56" s="43">
        <f t="shared" si="1041"/>
        <v>0</v>
      </c>
      <c r="JF56" s="66"/>
      <c r="JG56" s="22" t="str">
        <f t="shared" si="1042"/>
        <v>THYS Andy</v>
      </c>
      <c r="JH56" s="83">
        <v>3034</v>
      </c>
      <c r="JI56" s="22" t="str">
        <f t="shared" si="1043"/>
        <v>A</v>
      </c>
      <c r="JJ56" s="22" t="str">
        <f t="shared" si="1044"/>
        <v>VAN DER BORGHT Filip</v>
      </c>
      <c r="JK56" s="83">
        <v>3374</v>
      </c>
      <c r="JL56" s="22" t="str">
        <f t="shared" si="1045"/>
        <v>A</v>
      </c>
      <c r="JM56" s="83">
        <v>1</v>
      </c>
      <c r="JN56" s="83">
        <v>1</v>
      </c>
      <c r="JO56" s="84"/>
      <c r="JP56" s="22">
        <f t="shared" si="1046"/>
        <v>2</v>
      </c>
      <c r="JQ56" s="22">
        <f t="shared" si="1047"/>
        <v>0</v>
      </c>
      <c r="JR56" s="43">
        <f t="shared" si="1048"/>
        <v>3</v>
      </c>
      <c r="JS56" s="43">
        <f t="shared" si="1048"/>
        <v>0</v>
      </c>
      <c r="JT56" s="56"/>
      <c r="JU56" s="22" t="str">
        <f t="shared" si="1049"/>
        <v>DE CLERCQ Mario</v>
      </c>
      <c r="JV56" s="83">
        <v>2613</v>
      </c>
      <c r="JW56" s="22" t="str">
        <f t="shared" si="1050"/>
        <v>A</v>
      </c>
      <c r="JX56" s="22" t="str">
        <f t="shared" si="1051"/>
        <v>BELLENS Rudy</v>
      </c>
      <c r="JY56" s="83">
        <v>4031</v>
      </c>
      <c r="JZ56" s="22" t="str">
        <f t="shared" si="1052"/>
        <v>NA</v>
      </c>
      <c r="KA56" s="83">
        <v>1</v>
      </c>
      <c r="KB56" s="83">
        <v>1</v>
      </c>
      <c r="KC56" s="84"/>
      <c r="KD56" s="22">
        <f t="shared" si="1053"/>
        <v>2</v>
      </c>
      <c r="KE56" s="22">
        <f t="shared" si="1054"/>
        <v>0</v>
      </c>
      <c r="KF56" s="43">
        <f t="shared" si="1055"/>
        <v>3</v>
      </c>
      <c r="KG56" s="43">
        <f t="shared" si="1055"/>
        <v>0</v>
      </c>
      <c r="KH56" s="56"/>
      <c r="KI56" s="22" t="str">
        <f t="shared" si="1056"/>
        <v>LEPEVER Marc</v>
      </c>
      <c r="KJ56" s="83">
        <v>5230</v>
      </c>
      <c r="KK56" s="22" t="str">
        <f t="shared" si="1057"/>
        <v>A</v>
      </c>
      <c r="KL56" s="22" t="str">
        <f t="shared" si="1058"/>
        <v>DE HERTOCH Johan</v>
      </c>
      <c r="KM56" s="83">
        <v>3621</v>
      </c>
      <c r="KN56" s="22" t="str">
        <f t="shared" si="1059"/>
        <v>B</v>
      </c>
      <c r="KO56" s="83">
        <v>1</v>
      </c>
      <c r="KP56" s="83">
        <v>2</v>
      </c>
      <c r="KQ56" s="84"/>
      <c r="KR56" s="22">
        <f t="shared" si="1060"/>
        <v>1</v>
      </c>
      <c r="KS56" s="22">
        <f t="shared" si="1061"/>
        <v>1</v>
      </c>
      <c r="KT56" s="43">
        <f t="shared" si="1062"/>
        <v>1</v>
      </c>
      <c r="KU56" s="43">
        <f t="shared" si="1062"/>
        <v>1</v>
      </c>
      <c r="KV56" s="66"/>
      <c r="KW56" s="22" t="str">
        <f t="shared" si="1063"/>
        <v>ELEGHEER Rudi</v>
      </c>
      <c r="KX56" s="83">
        <v>3498</v>
      </c>
      <c r="KY56" s="22" t="str">
        <f t="shared" si="1064"/>
        <v>B</v>
      </c>
      <c r="KZ56" s="22" t="str">
        <f t="shared" si="1065"/>
        <v>VAN SCHOOR Michaël</v>
      </c>
      <c r="LA56" s="83">
        <v>7319</v>
      </c>
      <c r="LB56" s="22" t="str">
        <f t="shared" si="1066"/>
        <v>B</v>
      </c>
      <c r="LC56" s="83">
        <v>2</v>
      </c>
      <c r="LD56" s="83">
        <v>1</v>
      </c>
      <c r="LE56" s="84"/>
      <c r="LF56" s="22">
        <f t="shared" si="1067"/>
        <v>1</v>
      </c>
      <c r="LG56" s="22">
        <f t="shared" si="1068"/>
        <v>1</v>
      </c>
      <c r="LH56" s="43">
        <f t="shared" si="1069"/>
        <v>1</v>
      </c>
      <c r="LI56" s="43">
        <f t="shared" si="1069"/>
        <v>1</v>
      </c>
      <c r="LJ56" s="56"/>
      <c r="LK56" s="22" t="str">
        <f t="shared" si="1070"/>
        <v>VAN ASBROECK Kenneth</v>
      </c>
      <c r="LL56" s="83">
        <v>5136</v>
      </c>
      <c r="LM56" s="22" t="str">
        <f t="shared" si="1071"/>
        <v>A</v>
      </c>
      <c r="LN56" s="22" t="str">
        <f t="shared" si="1072"/>
        <v>VERDONCK Glen</v>
      </c>
      <c r="LO56" s="83">
        <v>2301</v>
      </c>
      <c r="LP56" s="22" t="str">
        <f t="shared" si="1073"/>
        <v>B</v>
      </c>
      <c r="LQ56" s="83">
        <v>1</v>
      </c>
      <c r="LR56" s="83">
        <v>1</v>
      </c>
      <c r="LS56" s="84"/>
      <c r="LT56" s="22">
        <f t="shared" si="1074"/>
        <v>2</v>
      </c>
      <c r="LU56" s="22">
        <f t="shared" si="1075"/>
        <v>0</v>
      </c>
      <c r="LV56" s="43">
        <f t="shared" si="1076"/>
        <v>3</v>
      </c>
      <c r="LW56" s="43">
        <f t="shared" si="1076"/>
        <v>0</v>
      </c>
      <c r="LY56" s="22" t="str">
        <f t="shared" si="1077"/>
        <v>COORENS François</v>
      </c>
      <c r="LZ56" s="83">
        <v>1487</v>
      </c>
      <c r="MA56" s="22" t="str">
        <f t="shared" si="1078"/>
        <v>C</v>
      </c>
      <c r="MB56" s="22" t="str">
        <f t="shared" si="1079"/>
        <v>ROBYNS Kenny</v>
      </c>
      <c r="MC56" s="83">
        <v>5137</v>
      </c>
      <c r="MD56" s="22" t="str">
        <f t="shared" si="1080"/>
        <v>A</v>
      </c>
      <c r="ME56" s="83">
        <v>1</v>
      </c>
      <c r="MF56" s="83">
        <v>1</v>
      </c>
      <c r="MG56" s="84"/>
      <c r="MH56" s="22">
        <f t="shared" si="1081"/>
        <v>2</v>
      </c>
      <c r="MI56" s="22">
        <f t="shared" si="1082"/>
        <v>0</v>
      </c>
      <c r="MJ56" s="43">
        <f t="shared" si="1083"/>
        <v>3</v>
      </c>
      <c r="MK56" s="43">
        <f t="shared" si="1083"/>
        <v>0</v>
      </c>
      <c r="ML56" s="56"/>
      <c r="MM56" s="22" t="str">
        <f t="shared" si="1084"/>
        <v>DE SMEDT Rudy</v>
      </c>
      <c r="MN56" s="83">
        <v>3727</v>
      </c>
      <c r="MO56" s="22" t="str">
        <f t="shared" si="1085"/>
        <v>A</v>
      </c>
      <c r="MP56" s="22" t="str">
        <f t="shared" si="1086"/>
        <v>COORENS François</v>
      </c>
      <c r="MQ56" s="83">
        <v>1487</v>
      </c>
      <c r="MR56" s="22" t="str">
        <f t="shared" si="1087"/>
        <v>C</v>
      </c>
      <c r="MS56" s="83">
        <v>1</v>
      </c>
      <c r="MT56" s="83">
        <v>1</v>
      </c>
      <c r="MU56" s="84"/>
      <c r="MV56" s="22">
        <f t="shared" si="1088"/>
        <v>2</v>
      </c>
      <c r="MW56" s="22">
        <f t="shared" si="1089"/>
        <v>0</v>
      </c>
      <c r="MX56" s="43">
        <f t="shared" si="1090"/>
        <v>3</v>
      </c>
      <c r="MY56" s="43">
        <f t="shared" si="1090"/>
        <v>0</v>
      </c>
    </row>
    <row r="57" spans="1:363" ht="16.5" x14ac:dyDescent="0.3">
      <c r="A57" s="22" t="str">
        <f t="shared" si="909"/>
        <v>VERDONCK Glen</v>
      </c>
      <c r="B57" s="83">
        <v>2301</v>
      </c>
      <c r="C57" s="22" t="str">
        <f t="shared" si="910"/>
        <v>B</v>
      </c>
      <c r="D57" s="22" t="str">
        <f t="shared" si="911"/>
        <v>COORENS François</v>
      </c>
      <c r="E57" s="83">
        <v>1487</v>
      </c>
      <c r="F57" s="22" t="str">
        <f t="shared" si="912"/>
        <v>C</v>
      </c>
      <c r="G57" s="83">
        <v>2</v>
      </c>
      <c r="H57" s="83">
        <v>1</v>
      </c>
      <c r="I57" s="84"/>
      <c r="J57" s="22">
        <f t="shared" si="913"/>
        <v>1</v>
      </c>
      <c r="K57" s="22">
        <f t="shared" si="914"/>
        <v>1</v>
      </c>
      <c r="L57" s="43">
        <f t="shared" si="915"/>
        <v>1</v>
      </c>
      <c r="M57" s="43">
        <f t="shared" si="915"/>
        <v>1</v>
      </c>
      <c r="N57" s="66"/>
      <c r="O57" s="22" t="str">
        <f t="shared" si="916"/>
        <v>HERMANS Tom</v>
      </c>
      <c r="P57" s="83">
        <v>7091</v>
      </c>
      <c r="Q57" s="22" t="str">
        <f t="shared" si="917"/>
        <v>C</v>
      </c>
      <c r="R57" s="22" t="str">
        <f t="shared" si="918"/>
        <v>VAN ROSSUM Patrick</v>
      </c>
      <c r="S57" s="83">
        <v>3021</v>
      </c>
      <c r="T57" s="22" t="str">
        <f t="shared" si="919"/>
        <v>A</v>
      </c>
      <c r="U57" s="83">
        <v>2</v>
      </c>
      <c r="V57" s="83">
        <v>2</v>
      </c>
      <c r="W57" s="84"/>
      <c r="X57" s="22">
        <f t="shared" si="920"/>
        <v>0</v>
      </c>
      <c r="Y57" s="22">
        <f t="shared" si="921"/>
        <v>2</v>
      </c>
      <c r="Z57" s="43">
        <f t="shared" si="922"/>
        <v>0</v>
      </c>
      <c r="AA57" s="43">
        <f t="shared" si="922"/>
        <v>3</v>
      </c>
      <c r="AB57" s="56"/>
      <c r="AC57" s="22" t="str">
        <f t="shared" si="923"/>
        <v>VAN PUYVELDE Alex</v>
      </c>
      <c r="AD57" s="83">
        <v>9700</v>
      </c>
      <c r="AE57" s="22" t="str">
        <f t="shared" si="924"/>
        <v>B</v>
      </c>
      <c r="AF57" s="22" t="str">
        <f t="shared" si="925"/>
        <v>DE HAES Nico</v>
      </c>
      <c r="AG57" s="83">
        <v>2816</v>
      </c>
      <c r="AH57" s="22" t="str">
        <f t="shared" si="926"/>
        <v>B</v>
      </c>
      <c r="AI57" s="83">
        <v>1</v>
      </c>
      <c r="AJ57" s="83">
        <v>2</v>
      </c>
      <c r="AK57" s="84"/>
      <c r="AL57" s="22">
        <f t="shared" si="927"/>
        <v>1</v>
      </c>
      <c r="AM57" s="22">
        <f t="shared" si="928"/>
        <v>1</v>
      </c>
      <c r="AN57" s="43">
        <f t="shared" si="929"/>
        <v>1</v>
      </c>
      <c r="AO57" s="43">
        <f t="shared" si="929"/>
        <v>1</v>
      </c>
      <c r="AP57" s="56"/>
      <c r="AQ57" s="22" t="str">
        <f t="shared" si="930"/>
        <v>VAN DEN EEDE Eddie</v>
      </c>
      <c r="AR57" s="83">
        <v>5017</v>
      </c>
      <c r="AS57" s="22" t="str">
        <f t="shared" si="931"/>
        <v>B</v>
      </c>
      <c r="AT57" s="22" t="str">
        <f t="shared" si="932"/>
        <v>ELEGHEER Rudi</v>
      </c>
      <c r="AU57" s="83">
        <v>3498</v>
      </c>
      <c r="AV57" s="22" t="str">
        <f t="shared" si="933"/>
        <v>B</v>
      </c>
      <c r="AW57" s="83">
        <v>1</v>
      </c>
      <c r="AX57" s="83">
        <v>2</v>
      </c>
      <c r="AY57" s="84"/>
      <c r="AZ57" s="22">
        <f t="shared" si="934"/>
        <v>1</v>
      </c>
      <c r="BA57" s="22">
        <f t="shared" si="935"/>
        <v>1</v>
      </c>
      <c r="BB57" s="43">
        <f t="shared" si="936"/>
        <v>1</v>
      </c>
      <c r="BC57" s="43">
        <f t="shared" si="936"/>
        <v>1</v>
      </c>
      <c r="BD57" s="66"/>
      <c r="BE57" s="22" t="str">
        <f t="shared" si="937"/>
        <v>ANNOT Eric</v>
      </c>
      <c r="BF57" s="83">
        <v>2970</v>
      </c>
      <c r="BG57" s="22" t="str">
        <f t="shared" si="938"/>
        <v>A</v>
      </c>
      <c r="BH57" s="22" t="str">
        <f t="shared" si="939"/>
        <v>VAN DEN ENDE Benjamin</v>
      </c>
      <c r="BI57" s="83">
        <v>7194</v>
      </c>
      <c r="BJ57" s="22" t="str">
        <f t="shared" si="940"/>
        <v>B</v>
      </c>
      <c r="BK57" s="83">
        <v>1</v>
      </c>
      <c r="BL57" s="83">
        <v>1</v>
      </c>
      <c r="BM57" s="84"/>
      <c r="BN57" s="22">
        <f t="shared" si="941"/>
        <v>2</v>
      </c>
      <c r="BO57" s="22">
        <f t="shared" si="942"/>
        <v>0</v>
      </c>
      <c r="BP57" s="43">
        <f t="shared" si="943"/>
        <v>3</v>
      </c>
      <c r="BQ57" s="43">
        <f t="shared" si="943"/>
        <v>0</v>
      </c>
      <c r="BR57" s="56"/>
      <c r="BS57" s="22" t="str">
        <f t="shared" si="944"/>
        <v>SPIESSENS Walter</v>
      </c>
      <c r="BT57" s="83">
        <v>7213</v>
      </c>
      <c r="BU57" s="22" t="str">
        <f t="shared" si="945"/>
        <v>B</v>
      </c>
      <c r="BV57" s="22" t="str">
        <f t="shared" si="946"/>
        <v>MOONEN Marc</v>
      </c>
      <c r="BW57" s="83">
        <v>2844</v>
      </c>
      <c r="BX57" s="22" t="str">
        <f t="shared" si="947"/>
        <v>B</v>
      </c>
      <c r="BY57" s="83">
        <v>2</v>
      </c>
      <c r="BZ57" s="83">
        <v>2</v>
      </c>
      <c r="CA57" s="84"/>
      <c r="CB57" s="22">
        <f t="shared" si="948"/>
        <v>0</v>
      </c>
      <c r="CC57" s="22">
        <f t="shared" si="949"/>
        <v>2</v>
      </c>
      <c r="CD57" s="43">
        <f t="shared" si="950"/>
        <v>0</v>
      </c>
      <c r="CE57" s="43">
        <f t="shared" si="950"/>
        <v>3</v>
      </c>
      <c r="CF57" s="56"/>
      <c r="CG57" s="22" t="str">
        <f t="shared" si="951"/>
        <v>VAN DER BORGHT Filip</v>
      </c>
      <c r="CH57" s="83">
        <v>3374</v>
      </c>
      <c r="CI57" s="22" t="str">
        <f t="shared" si="952"/>
        <v>A</v>
      </c>
      <c r="CJ57" s="22" t="str">
        <f t="shared" si="953"/>
        <v>THYS Andy</v>
      </c>
      <c r="CK57" s="83">
        <v>3034</v>
      </c>
      <c r="CL57" s="22" t="str">
        <f t="shared" si="954"/>
        <v>A</v>
      </c>
      <c r="CM57" s="83">
        <v>2</v>
      </c>
      <c r="CN57" s="83">
        <v>2</v>
      </c>
      <c r="CO57" s="84"/>
      <c r="CP57" s="22">
        <f t="shared" si="955"/>
        <v>0</v>
      </c>
      <c r="CQ57" s="22">
        <f t="shared" si="956"/>
        <v>2</v>
      </c>
      <c r="CR57" s="43">
        <f t="shared" si="957"/>
        <v>0</v>
      </c>
      <c r="CS57" s="43">
        <f t="shared" si="957"/>
        <v>3</v>
      </c>
      <c r="CT57" s="66"/>
      <c r="CU57" s="22" t="str">
        <f t="shared" si="958"/>
        <v>MARIMAN Paul</v>
      </c>
      <c r="CV57" s="83">
        <v>5295</v>
      </c>
      <c r="CW57" s="22" t="str">
        <f t="shared" si="959"/>
        <v>C</v>
      </c>
      <c r="CX57" s="22" t="str">
        <f t="shared" si="960"/>
        <v>DE COCK Tom</v>
      </c>
      <c r="CY57" s="83">
        <v>3766</v>
      </c>
      <c r="CZ57" s="22" t="str">
        <f t="shared" si="961"/>
        <v>B</v>
      </c>
      <c r="DA57" s="83">
        <v>2</v>
      </c>
      <c r="DB57" s="83">
        <v>2</v>
      </c>
      <c r="DC57" s="84"/>
      <c r="DD57" s="22">
        <f t="shared" si="962"/>
        <v>0</v>
      </c>
      <c r="DE57" s="22">
        <f t="shared" si="963"/>
        <v>2</v>
      </c>
      <c r="DF57" s="43">
        <f t="shared" si="964"/>
        <v>0</v>
      </c>
      <c r="DG57" s="43">
        <f t="shared" si="964"/>
        <v>3</v>
      </c>
      <c r="DH57" s="56"/>
      <c r="DI57" s="22" t="str">
        <f t="shared" si="965"/>
        <v>VAN DEN ENDE Benjamin</v>
      </c>
      <c r="DJ57" s="83">
        <v>7194</v>
      </c>
      <c r="DK57" s="22" t="str">
        <f t="shared" si="966"/>
        <v>B</v>
      </c>
      <c r="DL57" s="22" t="str">
        <f t="shared" si="967"/>
        <v>CONVENTS Tom</v>
      </c>
      <c r="DM57" s="83">
        <v>842</v>
      </c>
      <c r="DN57" s="22" t="str">
        <f t="shared" si="968"/>
        <v>A</v>
      </c>
      <c r="DO57" s="83">
        <v>2</v>
      </c>
      <c r="DP57" s="83">
        <v>1</v>
      </c>
      <c r="DQ57" s="84"/>
      <c r="DR57" s="22">
        <f t="shared" si="969"/>
        <v>1</v>
      </c>
      <c r="DS57" s="22">
        <f t="shared" si="970"/>
        <v>1</v>
      </c>
      <c r="DT57" s="43">
        <f t="shared" si="971"/>
        <v>1</v>
      </c>
      <c r="DU57" s="43">
        <f t="shared" si="971"/>
        <v>1</v>
      </c>
      <c r="DV57" s="56"/>
      <c r="DW57" s="22" t="str">
        <f t="shared" si="972"/>
        <v>GOOSSENS Geert</v>
      </c>
      <c r="DX57" s="83">
        <v>5074</v>
      </c>
      <c r="DY57" s="22" t="str">
        <f t="shared" si="973"/>
        <v>C</v>
      </c>
      <c r="DZ57" s="22" t="str">
        <f t="shared" si="974"/>
        <v>VAN PUYVELDE Alex</v>
      </c>
      <c r="EA57" s="83">
        <v>9700</v>
      </c>
      <c r="EB57" s="22" t="str">
        <f t="shared" si="975"/>
        <v>B</v>
      </c>
      <c r="EC57" s="83">
        <v>1</v>
      </c>
      <c r="ED57" s="83">
        <v>2</v>
      </c>
      <c r="EE57" s="84"/>
      <c r="EF57" s="22">
        <f t="shared" si="976"/>
        <v>1</v>
      </c>
      <c r="EG57" s="22">
        <f t="shared" si="977"/>
        <v>1</v>
      </c>
      <c r="EH57" s="43">
        <f t="shared" si="978"/>
        <v>1</v>
      </c>
      <c r="EI57" s="43">
        <f t="shared" si="978"/>
        <v>1</v>
      </c>
      <c r="EJ57" s="66"/>
      <c r="EK57" s="22" t="str">
        <f t="shared" si="979"/>
        <v>HUYSMANS Vince</v>
      </c>
      <c r="EL57" s="83">
        <v>5840</v>
      </c>
      <c r="EM57" s="22" t="str">
        <f t="shared" si="980"/>
        <v>A</v>
      </c>
      <c r="EN57" s="22" t="str">
        <f t="shared" si="981"/>
        <v>VAN ASBROECK Franky</v>
      </c>
      <c r="EO57" s="83">
        <v>7142</v>
      </c>
      <c r="EP57" s="22" t="str">
        <f t="shared" si="982"/>
        <v>A</v>
      </c>
      <c r="EQ57" s="83">
        <v>2</v>
      </c>
      <c r="ER57" s="83">
        <v>1</v>
      </c>
      <c r="ES57" s="84"/>
      <c r="ET57" s="22">
        <f t="shared" si="983"/>
        <v>1</v>
      </c>
      <c r="EU57" s="22">
        <f t="shared" si="984"/>
        <v>1</v>
      </c>
      <c r="EV57" s="43">
        <f t="shared" si="985"/>
        <v>1</v>
      </c>
      <c r="EW57" s="43">
        <f t="shared" si="985"/>
        <v>1</v>
      </c>
      <c r="EX57" s="56"/>
      <c r="EY57" s="22" t="str">
        <f t="shared" si="986"/>
        <v>VAN SCHOOR Michaël</v>
      </c>
      <c r="EZ57" s="83">
        <v>7319</v>
      </c>
      <c r="FA57" s="22" t="str">
        <f t="shared" si="987"/>
        <v>B</v>
      </c>
      <c r="FB57" s="22" t="str">
        <f t="shared" si="988"/>
        <v>COORENS François</v>
      </c>
      <c r="FC57" s="83">
        <v>1487</v>
      </c>
      <c r="FD57" s="22" t="str">
        <f t="shared" si="989"/>
        <v>C</v>
      </c>
      <c r="FE57" s="83">
        <v>2</v>
      </c>
      <c r="FF57" s="83">
        <v>2</v>
      </c>
      <c r="FG57" s="84"/>
      <c r="FH57" s="22">
        <f t="shared" si="990"/>
        <v>0</v>
      </c>
      <c r="FI57" s="22">
        <f t="shared" si="991"/>
        <v>2</v>
      </c>
      <c r="FJ57" s="43">
        <f t="shared" si="992"/>
        <v>0</v>
      </c>
      <c r="FK57" s="43">
        <f t="shared" si="992"/>
        <v>3</v>
      </c>
      <c r="FL57" s="56"/>
      <c r="FM57" s="22" t="str">
        <f t="shared" si="993"/>
        <v>COORENS François</v>
      </c>
      <c r="FN57" s="83">
        <v>1487</v>
      </c>
      <c r="FO57" s="22" t="str">
        <f t="shared" si="994"/>
        <v>C</v>
      </c>
      <c r="FP57" s="22" t="str">
        <f t="shared" si="995"/>
        <v>DE SMEDT Rudy</v>
      </c>
      <c r="FQ57" s="83">
        <v>3727</v>
      </c>
      <c r="FR57" s="22" t="str">
        <f t="shared" si="996"/>
        <v>A</v>
      </c>
      <c r="FS57" s="83">
        <v>2</v>
      </c>
      <c r="FT57" s="83">
        <v>2</v>
      </c>
      <c r="FU57" s="84"/>
      <c r="FV57" s="22">
        <f t="shared" si="997"/>
        <v>0</v>
      </c>
      <c r="FW57" s="22">
        <f t="shared" si="998"/>
        <v>2</v>
      </c>
      <c r="FX57" s="43">
        <f t="shared" si="999"/>
        <v>0</v>
      </c>
      <c r="FY57" s="43">
        <f t="shared" si="999"/>
        <v>3</v>
      </c>
      <c r="FZ57" s="66"/>
      <c r="GA57" s="22" t="str">
        <f t="shared" si="1000"/>
        <v>CHARTIER Albert</v>
      </c>
      <c r="GB57" s="83">
        <v>3072</v>
      </c>
      <c r="GC57" s="22" t="str">
        <f t="shared" si="1001"/>
        <v>A</v>
      </c>
      <c r="GD57" s="22" t="str">
        <f t="shared" si="1002"/>
        <v>POLFLIET Jan</v>
      </c>
      <c r="GE57" s="83">
        <v>3205</v>
      </c>
      <c r="GF57" s="22" t="str">
        <f t="shared" si="1003"/>
        <v>A</v>
      </c>
      <c r="GG57" s="83">
        <v>2</v>
      </c>
      <c r="GH57" s="83">
        <v>1</v>
      </c>
      <c r="GI57" s="84"/>
      <c r="GJ57" s="22">
        <f t="shared" si="1004"/>
        <v>1</v>
      </c>
      <c r="GK57" s="22">
        <f t="shared" si="1005"/>
        <v>1</v>
      </c>
      <c r="GL57" s="43">
        <f t="shared" si="1006"/>
        <v>1</v>
      </c>
      <c r="GM57" s="43">
        <f t="shared" si="1006"/>
        <v>1</v>
      </c>
      <c r="GN57" s="56"/>
      <c r="GO57" s="22" t="str">
        <f t="shared" si="1007"/>
        <v>GYSELINCK Tommy</v>
      </c>
      <c r="GP57" s="83">
        <v>3050</v>
      </c>
      <c r="GQ57" s="22" t="str">
        <f t="shared" si="1008"/>
        <v>A</v>
      </c>
      <c r="GR57" s="22" t="str">
        <f t="shared" si="1009"/>
        <v>VAN DEN EEDE Eddie</v>
      </c>
      <c r="GS57" s="83">
        <v>5017</v>
      </c>
      <c r="GT57" s="22" t="str">
        <f t="shared" si="1010"/>
        <v>B</v>
      </c>
      <c r="GU57" s="83">
        <v>1</v>
      </c>
      <c r="GV57" s="83">
        <v>1</v>
      </c>
      <c r="GW57" s="84"/>
      <c r="GX57" s="22">
        <f t="shared" si="1011"/>
        <v>2</v>
      </c>
      <c r="GY57" s="22">
        <f t="shared" si="1012"/>
        <v>0</v>
      </c>
      <c r="GZ57" s="43">
        <f t="shared" si="1013"/>
        <v>3</v>
      </c>
      <c r="HA57" s="43">
        <f t="shared" si="1013"/>
        <v>0</v>
      </c>
      <c r="HB57" s="56"/>
      <c r="HC57" s="22" t="str">
        <f t="shared" si="1014"/>
        <v>VAN DEN ENDE Benjamin</v>
      </c>
      <c r="HD57" s="83">
        <v>7194</v>
      </c>
      <c r="HE57" s="22" t="str">
        <f t="shared" si="1015"/>
        <v>B</v>
      </c>
      <c r="HF57" s="22" t="str">
        <f t="shared" si="1016"/>
        <v>ELEGHEER Rudi</v>
      </c>
      <c r="HG57" s="83">
        <v>3498</v>
      </c>
      <c r="HH57" s="22" t="str">
        <f t="shared" si="1017"/>
        <v>B</v>
      </c>
      <c r="HI57" s="83">
        <v>1</v>
      </c>
      <c r="HJ57" s="83">
        <v>2</v>
      </c>
      <c r="HK57" s="84"/>
      <c r="HL57" s="22">
        <f t="shared" si="1018"/>
        <v>1</v>
      </c>
      <c r="HM57" s="22">
        <f t="shared" si="1019"/>
        <v>1</v>
      </c>
      <c r="HN57" s="43">
        <f t="shared" si="1020"/>
        <v>1</v>
      </c>
      <c r="HO57" s="43">
        <f t="shared" si="1020"/>
        <v>1</v>
      </c>
      <c r="HP57" s="66"/>
      <c r="HQ57" s="22" t="str">
        <f t="shared" si="1021"/>
        <v>BELLENS Rudy</v>
      </c>
      <c r="HR57" s="83">
        <v>4031</v>
      </c>
      <c r="HS57" s="22" t="str">
        <f t="shared" si="1022"/>
        <v>NA</v>
      </c>
      <c r="HT57" s="22" t="str">
        <f t="shared" si="1023"/>
        <v>VAN DEN EEDE Eddie</v>
      </c>
      <c r="HU57" s="83">
        <v>5017</v>
      </c>
      <c r="HV57" s="22" t="str">
        <f t="shared" si="1024"/>
        <v>B</v>
      </c>
      <c r="HW57" s="83">
        <v>2</v>
      </c>
      <c r="HX57" s="83">
        <v>1</v>
      </c>
      <c r="HY57" s="84"/>
      <c r="HZ57" s="22">
        <f t="shared" si="1025"/>
        <v>1</v>
      </c>
      <c r="IA57" s="22">
        <f t="shared" si="1026"/>
        <v>1</v>
      </c>
      <c r="IB57" s="43">
        <f t="shared" si="1027"/>
        <v>1</v>
      </c>
      <c r="IC57" s="43">
        <f t="shared" si="1027"/>
        <v>1</v>
      </c>
      <c r="ID57" s="56"/>
      <c r="IE57" s="22" t="str">
        <f t="shared" si="1028"/>
        <v>MOONEN Wesley</v>
      </c>
      <c r="IF57" s="83">
        <v>612</v>
      </c>
      <c r="IG57" s="22" t="str">
        <f t="shared" si="1029"/>
        <v>B</v>
      </c>
      <c r="IH57" s="22" t="str">
        <f t="shared" si="1030"/>
        <v>ANNOT Eric</v>
      </c>
      <c r="II57" s="83">
        <v>2970</v>
      </c>
      <c r="IJ57" s="22" t="str">
        <f t="shared" si="1031"/>
        <v>A</v>
      </c>
      <c r="IK57" s="83">
        <v>1</v>
      </c>
      <c r="IL57" s="83">
        <v>1</v>
      </c>
      <c r="IM57" s="65"/>
      <c r="IN57" s="22">
        <f t="shared" si="1032"/>
        <v>2</v>
      </c>
      <c r="IO57" s="22">
        <f t="shared" si="1033"/>
        <v>0</v>
      </c>
      <c r="IP57" s="43">
        <f t="shared" si="1034"/>
        <v>3</v>
      </c>
      <c r="IQ57" s="43">
        <f t="shared" si="1034"/>
        <v>0</v>
      </c>
      <c r="IR57" s="56"/>
      <c r="IS57" s="22" t="str">
        <f t="shared" si="1035"/>
        <v>PEETERS Ronny</v>
      </c>
      <c r="IT57" s="83">
        <v>4385</v>
      </c>
      <c r="IU57" s="22" t="str">
        <f t="shared" si="1036"/>
        <v>B</v>
      </c>
      <c r="IV57" s="22" t="str">
        <f t="shared" si="1037"/>
        <v>WAUTERS Ludy</v>
      </c>
      <c r="IW57" s="83">
        <v>3251</v>
      </c>
      <c r="IX57" s="22" t="str">
        <f t="shared" si="1038"/>
        <v>B</v>
      </c>
      <c r="IY57" s="83">
        <v>2</v>
      </c>
      <c r="IZ57" s="83">
        <v>1</v>
      </c>
      <c r="JA57" s="84"/>
      <c r="JB57" s="22">
        <f t="shared" si="1039"/>
        <v>1</v>
      </c>
      <c r="JC57" s="22">
        <f t="shared" si="1040"/>
        <v>1</v>
      </c>
      <c r="JD57" s="43">
        <f t="shared" si="1041"/>
        <v>1</v>
      </c>
      <c r="JE57" s="43">
        <f t="shared" si="1041"/>
        <v>1</v>
      </c>
      <c r="JF57" s="66"/>
      <c r="JG57" s="22" t="str">
        <f t="shared" si="1042"/>
        <v>VAN ROSSUM Patrick</v>
      </c>
      <c r="JH57" s="83">
        <v>3021</v>
      </c>
      <c r="JI57" s="22" t="str">
        <f t="shared" si="1043"/>
        <v>A</v>
      </c>
      <c r="JJ57" s="22" t="str">
        <f t="shared" si="1044"/>
        <v>VERCAUTEREN Debby</v>
      </c>
      <c r="JK57" s="83">
        <v>3370</v>
      </c>
      <c r="JL57" s="22" t="str">
        <f t="shared" si="1045"/>
        <v>B</v>
      </c>
      <c r="JM57" s="83">
        <v>2</v>
      </c>
      <c r="JN57" s="83">
        <v>2</v>
      </c>
      <c r="JO57" s="84"/>
      <c r="JP57" s="22">
        <f t="shared" si="1046"/>
        <v>0</v>
      </c>
      <c r="JQ57" s="22">
        <f t="shared" si="1047"/>
        <v>2</v>
      </c>
      <c r="JR57" s="43">
        <f t="shared" si="1048"/>
        <v>0</v>
      </c>
      <c r="JS57" s="43">
        <f t="shared" si="1048"/>
        <v>3</v>
      </c>
      <c r="JT57" s="56"/>
      <c r="JU57" s="22" t="str">
        <f t="shared" si="1049"/>
        <v>DE COCK Tom</v>
      </c>
      <c r="JV57" s="83">
        <v>3766</v>
      </c>
      <c r="JW57" s="22" t="str">
        <f t="shared" si="1050"/>
        <v>B</v>
      </c>
      <c r="JX57" s="22" t="str">
        <f t="shared" si="1051"/>
        <v>VAN PUYVELDE Alex</v>
      </c>
      <c r="JY57" s="83">
        <v>9700</v>
      </c>
      <c r="JZ57" s="22" t="str">
        <f t="shared" si="1052"/>
        <v>B</v>
      </c>
      <c r="KA57" s="83">
        <v>1</v>
      </c>
      <c r="KB57" s="83">
        <v>1</v>
      </c>
      <c r="KC57" s="84"/>
      <c r="KD57" s="22">
        <f t="shared" si="1053"/>
        <v>2</v>
      </c>
      <c r="KE57" s="22">
        <f t="shared" si="1054"/>
        <v>0</v>
      </c>
      <c r="KF57" s="43">
        <f t="shared" si="1055"/>
        <v>3</v>
      </c>
      <c r="KG57" s="43">
        <f t="shared" si="1055"/>
        <v>0</v>
      </c>
      <c r="KH57" s="56"/>
      <c r="KI57" s="22" t="str">
        <f t="shared" si="1056"/>
        <v>DE SMEDT Rudy</v>
      </c>
      <c r="KJ57" s="83">
        <v>3727</v>
      </c>
      <c r="KK57" s="22" t="str">
        <f t="shared" si="1057"/>
        <v>A</v>
      </c>
      <c r="KL57" s="22" t="str">
        <f t="shared" si="1058"/>
        <v>MOONEN Marc</v>
      </c>
      <c r="KM57" s="83">
        <v>2844</v>
      </c>
      <c r="KN57" s="22" t="str">
        <f t="shared" si="1059"/>
        <v>B</v>
      </c>
      <c r="KO57" s="83">
        <v>1</v>
      </c>
      <c r="KP57" s="83">
        <v>1</v>
      </c>
      <c r="KQ57" s="84"/>
      <c r="KR57" s="22">
        <f t="shared" si="1060"/>
        <v>2</v>
      </c>
      <c r="KS57" s="22">
        <f t="shared" si="1061"/>
        <v>0</v>
      </c>
      <c r="KT57" s="43">
        <f t="shared" si="1062"/>
        <v>3</v>
      </c>
      <c r="KU57" s="43">
        <f t="shared" si="1062"/>
        <v>0</v>
      </c>
      <c r="KV57" s="66"/>
      <c r="KW57" s="22" t="str">
        <f t="shared" si="1063"/>
        <v>BELLENS Rudy</v>
      </c>
      <c r="KX57" s="83">
        <v>4031</v>
      </c>
      <c r="KY57" s="22" t="str">
        <f t="shared" si="1064"/>
        <v>NA</v>
      </c>
      <c r="KZ57" s="22" t="str">
        <f t="shared" si="1065"/>
        <v>STEVENS Nicola</v>
      </c>
      <c r="LA57" s="83">
        <v>7714</v>
      </c>
      <c r="LB57" s="22" t="str">
        <f t="shared" si="1066"/>
        <v>A</v>
      </c>
      <c r="LC57" s="83">
        <v>1</v>
      </c>
      <c r="LD57" s="83">
        <v>1</v>
      </c>
      <c r="LE57" s="84"/>
      <c r="LF57" s="22">
        <f t="shared" si="1067"/>
        <v>2</v>
      </c>
      <c r="LG57" s="22">
        <f t="shared" si="1068"/>
        <v>0</v>
      </c>
      <c r="LH57" s="43">
        <f t="shared" si="1069"/>
        <v>3</v>
      </c>
      <c r="LI57" s="43">
        <f t="shared" si="1069"/>
        <v>0</v>
      </c>
      <c r="LJ57" s="56"/>
      <c r="LK57" s="22" t="str">
        <f t="shared" si="1070"/>
        <v>VAN ASBROECK Franky</v>
      </c>
      <c r="LL57" s="83">
        <v>7142</v>
      </c>
      <c r="LM57" s="22" t="str">
        <f t="shared" si="1071"/>
        <v>A</v>
      </c>
      <c r="LN57" s="22" t="str">
        <f t="shared" si="1072"/>
        <v>HUYSMANS Vince</v>
      </c>
      <c r="LO57" s="83">
        <v>5840</v>
      </c>
      <c r="LP57" s="22" t="str">
        <f t="shared" si="1073"/>
        <v>A</v>
      </c>
      <c r="LQ57" s="83">
        <v>1</v>
      </c>
      <c r="LR57" s="83">
        <v>2</v>
      </c>
      <c r="LS57" s="84"/>
      <c r="LT57" s="22">
        <f t="shared" si="1074"/>
        <v>1</v>
      </c>
      <c r="LU57" s="22">
        <f t="shared" si="1075"/>
        <v>1</v>
      </c>
      <c r="LV57" s="43">
        <f t="shared" si="1076"/>
        <v>1</v>
      </c>
      <c r="LW57" s="43">
        <f t="shared" si="1076"/>
        <v>1</v>
      </c>
      <c r="LY57" s="22" t="str">
        <f t="shared" si="1077"/>
        <v>CLAES Paul</v>
      </c>
      <c r="LZ57" s="83">
        <v>3268</v>
      </c>
      <c r="MA57" s="22" t="str">
        <f t="shared" si="1078"/>
        <v>A</v>
      </c>
      <c r="MB57" s="22" t="str">
        <f t="shared" si="1079"/>
        <v>VAN SCHOOR Michaël</v>
      </c>
      <c r="MC57" s="83">
        <v>7319</v>
      </c>
      <c r="MD57" s="22" t="str">
        <f t="shared" si="1080"/>
        <v>B</v>
      </c>
      <c r="ME57" s="83">
        <v>1</v>
      </c>
      <c r="MF57" s="83">
        <v>2</v>
      </c>
      <c r="MG57" s="84"/>
      <c r="MH57" s="22">
        <f t="shared" si="1081"/>
        <v>1</v>
      </c>
      <c r="MI57" s="22">
        <f t="shared" si="1082"/>
        <v>1</v>
      </c>
      <c r="MJ57" s="43">
        <f t="shared" si="1083"/>
        <v>1</v>
      </c>
      <c r="MK57" s="43">
        <f t="shared" si="1083"/>
        <v>1</v>
      </c>
      <c r="ML57" s="56"/>
      <c r="MM57" s="22" t="str">
        <f t="shared" si="1084"/>
        <v>DE GROOTE Dominique</v>
      </c>
      <c r="MN57" s="83">
        <v>2022</v>
      </c>
      <c r="MO57" s="22" t="str">
        <f t="shared" si="1085"/>
        <v>A</v>
      </c>
      <c r="MP57" s="22" t="str">
        <f t="shared" si="1086"/>
        <v>CLAES Paul</v>
      </c>
      <c r="MQ57" s="83">
        <v>3268</v>
      </c>
      <c r="MR57" s="22" t="str">
        <f t="shared" si="1087"/>
        <v>A</v>
      </c>
      <c r="MS57" s="83">
        <v>1</v>
      </c>
      <c r="MT57" s="83">
        <v>1</v>
      </c>
      <c r="MU57" s="84"/>
      <c r="MV57" s="22">
        <f t="shared" si="1088"/>
        <v>2</v>
      </c>
      <c r="MW57" s="22">
        <f t="shared" si="1089"/>
        <v>0</v>
      </c>
      <c r="MX57" s="43">
        <f t="shared" si="1090"/>
        <v>3</v>
      </c>
      <c r="MY57" s="43">
        <f t="shared" si="1090"/>
        <v>0</v>
      </c>
    </row>
    <row r="58" spans="1:363" ht="16.5" x14ac:dyDescent="0.3">
      <c r="A58" s="22" t="str">
        <f t="shared" si="909"/>
        <v>POLFLIET Jan</v>
      </c>
      <c r="B58" s="83">
        <v>3205</v>
      </c>
      <c r="C58" s="22" t="str">
        <f t="shared" si="910"/>
        <v>A</v>
      </c>
      <c r="D58" s="22" t="str">
        <f t="shared" si="911"/>
        <v>DE HERDT Rudy</v>
      </c>
      <c r="E58" s="83">
        <v>3250</v>
      </c>
      <c r="F58" s="22" t="str">
        <f t="shared" si="912"/>
        <v>A</v>
      </c>
      <c r="G58" s="83">
        <v>1</v>
      </c>
      <c r="H58" s="83">
        <v>1</v>
      </c>
      <c r="I58" s="84"/>
      <c r="J58" s="22">
        <f t="shared" si="913"/>
        <v>2</v>
      </c>
      <c r="K58" s="22">
        <f t="shared" si="914"/>
        <v>0</v>
      </c>
      <c r="L58" s="43">
        <f t="shared" si="915"/>
        <v>3</v>
      </c>
      <c r="M58" s="43">
        <f t="shared" si="915"/>
        <v>0</v>
      </c>
      <c r="N58" s="66"/>
      <c r="O58" s="22" t="str">
        <f t="shared" si="916"/>
        <v>VAN DEN EEDE Jurgen</v>
      </c>
      <c r="P58" s="83">
        <v>2712</v>
      </c>
      <c r="Q58" s="22" t="str">
        <f t="shared" si="917"/>
        <v>A</v>
      </c>
      <c r="R58" s="22" t="str">
        <f t="shared" si="918"/>
        <v>GYSELINCK Tommy</v>
      </c>
      <c r="S58" s="83">
        <v>3050</v>
      </c>
      <c r="T58" s="22" t="str">
        <f t="shared" si="919"/>
        <v>A</v>
      </c>
      <c r="U58" s="83">
        <v>2</v>
      </c>
      <c r="V58" s="83">
        <v>2</v>
      </c>
      <c r="W58" s="84"/>
      <c r="X58" s="22">
        <f t="shared" si="920"/>
        <v>0</v>
      </c>
      <c r="Y58" s="22">
        <f t="shared" si="921"/>
        <v>2</v>
      </c>
      <c r="Z58" s="43">
        <f t="shared" si="922"/>
        <v>0</v>
      </c>
      <c r="AA58" s="43">
        <f t="shared" si="922"/>
        <v>3</v>
      </c>
      <c r="AB58" s="56"/>
      <c r="AC58" s="22" t="str">
        <f t="shared" si="923"/>
        <v>BELLENS Rudy</v>
      </c>
      <c r="AD58" s="83">
        <v>4031</v>
      </c>
      <c r="AE58" s="22" t="str">
        <f t="shared" si="924"/>
        <v>NA</v>
      </c>
      <c r="AF58" s="22" t="str">
        <f t="shared" si="925"/>
        <v>MOONEN Marc</v>
      </c>
      <c r="AG58" s="83">
        <v>2844</v>
      </c>
      <c r="AH58" s="22" t="str">
        <f t="shared" si="926"/>
        <v>B</v>
      </c>
      <c r="AI58" s="83">
        <v>1</v>
      </c>
      <c r="AJ58" s="83">
        <v>1</v>
      </c>
      <c r="AK58" s="84"/>
      <c r="AL58" s="22">
        <f t="shared" si="927"/>
        <v>2</v>
      </c>
      <c r="AM58" s="22">
        <f t="shared" si="928"/>
        <v>0</v>
      </c>
      <c r="AN58" s="43">
        <f t="shared" si="929"/>
        <v>3</v>
      </c>
      <c r="AO58" s="43">
        <f t="shared" si="929"/>
        <v>0</v>
      </c>
      <c r="AP58" s="56"/>
      <c r="AQ58" s="22" t="str">
        <f t="shared" si="930"/>
        <v>VAN CAUTER Arno</v>
      </c>
      <c r="AR58" s="83">
        <v>3003</v>
      </c>
      <c r="AS58" s="22" t="str">
        <f t="shared" si="931"/>
        <v>B</v>
      </c>
      <c r="AT58" s="22" t="str">
        <f t="shared" si="932"/>
        <v>VAN PUYVELDE Alex</v>
      </c>
      <c r="AU58" s="83">
        <v>9700</v>
      </c>
      <c r="AV58" s="22" t="str">
        <f t="shared" si="933"/>
        <v>B</v>
      </c>
      <c r="AW58" s="83">
        <v>2</v>
      </c>
      <c r="AX58" s="83">
        <v>2</v>
      </c>
      <c r="AY58" s="84"/>
      <c r="AZ58" s="22">
        <f t="shared" si="934"/>
        <v>0</v>
      </c>
      <c r="BA58" s="22">
        <f t="shared" si="935"/>
        <v>2</v>
      </c>
      <c r="BB58" s="43">
        <f t="shared" si="936"/>
        <v>0</v>
      </c>
      <c r="BC58" s="43">
        <f t="shared" si="936"/>
        <v>3</v>
      </c>
      <c r="BD58" s="66"/>
      <c r="BE58" s="22" t="str">
        <f t="shared" si="937"/>
        <v>VAEL Fernand</v>
      </c>
      <c r="BF58" s="83">
        <v>3255</v>
      </c>
      <c r="BG58" s="22" t="str">
        <f t="shared" si="938"/>
        <v>B</v>
      </c>
      <c r="BH58" s="22" t="str">
        <f t="shared" si="939"/>
        <v>DE HAES Nico</v>
      </c>
      <c r="BI58" s="83">
        <v>2816</v>
      </c>
      <c r="BJ58" s="22" t="str">
        <f t="shared" si="940"/>
        <v>B</v>
      </c>
      <c r="BK58" s="83">
        <v>1</v>
      </c>
      <c r="BL58" s="83">
        <v>1</v>
      </c>
      <c r="BM58" s="84"/>
      <c r="BN58" s="22">
        <f t="shared" si="941"/>
        <v>2</v>
      </c>
      <c r="BO58" s="22">
        <f t="shared" si="942"/>
        <v>0</v>
      </c>
      <c r="BP58" s="43">
        <f t="shared" si="943"/>
        <v>3</v>
      </c>
      <c r="BQ58" s="43">
        <f t="shared" si="943"/>
        <v>0</v>
      </c>
      <c r="BR58" s="56"/>
      <c r="BS58" s="22" t="str">
        <f t="shared" si="944"/>
        <v>VAN DEN BROECK Kris</v>
      </c>
      <c r="BT58" s="83">
        <v>3339</v>
      </c>
      <c r="BU58" s="22" t="str">
        <f t="shared" si="945"/>
        <v>C</v>
      </c>
      <c r="BV58" s="22" t="str">
        <f t="shared" si="946"/>
        <v>DE HAES Nico</v>
      </c>
      <c r="BW58" s="83">
        <v>2816</v>
      </c>
      <c r="BX58" s="22" t="str">
        <f t="shared" si="947"/>
        <v>B</v>
      </c>
      <c r="BY58" s="83">
        <v>2</v>
      </c>
      <c r="BZ58" s="83">
        <v>2</v>
      </c>
      <c r="CA58" s="84"/>
      <c r="CB58" s="22">
        <f t="shared" si="948"/>
        <v>0</v>
      </c>
      <c r="CC58" s="22">
        <f t="shared" si="949"/>
        <v>2</v>
      </c>
      <c r="CD58" s="43">
        <f t="shared" si="950"/>
        <v>0</v>
      </c>
      <c r="CE58" s="43">
        <f t="shared" si="950"/>
        <v>3</v>
      </c>
      <c r="CF58" s="56"/>
      <c r="CG58" s="22" t="str">
        <f t="shared" si="951"/>
        <v>DE COCK Tom</v>
      </c>
      <c r="CH58" s="83">
        <v>3766</v>
      </c>
      <c r="CI58" s="22" t="str">
        <f t="shared" si="952"/>
        <v>B</v>
      </c>
      <c r="CJ58" s="22" t="str">
        <f t="shared" si="953"/>
        <v>VAN ROSSUM Patrick</v>
      </c>
      <c r="CK58" s="83">
        <v>3021</v>
      </c>
      <c r="CL58" s="22" t="str">
        <f t="shared" si="954"/>
        <v>A</v>
      </c>
      <c r="CM58" s="83">
        <v>1</v>
      </c>
      <c r="CN58" s="83">
        <v>2</v>
      </c>
      <c r="CO58" s="84"/>
      <c r="CP58" s="22">
        <f t="shared" si="955"/>
        <v>1</v>
      </c>
      <c r="CQ58" s="22">
        <f t="shared" si="956"/>
        <v>1</v>
      </c>
      <c r="CR58" s="43">
        <f t="shared" si="957"/>
        <v>1</v>
      </c>
      <c r="CS58" s="43">
        <f t="shared" si="957"/>
        <v>1</v>
      </c>
      <c r="CT58" s="66"/>
      <c r="CU58" s="22" t="str">
        <f t="shared" si="958"/>
        <v>GABRIËLS Leo</v>
      </c>
      <c r="CV58" s="83">
        <v>7589</v>
      </c>
      <c r="CW58" s="22" t="str">
        <f t="shared" si="959"/>
        <v>C</v>
      </c>
      <c r="CX58" s="22" t="str">
        <f t="shared" si="960"/>
        <v>VAN DER BORGHT Filip</v>
      </c>
      <c r="CY58" s="83">
        <v>3374</v>
      </c>
      <c r="CZ58" s="22" t="str">
        <f t="shared" si="961"/>
        <v>A</v>
      </c>
      <c r="DA58" s="83">
        <v>2</v>
      </c>
      <c r="DB58" s="83">
        <v>2</v>
      </c>
      <c r="DC58" s="84"/>
      <c r="DD58" s="22">
        <f t="shared" si="962"/>
        <v>0</v>
      </c>
      <c r="DE58" s="22">
        <f t="shared" si="963"/>
        <v>2</v>
      </c>
      <c r="DF58" s="43">
        <f t="shared" si="964"/>
        <v>0</v>
      </c>
      <c r="DG58" s="43">
        <f t="shared" si="964"/>
        <v>3</v>
      </c>
      <c r="DH58" s="56"/>
      <c r="DI58" s="22" t="str">
        <f t="shared" si="965"/>
        <v>MOONEN Marc</v>
      </c>
      <c r="DJ58" s="83">
        <v>2844</v>
      </c>
      <c r="DK58" s="22" t="str">
        <f t="shared" si="966"/>
        <v>B</v>
      </c>
      <c r="DL58" s="22" t="str">
        <f t="shared" si="967"/>
        <v>DE SMEDT Rudy</v>
      </c>
      <c r="DM58" s="83">
        <v>3727</v>
      </c>
      <c r="DN58" s="22" t="str">
        <f t="shared" si="968"/>
        <v>A</v>
      </c>
      <c r="DO58" s="83">
        <v>2</v>
      </c>
      <c r="DP58" s="83">
        <v>2</v>
      </c>
      <c r="DQ58" s="84"/>
      <c r="DR58" s="22">
        <f t="shared" si="969"/>
        <v>0</v>
      </c>
      <c r="DS58" s="22">
        <f t="shared" si="970"/>
        <v>2</v>
      </c>
      <c r="DT58" s="43">
        <f t="shared" si="971"/>
        <v>0</v>
      </c>
      <c r="DU58" s="43">
        <f t="shared" si="971"/>
        <v>3</v>
      </c>
      <c r="DV58" s="56"/>
      <c r="DW58" s="22" t="str">
        <f t="shared" si="972"/>
        <v>VAN SCHOOR Michaël</v>
      </c>
      <c r="DX58" s="83">
        <v>7319</v>
      </c>
      <c r="DY58" s="22" t="str">
        <f t="shared" si="973"/>
        <v>B</v>
      </c>
      <c r="DZ58" s="22" t="str">
        <f t="shared" si="974"/>
        <v>BAERT Robert</v>
      </c>
      <c r="EA58" s="83">
        <v>3663</v>
      </c>
      <c r="EB58" s="22" t="str">
        <f t="shared" si="975"/>
        <v>A</v>
      </c>
      <c r="EC58" s="83">
        <v>2</v>
      </c>
      <c r="ED58" s="83">
        <v>1</v>
      </c>
      <c r="EE58" s="84"/>
      <c r="EF58" s="22">
        <f t="shared" si="976"/>
        <v>1</v>
      </c>
      <c r="EG58" s="22">
        <f t="shared" si="977"/>
        <v>1</v>
      </c>
      <c r="EH58" s="43">
        <f t="shared" si="978"/>
        <v>1</v>
      </c>
      <c r="EI58" s="43">
        <f t="shared" si="978"/>
        <v>1</v>
      </c>
      <c r="EJ58" s="66"/>
      <c r="EK58" s="22" t="str">
        <f t="shared" si="979"/>
        <v>COOLS Robert</v>
      </c>
      <c r="EL58" s="83">
        <v>3208</v>
      </c>
      <c r="EM58" s="22" t="str">
        <f t="shared" si="980"/>
        <v>A</v>
      </c>
      <c r="EN58" s="22" t="str">
        <f t="shared" si="981"/>
        <v>ANNOT Eric</v>
      </c>
      <c r="EO58" s="83">
        <v>2970</v>
      </c>
      <c r="EP58" s="22" t="str">
        <f t="shared" si="982"/>
        <v>A</v>
      </c>
      <c r="EQ58" s="83">
        <v>2</v>
      </c>
      <c r="ER58" s="83">
        <v>1</v>
      </c>
      <c r="ES58" s="84"/>
      <c r="ET58" s="22">
        <f t="shared" si="983"/>
        <v>1</v>
      </c>
      <c r="EU58" s="22">
        <f t="shared" si="984"/>
        <v>1</v>
      </c>
      <c r="EV58" s="43">
        <f t="shared" si="985"/>
        <v>1</v>
      </c>
      <c r="EW58" s="43">
        <f t="shared" si="985"/>
        <v>1</v>
      </c>
      <c r="EX58" s="56"/>
      <c r="EY58" s="22" t="str">
        <f t="shared" si="986"/>
        <v>STEVENS Nicola</v>
      </c>
      <c r="EZ58" s="83">
        <v>7714</v>
      </c>
      <c r="FA58" s="22" t="str">
        <f t="shared" si="987"/>
        <v>A</v>
      </c>
      <c r="FB58" s="22" t="str">
        <f t="shared" si="988"/>
        <v>RENS Dave</v>
      </c>
      <c r="FC58" s="83">
        <v>5310</v>
      </c>
      <c r="FD58" s="22" t="str">
        <f t="shared" si="989"/>
        <v>C</v>
      </c>
      <c r="FE58" s="83">
        <v>1</v>
      </c>
      <c r="FF58" s="83">
        <v>1</v>
      </c>
      <c r="FG58" s="84"/>
      <c r="FH58" s="22">
        <f t="shared" si="990"/>
        <v>2</v>
      </c>
      <c r="FI58" s="22">
        <f t="shared" si="991"/>
        <v>0</v>
      </c>
      <c r="FJ58" s="43">
        <f t="shared" si="992"/>
        <v>3</v>
      </c>
      <c r="FK58" s="43">
        <f t="shared" si="992"/>
        <v>0</v>
      </c>
      <c r="FL58" s="56"/>
      <c r="FM58" s="22" t="str">
        <f t="shared" si="993"/>
        <v>CLAES Paul</v>
      </c>
      <c r="FN58" s="83">
        <v>3268</v>
      </c>
      <c r="FO58" s="22" t="str">
        <f t="shared" si="994"/>
        <v>A</v>
      </c>
      <c r="FP58" s="22" t="str">
        <f t="shared" si="995"/>
        <v>CONVENTS Tom</v>
      </c>
      <c r="FQ58" s="83">
        <v>842</v>
      </c>
      <c r="FR58" s="22" t="str">
        <f t="shared" si="996"/>
        <v>A</v>
      </c>
      <c r="FS58" s="83">
        <v>2</v>
      </c>
      <c r="FT58" s="83">
        <v>2</v>
      </c>
      <c r="FU58" s="84"/>
      <c r="FV58" s="22">
        <f t="shared" si="997"/>
        <v>0</v>
      </c>
      <c r="FW58" s="22">
        <f t="shared" si="998"/>
        <v>2</v>
      </c>
      <c r="FX58" s="43">
        <f t="shared" si="999"/>
        <v>0</v>
      </c>
      <c r="FY58" s="43">
        <f t="shared" si="999"/>
        <v>3</v>
      </c>
      <c r="FZ58" s="66"/>
      <c r="GA58" s="22" t="str">
        <f t="shared" si="1000"/>
        <v>VAN RANST Björn</v>
      </c>
      <c r="GB58" s="83">
        <v>2886</v>
      </c>
      <c r="GC58" s="22" t="str">
        <f t="shared" si="1001"/>
        <v>B</v>
      </c>
      <c r="GD58" s="22" t="str">
        <f t="shared" si="1002"/>
        <v>COOLS Robert</v>
      </c>
      <c r="GE58" s="83">
        <v>3208</v>
      </c>
      <c r="GF58" s="22" t="str">
        <f t="shared" si="1003"/>
        <v>A</v>
      </c>
      <c r="GG58" s="83">
        <v>2</v>
      </c>
      <c r="GH58" s="83">
        <v>2</v>
      </c>
      <c r="GI58" s="84"/>
      <c r="GJ58" s="22">
        <f t="shared" si="1004"/>
        <v>0</v>
      </c>
      <c r="GK58" s="22">
        <f t="shared" si="1005"/>
        <v>2</v>
      </c>
      <c r="GL58" s="43">
        <f t="shared" si="1006"/>
        <v>0</v>
      </c>
      <c r="GM58" s="43">
        <f t="shared" si="1006"/>
        <v>3</v>
      </c>
      <c r="GN58" s="56"/>
      <c r="GO58" s="22" t="str">
        <f t="shared" si="1007"/>
        <v>VAN GOETHEM Mario</v>
      </c>
      <c r="GP58" s="83">
        <v>1096</v>
      </c>
      <c r="GQ58" s="22" t="str">
        <f t="shared" si="1008"/>
        <v>B</v>
      </c>
      <c r="GR58" s="22" t="str">
        <f t="shared" si="1009"/>
        <v>DE COCK Sascha</v>
      </c>
      <c r="GS58" s="83">
        <v>7086</v>
      </c>
      <c r="GT58" s="22" t="str">
        <f t="shared" si="1010"/>
        <v>A</v>
      </c>
      <c r="GU58" s="83">
        <v>1</v>
      </c>
      <c r="GV58" s="83">
        <v>1</v>
      </c>
      <c r="GW58" s="84"/>
      <c r="GX58" s="22">
        <f t="shared" si="1011"/>
        <v>2</v>
      </c>
      <c r="GY58" s="22">
        <f t="shared" si="1012"/>
        <v>0</v>
      </c>
      <c r="GZ58" s="43">
        <f t="shared" si="1013"/>
        <v>3</v>
      </c>
      <c r="HA58" s="43">
        <f t="shared" si="1013"/>
        <v>0</v>
      </c>
      <c r="HB58" s="56"/>
      <c r="HC58" s="22" t="str">
        <f t="shared" si="1014"/>
        <v>DE HAES Nico</v>
      </c>
      <c r="HD58" s="83">
        <v>2816</v>
      </c>
      <c r="HE58" s="22" t="str">
        <f t="shared" si="1015"/>
        <v>B</v>
      </c>
      <c r="HF58" s="22" t="str">
        <f t="shared" si="1016"/>
        <v>BELLENS Rudy</v>
      </c>
      <c r="HG58" s="83">
        <v>4031</v>
      </c>
      <c r="HH58" s="22" t="str">
        <f t="shared" si="1017"/>
        <v>NA</v>
      </c>
      <c r="HI58" s="83">
        <v>2</v>
      </c>
      <c r="HJ58" s="83">
        <v>2</v>
      </c>
      <c r="HK58" s="84"/>
      <c r="HL58" s="22">
        <f t="shared" si="1018"/>
        <v>0</v>
      </c>
      <c r="HM58" s="22">
        <f t="shared" si="1019"/>
        <v>2</v>
      </c>
      <c r="HN58" s="43">
        <f t="shared" si="1020"/>
        <v>0</v>
      </c>
      <c r="HO58" s="43">
        <f t="shared" si="1020"/>
        <v>3</v>
      </c>
      <c r="HP58" s="66"/>
      <c r="HQ58" s="22" t="str">
        <f t="shared" si="1021"/>
        <v>VAN PUYVELDE Alex</v>
      </c>
      <c r="HR58" s="83">
        <v>9700</v>
      </c>
      <c r="HS58" s="22" t="str">
        <f t="shared" si="1022"/>
        <v>B</v>
      </c>
      <c r="HT58" s="22" t="str">
        <f t="shared" si="1023"/>
        <v>VAN DEN BOSSCHE James</v>
      </c>
      <c r="HU58" s="83">
        <v>2895</v>
      </c>
      <c r="HV58" s="22" t="str">
        <f t="shared" si="1024"/>
        <v>B</v>
      </c>
      <c r="HW58" s="83">
        <v>1</v>
      </c>
      <c r="HX58" s="83">
        <v>2</v>
      </c>
      <c r="HY58" s="84"/>
      <c r="HZ58" s="22">
        <f t="shared" si="1025"/>
        <v>1</v>
      </c>
      <c r="IA58" s="22">
        <f t="shared" si="1026"/>
        <v>1</v>
      </c>
      <c r="IB58" s="43">
        <f t="shared" si="1027"/>
        <v>1</v>
      </c>
      <c r="IC58" s="43">
        <f t="shared" si="1027"/>
        <v>1</v>
      </c>
      <c r="ID58" s="56"/>
      <c r="IE58" s="22" t="str">
        <f t="shared" si="1028"/>
        <v>PEETERS Ronny</v>
      </c>
      <c r="IF58" s="83">
        <v>4385</v>
      </c>
      <c r="IG58" s="22" t="str">
        <f t="shared" si="1029"/>
        <v>B</v>
      </c>
      <c r="IH58" s="22" t="str">
        <f t="shared" si="1030"/>
        <v>VAN DE VELDE Jan</v>
      </c>
      <c r="II58" s="83">
        <v>3073</v>
      </c>
      <c r="IJ58" s="22" t="str">
        <f t="shared" si="1031"/>
        <v>B</v>
      </c>
      <c r="IK58" s="83">
        <v>1</v>
      </c>
      <c r="IL58" s="83">
        <v>1</v>
      </c>
      <c r="IM58" s="65"/>
      <c r="IN58" s="22">
        <f t="shared" si="1032"/>
        <v>2</v>
      </c>
      <c r="IO58" s="22">
        <f t="shared" si="1033"/>
        <v>0</v>
      </c>
      <c r="IP58" s="43">
        <f t="shared" si="1034"/>
        <v>3</v>
      </c>
      <c r="IQ58" s="43">
        <f t="shared" si="1034"/>
        <v>0</v>
      </c>
      <c r="IR58" s="56"/>
      <c r="IS58" s="22" t="str">
        <f t="shared" si="1035"/>
        <v>DE HAES Nico</v>
      </c>
      <c r="IT58" s="83">
        <v>2816</v>
      </c>
      <c r="IU58" s="22" t="str">
        <f t="shared" si="1036"/>
        <v>B</v>
      </c>
      <c r="IV58" s="22" t="str">
        <f t="shared" si="1037"/>
        <v>WIJNS André</v>
      </c>
      <c r="IW58" s="83">
        <v>7220</v>
      </c>
      <c r="IX58" s="22" t="str">
        <f t="shared" si="1038"/>
        <v>C</v>
      </c>
      <c r="IY58" s="83">
        <v>1</v>
      </c>
      <c r="IZ58" s="83">
        <v>2</v>
      </c>
      <c r="JA58" s="84"/>
      <c r="JB58" s="22">
        <f t="shared" si="1039"/>
        <v>1</v>
      </c>
      <c r="JC58" s="22">
        <f t="shared" si="1040"/>
        <v>1</v>
      </c>
      <c r="JD58" s="43">
        <f t="shared" si="1041"/>
        <v>1</v>
      </c>
      <c r="JE58" s="43">
        <f t="shared" si="1041"/>
        <v>1</v>
      </c>
      <c r="JF58" s="66"/>
      <c r="JG58" s="22" t="str">
        <f t="shared" si="1042"/>
        <v>VANDEVELDE Pascal</v>
      </c>
      <c r="JH58" s="83">
        <v>3628</v>
      </c>
      <c r="JI58" s="22" t="str">
        <f t="shared" si="1043"/>
        <v>A</v>
      </c>
      <c r="JJ58" s="22" t="str">
        <f t="shared" si="1044"/>
        <v>SELLESLAGH Kurt</v>
      </c>
      <c r="JK58" s="83">
        <v>3059</v>
      </c>
      <c r="JL58" s="22" t="str">
        <f t="shared" si="1045"/>
        <v>B</v>
      </c>
      <c r="JM58" s="83">
        <v>1</v>
      </c>
      <c r="JN58" s="83">
        <v>1</v>
      </c>
      <c r="JO58" s="84"/>
      <c r="JP58" s="22">
        <f t="shared" si="1046"/>
        <v>2</v>
      </c>
      <c r="JQ58" s="22">
        <f t="shared" si="1047"/>
        <v>0</v>
      </c>
      <c r="JR58" s="43">
        <f t="shared" si="1048"/>
        <v>3</v>
      </c>
      <c r="JS58" s="43">
        <f t="shared" si="1048"/>
        <v>0</v>
      </c>
      <c r="JT58" s="56"/>
      <c r="JU58" s="22" t="str">
        <f t="shared" si="1049"/>
        <v>VERCAUTEREN Debby</v>
      </c>
      <c r="JV58" s="83">
        <v>3370</v>
      </c>
      <c r="JW58" s="22" t="str">
        <f t="shared" si="1050"/>
        <v>B</v>
      </c>
      <c r="JX58" s="22" t="str">
        <f t="shared" si="1051"/>
        <v>BAERT Robert</v>
      </c>
      <c r="JY58" s="83">
        <v>3663</v>
      </c>
      <c r="JZ58" s="22" t="str">
        <f t="shared" si="1052"/>
        <v>A</v>
      </c>
      <c r="KA58" s="83">
        <v>2</v>
      </c>
      <c r="KB58" s="83">
        <v>1</v>
      </c>
      <c r="KC58" s="84"/>
      <c r="KD58" s="22">
        <f t="shared" si="1053"/>
        <v>1</v>
      </c>
      <c r="KE58" s="22">
        <f t="shared" si="1054"/>
        <v>1</v>
      </c>
      <c r="KF58" s="43">
        <f t="shared" si="1055"/>
        <v>1</v>
      </c>
      <c r="KG58" s="43">
        <f t="shared" si="1055"/>
        <v>1</v>
      </c>
      <c r="KH58" s="56"/>
      <c r="KI58" s="22" t="str">
        <f t="shared" si="1056"/>
        <v>BOGAERTS Gert</v>
      </c>
      <c r="KJ58" s="83">
        <v>1293</v>
      </c>
      <c r="KK58" s="22" t="str">
        <f t="shared" si="1057"/>
        <v>A</v>
      </c>
      <c r="KL58" s="22" t="str">
        <f t="shared" si="1058"/>
        <v>MOONEN Wesley</v>
      </c>
      <c r="KM58" s="83">
        <v>612</v>
      </c>
      <c r="KN58" s="22" t="str">
        <f t="shared" si="1059"/>
        <v>B</v>
      </c>
      <c r="KO58" s="83">
        <v>1</v>
      </c>
      <c r="KP58" s="83">
        <v>1</v>
      </c>
      <c r="KQ58" s="84"/>
      <c r="KR58" s="22">
        <f t="shared" si="1060"/>
        <v>2</v>
      </c>
      <c r="KS58" s="22">
        <f t="shared" si="1061"/>
        <v>0</v>
      </c>
      <c r="KT58" s="43">
        <f t="shared" si="1062"/>
        <v>3</v>
      </c>
      <c r="KU58" s="43">
        <f t="shared" si="1062"/>
        <v>0</v>
      </c>
      <c r="KV58" s="66"/>
      <c r="KW58" s="22" t="str">
        <f t="shared" si="1063"/>
        <v>APERS Franky</v>
      </c>
      <c r="KX58" s="83">
        <v>1685</v>
      </c>
      <c r="KY58" s="22" t="str">
        <f t="shared" si="1064"/>
        <v>C</v>
      </c>
      <c r="KZ58" s="22" t="str">
        <f t="shared" si="1065"/>
        <v>STELLATO Nico</v>
      </c>
      <c r="LA58" s="83">
        <v>1194</v>
      </c>
      <c r="LB58" s="22" t="str">
        <f t="shared" si="1066"/>
        <v>A</v>
      </c>
      <c r="LC58" s="83">
        <v>2</v>
      </c>
      <c r="LD58" s="83">
        <v>2</v>
      </c>
      <c r="LE58" s="84"/>
      <c r="LF58" s="22">
        <f t="shared" si="1067"/>
        <v>0</v>
      </c>
      <c r="LG58" s="22">
        <f t="shared" si="1068"/>
        <v>2</v>
      </c>
      <c r="LH58" s="43">
        <f t="shared" si="1069"/>
        <v>0</v>
      </c>
      <c r="LI58" s="43">
        <f t="shared" si="1069"/>
        <v>3</v>
      </c>
      <c r="LJ58" s="56"/>
      <c r="LK58" s="22" t="str">
        <f t="shared" si="1070"/>
        <v>BARBIER Danny</v>
      </c>
      <c r="LL58" s="83">
        <v>3243</v>
      </c>
      <c r="LM58" s="22" t="str">
        <f t="shared" si="1071"/>
        <v>A</v>
      </c>
      <c r="LN58" s="22" t="str">
        <f t="shared" si="1072"/>
        <v>COOLS Robert</v>
      </c>
      <c r="LO58" s="83">
        <v>3208</v>
      </c>
      <c r="LP58" s="22" t="str">
        <f t="shared" si="1073"/>
        <v>A</v>
      </c>
      <c r="LQ58" s="83">
        <v>1</v>
      </c>
      <c r="LR58" s="83">
        <v>1</v>
      </c>
      <c r="LS58" s="84"/>
      <c r="LT58" s="22">
        <f t="shared" si="1074"/>
        <v>2</v>
      </c>
      <c r="LU58" s="22">
        <f t="shared" si="1075"/>
        <v>0</v>
      </c>
      <c r="LV58" s="43">
        <f t="shared" si="1076"/>
        <v>3</v>
      </c>
      <c r="LW58" s="43">
        <f t="shared" si="1076"/>
        <v>0</v>
      </c>
      <c r="LY58" s="22" t="str">
        <f t="shared" si="1077"/>
        <v>VAN RANST Björn</v>
      </c>
      <c r="LZ58" s="83">
        <v>2886</v>
      </c>
      <c r="MA58" s="22" t="str">
        <f t="shared" si="1078"/>
        <v>B</v>
      </c>
      <c r="MB58" s="22" t="str">
        <f t="shared" si="1079"/>
        <v>STEVENS Nicola</v>
      </c>
      <c r="MC58" s="83">
        <v>7714</v>
      </c>
      <c r="MD58" s="22" t="str">
        <f t="shared" si="1080"/>
        <v>A</v>
      </c>
      <c r="ME58" s="83">
        <v>2</v>
      </c>
      <c r="MF58" s="83">
        <v>1</v>
      </c>
      <c r="MG58" s="84"/>
      <c r="MH58" s="22">
        <f t="shared" si="1081"/>
        <v>1</v>
      </c>
      <c r="MI58" s="22">
        <f t="shared" si="1082"/>
        <v>1</v>
      </c>
      <c r="MJ58" s="43">
        <f t="shared" si="1083"/>
        <v>1</v>
      </c>
      <c r="MK58" s="43">
        <f t="shared" si="1083"/>
        <v>1</v>
      </c>
      <c r="ML58" s="56"/>
      <c r="MM58" s="22" t="str">
        <f t="shared" si="1084"/>
        <v>POPPE Wim</v>
      </c>
      <c r="MN58" s="83">
        <v>4802</v>
      </c>
      <c r="MO58" s="22" t="str">
        <f t="shared" si="1085"/>
        <v>A</v>
      </c>
      <c r="MP58" s="22" t="str">
        <f t="shared" si="1086"/>
        <v>CHARTIER Albert</v>
      </c>
      <c r="MQ58" s="83">
        <v>3072</v>
      </c>
      <c r="MR58" s="22" t="str">
        <f t="shared" si="1087"/>
        <v>A</v>
      </c>
      <c r="MS58" s="83">
        <v>2</v>
      </c>
      <c r="MT58" s="83">
        <v>1</v>
      </c>
      <c r="MU58" s="84"/>
      <c r="MV58" s="22">
        <f t="shared" si="1088"/>
        <v>1</v>
      </c>
      <c r="MW58" s="22">
        <f t="shared" si="1089"/>
        <v>1</v>
      </c>
      <c r="MX58" s="43">
        <f t="shared" si="1090"/>
        <v>1</v>
      </c>
      <c r="MY58" s="43">
        <f t="shared" si="1090"/>
        <v>1</v>
      </c>
    </row>
    <row r="59" spans="1:363" ht="17.25" thickBot="1" x14ac:dyDescent="0.35">
      <c r="A59" s="22" t="str">
        <f t="shared" si="909"/>
        <v>VAN DEN BOSSCHE Marc</v>
      </c>
      <c r="B59" s="83">
        <v>2325</v>
      </c>
      <c r="C59" s="22" t="str">
        <f t="shared" si="910"/>
        <v>A</v>
      </c>
      <c r="D59" s="22" t="str">
        <f t="shared" si="911"/>
        <v>VAN RANST Björn</v>
      </c>
      <c r="E59" s="83">
        <v>2886</v>
      </c>
      <c r="F59" s="22" t="str">
        <f t="shared" si="912"/>
        <v>B</v>
      </c>
      <c r="G59" s="83">
        <v>1</v>
      </c>
      <c r="H59" s="83">
        <v>1</v>
      </c>
      <c r="I59" s="85"/>
      <c r="J59" s="22">
        <f t="shared" si="913"/>
        <v>2</v>
      </c>
      <c r="K59" s="22">
        <f t="shared" si="914"/>
        <v>0</v>
      </c>
      <c r="L59" s="43">
        <f t="shared" si="915"/>
        <v>3</v>
      </c>
      <c r="M59" s="43">
        <f t="shared" si="915"/>
        <v>0</v>
      </c>
      <c r="N59" s="56"/>
      <c r="O59" s="22" t="str">
        <f t="shared" si="916"/>
        <v>VAN DEN BOSSCHE James</v>
      </c>
      <c r="P59" s="83">
        <v>2895</v>
      </c>
      <c r="Q59" s="22" t="str">
        <f t="shared" si="917"/>
        <v>B</v>
      </c>
      <c r="R59" s="22" t="str">
        <f t="shared" si="918"/>
        <v>VAN GOETHEM Mario</v>
      </c>
      <c r="S59" s="83">
        <v>1096</v>
      </c>
      <c r="T59" s="22" t="str">
        <f t="shared" si="919"/>
        <v>B</v>
      </c>
      <c r="U59" s="83">
        <v>1</v>
      </c>
      <c r="V59" s="83">
        <v>1</v>
      </c>
      <c r="W59" s="85"/>
      <c r="X59" s="22">
        <f t="shared" si="920"/>
        <v>2</v>
      </c>
      <c r="Y59" s="22">
        <f t="shared" si="921"/>
        <v>0</v>
      </c>
      <c r="Z59" s="43">
        <f t="shared" si="922"/>
        <v>3</v>
      </c>
      <c r="AA59" s="43">
        <f t="shared" si="922"/>
        <v>0</v>
      </c>
      <c r="AB59" s="56"/>
      <c r="AC59" s="22" t="str">
        <f t="shared" si="923"/>
        <v>BAERT Robert</v>
      </c>
      <c r="AD59" s="83">
        <v>3663</v>
      </c>
      <c r="AE59" s="22" t="str">
        <f t="shared" si="924"/>
        <v>A</v>
      </c>
      <c r="AF59" s="22" t="str">
        <f t="shared" si="925"/>
        <v>MOONEN Wesley</v>
      </c>
      <c r="AG59" s="83">
        <v>612</v>
      </c>
      <c r="AH59" s="22" t="str">
        <f t="shared" si="926"/>
        <v>B</v>
      </c>
      <c r="AI59" s="83">
        <v>2</v>
      </c>
      <c r="AJ59" s="83">
        <v>1</v>
      </c>
      <c r="AK59" s="85"/>
      <c r="AL59" s="22">
        <f t="shared" si="927"/>
        <v>1</v>
      </c>
      <c r="AM59" s="22">
        <f t="shared" si="928"/>
        <v>1</v>
      </c>
      <c r="AN59" s="43">
        <f t="shared" si="929"/>
        <v>1</v>
      </c>
      <c r="AO59" s="43">
        <f t="shared" si="929"/>
        <v>1</v>
      </c>
      <c r="AP59" s="56"/>
      <c r="AQ59" s="22" t="str">
        <f t="shared" si="930"/>
        <v>VAN DEN BOSSCHE James</v>
      </c>
      <c r="AR59" s="83">
        <v>2895</v>
      </c>
      <c r="AS59" s="22" t="str">
        <f t="shared" si="931"/>
        <v>B</v>
      </c>
      <c r="AT59" s="22" t="str">
        <f t="shared" si="932"/>
        <v>GABRIËLS Leo</v>
      </c>
      <c r="AU59" s="83">
        <v>7589</v>
      </c>
      <c r="AV59" s="22" t="str">
        <f t="shared" si="933"/>
        <v>C</v>
      </c>
      <c r="AW59" s="83">
        <v>1</v>
      </c>
      <c r="AX59" s="83">
        <v>1</v>
      </c>
      <c r="AY59" s="85"/>
      <c r="AZ59" s="22">
        <f t="shared" si="934"/>
        <v>2</v>
      </c>
      <c r="BA59" s="22">
        <f t="shared" si="935"/>
        <v>0</v>
      </c>
      <c r="BB59" s="43">
        <f t="shared" si="936"/>
        <v>3</v>
      </c>
      <c r="BC59" s="43">
        <f t="shared" si="936"/>
        <v>0</v>
      </c>
      <c r="BD59" s="56"/>
      <c r="BE59" s="22" t="str">
        <f t="shared" si="937"/>
        <v>BARBIER Danny</v>
      </c>
      <c r="BF59" s="83">
        <v>3243</v>
      </c>
      <c r="BG59" s="22" t="str">
        <f t="shared" si="938"/>
        <v>A</v>
      </c>
      <c r="BH59" s="22" t="str">
        <f t="shared" si="939"/>
        <v>DE HERTOCH Johan</v>
      </c>
      <c r="BI59" s="83">
        <v>3621</v>
      </c>
      <c r="BJ59" s="22" t="str">
        <f t="shared" si="940"/>
        <v>B</v>
      </c>
      <c r="BK59" s="83">
        <v>1</v>
      </c>
      <c r="BL59" s="83">
        <v>1</v>
      </c>
      <c r="BM59" s="85"/>
      <c r="BN59" s="22">
        <f t="shared" si="941"/>
        <v>2</v>
      </c>
      <c r="BO59" s="22">
        <f t="shared" si="942"/>
        <v>0</v>
      </c>
      <c r="BP59" s="43">
        <f t="shared" si="943"/>
        <v>3</v>
      </c>
      <c r="BQ59" s="43">
        <f t="shared" si="943"/>
        <v>0</v>
      </c>
      <c r="BR59" s="56"/>
      <c r="BS59" s="22" t="str">
        <f t="shared" si="944"/>
        <v>WIJNS André</v>
      </c>
      <c r="BT59" s="83">
        <v>7220</v>
      </c>
      <c r="BU59" s="22" t="str">
        <f t="shared" si="945"/>
        <v>C</v>
      </c>
      <c r="BV59" s="22" t="str">
        <f t="shared" si="946"/>
        <v>MOONEN Wesley</v>
      </c>
      <c r="BW59" s="83">
        <v>612</v>
      </c>
      <c r="BX59" s="22" t="str">
        <f t="shared" si="947"/>
        <v>B</v>
      </c>
      <c r="BY59" s="83">
        <v>2</v>
      </c>
      <c r="BZ59" s="83">
        <v>1</v>
      </c>
      <c r="CA59" s="85"/>
      <c r="CB59" s="22">
        <f t="shared" si="948"/>
        <v>1</v>
      </c>
      <c r="CC59" s="22">
        <f t="shared" si="949"/>
        <v>1</v>
      </c>
      <c r="CD59" s="43">
        <f t="shared" si="950"/>
        <v>1</v>
      </c>
      <c r="CE59" s="43">
        <f t="shared" si="950"/>
        <v>1</v>
      </c>
      <c r="CF59" s="56"/>
      <c r="CG59" s="22" t="str">
        <f t="shared" si="951"/>
        <v>VAN DE VIJVER Mario</v>
      </c>
      <c r="CH59" s="83">
        <v>2739</v>
      </c>
      <c r="CI59" s="22" t="str">
        <f t="shared" si="952"/>
        <v>C</v>
      </c>
      <c r="CJ59" s="22" t="str">
        <f t="shared" si="953"/>
        <v>VAN GOETHEM Mario</v>
      </c>
      <c r="CK59" s="83">
        <v>1096</v>
      </c>
      <c r="CL59" s="22" t="str">
        <f t="shared" si="954"/>
        <v>B</v>
      </c>
      <c r="CM59" s="83">
        <v>1</v>
      </c>
      <c r="CN59" s="83">
        <v>1</v>
      </c>
      <c r="CO59" s="85"/>
      <c r="CP59" s="22">
        <f t="shared" si="955"/>
        <v>2</v>
      </c>
      <c r="CQ59" s="22">
        <f t="shared" si="956"/>
        <v>0</v>
      </c>
      <c r="CR59" s="43">
        <f t="shared" si="957"/>
        <v>3</v>
      </c>
      <c r="CS59" s="43">
        <f t="shared" si="957"/>
        <v>0</v>
      </c>
      <c r="CT59" s="56"/>
      <c r="CU59" s="22" t="str">
        <f t="shared" si="958"/>
        <v>VAN PUYVELDE Alex</v>
      </c>
      <c r="CV59" s="83">
        <v>9700</v>
      </c>
      <c r="CW59" s="22" t="str">
        <f t="shared" si="959"/>
        <v>B</v>
      </c>
      <c r="CX59" s="22" t="str">
        <f t="shared" si="960"/>
        <v>VERCAUTEREN Debby</v>
      </c>
      <c r="CY59" s="83">
        <v>3370</v>
      </c>
      <c r="CZ59" s="22" t="str">
        <f t="shared" si="961"/>
        <v>B</v>
      </c>
      <c r="DA59" s="83">
        <v>1</v>
      </c>
      <c r="DB59" s="83">
        <v>1</v>
      </c>
      <c r="DC59" s="85"/>
      <c r="DD59" s="22">
        <f t="shared" si="962"/>
        <v>2</v>
      </c>
      <c r="DE59" s="22">
        <f t="shared" si="963"/>
        <v>0</v>
      </c>
      <c r="DF59" s="43">
        <f t="shared" si="964"/>
        <v>3</v>
      </c>
      <c r="DG59" s="43">
        <f t="shared" si="964"/>
        <v>0</v>
      </c>
      <c r="DH59" s="56"/>
      <c r="DI59" s="22" t="str">
        <f t="shared" si="965"/>
        <v>DE HAES Nico</v>
      </c>
      <c r="DJ59" s="83">
        <v>2816</v>
      </c>
      <c r="DK59" s="22" t="str">
        <f t="shared" si="966"/>
        <v>B</v>
      </c>
      <c r="DL59" s="22" t="str">
        <f t="shared" si="967"/>
        <v>BOGAERTS Gert</v>
      </c>
      <c r="DM59" s="83">
        <v>1293</v>
      </c>
      <c r="DN59" s="22" t="str">
        <f t="shared" si="968"/>
        <v>A</v>
      </c>
      <c r="DO59" s="83">
        <v>2</v>
      </c>
      <c r="DP59" s="83">
        <v>2</v>
      </c>
      <c r="DQ59" s="85"/>
      <c r="DR59" s="22">
        <f t="shared" si="969"/>
        <v>0</v>
      </c>
      <c r="DS59" s="22">
        <f t="shared" si="970"/>
        <v>2</v>
      </c>
      <c r="DT59" s="43">
        <f t="shared" si="971"/>
        <v>0</v>
      </c>
      <c r="DU59" s="43">
        <f t="shared" si="971"/>
        <v>3</v>
      </c>
      <c r="DV59" s="56"/>
      <c r="DW59" s="22" t="str">
        <f t="shared" si="972"/>
        <v>FRUYTIER Kevin</v>
      </c>
      <c r="DX59" s="83">
        <v>3326</v>
      </c>
      <c r="DY59" s="22" t="str">
        <f t="shared" si="973"/>
        <v>B</v>
      </c>
      <c r="DZ59" s="22" t="str">
        <f t="shared" si="974"/>
        <v>APERS Franky</v>
      </c>
      <c r="EA59" s="83">
        <v>1685</v>
      </c>
      <c r="EB59" s="22" t="str">
        <f t="shared" si="975"/>
        <v>C</v>
      </c>
      <c r="EC59" s="83">
        <v>1</v>
      </c>
      <c r="ED59" s="83">
        <v>1</v>
      </c>
      <c r="EE59" s="85"/>
      <c r="EF59" s="22">
        <f t="shared" si="976"/>
        <v>2</v>
      </c>
      <c r="EG59" s="22">
        <f t="shared" si="977"/>
        <v>0</v>
      </c>
      <c r="EH59" s="43">
        <f t="shared" si="978"/>
        <v>3</v>
      </c>
      <c r="EI59" s="43">
        <f t="shared" si="978"/>
        <v>0</v>
      </c>
      <c r="EJ59" s="56"/>
      <c r="EK59" s="22" t="str">
        <f t="shared" si="979"/>
        <v>POLFLIET Jan</v>
      </c>
      <c r="EL59" s="83">
        <v>3205</v>
      </c>
      <c r="EM59" s="22" t="str">
        <f t="shared" si="980"/>
        <v>A</v>
      </c>
      <c r="EN59" s="22" t="str">
        <f t="shared" si="981"/>
        <v>BARBIER Danny</v>
      </c>
      <c r="EO59" s="83">
        <v>3243</v>
      </c>
      <c r="EP59" s="22" t="str">
        <f t="shared" si="982"/>
        <v>A</v>
      </c>
      <c r="EQ59" s="83">
        <v>2</v>
      </c>
      <c r="ER59" s="83">
        <v>2</v>
      </c>
      <c r="ES59" s="85"/>
      <c r="ET59" s="22">
        <f t="shared" si="983"/>
        <v>0</v>
      </c>
      <c r="EU59" s="22">
        <f t="shared" si="984"/>
        <v>2</v>
      </c>
      <c r="EV59" s="43">
        <f t="shared" si="985"/>
        <v>0</v>
      </c>
      <c r="EW59" s="43">
        <f t="shared" si="985"/>
        <v>3</v>
      </c>
      <c r="EX59" s="56"/>
      <c r="EY59" s="22" t="str">
        <f t="shared" si="986"/>
        <v>FRUYTIER Kevin</v>
      </c>
      <c r="EZ59" s="83">
        <v>3326</v>
      </c>
      <c r="FA59" s="22" t="str">
        <f t="shared" si="987"/>
        <v>B</v>
      </c>
      <c r="FB59" s="22" t="str">
        <f t="shared" si="988"/>
        <v>VAN RANST Björn</v>
      </c>
      <c r="FC59" s="83">
        <v>2886</v>
      </c>
      <c r="FD59" s="22" t="str">
        <f t="shared" si="989"/>
        <v>B</v>
      </c>
      <c r="FE59" s="83">
        <v>1</v>
      </c>
      <c r="FF59" s="83">
        <v>2</v>
      </c>
      <c r="FG59" s="85"/>
      <c r="FH59" s="22">
        <f t="shared" si="990"/>
        <v>1</v>
      </c>
      <c r="FI59" s="22">
        <f t="shared" si="991"/>
        <v>1</v>
      </c>
      <c r="FJ59" s="43">
        <f t="shared" si="992"/>
        <v>1</v>
      </c>
      <c r="FK59" s="43">
        <f t="shared" si="992"/>
        <v>1</v>
      </c>
      <c r="FL59" s="56"/>
      <c r="FM59" s="22" t="str">
        <f t="shared" si="993"/>
        <v>RENS Dave</v>
      </c>
      <c r="FN59" s="83">
        <v>5310</v>
      </c>
      <c r="FO59" s="22" t="str">
        <f t="shared" si="994"/>
        <v>C</v>
      </c>
      <c r="FP59" s="22" t="str">
        <f t="shared" si="995"/>
        <v>JACOBS Guido</v>
      </c>
      <c r="FQ59" s="83">
        <v>854</v>
      </c>
      <c r="FR59" s="22" t="str">
        <f t="shared" si="996"/>
        <v>A</v>
      </c>
      <c r="FS59" s="83">
        <v>2</v>
      </c>
      <c r="FT59" s="83">
        <v>2</v>
      </c>
      <c r="FU59" s="85"/>
      <c r="FV59" s="22">
        <f t="shared" si="997"/>
        <v>0</v>
      </c>
      <c r="FW59" s="22">
        <f t="shared" si="998"/>
        <v>2</v>
      </c>
      <c r="FX59" s="43">
        <f t="shared" si="999"/>
        <v>0</v>
      </c>
      <c r="FY59" s="43">
        <f t="shared" si="999"/>
        <v>3</v>
      </c>
      <c r="FZ59" s="56"/>
      <c r="GA59" s="22" t="str">
        <f t="shared" si="1000"/>
        <v>SCHNABEL Rudi</v>
      </c>
      <c r="GB59" s="83">
        <v>749</v>
      </c>
      <c r="GC59" s="22" t="str">
        <f t="shared" si="1001"/>
        <v>B</v>
      </c>
      <c r="GD59" s="22" t="str">
        <f t="shared" si="1002"/>
        <v>COOLS Peter</v>
      </c>
      <c r="GE59" s="83">
        <v>3017</v>
      </c>
      <c r="GF59" s="22" t="str">
        <f t="shared" si="1003"/>
        <v>A</v>
      </c>
      <c r="GG59" s="83">
        <v>1</v>
      </c>
      <c r="GH59" s="83">
        <v>1</v>
      </c>
      <c r="GI59" s="85"/>
      <c r="GJ59" s="22">
        <f t="shared" si="1004"/>
        <v>2</v>
      </c>
      <c r="GK59" s="22">
        <f t="shared" si="1005"/>
        <v>0</v>
      </c>
      <c r="GL59" s="43">
        <f t="shared" si="1006"/>
        <v>3</v>
      </c>
      <c r="GM59" s="43">
        <f t="shared" si="1006"/>
        <v>0</v>
      </c>
      <c r="GN59" s="56"/>
      <c r="GO59" s="22" t="str">
        <f t="shared" si="1007"/>
        <v>VAN ROSSUM Patrick</v>
      </c>
      <c r="GP59" s="83">
        <v>3021</v>
      </c>
      <c r="GQ59" s="22" t="str">
        <f t="shared" si="1008"/>
        <v>A</v>
      </c>
      <c r="GR59" s="22" t="str">
        <f t="shared" si="1009"/>
        <v>WILLEMS Frank</v>
      </c>
      <c r="GS59" s="83">
        <v>2902</v>
      </c>
      <c r="GT59" s="22" t="str">
        <f t="shared" si="1010"/>
        <v>B</v>
      </c>
      <c r="GU59" s="83">
        <v>2</v>
      </c>
      <c r="GV59" s="83">
        <v>2</v>
      </c>
      <c r="GW59" s="85"/>
      <c r="GX59" s="22">
        <f t="shared" si="1011"/>
        <v>0</v>
      </c>
      <c r="GY59" s="22">
        <f t="shared" si="1012"/>
        <v>2</v>
      </c>
      <c r="GZ59" s="43">
        <f t="shared" si="1013"/>
        <v>0</v>
      </c>
      <c r="HA59" s="43">
        <f t="shared" si="1013"/>
        <v>3</v>
      </c>
      <c r="HB59" s="56"/>
      <c r="HC59" s="22" t="str">
        <f t="shared" si="1014"/>
        <v>MOONEN Wesley</v>
      </c>
      <c r="HD59" s="83">
        <v>612</v>
      </c>
      <c r="HE59" s="22" t="str">
        <f t="shared" si="1015"/>
        <v>B</v>
      </c>
      <c r="HF59" s="22" t="str">
        <f t="shared" si="1016"/>
        <v>VAN PUYVELDE Alex</v>
      </c>
      <c r="HG59" s="83">
        <v>9700</v>
      </c>
      <c r="HH59" s="22" t="str">
        <f t="shared" si="1017"/>
        <v>B</v>
      </c>
      <c r="HI59" s="83">
        <v>2</v>
      </c>
      <c r="HJ59" s="83">
        <v>2</v>
      </c>
      <c r="HK59" s="85"/>
      <c r="HL59" s="22">
        <f t="shared" si="1018"/>
        <v>0</v>
      </c>
      <c r="HM59" s="22">
        <f t="shared" si="1019"/>
        <v>2</v>
      </c>
      <c r="HN59" s="43">
        <f t="shared" si="1020"/>
        <v>0</v>
      </c>
      <c r="HO59" s="43">
        <f t="shared" si="1020"/>
        <v>3</v>
      </c>
      <c r="HP59" s="56"/>
      <c r="HQ59" s="22" t="str">
        <f t="shared" si="1021"/>
        <v>APERS Franky</v>
      </c>
      <c r="HR59" s="83">
        <v>1685</v>
      </c>
      <c r="HS59" s="22" t="str">
        <f t="shared" si="1022"/>
        <v>C</v>
      </c>
      <c r="HT59" s="22" t="str">
        <f t="shared" si="1023"/>
        <v>DE COCK Sascha</v>
      </c>
      <c r="HU59" s="83">
        <v>7086</v>
      </c>
      <c r="HV59" s="22" t="str">
        <f t="shared" si="1024"/>
        <v>A</v>
      </c>
      <c r="HW59" s="83">
        <v>1</v>
      </c>
      <c r="HX59" s="83">
        <v>1</v>
      </c>
      <c r="HY59" s="85"/>
      <c r="HZ59" s="22">
        <f t="shared" si="1025"/>
        <v>2</v>
      </c>
      <c r="IA59" s="22">
        <f t="shared" si="1026"/>
        <v>0</v>
      </c>
      <c r="IB59" s="43">
        <f t="shared" si="1027"/>
        <v>3</v>
      </c>
      <c r="IC59" s="43">
        <f t="shared" si="1027"/>
        <v>0</v>
      </c>
      <c r="ID59" s="56"/>
      <c r="IE59" s="22" t="str">
        <f t="shared" si="1028"/>
        <v>VERLINDEN Frank</v>
      </c>
      <c r="IF59" s="83">
        <v>3678</v>
      </c>
      <c r="IG59" s="22" t="str">
        <f t="shared" si="1029"/>
        <v>C</v>
      </c>
      <c r="IH59" s="22" t="str">
        <f t="shared" si="1030"/>
        <v>BARBIER Danny</v>
      </c>
      <c r="II59" s="83">
        <v>3243</v>
      </c>
      <c r="IJ59" s="22" t="str">
        <f t="shared" si="1031"/>
        <v>A</v>
      </c>
      <c r="IK59" s="83">
        <v>2</v>
      </c>
      <c r="IL59" s="83">
        <v>2</v>
      </c>
      <c r="IM59" s="67"/>
      <c r="IN59" s="22">
        <f t="shared" si="1032"/>
        <v>0</v>
      </c>
      <c r="IO59" s="22">
        <f t="shared" si="1033"/>
        <v>2</v>
      </c>
      <c r="IP59" s="43">
        <f t="shared" si="1034"/>
        <v>0</v>
      </c>
      <c r="IQ59" s="43">
        <f t="shared" si="1034"/>
        <v>3</v>
      </c>
      <c r="IR59" s="56"/>
      <c r="IS59" s="22" t="str">
        <f t="shared" si="1035"/>
        <v>DE HERTOCH Johan</v>
      </c>
      <c r="IT59" s="83">
        <v>3621</v>
      </c>
      <c r="IU59" s="22" t="str">
        <f t="shared" si="1036"/>
        <v>B</v>
      </c>
      <c r="IV59" s="22" t="str">
        <f t="shared" si="1037"/>
        <v>VAN DEN BROECK Kris</v>
      </c>
      <c r="IW59" s="83">
        <v>3339</v>
      </c>
      <c r="IX59" s="22" t="str">
        <f t="shared" si="1038"/>
        <v>C</v>
      </c>
      <c r="IY59" s="83">
        <v>1</v>
      </c>
      <c r="IZ59" s="83">
        <v>1</v>
      </c>
      <c r="JA59" s="85"/>
      <c r="JB59" s="22">
        <f t="shared" si="1039"/>
        <v>2</v>
      </c>
      <c r="JC59" s="22">
        <f t="shared" si="1040"/>
        <v>0</v>
      </c>
      <c r="JD59" s="43">
        <f t="shared" si="1041"/>
        <v>3</v>
      </c>
      <c r="JE59" s="43">
        <f t="shared" si="1041"/>
        <v>0</v>
      </c>
      <c r="JF59" s="56"/>
      <c r="JG59" s="22" t="str">
        <f t="shared" si="1042"/>
        <v>VAN GOETHEM Mario</v>
      </c>
      <c r="JH59" s="83">
        <v>1096</v>
      </c>
      <c r="JI59" s="22" t="str">
        <f t="shared" si="1043"/>
        <v>B</v>
      </c>
      <c r="JJ59" s="22" t="str">
        <f t="shared" si="1044"/>
        <v>DE COCK Tom</v>
      </c>
      <c r="JK59" s="83">
        <v>3766</v>
      </c>
      <c r="JL59" s="22" t="str">
        <f t="shared" si="1045"/>
        <v>B</v>
      </c>
      <c r="JM59" s="83">
        <v>2</v>
      </c>
      <c r="JN59" s="83">
        <v>1</v>
      </c>
      <c r="JO59" s="85"/>
      <c r="JP59" s="22">
        <f t="shared" si="1046"/>
        <v>1</v>
      </c>
      <c r="JQ59" s="22">
        <f t="shared" si="1047"/>
        <v>1</v>
      </c>
      <c r="JR59" s="43">
        <f t="shared" si="1048"/>
        <v>1</v>
      </c>
      <c r="JS59" s="43">
        <f t="shared" si="1048"/>
        <v>1</v>
      </c>
      <c r="JT59" s="56"/>
      <c r="JU59" s="22" t="str">
        <f t="shared" si="1049"/>
        <v>SELLESLAGH Kurt</v>
      </c>
      <c r="JV59" s="83">
        <v>3059</v>
      </c>
      <c r="JW59" s="22" t="str">
        <f t="shared" si="1050"/>
        <v>B</v>
      </c>
      <c r="JX59" s="22" t="str">
        <f t="shared" si="1051"/>
        <v>MARIMAN Paul</v>
      </c>
      <c r="JY59" s="83">
        <v>5295</v>
      </c>
      <c r="JZ59" s="22" t="str">
        <f t="shared" si="1052"/>
        <v>C</v>
      </c>
      <c r="KA59" s="83">
        <v>1</v>
      </c>
      <c r="KB59" s="83">
        <v>1</v>
      </c>
      <c r="KC59" s="85"/>
      <c r="KD59" s="22">
        <f t="shared" si="1053"/>
        <v>2</v>
      </c>
      <c r="KE59" s="22">
        <f t="shared" si="1054"/>
        <v>0</v>
      </c>
      <c r="KF59" s="43">
        <f t="shared" si="1055"/>
        <v>3</v>
      </c>
      <c r="KG59" s="43">
        <f t="shared" si="1055"/>
        <v>0</v>
      </c>
      <c r="KH59" s="56"/>
      <c r="KI59" s="22" t="str">
        <f t="shared" si="1056"/>
        <v>BOGAERTS Gert</v>
      </c>
      <c r="KJ59" s="83">
        <v>1293</v>
      </c>
      <c r="KK59" s="22" t="str">
        <f t="shared" si="1057"/>
        <v>A</v>
      </c>
      <c r="KL59" s="22" t="str">
        <f t="shared" si="1058"/>
        <v>DE HAES Nico</v>
      </c>
      <c r="KM59" s="83">
        <v>2816</v>
      </c>
      <c r="KN59" s="22" t="str">
        <f t="shared" si="1059"/>
        <v>B</v>
      </c>
      <c r="KO59" s="83">
        <v>1</v>
      </c>
      <c r="KP59" s="83">
        <v>1</v>
      </c>
      <c r="KQ59" s="85"/>
      <c r="KR59" s="22">
        <f t="shared" si="1060"/>
        <v>2</v>
      </c>
      <c r="KS59" s="22">
        <f t="shared" si="1061"/>
        <v>0</v>
      </c>
      <c r="KT59" s="43">
        <f t="shared" si="1062"/>
        <v>3</v>
      </c>
      <c r="KU59" s="43">
        <f t="shared" si="1062"/>
        <v>0</v>
      </c>
      <c r="KV59" s="56"/>
      <c r="KW59" s="22" t="str">
        <f t="shared" si="1063"/>
        <v>VAN PUYVELDE Alex</v>
      </c>
      <c r="KX59" s="83">
        <v>9700</v>
      </c>
      <c r="KY59" s="22" t="str">
        <f t="shared" si="1064"/>
        <v>B</v>
      </c>
      <c r="KZ59" s="22" t="str">
        <f t="shared" si="1065"/>
        <v>GOOSSENS Geert</v>
      </c>
      <c r="LA59" s="83">
        <v>5074</v>
      </c>
      <c r="LB59" s="22" t="str">
        <f t="shared" si="1066"/>
        <v>C</v>
      </c>
      <c r="LC59" s="83">
        <v>2</v>
      </c>
      <c r="LD59" s="83">
        <v>2</v>
      </c>
      <c r="LE59" s="85"/>
      <c r="LF59" s="22">
        <f t="shared" si="1067"/>
        <v>0</v>
      </c>
      <c r="LG59" s="22">
        <f t="shared" si="1068"/>
        <v>2</v>
      </c>
      <c r="LH59" s="43">
        <f t="shared" si="1069"/>
        <v>0</v>
      </c>
      <c r="LI59" s="43">
        <f t="shared" si="1069"/>
        <v>3</v>
      </c>
      <c r="LJ59" s="56"/>
      <c r="LK59" s="22" t="str">
        <f t="shared" si="1070"/>
        <v>ANNOT Eric</v>
      </c>
      <c r="LL59" s="83">
        <v>2970</v>
      </c>
      <c r="LM59" s="22" t="str">
        <f t="shared" si="1071"/>
        <v>A</v>
      </c>
      <c r="LN59" s="22" t="str">
        <f t="shared" si="1072"/>
        <v>POLFLIET Jan</v>
      </c>
      <c r="LO59" s="83">
        <v>3205</v>
      </c>
      <c r="LP59" s="22" t="str">
        <f t="shared" si="1073"/>
        <v>A</v>
      </c>
      <c r="LQ59" s="83">
        <v>1</v>
      </c>
      <c r="LR59" s="83">
        <v>2</v>
      </c>
      <c r="LS59" s="85"/>
      <c r="LT59" s="22">
        <f t="shared" si="1074"/>
        <v>1</v>
      </c>
      <c r="LU59" s="22">
        <f t="shared" si="1075"/>
        <v>1</v>
      </c>
      <c r="LV59" s="43">
        <f t="shared" si="1076"/>
        <v>1</v>
      </c>
      <c r="LW59" s="43">
        <f t="shared" si="1076"/>
        <v>1</v>
      </c>
      <c r="LY59" s="22" t="str">
        <f t="shared" si="1077"/>
        <v>CHARTIER Albert</v>
      </c>
      <c r="LZ59" s="83">
        <v>3072</v>
      </c>
      <c r="MA59" s="22" t="str">
        <f t="shared" si="1078"/>
        <v>A</v>
      </c>
      <c r="MB59" s="22" t="str">
        <f t="shared" si="1079"/>
        <v>GOOSSENS Geert</v>
      </c>
      <c r="MC59" s="83">
        <v>5074</v>
      </c>
      <c r="MD59" s="22" t="str">
        <f t="shared" si="1080"/>
        <v>C</v>
      </c>
      <c r="ME59" s="83">
        <v>2</v>
      </c>
      <c r="MF59" s="83">
        <v>1</v>
      </c>
      <c r="MG59" s="85"/>
      <c r="MH59" s="22">
        <f t="shared" si="1081"/>
        <v>1</v>
      </c>
      <c r="MI59" s="22">
        <f t="shared" si="1082"/>
        <v>1</v>
      </c>
      <c r="MJ59" s="43">
        <f t="shared" si="1083"/>
        <v>1</v>
      </c>
      <c r="MK59" s="43">
        <f t="shared" si="1083"/>
        <v>1</v>
      </c>
      <c r="ML59" s="56"/>
      <c r="MM59" s="22" t="str">
        <f t="shared" si="1084"/>
        <v>LEPEVER Marc</v>
      </c>
      <c r="MN59" s="83">
        <v>5230</v>
      </c>
      <c r="MO59" s="22" t="str">
        <f t="shared" si="1085"/>
        <v>A</v>
      </c>
      <c r="MP59" s="22" t="str">
        <f t="shared" si="1086"/>
        <v>SCHNABEL Rudi</v>
      </c>
      <c r="MQ59" s="83">
        <v>749</v>
      </c>
      <c r="MR59" s="22" t="str">
        <f t="shared" si="1087"/>
        <v>B</v>
      </c>
      <c r="MS59" s="83">
        <v>1</v>
      </c>
      <c r="MT59" s="83">
        <v>1</v>
      </c>
      <c r="MU59" s="85"/>
      <c r="MV59" s="22">
        <f t="shared" si="1088"/>
        <v>2</v>
      </c>
      <c r="MW59" s="22">
        <f t="shared" si="1089"/>
        <v>0</v>
      </c>
      <c r="MX59" s="43">
        <f t="shared" si="1090"/>
        <v>3</v>
      </c>
      <c r="MY59" s="43">
        <f t="shared" si="1090"/>
        <v>0</v>
      </c>
    </row>
    <row r="60" spans="1:363" ht="15.75" thickBot="1" x14ac:dyDescent="0.3">
      <c r="A60" s="56"/>
      <c r="B60" s="56"/>
      <c r="C60" s="56"/>
      <c r="D60" s="56"/>
      <c r="E60" s="68"/>
      <c r="F60" s="68"/>
      <c r="G60" s="133" t="s">
        <v>6</v>
      </c>
      <c r="H60" s="134"/>
      <c r="I60" s="135"/>
      <c r="J60" s="79">
        <f>SUM(J54:J59)</f>
        <v>9</v>
      </c>
      <c r="K60" s="24">
        <f>SUM(K54:K59)</f>
        <v>3</v>
      </c>
      <c r="L60" s="44"/>
      <c r="M60" s="44"/>
      <c r="N60" s="56"/>
      <c r="O60" s="56"/>
      <c r="P60" s="56"/>
      <c r="Q60" s="56"/>
      <c r="R60" s="56"/>
      <c r="S60" s="68"/>
      <c r="T60" s="68"/>
      <c r="U60" s="133" t="s">
        <v>6</v>
      </c>
      <c r="V60" s="134"/>
      <c r="W60" s="135"/>
      <c r="X60" s="79">
        <f>SUM(X54:X59)</f>
        <v>3</v>
      </c>
      <c r="Y60" s="24">
        <f>SUM(Y54:Y59)</f>
        <v>9</v>
      </c>
      <c r="Z60" s="44"/>
      <c r="AA60" s="44"/>
      <c r="AB60" s="56"/>
      <c r="AC60" s="56"/>
      <c r="AD60" s="56"/>
      <c r="AE60" s="56"/>
      <c r="AF60" s="56"/>
      <c r="AG60" s="68"/>
      <c r="AH60" s="68"/>
      <c r="AI60" s="133" t="s">
        <v>6</v>
      </c>
      <c r="AJ60" s="134"/>
      <c r="AK60" s="135"/>
      <c r="AL60" s="79">
        <f>SUM(AL54:AL59)</f>
        <v>5</v>
      </c>
      <c r="AM60" s="24">
        <f>SUM(AM54:AM59)</f>
        <v>7</v>
      </c>
      <c r="AN60" s="44"/>
      <c r="AO60" s="44"/>
      <c r="AP60" s="56"/>
      <c r="AQ60" s="56"/>
      <c r="AR60" s="56"/>
      <c r="AS60" s="56"/>
      <c r="AT60" s="56"/>
      <c r="AU60" s="68"/>
      <c r="AV60" s="68"/>
      <c r="AW60" s="133" t="s">
        <v>6</v>
      </c>
      <c r="AX60" s="134"/>
      <c r="AY60" s="135"/>
      <c r="AZ60" s="79">
        <f>SUM(AZ54:AZ59)</f>
        <v>9</v>
      </c>
      <c r="BA60" s="24">
        <f>SUM(BA54:BA59)</f>
        <v>3</v>
      </c>
      <c r="BB60" s="44"/>
      <c r="BC60" s="44"/>
      <c r="BD60" s="56"/>
      <c r="BE60" s="56"/>
      <c r="BF60" s="56"/>
      <c r="BG60" s="56"/>
      <c r="BH60" s="56"/>
      <c r="BI60" s="68"/>
      <c r="BJ60" s="68"/>
      <c r="BK60" s="133" t="s">
        <v>6</v>
      </c>
      <c r="BL60" s="134"/>
      <c r="BM60" s="135"/>
      <c r="BN60" s="79">
        <f>SUM(BN54:BN59)</f>
        <v>11</v>
      </c>
      <c r="BO60" s="24">
        <f>SUM(BO54:BO59)</f>
        <v>1</v>
      </c>
      <c r="BP60" s="44"/>
      <c r="BQ60" s="44"/>
      <c r="BR60" s="56"/>
      <c r="BS60" s="56"/>
      <c r="BT60" s="56"/>
      <c r="BU60" s="56"/>
      <c r="BV60" s="56"/>
      <c r="BW60" s="68"/>
      <c r="BX60" s="68"/>
      <c r="BY60" s="133" t="s">
        <v>6</v>
      </c>
      <c r="BZ60" s="134"/>
      <c r="CA60" s="135"/>
      <c r="CB60" s="79">
        <f>SUM(CB54:CB59)</f>
        <v>5</v>
      </c>
      <c r="CC60" s="24">
        <f>SUM(CC54:CC59)</f>
        <v>7</v>
      </c>
      <c r="CD60" s="44"/>
      <c r="CE60" s="44"/>
      <c r="CF60" s="56"/>
      <c r="CG60" s="56"/>
      <c r="CH60" s="56"/>
      <c r="CI60" s="56"/>
      <c r="CJ60" s="56"/>
      <c r="CK60" s="68"/>
      <c r="CL60" s="68"/>
      <c r="CM60" s="133" t="s">
        <v>6</v>
      </c>
      <c r="CN60" s="134"/>
      <c r="CO60" s="135"/>
      <c r="CP60" s="79">
        <f>SUM(CP54:CP59)</f>
        <v>4</v>
      </c>
      <c r="CQ60" s="24">
        <f>SUM(CQ54:CQ59)</f>
        <v>8</v>
      </c>
      <c r="CR60" s="44"/>
      <c r="CS60" s="44"/>
      <c r="CT60" s="56"/>
      <c r="CU60" s="56"/>
      <c r="CV60" s="56"/>
      <c r="CW60" s="56"/>
      <c r="CX60" s="56"/>
      <c r="CY60" s="68"/>
      <c r="CZ60" s="68"/>
      <c r="DA60" s="133" t="s">
        <v>6</v>
      </c>
      <c r="DB60" s="134"/>
      <c r="DC60" s="135"/>
      <c r="DD60" s="79">
        <f>SUM(DD54:DD59)</f>
        <v>3</v>
      </c>
      <c r="DE60" s="24">
        <f>SUM(DE54:DE59)</f>
        <v>9</v>
      </c>
      <c r="DF60" s="44"/>
      <c r="DG60" s="44"/>
      <c r="DH60" s="56"/>
      <c r="DI60" s="56"/>
      <c r="DJ60" s="56"/>
      <c r="DK60" s="56"/>
      <c r="DL60" s="56"/>
      <c r="DM60" s="68"/>
      <c r="DN60" s="68"/>
      <c r="DO60" s="133" t="s">
        <v>6</v>
      </c>
      <c r="DP60" s="134"/>
      <c r="DQ60" s="135"/>
      <c r="DR60" s="79">
        <f>SUM(DR54:DR59)</f>
        <v>4</v>
      </c>
      <c r="DS60" s="24">
        <f>SUM(DS54:DS59)</f>
        <v>8</v>
      </c>
      <c r="DT60" s="44"/>
      <c r="DU60" s="44"/>
      <c r="DV60" s="56"/>
      <c r="DW60" s="56"/>
      <c r="DX60" s="56"/>
      <c r="DY60" s="56"/>
      <c r="DZ60" s="56"/>
      <c r="EA60" s="68"/>
      <c r="EB60" s="68"/>
      <c r="EC60" s="133" t="s">
        <v>6</v>
      </c>
      <c r="ED60" s="134"/>
      <c r="EE60" s="135"/>
      <c r="EF60" s="79">
        <f>SUM(EF54:EF59)</f>
        <v>6</v>
      </c>
      <c r="EG60" s="24">
        <f>SUM(EG54:EG59)</f>
        <v>6</v>
      </c>
      <c r="EH60" s="44"/>
      <c r="EI60" s="44"/>
      <c r="EJ60" s="56"/>
      <c r="EK60" s="56"/>
      <c r="EL60" s="56"/>
      <c r="EM60" s="56"/>
      <c r="EN60" s="56"/>
      <c r="EO60" s="68"/>
      <c r="EP60" s="68"/>
      <c r="EQ60" s="133" t="s">
        <v>6</v>
      </c>
      <c r="ER60" s="134"/>
      <c r="ES60" s="135"/>
      <c r="ET60" s="79">
        <f>SUM(ET54:ET59)</f>
        <v>3</v>
      </c>
      <c r="EU60" s="24">
        <f>SUM(EU54:EU59)</f>
        <v>9</v>
      </c>
      <c r="EV60" s="44"/>
      <c r="EW60" s="44"/>
      <c r="EX60" s="56"/>
      <c r="EY60" s="56"/>
      <c r="EZ60" s="56"/>
      <c r="FA60" s="56"/>
      <c r="FB60" s="56"/>
      <c r="FC60" s="68"/>
      <c r="FD60" s="68"/>
      <c r="FE60" s="133" t="s">
        <v>6</v>
      </c>
      <c r="FF60" s="134"/>
      <c r="FG60" s="135"/>
      <c r="FH60" s="79">
        <f>SUM(FH54:FH59)</f>
        <v>6</v>
      </c>
      <c r="FI60" s="24">
        <f>SUM(FI54:FI59)</f>
        <v>6</v>
      </c>
      <c r="FJ60" s="44"/>
      <c r="FK60" s="44"/>
      <c r="FL60" s="56"/>
      <c r="FM60" s="56"/>
      <c r="FN60" s="56"/>
      <c r="FO60" s="56"/>
      <c r="FP60" s="56"/>
      <c r="FQ60" s="68"/>
      <c r="FR60" s="68"/>
      <c r="FS60" s="133" t="s">
        <v>6</v>
      </c>
      <c r="FT60" s="134"/>
      <c r="FU60" s="135"/>
      <c r="FV60" s="79">
        <f>SUM(FV54:FV59)</f>
        <v>2</v>
      </c>
      <c r="FW60" s="24">
        <f>SUM(FW54:FW59)</f>
        <v>10</v>
      </c>
      <c r="FX60" s="44"/>
      <c r="FY60" s="44"/>
      <c r="FZ60" s="56"/>
      <c r="GA60" s="56"/>
      <c r="GB60" s="56"/>
      <c r="GC60" s="56"/>
      <c r="GD60" s="56"/>
      <c r="GE60" s="68"/>
      <c r="GF60" s="68"/>
      <c r="GG60" s="133" t="s">
        <v>6</v>
      </c>
      <c r="GH60" s="134"/>
      <c r="GI60" s="135"/>
      <c r="GJ60" s="79">
        <f>SUM(GJ54:GJ59)</f>
        <v>4</v>
      </c>
      <c r="GK60" s="24">
        <f>SUM(GK54:GK59)</f>
        <v>8</v>
      </c>
      <c r="GL60" s="44"/>
      <c r="GM60" s="44"/>
      <c r="GN60" s="56"/>
      <c r="GO60" s="56"/>
      <c r="GP60" s="56"/>
      <c r="GQ60" s="56"/>
      <c r="GR60" s="56"/>
      <c r="GS60" s="68"/>
      <c r="GT60" s="68"/>
      <c r="GU60" s="133" t="s">
        <v>6</v>
      </c>
      <c r="GV60" s="134"/>
      <c r="GW60" s="135"/>
      <c r="GX60" s="79">
        <f>SUM(GX54:GX59)</f>
        <v>9</v>
      </c>
      <c r="GY60" s="24">
        <f>SUM(GY54:GY59)</f>
        <v>3</v>
      </c>
      <c r="GZ60" s="44"/>
      <c r="HA60" s="44"/>
      <c r="HB60" s="56"/>
      <c r="HC60" s="69"/>
      <c r="HD60" s="56"/>
      <c r="HE60" s="56"/>
      <c r="HF60" s="69"/>
      <c r="HG60" s="68"/>
      <c r="HH60" s="68"/>
      <c r="HI60" s="133" t="s">
        <v>6</v>
      </c>
      <c r="HJ60" s="134"/>
      <c r="HK60" s="135"/>
      <c r="HL60" s="79">
        <f>SUM(HL54:HL59)</f>
        <v>5</v>
      </c>
      <c r="HM60" s="24">
        <f>SUM(HM54:HM59)</f>
        <v>7</v>
      </c>
      <c r="HN60" s="44"/>
      <c r="HO60" s="44"/>
      <c r="HP60" s="56"/>
      <c r="HQ60" s="56"/>
      <c r="HR60" s="56"/>
      <c r="HS60" s="56"/>
      <c r="HT60" s="56"/>
      <c r="HU60" s="68"/>
      <c r="HV60" s="68"/>
      <c r="HW60" s="133" t="s">
        <v>6</v>
      </c>
      <c r="HX60" s="134"/>
      <c r="HY60" s="135"/>
      <c r="HZ60" s="79">
        <f>SUM(HZ54:HZ59)</f>
        <v>8</v>
      </c>
      <c r="IA60" s="24">
        <f>SUM(IA54:IA59)</f>
        <v>4</v>
      </c>
      <c r="IB60" s="44"/>
      <c r="IC60" s="44"/>
      <c r="ID60" s="56"/>
      <c r="IE60" s="56"/>
      <c r="IF60" s="56"/>
      <c r="IG60" s="56"/>
      <c r="IH60" s="56"/>
      <c r="II60" s="68"/>
      <c r="IJ60" s="68"/>
      <c r="IK60" s="133" t="s">
        <v>6</v>
      </c>
      <c r="IL60" s="134"/>
      <c r="IM60" s="135"/>
      <c r="IN60" s="79">
        <f>SUM(IN54:IN59)</f>
        <v>5</v>
      </c>
      <c r="IO60" s="24">
        <f>SUM(IO54:IO59)</f>
        <v>7</v>
      </c>
      <c r="IP60" s="44"/>
      <c r="IQ60" s="44"/>
      <c r="IR60" s="56"/>
      <c r="IS60" s="56"/>
      <c r="IT60" s="56"/>
      <c r="IU60" s="56"/>
      <c r="IV60" s="56"/>
      <c r="IW60" s="68"/>
      <c r="IX60" s="68"/>
      <c r="IY60" s="133" t="s">
        <v>6</v>
      </c>
      <c r="IZ60" s="134"/>
      <c r="JA60" s="135"/>
      <c r="JB60" s="79">
        <f>SUM(JB54:JB59)</f>
        <v>8</v>
      </c>
      <c r="JC60" s="24">
        <f>SUM(JC54:JC59)</f>
        <v>4</v>
      </c>
      <c r="JD60" s="44"/>
      <c r="JE60" s="44"/>
      <c r="JF60" s="56"/>
      <c r="JG60" s="56"/>
      <c r="JH60" s="56"/>
      <c r="JI60" s="56"/>
      <c r="JJ60" s="56"/>
      <c r="JK60" s="68"/>
      <c r="JL60" s="68"/>
      <c r="JM60" s="133" t="s">
        <v>6</v>
      </c>
      <c r="JN60" s="134"/>
      <c r="JO60" s="135"/>
      <c r="JP60" s="79">
        <f>SUM(JP54:JP59)</f>
        <v>8</v>
      </c>
      <c r="JQ60" s="24">
        <f>SUM(JQ54:JQ59)</f>
        <v>4</v>
      </c>
      <c r="JR60" s="44"/>
      <c r="JS60" s="44"/>
      <c r="JT60" s="56"/>
      <c r="JU60" s="56"/>
      <c r="JV60" s="56"/>
      <c r="JW60" s="56"/>
      <c r="JX60" s="56"/>
      <c r="JY60" s="68"/>
      <c r="JZ60" s="68"/>
      <c r="KA60" s="133" t="s">
        <v>6</v>
      </c>
      <c r="KB60" s="134"/>
      <c r="KC60" s="135"/>
      <c r="KD60" s="79">
        <f>SUM(KD54:KD59)</f>
        <v>9</v>
      </c>
      <c r="KE60" s="24">
        <f>SUM(KE54:KE59)</f>
        <v>3</v>
      </c>
      <c r="KF60" s="44"/>
      <c r="KG60" s="44"/>
      <c r="KH60" s="56"/>
      <c r="KI60" s="56"/>
      <c r="KJ60" s="56"/>
      <c r="KK60" s="56"/>
      <c r="KL60" s="56"/>
      <c r="KM60" s="68"/>
      <c r="KN60" s="68"/>
      <c r="KO60" s="133" t="s">
        <v>6</v>
      </c>
      <c r="KP60" s="134"/>
      <c r="KQ60" s="135"/>
      <c r="KR60" s="79">
        <f>SUM(KR54:KR59)</f>
        <v>11</v>
      </c>
      <c r="KS60" s="24">
        <f>SUM(KS54:KS59)</f>
        <v>1</v>
      </c>
      <c r="KT60" s="44"/>
      <c r="KU60" s="44"/>
      <c r="KW60" s="56"/>
      <c r="KX60" s="56"/>
      <c r="KY60" s="56"/>
      <c r="KZ60" s="56"/>
      <c r="LA60" s="68"/>
      <c r="LB60" s="68"/>
      <c r="LC60" s="133" t="s">
        <v>6</v>
      </c>
      <c r="LD60" s="134"/>
      <c r="LE60" s="135"/>
      <c r="LF60" s="79">
        <f>SUM(LF54:LF59)</f>
        <v>5</v>
      </c>
      <c r="LG60" s="24">
        <f>SUM(LG54:LG59)</f>
        <v>7</v>
      </c>
      <c r="LH60" s="44"/>
      <c r="LI60" s="44"/>
      <c r="LK60" s="56"/>
      <c r="LL60" s="56"/>
      <c r="LM60" s="56"/>
      <c r="LN60" s="56"/>
      <c r="LO60" s="68"/>
      <c r="LP60" s="68"/>
      <c r="LQ60" s="133" t="s">
        <v>6</v>
      </c>
      <c r="LR60" s="134"/>
      <c r="LS60" s="135"/>
      <c r="LT60" s="79">
        <f>SUM(LT54:LT59)</f>
        <v>9</v>
      </c>
      <c r="LU60" s="24">
        <f>SUM(LU54:LU59)</f>
        <v>3</v>
      </c>
      <c r="LV60" s="44"/>
      <c r="LW60" s="44"/>
      <c r="LY60" s="56"/>
      <c r="LZ60" s="56"/>
      <c r="MA60" s="56"/>
      <c r="MB60" s="56"/>
      <c r="MC60" s="68"/>
      <c r="MD60" s="68"/>
      <c r="ME60" s="133" t="s">
        <v>6</v>
      </c>
      <c r="MF60" s="134"/>
      <c r="MG60" s="135"/>
      <c r="MH60" s="79">
        <f>SUM(MH54:MH59)</f>
        <v>6</v>
      </c>
      <c r="MI60" s="24">
        <f>SUM(MI54:MI59)</f>
        <v>6</v>
      </c>
      <c r="MJ60" s="44"/>
      <c r="MK60" s="44"/>
      <c r="MM60" s="56"/>
      <c r="MN60" s="56"/>
      <c r="MO60" s="56"/>
      <c r="MP60" s="56"/>
      <c r="MQ60" s="68"/>
      <c r="MR60" s="68"/>
      <c r="MS60" s="133" t="s">
        <v>6</v>
      </c>
      <c r="MT60" s="134"/>
      <c r="MU60" s="135"/>
      <c r="MV60" s="79">
        <f>SUM(MV54:MV59)</f>
        <v>11</v>
      </c>
      <c r="MW60" s="24">
        <f>SUM(MW54:MW59)</f>
        <v>1</v>
      </c>
    </row>
    <row r="61" spans="1:363" ht="15.75" thickBot="1" x14ac:dyDescent="0.3">
      <c r="A61" s="56"/>
      <c r="B61" s="56"/>
      <c r="C61" s="56"/>
      <c r="D61" s="56"/>
      <c r="E61" s="68"/>
      <c r="F61" s="68"/>
      <c r="G61" s="44"/>
      <c r="H61" s="44"/>
      <c r="I61" s="44"/>
      <c r="J61" s="44"/>
      <c r="K61" s="44"/>
      <c r="L61" s="44"/>
      <c r="M61" s="44"/>
      <c r="N61" s="56"/>
      <c r="O61" s="56"/>
      <c r="P61" s="56"/>
      <c r="Q61" s="56"/>
      <c r="R61" s="56"/>
      <c r="S61" s="68"/>
      <c r="T61" s="68"/>
      <c r="U61" s="44"/>
      <c r="V61" s="44"/>
      <c r="W61" s="44"/>
      <c r="X61" s="44"/>
      <c r="Y61" s="44"/>
      <c r="Z61" s="44"/>
      <c r="AA61" s="44"/>
      <c r="AB61" s="56"/>
      <c r="AC61" s="56"/>
      <c r="AD61" s="56"/>
      <c r="AE61" s="56"/>
      <c r="AF61" s="56"/>
      <c r="AG61" s="68"/>
      <c r="AH61" s="68"/>
      <c r="AI61" s="44"/>
      <c r="AJ61" s="44"/>
      <c r="AK61" s="44"/>
      <c r="AL61" s="44"/>
      <c r="AM61" s="44"/>
      <c r="AN61" s="44"/>
      <c r="AO61" s="44"/>
      <c r="AP61" s="56"/>
      <c r="AQ61" s="56"/>
      <c r="AR61" s="56"/>
      <c r="AS61" s="56"/>
      <c r="AT61" s="56"/>
      <c r="AU61" s="68"/>
      <c r="AV61" s="68"/>
      <c r="AW61" s="44"/>
      <c r="AX61" s="44"/>
      <c r="AY61" s="44"/>
      <c r="AZ61" s="44"/>
      <c r="BA61" s="44"/>
      <c r="BB61" s="44"/>
      <c r="BC61" s="44"/>
      <c r="BD61" s="56"/>
      <c r="BE61" s="56"/>
      <c r="BF61" s="56"/>
      <c r="BG61" s="56"/>
      <c r="BH61" s="56"/>
      <c r="BI61" s="68"/>
      <c r="BJ61" s="68"/>
      <c r="BK61" s="44"/>
      <c r="BL61" s="44"/>
      <c r="BM61" s="44"/>
      <c r="BN61" s="44"/>
      <c r="BO61" s="44"/>
      <c r="BP61" s="44"/>
      <c r="BQ61" s="44"/>
      <c r="BR61" s="56"/>
      <c r="BS61" s="56"/>
      <c r="BT61" s="56"/>
      <c r="BU61" s="56"/>
      <c r="BV61" s="56"/>
      <c r="BW61" s="68"/>
      <c r="BX61" s="68"/>
      <c r="BY61" s="44"/>
      <c r="BZ61" s="44"/>
      <c r="CA61" s="44"/>
      <c r="CB61" s="44"/>
      <c r="CC61" s="44"/>
      <c r="CD61" s="44"/>
      <c r="CE61" s="44"/>
      <c r="CF61" s="56"/>
      <c r="CG61" s="56"/>
      <c r="CH61" s="56"/>
      <c r="CI61" s="56"/>
      <c r="CJ61" s="56"/>
      <c r="CK61" s="68"/>
      <c r="CL61" s="68"/>
      <c r="CM61" s="44"/>
      <c r="CN61" s="44"/>
      <c r="CO61" s="44"/>
      <c r="CP61" s="44"/>
      <c r="CQ61" s="44"/>
      <c r="CR61" s="44"/>
      <c r="CS61" s="44"/>
      <c r="CT61" s="56"/>
      <c r="CU61" s="56"/>
      <c r="CV61" s="56"/>
      <c r="CW61" s="56"/>
      <c r="CX61" s="56"/>
      <c r="CY61" s="68"/>
      <c r="CZ61" s="68"/>
      <c r="DA61" s="44"/>
      <c r="DB61" s="44"/>
      <c r="DC61" s="44"/>
      <c r="DD61" s="44"/>
      <c r="DE61" s="44"/>
      <c r="DF61" s="44"/>
      <c r="DG61" s="44"/>
      <c r="DH61" s="56"/>
      <c r="DI61" s="56"/>
      <c r="DJ61" s="56"/>
      <c r="DK61" s="56"/>
      <c r="DL61" s="56"/>
      <c r="DM61" s="68"/>
      <c r="DN61" s="68"/>
      <c r="DO61" s="44"/>
      <c r="DP61" s="44"/>
      <c r="DQ61" s="44"/>
      <c r="DR61" s="44"/>
      <c r="DS61" s="44"/>
      <c r="DT61" s="44"/>
      <c r="DU61" s="44"/>
      <c r="DV61" s="56"/>
      <c r="DW61" s="56"/>
      <c r="DX61" s="56"/>
      <c r="DY61" s="56"/>
      <c r="DZ61" s="56"/>
      <c r="EA61" s="68"/>
      <c r="EB61" s="68"/>
      <c r="EC61" s="44"/>
      <c r="ED61" s="44"/>
      <c r="EE61" s="44"/>
      <c r="EF61" s="44"/>
      <c r="EG61" s="44"/>
      <c r="EH61" s="44"/>
      <c r="EI61" s="44"/>
      <c r="EJ61" s="56"/>
      <c r="EK61" s="56"/>
      <c r="EL61" s="56"/>
      <c r="EM61" s="56"/>
      <c r="EN61" s="56"/>
      <c r="EO61" s="68"/>
      <c r="EP61" s="68"/>
      <c r="EQ61" s="44"/>
      <c r="ER61" s="44"/>
      <c r="ES61" s="44"/>
      <c r="ET61" s="44"/>
      <c r="EU61" s="44"/>
      <c r="EV61" s="44"/>
      <c r="EW61" s="44"/>
      <c r="EX61" s="56"/>
      <c r="EY61" s="56"/>
      <c r="EZ61" s="56"/>
      <c r="FA61" s="56"/>
      <c r="FB61" s="56"/>
      <c r="FC61" s="68"/>
      <c r="FD61" s="68"/>
      <c r="FE61" s="44"/>
      <c r="FF61" s="44"/>
      <c r="FG61" s="44"/>
      <c r="FH61" s="44"/>
      <c r="FI61" s="44"/>
      <c r="FJ61" s="44"/>
      <c r="FK61" s="44"/>
      <c r="FL61" s="56"/>
      <c r="FM61" s="56"/>
      <c r="FN61" s="56"/>
      <c r="FO61" s="56"/>
      <c r="FP61" s="56"/>
      <c r="FQ61" s="68"/>
      <c r="FR61" s="68"/>
      <c r="FS61" s="44"/>
      <c r="FT61" s="44"/>
      <c r="FU61" s="44"/>
      <c r="FV61" s="44"/>
      <c r="FW61" s="44"/>
      <c r="FX61" s="44"/>
      <c r="FY61" s="44"/>
      <c r="FZ61" s="56"/>
      <c r="GA61" s="56"/>
      <c r="GB61" s="56"/>
      <c r="GC61" s="56"/>
      <c r="GD61" s="56"/>
      <c r="GE61" s="68"/>
      <c r="GF61" s="68"/>
      <c r="GG61" s="44"/>
      <c r="GH61" s="44"/>
      <c r="GI61" s="44"/>
      <c r="GJ61" s="44"/>
      <c r="GK61" s="44"/>
      <c r="GL61" s="44"/>
      <c r="GM61" s="44"/>
      <c r="GN61" s="56"/>
      <c r="GO61" s="56"/>
      <c r="GP61" s="56"/>
      <c r="GQ61" s="56"/>
      <c r="GR61" s="56"/>
      <c r="GS61" s="68"/>
      <c r="GT61" s="68"/>
      <c r="GU61" s="44"/>
      <c r="GV61" s="44"/>
      <c r="GW61" s="44"/>
      <c r="GX61" s="44"/>
      <c r="GY61" s="44"/>
      <c r="GZ61" s="44"/>
      <c r="HA61" s="44"/>
      <c r="HB61" s="56"/>
      <c r="HC61" s="69"/>
      <c r="HD61" s="56"/>
      <c r="HE61" s="56"/>
      <c r="HF61" s="69"/>
      <c r="HG61" s="68"/>
      <c r="HH61" s="68"/>
      <c r="HI61" s="44"/>
      <c r="HJ61" s="44"/>
      <c r="HK61" s="44"/>
      <c r="HL61" s="44"/>
      <c r="HM61" s="44"/>
      <c r="HN61" s="44"/>
      <c r="HO61" s="44"/>
      <c r="HP61" s="56"/>
      <c r="HQ61" s="56"/>
      <c r="HR61" s="56"/>
      <c r="HS61" s="56"/>
      <c r="HT61" s="56"/>
      <c r="HU61" s="68"/>
      <c r="HV61" s="68"/>
      <c r="HW61" s="44"/>
      <c r="HX61" s="44"/>
      <c r="HY61" s="44"/>
      <c r="HZ61" s="44"/>
      <c r="IA61" s="44"/>
      <c r="IB61" s="44"/>
      <c r="IC61" s="44"/>
      <c r="ID61" s="56"/>
      <c r="IE61" s="56"/>
      <c r="IF61" s="56"/>
      <c r="IG61" s="56"/>
      <c r="IH61" s="56"/>
      <c r="II61" s="68"/>
      <c r="IJ61" s="68"/>
      <c r="IK61" s="44"/>
      <c r="IL61" s="44"/>
      <c r="IM61" s="44"/>
      <c r="IN61" s="44"/>
      <c r="IO61" s="44"/>
      <c r="IP61" s="44"/>
      <c r="IQ61" s="44"/>
      <c r="IR61" s="56"/>
      <c r="IS61" s="56"/>
      <c r="IT61" s="56"/>
      <c r="IU61" s="56"/>
      <c r="IV61" s="56"/>
      <c r="IW61" s="68"/>
      <c r="IX61" s="68"/>
      <c r="IY61" s="44"/>
      <c r="IZ61" s="44"/>
      <c r="JA61" s="44"/>
      <c r="JB61" s="44"/>
      <c r="JC61" s="44"/>
      <c r="JD61" s="44"/>
      <c r="JE61" s="44"/>
      <c r="JF61" s="56"/>
      <c r="JG61" s="56"/>
      <c r="JH61" s="56"/>
      <c r="JI61" s="56"/>
      <c r="JJ61" s="56"/>
      <c r="JK61" s="68"/>
      <c r="JL61" s="68"/>
      <c r="JM61" s="44"/>
      <c r="JN61" s="44"/>
      <c r="JO61" s="44"/>
      <c r="JP61" s="44"/>
      <c r="JQ61" s="44"/>
      <c r="JR61" s="44"/>
      <c r="JS61" s="44"/>
      <c r="JT61" s="56"/>
      <c r="JU61" s="56"/>
      <c r="JV61" s="56"/>
      <c r="JW61" s="56"/>
      <c r="JX61" s="56"/>
      <c r="JY61" s="68"/>
      <c r="JZ61" s="68"/>
      <c r="KA61" s="44"/>
      <c r="KB61" s="44"/>
      <c r="KC61" s="44"/>
      <c r="KD61" s="44"/>
      <c r="KE61" s="44"/>
      <c r="KF61" s="44"/>
      <c r="KG61" s="44"/>
      <c r="KH61" s="56"/>
      <c r="KI61" s="56"/>
      <c r="KJ61" s="56"/>
      <c r="KK61" s="56"/>
      <c r="KL61" s="56"/>
      <c r="KM61" s="68"/>
      <c r="KN61" s="68"/>
      <c r="KO61" s="44"/>
      <c r="KP61" s="44"/>
      <c r="KQ61" s="44"/>
      <c r="KR61" s="44"/>
      <c r="KS61" s="44"/>
      <c r="KT61" s="44"/>
      <c r="KU61" s="44"/>
    </row>
    <row r="62" spans="1:363" ht="15.75" thickBot="1" x14ac:dyDescent="0.3">
      <c r="A62" s="26" t="str">
        <f>VLOOKUP(117,Kalender,2,FALSE)</f>
        <v>Black Boys 2</v>
      </c>
      <c r="B62" s="70"/>
      <c r="C62" s="70"/>
      <c r="D62" s="25" t="str">
        <f>VLOOKUP(117,Kalender,4,FALSE)</f>
        <v>Duvelboys 1</v>
      </c>
      <c r="E62" s="80"/>
      <c r="F62" s="81"/>
      <c r="G62" s="81"/>
      <c r="H62" s="81"/>
      <c r="I62" s="81"/>
      <c r="J62" s="81"/>
      <c r="K62" s="82"/>
      <c r="L62" s="71"/>
      <c r="M62" s="71"/>
      <c r="N62" s="56"/>
      <c r="O62" s="80" t="str">
        <f>Kalender!B44</f>
        <v>Kalfort 2</v>
      </c>
      <c r="P62" s="70"/>
      <c r="Q62" s="70"/>
      <c r="R62" s="25" t="str">
        <f>Kalender!D44</f>
        <v>Elk Zijn Recht</v>
      </c>
      <c r="S62" s="80"/>
      <c r="T62" s="76"/>
      <c r="U62" s="76"/>
      <c r="V62" s="76"/>
      <c r="W62" s="76"/>
      <c r="X62" s="76"/>
      <c r="Y62" s="77"/>
      <c r="Z62" s="78"/>
      <c r="AA62" s="78"/>
      <c r="AB62" s="56"/>
      <c r="AC62" s="26" t="str">
        <f>Kalender!B79</f>
        <v>De Plekkers 1</v>
      </c>
      <c r="AD62" s="70"/>
      <c r="AE62" s="70"/>
      <c r="AF62" s="26" t="str">
        <f>Kalender!D79</f>
        <v>Ten Dorpe 1</v>
      </c>
      <c r="AG62" s="80"/>
      <c r="AH62" s="81"/>
      <c r="AI62" s="81"/>
      <c r="AJ62" s="81"/>
      <c r="AK62" s="81"/>
      <c r="AL62" s="81"/>
      <c r="AM62" s="82"/>
      <c r="AN62" s="71"/>
      <c r="AO62" s="71"/>
      <c r="AP62" s="56"/>
      <c r="AQ62" s="26" t="str">
        <f>Kalender!B114</f>
        <v>Black Boys 2</v>
      </c>
      <c r="AR62" s="70"/>
      <c r="AS62" s="70"/>
      <c r="AT62" s="25" t="str">
        <f>Kalender!D114</f>
        <v>De Plekkers 1</v>
      </c>
      <c r="AU62" s="80"/>
      <c r="AV62" s="81"/>
      <c r="AW62" s="81"/>
      <c r="AX62" s="81"/>
      <c r="AY62" s="81"/>
      <c r="AZ62" s="81"/>
      <c r="BA62" s="82"/>
      <c r="BB62" s="71"/>
      <c r="BC62" s="71"/>
      <c r="BD62" s="56"/>
      <c r="BE62" s="26" t="str">
        <f>Kalender!B149</f>
        <v>Elk Zijn Recht</v>
      </c>
      <c r="BF62" s="70"/>
      <c r="BG62" s="70"/>
      <c r="BH62" s="25" t="str">
        <f>Kalender!D149</f>
        <v>De Tijgers</v>
      </c>
      <c r="BI62" s="80"/>
      <c r="BJ62" s="81"/>
      <c r="BK62" s="81"/>
      <c r="BL62" s="81"/>
      <c r="BM62" s="81"/>
      <c r="BN62" s="81"/>
      <c r="BO62" s="82"/>
      <c r="BP62" s="71"/>
      <c r="BQ62" s="71"/>
      <c r="BR62" s="56"/>
      <c r="BS62" s="26" t="str">
        <f>Kalender!B184</f>
        <v>Elite</v>
      </c>
      <c r="BT62" s="70"/>
      <c r="BU62" s="70"/>
      <c r="BV62" s="25" t="str">
        <f>Kalender!D184</f>
        <v>Kalfort 1</v>
      </c>
      <c r="BW62" s="80"/>
      <c r="BX62" s="81"/>
      <c r="BY62" s="81"/>
      <c r="BZ62" s="81"/>
      <c r="CA62" s="81"/>
      <c r="CB62" s="81"/>
      <c r="CC62" s="82"/>
      <c r="CD62" s="71"/>
      <c r="CE62" s="71"/>
      <c r="CF62" s="56"/>
      <c r="CG62" s="26" t="str">
        <f>Kalender!B219</f>
        <v>Black Boys 1</v>
      </c>
      <c r="CH62" s="70"/>
      <c r="CI62" s="70"/>
      <c r="CJ62" s="25" t="str">
        <f>Kalender!D219</f>
        <v>Den Tighel 1</v>
      </c>
      <c r="CK62" s="80"/>
      <c r="CL62" s="81"/>
      <c r="CM62" s="81"/>
      <c r="CN62" s="81"/>
      <c r="CO62" s="81"/>
      <c r="CP62" s="81"/>
      <c r="CQ62" s="82"/>
      <c r="CR62" s="56"/>
      <c r="CS62" s="56"/>
      <c r="CT62" s="56"/>
      <c r="CU62" s="26" t="str">
        <f>Kalender!B254</f>
        <v>Den Tighel 1</v>
      </c>
      <c r="CV62" s="70"/>
      <c r="CW62" s="70"/>
      <c r="CX62" s="25" t="str">
        <f>Kalender!D254</f>
        <v>De Splinters</v>
      </c>
      <c r="CY62" s="80"/>
      <c r="CZ62" s="81"/>
      <c r="DA62" s="81"/>
      <c r="DB62" s="81"/>
      <c r="DC62" s="81"/>
      <c r="DD62" s="81"/>
      <c r="DE62" s="82"/>
      <c r="DF62" s="71"/>
      <c r="DG62" s="71"/>
      <c r="DH62" s="56"/>
      <c r="DI62" s="26" t="str">
        <f>Kalender!B289</f>
        <v>De Tijgers</v>
      </c>
      <c r="DJ62" s="70"/>
      <c r="DK62" s="70"/>
      <c r="DL62" s="25" t="str">
        <f>Kalender!D289</f>
        <v>Black Boys 1</v>
      </c>
      <c r="DM62" s="80"/>
      <c r="DN62" s="81"/>
      <c r="DO62" s="81"/>
      <c r="DP62" s="81"/>
      <c r="DQ62" s="81"/>
      <c r="DR62" s="81"/>
      <c r="DS62" s="82"/>
      <c r="DT62" s="71"/>
      <c r="DU62" s="71"/>
      <c r="DV62" s="56"/>
      <c r="DW62" s="26" t="str">
        <f>Kalender!B324</f>
        <v>De Sloebers 1</v>
      </c>
      <c r="DX62" s="70"/>
      <c r="DY62" s="70"/>
      <c r="DZ62" s="25" t="str">
        <f>Kalender!D324</f>
        <v>De Tijgers</v>
      </c>
      <c r="EA62" s="80"/>
      <c r="EB62" s="81"/>
      <c r="EC62" s="81"/>
      <c r="ED62" s="81"/>
      <c r="EE62" s="81"/>
      <c r="EF62" s="81"/>
      <c r="EG62" s="82"/>
      <c r="EH62" s="71"/>
      <c r="EI62" s="71"/>
      <c r="EJ62" s="56"/>
      <c r="EK62" s="27" t="str">
        <f>Kalender!B359</f>
        <v>De Tijgers</v>
      </c>
      <c r="EL62" s="70"/>
      <c r="EM62" s="70"/>
      <c r="EN62" s="25" t="str">
        <f>Kalender!D359</f>
        <v>Kalfort 2</v>
      </c>
      <c r="EO62" s="80"/>
      <c r="EP62" s="81"/>
      <c r="EQ62" s="81"/>
      <c r="ER62" s="81"/>
      <c r="ES62" s="81"/>
      <c r="ET62" s="81"/>
      <c r="EU62" s="82"/>
      <c r="EV62" s="71"/>
      <c r="EW62" s="71"/>
      <c r="EX62" s="56"/>
      <c r="EY62" s="26" t="str">
        <f>Kalender!B394</f>
        <v>De Plekkers 1</v>
      </c>
      <c r="EZ62" s="70"/>
      <c r="FA62" s="70"/>
      <c r="FB62" s="25" t="str">
        <f>Kalender!D394</f>
        <v>Duvelboys 1</v>
      </c>
      <c r="FC62" s="80"/>
      <c r="FD62" s="81"/>
      <c r="FE62" s="81"/>
      <c r="FF62" s="81"/>
      <c r="FG62" s="81"/>
      <c r="FH62" s="81"/>
      <c r="FI62" s="82"/>
      <c r="FJ62" s="71"/>
      <c r="FK62" s="71"/>
      <c r="FL62" s="56"/>
      <c r="FM62" s="26" t="str">
        <f>Kalender!B429</f>
        <v>Black Boys 2</v>
      </c>
      <c r="FN62" s="70"/>
      <c r="FO62" s="70"/>
      <c r="FP62" s="25" t="str">
        <f>Kalender!D429</f>
        <v>De Tijgers</v>
      </c>
      <c r="FQ62" s="80"/>
      <c r="FR62" s="81"/>
      <c r="FS62" s="81"/>
      <c r="FT62" s="81"/>
      <c r="FU62" s="81"/>
      <c r="FV62" s="81"/>
      <c r="FW62" s="82"/>
      <c r="FX62" s="71"/>
      <c r="FY62" s="71"/>
      <c r="FZ62" s="56"/>
      <c r="GA62" s="26" t="str">
        <f>Kalender!B464</f>
        <v>Duvelboys 1</v>
      </c>
      <c r="GB62" s="70"/>
      <c r="GC62" s="70"/>
      <c r="GD62" s="25" t="str">
        <f>Kalender!D464</f>
        <v>Black Boys 2</v>
      </c>
      <c r="GE62" s="80"/>
      <c r="GF62" s="81"/>
      <c r="GG62" s="81"/>
      <c r="GH62" s="81"/>
      <c r="GI62" s="81"/>
      <c r="GJ62" s="81"/>
      <c r="GK62" s="82"/>
      <c r="GL62" s="71"/>
      <c r="GM62" s="71"/>
      <c r="GN62" s="56"/>
      <c r="GO62" s="26" t="str">
        <f>Kalender!B499</f>
        <v>Elk Zijn Recht</v>
      </c>
      <c r="GP62" s="70"/>
      <c r="GQ62" s="70"/>
      <c r="GR62" s="27" t="str">
        <f>Kalender!D499</f>
        <v>Kalfort 2</v>
      </c>
      <c r="GS62" s="80"/>
      <c r="GT62" s="81"/>
      <c r="GU62" s="81"/>
      <c r="GV62" s="81"/>
      <c r="GW62" s="81"/>
      <c r="GX62" s="81"/>
      <c r="GY62" s="82"/>
      <c r="GZ62" s="71"/>
      <c r="HA62" s="71"/>
      <c r="HB62" s="56"/>
      <c r="HC62" s="27" t="str">
        <f>Kalender!B534</f>
        <v>Ten Dorpe 1</v>
      </c>
      <c r="HD62" s="70"/>
      <c r="HE62" s="70"/>
      <c r="HF62" s="27" t="str">
        <f>Kalender!D534</f>
        <v>De Plekkers 1</v>
      </c>
      <c r="HG62" s="80"/>
      <c r="HH62" s="81"/>
      <c r="HI62" s="81"/>
      <c r="HJ62" s="81"/>
      <c r="HK62" s="81"/>
      <c r="HL62" s="81"/>
      <c r="HM62" s="82"/>
      <c r="HN62" s="71"/>
      <c r="HO62" s="71"/>
      <c r="HP62" s="56"/>
      <c r="HQ62" s="27" t="str">
        <f>Kalender!B569</f>
        <v>De Plekkers 1</v>
      </c>
      <c r="HR62" s="70"/>
      <c r="HS62" s="70"/>
      <c r="HT62" s="27" t="str">
        <f>Kalender!D569</f>
        <v>Black Boys 2</v>
      </c>
      <c r="HU62" s="80"/>
      <c r="HV62" s="81"/>
      <c r="HW62" s="81"/>
      <c r="HX62" s="81"/>
      <c r="HY62" s="81"/>
      <c r="HZ62" s="81"/>
      <c r="IA62" s="82"/>
      <c r="IB62" s="71"/>
      <c r="IC62" s="71"/>
      <c r="ID62" s="56"/>
      <c r="IE62" s="27" t="str">
        <f>Kalender!B604</f>
        <v>De Tijgers</v>
      </c>
      <c r="IF62" s="70"/>
      <c r="IG62" s="70"/>
      <c r="IH62" s="27" t="str">
        <f>Kalender!D604</f>
        <v>Elk Zijn Recht</v>
      </c>
      <c r="II62" s="80"/>
      <c r="IJ62" s="81"/>
      <c r="IK62" s="81"/>
      <c r="IL62" s="81"/>
      <c r="IM62" s="81"/>
      <c r="IN62" s="81"/>
      <c r="IO62" s="82"/>
      <c r="IP62" s="71"/>
      <c r="IQ62" s="71"/>
      <c r="IR62" s="56"/>
      <c r="IS62" s="27" t="str">
        <f>Kalender!B639</f>
        <v>Kalfort 1</v>
      </c>
      <c r="IT62" s="70"/>
      <c r="IU62" s="70"/>
      <c r="IV62" s="27" t="str">
        <f>Kalender!D639</f>
        <v>Elite</v>
      </c>
      <c r="IW62" s="80"/>
      <c r="IX62" s="81"/>
      <c r="IY62" s="81"/>
      <c r="IZ62" s="81"/>
      <c r="JA62" s="81"/>
      <c r="JB62" s="81"/>
      <c r="JC62" s="82"/>
      <c r="JD62" s="71"/>
      <c r="JE62" s="71"/>
      <c r="JF62" s="56"/>
      <c r="JG62" s="27" t="str">
        <f>Kalender!B674</f>
        <v>Den Tighel 1</v>
      </c>
      <c r="JH62" s="70"/>
      <c r="JI62" s="70"/>
      <c r="JJ62" s="27" t="str">
        <f>Kalender!D674</f>
        <v>Black Boys 1</v>
      </c>
      <c r="JK62" s="80"/>
      <c r="JL62" s="81"/>
      <c r="JM62" s="81"/>
      <c r="JN62" s="81"/>
      <c r="JO62" s="81"/>
      <c r="JP62" s="81"/>
      <c r="JQ62" s="82"/>
      <c r="JR62" s="56"/>
      <c r="JS62" s="56"/>
      <c r="JT62" s="56"/>
      <c r="JU62" s="27" t="str">
        <f>Kalender!B709</f>
        <v>De Splinters</v>
      </c>
      <c r="JV62" s="70"/>
      <c r="JW62" s="70"/>
      <c r="JX62" s="27" t="str">
        <f>Kalender!D709</f>
        <v>Den Tighel 1</v>
      </c>
      <c r="JY62" s="80"/>
      <c r="JZ62" s="81"/>
      <c r="KA62" s="81"/>
      <c r="KB62" s="81"/>
      <c r="KC62" s="81"/>
      <c r="KD62" s="81"/>
      <c r="KE62" s="82"/>
      <c r="KF62" s="71"/>
      <c r="KG62" s="71"/>
      <c r="KH62" s="56"/>
      <c r="KI62" s="27" t="str">
        <f>Kalender!B744</f>
        <v>Black Boys 1</v>
      </c>
      <c r="KJ62" s="70"/>
      <c r="KK62" s="70"/>
      <c r="KL62" s="27" t="str">
        <f>Kalender!D744</f>
        <v>De Tijgers</v>
      </c>
      <c r="KM62" s="80"/>
      <c r="KN62" s="81"/>
      <c r="KO62" s="81"/>
      <c r="KP62" s="81"/>
      <c r="KQ62" s="81"/>
      <c r="KR62" s="81"/>
      <c r="KS62" s="82"/>
      <c r="KT62" s="71"/>
      <c r="KU62" s="71"/>
      <c r="KW62" s="27" t="str">
        <f>Kalender!B779</f>
        <v>De Tijgers</v>
      </c>
      <c r="KX62" s="70"/>
      <c r="KY62" s="70"/>
      <c r="KZ62" s="27" t="str">
        <f>Kalender!D779</f>
        <v>De Sloebers 1</v>
      </c>
      <c r="LA62" s="80"/>
      <c r="LB62" s="81"/>
      <c r="LC62" s="81"/>
      <c r="LD62" s="81"/>
      <c r="LE62" s="81"/>
      <c r="LF62" s="81"/>
      <c r="LG62" s="82"/>
      <c r="LH62" s="71"/>
      <c r="LI62" s="71"/>
      <c r="LK62" s="27" t="str">
        <f>Kalender!B814</f>
        <v>Kalfort 2</v>
      </c>
      <c r="LL62" s="70"/>
      <c r="LM62" s="70"/>
      <c r="LN62" s="27" t="str">
        <f>Kalender!D814</f>
        <v>De Tijgers</v>
      </c>
      <c r="LO62" s="80"/>
      <c r="LP62" s="81"/>
      <c r="LQ62" s="81"/>
      <c r="LR62" s="81"/>
      <c r="LS62" s="81"/>
      <c r="LT62" s="81"/>
      <c r="LU62" s="82"/>
      <c r="LV62" s="71"/>
      <c r="LW62" s="71"/>
      <c r="LY62" s="27" t="str">
        <f>Kalender!B849</f>
        <v>Duvelboys 1</v>
      </c>
      <c r="LZ62" s="70"/>
      <c r="MA62" s="70"/>
      <c r="MB62" s="27" t="str">
        <f>Kalender!D849</f>
        <v>De Plekkers 1</v>
      </c>
      <c r="MC62" s="80"/>
      <c r="MD62" s="81"/>
      <c r="ME62" s="81"/>
      <c r="MF62" s="81"/>
      <c r="MG62" s="81"/>
      <c r="MH62" s="81"/>
      <c r="MI62" s="82"/>
      <c r="MJ62" s="71"/>
      <c r="MK62" s="71"/>
      <c r="MM62" s="27" t="str">
        <f>Kalender!B884</f>
        <v>De Tijgers</v>
      </c>
      <c r="MN62" s="70"/>
      <c r="MO62" s="70"/>
      <c r="MP62" s="27" t="str">
        <f>Kalender!D884</f>
        <v>Black Boys 2</v>
      </c>
      <c r="MQ62" s="80"/>
      <c r="MR62" s="81"/>
      <c r="MS62" s="81"/>
      <c r="MT62" s="81"/>
      <c r="MU62" s="81"/>
      <c r="MV62" s="81"/>
      <c r="MW62" s="82"/>
    </row>
    <row r="63" spans="1:363" x14ac:dyDescent="0.25">
      <c r="A63" s="63" t="s">
        <v>0</v>
      </c>
      <c r="B63" s="64" t="s">
        <v>1</v>
      </c>
      <c r="C63" s="64" t="s">
        <v>29</v>
      </c>
      <c r="D63" s="64" t="s">
        <v>2</v>
      </c>
      <c r="E63" s="64" t="s">
        <v>1</v>
      </c>
      <c r="F63" s="64" t="s">
        <v>29</v>
      </c>
      <c r="G63" s="64" t="s">
        <v>3</v>
      </c>
      <c r="H63" s="64" t="s">
        <v>4</v>
      </c>
      <c r="I63" s="64"/>
      <c r="J63" s="131" t="s">
        <v>5</v>
      </c>
      <c r="K63" s="132"/>
      <c r="L63" s="44"/>
      <c r="M63" s="44"/>
      <c r="N63" s="56"/>
      <c r="O63" s="63" t="s">
        <v>0</v>
      </c>
      <c r="P63" s="64" t="s">
        <v>1</v>
      </c>
      <c r="Q63" s="64" t="s">
        <v>29</v>
      </c>
      <c r="R63" s="64" t="s">
        <v>2</v>
      </c>
      <c r="S63" s="64" t="s">
        <v>1</v>
      </c>
      <c r="T63" s="64" t="s">
        <v>29</v>
      </c>
      <c r="U63" s="64" t="s">
        <v>3</v>
      </c>
      <c r="V63" s="64" t="s">
        <v>4</v>
      </c>
      <c r="W63" s="64"/>
      <c r="X63" s="131" t="s">
        <v>5</v>
      </c>
      <c r="Y63" s="132"/>
      <c r="Z63" s="44"/>
      <c r="AA63" s="44"/>
      <c r="AB63" s="56"/>
      <c r="AC63" s="63" t="s">
        <v>0</v>
      </c>
      <c r="AD63" s="64" t="s">
        <v>1</v>
      </c>
      <c r="AE63" s="64" t="s">
        <v>29</v>
      </c>
      <c r="AF63" s="64" t="s">
        <v>2</v>
      </c>
      <c r="AG63" s="64" t="s">
        <v>1</v>
      </c>
      <c r="AH63" s="64" t="s">
        <v>29</v>
      </c>
      <c r="AI63" s="64" t="s">
        <v>3</v>
      </c>
      <c r="AJ63" s="64" t="s">
        <v>4</v>
      </c>
      <c r="AK63" s="64"/>
      <c r="AL63" s="131" t="s">
        <v>5</v>
      </c>
      <c r="AM63" s="132"/>
      <c r="AN63" s="44"/>
      <c r="AO63" s="44"/>
      <c r="AP63" s="56"/>
      <c r="AQ63" s="63" t="s">
        <v>0</v>
      </c>
      <c r="AR63" s="64" t="s">
        <v>1</v>
      </c>
      <c r="AS63" s="64" t="s">
        <v>29</v>
      </c>
      <c r="AT63" s="64" t="s">
        <v>2</v>
      </c>
      <c r="AU63" s="64" t="s">
        <v>1</v>
      </c>
      <c r="AV63" s="64" t="s">
        <v>29</v>
      </c>
      <c r="AW63" s="64" t="s">
        <v>3</v>
      </c>
      <c r="AX63" s="64" t="s">
        <v>4</v>
      </c>
      <c r="AY63" s="64"/>
      <c r="AZ63" s="131" t="s">
        <v>5</v>
      </c>
      <c r="BA63" s="132"/>
      <c r="BB63" s="44"/>
      <c r="BC63" s="44"/>
      <c r="BD63" s="56"/>
      <c r="BE63" s="63" t="s">
        <v>0</v>
      </c>
      <c r="BF63" s="64" t="s">
        <v>1</v>
      </c>
      <c r="BG63" s="64" t="s">
        <v>29</v>
      </c>
      <c r="BH63" s="64" t="s">
        <v>2</v>
      </c>
      <c r="BI63" s="64" t="s">
        <v>1</v>
      </c>
      <c r="BJ63" s="64" t="s">
        <v>29</v>
      </c>
      <c r="BK63" s="64" t="s">
        <v>3</v>
      </c>
      <c r="BL63" s="64" t="s">
        <v>4</v>
      </c>
      <c r="BM63" s="64"/>
      <c r="BN63" s="131" t="s">
        <v>5</v>
      </c>
      <c r="BO63" s="132"/>
      <c r="BP63" s="44"/>
      <c r="BQ63" s="44"/>
      <c r="BR63" s="56"/>
      <c r="BS63" s="63" t="s">
        <v>0</v>
      </c>
      <c r="BT63" s="64" t="s">
        <v>1</v>
      </c>
      <c r="BU63" s="64" t="s">
        <v>29</v>
      </c>
      <c r="BV63" s="64" t="s">
        <v>2</v>
      </c>
      <c r="BW63" s="64" t="s">
        <v>1</v>
      </c>
      <c r="BX63" s="64" t="s">
        <v>29</v>
      </c>
      <c r="BY63" s="64" t="s">
        <v>3</v>
      </c>
      <c r="BZ63" s="64" t="s">
        <v>4</v>
      </c>
      <c r="CA63" s="64"/>
      <c r="CB63" s="131" t="s">
        <v>5</v>
      </c>
      <c r="CC63" s="132"/>
      <c r="CD63" s="44"/>
      <c r="CE63" s="44"/>
      <c r="CF63" s="56"/>
      <c r="CG63" s="63" t="s">
        <v>0</v>
      </c>
      <c r="CH63" s="64" t="s">
        <v>1</v>
      </c>
      <c r="CI63" s="64" t="s">
        <v>29</v>
      </c>
      <c r="CJ63" s="64" t="s">
        <v>2</v>
      </c>
      <c r="CK63" s="64" t="s">
        <v>1</v>
      </c>
      <c r="CL63" s="64" t="s">
        <v>29</v>
      </c>
      <c r="CM63" s="64" t="s">
        <v>3</v>
      </c>
      <c r="CN63" s="64" t="s">
        <v>4</v>
      </c>
      <c r="CO63" s="64"/>
      <c r="CP63" s="131" t="s">
        <v>5</v>
      </c>
      <c r="CQ63" s="132"/>
      <c r="CR63" s="56"/>
      <c r="CS63" s="56"/>
      <c r="CT63" s="56"/>
      <c r="CU63" s="63" t="s">
        <v>0</v>
      </c>
      <c r="CV63" s="64" t="s">
        <v>1</v>
      </c>
      <c r="CW63" s="64" t="s">
        <v>29</v>
      </c>
      <c r="CX63" s="64" t="s">
        <v>2</v>
      </c>
      <c r="CY63" s="64" t="s">
        <v>1</v>
      </c>
      <c r="CZ63" s="64" t="s">
        <v>29</v>
      </c>
      <c r="DA63" s="64" t="s">
        <v>3</v>
      </c>
      <c r="DB63" s="64" t="s">
        <v>4</v>
      </c>
      <c r="DC63" s="64"/>
      <c r="DD63" s="131" t="s">
        <v>5</v>
      </c>
      <c r="DE63" s="132"/>
      <c r="DF63" s="44"/>
      <c r="DG63" s="44"/>
      <c r="DH63" s="56"/>
      <c r="DI63" s="63" t="s">
        <v>0</v>
      </c>
      <c r="DJ63" s="64" t="s">
        <v>1</v>
      </c>
      <c r="DK63" s="64" t="s">
        <v>29</v>
      </c>
      <c r="DL63" s="64" t="s">
        <v>2</v>
      </c>
      <c r="DM63" s="64" t="s">
        <v>1</v>
      </c>
      <c r="DN63" s="64" t="s">
        <v>29</v>
      </c>
      <c r="DO63" s="64" t="s">
        <v>3</v>
      </c>
      <c r="DP63" s="64" t="s">
        <v>4</v>
      </c>
      <c r="DQ63" s="64"/>
      <c r="DR63" s="131" t="s">
        <v>5</v>
      </c>
      <c r="DS63" s="132"/>
      <c r="DT63" s="44"/>
      <c r="DU63" s="44"/>
      <c r="DV63" s="56"/>
      <c r="DW63" s="63" t="s">
        <v>0</v>
      </c>
      <c r="DX63" s="64" t="s">
        <v>1</v>
      </c>
      <c r="DY63" s="64" t="s">
        <v>29</v>
      </c>
      <c r="DZ63" s="64" t="s">
        <v>2</v>
      </c>
      <c r="EA63" s="64" t="s">
        <v>1</v>
      </c>
      <c r="EB63" s="64" t="s">
        <v>29</v>
      </c>
      <c r="EC63" s="64" t="s">
        <v>3</v>
      </c>
      <c r="ED63" s="64" t="s">
        <v>4</v>
      </c>
      <c r="EE63" s="64"/>
      <c r="EF63" s="131" t="s">
        <v>5</v>
      </c>
      <c r="EG63" s="132"/>
      <c r="EH63" s="44"/>
      <c r="EI63" s="44"/>
      <c r="EJ63" s="56"/>
      <c r="EK63" s="63" t="s">
        <v>0</v>
      </c>
      <c r="EL63" s="64" t="s">
        <v>1</v>
      </c>
      <c r="EM63" s="64" t="s">
        <v>29</v>
      </c>
      <c r="EN63" s="64" t="s">
        <v>2</v>
      </c>
      <c r="EO63" s="64" t="s">
        <v>1</v>
      </c>
      <c r="EP63" s="64" t="s">
        <v>29</v>
      </c>
      <c r="EQ63" s="64" t="s">
        <v>3</v>
      </c>
      <c r="ER63" s="64" t="s">
        <v>4</v>
      </c>
      <c r="ES63" s="64"/>
      <c r="ET63" s="131" t="s">
        <v>5</v>
      </c>
      <c r="EU63" s="132"/>
      <c r="EV63" s="44"/>
      <c r="EW63" s="44"/>
      <c r="EX63" s="56"/>
      <c r="EY63" s="63" t="s">
        <v>0</v>
      </c>
      <c r="EZ63" s="64" t="s">
        <v>1</v>
      </c>
      <c r="FA63" s="64" t="s">
        <v>29</v>
      </c>
      <c r="FB63" s="64" t="s">
        <v>2</v>
      </c>
      <c r="FC63" s="64" t="s">
        <v>1</v>
      </c>
      <c r="FD63" s="64" t="s">
        <v>29</v>
      </c>
      <c r="FE63" s="64" t="s">
        <v>3</v>
      </c>
      <c r="FF63" s="64" t="s">
        <v>4</v>
      </c>
      <c r="FG63" s="64"/>
      <c r="FH63" s="131" t="s">
        <v>5</v>
      </c>
      <c r="FI63" s="132"/>
      <c r="FJ63" s="44"/>
      <c r="FK63" s="44"/>
      <c r="FL63" s="56"/>
      <c r="FM63" s="63" t="s">
        <v>0</v>
      </c>
      <c r="FN63" s="64" t="s">
        <v>1</v>
      </c>
      <c r="FO63" s="64" t="s">
        <v>29</v>
      </c>
      <c r="FP63" s="64" t="s">
        <v>2</v>
      </c>
      <c r="FQ63" s="64" t="s">
        <v>1</v>
      </c>
      <c r="FR63" s="64" t="s">
        <v>29</v>
      </c>
      <c r="FS63" s="64" t="s">
        <v>3</v>
      </c>
      <c r="FT63" s="64" t="s">
        <v>4</v>
      </c>
      <c r="FU63" s="64"/>
      <c r="FV63" s="131" t="s">
        <v>5</v>
      </c>
      <c r="FW63" s="132"/>
      <c r="FX63" s="44"/>
      <c r="FY63" s="44"/>
      <c r="FZ63" s="56"/>
      <c r="GA63" s="63" t="s">
        <v>0</v>
      </c>
      <c r="GB63" s="64" t="s">
        <v>1</v>
      </c>
      <c r="GC63" s="64" t="s">
        <v>29</v>
      </c>
      <c r="GD63" s="64" t="s">
        <v>2</v>
      </c>
      <c r="GE63" s="64" t="s">
        <v>1</v>
      </c>
      <c r="GF63" s="64" t="s">
        <v>29</v>
      </c>
      <c r="GG63" s="64" t="s">
        <v>3</v>
      </c>
      <c r="GH63" s="64" t="s">
        <v>4</v>
      </c>
      <c r="GI63" s="64"/>
      <c r="GJ63" s="131" t="s">
        <v>5</v>
      </c>
      <c r="GK63" s="132"/>
      <c r="GL63" s="44"/>
      <c r="GM63" s="44"/>
      <c r="GN63" s="56"/>
      <c r="GO63" s="63" t="s">
        <v>0</v>
      </c>
      <c r="GP63" s="64" t="s">
        <v>1</v>
      </c>
      <c r="GQ63" s="64" t="s">
        <v>29</v>
      </c>
      <c r="GR63" s="64" t="s">
        <v>2</v>
      </c>
      <c r="GS63" s="64" t="s">
        <v>1</v>
      </c>
      <c r="GT63" s="64" t="s">
        <v>29</v>
      </c>
      <c r="GU63" s="64" t="s">
        <v>3</v>
      </c>
      <c r="GV63" s="64" t="s">
        <v>4</v>
      </c>
      <c r="GW63" s="64"/>
      <c r="GX63" s="131" t="s">
        <v>5</v>
      </c>
      <c r="GY63" s="132"/>
      <c r="GZ63" s="44"/>
      <c r="HA63" s="44"/>
      <c r="HB63" s="56"/>
      <c r="HC63" s="63" t="s">
        <v>0</v>
      </c>
      <c r="HD63" s="64" t="s">
        <v>1</v>
      </c>
      <c r="HE63" s="64" t="s">
        <v>29</v>
      </c>
      <c r="HF63" s="64" t="s">
        <v>2</v>
      </c>
      <c r="HG63" s="64" t="s">
        <v>1</v>
      </c>
      <c r="HH63" s="64" t="s">
        <v>29</v>
      </c>
      <c r="HI63" s="64" t="s">
        <v>3</v>
      </c>
      <c r="HJ63" s="64" t="s">
        <v>4</v>
      </c>
      <c r="HK63" s="64"/>
      <c r="HL63" s="131" t="s">
        <v>5</v>
      </c>
      <c r="HM63" s="132"/>
      <c r="HN63" s="44"/>
      <c r="HO63" s="44"/>
      <c r="HP63" s="56"/>
      <c r="HQ63" s="63" t="s">
        <v>0</v>
      </c>
      <c r="HR63" s="64" t="s">
        <v>1</v>
      </c>
      <c r="HS63" s="64" t="s">
        <v>29</v>
      </c>
      <c r="HT63" s="64" t="s">
        <v>2</v>
      </c>
      <c r="HU63" s="64" t="s">
        <v>1</v>
      </c>
      <c r="HV63" s="64" t="s">
        <v>29</v>
      </c>
      <c r="HW63" s="64" t="s">
        <v>3</v>
      </c>
      <c r="HX63" s="64" t="s">
        <v>4</v>
      </c>
      <c r="HY63" s="64"/>
      <c r="HZ63" s="131" t="s">
        <v>5</v>
      </c>
      <c r="IA63" s="132"/>
      <c r="IB63" s="44"/>
      <c r="IC63" s="44"/>
      <c r="ID63" s="56"/>
      <c r="IE63" s="63" t="s">
        <v>0</v>
      </c>
      <c r="IF63" s="64" t="s">
        <v>1</v>
      </c>
      <c r="IG63" s="64" t="s">
        <v>29</v>
      </c>
      <c r="IH63" s="64" t="s">
        <v>2</v>
      </c>
      <c r="II63" s="64" t="s">
        <v>1</v>
      </c>
      <c r="IJ63" s="64" t="s">
        <v>29</v>
      </c>
      <c r="IK63" s="64" t="s">
        <v>3</v>
      </c>
      <c r="IL63" s="64" t="s">
        <v>4</v>
      </c>
      <c r="IM63" s="64"/>
      <c r="IN63" s="131" t="s">
        <v>5</v>
      </c>
      <c r="IO63" s="132"/>
      <c r="IP63" s="44"/>
      <c r="IQ63" s="44"/>
      <c r="IR63" s="56"/>
      <c r="IS63" s="63" t="s">
        <v>0</v>
      </c>
      <c r="IT63" s="64" t="s">
        <v>1</v>
      </c>
      <c r="IU63" s="64" t="s">
        <v>29</v>
      </c>
      <c r="IV63" s="64" t="s">
        <v>2</v>
      </c>
      <c r="IW63" s="64" t="s">
        <v>1</v>
      </c>
      <c r="IX63" s="64" t="s">
        <v>29</v>
      </c>
      <c r="IY63" s="64" t="s">
        <v>3</v>
      </c>
      <c r="IZ63" s="64" t="s">
        <v>4</v>
      </c>
      <c r="JA63" s="64"/>
      <c r="JB63" s="131" t="s">
        <v>5</v>
      </c>
      <c r="JC63" s="132"/>
      <c r="JD63" s="44"/>
      <c r="JE63" s="44"/>
      <c r="JF63" s="56"/>
      <c r="JG63" s="63" t="s">
        <v>0</v>
      </c>
      <c r="JH63" s="64" t="s">
        <v>1</v>
      </c>
      <c r="JI63" s="64" t="s">
        <v>29</v>
      </c>
      <c r="JJ63" s="64" t="s">
        <v>2</v>
      </c>
      <c r="JK63" s="64" t="s">
        <v>1</v>
      </c>
      <c r="JL63" s="64" t="s">
        <v>29</v>
      </c>
      <c r="JM63" s="64" t="s">
        <v>3</v>
      </c>
      <c r="JN63" s="64" t="s">
        <v>4</v>
      </c>
      <c r="JO63" s="64"/>
      <c r="JP63" s="131" t="s">
        <v>5</v>
      </c>
      <c r="JQ63" s="132"/>
      <c r="JR63" s="56"/>
      <c r="JS63" s="56"/>
      <c r="JT63" s="56"/>
      <c r="JU63" s="63" t="s">
        <v>0</v>
      </c>
      <c r="JV63" s="64" t="s">
        <v>1</v>
      </c>
      <c r="JW63" s="64" t="s">
        <v>29</v>
      </c>
      <c r="JX63" s="64" t="s">
        <v>2</v>
      </c>
      <c r="JY63" s="64" t="s">
        <v>1</v>
      </c>
      <c r="JZ63" s="64" t="s">
        <v>29</v>
      </c>
      <c r="KA63" s="64" t="s">
        <v>3</v>
      </c>
      <c r="KB63" s="64" t="s">
        <v>4</v>
      </c>
      <c r="KC63" s="64"/>
      <c r="KD63" s="131" t="s">
        <v>5</v>
      </c>
      <c r="KE63" s="132"/>
      <c r="KF63" s="44"/>
      <c r="KG63" s="44"/>
      <c r="KH63" s="56"/>
      <c r="KI63" s="63" t="s">
        <v>0</v>
      </c>
      <c r="KJ63" s="64" t="s">
        <v>1</v>
      </c>
      <c r="KK63" s="64" t="s">
        <v>29</v>
      </c>
      <c r="KL63" s="64" t="s">
        <v>2</v>
      </c>
      <c r="KM63" s="64" t="s">
        <v>1</v>
      </c>
      <c r="KN63" s="64" t="s">
        <v>29</v>
      </c>
      <c r="KO63" s="64" t="s">
        <v>3</v>
      </c>
      <c r="KP63" s="64" t="s">
        <v>4</v>
      </c>
      <c r="KQ63" s="64"/>
      <c r="KR63" s="131" t="s">
        <v>5</v>
      </c>
      <c r="KS63" s="132"/>
      <c r="KT63" s="44"/>
      <c r="KU63" s="44"/>
      <c r="KW63" s="63" t="s">
        <v>0</v>
      </c>
      <c r="KX63" s="64" t="s">
        <v>1</v>
      </c>
      <c r="KY63" s="64" t="s">
        <v>29</v>
      </c>
      <c r="KZ63" s="64" t="s">
        <v>2</v>
      </c>
      <c r="LA63" s="64" t="s">
        <v>1</v>
      </c>
      <c r="LB63" s="64" t="s">
        <v>29</v>
      </c>
      <c r="LC63" s="64" t="s">
        <v>3</v>
      </c>
      <c r="LD63" s="64" t="s">
        <v>4</v>
      </c>
      <c r="LE63" s="64"/>
      <c r="LF63" s="131" t="s">
        <v>5</v>
      </c>
      <c r="LG63" s="132"/>
      <c r="LH63" s="44"/>
      <c r="LI63" s="44"/>
      <c r="LK63" s="63" t="s">
        <v>0</v>
      </c>
      <c r="LL63" s="64" t="s">
        <v>1</v>
      </c>
      <c r="LM63" s="64" t="s">
        <v>29</v>
      </c>
      <c r="LN63" s="64" t="s">
        <v>2</v>
      </c>
      <c r="LO63" s="64" t="s">
        <v>1</v>
      </c>
      <c r="LP63" s="64" t="s">
        <v>29</v>
      </c>
      <c r="LQ63" s="64" t="s">
        <v>3</v>
      </c>
      <c r="LR63" s="64" t="s">
        <v>4</v>
      </c>
      <c r="LS63" s="64"/>
      <c r="LT63" s="131" t="s">
        <v>5</v>
      </c>
      <c r="LU63" s="132"/>
      <c r="LV63" s="44"/>
      <c r="LW63" s="44"/>
      <c r="LY63" s="63" t="s">
        <v>0</v>
      </c>
      <c r="LZ63" s="64" t="s">
        <v>1</v>
      </c>
      <c r="MA63" s="64" t="s">
        <v>29</v>
      </c>
      <c r="MB63" s="64" t="s">
        <v>2</v>
      </c>
      <c r="MC63" s="64" t="s">
        <v>1</v>
      </c>
      <c r="MD63" s="64" t="s">
        <v>29</v>
      </c>
      <c r="ME63" s="64" t="s">
        <v>3</v>
      </c>
      <c r="MF63" s="64" t="s">
        <v>4</v>
      </c>
      <c r="MG63" s="64"/>
      <c r="MH63" s="131" t="s">
        <v>5</v>
      </c>
      <c r="MI63" s="132"/>
      <c r="MJ63" s="44"/>
      <c r="MK63" s="44"/>
      <c r="MM63" s="63" t="s">
        <v>0</v>
      </c>
      <c r="MN63" s="64" t="s">
        <v>1</v>
      </c>
      <c r="MO63" s="64" t="s">
        <v>29</v>
      </c>
      <c r="MP63" s="64" t="s">
        <v>2</v>
      </c>
      <c r="MQ63" s="64" t="s">
        <v>1</v>
      </c>
      <c r="MR63" s="64" t="s">
        <v>29</v>
      </c>
      <c r="MS63" s="64" t="s">
        <v>3</v>
      </c>
      <c r="MT63" s="64" t="s">
        <v>4</v>
      </c>
      <c r="MU63" s="64"/>
      <c r="MV63" s="131" t="s">
        <v>5</v>
      </c>
      <c r="MW63" s="132"/>
    </row>
    <row r="64" spans="1:363" ht="16.5" x14ac:dyDescent="0.3">
      <c r="A64" s="22" t="str">
        <f t="shared" ref="A64:A69" si="1091">IF(B64,VLOOKUP(B64,Spelers,2,FALSE),"")</f>
        <v>THYS Steve</v>
      </c>
      <c r="B64" s="83">
        <v>3723</v>
      </c>
      <c r="C64" s="22" t="str">
        <f t="shared" ref="C64:C69" si="1092">IF(B64,VLOOKUP(B64,Spelers,3,FALSE),"")</f>
        <v>A</v>
      </c>
      <c r="D64" s="22" t="str">
        <f t="shared" ref="D64:D69" si="1093">IF(E64,VLOOKUP(E64,Spelers,2,FALSE),"")</f>
        <v>VAN DER TAELEN Lieven</v>
      </c>
      <c r="E64" s="83">
        <v>2991</v>
      </c>
      <c r="F64" s="22" t="str">
        <f t="shared" ref="F64:F69" si="1094">IF(E64,VLOOKUP(E64,Spelers,3,FALSE),"")</f>
        <v>C</v>
      </c>
      <c r="G64" s="83">
        <v>1</v>
      </c>
      <c r="H64" s="83">
        <v>1</v>
      </c>
      <c r="I64" s="84"/>
      <c r="J64" s="22">
        <f t="shared" ref="J64:J69" si="1095">IF(H64&lt;&gt;"",IF(G64=H64,IF(G64=1,2,0),1),"")</f>
        <v>2</v>
      </c>
      <c r="K64" s="22">
        <f t="shared" ref="K64:K69" si="1096">IF(H64&lt;&gt;"",IF(G64=H64,IF(G64=1,0,2),1),"")</f>
        <v>0</v>
      </c>
      <c r="L64" s="43">
        <f t="shared" ref="L64:M69" si="1097">IF(J64=2,3,IF(J64=1,1,0))</f>
        <v>3</v>
      </c>
      <c r="M64" s="43">
        <f t="shared" si="1097"/>
        <v>0</v>
      </c>
      <c r="N64" s="66"/>
      <c r="O64" s="22" t="str">
        <f t="shared" ref="O64:O69" si="1098">IF(P64,VLOOKUP(P64,Spelers,2,FALSE),"")</f>
        <v>HOOF Pascal</v>
      </c>
      <c r="P64" s="83">
        <v>3042</v>
      </c>
      <c r="Q64" s="22" t="str">
        <f t="shared" ref="Q64:Q69" si="1099">IF(P64,VLOOKUP(P64,Spelers,3,FALSE),"")</f>
        <v>B</v>
      </c>
      <c r="R64" s="22" t="str">
        <f t="shared" ref="R64:R69" si="1100">IF(S64,VLOOKUP(S64,Spelers,2,FALSE),"")</f>
        <v>GABRIËLS Leo</v>
      </c>
      <c r="S64" s="83">
        <v>7589</v>
      </c>
      <c r="T64" s="22" t="str">
        <f t="shared" ref="T64:T69" si="1101">IF(S64,VLOOKUP(S64,Spelers,3,FALSE),"")</f>
        <v>C</v>
      </c>
      <c r="U64" s="83">
        <v>1</v>
      </c>
      <c r="V64" s="83">
        <v>1</v>
      </c>
      <c r="W64" s="84"/>
      <c r="X64" s="22">
        <f t="shared" ref="X64:X69" si="1102">IF(V64&lt;&gt;"",IF(U64=V64,IF(U64=1,2,0),1),"")</f>
        <v>2</v>
      </c>
      <c r="Y64" s="22">
        <f t="shared" ref="Y64:Y69" si="1103">IF(V64&lt;&gt;"",IF(U64=V64,IF(U64=1,0,2),1),"")</f>
        <v>0</v>
      </c>
      <c r="Z64" s="43">
        <f t="shared" ref="Z64:AA69" si="1104">IF(X64=2,3,IF(X64=1,1,0))</f>
        <v>3</v>
      </c>
      <c r="AA64" s="43">
        <f t="shared" si="1104"/>
        <v>0</v>
      </c>
      <c r="AB64" s="56"/>
      <c r="AC64" s="22" t="str">
        <f t="shared" ref="AC64:AC69" si="1105">IF(AD64,VLOOKUP(AD64,Spelers,2,FALSE),"")</f>
        <v>WIJNS Stefaan</v>
      </c>
      <c r="AD64" s="83">
        <v>3597</v>
      </c>
      <c r="AE64" s="22" t="str">
        <f t="shared" ref="AE64:AE69" si="1106">IF(AD64,VLOOKUP(AD64,Spelers,3,FALSE),"")</f>
        <v>C</v>
      </c>
      <c r="AF64" s="22" t="str">
        <f t="shared" ref="AF64:AF69" si="1107">IF(AG64,VLOOKUP(AG64,Spelers,2,FALSE),"")</f>
        <v>VERSPECHT Norbert</v>
      </c>
      <c r="AG64" s="83">
        <v>5471</v>
      </c>
      <c r="AH64" s="22" t="str">
        <f t="shared" ref="AH64:AH69" si="1108">IF(AG64,VLOOKUP(AG64,Spelers,3,FALSE),"")</f>
        <v>A</v>
      </c>
      <c r="AI64" s="83">
        <v>2</v>
      </c>
      <c r="AJ64" s="83">
        <v>2</v>
      </c>
      <c r="AK64" s="84"/>
      <c r="AL64" s="22">
        <f t="shared" ref="AL64:AL69" si="1109">IF(AJ64&lt;&gt;"",IF(AI64=AJ64,IF(AI64=1,2,0),1),"")</f>
        <v>0</v>
      </c>
      <c r="AM64" s="22">
        <f t="shared" ref="AM64:AM69" si="1110">IF(AJ64&lt;&gt;"",IF(AI64=AJ64,IF(AI64=1,0,2),1),"")</f>
        <v>2</v>
      </c>
      <c r="AN64" s="43">
        <f t="shared" ref="AN64:AO69" si="1111">IF(AL64=2,3,IF(AL64=1,1,0))</f>
        <v>0</v>
      </c>
      <c r="AO64" s="43">
        <f t="shared" si="1111"/>
        <v>3</v>
      </c>
      <c r="AP64" s="56"/>
      <c r="AQ64" s="22" t="str">
        <f t="shared" ref="AQ64:AQ69" si="1112">IF(AR64,VLOOKUP(AR64,Spelers,2,FALSE),"")</f>
        <v>GYSELINCK Tommy</v>
      </c>
      <c r="AR64" s="83">
        <v>3050</v>
      </c>
      <c r="AS64" s="22" t="str">
        <f t="shared" ref="AS64:AS69" si="1113">IF(AR64,VLOOKUP(AR64,Spelers,3,FALSE),"")</f>
        <v>A</v>
      </c>
      <c r="AT64" s="22" t="str">
        <f t="shared" ref="AT64:AT69" si="1114">IF(AU64,VLOOKUP(AU64,Spelers,2,FALSE),"")</f>
        <v>AVERHALS Patrick</v>
      </c>
      <c r="AU64" s="83">
        <v>4986</v>
      </c>
      <c r="AV64" s="22" t="str">
        <f t="shared" ref="AV64:AV69" si="1115">IF(AU64,VLOOKUP(AU64,Spelers,3,FALSE),"")</f>
        <v>B</v>
      </c>
      <c r="AW64" s="83">
        <v>1</v>
      </c>
      <c r="AX64" s="83">
        <v>1</v>
      </c>
      <c r="AY64" s="84"/>
      <c r="AZ64" s="22">
        <f t="shared" ref="AZ64:AZ69" si="1116">IF(AX64&lt;&gt;"",IF(AW64=AX64,IF(AW64=1,2,0),1),"")</f>
        <v>2</v>
      </c>
      <c r="BA64" s="22">
        <f t="shared" ref="BA64:BA69" si="1117">IF(AX64&lt;&gt;"",IF(AW64=AX64,IF(AW64=1,0,2),1),"")</f>
        <v>0</v>
      </c>
      <c r="BB64" s="43">
        <f t="shared" ref="BB64:BC69" si="1118">IF(AZ64=2,3,IF(AZ64=1,1,0))</f>
        <v>3</v>
      </c>
      <c r="BC64" s="43">
        <f t="shared" si="1118"/>
        <v>0</v>
      </c>
      <c r="BD64" s="66"/>
      <c r="BE64" s="22" t="str">
        <f t="shared" ref="BE64:BE69" si="1119">IF(BF64,VLOOKUP(BF64,Spelers,2,FALSE),"")</f>
        <v>APERS Franky</v>
      </c>
      <c r="BF64" s="83">
        <v>1685</v>
      </c>
      <c r="BG64" s="22" t="str">
        <f t="shared" ref="BG64:BG69" si="1120">IF(BF64,VLOOKUP(BF64,Spelers,3,FALSE),"")</f>
        <v>C</v>
      </c>
      <c r="BH64" s="22" t="str">
        <f t="shared" ref="BH64:BH69" si="1121">IF(BI64,VLOOKUP(BI64,Spelers,2,FALSE),"")</f>
        <v>VAN KEER Dirk</v>
      </c>
      <c r="BI64" s="83">
        <v>4879</v>
      </c>
      <c r="BJ64" s="22" t="str">
        <f t="shared" ref="BJ64:BJ69" si="1122">IF(BI64,VLOOKUP(BI64,Spelers,3,FALSE),"")</f>
        <v>A</v>
      </c>
      <c r="BK64" s="83">
        <v>2</v>
      </c>
      <c r="BL64" s="83">
        <v>2</v>
      </c>
      <c r="BM64" s="84"/>
      <c r="BN64" s="22">
        <f t="shared" ref="BN64:BN69" si="1123">IF(BL64&lt;&gt;"",IF(BK64=BL64,IF(BK64=1,2,0),1),"")</f>
        <v>0</v>
      </c>
      <c r="BO64" s="22">
        <f t="shared" ref="BO64:BO69" si="1124">IF(BL64&lt;&gt;"",IF(BK64=BL64,IF(BK64=1,0,2),1),"")</f>
        <v>2</v>
      </c>
      <c r="BP64" s="43">
        <f t="shared" ref="BP64:BQ69" si="1125">IF(BN64=2,3,IF(BN64=1,1,0))</f>
        <v>0</v>
      </c>
      <c r="BQ64" s="43">
        <f t="shared" si="1125"/>
        <v>3</v>
      </c>
      <c r="BR64" s="56"/>
      <c r="BS64" s="22" t="str">
        <f t="shared" ref="BS64:BS69" si="1126">IF(BT64,VLOOKUP(BT64,Spelers,2,FALSE),"")</f>
        <v>PEELEMAN Benny</v>
      </c>
      <c r="BT64" s="83">
        <v>3257</v>
      </c>
      <c r="BU64" s="22" t="str">
        <f t="shared" ref="BU64:BU69" si="1127">IF(BT64,VLOOKUP(BT64,Spelers,3,FALSE),"")</f>
        <v>B</v>
      </c>
      <c r="BV64" s="22" t="str">
        <f t="shared" ref="BV64:BV69" si="1128">IF(BW64,VLOOKUP(BW64,Spelers,2,FALSE),"")</f>
        <v>DE CLERCQ Mario</v>
      </c>
      <c r="BW64" s="83">
        <v>2613</v>
      </c>
      <c r="BX64" s="22" t="str">
        <f t="shared" ref="BX64:BX69" si="1129">IF(BW64,VLOOKUP(BW64,Spelers,3,FALSE),"")</f>
        <v>A</v>
      </c>
      <c r="BY64" s="83">
        <v>2</v>
      </c>
      <c r="BZ64" s="83">
        <v>1</v>
      </c>
      <c r="CA64" s="84"/>
      <c r="CB64" s="22">
        <f t="shared" ref="CB64:CB69" si="1130">IF(BZ64&lt;&gt;"",IF(BY64=BZ64,IF(BY64=1,2,0),1),"")</f>
        <v>1</v>
      </c>
      <c r="CC64" s="22">
        <f t="shared" ref="CC64:CC69" si="1131">IF(BZ64&lt;&gt;"",IF(BY64=BZ64,IF(BY64=1,0,2),1),"")</f>
        <v>1</v>
      </c>
      <c r="CD64" s="43">
        <f t="shared" ref="CD64:CE69" si="1132">IF(CB64=2,3,IF(CB64=1,1,0))</f>
        <v>1</v>
      </c>
      <c r="CE64" s="43">
        <f t="shared" si="1132"/>
        <v>1</v>
      </c>
      <c r="CF64" s="56"/>
      <c r="CG64" s="22" t="str">
        <f t="shared" ref="CG64:CG69" si="1133">IF(CH64,VLOOKUP(CH64,Spelers,2,FALSE),"")</f>
        <v>WILMS Steve</v>
      </c>
      <c r="CH64" s="83">
        <v>2705</v>
      </c>
      <c r="CI64" s="22" t="str">
        <f t="shared" ref="CI64:CI69" si="1134">IF(CH64,VLOOKUP(CH64,Spelers,3,FALSE),"")</f>
        <v>A</v>
      </c>
      <c r="CJ64" s="22" t="str">
        <f t="shared" ref="CJ64:CJ69" si="1135">IF(CK64,VLOOKUP(CK64,Spelers,2,FALSE),"")</f>
        <v>CONVENTS Tom</v>
      </c>
      <c r="CK64" s="83">
        <v>842</v>
      </c>
      <c r="CL64" s="22" t="str">
        <f t="shared" ref="CL64:CL69" si="1136">IF(CK64,VLOOKUP(CK64,Spelers,3,FALSE),"")</f>
        <v>A</v>
      </c>
      <c r="CM64" s="83">
        <v>2</v>
      </c>
      <c r="CN64" s="83">
        <v>2</v>
      </c>
      <c r="CO64" s="84"/>
      <c r="CP64" s="22">
        <f t="shared" ref="CP64:CP69" si="1137">IF(CN64&lt;&gt;"",IF(CM64=CN64,IF(CM64=1,2,0),1),"")</f>
        <v>0</v>
      </c>
      <c r="CQ64" s="22">
        <f t="shared" ref="CQ64:CQ69" si="1138">IF(CN64&lt;&gt;"",IF(CM64=CN64,IF(CM64=1,0,2),1),"")</f>
        <v>2</v>
      </c>
      <c r="CR64" s="43">
        <f t="shared" ref="CR64:CR69" si="1139">IF(CP64=2,3,IF(CP64=1,1,0))</f>
        <v>0</v>
      </c>
      <c r="CS64" s="43">
        <f t="shared" ref="CS64:CS69" si="1140">IF(CQ64=2,3,IF(CQ64=1,1,0))</f>
        <v>3</v>
      </c>
      <c r="CT64" s="66"/>
      <c r="CU64" s="22" t="str">
        <f t="shared" ref="CU64:CU69" si="1141">IF(CV64,VLOOKUP(CV64,Spelers,2,FALSE),"")</f>
        <v>JACOBS Guido</v>
      </c>
      <c r="CV64" s="83">
        <v>854</v>
      </c>
      <c r="CW64" s="22" t="str">
        <f t="shared" ref="CW64:CW69" si="1142">IF(CV64,VLOOKUP(CV64,Spelers,3,FALSE),"")</f>
        <v>A</v>
      </c>
      <c r="CX64" s="22" t="str">
        <f t="shared" ref="CX64:CX69" si="1143">IF(CY64,VLOOKUP(CY64,Spelers,2,FALSE),"")</f>
        <v>VAN CAUTER Arno</v>
      </c>
      <c r="CY64" s="83">
        <v>3003</v>
      </c>
      <c r="CZ64" s="22" t="str">
        <f t="shared" ref="CZ64:CZ69" si="1144">IF(CY64,VLOOKUP(CY64,Spelers,3,FALSE),"")</f>
        <v>B</v>
      </c>
      <c r="DA64" s="83">
        <v>1</v>
      </c>
      <c r="DB64" s="83">
        <v>1</v>
      </c>
      <c r="DC64" s="84"/>
      <c r="DD64" s="22">
        <f t="shared" ref="DD64:DD69" si="1145">IF(DB64&lt;&gt;"",IF(DA64=DB64,IF(DA64=1,2,0),1),"")</f>
        <v>2</v>
      </c>
      <c r="DE64" s="22">
        <f t="shared" ref="DE64:DE69" si="1146">IF(DB64&lt;&gt;"",IF(DA64=DB64,IF(DA64=1,0,2),1),"")</f>
        <v>0</v>
      </c>
      <c r="DF64" s="43">
        <f t="shared" ref="DF64:DG69" si="1147">IF(DD64=2,3,IF(DD64=1,1,0))</f>
        <v>3</v>
      </c>
      <c r="DG64" s="43">
        <f t="shared" si="1147"/>
        <v>0</v>
      </c>
      <c r="DH64" s="56"/>
      <c r="DI64" s="22" t="str">
        <f t="shared" ref="DI64:DI69" si="1148">IF(DJ64,VLOOKUP(DJ64,Spelers,2,FALSE),"")</f>
        <v>WIJNS André</v>
      </c>
      <c r="DJ64" s="83">
        <v>7220</v>
      </c>
      <c r="DK64" s="22" t="str">
        <f t="shared" ref="DK64:DK69" si="1149">IF(DJ64,VLOOKUP(DJ64,Spelers,3,FALSE),"")</f>
        <v>C</v>
      </c>
      <c r="DL64" s="22" t="str">
        <f t="shared" ref="DL64:DL69" si="1150">IF(DM64,VLOOKUP(DM64,Spelers,2,FALSE),"")</f>
        <v>VAN DE VELDE Jan</v>
      </c>
      <c r="DM64" s="83">
        <v>3073</v>
      </c>
      <c r="DN64" s="22" t="str">
        <f t="shared" ref="DN64:DN69" si="1151">IF(DM64,VLOOKUP(DM64,Spelers,3,FALSE),"")</f>
        <v>B</v>
      </c>
      <c r="DO64" s="83">
        <v>2</v>
      </c>
      <c r="DP64" s="83">
        <v>2</v>
      </c>
      <c r="DQ64" s="84"/>
      <c r="DR64" s="22">
        <f t="shared" ref="DR64:DR69" si="1152">IF(DP64&lt;&gt;"",IF(DO64=DP64,IF(DO64=1,2,0),1),"")</f>
        <v>0</v>
      </c>
      <c r="DS64" s="22">
        <f t="shared" ref="DS64:DS69" si="1153">IF(DP64&lt;&gt;"",IF(DO64=DP64,IF(DO64=1,0,2),1),"")</f>
        <v>2</v>
      </c>
      <c r="DT64" s="43">
        <f t="shared" ref="DT64:DU69" si="1154">IF(DR64=2,3,IF(DR64=1,1,0))</f>
        <v>0</v>
      </c>
      <c r="DU64" s="43">
        <f t="shared" si="1154"/>
        <v>3</v>
      </c>
      <c r="DV64" s="56"/>
      <c r="DW64" s="22" t="str">
        <f t="shared" ref="DW64:DW69" si="1155">IF(DX64,VLOOKUP(DX64,Spelers,2,FALSE),"")</f>
        <v>VAN DEN BOSSCHE Marc</v>
      </c>
      <c r="DX64" s="83">
        <v>2325</v>
      </c>
      <c r="DY64" s="22" t="str">
        <f t="shared" ref="DY64:DY69" si="1156">IF(DX64,VLOOKUP(DX64,Spelers,3,FALSE),"")</f>
        <v>A</v>
      </c>
      <c r="DZ64" s="22" t="str">
        <f t="shared" ref="DZ64:DZ69" si="1157">IF(EA64,VLOOKUP(EA64,Spelers,2,FALSE),"")</f>
        <v>VAN KEER Dirk</v>
      </c>
      <c r="EA64" s="83">
        <v>4879</v>
      </c>
      <c r="EB64" s="22" t="str">
        <f t="shared" ref="EB64:EB69" si="1158">IF(EA64,VLOOKUP(EA64,Spelers,3,FALSE),"")</f>
        <v>A</v>
      </c>
      <c r="EC64" s="83">
        <v>2</v>
      </c>
      <c r="ED64" s="83">
        <v>2</v>
      </c>
      <c r="EE64" s="84"/>
      <c r="EF64" s="22">
        <f t="shared" ref="EF64:EF69" si="1159">IF(ED64&lt;&gt;"",IF(EC64=ED64,IF(EC64=1,2,0),1),"")</f>
        <v>0</v>
      </c>
      <c r="EG64" s="22">
        <f t="shared" ref="EG64:EG69" si="1160">IF(ED64&lt;&gt;"",IF(EC64=ED64,IF(EC64=1,0,2),1),"")</f>
        <v>2</v>
      </c>
      <c r="EH64" s="43">
        <f t="shared" ref="EH64:EI69" si="1161">IF(EF64=2,3,IF(EF64=1,1,0))</f>
        <v>0</v>
      </c>
      <c r="EI64" s="43">
        <f t="shared" si="1161"/>
        <v>3</v>
      </c>
      <c r="EJ64" s="66"/>
      <c r="EK64" s="22" t="str">
        <f t="shared" ref="EK64:EK69" si="1162">IF(EL64,VLOOKUP(EL64,Spelers,2,FALSE),"")</f>
        <v>VAN KEER Dirk</v>
      </c>
      <c r="EL64" s="83">
        <v>4879</v>
      </c>
      <c r="EM64" s="22" t="str">
        <f t="shared" ref="EM64:EM69" si="1163">IF(EL64,VLOOKUP(EL64,Spelers,3,FALSE),"")</f>
        <v>A</v>
      </c>
      <c r="EN64" s="22" t="str">
        <f t="shared" ref="EN64:EN69" si="1164">IF(EO64,VLOOKUP(EO64,Spelers,2,FALSE),"")</f>
        <v>VAN DEN BROECK Yvan</v>
      </c>
      <c r="EO64" s="83">
        <v>8061</v>
      </c>
      <c r="EP64" s="22" t="str">
        <f t="shared" ref="EP64:EP69" si="1165">IF(EO64,VLOOKUP(EO64,Spelers,3,FALSE),"")</f>
        <v>B</v>
      </c>
      <c r="EQ64" s="83">
        <v>1</v>
      </c>
      <c r="ER64" s="83">
        <v>1</v>
      </c>
      <c r="ES64" s="84"/>
      <c r="ET64" s="22">
        <f t="shared" ref="ET64:ET69" si="1166">IF(ER64&lt;&gt;"",IF(EQ64=ER64,IF(EQ64=1,2,0),1),"")</f>
        <v>2</v>
      </c>
      <c r="EU64" s="22">
        <f t="shared" ref="EU64:EU69" si="1167">IF(ER64&lt;&gt;"",IF(EQ64=ER64,IF(EQ64=1,0,2),1),"")</f>
        <v>0</v>
      </c>
      <c r="EV64" s="43">
        <f t="shared" ref="EV64:EW69" si="1168">IF(ET64=2,3,IF(ET64=1,1,0))</f>
        <v>3</v>
      </c>
      <c r="EW64" s="43">
        <f t="shared" si="1168"/>
        <v>0</v>
      </c>
      <c r="EX64" s="56"/>
      <c r="EY64" s="22" t="str">
        <f t="shared" ref="EY64:EY69" si="1169">IF(EZ64,VLOOKUP(EZ64,Spelers,2,FALSE),"")</f>
        <v>VERHOEVEN Christiaan</v>
      </c>
      <c r="EZ64" s="83">
        <v>1699</v>
      </c>
      <c r="FA64" s="22" t="str">
        <f t="shared" ref="FA64:FA69" si="1170">IF(EZ64,VLOOKUP(EZ64,Spelers,3,FALSE),"")</f>
        <v>C</v>
      </c>
      <c r="FB64" s="22" t="str">
        <f t="shared" ref="FB64:FB69" si="1171">IF(FC64,VLOOKUP(FC64,Spelers,2,FALSE),"")</f>
        <v>VAN DER TAELEN Lieven</v>
      </c>
      <c r="FC64" s="83">
        <v>2991</v>
      </c>
      <c r="FD64" s="22" t="str">
        <f t="shared" ref="FD64:FD69" si="1172">IF(FC64,VLOOKUP(FC64,Spelers,3,FALSE),"")</f>
        <v>C</v>
      </c>
      <c r="FE64" s="83">
        <v>1</v>
      </c>
      <c r="FF64" s="83">
        <v>2</v>
      </c>
      <c r="FG64" s="84"/>
      <c r="FH64" s="22">
        <f t="shared" ref="FH64:FH69" si="1173">IF(FF64&lt;&gt;"",IF(FE64=FF64,IF(FE64=1,2,0),1),"")</f>
        <v>1</v>
      </c>
      <c r="FI64" s="22">
        <f t="shared" ref="FI64:FI69" si="1174">IF(FF64&lt;&gt;"",IF(FE64=FF64,IF(FE64=1,0,2),1),"")</f>
        <v>1</v>
      </c>
      <c r="FJ64" s="43">
        <f t="shared" ref="FJ64:FK69" si="1175">IF(FH64=2,3,IF(FH64=1,1,0))</f>
        <v>1</v>
      </c>
      <c r="FK64" s="43">
        <f t="shared" si="1175"/>
        <v>1</v>
      </c>
      <c r="FL64" s="56"/>
      <c r="FM64" s="22" t="str">
        <f t="shared" ref="FM64:FM69" si="1176">IF(FN64,VLOOKUP(FN64,Spelers,2,FALSE),"")</f>
        <v>THYS Andy</v>
      </c>
      <c r="FN64" s="83">
        <v>3034</v>
      </c>
      <c r="FO64" s="22" t="str">
        <f t="shared" ref="FO64:FO69" si="1177">IF(FN64,VLOOKUP(FN64,Spelers,3,FALSE),"")</f>
        <v>A</v>
      </c>
      <c r="FP64" s="22" t="str">
        <f t="shared" ref="FP64:FP69" si="1178">IF(FQ64,VLOOKUP(FQ64,Spelers,2,FALSE),"")</f>
        <v>WAUTERS Ludy</v>
      </c>
      <c r="FQ64" s="83">
        <v>3251</v>
      </c>
      <c r="FR64" s="22" t="str">
        <f t="shared" ref="FR64:FR69" si="1179">IF(FQ64,VLOOKUP(FQ64,Spelers,3,FALSE),"")</f>
        <v>B</v>
      </c>
      <c r="FS64" s="83">
        <v>1</v>
      </c>
      <c r="FT64" s="83">
        <v>1</v>
      </c>
      <c r="FU64" s="84"/>
      <c r="FV64" s="22">
        <f t="shared" ref="FV64:FV69" si="1180">IF(FT64&lt;&gt;"",IF(FS64=FT64,IF(FS64=1,2,0),1),"")</f>
        <v>2</v>
      </c>
      <c r="FW64" s="22">
        <f t="shared" ref="FW64:FW69" si="1181">IF(FT64&lt;&gt;"",IF(FS64=FT64,IF(FS64=1,0,2),1),"")</f>
        <v>0</v>
      </c>
      <c r="FX64" s="43">
        <f t="shared" ref="FX64:FY69" si="1182">IF(FV64=2,3,IF(FV64=1,1,0))</f>
        <v>3</v>
      </c>
      <c r="FY64" s="43">
        <f t="shared" si="1182"/>
        <v>0</v>
      </c>
      <c r="FZ64" s="66"/>
      <c r="GA64" s="22" t="str">
        <f t="shared" ref="GA64:GA69" si="1183">IF(GB64,VLOOKUP(GB64,Spelers,2,FALSE),"")</f>
        <v>VAN DER TAELEN Lieven</v>
      </c>
      <c r="GB64" s="83">
        <v>2991</v>
      </c>
      <c r="GC64" s="22" t="str">
        <f t="shared" ref="GC64:GC69" si="1184">IF(GB64,VLOOKUP(GB64,Spelers,3,FALSE),"")</f>
        <v>C</v>
      </c>
      <c r="GD64" s="22" t="str">
        <f t="shared" ref="GD64:GD69" si="1185">IF(GE64,VLOOKUP(GE64,Spelers,2,FALSE),"")</f>
        <v>VAN ROSSUM Patrick</v>
      </c>
      <c r="GE64" s="83">
        <v>3021</v>
      </c>
      <c r="GF64" s="22" t="str">
        <f t="shared" ref="GF64:GF69" si="1186">IF(GE64,VLOOKUP(GE64,Spelers,3,FALSE),"")</f>
        <v>A</v>
      </c>
      <c r="GG64" s="83">
        <v>2</v>
      </c>
      <c r="GH64" s="83">
        <v>1</v>
      </c>
      <c r="GI64" s="84"/>
      <c r="GJ64" s="22">
        <f t="shared" ref="GJ64:GJ69" si="1187">IF(GH64&lt;&gt;"",IF(GG64=GH64,IF(GG64=1,2,0),1),"")</f>
        <v>1</v>
      </c>
      <c r="GK64" s="22">
        <f t="shared" ref="GK64:GK69" si="1188">IF(GH64&lt;&gt;"",IF(GG64=GH64,IF(GG64=1,0,2),1),"")</f>
        <v>1</v>
      </c>
      <c r="GL64" s="43">
        <f t="shared" ref="GL64:GM69" si="1189">IF(GJ64=2,3,IF(GJ64=1,1,0))</f>
        <v>1</v>
      </c>
      <c r="GM64" s="43">
        <f t="shared" si="1189"/>
        <v>1</v>
      </c>
      <c r="GN64" s="56"/>
      <c r="GO64" s="22" t="str">
        <f t="shared" ref="GO64:GO69" si="1190">IF(GP64,VLOOKUP(GP64,Spelers,2,FALSE),"")</f>
        <v>APERS Franky</v>
      </c>
      <c r="GP64" s="83">
        <v>1685</v>
      </c>
      <c r="GQ64" s="22" t="str">
        <f t="shared" ref="GQ64:GQ69" si="1191">IF(GP64,VLOOKUP(GP64,Spelers,3,FALSE),"")</f>
        <v>C</v>
      </c>
      <c r="GR64" s="22" t="str">
        <f t="shared" ref="GR64:GR69" si="1192">IF(GS64,VLOOKUP(GS64,Spelers,2,FALSE),"")</f>
        <v>HOUTPUT Paul</v>
      </c>
      <c r="GS64" s="83">
        <v>2711</v>
      </c>
      <c r="GT64" s="22" t="str">
        <f t="shared" ref="GT64:GT69" si="1193">IF(GS64,VLOOKUP(GS64,Spelers,3,FALSE),"")</f>
        <v>A</v>
      </c>
      <c r="GU64" s="83">
        <v>2</v>
      </c>
      <c r="GV64" s="83">
        <v>1</v>
      </c>
      <c r="GW64" s="84"/>
      <c r="GX64" s="22">
        <f t="shared" ref="GX64:GX69" si="1194">IF(GV64&lt;&gt;"",IF(GU64=GV64,IF(GU64=1,2,0),1),"")</f>
        <v>1</v>
      </c>
      <c r="GY64" s="22">
        <f t="shared" ref="GY64:GY69" si="1195">IF(GV64&lt;&gt;"",IF(GU64=GV64,IF(GU64=1,0,2),1),"")</f>
        <v>1</v>
      </c>
      <c r="GZ64" s="43">
        <f t="shared" ref="GZ64:HA69" si="1196">IF(GX64=2,3,IF(GX64=1,1,0))</f>
        <v>1</v>
      </c>
      <c r="HA64" s="43">
        <f t="shared" si="1196"/>
        <v>1</v>
      </c>
      <c r="HB64" s="56"/>
      <c r="HC64" s="22" t="str">
        <f t="shared" ref="HC64:HC69" si="1197">IF(HD64,VLOOKUP(HD64,Spelers,2,FALSE),"")</f>
        <v>DE HERDT Rudy</v>
      </c>
      <c r="HD64" s="83">
        <v>3250</v>
      </c>
      <c r="HE64" s="22" t="str">
        <f t="shared" ref="HE64:HE69" si="1198">IF(HD64,VLOOKUP(HD64,Spelers,3,FALSE),"")</f>
        <v>A</v>
      </c>
      <c r="HF64" s="22" t="str">
        <f t="shared" ref="HF64:HF69" si="1199">IF(HG64,VLOOKUP(HG64,Spelers,2,FALSE),"")</f>
        <v>COOMAN Rudi</v>
      </c>
      <c r="HG64" s="83">
        <v>3356</v>
      </c>
      <c r="HH64" s="22" t="str">
        <f t="shared" ref="HH64:HH69" si="1200">IF(HG64,VLOOKUP(HG64,Spelers,3,FALSE),"")</f>
        <v>C</v>
      </c>
      <c r="HI64" s="83">
        <v>1</v>
      </c>
      <c r="HJ64" s="83">
        <v>1</v>
      </c>
      <c r="HK64" s="84"/>
      <c r="HL64" s="22">
        <f t="shared" ref="HL64:HL69" si="1201">IF(HJ64&lt;&gt;"",IF(HI64=HJ64,IF(HI64=1,2,0),1),"")</f>
        <v>2</v>
      </c>
      <c r="HM64" s="22">
        <f t="shared" ref="HM64:HM69" si="1202">IF(HJ64&lt;&gt;"",IF(HI64=HJ64,IF(HI64=1,0,2),1),"")</f>
        <v>0</v>
      </c>
      <c r="HN64" s="43">
        <f t="shared" ref="HN64:HO69" si="1203">IF(HL64=2,3,IF(HL64=1,1,0))</f>
        <v>3</v>
      </c>
      <c r="HO64" s="43">
        <f t="shared" si="1203"/>
        <v>0</v>
      </c>
      <c r="HP64" s="66"/>
      <c r="HQ64" s="22" t="str">
        <f t="shared" ref="HQ64:HQ69" si="1204">IF(HR64,VLOOKUP(HR64,Spelers,2,FALSE),"")</f>
        <v>VAN CAMPENHOUT Jean-Pierre</v>
      </c>
      <c r="HR64" s="83">
        <v>7886</v>
      </c>
      <c r="HS64" s="22" t="str">
        <f t="shared" ref="HS64:HS69" si="1205">IF(HR64,VLOOKUP(HR64,Spelers,3,FALSE),"")</f>
        <v>A</v>
      </c>
      <c r="HT64" s="22" t="str">
        <f t="shared" ref="HT64:HT69" si="1206">IF(HU64,VLOOKUP(HU64,Spelers,2,FALSE),"")</f>
        <v>GYSELINCK Tommy</v>
      </c>
      <c r="HU64" s="83">
        <v>3050</v>
      </c>
      <c r="HV64" s="22" t="str">
        <f t="shared" ref="HV64:HV69" si="1207">IF(HU64,VLOOKUP(HU64,Spelers,3,FALSE),"")</f>
        <v>A</v>
      </c>
      <c r="HW64" s="83">
        <v>2</v>
      </c>
      <c r="HX64" s="83">
        <v>2</v>
      </c>
      <c r="HY64" s="84"/>
      <c r="HZ64" s="22">
        <f t="shared" ref="HZ64:HZ69" si="1208">IF(HX64&lt;&gt;"",IF(HW64=HX64,IF(HW64=1,2,0),1),"")</f>
        <v>0</v>
      </c>
      <c r="IA64" s="22">
        <f t="shared" ref="IA64:IA69" si="1209">IF(HX64&lt;&gt;"",IF(HW64=HX64,IF(HW64=1,0,2),1),"")</f>
        <v>2</v>
      </c>
      <c r="IB64" s="43">
        <f t="shared" ref="IB64:IC69" si="1210">IF(HZ64=2,3,IF(HZ64=1,1,0))</f>
        <v>0</v>
      </c>
      <c r="IC64" s="43">
        <f t="shared" si="1210"/>
        <v>3</v>
      </c>
      <c r="ID64" s="56"/>
      <c r="IE64" s="22" t="str">
        <f t="shared" ref="IE64:IE69" si="1211">IF(IF64,VLOOKUP(IF64,Spelers,2,FALSE),"")</f>
        <v>VAN KEER Dirk</v>
      </c>
      <c r="IF64" s="83">
        <v>4879</v>
      </c>
      <c r="IG64" s="22" t="str">
        <f t="shared" ref="IG64:IG69" si="1212">IF(IF64,VLOOKUP(IF64,Spelers,3,FALSE),"")</f>
        <v>A</v>
      </c>
      <c r="IH64" s="22" t="str">
        <f t="shared" ref="IH64:IH69" si="1213">IF(II64,VLOOKUP(II64,Spelers,2,FALSE),"")</f>
        <v>VAN PUYVELDE Alex</v>
      </c>
      <c r="II64" s="83">
        <v>9700</v>
      </c>
      <c r="IJ64" s="22" t="str">
        <f t="shared" ref="IJ64:IJ69" si="1214">IF(II64,VLOOKUP(II64,Spelers,3,FALSE),"")</f>
        <v>B</v>
      </c>
      <c r="IK64" s="83">
        <v>2</v>
      </c>
      <c r="IL64" s="83">
        <v>1</v>
      </c>
      <c r="IM64" s="65"/>
      <c r="IN64" s="22">
        <f t="shared" ref="IN64:IN69" si="1215">IF(IL64&lt;&gt;"",IF(IK64=IL64,IF(IK64=1,2,0),1),"")</f>
        <v>1</v>
      </c>
      <c r="IO64" s="22">
        <f t="shared" ref="IO64:IO69" si="1216">IF(IL64&lt;&gt;"",IF(IK64=IL64,IF(IK64=1,0,2),1),"")</f>
        <v>1</v>
      </c>
      <c r="IP64" s="43">
        <f t="shared" ref="IP64:IQ69" si="1217">IF(IN64=2,3,IF(IN64=1,1,0))</f>
        <v>1</v>
      </c>
      <c r="IQ64" s="43">
        <f t="shared" si="1217"/>
        <v>1</v>
      </c>
      <c r="IR64" s="56"/>
      <c r="IS64" s="22" t="str">
        <f t="shared" ref="IS64:IS69" si="1218">IF(IT64,VLOOKUP(IT64,Spelers,2,FALSE),"")</f>
        <v>VAN DE VIJVER Mario</v>
      </c>
      <c r="IT64" s="83">
        <v>2739</v>
      </c>
      <c r="IU64" s="22" t="str">
        <f t="shared" ref="IU64:IU69" si="1219">IF(IT64,VLOOKUP(IT64,Spelers,3,FALSE),"")</f>
        <v>C</v>
      </c>
      <c r="IV64" s="22" t="str">
        <f t="shared" ref="IV64:IV69" si="1220">IF(IW64,VLOOKUP(IW64,Spelers,2,FALSE),"")</f>
        <v>VRANKEN Eddie</v>
      </c>
      <c r="IW64" s="83">
        <v>3802</v>
      </c>
      <c r="IX64" s="22" t="str">
        <f t="shared" ref="IX64:IX69" si="1221">IF(IW64,VLOOKUP(IW64,Spelers,3,FALSE),"")</f>
        <v>B</v>
      </c>
      <c r="IY64" s="83">
        <v>1</v>
      </c>
      <c r="IZ64" s="83">
        <v>2</v>
      </c>
      <c r="JA64" s="84"/>
      <c r="JB64" s="22">
        <f t="shared" ref="JB64:JB69" si="1222">IF(IZ64&lt;&gt;"",IF(IY64=IZ64,IF(IY64=1,2,0),1),"")</f>
        <v>1</v>
      </c>
      <c r="JC64" s="22">
        <f t="shared" ref="JC64:JC69" si="1223">IF(IZ64&lt;&gt;"",IF(IY64=IZ64,IF(IY64=1,0,2),1),"")</f>
        <v>1</v>
      </c>
      <c r="JD64" s="43">
        <f t="shared" ref="JD64:JE69" si="1224">IF(JB64=2,3,IF(JB64=1,1,0))</f>
        <v>1</v>
      </c>
      <c r="JE64" s="43">
        <f t="shared" si="1224"/>
        <v>1</v>
      </c>
      <c r="JF64" s="66"/>
      <c r="JG64" s="22" t="str">
        <f t="shared" ref="JG64:JG69" si="1225">IF(JH64,VLOOKUP(JH64,Spelers,2,FALSE),"")</f>
        <v>DE SMEDT Rudy</v>
      </c>
      <c r="JH64" s="83">
        <v>3727</v>
      </c>
      <c r="JI64" s="22" t="str">
        <f t="shared" ref="JI64:JI69" si="1226">IF(JH64,VLOOKUP(JH64,Spelers,3,FALSE),"")</f>
        <v>A</v>
      </c>
      <c r="JJ64" s="22" t="str">
        <f t="shared" ref="JJ64:JJ69" si="1227">IF(JK64,VLOOKUP(JK64,Spelers,2,FALSE),"")</f>
        <v>VAN ASBROECK Kenneth</v>
      </c>
      <c r="JK64" s="83">
        <v>5136</v>
      </c>
      <c r="JL64" s="22" t="str">
        <f t="shared" ref="JL64:JL69" si="1228">IF(JK64,VLOOKUP(JK64,Spelers,3,FALSE),"")</f>
        <v>A</v>
      </c>
      <c r="JM64" s="83">
        <v>1</v>
      </c>
      <c r="JN64" s="83">
        <v>2</v>
      </c>
      <c r="JO64" s="84"/>
      <c r="JP64" s="22">
        <f t="shared" ref="JP64:JP69" si="1229">IF(JN64&lt;&gt;"",IF(JM64=JN64,IF(JM64=1,2,0),1),"")</f>
        <v>1</v>
      </c>
      <c r="JQ64" s="22">
        <f t="shared" ref="JQ64:JQ69" si="1230">IF(JN64&lt;&gt;"",IF(JM64=JN64,IF(JM64=1,0,2),1),"")</f>
        <v>1</v>
      </c>
      <c r="JR64" s="43">
        <f t="shared" ref="JR64:JR69" si="1231">IF(JP64=2,3,IF(JP64=1,1,0))</f>
        <v>1</v>
      </c>
      <c r="JS64" s="43">
        <f t="shared" ref="JS64:JS69" si="1232">IF(JQ64=2,3,IF(JQ64=1,1,0))</f>
        <v>1</v>
      </c>
      <c r="JT64" s="56"/>
      <c r="JU64" s="22" t="str">
        <f t="shared" ref="JU64:JU69" si="1233">IF(JV64,VLOOKUP(JV64,Spelers,2,FALSE),"")</f>
        <v>CORNELIS Rony</v>
      </c>
      <c r="JV64" s="83">
        <v>6952</v>
      </c>
      <c r="JW64" s="22" t="str">
        <f t="shared" ref="JW64:JW69" si="1234">IF(JV64,VLOOKUP(JV64,Spelers,3,FALSE),"")</f>
        <v>A</v>
      </c>
      <c r="JX64" s="22" t="str">
        <f t="shared" ref="JX64:JX69" si="1235">IF(JY64,VLOOKUP(JY64,Spelers,2,FALSE),"")</f>
        <v>DE GROOTE Dominique</v>
      </c>
      <c r="JY64" s="83">
        <v>2022</v>
      </c>
      <c r="JZ64" s="22" t="str">
        <f t="shared" ref="JZ64:JZ69" si="1236">IF(JY64,VLOOKUP(JY64,Spelers,3,FALSE),"")</f>
        <v>A</v>
      </c>
      <c r="KA64" s="83">
        <v>1</v>
      </c>
      <c r="KB64" s="83">
        <v>1</v>
      </c>
      <c r="KC64" s="84"/>
      <c r="KD64" s="22">
        <f t="shared" ref="KD64:KD69" si="1237">IF(KB64&lt;&gt;"",IF(KA64=KB64,IF(KA64=1,2,0),1),"")</f>
        <v>2</v>
      </c>
      <c r="KE64" s="22">
        <f t="shared" ref="KE64:KE69" si="1238">IF(KB64&lt;&gt;"",IF(KA64=KB64,IF(KA64=1,0,2),1),"")</f>
        <v>0</v>
      </c>
      <c r="KF64" s="43">
        <f t="shared" ref="KF64:KG69" si="1239">IF(KD64=2,3,IF(KD64=1,1,0))</f>
        <v>3</v>
      </c>
      <c r="KG64" s="43">
        <f t="shared" si="1239"/>
        <v>0</v>
      </c>
      <c r="KH64" s="56"/>
      <c r="KI64" s="22" t="str">
        <f t="shared" ref="KI64:KI69" si="1240">IF(KJ64,VLOOKUP(KJ64,Spelers,2,FALSE),"")</f>
        <v>BARBIER Danny</v>
      </c>
      <c r="KJ64" s="83">
        <v>3243</v>
      </c>
      <c r="KK64" s="22" t="str">
        <f t="shared" ref="KK64:KK69" si="1241">IF(KJ64,VLOOKUP(KJ64,Spelers,3,FALSE),"")</f>
        <v>A</v>
      </c>
      <c r="KL64" s="22" t="str">
        <f t="shared" ref="KL64:KL69" si="1242">IF(KM64,VLOOKUP(KM64,Spelers,2,FALSE),"")</f>
        <v>VAN DEN BROECK Kris</v>
      </c>
      <c r="KM64" s="83">
        <v>3339</v>
      </c>
      <c r="KN64" s="22" t="str">
        <f t="shared" ref="KN64:KN69" si="1243">IF(KM64,VLOOKUP(KM64,Spelers,3,FALSE),"")</f>
        <v>C</v>
      </c>
      <c r="KO64" s="83">
        <v>2</v>
      </c>
      <c r="KP64" s="83">
        <v>1</v>
      </c>
      <c r="KQ64" s="84"/>
      <c r="KR64" s="22">
        <f t="shared" ref="KR64:KR69" si="1244">IF(KP64&lt;&gt;"",IF(KO64=KP64,IF(KO64=1,2,0),1),"")</f>
        <v>1</v>
      </c>
      <c r="KS64" s="22">
        <f t="shared" ref="KS64:KS69" si="1245">IF(KP64&lt;&gt;"",IF(KO64=KP64,IF(KO64=1,0,2),1),"")</f>
        <v>1</v>
      </c>
      <c r="KT64" s="43">
        <f t="shared" ref="KT64:KU69" si="1246">IF(KR64=2,3,IF(KR64=1,1,0))</f>
        <v>1</v>
      </c>
      <c r="KU64" s="43">
        <f t="shared" si="1246"/>
        <v>1</v>
      </c>
      <c r="KV64" s="66"/>
      <c r="KW64" s="22" t="str">
        <f t="shared" ref="KW64:KW69" si="1247">IF(KX64,VLOOKUP(KX64,Spelers,2,FALSE),"")</f>
        <v>WAUTERS Ludy</v>
      </c>
      <c r="KX64" s="83">
        <v>3251</v>
      </c>
      <c r="KY64" s="22" t="str">
        <f t="shared" ref="KY64:KY69" si="1248">IF(KX64,VLOOKUP(KX64,Spelers,3,FALSE),"")</f>
        <v>B</v>
      </c>
      <c r="KZ64" s="22" t="str">
        <f t="shared" ref="KZ64:KZ69" si="1249">IF(LA64,VLOOKUP(LA64,Spelers,2,FALSE),"")</f>
        <v>VERDONCK Glen</v>
      </c>
      <c r="LA64" s="83">
        <v>2301</v>
      </c>
      <c r="LB64" s="22" t="str">
        <f t="shared" ref="LB64:LB69" si="1250">IF(LA64,VLOOKUP(LA64,Spelers,3,FALSE),"")</f>
        <v>B</v>
      </c>
      <c r="LC64" s="83">
        <v>2</v>
      </c>
      <c r="LD64" s="83">
        <v>1</v>
      </c>
      <c r="LE64" s="84"/>
      <c r="LF64" s="22">
        <f t="shared" ref="LF64:LF69" si="1251">IF(LD64&lt;&gt;"",IF(LC64=LD64,IF(LC64=1,2,0),1),"")</f>
        <v>1</v>
      </c>
      <c r="LG64" s="22">
        <f t="shared" ref="LG64:LG69" si="1252">IF(LD64&lt;&gt;"",IF(LC64=LD64,IF(LC64=1,0,2),1),"")</f>
        <v>1</v>
      </c>
      <c r="LH64" s="43">
        <f t="shared" ref="LH64:LI69" si="1253">IF(LF64=2,3,IF(LF64=1,1,0))</f>
        <v>1</v>
      </c>
      <c r="LI64" s="43">
        <f t="shared" si="1253"/>
        <v>1</v>
      </c>
      <c r="LJ64" s="56"/>
      <c r="LK64" s="22" t="str">
        <f t="shared" ref="LK64:LK69" si="1254">IF(LL64,VLOOKUP(LL64,Spelers,2,FALSE),"")</f>
        <v>HOOF Pascal</v>
      </c>
      <c r="LL64" s="83">
        <v>3042</v>
      </c>
      <c r="LM64" s="22" t="str">
        <f t="shared" ref="LM64:LM69" si="1255">IF(LL64,VLOOKUP(LL64,Spelers,3,FALSE),"")</f>
        <v>B</v>
      </c>
      <c r="LN64" s="22" t="str">
        <f t="shared" ref="LN64:LN69" si="1256">IF(LO64,VLOOKUP(LO64,Spelers,2,FALSE),"")</f>
        <v>VAN KEER Dirk</v>
      </c>
      <c r="LO64" s="83">
        <v>4879</v>
      </c>
      <c r="LP64" s="22" t="str">
        <f t="shared" ref="LP64:LP69" si="1257">IF(LO64,VLOOKUP(LO64,Spelers,3,FALSE),"")</f>
        <v>A</v>
      </c>
      <c r="LQ64" s="83">
        <v>1</v>
      </c>
      <c r="LR64" s="83">
        <v>2</v>
      </c>
      <c r="LS64" s="84"/>
      <c r="LT64" s="22">
        <f t="shared" ref="LT64:LT69" si="1258">IF(LR64&lt;&gt;"",IF(LQ64=LR64,IF(LQ64=1,2,0),1),"")</f>
        <v>1</v>
      </c>
      <c r="LU64" s="22">
        <f t="shared" ref="LU64:LU69" si="1259">IF(LR64&lt;&gt;"",IF(LQ64=LR64,IF(LQ64=1,0,2),1),"")</f>
        <v>1</v>
      </c>
      <c r="LV64" s="43">
        <f t="shared" ref="LV64:LW69" si="1260">IF(LT64=2,3,IF(LT64=1,1,0))</f>
        <v>1</v>
      </c>
      <c r="LW64" s="43">
        <f t="shared" si="1260"/>
        <v>1</v>
      </c>
      <c r="LY64" s="22" t="str">
        <f t="shared" ref="LY64:LY69" si="1261">IF(LZ64,VLOOKUP(LZ64,Spelers,2,FALSE),"")</f>
        <v>DE HERTOCH Johan</v>
      </c>
      <c r="LZ64" s="83">
        <v>3621</v>
      </c>
      <c r="MA64" s="22" t="str">
        <f t="shared" ref="MA64:MA69" si="1262">IF(LZ64,VLOOKUP(LZ64,Spelers,3,FALSE),"")</f>
        <v>B</v>
      </c>
      <c r="MB64" s="22" t="str">
        <f t="shared" ref="MB64:MB69" si="1263">IF(MC64,VLOOKUP(MC64,Spelers,2,FALSE),"")</f>
        <v>VAN CAMPENHOUT Jean-Pierre</v>
      </c>
      <c r="MC64" s="83">
        <v>7886</v>
      </c>
      <c r="MD64" s="22" t="str">
        <f t="shared" ref="MD64:MD69" si="1264">IF(MC64,VLOOKUP(MC64,Spelers,3,FALSE),"")</f>
        <v>A</v>
      </c>
      <c r="ME64" s="83">
        <v>2</v>
      </c>
      <c r="MF64" s="83">
        <v>2</v>
      </c>
      <c r="MG64" s="84"/>
      <c r="MH64" s="22">
        <f t="shared" ref="MH64:MH69" si="1265">IF(MF64&lt;&gt;"",IF(ME64=MF64,IF(ME64=1,2,0),1),"")</f>
        <v>0</v>
      </c>
      <c r="MI64" s="22">
        <f t="shared" ref="MI64:MI69" si="1266">IF(MF64&lt;&gt;"",IF(ME64=MF64,IF(ME64=1,0,2),1),"")</f>
        <v>2</v>
      </c>
      <c r="MJ64" s="43">
        <f t="shared" ref="MJ64:MK69" si="1267">IF(MH64=2,3,IF(MH64=1,1,0))</f>
        <v>0</v>
      </c>
      <c r="MK64" s="43">
        <f t="shared" si="1267"/>
        <v>3</v>
      </c>
      <c r="ML64" s="56"/>
      <c r="MM64" s="22" t="str">
        <f t="shared" ref="MM64:MM69" si="1268">IF(MN64,VLOOKUP(MN64,Spelers,2,FALSE),"")</f>
        <v>WAUTERS Ludy</v>
      </c>
      <c r="MN64" s="83">
        <v>3251</v>
      </c>
      <c r="MO64" s="22" t="str">
        <f t="shared" ref="MO64:MO69" si="1269">IF(MN64,VLOOKUP(MN64,Spelers,3,FALSE),"")</f>
        <v>B</v>
      </c>
      <c r="MP64" s="22" t="str">
        <f t="shared" ref="MP64:MP69" si="1270">IF(MQ64,VLOOKUP(MQ64,Spelers,2,FALSE),"")</f>
        <v>GYSELINCK Tommy</v>
      </c>
      <c r="MQ64" s="83">
        <v>3050</v>
      </c>
      <c r="MR64" s="22" t="str">
        <f t="shared" ref="MR64:MR69" si="1271">IF(MQ64,VLOOKUP(MQ64,Spelers,3,FALSE),"")</f>
        <v>A</v>
      </c>
      <c r="MS64" s="83">
        <v>2</v>
      </c>
      <c r="MT64" s="83">
        <v>2</v>
      </c>
      <c r="MU64" s="84"/>
      <c r="MV64" s="22">
        <f t="shared" ref="MV64:MV69" si="1272">IF(MT64&lt;&gt;"",IF(MS64=MT64,IF(MS64=1,2,0),1),"")</f>
        <v>0</v>
      </c>
      <c r="MW64" s="22">
        <f t="shared" ref="MW64:MW69" si="1273">IF(MT64&lt;&gt;"",IF(MS64=MT64,IF(MS64=1,0,2),1),"")</f>
        <v>2</v>
      </c>
      <c r="MX64" s="43">
        <f t="shared" ref="MX64:MY69" si="1274">IF(MV64=2,3,IF(MV64=1,1,0))</f>
        <v>0</v>
      </c>
      <c r="MY64" s="43">
        <f t="shared" si="1274"/>
        <v>3</v>
      </c>
    </row>
    <row r="65" spans="1:363" ht="16.5" x14ac:dyDescent="0.3">
      <c r="A65" s="22" t="str">
        <f t="shared" si="1091"/>
        <v>VAN ROSSUM Patrick</v>
      </c>
      <c r="B65" s="83">
        <v>3021</v>
      </c>
      <c r="C65" s="22" t="str">
        <f t="shared" si="1092"/>
        <v>A</v>
      </c>
      <c r="D65" s="22" t="str">
        <f t="shared" si="1093"/>
        <v>DE HERTOCH Johan</v>
      </c>
      <c r="E65" s="83">
        <v>3621</v>
      </c>
      <c r="F65" s="22" t="str">
        <f t="shared" si="1094"/>
        <v>B</v>
      </c>
      <c r="G65" s="83">
        <v>1</v>
      </c>
      <c r="H65" s="83">
        <v>1</v>
      </c>
      <c r="I65" s="84"/>
      <c r="J65" s="22">
        <f t="shared" si="1095"/>
        <v>2</v>
      </c>
      <c r="K65" s="22">
        <f t="shared" si="1096"/>
        <v>0</v>
      </c>
      <c r="L65" s="43">
        <f t="shared" si="1097"/>
        <v>3</v>
      </c>
      <c r="M65" s="43">
        <f t="shared" si="1097"/>
        <v>0</v>
      </c>
      <c r="N65" s="66"/>
      <c r="O65" s="22" t="str">
        <f t="shared" si="1098"/>
        <v>HOUTPUT Paul</v>
      </c>
      <c r="P65" s="83">
        <v>2711</v>
      </c>
      <c r="Q65" s="22" t="str">
        <f t="shared" si="1099"/>
        <v>A</v>
      </c>
      <c r="R65" s="22" t="str">
        <f t="shared" si="1100"/>
        <v>BAERT Robert</v>
      </c>
      <c r="S65" s="83">
        <v>3663</v>
      </c>
      <c r="T65" s="22" t="str">
        <f t="shared" si="1101"/>
        <v>A</v>
      </c>
      <c r="U65" s="83">
        <v>1</v>
      </c>
      <c r="V65" s="83">
        <v>1</v>
      </c>
      <c r="W65" s="84"/>
      <c r="X65" s="22">
        <f t="shared" si="1102"/>
        <v>2</v>
      </c>
      <c r="Y65" s="22">
        <f t="shared" si="1103"/>
        <v>0</v>
      </c>
      <c r="Z65" s="43">
        <f t="shared" si="1104"/>
        <v>3</v>
      </c>
      <c r="AA65" s="43">
        <f t="shared" si="1104"/>
        <v>0</v>
      </c>
      <c r="AB65" s="56"/>
      <c r="AC65" s="22" t="str">
        <f t="shared" si="1105"/>
        <v>VAN CAMPENHOUT Jean-Pierre</v>
      </c>
      <c r="AD65" s="83">
        <v>7886</v>
      </c>
      <c r="AE65" s="22" t="str">
        <f t="shared" si="1106"/>
        <v>A</v>
      </c>
      <c r="AF65" s="22" t="str">
        <f t="shared" si="1107"/>
        <v>COORENS François</v>
      </c>
      <c r="AG65" s="83">
        <v>1487</v>
      </c>
      <c r="AH65" s="22" t="str">
        <f t="shared" si="1108"/>
        <v>C</v>
      </c>
      <c r="AI65" s="83">
        <v>1</v>
      </c>
      <c r="AJ65" s="83">
        <v>2</v>
      </c>
      <c r="AK65" s="84"/>
      <c r="AL65" s="22">
        <f t="shared" si="1109"/>
        <v>1</v>
      </c>
      <c r="AM65" s="22">
        <f t="shared" si="1110"/>
        <v>1</v>
      </c>
      <c r="AN65" s="43">
        <f t="shared" si="1111"/>
        <v>1</v>
      </c>
      <c r="AO65" s="43">
        <f t="shared" si="1111"/>
        <v>1</v>
      </c>
      <c r="AP65" s="56"/>
      <c r="AQ65" s="22" t="str">
        <f t="shared" si="1112"/>
        <v>VAN ROSSUM Patrick</v>
      </c>
      <c r="AR65" s="83">
        <v>3021</v>
      </c>
      <c r="AS65" s="22" t="str">
        <f t="shared" si="1113"/>
        <v>A</v>
      </c>
      <c r="AT65" s="22" t="str">
        <f t="shared" si="1114"/>
        <v>COOMAN Rudi</v>
      </c>
      <c r="AU65" s="83">
        <v>3356</v>
      </c>
      <c r="AV65" s="22" t="str">
        <f t="shared" si="1115"/>
        <v>C</v>
      </c>
      <c r="AW65" s="83">
        <v>1</v>
      </c>
      <c r="AX65" s="83">
        <v>1</v>
      </c>
      <c r="AY65" s="84"/>
      <c r="AZ65" s="22">
        <f t="shared" si="1116"/>
        <v>2</v>
      </c>
      <c r="BA65" s="22">
        <f t="shared" si="1117"/>
        <v>0</v>
      </c>
      <c r="BB65" s="43">
        <f t="shared" si="1118"/>
        <v>3</v>
      </c>
      <c r="BC65" s="43">
        <f t="shared" si="1118"/>
        <v>0</v>
      </c>
      <c r="BD65" s="66"/>
      <c r="BE65" s="22" t="str">
        <f t="shared" si="1119"/>
        <v>ELEGHEER Rudi</v>
      </c>
      <c r="BF65" s="83">
        <v>3498</v>
      </c>
      <c r="BG65" s="22" t="str">
        <f t="shared" si="1120"/>
        <v>B</v>
      </c>
      <c r="BH65" s="22" t="str">
        <f t="shared" si="1121"/>
        <v>CORBEEL Jean-Pierre</v>
      </c>
      <c r="BI65" s="83">
        <v>5374</v>
      </c>
      <c r="BJ65" s="22" t="str">
        <f t="shared" si="1122"/>
        <v>B</v>
      </c>
      <c r="BK65" s="83">
        <v>1</v>
      </c>
      <c r="BL65" s="83">
        <v>1</v>
      </c>
      <c r="BM65" s="84"/>
      <c r="BN65" s="22">
        <f t="shared" si="1123"/>
        <v>2</v>
      </c>
      <c r="BO65" s="22">
        <f t="shared" si="1124"/>
        <v>0</v>
      </c>
      <c r="BP65" s="43">
        <f t="shared" si="1125"/>
        <v>3</v>
      </c>
      <c r="BQ65" s="43">
        <f t="shared" si="1125"/>
        <v>0</v>
      </c>
      <c r="BR65" s="56"/>
      <c r="BS65" s="22" t="str">
        <f t="shared" si="1126"/>
        <v>VAN DEN BROECK Willy</v>
      </c>
      <c r="BT65" s="83">
        <v>104</v>
      </c>
      <c r="BU65" s="22" t="str">
        <f t="shared" si="1127"/>
        <v>B</v>
      </c>
      <c r="BV65" s="22" t="str">
        <f t="shared" si="1128"/>
        <v>DE COCK Tom</v>
      </c>
      <c r="BW65" s="83">
        <v>3766</v>
      </c>
      <c r="BX65" s="22" t="str">
        <f t="shared" si="1129"/>
        <v>B</v>
      </c>
      <c r="BY65" s="83">
        <v>1</v>
      </c>
      <c r="BZ65" s="83">
        <v>1</v>
      </c>
      <c r="CA65" s="84"/>
      <c r="CB65" s="22">
        <f t="shared" si="1130"/>
        <v>2</v>
      </c>
      <c r="CC65" s="22">
        <f t="shared" si="1131"/>
        <v>0</v>
      </c>
      <c r="CD65" s="43">
        <f t="shared" si="1132"/>
        <v>3</v>
      </c>
      <c r="CE65" s="43">
        <f t="shared" si="1132"/>
        <v>0</v>
      </c>
      <c r="CF65" s="56"/>
      <c r="CG65" s="22" t="str">
        <f t="shared" si="1133"/>
        <v>VAN ASBROECK Kenneth</v>
      </c>
      <c r="CH65" s="83">
        <v>5136</v>
      </c>
      <c r="CI65" s="22" t="str">
        <f t="shared" si="1134"/>
        <v>A</v>
      </c>
      <c r="CJ65" s="22" t="str">
        <f t="shared" si="1135"/>
        <v>LEPEVER Marc</v>
      </c>
      <c r="CK65" s="83">
        <v>5230</v>
      </c>
      <c r="CL65" s="22" t="str">
        <f t="shared" si="1136"/>
        <v>A</v>
      </c>
      <c r="CM65" s="83">
        <v>1</v>
      </c>
      <c r="CN65" s="83">
        <v>2</v>
      </c>
      <c r="CO65" s="84"/>
      <c r="CP65" s="22">
        <f t="shared" si="1137"/>
        <v>1</v>
      </c>
      <c r="CQ65" s="22">
        <f t="shared" si="1138"/>
        <v>1</v>
      </c>
      <c r="CR65" s="43">
        <f t="shared" si="1139"/>
        <v>1</v>
      </c>
      <c r="CS65" s="43">
        <f t="shared" si="1140"/>
        <v>1</v>
      </c>
      <c r="CT65" s="66"/>
      <c r="CU65" s="22" t="str">
        <f t="shared" si="1141"/>
        <v>BOGAERTS Gert</v>
      </c>
      <c r="CV65" s="83">
        <v>1293</v>
      </c>
      <c r="CW65" s="22" t="str">
        <f t="shared" si="1142"/>
        <v>A</v>
      </c>
      <c r="CX65" s="22" t="str">
        <f t="shared" si="1143"/>
        <v>WILLEMS Frank</v>
      </c>
      <c r="CY65" s="83">
        <v>2902</v>
      </c>
      <c r="CZ65" s="22" t="str">
        <f t="shared" si="1144"/>
        <v>B</v>
      </c>
      <c r="DA65" s="83">
        <v>2</v>
      </c>
      <c r="DB65" s="83">
        <v>2</v>
      </c>
      <c r="DC65" s="84"/>
      <c r="DD65" s="22">
        <f t="shared" si="1145"/>
        <v>0</v>
      </c>
      <c r="DE65" s="22">
        <f t="shared" si="1146"/>
        <v>2</v>
      </c>
      <c r="DF65" s="43">
        <f t="shared" si="1147"/>
        <v>0</v>
      </c>
      <c r="DG65" s="43">
        <f t="shared" si="1147"/>
        <v>3</v>
      </c>
      <c r="DH65" s="56"/>
      <c r="DI65" s="22" t="str">
        <f t="shared" si="1148"/>
        <v>WAUTERS Ludy</v>
      </c>
      <c r="DJ65" s="83">
        <v>3251</v>
      </c>
      <c r="DK65" s="22" t="str">
        <f t="shared" si="1149"/>
        <v>B</v>
      </c>
      <c r="DL65" s="22" t="str">
        <f t="shared" si="1150"/>
        <v>WILMS Steve</v>
      </c>
      <c r="DM65" s="83">
        <v>2705</v>
      </c>
      <c r="DN65" s="22" t="str">
        <f t="shared" si="1151"/>
        <v>A</v>
      </c>
      <c r="DO65" s="83">
        <v>2</v>
      </c>
      <c r="DP65" s="83">
        <v>2</v>
      </c>
      <c r="DQ65" s="84"/>
      <c r="DR65" s="22">
        <f t="shared" si="1152"/>
        <v>0</v>
      </c>
      <c r="DS65" s="22">
        <f t="shared" si="1153"/>
        <v>2</v>
      </c>
      <c r="DT65" s="43">
        <f t="shared" si="1154"/>
        <v>0</v>
      </c>
      <c r="DU65" s="43">
        <f t="shared" si="1154"/>
        <v>3</v>
      </c>
      <c r="DV65" s="56"/>
      <c r="DW65" s="22" t="str">
        <f t="shared" si="1155"/>
        <v>COOLS Robert</v>
      </c>
      <c r="DX65" s="83">
        <v>3208</v>
      </c>
      <c r="DY65" s="22" t="str">
        <f t="shared" si="1156"/>
        <v>A</v>
      </c>
      <c r="DZ65" s="22" t="str">
        <f t="shared" si="1157"/>
        <v>CORBEEL Jean-Pierre</v>
      </c>
      <c r="EA65" s="83">
        <v>5374</v>
      </c>
      <c r="EB65" s="22" t="str">
        <f t="shared" si="1158"/>
        <v>B</v>
      </c>
      <c r="EC65" s="83">
        <v>2</v>
      </c>
      <c r="ED65" s="83">
        <v>1</v>
      </c>
      <c r="EE65" s="84"/>
      <c r="EF65" s="22">
        <f t="shared" si="1159"/>
        <v>1</v>
      </c>
      <c r="EG65" s="22">
        <f t="shared" si="1160"/>
        <v>1</v>
      </c>
      <c r="EH65" s="43">
        <f t="shared" si="1161"/>
        <v>1</v>
      </c>
      <c r="EI65" s="43">
        <f t="shared" si="1161"/>
        <v>1</v>
      </c>
      <c r="EJ65" s="66"/>
      <c r="EK65" s="22" t="str">
        <f t="shared" si="1162"/>
        <v>SPIESSENS Walter</v>
      </c>
      <c r="EL65" s="83">
        <v>7213</v>
      </c>
      <c r="EM65" s="22" t="str">
        <f t="shared" si="1163"/>
        <v>B</v>
      </c>
      <c r="EN65" s="22" t="str">
        <f t="shared" si="1164"/>
        <v>HOOF Pascal</v>
      </c>
      <c r="EO65" s="83">
        <v>3042</v>
      </c>
      <c r="EP65" s="22" t="str">
        <f t="shared" si="1165"/>
        <v>B</v>
      </c>
      <c r="EQ65" s="83">
        <v>1</v>
      </c>
      <c r="ER65" s="83">
        <v>1</v>
      </c>
      <c r="ES65" s="84"/>
      <c r="ET65" s="22">
        <f t="shared" si="1166"/>
        <v>2</v>
      </c>
      <c r="EU65" s="22">
        <f t="shared" si="1167"/>
        <v>0</v>
      </c>
      <c r="EV65" s="43">
        <f t="shared" si="1168"/>
        <v>3</v>
      </c>
      <c r="EW65" s="43">
        <f t="shared" si="1168"/>
        <v>0</v>
      </c>
      <c r="EX65" s="56"/>
      <c r="EY65" s="22" t="str">
        <f t="shared" si="1169"/>
        <v>COOMAN Rudi</v>
      </c>
      <c r="EZ65" s="83">
        <v>3356</v>
      </c>
      <c r="FA65" s="22" t="str">
        <f t="shared" si="1170"/>
        <v>C</v>
      </c>
      <c r="FB65" s="22" t="str">
        <f t="shared" si="1171"/>
        <v>MOONEN Marc</v>
      </c>
      <c r="FC65" s="83">
        <v>2844</v>
      </c>
      <c r="FD65" s="22" t="str">
        <f t="shared" si="1172"/>
        <v>B</v>
      </c>
      <c r="FE65" s="83">
        <v>2</v>
      </c>
      <c r="FF65" s="83">
        <v>1</v>
      </c>
      <c r="FG65" s="84"/>
      <c r="FH65" s="22">
        <f t="shared" si="1173"/>
        <v>1</v>
      </c>
      <c r="FI65" s="22">
        <f t="shared" si="1174"/>
        <v>1</v>
      </c>
      <c r="FJ65" s="43">
        <f t="shared" si="1175"/>
        <v>1</v>
      </c>
      <c r="FK65" s="43">
        <f t="shared" si="1175"/>
        <v>1</v>
      </c>
      <c r="FL65" s="56"/>
      <c r="FM65" s="22" t="str">
        <f t="shared" si="1176"/>
        <v>THYS Steve</v>
      </c>
      <c r="FN65" s="83">
        <v>3723</v>
      </c>
      <c r="FO65" s="22" t="str">
        <f t="shared" si="1177"/>
        <v>A</v>
      </c>
      <c r="FP65" s="22" t="str">
        <f t="shared" si="1178"/>
        <v>SPIESSENS Walter</v>
      </c>
      <c r="FQ65" s="83">
        <v>7213</v>
      </c>
      <c r="FR65" s="22" t="str">
        <f t="shared" si="1179"/>
        <v>B</v>
      </c>
      <c r="FS65" s="83">
        <v>1</v>
      </c>
      <c r="FT65" s="83">
        <v>2</v>
      </c>
      <c r="FU65" s="84"/>
      <c r="FV65" s="22">
        <f t="shared" si="1180"/>
        <v>1</v>
      </c>
      <c r="FW65" s="22">
        <f t="shared" si="1181"/>
        <v>1</v>
      </c>
      <c r="FX65" s="43">
        <f t="shared" si="1182"/>
        <v>1</v>
      </c>
      <c r="FY65" s="43">
        <f t="shared" si="1182"/>
        <v>1</v>
      </c>
      <c r="FZ65" s="66"/>
      <c r="GA65" s="22" t="str">
        <f t="shared" si="1183"/>
        <v>MOONEN Wesley</v>
      </c>
      <c r="GB65" s="83">
        <v>612</v>
      </c>
      <c r="GC65" s="22" t="str">
        <f t="shared" si="1184"/>
        <v>B</v>
      </c>
      <c r="GD65" s="22" t="str">
        <f t="shared" si="1185"/>
        <v>THYS Steve</v>
      </c>
      <c r="GE65" s="83">
        <v>3723</v>
      </c>
      <c r="GF65" s="22" t="str">
        <f t="shared" si="1186"/>
        <v>A</v>
      </c>
      <c r="GG65" s="83">
        <v>1</v>
      </c>
      <c r="GH65" s="83">
        <v>2</v>
      </c>
      <c r="GI65" s="84"/>
      <c r="GJ65" s="22">
        <f t="shared" si="1187"/>
        <v>1</v>
      </c>
      <c r="GK65" s="22">
        <f t="shared" si="1188"/>
        <v>1</v>
      </c>
      <c r="GL65" s="43">
        <f t="shared" si="1189"/>
        <v>1</v>
      </c>
      <c r="GM65" s="43">
        <f t="shared" si="1189"/>
        <v>1</v>
      </c>
      <c r="GN65" s="56"/>
      <c r="GO65" s="22" t="str">
        <f t="shared" si="1190"/>
        <v>ELEGHEER Rudi</v>
      </c>
      <c r="GP65" s="83">
        <v>3498</v>
      </c>
      <c r="GQ65" s="22" t="str">
        <f t="shared" si="1191"/>
        <v>B</v>
      </c>
      <c r="GR65" s="22" t="str">
        <f t="shared" si="1192"/>
        <v>D'HONT Owen</v>
      </c>
      <c r="GS65" s="83">
        <v>2621</v>
      </c>
      <c r="GT65" s="22" t="str">
        <f t="shared" si="1193"/>
        <v>B</v>
      </c>
      <c r="GU65" s="83">
        <v>2</v>
      </c>
      <c r="GV65" s="83">
        <v>1</v>
      </c>
      <c r="GW65" s="84"/>
      <c r="GX65" s="22">
        <f t="shared" si="1194"/>
        <v>1</v>
      </c>
      <c r="GY65" s="22">
        <f t="shared" si="1195"/>
        <v>1</v>
      </c>
      <c r="GZ65" s="43">
        <f t="shared" si="1196"/>
        <v>1</v>
      </c>
      <c r="HA65" s="43">
        <f t="shared" si="1196"/>
        <v>1</v>
      </c>
      <c r="HB65" s="56"/>
      <c r="HC65" s="22" t="str">
        <f t="shared" si="1197"/>
        <v>SCHNABEL Rudi</v>
      </c>
      <c r="HD65" s="83">
        <v>749</v>
      </c>
      <c r="HE65" s="22" t="str">
        <f t="shared" si="1198"/>
        <v>B</v>
      </c>
      <c r="HF65" s="22" t="str">
        <f t="shared" si="1199"/>
        <v>VAN CAMPENHOUT Jean-Pierre</v>
      </c>
      <c r="HG65" s="83">
        <v>7886</v>
      </c>
      <c r="HH65" s="22" t="str">
        <f t="shared" si="1200"/>
        <v>A</v>
      </c>
      <c r="HI65" s="83">
        <v>2</v>
      </c>
      <c r="HJ65" s="83">
        <v>2</v>
      </c>
      <c r="HK65" s="84"/>
      <c r="HL65" s="22">
        <f t="shared" si="1201"/>
        <v>0</v>
      </c>
      <c r="HM65" s="22">
        <f t="shared" si="1202"/>
        <v>2</v>
      </c>
      <c r="HN65" s="43">
        <f t="shared" si="1203"/>
        <v>0</v>
      </c>
      <c r="HO65" s="43">
        <f t="shared" si="1203"/>
        <v>3</v>
      </c>
      <c r="HP65" s="66"/>
      <c r="HQ65" s="22" t="str">
        <f t="shared" si="1204"/>
        <v>COOMAN Rudi</v>
      </c>
      <c r="HR65" s="83">
        <v>3356</v>
      </c>
      <c r="HS65" s="22" t="str">
        <f t="shared" si="1205"/>
        <v>C</v>
      </c>
      <c r="HT65" s="22" t="str">
        <f t="shared" si="1206"/>
        <v>THYS Andy</v>
      </c>
      <c r="HU65" s="83">
        <v>3034</v>
      </c>
      <c r="HV65" s="22" t="str">
        <f t="shared" si="1207"/>
        <v>A</v>
      </c>
      <c r="HW65" s="83">
        <v>2</v>
      </c>
      <c r="HX65" s="83">
        <v>2</v>
      </c>
      <c r="HY65" s="84"/>
      <c r="HZ65" s="22">
        <f t="shared" si="1208"/>
        <v>0</v>
      </c>
      <c r="IA65" s="22">
        <f t="shared" si="1209"/>
        <v>2</v>
      </c>
      <c r="IB65" s="43">
        <f t="shared" si="1210"/>
        <v>0</v>
      </c>
      <c r="IC65" s="43">
        <f t="shared" si="1210"/>
        <v>3</v>
      </c>
      <c r="ID65" s="56"/>
      <c r="IE65" s="22" t="str">
        <f t="shared" si="1211"/>
        <v>CORBEEL Jean-Pierre</v>
      </c>
      <c r="IF65" s="83">
        <v>5374</v>
      </c>
      <c r="IG65" s="22" t="str">
        <f t="shared" si="1212"/>
        <v>B</v>
      </c>
      <c r="IH65" s="22" t="str">
        <f t="shared" si="1213"/>
        <v>ELEGHEER Rudi</v>
      </c>
      <c r="II65" s="83">
        <v>3498</v>
      </c>
      <c r="IJ65" s="22" t="str">
        <f t="shared" si="1214"/>
        <v>B</v>
      </c>
      <c r="IK65" s="83">
        <v>2</v>
      </c>
      <c r="IL65" s="83">
        <v>2</v>
      </c>
      <c r="IM65" s="65"/>
      <c r="IN65" s="22">
        <f t="shared" si="1215"/>
        <v>0</v>
      </c>
      <c r="IO65" s="22">
        <f t="shared" si="1216"/>
        <v>2</v>
      </c>
      <c r="IP65" s="43">
        <f t="shared" si="1217"/>
        <v>0</v>
      </c>
      <c r="IQ65" s="43">
        <f t="shared" si="1217"/>
        <v>3</v>
      </c>
      <c r="IR65" s="56"/>
      <c r="IS65" s="22" t="str">
        <f t="shared" si="1218"/>
        <v>STROBBE Kurt</v>
      </c>
      <c r="IT65" s="83">
        <v>3247</v>
      </c>
      <c r="IU65" s="22" t="str">
        <f t="shared" si="1219"/>
        <v>A</v>
      </c>
      <c r="IV65" s="22" t="str">
        <f t="shared" si="1220"/>
        <v>PEELEMAN Benny</v>
      </c>
      <c r="IW65" s="83">
        <v>3257</v>
      </c>
      <c r="IX65" s="22" t="str">
        <f t="shared" si="1221"/>
        <v>B</v>
      </c>
      <c r="IY65" s="83">
        <v>2</v>
      </c>
      <c r="IZ65" s="83">
        <v>2</v>
      </c>
      <c r="JA65" s="84"/>
      <c r="JB65" s="22">
        <f t="shared" si="1222"/>
        <v>0</v>
      </c>
      <c r="JC65" s="22">
        <f t="shared" si="1223"/>
        <v>2</v>
      </c>
      <c r="JD65" s="43">
        <f t="shared" si="1224"/>
        <v>0</v>
      </c>
      <c r="JE65" s="43">
        <f t="shared" si="1224"/>
        <v>3</v>
      </c>
      <c r="JF65" s="66"/>
      <c r="JG65" s="22" t="str">
        <f t="shared" si="1225"/>
        <v>CONVENTS Tom</v>
      </c>
      <c r="JH65" s="83">
        <v>842</v>
      </c>
      <c r="JI65" s="22" t="str">
        <f t="shared" si="1226"/>
        <v>A</v>
      </c>
      <c r="JJ65" s="22" t="str">
        <f t="shared" si="1227"/>
        <v>VAEL Fernand</v>
      </c>
      <c r="JK65" s="83">
        <v>3255</v>
      </c>
      <c r="JL65" s="22" t="str">
        <f t="shared" si="1228"/>
        <v>B</v>
      </c>
      <c r="JM65" s="83">
        <v>1</v>
      </c>
      <c r="JN65" s="83">
        <v>1</v>
      </c>
      <c r="JO65" s="84"/>
      <c r="JP65" s="22">
        <f t="shared" si="1229"/>
        <v>2</v>
      </c>
      <c r="JQ65" s="22">
        <f t="shared" si="1230"/>
        <v>0</v>
      </c>
      <c r="JR65" s="43">
        <f t="shared" si="1231"/>
        <v>3</v>
      </c>
      <c r="JS65" s="43">
        <f t="shared" si="1232"/>
        <v>0</v>
      </c>
      <c r="JT65" s="56"/>
      <c r="JU65" s="22" t="str">
        <f t="shared" si="1233"/>
        <v>HERMANS Tom</v>
      </c>
      <c r="JV65" s="83">
        <v>7091</v>
      </c>
      <c r="JW65" s="22" t="str">
        <f t="shared" si="1234"/>
        <v>C</v>
      </c>
      <c r="JX65" s="22" t="str">
        <f t="shared" si="1235"/>
        <v>CLAES Stefaan</v>
      </c>
      <c r="JY65" s="83">
        <v>3244</v>
      </c>
      <c r="JZ65" s="22" t="str">
        <f t="shared" si="1236"/>
        <v>A</v>
      </c>
      <c r="KA65" s="83">
        <v>2</v>
      </c>
      <c r="KB65" s="83">
        <v>2</v>
      </c>
      <c r="KC65" s="84"/>
      <c r="KD65" s="22">
        <f t="shared" si="1237"/>
        <v>0</v>
      </c>
      <c r="KE65" s="22">
        <f t="shared" si="1238"/>
        <v>2</v>
      </c>
      <c r="KF65" s="43">
        <f t="shared" si="1239"/>
        <v>0</v>
      </c>
      <c r="KG65" s="43">
        <f t="shared" si="1239"/>
        <v>3</v>
      </c>
      <c r="KH65" s="56"/>
      <c r="KI65" s="22" t="str">
        <f t="shared" si="1240"/>
        <v>VAN DE VELDE Jan</v>
      </c>
      <c r="KJ65" s="83">
        <v>3073</v>
      </c>
      <c r="KK65" s="22" t="str">
        <f t="shared" si="1241"/>
        <v>B</v>
      </c>
      <c r="KL65" s="22" t="str">
        <f t="shared" si="1242"/>
        <v>CORBEEL Jean-Pierre</v>
      </c>
      <c r="KM65" s="83">
        <v>5374</v>
      </c>
      <c r="KN65" s="22" t="str">
        <f t="shared" si="1243"/>
        <v>B</v>
      </c>
      <c r="KO65" s="83">
        <v>1</v>
      </c>
      <c r="KP65" s="83">
        <v>2</v>
      </c>
      <c r="KQ65" s="84"/>
      <c r="KR65" s="22">
        <f t="shared" si="1244"/>
        <v>1</v>
      </c>
      <c r="KS65" s="22">
        <f t="shared" si="1245"/>
        <v>1</v>
      </c>
      <c r="KT65" s="43">
        <f t="shared" si="1246"/>
        <v>1</v>
      </c>
      <c r="KU65" s="43">
        <f t="shared" si="1246"/>
        <v>1</v>
      </c>
      <c r="KV65" s="66"/>
      <c r="KW65" s="22" t="str">
        <f t="shared" si="1247"/>
        <v>WIJNS André</v>
      </c>
      <c r="KX65" s="83">
        <v>7220</v>
      </c>
      <c r="KY65" s="22" t="str">
        <f t="shared" si="1248"/>
        <v>C</v>
      </c>
      <c r="KZ65" s="22" t="str">
        <f t="shared" si="1249"/>
        <v>COOLS Patrick</v>
      </c>
      <c r="LA65" s="83">
        <v>2957</v>
      </c>
      <c r="LB65" s="22" t="str">
        <f t="shared" si="1250"/>
        <v>A</v>
      </c>
      <c r="LC65" s="83">
        <v>2</v>
      </c>
      <c r="LD65" s="83">
        <v>2</v>
      </c>
      <c r="LE65" s="84"/>
      <c r="LF65" s="22">
        <f t="shared" si="1251"/>
        <v>0</v>
      </c>
      <c r="LG65" s="22">
        <f t="shared" si="1252"/>
        <v>2</v>
      </c>
      <c r="LH65" s="43">
        <f t="shared" si="1253"/>
        <v>0</v>
      </c>
      <c r="LI65" s="43">
        <f t="shared" si="1253"/>
        <v>3</v>
      </c>
      <c r="LJ65" s="56"/>
      <c r="LK65" s="22" t="str">
        <f t="shared" si="1254"/>
        <v>HOUTPUT Paul</v>
      </c>
      <c r="LL65" s="83">
        <v>2711</v>
      </c>
      <c r="LM65" s="22" t="str">
        <f t="shared" si="1255"/>
        <v>A</v>
      </c>
      <c r="LN65" s="22" t="str">
        <f t="shared" si="1256"/>
        <v>WAUTERS Ludy</v>
      </c>
      <c r="LO65" s="83">
        <v>3251</v>
      </c>
      <c r="LP65" s="22" t="str">
        <f t="shared" si="1257"/>
        <v>B</v>
      </c>
      <c r="LQ65" s="83">
        <v>2</v>
      </c>
      <c r="LR65" s="83">
        <v>1</v>
      </c>
      <c r="LS65" s="84"/>
      <c r="LT65" s="22">
        <f t="shared" si="1258"/>
        <v>1</v>
      </c>
      <c r="LU65" s="22">
        <f t="shared" si="1259"/>
        <v>1</v>
      </c>
      <c r="LV65" s="43">
        <f t="shared" si="1260"/>
        <v>1</v>
      </c>
      <c r="LW65" s="43">
        <f t="shared" si="1260"/>
        <v>1</v>
      </c>
      <c r="LY65" s="22" t="str">
        <f t="shared" si="1261"/>
        <v>VAN DEN ENDE Benjamin</v>
      </c>
      <c r="LZ65" s="83">
        <v>7194</v>
      </c>
      <c r="MA65" s="22" t="str">
        <f t="shared" si="1262"/>
        <v>B</v>
      </c>
      <c r="MB65" s="22" t="str">
        <f t="shared" si="1263"/>
        <v>COOMAN Rudi</v>
      </c>
      <c r="MC65" s="83">
        <v>3356</v>
      </c>
      <c r="MD65" s="22" t="str">
        <f t="shared" si="1264"/>
        <v>C</v>
      </c>
      <c r="ME65" s="83">
        <v>1</v>
      </c>
      <c r="MF65" s="83">
        <v>2</v>
      </c>
      <c r="MG65" s="84"/>
      <c r="MH65" s="22">
        <f t="shared" si="1265"/>
        <v>1</v>
      </c>
      <c r="MI65" s="22">
        <f t="shared" si="1266"/>
        <v>1</v>
      </c>
      <c r="MJ65" s="43">
        <f t="shared" si="1267"/>
        <v>1</v>
      </c>
      <c r="MK65" s="43">
        <f t="shared" si="1267"/>
        <v>1</v>
      </c>
      <c r="ML65" s="56"/>
      <c r="MM65" s="22" t="str">
        <f t="shared" si="1268"/>
        <v>CORBEEL Jean-Pierre</v>
      </c>
      <c r="MN65" s="83">
        <v>5374</v>
      </c>
      <c r="MO65" s="22" t="str">
        <f t="shared" si="1269"/>
        <v>B</v>
      </c>
      <c r="MP65" s="22" t="str">
        <f t="shared" si="1270"/>
        <v>THYS Steve</v>
      </c>
      <c r="MQ65" s="83">
        <v>3723</v>
      </c>
      <c r="MR65" s="22" t="str">
        <f t="shared" si="1271"/>
        <v>A</v>
      </c>
      <c r="MS65" s="83">
        <v>2</v>
      </c>
      <c r="MT65" s="83">
        <v>2</v>
      </c>
      <c r="MU65" s="84"/>
      <c r="MV65" s="22">
        <f t="shared" si="1272"/>
        <v>0</v>
      </c>
      <c r="MW65" s="22">
        <f t="shared" si="1273"/>
        <v>2</v>
      </c>
      <c r="MX65" s="43">
        <f t="shared" si="1274"/>
        <v>0</v>
      </c>
      <c r="MY65" s="43">
        <f t="shared" si="1274"/>
        <v>3</v>
      </c>
    </row>
    <row r="66" spans="1:363" ht="16.5" x14ac:dyDescent="0.3">
      <c r="A66" s="22" t="str">
        <f t="shared" si="1091"/>
        <v>GYSELINCK Tommy</v>
      </c>
      <c r="B66" s="83">
        <v>3050</v>
      </c>
      <c r="C66" s="22" t="str">
        <f t="shared" si="1092"/>
        <v>A</v>
      </c>
      <c r="D66" s="22" t="str">
        <f t="shared" si="1093"/>
        <v>DE HAES Nico</v>
      </c>
      <c r="E66" s="83">
        <v>2816</v>
      </c>
      <c r="F66" s="22" t="str">
        <f t="shared" si="1094"/>
        <v>B</v>
      </c>
      <c r="G66" s="83">
        <v>2</v>
      </c>
      <c r="H66" s="83">
        <v>1</v>
      </c>
      <c r="I66" s="84"/>
      <c r="J66" s="22">
        <f t="shared" si="1095"/>
        <v>1</v>
      </c>
      <c r="K66" s="22">
        <f t="shared" si="1096"/>
        <v>1</v>
      </c>
      <c r="L66" s="43">
        <f t="shared" si="1097"/>
        <v>1</v>
      </c>
      <c r="M66" s="43">
        <f t="shared" si="1097"/>
        <v>1</v>
      </c>
      <c r="N66" s="66"/>
      <c r="O66" s="22" t="str">
        <f t="shared" si="1098"/>
        <v>VAN DEN BROECK Yvan</v>
      </c>
      <c r="P66" s="83">
        <v>8061</v>
      </c>
      <c r="Q66" s="22" t="str">
        <f t="shared" si="1099"/>
        <v>B</v>
      </c>
      <c r="R66" s="22" t="str">
        <f t="shared" si="1100"/>
        <v>ELEGHEER Rudi</v>
      </c>
      <c r="S66" s="83">
        <v>3498</v>
      </c>
      <c r="T66" s="22" t="str">
        <f t="shared" si="1101"/>
        <v>B</v>
      </c>
      <c r="U66" s="83">
        <v>2</v>
      </c>
      <c r="V66" s="83">
        <v>1</v>
      </c>
      <c r="W66" s="84"/>
      <c r="X66" s="22">
        <f t="shared" si="1102"/>
        <v>1</v>
      </c>
      <c r="Y66" s="22">
        <f t="shared" si="1103"/>
        <v>1</v>
      </c>
      <c r="Z66" s="43">
        <f t="shared" si="1104"/>
        <v>1</v>
      </c>
      <c r="AA66" s="43">
        <f t="shared" si="1104"/>
        <v>1</v>
      </c>
      <c r="AB66" s="56"/>
      <c r="AC66" s="22" t="str">
        <f t="shared" si="1105"/>
        <v>AVERHALS Patrick</v>
      </c>
      <c r="AD66" s="83">
        <v>4986</v>
      </c>
      <c r="AE66" s="22" t="str">
        <f t="shared" si="1106"/>
        <v>B</v>
      </c>
      <c r="AF66" s="22" t="str">
        <f t="shared" si="1107"/>
        <v>CLAES Paul</v>
      </c>
      <c r="AG66" s="83">
        <v>3268</v>
      </c>
      <c r="AH66" s="22" t="str">
        <f t="shared" si="1108"/>
        <v>A</v>
      </c>
      <c r="AI66" s="83">
        <v>1</v>
      </c>
      <c r="AJ66" s="83">
        <v>1</v>
      </c>
      <c r="AK66" s="84"/>
      <c r="AL66" s="22">
        <f t="shared" si="1109"/>
        <v>2</v>
      </c>
      <c r="AM66" s="22">
        <f t="shared" si="1110"/>
        <v>0</v>
      </c>
      <c r="AN66" s="43">
        <f t="shared" si="1111"/>
        <v>3</v>
      </c>
      <c r="AO66" s="43">
        <f t="shared" si="1111"/>
        <v>0</v>
      </c>
      <c r="AP66" s="56"/>
      <c r="AQ66" s="22" t="str">
        <f t="shared" si="1112"/>
        <v>VANDEVELDE Pascal</v>
      </c>
      <c r="AR66" s="83">
        <v>3628</v>
      </c>
      <c r="AS66" s="22" t="str">
        <f t="shared" si="1113"/>
        <v>A</v>
      </c>
      <c r="AT66" s="22" t="str">
        <f t="shared" si="1114"/>
        <v>VERDOODT Jan Pieter</v>
      </c>
      <c r="AU66" s="83">
        <v>2657</v>
      </c>
      <c r="AV66" s="22" t="str">
        <f t="shared" si="1115"/>
        <v>C</v>
      </c>
      <c r="AW66" s="83">
        <v>1</v>
      </c>
      <c r="AX66" s="83">
        <v>1</v>
      </c>
      <c r="AY66" s="84"/>
      <c r="AZ66" s="22">
        <f t="shared" si="1116"/>
        <v>2</v>
      </c>
      <c r="BA66" s="22">
        <f t="shared" si="1117"/>
        <v>0</v>
      </c>
      <c r="BB66" s="43">
        <f t="shared" si="1118"/>
        <v>3</v>
      </c>
      <c r="BC66" s="43">
        <f t="shared" si="1118"/>
        <v>0</v>
      </c>
      <c r="BD66" s="66"/>
      <c r="BE66" s="22" t="str">
        <f t="shared" si="1119"/>
        <v>BAERT Robert</v>
      </c>
      <c r="BF66" s="83">
        <v>3663</v>
      </c>
      <c r="BG66" s="22" t="str">
        <f t="shared" si="1120"/>
        <v>A</v>
      </c>
      <c r="BH66" s="22" t="str">
        <f t="shared" si="1121"/>
        <v>SPIESSENS Walter</v>
      </c>
      <c r="BI66" s="83">
        <v>7213</v>
      </c>
      <c r="BJ66" s="22" t="str">
        <f t="shared" si="1122"/>
        <v>B</v>
      </c>
      <c r="BK66" s="83">
        <v>1</v>
      </c>
      <c r="BL66" s="83">
        <v>1</v>
      </c>
      <c r="BM66" s="84"/>
      <c r="BN66" s="22">
        <f t="shared" si="1123"/>
        <v>2</v>
      </c>
      <c r="BO66" s="22">
        <f t="shared" si="1124"/>
        <v>0</v>
      </c>
      <c r="BP66" s="43">
        <f t="shared" si="1125"/>
        <v>3</v>
      </c>
      <c r="BQ66" s="43">
        <f t="shared" si="1125"/>
        <v>0</v>
      </c>
      <c r="BR66" s="56"/>
      <c r="BS66" s="22" t="str">
        <f t="shared" si="1126"/>
        <v>PEELEMAN Chris</v>
      </c>
      <c r="BT66" s="83">
        <v>3220</v>
      </c>
      <c r="BU66" s="22" t="str">
        <f t="shared" si="1127"/>
        <v>A</v>
      </c>
      <c r="BV66" s="22" t="str">
        <f t="shared" si="1128"/>
        <v>VAN DER BORGHT Filip</v>
      </c>
      <c r="BW66" s="83">
        <v>3374</v>
      </c>
      <c r="BX66" s="22" t="str">
        <f t="shared" si="1129"/>
        <v>A</v>
      </c>
      <c r="BY66" s="83">
        <v>2</v>
      </c>
      <c r="BZ66" s="83">
        <v>1</v>
      </c>
      <c r="CA66" s="84"/>
      <c r="CB66" s="22">
        <f t="shared" si="1130"/>
        <v>1</v>
      </c>
      <c r="CC66" s="22">
        <f t="shared" si="1131"/>
        <v>1</v>
      </c>
      <c r="CD66" s="43">
        <f t="shared" si="1132"/>
        <v>1</v>
      </c>
      <c r="CE66" s="43">
        <f t="shared" si="1132"/>
        <v>1</v>
      </c>
      <c r="CF66" s="56"/>
      <c r="CG66" s="22" t="str">
        <f t="shared" si="1133"/>
        <v>VAN ASBROECK Franky</v>
      </c>
      <c r="CH66" s="83">
        <v>7142</v>
      </c>
      <c r="CI66" s="22" t="str">
        <f t="shared" si="1134"/>
        <v>A</v>
      </c>
      <c r="CJ66" s="22" t="str">
        <f t="shared" si="1135"/>
        <v>DE GROOTE Dominique</v>
      </c>
      <c r="CK66" s="83">
        <v>2022</v>
      </c>
      <c r="CL66" s="22" t="str">
        <f t="shared" si="1136"/>
        <v>A</v>
      </c>
      <c r="CM66" s="83">
        <v>1</v>
      </c>
      <c r="CN66" s="83">
        <v>1</v>
      </c>
      <c r="CO66" s="84"/>
      <c r="CP66" s="22">
        <f t="shared" si="1137"/>
        <v>2</v>
      </c>
      <c r="CQ66" s="22">
        <f t="shared" si="1138"/>
        <v>0</v>
      </c>
      <c r="CR66" s="43">
        <f t="shared" si="1139"/>
        <v>3</v>
      </c>
      <c r="CS66" s="43">
        <f t="shared" si="1140"/>
        <v>0</v>
      </c>
      <c r="CT66" s="66"/>
      <c r="CU66" s="22" t="str">
        <f t="shared" si="1141"/>
        <v>DE GROOTE Dominique</v>
      </c>
      <c r="CV66" s="83">
        <v>2022</v>
      </c>
      <c r="CW66" s="22" t="str">
        <f t="shared" si="1142"/>
        <v>A</v>
      </c>
      <c r="CX66" s="22" t="str">
        <f t="shared" si="1143"/>
        <v>VAN DEN EEDE Jurgen</v>
      </c>
      <c r="CY66" s="83">
        <v>2712</v>
      </c>
      <c r="CZ66" s="22" t="str">
        <f t="shared" si="1144"/>
        <v>A</v>
      </c>
      <c r="DA66" s="83">
        <v>1</v>
      </c>
      <c r="DB66" s="83">
        <v>1</v>
      </c>
      <c r="DC66" s="84"/>
      <c r="DD66" s="22">
        <f t="shared" si="1145"/>
        <v>2</v>
      </c>
      <c r="DE66" s="22">
        <f t="shared" si="1146"/>
        <v>0</v>
      </c>
      <c r="DF66" s="43">
        <f t="shared" si="1147"/>
        <v>3</v>
      </c>
      <c r="DG66" s="43">
        <f t="shared" si="1147"/>
        <v>0</v>
      </c>
      <c r="DH66" s="56"/>
      <c r="DI66" s="22" t="str">
        <f t="shared" si="1148"/>
        <v>CORBEEL Jean-Pierre</v>
      </c>
      <c r="DJ66" s="83">
        <v>5374</v>
      </c>
      <c r="DK66" s="22" t="str">
        <f t="shared" si="1149"/>
        <v>B</v>
      </c>
      <c r="DL66" s="22" t="str">
        <f t="shared" si="1150"/>
        <v>VAN ASBROECK Franky</v>
      </c>
      <c r="DM66" s="83">
        <v>7142</v>
      </c>
      <c r="DN66" s="22" t="str">
        <f t="shared" si="1151"/>
        <v>A</v>
      </c>
      <c r="DO66" s="83">
        <v>2</v>
      </c>
      <c r="DP66" s="83">
        <v>2</v>
      </c>
      <c r="DQ66" s="84"/>
      <c r="DR66" s="22">
        <f t="shared" si="1152"/>
        <v>0</v>
      </c>
      <c r="DS66" s="22">
        <f t="shared" si="1153"/>
        <v>2</v>
      </c>
      <c r="DT66" s="43">
        <f t="shared" si="1154"/>
        <v>0</v>
      </c>
      <c r="DU66" s="43">
        <f t="shared" si="1154"/>
        <v>3</v>
      </c>
      <c r="DV66" s="56"/>
      <c r="DW66" s="22" t="str">
        <f t="shared" si="1155"/>
        <v>COOLS Patrick</v>
      </c>
      <c r="DX66" s="83">
        <v>2957</v>
      </c>
      <c r="DY66" s="22" t="str">
        <f t="shared" si="1156"/>
        <v>A</v>
      </c>
      <c r="DZ66" s="22" t="str">
        <f t="shared" si="1157"/>
        <v>WAUTERS Ludy</v>
      </c>
      <c r="EA66" s="83">
        <v>3251</v>
      </c>
      <c r="EB66" s="22" t="str">
        <f t="shared" si="1158"/>
        <v>B</v>
      </c>
      <c r="EC66" s="83">
        <v>1</v>
      </c>
      <c r="ED66" s="83">
        <v>1</v>
      </c>
      <c r="EE66" s="84"/>
      <c r="EF66" s="22">
        <f t="shared" si="1159"/>
        <v>2</v>
      </c>
      <c r="EG66" s="22">
        <f t="shared" si="1160"/>
        <v>0</v>
      </c>
      <c r="EH66" s="43">
        <f t="shared" si="1161"/>
        <v>3</v>
      </c>
      <c r="EI66" s="43">
        <f t="shared" si="1161"/>
        <v>0</v>
      </c>
      <c r="EJ66" s="66"/>
      <c r="EK66" s="22" t="str">
        <f t="shared" si="1162"/>
        <v>CORBEEL Jean-Pierre</v>
      </c>
      <c r="EL66" s="83">
        <v>5374</v>
      </c>
      <c r="EM66" s="22" t="str">
        <f t="shared" si="1163"/>
        <v>B</v>
      </c>
      <c r="EN66" s="22" t="str">
        <f t="shared" si="1164"/>
        <v>DE MEERSMAN Petrus</v>
      </c>
      <c r="EO66" s="83">
        <v>5946</v>
      </c>
      <c r="EP66" s="22" t="str">
        <f t="shared" si="1165"/>
        <v>C</v>
      </c>
      <c r="EQ66" s="83">
        <v>2</v>
      </c>
      <c r="ER66" s="83">
        <v>1</v>
      </c>
      <c r="ES66" s="84"/>
      <c r="ET66" s="22">
        <f t="shared" si="1166"/>
        <v>1</v>
      </c>
      <c r="EU66" s="22">
        <f t="shared" si="1167"/>
        <v>1</v>
      </c>
      <c r="EV66" s="43">
        <f t="shared" si="1168"/>
        <v>1</v>
      </c>
      <c r="EW66" s="43">
        <f t="shared" si="1168"/>
        <v>1</v>
      </c>
      <c r="EX66" s="56"/>
      <c r="EY66" s="22" t="str">
        <f t="shared" si="1169"/>
        <v>VAN DE CRUYS Patrick</v>
      </c>
      <c r="EZ66" s="83">
        <v>4331</v>
      </c>
      <c r="FA66" s="22" t="str">
        <f t="shared" si="1170"/>
        <v>C</v>
      </c>
      <c r="FB66" s="22" t="str">
        <f t="shared" si="1171"/>
        <v>DE HAES Nico</v>
      </c>
      <c r="FC66" s="83">
        <v>2816</v>
      </c>
      <c r="FD66" s="22" t="str">
        <f t="shared" si="1172"/>
        <v>B</v>
      </c>
      <c r="FE66" s="83">
        <v>1</v>
      </c>
      <c r="FF66" s="83">
        <v>1</v>
      </c>
      <c r="FG66" s="84"/>
      <c r="FH66" s="22">
        <f t="shared" si="1173"/>
        <v>2</v>
      </c>
      <c r="FI66" s="22">
        <f t="shared" si="1174"/>
        <v>0</v>
      </c>
      <c r="FJ66" s="43">
        <f t="shared" si="1175"/>
        <v>3</v>
      </c>
      <c r="FK66" s="43">
        <f t="shared" si="1175"/>
        <v>0</v>
      </c>
      <c r="FL66" s="56"/>
      <c r="FM66" s="22" t="str">
        <f t="shared" si="1176"/>
        <v>VAN ROSSUM Patrick</v>
      </c>
      <c r="FN66" s="83">
        <v>3021</v>
      </c>
      <c r="FO66" s="22" t="str">
        <f t="shared" si="1177"/>
        <v>A</v>
      </c>
      <c r="FP66" s="22" t="str">
        <f t="shared" si="1178"/>
        <v>WIJNS André</v>
      </c>
      <c r="FQ66" s="83">
        <v>7220</v>
      </c>
      <c r="FR66" s="22" t="str">
        <f t="shared" si="1179"/>
        <v>C</v>
      </c>
      <c r="FS66" s="83">
        <v>1</v>
      </c>
      <c r="FT66" s="83">
        <v>1</v>
      </c>
      <c r="FU66" s="84"/>
      <c r="FV66" s="22">
        <f t="shared" si="1180"/>
        <v>2</v>
      </c>
      <c r="FW66" s="22">
        <f t="shared" si="1181"/>
        <v>0</v>
      </c>
      <c r="FX66" s="43">
        <f t="shared" si="1182"/>
        <v>3</v>
      </c>
      <c r="FY66" s="43">
        <f t="shared" si="1182"/>
        <v>0</v>
      </c>
      <c r="FZ66" s="66"/>
      <c r="GA66" s="22" t="str">
        <f t="shared" si="1183"/>
        <v>DE HERTOCH Johan</v>
      </c>
      <c r="GB66" s="83">
        <v>3621</v>
      </c>
      <c r="GC66" s="22" t="str">
        <f t="shared" si="1184"/>
        <v>B</v>
      </c>
      <c r="GD66" s="22" t="str">
        <f t="shared" si="1185"/>
        <v>RILLAERTS Gunther</v>
      </c>
      <c r="GE66" s="83">
        <v>2741</v>
      </c>
      <c r="GF66" s="22" t="str">
        <f t="shared" si="1186"/>
        <v>A</v>
      </c>
      <c r="GG66" s="83">
        <v>1</v>
      </c>
      <c r="GH66" s="83">
        <v>2</v>
      </c>
      <c r="GI66" s="84"/>
      <c r="GJ66" s="22">
        <f t="shared" si="1187"/>
        <v>1</v>
      </c>
      <c r="GK66" s="22">
        <f t="shared" si="1188"/>
        <v>1</v>
      </c>
      <c r="GL66" s="43">
        <f t="shared" si="1189"/>
        <v>1</v>
      </c>
      <c r="GM66" s="43">
        <f t="shared" si="1189"/>
        <v>1</v>
      </c>
      <c r="GN66" s="56"/>
      <c r="GO66" s="22" t="str">
        <f t="shared" si="1190"/>
        <v>BAERT Robert</v>
      </c>
      <c r="GP66" s="83">
        <v>3663</v>
      </c>
      <c r="GQ66" s="22" t="str">
        <f t="shared" si="1191"/>
        <v>A</v>
      </c>
      <c r="GR66" s="22" t="str">
        <f t="shared" si="1192"/>
        <v>DE MAN Henri</v>
      </c>
      <c r="GS66" s="83">
        <v>5042</v>
      </c>
      <c r="GT66" s="22" t="str">
        <f t="shared" si="1193"/>
        <v>B</v>
      </c>
      <c r="GU66" s="83">
        <v>2</v>
      </c>
      <c r="GV66" s="83">
        <v>1</v>
      </c>
      <c r="GW66" s="84"/>
      <c r="GX66" s="22">
        <f t="shared" si="1194"/>
        <v>1</v>
      </c>
      <c r="GY66" s="22">
        <f t="shared" si="1195"/>
        <v>1</v>
      </c>
      <c r="GZ66" s="43">
        <f t="shared" si="1196"/>
        <v>1</v>
      </c>
      <c r="HA66" s="43">
        <f t="shared" si="1196"/>
        <v>1</v>
      </c>
      <c r="HB66" s="56"/>
      <c r="HC66" s="22" t="str">
        <f t="shared" si="1197"/>
        <v>BLOMMAERTS Eric</v>
      </c>
      <c r="HD66" s="83">
        <v>3337</v>
      </c>
      <c r="HE66" s="22" t="str">
        <f t="shared" si="1198"/>
        <v>A</v>
      </c>
      <c r="HF66" s="22" t="str">
        <f t="shared" si="1199"/>
        <v>AVERHALS Patrick</v>
      </c>
      <c r="HG66" s="83">
        <v>4986</v>
      </c>
      <c r="HH66" s="22" t="str">
        <f t="shared" si="1200"/>
        <v>B</v>
      </c>
      <c r="HI66" s="83">
        <v>1</v>
      </c>
      <c r="HJ66" s="83">
        <v>1</v>
      </c>
      <c r="HK66" s="84"/>
      <c r="HL66" s="22">
        <f t="shared" si="1201"/>
        <v>2</v>
      </c>
      <c r="HM66" s="22">
        <f t="shared" si="1202"/>
        <v>0</v>
      </c>
      <c r="HN66" s="43">
        <f t="shared" si="1203"/>
        <v>3</v>
      </c>
      <c r="HO66" s="43">
        <f t="shared" si="1203"/>
        <v>0</v>
      </c>
      <c r="HP66" s="66"/>
      <c r="HQ66" s="22" t="str">
        <f t="shared" si="1204"/>
        <v>VERHOEVEN Christiaan</v>
      </c>
      <c r="HR66" s="83">
        <v>1699</v>
      </c>
      <c r="HS66" s="22" t="str">
        <f t="shared" si="1205"/>
        <v>C</v>
      </c>
      <c r="HT66" s="22" t="str">
        <f t="shared" si="1206"/>
        <v>THYS Steve</v>
      </c>
      <c r="HU66" s="83">
        <v>3723</v>
      </c>
      <c r="HV66" s="22" t="str">
        <f t="shared" si="1207"/>
        <v>A</v>
      </c>
      <c r="HW66" s="83">
        <v>2</v>
      </c>
      <c r="HX66" s="83">
        <v>1</v>
      </c>
      <c r="HY66" s="84"/>
      <c r="HZ66" s="22">
        <f t="shared" si="1208"/>
        <v>1</v>
      </c>
      <c r="IA66" s="22">
        <f t="shared" si="1209"/>
        <v>1</v>
      </c>
      <c r="IB66" s="43">
        <f t="shared" si="1210"/>
        <v>1</v>
      </c>
      <c r="IC66" s="43">
        <f t="shared" si="1210"/>
        <v>1</v>
      </c>
      <c r="ID66" s="56"/>
      <c r="IE66" s="22" t="str">
        <f t="shared" si="1211"/>
        <v>SPIESSENS Walter</v>
      </c>
      <c r="IF66" s="83">
        <v>7213</v>
      </c>
      <c r="IG66" s="22" t="str">
        <f t="shared" si="1212"/>
        <v>B</v>
      </c>
      <c r="IH66" s="22" t="str">
        <f t="shared" si="1213"/>
        <v>BAERT Robert</v>
      </c>
      <c r="II66" s="83">
        <v>3663</v>
      </c>
      <c r="IJ66" s="22" t="str">
        <f t="shared" si="1214"/>
        <v>A</v>
      </c>
      <c r="IK66" s="83">
        <v>1</v>
      </c>
      <c r="IL66" s="83">
        <v>1</v>
      </c>
      <c r="IM66" s="65"/>
      <c r="IN66" s="22">
        <f t="shared" si="1215"/>
        <v>2</v>
      </c>
      <c r="IO66" s="22">
        <f t="shared" si="1216"/>
        <v>0</v>
      </c>
      <c r="IP66" s="43">
        <f t="shared" si="1217"/>
        <v>3</v>
      </c>
      <c r="IQ66" s="43">
        <f t="shared" si="1217"/>
        <v>0</v>
      </c>
      <c r="IR66" s="56"/>
      <c r="IS66" s="22" t="str">
        <f t="shared" si="1218"/>
        <v>VAN DER BORGHT Filip</v>
      </c>
      <c r="IT66" s="83">
        <v>3374</v>
      </c>
      <c r="IU66" s="22" t="str">
        <f t="shared" si="1219"/>
        <v>A</v>
      </c>
      <c r="IV66" s="22" t="str">
        <f t="shared" si="1220"/>
        <v>PEELEMAN Chris</v>
      </c>
      <c r="IW66" s="83">
        <v>3220</v>
      </c>
      <c r="IX66" s="22" t="str">
        <f t="shared" si="1221"/>
        <v>A</v>
      </c>
      <c r="IY66" s="83">
        <v>1</v>
      </c>
      <c r="IZ66" s="83">
        <v>1</v>
      </c>
      <c r="JA66" s="84"/>
      <c r="JB66" s="22">
        <f t="shared" si="1222"/>
        <v>2</v>
      </c>
      <c r="JC66" s="22">
        <f t="shared" si="1223"/>
        <v>0</v>
      </c>
      <c r="JD66" s="43">
        <f t="shared" si="1224"/>
        <v>3</v>
      </c>
      <c r="JE66" s="43">
        <f t="shared" si="1224"/>
        <v>0</v>
      </c>
      <c r="JF66" s="66"/>
      <c r="JG66" s="22" t="str">
        <f t="shared" si="1225"/>
        <v>LEPEVER Marc</v>
      </c>
      <c r="JH66" s="83">
        <v>5230</v>
      </c>
      <c r="JI66" s="22" t="str">
        <f t="shared" si="1226"/>
        <v>A</v>
      </c>
      <c r="JJ66" s="22" t="str">
        <f t="shared" si="1227"/>
        <v>VAN ASBROECK Franky</v>
      </c>
      <c r="JK66" s="83">
        <v>7142</v>
      </c>
      <c r="JL66" s="22" t="str">
        <f t="shared" si="1228"/>
        <v>A</v>
      </c>
      <c r="JM66" s="83">
        <v>1</v>
      </c>
      <c r="JN66" s="83">
        <v>2</v>
      </c>
      <c r="JO66" s="84"/>
      <c r="JP66" s="22">
        <f t="shared" si="1229"/>
        <v>1</v>
      </c>
      <c r="JQ66" s="22">
        <f t="shared" si="1230"/>
        <v>1</v>
      </c>
      <c r="JR66" s="43">
        <f t="shared" si="1231"/>
        <v>1</v>
      </c>
      <c r="JS66" s="43">
        <f t="shared" si="1232"/>
        <v>1</v>
      </c>
      <c r="JT66" s="56"/>
      <c r="JU66" s="22" t="str">
        <f t="shared" si="1233"/>
        <v>VAN DEN EEDE Jurgen</v>
      </c>
      <c r="JV66" s="83">
        <v>2712</v>
      </c>
      <c r="JW66" s="22" t="str">
        <f t="shared" si="1234"/>
        <v>A</v>
      </c>
      <c r="JX66" s="22" t="str">
        <f t="shared" si="1235"/>
        <v>JACOBS Guido</v>
      </c>
      <c r="JY66" s="83">
        <v>854</v>
      </c>
      <c r="JZ66" s="22" t="str">
        <f t="shared" si="1236"/>
        <v>A</v>
      </c>
      <c r="KA66" s="83">
        <v>1</v>
      </c>
      <c r="KB66" s="83">
        <v>2</v>
      </c>
      <c r="KC66" s="84"/>
      <c r="KD66" s="22">
        <f t="shared" si="1237"/>
        <v>1</v>
      </c>
      <c r="KE66" s="22">
        <f t="shared" si="1238"/>
        <v>1</v>
      </c>
      <c r="KF66" s="43">
        <f t="shared" si="1239"/>
        <v>1</v>
      </c>
      <c r="KG66" s="43">
        <f t="shared" si="1239"/>
        <v>1</v>
      </c>
      <c r="KH66" s="56"/>
      <c r="KI66" s="22" t="str">
        <f t="shared" si="1240"/>
        <v>WILMS Steve</v>
      </c>
      <c r="KJ66" s="83">
        <v>2705</v>
      </c>
      <c r="KK66" s="22" t="str">
        <f t="shared" si="1241"/>
        <v>A</v>
      </c>
      <c r="KL66" s="22" t="str">
        <f t="shared" si="1242"/>
        <v>SPIESSENS Walter</v>
      </c>
      <c r="KM66" s="83">
        <v>7213</v>
      </c>
      <c r="KN66" s="22" t="str">
        <f t="shared" si="1243"/>
        <v>B</v>
      </c>
      <c r="KO66" s="83">
        <v>1</v>
      </c>
      <c r="KP66" s="83">
        <v>1</v>
      </c>
      <c r="KQ66" s="84"/>
      <c r="KR66" s="22">
        <f t="shared" si="1244"/>
        <v>2</v>
      </c>
      <c r="KS66" s="22">
        <f t="shared" si="1245"/>
        <v>0</v>
      </c>
      <c r="KT66" s="43">
        <f t="shared" si="1246"/>
        <v>3</v>
      </c>
      <c r="KU66" s="43">
        <f t="shared" si="1246"/>
        <v>0</v>
      </c>
      <c r="KV66" s="66"/>
      <c r="KW66" s="22" t="str">
        <f t="shared" si="1247"/>
        <v>CORBEEL Jean-Pierre</v>
      </c>
      <c r="KX66" s="83">
        <v>5374</v>
      </c>
      <c r="KY66" s="22" t="str">
        <f t="shared" si="1248"/>
        <v>B</v>
      </c>
      <c r="KZ66" s="22" t="str">
        <f t="shared" si="1249"/>
        <v>VAN DEN BOSSCHE Marc</v>
      </c>
      <c r="LA66" s="83">
        <v>2325</v>
      </c>
      <c r="LB66" s="22" t="str">
        <f t="shared" si="1250"/>
        <v>A</v>
      </c>
      <c r="LC66" s="83">
        <v>2</v>
      </c>
      <c r="LD66" s="83">
        <v>2</v>
      </c>
      <c r="LE66" s="84"/>
      <c r="LF66" s="22">
        <f t="shared" si="1251"/>
        <v>0</v>
      </c>
      <c r="LG66" s="22">
        <f t="shared" si="1252"/>
        <v>2</v>
      </c>
      <c r="LH66" s="43">
        <f t="shared" si="1253"/>
        <v>0</v>
      </c>
      <c r="LI66" s="43">
        <f t="shared" si="1253"/>
        <v>3</v>
      </c>
      <c r="LJ66" s="56"/>
      <c r="LK66" s="22" t="str">
        <f t="shared" si="1254"/>
        <v>VAN DEN BROECK Yvan</v>
      </c>
      <c r="LL66" s="83">
        <v>8061</v>
      </c>
      <c r="LM66" s="22" t="str">
        <f t="shared" si="1255"/>
        <v>B</v>
      </c>
      <c r="LN66" s="22" t="str">
        <f t="shared" si="1256"/>
        <v>CORBEEL Jean-Pierre</v>
      </c>
      <c r="LO66" s="83">
        <v>5374</v>
      </c>
      <c r="LP66" s="22" t="str">
        <f t="shared" si="1257"/>
        <v>B</v>
      </c>
      <c r="LQ66" s="83">
        <v>1</v>
      </c>
      <c r="LR66" s="83">
        <v>1</v>
      </c>
      <c r="LS66" s="84"/>
      <c r="LT66" s="22">
        <f t="shared" si="1258"/>
        <v>2</v>
      </c>
      <c r="LU66" s="22">
        <f t="shared" si="1259"/>
        <v>0</v>
      </c>
      <c r="LV66" s="43">
        <f t="shared" si="1260"/>
        <v>3</v>
      </c>
      <c r="LW66" s="43">
        <f t="shared" si="1260"/>
        <v>0</v>
      </c>
      <c r="LY66" s="22" t="str">
        <f t="shared" si="1261"/>
        <v>PEETERS Ronny</v>
      </c>
      <c r="LZ66" s="83">
        <v>4385</v>
      </c>
      <c r="MA66" s="22" t="str">
        <f t="shared" si="1262"/>
        <v>B</v>
      </c>
      <c r="MB66" s="22" t="str">
        <f t="shared" si="1263"/>
        <v>AVERHALS Patrick</v>
      </c>
      <c r="MC66" s="83">
        <v>4986</v>
      </c>
      <c r="MD66" s="22" t="str">
        <f t="shared" si="1264"/>
        <v>B</v>
      </c>
      <c r="ME66" s="83">
        <v>1</v>
      </c>
      <c r="MF66" s="83">
        <v>2</v>
      </c>
      <c r="MG66" s="84"/>
      <c r="MH66" s="22">
        <f t="shared" si="1265"/>
        <v>1</v>
      </c>
      <c r="MI66" s="22">
        <f t="shared" si="1266"/>
        <v>1</v>
      </c>
      <c r="MJ66" s="43">
        <f t="shared" si="1267"/>
        <v>1</v>
      </c>
      <c r="MK66" s="43">
        <f t="shared" si="1267"/>
        <v>1</v>
      </c>
      <c r="ML66" s="56"/>
      <c r="MM66" s="22" t="str">
        <f t="shared" si="1268"/>
        <v>WIJNS André</v>
      </c>
      <c r="MN66" s="83">
        <v>7220</v>
      </c>
      <c r="MO66" s="22" t="str">
        <f t="shared" si="1269"/>
        <v>C</v>
      </c>
      <c r="MP66" s="22" t="str">
        <f t="shared" si="1270"/>
        <v>THYS Andy</v>
      </c>
      <c r="MQ66" s="83">
        <v>3034</v>
      </c>
      <c r="MR66" s="22" t="str">
        <f t="shared" si="1271"/>
        <v>A</v>
      </c>
      <c r="MS66" s="83">
        <v>2</v>
      </c>
      <c r="MT66" s="83">
        <v>2</v>
      </c>
      <c r="MU66" s="84"/>
      <c r="MV66" s="22">
        <f t="shared" si="1272"/>
        <v>0</v>
      </c>
      <c r="MW66" s="22">
        <f t="shared" si="1273"/>
        <v>2</v>
      </c>
      <c r="MX66" s="43">
        <f t="shared" si="1274"/>
        <v>0</v>
      </c>
      <c r="MY66" s="43">
        <f t="shared" si="1274"/>
        <v>3</v>
      </c>
    </row>
    <row r="67" spans="1:363" ht="16.5" x14ac:dyDescent="0.3">
      <c r="A67" s="22" t="str">
        <f t="shared" si="1091"/>
        <v>VANDEVELDE Pascal</v>
      </c>
      <c r="B67" s="83">
        <v>3628</v>
      </c>
      <c r="C67" s="22" t="str">
        <f t="shared" si="1092"/>
        <v>A</v>
      </c>
      <c r="D67" s="22" t="str">
        <f t="shared" si="1093"/>
        <v>VAN DEN ENDE Benjamin</v>
      </c>
      <c r="E67" s="83">
        <v>7194</v>
      </c>
      <c r="F67" s="22" t="str">
        <f t="shared" si="1094"/>
        <v>B</v>
      </c>
      <c r="G67" s="83">
        <v>2</v>
      </c>
      <c r="H67" s="83">
        <v>2</v>
      </c>
      <c r="I67" s="84"/>
      <c r="J67" s="22">
        <f t="shared" si="1095"/>
        <v>0</v>
      </c>
      <c r="K67" s="22">
        <f t="shared" si="1096"/>
        <v>2</v>
      </c>
      <c r="L67" s="43">
        <f t="shared" si="1097"/>
        <v>0</v>
      </c>
      <c r="M67" s="43">
        <f t="shared" si="1097"/>
        <v>3</v>
      </c>
      <c r="N67" s="66"/>
      <c r="O67" s="22" t="str">
        <f t="shared" si="1098"/>
        <v>D'HONT Owen</v>
      </c>
      <c r="P67" s="83">
        <v>2621</v>
      </c>
      <c r="Q67" s="22" t="str">
        <f t="shared" si="1099"/>
        <v>B</v>
      </c>
      <c r="R67" s="22" t="str">
        <f t="shared" si="1100"/>
        <v>VAN GEYTE Gert</v>
      </c>
      <c r="S67" s="83">
        <v>7591</v>
      </c>
      <c r="T67" s="22" t="str">
        <f t="shared" si="1101"/>
        <v>B</v>
      </c>
      <c r="U67" s="83">
        <v>1</v>
      </c>
      <c r="V67" s="83">
        <v>1</v>
      </c>
      <c r="W67" s="84"/>
      <c r="X67" s="22">
        <f t="shared" si="1102"/>
        <v>2</v>
      </c>
      <c r="Y67" s="22">
        <f t="shared" si="1103"/>
        <v>0</v>
      </c>
      <c r="Z67" s="43">
        <f t="shared" si="1104"/>
        <v>3</v>
      </c>
      <c r="AA67" s="43">
        <f t="shared" si="1104"/>
        <v>0</v>
      </c>
      <c r="AB67" s="56"/>
      <c r="AC67" s="22" t="str">
        <f t="shared" si="1105"/>
        <v>VERDOODT Jan Pieter</v>
      </c>
      <c r="AD67" s="83">
        <v>2657</v>
      </c>
      <c r="AE67" s="22" t="str">
        <f t="shared" si="1106"/>
        <v>C</v>
      </c>
      <c r="AF67" s="22" t="str">
        <f t="shared" si="1107"/>
        <v>RENS Dave</v>
      </c>
      <c r="AG67" s="83">
        <v>5310</v>
      </c>
      <c r="AH67" s="22" t="str">
        <f t="shared" si="1108"/>
        <v>C</v>
      </c>
      <c r="AI67" s="83">
        <v>2</v>
      </c>
      <c r="AJ67" s="83">
        <v>1</v>
      </c>
      <c r="AK67" s="84"/>
      <c r="AL67" s="22">
        <f t="shared" si="1109"/>
        <v>1</v>
      </c>
      <c r="AM67" s="22">
        <f t="shared" si="1110"/>
        <v>1</v>
      </c>
      <c r="AN67" s="43">
        <f t="shared" si="1111"/>
        <v>1</v>
      </c>
      <c r="AO67" s="43">
        <f t="shared" si="1111"/>
        <v>1</v>
      </c>
      <c r="AP67" s="56"/>
      <c r="AQ67" s="22" t="str">
        <f t="shared" si="1112"/>
        <v>VAN GOETHEM Mario</v>
      </c>
      <c r="AR67" s="83">
        <v>1096</v>
      </c>
      <c r="AS67" s="22" t="str">
        <f t="shared" si="1113"/>
        <v>B</v>
      </c>
      <c r="AT67" s="22" t="str">
        <f t="shared" si="1114"/>
        <v>VAN CAMPENHOUT Jean-Pierre</v>
      </c>
      <c r="AU67" s="83">
        <v>7886</v>
      </c>
      <c r="AV67" s="22" t="str">
        <f t="shared" si="1115"/>
        <v>A</v>
      </c>
      <c r="AW67" s="83">
        <v>1</v>
      </c>
      <c r="AX67" s="83">
        <v>1</v>
      </c>
      <c r="AY67" s="84"/>
      <c r="AZ67" s="22">
        <f t="shared" si="1116"/>
        <v>2</v>
      </c>
      <c r="BA67" s="22">
        <f t="shared" si="1117"/>
        <v>0</v>
      </c>
      <c r="BB67" s="43">
        <f t="shared" si="1118"/>
        <v>3</v>
      </c>
      <c r="BC67" s="43">
        <f t="shared" si="1118"/>
        <v>0</v>
      </c>
      <c r="BD67" s="66"/>
      <c r="BE67" s="22" t="str">
        <f t="shared" si="1119"/>
        <v>MARIMAN Paul</v>
      </c>
      <c r="BF67" s="83">
        <v>5295</v>
      </c>
      <c r="BG67" s="22" t="str">
        <f t="shared" si="1120"/>
        <v>C</v>
      </c>
      <c r="BH67" s="22" t="str">
        <f t="shared" si="1121"/>
        <v>VAN DEN BROECK Kris</v>
      </c>
      <c r="BI67" s="83">
        <v>3339</v>
      </c>
      <c r="BJ67" s="22" t="str">
        <f t="shared" si="1122"/>
        <v>C</v>
      </c>
      <c r="BK67" s="83">
        <v>2</v>
      </c>
      <c r="BL67" s="83">
        <v>1</v>
      </c>
      <c r="BM67" s="84"/>
      <c r="BN67" s="22">
        <f t="shared" si="1123"/>
        <v>1</v>
      </c>
      <c r="BO67" s="22">
        <f t="shared" si="1124"/>
        <v>1</v>
      </c>
      <c r="BP67" s="43">
        <f t="shared" si="1125"/>
        <v>1</v>
      </c>
      <c r="BQ67" s="43">
        <f t="shared" si="1125"/>
        <v>1</v>
      </c>
      <c r="BR67" s="56"/>
      <c r="BS67" s="22" t="str">
        <f t="shared" si="1126"/>
        <v>VRANKEN Eddie</v>
      </c>
      <c r="BT67" s="83">
        <v>3802</v>
      </c>
      <c r="BU67" s="22" t="str">
        <f t="shared" si="1127"/>
        <v>B</v>
      </c>
      <c r="BV67" s="22" t="str">
        <f t="shared" si="1128"/>
        <v>VERCAUTEREN Debby</v>
      </c>
      <c r="BW67" s="83">
        <v>3370</v>
      </c>
      <c r="BX67" s="22" t="str">
        <f t="shared" si="1129"/>
        <v>B</v>
      </c>
      <c r="BY67" s="83">
        <v>2</v>
      </c>
      <c r="BZ67" s="83">
        <v>1</v>
      </c>
      <c r="CA67" s="84"/>
      <c r="CB67" s="22">
        <f t="shared" si="1130"/>
        <v>1</v>
      </c>
      <c r="CC67" s="22">
        <f t="shared" si="1131"/>
        <v>1</v>
      </c>
      <c r="CD67" s="43">
        <f t="shared" si="1132"/>
        <v>1</v>
      </c>
      <c r="CE67" s="43">
        <f t="shared" si="1132"/>
        <v>1</v>
      </c>
      <c r="CF67" s="56"/>
      <c r="CG67" s="22" t="str">
        <f t="shared" si="1133"/>
        <v>ANNOT Eric</v>
      </c>
      <c r="CH67" s="83">
        <v>2970</v>
      </c>
      <c r="CI67" s="22" t="str">
        <f t="shared" si="1134"/>
        <v>A</v>
      </c>
      <c r="CJ67" s="22" t="str">
        <f t="shared" si="1135"/>
        <v>DE SMEDT Rudy</v>
      </c>
      <c r="CK67" s="83">
        <v>3727</v>
      </c>
      <c r="CL67" s="22" t="str">
        <f t="shared" si="1136"/>
        <v>A</v>
      </c>
      <c r="CM67" s="83">
        <v>1</v>
      </c>
      <c r="CN67" s="83">
        <v>1</v>
      </c>
      <c r="CO67" s="84"/>
      <c r="CP67" s="22">
        <f t="shared" si="1137"/>
        <v>2</v>
      </c>
      <c r="CQ67" s="22">
        <f t="shared" si="1138"/>
        <v>0</v>
      </c>
      <c r="CR67" s="43">
        <f t="shared" si="1139"/>
        <v>3</v>
      </c>
      <c r="CS67" s="43">
        <f t="shared" si="1140"/>
        <v>0</v>
      </c>
      <c r="CT67" s="66"/>
      <c r="CU67" s="22" t="str">
        <f t="shared" si="1141"/>
        <v>CLAES Stefaan</v>
      </c>
      <c r="CV67" s="83">
        <v>3244</v>
      </c>
      <c r="CW67" s="22" t="str">
        <f t="shared" si="1142"/>
        <v>A</v>
      </c>
      <c r="CX67" s="22" t="str">
        <f t="shared" si="1143"/>
        <v>VAN KEER Kurt</v>
      </c>
      <c r="CY67" s="83">
        <v>3690</v>
      </c>
      <c r="CZ67" s="22" t="str">
        <f t="shared" si="1144"/>
        <v>B</v>
      </c>
      <c r="DA67" s="83">
        <v>2</v>
      </c>
      <c r="DB67" s="83">
        <v>1</v>
      </c>
      <c r="DC67" s="84"/>
      <c r="DD67" s="22">
        <f t="shared" si="1145"/>
        <v>1</v>
      </c>
      <c r="DE67" s="22">
        <f t="shared" si="1146"/>
        <v>1</v>
      </c>
      <c r="DF67" s="43">
        <f t="shared" si="1147"/>
        <v>1</v>
      </c>
      <c r="DG67" s="43">
        <f t="shared" si="1147"/>
        <v>1</v>
      </c>
      <c r="DH67" s="56"/>
      <c r="DI67" s="22" t="str">
        <f t="shared" si="1148"/>
        <v>VAN KEER Dirk</v>
      </c>
      <c r="DJ67" s="83">
        <v>4879</v>
      </c>
      <c r="DK67" s="22" t="str">
        <f t="shared" si="1149"/>
        <v>A</v>
      </c>
      <c r="DL67" s="22" t="str">
        <f t="shared" si="1150"/>
        <v>ANNOT Eric</v>
      </c>
      <c r="DM67" s="83">
        <v>2970</v>
      </c>
      <c r="DN67" s="22" t="str">
        <f t="shared" si="1151"/>
        <v>A</v>
      </c>
      <c r="DO67" s="83">
        <v>2</v>
      </c>
      <c r="DP67" s="83">
        <v>2</v>
      </c>
      <c r="DQ67" s="84"/>
      <c r="DR67" s="22">
        <f t="shared" si="1152"/>
        <v>0</v>
      </c>
      <c r="DS67" s="22">
        <f t="shared" si="1153"/>
        <v>2</v>
      </c>
      <c r="DT67" s="43">
        <f t="shared" si="1154"/>
        <v>0</v>
      </c>
      <c r="DU67" s="43">
        <f t="shared" si="1154"/>
        <v>3</v>
      </c>
      <c r="DV67" s="56"/>
      <c r="DW67" s="22" t="str">
        <f t="shared" si="1155"/>
        <v>VERDONCK Glen</v>
      </c>
      <c r="DX67" s="83">
        <v>2301</v>
      </c>
      <c r="DY67" s="22" t="str">
        <f t="shared" si="1156"/>
        <v>B</v>
      </c>
      <c r="DZ67" s="22" t="str">
        <f t="shared" si="1157"/>
        <v>WIJNS André</v>
      </c>
      <c r="EA67" s="83">
        <v>7220</v>
      </c>
      <c r="EB67" s="22" t="str">
        <f t="shared" si="1158"/>
        <v>C</v>
      </c>
      <c r="EC67" s="83">
        <v>1</v>
      </c>
      <c r="ED67" s="83">
        <v>1</v>
      </c>
      <c r="EE67" s="84"/>
      <c r="EF67" s="22">
        <f t="shared" si="1159"/>
        <v>2</v>
      </c>
      <c r="EG67" s="22">
        <f t="shared" si="1160"/>
        <v>0</v>
      </c>
      <c r="EH67" s="43">
        <f t="shared" si="1161"/>
        <v>3</v>
      </c>
      <c r="EI67" s="43">
        <f t="shared" si="1161"/>
        <v>0</v>
      </c>
      <c r="EJ67" s="66"/>
      <c r="EK67" s="22" t="str">
        <f t="shared" si="1162"/>
        <v>WAUTERS Ludy</v>
      </c>
      <c r="EL67" s="83">
        <v>3251</v>
      </c>
      <c r="EM67" s="22" t="str">
        <f t="shared" si="1163"/>
        <v>B</v>
      </c>
      <c r="EN67" s="22" t="str">
        <f t="shared" si="1164"/>
        <v>D'HONT Owen</v>
      </c>
      <c r="EO67" s="83">
        <v>2621</v>
      </c>
      <c r="EP67" s="22" t="str">
        <f t="shared" si="1165"/>
        <v>B</v>
      </c>
      <c r="EQ67" s="83">
        <v>2</v>
      </c>
      <c r="ER67" s="83">
        <v>2</v>
      </c>
      <c r="ES67" s="84"/>
      <c r="ET67" s="22">
        <f t="shared" si="1166"/>
        <v>0</v>
      </c>
      <c r="EU67" s="22">
        <f t="shared" si="1167"/>
        <v>2</v>
      </c>
      <c r="EV67" s="43">
        <f t="shared" si="1168"/>
        <v>0</v>
      </c>
      <c r="EW67" s="43">
        <f t="shared" si="1168"/>
        <v>3</v>
      </c>
      <c r="EX67" s="56"/>
      <c r="EY67" s="22" t="str">
        <f t="shared" si="1169"/>
        <v>VERDOODT Jan Pieter</v>
      </c>
      <c r="EZ67" s="83">
        <v>2657</v>
      </c>
      <c r="FA67" s="22" t="str">
        <f t="shared" si="1170"/>
        <v>C</v>
      </c>
      <c r="FB67" s="22" t="str">
        <f t="shared" si="1171"/>
        <v>DE HAES Patrick</v>
      </c>
      <c r="FC67" s="83">
        <v>2669</v>
      </c>
      <c r="FD67" s="22" t="str">
        <f t="shared" si="1172"/>
        <v>B</v>
      </c>
      <c r="FE67" s="83">
        <v>1</v>
      </c>
      <c r="FF67" s="83">
        <v>2</v>
      </c>
      <c r="FG67" s="84"/>
      <c r="FH67" s="22">
        <f t="shared" si="1173"/>
        <v>1</v>
      </c>
      <c r="FI67" s="22">
        <f t="shared" si="1174"/>
        <v>1</v>
      </c>
      <c r="FJ67" s="43">
        <f t="shared" si="1175"/>
        <v>1</v>
      </c>
      <c r="FK67" s="43">
        <f t="shared" si="1175"/>
        <v>1</v>
      </c>
      <c r="FL67" s="56"/>
      <c r="FM67" s="22" t="str">
        <f t="shared" si="1176"/>
        <v>VANSINTJAN Marc</v>
      </c>
      <c r="FN67" s="83">
        <v>8671</v>
      </c>
      <c r="FO67" s="22" t="str">
        <f t="shared" si="1177"/>
        <v>NA</v>
      </c>
      <c r="FP67" s="22" t="str">
        <f t="shared" si="1178"/>
        <v>VAN KEER Dirk</v>
      </c>
      <c r="FQ67" s="83">
        <v>4879</v>
      </c>
      <c r="FR67" s="22" t="str">
        <f t="shared" si="1179"/>
        <v>A</v>
      </c>
      <c r="FS67" s="83">
        <v>2</v>
      </c>
      <c r="FT67" s="83">
        <v>2</v>
      </c>
      <c r="FU67" s="84"/>
      <c r="FV67" s="22">
        <f t="shared" si="1180"/>
        <v>0</v>
      </c>
      <c r="FW67" s="22">
        <f t="shared" si="1181"/>
        <v>2</v>
      </c>
      <c r="FX67" s="43">
        <f t="shared" si="1182"/>
        <v>0</v>
      </c>
      <c r="FY67" s="43">
        <f t="shared" si="1182"/>
        <v>3</v>
      </c>
      <c r="FZ67" s="66"/>
      <c r="GA67" s="22" t="str">
        <f t="shared" si="1183"/>
        <v>MOONEN Marc</v>
      </c>
      <c r="GB67" s="83">
        <v>2844</v>
      </c>
      <c r="GC67" s="22" t="str">
        <f t="shared" si="1184"/>
        <v>B</v>
      </c>
      <c r="GD67" s="22" t="str">
        <f t="shared" si="1185"/>
        <v>THYS Andy</v>
      </c>
      <c r="GE67" s="83">
        <v>3034</v>
      </c>
      <c r="GF67" s="22" t="str">
        <f t="shared" si="1186"/>
        <v>A</v>
      </c>
      <c r="GG67" s="83">
        <v>2</v>
      </c>
      <c r="GH67" s="83">
        <v>2</v>
      </c>
      <c r="GI67" s="84"/>
      <c r="GJ67" s="22">
        <f t="shared" si="1187"/>
        <v>0</v>
      </c>
      <c r="GK67" s="22">
        <f t="shared" si="1188"/>
        <v>2</v>
      </c>
      <c r="GL67" s="43">
        <f t="shared" si="1189"/>
        <v>0</v>
      </c>
      <c r="GM67" s="43">
        <f t="shared" si="1189"/>
        <v>3</v>
      </c>
      <c r="GN67" s="56"/>
      <c r="GO67" s="22" t="str">
        <f t="shared" si="1190"/>
        <v>VAN PUYVELDE Alex</v>
      </c>
      <c r="GP67" s="83">
        <v>9700</v>
      </c>
      <c r="GQ67" s="22" t="str">
        <f t="shared" si="1191"/>
        <v>B</v>
      </c>
      <c r="GR67" s="22" t="str">
        <f t="shared" si="1192"/>
        <v>VAN WEMMEL Eddy</v>
      </c>
      <c r="GS67" s="83">
        <v>821</v>
      </c>
      <c r="GT67" s="22" t="str">
        <f t="shared" si="1193"/>
        <v>C</v>
      </c>
      <c r="GU67" s="83">
        <v>2</v>
      </c>
      <c r="GV67" s="83">
        <v>1</v>
      </c>
      <c r="GW67" s="84"/>
      <c r="GX67" s="22">
        <f t="shared" si="1194"/>
        <v>1</v>
      </c>
      <c r="GY67" s="22">
        <f t="shared" si="1195"/>
        <v>1</v>
      </c>
      <c r="GZ67" s="43">
        <f t="shared" si="1196"/>
        <v>1</v>
      </c>
      <c r="HA67" s="43">
        <f t="shared" si="1196"/>
        <v>1</v>
      </c>
      <c r="HB67" s="56"/>
      <c r="HC67" s="22" t="str">
        <f t="shared" si="1197"/>
        <v>COORENS François</v>
      </c>
      <c r="HD67" s="83">
        <v>1487</v>
      </c>
      <c r="HE67" s="22" t="str">
        <f t="shared" si="1198"/>
        <v>C</v>
      </c>
      <c r="HF67" s="22" t="str">
        <f t="shared" si="1199"/>
        <v>VERDOODT Jan Pieter</v>
      </c>
      <c r="HG67" s="83">
        <v>2657</v>
      </c>
      <c r="HH67" s="22" t="str">
        <f t="shared" si="1200"/>
        <v>C</v>
      </c>
      <c r="HI67" s="83">
        <v>1</v>
      </c>
      <c r="HJ67" s="83">
        <v>1</v>
      </c>
      <c r="HK67" s="84"/>
      <c r="HL67" s="22">
        <f t="shared" si="1201"/>
        <v>2</v>
      </c>
      <c r="HM67" s="22">
        <f t="shared" si="1202"/>
        <v>0</v>
      </c>
      <c r="HN67" s="43">
        <f t="shared" si="1203"/>
        <v>3</v>
      </c>
      <c r="HO67" s="43">
        <f t="shared" si="1203"/>
        <v>0</v>
      </c>
      <c r="HP67" s="66"/>
      <c r="HQ67" s="22" t="str">
        <f t="shared" si="1204"/>
        <v>VAN DE CRUYS Patrick</v>
      </c>
      <c r="HR67" s="83">
        <v>4331</v>
      </c>
      <c r="HS67" s="22" t="str">
        <f t="shared" si="1205"/>
        <v>C</v>
      </c>
      <c r="HT67" s="22" t="str">
        <f t="shared" si="1206"/>
        <v>VAN GOETHEM Mario</v>
      </c>
      <c r="HU67" s="83">
        <v>1096</v>
      </c>
      <c r="HV67" s="22" t="str">
        <f t="shared" si="1207"/>
        <v>B</v>
      </c>
      <c r="HW67" s="83">
        <v>2</v>
      </c>
      <c r="HX67" s="83">
        <v>1</v>
      </c>
      <c r="HY67" s="84"/>
      <c r="HZ67" s="22">
        <f t="shared" si="1208"/>
        <v>1</v>
      </c>
      <c r="IA67" s="22">
        <f t="shared" si="1209"/>
        <v>1</v>
      </c>
      <c r="IB67" s="43">
        <f t="shared" si="1210"/>
        <v>1</v>
      </c>
      <c r="IC67" s="43">
        <f t="shared" si="1210"/>
        <v>1</v>
      </c>
      <c r="ID67" s="56"/>
      <c r="IE67" s="22" t="str">
        <f t="shared" si="1211"/>
        <v>WIJNS André</v>
      </c>
      <c r="IF67" s="83">
        <v>7220</v>
      </c>
      <c r="IG67" s="22" t="str">
        <f t="shared" si="1212"/>
        <v>C</v>
      </c>
      <c r="IH67" s="22" t="str">
        <f t="shared" si="1213"/>
        <v>VAN GEYTE Gert</v>
      </c>
      <c r="II67" s="83">
        <v>7591</v>
      </c>
      <c r="IJ67" s="22" t="str">
        <f t="shared" si="1214"/>
        <v>B</v>
      </c>
      <c r="IK67" s="83">
        <v>1</v>
      </c>
      <c r="IL67" s="83">
        <v>2</v>
      </c>
      <c r="IM67" s="65"/>
      <c r="IN67" s="22">
        <f t="shared" si="1215"/>
        <v>1</v>
      </c>
      <c r="IO67" s="22">
        <f t="shared" si="1216"/>
        <v>1</v>
      </c>
      <c r="IP67" s="43">
        <f t="shared" si="1217"/>
        <v>1</v>
      </c>
      <c r="IQ67" s="43">
        <f t="shared" si="1217"/>
        <v>1</v>
      </c>
      <c r="IR67" s="56"/>
      <c r="IS67" s="22" t="str">
        <f t="shared" si="1218"/>
        <v>DE CLERCQ Mario</v>
      </c>
      <c r="IT67" s="83">
        <v>2613</v>
      </c>
      <c r="IU67" s="22" t="str">
        <f t="shared" si="1219"/>
        <v>A</v>
      </c>
      <c r="IV67" s="22" t="str">
        <f t="shared" si="1220"/>
        <v>PEELEMAN Rony</v>
      </c>
      <c r="IW67" s="83">
        <v>3258</v>
      </c>
      <c r="IX67" s="22" t="str">
        <f t="shared" si="1221"/>
        <v>A</v>
      </c>
      <c r="IY67" s="83">
        <v>2</v>
      </c>
      <c r="IZ67" s="83">
        <v>1</v>
      </c>
      <c r="JA67" s="84"/>
      <c r="JB67" s="22">
        <f t="shared" si="1222"/>
        <v>1</v>
      </c>
      <c r="JC67" s="22">
        <f t="shared" si="1223"/>
        <v>1</v>
      </c>
      <c r="JD67" s="43">
        <f t="shared" si="1224"/>
        <v>1</v>
      </c>
      <c r="JE67" s="43">
        <f t="shared" si="1224"/>
        <v>1</v>
      </c>
      <c r="JF67" s="66"/>
      <c r="JG67" s="22" t="str">
        <f t="shared" si="1225"/>
        <v>DE GROOTE Dominique</v>
      </c>
      <c r="JH67" s="83">
        <v>2022</v>
      </c>
      <c r="JI67" s="22" t="str">
        <f t="shared" si="1226"/>
        <v>A</v>
      </c>
      <c r="JJ67" s="22" t="str">
        <f t="shared" si="1227"/>
        <v>ANNOT Eric</v>
      </c>
      <c r="JK67" s="83">
        <v>2970</v>
      </c>
      <c r="JL67" s="22" t="str">
        <f t="shared" si="1228"/>
        <v>A</v>
      </c>
      <c r="JM67" s="83">
        <v>1</v>
      </c>
      <c r="JN67" s="83">
        <v>1</v>
      </c>
      <c r="JO67" s="84"/>
      <c r="JP67" s="22">
        <f t="shared" si="1229"/>
        <v>2</v>
      </c>
      <c r="JQ67" s="22">
        <f t="shared" si="1230"/>
        <v>0</v>
      </c>
      <c r="JR67" s="43">
        <f t="shared" si="1231"/>
        <v>3</v>
      </c>
      <c r="JS67" s="43">
        <f t="shared" si="1232"/>
        <v>0</v>
      </c>
      <c r="JT67" s="56"/>
      <c r="JU67" s="22" t="str">
        <f t="shared" si="1233"/>
        <v>DE COCK Sascha</v>
      </c>
      <c r="JV67" s="83">
        <v>7086</v>
      </c>
      <c r="JW67" s="22" t="str">
        <f t="shared" si="1234"/>
        <v>A</v>
      </c>
      <c r="JX67" s="22" t="str">
        <f t="shared" si="1235"/>
        <v>BOGAERTS Gert</v>
      </c>
      <c r="JY67" s="83">
        <v>1293</v>
      </c>
      <c r="JZ67" s="22" t="str">
        <f t="shared" si="1236"/>
        <v>A</v>
      </c>
      <c r="KA67" s="83">
        <v>2</v>
      </c>
      <c r="KB67" s="83">
        <v>2</v>
      </c>
      <c r="KC67" s="84"/>
      <c r="KD67" s="22">
        <f t="shared" si="1237"/>
        <v>0</v>
      </c>
      <c r="KE67" s="22">
        <f t="shared" si="1238"/>
        <v>2</v>
      </c>
      <c r="KF67" s="43">
        <f t="shared" si="1239"/>
        <v>0</v>
      </c>
      <c r="KG67" s="43">
        <f t="shared" si="1239"/>
        <v>3</v>
      </c>
      <c r="KH67" s="56"/>
      <c r="KI67" s="22" t="str">
        <f t="shared" si="1240"/>
        <v>VAN ASBROECK Kenneth</v>
      </c>
      <c r="KJ67" s="83">
        <v>5136</v>
      </c>
      <c r="KK67" s="22" t="str">
        <f t="shared" si="1241"/>
        <v>A</v>
      </c>
      <c r="KL67" s="22" t="str">
        <f t="shared" si="1242"/>
        <v>HENKENS Jacques</v>
      </c>
      <c r="KM67" s="83">
        <v>2295</v>
      </c>
      <c r="KN67" s="22" t="str">
        <f t="shared" si="1243"/>
        <v>B</v>
      </c>
      <c r="KO67" s="83">
        <v>1</v>
      </c>
      <c r="KP67" s="83">
        <v>1</v>
      </c>
      <c r="KQ67" s="84"/>
      <c r="KR67" s="22">
        <f t="shared" si="1244"/>
        <v>2</v>
      </c>
      <c r="KS67" s="22">
        <f t="shared" si="1245"/>
        <v>0</v>
      </c>
      <c r="KT67" s="43">
        <f t="shared" si="1246"/>
        <v>3</v>
      </c>
      <c r="KU67" s="43">
        <f t="shared" si="1246"/>
        <v>0</v>
      </c>
      <c r="KV67" s="66"/>
      <c r="KW67" s="22" t="str">
        <f t="shared" si="1247"/>
        <v>VAN KEER Dirk</v>
      </c>
      <c r="KX67" s="83">
        <v>4879</v>
      </c>
      <c r="KY67" s="22" t="str">
        <f t="shared" si="1248"/>
        <v>A</v>
      </c>
      <c r="KZ67" s="22" t="str">
        <f t="shared" si="1249"/>
        <v>HUYSMANS Vince</v>
      </c>
      <c r="LA67" s="83">
        <v>5840</v>
      </c>
      <c r="LB67" s="22" t="str">
        <f t="shared" si="1250"/>
        <v>A</v>
      </c>
      <c r="LC67" s="83">
        <v>2</v>
      </c>
      <c r="LD67" s="83">
        <v>2</v>
      </c>
      <c r="LE67" s="84"/>
      <c r="LF67" s="22">
        <f t="shared" si="1251"/>
        <v>0</v>
      </c>
      <c r="LG67" s="22">
        <f t="shared" si="1252"/>
        <v>2</v>
      </c>
      <c r="LH67" s="43">
        <f t="shared" si="1253"/>
        <v>0</v>
      </c>
      <c r="LI67" s="43">
        <f t="shared" si="1253"/>
        <v>3</v>
      </c>
      <c r="LJ67" s="56"/>
      <c r="LK67" s="22" t="str">
        <f t="shared" si="1254"/>
        <v>DE MEERSMAN Petrus</v>
      </c>
      <c r="LL67" s="83">
        <v>5946</v>
      </c>
      <c r="LM67" s="22" t="str">
        <f t="shared" si="1255"/>
        <v>C</v>
      </c>
      <c r="LN67" s="22" t="str">
        <f t="shared" si="1256"/>
        <v>SPIESSENS Walter</v>
      </c>
      <c r="LO67" s="83">
        <v>7213</v>
      </c>
      <c r="LP67" s="22" t="str">
        <f t="shared" si="1257"/>
        <v>B</v>
      </c>
      <c r="LQ67" s="83">
        <v>2</v>
      </c>
      <c r="LR67" s="83">
        <v>2</v>
      </c>
      <c r="LS67" s="84"/>
      <c r="LT67" s="22">
        <f t="shared" si="1258"/>
        <v>0</v>
      </c>
      <c r="LU67" s="22">
        <f t="shared" si="1259"/>
        <v>2</v>
      </c>
      <c r="LV67" s="43">
        <f t="shared" si="1260"/>
        <v>0</v>
      </c>
      <c r="LW67" s="43">
        <f t="shared" si="1260"/>
        <v>3</v>
      </c>
      <c r="LY67" s="22" t="str">
        <f t="shared" si="1261"/>
        <v>MOONEN Marc</v>
      </c>
      <c r="LZ67" s="83">
        <v>2844</v>
      </c>
      <c r="MA67" s="22" t="str">
        <f t="shared" si="1262"/>
        <v>B</v>
      </c>
      <c r="MB67" s="22" t="str">
        <f t="shared" si="1263"/>
        <v>MAEREVOET Jean-Pierre</v>
      </c>
      <c r="MC67" s="83">
        <v>3409</v>
      </c>
      <c r="MD67" s="22" t="str">
        <f t="shared" si="1264"/>
        <v>C</v>
      </c>
      <c r="ME67" s="83">
        <v>2</v>
      </c>
      <c r="MF67" s="83">
        <v>2</v>
      </c>
      <c r="MG67" s="84"/>
      <c r="MH67" s="22">
        <f t="shared" si="1265"/>
        <v>0</v>
      </c>
      <c r="MI67" s="22">
        <f t="shared" si="1266"/>
        <v>2</v>
      </c>
      <c r="MJ67" s="43">
        <f t="shared" si="1267"/>
        <v>0</v>
      </c>
      <c r="MK67" s="43">
        <f t="shared" si="1267"/>
        <v>3</v>
      </c>
      <c r="ML67" s="56"/>
      <c r="MM67" s="22" t="str">
        <f t="shared" si="1268"/>
        <v>VAN KEER Dirk</v>
      </c>
      <c r="MN67" s="83">
        <v>4879</v>
      </c>
      <c r="MO67" s="22" t="str">
        <f t="shared" si="1269"/>
        <v>A</v>
      </c>
      <c r="MP67" s="22" t="str">
        <f t="shared" si="1270"/>
        <v>VAN GOETHEM Mario</v>
      </c>
      <c r="MQ67" s="83">
        <v>1096</v>
      </c>
      <c r="MR67" s="22" t="str">
        <f t="shared" si="1271"/>
        <v>B</v>
      </c>
      <c r="MS67" s="83">
        <v>2</v>
      </c>
      <c r="MT67" s="83">
        <v>1</v>
      </c>
      <c r="MU67" s="84"/>
      <c r="MV67" s="22">
        <f t="shared" si="1272"/>
        <v>1</v>
      </c>
      <c r="MW67" s="22">
        <f t="shared" si="1273"/>
        <v>1</v>
      </c>
      <c r="MX67" s="43">
        <f t="shared" si="1274"/>
        <v>1</v>
      </c>
      <c r="MY67" s="43">
        <f t="shared" si="1274"/>
        <v>1</v>
      </c>
    </row>
    <row r="68" spans="1:363" ht="16.5" x14ac:dyDescent="0.3">
      <c r="A68" s="22" t="str">
        <f t="shared" si="1091"/>
        <v>THYS Andy</v>
      </c>
      <c r="B68" s="83">
        <v>3034</v>
      </c>
      <c r="C68" s="22" t="str">
        <f t="shared" si="1092"/>
        <v>A</v>
      </c>
      <c r="D68" s="22" t="str">
        <f t="shared" si="1093"/>
        <v>MOONEN Marc</v>
      </c>
      <c r="E68" s="83">
        <v>2844</v>
      </c>
      <c r="F68" s="22" t="str">
        <f t="shared" si="1094"/>
        <v>B</v>
      </c>
      <c r="G68" s="83">
        <v>1</v>
      </c>
      <c r="H68" s="83">
        <v>1</v>
      </c>
      <c r="I68" s="84"/>
      <c r="J68" s="22">
        <f t="shared" si="1095"/>
        <v>2</v>
      </c>
      <c r="K68" s="22">
        <f t="shared" si="1096"/>
        <v>0</v>
      </c>
      <c r="L68" s="43">
        <f t="shared" si="1097"/>
        <v>3</v>
      </c>
      <c r="M68" s="43">
        <f t="shared" si="1097"/>
        <v>0</v>
      </c>
      <c r="N68" s="66"/>
      <c r="O68" s="22" t="str">
        <f t="shared" si="1098"/>
        <v>DE MAN Henri</v>
      </c>
      <c r="P68" s="83">
        <v>5042</v>
      </c>
      <c r="Q68" s="22" t="str">
        <f t="shared" si="1099"/>
        <v>B</v>
      </c>
      <c r="R68" s="22" t="str">
        <f t="shared" si="1100"/>
        <v>APERS Franky</v>
      </c>
      <c r="S68" s="83">
        <v>1685</v>
      </c>
      <c r="T68" s="22" t="str">
        <f t="shared" si="1101"/>
        <v>C</v>
      </c>
      <c r="U68" s="83">
        <v>1</v>
      </c>
      <c r="V68" s="83">
        <v>1</v>
      </c>
      <c r="W68" s="84"/>
      <c r="X68" s="22">
        <f t="shared" si="1102"/>
        <v>2</v>
      </c>
      <c r="Y68" s="22">
        <f t="shared" si="1103"/>
        <v>0</v>
      </c>
      <c r="Z68" s="43">
        <f t="shared" si="1104"/>
        <v>3</v>
      </c>
      <c r="AA68" s="43">
        <f t="shared" si="1104"/>
        <v>0</v>
      </c>
      <c r="AB68" s="56"/>
      <c r="AC68" s="22" t="str">
        <f t="shared" si="1105"/>
        <v>MAEREVOET Jean-Pierre</v>
      </c>
      <c r="AD68" s="83">
        <v>3409</v>
      </c>
      <c r="AE68" s="22" t="str">
        <f t="shared" si="1106"/>
        <v>C</v>
      </c>
      <c r="AF68" s="22" t="str">
        <f t="shared" si="1107"/>
        <v>DE HERDT Rudy</v>
      </c>
      <c r="AG68" s="83">
        <v>3250</v>
      </c>
      <c r="AH68" s="22" t="str">
        <f t="shared" si="1108"/>
        <v>A</v>
      </c>
      <c r="AI68" s="83">
        <v>1</v>
      </c>
      <c r="AJ68" s="83">
        <v>2</v>
      </c>
      <c r="AK68" s="84"/>
      <c r="AL68" s="22">
        <f t="shared" si="1109"/>
        <v>1</v>
      </c>
      <c r="AM68" s="22">
        <f t="shared" si="1110"/>
        <v>1</v>
      </c>
      <c r="AN68" s="43">
        <f t="shared" si="1111"/>
        <v>1</v>
      </c>
      <c r="AO68" s="43">
        <f t="shared" si="1111"/>
        <v>1</v>
      </c>
      <c r="AP68" s="56"/>
      <c r="AQ68" s="22" t="str">
        <f t="shared" si="1112"/>
        <v>THYS Andy</v>
      </c>
      <c r="AR68" s="83">
        <v>3034</v>
      </c>
      <c r="AS68" s="22" t="str">
        <f t="shared" si="1113"/>
        <v>A</v>
      </c>
      <c r="AT68" s="22" t="str">
        <f t="shared" si="1114"/>
        <v>VAN DE CRUYS Patrick</v>
      </c>
      <c r="AU68" s="83">
        <v>4331</v>
      </c>
      <c r="AV68" s="22" t="str">
        <f t="shared" si="1115"/>
        <v>C</v>
      </c>
      <c r="AW68" s="83">
        <v>1</v>
      </c>
      <c r="AX68" s="83">
        <v>1</v>
      </c>
      <c r="AY68" s="84"/>
      <c r="AZ68" s="22">
        <f t="shared" si="1116"/>
        <v>2</v>
      </c>
      <c r="BA68" s="22">
        <f t="shared" si="1117"/>
        <v>0</v>
      </c>
      <c r="BB68" s="43">
        <f t="shared" si="1118"/>
        <v>3</v>
      </c>
      <c r="BC68" s="43">
        <f t="shared" si="1118"/>
        <v>0</v>
      </c>
      <c r="BD68" s="66"/>
      <c r="BE68" s="22" t="str">
        <f t="shared" si="1119"/>
        <v>BELLENS Rudy</v>
      </c>
      <c r="BF68" s="83">
        <v>4031</v>
      </c>
      <c r="BG68" s="22" t="str">
        <f t="shared" si="1120"/>
        <v>NA</v>
      </c>
      <c r="BH68" s="22" t="str">
        <f t="shared" si="1121"/>
        <v>WAUTERS Ludy</v>
      </c>
      <c r="BI68" s="83">
        <v>3251</v>
      </c>
      <c r="BJ68" s="22" t="str">
        <f t="shared" si="1122"/>
        <v>B</v>
      </c>
      <c r="BK68" s="83">
        <v>1</v>
      </c>
      <c r="BL68" s="83">
        <v>1</v>
      </c>
      <c r="BM68" s="84"/>
      <c r="BN68" s="22">
        <f t="shared" si="1123"/>
        <v>2</v>
      </c>
      <c r="BO68" s="22">
        <f t="shared" si="1124"/>
        <v>0</v>
      </c>
      <c r="BP68" s="43">
        <f t="shared" si="1125"/>
        <v>3</v>
      </c>
      <c r="BQ68" s="43">
        <f t="shared" si="1125"/>
        <v>0</v>
      </c>
      <c r="BR68" s="56"/>
      <c r="BS68" s="22" t="str">
        <f t="shared" si="1126"/>
        <v>PEELEMAN Rony</v>
      </c>
      <c r="BT68" s="83">
        <v>3258</v>
      </c>
      <c r="BU68" s="22" t="str">
        <f t="shared" si="1127"/>
        <v>A</v>
      </c>
      <c r="BV68" s="22" t="str">
        <f t="shared" si="1128"/>
        <v>VAN VOSSEL Mireille</v>
      </c>
      <c r="BW68" s="83">
        <v>2981</v>
      </c>
      <c r="BX68" s="22" t="str">
        <f t="shared" si="1129"/>
        <v>C</v>
      </c>
      <c r="BY68" s="83">
        <v>2</v>
      </c>
      <c r="BZ68" s="83">
        <v>1</v>
      </c>
      <c r="CA68" s="84"/>
      <c r="CB68" s="22">
        <f t="shared" si="1130"/>
        <v>1</v>
      </c>
      <c r="CC68" s="22">
        <f t="shared" si="1131"/>
        <v>1</v>
      </c>
      <c r="CD68" s="43">
        <f t="shared" si="1132"/>
        <v>1</v>
      </c>
      <c r="CE68" s="43">
        <f t="shared" si="1132"/>
        <v>1</v>
      </c>
      <c r="CF68" s="56"/>
      <c r="CG68" s="22" t="str">
        <f t="shared" si="1133"/>
        <v>BARBIER Danny</v>
      </c>
      <c r="CH68" s="83">
        <v>3243</v>
      </c>
      <c r="CI68" s="22" t="str">
        <f t="shared" si="1134"/>
        <v>A</v>
      </c>
      <c r="CJ68" s="22" t="str">
        <f t="shared" si="1135"/>
        <v>POPPE Wim</v>
      </c>
      <c r="CK68" s="83">
        <v>4802</v>
      </c>
      <c r="CL68" s="22" t="str">
        <f t="shared" si="1136"/>
        <v>A</v>
      </c>
      <c r="CM68" s="83">
        <v>1</v>
      </c>
      <c r="CN68" s="83">
        <v>1</v>
      </c>
      <c r="CO68" s="84"/>
      <c r="CP68" s="22">
        <f t="shared" si="1137"/>
        <v>2</v>
      </c>
      <c r="CQ68" s="22">
        <f t="shared" si="1138"/>
        <v>0</v>
      </c>
      <c r="CR68" s="43">
        <f t="shared" si="1139"/>
        <v>3</v>
      </c>
      <c r="CS68" s="43">
        <f t="shared" si="1140"/>
        <v>0</v>
      </c>
      <c r="CT68" s="66"/>
      <c r="CU68" s="22" t="str">
        <f t="shared" si="1141"/>
        <v>CONVENTS Tom</v>
      </c>
      <c r="CV68" s="83">
        <v>842</v>
      </c>
      <c r="CW68" s="22" t="str">
        <f t="shared" si="1142"/>
        <v>A</v>
      </c>
      <c r="CX68" s="22" t="str">
        <f t="shared" si="1143"/>
        <v>VAN DEN BOSSCHE James</v>
      </c>
      <c r="CY68" s="83">
        <v>2895</v>
      </c>
      <c r="CZ68" s="22" t="str">
        <f t="shared" si="1144"/>
        <v>B</v>
      </c>
      <c r="DA68" s="83">
        <v>1</v>
      </c>
      <c r="DB68" s="83">
        <v>2</v>
      </c>
      <c r="DC68" s="84"/>
      <c r="DD68" s="22">
        <f t="shared" si="1145"/>
        <v>1</v>
      </c>
      <c r="DE68" s="22">
        <f t="shared" si="1146"/>
        <v>1</v>
      </c>
      <c r="DF68" s="43">
        <f t="shared" si="1147"/>
        <v>1</v>
      </c>
      <c r="DG68" s="43">
        <f t="shared" si="1147"/>
        <v>1</v>
      </c>
      <c r="DH68" s="56"/>
      <c r="DI68" s="22" t="str">
        <f t="shared" si="1148"/>
        <v>VAN DEN BROECK Kris</v>
      </c>
      <c r="DJ68" s="83">
        <v>3339</v>
      </c>
      <c r="DK68" s="22" t="str">
        <f t="shared" si="1149"/>
        <v>C</v>
      </c>
      <c r="DL68" s="22" t="str">
        <f t="shared" si="1150"/>
        <v>VAEL Fernand</v>
      </c>
      <c r="DM68" s="83">
        <v>3255</v>
      </c>
      <c r="DN68" s="22" t="str">
        <f t="shared" si="1151"/>
        <v>B</v>
      </c>
      <c r="DO68" s="83">
        <v>1</v>
      </c>
      <c r="DP68" s="83">
        <v>2</v>
      </c>
      <c r="DQ68" s="84"/>
      <c r="DR68" s="22">
        <f t="shared" si="1152"/>
        <v>1</v>
      </c>
      <c r="DS68" s="22">
        <f t="shared" si="1153"/>
        <v>1</v>
      </c>
      <c r="DT68" s="43">
        <f t="shared" si="1154"/>
        <v>1</v>
      </c>
      <c r="DU68" s="43">
        <f t="shared" si="1154"/>
        <v>1</v>
      </c>
      <c r="DV68" s="56"/>
      <c r="DW68" s="22" t="str">
        <f t="shared" si="1155"/>
        <v>POLFLIET Jan</v>
      </c>
      <c r="DX68" s="83">
        <v>3205</v>
      </c>
      <c r="DY68" s="22" t="str">
        <f t="shared" si="1156"/>
        <v>A</v>
      </c>
      <c r="DZ68" s="22" t="str">
        <f t="shared" si="1157"/>
        <v>VAN DEN BROECK Kris</v>
      </c>
      <c r="EA68" s="83">
        <v>3339</v>
      </c>
      <c r="EB68" s="22" t="str">
        <f t="shared" si="1158"/>
        <v>C</v>
      </c>
      <c r="EC68" s="83">
        <v>1</v>
      </c>
      <c r="ED68" s="83">
        <v>1</v>
      </c>
      <c r="EE68" s="84"/>
      <c r="EF68" s="22">
        <f t="shared" si="1159"/>
        <v>2</v>
      </c>
      <c r="EG68" s="22">
        <f t="shared" si="1160"/>
        <v>0</v>
      </c>
      <c r="EH68" s="43">
        <f t="shared" si="1161"/>
        <v>3</v>
      </c>
      <c r="EI68" s="43">
        <f t="shared" si="1161"/>
        <v>0</v>
      </c>
      <c r="EJ68" s="66"/>
      <c r="EK68" s="22" t="str">
        <f t="shared" si="1162"/>
        <v>WIJNS André</v>
      </c>
      <c r="EL68" s="83">
        <v>7220</v>
      </c>
      <c r="EM68" s="22" t="str">
        <f t="shared" si="1163"/>
        <v>C</v>
      </c>
      <c r="EN68" s="22" t="str">
        <f t="shared" si="1164"/>
        <v>DE MAN Henri</v>
      </c>
      <c r="EO68" s="83">
        <v>5042</v>
      </c>
      <c r="EP68" s="22" t="str">
        <f t="shared" si="1165"/>
        <v>B</v>
      </c>
      <c r="EQ68" s="83">
        <v>2</v>
      </c>
      <c r="ER68" s="83">
        <v>2</v>
      </c>
      <c r="ES68" s="84"/>
      <c r="ET68" s="22">
        <f t="shared" si="1166"/>
        <v>0</v>
      </c>
      <c r="EU68" s="22">
        <f t="shared" si="1167"/>
        <v>2</v>
      </c>
      <c r="EV68" s="43">
        <f t="shared" si="1168"/>
        <v>0</v>
      </c>
      <c r="EW68" s="43">
        <f t="shared" si="1168"/>
        <v>3</v>
      </c>
      <c r="EX68" s="56"/>
      <c r="EY68" s="22" t="str">
        <f t="shared" si="1169"/>
        <v>MAEREVOET Jean-Pierre</v>
      </c>
      <c r="EZ68" s="83">
        <v>3409</v>
      </c>
      <c r="FA68" s="22" t="str">
        <f t="shared" si="1170"/>
        <v>C</v>
      </c>
      <c r="FB68" s="22" t="str">
        <f t="shared" si="1171"/>
        <v>DE HERTOCH Johan</v>
      </c>
      <c r="FC68" s="83">
        <v>3621</v>
      </c>
      <c r="FD68" s="22" t="str">
        <f t="shared" si="1172"/>
        <v>B</v>
      </c>
      <c r="FE68" s="83">
        <v>1</v>
      </c>
      <c r="FF68" s="83">
        <v>1</v>
      </c>
      <c r="FG68" s="84"/>
      <c r="FH68" s="22">
        <f t="shared" si="1173"/>
        <v>2</v>
      </c>
      <c r="FI68" s="22">
        <f t="shared" si="1174"/>
        <v>0</v>
      </c>
      <c r="FJ68" s="43">
        <f t="shared" si="1175"/>
        <v>3</v>
      </c>
      <c r="FK68" s="43">
        <f t="shared" si="1175"/>
        <v>0</v>
      </c>
      <c r="FL68" s="56"/>
      <c r="FM68" s="22" t="str">
        <f t="shared" si="1176"/>
        <v>VANDEVELDE Pascal</v>
      </c>
      <c r="FN68" s="83">
        <v>3628</v>
      </c>
      <c r="FO68" s="22" t="str">
        <f t="shared" si="1177"/>
        <v>A</v>
      </c>
      <c r="FP68" s="22" t="str">
        <f t="shared" si="1178"/>
        <v>VAN DEN BROECK Kris</v>
      </c>
      <c r="FQ68" s="83">
        <v>3339</v>
      </c>
      <c r="FR68" s="22" t="str">
        <f t="shared" si="1179"/>
        <v>C</v>
      </c>
      <c r="FS68" s="83">
        <v>1</v>
      </c>
      <c r="FT68" s="83">
        <v>1</v>
      </c>
      <c r="FU68" s="84"/>
      <c r="FV68" s="22">
        <f t="shared" si="1180"/>
        <v>2</v>
      </c>
      <c r="FW68" s="22">
        <f t="shared" si="1181"/>
        <v>0</v>
      </c>
      <c r="FX68" s="43">
        <f t="shared" si="1182"/>
        <v>3</v>
      </c>
      <c r="FY68" s="43">
        <f t="shared" si="1182"/>
        <v>0</v>
      </c>
      <c r="FZ68" s="66"/>
      <c r="GA68" s="22" t="str">
        <f t="shared" si="1183"/>
        <v>VAN DEN ENDE Benjamin</v>
      </c>
      <c r="GB68" s="83">
        <v>7194</v>
      </c>
      <c r="GC68" s="22" t="str">
        <f t="shared" si="1184"/>
        <v>B</v>
      </c>
      <c r="GD68" s="22" t="str">
        <f t="shared" si="1185"/>
        <v>GYSELINCK Tommy</v>
      </c>
      <c r="GE68" s="83">
        <v>3050</v>
      </c>
      <c r="GF68" s="22" t="str">
        <f t="shared" si="1186"/>
        <v>A</v>
      </c>
      <c r="GG68" s="83">
        <v>1</v>
      </c>
      <c r="GH68" s="83">
        <v>1</v>
      </c>
      <c r="GI68" s="84"/>
      <c r="GJ68" s="22">
        <f t="shared" si="1187"/>
        <v>2</v>
      </c>
      <c r="GK68" s="22">
        <f t="shared" si="1188"/>
        <v>0</v>
      </c>
      <c r="GL68" s="43">
        <f t="shared" si="1189"/>
        <v>3</v>
      </c>
      <c r="GM68" s="43">
        <f t="shared" si="1189"/>
        <v>0</v>
      </c>
      <c r="GN68" s="56"/>
      <c r="GO68" s="22" t="str">
        <f t="shared" si="1190"/>
        <v>BELLENS Rudy</v>
      </c>
      <c r="GP68" s="83">
        <v>4031</v>
      </c>
      <c r="GQ68" s="22" t="str">
        <f t="shared" si="1191"/>
        <v>NA</v>
      </c>
      <c r="GR68" s="22" t="str">
        <f t="shared" si="1192"/>
        <v>VAN DEN BROECK Yvan</v>
      </c>
      <c r="GS68" s="83">
        <v>8061</v>
      </c>
      <c r="GT68" s="22" t="str">
        <f t="shared" si="1193"/>
        <v>B</v>
      </c>
      <c r="GU68" s="83">
        <v>1</v>
      </c>
      <c r="GV68" s="83">
        <v>2</v>
      </c>
      <c r="GW68" s="84"/>
      <c r="GX68" s="22">
        <f t="shared" si="1194"/>
        <v>1</v>
      </c>
      <c r="GY68" s="22">
        <f t="shared" si="1195"/>
        <v>1</v>
      </c>
      <c r="GZ68" s="43">
        <f t="shared" si="1196"/>
        <v>1</v>
      </c>
      <c r="HA68" s="43">
        <f t="shared" si="1196"/>
        <v>1</v>
      </c>
      <c r="HB68" s="56"/>
      <c r="HC68" s="22" t="str">
        <f t="shared" si="1197"/>
        <v>CLAES Paul</v>
      </c>
      <c r="HD68" s="83">
        <v>3268</v>
      </c>
      <c r="HE68" s="22" t="str">
        <f t="shared" si="1198"/>
        <v>A</v>
      </c>
      <c r="HF68" s="22" t="str">
        <f t="shared" si="1199"/>
        <v>VAN DE CRUYS Patrick</v>
      </c>
      <c r="HG68" s="83">
        <v>4331</v>
      </c>
      <c r="HH68" s="22" t="str">
        <f t="shared" si="1200"/>
        <v>C</v>
      </c>
      <c r="HI68" s="83">
        <v>2</v>
      </c>
      <c r="HJ68" s="83">
        <v>2</v>
      </c>
      <c r="HK68" s="84"/>
      <c r="HL68" s="22">
        <f t="shared" si="1201"/>
        <v>0</v>
      </c>
      <c r="HM68" s="22">
        <f t="shared" si="1202"/>
        <v>2</v>
      </c>
      <c r="HN68" s="43">
        <f t="shared" si="1203"/>
        <v>0</v>
      </c>
      <c r="HO68" s="43">
        <f t="shared" si="1203"/>
        <v>3</v>
      </c>
      <c r="HP68" s="66"/>
      <c r="HQ68" s="22" t="str">
        <f t="shared" si="1204"/>
        <v>AVERHALS Patrick</v>
      </c>
      <c r="HR68" s="83">
        <v>4986</v>
      </c>
      <c r="HS68" s="22" t="str">
        <f t="shared" si="1205"/>
        <v>B</v>
      </c>
      <c r="HT68" s="22" t="str">
        <f t="shared" si="1206"/>
        <v>VANDEVELDE Pascal</v>
      </c>
      <c r="HU68" s="83">
        <v>3628</v>
      </c>
      <c r="HV68" s="22" t="str">
        <f t="shared" si="1207"/>
        <v>A</v>
      </c>
      <c r="HW68" s="83">
        <v>2</v>
      </c>
      <c r="HX68" s="83">
        <v>1</v>
      </c>
      <c r="HY68" s="84"/>
      <c r="HZ68" s="22">
        <f t="shared" si="1208"/>
        <v>1</v>
      </c>
      <c r="IA68" s="22">
        <f t="shared" si="1209"/>
        <v>1</v>
      </c>
      <c r="IB68" s="43">
        <f t="shared" si="1210"/>
        <v>1</v>
      </c>
      <c r="IC68" s="43">
        <f t="shared" si="1210"/>
        <v>1</v>
      </c>
      <c r="ID68" s="56"/>
      <c r="IE68" s="22" t="str">
        <f t="shared" si="1211"/>
        <v>HENKENS Jacques</v>
      </c>
      <c r="IF68" s="83">
        <v>2295</v>
      </c>
      <c r="IG68" s="22" t="str">
        <f t="shared" si="1212"/>
        <v>B</v>
      </c>
      <c r="IH68" s="22" t="str">
        <f t="shared" si="1213"/>
        <v>BELLENS Rudy</v>
      </c>
      <c r="II68" s="83">
        <v>4031</v>
      </c>
      <c r="IJ68" s="22" t="str">
        <f t="shared" si="1214"/>
        <v>NA</v>
      </c>
      <c r="IK68" s="83">
        <v>2</v>
      </c>
      <c r="IL68" s="83">
        <v>2</v>
      </c>
      <c r="IM68" s="65"/>
      <c r="IN68" s="22">
        <f t="shared" si="1215"/>
        <v>0</v>
      </c>
      <c r="IO68" s="22">
        <f t="shared" si="1216"/>
        <v>2</v>
      </c>
      <c r="IP68" s="43">
        <f t="shared" si="1217"/>
        <v>0</v>
      </c>
      <c r="IQ68" s="43">
        <f t="shared" si="1217"/>
        <v>3</v>
      </c>
      <c r="IR68" s="56"/>
      <c r="IS68" s="22" t="str">
        <f t="shared" si="1218"/>
        <v>DE COCK Tom</v>
      </c>
      <c r="IT68" s="83">
        <v>3766</v>
      </c>
      <c r="IU68" s="22" t="str">
        <f t="shared" si="1219"/>
        <v>B</v>
      </c>
      <c r="IV68" s="22" t="str">
        <f t="shared" si="1220"/>
        <v>VAN DEN BROECK Willy</v>
      </c>
      <c r="IW68" s="83">
        <v>104</v>
      </c>
      <c r="IX68" s="22" t="str">
        <f t="shared" si="1221"/>
        <v>B</v>
      </c>
      <c r="IY68" s="83">
        <v>1</v>
      </c>
      <c r="IZ68" s="83">
        <v>1</v>
      </c>
      <c r="JA68" s="84"/>
      <c r="JB68" s="22">
        <f t="shared" si="1222"/>
        <v>2</v>
      </c>
      <c r="JC68" s="22">
        <f t="shared" si="1223"/>
        <v>0</v>
      </c>
      <c r="JD68" s="43">
        <f t="shared" si="1224"/>
        <v>3</v>
      </c>
      <c r="JE68" s="43">
        <f t="shared" si="1224"/>
        <v>0</v>
      </c>
      <c r="JF68" s="66"/>
      <c r="JG68" s="22" t="str">
        <f t="shared" si="1225"/>
        <v>CLAES Stefaan</v>
      </c>
      <c r="JH68" s="83">
        <v>3244</v>
      </c>
      <c r="JI68" s="22" t="str">
        <f t="shared" si="1226"/>
        <v>A</v>
      </c>
      <c r="JJ68" s="22" t="str">
        <f t="shared" si="1227"/>
        <v>BARBIER Danny</v>
      </c>
      <c r="JK68" s="83">
        <v>3243</v>
      </c>
      <c r="JL68" s="22" t="str">
        <f t="shared" si="1228"/>
        <v>A</v>
      </c>
      <c r="JM68" s="83">
        <v>2</v>
      </c>
      <c r="JN68" s="83">
        <v>2</v>
      </c>
      <c r="JO68" s="84"/>
      <c r="JP68" s="22">
        <f t="shared" si="1229"/>
        <v>0</v>
      </c>
      <c r="JQ68" s="22">
        <f t="shared" si="1230"/>
        <v>2</v>
      </c>
      <c r="JR68" s="43">
        <f t="shared" si="1231"/>
        <v>0</v>
      </c>
      <c r="JS68" s="43">
        <f t="shared" si="1232"/>
        <v>3</v>
      </c>
      <c r="JT68" s="56"/>
      <c r="JU68" s="22" t="str">
        <f t="shared" si="1233"/>
        <v>VAN DEN EEDE Eddie</v>
      </c>
      <c r="JV68" s="83">
        <v>5017</v>
      </c>
      <c r="JW68" s="22" t="str">
        <f t="shared" si="1234"/>
        <v>B</v>
      </c>
      <c r="JX68" s="22" t="str">
        <f t="shared" si="1235"/>
        <v>CONVENTS Tom</v>
      </c>
      <c r="JY68" s="83">
        <v>842</v>
      </c>
      <c r="JZ68" s="22" t="str">
        <f t="shared" si="1236"/>
        <v>A</v>
      </c>
      <c r="KA68" s="83">
        <v>2</v>
      </c>
      <c r="KB68" s="83">
        <v>2</v>
      </c>
      <c r="KC68" s="84"/>
      <c r="KD68" s="22">
        <f t="shared" si="1237"/>
        <v>0</v>
      </c>
      <c r="KE68" s="22">
        <f t="shared" si="1238"/>
        <v>2</v>
      </c>
      <c r="KF68" s="43">
        <f t="shared" si="1239"/>
        <v>0</v>
      </c>
      <c r="KG68" s="43">
        <f t="shared" si="1239"/>
        <v>3</v>
      </c>
      <c r="KH68" s="56"/>
      <c r="KI68" s="22" t="str">
        <f t="shared" si="1240"/>
        <v>VAEL Fernand</v>
      </c>
      <c r="KJ68" s="83">
        <v>3255</v>
      </c>
      <c r="KK68" s="22" t="str">
        <f t="shared" si="1241"/>
        <v>B</v>
      </c>
      <c r="KL68" s="22" t="str">
        <f t="shared" si="1242"/>
        <v>VAN KEER Dirk</v>
      </c>
      <c r="KM68" s="83">
        <v>4879</v>
      </c>
      <c r="KN68" s="22" t="str">
        <f t="shared" si="1243"/>
        <v>A</v>
      </c>
      <c r="KO68" s="83">
        <v>2</v>
      </c>
      <c r="KP68" s="83">
        <v>1</v>
      </c>
      <c r="KQ68" s="84"/>
      <c r="KR68" s="22">
        <f t="shared" si="1244"/>
        <v>1</v>
      </c>
      <c r="KS68" s="22">
        <f t="shared" si="1245"/>
        <v>1</v>
      </c>
      <c r="KT68" s="43">
        <f t="shared" si="1246"/>
        <v>1</v>
      </c>
      <c r="KU68" s="43">
        <f t="shared" si="1246"/>
        <v>1</v>
      </c>
      <c r="KV68" s="66"/>
      <c r="KW68" s="22" t="str">
        <f t="shared" si="1247"/>
        <v>VAN DEN BROECK Kris</v>
      </c>
      <c r="KX68" s="83">
        <v>3339</v>
      </c>
      <c r="KY68" s="22" t="str">
        <f t="shared" si="1248"/>
        <v>C</v>
      </c>
      <c r="KZ68" s="22" t="str">
        <f t="shared" si="1249"/>
        <v>COOLS Robert</v>
      </c>
      <c r="LA68" s="83">
        <v>3208</v>
      </c>
      <c r="LB68" s="22" t="str">
        <f t="shared" si="1250"/>
        <v>A</v>
      </c>
      <c r="LC68" s="83">
        <v>2</v>
      </c>
      <c r="LD68" s="83">
        <v>2</v>
      </c>
      <c r="LE68" s="84"/>
      <c r="LF68" s="22">
        <f t="shared" si="1251"/>
        <v>0</v>
      </c>
      <c r="LG68" s="22">
        <f t="shared" si="1252"/>
        <v>2</v>
      </c>
      <c r="LH68" s="43">
        <f t="shared" si="1253"/>
        <v>0</v>
      </c>
      <c r="LI68" s="43">
        <f t="shared" si="1253"/>
        <v>3</v>
      </c>
      <c r="LJ68" s="56"/>
      <c r="LK68" s="22" t="str">
        <f t="shared" si="1254"/>
        <v>D'HONT Owen</v>
      </c>
      <c r="LL68" s="83">
        <v>2621</v>
      </c>
      <c r="LM68" s="22" t="str">
        <f t="shared" si="1255"/>
        <v>B</v>
      </c>
      <c r="LN68" s="22" t="str">
        <f t="shared" si="1256"/>
        <v>WIJNS André</v>
      </c>
      <c r="LO68" s="83">
        <v>7220</v>
      </c>
      <c r="LP68" s="22" t="str">
        <f t="shared" si="1257"/>
        <v>C</v>
      </c>
      <c r="LQ68" s="83">
        <v>1</v>
      </c>
      <c r="LR68" s="83">
        <v>2</v>
      </c>
      <c r="LS68" s="84"/>
      <c r="LT68" s="22">
        <f t="shared" si="1258"/>
        <v>1</v>
      </c>
      <c r="LU68" s="22">
        <f t="shared" si="1259"/>
        <v>1</v>
      </c>
      <c r="LV68" s="43">
        <f t="shared" si="1260"/>
        <v>1</v>
      </c>
      <c r="LW68" s="43">
        <f t="shared" si="1260"/>
        <v>1</v>
      </c>
      <c r="LY68" s="22" t="str">
        <f t="shared" si="1261"/>
        <v>MOONEN Wesley</v>
      </c>
      <c r="LZ68" s="83">
        <v>612</v>
      </c>
      <c r="MA68" s="22" t="str">
        <f t="shared" si="1262"/>
        <v>B</v>
      </c>
      <c r="MB68" s="22" t="str">
        <f t="shared" si="1263"/>
        <v>VERDOODT Jan Pieter</v>
      </c>
      <c r="MC68" s="83">
        <v>2657</v>
      </c>
      <c r="MD68" s="22" t="str">
        <f t="shared" si="1264"/>
        <v>C</v>
      </c>
      <c r="ME68" s="83">
        <v>2</v>
      </c>
      <c r="MF68" s="83">
        <v>2</v>
      </c>
      <c r="MG68" s="84"/>
      <c r="MH68" s="22">
        <f t="shared" si="1265"/>
        <v>0</v>
      </c>
      <c r="MI68" s="22">
        <f t="shared" si="1266"/>
        <v>2</v>
      </c>
      <c r="MJ68" s="43">
        <f t="shared" si="1267"/>
        <v>0</v>
      </c>
      <c r="MK68" s="43">
        <f t="shared" si="1267"/>
        <v>3</v>
      </c>
      <c r="ML68" s="56"/>
      <c r="MM68" s="22" t="str">
        <f t="shared" si="1268"/>
        <v>SPIESSENS Walter</v>
      </c>
      <c r="MN68" s="83">
        <v>7213</v>
      </c>
      <c r="MO68" s="22" t="str">
        <f t="shared" si="1269"/>
        <v>B</v>
      </c>
      <c r="MP68" s="22" t="str">
        <f t="shared" si="1270"/>
        <v>VANDEVELDE Pascal</v>
      </c>
      <c r="MQ68" s="83">
        <v>3628</v>
      </c>
      <c r="MR68" s="22" t="str">
        <f t="shared" si="1271"/>
        <v>A</v>
      </c>
      <c r="MS68" s="83">
        <v>2</v>
      </c>
      <c r="MT68" s="83">
        <v>2</v>
      </c>
      <c r="MU68" s="84"/>
      <c r="MV68" s="22">
        <f t="shared" si="1272"/>
        <v>0</v>
      </c>
      <c r="MW68" s="22">
        <f t="shared" si="1273"/>
        <v>2</v>
      </c>
      <c r="MX68" s="43">
        <f t="shared" si="1274"/>
        <v>0</v>
      </c>
      <c r="MY68" s="43">
        <f t="shared" si="1274"/>
        <v>3</v>
      </c>
    </row>
    <row r="69" spans="1:363" ht="17.25" thickBot="1" x14ac:dyDescent="0.35">
      <c r="A69" s="22" t="str">
        <f t="shared" si="1091"/>
        <v>VAN GOETHEM Mario</v>
      </c>
      <c r="B69" s="83">
        <v>1096</v>
      </c>
      <c r="C69" s="22" t="str">
        <f t="shared" si="1092"/>
        <v>B</v>
      </c>
      <c r="D69" s="22" t="str">
        <f t="shared" si="1093"/>
        <v>MOONEN Wesley</v>
      </c>
      <c r="E69" s="83">
        <v>612</v>
      </c>
      <c r="F69" s="22" t="str">
        <f t="shared" si="1094"/>
        <v>B</v>
      </c>
      <c r="G69" s="83">
        <v>1</v>
      </c>
      <c r="H69" s="83">
        <v>2</v>
      </c>
      <c r="I69" s="85"/>
      <c r="J69" s="22">
        <f t="shared" si="1095"/>
        <v>1</v>
      </c>
      <c r="K69" s="22">
        <f t="shared" si="1096"/>
        <v>1</v>
      </c>
      <c r="L69" s="43">
        <f t="shared" si="1097"/>
        <v>1</v>
      </c>
      <c r="M69" s="43">
        <f t="shared" si="1097"/>
        <v>1</v>
      </c>
      <c r="N69" s="56"/>
      <c r="O69" s="22" t="str">
        <f t="shared" si="1098"/>
        <v>DE KERF Leander</v>
      </c>
      <c r="P69" s="83">
        <v>7954</v>
      </c>
      <c r="Q69" s="22" t="str">
        <f t="shared" si="1099"/>
        <v>D</v>
      </c>
      <c r="R69" s="22" t="str">
        <f t="shared" si="1100"/>
        <v>VAN PUYVELDE Alex</v>
      </c>
      <c r="S69" s="83">
        <v>9700</v>
      </c>
      <c r="T69" s="22" t="str">
        <f t="shared" si="1101"/>
        <v>B</v>
      </c>
      <c r="U69" s="83">
        <v>2</v>
      </c>
      <c r="V69" s="83">
        <v>2</v>
      </c>
      <c r="W69" s="85"/>
      <c r="X69" s="22">
        <f t="shared" si="1102"/>
        <v>0</v>
      </c>
      <c r="Y69" s="22">
        <f t="shared" si="1103"/>
        <v>2</v>
      </c>
      <c r="Z69" s="43">
        <f t="shared" si="1104"/>
        <v>0</v>
      </c>
      <c r="AA69" s="43">
        <f t="shared" si="1104"/>
        <v>3</v>
      </c>
      <c r="AB69" s="56"/>
      <c r="AC69" s="22" t="str">
        <f t="shared" si="1105"/>
        <v>VAN DE CRUYS Patrick</v>
      </c>
      <c r="AD69" s="83">
        <v>4331</v>
      </c>
      <c r="AE69" s="22" t="str">
        <f t="shared" si="1106"/>
        <v>C</v>
      </c>
      <c r="AF69" s="22" t="str">
        <f t="shared" si="1107"/>
        <v>VAN RANST Björn</v>
      </c>
      <c r="AG69" s="83">
        <v>2886</v>
      </c>
      <c r="AH69" s="22" t="str">
        <f t="shared" si="1108"/>
        <v>B</v>
      </c>
      <c r="AI69" s="83">
        <v>1</v>
      </c>
      <c r="AJ69" s="83">
        <v>1</v>
      </c>
      <c r="AK69" s="85"/>
      <c r="AL69" s="22">
        <f t="shared" si="1109"/>
        <v>2</v>
      </c>
      <c r="AM69" s="22">
        <f t="shared" si="1110"/>
        <v>0</v>
      </c>
      <c r="AN69" s="43">
        <f t="shared" si="1111"/>
        <v>3</v>
      </c>
      <c r="AO69" s="43">
        <f t="shared" si="1111"/>
        <v>0</v>
      </c>
      <c r="AP69" s="56"/>
      <c r="AQ69" s="22" t="str">
        <f t="shared" si="1112"/>
        <v>THYS Steve</v>
      </c>
      <c r="AR69" s="83">
        <v>3723</v>
      </c>
      <c r="AS69" s="22" t="str">
        <f t="shared" si="1113"/>
        <v>A</v>
      </c>
      <c r="AT69" s="22" t="str">
        <f t="shared" si="1114"/>
        <v>MAEREVOET Jean-Pierre</v>
      </c>
      <c r="AU69" s="83">
        <v>3409</v>
      </c>
      <c r="AV69" s="22" t="str">
        <f t="shared" si="1115"/>
        <v>C</v>
      </c>
      <c r="AW69" s="83">
        <v>1</v>
      </c>
      <c r="AX69" s="83">
        <v>2</v>
      </c>
      <c r="AY69" s="85"/>
      <c r="AZ69" s="22">
        <f t="shared" si="1116"/>
        <v>1</v>
      </c>
      <c r="BA69" s="22">
        <f t="shared" si="1117"/>
        <v>1</v>
      </c>
      <c r="BB69" s="43">
        <f t="shared" si="1118"/>
        <v>1</v>
      </c>
      <c r="BC69" s="43">
        <f t="shared" si="1118"/>
        <v>1</v>
      </c>
      <c r="BD69" s="56"/>
      <c r="BE69" s="22" t="str">
        <f t="shared" si="1119"/>
        <v>VAN PUYVELDE Alex</v>
      </c>
      <c r="BF69" s="83">
        <v>9700</v>
      </c>
      <c r="BG69" s="22" t="str">
        <f t="shared" si="1120"/>
        <v>B</v>
      </c>
      <c r="BH69" s="22" t="str">
        <f t="shared" si="1121"/>
        <v>WIJNS André</v>
      </c>
      <c r="BI69" s="83">
        <v>7220</v>
      </c>
      <c r="BJ69" s="22" t="str">
        <f t="shared" si="1122"/>
        <v>C</v>
      </c>
      <c r="BK69" s="83">
        <v>2</v>
      </c>
      <c r="BL69" s="83">
        <v>1</v>
      </c>
      <c r="BM69" s="85"/>
      <c r="BN69" s="22">
        <f t="shared" si="1123"/>
        <v>1</v>
      </c>
      <c r="BO69" s="22">
        <f t="shared" si="1124"/>
        <v>1</v>
      </c>
      <c r="BP69" s="43">
        <f t="shared" si="1125"/>
        <v>1</v>
      </c>
      <c r="BQ69" s="43">
        <f t="shared" si="1125"/>
        <v>1</v>
      </c>
      <c r="BR69" s="56"/>
      <c r="BS69" s="22" t="str">
        <f t="shared" si="1126"/>
        <v>VAN SANDE Davy</v>
      </c>
      <c r="BT69" s="83">
        <v>5068</v>
      </c>
      <c r="BU69" s="22" t="str">
        <f t="shared" si="1127"/>
        <v>B</v>
      </c>
      <c r="BV69" s="22" t="str">
        <f t="shared" si="1128"/>
        <v>VAN DE VIJVER Mario</v>
      </c>
      <c r="BW69" s="83">
        <v>2739</v>
      </c>
      <c r="BX69" s="22" t="str">
        <f t="shared" si="1129"/>
        <v>C</v>
      </c>
      <c r="BY69" s="83">
        <v>2</v>
      </c>
      <c r="BZ69" s="83">
        <v>1</v>
      </c>
      <c r="CA69" s="85"/>
      <c r="CB69" s="22">
        <f t="shared" si="1130"/>
        <v>1</v>
      </c>
      <c r="CC69" s="22">
        <f t="shared" si="1131"/>
        <v>1</v>
      </c>
      <c r="CD69" s="43">
        <f t="shared" si="1132"/>
        <v>1</v>
      </c>
      <c r="CE69" s="43">
        <f t="shared" si="1132"/>
        <v>1</v>
      </c>
      <c r="CF69" s="56"/>
      <c r="CG69" s="22" t="str">
        <f t="shared" si="1133"/>
        <v>VAEL Fernand</v>
      </c>
      <c r="CH69" s="83">
        <v>3255</v>
      </c>
      <c r="CI69" s="22" t="str">
        <f t="shared" si="1134"/>
        <v>B</v>
      </c>
      <c r="CJ69" s="22" t="str">
        <f t="shared" si="1135"/>
        <v>BOGAERTS Gert</v>
      </c>
      <c r="CK69" s="83">
        <v>1293</v>
      </c>
      <c r="CL69" s="22" t="str">
        <f t="shared" si="1136"/>
        <v>A</v>
      </c>
      <c r="CM69" s="83">
        <v>1</v>
      </c>
      <c r="CN69" s="83">
        <v>2</v>
      </c>
      <c r="CO69" s="85"/>
      <c r="CP69" s="22">
        <f t="shared" si="1137"/>
        <v>1</v>
      </c>
      <c r="CQ69" s="22">
        <f t="shared" si="1138"/>
        <v>1</v>
      </c>
      <c r="CR69" s="43">
        <f t="shared" si="1139"/>
        <v>1</v>
      </c>
      <c r="CS69" s="43">
        <f t="shared" si="1140"/>
        <v>1</v>
      </c>
      <c r="CT69" s="56"/>
      <c r="CU69" s="22" t="str">
        <f t="shared" si="1141"/>
        <v>DE SMEDT Rudy</v>
      </c>
      <c r="CV69" s="83">
        <v>3727</v>
      </c>
      <c r="CW69" s="22" t="str">
        <f t="shared" si="1142"/>
        <v>A</v>
      </c>
      <c r="CX69" s="22" t="str">
        <f t="shared" si="1143"/>
        <v>DE COCK Sascha</v>
      </c>
      <c r="CY69" s="83">
        <v>7086</v>
      </c>
      <c r="CZ69" s="22" t="str">
        <f t="shared" si="1144"/>
        <v>A</v>
      </c>
      <c r="DA69" s="83">
        <v>1</v>
      </c>
      <c r="DB69" s="83">
        <v>1</v>
      </c>
      <c r="DC69" s="85"/>
      <c r="DD69" s="22">
        <f t="shared" si="1145"/>
        <v>2</v>
      </c>
      <c r="DE69" s="22">
        <f t="shared" si="1146"/>
        <v>0</v>
      </c>
      <c r="DF69" s="43">
        <f t="shared" si="1147"/>
        <v>3</v>
      </c>
      <c r="DG69" s="43">
        <f t="shared" si="1147"/>
        <v>0</v>
      </c>
      <c r="DH69" s="56"/>
      <c r="DI69" s="22" t="str">
        <f t="shared" si="1148"/>
        <v>SPIESSENS Walter</v>
      </c>
      <c r="DJ69" s="83">
        <v>7213</v>
      </c>
      <c r="DK69" s="22" t="str">
        <f t="shared" si="1149"/>
        <v>B</v>
      </c>
      <c r="DL69" s="22" t="str">
        <f t="shared" si="1150"/>
        <v>BARBIER Danny</v>
      </c>
      <c r="DM69" s="83">
        <v>3243</v>
      </c>
      <c r="DN69" s="22" t="str">
        <f t="shared" si="1151"/>
        <v>A</v>
      </c>
      <c r="DO69" s="83">
        <v>2</v>
      </c>
      <c r="DP69" s="83">
        <v>2</v>
      </c>
      <c r="DQ69" s="85"/>
      <c r="DR69" s="22">
        <f t="shared" si="1152"/>
        <v>0</v>
      </c>
      <c r="DS69" s="22">
        <f t="shared" si="1153"/>
        <v>2</v>
      </c>
      <c r="DT69" s="43">
        <f t="shared" si="1154"/>
        <v>0</v>
      </c>
      <c r="DU69" s="43">
        <f t="shared" si="1154"/>
        <v>3</v>
      </c>
      <c r="DV69" s="56"/>
      <c r="DW69" s="22" t="str">
        <f t="shared" si="1155"/>
        <v>HUYSMANS Vince</v>
      </c>
      <c r="DX69" s="83">
        <v>5840</v>
      </c>
      <c r="DY69" s="22" t="str">
        <f t="shared" si="1156"/>
        <v>A</v>
      </c>
      <c r="DZ69" s="22" t="str">
        <f t="shared" si="1157"/>
        <v>SPIESSENS Walter</v>
      </c>
      <c r="EA69" s="83">
        <v>7213</v>
      </c>
      <c r="EB69" s="22" t="str">
        <f t="shared" si="1158"/>
        <v>B</v>
      </c>
      <c r="EC69" s="83">
        <v>1</v>
      </c>
      <c r="ED69" s="83">
        <v>1</v>
      </c>
      <c r="EE69" s="85"/>
      <c r="EF69" s="22">
        <f t="shared" si="1159"/>
        <v>2</v>
      </c>
      <c r="EG69" s="22">
        <f t="shared" si="1160"/>
        <v>0</v>
      </c>
      <c r="EH69" s="43">
        <f t="shared" si="1161"/>
        <v>3</v>
      </c>
      <c r="EI69" s="43">
        <f t="shared" si="1161"/>
        <v>0</v>
      </c>
      <c r="EJ69" s="56"/>
      <c r="EK69" s="22" t="str">
        <f t="shared" si="1162"/>
        <v>VAN DEN BROECK Kris</v>
      </c>
      <c r="EL69" s="83">
        <v>3339</v>
      </c>
      <c r="EM69" s="22" t="str">
        <f t="shared" si="1163"/>
        <v>C</v>
      </c>
      <c r="EN69" s="22" t="str">
        <f t="shared" si="1164"/>
        <v>HOUTPUT Paul</v>
      </c>
      <c r="EO69" s="83">
        <v>2711</v>
      </c>
      <c r="EP69" s="22" t="str">
        <f t="shared" si="1165"/>
        <v>A</v>
      </c>
      <c r="EQ69" s="83">
        <v>2</v>
      </c>
      <c r="ER69" s="83">
        <v>2</v>
      </c>
      <c r="ES69" s="85"/>
      <c r="ET69" s="22">
        <f t="shared" si="1166"/>
        <v>0</v>
      </c>
      <c r="EU69" s="22">
        <f t="shared" si="1167"/>
        <v>2</v>
      </c>
      <c r="EV69" s="43">
        <f t="shared" si="1168"/>
        <v>0</v>
      </c>
      <c r="EW69" s="43">
        <f t="shared" si="1168"/>
        <v>3</v>
      </c>
      <c r="EX69" s="56"/>
      <c r="EY69" s="22" t="str">
        <f t="shared" si="1169"/>
        <v>AVERHALS Patrick</v>
      </c>
      <c r="EZ69" s="83">
        <v>4986</v>
      </c>
      <c r="FA69" s="22" t="str">
        <f t="shared" si="1170"/>
        <v>B</v>
      </c>
      <c r="FB69" s="22" t="str">
        <f t="shared" si="1171"/>
        <v>MOONEN Wesley</v>
      </c>
      <c r="FC69" s="83">
        <v>612</v>
      </c>
      <c r="FD69" s="22" t="str">
        <f t="shared" si="1172"/>
        <v>B</v>
      </c>
      <c r="FE69" s="83">
        <v>2</v>
      </c>
      <c r="FF69" s="83">
        <v>2</v>
      </c>
      <c r="FG69" s="85"/>
      <c r="FH69" s="22">
        <f t="shared" si="1173"/>
        <v>0</v>
      </c>
      <c r="FI69" s="22">
        <f t="shared" si="1174"/>
        <v>2</v>
      </c>
      <c r="FJ69" s="43">
        <f t="shared" si="1175"/>
        <v>0</v>
      </c>
      <c r="FK69" s="43">
        <f t="shared" si="1175"/>
        <v>3</v>
      </c>
      <c r="FL69" s="56"/>
      <c r="FM69" s="22" t="str">
        <f t="shared" si="1176"/>
        <v>VAN GOETHEM Mario</v>
      </c>
      <c r="FN69" s="83">
        <v>1096</v>
      </c>
      <c r="FO69" s="22" t="str">
        <f t="shared" si="1177"/>
        <v>B</v>
      </c>
      <c r="FP69" s="22" t="str">
        <f t="shared" si="1178"/>
        <v>CORBEEL Jean-Pierre</v>
      </c>
      <c r="FQ69" s="83">
        <v>5374</v>
      </c>
      <c r="FR69" s="22" t="str">
        <f t="shared" si="1179"/>
        <v>B</v>
      </c>
      <c r="FS69" s="83">
        <v>2</v>
      </c>
      <c r="FT69" s="83">
        <v>1</v>
      </c>
      <c r="FU69" s="85"/>
      <c r="FV69" s="22">
        <f t="shared" si="1180"/>
        <v>1</v>
      </c>
      <c r="FW69" s="22">
        <f t="shared" si="1181"/>
        <v>1</v>
      </c>
      <c r="FX69" s="43">
        <f t="shared" si="1182"/>
        <v>1</v>
      </c>
      <c r="FY69" s="43">
        <f t="shared" si="1182"/>
        <v>1</v>
      </c>
      <c r="FZ69" s="56"/>
      <c r="GA69" s="22" t="str">
        <f t="shared" si="1183"/>
        <v>DE HAES Nico</v>
      </c>
      <c r="GB69" s="83">
        <v>2816</v>
      </c>
      <c r="GC69" s="22" t="str">
        <f t="shared" si="1184"/>
        <v>B</v>
      </c>
      <c r="GD69" s="22" t="str">
        <f t="shared" si="1185"/>
        <v>VAN GOETHEM Mario</v>
      </c>
      <c r="GE69" s="83">
        <v>1096</v>
      </c>
      <c r="GF69" s="22" t="str">
        <f t="shared" si="1186"/>
        <v>B</v>
      </c>
      <c r="GG69" s="83">
        <v>2</v>
      </c>
      <c r="GH69" s="83">
        <v>2</v>
      </c>
      <c r="GI69" s="85"/>
      <c r="GJ69" s="22">
        <f t="shared" si="1187"/>
        <v>0</v>
      </c>
      <c r="GK69" s="22">
        <f t="shared" si="1188"/>
        <v>2</v>
      </c>
      <c r="GL69" s="43">
        <f t="shared" si="1189"/>
        <v>0</v>
      </c>
      <c r="GM69" s="43">
        <f t="shared" si="1189"/>
        <v>3</v>
      </c>
      <c r="GN69" s="56"/>
      <c r="GO69" s="22" t="str">
        <f t="shared" si="1190"/>
        <v/>
      </c>
      <c r="GP69" s="83"/>
      <c r="GQ69" s="22" t="str">
        <f t="shared" si="1191"/>
        <v/>
      </c>
      <c r="GR69" s="22" t="str">
        <f t="shared" si="1192"/>
        <v>HOOF Pascal</v>
      </c>
      <c r="GS69" s="83">
        <v>3042</v>
      </c>
      <c r="GT69" s="22" t="str">
        <f t="shared" si="1193"/>
        <v>B</v>
      </c>
      <c r="GU69" s="83">
        <v>2</v>
      </c>
      <c r="GV69" s="83">
        <v>2</v>
      </c>
      <c r="GW69" s="85" t="s">
        <v>777</v>
      </c>
      <c r="GX69" s="22">
        <f t="shared" si="1194"/>
        <v>0</v>
      </c>
      <c r="GY69" s="22">
        <f t="shared" si="1195"/>
        <v>2</v>
      </c>
      <c r="GZ69" s="43">
        <f t="shared" si="1196"/>
        <v>0</v>
      </c>
      <c r="HA69" s="43">
        <f t="shared" si="1196"/>
        <v>3</v>
      </c>
      <c r="HB69" s="56"/>
      <c r="HC69" s="22" t="str">
        <f t="shared" si="1197"/>
        <v>RENS Dave</v>
      </c>
      <c r="HD69" s="83">
        <v>5310</v>
      </c>
      <c r="HE69" s="22" t="str">
        <f t="shared" si="1198"/>
        <v>C</v>
      </c>
      <c r="HF69" s="22" t="str">
        <f t="shared" si="1199"/>
        <v>MAEREVOET Jean-Pierre</v>
      </c>
      <c r="HG69" s="83">
        <v>3409</v>
      </c>
      <c r="HH69" s="22" t="str">
        <f t="shared" si="1200"/>
        <v>C</v>
      </c>
      <c r="HI69" s="83">
        <v>2</v>
      </c>
      <c r="HJ69" s="83">
        <v>1</v>
      </c>
      <c r="HK69" s="85"/>
      <c r="HL69" s="22">
        <f t="shared" si="1201"/>
        <v>1</v>
      </c>
      <c r="HM69" s="22">
        <f t="shared" si="1202"/>
        <v>1</v>
      </c>
      <c r="HN69" s="43">
        <f t="shared" si="1203"/>
        <v>1</v>
      </c>
      <c r="HO69" s="43">
        <f t="shared" si="1203"/>
        <v>1</v>
      </c>
      <c r="HP69" s="56"/>
      <c r="HQ69" s="22" t="str">
        <f t="shared" si="1204"/>
        <v>VERDOODT Jan Pieter</v>
      </c>
      <c r="HR69" s="83">
        <v>2657</v>
      </c>
      <c r="HS69" s="22" t="str">
        <f t="shared" si="1205"/>
        <v>C</v>
      </c>
      <c r="HT69" s="22" t="str">
        <f t="shared" si="1206"/>
        <v>VAN ROSSUM Patrick</v>
      </c>
      <c r="HU69" s="83">
        <v>3021</v>
      </c>
      <c r="HV69" s="22" t="str">
        <f t="shared" si="1207"/>
        <v>A</v>
      </c>
      <c r="HW69" s="83">
        <v>2</v>
      </c>
      <c r="HX69" s="83">
        <v>2</v>
      </c>
      <c r="HY69" s="85"/>
      <c r="HZ69" s="22">
        <f t="shared" si="1208"/>
        <v>0</v>
      </c>
      <c r="IA69" s="22">
        <f t="shared" si="1209"/>
        <v>2</v>
      </c>
      <c r="IB69" s="43">
        <f t="shared" si="1210"/>
        <v>0</v>
      </c>
      <c r="IC69" s="43">
        <f t="shared" si="1210"/>
        <v>3</v>
      </c>
      <c r="ID69" s="56"/>
      <c r="IE69" s="22" t="str">
        <f t="shared" si="1211"/>
        <v>WAUTERS Ludy</v>
      </c>
      <c r="IF69" s="83">
        <v>3251</v>
      </c>
      <c r="IG69" s="22" t="str">
        <f t="shared" si="1212"/>
        <v>B</v>
      </c>
      <c r="IH69" s="22" t="str">
        <f t="shared" si="1213"/>
        <v>VAN DOORSELAER Roland</v>
      </c>
      <c r="II69" s="83">
        <v>3336</v>
      </c>
      <c r="IJ69" s="22" t="str">
        <f t="shared" si="1214"/>
        <v>C</v>
      </c>
      <c r="IK69" s="83">
        <v>1</v>
      </c>
      <c r="IL69" s="83">
        <v>1</v>
      </c>
      <c r="IM69" s="67" t="s">
        <v>777</v>
      </c>
      <c r="IN69" s="22">
        <f t="shared" si="1215"/>
        <v>2</v>
      </c>
      <c r="IO69" s="22">
        <f t="shared" si="1216"/>
        <v>0</v>
      </c>
      <c r="IP69" s="43">
        <f t="shared" si="1217"/>
        <v>3</v>
      </c>
      <c r="IQ69" s="43">
        <f t="shared" si="1217"/>
        <v>0</v>
      </c>
      <c r="IR69" s="56"/>
      <c r="IS69" s="22" t="str">
        <f t="shared" si="1218"/>
        <v>VERCAUTEREN Debby</v>
      </c>
      <c r="IT69" s="83">
        <v>3370</v>
      </c>
      <c r="IU69" s="22" t="str">
        <f t="shared" si="1219"/>
        <v>B</v>
      </c>
      <c r="IV69" s="22" t="str">
        <f t="shared" si="1220"/>
        <v>BLOMMAERTS Rudy</v>
      </c>
      <c r="IW69" s="83">
        <v>5317</v>
      </c>
      <c r="IX69" s="22" t="str">
        <f t="shared" si="1221"/>
        <v>B</v>
      </c>
      <c r="IY69" s="83">
        <v>2</v>
      </c>
      <c r="IZ69" s="83">
        <v>2</v>
      </c>
      <c r="JA69" s="85"/>
      <c r="JB69" s="22">
        <f t="shared" si="1222"/>
        <v>0</v>
      </c>
      <c r="JC69" s="22">
        <f t="shared" si="1223"/>
        <v>2</v>
      </c>
      <c r="JD69" s="43">
        <f t="shared" si="1224"/>
        <v>0</v>
      </c>
      <c r="JE69" s="43">
        <f t="shared" si="1224"/>
        <v>3</v>
      </c>
      <c r="JF69" s="56"/>
      <c r="JG69" s="22" t="str">
        <f t="shared" si="1225"/>
        <v>JACOBS Guido</v>
      </c>
      <c r="JH69" s="83">
        <v>854</v>
      </c>
      <c r="JI69" s="22" t="str">
        <f t="shared" si="1226"/>
        <v>A</v>
      </c>
      <c r="JJ69" s="22" t="str">
        <f t="shared" si="1227"/>
        <v>WILMS Steve</v>
      </c>
      <c r="JK69" s="83">
        <v>2705</v>
      </c>
      <c r="JL69" s="22" t="str">
        <f t="shared" si="1228"/>
        <v>A</v>
      </c>
      <c r="JM69" s="83">
        <v>2</v>
      </c>
      <c r="JN69" s="83">
        <v>2</v>
      </c>
      <c r="JO69" s="85"/>
      <c r="JP69" s="22">
        <f t="shared" si="1229"/>
        <v>0</v>
      </c>
      <c r="JQ69" s="22">
        <f t="shared" si="1230"/>
        <v>2</v>
      </c>
      <c r="JR69" s="43">
        <f t="shared" si="1231"/>
        <v>0</v>
      </c>
      <c r="JS69" s="43">
        <f t="shared" si="1232"/>
        <v>3</v>
      </c>
      <c r="JT69" s="56"/>
      <c r="JU69" s="22" t="str">
        <f t="shared" si="1233"/>
        <v>VAN DEN BOSSCHE James</v>
      </c>
      <c r="JV69" s="83">
        <v>2895</v>
      </c>
      <c r="JW69" s="22" t="str">
        <f t="shared" si="1234"/>
        <v>B</v>
      </c>
      <c r="JX69" s="22" t="str">
        <f t="shared" si="1235"/>
        <v>DE SMEDT Rudy</v>
      </c>
      <c r="JY69" s="83">
        <v>3727</v>
      </c>
      <c r="JZ69" s="22" t="str">
        <f t="shared" si="1236"/>
        <v>A</v>
      </c>
      <c r="KA69" s="83">
        <v>2</v>
      </c>
      <c r="KB69" s="83">
        <v>2</v>
      </c>
      <c r="KC69" s="85"/>
      <c r="KD69" s="22">
        <f t="shared" si="1237"/>
        <v>0</v>
      </c>
      <c r="KE69" s="22">
        <f t="shared" si="1238"/>
        <v>2</v>
      </c>
      <c r="KF69" s="43">
        <f t="shared" si="1239"/>
        <v>0</v>
      </c>
      <c r="KG69" s="43">
        <f t="shared" si="1239"/>
        <v>3</v>
      </c>
      <c r="KH69" s="56"/>
      <c r="KI69" s="22" t="str">
        <f t="shared" si="1240"/>
        <v>ANNOT Eric</v>
      </c>
      <c r="KJ69" s="83">
        <v>2970</v>
      </c>
      <c r="KK69" s="22" t="str">
        <f t="shared" si="1241"/>
        <v>A</v>
      </c>
      <c r="KL69" s="22" t="str">
        <f t="shared" si="1242"/>
        <v>WIJNS André</v>
      </c>
      <c r="KM69" s="83">
        <v>7220</v>
      </c>
      <c r="KN69" s="22" t="str">
        <f t="shared" si="1243"/>
        <v>C</v>
      </c>
      <c r="KO69" s="83">
        <v>1</v>
      </c>
      <c r="KP69" s="83">
        <v>1</v>
      </c>
      <c r="KQ69" s="85"/>
      <c r="KR69" s="22">
        <f t="shared" si="1244"/>
        <v>2</v>
      </c>
      <c r="KS69" s="22">
        <f t="shared" si="1245"/>
        <v>0</v>
      </c>
      <c r="KT69" s="43">
        <f t="shared" si="1246"/>
        <v>3</v>
      </c>
      <c r="KU69" s="43">
        <f t="shared" si="1246"/>
        <v>0</v>
      </c>
      <c r="KV69" s="56"/>
      <c r="KW69" s="22" t="str">
        <f t="shared" si="1247"/>
        <v>SPIESSENS Walter</v>
      </c>
      <c r="KX69" s="83">
        <v>7213</v>
      </c>
      <c r="KY69" s="22" t="str">
        <f t="shared" si="1248"/>
        <v>B</v>
      </c>
      <c r="KZ69" s="22" t="str">
        <f t="shared" si="1249"/>
        <v>POLFLIET Jan</v>
      </c>
      <c r="LA69" s="83">
        <v>3205</v>
      </c>
      <c r="LB69" s="22" t="str">
        <f t="shared" si="1250"/>
        <v>A</v>
      </c>
      <c r="LC69" s="83">
        <v>2</v>
      </c>
      <c r="LD69" s="83">
        <v>2</v>
      </c>
      <c r="LE69" s="85" t="s">
        <v>777</v>
      </c>
      <c r="LF69" s="22">
        <f t="shared" si="1251"/>
        <v>0</v>
      </c>
      <c r="LG69" s="22">
        <f t="shared" si="1252"/>
        <v>2</v>
      </c>
      <c r="LH69" s="43">
        <f t="shared" si="1253"/>
        <v>0</v>
      </c>
      <c r="LI69" s="43">
        <f t="shared" si="1253"/>
        <v>3</v>
      </c>
      <c r="LJ69" s="56"/>
      <c r="LK69" s="22" t="str">
        <f t="shared" si="1254"/>
        <v>DE MAN Henri</v>
      </c>
      <c r="LL69" s="83">
        <v>5042</v>
      </c>
      <c r="LM69" s="22" t="str">
        <f t="shared" si="1255"/>
        <v>B</v>
      </c>
      <c r="LN69" s="22" t="str">
        <f t="shared" si="1256"/>
        <v>VAN DEN BROECK Kris</v>
      </c>
      <c r="LO69" s="83">
        <v>3339</v>
      </c>
      <c r="LP69" s="22" t="str">
        <f t="shared" si="1257"/>
        <v>C</v>
      </c>
      <c r="LQ69" s="83">
        <v>1</v>
      </c>
      <c r="LR69" s="83">
        <v>2</v>
      </c>
      <c r="LS69" s="85"/>
      <c r="LT69" s="22">
        <f t="shared" si="1258"/>
        <v>1</v>
      </c>
      <c r="LU69" s="22">
        <f t="shared" si="1259"/>
        <v>1</v>
      </c>
      <c r="LV69" s="43">
        <f t="shared" si="1260"/>
        <v>1</v>
      </c>
      <c r="LW69" s="43">
        <f t="shared" si="1260"/>
        <v>1</v>
      </c>
      <c r="LY69" s="22" t="str">
        <f t="shared" si="1261"/>
        <v>DE HAES Nico</v>
      </c>
      <c r="LZ69" s="83">
        <v>2816</v>
      </c>
      <c r="MA69" s="22" t="str">
        <f t="shared" si="1262"/>
        <v>B</v>
      </c>
      <c r="MB69" s="22" t="str">
        <f t="shared" si="1263"/>
        <v>VAN DE CRUYS Patrick</v>
      </c>
      <c r="MC69" s="83">
        <v>4331</v>
      </c>
      <c r="MD69" s="22" t="str">
        <f t="shared" si="1264"/>
        <v>C</v>
      </c>
      <c r="ME69" s="83">
        <v>2</v>
      </c>
      <c r="MF69" s="83">
        <v>2</v>
      </c>
      <c r="MG69" s="85"/>
      <c r="MH69" s="22">
        <f t="shared" si="1265"/>
        <v>0</v>
      </c>
      <c r="MI69" s="22">
        <f t="shared" si="1266"/>
        <v>2</v>
      </c>
      <c r="MJ69" s="43">
        <f t="shared" si="1267"/>
        <v>0</v>
      </c>
      <c r="MK69" s="43">
        <f t="shared" si="1267"/>
        <v>3</v>
      </c>
      <c r="ML69" s="56"/>
      <c r="MM69" s="22" t="str">
        <f t="shared" si="1268"/>
        <v>VAN DEN BROECK Kris</v>
      </c>
      <c r="MN69" s="83">
        <v>3339</v>
      </c>
      <c r="MO69" s="22" t="str">
        <f t="shared" si="1269"/>
        <v>C</v>
      </c>
      <c r="MP69" s="22" t="str">
        <f t="shared" si="1270"/>
        <v>VAN ROSSUM Patrick</v>
      </c>
      <c r="MQ69" s="83">
        <v>3021</v>
      </c>
      <c r="MR69" s="22" t="str">
        <f t="shared" si="1271"/>
        <v>A</v>
      </c>
      <c r="MS69" s="83">
        <v>1</v>
      </c>
      <c r="MT69" s="83">
        <v>1</v>
      </c>
      <c r="MU69" s="85" t="s">
        <v>777</v>
      </c>
      <c r="MV69" s="22">
        <f t="shared" si="1272"/>
        <v>2</v>
      </c>
      <c r="MW69" s="22">
        <f t="shared" si="1273"/>
        <v>0</v>
      </c>
      <c r="MX69" s="43">
        <f t="shared" si="1274"/>
        <v>3</v>
      </c>
      <c r="MY69" s="43">
        <f t="shared" si="1274"/>
        <v>0</v>
      </c>
    </row>
    <row r="70" spans="1:363" ht="15.75" thickBot="1" x14ac:dyDescent="0.3">
      <c r="A70" s="56"/>
      <c r="B70" s="56"/>
      <c r="C70" s="56"/>
      <c r="D70" s="56"/>
      <c r="E70" s="68"/>
      <c r="F70" s="68"/>
      <c r="G70" s="133" t="s">
        <v>6</v>
      </c>
      <c r="H70" s="134"/>
      <c r="I70" s="135"/>
      <c r="J70" s="79">
        <f>SUM(J64:J69)</f>
        <v>8</v>
      </c>
      <c r="K70" s="24">
        <f>SUM(K64:K69)</f>
        <v>4</v>
      </c>
      <c r="L70" s="44"/>
      <c r="M70" s="44"/>
      <c r="O70" s="56"/>
      <c r="P70" s="56"/>
      <c r="Q70" s="56"/>
      <c r="R70" s="56"/>
      <c r="S70" s="68"/>
      <c r="T70" s="68"/>
      <c r="U70" s="133" t="s">
        <v>6</v>
      </c>
      <c r="V70" s="134"/>
      <c r="W70" s="135"/>
      <c r="X70" s="79">
        <f>SUM(X64:X69)</f>
        <v>9</v>
      </c>
      <c r="Y70" s="24">
        <f>SUM(Y64:Y69)</f>
        <v>3</v>
      </c>
      <c r="Z70" s="44"/>
      <c r="AA70" s="44"/>
      <c r="AC70" s="56"/>
      <c r="AD70" s="56"/>
      <c r="AE70" s="56"/>
      <c r="AF70" s="56"/>
      <c r="AG70" s="68"/>
      <c r="AH70" s="68"/>
      <c r="AI70" s="133" t="s">
        <v>6</v>
      </c>
      <c r="AJ70" s="134"/>
      <c r="AK70" s="135"/>
      <c r="AL70" s="79">
        <f>SUM(AL64:AL69)</f>
        <v>7</v>
      </c>
      <c r="AM70" s="24">
        <f>SUM(AM64:AM69)</f>
        <v>5</v>
      </c>
      <c r="AN70" s="44"/>
      <c r="AO70" s="44"/>
      <c r="AQ70" s="56"/>
      <c r="AR70" s="56"/>
      <c r="AS70" s="56"/>
      <c r="AT70" s="56"/>
      <c r="AU70" s="68"/>
      <c r="AV70" s="68"/>
      <c r="AW70" s="133" t="s">
        <v>6</v>
      </c>
      <c r="AX70" s="134"/>
      <c r="AY70" s="135"/>
      <c r="AZ70" s="79">
        <f>SUM(AZ64:AZ69)</f>
        <v>11</v>
      </c>
      <c r="BA70" s="24">
        <f>SUM(BA64:BA69)</f>
        <v>1</v>
      </c>
      <c r="BB70" s="44"/>
      <c r="BC70" s="44"/>
      <c r="BE70" s="56"/>
      <c r="BF70" s="56"/>
      <c r="BG70" s="56"/>
      <c r="BH70" s="56"/>
      <c r="BI70" s="68"/>
      <c r="BJ70" s="68"/>
      <c r="BK70" s="133" t="s">
        <v>6</v>
      </c>
      <c r="BL70" s="134"/>
      <c r="BM70" s="135"/>
      <c r="BN70" s="79">
        <f>SUM(BN64:BN69)</f>
        <v>8</v>
      </c>
      <c r="BO70" s="24">
        <f>SUM(BO64:BO69)</f>
        <v>4</v>
      </c>
      <c r="BP70" s="44"/>
      <c r="BQ70" s="44"/>
      <c r="BS70" s="56"/>
      <c r="BT70" s="56"/>
      <c r="BU70" s="56"/>
      <c r="BV70" s="56"/>
      <c r="BW70" s="68"/>
      <c r="BX70" s="68"/>
      <c r="BY70" s="133" t="s">
        <v>6</v>
      </c>
      <c r="BZ70" s="134"/>
      <c r="CA70" s="135"/>
      <c r="CB70" s="79">
        <f>SUM(CB64:CB69)</f>
        <v>7</v>
      </c>
      <c r="CC70" s="24">
        <f>SUM(CC64:CC69)</f>
        <v>5</v>
      </c>
      <c r="CD70" s="44"/>
      <c r="CE70" s="44"/>
      <c r="CG70" s="56"/>
      <c r="CH70" s="56"/>
      <c r="CI70" s="56"/>
      <c r="CJ70" s="56"/>
      <c r="CK70" s="68"/>
      <c r="CL70" s="68"/>
      <c r="CM70" s="133" t="s">
        <v>6</v>
      </c>
      <c r="CN70" s="134"/>
      <c r="CO70" s="135"/>
      <c r="CP70" s="79">
        <f>SUM(CP64:CP69)</f>
        <v>8</v>
      </c>
      <c r="CQ70" s="24">
        <f>SUM(CQ64:CQ69)</f>
        <v>4</v>
      </c>
      <c r="CU70" s="56"/>
      <c r="CV70" s="56"/>
      <c r="CW70" s="56"/>
      <c r="CX70" s="56"/>
      <c r="CY70" s="68"/>
      <c r="CZ70" s="68"/>
      <c r="DA70" s="133" t="s">
        <v>6</v>
      </c>
      <c r="DB70" s="134"/>
      <c r="DC70" s="135"/>
      <c r="DD70" s="79">
        <f>SUM(DD64:DD69)</f>
        <v>8</v>
      </c>
      <c r="DE70" s="24">
        <f>SUM(DE64:DE69)</f>
        <v>4</v>
      </c>
      <c r="DF70" s="44"/>
      <c r="DG70" s="44"/>
      <c r="DI70" s="56"/>
      <c r="DJ70" s="56"/>
      <c r="DK70" s="56"/>
      <c r="DL70" s="56"/>
      <c r="DM70" s="68"/>
      <c r="DN70" s="68"/>
      <c r="DO70" s="133" t="s">
        <v>6</v>
      </c>
      <c r="DP70" s="134"/>
      <c r="DQ70" s="135"/>
      <c r="DR70" s="79">
        <f>SUM(DR64:DR69)</f>
        <v>1</v>
      </c>
      <c r="DS70" s="24">
        <f>SUM(DS64:DS69)</f>
        <v>11</v>
      </c>
      <c r="DT70" s="44"/>
      <c r="DU70" s="44"/>
      <c r="DW70" s="56"/>
      <c r="DX70" s="56"/>
      <c r="DY70" s="56"/>
      <c r="DZ70" s="56"/>
      <c r="EA70" s="68"/>
      <c r="EB70" s="68"/>
      <c r="EC70" s="133" t="s">
        <v>6</v>
      </c>
      <c r="ED70" s="134"/>
      <c r="EE70" s="135"/>
      <c r="EF70" s="79">
        <f>SUM(EF64:EF69)</f>
        <v>9</v>
      </c>
      <c r="EG70" s="24">
        <f>SUM(EG64:EG69)</f>
        <v>3</v>
      </c>
      <c r="EH70" s="44"/>
      <c r="EI70" s="44"/>
      <c r="EK70" s="56"/>
      <c r="EL70" s="56"/>
      <c r="EM70" s="56"/>
      <c r="EN70" s="56"/>
      <c r="EO70" s="68"/>
      <c r="EP70" s="68"/>
      <c r="EQ70" s="133" t="s">
        <v>6</v>
      </c>
      <c r="ER70" s="134"/>
      <c r="ES70" s="135"/>
      <c r="ET70" s="79">
        <f>SUM(ET64:ET69)</f>
        <v>5</v>
      </c>
      <c r="EU70" s="24">
        <f>SUM(EU64:EU69)</f>
        <v>7</v>
      </c>
      <c r="EV70" s="44"/>
      <c r="EW70" s="44"/>
      <c r="EY70" s="56"/>
      <c r="EZ70" s="56"/>
      <c r="FA70" s="56"/>
      <c r="FB70" s="56"/>
      <c r="FC70" s="68"/>
      <c r="FD70" s="68"/>
      <c r="FE70" s="133" t="s">
        <v>6</v>
      </c>
      <c r="FF70" s="134"/>
      <c r="FG70" s="135"/>
      <c r="FH70" s="79">
        <f>SUM(FH64:FH69)</f>
        <v>7</v>
      </c>
      <c r="FI70" s="24">
        <f>SUM(FI64:FI69)</f>
        <v>5</v>
      </c>
      <c r="FJ70" s="44"/>
      <c r="FK70" s="44"/>
      <c r="FM70" s="56"/>
      <c r="FN70" s="56"/>
      <c r="FO70" s="56"/>
      <c r="FP70" s="56"/>
      <c r="FQ70" s="68"/>
      <c r="FR70" s="68"/>
      <c r="FS70" s="133" t="s">
        <v>6</v>
      </c>
      <c r="FT70" s="134"/>
      <c r="FU70" s="135"/>
      <c r="FV70" s="79">
        <f>SUM(FV64:FV69)</f>
        <v>8</v>
      </c>
      <c r="FW70" s="24">
        <f>SUM(FW64:FW69)</f>
        <v>4</v>
      </c>
      <c r="FX70" s="44"/>
      <c r="FY70" s="44"/>
      <c r="GA70" s="56"/>
      <c r="GB70" s="56"/>
      <c r="GC70" s="56"/>
      <c r="GD70" s="56"/>
      <c r="GE70" s="68"/>
      <c r="GF70" s="68"/>
      <c r="GG70" s="133" t="s">
        <v>6</v>
      </c>
      <c r="GH70" s="134"/>
      <c r="GI70" s="135"/>
      <c r="GJ70" s="79">
        <f>SUM(GJ64:GJ69)</f>
        <v>5</v>
      </c>
      <c r="GK70" s="24">
        <f>SUM(GK64:GK69)</f>
        <v>7</v>
      </c>
      <c r="GL70" s="44"/>
      <c r="GM70" s="44"/>
      <c r="GO70" s="56"/>
      <c r="GP70" s="56"/>
      <c r="GQ70" s="56"/>
      <c r="GR70" s="56"/>
      <c r="GS70" s="68"/>
      <c r="GT70" s="68"/>
      <c r="GU70" s="133" t="s">
        <v>6</v>
      </c>
      <c r="GV70" s="134"/>
      <c r="GW70" s="135"/>
      <c r="GX70" s="79">
        <f>SUM(GX64:GX69)</f>
        <v>5</v>
      </c>
      <c r="GY70" s="24">
        <f>SUM(GY64:GY69)</f>
        <v>7</v>
      </c>
      <c r="GZ70" s="44"/>
      <c r="HA70" s="44"/>
      <c r="HC70" s="69"/>
      <c r="HD70" s="56"/>
      <c r="HE70" s="56"/>
      <c r="HF70" s="69"/>
      <c r="HG70" s="68"/>
      <c r="HH70" s="68"/>
      <c r="HI70" s="133" t="s">
        <v>6</v>
      </c>
      <c r="HJ70" s="134"/>
      <c r="HK70" s="135"/>
      <c r="HL70" s="79">
        <f>SUM(HL64:HL69)</f>
        <v>7</v>
      </c>
      <c r="HM70" s="24">
        <f>SUM(HM64:HM69)</f>
        <v>5</v>
      </c>
      <c r="HN70" s="44"/>
      <c r="HO70" s="44"/>
      <c r="HQ70" s="56"/>
      <c r="HR70" s="56"/>
      <c r="HS70" s="56"/>
      <c r="HT70" s="56"/>
      <c r="HU70" s="68"/>
      <c r="HV70" s="68"/>
      <c r="HW70" s="133" t="s">
        <v>6</v>
      </c>
      <c r="HX70" s="134"/>
      <c r="HY70" s="135"/>
      <c r="HZ70" s="79">
        <f>SUM(HZ64:HZ69)</f>
        <v>3</v>
      </c>
      <c r="IA70" s="24">
        <f>SUM(IA64:IA69)</f>
        <v>9</v>
      </c>
      <c r="IB70" s="44"/>
      <c r="IC70" s="44"/>
      <c r="IE70" s="56"/>
      <c r="IF70" s="56"/>
      <c r="IG70" s="56"/>
      <c r="IH70" s="56"/>
      <c r="II70" s="68"/>
      <c r="IJ70" s="68"/>
      <c r="IK70" s="133" t="s">
        <v>6</v>
      </c>
      <c r="IL70" s="134"/>
      <c r="IM70" s="135"/>
      <c r="IN70" s="79">
        <f>SUM(IN64:IN69)</f>
        <v>6</v>
      </c>
      <c r="IO70" s="24">
        <f>SUM(IO64:IO69)</f>
        <v>6</v>
      </c>
      <c r="IP70" s="44"/>
      <c r="IQ70" s="44"/>
      <c r="IS70" s="56"/>
      <c r="IT70" s="56"/>
      <c r="IU70" s="56"/>
      <c r="IV70" s="56"/>
      <c r="IW70" s="68"/>
      <c r="IX70" s="68"/>
      <c r="IY70" s="133" t="s">
        <v>6</v>
      </c>
      <c r="IZ70" s="134"/>
      <c r="JA70" s="135"/>
      <c r="JB70" s="79">
        <f>SUM(JB64:JB69)</f>
        <v>6</v>
      </c>
      <c r="JC70" s="24">
        <f>SUM(JC64:JC69)</f>
        <v>6</v>
      </c>
      <c r="JD70" s="44"/>
      <c r="JE70" s="44"/>
      <c r="JG70" s="56"/>
      <c r="JH70" s="56"/>
      <c r="JI70" s="56"/>
      <c r="JJ70" s="56"/>
      <c r="JK70" s="68"/>
      <c r="JL70" s="68"/>
      <c r="JM70" s="133" t="s">
        <v>6</v>
      </c>
      <c r="JN70" s="134"/>
      <c r="JO70" s="135"/>
      <c r="JP70" s="79">
        <f>SUM(JP64:JP69)</f>
        <v>6</v>
      </c>
      <c r="JQ70" s="24">
        <f>SUM(JQ64:JQ69)</f>
        <v>6</v>
      </c>
      <c r="JU70" s="56"/>
      <c r="JV70" s="56"/>
      <c r="JW70" s="56"/>
      <c r="JX70" s="56"/>
      <c r="JY70" s="68"/>
      <c r="JZ70" s="68"/>
      <c r="KA70" s="133" t="s">
        <v>6</v>
      </c>
      <c r="KB70" s="134"/>
      <c r="KC70" s="135"/>
      <c r="KD70" s="79">
        <f>SUM(KD64:KD69)</f>
        <v>3</v>
      </c>
      <c r="KE70" s="24">
        <f>SUM(KE64:KE69)</f>
        <v>9</v>
      </c>
      <c r="KF70" s="44"/>
      <c r="KG70" s="44"/>
      <c r="KI70" s="56"/>
      <c r="KJ70" s="56"/>
      <c r="KK70" s="56"/>
      <c r="KL70" s="56"/>
      <c r="KM70" s="68"/>
      <c r="KN70" s="68"/>
      <c r="KO70" s="133" t="s">
        <v>6</v>
      </c>
      <c r="KP70" s="134"/>
      <c r="KQ70" s="135"/>
      <c r="KR70" s="79">
        <f>SUM(KR64:KR69)</f>
        <v>9</v>
      </c>
      <c r="KS70" s="24">
        <f>SUM(KS64:KS69)</f>
        <v>3</v>
      </c>
      <c r="KT70" s="44"/>
      <c r="KU70" s="44"/>
      <c r="KW70" s="56"/>
      <c r="KX70" s="56"/>
      <c r="KY70" s="56"/>
      <c r="KZ70" s="56"/>
      <c r="LA70" s="68"/>
      <c r="LB70" s="68"/>
      <c r="LC70" s="133" t="s">
        <v>6</v>
      </c>
      <c r="LD70" s="134"/>
      <c r="LE70" s="135"/>
      <c r="LF70" s="79">
        <f>SUM(LF64:LF69)</f>
        <v>1</v>
      </c>
      <c r="LG70" s="24">
        <f>SUM(LG64:LG69)</f>
        <v>11</v>
      </c>
      <c r="LH70" s="44"/>
      <c r="LI70" s="44"/>
      <c r="LK70" s="56"/>
      <c r="LL70" s="56"/>
      <c r="LM70" s="56"/>
      <c r="LN70" s="56"/>
      <c r="LO70" s="68"/>
      <c r="LP70" s="68"/>
      <c r="LQ70" s="133" t="s">
        <v>6</v>
      </c>
      <c r="LR70" s="134"/>
      <c r="LS70" s="135"/>
      <c r="LT70" s="79">
        <f>SUM(LT64:LT69)</f>
        <v>6</v>
      </c>
      <c r="LU70" s="24">
        <f>SUM(LU64:LU69)</f>
        <v>6</v>
      </c>
      <c r="LV70" s="44"/>
      <c r="LW70" s="44"/>
      <c r="LY70" s="56"/>
      <c r="LZ70" s="56"/>
      <c r="MA70" s="56"/>
      <c r="MB70" s="56"/>
      <c r="MC70" s="68"/>
      <c r="MD70" s="68"/>
      <c r="ME70" s="133" t="s">
        <v>6</v>
      </c>
      <c r="MF70" s="134"/>
      <c r="MG70" s="135"/>
      <c r="MH70" s="79">
        <f>SUM(MH64:MH69)</f>
        <v>2</v>
      </c>
      <c r="MI70" s="24">
        <f>SUM(MI64:MI69)</f>
        <v>10</v>
      </c>
      <c r="MJ70" s="44"/>
      <c r="MK70" s="44"/>
      <c r="MM70" s="56"/>
      <c r="MN70" s="56"/>
      <c r="MO70" s="56"/>
      <c r="MP70" s="56"/>
      <c r="MQ70" s="68"/>
      <c r="MR70" s="68"/>
      <c r="MS70" s="133" t="s">
        <v>6</v>
      </c>
      <c r="MT70" s="134"/>
      <c r="MU70" s="135"/>
      <c r="MV70" s="79">
        <f>SUM(MV64:MV69)</f>
        <v>3</v>
      </c>
      <c r="MW70" s="24">
        <f>SUM(MW64:MW69)</f>
        <v>9</v>
      </c>
    </row>
  </sheetData>
  <sheetProtection algorithmName="SHA-512" hashValue="gt6VQ2nLcf8mR6X+PHiMgOFytTSWMJcgF1NfKVd39JQ5LiOZgvPWcnJre4KEEhWTm7eIuEd19pGrZIwUje3JcQ==" saltValue="f/U+AnoIqKEPrzkFDauFGQ==" spinCount="100000" sheet="1" objects="1" scenarios="1" selectLockedCells="1"/>
  <autoFilter ref="A1:M1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</autoFilter>
  <mergeCells count="395">
    <mergeCell ref="MH43:MI43"/>
    <mergeCell ref="ME50:MG50"/>
    <mergeCell ref="MH53:MI53"/>
    <mergeCell ref="ME60:MG60"/>
    <mergeCell ref="MM1:MW1"/>
    <mergeCell ref="MV3:MW3"/>
    <mergeCell ref="MS10:MU10"/>
    <mergeCell ref="MV13:MW13"/>
    <mergeCell ref="MS20:MU20"/>
    <mergeCell ref="MV23:MW23"/>
    <mergeCell ref="MS30:MU30"/>
    <mergeCell ref="MV33:MW33"/>
    <mergeCell ref="MS40:MU40"/>
    <mergeCell ref="MV43:MW43"/>
    <mergeCell ref="MS50:MU50"/>
    <mergeCell ref="MV53:MW53"/>
    <mergeCell ref="MS60:MU60"/>
    <mergeCell ref="LY1:MI1"/>
    <mergeCell ref="MH3:MI3"/>
    <mergeCell ref="ME10:MG10"/>
    <mergeCell ref="MH13:MI13"/>
    <mergeCell ref="ME20:MG20"/>
    <mergeCell ref="MH23:MI23"/>
    <mergeCell ref="ME30:MG30"/>
    <mergeCell ref="MH33:MI33"/>
    <mergeCell ref="ME40:MG40"/>
    <mergeCell ref="LF43:LG43"/>
    <mergeCell ref="LC50:LE50"/>
    <mergeCell ref="LF53:LG53"/>
    <mergeCell ref="LC60:LE60"/>
    <mergeCell ref="LK1:LU1"/>
    <mergeCell ref="LT3:LU3"/>
    <mergeCell ref="LQ10:LS10"/>
    <mergeCell ref="LT13:LU13"/>
    <mergeCell ref="LQ20:LS20"/>
    <mergeCell ref="LT23:LU23"/>
    <mergeCell ref="LQ30:LS30"/>
    <mergeCell ref="LT33:LU33"/>
    <mergeCell ref="LQ40:LS40"/>
    <mergeCell ref="LT43:LU43"/>
    <mergeCell ref="LQ50:LS50"/>
    <mergeCell ref="LT53:LU53"/>
    <mergeCell ref="LQ60:LS60"/>
    <mergeCell ref="KW1:LG1"/>
    <mergeCell ref="LF3:LG3"/>
    <mergeCell ref="LC10:LE10"/>
    <mergeCell ref="LF13:LG13"/>
    <mergeCell ref="LC20:LE20"/>
    <mergeCell ref="LF23:LG23"/>
    <mergeCell ref="LC30:LE30"/>
    <mergeCell ref="LF33:LG33"/>
    <mergeCell ref="LC40:LE40"/>
    <mergeCell ref="KD33:KE33"/>
    <mergeCell ref="KD23:KE23"/>
    <mergeCell ref="O1:Y1"/>
    <mergeCell ref="U20:W20"/>
    <mergeCell ref="U30:W30"/>
    <mergeCell ref="U40:W40"/>
    <mergeCell ref="DD3:DE3"/>
    <mergeCell ref="DD13:DE13"/>
    <mergeCell ref="EF3:EG3"/>
    <mergeCell ref="EF13:EG13"/>
    <mergeCell ref="EF23:EG23"/>
    <mergeCell ref="EF33:EG33"/>
    <mergeCell ref="GJ33:GK33"/>
    <mergeCell ref="HZ13:IA13"/>
    <mergeCell ref="HZ3:IA3"/>
    <mergeCell ref="IN3:IO3"/>
    <mergeCell ref="IN13:IO13"/>
    <mergeCell ref="IN23:IO23"/>
    <mergeCell ref="IN33:IO33"/>
    <mergeCell ref="JP3:JQ3"/>
    <mergeCell ref="AC1:AM1"/>
    <mergeCell ref="BE1:BO1"/>
    <mergeCell ref="BK10:BM10"/>
    <mergeCell ref="BK20:BM20"/>
    <mergeCell ref="BK30:BM30"/>
    <mergeCell ref="BK40:BM40"/>
    <mergeCell ref="BK50:BM50"/>
    <mergeCell ref="BN13:BO13"/>
    <mergeCell ref="BN3:BO3"/>
    <mergeCell ref="BN23:BO23"/>
    <mergeCell ref="BN33:BO33"/>
    <mergeCell ref="BN43:BO43"/>
    <mergeCell ref="G60:I60"/>
    <mergeCell ref="G10:I10"/>
    <mergeCell ref="A1:K1"/>
    <mergeCell ref="G20:I20"/>
    <mergeCell ref="J3:K3"/>
    <mergeCell ref="J13:K13"/>
    <mergeCell ref="J23:K23"/>
    <mergeCell ref="J33:K33"/>
    <mergeCell ref="X53:Y53"/>
    <mergeCell ref="X43:Y43"/>
    <mergeCell ref="J43:K43"/>
    <mergeCell ref="J53:K53"/>
    <mergeCell ref="U50:W50"/>
    <mergeCell ref="G30:I30"/>
    <mergeCell ref="G40:I40"/>
    <mergeCell ref="G50:I50"/>
    <mergeCell ref="AI60:AK60"/>
    <mergeCell ref="U60:W60"/>
    <mergeCell ref="X33:Y33"/>
    <mergeCell ref="X23:Y23"/>
    <mergeCell ref="X13:Y13"/>
    <mergeCell ref="X3:Y3"/>
    <mergeCell ref="AL3:AM3"/>
    <mergeCell ref="AL13:AM13"/>
    <mergeCell ref="AL23:AM23"/>
    <mergeCell ref="U10:W10"/>
    <mergeCell ref="AL33:AM33"/>
    <mergeCell ref="AL43:AM43"/>
    <mergeCell ref="AL53:AM53"/>
    <mergeCell ref="AI10:AK10"/>
    <mergeCell ref="AI20:AK20"/>
    <mergeCell ref="AI30:AK30"/>
    <mergeCell ref="AI40:AK40"/>
    <mergeCell ref="AI50:AK50"/>
    <mergeCell ref="BK60:BM60"/>
    <mergeCell ref="AW50:AY50"/>
    <mergeCell ref="AW60:AY60"/>
    <mergeCell ref="AZ3:BA3"/>
    <mergeCell ref="AQ1:BA1"/>
    <mergeCell ref="AW10:AY10"/>
    <mergeCell ref="AW20:AY20"/>
    <mergeCell ref="AW30:AY30"/>
    <mergeCell ref="AW40:AY40"/>
    <mergeCell ref="BN53:BO53"/>
    <mergeCell ref="AZ53:BA53"/>
    <mergeCell ref="AZ43:BA43"/>
    <mergeCell ref="AZ33:BA33"/>
    <mergeCell ref="AZ23:BA23"/>
    <mergeCell ref="AZ13:BA13"/>
    <mergeCell ref="CG1:CQ1"/>
    <mergeCell ref="CM10:CO10"/>
    <mergeCell ref="CM20:CO20"/>
    <mergeCell ref="CM30:CO30"/>
    <mergeCell ref="CM40:CO40"/>
    <mergeCell ref="CM50:CO50"/>
    <mergeCell ref="CP53:CQ53"/>
    <mergeCell ref="CP43:CQ43"/>
    <mergeCell ref="CP33:CQ33"/>
    <mergeCell ref="CP23:CQ23"/>
    <mergeCell ref="CP13:CQ13"/>
    <mergeCell ref="CP3:CQ3"/>
    <mergeCell ref="AU12:BA12"/>
    <mergeCell ref="BW42:CC42"/>
    <mergeCell ref="CM60:CO60"/>
    <mergeCell ref="BY50:CA50"/>
    <mergeCell ref="BY60:CA60"/>
    <mergeCell ref="CB3:CC3"/>
    <mergeCell ref="CB13:CC13"/>
    <mergeCell ref="CB23:CC23"/>
    <mergeCell ref="CB33:CC33"/>
    <mergeCell ref="BS1:CC1"/>
    <mergeCell ref="BY10:CA10"/>
    <mergeCell ref="BY20:CA20"/>
    <mergeCell ref="BY30:CA30"/>
    <mergeCell ref="BY40:CA40"/>
    <mergeCell ref="CB43:CC43"/>
    <mergeCell ref="CB53:CC53"/>
    <mergeCell ref="DO60:DQ60"/>
    <mergeCell ref="DA50:DC50"/>
    <mergeCell ref="DA60:DC60"/>
    <mergeCell ref="CU1:DE1"/>
    <mergeCell ref="DA10:DC10"/>
    <mergeCell ref="DA20:DC20"/>
    <mergeCell ref="DA30:DC30"/>
    <mergeCell ref="DA40:DC40"/>
    <mergeCell ref="DD53:DE53"/>
    <mergeCell ref="DD23:DE23"/>
    <mergeCell ref="DD33:DE33"/>
    <mergeCell ref="DD43:DE43"/>
    <mergeCell ref="DI1:DS1"/>
    <mergeCell ref="DO10:DQ10"/>
    <mergeCell ref="DO20:DQ20"/>
    <mergeCell ref="DO30:DQ30"/>
    <mergeCell ref="DO40:DQ40"/>
    <mergeCell ref="DO50:DQ50"/>
    <mergeCell ref="DR53:DS53"/>
    <mergeCell ref="DR43:DS43"/>
    <mergeCell ref="DR33:DS33"/>
    <mergeCell ref="DR23:DS23"/>
    <mergeCell ref="DR13:DS13"/>
    <mergeCell ref="DR3:DS3"/>
    <mergeCell ref="EF43:EG43"/>
    <mergeCell ref="EF53:EG53"/>
    <mergeCell ref="EQ50:ES50"/>
    <mergeCell ref="EQ60:ES60"/>
    <mergeCell ref="EC50:EE50"/>
    <mergeCell ref="EC60:EE60"/>
    <mergeCell ref="DW1:EG1"/>
    <mergeCell ref="EC10:EE10"/>
    <mergeCell ref="EC20:EE20"/>
    <mergeCell ref="EC30:EE30"/>
    <mergeCell ref="EC40:EE40"/>
    <mergeCell ref="FE50:FG50"/>
    <mergeCell ref="FE60:FG60"/>
    <mergeCell ref="EY1:FI1"/>
    <mergeCell ref="FE10:FG10"/>
    <mergeCell ref="FE20:FG20"/>
    <mergeCell ref="FE30:FG30"/>
    <mergeCell ref="FE40:FG40"/>
    <mergeCell ref="ET53:EU53"/>
    <mergeCell ref="ET43:EU43"/>
    <mergeCell ref="ET33:EU33"/>
    <mergeCell ref="ET23:EU23"/>
    <mergeCell ref="ET13:EU13"/>
    <mergeCell ref="ET3:EU3"/>
    <mergeCell ref="FH3:FI3"/>
    <mergeCell ref="FH13:FI13"/>
    <mergeCell ref="FH23:FI23"/>
    <mergeCell ref="FH33:FI33"/>
    <mergeCell ref="FH43:FI43"/>
    <mergeCell ref="FH53:FI53"/>
    <mergeCell ref="EK1:EU1"/>
    <mergeCell ref="EQ10:ES10"/>
    <mergeCell ref="EQ20:ES20"/>
    <mergeCell ref="EQ30:ES30"/>
    <mergeCell ref="EQ40:ES40"/>
    <mergeCell ref="GU60:GW60"/>
    <mergeCell ref="GG50:GI50"/>
    <mergeCell ref="GG60:GI60"/>
    <mergeCell ref="GA1:GK1"/>
    <mergeCell ref="GG10:GI10"/>
    <mergeCell ref="GG20:GI20"/>
    <mergeCell ref="GG30:GI30"/>
    <mergeCell ref="GG40:GI40"/>
    <mergeCell ref="FV53:FW53"/>
    <mergeCell ref="FV43:FW43"/>
    <mergeCell ref="FV33:FW33"/>
    <mergeCell ref="FV23:FW23"/>
    <mergeCell ref="FV13:FW13"/>
    <mergeCell ref="FV3:FW3"/>
    <mergeCell ref="GJ3:GK3"/>
    <mergeCell ref="GJ13:GK13"/>
    <mergeCell ref="FM1:FW1"/>
    <mergeCell ref="FS10:FU10"/>
    <mergeCell ref="FS20:FU20"/>
    <mergeCell ref="FS30:FU30"/>
    <mergeCell ref="FS40:FU40"/>
    <mergeCell ref="FS50:FU50"/>
    <mergeCell ref="FS60:FU60"/>
    <mergeCell ref="GJ23:GK23"/>
    <mergeCell ref="GJ53:GK53"/>
    <mergeCell ref="GO1:GY1"/>
    <mergeCell ref="GU10:GW10"/>
    <mergeCell ref="GU20:GW20"/>
    <mergeCell ref="GU30:GW30"/>
    <mergeCell ref="GU40:GW40"/>
    <mergeCell ref="GU50:GW50"/>
    <mergeCell ref="GX53:GY53"/>
    <mergeCell ref="GX43:GY43"/>
    <mergeCell ref="GX33:GY33"/>
    <mergeCell ref="GX23:GY23"/>
    <mergeCell ref="GX13:GY13"/>
    <mergeCell ref="GX3:GY3"/>
    <mergeCell ref="HQ1:IA1"/>
    <mergeCell ref="HW10:HY10"/>
    <mergeCell ref="HW20:HY20"/>
    <mergeCell ref="HW30:HY30"/>
    <mergeCell ref="HW40:HY40"/>
    <mergeCell ref="HZ53:IA53"/>
    <mergeCell ref="HZ43:IA43"/>
    <mergeCell ref="HZ33:IA33"/>
    <mergeCell ref="HZ23:IA23"/>
    <mergeCell ref="HU32:IA32"/>
    <mergeCell ref="HC1:HM1"/>
    <mergeCell ref="HI10:HK10"/>
    <mergeCell ref="HI20:HK20"/>
    <mergeCell ref="HI30:HK30"/>
    <mergeCell ref="HI40:HK40"/>
    <mergeCell ref="HL53:HM53"/>
    <mergeCell ref="HL3:HM3"/>
    <mergeCell ref="HL13:HM13"/>
    <mergeCell ref="HL23:HM23"/>
    <mergeCell ref="HL33:HM33"/>
    <mergeCell ref="HL43:HM43"/>
    <mergeCell ref="IE1:IO1"/>
    <mergeCell ref="IK10:IM10"/>
    <mergeCell ref="IK20:IM20"/>
    <mergeCell ref="IK30:IM30"/>
    <mergeCell ref="IK40:IM40"/>
    <mergeCell ref="JG1:JQ1"/>
    <mergeCell ref="JM10:JO10"/>
    <mergeCell ref="JM20:JO20"/>
    <mergeCell ref="JM30:JO30"/>
    <mergeCell ref="JM40:JO40"/>
    <mergeCell ref="IS1:JC1"/>
    <mergeCell ref="IY10:JA10"/>
    <mergeCell ref="IY20:JA20"/>
    <mergeCell ref="IY30:JA30"/>
    <mergeCell ref="IY40:JA40"/>
    <mergeCell ref="JB33:JC33"/>
    <mergeCell ref="JB23:JC23"/>
    <mergeCell ref="JB13:JC13"/>
    <mergeCell ref="JB3:JC3"/>
    <mergeCell ref="KR43:KS43"/>
    <mergeCell ref="KR53:KS53"/>
    <mergeCell ref="KD43:KE43"/>
    <mergeCell ref="JP13:JQ13"/>
    <mergeCell ref="JP23:JQ23"/>
    <mergeCell ref="JM50:JO50"/>
    <mergeCell ref="JM60:JO60"/>
    <mergeCell ref="JP33:JQ33"/>
    <mergeCell ref="JP43:JQ43"/>
    <mergeCell ref="JP53:JQ53"/>
    <mergeCell ref="KI1:KS1"/>
    <mergeCell ref="KO10:KQ10"/>
    <mergeCell ref="KO20:KQ20"/>
    <mergeCell ref="KO30:KQ30"/>
    <mergeCell ref="KO40:KQ40"/>
    <mergeCell ref="JU1:KE1"/>
    <mergeCell ref="KA10:KC10"/>
    <mergeCell ref="KA20:KC20"/>
    <mergeCell ref="KA30:KC30"/>
    <mergeCell ref="KA40:KC40"/>
    <mergeCell ref="KD13:KE13"/>
    <mergeCell ref="KD3:KE3"/>
    <mergeCell ref="KR3:KS3"/>
    <mergeCell ref="KR13:KS13"/>
    <mergeCell ref="KR23:KS23"/>
    <mergeCell ref="KR33:KS33"/>
    <mergeCell ref="CB63:CC63"/>
    <mergeCell ref="BY70:CA70"/>
    <mergeCell ref="IN63:IO63"/>
    <mergeCell ref="IK70:IM70"/>
    <mergeCell ref="FQ32:FW32"/>
    <mergeCell ref="CY42:DE42"/>
    <mergeCell ref="KO50:KQ50"/>
    <mergeCell ref="KO60:KQ60"/>
    <mergeCell ref="KD53:KE53"/>
    <mergeCell ref="KA50:KC50"/>
    <mergeCell ref="KA60:KC60"/>
    <mergeCell ref="JB53:JC53"/>
    <mergeCell ref="JB43:JC43"/>
    <mergeCell ref="HW50:HY50"/>
    <mergeCell ref="HW60:HY60"/>
    <mergeCell ref="HI50:HK50"/>
    <mergeCell ref="HI60:HK60"/>
    <mergeCell ref="IY50:JA50"/>
    <mergeCell ref="IY60:JA60"/>
    <mergeCell ref="IK50:IM50"/>
    <mergeCell ref="IK60:IM60"/>
    <mergeCell ref="IN53:IO53"/>
    <mergeCell ref="IN43:IO43"/>
    <mergeCell ref="GJ43:GK43"/>
    <mergeCell ref="G70:I70"/>
    <mergeCell ref="JB63:JC63"/>
    <mergeCell ref="IY70:JA70"/>
    <mergeCell ref="KD63:KE63"/>
    <mergeCell ref="KA70:KC70"/>
    <mergeCell ref="KR63:KS63"/>
    <mergeCell ref="KO70:KQ70"/>
    <mergeCell ref="LF63:LG63"/>
    <mergeCell ref="LC70:LE70"/>
    <mergeCell ref="FV63:FW63"/>
    <mergeCell ref="FS70:FU70"/>
    <mergeCell ref="GJ63:GK63"/>
    <mergeCell ref="GG70:GI70"/>
    <mergeCell ref="GX63:GY63"/>
    <mergeCell ref="GU70:GW70"/>
    <mergeCell ref="HL63:HM63"/>
    <mergeCell ref="HI70:HK70"/>
    <mergeCell ref="HZ63:IA63"/>
    <mergeCell ref="HW70:HY70"/>
    <mergeCell ref="DD63:DE63"/>
    <mergeCell ref="DA70:DC70"/>
    <mergeCell ref="DR63:DS63"/>
    <mergeCell ref="DO70:DQ70"/>
    <mergeCell ref="EF63:EG63"/>
    <mergeCell ref="CP63:CQ63"/>
    <mergeCell ref="CM70:CO70"/>
    <mergeCell ref="JP63:JQ63"/>
    <mergeCell ref="JM70:JO70"/>
    <mergeCell ref="MH63:MI63"/>
    <mergeCell ref="ME70:MG70"/>
    <mergeCell ref="MV63:MW63"/>
    <mergeCell ref="MS70:MU70"/>
    <mergeCell ref="J63:K63"/>
    <mergeCell ref="LT63:LU63"/>
    <mergeCell ref="LQ70:LS70"/>
    <mergeCell ref="EC70:EE70"/>
    <mergeCell ref="ET63:EU63"/>
    <mergeCell ref="EQ70:ES70"/>
    <mergeCell ref="FH63:FI63"/>
    <mergeCell ref="FE70:FG70"/>
    <mergeCell ref="X63:Y63"/>
    <mergeCell ref="U70:W70"/>
    <mergeCell ref="AL63:AM63"/>
    <mergeCell ref="AI70:AK70"/>
    <mergeCell ref="AZ63:BA63"/>
    <mergeCell ref="AW70:AY70"/>
    <mergeCell ref="BN63:BO63"/>
    <mergeCell ref="BK70:BM70"/>
  </mergeCells>
  <pageMargins left="0.7" right="0.7" top="0.75" bottom="0.75" header="0.3" footer="0.3"/>
  <pageSetup paperSize="9" orientation="portrait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BY85"/>
  <sheetViews>
    <sheetView workbookViewId="0">
      <selection activeCell="G28" sqref="G28"/>
    </sheetView>
  </sheetViews>
  <sheetFormatPr defaultRowHeight="15" x14ac:dyDescent="0.25"/>
  <sheetData>
    <row r="1" spans="1:77" x14ac:dyDescent="0.25">
      <c r="A1" s="141" t="s">
        <v>40</v>
      </c>
      <c r="B1" s="141"/>
      <c r="C1" s="1"/>
      <c r="D1" s="141" t="s">
        <v>42</v>
      </c>
      <c r="E1" s="141"/>
      <c r="G1" s="141" t="s">
        <v>43</v>
      </c>
      <c r="H1" s="141"/>
      <c r="J1" s="141" t="s">
        <v>41</v>
      </c>
      <c r="K1" s="141"/>
      <c r="M1" s="141" t="s">
        <v>44</v>
      </c>
      <c r="N1" s="141"/>
      <c r="O1" s="1"/>
      <c r="P1" s="141" t="s">
        <v>45</v>
      </c>
      <c r="Q1" s="141"/>
      <c r="S1" s="141" t="s">
        <v>46</v>
      </c>
      <c r="T1" s="141"/>
      <c r="V1" s="141" t="s">
        <v>47</v>
      </c>
      <c r="W1" s="141"/>
      <c r="Y1" s="141" t="s">
        <v>48</v>
      </c>
      <c r="Z1" s="141"/>
      <c r="AA1" s="1"/>
      <c r="AB1" s="141" t="s">
        <v>49</v>
      </c>
      <c r="AC1" s="141"/>
      <c r="AE1" s="141" t="s">
        <v>50</v>
      </c>
      <c r="AF1" s="141"/>
      <c r="AH1" s="141" t="s">
        <v>51</v>
      </c>
      <c r="AI1" s="141"/>
      <c r="AK1" s="141" t="s">
        <v>52</v>
      </c>
      <c r="AL1" s="141"/>
      <c r="AM1" s="1"/>
      <c r="AN1" s="141" t="s">
        <v>53</v>
      </c>
      <c r="AO1" s="141"/>
      <c r="AQ1" s="141" t="s">
        <v>54</v>
      </c>
      <c r="AR1" s="141"/>
      <c r="AT1" s="141" t="s">
        <v>55</v>
      </c>
      <c r="AU1" s="141"/>
      <c r="AW1" s="141" t="s">
        <v>56</v>
      </c>
      <c r="AX1" s="141"/>
      <c r="AZ1" s="141" t="s">
        <v>57</v>
      </c>
      <c r="BA1" s="141"/>
      <c r="BC1" s="141" t="s">
        <v>58</v>
      </c>
      <c r="BD1" s="141"/>
      <c r="BE1" s="1"/>
      <c r="BF1" s="141" t="s">
        <v>59</v>
      </c>
      <c r="BG1" s="141"/>
      <c r="BI1" s="141" t="s">
        <v>60</v>
      </c>
      <c r="BJ1" s="141"/>
      <c r="BL1" s="141" t="s">
        <v>61</v>
      </c>
      <c r="BM1" s="141"/>
      <c r="BO1" s="141" t="s">
        <v>145</v>
      </c>
      <c r="BP1" s="141"/>
      <c r="BR1" s="141" t="s">
        <v>144</v>
      </c>
      <c r="BS1" s="141"/>
      <c r="BU1" s="141" t="s">
        <v>143</v>
      </c>
      <c r="BV1" s="141"/>
      <c r="BX1" s="141" t="s">
        <v>142</v>
      </c>
      <c r="BY1" s="141"/>
    </row>
    <row r="2" spans="1:77" x14ac:dyDescent="0.25">
      <c r="A2" s="2">
        <f>EreAfd!B4</f>
        <v>2657</v>
      </c>
      <c r="B2" s="2">
        <f>EreAfd!L4</f>
        <v>0</v>
      </c>
      <c r="D2" s="2">
        <f>EreAfd!P4</f>
        <v>3250</v>
      </c>
      <c r="E2" s="2">
        <f>EreAfd!Z4</f>
        <v>0</v>
      </c>
      <c r="G2" s="2">
        <f>EreAfd!AD4</f>
        <v>3034</v>
      </c>
      <c r="H2" s="2">
        <f>EreAfd!AN4</f>
        <v>0</v>
      </c>
      <c r="J2" s="2">
        <f>EreAfd!AR4</f>
        <v>2886</v>
      </c>
      <c r="K2" s="2">
        <f>EreAfd!BB4</f>
        <v>0</v>
      </c>
      <c r="M2" s="2">
        <f>EreAfd!BF4</f>
        <v>3257</v>
      </c>
      <c r="N2" s="2">
        <f>EreAfd!BP4</f>
        <v>3</v>
      </c>
      <c r="P2" s="2">
        <f>EreAfd!BT4</f>
        <v>3034</v>
      </c>
      <c r="Q2" s="2">
        <f>EreAfd!CD4</f>
        <v>3</v>
      </c>
      <c r="S2" s="2">
        <f>EreAfd!CH4</f>
        <v>5471</v>
      </c>
      <c r="T2" s="2">
        <f>EreAfd!CR4</f>
        <v>1</v>
      </c>
      <c r="V2" s="2">
        <f>EreAfd!CV4</f>
        <v>3250</v>
      </c>
      <c r="W2" s="2">
        <f>EreAfd!DF4</f>
        <v>3</v>
      </c>
      <c r="Y2" s="2">
        <f>EreAfd!DJ4</f>
        <v>7086</v>
      </c>
      <c r="Z2" s="2">
        <f>EreAfd!DT4</f>
        <v>3</v>
      </c>
      <c r="AB2" s="2">
        <f>EreAfd!DX4</f>
        <v>842</v>
      </c>
      <c r="AC2" s="2">
        <f>EreAfd!EH4</f>
        <v>1</v>
      </c>
      <c r="AE2" s="2">
        <f>EreAfd!EL4</f>
        <v>612</v>
      </c>
      <c r="AF2" s="2">
        <f>EreAfd!EV4</f>
        <v>1</v>
      </c>
      <c r="AH2" s="2">
        <f>EreAfd!EZ4</f>
        <v>8037</v>
      </c>
      <c r="AI2" s="2">
        <f>EreAfd!FJ4</f>
        <v>3</v>
      </c>
      <c r="AK2" s="2">
        <f>EreAfd!FN4</f>
        <v>3042</v>
      </c>
      <c r="AL2" s="2">
        <f>EreAfd!FX4</f>
        <v>0</v>
      </c>
      <c r="AN2" s="2">
        <f>EreAfd!GB4</f>
        <v>3727</v>
      </c>
      <c r="AO2" s="2">
        <f>EreAfd!GL4</f>
        <v>3</v>
      </c>
      <c r="AQ2" s="2">
        <f>EreAfd!GP4</f>
        <v>2739</v>
      </c>
      <c r="AR2" s="2">
        <f>EreAfd!GZ4</f>
        <v>3</v>
      </c>
      <c r="AT2" s="2">
        <f>EreAfd!HD4</f>
        <v>2705</v>
      </c>
      <c r="AU2" s="2">
        <f>EreAfd!HN4</f>
        <v>1</v>
      </c>
      <c r="AW2" s="2">
        <f>EreAfd!HR4</f>
        <v>5136</v>
      </c>
      <c r="AX2" s="2">
        <f>EreAfd!IB4</f>
        <v>3</v>
      </c>
      <c r="AZ2" s="2">
        <f>EreAfd!IF4</f>
        <v>5310</v>
      </c>
      <c r="BA2" s="2">
        <f>EreAfd!IP4</f>
        <v>0</v>
      </c>
      <c r="BC2" s="2">
        <f>EreAfd!IT4</f>
        <v>1487</v>
      </c>
      <c r="BD2" s="2">
        <f>EreAfd!JD4</f>
        <v>0</v>
      </c>
      <c r="BF2" s="2">
        <f>EreAfd!JH4</f>
        <v>1685</v>
      </c>
      <c r="BG2" s="2">
        <f>EreAfd!JR4</f>
        <v>1</v>
      </c>
      <c r="BI2" s="2">
        <f>EreAfd!JV4</f>
        <v>3251</v>
      </c>
      <c r="BJ2" s="2">
        <f>EreAfd!KF4</f>
        <v>1</v>
      </c>
      <c r="BL2" s="2">
        <f>EreAfd!KJ4</f>
        <v>7853</v>
      </c>
      <c r="BM2" s="2">
        <f>EreAfd!KT4</f>
        <v>1</v>
      </c>
      <c r="BO2" s="2">
        <f>EreAfd!KX4</f>
        <v>3034</v>
      </c>
      <c r="BP2" s="2">
        <f>EreAfd!LH4</f>
        <v>0</v>
      </c>
      <c r="BR2" s="2">
        <f>EreAfd!LL4</f>
        <v>3250</v>
      </c>
      <c r="BS2" s="2">
        <f>EreAfd!LV4</f>
        <v>3</v>
      </c>
      <c r="BU2" s="2">
        <f>EreAfd!LZ4</f>
        <v>3251</v>
      </c>
      <c r="BV2" s="2">
        <f>EreAfd!MJ4</f>
        <v>0</v>
      </c>
      <c r="BX2" s="2">
        <f>EreAfd!MN4</f>
        <v>7142</v>
      </c>
      <c r="BY2" s="2">
        <f>EreAfd!MX4</f>
        <v>3</v>
      </c>
    </row>
    <row r="3" spans="1:77" x14ac:dyDescent="0.25">
      <c r="A3" s="2">
        <f>EreAfd!B5</f>
        <v>3356</v>
      </c>
      <c r="B3" s="2">
        <f>EreAfd!L5</f>
        <v>0</v>
      </c>
      <c r="D3" s="2">
        <f>EreAfd!P5</f>
        <v>5471</v>
      </c>
      <c r="E3" s="2">
        <f>EreAfd!Z5</f>
        <v>1</v>
      </c>
      <c r="G3" s="2">
        <f>EreAfd!AD5</f>
        <v>3628</v>
      </c>
      <c r="H3" s="2">
        <f>EreAfd!AN5</f>
        <v>0</v>
      </c>
      <c r="J3" s="2">
        <f>EreAfd!AR5</f>
        <v>5471</v>
      </c>
      <c r="K3" s="2">
        <f>EreAfd!BB5</f>
        <v>0</v>
      </c>
      <c r="M3" s="2">
        <f>EreAfd!BF5</f>
        <v>5317</v>
      </c>
      <c r="N3" s="2">
        <f>EreAfd!BP5</f>
        <v>3</v>
      </c>
      <c r="P3" s="2">
        <f>EreAfd!BT5</f>
        <v>3021</v>
      </c>
      <c r="Q3" s="2">
        <f>EreAfd!CD5</f>
        <v>1</v>
      </c>
      <c r="S3" s="2">
        <f>EreAfd!CH5</f>
        <v>1487</v>
      </c>
      <c r="T3" s="2">
        <f>EreAfd!CR5</f>
        <v>0</v>
      </c>
      <c r="V3" s="2">
        <f>EreAfd!CV5</f>
        <v>3072</v>
      </c>
      <c r="W3" s="2">
        <f>EreAfd!DF5</f>
        <v>1</v>
      </c>
      <c r="Y3" s="2">
        <f>EreAfd!DJ5</f>
        <v>2946</v>
      </c>
      <c r="Z3" s="2">
        <f>EreAfd!DT5</f>
        <v>3</v>
      </c>
      <c r="AB3" s="2">
        <f>EreAfd!DX5</f>
        <v>854</v>
      </c>
      <c r="AC3" s="2">
        <f>EreAfd!EH5</f>
        <v>3</v>
      </c>
      <c r="AE3" s="2">
        <f>EreAfd!EL5</f>
        <v>4385</v>
      </c>
      <c r="AF3" s="2">
        <f>EreAfd!EV5</f>
        <v>0</v>
      </c>
      <c r="AH3" s="2">
        <f>EreAfd!EZ5</f>
        <v>842</v>
      </c>
      <c r="AI3" s="2">
        <f>EreAfd!FJ5</f>
        <v>1</v>
      </c>
      <c r="AK3" s="2">
        <f>EreAfd!FN5</f>
        <v>2621</v>
      </c>
      <c r="AL3" s="2">
        <f>EreAfd!FX5</f>
        <v>3</v>
      </c>
      <c r="AN3" s="2">
        <f>EreAfd!GB5</f>
        <v>3244</v>
      </c>
      <c r="AO3" s="2">
        <f>EreAfd!GL5</f>
        <v>3</v>
      </c>
      <c r="AQ3" s="2">
        <f>EreAfd!GP5</f>
        <v>3247</v>
      </c>
      <c r="AR3" s="2">
        <f>EreAfd!GZ5</f>
        <v>3</v>
      </c>
      <c r="AT3" s="2">
        <f>EreAfd!HD5</f>
        <v>5136</v>
      </c>
      <c r="AU3" s="2">
        <f>EreAfd!HN5</f>
        <v>0</v>
      </c>
      <c r="AW3" s="2">
        <f>EreAfd!HR5</f>
        <v>2705</v>
      </c>
      <c r="AX3" s="2">
        <f>EreAfd!IB5</f>
        <v>3</v>
      </c>
      <c r="AZ3" s="2">
        <f>EreAfd!IF5</f>
        <v>3337</v>
      </c>
      <c r="BA3" s="2">
        <f>EreAfd!IP5</f>
        <v>1</v>
      </c>
      <c r="BC3" s="2">
        <f>EreAfd!IT5</f>
        <v>3268</v>
      </c>
      <c r="BD3" s="2">
        <f>EreAfd!JD5</f>
        <v>0</v>
      </c>
      <c r="BF3" s="2">
        <f>EreAfd!JH5</f>
        <v>7591</v>
      </c>
      <c r="BG3" s="2">
        <f>EreAfd!JR5</f>
        <v>1</v>
      </c>
      <c r="BI3" s="2">
        <f>EreAfd!JV5</f>
        <v>7220</v>
      </c>
      <c r="BJ3" s="2">
        <f>EreAfd!KF5</f>
        <v>1</v>
      </c>
      <c r="BL3" s="2">
        <f>EreAfd!KJ5</f>
        <v>3250</v>
      </c>
      <c r="BM3" s="2">
        <f>EreAfd!KT5</f>
        <v>3</v>
      </c>
      <c r="BO3" s="2">
        <f>EreAfd!KX5</f>
        <v>3050</v>
      </c>
      <c r="BP3" s="2">
        <f>EreAfd!LH5</f>
        <v>0</v>
      </c>
      <c r="BR3" s="2">
        <f>EreAfd!LL5</f>
        <v>3337</v>
      </c>
      <c r="BS3" s="2">
        <f>EreAfd!LV5</f>
        <v>1</v>
      </c>
      <c r="BU3" s="2">
        <f>EreAfd!LZ5</f>
        <v>5374</v>
      </c>
      <c r="BV3" s="2">
        <f>EreAfd!MJ5</f>
        <v>0</v>
      </c>
      <c r="BX3" s="2">
        <f>EreAfd!MN5</f>
        <v>5136</v>
      </c>
      <c r="BY3" s="2">
        <f>EreAfd!MX5</f>
        <v>0</v>
      </c>
    </row>
    <row r="4" spans="1:77" x14ac:dyDescent="0.25">
      <c r="A4" s="2">
        <f>EreAfd!B6</f>
        <v>3409</v>
      </c>
      <c r="B4" s="2">
        <f>EreAfd!L6</f>
        <v>0</v>
      </c>
      <c r="D4" s="2">
        <f>EreAfd!P6</f>
        <v>5310</v>
      </c>
      <c r="E4" s="2">
        <f>EreAfd!Z6</f>
        <v>0</v>
      </c>
      <c r="G4" s="2">
        <f>EreAfd!AD6</f>
        <v>3723</v>
      </c>
      <c r="H4" s="2">
        <f>EreAfd!AN6</f>
        <v>1</v>
      </c>
      <c r="J4" s="2">
        <f>EreAfd!AR6</f>
        <v>3250</v>
      </c>
      <c r="K4" s="2">
        <f>EreAfd!BB6</f>
        <v>0</v>
      </c>
      <c r="M4" s="2">
        <f>EreAfd!BF6</f>
        <v>3220</v>
      </c>
      <c r="N4" s="2">
        <f>EreAfd!BP6</f>
        <v>3</v>
      </c>
      <c r="P4" s="2">
        <f>EreAfd!BT6</f>
        <v>1096</v>
      </c>
      <c r="Q4" s="2">
        <f>EreAfd!CD6</f>
        <v>1</v>
      </c>
      <c r="S4" s="2">
        <f>EreAfd!CH6</f>
        <v>3268</v>
      </c>
      <c r="T4" s="2">
        <f>EreAfd!CR6</f>
        <v>3</v>
      </c>
      <c r="V4" s="2">
        <f>EreAfd!CV6</f>
        <v>1487</v>
      </c>
      <c r="W4" s="2">
        <f>EreAfd!DF6</f>
        <v>3</v>
      </c>
      <c r="Y4" s="2">
        <f>EreAfd!DJ6</f>
        <v>7091</v>
      </c>
      <c r="Z4" s="2">
        <f>EreAfd!DT6</f>
        <v>1</v>
      </c>
      <c r="AB4" s="2">
        <f>EreAfd!DX6</f>
        <v>2022</v>
      </c>
      <c r="AC4" s="2">
        <f>EreAfd!EH6</f>
        <v>1</v>
      </c>
      <c r="AE4" s="2">
        <f>EreAfd!EL6</f>
        <v>7194</v>
      </c>
      <c r="AF4" s="2">
        <f>EreAfd!EV6</f>
        <v>1</v>
      </c>
      <c r="AH4" s="2">
        <f>EreAfd!EZ6</f>
        <v>2022</v>
      </c>
      <c r="AI4" s="2">
        <f>EreAfd!FJ6</f>
        <v>1</v>
      </c>
      <c r="AK4" s="2">
        <f>EreAfd!FN6</f>
        <v>8061</v>
      </c>
      <c r="AL4" s="2">
        <f>EreAfd!FX6</f>
        <v>0</v>
      </c>
      <c r="AN4" s="2">
        <f>EreAfd!GB6</f>
        <v>3085</v>
      </c>
      <c r="AO4" s="2">
        <f>EreAfd!GL6</f>
        <v>1</v>
      </c>
      <c r="AQ4" s="2">
        <f>EreAfd!GP6</f>
        <v>3374</v>
      </c>
      <c r="AR4" s="2">
        <f>EreAfd!GZ6</f>
        <v>3</v>
      </c>
      <c r="AT4" s="2">
        <f>EreAfd!HD6</f>
        <v>7142</v>
      </c>
      <c r="AU4" s="2">
        <f>EreAfd!HN6</f>
        <v>3</v>
      </c>
      <c r="AW4" s="2">
        <f>EreAfd!HR6</f>
        <v>3073</v>
      </c>
      <c r="AX4" s="2">
        <f>EreAfd!IB6</f>
        <v>3</v>
      </c>
      <c r="AZ4" s="2">
        <f>EreAfd!IF6</f>
        <v>3268</v>
      </c>
      <c r="BA4" s="2">
        <f>EreAfd!IP6</f>
        <v>3</v>
      </c>
      <c r="BC4" s="2">
        <f>EreAfd!IT6</f>
        <v>3072</v>
      </c>
      <c r="BD4" s="2">
        <f>EreAfd!JD6</f>
        <v>3</v>
      </c>
      <c r="BF4" s="2">
        <f>EreAfd!JH6</f>
        <v>4031</v>
      </c>
      <c r="BG4" s="2">
        <f>EreAfd!JR6</f>
        <v>1</v>
      </c>
      <c r="BI4" s="2">
        <f>EreAfd!JV6</f>
        <v>4879</v>
      </c>
      <c r="BJ4" s="2">
        <f>EreAfd!KF6</f>
        <v>1</v>
      </c>
      <c r="BL4" s="2">
        <f>EreAfd!KJ6</f>
        <v>5310</v>
      </c>
      <c r="BM4" s="2">
        <f>EreAfd!KT6</f>
        <v>0</v>
      </c>
      <c r="BO4" s="2">
        <f>EreAfd!KX6</f>
        <v>2741</v>
      </c>
      <c r="BP4" s="2">
        <f>EreAfd!LH6</f>
        <v>1</v>
      </c>
      <c r="BR4" s="2">
        <f>EreAfd!LL6</f>
        <v>1487</v>
      </c>
      <c r="BS4" s="2">
        <f>EreAfd!LV6</f>
        <v>0</v>
      </c>
      <c r="BU4" s="2">
        <f>EreAfd!LZ6</f>
        <v>7220</v>
      </c>
      <c r="BV4" s="2">
        <f>EreAfd!MJ6</f>
        <v>0</v>
      </c>
      <c r="BX4" s="2">
        <f>EreAfd!MN6</f>
        <v>2970</v>
      </c>
      <c r="BY4" s="2">
        <f>EreAfd!MX6</f>
        <v>1</v>
      </c>
    </row>
    <row r="5" spans="1:77" x14ac:dyDescent="0.25">
      <c r="A5" s="2">
        <f>EreAfd!B7</f>
        <v>4986</v>
      </c>
      <c r="B5" s="2">
        <f>EreAfd!L7</f>
        <v>0</v>
      </c>
      <c r="D5" s="2">
        <f>EreAfd!P7</f>
        <v>1487</v>
      </c>
      <c r="E5" s="2">
        <f>EreAfd!Z7</f>
        <v>3</v>
      </c>
      <c r="G5" s="2">
        <f>EreAfd!AD7</f>
        <v>1096</v>
      </c>
      <c r="H5" s="2">
        <f>EreAfd!AN7</f>
        <v>0</v>
      </c>
      <c r="J5" s="2">
        <f>EreAfd!AR7</f>
        <v>1487</v>
      </c>
      <c r="K5" s="2">
        <f>EreAfd!BB7</f>
        <v>1</v>
      </c>
      <c r="M5" s="2">
        <f>EreAfd!BF7</f>
        <v>3258</v>
      </c>
      <c r="N5" s="2">
        <f>EreAfd!BP7</f>
        <v>3</v>
      </c>
      <c r="P5" s="2">
        <f>EreAfd!BT7</f>
        <v>3723</v>
      </c>
      <c r="Q5" s="2">
        <f>EreAfd!CD7</f>
        <v>0</v>
      </c>
      <c r="S5" s="2">
        <f>EreAfd!CH7</f>
        <v>2886</v>
      </c>
      <c r="T5" s="2">
        <f>EreAfd!CR7</f>
        <v>1</v>
      </c>
      <c r="V5" s="2">
        <f>EreAfd!CV7</f>
        <v>3268</v>
      </c>
      <c r="W5" s="2">
        <f>EreAfd!DF7</f>
        <v>3</v>
      </c>
      <c r="Y5" s="2">
        <f>EreAfd!DJ7</f>
        <v>2712</v>
      </c>
      <c r="Z5" s="2">
        <f>EreAfd!DT7</f>
        <v>3</v>
      </c>
      <c r="AB5" s="2">
        <f>EreAfd!DX7</f>
        <v>3244</v>
      </c>
      <c r="AC5" s="2">
        <f>EreAfd!EH7</f>
        <v>3</v>
      </c>
      <c r="AE5" s="2">
        <f>EreAfd!EL7</f>
        <v>2816</v>
      </c>
      <c r="AF5" s="2">
        <f>EreAfd!EV7</f>
        <v>1</v>
      </c>
      <c r="AH5" s="2">
        <f>EreAfd!EZ7</f>
        <v>5230</v>
      </c>
      <c r="AI5" s="2">
        <f>EreAfd!FJ7</f>
        <v>3</v>
      </c>
      <c r="AK5" s="2">
        <f>EreAfd!FN7</f>
        <v>2711</v>
      </c>
      <c r="AL5" s="2">
        <f>EreAfd!FX7</f>
        <v>0</v>
      </c>
      <c r="AN5" s="2">
        <f>EreAfd!GB7</f>
        <v>842</v>
      </c>
      <c r="AO5" s="2">
        <f>EreAfd!GL7</f>
        <v>3</v>
      </c>
      <c r="AQ5" s="2">
        <f>EreAfd!GP7</f>
        <v>3059</v>
      </c>
      <c r="AR5" s="2">
        <f>EreAfd!GZ7</f>
        <v>3</v>
      </c>
      <c r="AT5" s="2">
        <f>EreAfd!HD7</f>
        <v>3255</v>
      </c>
      <c r="AU5" s="2">
        <f>EreAfd!HN7</f>
        <v>1</v>
      </c>
      <c r="AW5" s="2">
        <f>EreAfd!HR7</f>
        <v>7142</v>
      </c>
      <c r="AX5" s="2">
        <f>EreAfd!IB7</f>
        <v>3</v>
      </c>
      <c r="AZ5" s="2">
        <f>EreAfd!IF7</f>
        <v>3250</v>
      </c>
      <c r="BA5" s="2">
        <f>EreAfd!IP7</f>
        <v>1</v>
      </c>
      <c r="BC5" s="2">
        <f>EreAfd!IT7</f>
        <v>2886</v>
      </c>
      <c r="BD5" s="2">
        <f>EreAfd!JD7</f>
        <v>0</v>
      </c>
      <c r="BF5" s="2">
        <f>EreAfd!JH7</f>
        <v>5295</v>
      </c>
      <c r="BG5" s="2">
        <f>EreAfd!JR7</f>
        <v>0</v>
      </c>
      <c r="BI5" s="2">
        <f>EreAfd!JV7</f>
        <v>5374</v>
      </c>
      <c r="BJ5" s="2">
        <f>EreAfd!KF7</f>
        <v>0</v>
      </c>
      <c r="BL5" s="2">
        <f>EreAfd!KJ7</f>
        <v>749</v>
      </c>
      <c r="BM5" s="2">
        <f>EreAfd!KT7</f>
        <v>1</v>
      </c>
      <c r="BO5" s="2">
        <f>EreAfd!KX7</f>
        <v>3723</v>
      </c>
      <c r="BP5" s="2">
        <f>EreAfd!LH7</f>
        <v>1</v>
      </c>
      <c r="BR5" s="2">
        <f>EreAfd!LL7</f>
        <v>3072</v>
      </c>
      <c r="BS5" s="2">
        <f>EreAfd!LV7</f>
        <v>1</v>
      </c>
      <c r="BU5" s="2">
        <f>EreAfd!LZ7</f>
        <v>7213</v>
      </c>
      <c r="BV5" s="2">
        <f>EreAfd!MJ7</f>
        <v>0</v>
      </c>
      <c r="BX5" s="2">
        <f>EreAfd!MN7</f>
        <v>3255</v>
      </c>
      <c r="BY5" s="2">
        <f>EreAfd!MX7</f>
        <v>1</v>
      </c>
    </row>
    <row r="6" spans="1:77" x14ac:dyDescent="0.25">
      <c r="A6" s="2">
        <f>EreAfd!B8</f>
        <v>1699</v>
      </c>
      <c r="B6" s="2">
        <f>EreAfd!L8</f>
        <v>0</v>
      </c>
      <c r="D6" s="2">
        <f>EreAfd!P8</f>
        <v>3268</v>
      </c>
      <c r="E6" s="2">
        <f>EreAfd!Z8</f>
        <v>3</v>
      </c>
      <c r="G6" s="2">
        <f>EreAfd!AD8</f>
        <v>3021</v>
      </c>
      <c r="H6" s="2">
        <f>EreAfd!AN8</f>
        <v>1</v>
      </c>
      <c r="J6" s="2">
        <f>EreAfd!AR8</f>
        <v>3268</v>
      </c>
      <c r="K6" s="2">
        <f>EreAfd!BB8</f>
        <v>0</v>
      </c>
      <c r="M6" s="2">
        <f>EreAfd!BF8</f>
        <v>3802</v>
      </c>
      <c r="N6" s="2">
        <f>EreAfd!BP8</f>
        <v>1</v>
      </c>
      <c r="P6" s="2">
        <f>EreAfd!BT8</f>
        <v>3255</v>
      </c>
      <c r="Q6" s="2">
        <f>EreAfd!CD8</f>
        <v>1</v>
      </c>
      <c r="S6" s="2">
        <f>EreAfd!CH8</f>
        <v>3250</v>
      </c>
      <c r="T6" s="2">
        <f>EreAfd!CR8</f>
        <v>1</v>
      </c>
      <c r="V6" s="2">
        <f>EreAfd!CV8</f>
        <v>5471</v>
      </c>
      <c r="W6" s="2">
        <f>EreAfd!DF8</f>
        <v>1</v>
      </c>
      <c r="Y6" s="2">
        <f>EreAfd!DJ8</f>
        <v>5017</v>
      </c>
      <c r="Z6" s="2">
        <f>EreAfd!DT8</f>
        <v>0</v>
      </c>
      <c r="AB6" s="2">
        <f>EreAfd!DX8</f>
        <v>5230</v>
      </c>
      <c r="AC6" s="2">
        <f>EreAfd!EH8</f>
        <v>3</v>
      </c>
      <c r="AE6" s="2">
        <f>EreAfd!EL8</f>
        <v>3621</v>
      </c>
      <c r="AF6" s="2">
        <f>EreAfd!EV8</f>
        <v>1</v>
      </c>
      <c r="AH6" s="2">
        <f>EreAfd!EZ8</f>
        <v>3727</v>
      </c>
      <c r="AI6" s="2">
        <f>EreAfd!FJ8</f>
        <v>3</v>
      </c>
      <c r="AK6" s="2">
        <f>EreAfd!FN8</f>
        <v>821</v>
      </c>
      <c r="AL6" s="2">
        <f>EreAfd!FX8</f>
        <v>0</v>
      </c>
      <c r="AN6" s="2">
        <f>EreAfd!GB8</f>
        <v>854</v>
      </c>
      <c r="AO6" s="2">
        <f>EreAfd!GL8</f>
        <v>3</v>
      </c>
      <c r="AQ6" s="2">
        <f>EreAfd!GP8</f>
        <v>2613</v>
      </c>
      <c r="AR6" s="2">
        <f>EreAfd!GZ8</f>
        <v>3</v>
      </c>
      <c r="AT6" s="2">
        <f>EreAfd!HD8</f>
        <v>3243</v>
      </c>
      <c r="AU6" s="2">
        <f>EreAfd!HN8</f>
        <v>3</v>
      </c>
      <c r="AW6" s="2">
        <f>EreAfd!HR8</f>
        <v>3255</v>
      </c>
      <c r="AX6" s="2">
        <f>EreAfd!IB8</f>
        <v>1</v>
      </c>
      <c r="AZ6" s="2">
        <f>EreAfd!IF8</f>
        <v>1487</v>
      </c>
      <c r="BA6" s="2">
        <f>EreAfd!IP8</f>
        <v>3</v>
      </c>
      <c r="BC6" s="2">
        <f>EreAfd!IT8</f>
        <v>3337</v>
      </c>
      <c r="BD6" s="2">
        <f>EreAfd!JD8</f>
        <v>1</v>
      </c>
      <c r="BF6" s="2">
        <f>EreAfd!JH8</f>
        <v>9700</v>
      </c>
      <c r="BG6" s="2">
        <f>EreAfd!JR8</f>
        <v>1</v>
      </c>
      <c r="BI6" s="2">
        <f>EreAfd!JV8</f>
        <v>2295</v>
      </c>
      <c r="BJ6" s="2">
        <f>EreAfd!KF8</f>
        <v>0</v>
      </c>
      <c r="BL6" s="2">
        <f>EreAfd!KJ8</f>
        <v>3268</v>
      </c>
      <c r="BM6" s="2">
        <f>EreAfd!KT8</f>
        <v>0</v>
      </c>
      <c r="BO6" s="2">
        <f>EreAfd!KX8</f>
        <v>3021</v>
      </c>
      <c r="BP6" s="2">
        <f>EreAfd!LH8</f>
        <v>0</v>
      </c>
      <c r="BR6" s="2">
        <f>EreAfd!LL8</f>
        <v>5310</v>
      </c>
      <c r="BS6" s="2">
        <f>EreAfd!LV8</f>
        <v>3</v>
      </c>
      <c r="BU6" s="2">
        <f>EreAfd!LZ8</f>
        <v>4879</v>
      </c>
      <c r="BV6" s="2">
        <f>EreAfd!MJ8</f>
        <v>3</v>
      </c>
      <c r="BX6" s="2">
        <f>EreAfd!MN8</f>
        <v>3073</v>
      </c>
      <c r="BY6" s="2">
        <f>EreAfd!MX8</f>
        <v>3</v>
      </c>
    </row>
    <row r="7" spans="1:77" x14ac:dyDescent="0.25">
      <c r="A7" s="2">
        <f>EreAfd!B9</f>
        <v>4331</v>
      </c>
      <c r="B7" s="2">
        <f>EreAfd!L9</f>
        <v>0</v>
      </c>
      <c r="D7" s="2">
        <f>EreAfd!P9</f>
        <v>2886</v>
      </c>
      <c r="E7" s="2">
        <f>EreAfd!Z9</f>
        <v>0</v>
      </c>
      <c r="G7" s="2">
        <f>EreAfd!AD9</f>
        <v>3050</v>
      </c>
      <c r="H7" s="2">
        <f>EreAfd!AN9</f>
        <v>1</v>
      </c>
      <c r="J7" s="2">
        <f>EreAfd!AR9</f>
        <v>5310</v>
      </c>
      <c r="K7" s="2">
        <f>EreAfd!BB9</f>
        <v>0</v>
      </c>
      <c r="M7" s="2">
        <f>EreAfd!BF9</f>
        <v>104</v>
      </c>
      <c r="N7" s="2">
        <f>EreAfd!BP9</f>
        <v>0</v>
      </c>
      <c r="P7" s="2">
        <f>EreAfd!BT9</f>
        <v>3628</v>
      </c>
      <c r="Q7" s="2">
        <f>EreAfd!CD9</f>
        <v>3</v>
      </c>
      <c r="S7" s="2">
        <f>EreAfd!CH9</f>
        <v>5310</v>
      </c>
      <c r="T7" s="2">
        <f>EreAfd!CR9</f>
        <v>1</v>
      </c>
      <c r="V7" s="2">
        <f>EreAfd!CV9</f>
        <v>5310</v>
      </c>
      <c r="W7" s="2">
        <f>EreAfd!DF9</f>
        <v>3</v>
      </c>
      <c r="Y7" s="2">
        <f>EreAfd!DJ9</f>
        <v>2895</v>
      </c>
      <c r="Z7" s="2">
        <f>EreAfd!DT9</f>
        <v>3</v>
      </c>
      <c r="AB7" s="2">
        <f>EreAfd!DX9</f>
        <v>3727</v>
      </c>
      <c r="AC7" s="2">
        <f>EreAfd!EH9</f>
        <v>3</v>
      </c>
      <c r="AE7" s="2">
        <f>EreAfd!EL9</f>
        <v>2844</v>
      </c>
      <c r="AF7" s="2">
        <f>EreAfd!EV9</f>
        <v>0</v>
      </c>
      <c r="AH7" s="2">
        <f>EreAfd!EZ9</f>
        <v>3244</v>
      </c>
      <c r="AI7" s="2">
        <f>EreAfd!FJ9</f>
        <v>3</v>
      </c>
      <c r="AK7" s="2">
        <f>EreAfd!FN9</f>
        <v>5042</v>
      </c>
      <c r="AL7" s="2">
        <f>EreAfd!FX9</f>
        <v>1</v>
      </c>
      <c r="AN7" s="2">
        <f>EreAfd!GB9</f>
        <v>2022</v>
      </c>
      <c r="AO7" s="2">
        <f>EreAfd!GL9</f>
        <v>3</v>
      </c>
      <c r="AQ7" s="2">
        <f>EreAfd!GP9</f>
        <v>3370</v>
      </c>
      <c r="AR7" s="2">
        <f>EreAfd!GZ9</f>
        <v>3</v>
      </c>
      <c r="AT7" s="2">
        <f>EreAfd!HD9</f>
        <v>2970</v>
      </c>
      <c r="AU7" s="2">
        <f>EreAfd!HN9</f>
        <v>1</v>
      </c>
      <c r="AW7" s="2">
        <f>EreAfd!HR9</f>
        <v>3243</v>
      </c>
      <c r="AX7" s="2">
        <f>EreAfd!IB9</f>
        <v>3</v>
      </c>
      <c r="AZ7" s="2">
        <f>EreAfd!IF9</f>
        <v>5026</v>
      </c>
      <c r="BA7" s="2">
        <f>EreAfd!IP9</f>
        <v>0</v>
      </c>
      <c r="BC7" s="2">
        <f>EreAfd!IT9</f>
        <v>749</v>
      </c>
      <c r="BD7" s="2">
        <f>EreAfd!JD9</f>
        <v>0</v>
      </c>
      <c r="BF7" s="2">
        <f>EreAfd!JH9</f>
        <v>3498</v>
      </c>
      <c r="BG7" s="2">
        <f>EreAfd!JR9</f>
        <v>3</v>
      </c>
      <c r="BI7" s="2">
        <f>EreAfd!JV9</f>
        <v>7213</v>
      </c>
      <c r="BJ7" s="2">
        <f>EreAfd!KF9</f>
        <v>0</v>
      </c>
      <c r="BL7" s="2">
        <f>EreAfd!KJ9</f>
        <v>3337</v>
      </c>
      <c r="BM7" s="2">
        <f>EreAfd!KT9</f>
        <v>0</v>
      </c>
      <c r="BO7" s="2">
        <f>EreAfd!KX9</f>
        <v>1096</v>
      </c>
      <c r="BP7" s="2">
        <f>EreAfd!LH9</f>
        <v>1</v>
      </c>
      <c r="BR7" s="2">
        <f>EreAfd!LL9</f>
        <v>3268</v>
      </c>
      <c r="BS7" s="2">
        <f>EreAfd!LV9</f>
        <v>1</v>
      </c>
      <c r="BU7" s="2">
        <f>EreAfd!LZ9</f>
        <v>3339</v>
      </c>
      <c r="BV7" s="2">
        <f>EreAfd!MJ9</f>
        <v>3</v>
      </c>
      <c r="BX7" s="2">
        <f>EreAfd!MN9</f>
        <v>3243</v>
      </c>
      <c r="BY7" s="2">
        <f>EreAfd!MX9</f>
        <v>3</v>
      </c>
    </row>
    <row r="8" spans="1:77" x14ac:dyDescent="0.25">
      <c r="A8" s="2">
        <f>EreAfd!E4</f>
        <v>8037</v>
      </c>
      <c r="B8" s="2">
        <f>EreAfd!M4</f>
        <v>3</v>
      </c>
      <c r="D8" s="2">
        <f>EreAfd!S4</f>
        <v>3247</v>
      </c>
      <c r="E8" s="2">
        <f>EreAfd!AA4</f>
        <v>3</v>
      </c>
      <c r="G8" s="2">
        <f>EreAfd!AG4</f>
        <v>7142</v>
      </c>
      <c r="H8" s="2">
        <f>EreAfd!AO4</f>
        <v>3</v>
      </c>
      <c r="J8" s="2">
        <f>EreAfd!AU4</f>
        <v>3073</v>
      </c>
      <c r="K8" s="2">
        <f>EreAfd!BC4</f>
        <v>3</v>
      </c>
      <c r="M8" s="2">
        <f>EreAfd!BI4</f>
        <v>5471</v>
      </c>
      <c r="N8" s="2">
        <f>EreAfd!BQ4</f>
        <v>0</v>
      </c>
      <c r="P8" s="2">
        <f>EreAfd!BW4</f>
        <v>5310</v>
      </c>
      <c r="Q8" s="2">
        <f>EreAfd!CE4</f>
        <v>0</v>
      </c>
      <c r="S8" s="2">
        <f>EreAfd!CK4</f>
        <v>7591</v>
      </c>
      <c r="T8" s="2">
        <f>EreAfd!CS4</f>
        <v>1</v>
      </c>
      <c r="V8" s="2">
        <f>EreAfd!CY4</f>
        <v>4879</v>
      </c>
      <c r="W8" s="2">
        <f>EreAfd!DG4</f>
        <v>0</v>
      </c>
      <c r="Y8" s="2">
        <f>EreAfd!DM4</f>
        <v>3268</v>
      </c>
      <c r="Z8" s="2">
        <f>EreAfd!DU4</f>
        <v>0</v>
      </c>
      <c r="AB8" s="2">
        <f>EreAfd!EA4</f>
        <v>3021</v>
      </c>
      <c r="AC8" s="2">
        <f>EreAfd!EI4</f>
        <v>1</v>
      </c>
      <c r="AE8" s="2">
        <f>EreAfd!EO4</f>
        <v>5471</v>
      </c>
      <c r="AF8" s="2">
        <f>EreAfd!EW4</f>
        <v>1</v>
      </c>
      <c r="AH8" s="2">
        <f>EreAfd!FC4</f>
        <v>7220</v>
      </c>
      <c r="AI8" s="2">
        <f>EreAfd!FK4</f>
        <v>0</v>
      </c>
      <c r="AK8" s="2">
        <f>EreAfd!FQ4</f>
        <v>5136</v>
      </c>
      <c r="AL8" s="2">
        <f>EreAfd!FY4</f>
        <v>3</v>
      </c>
      <c r="AN8" s="2">
        <f>EreAfd!GE4</f>
        <v>3356</v>
      </c>
      <c r="AO8" s="2">
        <f>EreAfd!GM4</f>
        <v>0</v>
      </c>
      <c r="AQ8" s="2">
        <f>EreAfd!GS4</f>
        <v>7853</v>
      </c>
      <c r="AR8" s="2">
        <f>EreAfd!HA4</f>
        <v>0</v>
      </c>
      <c r="AT8" s="2">
        <f>EreAfd!HG4</f>
        <v>3050</v>
      </c>
      <c r="AU8" s="2">
        <f>EreAfd!HO4</f>
        <v>1</v>
      </c>
      <c r="AW8" s="2">
        <f>EreAfd!HU4</f>
        <v>3250</v>
      </c>
      <c r="AX8" s="2">
        <f>EreAfd!IC4</f>
        <v>0</v>
      </c>
      <c r="AZ8" s="2">
        <f>EreAfd!II4</f>
        <v>3258</v>
      </c>
      <c r="BA8" s="2">
        <f>EreAfd!IQ4</f>
        <v>3</v>
      </c>
      <c r="BC8" s="2">
        <f>EreAfd!IW4</f>
        <v>3050</v>
      </c>
      <c r="BD8" s="2">
        <f>EreAfd!JE4</f>
        <v>3</v>
      </c>
      <c r="BF8" s="2">
        <f>EreAfd!JK4</f>
        <v>3337</v>
      </c>
      <c r="BG8" s="2">
        <f>EreAfd!JS4</f>
        <v>1</v>
      </c>
      <c r="BI8" s="2">
        <f>EreAfd!JY4</f>
        <v>3337</v>
      </c>
      <c r="BJ8" s="2">
        <f>EreAfd!KG4</f>
        <v>1</v>
      </c>
      <c r="BL8" s="2">
        <f>EreAfd!KM4</f>
        <v>6952</v>
      </c>
      <c r="BM8" s="2">
        <f>EreAfd!KU4</f>
        <v>1</v>
      </c>
      <c r="BO8" s="2">
        <f>EreAfd!LA4</f>
        <v>5230</v>
      </c>
      <c r="BP8" s="2">
        <f>EreAfd!LI4</f>
        <v>3</v>
      </c>
      <c r="BR8" s="2">
        <f>EreAfd!LO4</f>
        <v>3621</v>
      </c>
      <c r="BS8" s="2">
        <f>EreAfd!LW4</f>
        <v>0</v>
      </c>
      <c r="BU8" s="2">
        <f>EreAfd!MC4</f>
        <v>842</v>
      </c>
      <c r="BV8" s="2">
        <f>EreAfd!MK4</f>
        <v>3</v>
      </c>
      <c r="BX8" s="2">
        <f>EreAfd!MQ4</f>
        <v>8061</v>
      </c>
      <c r="BY8" s="2">
        <f>EreAfd!MY4</f>
        <v>0</v>
      </c>
    </row>
    <row r="9" spans="1:77" x14ac:dyDescent="0.25">
      <c r="A9" s="2">
        <f>EreAfd!E5</f>
        <v>2022</v>
      </c>
      <c r="B9" s="2">
        <f>EreAfd!M5</f>
        <v>3</v>
      </c>
      <c r="D9" s="2">
        <f>EreAfd!S5</f>
        <v>2613</v>
      </c>
      <c r="E9" s="2">
        <f>EreAfd!AA5</f>
        <v>1</v>
      </c>
      <c r="G9" s="2">
        <f>EreAfd!AG5</f>
        <v>2705</v>
      </c>
      <c r="H9" s="2">
        <f>EreAfd!AO5</f>
        <v>3</v>
      </c>
      <c r="J9" s="2">
        <f>EreAfd!AU5</f>
        <v>7142</v>
      </c>
      <c r="K9" s="2">
        <f>EreAfd!BC5</f>
        <v>3</v>
      </c>
      <c r="M9" s="2">
        <f>EreAfd!BI5</f>
        <v>2886</v>
      </c>
      <c r="N9" s="2">
        <f>EreAfd!BQ5</f>
        <v>0</v>
      </c>
      <c r="P9" s="2">
        <f>EreAfd!BW5</f>
        <v>5471</v>
      </c>
      <c r="Q9" s="2">
        <f>EreAfd!CE5</f>
        <v>1</v>
      </c>
      <c r="S9" s="2">
        <f>EreAfd!CK5</f>
        <v>7589</v>
      </c>
      <c r="T9" s="2">
        <f>EreAfd!CS5</f>
        <v>3</v>
      </c>
      <c r="V9" s="2">
        <f>EreAfd!CY5</f>
        <v>7213</v>
      </c>
      <c r="W9" s="2">
        <f>EreAfd!DG5</f>
        <v>1</v>
      </c>
      <c r="Y9" s="2">
        <f>EreAfd!DM5</f>
        <v>5471</v>
      </c>
      <c r="Z9" s="2">
        <f>EreAfd!DU5</f>
        <v>0</v>
      </c>
      <c r="AB9" s="2">
        <f>EreAfd!EA5</f>
        <v>3050</v>
      </c>
      <c r="AC9" s="2">
        <f>EreAfd!EI5</f>
        <v>0</v>
      </c>
      <c r="AE9" s="2">
        <f>EreAfd!EO5</f>
        <v>3250</v>
      </c>
      <c r="AF9" s="2">
        <f>EreAfd!EW5</f>
        <v>3</v>
      </c>
      <c r="AH9" s="2">
        <f>EreAfd!FC5</f>
        <v>7213</v>
      </c>
      <c r="AI9" s="2">
        <f>EreAfd!FK5</f>
        <v>1</v>
      </c>
      <c r="AK9" s="2">
        <f>EreAfd!FQ5</f>
        <v>3073</v>
      </c>
      <c r="AL9" s="2">
        <f>EreAfd!FY5</f>
        <v>0</v>
      </c>
      <c r="AN9" s="2">
        <f>EreAfd!GE5</f>
        <v>3597</v>
      </c>
      <c r="AO9" s="2">
        <f>EreAfd!GM5</f>
        <v>0</v>
      </c>
      <c r="AQ9" s="2">
        <f>EreAfd!GS5</f>
        <v>3268</v>
      </c>
      <c r="AR9" s="2">
        <f>EreAfd!HA5</f>
        <v>0</v>
      </c>
      <c r="AT9" s="2">
        <f>EreAfd!HG5</f>
        <v>3021</v>
      </c>
      <c r="AU9" s="2">
        <f>EreAfd!HO5</f>
        <v>3</v>
      </c>
      <c r="AW9" s="2">
        <f>EreAfd!HU5</f>
        <v>1487</v>
      </c>
      <c r="AX9" s="2">
        <f>EreAfd!IC5</f>
        <v>0</v>
      </c>
      <c r="AZ9" s="2">
        <f>EreAfd!II5</f>
        <v>3802</v>
      </c>
      <c r="BA9" s="2">
        <f>EreAfd!IQ5</f>
        <v>1</v>
      </c>
      <c r="BC9" s="2">
        <f>EreAfd!IW5</f>
        <v>3628</v>
      </c>
      <c r="BD9" s="2">
        <f>EreAfd!JE5</f>
        <v>3</v>
      </c>
      <c r="BF9" s="2">
        <f>EreAfd!JK5</f>
        <v>3072</v>
      </c>
      <c r="BG9" s="2">
        <f>EreAfd!JS5</f>
        <v>1</v>
      </c>
      <c r="BI9" s="2">
        <f>EreAfd!JY5</f>
        <v>3072</v>
      </c>
      <c r="BJ9" s="2">
        <f>EreAfd!KG5</f>
        <v>1</v>
      </c>
      <c r="BL9" s="2">
        <f>EreAfd!KM5</f>
        <v>7086</v>
      </c>
      <c r="BM9" s="2">
        <f>EreAfd!KU5</f>
        <v>0</v>
      </c>
      <c r="BO9" s="2">
        <f>EreAfd!LA5</f>
        <v>3244</v>
      </c>
      <c r="BP9" s="2">
        <f>EreAfd!LI5</f>
        <v>3</v>
      </c>
      <c r="BR9" s="2">
        <f>EreAfd!LO5</f>
        <v>7194</v>
      </c>
      <c r="BS9" s="2">
        <f>EreAfd!LW5</f>
        <v>1</v>
      </c>
      <c r="BU9" s="2">
        <f>EreAfd!MC5</f>
        <v>3727</v>
      </c>
      <c r="BV9" s="2">
        <f>EreAfd!MK5</f>
        <v>3</v>
      </c>
      <c r="BX9" s="2">
        <f>EreAfd!MQ5</f>
        <v>2621</v>
      </c>
      <c r="BY9" s="2">
        <f>EreAfd!MY5</f>
        <v>3</v>
      </c>
    </row>
    <row r="10" spans="1:77" x14ac:dyDescent="0.25">
      <c r="A10" s="2">
        <f>EreAfd!E6</f>
        <v>842</v>
      </c>
      <c r="B10" s="2">
        <f>EreAfd!M6</f>
        <v>3</v>
      </c>
      <c r="D10" s="2">
        <f>EreAfd!S6</f>
        <v>3374</v>
      </c>
      <c r="E10" s="2">
        <f>EreAfd!AA6</f>
        <v>3</v>
      </c>
      <c r="G10" s="2">
        <f>EreAfd!AG6</f>
        <v>5136</v>
      </c>
      <c r="H10" s="2">
        <f>EreAfd!AO6</f>
        <v>1</v>
      </c>
      <c r="J10" s="2">
        <f>EreAfd!AU6</f>
        <v>2970</v>
      </c>
      <c r="K10" s="2">
        <f>EreAfd!BC6</f>
        <v>3</v>
      </c>
      <c r="M10" s="2">
        <f>EreAfd!BI6</f>
        <v>1487</v>
      </c>
      <c r="N10" s="2">
        <f>EreAfd!BQ6</f>
        <v>0</v>
      </c>
      <c r="P10" s="2">
        <f>EreAfd!BW6</f>
        <v>3268</v>
      </c>
      <c r="Q10" s="2">
        <f>EreAfd!CE6</f>
        <v>1</v>
      </c>
      <c r="S10" s="2">
        <f>EreAfd!CK6</f>
        <v>3498</v>
      </c>
      <c r="T10" s="2">
        <f>EreAfd!CS6</f>
        <v>0</v>
      </c>
      <c r="V10" s="2">
        <f>EreAfd!CY6</f>
        <v>5374</v>
      </c>
      <c r="W10" s="2">
        <f>EreAfd!DG6</f>
        <v>0</v>
      </c>
      <c r="Y10" s="2">
        <f>EreAfd!DM6</f>
        <v>5310</v>
      </c>
      <c r="Z10" s="2">
        <f>EreAfd!DU6</f>
        <v>1</v>
      </c>
      <c r="AB10" s="2">
        <f>EreAfd!EA6</f>
        <v>3628</v>
      </c>
      <c r="AC10" s="2">
        <f>EreAfd!EI6</f>
        <v>1</v>
      </c>
      <c r="AE10" s="2">
        <f>EreAfd!EO6</f>
        <v>3268</v>
      </c>
      <c r="AF10" s="2">
        <f>EreAfd!EW6</f>
        <v>1</v>
      </c>
      <c r="AH10" s="2">
        <f>EreAfd!FC6</f>
        <v>4879</v>
      </c>
      <c r="AI10" s="2">
        <f>EreAfd!FK6</f>
        <v>1</v>
      </c>
      <c r="AK10" s="2">
        <f>EreAfd!FQ6</f>
        <v>7142</v>
      </c>
      <c r="AL10" s="2">
        <f>EreAfd!FY6</f>
        <v>3</v>
      </c>
      <c r="AN10" s="2">
        <f>EreAfd!GE6</f>
        <v>4331</v>
      </c>
      <c r="AO10" s="2">
        <f>EreAfd!GM6</f>
        <v>1</v>
      </c>
      <c r="AQ10" s="2">
        <f>EreAfd!GS6</f>
        <v>2886</v>
      </c>
      <c r="AR10" s="2">
        <f>EreAfd!HA6</f>
        <v>0</v>
      </c>
      <c r="AT10" s="2">
        <f>EreAfd!HG6</f>
        <v>1096</v>
      </c>
      <c r="AU10" s="2">
        <f>EreAfd!HO6</f>
        <v>0</v>
      </c>
      <c r="AW10" s="2">
        <f>EreAfd!HU6</f>
        <v>5471</v>
      </c>
      <c r="AX10" s="2">
        <f>EreAfd!IC6</f>
        <v>0</v>
      </c>
      <c r="AZ10" s="2">
        <f>EreAfd!II6</f>
        <v>3220</v>
      </c>
      <c r="BA10" s="2">
        <f>EreAfd!IQ6</f>
        <v>0</v>
      </c>
      <c r="BC10" s="2">
        <f>EreAfd!IW6</f>
        <v>3034</v>
      </c>
      <c r="BD10" s="2">
        <f>EreAfd!JE6</f>
        <v>0</v>
      </c>
      <c r="BF10" s="2">
        <f>EreAfd!JK6</f>
        <v>5310</v>
      </c>
      <c r="BG10" s="2">
        <f>EreAfd!JS6</f>
        <v>1</v>
      </c>
      <c r="BI10" s="2">
        <f>EreAfd!JY6</f>
        <v>3268</v>
      </c>
      <c r="BJ10" s="2">
        <f>EreAfd!KG6</f>
        <v>1</v>
      </c>
      <c r="BL10" s="2">
        <f>EreAfd!KM6</f>
        <v>7091</v>
      </c>
      <c r="BM10" s="2">
        <f>EreAfd!KU6</f>
        <v>3</v>
      </c>
      <c r="BO10" s="2">
        <f>EreAfd!LA6</f>
        <v>3727</v>
      </c>
      <c r="BP10" s="2">
        <f>EreAfd!LI6</f>
        <v>1</v>
      </c>
      <c r="BR10" s="2">
        <f>EreAfd!LO6</f>
        <v>612</v>
      </c>
      <c r="BS10" s="2">
        <f>EreAfd!LW6</f>
        <v>3</v>
      </c>
      <c r="BU10" s="2">
        <f>EreAfd!MC6</f>
        <v>2022</v>
      </c>
      <c r="BV10" s="2">
        <f>EreAfd!MK6</f>
        <v>3</v>
      </c>
      <c r="BX10" s="2">
        <f>EreAfd!MQ6</f>
        <v>5946</v>
      </c>
      <c r="BY10" s="2">
        <f>EreAfd!MY6</f>
        <v>1</v>
      </c>
    </row>
    <row r="11" spans="1:77" x14ac:dyDescent="0.25">
      <c r="A11" s="2">
        <f>EreAfd!E7</f>
        <v>3085</v>
      </c>
      <c r="B11" s="2">
        <f>EreAfd!M7</f>
        <v>3</v>
      </c>
      <c r="D11" s="2">
        <f>EreAfd!S7</f>
        <v>3059</v>
      </c>
      <c r="E11" s="2">
        <f>EreAfd!AA7</f>
        <v>0</v>
      </c>
      <c r="G11" s="2">
        <f>EreAfd!AG7</f>
        <v>2970</v>
      </c>
      <c r="H11" s="2">
        <f>EreAfd!AO7</f>
        <v>3</v>
      </c>
      <c r="J11" s="2">
        <f>EreAfd!AU7</f>
        <v>3255</v>
      </c>
      <c r="K11" s="2">
        <f>EreAfd!BC7</f>
        <v>1</v>
      </c>
      <c r="M11" s="2">
        <f>EreAfd!BI7</f>
        <v>3268</v>
      </c>
      <c r="N11" s="2">
        <f>EreAfd!BQ7</f>
        <v>0</v>
      </c>
      <c r="P11" s="2">
        <f>EreAfd!BW7</f>
        <v>2886</v>
      </c>
      <c r="Q11" s="2">
        <f>EreAfd!CE7</f>
        <v>3</v>
      </c>
      <c r="S11" s="2">
        <f>EreAfd!CK7</f>
        <v>9700</v>
      </c>
      <c r="T11" s="2">
        <f>EreAfd!CS7</f>
        <v>1</v>
      </c>
      <c r="V11" s="2">
        <f>EreAfd!CY7</f>
        <v>3339</v>
      </c>
      <c r="W11" s="2">
        <f>EreAfd!DG7</f>
        <v>0</v>
      </c>
      <c r="Y11" s="2">
        <f>EreAfd!DM7</f>
        <v>3250</v>
      </c>
      <c r="Z11" s="2">
        <f>EreAfd!DU7</f>
        <v>0</v>
      </c>
      <c r="AB11" s="2">
        <f>EreAfd!EA7</f>
        <v>3034</v>
      </c>
      <c r="AC11" s="2">
        <f>EreAfd!EI7</f>
        <v>0</v>
      </c>
      <c r="AE11" s="2">
        <f>EreAfd!EO7</f>
        <v>1487</v>
      </c>
      <c r="AF11" s="2">
        <f>EreAfd!EW7</f>
        <v>1</v>
      </c>
      <c r="AH11" s="2">
        <f>EreAfd!FC7</f>
        <v>5374</v>
      </c>
      <c r="AI11" s="2">
        <f>EreAfd!FK7</f>
        <v>0</v>
      </c>
      <c r="AK11" s="2">
        <f>EreAfd!FQ7</f>
        <v>2970</v>
      </c>
      <c r="AL11" s="2">
        <f>EreAfd!FY7</f>
        <v>3</v>
      </c>
      <c r="AN11" s="2">
        <f>EreAfd!GE7</f>
        <v>2657</v>
      </c>
      <c r="AO11" s="2">
        <f>EreAfd!GM7</f>
        <v>0</v>
      </c>
      <c r="AQ11" s="2">
        <f>EreAfd!GS7</f>
        <v>3250</v>
      </c>
      <c r="AR11" s="2">
        <f>EreAfd!HA7</f>
        <v>0</v>
      </c>
      <c r="AT11" s="2">
        <f>EreAfd!HG7</f>
        <v>3034</v>
      </c>
      <c r="AU11" s="2">
        <f>EreAfd!HO7</f>
        <v>1</v>
      </c>
      <c r="AW11" s="2">
        <f>EreAfd!HU7</f>
        <v>3268</v>
      </c>
      <c r="AX11" s="2">
        <f>EreAfd!IC7</f>
        <v>0</v>
      </c>
      <c r="AZ11" s="2">
        <f>EreAfd!II7</f>
        <v>104</v>
      </c>
      <c r="BA11" s="2">
        <f>EreAfd!IQ7</f>
        <v>1</v>
      </c>
      <c r="BC11" s="2">
        <f>EreAfd!IW7</f>
        <v>3723</v>
      </c>
      <c r="BD11" s="2">
        <f>EreAfd!JE7</f>
        <v>3</v>
      </c>
      <c r="BF11" s="2">
        <f>EreAfd!JK7</f>
        <v>3268</v>
      </c>
      <c r="BG11" s="2">
        <f>EreAfd!JS7</f>
        <v>3</v>
      </c>
      <c r="BI11" s="2">
        <f>EreAfd!JY7</f>
        <v>7853</v>
      </c>
      <c r="BJ11" s="2">
        <f>EreAfd!KG7</f>
        <v>3</v>
      </c>
      <c r="BL11" s="2">
        <f>EreAfd!KM7</f>
        <v>5017</v>
      </c>
      <c r="BM11" s="2">
        <f>EreAfd!KU7</f>
        <v>1</v>
      </c>
      <c r="BO11" s="2">
        <f>EreAfd!LA7</f>
        <v>2022</v>
      </c>
      <c r="BP11" s="2">
        <f>EreAfd!LI7</f>
        <v>1</v>
      </c>
      <c r="BR11" s="2">
        <f>EreAfd!LO7</f>
        <v>2844</v>
      </c>
      <c r="BS11" s="2">
        <f>EreAfd!LW7</f>
        <v>1</v>
      </c>
      <c r="BU11" s="2">
        <f>EreAfd!MC7</f>
        <v>5230</v>
      </c>
      <c r="BV11" s="2">
        <f>EreAfd!MK7</f>
        <v>3</v>
      </c>
      <c r="BX11" s="2">
        <f>EreAfd!MQ7</f>
        <v>821</v>
      </c>
      <c r="BY11" s="2">
        <f>EreAfd!MY7</f>
        <v>1</v>
      </c>
    </row>
    <row r="12" spans="1:77" x14ac:dyDescent="0.25">
      <c r="A12" s="2">
        <f>EreAfd!E8</f>
        <v>3244</v>
      </c>
      <c r="B12" s="2">
        <f>EreAfd!M8</f>
        <v>3</v>
      </c>
      <c r="D12" s="2">
        <f>EreAfd!S8</f>
        <v>3766</v>
      </c>
      <c r="E12" s="2">
        <f>EreAfd!AA8</f>
        <v>0</v>
      </c>
      <c r="G12" s="2">
        <f>EreAfd!AG8</f>
        <v>3073</v>
      </c>
      <c r="H12" s="2">
        <f>EreAfd!AO8</f>
        <v>1</v>
      </c>
      <c r="J12" s="2">
        <f>EreAfd!AU8</f>
        <v>2705</v>
      </c>
      <c r="K12" s="2">
        <f>EreAfd!BC8</f>
        <v>3</v>
      </c>
      <c r="M12" s="2">
        <f>EreAfd!BI8</f>
        <v>3250</v>
      </c>
      <c r="N12" s="2">
        <f>EreAfd!BQ8</f>
        <v>1</v>
      </c>
      <c r="P12" s="2">
        <f>EreAfd!BW8</f>
        <v>3250</v>
      </c>
      <c r="Q12" s="2">
        <f>EreAfd!CE8</f>
        <v>1</v>
      </c>
      <c r="S12" s="2">
        <f>EreAfd!CK8</f>
        <v>3663</v>
      </c>
      <c r="T12" s="2">
        <f>EreAfd!CS8</f>
        <v>1</v>
      </c>
      <c r="V12" s="2">
        <f>EreAfd!CY8</f>
        <v>3251</v>
      </c>
      <c r="W12" s="2">
        <f>EreAfd!DG8</f>
        <v>1</v>
      </c>
      <c r="Y12" s="2">
        <f>EreAfd!DM8</f>
        <v>1487</v>
      </c>
      <c r="Z12" s="2">
        <f>EreAfd!DU8</f>
        <v>3</v>
      </c>
      <c r="AB12" s="2">
        <f>EreAfd!EA8</f>
        <v>1096</v>
      </c>
      <c r="AC12" s="2">
        <f>EreAfd!EI8</f>
        <v>0</v>
      </c>
      <c r="AE12" s="2">
        <f>EreAfd!EO8</f>
        <v>3337</v>
      </c>
      <c r="AF12" s="2">
        <f>EreAfd!EW8</f>
        <v>1</v>
      </c>
      <c r="AH12" s="2">
        <f>EreAfd!FC8</f>
        <v>3339</v>
      </c>
      <c r="AI12" s="2">
        <f>EreAfd!FK8</f>
        <v>0</v>
      </c>
      <c r="AK12" s="2">
        <f>EreAfd!FQ8</f>
        <v>3255</v>
      </c>
      <c r="AL12" s="2">
        <f>EreAfd!FY8</f>
        <v>3</v>
      </c>
      <c r="AN12" s="2">
        <f>EreAfd!GE8</f>
        <v>3409</v>
      </c>
      <c r="AO12" s="2">
        <f>EreAfd!GM8</f>
        <v>0</v>
      </c>
      <c r="AQ12" s="2">
        <f>EreAfd!GS8</f>
        <v>5310</v>
      </c>
      <c r="AR12" s="2">
        <f>EreAfd!HA8</f>
        <v>0</v>
      </c>
      <c r="AT12" s="2">
        <f>EreAfd!HG8</f>
        <v>3723</v>
      </c>
      <c r="AU12" s="2">
        <f>EreAfd!HO8</f>
        <v>0</v>
      </c>
      <c r="AW12" s="2">
        <f>EreAfd!HU8</f>
        <v>1700</v>
      </c>
      <c r="AX12" s="2">
        <f>EreAfd!IC8</f>
        <v>1</v>
      </c>
      <c r="AZ12" s="2">
        <f>EreAfd!II8</f>
        <v>5068</v>
      </c>
      <c r="BA12" s="2">
        <f>EreAfd!IQ8</f>
        <v>0</v>
      </c>
      <c r="BC12" s="2">
        <f>EreAfd!IW8</f>
        <v>1096</v>
      </c>
      <c r="BD12" s="2">
        <f>EreAfd!JE8</f>
        <v>1</v>
      </c>
      <c r="BF12" s="2">
        <f>EreAfd!JK8</f>
        <v>1487</v>
      </c>
      <c r="BG12" s="2">
        <f>EreAfd!JS8</f>
        <v>1</v>
      </c>
      <c r="BI12" s="2">
        <f>EreAfd!JY8</f>
        <v>1487</v>
      </c>
      <c r="BJ12" s="2">
        <f>EreAfd!KG8</f>
        <v>3</v>
      </c>
      <c r="BL12" s="2">
        <f>EreAfd!KM8</f>
        <v>3690</v>
      </c>
      <c r="BM12" s="2">
        <f>EreAfd!KU8</f>
        <v>3</v>
      </c>
      <c r="BO12" s="2">
        <f>EreAfd!LA8</f>
        <v>842</v>
      </c>
      <c r="BP12" s="2">
        <f>EreAfd!LI8</f>
        <v>3</v>
      </c>
      <c r="BR12" s="2">
        <f>EreAfd!LO8</f>
        <v>2816</v>
      </c>
      <c r="BS12" s="2">
        <f>EreAfd!LW8</f>
        <v>0</v>
      </c>
      <c r="BU12" s="2">
        <f>EreAfd!MC8</f>
        <v>3244</v>
      </c>
      <c r="BV12" s="2">
        <f>EreAfd!MK8</f>
        <v>0</v>
      </c>
      <c r="BX12" s="2">
        <f>EreAfd!MQ8</f>
        <v>5042</v>
      </c>
      <c r="BY12" s="2">
        <f>EreAfd!MY8</f>
        <v>0</v>
      </c>
    </row>
    <row r="13" spans="1:77" ht="15.75" thickBot="1" x14ac:dyDescent="0.3">
      <c r="A13" s="4">
        <f>EreAfd!E9</f>
        <v>3727</v>
      </c>
      <c r="B13" s="4">
        <f>EreAfd!M9</f>
        <v>3</v>
      </c>
      <c r="D13" s="4">
        <f>EreAfd!S9</f>
        <v>3370</v>
      </c>
      <c r="E13" s="4">
        <f>EreAfd!AA9</f>
        <v>3</v>
      </c>
      <c r="G13" s="4">
        <f>EreAfd!AG9</f>
        <v>3243</v>
      </c>
      <c r="H13" s="4">
        <f>EreAfd!AO9</f>
        <v>1</v>
      </c>
      <c r="J13" s="4">
        <f>EreAfd!AU9</f>
        <v>3243</v>
      </c>
      <c r="K13" s="4">
        <f>EreAfd!BC9</f>
        <v>3</v>
      </c>
      <c r="M13" s="4">
        <f>EreAfd!BI9</f>
        <v>3337</v>
      </c>
      <c r="N13" s="4">
        <f>EreAfd!BQ9</f>
        <v>3</v>
      </c>
      <c r="P13" s="4">
        <f>EreAfd!BW9</f>
        <v>2639</v>
      </c>
      <c r="Q13" s="4">
        <f>EreAfd!CE9</f>
        <v>0</v>
      </c>
      <c r="S13" s="4">
        <f>EreAfd!CK9</f>
        <v>1685</v>
      </c>
      <c r="T13" s="4">
        <f>EreAfd!CS9</f>
        <v>1</v>
      </c>
      <c r="V13" s="4">
        <f>EreAfd!CY9</f>
        <v>7220</v>
      </c>
      <c r="W13" s="4">
        <f>EreAfd!DG9</f>
        <v>0</v>
      </c>
      <c r="Y13" s="4">
        <f>EreAfd!DM9</f>
        <v>7474</v>
      </c>
      <c r="Z13" s="4">
        <f>EreAfd!DU9</f>
        <v>0</v>
      </c>
      <c r="AB13" s="4">
        <f>EreAfd!EA9</f>
        <v>3723</v>
      </c>
      <c r="AC13" s="4">
        <f>EreAfd!EI9</f>
        <v>0</v>
      </c>
      <c r="AE13" s="4">
        <f>EreAfd!EO9</f>
        <v>2886</v>
      </c>
      <c r="AF13" s="4">
        <f>EreAfd!EW9</f>
        <v>3</v>
      </c>
      <c r="AH13" s="4">
        <f>EreAfd!FC9</f>
        <v>3251</v>
      </c>
      <c r="AI13" s="4">
        <f>EreAfd!FK9</f>
        <v>0</v>
      </c>
      <c r="AK13" s="4">
        <f>EreAfd!FQ9</f>
        <v>3243</v>
      </c>
      <c r="AL13" s="4">
        <f>EreAfd!FY9</f>
        <v>1</v>
      </c>
      <c r="AN13" s="4">
        <f>EreAfd!GE9</f>
        <v>4986</v>
      </c>
      <c r="AO13" s="4">
        <f>EreAfd!GM9</f>
        <v>0</v>
      </c>
      <c r="AQ13" s="4">
        <f>EreAfd!GS9</f>
        <v>3337</v>
      </c>
      <c r="AR13" s="4">
        <f>EreAfd!HA9</f>
        <v>0</v>
      </c>
      <c r="AT13" s="4">
        <f>EreAfd!HG9</f>
        <v>2741</v>
      </c>
      <c r="AU13" s="4">
        <f>EreAfd!HO9</f>
        <v>1</v>
      </c>
      <c r="AW13" s="4">
        <f>EreAfd!HU9</f>
        <v>749</v>
      </c>
      <c r="AX13" s="4">
        <f>EreAfd!IC9</f>
        <v>0</v>
      </c>
      <c r="AZ13" s="4">
        <f>EreAfd!II9</f>
        <v>5317</v>
      </c>
      <c r="BA13" s="4">
        <f>EreAfd!IQ9</f>
        <v>3</v>
      </c>
      <c r="BC13" s="4">
        <f>EreAfd!IW9</f>
        <v>3021</v>
      </c>
      <c r="BD13" s="4">
        <f>EreAfd!JE9</f>
        <v>3</v>
      </c>
      <c r="BF13" s="4">
        <f>EreAfd!JK9</f>
        <v>2886</v>
      </c>
      <c r="BG13" s="4">
        <f>EreAfd!JS9</f>
        <v>0</v>
      </c>
      <c r="BI13" s="4">
        <f>EreAfd!JY9</f>
        <v>3250</v>
      </c>
      <c r="BJ13" s="4">
        <f>EreAfd!KG9</f>
        <v>3</v>
      </c>
      <c r="BL13" s="4">
        <f>EreAfd!KM9</f>
        <v>2895</v>
      </c>
      <c r="BM13" s="4">
        <f>EreAfd!KU9</f>
        <v>3</v>
      </c>
      <c r="BO13" s="4">
        <f>EreAfd!LA9</f>
        <v>854</v>
      </c>
      <c r="BP13" s="4">
        <f>EreAfd!LI9</f>
        <v>1</v>
      </c>
      <c r="BR13" s="4">
        <f>EreAfd!LO9</f>
        <v>4385</v>
      </c>
      <c r="BS13" s="4">
        <f>EreAfd!LW9</f>
        <v>1</v>
      </c>
      <c r="BU13" s="4">
        <f>EreAfd!MC9</f>
        <v>5367</v>
      </c>
      <c r="BV13" s="4">
        <f>EreAfd!MK9</f>
        <v>0</v>
      </c>
      <c r="BX13" s="4">
        <f>EreAfd!MQ9</f>
        <v>3042</v>
      </c>
      <c r="BY13" s="4">
        <f>EreAfd!MY9</f>
        <v>0</v>
      </c>
    </row>
    <row r="14" spans="1:77" x14ac:dyDescent="0.25">
      <c r="A14" s="3">
        <f>EreAfd!B14</f>
        <v>1685</v>
      </c>
      <c r="B14" s="3">
        <f>EreAfd!L14</f>
        <v>1</v>
      </c>
      <c r="D14" s="3">
        <f>EreAfd!P14</f>
        <v>2991</v>
      </c>
      <c r="E14" s="3">
        <f>EreAfd!Z14</f>
        <v>3</v>
      </c>
      <c r="G14" s="3">
        <f>EreAfd!AD14</f>
        <v>2325</v>
      </c>
      <c r="H14" s="3">
        <f>EreAfd!AN14</f>
        <v>1</v>
      </c>
      <c r="J14" s="3">
        <f>EreAfd!AR14</f>
        <v>7194</v>
      </c>
      <c r="K14" s="3">
        <f>EreAfd!BB14</f>
        <v>1</v>
      </c>
      <c r="M14" s="3">
        <f>EreAfd!BF14</f>
        <v>2957</v>
      </c>
      <c r="N14" s="3">
        <f>EreAfd!BP14</f>
        <v>1</v>
      </c>
      <c r="P14" s="3">
        <f>EreAfd!BT14</f>
        <v>3003</v>
      </c>
      <c r="Q14" s="3">
        <f>EreAfd!CD14</f>
        <v>1</v>
      </c>
      <c r="S14" s="3">
        <f>EreAfd!CH14</f>
        <v>7194</v>
      </c>
      <c r="T14" s="3">
        <f>EreAfd!CR14</f>
        <v>1</v>
      </c>
      <c r="V14" s="3">
        <f>EreAfd!CV14</f>
        <v>821</v>
      </c>
      <c r="W14" s="3">
        <f>EreAfd!DF14</f>
        <v>1</v>
      </c>
      <c r="Y14" s="3">
        <f>EreAfd!DJ14</f>
        <v>7886</v>
      </c>
      <c r="Z14" s="3">
        <f>EreAfd!DT14</f>
        <v>0</v>
      </c>
      <c r="AB14" s="3">
        <f>EreAfd!DX14</f>
        <v>2705</v>
      </c>
      <c r="AC14" s="3">
        <f>EreAfd!EH14</f>
        <v>3</v>
      </c>
      <c r="AE14" s="3">
        <f>EreAfd!EL14</f>
        <v>2613</v>
      </c>
      <c r="AF14" s="3">
        <f>EreAfd!EV14</f>
        <v>1</v>
      </c>
      <c r="AH14" s="3">
        <f>EreAfd!EZ14</f>
        <v>3042</v>
      </c>
      <c r="AI14" s="3">
        <f>EreAfd!FJ14</f>
        <v>1</v>
      </c>
      <c r="AK14" s="3">
        <f>EreAfd!FN14</f>
        <v>2957</v>
      </c>
      <c r="AL14" s="3">
        <f>EreAfd!FX14</f>
        <v>1</v>
      </c>
      <c r="AN14" s="3">
        <f>EreAfd!GB14</f>
        <v>3073</v>
      </c>
      <c r="AO14" s="3">
        <f>EreAfd!GL14</f>
        <v>3</v>
      </c>
      <c r="AQ14" s="3">
        <f>EreAfd!GP14</f>
        <v>3802</v>
      </c>
      <c r="AR14" s="3">
        <f>EreAfd!GZ14</f>
        <v>1</v>
      </c>
      <c r="AT14" s="3">
        <f>EreAfd!HD14</f>
        <v>2946</v>
      </c>
      <c r="AU14" s="3">
        <f>EreAfd!HN14</f>
        <v>1</v>
      </c>
      <c r="AW14" s="3">
        <f>EreAfd!HR14</f>
        <v>3208</v>
      </c>
      <c r="AX14" s="3">
        <f>EreAfd!IB14</f>
        <v>1</v>
      </c>
      <c r="AZ14" s="3">
        <f>EreAfd!IF14</f>
        <v>3723</v>
      </c>
      <c r="BA14" s="3">
        <f>EreAfd!IP14</f>
        <v>0</v>
      </c>
      <c r="BC14" s="3">
        <f>EreAfd!IT14</f>
        <v>5136</v>
      </c>
      <c r="BD14" s="3">
        <f>EreAfd!JD14</f>
        <v>3</v>
      </c>
      <c r="BF14" s="3">
        <f>EreAfd!JH14</f>
        <v>3042</v>
      </c>
      <c r="BG14" s="3">
        <f>EreAfd!JR14</f>
        <v>0</v>
      </c>
      <c r="BI14" s="3">
        <f>EreAfd!JV14</f>
        <v>3628</v>
      </c>
      <c r="BJ14" s="3">
        <f>EreAfd!KF14</f>
        <v>3</v>
      </c>
      <c r="BL14" s="3">
        <f>EreAfd!KJ14</f>
        <v>3042</v>
      </c>
      <c r="BM14" s="3">
        <f>EreAfd!KT14</f>
        <v>1</v>
      </c>
      <c r="BO14" s="3">
        <f>EreAfd!KX14</f>
        <v>104</v>
      </c>
      <c r="BP14" s="3">
        <f>EreAfd!LH14</f>
        <v>0</v>
      </c>
      <c r="BR14" s="3">
        <f>EreAfd!LL14</f>
        <v>8037</v>
      </c>
      <c r="BS14" s="3">
        <f>EreAfd!LV14</f>
        <v>0</v>
      </c>
      <c r="BU14" s="3">
        <f>EreAfd!LZ14</f>
        <v>6952</v>
      </c>
      <c r="BV14" s="3">
        <f>EreAfd!MJ14</f>
        <v>1</v>
      </c>
      <c r="BX14" s="3">
        <f>EreAfd!MN14</f>
        <v>2657</v>
      </c>
      <c r="BY14" s="3">
        <f>EreAfd!MX14</f>
        <v>0</v>
      </c>
    </row>
    <row r="15" spans="1:77" x14ac:dyDescent="0.25">
      <c r="A15" s="2">
        <f>EreAfd!B15</f>
        <v>7591</v>
      </c>
      <c r="B15" s="2">
        <f>EreAfd!L15</f>
        <v>1</v>
      </c>
      <c r="D15" s="2">
        <f>EreAfd!P15</f>
        <v>612</v>
      </c>
      <c r="E15" s="2">
        <f>EreAfd!Z15</f>
        <v>1</v>
      </c>
      <c r="G15" s="2">
        <f>EreAfd!AD15</f>
        <v>2957</v>
      </c>
      <c r="H15" s="2">
        <f>EreAfd!AN15</f>
        <v>1</v>
      </c>
      <c r="J15" s="2">
        <f>EreAfd!AR15</f>
        <v>612</v>
      </c>
      <c r="K15" s="2">
        <f>EreAfd!BB15</f>
        <v>3</v>
      </c>
      <c r="M15" s="2">
        <f>EreAfd!BF15</f>
        <v>5840</v>
      </c>
      <c r="N15" s="2">
        <f>EreAfd!BP15</f>
        <v>1</v>
      </c>
      <c r="P15" s="2">
        <f>EreAfd!BT15</f>
        <v>2712</v>
      </c>
      <c r="Q15" s="2">
        <f>EreAfd!CD15</f>
        <v>0</v>
      </c>
      <c r="S15" s="2">
        <f>EreAfd!CH15</f>
        <v>612</v>
      </c>
      <c r="T15" s="2">
        <f>EreAfd!CR15</f>
        <v>1</v>
      </c>
      <c r="V15" s="2">
        <f>EreAfd!CV15</f>
        <v>3042</v>
      </c>
      <c r="W15" s="2">
        <f>EreAfd!DF15</f>
        <v>3</v>
      </c>
      <c r="Y15" s="2">
        <f>EreAfd!DJ15</f>
        <v>3597</v>
      </c>
      <c r="Z15" s="2">
        <f>EreAfd!DT15</f>
        <v>3</v>
      </c>
      <c r="AB15" s="2">
        <f>EreAfd!DX15</f>
        <v>7142</v>
      </c>
      <c r="AC15" s="2">
        <f>EreAfd!EH15</f>
        <v>3</v>
      </c>
      <c r="AE15" s="2">
        <f>EreAfd!EL15</f>
        <v>3370</v>
      </c>
      <c r="AF15" s="2">
        <f>EreAfd!EV15</f>
        <v>0</v>
      </c>
      <c r="AH15" s="2">
        <f>EreAfd!EZ15</f>
        <v>2621</v>
      </c>
      <c r="AI15" s="2">
        <f>EreAfd!FJ15</f>
        <v>3</v>
      </c>
      <c r="AK15" s="2">
        <f>EreAfd!FN15</f>
        <v>5840</v>
      </c>
      <c r="AL15" s="2">
        <f>EreAfd!FX15</f>
        <v>3</v>
      </c>
      <c r="AN15" s="2">
        <f>EreAfd!GB15</f>
        <v>5136</v>
      </c>
      <c r="AO15" s="2">
        <f>EreAfd!GL15</f>
        <v>1</v>
      </c>
      <c r="AQ15" s="2">
        <f>EreAfd!GP15</f>
        <v>3257</v>
      </c>
      <c r="AR15" s="2">
        <f>EreAfd!GZ15</f>
        <v>3</v>
      </c>
      <c r="AT15" s="2">
        <f>EreAfd!HD15</f>
        <v>7086</v>
      </c>
      <c r="AU15" s="2">
        <f>EreAfd!HN15</f>
        <v>1</v>
      </c>
      <c r="AW15" s="2">
        <f>EreAfd!HR15</f>
        <v>2957</v>
      </c>
      <c r="AX15" s="2">
        <f>EreAfd!IB15</f>
        <v>1</v>
      </c>
      <c r="AZ15" s="2">
        <f>EreAfd!IF15</f>
        <v>3034</v>
      </c>
      <c r="BA15" s="2">
        <f>EreAfd!IP15</f>
        <v>1</v>
      </c>
      <c r="BC15" s="2">
        <f>EreAfd!IT15</f>
        <v>7142</v>
      </c>
      <c r="BD15" s="2">
        <f>EreAfd!JD15</f>
        <v>1</v>
      </c>
      <c r="BF15" s="2">
        <f>EreAfd!JH15</f>
        <v>2621</v>
      </c>
      <c r="BG15" s="2">
        <f>EreAfd!JR15</f>
        <v>1</v>
      </c>
      <c r="BI15" s="2">
        <f>EreAfd!JV15</f>
        <v>3050</v>
      </c>
      <c r="BJ15" s="2">
        <f>EreAfd!KF15</f>
        <v>1</v>
      </c>
      <c r="BL15" s="2">
        <f>EreAfd!KJ15</f>
        <v>2621</v>
      </c>
      <c r="BM15" s="2">
        <f>EreAfd!KT15</f>
        <v>3</v>
      </c>
      <c r="BO15" s="2">
        <f>EreAfd!KX15</f>
        <v>3802</v>
      </c>
      <c r="BP15" s="2">
        <f>EreAfd!LH15</f>
        <v>0</v>
      </c>
      <c r="BR15" s="2">
        <f>EreAfd!LL15</f>
        <v>3244</v>
      </c>
      <c r="BS15" s="2">
        <f>EreAfd!LV15</f>
        <v>3</v>
      </c>
      <c r="BU15" s="2">
        <f>EreAfd!LZ15</f>
        <v>7086</v>
      </c>
      <c r="BV15" s="2">
        <f>EreAfd!MJ15</f>
        <v>1</v>
      </c>
      <c r="BX15" s="2">
        <f>EreAfd!MN15</f>
        <v>3356</v>
      </c>
      <c r="BY15" s="2">
        <f>EreAfd!MX15</f>
        <v>3</v>
      </c>
    </row>
    <row r="16" spans="1:77" x14ac:dyDescent="0.25">
      <c r="A16" s="2">
        <f>EreAfd!B16</f>
        <v>5295</v>
      </c>
      <c r="B16" s="2">
        <f>EreAfd!L16</f>
        <v>0</v>
      </c>
      <c r="D16" s="2">
        <f>EreAfd!P16</f>
        <v>3621</v>
      </c>
      <c r="E16" s="2">
        <f>EreAfd!Z16</f>
        <v>0</v>
      </c>
      <c r="G16" s="2">
        <f>EreAfd!AD16</f>
        <v>3208</v>
      </c>
      <c r="H16" s="2">
        <f>EreAfd!AN16</f>
        <v>3</v>
      </c>
      <c r="J16" s="2">
        <f>EreAfd!AR16</f>
        <v>2991</v>
      </c>
      <c r="K16" s="2">
        <f>EreAfd!BB16</f>
        <v>0</v>
      </c>
      <c r="M16" s="2">
        <f>EreAfd!BF16</f>
        <v>2301</v>
      </c>
      <c r="N16" s="2">
        <f>EreAfd!BP16</f>
        <v>0</v>
      </c>
      <c r="P16" s="2">
        <f>EreAfd!BT16</f>
        <v>7086</v>
      </c>
      <c r="Q16" s="2">
        <f>EreAfd!CD16</f>
        <v>0</v>
      </c>
      <c r="S16" s="2">
        <f>EreAfd!CH16</f>
        <v>2816</v>
      </c>
      <c r="T16" s="2">
        <f>EreAfd!CR16</f>
        <v>0</v>
      </c>
      <c r="V16" s="2">
        <f>EreAfd!CV16</f>
        <v>5946</v>
      </c>
      <c r="W16" s="2">
        <f>EreAfd!DF16</f>
        <v>0</v>
      </c>
      <c r="Y16" s="2">
        <f>EreAfd!DJ16</f>
        <v>3356</v>
      </c>
      <c r="Z16" s="2">
        <f>EreAfd!DT16</f>
        <v>1</v>
      </c>
      <c r="AB16" s="2">
        <f>EreAfd!DX16</f>
        <v>5136</v>
      </c>
      <c r="AC16" s="2">
        <f>EreAfd!EH16</f>
        <v>1</v>
      </c>
      <c r="AE16" s="2">
        <f>EreAfd!EL16</f>
        <v>3247</v>
      </c>
      <c r="AF16" s="2">
        <f>EreAfd!EV16</f>
        <v>1</v>
      </c>
      <c r="AH16" s="2">
        <f>EreAfd!EZ16</f>
        <v>821</v>
      </c>
      <c r="AI16" s="2">
        <f>EreAfd!FJ16</f>
        <v>0</v>
      </c>
      <c r="AK16" s="2">
        <f>EreAfd!FN16</f>
        <v>2325</v>
      </c>
      <c r="AL16" s="2">
        <f>EreAfd!FX16</f>
        <v>3</v>
      </c>
      <c r="AN16" s="2">
        <f>EreAfd!GB16</f>
        <v>2970</v>
      </c>
      <c r="AO16" s="2">
        <f>EreAfd!GL16</f>
        <v>1</v>
      </c>
      <c r="AQ16" s="2">
        <f>EreAfd!GP16</f>
        <v>3220</v>
      </c>
      <c r="AR16" s="2">
        <f>EreAfd!GZ16</f>
        <v>1</v>
      </c>
      <c r="AT16" s="2">
        <f>EreAfd!HD16</f>
        <v>7091</v>
      </c>
      <c r="AU16" s="2">
        <f>EreAfd!HN16</f>
        <v>3</v>
      </c>
      <c r="AW16" s="2">
        <f>EreAfd!HR16</f>
        <v>2301</v>
      </c>
      <c r="AX16" s="2">
        <f>EreAfd!IB16</f>
        <v>1</v>
      </c>
      <c r="AZ16" s="2">
        <f>EreAfd!IF16</f>
        <v>3255</v>
      </c>
      <c r="BA16" s="2">
        <f>EreAfd!IP16</f>
        <v>3</v>
      </c>
      <c r="BC16" s="2">
        <f>EreAfd!IT16</f>
        <v>3073</v>
      </c>
      <c r="BD16" s="2">
        <f>EreAfd!JD16</f>
        <v>1</v>
      </c>
      <c r="BF16" s="2">
        <f>EreAfd!JH16</f>
        <v>8061</v>
      </c>
      <c r="BG16" s="2">
        <f>EreAfd!JR16</f>
        <v>0</v>
      </c>
      <c r="BI16" s="2">
        <f>EreAfd!JV16</f>
        <v>3021</v>
      </c>
      <c r="BJ16" s="2">
        <f>EreAfd!KF16</f>
        <v>1</v>
      </c>
      <c r="BL16" s="2">
        <f>EreAfd!KJ16</f>
        <v>2711</v>
      </c>
      <c r="BM16" s="2">
        <f>EreAfd!KT16</f>
        <v>3</v>
      </c>
      <c r="BO16" s="2">
        <f>EreAfd!KX16</f>
        <v>3257</v>
      </c>
      <c r="BP16" s="2">
        <f>EreAfd!LH16</f>
        <v>0</v>
      </c>
      <c r="BR16" s="2">
        <f>EreAfd!LL16</f>
        <v>4802</v>
      </c>
      <c r="BS16" s="2">
        <f>EreAfd!LV16</f>
        <v>1</v>
      </c>
      <c r="BU16" s="2">
        <f>EreAfd!LZ16</f>
        <v>2902</v>
      </c>
      <c r="BV16" s="2">
        <f>EreAfd!MJ16</f>
        <v>3</v>
      </c>
      <c r="BX16" s="2">
        <f>EreAfd!MN16</f>
        <v>4331</v>
      </c>
      <c r="BY16" s="2">
        <f>EreAfd!MX16</f>
        <v>0</v>
      </c>
    </row>
    <row r="17" spans="1:77" x14ac:dyDescent="0.25">
      <c r="A17" s="2">
        <f>EreAfd!B17</f>
        <v>7589</v>
      </c>
      <c r="B17" s="2">
        <f>EreAfd!L17</f>
        <v>0</v>
      </c>
      <c r="D17" s="2">
        <f>EreAfd!P17</f>
        <v>2816</v>
      </c>
      <c r="E17" s="2">
        <f>EreAfd!Z17</f>
        <v>0</v>
      </c>
      <c r="G17" s="2">
        <f>EreAfd!AD17</f>
        <v>5840</v>
      </c>
      <c r="H17" s="2">
        <f>EreAfd!AN17</f>
        <v>3</v>
      </c>
      <c r="J17" s="2">
        <f>EreAfd!AR17</f>
        <v>3621</v>
      </c>
      <c r="K17" s="2">
        <f>EreAfd!BB17</f>
        <v>3</v>
      </c>
      <c r="M17" s="2">
        <f>EreAfd!BF17</f>
        <v>3205</v>
      </c>
      <c r="N17" s="2">
        <f>EreAfd!BP17</f>
        <v>1</v>
      </c>
      <c r="P17" s="2">
        <f>EreAfd!BT17</f>
        <v>7091</v>
      </c>
      <c r="Q17" s="2">
        <f>EreAfd!CD17</f>
        <v>0</v>
      </c>
      <c r="S17" s="2">
        <f>EreAfd!CH17</f>
        <v>2844</v>
      </c>
      <c r="T17" s="2">
        <f>EreAfd!CR17</f>
        <v>1</v>
      </c>
      <c r="V17" s="2">
        <f>EreAfd!CV17</f>
        <v>2621</v>
      </c>
      <c r="W17" s="2">
        <f>EreAfd!DF17</f>
        <v>3</v>
      </c>
      <c r="Y17" s="2">
        <f>EreAfd!DJ17</f>
        <v>2657</v>
      </c>
      <c r="Z17" s="2">
        <f>EreAfd!DT17</f>
        <v>0</v>
      </c>
      <c r="AB17" s="2">
        <f>EreAfd!DX17</f>
        <v>2970</v>
      </c>
      <c r="AC17" s="2">
        <f>EreAfd!EH17</f>
        <v>1</v>
      </c>
      <c r="AE17" s="2">
        <f>EreAfd!EL17</f>
        <v>3374</v>
      </c>
      <c r="AF17" s="2">
        <f>EreAfd!EV17</f>
        <v>1</v>
      </c>
      <c r="AH17" s="2">
        <f>EreAfd!EZ17</f>
        <v>8061</v>
      </c>
      <c r="AI17" s="2">
        <f>EreAfd!FJ17</f>
        <v>0</v>
      </c>
      <c r="AK17" s="2">
        <f>EreAfd!FN17</f>
        <v>3017</v>
      </c>
      <c r="AL17" s="2">
        <f>EreAfd!FX17</f>
        <v>3</v>
      </c>
      <c r="AN17" s="2">
        <f>EreAfd!GB17</f>
        <v>3255</v>
      </c>
      <c r="AO17" s="2">
        <f>EreAfd!GL17</f>
        <v>3</v>
      </c>
      <c r="AQ17" s="2">
        <f>EreAfd!GP17</f>
        <v>3258</v>
      </c>
      <c r="AR17" s="2">
        <f>EreAfd!GZ17</f>
        <v>3</v>
      </c>
      <c r="AT17" s="2">
        <f>EreAfd!HD17</f>
        <v>2712</v>
      </c>
      <c r="AU17" s="2">
        <f>EreAfd!HN17</f>
        <v>1</v>
      </c>
      <c r="AW17" s="2">
        <f>EreAfd!HR17</f>
        <v>3205</v>
      </c>
      <c r="AX17" s="2">
        <f>EreAfd!IB17</f>
        <v>0</v>
      </c>
      <c r="AZ17" s="2">
        <f>EreAfd!IF17</f>
        <v>3021</v>
      </c>
      <c r="BA17" s="2">
        <f>EreAfd!IP17</f>
        <v>1</v>
      </c>
      <c r="BC17" s="2">
        <f>EreAfd!IT17</f>
        <v>2705</v>
      </c>
      <c r="BD17" s="2">
        <f>EreAfd!JD17</f>
        <v>1</v>
      </c>
      <c r="BF17" s="2">
        <f>EreAfd!JH17</f>
        <v>5946</v>
      </c>
      <c r="BG17" s="2">
        <f>EreAfd!JR17</f>
        <v>3</v>
      </c>
      <c r="BI17" s="2">
        <f>EreAfd!JV17</f>
        <v>3723</v>
      </c>
      <c r="BJ17" s="2">
        <f>EreAfd!KF17</f>
        <v>3</v>
      </c>
      <c r="BL17" s="2">
        <f>EreAfd!KJ17</f>
        <v>8061</v>
      </c>
      <c r="BM17" s="2">
        <f>EreAfd!KT17</f>
        <v>1</v>
      </c>
      <c r="BO17" s="2">
        <f>EreAfd!KX17</f>
        <v>3258</v>
      </c>
      <c r="BP17" s="2">
        <f>EreAfd!LH17</f>
        <v>0</v>
      </c>
      <c r="BR17" s="2">
        <f>EreAfd!LL17</f>
        <v>2022</v>
      </c>
      <c r="BS17" s="2">
        <f>EreAfd!LV17</f>
        <v>1</v>
      </c>
      <c r="BU17" s="2">
        <f>EreAfd!LZ17</f>
        <v>2712</v>
      </c>
      <c r="BV17" s="2">
        <f>EreAfd!MJ17</f>
        <v>3</v>
      </c>
      <c r="BX17" s="2">
        <f>EreAfd!MN17</f>
        <v>7886</v>
      </c>
      <c r="BY17" s="2">
        <f>EreAfd!MX17</f>
        <v>3</v>
      </c>
    </row>
    <row r="18" spans="1:77" x14ac:dyDescent="0.25">
      <c r="A18" s="2">
        <f>EreAfd!B18</f>
        <v>9700</v>
      </c>
      <c r="B18" s="2">
        <f>EreAfd!L18</f>
        <v>1</v>
      </c>
      <c r="D18" s="2">
        <f>EreAfd!P18</f>
        <v>2844</v>
      </c>
      <c r="E18" s="2">
        <f>EreAfd!Z18</f>
        <v>1</v>
      </c>
      <c r="G18" s="2">
        <f>EreAfd!AD18</f>
        <v>2301</v>
      </c>
      <c r="H18" s="2">
        <f>EreAfd!AN18</f>
        <v>3</v>
      </c>
      <c r="J18" s="2">
        <f>EreAfd!AR18</f>
        <v>2816</v>
      </c>
      <c r="K18" s="2">
        <f>EreAfd!BB18</f>
        <v>0</v>
      </c>
      <c r="M18" s="2">
        <f>EreAfd!BF18</f>
        <v>2325</v>
      </c>
      <c r="N18" s="2">
        <f>EreAfd!BP18</f>
        <v>3</v>
      </c>
      <c r="P18" s="2">
        <f>EreAfd!BT18</f>
        <v>2895</v>
      </c>
      <c r="Q18" s="2">
        <f>EreAfd!CD18</f>
        <v>1</v>
      </c>
      <c r="S18" s="2">
        <f>EreAfd!CH18</f>
        <v>4385</v>
      </c>
      <c r="T18" s="2">
        <f>EreAfd!CR18</f>
        <v>1</v>
      </c>
      <c r="V18" s="2">
        <f>EreAfd!CV18</f>
        <v>2711</v>
      </c>
      <c r="W18" s="2">
        <f>EreAfd!DF18</f>
        <v>1</v>
      </c>
      <c r="Y18" s="2">
        <f>EreAfd!DJ18</f>
        <v>3409</v>
      </c>
      <c r="Z18" s="2">
        <f>EreAfd!DT18</f>
        <v>1</v>
      </c>
      <c r="AB18" s="2">
        <f>EreAfd!DX18</f>
        <v>3243</v>
      </c>
      <c r="AC18" s="2">
        <f>EreAfd!EH18</f>
        <v>1</v>
      </c>
      <c r="AE18" s="2">
        <f>EreAfd!EL18</f>
        <v>3059</v>
      </c>
      <c r="AF18" s="2">
        <f>EreAfd!EV18</f>
        <v>0</v>
      </c>
      <c r="AH18" s="2">
        <f>EreAfd!EZ18</f>
        <v>2711</v>
      </c>
      <c r="AI18" s="2">
        <f>EreAfd!FJ18</f>
        <v>1</v>
      </c>
      <c r="AK18" s="2">
        <f>EreAfd!FN18</f>
        <v>3205</v>
      </c>
      <c r="AL18" s="2">
        <f>EreAfd!FX18</f>
        <v>1</v>
      </c>
      <c r="AN18" s="2">
        <f>EreAfd!GB18</f>
        <v>2705</v>
      </c>
      <c r="AO18" s="2">
        <f>EreAfd!GL18</f>
        <v>3</v>
      </c>
      <c r="AQ18" s="2">
        <f>EreAfd!GP18</f>
        <v>5068</v>
      </c>
      <c r="AR18" s="2">
        <f>EreAfd!GZ18</f>
        <v>3</v>
      </c>
      <c r="AT18" s="2">
        <f>EreAfd!HD18</f>
        <v>5017</v>
      </c>
      <c r="AU18" s="2">
        <f>EreAfd!HN18</f>
        <v>1</v>
      </c>
      <c r="AW18" s="2">
        <f>EreAfd!HR18</f>
        <v>5840</v>
      </c>
      <c r="AX18" s="2">
        <f>EreAfd!IB18</f>
        <v>1</v>
      </c>
      <c r="AZ18" s="2">
        <f>EreAfd!IF18</f>
        <v>1096</v>
      </c>
      <c r="BA18" s="2">
        <f>EreAfd!IP18</f>
        <v>1</v>
      </c>
      <c r="BC18" s="2">
        <f>EreAfd!IT18</f>
        <v>2970</v>
      </c>
      <c r="BD18" s="2">
        <f>EreAfd!JD18</f>
        <v>1</v>
      </c>
      <c r="BF18" s="2">
        <f>EreAfd!JH18</f>
        <v>5042</v>
      </c>
      <c r="BG18" s="2">
        <f>EreAfd!JR18</f>
        <v>1</v>
      </c>
      <c r="BI18" s="2">
        <f>EreAfd!JV18</f>
        <v>3034</v>
      </c>
      <c r="BJ18" s="2">
        <f>EreAfd!KF18</f>
        <v>3</v>
      </c>
      <c r="BL18" s="2">
        <f>EreAfd!KJ18</f>
        <v>5042</v>
      </c>
      <c r="BM18" s="2">
        <f>EreAfd!KT18</f>
        <v>1</v>
      </c>
      <c r="BO18" s="2">
        <f>EreAfd!KX18</f>
        <v>3220</v>
      </c>
      <c r="BP18" s="2">
        <f>EreAfd!LH18</f>
        <v>0</v>
      </c>
      <c r="BR18" s="2">
        <f>EreAfd!LL18</f>
        <v>842</v>
      </c>
      <c r="BS18" s="2">
        <f>EreAfd!LV18</f>
        <v>1</v>
      </c>
      <c r="BU18" s="2">
        <f>EreAfd!LZ18</f>
        <v>2895</v>
      </c>
      <c r="BV18" s="2">
        <f>EreAfd!MJ18</f>
        <v>3</v>
      </c>
      <c r="BX18" s="2">
        <f>EreAfd!MN18</f>
        <v>3409</v>
      </c>
      <c r="BY18" s="2">
        <f>EreAfd!MX18</f>
        <v>1</v>
      </c>
    </row>
    <row r="19" spans="1:77" x14ac:dyDescent="0.25">
      <c r="A19" s="2">
        <f>EreAfd!B19</f>
        <v>3498</v>
      </c>
      <c r="B19" s="2">
        <f>EreAfd!L19</f>
        <v>0</v>
      </c>
      <c r="D19" s="2">
        <f>EreAfd!P19</f>
        <v>7194</v>
      </c>
      <c r="E19" s="2">
        <f>EreAfd!Z19</f>
        <v>3</v>
      </c>
      <c r="G19" s="2">
        <f>EreAfd!AD19</f>
        <v>3205</v>
      </c>
      <c r="H19" s="2">
        <f>EreAfd!AN19</f>
        <v>3</v>
      </c>
      <c r="J19" s="2">
        <f>EreAfd!AR19</f>
        <v>2844</v>
      </c>
      <c r="K19" s="2">
        <f>EreAfd!BB19</f>
        <v>0</v>
      </c>
      <c r="M19" s="2">
        <f>EreAfd!BF19</f>
        <v>3208</v>
      </c>
      <c r="N19" s="2">
        <f>EreAfd!BP19</f>
        <v>0</v>
      </c>
      <c r="P19" s="2">
        <f>EreAfd!BT19</f>
        <v>5017</v>
      </c>
      <c r="Q19" s="2">
        <f>EreAfd!CD19</f>
        <v>0</v>
      </c>
      <c r="S19" s="2">
        <f>EreAfd!CH19</f>
        <v>3621</v>
      </c>
      <c r="T19" s="2">
        <f>EreAfd!CR19</f>
        <v>1</v>
      </c>
      <c r="V19" s="2">
        <f>EreAfd!CV19</f>
        <v>8061</v>
      </c>
      <c r="W19" s="2">
        <f>EreAfd!DF19</f>
        <v>0</v>
      </c>
      <c r="Y19" s="2">
        <f>EreAfd!DJ19</f>
        <v>4986</v>
      </c>
      <c r="Z19" s="2">
        <f>EreAfd!DT19</f>
        <v>3</v>
      </c>
      <c r="AB19" s="2">
        <f>EreAfd!DX19</f>
        <v>3255</v>
      </c>
      <c r="AC19" s="2">
        <f>EreAfd!EH19</f>
        <v>0</v>
      </c>
      <c r="AE19" s="2">
        <f>EreAfd!EL19</f>
        <v>2739</v>
      </c>
      <c r="AF19" s="2">
        <f>EreAfd!EV19</f>
        <v>0</v>
      </c>
      <c r="AH19" s="2">
        <f>EreAfd!EZ19</f>
        <v>5042</v>
      </c>
      <c r="AI19" s="2">
        <f>EreAfd!FJ19</f>
        <v>3</v>
      </c>
      <c r="AK19" s="2">
        <f>EreAfd!FN19</f>
        <v>3208</v>
      </c>
      <c r="AL19" s="2">
        <f>EreAfd!FX19</f>
        <v>3</v>
      </c>
      <c r="AN19" s="2">
        <f>EreAfd!GB19</f>
        <v>3243</v>
      </c>
      <c r="AO19" s="2">
        <f>EreAfd!GL19</f>
        <v>3</v>
      </c>
      <c r="AQ19" s="2">
        <f>EreAfd!GP19</f>
        <v>5317</v>
      </c>
      <c r="AR19" s="2">
        <f>EreAfd!GZ19</f>
        <v>3</v>
      </c>
      <c r="AT19" s="2">
        <f>EreAfd!HD19</f>
        <v>2895</v>
      </c>
      <c r="AU19" s="2">
        <f>EreAfd!HN19</f>
        <v>3</v>
      </c>
      <c r="AW19" s="2">
        <f>EreAfd!HR19</f>
        <v>2325</v>
      </c>
      <c r="AX19" s="2">
        <f>EreAfd!IB19</f>
        <v>3</v>
      </c>
      <c r="AZ19" s="2">
        <f>EreAfd!IF19</f>
        <v>3628</v>
      </c>
      <c r="BA19" s="2">
        <f>EreAfd!IP19</f>
        <v>0</v>
      </c>
      <c r="BC19" s="2">
        <f>EreAfd!IT19</f>
        <v>3243</v>
      </c>
      <c r="BD19" s="2">
        <f>EreAfd!JD19</f>
        <v>3</v>
      </c>
      <c r="BF19" s="2">
        <f>EreAfd!JH19</f>
        <v>2711</v>
      </c>
      <c r="BG19" s="2">
        <f>EreAfd!JR19</f>
        <v>3</v>
      </c>
      <c r="BI19" s="2">
        <f>EreAfd!JV19</f>
        <v>2741</v>
      </c>
      <c r="BJ19" s="2">
        <f>EreAfd!KF19</f>
        <v>3</v>
      </c>
      <c r="BL19" s="2">
        <f>EreAfd!KJ19</f>
        <v>821</v>
      </c>
      <c r="BM19" s="2">
        <f>EreAfd!KT19</f>
        <v>1</v>
      </c>
      <c r="BO19" s="2">
        <f>EreAfd!KX19</f>
        <v>5068</v>
      </c>
      <c r="BP19" s="2">
        <f>EreAfd!LH19</f>
        <v>1</v>
      </c>
      <c r="BR19" s="2">
        <f>EreAfd!LL19</f>
        <v>3727</v>
      </c>
      <c r="BS19" s="2">
        <f>EreAfd!LV19</f>
        <v>3</v>
      </c>
      <c r="BU19" s="2">
        <f>EreAfd!LZ19</f>
        <v>5017</v>
      </c>
      <c r="BV19" s="2">
        <f>EreAfd!MJ19</f>
        <v>3</v>
      </c>
      <c r="BX19" s="2">
        <f>EreAfd!MN19</f>
        <v>4986</v>
      </c>
      <c r="BY19" s="2">
        <f>EreAfd!MX19</f>
        <v>1</v>
      </c>
    </row>
    <row r="20" spans="1:77" x14ac:dyDescent="0.25">
      <c r="A20" s="2">
        <f>EreAfd!E14</f>
        <v>5136</v>
      </c>
      <c r="B20" s="2">
        <f>EreAfd!M14</f>
        <v>1</v>
      </c>
      <c r="D20" s="2">
        <f>EreAfd!S14</f>
        <v>104</v>
      </c>
      <c r="E20" s="2">
        <f>EreAfd!AA14</f>
        <v>0</v>
      </c>
      <c r="G20" s="2">
        <f>EreAfd!AG14</f>
        <v>2712</v>
      </c>
      <c r="H20" s="2">
        <f>EreAfd!AO14</f>
        <v>1</v>
      </c>
      <c r="J20" s="2">
        <f>EreAfd!AU14</f>
        <v>2957</v>
      </c>
      <c r="K20" s="2">
        <f>EreAfd!BC14</f>
        <v>1</v>
      </c>
      <c r="M20" s="2">
        <f>EreAfd!BI14</f>
        <v>3021</v>
      </c>
      <c r="N20" s="2">
        <f>EreAfd!BQ14</f>
        <v>1</v>
      </c>
      <c r="P20" s="2">
        <f>EreAfd!BW14</f>
        <v>3073</v>
      </c>
      <c r="Q20" s="2">
        <f>EreAfd!CE14</f>
        <v>1</v>
      </c>
      <c r="S20" s="2">
        <f>EreAfd!CK14</f>
        <v>3042</v>
      </c>
      <c r="T20" s="2">
        <f>EreAfd!CS14</f>
        <v>1</v>
      </c>
      <c r="V20" s="2">
        <f>EreAfd!CY14</f>
        <v>3034</v>
      </c>
      <c r="W20" s="2">
        <f>EreAfd!DG14</f>
        <v>1</v>
      </c>
      <c r="Y20" s="2">
        <f>EreAfd!DM14</f>
        <v>2711</v>
      </c>
      <c r="Z20" s="2">
        <f>EreAfd!DU14</f>
        <v>3</v>
      </c>
      <c r="AB20" s="2">
        <f>EreAfd!EA14</f>
        <v>3257</v>
      </c>
      <c r="AC20" s="2">
        <f>EreAfd!EI14</f>
        <v>0</v>
      </c>
      <c r="AE20" s="2">
        <f>EreAfd!EO14</f>
        <v>3085</v>
      </c>
      <c r="AF20" s="2">
        <f>EreAfd!EW14</f>
        <v>1</v>
      </c>
      <c r="AH20" s="2">
        <f>EreAfd!FC14</f>
        <v>7091</v>
      </c>
      <c r="AI20" s="2">
        <f>EreAfd!FK14</f>
        <v>1</v>
      </c>
      <c r="AK20" s="2">
        <f>EreAfd!FQ14</f>
        <v>3597</v>
      </c>
      <c r="AL20" s="2">
        <f>EreAfd!FY14</f>
        <v>1</v>
      </c>
      <c r="AN20" s="2">
        <f>EreAfd!GE14</f>
        <v>1685</v>
      </c>
      <c r="AO20" s="2">
        <f>EreAfd!GM14</f>
        <v>0</v>
      </c>
      <c r="AQ20" s="2">
        <f>EreAfd!GS14</f>
        <v>3621</v>
      </c>
      <c r="AR20" s="2">
        <f>EreAfd!HA14</f>
        <v>1</v>
      </c>
      <c r="AT20" s="2">
        <f>EreAfd!HG14</f>
        <v>3208</v>
      </c>
      <c r="AU20" s="2">
        <f>EreAfd!HO14</f>
        <v>1</v>
      </c>
      <c r="AW20" s="2">
        <f>EreAfd!HU14</f>
        <v>7194</v>
      </c>
      <c r="AX20" s="2">
        <f>EreAfd!IC14</f>
        <v>1</v>
      </c>
      <c r="AZ20" s="2">
        <f>EreAfd!II14</f>
        <v>2325</v>
      </c>
      <c r="BA20" s="2">
        <f>EreAfd!IQ14</f>
        <v>3</v>
      </c>
      <c r="BC20" s="2">
        <f>EreAfd!IW14</f>
        <v>7086</v>
      </c>
      <c r="BD20" s="2">
        <f>EreAfd!JE14</f>
        <v>0</v>
      </c>
      <c r="BF20" s="2">
        <f>EreAfd!JK14</f>
        <v>7194</v>
      </c>
      <c r="BG20" s="2">
        <f>EreAfd!JS14</f>
        <v>3</v>
      </c>
      <c r="BI20" s="2">
        <f>EreAfd!JY14</f>
        <v>821</v>
      </c>
      <c r="BJ20" s="2">
        <f>EreAfd!KG14</f>
        <v>0</v>
      </c>
      <c r="BL20" s="2">
        <f>EreAfd!KM14</f>
        <v>7886</v>
      </c>
      <c r="BM20" s="2">
        <f>EreAfd!KU14</f>
        <v>1</v>
      </c>
      <c r="BO20" s="2">
        <f>EreAfd!LA14</f>
        <v>2705</v>
      </c>
      <c r="BP20" s="2">
        <f>EreAfd!LI14</f>
        <v>3</v>
      </c>
      <c r="BR20" s="2">
        <f>EreAfd!LO14</f>
        <v>2739</v>
      </c>
      <c r="BS20" s="2">
        <f>EreAfd!LW14</f>
        <v>3</v>
      </c>
      <c r="BU20" s="2">
        <f>EreAfd!MC14</f>
        <v>2711</v>
      </c>
      <c r="BV20" s="2">
        <f>EreAfd!MK14</f>
        <v>1</v>
      </c>
      <c r="BX20" s="2">
        <f>EreAfd!MQ14</f>
        <v>5840</v>
      </c>
      <c r="BY20" s="2">
        <f>EreAfd!MY14</f>
        <v>3</v>
      </c>
    </row>
    <row r="21" spans="1:77" x14ac:dyDescent="0.25">
      <c r="A21" s="2">
        <f>EreAfd!E15</f>
        <v>7142</v>
      </c>
      <c r="B21" s="2">
        <f>EreAfd!M15</f>
        <v>1</v>
      </c>
      <c r="D21" s="2">
        <f>EreAfd!S15</f>
        <v>3258</v>
      </c>
      <c r="E21" s="2">
        <f>EreAfd!AA15</f>
        <v>1</v>
      </c>
      <c r="G21" s="2">
        <f>EreAfd!AG15</f>
        <v>5017</v>
      </c>
      <c r="H21" s="2">
        <f>EreAfd!AO15</f>
        <v>1</v>
      </c>
      <c r="J21" s="2">
        <f>EreAfd!AU15</f>
        <v>2325</v>
      </c>
      <c r="K21" s="2">
        <f>EreAfd!BC15</f>
        <v>0</v>
      </c>
      <c r="M21" s="2">
        <f>EreAfd!BI15</f>
        <v>3723</v>
      </c>
      <c r="N21" s="2">
        <f>EreAfd!BQ15</f>
        <v>1</v>
      </c>
      <c r="P21" s="2">
        <f>EreAfd!BW15</f>
        <v>2705</v>
      </c>
      <c r="Q21" s="2">
        <f>EreAfd!CE15</f>
        <v>3</v>
      </c>
      <c r="S21" s="2">
        <f>EreAfd!CK15</f>
        <v>5042</v>
      </c>
      <c r="T21" s="2">
        <f>EreAfd!CS15</f>
        <v>1</v>
      </c>
      <c r="V21" s="2">
        <f>EreAfd!CY15</f>
        <v>3628</v>
      </c>
      <c r="W21" s="2">
        <f>EreAfd!DG15</f>
        <v>0</v>
      </c>
      <c r="Y21" s="2">
        <f>EreAfd!DM15</f>
        <v>821</v>
      </c>
      <c r="Z21" s="2">
        <f>EreAfd!DU15</f>
        <v>0</v>
      </c>
      <c r="AB21" s="2">
        <f>EreAfd!EA15</f>
        <v>104</v>
      </c>
      <c r="AC21" s="2">
        <f>EreAfd!EI15</f>
        <v>0</v>
      </c>
      <c r="AE21" s="2">
        <f>EreAfd!EO15</f>
        <v>3244</v>
      </c>
      <c r="AF21" s="2">
        <f>EreAfd!EW15</f>
        <v>3</v>
      </c>
      <c r="AH21" s="2">
        <f>EreAfd!FC15</f>
        <v>3003</v>
      </c>
      <c r="AI21" s="2">
        <f>EreAfd!FK15</f>
        <v>0</v>
      </c>
      <c r="AK21" s="2">
        <f>EreAfd!FQ15</f>
        <v>3356</v>
      </c>
      <c r="AL21" s="2">
        <f>EreAfd!FY15</f>
        <v>0</v>
      </c>
      <c r="AN21" s="2">
        <f>EreAfd!GE15</f>
        <v>3498</v>
      </c>
      <c r="AO21" s="2">
        <f>EreAfd!GM15</f>
        <v>1</v>
      </c>
      <c r="AQ21" s="2">
        <f>EreAfd!GS15</f>
        <v>2991</v>
      </c>
      <c r="AR21" s="2">
        <f>EreAfd!HA15</f>
        <v>0</v>
      </c>
      <c r="AT21" s="2">
        <f>EreAfd!HG15</f>
        <v>2957</v>
      </c>
      <c r="AU21" s="2">
        <f>EreAfd!HO15</f>
        <v>1</v>
      </c>
      <c r="AW21" s="2">
        <f>EreAfd!HU15</f>
        <v>2991</v>
      </c>
      <c r="AX21" s="2">
        <f>EreAfd!IC15</f>
        <v>1</v>
      </c>
      <c r="AZ21" s="2">
        <f>EreAfd!II15</f>
        <v>2957</v>
      </c>
      <c r="BA21" s="2">
        <f>EreAfd!IQ15</f>
        <v>1</v>
      </c>
      <c r="BC21" s="2">
        <f>EreAfd!IW15</f>
        <v>2902</v>
      </c>
      <c r="BD21" s="2">
        <f>EreAfd!JE15</f>
        <v>1</v>
      </c>
      <c r="BF21" s="2">
        <f>EreAfd!JK15</f>
        <v>3621</v>
      </c>
      <c r="BG21" s="2">
        <f>EreAfd!JS15</f>
        <v>1</v>
      </c>
      <c r="BI21" s="2">
        <f>EreAfd!JY15</f>
        <v>3042</v>
      </c>
      <c r="BJ21" s="2">
        <f>EreAfd!KG15</f>
        <v>1</v>
      </c>
      <c r="BL21" s="2">
        <f>EreAfd!KM15</f>
        <v>4986</v>
      </c>
      <c r="BM21" s="2">
        <f>EreAfd!KU15</f>
        <v>0</v>
      </c>
      <c r="BO21" s="2">
        <f>EreAfd!LA15</f>
        <v>5136</v>
      </c>
      <c r="BP21" s="2">
        <f>EreAfd!LI15</f>
        <v>3</v>
      </c>
      <c r="BR21" s="2">
        <f>EreAfd!LO15</f>
        <v>3370</v>
      </c>
      <c r="BS21" s="2">
        <f>EreAfd!LW15</f>
        <v>0</v>
      </c>
      <c r="BU21" s="2">
        <f>EreAfd!MC15</f>
        <v>2621</v>
      </c>
      <c r="BV21" s="2">
        <f>EreAfd!MK15</f>
        <v>1</v>
      </c>
      <c r="BX21" s="2">
        <f>EreAfd!MQ15</f>
        <v>2301</v>
      </c>
      <c r="BY21" s="2">
        <f>EreAfd!MY15</f>
        <v>0</v>
      </c>
    </row>
    <row r="22" spans="1:77" x14ac:dyDescent="0.25">
      <c r="A22" s="2">
        <f>EreAfd!E16</f>
        <v>2970</v>
      </c>
      <c r="B22" s="2">
        <f>EreAfd!M16</f>
        <v>3</v>
      </c>
      <c r="D22" s="2">
        <f>EreAfd!S16</f>
        <v>3220</v>
      </c>
      <c r="E22" s="2">
        <f>EreAfd!AA16</f>
        <v>3</v>
      </c>
      <c r="G22" s="2">
        <f>EreAfd!AG16</f>
        <v>2895</v>
      </c>
      <c r="H22" s="2">
        <f>EreAfd!AO16</f>
        <v>0</v>
      </c>
      <c r="J22" s="2">
        <f>EreAfd!AU16</f>
        <v>5840</v>
      </c>
      <c r="K22" s="2">
        <f>EreAfd!BC16</f>
        <v>3</v>
      </c>
      <c r="M22" s="2">
        <f>EreAfd!BI16</f>
        <v>3034</v>
      </c>
      <c r="N22" s="2">
        <f>EreAfd!BQ16</f>
        <v>3</v>
      </c>
      <c r="P22" s="2">
        <f>EreAfd!BW16</f>
        <v>5136</v>
      </c>
      <c r="Q22" s="2">
        <f>EreAfd!CE16</f>
        <v>3</v>
      </c>
      <c r="S22" s="2">
        <f>EreAfd!CK16</f>
        <v>2621</v>
      </c>
      <c r="T22" s="2">
        <f>EreAfd!CS16</f>
        <v>3</v>
      </c>
      <c r="V22" s="2">
        <f>EreAfd!CY16</f>
        <v>3723</v>
      </c>
      <c r="W22" s="2">
        <f>EreAfd!DG16</f>
        <v>3</v>
      </c>
      <c r="Y22" s="2">
        <f>EreAfd!DM16</f>
        <v>2621</v>
      </c>
      <c r="Z22" s="2">
        <f>EreAfd!DU16</f>
        <v>1</v>
      </c>
      <c r="AB22" s="2">
        <f>EreAfd!EA16</f>
        <v>3802</v>
      </c>
      <c r="AC22" s="2">
        <f>EreAfd!EI16</f>
        <v>1</v>
      </c>
      <c r="AE22" s="2">
        <f>EreAfd!EO16</f>
        <v>2022</v>
      </c>
      <c r="AF22" s="2">
        <f>EreAfd!EW16</f>
        <v>1</v>
      </c>
      <c r="AH22" s="2">
        <f>EreAfd!FC16</f>
        <v>2712</v>
      </c>
      <c r="AI22" s="2">
        <f>EreAfd!FK16</f>
        <v>3</v>
      </c>
      <c r="AK22" s="2">
        <f>EreAfd!FQ16</f>
        <v>2657</v>
      </c>
      <c r="AL22" s="2">
        <f>EreAfd!FY16</f>
        <v>0</v>
      </c>
      <c r="AN22" s="2">
        <f>EreAfd!GE16</f>
        <v>9700</v>
      </c>
      <c r="AO22" s="2">
        <f>EreAfd!GM16</f>
        <v>1</v>
      </c>
      <c r="AQ22" s="2">
        <f>EreAfd!GS16</f>
        <v>7194</v>
      </c>
      <c r="AR22" s="2">
        <f>EreAfd!HA16</f>
        <v>1</v>
      </c>
      <c r="AT22" s="2">
        <f>EreAfd!HG16</f>
        <v>2325</v>
      </c>
      <c r="AU22" s="2">
        <f>EreAfd!HO16</f>
        <v>0</v>
      </c>
      <c r="AW22" s="2">
        <f>EreAfd!HU16</f>
        <v>612</v>
      </c>
      <c r="AX22" s="2">
        <f>EreAfd!IC16</f>
        <v>1</v>
      </c>
      <c r="AZ22" s="2">
        <f>EreAfd!II16</f>
        <v>2301</v>
      </c>
      <c r="BA22" s="2">
        <f>EreAfd!IQ16</f>
        <v>0</v>
      </c>
      <c r="BC22" s="2">
        <f>EreAfd!IW16</f>
        <v>5017</v>
      </c>
      <c r="BD22" s="2">
        <f>EreAfd!JE16</f>
        <v>1</v>
      </c>
      <c r="BF22" s="2">
        <f>EreAfd!JK16</f>
        <v>2844</v>
      </c>
      <c r="BG22" s="2">
        <f>EreAfd!JS16</f>
        <v>3</v>
      </c>
      <c r="BI22" s="2">
        <f>EreAfd!JY16</f>
        <v>2621</v>
      </c>
      <c r="BJ22" s="2">
        <f>EreAfd!KG16</f>
        <v>1</v>
      </c>
      <c r="BL22" s="2">
        <f>EreAfd!KM16</f>
        <v>3356</v>
      </c>
      <c r="BM22" s="2">
        <f>EreAfd!KU16</f>
        <v>0</v>
      </c>
      <c r="BO22" s="2">
        <f>EreAfd!LA16</f>
        <v>7142</v>
      </c>
      <c r="BP22" s="2">
        <f>EreAfd!LI16</f>
        <v>3</v>
      </c>
      <c r="BR22" s="2">
        <f>EreAfd!LO16</f>
        <v>3374</v>
      </c>
      <c r="BS22" s="2">
        <f>EreAfd!LW16</f>
        <v>1</v>
      </c>
      <c r="BU22" s="2">
        <f>EreAfd!MC16</f>
        <v>8061</v>
      </c>
      <c r="BV22" s="2">
        <f>EreAfd!MK16</f>
        <v>0</v>
      </c>
      <c r="BX22" s="2">
        <f>EreAfd!MQ16</f>
        <v>2957</v>
      </c>
      <c r="BY22" s="2">
        <f>EreAfd!MY16</f>
        <v>3</v>
      </c>
    </row>
    <row r="23" spans="1:77" x14ac:dyDescent="0.25">
      <c r="A23" s="2">
        <f>EreAfd!E17</f>
        <v>3255</v>
      </c>
      <c r="B23" s="2">
        <f>EreAfd!M17</f>
        <v>3</v>
      </c>
      <c r="D23" s="2">
        <f>EreAfd!S17</f>
        <v>3802</v>
      </c>
      <c r="E23" s="2">
        <f>EreAfd!AA17</f>
        <v>3</v>
      </c>
      <c r="G23" s="2">
        <f>EreAfd!AG17</f>
        <v>6952</v>
      </c>
      <c r="H23" s="2">
        <f>EreAfd!AO17</f>
        <v>0</v>
      </c>
      <c r="J23" s="2">
        <f>EreAfd!AU17</f>
        <v>2301</v>
      </c>
      <c r="K23" s="2">
        <f>EreAfd!BC17</f>
        <v>0</v>
      </c>
      <c r="M23" s="2">
        <f>EreAfd!BI17</f>
        <v>3050</v>
      </c>
      <c r="N23" s="2">
        <f>EreAfd!BQ17</f>
        <v>1</v>
      </c>
      <c r="P23" s="2">
        <f>EreAfd!BW17</f>
        <v>7142</v>
      </c>
      <c r="Q23" s="2">
        <f>EreAfd!CE17</f>
        <v>3</v>
      </c>
      <c r="S23" s="2">
        <f>EreAfd!CK17</f>
        <v>821</v>
      </c>
      <c r="T23" s="2">
        <f>EreAfd!CS17</f>
        <v>1</v>
      </c>
      <c r="V23" s="2">
        <f>EreAfd!CY17</f>
        <v>3050</v>
      </c>
      <c r="W23" s="2">
        <f>EreAfd!DG17</f>
        <v>0</v>
      </c>
      <c r="Y23" s="2">
        <f>EreAfd!DM17</f>
        <v>3042</v>
      </c>
      <c r="Z23" s="2">
        <f>EreAfd!DU17</f>
        <v>3</v>
      </c>
      <c r="AB23" s="2">
        <f>EreAfd!EA17</f>
        <v>3220</v>
      </c>
      <c r="AC23" s="2">
        <f>EreAfd!EI17</f>
        <v>1</v>
      </c>
      <c r="AE23" s="2">
        <f>EreAfd!EO17</f>
        <v>4802</v>
      </c>
      <c r="AF23" s="2">
        <f>EreAfd!EW17</f>
        <v>1</v>
      </c>
      <c r="AH23" s="2">
        <f>EreAfd!FC17</f>
        <v>7086</v>
      </c>
      <c r="AI23" s="2">
        <f>EreAfd!FK17</f>
        <v>3</v>
      </c>
      <c r="AK23" s="2">
        <f>EreAfd!FQ17</f>
        <v>4986</v>
      </c>
      <c r="AL23" s="2">
        <f>EreAfd!FY17</f>
        <v>0</v>
      </c>
      <c r="AN23" s="2">
        <f>EreAfd!GE17</f>
        <v>5295</v>
      </c>
      <c r="AO23" s="2">
        <f>EreAfd!GM17</f>
        <v>0</v>
      </c>
      <c r="AQ23" s="2">
        <f>EreAfd!GS17</f>
        <v>612</v>
      </c>
      <c r="AR23" s="2">
        <f>EreAfd!HA17</f>
        <v>0</v>
      </c>
      <c r="AT23" s="2">
        <f>EreAfd!HG17</f>
        <v>5840</v>
      </c>
      <c r="AU23" s="2">
        <f>EreAfd!HO17</f>
        <v>1</v>
      </c>
      <c r="AW23" s="2">
        <f>EreAfd!HU17</f>
        <v>2844</v>
      </c>
      <c r="AX23" s="2">
        <f>EreAfd!IC17</f>
        <v>3</v>
      </c>
      <c r="AZ23" s="2">
        <f>EreAfd!II17</f>
        <v>5840</v>
      </c>
      <c r="BA23" s="2">
        <f>EreAfd!IQ17</f>
        <v>1</v>
      </c>
      <c r="BC23" s="2">
        <f>EreAfd!IW17</f>
        <v>2712</v>
      </c>
      <c r="BD23" s="2">
        <f>EreAfd!JE17</f>
        <v>1</v>
      </c>
      <c r="BF23" s="2">
        <f>EreAfd!JK17</f>
        <v>612</v>
      </c>
      <c r="BG23" s="2">
        <f>EreAfd!JS17</f>
        <v>0</v>
      </c>
      <c r="BI23" s="2">
        <f>EreAfd!JY17</f>
        <v>5042</v>
      </c>
      <c r="BJ23" s="2">
        <f>EreAfd!KG17</f>
        <v>0</v>
      </c>
      <c r="BL23" s="2">
        <f>EreAfd!KM17</f>
        <v>4331</v>
      </c>
      <c r="BM23" s="2">
        <f>EreAfd!KU17</f>
        <v>1</v>
      </c>
      <c r="BO23" s="2">
        <f>EreAfd!LA17</f>
        <v>2970</v>
      </c>
      <c r="BP23" s="2">
        <f>EreAfd!LI17</f>
        <v>3</v>
      </c>
      <c r="BR23" s="2">
        <f>EreAfd!LO17</f>
        <v>2613</v>
      </c>
      <c r="BS23" s="2">
        <f>EreAfd!LW17</f>
        <v>1</v>
      </c>
      <c r="BU23" s="2">
        <f>EreAfd!MC17</f>
        <v>5946</v>
      </c>
      <c r="BV23" s="2">
        <f>EreAfd!MK17</f>
        <v>0</v>
      </c>
      <c r="BX23" s="2">
        <f>EreAfd!MQ17</f>
        <v>2325</v>
      </c>
      <c r="BY23" s="2">
        <f>EreAfd!MY17</f>
        <v>0</v>
      </c>
    </row>
    <row r="24" spans="1:77" x14ac:dyDescent="0.25">
      <c r="A24" s="2">
        <f>EreAfd!E18</f>
        <v>3073</v>
      </c>
      <c r="B24" s="2">
        <f>EreAfd!M18</f>
        <v>1</v>
      </c>
      <c r="D24" s="2">
        <f>EreAfd!S18</f>
        <v>5068</v>
      </c>
      <c r="E24" s="2">
        <f>EreAfd!AA18</f>
        <v>1</v>
      </c>
      <c r="G24" s="2">
        <f>EreAfd!AG18</f>
        <v>3003</v>
      </c>
      <c r="H24" s="2">
        <f>EreAfd!AO18</f>
        <v>0</v>
      </c>
      <c r="J24" s="2">
        <f>EreAfd!AU18</f>
        <v>3205</v>
      </c>
      <c r="K24" s="2">
        <f>EreAfd!BC18</f>
        <v>3</v>
      </c>
      <c r="M24" s="2">
        <f>EreAfd!BI18</f>
        <v>1096</v>
      </c>
      <c r="N24" s="2">
        <f>EreAfd!BQ18</f>
        <v>0</v>
      </c>
      <c r="P24" s="2">
        <f>EreAfd!BW18</f>
        <v>2970</v>
      </c>
      <c r="Q24" s="2">
        <f>EreAfd!CE18</f>
        <v>1</v>
      </c>
      <c r="S24" s="2">
        <f>EreAfd!CK18</f>
        <v>2711</v>
      </c>
      <c r="T24" s="2">
        <f>EreAfd!CS18</f>
        <v>1</v>
      </c>
      <c r="V24" s="2">
        <f>EreAfd!CY18</f>
        <v>1096</v>
      </c>
      <c r="W24" s="2">
        <f>EreAfd!DG18</f>
        <v>1</v>
      </c>
      <c r="Y24" s="2">
        <f>EreAfd!DM18</f>
        <v>8061</v>
      </c>
      <c r="Z24" s="2">
        <f>EreAfd!DU18</f>
        <v>1</v>
      </c>
      <c r="AB24" s="2">
        <f>EreAfd!EA18</f>
        <v>3258</v>
      </c>
      <c r="AC24" s="2">
        <f>EreAfd!EI18</f>
        <v>1</v>
      </c>
      <c r="AE24" s="2">
        <f>EreAfd!EO18</f>
        <v>842</v>
      </c>
      <c r="AF24" s="2">
        <f>EreAfd!EW18</f>
        <v>3</v>
      </c>
      <c r="AH24" s="2">
        <f>EreAfd!FC18</f>
        <v>5017</v>
      </c>
      <c r="AI24" s="2">
        <f>EreAfd!FK18</f>
        <v>1</v>
      </c>
      <c r="AK24" s="2">
        <f>EreAfd!FQ18</f>
        <v>4331</v>
      </c>
      <c r="AL24" s="2">
        <f>EreAfd!FY18</f>
        <v>1</v>
      </c>
      <c r="AN24" s="2">
        <f>EreAfd!GE18</f>
        <v>0</v>
      </c>
      <c r="AO24" s="2">
        <f>EreAfd!GM18</f>
        <v>0</v>
      </c>
      <c r="AQ24" s="2">
        <f>EreAfd!GS18</f>
        <v>2816</v>
      </c>
      <c r="AR24" s="2">
        <f>EreAfd!HA18</f>
        <v>0</v>
      </c>
      <c r="AT24" s="2">
        <f>EreAfd!HG18</f>
        <v>3205</v>
      </c>
      <c r="AU24" s="2">
        <f>EreAfd!HO18</f>
        <v>1</v>
      </c>
      <c r="AW24" s="2">
        <f>EreAfd!HU18</f>
        <v>2816</v>
      </c>
      <c r="AX24" s="2">
        <f>EreAfd!IC18</f>
        <v>1</v>
      </c>
      <c r="AZ24" s="2">
        <f>EreAfd!II18</f>
        <v>3208</v>
      </c>
      <c r="BA24" s="2">
        <f>EreAfd!IQ18</f>
        <v>1</v>
      </c>
      <c r="BC24" s="2">
        <f>EreAfd!IW18</f>
        <v>7091</v>
      </c>
      <c r="BD24" s="2">
        <f>EreAfd!JE18</f>
        <v>1</v>
      </c>
      <c r="BF24" s="2">
        <f>EreAfd!JK18</f>
        <v>2669</v>
      </c>
      <c r="BG24" s="2">
        <f>EreAfd!JS18</f>
        <v>1</v>
      </c>
      <c r="BI24" s="2">
        <f>EreAfd!JY18</f>
        <v>2711</v>
      </c>
      <c r="BJ24" s="2">
        <f>EreAfd!KG18</f>
        <v>0</v>
      </c>
      <c r="BL24" s="2">
        <f>EreAfd!KM18</f>
        <v>3409</v>
      </c>
      <c r="BM24" s="2">
        <f>EreAfd!KU18</f>
        <v>1</v>
      </c>
      <c r="BO24" s="2">
        <f>EreAfd!LA18</f>
        <v>3243</v>
      </c>
      <c r="BP24" s="2">
        <f>EreAfd!LI18</f>
        <v>3</v>
      </c>
      <c r="BR24" s="2">
        <f>EreAfd!LO18</f>
        <v>3766</v>
      </c>
      <c r="BS24" s="2">
        <f>EreAfd!LW18</f>
        <v>1</v>
      </c>
      <c r="BU24" s="2">
        <f>EreAfd!MC18</f>
        <v>5042</v>
      </c>
      <c r="BV24" s="2">
        <f>EreAfd!MK18</f>
        <v>0</v>
      </c>
      <c r="BX24" s="2">
        <f>EreAfd!MQ18</f>
        <v>3208</v>
      </c>
      <c r="BY24" s="2">
        <f>EreAfd!MY18</f>
        <v>1</v>
      </c>
    </row>
    <row r="25" spans="1:77" ht="15.75" thickBot="1" x14ac:dyDescent="0.3">
      <c r="A25" s="4">
        <f>EreAfd!E19</f>
        <v>3243</v>
      </c>
      <c r="B25" s="4">
        <f>EreAfd!M19</f>
        <v>3</v>
      </c>
      <c r="D25" s="4">
        <f>EreAfd!S19</f>
        <v>5317</v>
      </c>
      <c r="E25" s="4">
        <f>EreAfd!AA19</f>
        <v>0</v>
      </c>
      <c r="G25" s="4">
        <f>EreAfd!AG19</f>
        <v>7086</v>
      </c>
      <c r="H25" s="4">
        <f>EreAfd!AO19</f>
        <v>0</v>
      </c>
      <c r="J25" s="4">
        <f>EreAfd!AU19</f>
        <v>3208</v>
      </c>
      <c r="K25" s="4">
        <f>EreAfd!BC19</f>
        <v>3</v>
      </c>
      <c r="M25" s="4">
        <f>EreAfd!BI19</f>
        <v>3628</v>
      </c>
      <c r="N25" s="4">
        <f>EreAfd!BQ19</f>
        <v>3</v>
      </c>
      <c r="P25" s="4">
        <f>EreAfd!BW19</f>
        <v>3243</v>
      </c>
      <c r="Q25" s="4">
        <f>EreAfd!CE19</f>
        <v>3</v>
      </c>
      <c r="S25" s="4">
        <f>EreAfd!CK19</f>
        <v>8061</v>
      </c>
      <c r="T25" s="4">
        <f>EreAfd!CS19</f>
        <v>1</v>
      </c>
      <c r="V25" s="4">
        <f>EreAfd!CY19</f>
        <v>3021</v>
      </c>
      <c r="W25" s="4">
        <f>EreAfd!DG19</f>
        <v>3</v>
      </c>
      <c r="Y25" s="4">
        <f>EreAfd!DM19</f>
        <v>5042</v>
      </c>
      <c r="Z25" s="4">
        <f>EreAfd!DU19</f>
        <v>0</v>
      </c>
      <c r="AB25" s="4">
        <f>EreAfd!EA19</f>
        <v>5068</v>
      </c>
      <c r="AC25" s="4">
        <f>EreAfd!EI19</f>
        <v>3</v>
      </c>
      <c r="AE25" s="4">
        <f>EreAfd!EO19</f>
        <v>3727</v>
      </c>
      <c r="AF25" s="4">
        <f>EreAfd!EW19</f>
        <v>3</v>
      </c>
      <c r="AH25" s="4">
        <f>EreAfd!FC19</f>
        <v>2895</v>
      </c>
      <c r="AI25" s="4">
        <f>EreAfd!FK19</f>
        <v>0</v>
      </c>
      <c r="AK25" s="4">
        <f>EreAfd!FQ19</f>
        <v>3409</v>
      </c>
      <c r="AL25" s="4">
        <f>EreAfd!FY19</f>
        <v>0</v>
      </c>
      <c r="AN25" s="4">
        <f>EreAfd!GE19</f>
        <v>0</v>
      </c>
      <c r="AO25" s="4">
        <f>EreAfd!GM19</f>
        <v>0</v>
      </c>
      <c r="AQ25" s="4">
        <f>EreAfd!GS19</f>
        <v>2844</v>
      </c>
      <c r="AR25" s="4">
        <f>EreAfd!HA19</f>
        <v>0</v>
      </c>
      <c r="AT25" s="4">
        <f>EreAfd!HG19</f>
        <v>2301</v>
      </c>
      <c r="AU25" s="4">
        <f>EreAfd!HO19</f>
        <v>0</v>
      </c>
      <c r="AW25" s="4">
        <f>EreAfd!HU19</f>
        <v>4385</v>
      </c>
      <c r="AX25" s="4">
        <f>EreAfd!IC19</f>
        <v>0</v>
      </c>
      <c r="AZ25" s="4">
        <f>EreAfd!II19</f>
        <v>3205</v>
      </c>
      <c r="BA25" s="4">
        <f>EreAfd!IQ19</f>
        <v>3</v>
      </c>
      <c r="BC25" s="4">
        <f>EreAfd!IW19</f>
        <v>2895</v>
      </c>
      <c r="BD25" s="4">
        <f>EreAfd!JE19</f>
        <v>0</v>
      </c>
      <c r="BF25" s="4">
        <f>EreAfd!JK19</f>
        <v>2816</v>
      </c>
      <c r="BG25" s="4">
        <f>EreAfd!JS19</f>
        <v>0</v>
      </c>
      <c r="BI25" s="4">
        <f>EreAfd!JY19</f>
        <v>8061</v>
      </c>
      <c r="BJ25" s="4">
        <f>EreAfd!KG19</f>
        <v>0</v>
      </c>
      <c r="BL25" s="4">
        <f>EreAfd!KM19</f>
        <v>2657</v>
      </c>
      <c r="BM25" s="4">
        <f>EreAfd!KU19</f>
        <v>1</v>
      </c>
      <c r="BO25" s="4">
        <f>EreAfd!LA19</f>
        <v>3628</v>
      </c>
      <c r="BP25" s="4">
        <f>EreAfd!LI19</f>
        <v>1</v>
      </c>
      <c r="BR25" s="4">
        <f>EreAfd!LO19</f>
        <v>3059</v>
      </c>
      <c r="BS25" s="4">
        <f>EreAfd!LW19</f>
        <v>0</v>
      </c>
      <c r="BU25" s="4">
        <f>EreAfd!MC19</f>
        <v>3042</v>
      </c>
      <c r="BV25" s="4">
        <f>EreAfd!MK19</f>
        <v>0</v>
      </c>
      <c r="BX25" s="4">
        <f>EreAfd!MQ19</f>
        <v>3205</v>
      </c>
      <c r="BY25" s="4">
        <f>EreAfd!MY19</f>
        <v>1</v>
      </c>
    </row>
    <row r="26" spans="1:77" x14ac:dyDescent="0.25">
      <c r="A26" s="3">
        <f>EreAfd!B24</f>
        <v>3258</v>
      </c>
      <c r="B26" s="3">
        <f>EreAfd!L24</f>
        <v>3</v>
      </c>
      <c r="D26" s="3">
        <f>EreAfd!P24</f>
        <v>3727</v>
      </c>
      <c r="E26" s="3">
        <f>EreAfd!Z24</f>
        <v>1</v>
      </c>
      <c r="G26" s="3">
        <f>EreAfd!AD24</f>
        <v>3374</v>
      </c>
      <c r="H26" s="3">
        <f>EreAfd!AN24</f>
        <v>0</v>
      </c>
      <c r="J26" s="3">
        <f>EreAfd!AR24</f>
        <v>4879</v>
      </c>
      <c r="K26" s="3">
        <f>EreAfd!BB24</f>
        <v>3</v>
      </c>
      <c r="M26" s="3">
        <f>EreAfd!BF24</f>
        <v>1194</v>
      </c>
      <c r="N26" s="3">
        <f>EreAfd!BP24</f>
        <v>0</v>
      </c>
      <c r="P26" s="3">
        <f>EreAfd!BT24</f>
        <v>7886</v>
      </c>
      <c r="Q26" s="3">
        <f>EreAfd!CD24</f>
        <v>3</v>
      </c>
      <c r="S26" s="3">
        <f>EreAfd!CH24</f>
        <v>3003</v>
      </c>
      <c r="T26" s="3">
        <f>EreAfd!CR24</f>
        <v>3</v>
      </c>
      <c r="V26" s="3">
        <f>EreAfd!CV24</f>
        <v>1194</v>
      </c>
      <c r="W26" s="3">
        <f>EreAfd!DF24</f>
        <v>3</v>
      </c>
      <c r="Y26" s="3">
        <f>EreAfd!DJ24</f>
        <v>1962</v>
      </c>
      <c r="Z26" s="3">
        <f>EreAfd!DT24</f>
        <v>3</v>
      </c>
      <c r="AB26" s="3">
        <f>EreAfd!DX24</f>
        <v>7194</v>
      </c>
      <c r="AC26" s="3">
        <f>EreAfd!EH24</f>
        <v>1</v>
      </c>
      <c r="AE26" s="3">
        <f>EreAfd!EL24</f>
        <v>7086</v>
      </c>
      <c r="AF26" s="3">
        <f>EreAfd!EV24</f>
        <v>1</v>
      </c>
      <c r="AH26" s="3">
        <f>EreAfd!EZ24</f>
        <v>7589</v>
      </c>
      <c r="AI26" s="3">
        <f>EreAfd!FJ24</f>
        <v>0</v>
      </c>
      <c r="AK26" s="3">
        <f>EreAfd!FN24</f>
        <v>3621</v>
      </c>
      <c r="AL26" s="3">
        <f>EreAfd!FX24</f>
        <v>0</v>
      </c>
      <c r="AN26" s="3">
        <f>EreAfd!GB24</f>
        <v>4879</v>
      </c>
      <c r="AO26" s="3">
        <f>EreAfd!GL24</f>
        <v>1</v>
      </c>
      <c r="AQ26" s="3">
        <f>EreAfd!GP24</f>
        <v>2301</v>
      </c>
      <c r="AR26" s="3">
        <f>EreAfd!GZ24</f>
        <v>0</v>
      </c>
      <c r="AT26" s="3">
        <f>EreAfd!HD24</f>
        <v>2621</v>
      </c>
      <c r="AU26" s="3">
        <f>EreAfd!HN24</f>
        <v>1</v>
      </c>
      <c r="AW26" s="3">
        <f>EreAfd!HR24</f>
        <v>2739</v>
      </c>
      <c r="AX26" s="3">
        <f>EreAfd!IB24</f>
        <v>1</v>
      </c>
      <c r="AZ26" s="3">
        <f>EreAfd!IF24</f>
        <v>7086</v>
      </c>
      <c r="BA26" s="3">
        <f>EreAfd!IP24</f>
        <v>0</v>
      </c>
      <c r="BC26" s="3">
        <f>EreAfd!IT24</f>
        <v>3326</v>
      </c>
      <c r="BD26" s="3">
        <f>EreAfd!JD24</f>
        <v>0</v>
      </c>
      <c r="BF26" s="3">
        <f>EreAfd!JH24</f>
        <v>4879</v>
      </c>
      <c r="BG26" s="3">
        <f>EreAfd!JR24</f>
        <v>0</v>
      </c>
      <c r="BI26" s="3">
        <f>EreAfd!JV24</f>
        <v>3621</v>
      </c>
      <c r="BJ26" s="3">
        <f>EreAfd!KF24</f>
        <v>1</v>
      </c>
      <c r="BL26" s="3">
        <f>EreAfd!KJ24</f>
        <v>2301</v>
      </c>
      <c r="BM26" s="3">
        <f>EreAfd!KT24</f>
        <v>1</v>
      </c>
      <c r="BO26" s="3">
        <f>EreAfd!KX24</f>
        <v>2739</v>
      </c>
      <c r="BP26" s="3">
        <f>EreAfd!LH24</f>
        <v>3</v>
      </c>
      <c r="BR26" s="3">
        <f>EreAfd!LL24</f>
        <v>3257</v>
      </c>
      <c r="BS26" s="3">
        <f>EreAfd!LV24</f>
        <v>3</v>
      </c>
      <c r="BU26" s="3">
        <f>EreAfd!LZ24</f>
        <v>2301</v>
      </c>
      <c r="BV26" s="3">
        <f>EreAfd!MJ24</f>
        <v>1</v>
      </c>
      <c r="BX26" s="3">
        <f>EreAfd!MN24</f>
        <v>2902</v>
      </c>
      <c r="BY26" s="3">
        <f>EreAfd!MX24</f>
        <v>1</v>
      </c>
    </row>
    <row r="27" spans="1:77" x14ac:dyDescent="0.25">
      <c r="A27" s="2">
        <f>EreAfd!B25</f>
        <v>3802</v>
      </c>
      <c r="B27" s="2">
        <f>EreAfd!L25</f>
        <v>0</v>
      </c>
      <c r="D27" s="2">
        <f>EreAfd!P25</f>
        <v>842</v>
      </c>
      <c r="E27" s="2">
        <f>EreAfd!Z25</f>
        <v>3</v>
      </c>
      <c r="G27" s="2">
        <f>EreAfd!AD25</f>
        <v>3370</v>
      </c>
      <c r="H27" s="2">
        <f>EreAfd!AN25</f>
        <v>1</v>
      </c>
      <c r="J27" s="2">
        <f>EreAfd!AR25</f>
        <v>3251</v>
      </c>
      <c r="K27" s="2">
        <f>EreAfd!BB25</f>
        <v>0</v>
      </c>
      <c r="M27" s="2">
        <f>EreAfd!BF25</f>
        <v>7714</v>
      </c>
      <c r="N27" s="2">
        <f>EreAfd!BP25</f>
        <v>3</v>
      </c>
      <c r="P27" s="2">
        <f>EreAfd!BT25</f>
        <v>3409</v>
      </c>
      <c r="Q27" s="2">
        <f>EreAfd!CD25</f>
        <v>0</v>
      </c>
      <c r="S27" s="2">
        <f>EreAfd!CH25</f>
        <v>3690</v>
      </c>
      <c r="T27" s="2">
        <f>EreAfd!CR25</f>
        <v>1</v>
      </c>
      <c r="V27" s="2">
        <f>EreAfd!CV25</f>
        <v>7714</v>
      </c>
      <c r="W27" s="2">
        <f>EreAfd!DF25</f>
        <v>1</v>
      </c>
      <c r="Y27" s="2">
        <f>EreAfd!DJ25</f>
        <v>3247</v>
      </c>
      <c r="Z27" s="2">
        <f>EreAfd!DT25</f>
        <v>1</v>
      </c>
      <c r="AB27" s="2">
        <f>EreAfd!DX25</f>
        <v>3621</v>
      </c>
      <c r="AC27" s="2">
        <f>EreAfd!EH25</f>
        <v>1</v>
      </c>
      <c r="AE27" s="2">
        <f>EreAfd!EL25</f>
        <v>3003</v>
      </c>
      <c r="AF27" s="2">
        <f>EreAfd!EV25</f>
        <v>0</v>
      </c>
      <c r="AH27" s="2">
        <f>EreAfd!EZ25</f>
        <v>7591</v>
      </c>
      <c r="AI27" s="2">
        <f>EreAfd!FJ25</f>
        <v>0</v>
      </c>
      <c r="AK27" s="2">
        <f>EreAfd!FN25</f>
        <v>7194</v>
      </c>
      <c r="AL27" s="2">
        <f>EreAfd!FX25</f>
        <v>0</v>
      </c>
      <c r="AN27" s="2">
        <f>EreAfd!GB25</f>
        <v>7213</v>
      </c>
      <c r="AO27" s="2">
        <f>EreAfd!GL25</f>
        <v>0</v>
      </c>
      <c r="AQ27" s="2">
        <f>EreAfd!GP25</f>
        <v>2957</v>
      </c>
      <c r="AR27" s="2">
        <f>EreAfd!GZ25</f>
        <v>3</v>
      </c>
      <c r="AT27" s="2">
        <f>EreAfd!HD25</f>
        <v>2711</v>
      </c>
      <c r="AU27" s="2">
        <f>EreAfd!HN25</f>
        <v>1</v>
      </c>
      <c r="AW27" s="2">
        <f>EreAfd!HR25</f>
        <v>3247</v>
      </c>
      <c r="AX27" s="2">
        <f>EreAfd!IB25</f>
        <v>3</v>
      </c>
      <c r="AZ27" s="2">
        <f>EreAfd!IF25</f>
        <v>2712</v>
      </c>
      <c r="BA27" s="2">
        <f>EreAfd!IP25</f>
        <v>1</v>
      </c>
      <c r="BC27" s="2">
        <f>EreAfd!IT25</f>
        <v>5074</v>
      </c>
      <c r="BD27" s="2">
        <f>EreAfd!JD25</f>
        <v>1</v>
      </c>
      <c r="BF27" s="2">
        <f>EreAfd!JH25</f>
        <v>5374</v>
      </c>
      <c r="BG27" s="2">
        <f>EreAfd!JR25</f>
        <v>1</v>
      </c>
      <c r="BI27" s="2">
        <f>EreAfd!JV25</f>
        <v>7194</v>
      </c>
      <c r="BJ27" s="2">
        <f>EreAfd!KF25</f>
        <v>1</v>
      </c>
      <c r="BL27" s="2">
        <f>EreAfd!KJ25</f>
        <v>2957</v>
      </c>
      <c r="BM27" s="2">
        <f>EreAfd!KT25</f>
        <v>1</v>
      </c>
      <c r="BO27" s="2">
        <f>EreAfd!KX25</f>
        <v>2613</v>
      </c>
      <c r="BP27" s="2">
        <f>EreAfd!LH25</f>
        <v>1</v>
      </c>
      <c r="BR27" s="2">
        <f>EreAfd!LL25</f>
        <v>104</v>
      </c>
      <c r="BS27" s="2">
        <f>EreAfd!LV25</f>
        <v>0</v>
      </c>
      <c r="BU27" s="2">
        <f>EreAfd!LZ25</f>
        <v>2325</v>
      </c>
      <c r="BV27" s="2">
        <f>EreAfd!MJ25</f>
        <v>3</v>
      </c>
      <c r="BX27" s="2">
        <f>EreAfd!MN25</f>
        <v>7091</v>
      </c>
      <c r="BY27" s="2">
        <f>EreAfd!MX25</f>
        <v>1</v>
      </c>
    </row>
    <row r="28" spans="1:77" x14ac:dyDescent="0.25">
      <c r="A28" s="2">
        <f>EreAfd!B26</f>
        <v>104</v>
      </c>
      <c r="B28" s="2">
        <f>EreAfd!L26</f>
        <v>3</v>
      </c>
      <c r="D28" s="2">
        <f>EreAfd!P26</f>
        <v>2022</v>
      </c>
      <c r="E28" s="2">
        <f>EreAfd!Z26</f>
        <v>1</v>
      </c>
      <c r="G28" s="2">
        <f>EreAfd!AD26</f>
        <v>2613</v>
      </c>
      <c r="H28" s="2">
        <f>EreAfd!AN26</f>
        <v>3</v>
      </c>
      <c r="J28" s="2">
        <f>EreAfd!AR26</f>
        <v>3339</v>
      </c>
      <c r="K28" s="2">
        <f>EreAfd!BB26</f>
        <v>0</v>
      </c>
      <c r="M28" s="2">
        <f>EreAfd!BF26</f>
        <v>3326</v>
      </c>
      <c r="N28" s="2">
        <f>EreAfd!BP26</f>
        <v>0</v>
      </c>
      <c r="P28" s="2">
        <f>EreAfd!BT26</f>
        <v>3356</v>
      </c>
      <c r="Q28" s="2">
        <f>EreAfd!CD26</f>
        <v>1</v>
      </c>
      <c r="S28" s="2">
        <f>EreAfd!CH26</f>
        <v>2712</v>
      </c>
      <c r="T28" s="2">
        <f>EreAfd!CR26</f>
        <v>3</v>
      </c>
      <c r="V28" s="2">
        <f>EreAfd!CV26</f>
        <v>5074</v>
      </c>
      <c r="W28" s="2">
        <f>EreAfd!DF26</f>
        <v>3</v>
      </c>
      <c r="Y28" s="2">
        <f>EreAfd!DJ26</f>
        <v>3370</v>
      </c>
      <c r="Z28" s="2">
        <f>EreAfd!DT26</f>
        <v>3</v>
      </c>
      <c r="AB28" s="2">
        <f>EreAfd!DX26</f>
        <v>4385</v>
      </c>
      <c r="AC28" s="2">
        <f>EreAfd!EH26</f>
        <v>0</v>
      </c>
      <c r="AE28" s="2">
        <f>EreAfd!EL26</f>
        <v>7091</v>
      </c>
      <c r="AF28" s="2">
        <f>EreAfd!EV26</f>
        <v>1</v>
      </c>
      <c r="AH28" s="2">
        <f>EreAfd!EZ26</f>
        <v>5295</v>
      </c>
      <c r="AI28" s="2">
        <f>EreAfd!FJ26</f>
        <v>0</v>
      </c>
      <c r="AK28" s="2">
        <f>EreAfd!FN26</f>
        <v>2844</v>
      </c>
      <c r="AL28" s="2">
        <f>EreAfd!FX26</f>
        <v>0</v>
      </c>
      <c r="AN28" s="2">
        <f>EreAfd!GB26</f>
        <v>5374</v>
      </c>
      <c r="AO28" s="2">
        <f>EreAfd!GL26</f>
        <v>1</v>
      </c>
      <c r="AQ28" s="2">
        <f>EreAfd!GP26</f>
        <v>3205</v>
      </c>
      <c r="AR28" s="2">
        <f>EreAfd!GZ26</f>
        <v>0</v>
      </c>
      <c r="AT28" s="2">
        <f>EreAfd!HD26</f>
        <v>5946</v>
      </c>
      <c r="AU28" s="2">
        <f>EreAfd!HN26</f>
        <v>1</v>
      </c>
      <c r="AW28" s="2">
        <f>EreAfd!HR26</f>
        <v>3370</v>
      </c>
      <c r="AX28" s="2">
        <f>EreAfd!IB26</f>
        <v>3</v>
      </c>
      <c r="AZ28" s="2">
        <f>EreAfd!IF26</f>
        <v>3690</v>
      </c>
      <c r="BA28" s="2">
        <f>EreAfd!IP26</f>
        <v>1</v>
      </c>
      <c r="BC28" s="2">
        <f>EreAfd!IT26</f>
        <v>1194</v>
      </c>
      <c r="BD28" s="2">
        <f>EreAfd!JD26</f>
        <v>0</v>
      </c>
      <c r="BF28" s="2">
        <f>EreAfd!JH26</f>
        <v>7220</v>
      </c>
      <c r="BG28" s="2">
        <f>EreAfd!JR26</f>
        <v>0</v>
      </c>
      <c r="BI28" s="2">
        <f>EreAfd!JV26</f>
        <v>612</v>
      </c>
      <c r="BJ28" s="2">
        <f>EreAfd!KF26</f>
        <v>1</v>
      </c>
      <c r="BL28" s="2">
        <f>EreAfd!KJ26</f>
        <v>5840</v>
      </c>
      <c r="BM28" s="2">
        <f>EreAfd!KT26</f>
        <v>3</v>
      </c>
      <c r="BO28" s="2">
        <f>EreAfd!KX26</f>
        <v>3374</v>
      </c>
      <c r="BP28" s="2">
        <f>EreAfd!LH26</f>
        <v>3</v>
      </c>
      <c r="BR28" s="2">
        <f>EreAfd!LL26</f>
        <v>3220</v>
      </c>
      <c r="BS28" s="2">
        <f>EreAfd!LV26</f>
        <v>3</v>
      </c>
      <c r="BU28" s="2">
        <f>EreAfd!LZ26</f>
        <v>2957</v>
      </c>
      <c r="BV28" s="2">
        <f>EreAfd!MJ26</f>
        <v>3</v>
      </c>
      <c r="BX28" s="2">
        <f>EreAfd!MN26</f>
        <v>2712</v>
      </c>
      <c r="BY28" s="2">
        <f>EreAfd!MX26</f>
        <v>1</v>
      </c>
    </row>
    <row r="29" spans="1:77" x14ac:dyDescent="0.25">
      <c r="A29" s="2">
        <f>EreAfd!B27</f>
        <v>3220</v>
      </c>
      <c r="B29" s="2">
        <f>EreAfd!L27</f>
        <v>1</v>
      </c>
      <c r="D29" s="2">
        <f>EreAfd!P27</f>
        <v>3085</v>
      </c>
      <c r="E29" s="2">
        <f>EreAfd!Z27</f>
        <v>1</v>
      </c>
      <c r="G29" s="2">
        <f>EreAfd!AD27</f>
        <v>3059</v>
      </c>
      <c r="H29" s="2">
        <f>EreAfd!AN27</f>
        <v>1</v>
      </c>
      <c r="J29" s="2">
        <f>EreAfd!AR27</f>
        <v>7213</v>
      </c>
      <c r="K29" s="2">
        <f>EreAfd!BB27</f>
        <v>1</v>
      </c>
      <c r="M29" s="2">
        <f>EreAfd!BF27</f>
        <v>5074</v>
      </c>
      <c r="N29" s="2">
        <f>EreAfd!BP27</f>
        <v>1</v>
      </c>
      <c r="P29" s="2">
        <f>EreAfd!BT27</f>
        <v>4331</v>
      </c>
      <c r="Q29" s="2">
        <f>EreAfd!CD27</f>
        <v>1</v>
      </c>
      <c r="S29" s="2">
        <f>EreAfd!CH27</f>
        <v>2895</v>
      </c>
      <c r="T29" s="2">
        <f>EreAfd!CR27</f>
        <v>3</v>
      </c>
      <c r="V29" s="2">
        <f>EreAfd!CV27</f>
        <v>5046</v>
      </c>
      <c r="W29" s="2">
        <f>EreAfd!DF27</f>
        <v>0</v>
      </c>
      <c r="Y29" s="2">
        <f>EreAfd!DJ27</f>
        <v>3374</v>
      </c>
      <c r="Z29" s="2">
        <f>EreAfd!DT27</f>
        <v>1</v>
      </c>
      <c r="AB29" s="2">
        <f>EreAfd!DX27</f>
        <v>2844</v>
      </c>
      <c r="AC29" s="2">
        <f>EreAfd!EH27</f>
        <v>0</v>
      </c>
      <c r="AE29" s="2">
        <f>EreAfd!EL27</f>
        <v>2712</v>
      </c>
      <c r="AF29" s="2">
        <f>EreAfd!EV27</f>
        <v>1</v>
      </c>
      <c r="AH29" s="2">
        <f>EreAfd!EZ27</f>
        <v>3498</v>
      </c>
      <c r="AI29" s="2">
        <f>EreAfd!FJ27</f>
        <v>3</v>
      </c>
      <c r="AK29" s="2">
        <f>EreAfd!FN27</f>
        <v>2816</v>
      </c>
      <c r="AL29" s="2">
        <f>EreAfd!FX27</f>
        <v>3</v>
      </c>
      <c r="AN29" s="2">
        <f>EreAfd!GB27</f>
        <v>3251</v>
      </c>
      <c r="AO29" s="2">
        <f>EreAfd!GL27</f>
        <v>3</v>
      </c>
      <c r="AQ29" s="2">
        <f>EreAfd!GP27</f>
        <v>5840</v>
      </c>
      <c r="AR29" s="2">
        <f>EreAfd!GZ27</f>
        <v>1</v>
      </c>
      <c r="AT29" s="2">
        <f>EreAfd!HD27</f>
        <v>3042</v>
      </c>
      <c r="AU29" s="2">
        <f>EreAfd!HN27</f>
        <v>0</v>
      </c>
      <c r="AW29" s="2">
        <f>EreAfd!HR27</f>
        <v>3766</v>
      </c>
      <c r="AX29" s="2">
        <f>EreAfd!IB27</f>
        <v>3</v>
      </c>
      <c r="AZ29" s="2">
        <f>EreAfd!IF27</f>
        <v>5017</v>
      </c>
      <c r="BA29" s="2">
        <f>EreAfd!IP27</f>
        <v>1</v>
      </c>
      <c r="BC29" s="2">
        <f>EreAfd!IT27</f>
        <v>7714</v>
      </c>
      <c r="BD29" s="2">
        <f>EreAfd!JD27</f>
        <v>1</v>
      </c>
      <c r="BF29" s="2">
        <f>EreAfd!JH27</f>
        <v>3251</v>
      </c>
      <c r="BG29" s="2">
        <f>EreAfd!JR27</f>
        <v>1</v>
      </c>
      <c r="BI29" s="2">
        <f>EreAfd!JV27</f>
        <v>2844</v>
      </c>
      <c r="BJ29" s="2">
        <f>EreAfd!KF27</f>
        <v>1</v>
      </c>
      <c r="BL29" s="2">
        <f>EreAfd!KJ27</f>
        <v>3205</v>
      </c>
      <c r="BM29" s="2">
        <f>EreAfd!KT27</f>
        <v>1</v>
      </c>
      <c r="BO29" s="2">
        <f>EreAfd!KX27</f>
        <v>3247</v>
      </c>
      <c r="BP29" s="2">
        <f>EreAfd!LH27</f>
        <v>1</v>
      </c>
      <c r="BR29" s="2">
        <f>EreAfd!LL27</f>
        <v>5068</v>
      </c>
      <c r="BS29" s="2">
        <f>EreAfd!LV27</f>
        <v>1</v>
      </c>
      <c r="BU29" s="2">
        <f>EreAfd!LZ27</f>
        <v>3205</v>
      </c>
      <c r="BV29" s="2">
        <f>EreAfd!MJ27</f>
        <v>3</v>
      </c>
      <c r="BX29" s="2">
        <f>EreAfd!MN27</f>
        <v>7086</v>
      </c>
      <c r="BY29" s="2">
        <f>EreAfd!MX27</f>
        <v>3</v>
      </c>
    </row>
    <row r="30" spans="1:77" x14ac:dyDescent="0.25">
      <c r="A30" s="2">
        <f>EreAfd!B28</f>
        <v>5068</v>
      </c>
      <c r="B30" s="2">
        <f>EreAfd!L28</f>
        <v>3</v>
      </c>
      <c r="D30" s="2">
        <f>EreAfd!P28</f>
        <v>5230</v>
      </c>
      <c r="E30" s="2">
        <f>EreAfd!Z28</f>
        <v>3</v>
      </c>
      <c r="G30" s="2">
        <f>EreAfd!AD28</f>
        <v>3247</v>
      </c>
      <c r="H30" s="2">
        <f>EreAfd!AN28</f>
        <v>3</v>
      </c>
      <c r="J30" s="2">
        <f>EreAfd!AR28</f>
        <v>5374</v>
      </c>
      <c r="K30" s="2">
        <f>EreAfd!BB28</f>
        <v>0</v>
      </c>
      <c r="M30" s="2">
        <f>EreAfd!BF28</f>
        <v>7319</v>
      </c>
      <c r="N30" s="2">
        <f>EreAfd!BP28</f>
        <v>1</v>
      </c>
      <c r="P30" s="2">
        <f>EreAfd!BT28</f>
        <v>2657</v>
      </c>
      <c r="Q30" s="2">
        <f>EreAfd!CD28</f>
        <v>1</v>
      </c>
      <c r="S30" s="2">
        <f>EreAfd!CH28</f>
        <v>5017</v>
      </c>
      <c r="T30" s="2">
        <f>EreAfd!CR28</f>
        <v>3</v>
      </c>
      <c r="V30" s="2">
        <f>EreAfd!CV28</f>
        <v>7319</v>
      </c>
      <c r="W30" s="2">
        <f>EreAfd!DF28</f>
        <v>0</v>
      </c>
      <c r="Y30" s="2">
        <f>EreAfd!DJ28</f>
        <v>3766</v>
      </c>
      <c r="Z30" s="2">
        <f>EreAfd!DT28</f>
        <v>1</v>
      </c>
      <c r="AB30" s="2">
        <f>EreAfd!DX28</f>
        <v>2816</v>
      </c>
      <c r="AC30" s="2">
        <f>EreAfd!EH28</f>
        <v>3</v>
      </c>
      <c r="AE30" s="2">
        <f>EreAfd!EL28</f>
        <v>5017</v>
      </c>
      <c r="AF30" s="2">
        <f>EreAfd!EV28</f>
        <v>1</v>
      </c>
      <c r="AH30" s="2">
        <f>EreAfd!EZ28</f>
        <v>4031</v>
      </c>
      <c r="AI30" s="2">
        <f>EreAfd!FJ28</f>
        <v>1</v>
      </c>
      <c r="AK30" s="2">
        <f>EreAfd!FN28</f>
        <v>612</v>
      </c>
      <c r="AL30" s="2">
        <f>EreAfd!FX28</f>
        <v>1</v>
      </c>
      <c r="AN30" s="2">
        <f>EreAfd!GB28</f>
        <v>3339</v>
      </c>
      <c r="AO30" s="2">
        <f>EreAfd!GL28</f>
        <v>0</v>
      </c>
      <c r="AQ30" s="2">
        <f>EreAfd!GP28</f>
        <v>2325</v>
      </c>
      <c r="AR30" s="2">
        <f>EreAfd!GZ28</f>
        <v>0</v>
      </c>
      <c r="AT30" s="2">
        <f>EreAfd!HD28</f>
        <v>8061</v>
      </c>
      <c r="AU30" s="2">
        <f>EreAfd!HN28</f>
        <v>0</v>
      </c>
      <c r="AW30" s="2">
        <f>EreAfd!HR28</f>
        <v>3059</v>
      </c>
      <c r="AX30" s="2">
        <f>EreAfd!IB28</f>
        <v>3</v>
      </c>
      <c r="AZ30" s="2">
        <f>EreAfd!IF28</f>
        <v>2895</v>
      </c>
      <c r="BA30" s="2">
        <f>EreAfd!IP28</f>
        <v>1</v>
      </c>
      <c r="BC30" s="2">
        <f>EreAfd!IT28</f>
        <v>5137</v>
      </c>
      <c r="BD30" s="2">
        <f>EreAfd!JD28</f>
        <v>1</v>
      </c>
      <c r="BF30" s="2">
        <f>EreAfd!JH28</f>
        <v>7213</v>
      </c>
      <c r="BG30" s="2">
        <f>EreAfd!JR28</f>
        <v>0</v>
      </c>
      <c r="BI30" s="2">
        <f>EreAfd!JV28</f>
        <v>2816</v>
      </c>
      <c r="BJ30" s="2">
        <f>EreAfd!KF28</f>
        <v>0</v>
      </c>
      <c r="BL30" s="2">
        <f>EreAfd!KJ28</f>
        <v>3208</v>
      </c>
      <c r="BM30" s="2">
        <f>EreAfd!KT28</f>
        <v>3</v>
      </c>
      <c r="BO30" s="2">
        <f>EreAfd!KX28</f>
        <v>3059</v>
      </c>
      <c r="BP30" s="2">
        <f>EreAfd!LH28</f>
        <v>0</v>
      </c>
      <c r="BR30" s="2">
        <f>EreAfd!LL28</f>
        <v>3258</v>
      </c>
      <c r="BS30" s="2">
        <f>EreAfd!LV28</f>
        <v>0</v>
      </c>
      <c r="BU30" s="2">
        <f>EreAfd!LZ28</f>
        <v>3208</v>
      </c>
      <c r="BV30" s="2">
        <f>EreAfd!MJ28</f>
        <v>1</v>
      </c>
      <c r="BX30" s="2">
        <f>EreAfd!MN28</f>
        <v>2895</v>
      </c>
      <c r="BY30" s="2">
        <f>EreAfd!MX28</f>
        <v>1</v>
      </c>
    </row>
    <row r="31" spans="1:77" x14ac:dyDescent="0.25">
      <c r="A31" s="2">
        <f>EreAfd!B29</f>
        <v>5317</v>
      </c>
      <c r="B31" s="2">
        <f>EreAfd!L29</f>
        <v>1</v>
      </c>
      <c r="D31" s="2">
        <f>EreAfd!P29</f>
        <v>3244</v>
      </c>
      <c r="E31" s="2">
        <f>EreAfd!Z29</f>
        <v>0</v>
      </c>
      <c r="G31" s="2">
        <f>EreAfd!AD29</f>
        <v>3766</v>
      </c>
      <c r="H31" s="2">
        <f>EreAfd!AN29</f>
        <v>3</v>
      </c>
      <c r="J31" s="2">
        <f>EreAfd!AR29</f>
        <v>7220</v>
      </c>
      <c r="K31" s="2">
        <f>EreAfd!BB29</f>
        <v>0</v>
      </c>
      <c r="M31" s="2">
        <f>EreAfd!BF29</f>
        <v>5137</v>
      </c>
      <c r="N31" s="2">
        <f>EreAfd!BP29</f>
        <v>1</v>
      </c>
      <c r="P31" s="2">
        <f>EreAfd!BT29</f>
        <v>4986</v>
      </c>
      <c r="Q31" s="2">
        <f>EreAfd!CD29</f>
        <v>1</v>
      </c>
      <c r="S31" s="2">
        <f>EreAfd!CH29</f>
        <v>7086</v>
      </c>
      <c r="T31" s="2">
        <f>EreAfd!CR29</f>
        <v>3</v>
      </c>
      <c r="V31" s="2">
        <f>EreAfd!CV29</f>
        <v>3326</v>
      </c>
      <c r="W31" s="2">
        <f>EreAfd!DF29</f>
        <v>3</v>
      </c>
      <c r="Y31" s="2">
        <f>EreAfd!DJ29</f>
        <v>3059</v>
      </c>
      <c r="Z31" s="2">
        <f>EreAfd!DT29</f>
        <v>0</v>
      </c>
      <c r="AB31" s="2">
        <f>EreAfd!DX29</f>
        <v>612</v>
      </c>
      <c r="AC31" s="2">
        <f>EreAfd!EH29</f>
        <v>1</v>
      </c>
      <c r="AE31" s="2">
        <f>EreAfd!EL29</f>
        <v>2895</v>
      </c>
      <c r="AF31" s="2">
        <f>EreAfd!EV29</f>
        <v>0</v>
      </c>
      <c r="AH31" s="2">
        <f>EreAfd!EZ29</f>
        <v>9700</v>
      </c>
      <c r="AI31" s="2">
        <f>EreAfd!FJ29</f>
        <v>0</v>
      </c>
      <c r="AK31" s="2">
        <f>EreAfd!FN29</f>
        <v>2991</v>
      </c>
      <c r="AL31" s="2">
        <f>EreAfd!FX29</f>
        <v>0</v>
      </c>
      <c r="AN31" s="2">
        <f>EreAfd!GB29</f>
        <v>7220</v>
      </c>
      <c r="AO31" s="2">
        <f>EreAfd!GL29</f>
        <v>0</v>
      </c>
      <c r="AQ31" s="2">
        <f>EreAfd!GP29</f>
        <v>3208</v>
      </c>
      <c r="AR31" s="2">
        <f>EreAfd!GZ29</f>
        <v>0</v>
      </c>
      <c r="AT31" s="2">
        <f>EreAfd!HD29</f>
        <v>821</v>
      </c>
      <c r="AU31" s="2">
        <f>EreAfd!HN29</f>
        <v>1</v>
      </c>
      <c r="AW31" s="2">
        <f>EreAfd!HR29</f>
        <v>2613</v>
      </c>
      <c r="AX31" s="2">
        <f>EreAfd!IB29</f>
        <v>3</v>
      </c>
      <c r="AZ31" s="2">
        <f>EreAfd!IF29</f>
        <v>2902</v>
      </c>
      <c r="BA31" s="2">
        <f>EreAfd!IP29</f>
        <v>3</v>
      </c>
      <c r="BC31" s="2">
        <f>EreAfd!IT29</f>
        <v>7319</v>
      </c>
      <c r="BD31" s="2">
        <f>EreAfd!JD29</f>
        <v>1</v>
      </c>
      <c r="BF31" s="2">
        <f>EreAfd!JH29</f>
        <v>3339</v>
      </c>
      <c r="BG31" s="2">
        <f>EreAfd!JR29</f>
        <v>0</v>
      </c>
      <c r="BI31" s="2">
        <f>EreAfd!JV29</f>
        <v>4385</v>
      </c>
      <c r="BJ31" s="2">
        <f>EreAfd!KF29</f>
        <v>1</v>
      </c>
      <c r="BL31" s="2">
        <f>EreAfd!KJ29</f>
        <v>2325</v>
      </c>
      <c r="BM31" s="2">
        <f>EreAfd!KT29</f>
        <v>3</v>
      </c>
      <c r="BO31" s="2">
        <f>EreAfd!KX29</f>
        <v>3766</v>
      </c>
      <c r="BP31" s="2">
        <f>EreAfd!LH29</f>
        <v>0</v>
      </c>
      <c r="BR31" s="2">
        <f>EreAfd!LL29</f>
        <v>5317</v>
      </c>
      <c r="BS31" s="2">
        <f>EreAfd!LV29</f>
        <v>3</v>
      </c>
      <c r="BU31" s="2">
        <f>EreAfd!LZ29</f>
        <v>5840</v>
      </c>
      <c r="BV31" s="2">
        <f>EreAfd!MJ29</f>
        <v>3</v>
      </c>
      <c r="BX31" s="2">
        <f>EreAfd!MN29</f>
        <v>5017</v>
      </c>
      <c r="BY31" s="2">
        <f>EreAfd!MX29</f>
        <v>3</v>
      </c>
    </row>
    <row r="32" spans="1:77" x14ac:dyDescent="0.25">
      <c r="A32" s="2">
        <f>EreAfd!E24</f>
        <v>7220</v>
      </c>
      <c r="B32" s="2">
        <f>EreAfd!M24</f>
        <v>0</v>
      </c>
      <c r="D32" s="2">
        <f>EreAfd!S24</f>
        <v>2301</v>
      </c>
      <c r="E32" s="2">
        <f>EreAfd!AA24</f>
        <v>1</v>
      </c>
      <c r="G32" s="2">
        <f>EreAfd!AG24</f>
        <v>3042</v>
      </c>
      <c r="H32" s="2">
        <f>EreAfd!AO24</f>
        <v>3</v>
      </c>
      <c r="J32" s="2">
        <f>EreAfd!AU24</f>
        <v>2613</v>
      </c>
      <c r="K32" s="2">
        <f>EreAfd!BC24</f>
        <v>0</v>
      </c>
      <c r="M32" s="2">
        <f>EreAfd!BI24</f>
        <v>2946</v>
      </c>
      <c r="N32" s="2">
        <f>EreAfd!BQ24</f>
        <v>3</v>
      </c>
      <c r="P32" s="2">
        <f>EreAfd!BW24</f>
        <v>5046</v>
      </c>
      <c r="Q32" s="2">
        <f>EreAfd!CE24</f>
        <v>0</v>
      </c>
      <c r="S32" s="2">
        <f>EreAfd!CK24</f>
        <v>3251</v>
      </c>
      <c r="T32" s="2">
        <f>EreAfd!CS24</f>
        <v>0</v>
      </c>
      <c r="V32" s="2">
        <f>EreAfd!CY24</f>
        <v>2991</v>
      </c>
      <c r="W32" s="2">
        <f>EreAfd!DG24</f>
        <v>0</v>
      </c>
      <c r="Y32" s="2">
        <f>EreAfd!DM24</f>
        <v>2325</v>
      </c>
      <c r="Z32" s="2">
        <f>EreAfd!DU24</f>
        <v>0</v>
      </c>
      <c r="AB32" s="2">
        <f>EreAfd!EA24</f>
        <v>2613</v>
      </c>
      <c r="AC32" s="2">
        <f>EreAfd!EI24</f>
        <v>1</v>
      </c>
      <c r="AE32" s="2">
        <f>EreAfd!EO24</f>
        <v>5068</v>
      </c>
      <c r="AF32" s="2">
        <f>EreAfd!EW24</f>
        <v>1</v>
      </c>
      <c r="AH32" s="2">
        <f>EreAfd!FC24</f>
        <v>2325</v>
      </c>
      <c r="AI32" s="2">
        <f>EreAfd!FK24</f>
        <v>3</v>
      </c>
      <c r="AK32" s="2">
        <f>EreAfd!FQ24</f>
        <v>7086</v>
      </c>
      <c r="AL32" s="2">
        <f>EreAfd!FY24</f>
        <v>3</v>
      </c>
      <c r="AN32" s="2">
        <f>EreAfd!GE24</f>
        <v>3258</v>
      </c>
      <c r="AO32" s="2">
        <f>EreAfd!GM24</f>
        <v>1</v>
      </c>
      <c r="AQ32" s="2">
        <f>EreAfd!GS24</f>
        <v>842</v>
      </c>
      <c r="AR32" s="2">
        <f>EreAfd!HA24</f>
        <v>3</v>
      </c>
      <c r="AT32" s="2">
        <f>EreAfd!HG24</f>
        <v>2739</v>
      </c>
      <c r="AU32" s="2">
        <f>EreAfd!HO24</f>
        <v>1</v>
      </c>
      <c r="AW32" s="2">
        <f>EreAfd!HU24</f>
        <v>4879</v>
      </c>
      <c r="AX32" s="2">
        <f>EreAfd!IC24</f>
        <v>1</v>
      </c>
      <c r="AZ32" s="2">
        <f>EreAfd!II24</f>
        <v>5074</v>
      </c>
      <c r="BA32" s="2">
        <f>EreAfd!IQ24</f>
        <v>3</v>
      </c>
      <c r="BC32" s="2">
        <f>EreAfd!IW24</f>
        <v>3356</v>
      </c>
      <c r="BD32" s="2">
        <f>EreAfd!JE24</f>
        <v>3</v>
      </c>
      <c r="BF32" s="2">
        <f>EreAfd!JK24</f>
        <v>3690</v>
      </c>
      <c r="BG32" s="2">
        <f>EreAfd!JS24</f>
        <v>3</v>
      </c>
      <c r="BI32" s="2">
        <f>EreAfd!JY24</f>
        <v>3326</v>
      </c>
      <c r="BJ32" s="2">
        <f>EreAfd!KG24</f>
        <v>1</v>
      </c>
      <c r="BL32" s="2">
        <f>EreAfd!KM24</f>
        <v>2739</v>
      </c>
      <c r="BM32" s="2">
        <f>EreAfd!KU24</f>
        <v>1</v>
      </c>
      <c r="BO32" s="2">
        <f>EreAfd!LA24</f>
        <v>3621</v>
      </c>
      <c r="BP32" s="2">
        <f>EreAfd!LI24</f>
        <v>0</v>
      </c>
      <c r="BR32" s="2">
        <f>EreAfd!LO24</f>
        <v>6952</v>
      </c>
      <c r="BS32" s="2">
        <f>EreAfd!LW24</f>
        <v>0</v>
      </c>
      <c r="BU32" s="2">
        <f>EreAfd!MC24</f>
        <v>3498</v>
      </c>
      <c r="BV32" s="2">
        <f>EreAfd!MK24</f>
        <v>1</v>
      </c>
      <c r="BX32" s="2">
        <f>EreAfd!MQ24</f>
        <v>3621</v>
      </c>
      <c r="BY32" s="2">
        <f>EreAfd!MY24</f>
        <v>1</v>
      </c>
    </row>
    <row r="33" spans="1:77" x14ac:dyDescent="0.25">
      <c r="A33" s="2">
        <f>EreAfd!E25</f>
        <v>4879</v>
      </c>
      <c r="B33" s="2">
        <f>EreAfd!M25</f>
        <v>3</v>
      </c>
      <c r="D33" s="2">
        <f>EreAfd!S25</f>
        <v>2325</v>
      </c>
      <c r="E33" s="2">
        <f>EreAfd!AA25</f>
        <v>0</v>
      </c>
      <c r="G33" s="2">
        <f>EreAfd!AG25</f>
        <v>821</v>
      </c>
      <c r="H33" s="2">
        <f>EreAfd!AO25</f>
        <v>1</v>
      </c>
      <c r="J33" s="2">
        <f>EreAfd!AU25</f>
        <v>3247</v>
      </c>
      <c r="K33" s="2">
        <f>EreAfd!BC25</f>
        <v>3</v>
      </c>
      <c r="M33" s="2">
        <f>EreAfd!BI25</f>
        <v>3003</v>
      </c>
      <c r="N33" s="2">
        <f>EreAfd!BQ25</f>
        <v>0</v>
      </c>
      <c r="P33" s="2">
        <f>EreAfd!BW25</f>
        <v>1194</v>
      </c>
      <c r="Q33" s="2">
        <f>EreAfd!CE25</f>
        <v>3</v>
      </c>
      <c r="S33" s="2">
        <f>EreAfd!CK25</f>
        <v>5374</v>
      </c>
      <c r="T33" s="2">
        <f>EreAfd!CS25</f>
        <v>1</v>
      </c>
      <c r="V33" s="2">
        <f>EreAfd!CY25</f>
        <v>7194</v>
      </c>
      <c r="W33" s="2">
        <f>EreAfd!DG25</f>
        <v>1</v>
      </c>
      <c r="Y33" s="2">
        <f>EreAfd!DM25</f>
        <v>2957</v>
      </c>
      <c r="Z33" s="2">
        <f>EreAfd!DU25</f>
        <v>1</v>
      </c>
      <c r="AB33" s="2">
        <f>EreAfd!EA25</f>
        <v>3247</v>
      </c>
      <c r="AC33" s="2">
        <f>EreAfd!EI25</f>
        <v>1</v>
      </c>
      <c r="AE33" s="2">
        <f>EreAfd!EO25</f>
        <v>3257</v>
      </c>
      <c r="AF33" s="2">
        <f>EreAfd!EW25</f>
        <v>3</v>
      </c>
      <c r="AH33" s="2">
        <f>EreAfd!FC25</f>
        <v>2957</v>
      </c>
      <c r="AI33" s="2">
        <f>EreAfd!FK25</f>
        <v>3</v>
      </c>
      <c r="AK33" s="2">
        <f>EreAfd!FQ25</f>
        <v>2712</v>
      </c>
      <c r="AL33" s="2">
        <f>EreAfd!FY25</f>
        <v>3</v>
      </c>
      <c r="AN33" s="2">
        <f>EreAfd!GE25</f>
        <v>3257</v>
      </c>
      <c r="AO33" s="2">
        <f>EreAfd!GM25</f>
        <v>3</v>
      </c>
      <c r="AQ33" s="2">
        <f>EreAfd!GS25</f>
        <v>3244</v>
      </c>
      <c r="AR33" s="2">
        <f>EreAfd!HA25</f>
        <v>0</v>
      </c>
      <c r="AT33" s="2">
        <f>EreAfd!HG25</f>
        <v>2613</v>
      </c>
      <c r="AU33" s="2">
        <f>EreAfd!HO25</f>
        <v>1</v>
      </c>
      <c r="AW33" s="2">
        <f>EreAfd!HU25</f>
        <v>3251</v>
      </c>
      <c r="AX33" s="2">
        <f>EreAfd!IC25</f>
        <v>0</v>
      </c>
      <c r="AZ33" s="2">
        <f>EreAfd!II25</f>
        <v>7319</v>
      </c>
      <c r="BA33" s="2">
        <f>EreAfd!IQ25</f>
        <v>1</v>
      </c>
      <c r="BC33" s="2">
        <f>EreAfd!IW25</f>
        <v>3597</v>
      </c>
      <c r="BD33" s="2">
        <f>EreAfd!JE25</f>
        <v>1</v>
      </c>
      <c r="BF33" s="2">
        <f>EreAfd!JK25</f>
        <v>2902</v>
      </c>
      <c r="BG33" s="2">
        <f>EreAfd!JS25</f>
        <v>1</v>
      </c>
      <c r="BI33" s="2">
        <f>EreAfd!JY25</f>
        <v>5046</v>
      </c>
      <c r="BJ33" s="2">
        <f>EreAfd!KG25</f>
        <v>1</v>
      </c>
      <c r="BL33" s="2">
        <f>EreAfd!KM25</f>
        <v>3247</v>
      </c>
      <c r="BM33" s="2">
        <f>EreAfd!KU25</f>
        <v>1</v>
      </c>
      <c r="BO33" s="2">
        <f>EreAfd!LA25</f>
        <v>612</v>
      </c>
      <c r="BP33" s="2">
        <f>EreAfd!LI25</f>
        <v>1</v>
      </c>
      <c r="BR33" s="2">
        <f>EreAfd!LO25</f>
        <v>3690</v>
      </c>
      <c r="BS33" s="2">
        <f>EreAfd!LW25</f>
        <v>3</v>
      </c>
      <c r="BU33" s="2">
        <f>EreAfd!MC25</f>
        <v>7591</v>
      </c>
      <c r="BV33" s="2">
        <f>EreAfd!MK25</f>
        <v>0</v>
      </c>
      <c r="BX33" s="2">
        <f>EreAfd!MQ25</f>
        <v>4385</v>
      </c>
      <c r="BY33" s="2">
        <f>EreAfd!MY25</f>
        <v>1</v>
      </c>
    </row>
    <row r="34" spans="1:77" x14ac:dyDescent="0.25">
      <c r="A34" s="2">
        <f>EreAfd!E26</f>
        <v>5374</v>
      </c>
      <c r="B34" s="2">
        <f>EreAfd!M26</f>
        <v>0</v>
      </c>
      <c r="D34" s="2">
        <f>EreAfd!S26</f>
        <v>5840</v>
      </c>
      <c r="E34" s="2">
        <f>EreAfd!AA26</f>
        <v>1</v>
      </c>
      <c r="G34" s="2">
        <f>EreAfd!AG26</f>
        <v>5042</v>
      </c>
      <c r="H34" s="2">
        <f>EreAfd!AO26</f>
        <v>0</v>
      </c>
      <c r="J34" s="2">
        <f>EreAfd!AU26</f>
        <v>3374</v>
      </c>
      <c r="K34" s="2">
        <f>EreAfd!BC26</f>
        <v>3</v>
      </c>
      <c r="M34" s="2">
        <f>EreAfd!BI26</f>
        <v>2712</v>
      </c>
      <c r="N34" s="2">
        <f>EreAfd!BQ26</f>
        <v>3</v>
      </c>
      <c r="P34" s="2">
        <f>EreAfd!BW26</f>
        <v>5074</v>
      </c>
      <c r="Q34" s="2">
        <f>EreAfd!CE26</f>
        <v>1</v>
      </c>
      <c r="S34" s="2">
        <f>EreAfd!CK26</f>
        <v>4879</v>
      </c>
      <c r="T34" s="2">
        <f>EreAfd!CS26</f>
        <v>0</v>
      </c>
      <c r="V34" s="2">
        <f>EreAfd!CY26</f>
        <v>3621</v>
      </c>
      <c r="W34" s="2">
        <f>EreAfd!DG26</f>
        <v>0</v>
      </c>
      <c r="Y34" s="2">
        <f>EreAfd!DM26</f>
        <v>2301</v>
      </c>
      <c r="Z34" s="2">
        <f>EreAfd!DU26</f>
        <v>0</v>
      </c>
      <c r="AB34" s="2">
        <f>EreAfd!EA26</f>
        <v>2739</v>
      </c>
      <c r="AC34" s="2">
        <f>EreAfd!EI26</f>
        <v>3</v>
      </c>
      <c r="AE34" s="2">
        <f>EreAfd!EO26</f>
        <v>104</v>
      </c>
      <c r="AF34" s="2">
        <f>EreAfd!EW26</f>
        <v>1</v>
      </c>
      <c r="AH34" s="2">
        <f>EreAfd!FC26</f>
        <v>5840</v>
      </c>
      <c r="AI34" s="2">
        <f>EreAfd!FK26</f>
        <v>3</v>
      </c>
      <c r="AK34" s="2">
        <f>EreAfd!FQ26</f>
        <v>3003</v>
      </c>
      <c r="AL34" s="2">
        <f>EreAfd!FY26</f>
        <v>3</v>
      </c>
      <c r="AN34" s="2">
        <f>EreAfd!GE26</f>
        <v>3220</v>
      </c>
      <c r="AO34" s="2">
        <f>EreAfd!GM26</f>
        <v>1</v>
      </c>
      <c r="AQ34" s="2">
        <f>EreAfd!GS26</f>
        <v>2022</v>
      </c>
      <c r="AR34" s="2">
        <f>EreAfd!HA26</f>
        <v>3</v>
      </c>
      <c r="AT34" s="2">
        <f>EreAfd!HG26</f>
        <v>3247</v>
      </c>
      <c r="AU34" s="2">
        <f>EreAfd!HO26</f>
        <v>1</v>
      </c>
      <c r="AW34" s="2">
        <f>EreAfd!HU26</f>
        <v>7213</v>
      </c>
      <c r="AX34" s="2">
        <f>EreAfd!IC26</f>
        <v>0</v>
      </c>
      <c r="AZ34" s="2">
        <f>EreAfd!II26</f>
        <v>7714</v>
      </c>
      <c r="BA34" s="2">
        <f>EreAfd!IQ26</f>
        <v>1</v>
      </c>
      <c r="BC34" s="2">
        <f>EreAfd!IW26</f>
        <v>3409</v>
      </c>
      <c r="BD34" s="2">
        <f>EreAfd!JE26</f>
        <v>3</v>
      </c>
      <c r="BF34" s="2">
        <f>EreAfd!JK26</f>
        <v>2712</v>
      </c>
      <c r="BG34" s="2">
        <f>EreAfd!JS26</f>
        <v>3</v>
      </c>
      <c r="BI34" s="2">
        <f>EreAfd!JY26</f>
        <v>7714</v>
      </c>
      <c r="BJ34" s="2">
        <f>EreAfd!KG26</f>
        <v>1</v>
      </c>
      <c r="BL34" s="2">
        <f>EreAfd!KM26</f>
        <v>3374</v>
      </c>
      <c r="BM34" s="2">
        <f>EreAfd!KU26</f>
        <v>0</v>
      </c>
      <c r="BO34" s="2">
        <f>EreAfd!LA26</f>
        <v>2844</v>
      </c>
      <c r="BP34" s="2">
        <f>EreAfd!LI26</f>
        <v>0</v>
      </c>
      <c r="BR34" s="2">
        <f>EreAfd!LO26</f>
        <v>7086</v>
      </c>
      <c r="BS34" s="2">
        <f>EreAfd!LW26</f>
        <v>0</v>
      </c>
      <c r="BU34" s="2">
        <f>EreAfd!MC26</f>
        <v>1685</v>
      </c>
      <c r="BV34" s="2">
        <f>EreAfd!MK26</f>
        <v>0</v>
      </c>
      <c r="BX34" s="2">
        <f>EreAfd!MQ26</f>
        <v>7194</v>
      </c>
      <c r="BY34" s="2">
        <f>EreAfd!MY26</f>
        <v>1</v>
      </c>
    </row>
    <row r="35" spans="1:77" x14ac:dyDescent="0.25">
      <c r="A35" s="2">
        <f>EreAfd!E27</f>
        <v>2295</v>
      </c>
      <c r="B35" s="2">
        <f>EreAfd!M27</f>
        <v>1</v>
      </c>
      <c r="D35" s="2">
        <f>EreAfd!S27</f>
        <v>2957</v>
      </c>
      <c r="E35" s="2">
        <f>EreAfd!AA27</f>
        <v>1</v>
      </c>
      <c r="G35" s="2">
        <f>EreAfd!AG27</f>
        <v>2621</v>
      </c>
      <c r="H35" s="2">
        <f>EreAfd!AO27</f>
        <v>1</v>
      </c>
      <c r="J35" s="2">
        <f>EreAfd!AU27</f>
        <v>3766</v>
      </c>
      <c r="K35" s="2">
        <f>EreAfd!BC27</f>
        <v>1</v>
      </c>
      <c r="M35" s="2">
        <f>EreAfd!BI27</f>
        <v>7091</v>
      </c>
      <c r="N35" s="2">
        <f>EreAfd!BQ27</f>
        <v>1</v>
      </c>
      <c r="P35" s="2">
        <f>EreAfd!BW27</f>
        <v>7714</v>
      </c>
      <c r="Q35" s="2">
        <f>EreAfd!CE27</f>
        <v>1</v>
      </c>
      <c r="S35" s="2">
        <f>EreAfd!CK27</f>
        <v>2295</v>
      </c>
      <c r="T35" s="2">
        <f>EreAfd!CS27</f>
        <v>0</v>
      </c>
      <c r="V35" s="2">
        <f>EreAfd!CY27</f>
        <v>2816</v>
      </c>
      <c r="W35" s="2">
        <f>EreAfd!DG27</f>
        <v>3</v>
      </c>
      <c r="Y35" s="2">
        <f>EreAfd!DM27</f>
        <v>5840</v>
      </c>
      <c r="Z35" s="2">
        <f>EreAfd!DU27</f>
        <v>1</v>
      </c>
      <c r="AB35" s="2">
        <f>EreAfd!EA27</f>
        <v>3766</v>
      </c>
      <c r="AC35" s="2">
        <f>EreAfd!EI27</f>
        <v>3</v>
      </c>
      <c r="AE35" s="2">
        <f>EreAfd!EO27</f>
        <v>3220</v>
      </c>
      <c r="AF35" s="2">
        <f>EreAfd!EW27</f>
        <v>1</v>
      </c>
      <c r="AH35" s="2">
        <f>EreAfd!FC27</f>
        <v>3205</v>
      </c>
      <c r="AI35" s="2">
        <f>EreAfd!FK27</f>
        <v>0</v>
      </c>
      <c r="AK35" s="2">
        <f>EreAfd!FQ27</f>
        <v>7091</v>
      </c>
      <c r="AL35" s="2">
        <f>EreAfd!FY27</f>
        <v>0</v>
      </c>
      <c r="AN35" s="2">
        <f>EreAfd!GE27</f>
        <v>104</v>
      </c>
      <c r="AO35" s="2">
        <f>EreAfd!GM27</f>
        <v>0</v>
      </c>
      <c r="AQ35" s="2">
        <f>EreAfd!GS27</f>
        <v>3727</v>
      </c>
      <c r="AR35" s="2">
        <f>EreAfd!HA27</f>
        <v>1</v>
      </c>
      <c r="AT35" s="2">
        <f>EreAfd!HG27</f>
        <v>3766</v>
      </c>
      <c r="AU35" s="2">
        <f>EreAfd!HO27</f>
        <v>3</v>
      </c>
      <c r="AW35" s="2">
        <f>EreAfd!HU27</f>
        <v>5374</v>
      </c>
      <c r="AX35" s="2">
        <f>EreAfd!IC27</f>
        <v>0</v>
      </c>
      <c r="AZ35" s="2">
        <f>EreAfd!II27</f>
        <v>1194</v>
      </c>
      <c r="BA35" s="2">
        <f>EreAfd!IQ27</f>
        <v>1</v>
      </c>
      <c r="BC35" s="2">
        <f>EreAfd!IW27</f>
        <v>2657</v>
      </c>
      <c r="BD35" s="2">
        <f>EreAfd!JE27</f>
        <v>1</v>
      </c>
      <c r="BF35" s="2">
        <f>EreAfd!JK27</f>
        <v>7091</v>
      </c>
      <c r="BG35" s="2">
        <f>EreAfd!JS27</f>
        <v>1</v>
      </c>
      <c r="BI35" s="2">
        <f>EreAfd!JY27</f>
        <v>5137</v>
      </c>
      <c r="BJ35" s="2">
        <f>EreAfd!KG27</f>
        <v>1</v>
      </c>
      <c r="BL35" s="2">
        <f>EreAfd!KM27</f>
        <v>3370</v>
      </c>
      <c r="BM35" s="2">
        <f>EreAfd!KU27</f>
        <v>1</v>
      </c>
      <c r="BO35" s="2">
        <f>EreAfd!LA27</f>
        <v>4385</v>
      </c>
      <c r="BP35" s="2">
        <f>EreAfd!LI27</f>
        <v>1</v>
      </c>
      <c r="BR35" s="2">
        <f>EreAfd!LO27</f>
        <v>2712</v>
      </c>
      <c r="BS35" s="2">
        <f>EreAfd!LW27</f>
        <v>1</v>
      </c>
      <c r="BU35" s="2">
        <f>EreAfd!MC27</f>
        <v>9700</v>
      </c>
      <c r="BV35" s="2">
        <f>EreAfd!MK27</f>
        <v>0</v>
      </c>
      <c r="BX35" s="2">
        <f>EreAfd!MQ27</f>
        <v>2844</v>
      </c>
      <c r="BY35" s="2">
        <f>EreAfd!MY27</f>
        <v>0</v>
      </c>
    </row>
    <row r="36" spans="1:77" x14ac:dyDescent="0.25">
      <c r="A36" s="2">
        <f>EreAfd!E28</f>
        <v>3251</v>
      </c>
      <c r="B36" s="2">
        <f>EreAfd!M28</f>
        <v>0</v>
      </c>
      <c r="D36" s="2">
        <f>EreAfd!S28</f>
        <v>3205</v>
      </c>
      <c r="E36" s="2">
        <f>EreAfd!AA28</f>
        <v>0</v>
      </c>
      <c r="G36" s="2">
        <f>EreAfd!AG28</f>
        <v>2711</v>
      </c>
      <c r="H36" s="2">
        <f>EreAfd!AO28</f>
        <v>0</v>
      </c>
      <c r="J36" s="2">
        <f>EreAfd!AU28</f>
        <v>3059</v>
      </c>
      <c r="K36" s="2">
        <f>EreAfd!BC28</f>
        <v>3</v>
      </c>
      <c r="M36" s="2">
        <f>EreAfd!BI28</f>
        <v>5017</v>
      </c>
      <c r="N36" s="2">
        <f>EreAfd!BQ28</f>
        <v>1</v>
      </c>
      <c r="P36" s="2">
        <f>EreAfd!BW28</f>
        <v>7319</v>
      </c>
      <c r="Q36" s="2">
        <f>EreAfd!CE28</f>
        <v>1</v>
      </c>
      <c r="S36" s="2">
        <f>EreAfd!CK28</f>
        <v>3339</v>
      </c>
      <c r="T36" s="2">
        <f>EreAfd!CS28</f>
        <v>0</v>
      </c>
      <c r="V36" s="2">
        <f>EreAfd!CY28</f>
        <v>612</v>
      </c>
      <c r="W36" s="2">
        <f>EreAfd!DG28</f>
        <v>3</v>
      </c>
      <c r="Y36" s="2">
        <f>EreAfd!DM28</f>
        <v>3205</v>
      </c>
      <c r="Z36" s="2">
        <f>EreAfd!DU28</f>
        <v>1</v>
      </c>
      <c r="AB36" s="2">
        <f>EreAfd!EA28</f>
        <v>3370</v>
      </c>
      <c r="AC36" s="2">
        <f>EreAfd!EI28</f>
        <v>0</v>
      </c>
      <c r="AE36" s="2">
        <f>EreAfd!EO28</f>
        <v>3258</v>
      </c>
      <c r="AF36" s="2">
        <f>EreAfd!EW28</f>
        <v>1</v>
      </c>
      <c r="AH36" s="2">
        <f>EreAfd!FC28</f>
        <v>3208</v>
      </c>
      <c r="AI36" s="2">
        <f>EreAfd!FK28</f>
        <v>1</v>
      </c>
      <c r="AK36" s="2">
        <f>EreAfd!FQ28</f>
        <v>5017</v>
      </c>
      <c r="AL36" s="2">
        <f>EreAfd!FY28</f>
        <v>1</v>
      </c>
      <c r="AN36" s="2">
        <f>EreAfd!GE28</f>
        <v>5068</v>
      </c>
      <c r="AO36" s="2">
        <f>EreAfd!GM28</f>
        <v>3</v>
      </c>
      <c r="AQ36" s="2">
        <f>EreAfd!GS28</f>
        <v>5230</v>
      </c>
      <c r="AR36" s="2">
        <f>EreAfd!HA28</f>
        <v>3</v>
      </c>
      <c r="AT36" s="2">
        <f>EreAfd!HG28</f>
        <v>3374</v>
      </c>
      <c r="AU36" s="2">
        <f>EreAfd!HO28</f>
        <v>3</v>
      </c>
      <c r="AW36" s="2">
        <f>EreAfd!HU28</f>
        <v>7220</v>
      </c>
      <c r="AX36" s="2">
        <f>EreAfd!IC28</f>
        <v>0</v>
      </c>
      <c r="AZ36" s="2">
        <f>EreAfd!II28</f>
        <v>5137</v>
      </c>
      <c r="BA36" s="2">
        <f>EreAfd!IQ28</f>
        <v>1</v>
      </c>
      <c r="BC36" s="2">
        <f>EreAfd!IW28</f>
        <v>4331</v>
      </c>
      <c r="BD36" s="2">
        <f>EreAfd!JE28</f>
        <v>1</v>
      </c>
      <c r="BF36" s="2">
        <f>EreAfd!JK28</f>
        <v>2895</v>
      </c>
      <c r="BG36" s="2">
        <f>EreAfd!JS28</f>
        <v>3</v>
      </c>
      <c r="BI36" s="2">
        <f>EreAfd!JY28</f>
        <v>7319</v>
      </c>
      <c r="BJ36" s="2">
        <f>EreAfd!KG28</f>
        <v>3</v>
      </c>
      <c r="BL36" s="2">
        <f>EreAfd!KM28</f>
        <v>2613</v>
      </c>
      <c r="BM36" s="2">
        <f>EreAfd!KU28</f>
        <v>0</v>
      </c>
      <c r="BO36" s="2">
        <f>EreAfd!LA28</f>
        <v>2669</v>
      </c>
      <c r="BP36" s="2">
        <f>EreAfd!LI28</f>
        <v>3</v>
      </c>
      <c r="BR36" s="2">
        <f>EreAfd!LO28</f>
        <v>5017</v>
      </c>
      <c r="BS36" s="2">
        <f>EreAfd!LW28</f>
        <v>3</v>
      </c>
      <c r="BU36" s="2">
        <f>EreAfd!MC28</f>
        <v>3663</v>
      </c>
      <c r="BV36" s="2">
        <f>EreAfd!MK28</f>
        <v>1</v>
      </c>
      <c r="BX36" s="2">
        <f>EreAfd!MQ28</f>
        <v>612</v>
      </c>
      <c r="BY36" s="2">
        <f>EreAfd!MY28</f>
        <v>1</v>
      </c>
    </row>
    <row r="37" spans="1:77" ht="15.75" thickBot="1" x14ac:dyDescent="0.3">
      <c r="A37" s="4">
        <f>EreAfd!E29</f>
        <v>7213</v>
      </c>
      <c r="B37" s="4">
        <f>EreAfd!M29</f>
        <v>1</v>
      </c>
      <c r="D37" s="4">
        <f>EreAfd!S29</f>
        <v>3208</v>
      </c>
      <c r="E37" s="4">
        <f>EreAfd!AA29</f>
        <v>3</v>
      </c>
      <c r="G37" s="4">
        <f>EreAfd!AG29</f>
        <v>8061</v>
      </c>
      <c r="H37" s="4">
        <f>EreAfd!AO29</f>
        <v>0</v>
      </c>
      <c r="J37" s="4">
        <f>EreAfd!AU29</f>
        <v>3370</v>
      </c>
      <c r="K37" s="4">
        <f>EreAfd!BC29</f>
        <v>3</v>
      </c>
      <c r="M37" s="4">
        <f>EreAfd!BI29</f>
        <v>2895</v>
      </c>
      <c r="N37" s="4">
        <f>EreAfd!BQ29</f>
        <v>1</v>
      </c>
      <c r="P37" s="4">
        <f>EreAfd!BW29</f>
        <v>3326</v>
      </c>
      <c r="Q37" s="4">
        <f>EreAfd!CE29</f>
        <v>1</v>
      </c>
      <c r="S37" s="4">
        <f>EreAfd!CK29</f>
        <v>7220</v>
      </c>
      <c r="T37" s="4">
        <f>EreAfd!CS29</f>
        <v>0</v>
      </c>
      <c r="V37" s="4">
        <f>EreAfd!CY29</f>
        <v>2844</v>
      </c>
      <c r="W37" s="4">
        <f>EreAfd!DG29</f>
        <v>0</v>
      </c>
      <c r="Y37" s="4">
        <f>EreAfd!DM29</f>
        <v>3208</v>
      </c>
      <c r="Z37" s="4">
        <f>EreAfd!DU29</f>
        <v>3</v>
      </c>
      <c r="AB37" s="4">
        <f>EreAfd!EA29</f>
        <v>3059</v>
      </c>
      <c r="AC37" s="4">
        <f>EreAfd!EI29</f>
        <v>1</v>
      </c>
      <c r="AE37" s="4">
        <f>EreAfd!EO29</f>
        <v>5317</v>
      </c>
      <c r="AF37" s="4">
        <f>EreAfd!EW29</f>
        <v>3</v>
      </c>
      <c r="AH37" s="4">
        <f>EreAfd!FC29</f>
        <v>3017</v>
      </c>
      <c r="AI37" s="4">
        <f>EreAfd!FK29</f>
        <v>3</v>
      </c>
      <c r="AK37" s="4">
        <f>EreAfd!FQ29</f>
        <v>2895</v>
      </c>
      <c r="AL37" s="4">
        <f>EreAfd!FY29</f>
        <v>3</v>
      </c>
      <c r="AN37" s="4">
        <f>EreAfd!GE29</f>
        <v>5317</v>
      </c>
      <c r="AO37" s="4">
        <f>EreAfd!GM29</f>
        <v>3</v>
      </c>
      <c r="AQ37" s="4">
        <f>EreAfd!GS29</f>
        <v>854</v>
      </c>
      <c r="AR37" s="4">
        <f>EreAfd!HA29</f>
        <v>3</v>
      </c>
      <c r="AT37" s="4">
        <f>EreAfd!HG29</f>
        <v>3059</v>
      </c>
      <c r="AU37" s="4">
        <f>EreAfd!HO29</f>
        <v>1</v>
      </c>
      <c r="AW37" s="4">
        <f>EreAfd!HU29</f>
        <v>3339</v>
      </c>
      <c r="AX37" s="4">
        <f>EreAfd!IC29</f>
        <v>0</v>
      </c>
      <c r="AZ37" s="4">
        <f>EreAfd!II29</f>
        <v>5046</v>
      </c>
      <c r="BA37" s="4">
        <f>EreAfd!IQ29</f>
        <v>0</v>
      </c>
      <c r="BC37" s="4">
        <f>EreAfd!IW29</f>
        <v>4986</v>
      </c>
      <c r="BD37" s="4">
        <f>EreAfd!JE29</f>
        <v>1</v>
      </c>
      <c r="BF37" s="4">
        <f>EreAfd!JK29</f>
        <v>5017</v>
      </c>
      <c r="BG37" s="4">
        <f>EreAfd!JS29</f>
        <v>3</v>
      </c>
      <c r="BI37" s="4">
        <f>EreAfd!JY29</f>
        <v>5074</v>
      </c>
      <c r="BJ37" s="4">
        <f>EreAfd!KG29</f>
        <v>1</v>
      </c>
      <c r="BL37" s="4">
        <f>EreAfd!KM29</f>
        <v>3766</v>
      </c>
      <c r="BM37" s="4">
        <f>EreAfd!KU29</f>
        <v>0</v>
      </c>
      <c r="BO37" s="4">
        <f>EreAfd!LA29</f>
        <v>2816</v>
      </c>
      <c r="BP37" s="4">
        <f>EreAfd!LI29</f>
        <v>3</v>
      </c>
      <c r="BR37" s="4">
        <f>EreAfd!LO29</f>
        <v>2895</v>
      </c>
      <c r="BS37" s="4">
        <f>EreAfd!LW29</f>
        <v>0</v>
      </c>
      <c r="BU37" s="4">
        <f>EreAfd!MC29</f>
        <v>5295</v>
      </c>
      <c r="BV37" s="4">
        <f>EreAfd!MK29</f>
        <v>0</v>
      </c>
      <c r="BX37" s="4">
        <f>EreAfd!MQ29</f>
        <v>2816</v>
      </c>
      <c r="BY37" s="4">
        <f>EreAfd!MY29</f>
        <v>0</v>
      </c>
    </row>
    <row r="38" spans="1:77" x14ac:dyDescent="0.25">
      <c r="A38" s="3">
        <f>EreAfd!B34</f>
        <v>1194</v>
      </c>
      <c r="B38" s="3">
        <f>EreAfd!L34</f>
        <v>3</v>
      </c>
      <c r="D38" s="3">
        <f>EreAfd!P34</f>
        <v>7142</v>
      </c>
      <c r="E38" s="3">
        <f>EreAfd!Z34</f>
        <v>3</v>
      </c>
      <c r="G38" s="3">
        <f>EreAfd!AD34</f>
        <v>3258</v>
      </c>
      <c r="H38" s="3">
        <f>EreAfd!AN34</f>
        <v>0</v>
      </c>
      <c r="J38" s="3">
        <f>EreAfd!AR34</f>
        <v>3085</v>
      </c>
      <c r="K38" s="3">
        <f>EreAfd!BB34</f>
        <v>1</v>
      </c>
      <c r="M38" s="3">
        <f>EreAfd!BF34</f>
        <v>2739</v>
      </c>
      <c r="N38" s="3">
        <f>EreAfd!BP34</f>
        <v>0</v>
      </c>
      <c r="P38" s="3">
        <f>EreAfd!BT34</f>
        <v>3498</v>
      </c>
      <c r="Q38" s="3">
        <f>EreAfd!CD34</f>
        <v>0</v>
      </c>
      <c r="S38" s="3">
        <f>EreAfd!CH34</f>
        <v>2325</v>
      </c>
      <c r="T38" s="3">
        <f>EreAfd!CR34</f>
        <v>3</v>
      </c>
      <c r="V38" s="3">
        <f>EreAfd!CV34</f>
        <v>5136</v>
      </c>
      <c r="W38" s="3">
        <f>EreAfd!DF34</f>
        <v>3</v>
      </c>
      <c r="Y38" s="3">
        <f>EreAfd!DJ34</f>
        <v>3628</v>
      </c>
      <c r="Z38" s="3">
        <f>EreAfd!DT34</f>
        <v>1</v>
      </c>
      <c r="AB38" s="3">
        <f>EreAfd!DX34</f>
        <v>3597</v>
      </c>
      <c r="AC38" s="3">
        <f>EreAfd!EH34</f>
        <v>1</v>
      </c>
      <c r="AE38" s="3">
        <f>EreAfd!EL34</f>
        <v>3050</v>
      </c>
      <c r="AF38" s="3">
        <f>EreAfd!EV34</f>
        <v>1</v>
      </c>
      <c r="AH38" s="3">
        <f>EreAfd!EZ34</f>
        <v>5136</v>
      </c>
      <c r="AI38" s="3">
        <f>EreAfd!FJ34</f>
        <v>3</v>
      </c>
      <c r="AK38" s="3">
        <f>EreAfd!FN34</f>
        <v>3374</v>
      </c>
      <c r="AL38" s="3">
        <f>EreAfd!FX34</f>
        <v>1</v>
      </c>
      <c r="AN38" s="3">
        <f>EreAfd!GB34</f>
        <v>821</v>
      </c>
      <c r="AO38" s="3">
        <f>EreAfd!GL34</f>
        <v>1</v>
      </c>
      <c r="AQ38" s="3">
        <f>EreAfd!GP34</f>
        <v>5046</v>
      </c>
      <c r="AR38" s="3">
        <f>EreAfd!GZ34</f>
        <v>0</v>
      </c>
      <c r="AT38" s="3">
        <f>EreAfd!HD34</f>
        <v>842</v>
      </c>
      <c r="AU38" s="3">
        <f>EreAfd!HN34</f>
        <v>3</v>
      </c>
      <c r="AW38" s="3">
        <f>EreAfd!HR34</f>
        <v>3326</v>
      </c>
      <c r="AX38" s="3">
        <f>EreAfd!IB34</f>
        <v>1</v>
      </c>
      <c r="AZ38" s="3">
        <f>EreAfd!IF34</f>
        <v>7886</v>
      </c>
      <c r="BA38" s="3">
        <f>EreAfd!IP34</f>
        <v>3</v>
      </c>
      <c r="BC38" s="3">
        <f>EreAfd!IT34</f>
        <v>1293</v>
      </c>
      <c r="BD38" s="3">
        <f>EreAfd!JD34</f>
        <v>1</v>
      </c>
      <c r="BF38" s="3">
        <f>EreAfd!JH34</f>
        <v>1216</v>
      </c>
      <c r="BG38" s="3">
        <f>EreAfd!JR34</f>
        <v>1</v>
      </c>
      <c r="BI38" s="3">
        <f>EreAfd!JV34</f>
        <v>3597</v>
      </c>
      <c r="BJ38" s="3">
        <f>EreAfd!KF34</f>
        <v>0</v>
      </c>
      <c r="BL38" s="3">
        <f>EreAfd!KJ34</f>
        <v>5295</v>
      </c>
      <c r="BM38" s="3">
        <f>EreAfd!KT34</f>
        <v>0</v>
      </c>
      <c r="BO38" s="3">
        <f>EreAfd!KX34</f>
        <v>2902</v>
      </c>
      <c r="BP38" s="3">
        <f>EreAfd!LH34</f>
        <v>3</v>
      </c>
      <c r="BR38" s="3">
        <f>EreAfd!LL34</f>
        <v>5046</v>
      </c>
      <c r="BS38" s="3">
        <f>EreAfd!LV34</f>
        <v>0</v>
      </c>
      <c r="BU38" s="3">
        <f>EreAfd!LZ34</f>
        <v>2613</v>
      </c>
      <c r="BV38" s="3">
        <f>EreAfd!MJ34</f>
        <v>0</v>
      </c>
      <c r="BX38" s="3">
        <f>EreAfd!MN34</f>
        <v>3326</v>
      </c>
      <c r="BY38" s="3">
        <f>EreAfd!MX34</f>
        <v>0</v>
      </c>
    </row>
    <row r="39" spans="1:77" x14ac:dyDescent="0.25">
      <c r="A39" s="2">
        <f>EreAfd!B35</f>
        <v>7714</v>
      </c>
      <c r="B39" s="2">
        <f>EreAfd!L35</f>
        <v>3</v>
      </c>
      <c r="D39" s="2">
        <f>EreAfd!P35</f>
        <v>2970</v>
      </c>
      <c r="E39" s="2">
        <f>EreAfd!Z35</f>
        <v>3</v>
      </c>
      <c r="G39" s="2">
        <f>EreAfd!AD35</f>
        <v>104</v>
      </c>
      <c r="H39" s="2">
        <f>EreAfd!AN35</f>
        <v>1</v>
      </c>
      <c r="J39" s="2">
        <f>EreAfd!AR35</f>
        <v>2022</v>
      </c>
      <c r="K39" s="2">
        <f>EreAfd!BB35</f>
        <v>1</v>
      </c>
      <c r="M39" s="2">
        <f>EreAfd!BF35</f>
        <v>2613</v>
      </c>
      <c r="N39" s="2">
        <f>EreAfd!BP35</f>
        <v>3</v>
      </c>
      <c r="P39" s="2">
        <f>EreAfd!BT35</f>
        <v>1685</v>
      </c>
      <c r="Q39" s="2">
        <f>EreAfd!CD35</f>
        <v>0</v>
      </c>
      <c r="S39" s="2">
        <f>EreAfd!CH35</f>
        <v>2957</v>
      </c>
      <c r="T39" s="2">
        <f>EreAfd!CR35</f>
        <v>1</v>
      </c>
      <c r="V39" s="2">
        <f>EreAfd!CV35</f>
        <v>7142</v>
      </c>
      <c r="W39" s="2">
        <f>EreAfd!DF35</f>
        <v>3</v>
      </c>
      <c r="Y39" s="2">
        <f>EreAfd!DJ35</f>
        <v>3034</v>
      </c>
      <c r="Z39" s="2">
        <f>EreAfd!DT35</f>
        <v>3</v>
      </c>
      <c r="AB39" s="2">
        <f>EreAfd!DX35</f>
        <v>3356</v>
      </c>
      <c r="AC39" s="2">
        <f>EreAfd!EH35</f>
        <v>1</v>
      </c>
      <c r="AE39" s="2">
        <f>EreAfd!EL35</f>
        <v>3628</v>
      </c>
      <c r="AF39" s="2">
        <f>EreAfd!EV35</f>
        <v>3</v>
      </c>
      <c r="AH39" s="2">
        <f>EreAfd!EZ35</f>
        <v>2705</v>
      </c>
      <c r="AI39" s="2">
        <f>EreAfd!FJ35</f>
        <v>3</v>
      </c>
      <c r="AK39" s="2">
        <f>EreAfd!FN35</f>
        <v>2613</v>
      </c>
      <c r="AL39" s="2">
        <f>EreAfd!FX35</f>
        <v>3</v>
      </c>
      <c r="AN39" s="2">
        <f>EreAfd!GB35</f>
        <v>2711</v>
      </c>
      <c r="AO39" s="2">
        <f>EreAfd!GL35</f>
        <v>1</v>
      </c>
      <c r="AQ39" s="2">
        <f>EreAfd!GP35</f>
        <v>5074</v>
      </c>
      <c r="AR39" s="2">
        <f>EreAfd!GZ35</f>
        <v>1</v>
      </c>
      <c r="AT39" s="2">
        <f>EreAfd!HD35</f>
        <v>854</v>
      </c>
      <c r="AU39" s="2">
        <f>EreAfd!HN35</f>
        <v>0</v>
      </c>
      <c r="AW39" s="2">
        <f>EreAfd!HR35</f>
        <v>5074</v>
      </c>
      <c r="AX39" s="2">
        <f>EreAfd!IB35</f>
        <v>3</v>
      </c>
      <c r="AZ39" s="2">
        <f>EreAfd!IF35</f>
        <v>3356</v>
      </c>
      <c r="BA39" s="2">
        <f>EreAfd!IP35</f>
        <v>0</v>
      </c>
      <c r="BC39" s="2">
        <f>EreAfd!IT35</f>
        <v>854</v>
      </c>
      <c r="BD39" s="2">
        <f>EreAfd!JD35</f>
        <v>3</v>
      </c>
      <c r="BF39" s="2">
        <f>EreAfd!JH35</f>
        <v>5137</v>
      </c>
      <c r="BG39" s="2">
        <f>EreAfd!JR35</f>
        <v>0</v>
      </c>
      <c r="BI39" s="2">
        <f>EreAfd!JV35</f>
        <v>3356</v>
      </c>
      <c r="BJ39" s="2">
        <f>EreAfd!KF35</f>
        <v>0</v>
      </c>
      <c r="BL39" s="2">
        <f>EreAfd!KJ35</f>
        <v>3498</v>
      </c>
      <c r="BM39" s="2">
        <f>EreAfd!KT35</f>
        <v>0</v>
      </c>
      <c r="BO39" s="2">
        <f>EreAfd!KX35</f>
        <v>2895</v>
      </c>
      <c r="BP39" s="2">
        <f>EreAfd!LH35</f>
        <v>1</v>
      </c>
      <c r="BR39" s="2">
        <f>EreAfd!LL35</f>
        <v>7714</v>
      </c>
      <c r="BS39" s="2">
        <f>EreAfd!LV35</f>
        <v>1</v>
      </c>
      <c r="BU39" s="2">
        <f>EreAfd!LZ35</f>
        <v>3247</v>
      </c>
      <c r="BV39" s="2">
        <f>EreAfd!MJ35</f>
        <v>0</v>
      </c>
      <c r="BX39" s="2">
        <f>EreAfd!MN35</f>
        <v>7714</v>
      </c>
      <c r="BY39" s="2">
        <f>EreAfd!MX35</f>
        <v>0</v>
      </c>
    </row>
    <row r="40" spans="1:77" x14ac:dyDescent="0.25">
      <c r="A40" s="2">
        <f>EreAfd!B36</f>
        <v>5272</v>
      </c>
      <c r="B40" s="2">
        <f>EreAfd!L36</f>
        <v>1</v>
      </c>
      <c r="D40" s="2">
        <f>EreAfd!P36</f>
        <v>5136</v>
      </c>
      <c r="E40" s="2">
        <f>EreAfd!Z36</f>
        <v>3</v>
      </c>
      <c r="G40" s="2">
        <f>EreAfd!AD36</f>
        <v>3257</v>
      </c>
      <c r="H40" s="2">
        <f>EreAfd!AN36</f>
        <v>3</v>
      </c>
      <c r="J40" s="2">
        <f>EreAfd!AR36</f>
        <v>3727</v>
      </c>
      <c r="K40" s="2">
        <f>EreAfd!BB36</f>
        <v>3</v>
      </c>
      <c r="M40" s="2">
        <f>EreAfd!BF36</f>
        <v>3374</v>
      </c>
      <c r="N40" s="2">
        <f>EreAfd!BP36</f>
        <v>3</v>
      </c>
      <c r="P40" s="2">
        <f>EreAfd!BT36</f>
        <v>5295</v>
      </c>
      <c r="Q40" s="2">
        <f>EreAfd!CD36</f>
        <v>0</v>
      </c>
      <c r="S40" s="2">
        <f>EreAfd!CH36</f>
        <v>2301</v>
      </c>
      <c r="T40" s="2">
        <f>EreAfd!CR36</f>
        <v>1</v>
      </c>
      <c r="V40" s="2">
        <f>EreAfd!CV36</f>
        <v>2970</v>
      </c>
      <c r="W40" s="2">
        <f>EreAfd!DF36</f>
        <v>1</v>
      </c>
      <c r="Y40" s="2">
        <f>EreAfd!DJ36</f>
        <v>3723</v>
      </c>
      <c r="Z40" s="2">
        <f>EreAfd!DT36</f>
        <v>3</v>
      </c>
      <c r="AB40" s="2">
        <f>EreAfd!DX36</f>
        <v>7886</v>
      </c>
      <c r="AC40" s="2">
        <f>EreAfd!EH36</f>
        <v>0</v>
      </c>
      <c r="AE40" s="2">
        <f>EreAfd!EL36</f>
        <v>3034</v>
      </c>
      <c r="AF40" s="2">
        <f>EreAfd!EV36</f>
        <v>3</v>
      </c>
      <c r="AH40" s="2">
        <f>EreAfd!EZ36</f>
        <v>3255</v>
      </c>
      <c r="AI40" s="2">
        <f>EreAfd!FJ36</f>
        <v>0</v>
      </c>
      <c r="AK40" s="2">
        <f>EreAfd!FN36</f>
        <v>2739</v>
      </c>
      <c r="AL40" s="2">
        <f>EreAfd!FX36</f>
        <v>1</v>
      </c>
      <c r="AN40" s="2">
        <f>EreAfd!GB36</f>
        <v>3042</v>
      </c>
      <c r="AO40" s="2">
        <f>EreAfd!GL36</f>
        <v>3</v>
      </c>
      <c r="AQ40" s="2">
        <f>EreAfd!GP36</f>
        <v>7319</v>
      </c>
      <c r="AR40" s="2">
        <f>EreAfd!GZ36</f>
        <v>1</v>
      </c>
      <c r="AT40" s="2">
        <f>EreAfd!HD36</f>
        <v>3244</v>
      </c>
      <c r="AU40" s="2">
        <f>EreAfd!HN36</f>
        <v>1</v>
      </c>
      <c r="AW40" s="2">
        <f>EreAfd!HR36</f>
        <v>1194</v>
      </c>
      <c r="AX40" s="2">
        <f>EreAfd!IB36</f>
        <v>3</v>
      </c>
      <c r="AZ40" s="2">
        <f>EreAfd!IF36</f>
        <v>2657</v>
      </c>
      <c r="BA40" s="2">
        <f>EreAfd!IP36</f>
        <v>1</v>
      </c>
      <c r="BC40" s="2">
        <f>EreAfd!IT36</f>
        <v>3244</v>
      </c>
      <c r="BD40" s="2">
        <f>EreAfd!JD36</f>
        <v>1</v>
      </c>
      <c r="BF40" s="2">
        <f>EreAfd!JH36</f>
        <v>5074</v>
      </c>
      <c r="BG40" s="2">
        <f>EreAfd!JR36</f>
        <v>1</v>
      </c>
      <c r="BI40" s="2">
        <f>EreAfd!JV36</f>
        <v>4986</v>
      </c>
      <c r="BJ40" s="2">
        <f>EreAfd!KF36</f>
        <v>0</v>
      </c>
      <c r="BL40" s="2">
        <f>EreAfd!KJ36</f>
        <v>3663</v>
      </c>
      <c r="BM40" s="2">
        <f>EreAfd!KT36</f>
        <v>0</v>
      </c>
      <c r="BO40" s="2">
        <f>EreAfd!KX36</f>
        <v>2712</v>
      </c>
      <c r="BP40" s="2">
        <f>EreAfd!LH36</f>
        <v>0</v>
      </c>
      <c r="BR40" s="2">
        <f>EreAfd!LL36</f>
        <v>5074</v>
      </c>
      <c r="BS40" s="2">
        <f>EreAfd!LV36</f>
        <v>1</v>
      </c>
      <c r="BU40" s="2">
        <f>EreAfd!LZ36</f>
        <v>3766</v>
      </c>
      <c r="BV40" s="2">
        <f>EreAfd!MJ36</f>
        <v>1</v>
      </c>
      <c r="BX40" s="2">
        <f>EreAfd!MN36</f>
        <v>5137</v>
      </c>
      <c r="BY40" s="2">
        <f>EreAfd!MX36</f>
        <v>0</v>
      </c>
    </row>
    <row r="41" spans="1:77" x14ac:dyDescent="0.25">
      <c r="A41" s="2">
        <f>EreAfd!B37</f>
        <v>5074</v>
      </c>
      <c r="B41" s="2">
        <f>EreAfd!L37</f>
        <v>3</v>
      </c>
      <c r="D41" s="2">
        <f>EreAfd!P37</f>
        <v>3255</v>
      </c>
      <c r="E41" s="2">
        <f>EreAfd!Z37</f>
        <v>3</v>
      </c>
      <c r="G41" s="2">
        <f>EreAfd!AD37</f>
        <v>5317</v>
      </c>
      <c r="H41" s="2">
        <f>EreAfd!AN37</f>
        <v>3</v>
      </c>
      <c r="J41" s="2">
        <f>EreAfd!AR37</f>
        <v>3244</v>
      </c>
      <c r="K41" s="2">
        <f>EreAfd!BB37</f>
        <v>1</v>
      </c>
      <c r="M41" s="2">
        <f>EreAfd!BF37</f>
        <v>3059</v>
      </c>
      <c r="N41" s="2">
        <f>EreAfd!BP37</f>
        <v>1</v>
      </c>
      <c r="P41" s="2">
        <f>EreAfd!BT37</f>
        <v>9700</v>
      </c>
      <c r="Q41" s="2">
        <f>EreAfd!CD37</f>
        <v>0</v>
      </c>
      <c r="S41" s="2">
        <f>EreAfd!CH37</f>
        <v>5840</v>
      </c>
      <c r="T41" s="2">
        <f>EreAfd!CR37</f>
        <v>3</v>
      </c>
      <c r="V41" s="2">
        <f>EreAfd!CV37</f>
        <v>2705</v>
      </c>
      <c r="W41" s="2">
        <f>EreAfd!DF37</f>
        <v>3</v>
      </c>
      <c r="Y41" s="2">
        <f>EreAfd!DJ37</f>
        <v>1096</v>
      </c>
      <c r="Z41" s="2">
        <f>EreAfd!DT37</f>
        <v>1</v>
      </c>
      <c r="AB41" s="2">
        <f>EreAfd!DX37</f>
        <v>2657</v>
      </c>
      <c r="AC41" s="2">
        <f>EreAfd!EH37</f>
        <v>1</v>
      </c>
      <c r="AE41" s="2">
        <f>EreAfd!EL37</f>
        <v>3723</v>
      </c>
      <c r="AF41" s="2">
        <f>EreAfd!EV37</f>
        <v>1</v>
      </c>
      <c r="AH41" s="2">
        <f>EreAfd!EZ37</f>
        <v>7142</v>
      </c>
      <c r="AI41" s="2">
        <f>EreAfd!FJ37</f>
        <v>3</v>
      </c>
      <c r="AK41" s="2">
        <f>EreAfd!FN37</f>
        <v>3059</v>
      </c>
      <c r="AL41" s="2">
        <f>EreAfd!FX37</f>
        <v>0</v>
      </c>
      <c r="AN41" s="2">
        <f>EreAfd!GB37</f>
        <v>2621</v>
      </c>
      <c r="AO41" s="2">
        <f>EreAfd!GL37</f>
        <v>1</v>
      </c>
      <c r="AQ41" s="2">
        <f>EreAfd!GP37</f>
        <v>7714</v>
      </c>
      <c r="AR41" s="2">
        <f>EreAfd!GZ37</f>
        <v>0</v>
      </c>
      <c r="AT41" s="2">
        <f>EreAfd!HD37</f>
        <v>5230</v>
      </c>
      <c r="AU41" s="2">
        <f>EreAfd!HN37</f>
        <v>3</v>
      </c>
      <c r="AW41" s="2">
        <f>EreAfd!HR37</f>
        <v>7319</v>
      </c>
      <c r="AX41" s="2">
        <f>EreAfd!IB37</f>
        <v>0</v>
      </c>
      <c r="AZ41" s="2">
        <f>EreAfd!IF37</f>
        <v>3409</v>
      </c>
      <c r="BA41" s="2">
        <f>EreAfd!IP37</f>
        <v>3</v>
      </c>
      <c r="BC41" s="2">
        <f>EreAfd!IT37</f>
        <v>3727</v>
      </c>
      <c r="BD41" s="2">
        <f>EreAfd!JD37</f>
        <v>0</v>
      </c>
      <c r="BF41" s="2">
        <f>EreAfd!JH37</f>
        <v>7714</v>
      </c>
      <c r="BG41" s="2">
        <f>EreAfd!JR37</f>
        <v>1</v>
      </c>
      <c r="BI41" s="2">
        <f>EreAfd!JV37</f>
        <v>7886</v>
      </c>
      <c r="BJ41" s="2">
        <f>EreAfd!KF37</f>
        <v>0</v>
      </c>
      <c r="BL41" s="2">
        <f>EreAfd!KJ37</f>
        <v>4031</v>
      </c>
      <c r="BM41" s="2">
        <f>EreAfd!KT37</f>
        <v>0</v>
      </c>
      <c r="BO41" s="2">
        <f>EreAfd!KX37</f>
        <v>7086</v>
      </c>
      <c r="BP41" s="2">
        <f>EreAfd!LH37</f>
        <v>1</v>
      </c>
      <c r="BR41" s="2">
        <f>EreAfd!LL37</f>
        <v>7319</v>
      </c>
      <c r="BS41" s="2">
        <f>EreAfd!LV37</f>
        <v>0</v>
      </c>
      <c r="BU41" s="2">
        <f>EreAfd!LZ37</f>
        <v>3374</v>
      </c>
      <c r="BV41" s="2">
        <f>EreAfd!MJ37</f>
        <v>3</v>
      </c>
      <c r="BX41" s="2">
        <f>EreAfd!MN37</f>
        <v>7319</v>
      </c>
      <c r="BY41" s="2">
        <f>EreAfd!MX37</f>
        <v>3</v>
      </c>
    </row>
    <row r="42" spans="1:77" x14ac:dyDescent="0.25">
      <c r="A42" s="2">
        <f>EreAfd!B38</f>
        <v>7319</v>
      </c>
      <c r="B42" s="2">
        <f>EreAfd!L38</f>
        <v>3</v>
      </c>
      <c r="D42" s="2">
        <f>EreAfd!P38</f>
        <v>3243</v>
      </c>
      <c r="E42" s="2">
        <f>EreAfd!Z38</f>
        <v>1</v>
      </c>
      <c r="G42" s="2">
        <f>EreAfd!AD38</f>
        <v>3220</v>
      </c>
      <c r="H42" s="2">
        <f>EreAfd!AN38</f>
        <v>3</v>
      </c>
      <c r="J42" s="2">
        <f>EreAfd!AR38</f>
        <v>1293</v>
      </c>
      <c r="K42" s="2">
        <f>EreAfd!BB38</f>
        <v>3</v>
      </c>
      <c r="M42" s="2">
        <f>EreAfd!BF38</f>
        <v>3370</v>
      </c>
      <c r="N42" s="2">
        <f>EreAfd!BP38</f>
        <v>0</v>
      </c>
      <c r="P42" s="2">
        <f>EreAfd!BT38</f>
        <v>7589</v>
      </c>
      <c r="Q42" s="2">
        <f>EreAfd!CD38</f>
        <v>0</v>
      </c>
      <c r="S42" s="2">
        <f>EreAfd!CH38</f>
        <v>3208</v>
      </c>
      <c r="T42" s="2">
        <f>EreAfd!CR38</f>
        <v>1</v>
      </c>
      <c r="V42" s="2">
        <f>EreAfd!CV38</f>
        <v>3073</v>
      </c>
      <c r="W42" s="2">
        <f>EreAfd!DF38</f>
        <v>3</v>
      </c>
      <c r="Y42" s="2">
        <f>EreAfd!DJ38</f>
        <v>3050</v>
      </c>
      <c r="Z42" s="2">
        <f>EreAfd!DT38</f>
        <v>1</v>
      </c>
      <c r="AB42" s="2">
        <f>EreAfd!DX38</f>
        <v>3409</v>
      </c>
      <c r="AC42" s="2">
        <f>EreAfd!EH38</f>
        <v>0</v>
      </c>
      <c r="AE42" s="2">
        <f>EreAfd!EL38</f>
        <v>1096</v>
      </c>
      <c r="AF42" s="2">
        <f>EreAfd!EV38</f>
        <v>0</v>
      </c>
      <c r="AH42" s="2">
        <f>EreAfd!EZ38</f>
        <v>2970</v>
      </c>
      <c r="AI42" s="2">
        <f>EreAfd!FJ38</f>
        <v>3</v>
      </c>
      <c r="AK42" s="2">
        <f>EreAfd!FN38</f>
        <v>3766</v>
      </c>
      <c r="AL42" s="2">
        <f>EreAfd!FX38</f>
        <v>0</v>
      </c>
      <c r="AN42" s="2">
        <f>EreAfd!GB38</f>
        <v>5042</v>
      </c>
      <c r="AO42" s="2">
        <f>EreAfd!GL38</f>
        <v>3</v>
      </c>
      <c r="AQ42" s="2">
        <f>EreAfd!GP38</f>
        <v>1194</v>
      </c>
      <c r="AR42" s="2">
        <f>EreAfd!GZ38</f>
        <v>3</v>
      </c>
      <c r="AT42" s="2">
        <f>EreAfd!HD38</f>
        <v>3727</v>
      </c>
      <c r="AU42" s="2">
        <f>EreAfd!HN38</f>
        <v>1</v>
      </c>
      <c r="AW42" s="2">
        <f>EreAfd!HR38</f>
        <v>1216</v>
      </c>
      <c r="AX42" s="2">
        <f>EreAfd!IB38</f>
        <v>0</v>
      </c>
      <c r="AZ42" s="2">
        <f>EreAfd!IF38</f>
        <v>4986</v>
      </c>
      <c r="BA42" s="2">
        <f>EreAfd!IP38</f>
        <v>3</v>
      </c>
      <c r="BC42" s="2">
        <f>EreAfd!IT38</f>
        <v>5230</v>
      </c>
      <c r="BD42" s="2">
        <f>EreAfd!JD38</f>
        <v>3</v>
      </c>
      <c r="BF42" s="2">
        <f>EreAfd!JH38</f>
        <v>1194</v>
      </c>
      <c r="BG42" s="2">
        <f>EreAfd!JR38</f>
        <v>1</v>
      </c>
      <c r="BI42" s="2">
        <f>EreAfd!JV38</f>
        <v>3409</v>
      </c>
      <c r="BJ42" s="2">
        <f>EreAfd!KF38</f>
        <v>3</v>
      </c>
      <c r="BL42" s="2">
        <f>EreAfd!KJ38</f>
        <v>9700</v>
      </c>
      <c r="BM42" s="2">
        <f>EreAfd!KT38</f>
        <v>1</v>
      </c>
      <c r="BO42" s="2">
        <f>EreAfd!KX38</f>
        <v>6952</v>
      </c>
      <c r="BP42" s="2">
        <f>EreAfd!LH38</f>
        <v>1</v>
      </c>
      <c r="BR42" s="2">
        <f>EreAfd!LL38</f>
        <v>1194</v>
      </c>
      <c r="BS42" s="2">
        <f>EreAfd!LV38</f>
        <v>3</v>
      </c>
      <c r="BU42" s="2">
        <f>EreAfd!LZ38</f>
        <v>2739</v>
      </c>
      <c r="BV42" s="2">
        <f>EreAfd!MJ38</f>
        <v>1</v>
      </c>
      <c r="BX42" s="2">
        <f>EreAfd!MN38</f>
        <v>1194</v>
      </c>
      <c r="BY42" s="2">
        <f>EreAfd!MX38</f>
        <v>1</v>
      </c>
    </row>
    <row r="43" spans="1:77" x14ac:dyDescent="0.25">
      <c r="A43" s="2">
        <f>EreAfd!B39</f>
        <v>3326</v>
      </c>
      <c r="B43" s="2">
        <f>EreAfd!L39</f>
        <v>1</v>
      </c>
      <c r="D43" s="2">
        <f>EreAfd!P39</f>
        <v>3073</v>
      </c>
      <c r="E43" s="2">
        <f>EreAfd!Z39</f>
        <v>3</v>
      </c>
      <c r="G43" s="2">
        <f>EreAfd!AD39</f>
        <v>5068</v>
      </c>
      <c r="H43" s="2">
        <f>EreAfd!AN39</f>
        <v>0</v>
      </c>
      <c r="J43" s="2">
        <f>EreAfd!AR39</f>
        <v>854</v>
      </c>
      <c r="K43" s="2">
        <f>EreAfd!BB39</f>
        <v>3</v>
      </c>
      <c r="M43" s="2">
        <f>EreAfd!BF39</f>
        <v>3766</v>
      </c>
      <c r="N43" s="2">
        <f>EreAfd!BP39</f>
        <v>0</v>
      </c>
      <c r="P43" s="2">
        <f>EreAfd!BT39</f>
        <v>7591</v>
      </c>
      <c r="Q43" s="2">
        <f>EreAfd!CD39</f>
        <v>0</v>
      </c>
      <c r="S43" s="2">
        <f>EreAfd!CH39</f>
        <v>3205</v>
      </c>
      <c r="T43" s="2">
        <f>EreAfd!CR39</f>
        <v>3</v>
      </c>
      <c r="V43" s="2">
        <f>EreAfd!CV39</f>
        <v>3255</v>
      </c>
      <c r="W43" s="2">
        <f>EreAfd!DF39</f>
        <v>3</v>
      </c>
      <c r="Y43" s="2">
        <f>EreAfd!DJ39</f>
        <v>3021</v>
      </c>
      <c r="Z43" s="2">
        <f>EreAfd!DT39</f>
        <v>1</v>
      </c>
      <c r="AB43" s="2">
        <f>EreAfd!DX39</f>
        <v>4986</v>
      </c>
      <c r="AC43" s="2">
        <f>EreAfd!EH39</f>
        <v>0</v>
      </c>
      <c r="AE43" s="2">
        <f>EreAfd!EL39</f>
        <v>3021</v>
      </c>
      <c r="AF43" s="2">
        <f>EreAfd!EV39</f>
        <v>1</v>
      </c>
      <c r="AH43" s="2">
        <f>EreAfd!EZ39</f>
        <v>3073</v>
      </c>
      <c r="AI43" s="2">
        <f>EreAfd!FJ39</f>
        <v>3</v>
      </c>
      <c r="AK43" s="2">
        <f>EreAfd!FN39</f>
        <v>3247</v>
      </c>
      <c r="AL43" s="2">
        <f>EreAfd!FX39</f>
        <v>1</v>
      </c>
      <c r="AN43" s="2">
        <f>EreAfd!GB39</f>
        <v>8061</v>
      </c>
      <c r="AO43" s="2">
        <f>EreAfd!GL39</f>
        <v>3</v>
      </c>
      <c r="AQ43" s="2">
        <f>EreAfd!GP39</f>
        <v>3326</v>
      </c>
      <c r="AR43" s="2">
        <f>EreAfd!GZ39</f>
        <v>1</v>
      </c>
      <c r="AT43" s="2">
        <f>EreAfd!HD39</f>
        <v>8037</v>
      </c>
      <c r="AU43" s="2">
        <f>EreAfd!HN39</f>
        <v>1</v>
      </c>
      <c r="AW43" s="2">
        <f>EreAfd!HR39</f>
        <v>5046</v>
      </c>
      <c r="AX43" s="2">
        <f>EreAfd!IB39</f>
        <v>1</v>
      </c>
      <c r="AZ43" s="2">
        <f>EreAfd!IF39</f>
        <v>4331</v>
      </c>
      <c r="BA43" s="2">
        <f>EreAfd!IP39</f>
        <v>3</v>
      </c>
      <c r="BC43" s="2">
        <f>EreAfd!IT39</f>
        <v>842</v>
      </c>
      <c r="BD43" s="2">
        <f>EreAfd!JD39</f>
        <v>3</v>
      </c>
      <c r="BF43" s="2">
        <f>EreAfd!JH39</f>
        <v>3326</v>
      </c>
      <c r="BG43" s="2">
        <f>EreAfd!JR39</f>
        <v>0</v>
      </c>
      <c r="BI43" s="2">
        <f>EreAfd!JV39</f>
        <v>2657</v>
      </c>
      <c r="BJ43" s="2">
        <f>EreAfd!KF39</f>
        <v>0</v>
      </c>
      <c r="BL43" s="2">
        <f>EreAfd!KJ39</f>
        <v>1685</v>
      </c>
      <c r="BM43" s="2">
        <f>EreAfd!KT39</f>
        <v>0</v>
      </c>
      <c r="BO43" s="2">
        <f>EreAfd!KX39</f>
        <v>5017</v>
      </c>
      <c r="BP43" s="2">
        <f>EreAfd!LH39</f>
        <v>1</v>
      </c>
      <c r="BR43" s="2">
        <f>EreAfd!LL39</f>
        <v>3326</v>
      </c>
      <c r="BS43" s="2">
        <f>EreAfd!LV39</f>
        <v>0</v>
      </c>
      <c r="BU43" s="2">
        <f>EreAfd!LZ39</f>
        <v>3370</v>
      </c>
      <c r="BV43" s="2">
        <f>EreAfd!MJ39</f>
        <v>0</v>
      </c>
      <c r="BX43" s="2">
        <f>EreAfd!MN39</f>
        <v>5046</v>
      </c>
      <c r="BY43" s="2">
        <f>EreAfd!MX39</f>
        <v>0</v>
      </c>
    </row>
    <row r="44" spans="1:77" x14ac:dyDescent="0.25">
      <c r="A44" s="2">
        <f>EreAfd!E34</f>
        <v>2621</v>
      </c>
      <c r="B44" s="2">
        <f>EreAfd!M34</f>
        <v>0</v>
      </c>
      <c r="D44" s="2">
        <f>EreAfd!S34</f>
        <v>5046</v>
      </c>
      <c r="E44" s="2">
        <f>EreAfd!AA34</f>
        <v>0</v>
      </c>
      <c r="G44" s="2">
        <f>EreAfd!AG34</f>
        <v>842</v>
      </c>
      <c r="H44" s="2">
        <f>EreAfd!AO34</f>
        <v>3</v>
      </c>
      <c r="J44" s="2">
        <f>EreAfd!AU34</f>
        <v>5046</v>
      </c>
      <c r="K44" s="2">
        <f>EreAfd!BC34</f>
        <v>1</v>
      </c>
      <c r="M44" s="2">
        <f>EreAfd!BI34</f>
        <v>7886</v>
      </c>
      <c r="N44" s="2">
        <f>EreAfd!BQ34</f>
        <v>3</v>
      </c>
      <c r="P44" s="2">
        <f>EreAfd!BW34</f>
        <v>842</v>
      </c>
      <c r="Q44" s="2">
        <f>EreAfd!CE34</f>
        <v>3</v>
      </c>
      <c r="S44" s="2">
        <f>EreAfd!CK34</f>
        <v>5074</v>
      </c>
      <c r="T44" s="2">
        <f>EreAfd!CS34</f>
        <v>0</v>
      </c>
      <c r="V44" s="2">
        <f>EreAfd!CY34</f>
        <v>3597</v>
      </c>
      <c r="W44" s="2">
        <f>EreAfd!DG34</f>
        <v>0</v>
      </c>
      <c r="Y44" s="2">
        <f>EreAfd!DM34</f>
        <v>7591</v>
      </c>
      <c r="Z44" s="2">
        <f>EreAfd!DU34</f>
        <v>1</v>
      </c>
      <c r="AB44" s="2">
        <f>EreAfd!EA34</f>
        <v>3690</v>
      </c>
      <c r="AC44" s="2">
        <f>EreAfd!EI34</f>
        <v>1</v>
      </c>
      <c r="AE44" s="2">
        <f>EreAfd!EO34</f>
        <v>7319</v>
      </c>
      <c r="AF44" s="2">
        <f>EreAfd!EW34</f>
        <v>1</v>
      </c>
      <c r="AH44" s="2">
        <f>EreAfd!FC34</f>
        <v>2739</v>
      </c>
      <c r="AI44" s="2">
        <f>EreAfd!FK34</f>
        <v>0</v>
      </c>
      <c r="AK44" s="2">
        <f>EreAfd!FQ34</f>
        <v>1194</v>
      </c>
      <c r="AL44" s="2">
        <f>EreAfd!FY34</f>
        <v>1</v>
      </c>
      <c r="AN44" s="2">
        <f>EreAfd!GE34</f>
        <v>1216</v>
      </c>
      <c r="AO44" s="2">
        <f>EreAfd!GM34</f>
        <v>1</v>
      </c>
      <c r="AQ44" s="2">
        <f>EreAfd!GS34</f>
        <v>7142</v>
      </c>
      <c r="AR44" s="2">
        <f>EreAfd!HA34</f>
        <v>3</v>
      </c>
      <c r="AT44" s="2">
        <f>EreAfd!HG34</f>
        <v>104</v>
      </c>
      <c r="AU44" s="2">
        <f>EreAfd!HO34</f>
        <v>0</v>
      </c>
      <c r="AW44" s="2">
        <f>EreAfd!HU34</f>
        <v>4802</v>
      </c>
      <c r="AX44" s="2">
        <f>EreAfd!IC34</f>
        <v>1</v>
      </c>
      <c r="AZ44" s="2">
        <f>EreAfd!II34</f>
        <v>2739</v>
      </c>
      <c r="BA44" s="2">
        <f>EreAfd!IQ34</f>
        <v>0</v>
      </c>
      <c r="BC44" s="2">
        <f>EreAfd!IW34</f>
        <v>3498</v>
      </c>
      <c r="BD44" s="2">
        <f>EreAfd!JE34</f>
        <v>1</v>
      </c>
      <c r="BF44" s="2">
        <f>EreAfd!JK34</f>
        <v>2957</v>
      </c>
      <c r="BG44" s="2">
        <f>EreAfd!JS34</f>
        <v>1</v>
      </c>
      <c r="BI44" s="2">
        <f>EreAfd!JY34</f>
        <v>2705</v>
      </c>
      <c r="BJ44" s="2">
        <f>EreAfd!KG34</f>
        <v>3</v>
      </c>
      <c r="BL44" s="2">
        <f>EreAfd!KM34</f>
        <v>3034</v>
      </c>
      <c r="BM44" s="2">
        <f>EreAfd!KU34</f>
        <v>3</v>
      </c>
      <c r="BO44" s="2">
        <f>EreAfd!LA34</f>
        <v>1699</v>
      </c>
      <c r="BP44" s="2">
        <f>EreAfd!LI34</f>
        <v>0</v>
      </c>
      <c r="BR44" s="2">
        <f>EreAfd!LO34</f>
        <v>3628</v>
      </c>
      <c r="BS44" s="2">
        <f>EreAfd!LW34</f>
        <v>3</v>
      </c>
      <c r="BU44" s="2">
        <f>EreAfd!MC34</f>
        <v>5136</v>
      </c>
      <c r="BV44" s="2">
        <f>EreAfd!MK34</f>
        <v>3</v>
      </c>
      <c r="BX44" s="2">
        <f>EreAfd!MQ34</f>
        <v>3247</v>
      </c>
      <c r="BY44" s="2">
        <f>EreAfd!MY34</f>
        <v>3</v>
      </c>
    </row>
    <row r="45" spans="1:77" x14ac:dyDescent="0.25">
      <c r="A45" s="2">
        <f>EreAfd!E35</f>
        <v>2981</v>
      </c>
      <c r="B45" s="2">
        <f>EreAfd!M35</f>
        <v>0</v>
      </c>
      <c r="D45" s="2">
        <f>EreAfd!S35</f>
        <v>5272</v>
      </c>
      <c r="E45" s="2">
        <f>EreAfd!AA35</f>
        <v>0</v>
      </c>
      <c r="G45" s="2">
        <f>EreAfd!AG35</f>
        <v>2022</v>
      </c>
      <c r="H45" s="2">
        <f>EreAfd!AO35</f>
        <v>1</v>
      </c>
      <c r="J45" s="2">
        <f>EreAfd!AU35</f>
        <v>7319</v>
      </c>
      <c r="K45" s="2">
        <f>EreAfd!BC35</f>
        <v>1</v>
      </c>
      <c r="M45" s="2">
        <f>EreAfd!BI35</f>
        <v>3356</v>
      </c>
      <c r="N45" s="2">
        <f>EreAfd!BQ35</f>
        <v>0</v>
      </c>
      <c r="P45" s="2">
        <f>EreAfd!BW35</f>
        <v>3244</v>
      </c>
      <c r="Q45" s="2">
        <f>EreAfd!CE35</f>
        <v>3</v>
      </c>
      <c r="S45" s="2">
        <f>EreAfd!CK35</f>
        <v>3326</v>
      </c>
      <c r="T45" s="2">
        <f>EreAfd!CS35</f>
        <v>1</v>
      </c>
      <c r="V45" s="2">
        <f>EreAfd!CY35</f>
        <v>3356</v>
      </c>
      <c r="W45" s="2">
        <f>EreAfd!DG35</f>
        <v>0</v>
      </c>
      <c r="Y45" s="2">
        <f>EreAfd!DM35</f>
        <v>9700</v>
      </c>
      <c r="Z45" s="2">
        <f>EreAfd!DU35</f>
        <v>0</v>
      </c>
      <c r="AB45" s="2">
        <f>EreAfd!EA35</f>
        <v>3003</v>
      </c>
      <c r="AC45" s="2">
        <f>EreAfd!EI35</f>
        <v>1</v>
      </c>
      <c r="AE45" s="2">
        <f>EreAfd!EO35</f>
        <v>5137</v>
      </c>
      <c r="AF45" s="2">
        <f>EreAfd!EW35</f>
        <v>0</v>
      </c>
      <c r="AH45" s="2">
        <f>EreAfd!FC35</f>
        <v>3766</v>
      </c>
      <c r="AI45" s="2">
        <f>EreAfd!FK35</f>
        <v>0</v>
      </c>
      <c r="AK45" s="2">
        <f>EreAfd!FQ35</f>
        <v>5272</v>
      </c>
      <c r="AL45" s="2">
        <f>EreAfd!FY35</f>
        <v>0</v>
      </c>
      <c r="AN45" s="2">
        <f>EreAfd!GE35</f>
        <v>1194</v>
      </c>
      <c r="AO45" s="2">
        <f>EreAfd!GM35</f>
        <v>1</v>
      </c>
      <c r="AQ45" s="2">
        <f>EreAfd!GS35</f>
        <v>2705</v>
      </c>
      <c r="AR45" s="2">
        <f>EreAfd!HA35</f>
        <v>1</v>
      </c>
      <c r="AT45" s="2">
        <f>EreAfd!HG35</f>
        <v>5068</v>
      </c>
      <c r="AU45" s="2">
        <f>EreAfd!HO35</f>
        <v>3</v>
      </c>
      <c r="AW45" s="2">
        <f>EreAfd!HU35</f>
        <v>2022</v>
      </c>
      <c r="AX45" s="2">
        <f>EreAfd!IC35</f>
        <v>0</v>
      </c>
      <c r="AZ45" s="2">
        <f>EreAfd!II35</f>
        <v>2613</v>
      </c>
      <c r="BA45" s="2">
        <f>EreAfd!IQ35</f>
        <v>3</v>
      </c>
      <c r="BC45" s="2">
        <f>EreAfd!IW35</f>
        <v>7591</v>
      </c>
      <c r="BD45" s="2">
        <f>EreAfd!JE35</f>
        <v>0</v>
      </c>
      <c r="BF45" s="2">
        <f>EreAfd!JK35</f>
        <v>2325</v>
      </c>
      <c r="BG45" s="2">
        <f>EreAfd!JS35</f>
        <v>3</v>
      </c>
      <c r="BI45" s="2">
        <f>EreAfd!JY35</f>
        <v>2970</v>
      </c>
      <c r="BJ45" s="2">
        <f>EreAfd!KG35</f>
        <v>3</v>
      </c>
      <c r="BL45" s="2">
        <f>EreAfd!KM35</f>
        <v>3050</v>
      </c>
      <c r="BM45" s="2">
        <f>EreAfd!KU35</f>
        <v>3</v>
      </c>
      <c r="BO45" s="2">
        <f>EreAfd!LA35</f>
        <v>3356</v>
      </c>
      <c r="BP45" s="2">
        <f>EreAfd!LI35</f>
        <v>1</v>
      </c>
      <c r="BR45" s="2">
        <f>EreAfd!LO35</f>
        <v>3034</v>
      </c>
      <c r="BS45" s="2">
        <f>EreAfd!LW35</f>
        <v>1</v>
      </c>
      <c r="BU45" s="2">
        <f>EreAfd!MC35</f>
        <v>7142</v>
      </c>
      <c r="BV45" s="2">
        <f>EreAfd!MK35</f>
        <v>3</v>
      </c>
      <c r="BX45" s="2">
        <f>EreAfd!MQ35</f>
        <v>3370</v>
      </c>
      <c r="BY45" s="2">
        <f>EreAfd!MY35</f>
        <v>3</v>
      </c>
    </row>
    <row r="46" spans="1:77" x14ac:dyDescent="0.25">
      <c r="A46" s="2">
        <f>EreAfd!E36</f>
        <v>8061</v>
      </c>
      <c r="B46" s="2">
        <f>EreAfd!M36</f>
        <v>1</v>
      </c>
      <c r="D46" s="2">
        <f>EreAfd!S36</f>
        <v>7319</v>
      </c>
      <c r="E46" s="2">
        <f>EreAfd!AA36</f>
        <v>0</v>
      </c>
      <c r="G46" s="2">
        <f>EreAfd!AG36</f>
        <v>3244</v>
      </c>
      <c r="H46" s="2">
        <f>EreAfd!AO36</f>
        <v>0</v>
      </c>
      <c r="J46" s="2">
        <f>EreAfd!AU36</f>
        <v>5137</v>
      </c>
      <c r="K46" s="2">
        <f>EreAfd!BC36</f>
        <v>0</v>
      </c>
      <c r="M46" s="2">
        <f>EreAfd!BI36</f>
        <v>3597</v>
      </c>
      <c r="N46" s="2">
        <f>EreAfd!BQ36</f>
        <v>0</v>
      </c>
      <c r="P46" s="2">
        <f>EreAfd!BW36</f>
        <v>4802</v>
      </c>
      <c r="Q46" s="2">
        <f>EreAfd!CE36</f>
        <v>3</v>
      </c>
      <c r="S46" s="2">
        <f>EreAfd!CK36</f>
        <v>1194</v>
      </c>
      <c r="T46" s="2">
        <f>EreAfd!CS36</f>
        <v>1</v>
      </c>
      <c r="V46" s="2">
        <f>EreAfd!CY36</f>
        <v>7886</v>
      </c>
      <c r="W46" s="2">
        <f>EreAfd!DG36</f>
        <v>1</v>
      </c>
      <c r="Y46" s="2">
        <f>EreAfd!DM36</f>
        <v>7589</v>
      </c>
      <c r="Z46" s="2">
        <f>EreAfd!DU36</f>
        <v>0</v>
      </c>
      <c r="AB46" s="2">
        <f>EreAfd!EA36</f>
        <v>2712</v>
      </c>
      <c r="AC46" s="2">
        <f>EreAfd!EI36</f>
        <v>3</v>
      </c>
      <c r="AE46" s="2">
        <f>EreAfd!EO36</f>
        <v>5046</v>
      </c>
      <c r="AF46" s="2">
        <f>EreAfd!EW36</f>
        <v>0</v>
      </c>
      <c r="AH46" s="2">
        <f>EreAfd!FC36</f>
        <v>2613</v>
      </c>
      <c r="AI46" s="2">
        <f>EreAfd!FK36</f>
        <v>3</v>
      </c>
      <c r="AK46" s="2">
        <f>EreAfd!FQ36</f>
        <v>7319</v>
      </c>
      <c r="AL46" s="2">
        <f>EreAfd!FY36</f>
        <v>1</v>
      </c>
      <c r="AN46" s="2">
        <f>EreAfd!GE36</f>
        <v>7714</v>
      </c>
      <c r="AO46" s="2">
        <f>EreAfd!GM36</f>
        <v>0</v>
      </c>
      <c r="AQ46" s="2">
        <f>EreAfd!GS36</f>
        <v>3073</v>
      </c>
      <c r="AR46" s="2">
        <f>EreAfd!HA36</f>
        <v>1</v>
      </c>
      <c r="AT46" s="2">
        <f>EreAfd!HG36</f>
        <v>3257</v>
      </c>
      <c r="AU46" s="2">
        <f>EreAfd!HO36</f>
        <v>1</v>
      </c>
      <c r="AW46" s="2">
        <f>EreAfd!HU36</f>
        <v>3244</v>
      </c>
      <c r="AX46" s="2">
        <f>EreAfd!IC36</f>
        <v>0</v>
      </c>
      <c r="AZ46" s="2">
        <f>EreAfd!II36</f>
        <v>3370</v>
      </c>
      <c r="BA46" s="2">
        <f>EreAfd!IQ36</f>
        <v>1</v>
      </c>
      <c r="BC46" s="2">
        <f>EreAfd!IW36</f>
        <v>9700</v>
      </c>
      <c r="BD46" s="2">
        <f>EreAfd!JE36</f>
        <v>1</v>
      </c>
      <c r="BF46" s="2">
        <f>EreAfd!JK36</f>
        <v>5840</v>
      </c>
      <c r="BG46" s="2">
        <f>EreAfd!JS36</f>
        <v>1</v>
      </c>
      <c r="BI46" s="2">
        <f>EreAfd!JY36</f>
        <v>7142</v>
      </c>
      <c r="BJ46" s="2">
        <f>EreAfd!KG36</f>
        <v>3</v>
      </c>
      <c r="BL46" s="2">
        <f>EreAfd!KM36</f>
        <v>3723</v>
      </c>
      <c r="BM46" s="2">
        <f>EreAfd!KU36</f>
        <v>3</v>
      </c>
      <c r="BO46" s="2">
        <f>EreAfd!LA36</f>
        <v>4986</v>
      </c>
      <c r="BP46" s="2">
        <f>EreAfd!LI36</f>
        <v>3</v>
      </c>
      <c r="BR46" s="2">
        <f>EreAfd!LO36</f>
        <v>3723</v>
      </c>
      <c r="BS46" s="2">
        <f>EreAfd!LW36</f>
        <v>1</v>
      </c>
      <c r="BU46" s="2">
        <f>EreAfd!MC36</f>
        <v>2970</v>
      </c>
      <c r="BV46" s="2">
        <f>EreAfd!MK36</f>
        <v>1</v>
      </c>
      <c r="BX46" s="2">
        <f>EreAfd!MQ36</f>
        <v>3374</v>
      </c>
      <c r="BY46" s="2">
        <f>EreAfd!MY36</f>
        <v>3</v>
      </c>
    </row>
    <row r="47" spans="1:77" x14ac:dyDescent="0.25">
      <c r="A47" s="2">
        <f>EreAfd!E37</f>
        <v>5042</v>
      </c>
      <c r="B47" s="2">
        <f>EreAfd!M37</f>
        <v>0</v>
      </c>
      <c r="D47" s="2">
        <f>EreAfd!S37</f>
        <v>1194</v>
      </c>
      <c r="E47" s="2">
        <f>EreAfd!AA37</f>
        <v>0</v>
      </c>
      <c r="G47" s="2">
        <f>EreAfd!AG37</f>
        <v>3085</v>
      </c>
      <c r="H47" s="2">
        <f>EreAfd!AO37</f>
        <v>0</v>
      </c>
      <c r="J47" s="2">
        <f>EreAfd!AU37</f>
        <v>5074</v>
      </c>
      <c r="K47" s="2">
        <f>EreAfd!BC37</f>
        <v>1</v>
      </c>
      <c r="M47" s="2">
        <f>EreAfd!BI37</f>
        <v>4331</v>
      </c>
      <c r="N47" s="2">
        <f>EreAfd!BQ37</f>
        <v>1</v>
      </c>
      <c r="P47" s="2">
        <f>EreAfd!BW37</f>
        <v>3085</v>
      </c>
      <c r="Q47" s="2">
        <f>EreAfd!CE37</f>
        <v>3</v>
      </c>
      <c r="S47" s="2">
        <f>EreAfd!CK37</f>
        <v>5272</v>
      </c>
      <c r="T47" s="2">
        <f>EreAfd!CS37</f>
        <v>0</v>
      </c>
      <c r="V47" s="2">
        <f>EreAfd!CY37</f>
        <v>4331</v>
      </c>
      <c r="W47" s="2">
        <f>EreAfd!DG37</f>
        <v>0</v>
      </c>
      <c r="Y47" s="2">
        <f>EreAfd!DM37</f>
        <v>5295</v>
      </c>
      <c r="Z47" s="2">
        <f>EreAfd!DU37</f>
        <v>1</v>
      </c>
      <c r="AB47" s="2">
        <f>EreAfd!EA37</f>
        <v>5017</v>
      </c>
      <c r="AC47" s="2">
        <f>EreAfd!EI37</f>
        <v>1</v>
      </c>
      <c r="AE47" s="2">
        <f>EreAfd!EO37</f>
        <v>7714</v>
      </c>
      <c r="AF47" s="2">
        <f>EreAfd!EW37</f>
        <v>1</v>
      </c>
      <c r="AH47" s="2">
        <f>EreAfd!FC37</f>
        <v>3247</v>
      </c>
      <c r="AI47" s="2">
        <f>EreAfd!FK37</f>
        <v>0</v>
      </c>
      <c r="AK47" s="2">
        <f>EreAfd!FQ37</f>
        <v>7714</v>
      </c>
      <c r="AL47" s="2">
        <f>EreAfd!FY37</f>
        <v>3</v>
      </c>
      <c r="AN47" s="2">
        <f>EreAfd!GE37</f>
        <v>5074</v>
      </c>
      <c r="AO47" s="2">
        <f>EreAfd!GM37</f>
        <v>1</v>
      </c>
      <c r="AQ47" s="2">
        <f>EreAfd!GS37</f>
        <v>5136</v>
      </c>
      <c r="AR47" s="2">
        <f>EreAfd!HA37</f>
        <v>3</v>
      </c>
      <c r="AT47" s="2">
        <f>EreAfd!HG37</f>
        <v>3220</v>
      </c>
      <c r="AU47" s="2">
        <f>EreAfd!HO37</f>
        <v>0</v>
      </c>
      <c r="AW47" s="2">
        <f>EreAfd!HU37</f>
        <v>3727</v>
      </c>
      <c r="AX47" s="2">
        <f>EreAfd!IC37</f>
        <v>3</v>
      </c>
      <c r="AZ47" s="2">
        <f>EreAfd!II37</f>
        <v>3766</v>
      </c>
      <c r="BA47" s="2">
        <f>EreAfd!IQ37</f>
        <v>0</v>
      </c>
      <c r="BC47" s="2">
        <f>EreAfd!IW37</f>
        <v>1685</v>
      </c>
      <c r="BD47" s="2">
        <f>EreAfd!JE37</f>
        <v>3</v>
      </c>
      <c r="BF47" s="2">
        <f>EreAfd!JK37</f>
        <v>2301</v>
      </c>
      <c r="BG47" s="2">
        <f>EreAfd!JS37</f>
        <v>1</v>
      </c>
      <c r="BI47" s="2">
        <f>EreAfd!JY37</f>
        <v>5136</v>
      </c>
      <c r="BJ47" s="2">
        <f>EreAfd!KG37</f>
        <v>3</v>
      </c>
      <c r="BL47" s="2">
        <f>EreAfd!KM37</f>
        <v>1096</v>
      </c>
      <c r="BM47" s="2">
        <f>EreAfd!KU37</f>
        <v>3</v>
      </c>
      <c r="BO47" s="2">
        <f>EreAfd!LA37</f>
        <v>3409</v>
      </c>
      <c r="BP47" s="2">
        <f>EreAfd!LI37</f>
        <v>1</v>
      </c>
      <c r="BR47" s="2">
        <f>EreAfd!LO37</f>
        <v>3050</v>
      </c>
      <c r="BS47" s="2">
        <f>EreAfd!LW37</f>
        <v>3</v>
      </c>
      <c r="BU47" s="2">
        <f>EreAfd!MC37</f>
        <v>3255</v>
      </c>
      <c r="BV47" s="2">
        <f>EreAfd!MK37</f>
        <v>0</v>
      </c>
      <c r="BX47" s="2">
        <f>EreAfd!MQ37</f>
        <v>2981</v>
      </c>
      <c r="BY47" s="2">
        <f>EreAfd!MY37</f>
        <v>0</v>
      </c>
    </row>
    <row r="48" spans="1:77" x14ac:dyDescent="0.25">
      <c r="A48" s="2">
        <f>EreAfd!E38</f>
        <v>3042</v>
      </c>
      <c r="B48" s="2">
        <f>EreAfd!M38</f>
        <v>0</v>
      </c>
      <c r="D48" s="2">
        <f>EreAfd!S38</f>
        <v>5137</v>
      </c>
      <c r="E48" s="2">
        <f>EreAfd!AA38</f>
        <v>1</v>
      </c>
      <c r="G48" s="2">
        <f>EreAfd!AG38</f>
        <v>1293</v>
      </c>
      <c r="H48" s="2">
        <f>EreAfd!AO38</f>
        <v>0</v>
      </c>
      <c r="J48" s="2">
        <f>EreAfd!AU38</f>
        <v>7714</v>
      </c>
      <c r="K48" s="2">
        <f>EreAfd!BC38</f>
        <v>0</v>
      </c>
      <c r="M48" s="2">
        <f>EreAfd!BI38</f>
        <v>3409</v>
      </c>
      <c r="N48" s="2">
        <f>EreAfd!BQ38</f>
        <v>3</v>
      </c>
      <c r="P48" s="2">
        <f>EreAfd!BW38</f>
        <v>2022</v>
      </c>
      <c r="Q48" s="2">
        <f>EreAfd!CE38</f>
        <v>3</v>
      </c>
      <c r="S48" s="2">
        <f>EreAfd!CK38</f>
        <v>5137</v>
      </c>
      <c r="T48" s="2">
        <f>EreAfd!CS38</f>
        <v>1</v>
      </c>
      <c r="V48" s="2">
        <f>EreAfd!CY38</f>
        <v>4986</v>
      </c>
      <c r="W48" s="2">
        <f>EreAfd!DG38</f>
        <v>0</v>
      </c>
      <c r="Y48" s="2">
        <f>EreAfd!DM38</f>
        <v>3663</v>
      </c>
      <c r="Z48" s="2">
        <f>EreAfd!DU38</f>
        <v>1</v>
      </c>
      <c r="AB48" s="2">
        <f>EreAfd!EA38</f>
        <v>2902</v>
      </c>
      <c r="AC48" s="2">
        <f>EreAfd!EI38</f>
        <v>3</v>
      </c>
      <c r="AE48" s="2">
        <f>EreAfd!EO38</f>
        <v>5074</v>
      </c>
      <c r="AF48" s="2">
        <f>EreAfd!EW38</f>
        <v>3</v>
      </c>
      <c r="AH48" s="2">
        <f>EreAfd!FC38</f>
        <v>3370</v>
      </c>
      <c r="AI48" s="2">
        <f>EreAfd!FK38</f>
        <v>0</v>
      </c>
      <c r="AK48" s="2">
        <f>EreAfd!FQ38</f>
        <v>5046</v>
      </c>
      <c r="AL48" s="2">
        <f>EreAfd!FY38</f>
        <v>3</v>
      </c>
      <c r="AN48" s="2">
        <f>EreAfd!GE38</f>
        <v>5272</v>
      </c>
      <c r="AO48" s="2">
        <f>EreAfd!GM38</f>
        <v>0</v>
      </c>
      <c r="AQ48" s="2">
        <f>EreAfd!GS38</f>
        <v>3255</v>
      </c>
      <c r="AR48" s="2">
        <f>EreAfd!HA38</f>
        <v>0</v>
      </c>
      <c r="AT48" s="2">
        <f>EreAfd!HG38</f>
        <v>5317</v>
      </c>
      <c r="AU48" s="2">
        <f>EreAfd!HO38</f>
        <v>1</v>
      </c>
      <c r="AW48" s="2">
        <f>EreAfd!HU38</f>
        <v>854</v>
      </c>
      <c r="AX48" s="2">
        <f>EreAfd!IC38</f>
        <v>3</v>
      </c>
      <c r="AZ48" s="2">
        <f>EreAfd!II38</f>
        <v>3247</v>
      </c>
      <c r="BA48" s="2">
        <f>EreAfd!IQ38</f>
        <v>0</v>
      </c>
      <c r="BC48" s="2">
        <f>EreAfd!IW38</f>
        <v>0</v>
      </c>
      <c r="BD48" s="2">
        <f>EreAfd!JE38</f>
        <v>0</v>
      </c>
      <c r="BF48" s="2">
        <f>EreAfd!JK38</f>
        <v>3208</v>
      </c>
      <c r="BG48" s="2">
        <f>EreAfd!JS38</f>
        <v>1</v>
      </c>
      <c r="BI48" s="2">
        <f>EreAfd!JY38</f>
        <v>3255</v>
      </c>
      <c r="BJ48" s="2">
        <f>EreAfd!KG38</f>
        <v>0</v>
      </c>
      <c r="BL48" s="2">
        <f>EreAfd!KM38</f>
        <v>2741</v>
      </c>
      <c r="BM48" s="2">
        <f>EreAfd!KU38</f>
        <v>1</v>
      </c>
      <c r="BO48" s="2">
        <f>EreAfd!LA38</f>
        <v>7886</v>
      </c>
      <c r="BP48" s="2">
        <f>EreAfd!LI38</f>
        <v>1</v>
      </c>
      <c r="BR48" s="2">
        <f>EreAfd!LO38</f>
        <v>1096</v>
      </c>
      <c r="BS48" s="2">
        <f>EreAfd!LW38</f>
        <v>0</v>
      </c>
      <c r="BU48" s="2">
        <f>EreAfd!MC38</f>
        <v>3073</v>
      </c>
      <c r="BV48" s="2">
        <f>EreAfd!MK38</f>
        <v>1</v>
      </c>
      <c r="BX48" s="2">
        <f>EreAfd!MQ38</f>
        <v>2613</v>
      </c>
      <c r="BY48" s="2">
        <f>EreAfd!MY38</f>
        <v>1</v>
      </c>
    </row>
    <row r="49" spans="1:77" ht="15.75" thickBot="1" x14ac:dyDescent="0.3">
      <c r="A49" s="4">
        <f>EreAfd!E39</f>
        <v>2711</v>
      </c>
      <c r="B49" s="4">
        <f>EreAfd!M39</f>
        <v>1</v>
      </c>
      <c r="D49" s="4">
        <f>EreAfd!S39</f>
        <v>3326</v>
      </c>
      <c r="E49" s="4">
        <f>EreAfd!AA39</f>
        <v>0</v>
      </c>
      <c r="G49" s="4">
        <f>EreAfd!AG39</f>
        <v>3727</v>
      </c>
      <c r="H49" s="4">
        <f>EreAfd!AO39</f>
        <v>3</v>
      </c>
      <c r="J49" s="4">
        <f>EreAfd!AU39</f>
        <v>3326</v>
      </c>
      <c r="K49" s="4">
        <f>EreAfd!BC39</f>
        <v>0</v>
      </c>
      <c r="M49" s="4">
        <f>EreAfd!BI39</f>
        <v>4986</v>
      </c>
      <c r="N49" s="4">
        <f>EreAfd!BQ39</f>
        <v>3</v>
      </c>
      <c r="P49" s="4">
        <f>EreAfd!BW39</f>
        <v>3727</v>
      </c>
      <c r="Q49" s="4">
        <f>EreAfd!CE39</f>
        <v>3</v>
      </c>
      <c r="S49" s="4">
        <f>EreAfd!CK39</f>
        <v>5046</v>
      </c>
      <c r="T49" s="4">
        <f>EreAfd!CS39</f>
        <v>0</v>
      </c>
      <c r="V49" s="4">
        <f>EreAfd!CY39</f>
        <v>2657</v>
      </c>
      <c r="W49" s="4">
        <f>EreAfd!DG39</f>
        <v>0</v>
      </c>
      <c r="Y49" s="4">
        <f>EreAfd!DM39</f>
        <v>3498</v>
      </c>
      <c r="Z49" s="4">
        <f>EreAfd!DU39</f>
        <v>1</v>
      </c>
      <c r="AB49" s="4">
        <f>EreAfd!EA39</f>
        <v>2895</v>
      </c>
      <c r="AC49" s="4">
        <f>EreAfd!EI39</f>
        <v>3</v>
      </c>
      <c r="AE49" s="4">
        <f>EreAfd!EO39</f>
        <v>3326</v>
      </c>
      <c r="AF49" s="4">
        <f>EreAfd!EW39</f>
        <v>1</v>
      </c>
      <c r="AH49" s="4">
        <f>EreAfd!FC39</f>
        <v>3374</v>
      </c>
      <c r="AI49" s="4">
        <f>EreAfd!FK39</f>
        <v>0</v>
      </c>
      <c r="AK49" s="4">
        <f>EreAfd!FQ39</f>
        <v>3326</v>
      </c>
      <c r="AL49" s="4">
        <f>EreAfd!FY39</f>
        <v>1</v>
      </c>
      <c r="AN49" s="4">
        <f>EreAfd!GE39</f>
        <v>3326</v>
      </c>
      <c r="AO49" s="4">
        <f>EreAfd!GM39</f>
        <v>0</v>
      </c>
      <c r="AQ49" s="4">
        <f>EreAfd!GS39</f>
        <v>2970</v>
      </c>
      <c r="AR49" s="4">
        <f>EreAfd!HA39</f>
        <v>1</v>
      </c>
      <c r="AT49" s="4">
        <f>EreAfd!HG39</f>
        <v>3258</v>
      </c>
      <c r="AU49" s="4">
        <f>EreAfd!HO39</f>
        <v>1</v>
      </c>
      <c r="AW49" s="4">
        <f>EreAfd!HU39</f>
        <v>842</v>
      </c>
      <c r="AX49" s="4">
        <f>EreAfd!IC39</f>
        <v>1</v>
      </c>
      <c r="AZ49" s="4">
        <f>EreAfd!II39</f>
        <v>3374</v>
      </c>
      <c r="BA49" s="4">
        <f>EreAfd!IQ39</f>
        <v>0</v>
      </c>
      <c r="BC49" s="4">
        <f>EreAfd!IW39</f>
        <v>0</v>
      </c>
      <c r="BD49" s="4">
        <f>EreAfd!JE39</f>
        <v>0</v>
      </c>
      <c r="BF49" s="4">
        <f>EreAfd!JK39</f>
        <v>3205</v>
      </c>
      <c r="BG49" s="4">
        <f>EreAfd!JS39</f>
        <v>3</v>
      </c>
      <c r="BI49" s="4">
        <f>EreAfd!JY39</f>
        <v>3243</v>
      </c>
      <c r="BJ49" s="4">
        <f>EreAfd!KG39</f>
        <v>3</v>
      </c>
      <c r="BL49" s="4">
        <f>EreAfd!KM39</f>
        <v>3021</v>
      </c>
      <c r="BM49" s="4">
        <f>EreAfd!KU39</f>
        <v>3</v>
      </c>
      <c r="BO49" s="4">
        <f>EreAfd!LA39</f>
        <v>4331</v>
      </c>
      <c r="BP49" s="4">
        <f>EreAfd!LI39</f>
        <v>1</v>
      </c>
      <c r="BR49" s="4">
        <f>EreAfd!LO39</f>
        <v>3021</v>
      </c>
      <c r="BS49" s="4">
        <f>EreAfd!LW39</f>
        <v>3</v>
      </c>
      <c r="BU49" s="4">
        <f>EreAfd!MC39</f>
        <v>2705</v>
      </c>
      <c r="BV49" s="4">
        <f>EreAfd!MK39</f>
        <v>3</v>
      </c>
      <c r="BX49" s="4">
        <f>EreAfd!MQ39</f>
        <v>3766</v>
      </c>
      <c r="BY49" s="4">
        <f>EreAfd!MY39</f>
        <v>3</v>
      </c>
    </row>
    <row r="50" spans="1:77" x14ac:dyDescent="0.25">
      <c r="A50" s="3">
        <f>EreAfd!B44</f>
        <v>6952</v>
      </c>
      <c r="B50" s="3">
        <f>EreAfd!L44</f>
        <v>1</v>
      </c>
      <c r="D50" s="3">
        <f>EreAfd!P44</f>
        <v>3339</v>
      </c>
      <c r="E50" s="3">
        <f>EreAfd!Z44</f>
        <v>0</v>
      </c>
      <c r="G50" s="3">
        <f>EreAfd!AD44</f>
        <v>1194</v>
      </c>
      <c r="H50" s="3">
        <f>EreAfd!AN44</f>
        <v>1</v>
      </c>
      <c r="J50" s="3">
        <f>EreAfd!AR44</f>
        <v>3042</v>
      </c>
      <c r="K50" s="3">
        <f>EreAfd!BB44</f>
        <v>0</v>
      </c>
      <c r="M50" s="3">
        <f>EreAfd!BF44</f>
        <v>8037</v>
      </c>
      <c r="N50" s="3">
        <f>EreAfd!BP44</f>
        <v>3</v>
      </c>
      <c r="P50" s="3">
        <f>EreAfd!BT44</f>
        <v>5042</v>
      </c>
      <c r="Q50" s="3">
        <f>EreAfd!CD44</f>
        <v>1</v>
      </c>
      <c r="S50" s="3">
        <f>EreAfd!CH44</f>
        <v>7886</v>
      </c>
      <c r="T50" s="3">
        <f>EreAfd!CR44</f>
        <v>1</v>
      </c>
      <c r="V50" s="3">
        <f>EreAfd!CV44</f>
        <v>2957</v>
      </c>
      <c r="W50" s="3">
        <f>EreAfd!DF44</f>
        <v>3</v>
      </c>
      <c r="Y50" s="3">
        <f>EreAfd!DJ44</f>
        <v>3802</v>
      </c>
      <c r="Z50" s="3">
        <f>EreAfd!DT44</f>
        <v>3</v>
      </c>
      <c r="AB50" s="3">
        <f>EreAfd!DX44</f>
        <v>8061</v>
      </c>
      <c r="AC50" s="3">
        <f>EreAfd!EH44</f>
        <v>3</v>
      </c>
      <c r="AE50" s="3">
        <f>EreAfd!EL44</f>
        <v>1685</v>
      </c>
      <c r="AF50" s="3">
        <f>EreAfd!EV44</f>
        <v>0</v>
      </c>
      <c r="AH50" s="3">
        <f>EreAfd!EZ44</f>
        <v>3802</v>
      </c>
      <c r="AI50" s="3">
        <f>EreAfd!FJ44</f>
        <v>3</v>
      </c>
      <c r="AK50" s="3">
        <f>EreAfd!FN44</f>
        <v>5068</v>
      </c>
      <c r="AL50" s="3">
        <f>EreAfd!FX44</f>
        <v>3</v>
      </c>
      <c r="AN50" s="3">
        <f>EreAfd!GB44</f>
        <v>5002</v>
      </c>
      <c r="AO50" s="3">
        <f>EreAfd!GL44</f>
        <v>1</v>
      </c>
      <c r="AQ50" s="3">
        <f>EreAfd!GP44</f>
        <v>7886</v>
      </c>
      <c r="AR50" s="3">
        <f>EreAfd!GZ44</f>
        <v>1</v>
      </c>
      <c r="AT50" s="3">
        <f>EreAfd!HD44</f>
        <v>4879</v>
      </c>
      <c r="AU50" s="3">
        <f>EreAfd!HN44</f>
        <v>3</v>
      </c>
      <c r="AW50" s="3">
        <f>EreAfd!HR44</f>
        <v>3257</v>
      </c>
      <c r="AX50" s="3">
        <f>EreAfd!IB44</f>
        <v>1</v>
      </c>
      <c r="AZ50" s="3">
        <f>EreAfd!IF44</f>
        <v>2711</v>
      </c>
      <c r="BA50" s="3">
        <f>EreAfd!IP44</f>
        <v>1</v>
      </c>
      <c r="BC50" s="3">
        <f>EreAfd!IT44</f>
        <v>2301</v>
      </c>
      <c r="BD50" s="3">
        <f>EreAfd!JD44</f>
        <v>0</v>
      </c>
      <c r="BF50" s="3">
        <f>EreAfd!JH44</f>
        <v>5317</v>
      </c>
      <c r="BG50" s="3">
        <f>EreAfd!JR44</f>
        <v>1</v>
      </c>
      <c r="BI50" s="3">
        <f>EreAfd!JV44</f>
        <v>3802</v>
      </c>
      <c r="BJ50" s="3">
        <f>EreAfd!KF44</f>
        <v>3</v>
      </c>
      <c r="BL50" s="3">
        <f>EreAfd!KJ44</f>
        <v>1194</v>
      </c>
      <c r="BM50" s="3">
        <f>EreAfd!KT44</f>
        <v>1</v>
      </c>
      <c r="BO50" s="3">
        <f>EreAfd!KX44</f>
        <v>3250</v>
      </c>
      <c r="BP50" s="3">
        <f>EreAfd!LH44</f>
        <v>1</v>
      </c>
      <c r="BR50" s="3">
        <f>EreAfd!LL44</f>
        <v>4986</v>
      </c>
      <c r="BS50" s="3">
        <f>EreAfd!LV44</f>
        <v>1</v>
      </c>
      <c r="BU50" s="3">
        <f>EreAfd!LZ44</f>
        <v>3628</v>
      </c>
      <c r="BV50" s="3">
        <f>EreAfd!MJ44</f>
        <v>3</v>
      </c>
      <c r="BX50" s="3">
        <f>EreAfd!MN44</f>
        <v>3498</v>
      </c>
      <c r="BY50" s="3">
        <f>EreAfd!MX44</f>
        <v>0</v>
      </c>
    </row>
    <row r="51" spans="1:77" x14ac:dyDescent="0.25">
      <c r="A51" s="2">
        <f>EreAfd!B45</f>
        <v>7091</v>
      </c>
      <c r="B51" s="2">
        <f>EreAfd!L45</f>
        <v>1</v>
      </c>
      <c r="D51" s="2">
        <f>EreAfd!P45</f>
        <v>4879</v>
      </c>
      <c r="E51" s="2">
        <f>EreAfd!Z45</f>
        <v>1</v>
      </c>
      <c r="G51" s="2">
        <f>EreAfd!AD45</f>
        <v>7714</v>
      </c>
      <c r="H51" s="2">
        <f>EreAfd!AN45</f>
        <v>3</v>
      </c>
      <c r="J51" s="2">
        <f>EreAfd!AR45</f>
        <v>2711</v>
      </c>
      <c r="K51" s="2">
        <f>EreAfd!BB45</f>
        <v>3</v>
      </c>
      <c r="M51" s="2">
        <f>EreAfd!BF45</f>
        <v>2022</v>
      </c>
      <c r="N51" s="2">
        <f>EreAfd!BP45</f>
        <v>1</v>
      </c>
      <c r="P51" s="2">
        <f>EreAfd!BT45</f>
        <v>2711</v>
      </c>
      <c r="Q51" s="2">
        <f>EreAfd!CD45</f>
        <v>1</v>
      </c>
      <c r="S51" s="2">
        <f>EreAfd!CH45</f>
        <v>3356</v>
      </c>
      <c r="T51" s="2">
        <f>EreAfd!CR45</f>
        <v>3</v>
      </c>
      <c r="V51" s="2">
        <f>EreAfd!CV45</f>
        <v>2301</v>
      </c>
      <c r="W51" s="2">
        <f>EreAfd!DF45</f>
        <v>1</v>
      </c>
      <c r="Y51" s="2">
        <f>EreAfd!DJ45</f>
        <v>5317</v>
      </c>
      <c r="Z51" s="2">
        <f>EreAfd!DT45</f>
        <v>3</v>
      </c>
      <c r="AB51" s="2">
        <f>EreAfd!DX45</f>
        <v>2621</v>
      </c>
      <c r="AC51" s="2">
        <f>EreAfd!EH45</f>
        <v>3</v>
      </c>
      <c r="AE51" s="2">
        <f>EreAfd!EL45</f>
        <v>4031</v>
      </c>
      <c r="AF51" s="2">
        <f>EreAfd!EV45</f>
        <v>1</v>
      </c>
      <c r="AH51" s="2">
        <f>EreAfd!EZ45</f>
        <v>104</v>
      </c>
      <c r="AI51" s="2">
        <f>EreAfd!FJ45</f>
        <v>3</v>
      </c>
      <c r="AK51" s="2">
        <f>EreAfd!FN45</f>
        <v>3220</v>
      </c>
      <c r="AL51" s="2">
        <f>EreAfd!FX45</f>
        <v>0</v>
      </c>
      <c r="AN51" s="2">
        <f>EreAfd!GB45</f>
        <v>3247</v>
      </c>
      <c r="AO51" s="2">
        <f>EreAfd!GL45</f>
        <v>3</v>
      </c>
      <c r="AQ51" s="2">
        <f>EreAfd!GP45</f>
        <v>3356</v>
      </c>
      <c r="AR51" s="2">
        <f>EreAfd!GZ45</f>
        <v>0</v>
      </c>
      <c r="AT51" s="2">
        <f>EreAfd!HD45</f>
        <v>5374</v>
      </c>
      <c r="AU51" s="2">
        <f>EreAfd!HN45</f>
        <v>3</v>
      </c>
      <c r="AW51" s="2">
        <f>EreAfd!HR45</f>
        <v>104</v>
      </c>
      <c r="AX51" s="2">
        <f>EreAfd!IB45</f>
        <v>1</v>
      </c>
      <c r="AZ51" s="2">
        <f>EreAfd!IF45</f>
        <v>2621</v>
      </c>
      <c r="BA51" s="2">
        <f>EreAfd!IP45</f>
        <v>0</v>
      </c>
      <c r="BC51" s="2">
        <f>EreAfd!IT45</f>
        <v>2957</v>
      </c>
      <c r="BD51" s="2">
        <f>EreAfd!JD45</f>
        <v>1</v>
      </c>
      <c r="BF51" s="2">
        <f>EreAfd!JH45</f>
        <v>5068</v>
      </c>
      <c r="BG51" s="2">
        <f>EreAfd!JR45</f>
        <v>1</v>
      </c>
      <c r="BI51" s="2">
        <f>EreAfd!JV45</f>
        <v>5068</v>
      </c>
      <c r="BJ51" s="2">
        <f>EreAfd!KF45</f>
        <v>3</v>
      </c>
      <c r="BL51" s="2">
        <f>EreAfd!KJ45</f>
        <v>3326</v>
      </c>
      <c r="BM51" s="2">
        <f>EreAfd!KT45</f>
        <v>1</v>
      </c>
      <c r="BO51" s="2">
        <f>EreAfd!KX45</f>
        <v>3072</v>
      </c>
      <c r="BP51" s="2">
        <f>EreAfd!LH45</f>
        <v>0</v>
      </c>
      <c r="BR51" s="2">
        <f>EreAfd!LL45</f>
        <v>4331</v>
      </c>
      <c r="BS51" s="2">
        <f>EreAfd!LV45</f>
        <v>1</v>
      </c>
      <c r="BU51" s="2">
        <f>EreAfd!LZ45</f>
        <v>3021</v>
      </c>
      <c r="BV51" s="2">
        <f>EreAfd!MJ45</f>
        <v>1</v>
      </c>
      <c r="BX51" s="2">
        <f>EreAfd!MN45</f>
        <v>4031</v>
      </c>
      <c r="BY51" s="2">
        <f>EreAfd!MX45</f>
        <v>1</v>
      </c>
    </row>
    <row r="52" spans="1:77" x14ac:dyDescent="0.25">
      <c r="A52" s="2">
        <f>EreAfd!B46</f>
        <v>7086</v>
      </c>
      <c r="B52" s="2">
        <f>EreAfd!L46</f>
        <v>1</v>
      </c>
      <c r="D52" s="2">
        <f>EreAfd!P46</f>
        <v>5374</v>
      </c>
      <c r="E52" s="2">
        <f>EreAfd!Z46</f>
        <v>0</v>
      </c>
      <c r="G52" s="2">
        <f>EreAfd!AD46</f>
        <v>5074</v>
      </c>
      <c r="H52" s="2">
        <f>EreAfd!AN46</f>
        <v>3</v>
      </c>
      <c r="J52" s="2">
        <f>EreAfd!AR46</f>
        <v>2621</v>
      </c>
      <c r="K52" s="2">
        <f>EreAfd!BB46</f>
        <v>1</v>
      </c>
      <c r="M52" s="2">
        <f>EreAfd!BF46</f>
        <v>842</v>
      </c>
      <c r="N52" s="2">
        <f>EreAfd!BP46</f>
        <v>1</v>
      </c>
      <c r="P52" s="2">
        <f>EreAfd!BT46</f>
        <v>1962</v>
      </c>
      <c r="Q52" s="2">
        <f>EreAfd!CD46</f>
        <v>0</v>
      </c>
      <c r="S52" s="2">
        <f>EreAfd!CH46</f>
        <v>4331</v>
      </c>
      <c r="T52" s="2">
        <f>EreAfd!CR46</f>
        <v>0</v>
      </c>
      <c r="V52" s="2">
        <f>EreAfd!CV46</f>
        <v>5840</v>
      </c>
      <c r="W52" s="2">
        <f>EreAfd!DF46</f>
        <v>0</v>
      </c>
      <c r="Y52" s="2">
        <f>EreAfd!DJ46</f>
        <v>3257</v>
      </c>
      <c r="Z52" s="2">
        <f>EreAfd!DT46</f>
        <v>3</v>
      </c>
      <c r="AB52" s="2">
        <f>EreAfd!DX46</f>
        <v>5042</v>
      </c>
      <c r="AC52" s="2">
        <f>EreAfd!EH46</f>
        <v>1</v>
      </c>
      <c r="AE52" s="2">
        <f>EreAfd!EL46</f>
        <v>3498</v>
      </c>
      <c r="AF52" s="2">
        <f>EreAfd!EV46</f>
        <v>1</v>
      </c>
      <c r="AH52" s="2">
        <f>EreAfd!EZ46</f>
        <v>3257</v>
      </c>
      <c r="AI52" s="2">
        <f>EreAfd!FJ46</f>
        <v>1</v>
      </c>
      <c r="AK52" s="2">
        <f>EreAfd!FN46</f>
        <v>3257</v>
      </c>
      <c r="AL52" s="2">
        <f>EreAfd!FX46</f>
        <v>3</v>
      </c>
      <c r="AN52" s="2">
        <f>EreAfd!GB46</f>
        <v>3374</v>
      </c>
      <c r="AO52" s="2">
        <f>EreAfd!GL46</f>
        <v>3</v>
      </c>
      <c r="AQ52" s="2">
        <f>EreAfd!GP46</f>
        <v>4331</v>
      </c>
      <c r="AR52" s="2">
        <f>EreAfd!GZ46</f>
        <v>0</v>
      </c>
      <c r="AT52" s="2">
        <f>EreAfd!HD46</f>
        <v>2295</v>
      </c>
      <c r="AU52" s="2">
        <f>EreAfd!HN46</f>
        <v>0</v>
      </c>
      <c r="AW52" s="2">
        <f>EreAfd!HR46</f>
        <v>3802</v>
      </c>
      <c r="AX52" s="2">
        <f>EreAfd!IB46</f>
        <v>3</v>
      </c>
      <c r="AZ52" s="2">
        <f>EreAfd!IF46</f>
        <v>5946</v>
      </c>
      <c r="BA52" s="2">
        <f>EreAfd!IP46</f>
        <v>0</v>
      </c>
      <c r="BC52" s="2">
        <f>EreAfd!IT46</f>
        <v>5840</v>
      </c>
      <c r="BD52" s="2">
        <f>EreAfd!JD46</f>
        <v>3</v>
      </c>
      <c r="BF52" s="2">
        <f>EreAfd!JH46</f>
        <v>3257</v>
      </c>
      <c r="BG52" s="2">
        <f>EreAfd!JR46</f>
        <v>3</v>
      </c>
      <c r="BI52" s="2">
        <f>EreAfd!JV46</f>
        <v>3220</v>
      </c>
      <c r="BJ52" s="2">
        <f>EreAfd!KF46</f>
        <v>0</v>
      </c>
      <c r="BL52" s="2">
        <f>EreAfd!KJ46</f>
        <v>5074</v>
      </c>
      <c r="BM52" s="2">
        <f>EreAfd!KT46</f>
        <v>1</v>
      </c>
      <c r="BO52" s="2">
        <f>EreAfd!KX46</f>
        <v>1487</v>
      </c>
      <c r="BP52" s="2">
        <f>EreAfd!LH46</f>
        <v>3</v>
      </c>
      <c r="BR52" s="2">
        <f>EreAfd!LL46</f>
        <v>3356</v>
      </c>
      <c r="BS52" s="2">
        <f>EreAfd!LV46</f>
        <v>1</v>
      </c>
      <c r="BU52" s="2">
        <f>EreAfd!LZ46</f>
        <v>3723</v>
      </c>
      <c r="BV52" s="2">
        <f>EreAfd!MJ46</f>
        <v>3</v>
      </c>
      <c r="BX52" s="2">
        <f>EreAfd!MN46</f>
        <v>3663</v>
      </c>
      <c r="BY52" s="2">
        <f>EreAfd!MX46</f>
        <v>3</v>
      </c>
    </row>
    <row r="53" spans="1:77" x14ac:dyDescent="0.25">
      <c r="A53" s="2">
        <f>EreAfd!B47</f>
        <v>3003</v>
      </c>
      <c r="B53" s="2">
        <f>EreAfd!L47</f>
        <v>1</v>
      </c>
      <c r="D53" s="2">
        <f>EreAfd!P47</f>
        <v>3251</v>
      </c>
      <c r="E53" s="2">
        <f>EreAfd!Z47</f>
        <v>0</v>
      </c>
      <c r="G53" s="2">
        <f>EreAfd!AD47</f>
        <v>3326</v>
      </c>
      <c r="H53" s="2">
        <f>EreAfd!AN47</f>
        <v>3</v>
      </c>
      <c r="J53" s="2">
        <f>EreAfd!AR47</f>
        <v>821</v>
      </c>
      <c r="K53" s="2">
        <f>EreAfd!BB47</f>
        <v>0</v>
      </c>
      <c r="M53" s="2">
        <f>EreAfd!BF47</f>
        <v>3085</v>
      </c>
      <c r="N53" s="2">
        <f>EreAfd!BP47</f>
        <v>3</v>
      </c>
      <c r="P53" s="2">
        <f>EreAfd!BT47</f>
        <v>2621</v>
      </c>
      <c r="Q53" s="2">
        <f>EreAfd!CD47</f>
        <v>0</v>
      </c>
      <c r="S53" s="2">
        <f>EreAfd!CH47</f>
        <v>2657</v>
      </c>
      <c r="T53" s="2">
        <f>EreAfd!CR47</f>
        <v>0</v>
      </c>
      <c r="V53" s="2">
        <f>EreAfd!CV47</f>
        <v>2325</v>
      </c>
      <c r="W53" s="2">
        <f>EreAfd!DF47</f>
        <v>3</v>
      </c>
      <c r="Y53" s="2">
        <f>EreAfd!DJ47</f>
        <v>3220</v>
      </c>
      <c r="Z53" s="2">
        <f>EreAfd!DT47</f>
        <v>0</v>
      </c>
      <c r="AB53" s="2">
        <f>EreAfd!DX47</f>
        <v>3042</v>
      </c>
      <c r="AC53" s="2">
        <f>EreAfd!EH47</f>
        <v>3</v>
      </c>
      <c r="AE53" s="2">
        <f>EreAfd!EL47</f>
        <v>3663</v>
      </c>
      <c r="AF53" s="2">
        <f>EreAfd!EV47</f>
        <v>1</v>
      </c>
      <c r="AH53" s="2">
        <f>EreAfd!EZ47</f>
        <v>3220</v>
      </c>
      <c r="AI53" s="2">
        <f>EreAfd!FJ47</f>
        <v>1</v>
      </c>
      <c r="AK53" s="2">
        <f>EreAfd!FN47</f>
        <v>3802</v>
      </c>
      <c r="AL53" s="2">
        <f>EreAfd!FX47</f>
        <v>3</v>
      </c>
      <c r="AN53" s="2">
        <f>EreAfd!GB47</f>
        <v>3766</v>
      </c>
      <c r="AO53" s="2">
        <f>EreAfd!GL47</f>
        <v>1</v>
      </c>
      <c r="AQ53" s="2">
        <f>EreAfd!GP47</f>
        <v>2657</v>
      </c>
      <c r="AR53" s="2">
        <f>EreAfd!GZ47</f>
        <v>1</v>
      </c>
      <c r="AT53" s="2">
        <f>EreAfd!HD47</f>
        <v>7213</v>
      </c>
      <c r="AU53" s="2">
        <f>EreAfd!HN47</f>
        <v>1</v>
      </c>
      <c r="AW53" s="2">
        <f>EreAfd!HR47</f>
        <v>5068</v>
      </c>
      <c r="AX53" s="2">
        <f>EreAfd!IB47</f>
        <v>3</v>
      </c>
      <c r="AZ53" s="2">
        <f>EreAfd!IF47</f>
        <v>8061</v>
      </c>
      <c r="BA53" s="2">
        <f>EreAfd!IP47</f>
        <v>0</v>
      </c>
      <c r="BC53" s="2">
        <f>EreAfd!IT47</f>
        <v>3205</v>
      </c>
      <c r="BD53" s="2">
        <f>EreAfd!JD47</f>
        <v>0</v>
      </c>
      <c r="BF53" s="2">
        <f>EreAfd!JH47</f>
        <v>104</v>
      </c>
      <c r="BG53" s="2">
        <f>EreAfd!JR47</f>
        <v>3</v>
      </c>
      <c r="BI53" s="2">
        <f>EreAfd!JV47</f>
        <v>3257</v>
      </c>
      <c r="BJ53" s="2">
        <f>EreAfd!KF47</f>
        <v>0</v>
      </c>
      <c r="BL53" s="2">
        <f>EreAfd!KJ47</f>
        <v>7714</v>
      </c>
      <c r="BM53" s="2">
        <f>EreAfd!KT47</f>
        <v>1</v>
      </c>
      <c r="BO53" s="2">
        <f>EreAfd!KX47</f>
        <v>3070</v>
      </c>
      <c r="BP53" s="2">
        <f>EreAfd!LH47</f>
        <v>1</v>
      </c>
      <c r="BR53" s="2">
        <f>EreAfd!LL47</f>
        <v>3409</v>
      </c>
      <c r="BS53" s="2">
        <f>EreAfd!LV47</f>
        <v>1</v>
      </c>
      <c r="BU53" s="2">
        <f>EreAfd!LZ47</f>
        <v>3050</v>
      </c>
      <c r="BV53" s="2">
        <f>EreAfd!MJ47</f>
        <v>3</v>
      </c>
      <c r="BX53" s="2">
        <f>EreAfd!MN47</f>
        <v>9700</v>
      </c>
      <c r="BY53" s="2">
        <f>EreAfd!MX47</f>
        <v>0</v>
      </c>
    </row>
    <row r="54" spans="1:77" x14ac:dyDescent="0.25">
      <c r="A54" s="2">
        <f>EreAfd!B48</f>
        <v>2712</v>
      </c>
      <c r="B54" s="2">
        <f>EreAfd!L48</f>
        <v>3</v>
      </c>
      <c r="D54" s="2">
        <f>EreAfd!P48</f>
        <v>7220</v>
      </c>
      <c r="E54" s="2">
        <f>EreAfd!Z48</f>
        <v>1</v>
      </c>
      <c r="G54" s="2">
        <f>EreAfd!AD48</f>
        <v>7319</v>
      </c>
      <c r="H54" s="2">
        <f>EreAfd!AN48</f>
        <v>3</v>
      </c>
      <c r="J54" s="2">
        <f>EreAfd!AR48</f>
        <v>8061</v>
      </c>
      <c r="K54" s="2">
        <f>EreAfd!BB48</f>
        <v>0</v>
      </c>
      <c r="M54" s="2">
        <f>EreAfd!BF48</f>
        <v>3244</v>
      </c>
      <c r="N54" s="2">
        <f>EreAfd!BP48</f>
        <v>1</v>
      </c>
      <c r="P54" s="2">
        <f>EreAfd!BT48</f>
        <v>8061</v>
      </c>
      <c r="Q54" s="2">
        <f>EreAfd!CD48</f>
        <v>1</v>
      </c>
      <c r="S54" s="2">
        <f>EreAfd!CH48</f>
        <v>3409</v>
      </c>
      <c r="T54" s="2">
        <f>EreAfd!CR48</f>
        <v>0</v>
      </c>
      <c r="V54" s="2">
        <f>EreAfd!CV48</f>
        <v>3205</v>
      </c>
      <c r="W54" s="2">
        <f>EreAfd!DF48</f>
        <v>0</v>
      </c>
      <c r="Y54" s="2">
        <f>EreAfd!DJ48</f>
        <v>104</v>
      </c>
      <c r="Z54" s="2">
        <f>EreAfd!DT48</f>
        <v>1</v>
      </c>
      <c r="AB54" s="2">
        <f>EreAfd!DX48</f>
        <v>821</v>
      </c>
      <c r="AC54" s="2">
        <f>EreAfd!EH48</f>
        <v>1</v>
      </c>
      <c r="AE54" s="2">
        <f>EreAfd!EL48</f>
        <v>9700</v>
      </c>
      <c r="AF54" s="2">
        <f>EreAfd!EV48</f>
        <v>1</v>
      </c>
      <c r="AH54" s="2">
        <f>EreAfd!EZ48</f>
        <v>3258</v>
      </c>
      <c r="AI54" s="2">
        <f>EreAfd!FJ48</f>
        <v>3</v>
      </c>
      <c r="AK54" s="2">
        <f>EreAfd!FN48</f>
        <v>3258</v>
      </c>
      <c r="AL54" s="2">
        <f>EreAfd!FX48</f>
        <v>3</v>
      </c>
      <c r="AN54" s="2">
        <f>EreAfd!GB48</f>
        <v>3370</v>
      </c>
      <c r="AO54" s="2">
        <f>EreAfd!GL48</f>
        <v>0</v>
      </c>
      <c r="AQ54" s="2">
        <f>EreAfd!GP48</f>
        <v>3409</v>
      </c>
      <c r="AR54" s="2">
        <f>EreAfd!GZ48</f>
        <v>3</v>
      </c>
      <c r="AT54" s="2">
        <f>EreAfd!HD48</f>
        <v>3251</v>
      </c>
      <c r="AU54" s="2">
        <f>EreAfd!HN48</f>
        <v>0</v>
      </c>
      <c r="AW54" s="2">
        <f>EreAfd!HR48</f>
        <v>3258</v>
      </c>
      <c r="AX54" s="2">
        <f>EreAfd!IB48</f>
        <v>1</v>
      </c>
      <c r="AZ54" s="2">
        <f>EreAfd!IF48</f>
        <v>5042</v>
      </c>
      <c r="BA54" s="2">
        <f>EreAfd!IP48</f>
        <v>0</v>
      </c>
      <c r="BC54" s="2">
        <f>EreAfd!IT48</f>
        <v>2325</v>
      </c>
      <c r="BD54" s="2">
        <f>EreAfd!JD48</f>
        <v>3</v>
      </c>
      <c r="BF54" s="2">
        <f>EreAfd!JH48</f>
        <v>3802</v>
      </c>
      <c r="BG54" s="2">
        <f>EreAfd!JR48</f>
        <v>3</v>
      </c>
      <c r="BI54" s="2">
        <f>EreAfd!JV48</f>
        <v>104</v>
      </c>
      <c r="BJ54" s="2">
        <f>EreAfd!KF48</f>
        <v>3</v>
      </c>
      <c r="BL54" s="2">
        <f>EreAfd!KJ48</f>
        <v>7319</v>
      </c>
      <c r="BM54" s="2">
        <f>EreAfd!KT48</f>
        <v>1</v>
      </c>
      <c r="BO54" s="2">
        <f>EreAfd!KX48</f>
        <v>3268</v>
      </c>
      <c r="BP54" s="2">
        <f>EreAfd!LH48</f>
        <v>3</v>
      </c>
      <c r="BR54" s="2">
        <f>EreAfd!LL48</f>
        <v>1699</v>
      </c>
      <c r="BS54" s="2">
        <f>EreAfd!LV48</f>
        <v>0</v>
      </c>
      <c r="BU54" s="2">
        <f>EreAfd!LZ48</f>
        <v>3034</v>
      </c>
      <c r="BV54" s="2">
        <f>EreAfd!MJ48</f>
        <v>3</v>
      </c>
      <c r="BX54" s="2">
        <f>EreAfd!MN48</f>
        <v>7591</v>
      </c>
      <c r="BY54" s="2">
        <f>EreAfd!MX48</f>
        <v>0</v>
      </c>
    </row>
    <row r="55" spans="1:77" x14ac:dyDescent="0.25">
      <c r="A55" s="2">
        <f>EreAfd!B49</f>
        <v>2895</v>
      </c>
      <c r="B55" s="2">
        <f>EreAfd!L49</f>
        <v>1</v>
      </c>
      <c r="D55" s="2">
        <f>EreAfd!P49</f>
        <v>7213</v>
      </c>
      <c r="E55" s="2">
        <f>EreAfd!Z49</f>
        <v>1</v>
      </c>
      <c r="G55" s="2">
        <f>EreAfd!AD49</f>
        <v>5046</v>
      </c>
      <c r="H55" s="2">
        <f>EreAfd!AN49</f>
        <v>1</v>
      </c>
      <c r="J55" s="2">
        <f>EreAfd!AR49</f>
        <v>5042</v>
      </c>
      <c r="K55" s="2">
        <f>EreAfd!BB49</f>
        <v>1</v>
      </c>
      <c r="M55" s="2">
        <f>EreAfd!BF49</f>
        <v>3727</v>
      </c>
      <c r="N55" s="2">
        <f>EreAfd!BP49</f>
        <v>3</v>
      </c>
      <c r="P55" s="2">
        <f>EreAfd!BT49</f>
        <v>821</v>
      </c>
      <c r="Q55" s="2">
        <f>EreAfd!CD49</f>
        <v>0</v>
      </c>
      <c r="S55" s="2">
        <f>EreAfd!CH49</f>
        <v>4986</v>
      </c>
      <c r="T55" s="2">
        <f>EreAfd!CR49</f>
        <v>1</v>
      </c>
      <c r="V55" s="2">
        <f>EreAfd!CV49</f>
        <v>3208</v>
      </c>
      <c r="W55" s="2">
        <f>EreAfd!DF49</f>
        <v>1</v>
      </c>
      <c r="Y55" s="2">
        <f>EreAfd!DJ49</f>
        <v>3258</v>
      </c>
      <c r="Z55" s="2">
        <f>EreAfd!DT49</f>
        <v>3</v>
      </c>
      <c r="AB55" s="2">
        <f>EreAfd!DX49</f>
        <v>2711</v>
      </c>
      <c r="AC55" s="2">
        <f>EreAfd!EH49</f>
        <v>3</v>
      </c>
      <c r="AE55" s="2">
        <f>EreAfd!EL49</f>
        <v>7591</v>
      </c>
      <c r="AF55" s="2">
        <f>EreAfd!EV49</f>
        <v>3</v>
      </c>
      <c r="AH55" s="2">
        <f>EreAfd!EZ49</f>
        <v>5068</v>
      </c>
      <c r="AI55" s="2">
        <f>EreAfd!FJ49</f>
        <v>1</v>
      </c>
      <c r="AK55" s="2">
        <f>EreAfd!FN49</f>
        <v>5317</v>
      </c>
      <c r="AL55" s="2">
        <f>EreAfd!FX49</f>
        <v>3</v>
      </c>
      <c r="AN55" s="2">
        <f>EreAfd!GB49</f>
        <v>3059</v>
      </c>
      <c r="AO55" s="2">
        <f>EreAfd!GL49</f>
        <v>0</v>
      </c>
      <c r="AQ55" s="2">
        <f>EreAfd!GP49</f>
        <v>4986</v>
      </c>
      <c r="AR55" s="2">
        <f>EreAfd!GZ49</f>
        <v>3</v>
      </c>
      <c r="AT55" s="2">
        <f>EreAfd!HD49</f>
        <v>7220</v>
      </c>
      <c r="AU55" s="2">
        <f>EreAfd!HN49</f>
        <v>1</v>
      </c>
      <c r="AW55" s="2">
        <f>EreAfd!HR49</f>
        <v>5317</v>
      </c>
      <c r="AX55" s="2">
        <f>EreAfd!IB49</f>
        <v>3</v>
      </c>
      <c r="AZ55" s="2">
        <f>EreAfd!IF49</f>
        <v>3042</v>
      </c>
      <c r="BA55" s="2">
        <f>EreAfd!IP49</f>
        <v>1</v>
      </c>
      <c r="BC55" s="2">
        <f>EreAfd!IT49</f>
        <v>3208</v>
      </c>
      <c r="BD55" s="2">
        <f>EreAfd!JD49</f>
        <v>1</v>
      </c>
      <c r="BF55" s="2">
        <f>EreAfd!JH49</f>
        <v>3258</v>
      </c>
      <c r="BG55" s="2">
        <f>EreAfd!JR49</f>
        <v>3</v>
      </c>
      <c r="BI55" s="2">
        <f>EreAfd!JV49</f>
        <v>3258</v>
      </c>
      <c r="BJ55" s="2">
        <f>EreAfd!KF49</f>
        <v>1</v>
      </c>
      <c r="BL55" s="2">
        <f>EreAfd!KJ49</f>
        <v>5046</v>
      </c>
      <c r="BM55" s="2">
        <f>EreAfd!KT49</f>
        <v>3</v>
      </c>
      <c r="BO55" s="2">
        <f>EreAfd!KX49</f>
        <v>3337</v>
      </c>
      <c r="BP55" s="2">
        <f>EreAfd!LH49</f>
        <v>1</v>
      </c>
      <c r="BR55" s="2">
        <f>EreAfd!LL49</f>
        <v>7886</v>
      </c>
      <c r="BS55" s="2">
        <f>EreAfd!LV49</f>
        <v>1</v>
      </c>
      <c r="BU55" s="2">
        <f>EreAfd!LZ49</f>
        <v>1096</v>
      </c>
      <c r="BV55" s="2">
        <f>EreAfd!MJ49</f>
        <v>1</v>
      </c>
      <c r="BX55" s="2">
        <f>EreAfd!MN49</f>
        <v>1685</v>
      </c>
      <c r="BY55" s="2">
        <f>EreAfd!MX49</f>
        <v>0</v>
      </c>
    </row>
    <row r="56" spans="1:77" x14ac:dyDescent="0.25">
      <c r="A56" s="2">
        <f>EreAfd!E44</f>
        <v>2613</v>
      </c>
      <c r="B56" s="2">
        <f>EreAfd!M44</f>
        <v>1</v>
      </c>
      <c r="D56" s="2">
        <f>EreAfd!S44</f>
        <v>4986</v>
      </c>
      <c r="E56" s="2">
        <f>EreAfd!AA44</f>
        <v>3</v>
      </c>
      <c r="G56" s="2">
        <f>EreAfd!AG44</f>
        <v>5374</v>
      </c>
      <c r="H56" s="2">
        <f>EreAfd!AO44</f>
        <v>1</v>
      </c>
      <c r="J56" s="2">
        <f>EreAfd!AU44</f>
        <v>3802</v>
      </c>
      <c r="K56" s="2">
        <f>EreAfd!BC44</f>
        <v>3</v>
      </c>
      <c r="M56" s="2">
        <f>EreAfd!BI44</f>
        <v>2711</v>
      </c>
      <c r="N56" s="2">
        <f>EreAfd!BQ44</f>
        <v>0</v>
      </c>
      <c r="P56" s="2">
        <f>EreAfd!BW44</f>
        <v>2301</v>
      </c>
      <c r="Q56" s="2">
        <f>EreAfd!CE44</f>
        <v>1</v>
      </c>
      <c r="S56" s="2">
        <f>EreAfd!CK44</f>
        <v>3802</v>
      </c>
      <c r="T56" s="2">
        <f>EreAfd!CS44</f>
        <v>1</v>
      </c>
      <c r="V56" s="2">
        <f>EreAfd!CY44</f>
        <v>3257</v>
      </c>
      <c r="W56" s="2">
        <f>EreAfd!DG44</f>
        <v>0</v>
      </c>
      <c r="Y56" s="2">
        <f>EreAfd!DM44</f>
        <v>1194</v>
      </c>
      <c r="Z56" s="2">
        <f>EreAfd!DU44</f>
        <v>0</v>
      </c>
      <c r="AB56" s="2">
        <f>EreAfd!EA44</f>
        <v>3268</v>
      </c>
      <c r="AC56" s="2">
        <f>EreAfd!EI44</f>
        <v>0</v>
      </c>
      <c r="AE56" s="2">
        <f>EreAfd!EO44</f>
        <v>3356</v>
      </c>
      <c r="AF56" s="2">
        <f>EreAfd!EW44</f>
        <v>3</v>
      </c>
      <c r="AH56" s="2">
        <f>EreAfd!FC44</f>
        <v>3723</v>
      </c>
      <c r="AI56" s="2">
        <f>EreAfd!FK44</f>
        <v>0</v>
      </c>
      <c r="AK56" s="2">
        <f>EreAfd!FQ44</f>
        <v>1685</v>
      </c>
      <c r="AL56" s="2">
        <f>EreAfd!FY44</f>
        <v>0</v>
      </c>
      <c r="AN56" s="2">
        <f>EreAfd!GE44</f>
        <v>5017</v>
      </c>
      <c r="AO56" s="2">
        <f>EreAfd!GM44</f>
        <v>1</v>
      </c>
      <c r="AQ56" s="2">
        <f>EreAfd!GS44</f>
        <v>7220</v>
      </c>
      <c r="AR56" s="2">
        <f>EreAfd!HA44</f>
        <v>1</v>
      </c>
      <c r="AT56" s="2">
        <f>EreAfd!HG44</f>
        <v>5046</v>
      </c>
      <c r="AU56" s="2">
        <f>EreAfd!HO44</f>
        <v>0</v>
      </c>
      <c r="AW56" s="2">
        <f>EreAfd!HU44</f>
        <v>2621</v>
      </c>
      <c r="AX56" s="2">
        <f>EreAfd!IC44</f>
        <v>1</v>
      </c>
      <c r="AZ56" s="2">
        <f>EreAfd!II44</f>
        <v>854</v>
      </c>
      <c r="BA56" s="2">
        <f>EreAfd!IQ44</f>
        <v>1</v>
      </c>
      <c r="BC56" s="2">
        <f>EreAfd!IW44</f>
        <v>2711</v>
      </c>
      <c r="BD56" s="2">
        <f>EreAfd!JE44</f>
        <v>3</v>
      </c>
      <c r="BF56" s="2">
        <f>EreAfd!JK44</f>
        <v>7886</v>
      </c>
      <c r="BG56" s="2">
        <f>EreAfd!JS44</f>
        <v>1</v>
      </c>
      <c r="BI56" s="2">
        <f>EreAfd!JY44</f>
        <v>2325</v>
      </c>
      <c r="BJ56" s="2">
        <f>EreAfd!KG44</f>
        <v>0</v>
      </c>
      <c r="BL56" s="2">
        <f>EreAfd!KM44</f>
        <v>3802</v>
      </c>
      <c r="BM56" s="2">
        <f>EreAfd!KU44</f>
        <v>1</v>
      </c>
      <c r="BO56" s="2">
        <f>EreAfd!LA44</f>
        <v>3042</v>
      </c>
      <c r="BP56" s="2">
        <f>EreAfd!LI44</f>
        <v>1</v>
      </c>
      <c r="BR56" s="2">
        <f>EreAfd!LO44</f>
        <v>1685</v>
      </c>
      <c r="BS56" s="2">
        <f>EreAfd!LW44</f>
        <v>1</v>
      </c>
      <c r="BU56" s="2">
        <f>EreAfd!MC44</f>
        <v>3258</v>
      </c>
      <c r="BV56" s="2">
        <f>EreAfd!MK44</f>
        <v>0</v>
      </c>
      <c r="BX56" s="2">
        <f>EreAfd!MQ44</f>
        <v>3257</v>
      </c>
      <c r="BY56" s="2">
        <f>EreAfd!MY44</f>
        <v>3</v>
      </c>
    </row>
    <row r="57" spans="1:77" x14ac:dyDescent="0.25">
      <c r="A57" s="2">
        <f>EreAfd!E45</f>
        <v>2739</v>
      </c>
      <c r="B57" s="2">
        <f>EreAfd!M45</f>
        <v>1</v>
      </c>
      <c r="D57" s="2">
        <f>EreAfd!S45</f>
        <v>3356</v>
      </c>
      <c r="E57" s="2">
        <f>EreAfd!AA45</f>
        <v>1</v>
      </c>
      <c r="G57" s="2">
        <f>EreAfd!AG45</f>
        <v>7220</v>
      </c>
      <c r="H57" s="2">
        <f>EreAfd!AO45</f>
        <v>0</v>
      </c>
      <c r="J57" s="2">
        <f>EreAfd!AU45</f>
        <v>5068</v>
      </c>
      <c r="K57" s="2">
        <f>EreAfd!BC45</f>
        <v>0</v>
      </c>
      <c r="M57" s="2">
        <f>EreAfd!BI45</f>
        <v>2621</v>
      </c>
      <c r="N57" s="2">
        <f>EreAfd!BQ45</f>
        <v>1</v>
      </c>
      <c r="P57" s="2">
        <f>EreAfd!BW45</f>
        <v>2957</v>
      </c>
      <c r="Q57" s="2">
        <f>EreAfd!CE45</f>
        <v>1</v>
      </c>
      <c r="S57" s="2">
        <f>EreAfd!CK45</f>
        <v>3257</v>
      </c>
      <c r="T57" s="2">
        <f>EreAfd!CS45</f>
        <v>0</v>
      </c>
      <c r="V57" s="2">
        <f>EreAfd!CY45</f>
        <v>104</v>
      </c>
      <c r="W57" s="2">
        <f>EreAfd!DG45</f>
        <v>1</v>
      </c>
      <c r="Y57" s="2">
        <f>EreAfd!DM45</f>
        <v>5074</v>
      </c>
      <c r="Z57" s="2">
        <f>EreAfd!DU45</f>
        <v>0</v>
      </c>
      <c r="AB57" s="2">
        <f>EreAfd!EA45</f>
        <v>5310</v>
      </c>
      <c r="AC57" s="2">
        <f>EreAfd!EI45</f>
        <v>0</v>
      </c>
      <c r="AE57" s="2">
        <f>EreAfd!EO45</f>
        <v>1699</v>
      </c>
      <c r="AF57" s="2">
        <f>EreAfd!EW45</f>
        <v>1</v>
      </c>
      <c r="AH57" s="2">
        <f>EreAfd!FC45</f>
        <v>3628</v>
      </c>
      <c r="AI57" s="2">
        <f>EreAfd!FK45</f>
        <v>0</v>
      </c>
      <c r="AK57" s="2">
        <f>EreAfd!FQ45</f>
        <v>3663</v>
      </c>
      <c r="AL57" s="2">
        <f>EreAfd!FY45</f>
        <v>3</v>
      </c>
      <c r="AN57" s="2">
        <f>EreAfd!GE45</f>
        <v>7091</v>
      </c>
      <c r="AO57" s="2">
        <f>EreAfd!GM45</f>
        <v>0</v>
      </c>
      <c r="AQ57" s="2">
        <f>EreAfd!GS45</f>
        <v>4879</v>
      </c>
      <c r="AR57" s="2">
        <f>EreAfd!HA45</f>
        <v>3</v>
      </c>
      <c r="AT57" s="2">
        <f>EreAfd!HG45</f>
        <v>5074</v>
      </c>
      <c r="AU57" s="2">
        <f>EreAfd!HO45</f>
        <v>0</v>
      </c>
      <c r="AW57" s="2">
        <f>EreAfd!HU45</f>
        <v>8061</v>
      </c>
      <c r="AX57" s="2">
        <f>EreAfd!IC45</f>
        <v>1</v>
      </c>
      <c r="AZ57" s="2">
        <f>EreAfd!II45</f>
        <v>842</v>
      </c>
      <c r="BA57" s="2">
        <f>EreAfd!IQ45</f>
        <v>3</v>
      </c>
      <c r="BC57" s="2">
        <f>EreAfd!IW45</f>
        <v>8061</v>
      </c>
      <c r="BD57" s="2">
        <f>EreAfd!JE45</f>
        <v>1</v>
      </c>
      <c r="BF57" s="2">
        <f>EreAfd!JK45</f>
        <v>3356</v>
      </c>
      <c r="BG57" s="2">
        <f>EreAfd!JS45</f>
        <v>1</v>
      </c>
      <c r="BI57" s="2">
        <f>EreAfd!JY45</f>
        <v>2957</v>
      </c>
      <c r="BJ57" s="2">
        <f>EreAfd!KG45</f>
        <v>0</v>
      </c>
      <c r="BL57" s="2">
        <f>EreAfd!KM45</f>
        <v>3257</v>
      </c>
      <c r="BM57" s="2">
        <f>EreAfd!KU45</f>
        <v>1</v>
      </c>
      <c r="BO57" s="2">
        <f>EreAfd!LA45</f>
        <v>2621</v>
      </c>
      <c r="BP57" s="2">
        <f>EreAfd!LI45</f>
        <v>3</v>
      </c>
      <c r="BR57" s="2">
        <f>EreAfd!LO45</f>
        <v>7591</v>
      </c>
      <c r="BS57" s="2">
        <f>EreAfd!LW45</f>
        <v>1</v>
      </c>
      <c r="BU57" s="2">
        <f>EreAfd!MC45</f>
        <v>3257</v>
      </c>
      <c r="BV57" s="2">
        <f>EreAfd!MK45</f>
        <v>1</v>
      </c>
      <c r="BX57" s="2">
        <f>EreAfd!MQ45</f>
        <v>3802</v>
      </c>
      <c r="BY57" s="2">
        <f>EreAfd!MY45</f>
        <v>1</v>
      </c>
    </row>
    <row r="58" spans="1:77" x14ac:dyDescent="0.25">
      <c r="A58" s="2">
        <f>EreAfd!E46</f>
        <v>3247</v>
      </c>
      <c r="B58" s="2">
        <f>EreAfd!M46</f>
        <v>1</v>
      </c>
      <c r="D58" s="2">
        <f>EreAfd!S46</f>
        <v>7886</v>
      </c>
      <c r="E58" s="2">
        <f>EreAfd!AA46</f>
        <v>3</v>
      </c>
      <c r="G58" s="2">
        <f>EreAfd!AG46</f>
        <v>3339</v>
      </c>
      <c r="H58" s="2">
        <f>EreAfd!AO46</f>
        <v>0</v>
      </c>
      <c r="J58" s="2">
        <f>EreAfd!AU46</f>
        <v>3257</v>
      </c>
      <c r="K58" s="2">
        <f>EreAfd!BC46</f>
        <v>1</v>
      </c>
      <c r="M58" s="2">
        <f>EreAfd!BI46</f>
        <v>8061</v>
      </c>
      <c r="N58" s="2">
        <f>EreAfd!BQ46</f>
        <v>1</v>
      </c>
      <c r="P58" s="2">
        <f>EreAfd!BW46</f>
        <v>2325</v>
      </c>
      <c r="Q58" s="2">
        <f>EreAfd!CE46</f>
        <v>3</v>
      </c>
      <c r="S58" s="2">
        <f>EreAfd!CK46</f>
        <v>3220</v>
      </c>
      <c r="T58" s="2">
        <f>EreAfd!CS46</f>
        <v>3</v>
      </c>
      <c r="V58" s="2">
        <f>EreAfd!CY46</f>
        <v>3220</v>
      </c>
      <c r="W58" s="2">
        <f>EreAfd!DG46</f>
        <v>3</v>
      </c>
      <c r="Y58" s="2">
        <f>EreAfd!DM46</f>
        <v>5137</v>
      </c>
      <c r="Z58" s="2">
        <f>EreAfd!DU46</f>
        <v>0</v>
      </c>
      <c r="AB58" s="2">
        <f>EreAfd!EA46</f>
        <v>5471</v>
      </c>
      <c r="AC58" s="2">
        <f>EreAfd!EI46</f>
        <v>1</v>
      </c>
      <c r="AE58" s="2">
        <f>EreAfd!EO46</f>
        <v>3597</v>
      </c>
      <c r="AF58" s="2">
        <f>EreAfd!EW46</f>
        <v>1</v>
      </c>
      <c r="AH58" s="2">
        <f>EreAfd!FC46</f>
        <v>3021</v>
      </c>
      <c r="AI58" s="2">
        <f>EreAfd!FK46</f>
        <v>1</v>
      </c>
      <c r="AK58" s="2">
        <f>EreAfd!FQ46</f>
        <v>3498</v>
      </c>
      <c r="AL58" s="2">
        <f>EreAfd!FY46</f>
        <v>0</v>
      </c>
      <c r="AN58" s="2">
        <f>EreAfd!GE46</f>
        <v>2712</v>
      </c>
      <c r="AO58" s="2">
        <f>EreAfd!GM46</f>
        <v>0</v>
      </c>
      <c r="AQ58" s="2">
        <f>EreAfd!GS46</f>
        <v>5374</v>
      </c>
      <c r="AR58" s="2">
        <f>EreAfd!HA46</f>
        <v>3</v>
      </c>
      <c r="AT58" s="2">
        <f>EreAfd!HG46</f>
        <v>7714</v>
      </c>
      <c r="AU58" s="2">
        <f>EreAfd!HO46</f>
        <v>3</v>
      </c>
      <c r="AW58" s="2">
        <f>EreAfd!HU46</f>
        <v>2711</v>
      </c>
      <c r="AX58" s="2">
        <f>EreAfd!IC46</f>
        <v>0</v>
      </c>
      <c r="AZ58" s="2">
        <f>EreAfd!II46</f>
        <v>3244</v>
      </c>
      <c r="BA58" s="2">
        <f>EreAfd!IQ46</f>
        <v>3</v>
      </c>
      <c r="BC58" s="2">
        <f>EreAfd!IW46</f>
        <v>2621</v>
      </c>
      <c r="BD58" s="2">
        <f>EreAfd!JE46</f>
        <v>0</v>
      </c>
      <c r="BF58" s="2">
        <f>EreAfd!JK46</f>
        <v>4331</v>
      </c>
      <c r="BG58" s="2">
        <f>EreAfd!JS46</f>
        <v>0</v>
      </c>
      <c r="BI58" s="2">
        <f>EreAfd!JY46</f>
        <v>5840</v>
      </c>
      <c r="BJ58" s="2">
        <f>EreAfd!KG46</f>
        <v>3</v>
      </c>
      <c r="BL58" s="2">
        <f>EreAfd!KM46</f>
        <v>5317</v>
      </c>
      <c r="BM58" s="2">
        <f>EreAfd!KU46</f>
        <v>1</v>
      </c>
      <c r="BO58" s="2">
        <f>EreAfd!LA46</f>
        <v>821</v>
      </c>
      <c r="BP58" s="2">
        <f>EreAfd!LI46</f>
        <v>0</v>
      </c>
      <c r="BR58" s="2">
        <f>EreAfd!LO46</f>
        <v>3498</v>
      </c>
      <c r="BS58" s="2">
        <f>EreAfd!LW46</f>
        <v>1</v>
      </c>
      <c r="BU58" s="2">
        <f>EreAfd!MC46</f>
        <v>3802</v>
      </c>
      <c r="BV58" s="2">
        <f>EreAfd!MK46</f>
        <v>0</v>
      </c>
      <c r="BX58" s="2">
        <f>EreAfd!MQ46</f>
        <v>104</v>
      </c>
      <c r="BY58" s="2">
        <f>EreAfd!MY46</f>
        <v>0</v>
      </c>
    </row>
    <row r="59" spans="1:77" x14ac:dyDescent="0.25">
      <c r="A59" s="2">
        <f>EreAfd!E47</f>
        <v>3059</v>
      </c>
      <c r="B59" s="2">
        <f>EreAfd!M47</f>
        <v>1</v>
      </c>
      <c r="D59" s="2">
        <f>EreAfd!S47</f>
        <v>2657</v>
      </c>
      <c r="E59" s="2">
        <f>EreAfd!AA47</f>
        <v>3</v>
      </c>
      <c r="G59" s="2">
        <f>EreAfd!AG47</f>
        <v>3251</v>
      </c>
      <c r="H59" s="2">
        <f>EreAfd!AO47</f>
        <v>0</v>
      </c>
      <c r="J59" s="2">
        <f>EreAfd!AU47</f>
        <v>3220</v>
      </c>
      <c r="K59" s="2">
        <f>EreAfd!BC47</f>
        <v>3</v>
      </c>
      <c r="M59" s="2">
        <f>EreAfd!BI47</f>
        <v>821</v>
      </c>
      <c r="N59" s="2">
        <f>EreAfd!BQ47</f>
        <v>0</v>
      </c>
      <c r="P59" s="2">
        <f>EreAfd!BW47</f>
        <v>3208</v>
      </c>
      <c r="Q59" s="2">
        <f>EreAfd!CE47</f>
        <v>3</v>
      </c>
      <c r="S59" s="2">
        <f>EreAfd!CK47</f>
        <v>3258</v>
      </c>
      <c r="T59" s="2">
        <f>EreAfd!CS47</f>
        <v>3</v>
      </c>
      <c r="V59" s="2">
        <f>EreAfd!CY47</f>
        <v>3802</v>
      </c>
      <c r="W59" s="2">
        <f>EreAfd!DG47</f>
        <v>0</v>
      </c>
      <c r="Y59" s="2">
        <f>EreAfd!DM47</f>
        <v>7714</v>
      </c>
      <c r="Z59" s="2">
        <f>EreAfd!DU47</f>
        <v>3</v>
      </c>
      <c r="AB59" s="2">
        <f>EreAfd!EA47</f>
        <v>1487</v>
      </c>
      <c r="AC59" s="2">
        <f>EreAfd!EI47</f>
        <v>0</v>
      </c>
      <c r="AE59" s="2">
        <f>EreAfd!EO47</f>
        <v>2657</v>
      </c>
      <c r="AF59" s="2">
        <f>EreAfd!EW47</f>
        <v>1</v>
      </c>
      <c r="AH59" s="2">
        <f>EreAfd!FC47</f>
        <v>3034</v>
      </c>
      <c r="AI59" s="2">
        <f>EreAfd!FK47</f>
        <v>1</v>
      </c>
      <c r="AK59" s="2">
        <f>EreAfd!FQ47</f>
        <v>5295</v>
      </c>
      <c r="AL59" s="2">
        <f>EreAfd!FY47</f>
        <v>0</v>
      </c>
      <c r="AN59" s="2">
        <f>EreAfd!GE47</f>
        <v>2895</v>
      </c>
      <c r="AO59" s="2">
        <f>EreAfd!GM47</f>
        <v>1</v>
      </c>
      <c r="AQ59" s="2">
        <f>EreAfd!GS47</f>
        <v>7213</v>
      </c>
      <c r="AR59" s="2">
        <f>EreAfd!HA47</f>
        <v>1</v>
      </c>
      <c r="AT59" s="2">
        <f>EreAfd!HG47</f>
        <v>5137</v>
      </c>
      <c r="AU59" s="2">
        <f>EreAfd!HO47</f>
        <v>1</v>
      </c>
      <c r="AW59" s="2">
        <f>EreAfd!HU47</f>
        <v>3042</v>
      </c>
      <c r="AX59" s="2">
        <f>EreAfd!IC47</f>
        <v>0</v>
      </c>
      <c r="AZ59" s="2">
        <f>EreAfd!II47</f>
        <v>5230</v>
      </c>
      <c r="BA59" s="2">
        <f>EreAfd!IQ47</f>
        <v>3</v>
      </c>
      <c r="BC59" s="2">
        <f>EreAfd!IW47</f>
        <v>3042</v>
      </c>
      <c r="BD59" s="2">
        <f>EreAfd!JE47</f>
        <v>3</v>
      </c>
      <c r="BF59" s="2">
        <f>EreAfd!JK47</f>
        <v>3409</v>
      </c>
      <c r="BG59" s="2">
        <f>EreAfd!JS47</f>
        <v>0</v>
      </c>
      <c r="BI59" s="2">
        <f>EreAfd!JY47</f>
        <v>3205</v>
      </c>
      <c r="BJ59" s="2">
        <f>EreAfd!KG47</f>
        <v>3</v>
      </c>
      <c r="BL59" s="2">
        <f>EreAfd!KM47</f>
        <v>5068</v>
      </c>
      <c r="BM59" s="2">
        <f>EreAfd!KU47</f>
        <v>1</v>
      </c>
      <c r="BO59" s="2">
        <f>EreAfd!LA47</f>
        <v>8061</v>
      </c>
      <c r="BP59" s="2">
        <f>EreAfd!LI47</f>
        <v>1</v>
      </c>
      <c r="BR59" s="2">
        <f>EreAfd!LO47</f>
        <v>9700</v>
      </c>
      <c r="BS59" s="2">
        <f>EreAfd!LW47</f>
        <v>1</v>
      </c>
      <c r="BU59" s="2">
        <f>EreAfd!MC47</f>
        <v>104</v>
      </c>
      <c r="BV59" s="2">
        <f>EreAfd!MK47</f>
        <v>0</v>
      </c>
      <c r="BX59" s="2">
        <f>EreAfd!MQ47</f>
        <v>3220</v>
      </c>
      <c r="BY59" s="2">
        <f>EreAfd!MY47</f>
        <v>3</v>
      </c>
    </row>
    <row r="60" spans="1:77" x14ac:dyDescent="0.25">
      <c r="A60" s="2">
        <f>EreAfd!E48</f>
        <v>3374</v>
      </c>
      <c r="B60" s="2">
        <f>EreAfd!M48</f>
        <v>0</v>
      </c>
      <c r="D60" s="2">
        <f>EreAfd!S48</f>
        <v>3409</v>
      </c>
      <c r="E60" s="2">
        <f>EreAfd!AA48</f>
        <v>1</v>
      </c>
      <c r="G60" s="2">
        <f>EreAfd!AG48</f>
        <v>7213</v>
      </c>
      <c r="H60" s="2">
        <f>EreAfd!AO48</f>
        <v>0</v>
      </c>
      <c r="J60" s="2">
        <f>EreAfd!AU48</f>
        <v>3258</v>
      </c>
      <c r="K60" s="2">
        <f>EreAfd!BC48</f>
        <v>3</v>
      </c>
      <c r="M60" s="2">
        <f>EreAfd!BI48</f>
        <v>3042</v>
      </c>
      <c r="N60" s="2">
        <f>EreAfd!BQ48</f>
        <v>1</v>
      </c>
      <c r="P60" s="2">
        <f>EreAfd!BW48</f>
        <v>3205</v>
      </c>
      <c r="Q60" s="2">
        <f>EreAfd!CE48</f>
        <v>1</v>
      </c>
      <c r="S60" s="2">
        <f>EreAfd!CK48</f>
        <v>5068</v>
      </c>
      <c r="T60" s="2">
        <f>EreAfd!CS48</f>
        <v>3</v>
      </c>
      <c r="V60" s="2">
        <f>EreAfd!CY48</f>
        <v>5068</v>
      </c>
      <c r="W60" s="2">
        <f>EreAfd!DG48</f>
        <v>3</v>
      </c>
      <c r="Y60" s="2">
        <f>EreAfd!DM48</f>
        <v>7319</v>
      </c>
      <c r="Z60" s="2">
        <f>EreAfd!DU48</f>
        <v>1</v>
      </c>
      <c r="AB60" s="2">
        <f>EreAfd!EA48</f>
        <v>2886</v>
      </c>
      <c r="AC60" s="2">
        <f>EreAfd!EI48</f>
        <v>1</v>
      </c>
      <c r="AE60" s="2">
        <f>EreAfd!EO48</f>
        <v>3409</v>
      </c>
      <c r="AF60" s="2">
        <f>EreAfd!EW48</f>
        <v>1</v>
      </c>
      <c r="AH60" s="2">
        <f>EreAfd!FC48</f>
        <v>3050</v>
      </c>
      <c r="AI60" s="2">
        <f>EreAfd!FK48</f>
        <v>0</v>
      </c>
      <c r="AK60" s="2">
        <f>EreAfd!FQ48</f>
        <v>7591</v>
      </c>
      <c r="AL60" s="2">
        <f>EreAfd!FY48</f>
        <v>0</v>
      </c>
      <c r="AN60" s="2">
        <f>EreAfd!GE48</f>
        <v>2902</v>
      </c>
      <c r="AO60" s="2">
        <f>EreAfd!GM48</f>
        <v>3</v>
      </c>
      <c r="AQ60" s="2">
        <f>EreAfd!GS48</f>
        <v>3339</v>
      </c>
      <c r="AR60" s="2">
        <f>EreAfd!HA48</f>
        <v>0</v>
      </c>
      <c r="AT60" s="2">
        <f>EreAfd!HG48</f>
        <v>1194</v>
      </c>
      <c r="AU60" s="2">
        <f>EreAfd!HO48</f>
        <v>3</v>
      </c>
      <c r="AW60" s="2">
        <f>EreAfd!HU48</f>
        <v>5042</v>
      </c>
      <c r="AX60" s="2">
        <f>EreAfd!IC48</f>
        <v>1</v>
      </c>
      <c r="AZ60" s="2">
        <f>EreAfd!II48</f>
        <v>2022</v>
      </c>
      <c r="BA60" s="2">
        <f>EreAfd!IQ48</f>
        <v>3</v>
      </c>
      <c r="BC60" s="2">
        <f>EreAfd!IW48</f>
        <v>821</v>
      </c>
      <c r="BD60" s="2">
        <f>EreAfd!JE48</f>
        <v>0</v>
      </c>
      <c r="BF60" s="2">
        <f>EreAfd!JK48</f>
        <v>2657</v>
      </c>
      <c r="BG60" s="2">
        <f>EreAfd!JS48</f>
        <v>0</v>
      </c>
      <c r="BI60" s="2">
        <f>EreAfd!JY48</f>
        <v>2953</v>
      </c>
      <c r="BJ60" s="2">
        <f>EreAfd!KG48</f>
        <v>0</v>
      </c>
      <c r="BL60" s="2">
        <f>EreAfd!KM48</f>
        <v>3220</v>
      </c>
      <c r="BM60" s="2">
        <f>EreAfd!KU48</f>
        <v>1</v>
      </c>
      <c r="BO60" s="2">
        <f>EreAfd!LA48</f>
        <v>5042</v>
      </c>
      <c r="BP60" s="2">
        <f>EreAfd!LI48</f>
        <v>0</v>
      </c>
      <c r="BR60" s="2">
        <f>EreAfd!LO48</f>
        <v>4031</v>
      </c>
      <c r="BS60" s="2">
        <f>EreAfd!LW48</f>
        <v>3</v>
      </c>
      <c r="BU60" s="2">
        <f>EreAfd!MC48</f>
        <v>5317</v>
      </c>
      <c r="BV60" s="2">
        <f>EreAfd!MK48</f>
        <v>0</v>
      </c>
      <c r="BX60" s="2">
        <f>EreAfd!MQ48</f>
        <v>5068</v>
      </c>
      <c r="BY60" s="2">
        <f>EreAfd!MY48</f>
        <v>3</v>
      </c>
    </row>
    <row r="61" spans="1:77" ht="15.75" thickBot="1" x14ac:dyDescent="0.3">
      <c r="A61" s="4">
        <f>EreAfd!E49</f>
        <v>3766</v>
      </c>
      <c r="B61" s="4">
        <f>EreAfd!M49</f>
        <v>1</v>
      </c>
      <c r="D61" s="4">
        <f>EreAfd!S49</f>
        <v>4331</v>
      </c>
      <c r="E61" s="4">
        <f>EreAfd!AA49</f>
        <v>1</v>
      </c>
      <c r="G61" s="4">
        <f>EreAfd!AG49</f>
        <v>4879</v>
      </c>
      <c r="H61" s="4">
        <f>EreAfd!AO49</f>
        <v>1</v>
      </c>
      <c r="J61" s="4">
        <f>EreAfd!AU49</f>
        <v>5317</v>
      </c>
      <c r="K61" s="4">
        <f>EreAfd!BC49</f>
        <v>1</v>
      </c>
      <c r="M61" s="4">
        <f>EreAfd!BI49</f>
        <v>5042</v>
      </c>
      <c r="N61" s="4">
        <f>EreAfd!BQ49</f>
        <v>0</v>
      </c>
      <c r="P61" s="4">
        <f>EreAfd!BW49</f>
        <v>5840</v>
      </c>
      <c r="Q61" s="4">
        <f>EreAfd!CE49</f>
        <v>3</v>
      </c>
      <c r="S61" s="4">
        <f>EreAfd!CK49</f>
        <v>104</v>
      </c>
      <c r="T61" s="4">
        <f>EreAfd!CS49</f>
        <v>1</v>
      </c>
      <c r="V61" s="4">
        <f>EreAfd!CY49</f>
        <v>5317</v>
      </c>
      <c r="W61" s="4">
        <f>EreAfd!DG49</f>
        <v>1</v>
      </c>
      <c r="Y61" s="4">
        <f>EreAfd!DM49</f>
        <v>3326</v>
      </c>
      <c r="Z61" s="4">
        <f>EreAfd!DU49</f>
        <v>0</v>
      </c>
      <c r="AB61" s="4">
        <f>EreAfd!EA49</f>
        <v>3250</v>
      </c>
      <c r="AC61" s="4">
        <f>EreAfd!EI49</f>
        <v>0</v>
      </c>
      <c r="AE61" s="4">
        <f>EreAfd!EO49</f>
        <v>4331</v>
      </c>
      <c r="AF61" s="4">
        <f>EreAfd!EW49</f>
        <v>0</v>
      </c>
      <c r="AH61" s="4">
        <f>EreAfd!FC49</f>
        <v>1096</v>
      </c>
      <c r="AI61" s="4">
        <f>EreAfd!FK49</f>
        <v>1</v>
      </c>
      <c r="AK61" s="4">
        <f>EreAfd!FQ49</f>
        <v>7589</v>
      </c>
      <c r="AL61" s="4">
        <f>EreAfd!FY49</f>
        <v>0</v>
      </c>
      <c r="AN61" s="4">
        <f>EreAfd!GE49</f>
        <v>7086</v>
      </c>
      <c r="AO61" s="4">
        <f>EreAfd!GM49</f>
        <v>3</v>
      </c>
      <c r="AQ61" s="4">
        <f>EreAfd!GS49</f>
        <v>3251</v>
      </c>
      <c r="AR61" s="4">
        <f>EreAfd!HA49</f>
        <v>0</v>
      </c>
      <c r="AT61" s="4">
        <f>EreAfd!HG49</f>
        <v>7319</v>
      </c>
      <c r="AU61" s="4">
        <f>EreAfd!HO49</f>
        <v>1</v>
      </c>
      <c r="AW61" s="4">
        <f>EreAfd!HU49</f>
        <v>821</v>
      </c>
      <c r="AX61" s="4">
        <f>EreAfd!IC49</f>
        <v>0</v>
      </c>
      <c r="AZ61" s="4">
        <f>EreAfd!II49</f>
        <v>3727</v>
      </c>
      <c r="BA61" s="4">
        <f>EreAfd!IQ49</f>
        <v>1</v>
      </c>
      <c r="BC61" s="4">
        <f>EreAfd!IW49</f>
        <v>5042</v>
      </c>
      <c r="BD61" s="4">
        <f>EreAfd!JE49</f>
        <v>1</v>
      </c>
      <c r="BF61" s="4">
        <f>EreAfd!JK49</f>
        <v>4986</v>
      </c>
      <c r="BG61" s="4">
        <f>EreAfd!JS49</f>
        <v>0</v>
      </c>
      <c r="BI61" s="4">
        <f>EreAfd!JY49</f>
        <v>3208</v>
      </c>
      <c r="BJ61" s="4">
        <f>EreAfd!KG49</f>
        <v>1</v>
      </c>
      <c r="BL61" s="4">
        <f>EreAfd!KM49</f>
        <v>3258</v>
      </c>
      <c r="BM61" s="4">
        <f>EreAfd!KU49</f>
        <v>0</v>
      </c>
      <c r="BO61" s="4">
        <f>EreAfd!LA49</f>
        <v>2711</v>
      </c>
      <c r="BP61" s="4">
        <f>EreAfd!LI49</f>
        <v>1</v>
      </c>
      <c r="BR61" s="4">
        <f>EreAfd!LO49</f>
        <v>3663</v>
      </c>
      <c r="BS61" s="4">
        <f>EreAfd!LW49</f>
        <v>1</v>
      </c>
      <c r="BU61" s="4">
        <f>EreAfd!MC49</f>
        <v>3220</v>
      </c>
      <c r="BV61" s="4">
        <f>EreAfd!MK49</f>
        <v>1</v>
      </c>
      <c r="BX61" s="4">
        <f>EreAfd!MQ49</f>
        <v>5317</v>
      </c>
      <c r="BY61" s="4">
        <f>EreAfd!MY49</f>
        <v>3</v>
      </c>
    </row>
    <row r="62" spans="1:77" x14ac:dyDescent="0.25">
      <c r="A62" s="3">
        <f>EreAfd!B54</f>
        <v>3208</v>
      </c>
      <c r="B62" s="3">
        <f>EreAfd!L54</f>
        <v>1</v>
      </c>
      <c r="D62" s="3">
        <f>EreAfd!P54</f>
        <v>6952</v>
      </c>
      <c r="E62" s="3">
        <f>EreAfd!Z54</f>
        <v>0</v>
      </c>
      <c r="G62" s="3">
        <f>EreAfd!AD54</f>
        <v>1685</v>
      </c>
      <c r="H62" s="3">
        <f>EreAfd!AN54</f>
        <v>0</v>
      </c>
      <c r="J62" s="3">
        <f>EreAfd!AR54</f>
        <v>6952</v>
      </c>
      <c r="K62" s="3">
        <f>EreAfd!BB54</f>
        <v>3</v>
      </c>
      <c r="M62" s="3">
        <f>EreAfd!BF54</f>
        <v>7142</v>
      </c>
      <c r="N62" s="3">
        <f>EreAfd!BP54</f>
        <v>1</v>
      </c>
      <c r="P62" s="3">
        <f>EreAfd!BT54</f>
        <v>4879</v>
      </c>
      <c r="Q62" s="3">
        <f>EreAfd!CD54</f>
        <v>0</v>
      </c>
      <c r="S62" s="3">
        <f>EreAfd!CH54</f>
        <v>3247</v>
      </c>
      <c r="T62" s="3">
        <f>EreAfd!CR54</f>
        <v>1</v>
      </c>
      <c r="V62" s="3">
        <f>EreAfd!CV54</f>
        <v>1685</v>
      </c>
      <c r="W62" s="3">
        <f>EreAfd!DF54</f>
        <v>0</v>
      </c>
      <c r="Y62" s="3">
        <f>EreAfd!DJ54</f>
        <v>3621</v>
      </c>
      <c r="Z62" s="3">
        <f>EreAfd!DT54</f>
        <v>3</v>
      </c>
      <c r="AB62" s="3">
        <f>EreAfd!DX54</f>
        <v>5046</v>
      </c>
      <c r="AC62" s="3">
        <f>EreAfd!EH54</f>
        <v>1</v>
      </c>
      <c r="AE62" s="3">
        <f>EreAfd!EL54</f>
        <v>2957</v>
      </c>
      <c r="AF62" s="3">
        <f>EreAfd!EV54</f>
        <v>1</v>
      </c>
      <c r="AH62" s="3">
        <f>EreAfd!EZ54</f>
        <v>5046</v>
      </c>
      <c r="AI62" s="3">
        <f>EreAfd!FJ54</f>
        <v>1</v>
      </c>
      <c r="AK62" s="3">
        <f>EreAfd!FN54</f>
        <v>3072</v>
      </c>
      <c r="AL62" s="3">
        <f>EreAfd!FX54</f>
        <v>3</v>
      </c>
      <c r="AN62" s="3">
        <f>EreAfd!GB54</f>
        <v>3250</v>
      </c>
      <c r="AO62" s="3">
        <f>EreAfd!GL54</f>
        <v>1</v>
      </c>
      <c r="AQ62" s="3">
        <f>EreAfd!GP54</f>
        <v>3628</v>
      </c>
      <c r="AR62" s="3">
        <f>EreAfd!GZ54</f>
        <v>3</v>
      </c>
      <c r="AT62" s="3">
        <f>EreAfd!HD54</f>
        <v>2991</v>
      </c>
      <c r="AU62" s="3">
        <f>EreAfd!HN54</f>
        <v>1</v>
      </c>
      <c r="AW62" s="3">
        <f>EreAfd!HR54</f>
        <v>7591</v>
      </c>
      <c r="AX62" s="3">
        <f>EreAfd!IB54</f>
        <v>1</v>
      </c>
      <c r="AZ62" s="3">
        <f>EreAfd!IF54</f>
        <v>3621</v>
      </c>
      <c r="BA62" s="3">
        <f>EreAfd!IP54</f>
        <v>0</v>
      </c>
      <c r="BC62" s="3">
        <f>EreAfd!IT54</f>
        <v>7194</v>
      </c>
      <c r="BD62" s="3">
        <f>EreAfd!JD54</f>
        <v>1</v>
      </c>
      <c r="BF62" s="3">
        <f>EreAfd!JH54</f>
        <v>3723</v>
      </c>
      <c r="BG62" s="3">
        <f>EreAfd!JR54</f>
        <v>3</v>
      </c>
      <c r="BI62" s="3">
        <f>EreAfd!JV54</f>
        <v>2739</v>
      </c>
      <c r="BJ62" s="3">
        <f>EreAfd!KF54</f>
        <v>1</v>
      </c>
      <c r="BL62" s="3">
        <f>EreAfd!KJ54</f>
        <v>842</v>
      </c>
      <c r="BM62" s="3">
        <f>EreAfd!KT54</f>
        <v>3</v>
      </c>
      <c r="BO62" s="3">
        <f>EreAfd!KX54</f>
        <v>3663</v>
      </c>
      <c r="BP62" s="3">
        <f>EreAfd!LH54</f>
        <v>1</v>
      </c>
      <c r="BR62" s="3">
        <f>EreAfd!LL54</f>
        <v>2705</v>
      </c>
      <c r="BS62" s="3">
        <f>EreAfd!LV54</f>
        <v>3</v>
      </c>
      <c r="BU62" s="3">
        <f>EreAfd!LZ54</f>
        <v>3250</v>
      </c>
      <c r="BV62" s="3">
        <f>EreAfd!MJ54</f>
        <v>0</v>
      </c>
      <c r="BX62" s="3">
        <f>EreAfd!MN54</f>
        <v>842</v>
      </c>
      <c r="BY62" s="3">
        <f>EreAfd!MX54</f>
        <v>3</v>
      </c>
    </row>
    <row r="63" spans="1:77" x14ac:dyDescent="0.25">
      <c r="A63" s="2">
        <f>EreAfd!B55</f>
        <v>2957</v>
      </c>
      <c r="B63" s="2">
        <f>EreAfd!L55</f>
        <v>1</v>
      </c>
      <c r="D63" s="2">
        <f>EreAfd!P55</f>
        <v>7086</v>
      </c>
      <c r="E63" s="2">
        <f>EreAfd!Z55</f>
        <v>1</v>
      </c>
      <c r="G63" s="2">
        <f>EreAfd!AD55</f>
        <v>3498</v>
      </c>
      <c r="H63" s="2">
        <f>EreAfd!AN55</f>
        <v>1</v>
      </c>
      <c r="J63" s="2">
        <f>EreAfd!AR55</f>
        <v>7091</v>
      </c>
      <c r="K63" s="2">
        <f>EreAfd!BB55</f>
        <v>3</v>
      </c>
      <c r="M63" s="2">
        <f>EreAfd!BF55</f>
        <v>2705</v>
      </c>
      <c r="N63" s="2">
        <f>EreAfd!BP55</f>
        <v>3</v>
      </c>
      <c r="P63" s="2">
        <f>EreAfd!BT55</f>
        <v>5374</v>
      </c>
      <c r="Q63" s="2">
        <f>EreAfd!CD55</f>
        <v>3</v>
      </c>
      <c r="S63" s="2">
        <f>EreAfd!CH55</f>
        <v>3370</v>
      </c>
      <c r="T63" s="2">
        <f>EreAfd!CR55</f>
        <v>0</v>
      </c>
      <c r="V63" s="2">
        <f>EreAfd!CV55</f>
        <v>3498</v>
      </c>
      <c r="W63" s="2">
        <f>EreAfd!DF55</f>
        <v>0</v>
      </c>
      <c r="Y63" s="2">
        <f>EreAfd!DJ55</f>
        <v>612</v>
      </c>
      <c r="Z63" s="2">
        <f>EreAfd!DT55</f>
        <v>1</v>
      </c>
      <c r="AB63" s="2">
        <f>EreAfd!DX55</f>
        <v>1194</v>
      </c>
      <c r="AC63" s="2">
        <f>EreAfd!EH55</f>
        <v>0</v>
      </c>
      <c r="AE63" s="2">
        <f>EreAfd!EL55</f>
        <v>2301</v>
      </c>
      <c r="AF63" s="2">
        <f>EreAfd!EV55</f>
        <v>0</v>
      </c>
      <c r="AH63" s="2">
        <f>EreAfd!EZ55</f>
        <v>1194</v>
      </c>
      <c r="AI63" s="2">
        <f>EreAfd!FJ55</f>
        <v>3</v>
      </c>
      <c r="AK63" s="2">
        <f>EreAfd!FN55</f>
        <v>749</v>
      </c>
      <c r="AL63" s="2">
        <f>EreAfd!FX55</f>
        <v>0</v>
      </c>
      <c r="AN63" s="2">
        <f>EreAfd!GB55</f>
        <v>5310</v>
      </c>
      <c r="AO63" s="2">
        <f>EreAfd!GL55</f>
        <v>0</v>
      </c>
      <c r="AQ63" s="2">
        <f>EreAfd!GP55</f>
        <v>3034</v>
      </c>
      <c r="AR63" s="2">
        <f>EreAfd!GZ55</f>
        <v>3</v>
      </c>
      <c r="AT63" s="2">
        <f>EreAfd!HD55</f>
        <v>2844</v>
      </c>
      <c r="AU63" s="2">
        <f>EreAfd!HN55</f>
        <v>3</v>
      </c>
      <c r="AW63" s="2">
        <f>EreAfd!HR55</f>
        <v>3498</v>
      </c>
      <c r="AX63" s="2">
        <f>EreAfd!IB55</f>
        <v>1</v>
      </c>
      <c r="AZ63" s="2">
        <f>EreAfd!IF55</f>
        <v>2844</v>
      </c>
      <c r="BA63" s="2">
        <f>EreAfd!IP55</f>
        <v>1</v>
      </c>
      <c r="BC63" s="2">
        <f>EreAfd!IT55</f>
        <v>2844</v>
      </c>
      <c r="BD63" s="2">
        <f>EreAfd!JD55</f>
        <v>1</v>
      </c>
      <c r="BF63" s="2">
        <f>EreAfd!JH55</f>
        <v>3050</v>
      </c>
      <c r="BG63" s="2">
        <f>EreAfd!JR55</f>
        <v>1</v>
      </c>
      <c r="BI63" s="2">
        <f>EreAfd!JV55</f>
        <v>3247</v>
      </c>
      <c r="BJ63" s="2">
        <f>EreAfd!KF55</f>
        <v>1</v>
      </c>
      <c r="BL63" s="2">
        <f>EreAfd!KJ55</f>
        <v>3244</v>
      </c>
      <c r="BM63" s="2">
        <f>EreAfd!KT55</f>
        <v>3</v>
      </c>
      <c r="BO63" s="2">
        <f>EreAfd!KX55</f>
        <v>7591</v>
      </c>
      <c r="BP63" s="2">
        <f>EreAfd!LH55</f>
        <v>1</v>
      </c>
      <c r="BR63" s="2">
        <f>EreAfd!LL55</f>
        <v>3255</v>
      </c>
      <c r="BS63" s="2">
        <f>EreAfd!LV55</f>
        <v>1</v>
      </c>
      <c r="BU63" s="2">
        <f>EreAfd!LZ55</f>
        <v>749</v>
      </c>
      <c r="BV63" s="2">
        <f>EreAfd!MJ55</f>
        <v>1</v>
      </c>
      <c r="BX63" s="2">
        <f>EreAfd!MN55</f>
        <v>3244</v>
      </c>
      <c r="BY63" s="2">
        <f>EreAfd!MX55</f>
        <v>3</v>
      </c>
    </row>
    <row r="64" spans="1:77" x14ac:dyDescent="0.25">
      <c r="A64" s="2">
        <f>EreAfd!B56</f>
        <v>5840</v>
      </c>
      <c r="B64" s="2">
        <f>EreAfd!L56</f>
        <v>3</v>
      </c>
      <c r="D64" s="2">
        <f>EreAfd!P56</f>
        <v>3003</v>
      </c>
      <c r="E64" s="2">
        <f>EreAfd!Z56</f>
        <v>0</v>
      </c>
      <c r="G64" s="2">
        <f>EreAfd!AD56</f>
        <v>7591</v>
      </c>
      <c r="H64" s="2">
        <f>EreAfd!AN56</f>
        <v>0</v>
      </c>
      <c r="J64" s="2">
        <f>EreAfd!AR56</f>
        <v>2712</v>
      </c>
      <c r="K64" s="2">
        <f>EreAfd!BB56</f>
        <v>3</v>
      </c>
      <c r="M64" s="2">
        <f>EreAfd!BF56</f>
        <v>5136</v>
      </c>
      <c r="N64" s="2">
        <f>EreAfd!BP56</f>
        <v>3</v>
      </c>
      <c r="P64" s="2">
        <f>EreAfd!BT56</f>
        <v>3251</v>
      </c>
      <c r="Q64" s="2">
        <f>EreAfd!CD56</f>
        <v>3</v>
      </c>
      <c r="S64" s="2">
        <f>EreAfd!CH56</f>
        <v>2613</v>
      </c>
      <c r="T64" s="2">
        <f>EreAfd!CR56</f>
        <v>0</v>
      </c>
      <c r="V64" s="2">
        <f>EreAfd!CV56</f>
        <v>3663</v>
      </c>
      <c r="W64" s="2">
        <f>EreAfd!DF56</f>
        <v>1</v>
      </c>
      <c r="Y64" s="2">
        <f>EreAfd!DJ56</f>
        <v>4385</v>
      </c>
      <c r="Z64" s="2">
        <f>EreAfd!DT56</f>
        <v>0</v>
      </c>
      <c r="AB64" s="2">
        <f>EreAfd!DX56</f>
        <v>7714</v>
      </c>
      <c r="AC64" s="2">
        <f>EreAfd!EH56</f>
        <v>1</v>
      </c>
      <c r="AE64" s="2">
        <f>EreAfd!EL56</f>
        <v>2325</v>
      </c>
      <c r="AF64" s="2">
        <f>EreAfd!EV56</f>
        <v>0</v>
      </c>
      <c r="AH64" s="2">
        <f>EreAfd!EZ56</f>
        <v>5074</v>
      </c>
      <c r="AI64" s="2">
        <f>EreAfd!FJ56</f>
        <v>0</v>
      </c>
      <c r="AK64" s="2">
        <f>EreAfd!FN56</f>
        <v>3250</v>
      </c>
      <c r="AL64" s="2">
        <f>EreAfd!FX56</f>
        <v>0</v>
      </c>
      <c r="AN64" s="2">
        <f>EreAfd!GB56</f>
        <v>1487</v>
      </c>
      <c r="AO64" s="2">
        <f>EreAfd!GL56</f>
        <v>0</v>
      </c>
      <c r="AQ64" s="2">
        <f>EreAfd!GP56</f>
        <v>3723</v>
      </c>
      <c r="AR64" s="2">
        <f>EreAfd!GZ56</f>
        <v>1</v>
      </c>
      <c r="AT64" s="2">
        <f>EreAfd!HD56</f>
        <v>3621</v>
      </c>
      <c r="AU64" s="2">
        <f>EreAfd!HN56</f>
        <v>1</v>
      </c>
      <c r="AW64" s="2">
        <f>EreAfd!HR56</f>
        <v>3663</v>
      </c>
      <c r="AX64" s="2">
        <f>EreAfd!IB56</f>
        <v>3</v>
      </c>
      <c r="AZ64" s="2">
        <f>EreAfd!IF56</f>
        <v>2816</v>
      </c>
      <c r="BA64" s="2">
        <f>EreAfd!IP56</f>
        <v>0</v>
      </c>
      <c r="BC64" s="2">
        <f>EreAfd!IT56</f>
        <v>612</v>
      </c>
      <c r="BD64" s="2">
        <f>EreAfd!JD56</f>
        <v>3</v>
      </c>
      <c r="BF64" s="2">
        <f>EreAfd!JH56</f>
        <v>3034</v>
      </c>
      <c r="BG64" s="2">
        <f>EreAfd!JR56</f>
        <v>3</v>
      </c>
      <c r="BI64" s="2">
        <f>EreAfd!JV56</f>
        <v>2613</v>
      </c>
      <c r="BJ64" s="2">
        <f>EreAfd!KF56</f>
        <v>3</v>
      </c>
      <c r="BL64" s="2">
        <f>EreAfd!KJ56</f>
        <v>5230</v>
      </c>
      <c r="BM64" s="2">
        <f>EreAfd!KT56</f>
        <v>1</v>
      </c>
      <c r="BO64" s="2">
        <f>EreAfd!KX56</f>
        <v>3498</v>
      </c>
      <c r="BP64" s="2">
        <f>EreAfd!LH56</f>
        <v>1</v>
      </c>
      <c r="BR64" s="2">
        <f>EreAfd!LL56</f>
        <v>5136</v>
      </c>
      <c r="BS64" s="2">
        <f>EreAfd!LV56</f>
        <v>3</v>
      </c>
      <c r="BU64" s="2">
        <f>EreAfd!LZ56</f>
        <v>1487</v>
      </c>
      <c r="BV64" s="2">
        <f>EreAfd!MJ56</f>
        <v>3</v>
      </c>
      <c r="BX64" s="2">
        <f>EreAfd!MN56</f>
        <v>3727</v>
      </c>
      <c r="BY64" s="2">
        <f>EreAfd!MX56</f>
        <v>3</v>
      </c>
    </row>
    <row r="65" spans="1:77" x14ac:dyDescent="0.25">
      <c r="A65" s="2">
        <f>EreAfd!B57</f>
        <v>2301</v>
      </c>
      <c r="B65" s="2">
        <f>EreAfd!L57</f>
        <v>1</v>
      </c>
      <c r="D65" s="2">
        <f>EreAfd!P57</f>
        <v>7091</v>
      </c>
      <c r="E65" s="2">
        <f>EreAfd!Z57</f>
        <v>0</v>
      </c>
      <c r="G65" s="2">
        <f>EreAfd!AD57</f>
        <v>9700</v>
      </c>
      <c r="H65" s="2">
        <f>EreAfd!AN57</f>
        <v>1</v>
      </c>
      <c r="J65" s="2">
        <f>EreAfd!AR57</f>
        <v>5017</v>
      </c>
      <c r="K65" s="2">
        <f>EreAfd!BB57</f>
        <v>1</v>
      </c>
      <c r="M65" s="2">
        <f>EreAfd!BF57</f>
        <v>2970</v>
      </c>
      <c r="N65" s="2">
        <f>EreAfd!BP57</f>
        <v>3</v>
      </c>
      <c r="P65" s="2">
        <f>EreAfd!BT57</f>
        <v>7213</v>
      </c>
      <c r="Q65" s="2">
        <f>EreAfd!CD57</f>
        <v>0</v>
      </c>
      <c r="S65" s="2">
        <f>EreAfd!CH57</f>
        <v>3374</v>
      </c>
      <c r="T65" s="2">
        <f>EreAfd!CR57</f>
        <v>0</v>
      </c>
      <c r="V65" s="2">
        <f>EreAfd!CV57</f>
        <v>5295</v>
      </c>
      <c r="W65" s="2">
        <f>EreAfd!DF57</f>
        <v>0</v>
      </c>
      <c r="Y65" s="2">
        <f>EreAfd!DJ57</f>
        <v>7194</v>
      </c>
      <c r="Z65" s="2">
        <f>EreAfd!DT57</f>
        <v>1</v>
      </c>
      <c r="AB65" s="2">
        <f>EreAfd!DX57</f>
        <v>5074</v>
      </c>
      <c r="AC65" s="2">
        <f>EreAfd!EH57</f>
        <v>1</v>
      </c>
      <c r="AE65" s="2">
        <f>EreAfd!EL57</f>
        <v>5840</v>
      </c>
      <c r="AF65" s="2">
        <f>EreAfd!EV57</f>
        <v>1</v>
      </c>
      <c r="AH65" s="2">
        <f>EreAfd!EZ57</f>
        <v>7319</v>
      </c>
      <c r="AI65" s="2">
        <f>EreAfd!FJ57</f>
        <v>0</v>
      </c>
      <c r="AK65" s="2">
        <f>EreAfd!FN57</f>
        <v>1487</v>
      </c>
      <c r="AL65" s="2">
        <f>EreAfd!FX57</f>
        <v>0</v>
      </c>
      <c r="AN65" s="2">
        <f>EreAfd!GB57</f>
        <v>3072</v>
      </c>
      <c r="AO65" s="2">
        <f>EreAfd!GL57</f>
        <v>1</v>
      </c>
      <c r="AQ65" s="2">
        <f>EreAfd!GP57</f>
        <v>3050</v>
      </c>
      <c r="AR65" s="2">
        <f>EreAfd!GZ57</f>
        <v>3</v>
      </c>
      <c r="AT65" s="2">
        <f>EreAfd!HD57</f>
        <v>7194</v>
      </c>
      <c r="AU65" s="2">
        <f>EreAfd!HN57</f>
        <v>1</v>
      </c>
      <c r="AW65" s="2">
        <f>EreAfd!HR57</f>
        <v>4031</v>
      </c>
      <c r="AX65" s="2">
        <f>EreAfd!IB57</f>
        <v>1</v>
      </c>
      <c r="AZ65" s="2">
        <f>EreAfd!IF57</f>
        <v>612</v>
      </c>
      <c r="BA65" s="2">
        <f>EreAfd!IP57</f>
        <v>3</v>
      </c>
      <c r="BC65" s="2">
        <f>EreAfd!IT57</f>
        <v>4385</v>
      </c>
      <c r="BD65" s="2">
        <f>EreAfd!JD57</f>
        <v>1</v>
      </c>
      <c r="BF65" s="2">
        <f>EreAfd!JH57</f>
        <v>3021</v>
      </c>
      <c r="BG65" s="2">
        <f>EreAfd!JR57</f>
        <v>0</v>
      </c>
      <c r="BI65" s="2">
        <f>EreAfd!JV57</f>
        <v>3766</v>
      </c>
      <c r="BJ65" s="2">
        <f>EreAfd!KF57</f>
        <v>3</v>
      </c>
      <c r="BL65" s="2">
        <f>EreAfd!KJ57</f>
        <v>3727</v>
      </c>
      <c r="BM65" s="2">
        <f>EreAfd!KT57</f>
        <v>3</v>
      </c>
      <c r="BO65" s="2">
        <f>EreAfd!KX57</f>
        <v>4031</v>
      </c>
      <c r="BP65" s="2">
        <f>EreAfd!LH57</f>
        <v>3</v>
      </c>
      <c r="BR65" s="2">
        <f>EreAfd!LL57</f>
        <v>7142</v>
      </c>
      <c r="BS65" s="2">
        <f>EreAfd!LV57</f>
        <v>1</v>
      </c>
      <c r="BU65" s="2">
        <f>EreAfd!LZ57</f>
        <v>3268</v>
      </c>
      <c r="BV65" s="2">
        <f>EreAfd!MJ57</f>
        <v>1</v>
      </c>
      <c r="BX65" s="2">
        <f>EreAfd!MN57</f>
        <v>2022</v>
      </c>
      <c r="BY65" s="2">
        <f>EreAfd!MX57</f>
        <v>3</v>
      </c>
    </row>
    <row r="66" spans="1:77" x14ac:dyDescent="0.25">
      <c r="A66" s="2">
        <f>EreAfd!B58</f>
        <v>3205</v>
      </c>
      <c r="B66" s="2">
        <f>EreAfd!L58</f>
        <v>3</v>
      </c>
      <c r="D66" s="2">
        <f>EreAfd!P58</f>
        <v>2712</v>
      </c>
      <c r="E66" s="2">
        <f>EreAfd!Z58</f>
        <v>0</v>
      </c>
      <c r="G66" s="2">
        <f>EreAfd!AD58</f>
        <v>4031</v>
      </c>
      <c r="H66" s="2">
        <f>EreAfd!AN58</f>
        <v>3</v>
      </c>
      <c r="J66" s="2">
        <f>EreAfd!AR58</f>
        <v>3003</v>
      </c>
      <c r="K66" s="2">
        <f>EreAfd!BB58</f>
        <v>0</v>
      </c>
      <c r="M66" s="2">
        <f>EreAfd!BF58</f>
        <v>3255</v>
      </c>
      <c r="N66" s="2">
        <f>EreAfd!BP58</f>
        <v>3</v>
      </c>
      <c r="P66" s="2">
        <f>EreAfd!BT58</f>
        <v>3339</v>
      </c>
      <c r="Q66" s="2">
        <f>EreAfd!CD58</f>
        <v>0</v>
      </c>
      <c r="S66" s="2">
        <f>EreAfd!CH58</f>
        <v>3766</v>
      </c>
      <c r="T66" s="2">
        <f>EreAfd!CR58</f>
        <v>1</v>
      </c>
      <c r="V66" s="2">
        <f>EreAfd!CV58</f>
        <v>7589</v>
      </c>
      <c r="W66" s="2">
        <f>EreAfd!DF58</f>
        <v>0</v>
      </c>
      <c r="Y66" s="2">
        <f>EreAfd!DJ58</f>
        <v>2844</v>
      </c>
      <c r="Z66" s="2">
        <f>EreAfd!DT58</f>
        <v>0</v>
      </c>
      <c r="AB66" s="2">
        <f>EreAfd!DX58</f>
        <v>7319</v>
      </c>
      <c r="AC66" s="2">
        <f>EreAfd!EH58</f>
        <v>1</v>
      </c>
      <c r="AE66" s="2">
        <f>EreAfd!EL58</f>
        <v>3208</v>
      </c>
      <c r="AF66" s="2">
        <f>EreAfd!EV58</f>
        <v>1</v>
      </c>
      <c r="AH66" s="2">
        <f>EreAfd!EZ58</f>
        <v>7714</v>
      </c>
      <c r="AI66" s="2">
        <f>EreAfd!FJ58</f>
        <v>3</v>
      </c>
      <c r="AK66" s="2">
        <f>EreAfd!FN58</f>
        <v>3268</v>
      </c>
      <c r="AL66" s="2">
        <f>EreAfd!FX58</f>
        <v>0</v>
      </c>
      <c r="AN66" s="2">
        <f>EreAfd!GB58</f>
        <v>2886</v>
      </c>
      <c r="AO66" s="2">
        <f>EreAfd!GL58</f>
        <v>0</v>
      </c>
      <c r="AQ66" s="2">
        <f>EreAfd!GP58</f>
        <v>1096</v>
      </c>
      <c r="AR66" s="2">
        <f>EreAfd!GZ58</f>
        <v>3</v>
      </c>
      <c r="AT66" s="2">
        <f>EreAfd!HD58</f>
        <v>2816</v>
      </c>
      <c r="AU66" s="2">
        <f>EreAfd!HN58</f>
        <v>0</v>
      </c>
      <c r="AW66" s="2">
        <f>EreAfd!HR58</f>
        <v>9700</v>
      </c>
      <c r="AX66" s="2">
        <f>EreAfd!IB58</f>
        <v>1</v>
      </c>
      <c r="AZ66" s="2">
        <f>EreAfd!IF58</f>
        <v>4385</v>
      </c>
      <c r="BA66" s="2">
        <f>EreAfd!IP58</f>
        <v>3</v>
      </c>
      <c r="BC66" s="2">
        <f>EreAfd!IT58</f>
        <v>2816</v>
      </c>
      <c r="BD66" s="2">
        <f>EreAfd!JD58</f>
        <v>1</v>
      </c>
      <c r="BF66" s="2">
        <f>EreAfd!JH58</f>
        <v>3628</v>
      </c>
      <c r="BG66" s="2">
        <f>EreAfd!JR58</f>
        <v>3</v>
      </c>
      <c r="BI66" s="2">
        <f>EreAfd!JV58</f>
        <v>3370</v>
      </c>
      <c r="BJ66" s="2">
        <f>EreAfd!KF58</f>
        <v>1</v>
      </c>
      <c r="BL66" s="2">
        <f>EreAfd!KJ58</f>
        <v>1293</v>
      </c>
      <c r="BM66" s="2">
        <f>EreAfd!KT58</f>
        <v>3</v>
      </c>
      <c r="BO66" s="2">
        <f>EreAfd!KX58</f>
        <v>1685</v>
      </c>
      <c r="BP66" s="2">
        <f>EreAfd!LH58</f>
        <v>0</v>
      </c>
      <c r="BR66" s="2">
        <f>EreAfd!LL58</f>
        <v>3243</v>
      </c>
      <c r="BS66" s="2">
        <f>EreAfd!LV58</f>
        <v>3</v>
      </c>
      <c r="BU66" s="2">
        <f>EreAfd!LZ58</f>
        <v>2886</v>
      </c>
      <c r="BV66" s="2">
        <f>EreAfd!MJ58</f>
        <v>1</v>
      </c>
      <c r="BX66" s="2">
        <f>EreAfd!MN58</f>
        <v>4802</v>
      </c>
      <c r="BY66" s="2">
        <f>EreAfd!MX58</f>
        <v>1</v>
      </c>
    </row>
    <row r="67" spans="1:77" x14ac:dyDescent="0.25">
      <c r="A67" s="2">
        <f>EreAfd!B59</f>
        <v>2325</v>
      </c>
      <c r="B67" s="2">
        <f>EreAfd!L59</f>
        <v>3</v>
      </c>
      <c r="D67" s="2">
        <f>EreAfd!P59</f>
        <v>2895</v>
      </c>
      <c r="E67" s="2">
        <f>EreAfd!Z59</f>
        <v>3</v>
      </c>
      <c r="G67" s="2">
        <f>EreAfd!AD59</f>
        <v>3663</v>
      </c>
      <c r="H67" s="2">
        <f>EreAfd!AN59</f>
        <v>1</v>
      </c>
      <c r="J67" s="2">
        <f>EreAfd!AR59</f>
        <v>2895</v>
      </c>
      <c r="K67" s="2">
        <f>EreAfd!BB59</f>
        <v>3</v>
      </c>
      <c r="M67" s="2">
        <f>EreAfd!BF59</f>
        <v>3243</v>
      </c>
      <c r="N67" s="2">
        <f>EreAfd!BP59</f>
        <v>3</v>
      </c>
      <c r="P67" s="2">
        <f>EreAfd!BT59</f>
        <v>7220</v>
      </c>
      <c r="Q67" s="2">
        <f>EreAfd!CD59</f>
        <v>1</v>
      </c>
      <c r="S67" s="2">
        <f>EreAfd!CH59</f>
        <v>2739</v>
      </c>
      <c r="T67" s="2">
        <f>EreAfd!CR59</f>
        <v>3</v>
      </c>
      <c r="V67" s="2">
        <f>EreAfd!CV59</f>
        <v>9700</v>
      </c>
      <c r="W67" s="2">
        <f>EreAfd!DF59</f>
        <v>3</v>
      </c>
      <c r="Y67" s="2">
        <f>EreAfd!DJ59</f>
        <v>2816</v>
      </c>
      <c r="Z67" s="2">
        <f>EreAfd!DT59</f>
        <v>0</v>
      </c>
      <c r="AB67" s="2">
        <f>EreAfd!DX59</f>
        <v>3326</v>
      </c>
      <c r="AC67" s="2">
        <f>EreAfd!EH59</f>
        <v>3</v>
      </c>
      <c r="AE67" s="2">
        <f>EreAfd!EL59</f>
        <v>3205</v>
      </c>
      <c r="AF67" s="2">
        <f>EreAfd!EV59</f>
        <v>0</v>
      </c>
      <c r="AH67" s="2">
        <f>EreAfd!EZ59</f>
        <v>3326</v>
      </c>
      <c r="AI67" s="2">
        <f>EreAfd!FJ59</f>
        <v>1</v>
      </c>
      <c r="AK67" s="2">
        <f>EreAfd!FN59</f>
        <v>5310</v>
      </c>
      <c r="AL67" s="2">
        <f>EreAfd!FX59</f>
        <v>0</v>
      </c>
      <c r="AN67" s="2">
        <f>EreAfd!GB59</f>
        <v>749</v>
      </c>
      <c r="AO67" s="2">
        <f>EreAfd!GL59</f>
        <v>3</v>
      </c>
      <c r="AQ67" s="2">
        <f>EreAfd!GP59</f>
        <v>3021</v>
      </c>
      <c r="AR67" s="2">
        <f>EreAfd!GZ59</f>
        <v>0</v>
      </c>
      <c r="AT67" s="2">
        <f>EreAfd!HD59</f>
        <v>612</v>
      </c>
      <c r="AU67" s="2">
        <f>EreAfd!HN59</f>
        <v>0</v>
      </c>
      <c r="AW67" s="2">
        <f>EreAfd!HR59</f>
        <v>1685</v>
      </c>
      <c r="AX67" s="2">
        <f>EreAfd!IB59</f>
        <v>3</v>
      </c>
      <c r="AZ67" s="2">
        <f>EreAfd!IF59</f>
        <v>3678</v>
      </c>
      <c r="BA67" s="2">
        <f>EreAfd!IP59</f>
        <v>0</v>
      </c>
      <c r="BC67" s="2">
        <f>EreAfd!IT59</f>
        <v>3621</v>
      </c>
      <c r="BD67" s="2">
        <f>EreAfd!JD59</f>
        <v>3</v>
      </c>
      <c r="BF67" s="2">
        <f>EreAfd!JH59</f>
        <v>1096</v>
      </c>
      <c r="BG67" s="2">
        <f>EreAfd!JR59</f>
        <v>1</v>
      </c>
      <c r="BI67" s="2">
        <f>EreAfd!JV59</f>
        <v>3059</v>
      </c>
      <c r="BJ67" s="2">
        <f>EreAfd!KF59</f>
        <v>3</v>
      </c>
      <c r="BL67" s="2">
        <f>EreAfd!KJ59</f>
        <v>1293</v>
      </c>
      <c r="BM67" s="2">
        <f>EreAfd!KT59</f>
        <v>3</v>
      </c>
      <c r="BO67" s="2">
        <f>EreAfd!KX59</f>
        <v>9700</v>
      </c>
      <c r="BP67" s="2">
        <f>EreAfd!LH59</f>
        <v>0</v>
      </c>
      <c r="BR67" s="2">
        <f>EreAfd!LL59</f>
        <v>2970</v>
      </c>
      <c r="BS67" s="2">
        <f>EreAfd!LV59</f>
        <v>1</v>
      </c>
      <c r="BU67" s="2">
        <f>EreAfd!LZ59</f>
        <v>3072</v>
      </c>
      <c r="BV67" s="2">
        <f>EreAfd!MJ59</f>
        <v>1</v>
      </c>
      <c r="BX67" s="2">
        <f>EreAfd!MN59</f>
        <v>5230</v>
      </c>
      <c r="BY67" s="2">
        <f>EreAfd!MX59</f>
        <v>3</v>
      </c>
    </row>
    <row r="68" spans="1:77" x14ac:dyDescent="0.25">
      <c r="A68" s="2">
        <f>EreAfd!E54</f>
        <v>5471</v>
      </c>
      <c r="B68" s="2">
        <f>EreAfd!M54</f>
        <v>1</v>
      </c>
      <c r="D68" s="2">
        <f>EreAfd!S54</f>
        <v>3628</v>
      </c>
      <c r="E68" s="2">
        <f>EreAfd!AA54</f>
        <v>3</v>
      </c>
      <c r="G68" s="2">
        <f>EreAfd!AG54</f>
        <v>7194</v>
      </c>
      <c r="H68" s="2">
        <f>EreAfd!AO54</f>
        <v>3</v>
      </c>
      <c r="J68" s="2">
        <f>EreAfd!AU54</f>
        <v>1685</v>
      </c>
      <c r="K68" s="2">
        <f>EreAfd!BC54</f>
        <v>0</v>
      </c>
      <c r="M68" s="2">
        <f>EreAfd!BI54</f>
        <v>2991</v>
      </c>
      <c r="N68" s="2">
        <f>EreAfd!BQ54</f>
        <v>1</v>
      </c>
      <c r="P68" s="2">
        <f>EreAfd!BW54</f>
        <v>7194</v>
      </c>
      <c r="Q68" s="2">
        <f>EreAfd!CE54</f>
        <v>3</v>
      </c>
      <c r="S68" s="2">
        <f>EreAfd!CK54</f>
        <v>3628</v>
      </c>
      <c r="T68" s="2">
        <f>EreAfd!CS54</f>
        <v>1</v>
      </c>
      <c r="V68" s="2">
        <f>EreAfd!CY54</f>
        <v>3247</v>
      </c>
      <c r="W68" s="2">
        <f>EreAfd!DG54</f>
        <v>3</v>
      </c>
      <c r="Y68" s="2">
        <f>EreAfd!DM54</f>
        <v>8037</v>
      </c>
      <c r="Z68" s="2">
        <f>EreAfd!DU54</f>
        <v>0</v>
      </c>
      <c r="AB68" s="2">
        <f>EreAfd!EA54</f>
        <v>7589</v>
      </c>
      <c r="AC68" s="2">
        <f>EreAfd!EI54</f>
        <v>1</v>
      </c>
      <c r="AE68" s="2">
        <f>EreAfd!EO54</f>
        <v>5136</v>
      </c>
      <c r="AF68" s="2">
        <f>EreAfd!EW54</f>
        <v>1</v>
      </c>
      <c r="AH68" s="2">
        <f>EreAfd!FC54</f>
        <v>3250</v>
      </c>
      <c r="AI68" s="2">
        <f>EreAfd!FK54</f>
        <v>1</v>
      </c>
      <c r="AK68" s="2">
        <f>EreAfd!FQ54</f>
        <v>3244</v>
      </c>
      <c r="AL68" s="2">
        <f>EreAfd!FY54</f>
        <v>0</v>
      </c>
      <c r="AN68" s="2">
        <f>EreAfd!GE54</f>
        <v>2325</v>
      </c>
      <c r="AO68" s="2">
        <f>EreAfd!GM54</f>
        <v>1</v>
      </c>
      <c r="AQ68" s="2">
        <f>EreAfd!GS54</f>
        <v>6952</v>
      </c>
      <c r="AR68" s="2">
        <f>EreAfd!HA54</f>
        <v>0</v>
      </c>
      <c r="AT68" s="2">
        <f>EreAfd!HG54</f>
        <v>7591</v>
      </c>
      <c r="AU68" s="2">
        <f>EreAfd!HO54</f>
        <v>1</v>
      </c>
      <c r="AW68" s="2">
        <f>EreAfd!HU54</f>
        <v>2712</v>
      </c>
      <c r="AX68" s="2">
        <f>EreAfd!IC54</f>
        <v>1</v>
      </c>
      <c r="AZ68" s="2">
        <f>EreAfd!II54</f>
        <v>5136</v>
      </c>
      <c r="BA68" s="2">
        <f>EreAfd!IQ54</f>
        <v>3</v>
      </c>
      <c r="BC68" s="2">
        <f>EreAfd!IW54</f>
        <v>4879</v>
      </c>
      <c r="BD68" s="2">
        <f>EreAfd!JE54</f>
        <v>1</v>
      </c>
      <c r="BF68" s="2">
        <f>EreAfd!JK54</f>
        <v>2739</v>
      </c>
      <c r="BG68" s="2">
        <f>EreAfd!JS54</f>
        <v>0</v>
      </c>
      <c r="BI68" s="2">
        <f>EreAfd!JY54</f>
        <v>1685</v>
      </c>
      <c r="BJ68" s="2">
        <f>EreAfd!KG54</f>
        <v>1</v>
      </c>
      <c r="BL68" s="2">
        <f>EreAfd!KM54</f>
        <v>7194</v>
      </c>
      <c r="BM68" s="2">
        <f>EreAfd!KU54</f>
        <v>0</v>
      </c>
      <c r="BO68" s="2">
        <f>EreAfd!LA54</f>
        <v>5272</v>
      </c>
      <c r="BP68" s="2">
        <f>EreAfd!LI54</f>
        <v>1</v>
      </c>
      <c r="BR68" s="2">
        <f>EreAfd!LO54</f>
        <v>2957</v>
      </c>
      <c r="BS68" s="2">
        <f>EreAfd!LW54</f>
        <v>0</v>
      </c>
      <c r="BU68" s="2">
        <f>EreAfd!MC54</f>
        <v>5046</v>
      </c>
      <c r="BV68" s="2">
        <f>EreAfd!MK54</f>
        <v>3</v>
      </c>
      <c r="BX68" s="2">
        <f>EreAfd!MQ54</f>
        <v>7853</v>
      </c>
      <c r="BY68" s="2">
        <f>EreAfd!MY54</f>
        <v>0</v>
      </c>
    </row>
    <row r="69" spans="1:77" x14ac:dyDescent="0.25">
      <c r="A69" s="2">
        <f>EreAfd!E55</f>
        <v>5310</v>
      </c>
      <c r="B69" s="2">
        <f>EreAfd!M55</f>
        <v>1</v>
      </c>
      <c r="D69" s="2">
        <f>EreAfd!S55</f>
        <v>3034</v>
      </c>
      <c r="E69" s="2">
        <f>EreAfd!AA55</f>
        <v>1</v>
      </c>
      <c r="G69" s="2">
        <f>EreAfd!AG55</f>
        <v>4385</v>
      </c>
      <c r="H69" s="2">
        <f>EreAfd!AO55</f>
        <v>1</v>
      </c>
      <c r="J69" s="2">
        <f>EreAfd!AU55</f>
        <v>3663</v>
      </c>
      <c r="K69" s="2">
        <f>EreAfd!BC55</f>
        <v>0</v>
      </c>
      <c r="M69" s="2">
        <f>EreAfd!BI55</f>
        <v>612</v>
      </c>
      <c r="N69" s="2">
        <f>EreAfd!BQ55</f>
        <v>0</v>
      </c>
      <c r="P69" s="2">
        <f>EreAfd!BW55</f>
        <v>2991</v>
      </c>
      <c r="Q69" s="2">
        <f>EreAfd!CE55</f>
        <v>0</v>
      </c>
      <c r="S69" s="2">
        <f>EreAfd!CK55</f>
        <v>3050</v>
      </c>
      <c r="T69" s="2">
        <f>EreAfd!CS55</f>
        <v>3</v>
      </c>
      <c r="V69" s="2">
        <f>EreAfd!CY55</f>
        <v>2613</v>
      </c>
      <c r="W69" s="2">
        <f>EreAfd!DG55</f>
        <v>3</v>
      </c>
      <c r="Y69" s="2">
        <f>EreAfd!DM55</f>
        <v>3244</v>
      </c>
      <c r="Z69" s="2">
        <f>EreAfd!DU55</f>
        <v>1</v>
      </c>
      <c r="AB69" s="2">
        <f>EreAfd!EA55</f>
        <v>7591</v>
      </c>
      <c r="AC69" s="2">
        <f>EreAfd!EI55</f>
        <v>3</v>
      </c>
      <c r="AE69" s="2">
        <f>EreAfd!EO55</f>
        <v>3073</v>
      </c>
      <c r="AF69" s="2">
        <f>EreAfd!EW55</f>
        <v>3</v>
      </c>
      <c r="AH69" s="2">
        <f>EreAfd!FC55</f>
        <v>5471</v>
      </c>
      <c r="AI69" s="2">
        <f>EreAfd!FK55</f>
        <v>0</v>
      </c>
      <c r="AK69" s="2">
        <f>EreAfd!FQ55</f>
        <v>2022</v>
      </c>
      <c r="AL69" s="2">
        <f>EreAfd!FY55</f>
        <v>3</v>
      </c>
      <c r="AN69" s="2">
        <f>EreAfd!GE55</f>
        <v>2957</v>
      </c>
      <c r="AO69" s="2">
        <f>EreAfd!GM55</f>
        <v>3</v>
      </c>
      <c r="AQ69" s="2">
        <f>EreAfd!GS55</f>
        <v>3690</v>
      </c>
      <c r="AR69" s="2">
        <f>EreAfd!HA55</f>
        <v>0</v>
      </c>
      <c r="AT69" s="2">
        <f>EreAfd!HG55</f>
        <v>1685</v>
      </c>
      <c r="AU69" s="2">
        <f>EreAfd!HO55</f>
        <v>0</v>
      </c>
      <c r="AW69" s="2">
        <f>EreAfd!HU55</f>
        <v>2902</v>
      </c>
      <c r="AX69" s="2">
        <f>EreAfd!IC55</f>
        <v>1</v>
      </c>
      <c r="AZ69" s="2">
        <f>EreAfd!II55</f>
        <v>7142</v>
      </c>
      <c r="BA69" s="2">
        <f>EreAfd!IQ55</f>
        <v>1</v>
      </c>
      <c r="BC69" s="2">
        <f>EreAfd!IW55</f>
        <v>5374</v>
      </c>
      <c r="BD69" s="2">
        <f>EreAfd!JE55</f>
        <v>1</v>
      </c>
      <c r="BF69" s="2">
        <f>EreAfd!JK55</f>
        <v>3247</v>
      </c>
      <c r="BG69" s="2">
        <f>EreAfd!JS55</f>
        <v>1</v>
      </c>
      <c r="BI69" s="2">
        <f>EreAfd!JY55</f>
        <v>3498</v>
      </c>
      <c r="BJ69" s="2">
        <f>EreAfd!KG55</f>
        <v>1</v>
      </c>
      <c r="BL69" s="2">
        <f>EreAfd!KM55</f>
        <v>4385</v>
      </c>
      <c r="BM69" s="2">
        <f>EreAfd!KU55</f>
        <v>0</v>
      </c>
      <c r="BO69" s="2">
        <f>EreAfd!LA55</f>
        <v>5137</v>
      </c>
      <c r="BP69" s="2">
        <f>EreAfd!LI55</f>
        <v>1</v>
      </c>
      <c r="BR69" s="2">
        <f>EreAfd!LO55</f>
        <v>2953</v>
      </c>
      <c r="BS69" s="2">
        <f>EreAfd!LW55</f>
        <v>1</v>
      </c>
      <c r="BU69" s="2">
        <f>EreAfd!MC55</f>
        <v>3326</v>
      </c>
      <c r="BV69" s="2">
        <f>EreAfd!MK55</f>
        <v>1</v>
      </c>
      <c r="BX69" s="2">
        <f>EreAfd!MQ55</f>
        <v>3250</v>
      </c>
      <c r="BY69" s="2">
        <f>EreAfd!MY55</f>
        <v>0</v>
      </c>
    </row>
    <row r="70" spans="1:77" x14ac:dyDescent="0.25">
      <c r="A70" s="2">
        <f>EreAfd!E56</f>
        <v>3268</v>
      </c>
      <c r="B70" s="2">
        <f>EreAfd!M56</f>
        <v>0</v>
      </c>
      <c r="D70" s="2">
        <f>EreAfd!S56</f>
        <v>3723</v>
      </c>
      <c r="E70" s="2">
        <f>EreAfd!AA56</f>
        <v>3</v>
      </c>
      <c r="G70" s="2">
        <f>EreAfd!AG56</f>
        <v>3621</v>
      </c>
      <c r="H70" s="2">
        <f>EreAfd!AO56</f>
        <v>3</v>
      </c>
      <c r="J70" s="2">
        <f>EreAfd!AU56</f>
        <v>5295</v>
      </c>
      <c r="K70" s="2">
        <f>EreAfd!BC56</f>
        <v>0</v>
      </c>
      <c r="M70" s="2">
        <f>EreAfd!BI56</f>
        <v>2844</v>
      </c>
      <c r="N70" s="2">
        <f>EreAfd!BQ56</f>
        <v>0</v>
      </c>
      <c r="P70" s="2">
        <f>EreAfd!BW56</f>
        <v>3621</v>
      </c>
      <c r="Q70" s="2">
        <f>EreAfd!CE56</f>
        <v>0</v>
      </c>
      <c r="S70" s="2">
        <f>EreAfd!CK56</f>
        <v>3723</v>
      </c>
      <c r="T70" s="2">
        <f>EreAfd!CS56</f>
        <v>3</v>
      </c>
      <c r="V70" s="2">
        <f>EreAfd!CY56</f>
        <v>2739</v>
      </c>
      <c r="W70" s="2">
        <f>EreAfd!DG56</f>
        <v>1</v>
      </c>
      <c r="Y70" s="2">
        <f>EreAfd!DM56</f>
        <v>4802</v>
      </c>
      <c r="Z70" s="2">
        <f>EreAfd!DU56</f>
        <v>3</v>
      </c>
      <c r="AB70" s="2">
        <f>EreAfd!EA56</f>
        <v>3498</v>
      </c>
      <c r="AC70" s="2">
        <f>EreAfd!EI56</f>
        <v>1</v>
      </c>
      <c r="AE70" s="2">
        <f>EreAfd!EO56</f>
        <v>2705</v>
      </c>
      <c r="AF70" s="2">
        <f>EreAfd!EW56</f>
        <v>3</v>
      </c>
      <c r="AH70" s="2">
        <f>EreAfd!FC56</f>
        <v>3268</v>
      </c>
      <c r="AI70" s="2">
        <f>EreAfd!FK56</f>
        <v>3</v>
      </c>
      <c r="AK70" s="2">
        <f>EreAfd!FQ56</f>
        <v>5230</v>
      </c>
      <c r="AL70" s="2">
        <f>EreAfd!FY56</f>
        <v>3</v>
      </c>
      <c r="AN70" s="2">
        <f>EreAfd!GE56</f>
        <v>5840</v>
      </c>
      <c r="AO70" s="2">
        <f>EreAfd!GM56</f>
        <v>3</v>
      </c>
      <c r="AQ70" s="2">
        <f>EreAfd!GS56</f>
        <v>7091</v>
      </c>
      <c r="AR70" s="2">
        <f>EreAfd!HA56</f>
        <v>1</v>
      </c>
      <c r="AT70" s="2">
        <f>EreAfd!HG56</f>
        <v>3663</v>
      </c>
      <c r="AU70" s="2">
        <f>EreAfd!HO56</f>
        <v>1</v>
      </c>
      <c r="AW70" s="2">
        <f>EreAfd!HU56</f>
        <v>7091</v>
      </c>
      <c r="AX70" s="2">
        <f>EreAfd!IC56</f>
        <v>0</v>
      </c>
      <c r="AZ70" s="2">
        <f>EreAfd!II56</f>
        <v>2705</v>
      </c>
      <c r="BA70" s="2">
        <f>EreAfd!IQ56</f>
        <v>3</v>
      </c>
      <c r="BC70" s="2">
        <f>EreAfd!IW56</f>
        <v>7213</v>
      </c>
      <c r="BD70" s="2">
        <f>EreAfd!JE56</f>
        <v>0</v>
      </c>
      <c r="BF70" s="2">
        <f>EreAfd!JK56</f>
        <v>3374</v>
      </c>
      <c r="BG70" s="2">
        <f>EreAfd!JS56</f>
        <v>0</v>
      </c>
      <c r="BI70" s="2">
        <f>EreAfd!JY56</f>
        <v>4031</v>
      </c>
      <c r="BJ70" s="2">
        <f>EreAfd!KG56</f>
        <v>0</v>
      </c>
      <c r="BL70" s="2">
        <f>EreAfd!KM56</f>
        <v>3621</v>
      </c>
      <c r="BM70" s="2">
        <f>EreAfd!KU56</f>
        <v>1</v>
      </c>
      <c r="BO70" s="2">
        <f>EreAfd!LA56</f>
        <v>7319</v>
      </c>
      <c r="BP70" s="2">
        <f>EreAfd!LI56</f>
        <v>1</v>
      </c>
      <c r="BR70" s="2">
        <f>EreAfd!LO56</f>
        <v>2301</v>
      </c>
      <c r="BS70" s="2">
        <f>EreAfd!LW56</f>
        <v>0</v>
      </c>
      <c r="BU70" s="2">
        <f>EreAfd!MC56</f>
        <v>5137</v>
      </c>
      <c r="BV70" s="2">
        <f>EreAfd!MK56</f>
        <v>0</v>
      </c>
      <c r="BX70" s="2">
        <f>EreAfd!MQ56</f>
        <v>1487</v>
      </c>
      <c r="BY70" s="2">
        <f>EreAfd!MY56</f>
        <v>0</v>
      </c>
    </row>
    <row r="71" spans="1:77" x14ac:dyDescent="0.25">
      <c r="A71" s="2">
        <f>EreAfd!E57</f>
        <v>1487</v>
      </c>
      <c r="B71" s="2">
        <f>EreAfd!M57</f>
        <v>1</v>
      </c>
      <c r="D71" s="2">
        <f>EreAfd!S57</f>
        <v>3021</v>
      </c>
      <c r="E71" s="2">
        <f>EreAfd!AA57</f>
        <v>3</v>
      </c>
      <c r="G71" s="2">
        <f>EreAfd!AG57</f>
        <v>2816</v>
      </c>
      <c r="H71" s="2">
        <f>EreAfd!AO57</f>
        <v>1</v>
      </c>
      <c r="J71" s="2">
        <f>EreAfd!AU57</f>
        <v>3498</v>
      </c>
      <c r="K71" s="2">
        <f>EreAfd!BC57</f>
        <v>1</v>
      </c>
      <c r="M71" s="2">
        <f>EreAfd!BI57</f>
        <v>7194</v>
      </c>
      <c r="N71" s="2">
        <f>EreAfd!BQ57</f>
        <v>0</v>
      </c>
      <c r="P71" s="2">
        <f>EreAfd!BW57</f>
        <v>2844</v>
      </c>
      <c r="Q71" s="2">
        <f>EreAfd!CE57</f>
        <v>3</v>
      </c>
      <c r="S71" s="2">
        <f>EreAfd!CK57</f>
        <v>3034</v>
      </c>
      <c r="T71" s="2">
        <f>EreAfd!CS57</f>
        <v>3</v>
      </c>
      <c r="V71" s="2">
        <f>EreAfd!CY57</f>
        <v>3766</v>
      </c>
      <c r="W71" s="2">
        <f>EreAfd!DG57</f>
        <v>3</v>
      </c>
      <c r="Y71" s="2">
        <f>EreAfd!DM57</f>
        <v>842</v>
      </c>
      <c r="Z71" s="2">
        <f>EreAfd!DU57</f>
        <v>1</v>
      </c>
      <c r="AB71" s="2">
        <f>EreAfd!EA57</f>
        <v>9700</v>
      </c>
      <c r="AC71" s="2">
        <f>EreAfd!EI57</f>
        <v>1</v>
      </c>
      <c r="AE71" s="2">
        <f>EreAfd!EO57</f>
        <v>7142</v>
      </c>
      <c r="AF71" s="2">
        <f>EreAfd!EW57</f>
        <v>1</v>
      </c>
      <c r="AH71" s="2">
        <f>EreAfd!FC57</f>
        <v>1487</v>
      </c>
      <c r="AI71" s="2">
        <f>EreAfd!FK57</f>
        <v>3</v>
      </c>
      <c r="AK71" s="2">
        <f>EreAfd!FQ57</f>
        <v>3727</v>
      </c>
      <c r="AL71" s="2">
        <f>EreAfd!FY57</f>
        <v>3</v>
      </c>
      <c r="AN71" s="2">
        <f>EreAfd!GE57</f>
        <v>3205</v>
      </c>
      <c r="AO71" s="2">
        <f>EreAfd!GM57</f>
        <v>1</v>
      </c>
      <c r="AQ71" s="2">
        <f>EreAfd!GS57</f>
        <v>5017</v>
      </c>
      <c r="AR71" s="2">
        <f>EreAfd!HA57</f>
        <v>0</v>
      </c>
      <c r="AT71" s="2">
        <f>EreAfd!HG57</f>
        <v>3498</v>
      </c>
      <c r="AU71" s="2">
        <f>EreAfd!HO57</f>
        <v>1</v>
      </c>
      <c r="AW71" s="2">
        <f>EreAfd!HU57</f>
        <v>5017</v>
      </c>
      <c r="AX71" s="2">
        <f>EreAfd!IC57</f>
        <v>1</v>
      </c>
      <c r="AZ71" s="2">
        <f>EreAfd!II57</f>
        <v>2970</v>
      </c>
      <c r="BA71" s="2">
        <f>EreAfd!IQ57</f>
        <v>0</v>
      </c>
      <c r="BC71" s="2">
        <f>EreAfd!IW57</f>
        <v>3251</v>
      </c>
      <c r="BD71" s="2">
        <f>EreAfd!JE57</f>
        <v>1</v>
      </c>
      <c r="BF71" s="2">
        <f>EreAfd!JK57</f>
        <v>3370</v>
      </c>
      <c r="BG71" s="2">
        <f>EreAfd!JS57</f>
        <v>3</v>
      </c>
      <c r="BI71" s="2">
        <f>EreAfd!JY57</f>
        <v>9700</v>
      </c>
      <c r="BJ71" s="2">
        <f>EreAfd!KG57</f>
        <v>0</v>
      </c>
      <c r="BL71" s="2">
        <f>EreAfd!KM57</f>
        <v>2844</v>
      </c>
      <c r="BM71" s="2">
        <f>EreAfd!KU57</f>
        <v>0</v>
      </c>
      <c r="BO71" s="2">
        <f>EreAfd!LA57</f>
        <v>7714</v>
      </c>
      <c r="BP71" s="2">
        <f>EreAfd!LI57</f>
        <v>0</v>
      </c>
      <c r="BR71" s="2">
        <f>EreAfd!LO57</f>
        <v>5840</v>
      </c>
      <c r="BS71" s="2">
        <f>EreAfd!LW57</f>
        <v>1</v>
      </c>
      <c r="BU71" s="2">
        <f>EreAfd!MC57</f>
        <v>7319</v>
      </c>
      <c r="BV71" s="2">
        <f>EreAfd!MK57</f>
        <v>1</v>
      </c>
      <c r="BX71" s="2">
        <f>EreAfd!MQ57</f>
        <v>3268</v>
      </c>
      <c r="BY71" s="2">
        <f>EreAfd!MY57</f>
        <v>0</v>
      </c>
    </row>
    <row r="72" spans="1:77" x14ac:dyDescent="0.25">
      <c r="A72" s="2">
        <f>EreAfd!E58</f>
        <v>3250</v>
      </c>
      <c r="B72" s="2">
        <f>EreAfd!M58</f>
        <v>0</v>
      </c>
      <c r="D72" s="2">
        <f>EreAfd!S58</f>
        <v>3050</v>
      </c>
      <c r="E72" s="2">
        <f>EreAfd!AA58</f>
        <v>3</v>
      </c>
      <c r="G72" s="2">
        <f>EreAfd!AG58</f>
        <v>2844</v>
      </c>
      <c r="H72" s="2">
        <f>EreAfd!AO58</f>
        <v>0</v>
      </c>
      <c r="J72" s="2">
        <f>EreAfd!AU58</f>
        <v>9700</v>
      </c>
      <c r="K72" s="2">
        <f>EreAfd!BC58</f>
        <v>3</v>
      </c>
      <c r="M72" s="2">
        <f>EreAfd!BI58</f>
        <v>2816</v>
      </c>
      <c r="N72" s="2">
        <f>EreAfd!BQ58</f>
        <v>0</v>
      </c>
      <c r="P72" s="2">
        <f>EreAfd!BW58</f>
        <v>2816</v>
      </c>
      <c r="Q72" s="2">
        <f>EreAfd!CE58</f>
        <v>3</v>
      </c>
      <c r="S72" s="2">
        <f>EreAfd!CK58</f>
        <v>3021</v>
      </c>
      <c r="T72" s="2">
        <f>EreAfd!CS58</f>
        <v>1</v>
      </c>
      <c r="V72" s="2">
        <f>EreAfd!CY58</f>
        <v>3374</v>
      </c>
      <c r="W72" s="2">
        <f>EreAfd!DG58</f>
        <v>3</v>
      </c>
      <c r="Y72" s="2">
        <f>EreAfd!DM58</f>
        <v>3727</v>
      </c>
      <c r="Z72" s="2">
        <f>EreAfd!DU58</f>
        <v>3</v>
      </c>
      <c r="AB72" s="2">
        <f>EreAfd!EA58</f>
        <v>3663</v>
      </c>
      <c r="AC72" s="2">
        <f>EreAfd!EI58</f>
        <v>1</v>
      </c>
      <c r="AE72" s="2">
        <f>EreAfd!EO58</f>
        <v>2970</v>
      </c>
      <c r="AF72" s="2">
        <f>EreAfd!EW58</f>
        <v>1</v>
      </c>
      <c r="AH72" s="2">
        <f>EreAfd!FC58</f>
        <v>5310</v>
      </c>
      <c r="AI72" s="2">
        <f>EreAfd!FK58</f>
        <v>0</v>
      </c>
      <c r="AK72" s="2">
        <f>EreAfd!FQ58</f>
        <v>842</v>
      </c>
      <c r="AL72" s="2">
        <f>EreAfd!FY58</f>
        <v>3</v>
      </c>
      <c r="AN72" s="2">
        <f>EreAfd!GE58</f>
        <v>3208</v>
      </c>
      <c r="AO72" s="2">
        <f>EreAfd!GM58</f>
        <v>3</v>
      </c>
      <c r="AQ72" s="2">
        <f>EreAfd!GS58</f>
        <v>7086</v>
      </c>
      <c r="AR72" s="2">
        <f>EreAfd!HA58</f>
        <v>0</v>
      </c>
      <c r="AT72" s="2">
        <f>EreAfd!HG58</f>
        <v>4031</v>
      </c>
      <c r="AU72" s="2">
        <f>EreAfd!HO58</f>
        <v>3</v>
      </c>
      <c r="AW72" s="2">
        <f>EreAfd!HU58</f>
        <v>2895</v>
      </c>
      <c r="AX72" s="2">
        <f>EreAfd!IC58</f>
        <v>1</v>
      </c>
      <c r="AZ72" s="2">
        <f>EreAfd!II58</f>
        <v>3073</v>
      </c>
      <c r="BA72" s="2">
        <f>EreAfd!IQ58</f>
        <v>0</v>
      </c>
      <c r="BC72" s="2">
        <f>EreAfd!IW58</f>
        <v>7220</v>
      </c>
      <c r="BD72" s="2">
        <f>EreAfd!JE58</f>
        <v>1</v>
      </c>
      <c r="BF72" s="2">
        <f>EreAfd!JK58</f>
        <v>3059</v>
      </c>
      <c r="BG72" s="2">
        <f>EreAfd!JS58</f>
        <v>0</v>
      </c>
      <c r="BI72" s="2">
        <f>EreAfd!JY58</f>
        <v>3663</v>
      </c>
      <c r="BJ72" s="2">
        <f>EreAfd!KG58</f>
        <v>1</v>
      </c>
      <c r="BL72" s="2">
        <f>EreAfd!KM58</f>
        <v>612</v>
      </c>
      <c r="BM72" s="2">
        <f>EreAfd!KU58</f>
        <v>0</v>
      </c>
      <c r="BO72" s="2">
        <f>EreAfd!LA58</f>
        <v>1194</v>
      </c>
      <c r="BP72" s="2">
        <f>EreAfd!LI58</f>
        <v>3</v>
      </c>
      <c r="BR72" s="2">
        <f>EreAfd!LO58</f>
        <v>3208</v>
      </c>
      <c r="BS72" s="2">
        <f>EreAfd!LW58</f>
        <v>0</v>
      </c>
      <c r="BU72" s="2">
        <f>EreAfd!MC58</f>
        <v>7714</v>
      </c>
      <c r="BV72" s="2">
        <f>EreAfd!MK58</f>
        <v>1</v>
      </c>
      <c r="BX72" s="2">
        <f>EreAfd!MQ58</f>
        <v>3072</v>
      </c>
      <c r="BY72" s="2">
        <f>EreAfd!MY58</f>
        <v>1</v>
      </c>
    </row>
    <row r="73" spans="1:77" x14ac:dyDescent="0.25">
      <c r="A73" s="2">
        <f>EreAfd!E59</f>
        <v>2886</v>
      </c>
      <c r="B73" s="2">
        <f>EreAfd!M59</f>
        <v>0</v>
      </c>
      <c r="D73" s="2">
        <f>EreAfd!S59</f>
        <v>1096</v>
      </c>
      <c r="E73" s="2">
        <f>EreAfd!AA59</f>
        <v>0</v>
      </c>
      <c r="G73" s="2">
        <f>EreAfd!AG59</f>
        <v>612</v>
      </c>
      <c r="H73" s="2">
        <f>EreAfd!AO59</f>
        <v>1</v>
      </c>
      <c r="J73" s="2">
        <f>EreAfd!AU59</f>
        <v>7589</v>
      </c>
      <c r="K73" s="2">
        <f>EreAfd!BC59</f>
        <v>0</v>
      </c>
      <c r="M73" s="2">
        <f>EreAfd!BI59</f>
        <v>3621</v>
      </c>
      <c r="N73" s="2">
        <f>EreAfd!BQ59</f>
        <v>0</v>
      </c>
      <c r="P73" s="2">
        <f>EreAfd!BW59</f>
        <v>612</v>
      </c>
      <c r="Q73" s="2">
        <f>EreAfd!CE59</f>
        <v>1</v>
      </c>
      <c r="S73" s="2">
        <f>EreAfd!CK59</f>
        <v>1096</v>
      </c>
      <c r="T73" s="2">
        <f>EreAfd!CS59</f>
        <v>0</v>
      </c>
      <c r="V73" s="2">
        <f>EreAfd!CY59</f>
        <v>3370</v>
      </c>
      <c r="W73" s="2">
        <f>EreAfd!DG59</f>
        <v>0</v>
      </c>
      <c r="Y73" s="2">
        <f>EreAfd!DM59</f>
        <v>1293</v>
      </c>
      <c r="Z73" s="2">
        <f>EreAfd!DU59</f>
        <v>3</v>
      </c>
      <c r="AB73" s="2">
        <f>EreAfd!EA59</f>
        <v>1685</v>
      </c>
      <c r="AC73" s="2">
        <f>EreAfd!EI59</f>
        <v>0</v>
      </c>
      <c r="AE73" s="2">
        <f>EreAfd!EO59</f>
        <v>3243</v>
      </c>
      <c r="AF73" s="2">
        <f>EreAfd!EW59</f>
        <v>3</v>
      </c>
      <c r="AH73" s="2">
        <f>EreAfd!FC59</f>
        <v>2886</v>
      </c>
      <c r="AI73" s="2">
        <f>EreAfd!FK59</f>
        <v>1</v>
      </c>
      <c r="AK73" s="2">
        <f>EreAfd!FQ59</f>
        <v>854</v>
      </c>
      <c r="AL73" s="2">
        <f>EreAfd!FY59</f>
        <v>3</v>
      </c>
      <c r="AN73" s="2">
        <f>EreAfd!GE59</f>
        <v>3017</v>
      </c>
      <c r="AO73" s="2">
        <f>EreAfd!GM59</f>
        <v>0</v>
      </c>
      <c r="AQ73" s="2">
        <f>EreAfd!GS59</f>
        <v>2902</v>
      </c>
      <c r="AR73" s="2">
        <f>EreAfd!HA59</f>
        <v>3</v>
      </c>
      <c r="AT73" s="2">
        <f>EreAfd!HG59</f>
        <v>9700</v>
      </c>
      <c r="AU73" s="2">
        <f>EreAfd!HO59</f>
        <v>3</v>
      </c>
      <c r="AW73" s="2">
        <f>EreAfd!HU59</f>
        <v>7086</v>
      </c>
      <c r="AX73" s="2">
        <f>EreAfd!IC59</f>
        <v>0</v>
      </c>
      <c r="AZ73" s="2">
        <f>EreAfd!II59</f>
        <v>3243</v>
      </c>
      <c r="BA73" s="2">
        <f>EreAfd!IQ59</f>
        <v>3</v>
      </c>
      <c r="BC73" s="2">
        <f>EreAfd!IW59</f>
        <v>3339</v>
      </c>
      <c r="BD73" s="2">
        <f>EreAfd!JE59</f>
        <v>0</v>
      </c>
      <c r="BF73" s="2">
        <f>EreAfd!JK59</f>
        <v>3766</v>
      </c>
      <c r="BG73" s="2">
        <f>EreAfd!JS59</f>
        <v>1</v>
      </c>
      <c r="BI73" s="2">
        <f>EreAfd!JY59</f>
        <v>5295</v>
      </c>
      <c r="BJ73" s="2">
        <f>EreAfd!KG59</f>
        <v>0</v>
      </c>
      <c r="BL73" s="2">
        <f>EreAfd!KM59</f>
        <v>2816</v>
      </c>
      <c r="BM73" s="2">
        <f>EreAfd!KU59</f>
        <v>0</v>
      </c>
      <c r="BO73" s="2">
        <f>EreAfd!LA59</f>
        <v>5074</v>
      </c>
      <c r="BP73" s="2">
        <f>EreAfd!LI59</f>
        <v>3</v>
      </c>
      <c r="BR73" s="2">
        <f>EreAfd!LO59</f>
        <v>3205</v>
      </c>
      <c r="BS73" s="2">
        <f>EreAfd!LW59</f>
        <v>1</v>
      </c>
      <c r="BU73" s="2">
        <f>EreAfd!MC59</f>
        <v>5074</v>
      </c>
      <c r="BV73" s="2">
        <f>EreAfd!MK59</f>
        <v>1</v>
      </c>
      <c r="BX73" s="2">
        <f>EreAfd!MQ59</f>
        <v>749</v>
      </c>
      <c r="BY73" s="2">
        <f>EreAfd!MY59</f>
        <v>0</v>
      </c>
    </row>
    <row r="74" spans="1:77" x14ac:dyDescent="0.25">
      <c r="A74" s="3">
        <f>EreAfd!B64</f>
        <v>3723</v>
      </c>
      <c r="B74" s="3">
        <f>EreAfd!L64</f>
        <v>3</v>
      </c>
      <c r="D74" s="3">
        <f>EreAfd!P64</f>
        <v>3042</v>
      </c>
      <c r="E74" s="3">
        <f>EreAfd!Z64</f>
        <v>3</v>
      </c>
      <c r="G74" s="3">
        <f>EreAfd!AD64</f>
        <v>3597</v>
      </c>
      <c r="H74" s="3">
        <f>EreAfd!AN64</f>
        <v>0</v>
      </c>
      <c r="J74" s="3">
        <f>EreAfd!AR64</f>
        <v>3050</v>
      </c>
      <c r="K74" s="3">
        <f>EreAfd!BB64</f>
        <v>3</v>
      </c>
      <c r="M74" s="3">
        <f>EreAfd!BF64</f>
        <v>1685</v>
      </c>
      <c r="N74" s="3">
        <f>EreAfd!BP64</f>
        <v>0</v>
      </c>
      <c r="P74" s="3">
        <f>EreAfd!BT64</f>
        <v>3257</v>
      </c>
      <c r="Q74" s="3">
        <f>EreAfd!CD64</f>
        <v>1</v>
      </c>
      <c r="S74" s="3">
        <f>EreAfd!CH64</f>
        <v>2705</v>
      </c>
      <c r="T74" s="3">
        <f>EreAfd!CR64</f>
        <v>0</v>
      </c>
      <c r="V74" s="3">
        <f>EreAfd!CV64</f>
        <v>854</v>
      </c>
      <c r="W74" s="3">
        <f>EreAfd!DF64</f>
        <v>3</v>
      </c>
      <c r="Y74" s="3">
        <f>EreAfd!DJ64</f>
        <v>7220</v>
      </c>
      <c r="Z74" s="3">
        <f>EreAfd!DT64</f>
        <v>0</v>
      </c>
      <c r="AB74" s="3">
        <f>EreAfd!DX64</f>
        <v>2325</v>
      </c>
      <c r="AC74" s="3">
        <f>EreAfd!EH64</f>
        <v>0</v>
      </c>
      <c r="AE74" s="3">
        <f>EreAfd!EL64</f>
        <v>4879</v>
      </c>
      <c r="AF74" s="3">
        <f>EreAfd!EV64</f>
        <v>3</v>
      </c>
      <c r="AH74" s="3">
        <f>EreAfd!EZ64</f>
        <v>1699</v>
      </c>
      <c r="AI74" s="3">
        <f>EreAfd!FJ64</f>
        <v>1</v>
      </c>
      <c r="AK74" s="3">
        <f>EreAfd!FN64</f>
        <v>3034</v>
      </c>
      <c r="AL74" s="3">
        <f>EreAfd!FX64</f>
        <v>3</v>
      </c>
      <c r="AN74" s="3">
        <f>EreAfd!GB64</f>
        <v>2991</v>
      </c>
      <c r="AO74" s="3">
        <f>EreAfd!GL64</f>
        <v>1</v>
      </c>
      <c r="AQ74" s="3">
        <f>EreAfd!GP64</f>
        <v>1685</v>
      </c>
      <c r="AR74" s="3">
        <f>EreAfd!GZ64</f>
        <v>1</v>
      </c>
      <c r="AT74" s="3">
        <f>EreAfd!HD64</f>
        <v>3250</v>
      </c>
      <c r="AU74" s="3">
        <f>EreAfd!HN64</f>
        <v>3</v>
      </c>
      <c r="AW74" s="3">
        <f>EreAfd!HR64</f>
        <v>7886</v>
      </c>
      <c r="AX74" s="3">
        <f>EreAfd!IB64</f>
        <v>0</v>
      </c>
      <c r="AZ74" s="3">
        <f>EreAfd!IF64</f>
        <v>4879</v>
      </c>
      <c r="BA74" s="3">
        <f>EreAfd!IP64</f>
        <v>1</v>
      </c>
      <c r="BC74" s="3">
        <f>EreAfd!IT64</f>
        <v>2739</v>
      </c>
      <c r="BD74" s="3">
        <f>EreAfd!JD64</f>
        <v>1</v>
      </c>
      <c r="BF74" s="3">
        <f>EreAfd!JH64</f>
        <v>3727</v>
      </c>
      <c r="BG74" s="3">
        <f>EreAfd!JR64</f>
        <v>1</v>
      </c>
      <c r="BI74" s="3">
        <f>EreAfd!JV64</f>
        <v>6952</v>
      </c>
      <c r="BJ74" s="3">
        <f>EreAfd!KF64</f>
        <v>3</v>
      </c>
      <c r="BL74" s="3">
        <f>EreAfd!KJ64</f>
        <v>3243</v>
      </c>
      <c r="BM74" s="3">
        <f>EreAfd!KT64</f>
        <v>1</v>
      </c>
      <c r="BO74" s="3">
        <f>EreAfd!KX64</f>
        <v>3251</v>
      </c>
      <c r="BP74" s="3">
        <f>EreAfd!LH64</f>
        <v>1</v>
      </c>
      <c r="BR74" s="3">
        <f>EreAfd!LL64</f>
        <v>3042</v>
      </c>
      <c r="BS74" s="3">
        <f>EreAfd!LV64</f>
        <v>1</v>
      </c>
      <c r="BU74" s="3">
        <f>EreAfd!LZ64</f>
        <v>3621</v>
      </c>
      <c r="BV74" s="3">
        <f>EreAfd!MJ64</f>
        <v>0</v>
      </c>
      <c r="BX74" s="3">
        <f>EreAfd!MN64</f>
        <v>3251</v>
      </c>
      <c r="BY74" s="3">
        <f>EreAfd!MX64</f>
        <v>0</v>
      </c>
    </row>
    <row r="75" spans="1:77" x14ac:dyDescent="0.25">
      <c r="A75" s="3">
        <f>EreAfd!B65</f>
        <v>3021</v>
      </c>
      <c r="B75" s="3">
        <f>EreAfd!L65</f>
        <v>3</v>
      </c>
      <c r="D75" s="3">
        <f>EreAfd!P65</f>
        <v>2711</v>
      </c>
      <c r="E75" s="3">
        <f>EreAfd!Z65</f>
        <v>3</v>
      </c>
      <c r="G75" s="3">
        <f>EreAfd!AD65</f>
        <v>7886</v>
      </c>
      <c r="H75" s="3">
        <f>EreAfd!AN65</f>
        <v>1</v>
      </c>
      <c r="J75" s="3">
        <f>EreAfd!AR65</f>
        <v>3021</v>
      </c>
      <c r="K75" s="3">
        <f>EreAfd!BB65</f>
        <v>3</v>
      </c>
      <c r="M75" s="3">
        <f>EreAfd!BF65</f>
        <v>3498</v>
      </c>
      <c r="N75" s="3">
        <f>EreAfd!BP65</f>
        <v>3</v>
      </c>
      <c r="P75" s="3">
        <f>EreAfd!BT65</f>
        <v>104</v>
      </c>
      <c r="Q75" s="3">
        <f>EreAfd!CD65</f>
        <v>3</v>
      </c>
      <c r="S75" s="3">
        <f>EreAfd!CH65</f>
        <v>5136</v>
      </c>
      <c r="T75" s="3">
        <f>EreAfd!CR65</f>
        <v>1</v>
      </c>
      <c r="V75" s="3">
        <f>EreAfd!CV65</f>
        <v>1293</v>
      </c>
      <c r="W75" s="3">
        <f>EreAfd!DF65</f>
        <v>0</v>
      </c>
      <c r="Y75" s="3">
        <f>EreAfd!DJ65</f>
        <v>3251</v>
      </c>
      <c r="Z75" s="3">
        <f>EreAfd!DT65</f>
        <v>0</v>
      </c>
      <c r="AB75" s="3">
        <f>EreAfd!DX65</f>
        <v>3208</v>
      </c>
      <c r="AC75" s="3">
        <f>EreAfd!EH65</f>
        <v>1</v>
      </c>
      <c r="AE75" s="3">
        <f>EreAfd!EL65</f>
        <v>7213</v>
      </c>
      <c r="AF75" s="3">
        <f>EreAfd!EV65</f>
        <v>3</v>
      </c>
      <c r="AH75" s="3">
        <f>EreAfd!EZ65</f>
        <v>3356</v>
      </c>
      <c r="AI75" s="3">
        <f>EreAfd!FJ65</f>
        <v>1</v>
      </c>
      <c r="AK75" s="3">
        <f>EreAfd!FN65</f>
        <v>3723</v>
      </c>
      <c r="AL75" s="3">
        <f>EreAfd!FX65</f>
        <v>1</v>
      </c>
      <c r="AN75" s="3">
        <f>EreAfd!GB65</f>
        <v>612</v>
      </c>
      <c r="AO75" s="3">
        <f>EreAfd!GL65</f>
        <v>1</v>
      </c>
      <c r="AQ75" s="3">
        <f>EreAfd!GP65</f>
        <v>3498</v>
      </c>
      <c r="AR75" s="3">
        <f>EreAfd!GZ65</f>
        <v>1</v>
      </c>
      <c r="AT75" s="3">
        <f>EreAfd!HD65</f>
        <v>749</v>
      </c>
      <c r="AU75" s="3">
        <f>EreAfd!HN65</f>
        <v>0</v>
      </c>
      <c r="AW75" s="3">
        <f>EreAfd!HR65</f>
        <v>3356</v>
      </c>
      <c r="AX75" s="3">
        <f>EreAfd!IB65</f>
        <v>0</v>
      </c>
      <c r="AZ75" s="3">
        <f>EreAfd!IF65</f>
        <v>5374</v>
      </c>
      <c r="BA75" s="3">
        <f>EreAfd!IP65</f>
        <v>0</v>
      </c>
      <c r="BC75" s="3">
        <f>EreAfd!IT65</f>
        <v>3247</v>
      </c>
      <c r="BD75" s="3">
        <f>EreAfd!JD65</f>
        <v>0</v>
      </c>
      <c r="BF75" s="3">
        <f>EreAfd!JH65</f>
        <v>842</v>
      </c>
      <c r="BG75" s="3">
        <f>EreAfd!JR65</f>
        <v>3</v>
      </c>
      <c r="BI75" s="3">
        <f>EreAfd!JV65</f>
        <v>7091</v>
      </c>
      <c r="BJ75" s="3">
        <f>EreAfd!KF65</f>
        <v>0</v>
      </c>
      <c r="BL75" s="3">
        <f>EreAfd!KJ65</f>
        <v>3073</v>
      </c>
      <c r="BM75" s="3">
        <f>EreAfd!KT65</f>
        <v>1</v>
      </c>
      <c r="BO75" s="3">
        <f>EreAfd!KX65</f>
        <v>7220</v>
      </c>
      <c r="BP75" s="3">
        <f>EreAfd!LH65</f>
        <v>0</v>
      </c>
      <c r="BR75" s="3">
        <f>EreAfd!LL65</f>
        <v>2711</v>
      </c>
      <c r="BS75" s="3">
        <f>EreAfd!LV65</f>
        <v>1</v>
      </c>
      <c r="BU75" s="3">
        <f>EreAfd!LZ65</f>
        <v>7194</v>
      </c>
      <c r="BV75" s="3">
        <f>EreAfd!MJ65</f>
        <v>1</v>
      </c>
      <c r="BX75" s="3">
        <f>EreAfd!MN65</f>
        <v>5374</v>
      </c>
      <c r="BY75" s="3">
        <f>EreAfd!MX65</f>
        <v>0</v>
      </c>
    </row>
    <row r="76" spans="1:77" x14ac:dyDescent="0.25">
      <c r="A76" s="3">
        <f>EreAfd!B66</f>
        <v>3050</v>
      </c>
      <c r="B76" s="3">
        <f>EreAfd!L66</f>
        <v>1</v>
      </c>
      <c r="D76" s="3">
        <f>EreAfd!P66</f>
        <v>8061</v>
      </c>
      <c r="E76" s="3">
        <f>EreAfd!Z66</f>
        <v>1</v>
      </c>
      <c r="G76" s="3">
        <f>EreAfd!AD66</f>
        <v>4986</v>
      </c>
      <c r="H76" s="3">
        <f>EreAfd!AN66</f>
        <v>3</v>
      </c>
      <c r="J76" s="3">
        <f>EreAfd!AR66</f>
        <v>3628</v>
      </c>
      <c r="K76" s="3">
        <f>EreAfd!BB66</f>
        <v>3</v>
      </c>
      <c r="M76" s="3">
        <f>EreAfd!BF66</f>
        <v>3663</v>
      </c>
      <c r="N76" s="3">
        <f>EreAfd!BP66</f>
        <v>3</v>
      </c>
      <c r="P76" s="3">
        <f>EreAfd!BT66</f>
        <v>3220</v>
      </c>
      <c r="Q76" s="3">
        <f>EreAfd!CD66</f>
        <v>1</v>
      </c>
      <c r="S76" s="3">
        <f>EreAfd!CH66</f>
        <v>7142</v>
      </c>
      <c r="T76" s="3">
        <f>EreAfd!CR66</f>
        <v>3</v>
      </c>
      <c r="V76" s="3">
        <f>EreAfd!CV66</f>
        <v>2022</v>
      </c>
      <c r="W76" s="3">
        <f>EreAfd!DF66</f>
        <v>3</v>
      </c>
      <c r="Y76" s="3">
        <f>EreAfd!DJ66</f>
        <v>5374</v>
      </c>
      <c r="Z76" s="3">
        <f>EreAfd!DT66</f>
        <v>0</v>
      </c>
      <c r="AB76" s="3">
        <f>EreAfd!DX66</f>
        <v>2957</v>
      </c>
      <c r="AC76" s="3">
        <f>EreAfd!EH66</f>
        <v>3</v>
      </c>
      <c r="AE76" s="3">
        <f>EreAfd!EL66</f>
        <v>5374</v>
      </c>
      <c r="AF76" s="3">
        <f>EreAfd!EV66</f>
        <v>1</v>
      </c>
      <c r="AH76" s="3">
        <f>EreAfd!EZ66</f>
        <v>4331</v>
      </c>
      <c r="AI76" s="3">
        <f>EreAfd!FJ66</f>
        <v>3</v>
      </c>
      <c r="AK76" s="3">
        <f>EreAfd!FN66</f>
        <v>3021</v>
      </c>
      <c r="AL76" s="3">
        <f>EreAfd!FX66</f>
        <v>3</v>
      </c>
      <c r="AN76" s="3">
        <f>EreAfd!GB66</f>
        <v>3621</v>
      </c>
      <c r="AO76" s="3">
        <f>EreAfd!GL66</f>
        <v>1</v>
      </c>
      <c r="AQ76" s="3">
        <f>EreAfd!GP66</f>
        <v>3663</v>
      </c>
      <c r="AR76" s="3">
        <f>EreAfd!GZ66</f>
        <v>1</v>
      </c>
      <c r="AT76" s="3">
        <f>EreAfd!HD66</f>
        <v>3337</v>
      </c>
      <c r="AU76" s="3">
        <f>EreAfd!HN66</f>
        <v>3</v>
      </c>
      <c r="AW76" s="3">
        <f>EreAfd!HR66</f>
        <v>1699</v>
      </c>
      <c r="AX76" s="3">
        <f>EreAfd!IB66</f>
        <v>1</v>
      </c>
      <c r="AZ76" s="3">
        <f>EreAfd!IF66</f>
        <v>7213</v>
      </c>
      <c r="BA76" s="3">
        <f>EreAfd!IP66</f>
        <v>3</v>
      </c>
      <c r="BC76" s="3">
        <f>EreAfd!IT66</f>
        <v>3374</v>
      </c>
      <c r="BD76" s="3">
        <f>EreAfd!JD66</f>
        <v>3</v>
      </c>
      <c r="BF76" s="3">
        <f>EreAfd!JH66</f>
        <v>5230</v>
      </c>
      <c r="BG76" s="3">
        <f>EreAfd!JR66</f>
        <v>1</v>
      </c>
      <c r="BI76" s="3">
        <f>EreAfd!JV66</f>
        <v>2712</v>
      </c>
      <c r="BJ76" s="3">
        <f>EreAfd!KF66</f>
        <v>1</v>
      </c>
      <c r="BL76" s="3">
        <f>EreAfd!KJ66</f>
        <v>2705</v>
      </c>
      <c r="BM76" s="3">
        <f>EreAfd!KT66</f>
        <v>3</v>
      </c>
      <c r="BO76" s="3">
        <f>EreAfd!KX66</f>
        <v>5374</v>
      </c>
      <c r="BP76" s="3">
        <f>EreAfd!LH66</f>
        <v>0</v>
      </c>
      <c r="BR76" s="3">
        <f>EreAfd!LL66</f>
        <v>8061</v>
      </c>
      <c r="BS76" s="3">
        <f>EreAfd!LV66</f>
        <v>3</v>
      </c>
      <c r="BU76" s="3">
        <f>EreAfd!LZ66</f>
        <v>4385</v>
      </c>
      <c r="BV76" s="3">
        <f>EreAfd!MJ66</f>
        <v>1</v>
      </c>
      <c r="BX76" s="3">
        <f>EreAfd!MN66</f>
        <v>7220</v>
      </c>
      <c r="BY76" s="3">
        <f>EreAfd!MX66</f>
        <v>0</v>
      </c>
    </row>
    <row r="77" spans="1:77" x14ac:dyDescent="0.25">
      <c r="A77" s="3">
        <f>EreAfd!B67</f>
        <v>3628</v>
      </c>
      <c r="B77" s="3">
        <f>EreAfd!L67</f>
        <v>0</v>
      </c>
      <c r="D77" s="3">
        <f>EreAfd!P67</f>
        <v>2621</v>
      </c>
      <c r="E77" s="3">
        <f>EreAfd!Z67</f>
        <v>3</v>
      </c>
      <c r="G77" s="3">
        <f>EreAfd!AD67</f>
        <v>2657</v>
      </c>
      <c r="H77" s="3">
        <f>EreAfd!AN67</f>
        <v>1</v>
      </c>
      <c r="J77" s="3">
        <f>EreAfd!AR67</f>
        <v>1096</v>
      </c>
      <c r="K77" s="3">
        <f>EreAfd!BB67</f>
        <v>3</v>
      </c>
      <c r="M77" s="3">
        <f>EreAfd!BF67</f>
        <v>5295</v>
      </c>
      <c r="N77" s="3">
        <f>EreAfd!BP67</f>
        <v>1</v>
      </c>
      <c r="P77" s="3">
        <f>EreAfd!BT67</f>
        <v>3802</v>
      </c>
      <c r="Q77" s="3">
        <f>EreAfd!CD67</f>
        <v>1</v>
      </c>
      <c r="S77" s="3">
        <f>EreAfd!CH67</f>
        <v>2970</v>
      </c>
      <c r="T77" s="3">
        <f>EreAfd!CR67</f>
        <v>3</v>
      </c>
      <c r="V77" s="3">
        <f>EreAfd!CV67</f>
        <v>3244</v>
      </c>
      <c r="W77" s="3">
        <f>EreAfd!DF67</f>
        <v>1</v>
      </c>
      <c r="Y77" s="3">
        <f>EreAfd!DJ67</f>
        <v>4879</v>
      </c>
      <c r="Z77" s="3">
        <f>EreAfd!DT67</f>
        <v>0</v>
      </c>
      <c r="AB77" s="3">
        <f>EreAfd!DX67</f>
        <v>2301</v>
      </c>
      <c r="AC77" s="3">
        <f>EreAfd!EH67</f>
        <v>3</v>
      </c>
      <c r="AE77" s="3">
        <f>EreAfd!EL67</f>
        <v>3251</v>
      </c>
      <c r="AF77" s="3">
        <f>EreAfd!EV67</f>
        <v>0</v>
      </c>
      <c r="AH77" s="3">
        <f>EreAfd!EZ67</f>
        <v>2657</v>
      </c>
      <c r="AI77" s="3">
        <f>EreAfd!FJ67</f>
        <v>1</v>
      </c>
      <c r="AK77" s="3">
        <f>EreAfd!FN67</f>
        <v>8671</v>
      </c>
      <c r="AL77" s="3">
        <f>EreAfd!FX67</f>
        <v>0</v>
      </c>
      <c r="AN77" s="3">
        <f>EreAfd!GB67</f>
        <v>2844</v>
      </c>
      <c r="AO77" s="3">
        <f>EreAfd!GL67</f>
        <v>0</v>
      </c>
      <c r="AQ77" s="3">
        <f>EreAfd!GP67</f>
        <v>9700</v>
      </c>
      <c r="AR77" s="3">
        <f>EreAfd!GZ67</f>
        <v>1</v>
      </c>
      <c r="AT77" s="3">
        <f>EreAfd!HD67</f>
        <v>1487</v>
      </c>
      <c r="AU77" s="3">
        <f>EreAfd!HN67</f>
        <v>3</v>
      </c>
      <c r="AW77" s="3">
        <f>EreAfd!HR67</f>
        <v>4331</v>
      </c>
      <c r="AX77" s="3">
        <f>EreAfd!IB67</f>
        <v>1</v>
      </c>
      <c r="AZ77" s="3">
        <f>EreAfd!IF67</f>
        <v>7220</v>
      </c>
      <c r="BA77" s="3">
        <f>EreAfd!IP67</f>
        <v>1</v>
      </c>
      <c r="BC77" s="3">
        <f>EreAfd!IT67</f>
        <v>2613</v>
      </c>
      <c r="BD77" s="3">
        <f>EreAfd!JD67</f>
        <v>1</v>
      </c>
      <c r="BF77" s="3">
        <f>EreAfd!JH67</f>
        <v>2022</v>
      </c>
      <c r="BG77" s="3">
        <f>EreAfd!JR67</f>
        <v>3</v>
      </c>
      <c r="BI77" s="3">
        <f>EreAfd!JV67</f>
        <v>7086</v>
      </c>
      <c r="BJ77" s="3">
        <f>EreAfd!KF67</f>
        <v>0</v>
      </c>
      <c r="BL77" s="3">
        <f>EreAfd!KJ67</f>
        <v>5136</v>
      </c>
      <c r="BM77" s="3">
        <f>EreAfd!KT67</f>
        <v>3</v>
      </c>
      <c r="BO77" s="3">
        <f>EreAfd!KX67</f>
        <v>4879</v>
      </c>
      <c r="BP77" s="3">
        <f>EreAfd!LH67</f>
        <v>0</v>
      </c>
      <c r="BR77" s="3">
        <f>EreAfd!LL67</f>
        <v>5946</v>
      </c>
      <c r="BS77" s="3">
        <f>EreAfd!LV67</f>
        <v>0</v>
      </c>
      <c r="BU77" s="3">
        <f>EreAfd!LZ67</f>
        <v>2844</v>
      </c>
      <c r="BV77" s="3">
        <f>EreAfd!MJ67</f>
        <v>0</v>
      </c>
      <c r="BX77" s="3">
        <f>EreAfd!MN67</f>
        <v>4879</v>
      </c>
      <c r="BY77" s="3">
        <f>EreAfd!MX67</f>
        <v>1</v>
      </c>
    </row>
    <row r="78" spans="1:77" x14ac:dyDescent="0.25">
      <c r="A78" s="3">
        <f>EreAfd!B68</f>
        <v>3034</v>
      </c>
      <c r="B78" s="3">
        <f>EreAfd!L68</f>
        <v>3</v>
      </c>
      <c r="D78" s="3">
        <f>EreAfd!P68</f>
        <v>5042</v>
      </c>
      <c r="E78" s="3">
        <f>EreAfd!Z68</f>
        <v>3</v>
      </c>
      <c r="G78" s="3">
        <f>EreAfd!AD68</f>
        <v>3409</v>
      </c>
      <c r="H78" s="3">
        <f>EreAfd!AN68</f>
        <v>1</v>
      </c>
      <c r="J78" s="3">
        <f>EreAfd!AR68</f>
        <v>3034</v>
      </c>
      <c r="K78" s="3">
        <f>EreAfd!BB68</f>
        <v>3</v>
      </c>
      <c r="M78" s="3">
        <f>EreAfd!BF68</f>
        <v>4031</v>
      </c>
      <c r="N78" s="3">
        <f>EreAfd!BP68</f>
        <v>3</v>
      </c>
      <c r="P78" s="3">
        <f>EreAfd!BT68</f>
        <v>3258</v>
      </c>
      <c r="Q78" s="3">
        <f>EreAfd!CD68</f>
        <v>1</v>
      </c>
      <c r="S78" s="3">
        <f>EreAfd!CH68</f>
        <v>3243</v>
      </c>
      <c r="T78" s="3">
        <f>EreAfd!CR68</f>
        <v>3</v>
      </c>
      <c r="V78" s="3">
        <f>EreAfd!CV68</f>
        <v>842</v>
      </c>
      <c r="W78" s="3">
        <f>EreAfd!DF68</f>
        <v>1</v>
      </c>
      <c r="Y78" s="3">
        <f>EreAfd!DJ68</f>
        <v>3339</v>
      </c>
      <c r="Z78" s="3">
        <f>EreAfd!DT68</f>
        <v>1</v>
      </c>
      <c r="AB78" s="3">
        <f>EreAfd!DX68</f>
        <v>3205</v>
      </c>
      <c r="AC78" s="3">
        <f>EreAfd!EH68</f>
        <v>3</v>
      </c>
      <c r="AE78" s="3">
        <f>EreAfd!EL68</f>
        <v>7220</v>
      </c>
      <c r="AF78" s="3">
        <f>EreAfd!EV68</f>
        <v>0</v>
      </c>
      <c r="AH78" s="3">
        <f>EreAfd!EZ68</f>
        <v>3409</v>
      </c>
      <c r="AI78" s="3">
        <f>EreAfd!FJ68</f>
        <v>3</v>
      </c>
      <c r="AK78" s="3">
        <f>EreAfd!FN68</f>
        <v>3628</v>
      </c>
      <c r="AL78" s="3">
        <f>EreAfd!FX68</f>
        <v>3</v>
      </c>
      <c r="AN78" s="3">
        <f>EreAfd!GB68</f>
        <v>7194</v>
      </c>
      <c r="AO78" s="3">
        <f>EreAfd!GL68</f>
        <v>3</v>
      </c>
      <c r="AQ78" s="3">
        <f>EreAfd!GP68</f>
        <v>4031</v>
      </c>
      <c r="AR78" s="3">
        <f>EreAfd!GZ68</f>
        <v>1</v>
      </c>
      <c r="AT78" s="3">
        <f>EreAfd!HD68</f>
        <v>3268</v>
      </c>
      <c r="AU78" s="3">
        <f>EreAfd!HN68</f>
        <v>0</v>
      </c>
      <c r="AW78" s="3">
        <f>EreAfd!HR68</f>
        <v>4986</v>
      </c>
      <c r="AX78" s="3">
        <f>EreAfd!IB68</f>
        <v>1</v>
      </c>
      <c r="AZ78" s="3">
        <f>EreAfd!IF68</f>
        <v>2295</v>
      </c>
      <c r="BA78" s="3">
        <f>EreAfd!IP68</f>
        <v>0</v>
      </c>
      <c r="BC78" s="3">
        <f>EreAfd!IT68</f>
        <v>3766</v>
      </c>
      <c r="BD78" s="3">
        <f>EreAfd!JD68</f>
        <v>3</v>
      </c>
      <c r="BF78" s="3">
        <f>EreAfd!JH68</f>
        <v>3244</v>
      </c>
      <c r="BG78" s="3">
        <f>EreAfd!JR68</f>
        <v>0</v>
      </c>
      <c r="BI78" s="3">
        <f>EreAfd!JV68</f>
        <v>5017</v>
      </c>
      <c r="BJ78" s="3">
        <f>EreAfd!KF68</f>
        <v>0</v>
      </c>
      <c r="BL78" s="3">
        <f>EreAfd!KJ68</f>
        <v>3255</v>
      </c>
      <c r="BM78" s="3">
        <f>EreAfd!KT68</f>
        <v>1</v>
      </c>
      <c r="BO78" s="3">
        <f>EreAfd!KX68</f>
        <v>3339</v>
      </c>
      <c r="BP78" s="3">
        <f>EreAfd!LH68</f>
        <v>0</v>
      </c>
      <c r="BR78" s="3">
        <f>EreAfd!LL68</f>
        <v>2621</v>
      </c>
      <c r="BS78" s="3">
        <f>EreAfd!LV68</f>
        <v>1</v>
      </c>
      <c r="BU78" s="3">
        <f>EreAfd!LZ68</f>
        <v>612</v>
      </c>
      <c r="BV78" s="3">
        <f>EreAfd!MJ68</f>
        <v>0</v>
      </c>
      <c r="BX78" s="3">
        <f>EreAfd!MN68</f>
        <v>7213</v>
      </c>
      <c r="BY78" s="3">
        <f>EreAfd!MX68</f>
        <v>0</v>
      </c>
    </row>
    <row r="79" spans="1:77" x14ac:dyDescent="0.25">
      <c r="A79" s="3">
        <f>EreAfd!B69</f>
        <v>1096</v>
      </c>
      <c r="B79" s="3">
        <f>EreAfd!L69</f>
        <v>1</v>
      </c>
      <c r="D79" s="3">
        <f>EreAfd!P69</f>
        <v>7954</v>
      </c>
      <c r="E79" s="3">
        <f>EreAfd!Z69</f>
        <v>0</v>
      </c>
      <c r="G79" s="3">
        <f>EreAfd!AD69</f>
        <v>4331</v>
      </c>
      <c r="H79" s="3">
        <f>EreAfd!AN69</f>
        <v>3</v>
      </c>
      <c r="J79" s="3">
        <f>EreAfd!AR69</f>
        <v>3723</v>
      </c>
      <c r="K79" s="3">
        <f>EreAfd!BB69</f>
        <v>1</v>
      </c>
      <c r="M79" s="3">
        <f>EreAfd!BF69</f>
        <v>9700</v>
      </c>
      <c r="N79" s="3">
        <f>EreAfd!BP69</f>
        <v>1</v>
      </c>
      <c r="P79" s="3">
        <f>EreAfd!BT69</f>
        <v>5068</v>
      </c>
      <c r="Q79" s="3">
        <f>EreAfd!CD69</f>
        <v>1</v>
      </c>
      <c r="S79" s="3">
        <f>EreAfd!CH69</f>
        <v>3255</v>
      </c>
      <c r="T79" s="3">
        <f>EreAfd!CR69</f>
        <v>1</v>
      </c>
      <c r="V79" s="3">
        <f>EreAfd!CV69</f>
        <v>3727</v>
      </c>
      <c r="W79" s="3">
        <f>EreAfd!DF69</f>
        <v>3</v>
      </c>
      <c r="Y79" s="3">
        <f>EreAfd!DJ69</f>
        <v>7213</v>
      </c>
      <c r="Z79" s="3">
        <f>EreAfd!DT69</f>
        <v>0</v>
      </c>
      <c r="AB79" s="3">
        <f>EreAfd!DX69</f>
        <v>5840</v>
      </c>
      <c r="AC79" s="3">
        <f>EreAfd!EH69</f>
        <v>3</v>
      </c>
      <c r="AE79" s="3">
        <f>EreAfd!EL69</f>
        <v>3339</v>
      </c>
      <c r="AF79" s="3">
        <f>EreAfd!EV69</f>
        <v>0</v>
      </c>
      <c r="AH79" s="3">
        <f>EreAfd!EZ69</f>
        <v>4986</v>
      </c>
      <c r="AI79" s="3">
        <f>EreAfd!FJ69</f>
        <v>0</v>
      </c>
      <c r="AK79" s="3">
        <f>EreAfd!FN69</f>
        <v>1096</v>
      </c>
      <c r="AL79" s="3">
        <f>EreAfd!FX69</f>
        <v>1</v>
      </c>
      <c r="AN79" s="3">
        <f>EreAfd!GB69</f>
        <v>2816</v>
      </c>
      <c r="AO79" s="3">
        <f>EreAfd!GL69</f>
        <v>0</v>
      </c>
      <c r="AQ79" s="3">
        <f>EreAfd!GP69</f>
        <v>0</v>
      </c>
      <c r="AR79" s="3">
        <f>EreAfd!GZ69</f>
        <v>0</v>
      </c>
      <c r="AT79" s="3">
        <f>EreAfd!HD69</f>
        <v>5310</v>
      </c>
      <c r="AU79" s="3">
        <f>EreAfd!HN69</f>
        <v>1</v>
      </c>
      <c r="AW79" s="3">
        <f>EreAfd!HR69</f>
        <v>2657</v>
      </c>
      <c r="AX79" s="3">
        <f>EreAfd!IB69</f>
        <v>0</v>
      </c>
      <c r="AZ79" s="3">
        <f>EreAfd!IF69</f>
        <v>3251</v>
      </c>
      <c r="BA79" s="3">
        <f>EreAfd!IP69</f>
        <v>3</v>
      </c>
      <c r="BC79" s="3">
        <f>EreAfd!IT69</f>
        <v>3370</v>
      </c>
      <c r="BD79" s="3">
        <f>EreAfd!JD69</f>
        <v>0</v>
      </c>
      <c r="BF79" s="3">
        <f>EreAfd!JH69</f>
        <v>854</v>
      </c>
      <c r="BG79" s="3">
        <f>EreAfd!JR69</f>
        <v>0</v>
      </c>
      <c r="BI79" s="3">
        <f>EreAfd!JV69</f>
        <v>2895</v>
      </c>
      <c r="BJ79" s="3">
        <f>EreAfd!KF69</f>
        <v>0</v>
      </c>
      <c r="BL79" s="3">
        <f>EreAfd!KJ69</f>
        <v>2970</v>
      </c>
      <c r="BM79" s="3">
        <f>EreAfd!KT69</f>
        <v>3</v>
      </c>
      <c r="BO79" s="3">
        <f>EreAfd!KX69</f>
        <v>7213</v>
      </c>
      <c r="BP79" s="3">
        <f>EreAfd!LH69</f>
        <v>0</v>
      </c>
      <c r="BR79" s="3">
        <f>EreAfd!LL69</f>
        <v>5042</v>
      </c>
      <c r="BS79" s="3">
        <f>EreAfd!LV69</f>
        <v>1</v>
      </c>
      <c r="BU79" s="3">
        <f>EreAfd!LZ69</f>
        <v>2816</v>
      </c>
      <c r="BV79" s="3">
        <f>EreAfd!MJ69</f>
        <v>0</v>
      </c>
      <c r="BX79" s="3">
        <f>EreAfd!MN69</f>
        <v>3339</v>
      </c>
      <c r="BY79" s="3">
        <f>EreAfd!MX69</f>
        <v>3</v>
      </c>
    </row>
    <row r="80" spans="1:77" x14ac:dyDescent="0.25">
      <c r="A80" s="2">
        <f>EreAfd!E64</f>
        <v>2991</v>
      </c>
      <c r="B80" s="2">
        <f>EreAfd!M64</f>
        <v>0</v>
      </c>
      <c r="D80" s="2">
        <f>EreAfd!S64</f>
        <v>7589</v>
      </c>
      <c r="E80" s="2">
        <f>EreAfd!AA64</f>
        <v>0</v>
      </c>
      <c r="G80" s="2">
        <f>EreAfd!AG64</f>
        <v>5471</v>
      </c>
      <c r="H80" s="2">
        <f>EreAfd!AO64</f>
        <v>3</v>
      </c>
      <c r="J80" s="2">
        <f>EreAfd!AU64</f>
        <v>4986</v>
      </c>
      <c r="K80" s="2">
        <f>EreAfd!BC64</f>
        <v>0</v>
      </c>
      <c r="M80" s="2">
        <f>EreAfd!BI64</f>
        <v>4879</v>
      </c>
      <c r="N80" s="2">
        <f>EreAfd!BQ64</f>
        <v>3</v>
      </c>
      <c r="P80" s="2">
        <f>EreAfd!BW64</f>
        <v>2613</v>
      </c>
      <c r="Q80" s="2">
        <f>EreAfd!CE64</f>
        <v>1</v>
      </c>
      <c r="S80" s="2">
        <f>EreAfd!CK64</f>
        <v>842</v>
      </c>
      <c r="T80" s="2">
        <f>EreAfd!CS64</f>
        <v>3</v>
      </c>
      <c r="V80" s="2">
        <f>EreAfd!CY64</f>
        <v>3003</v>
      </c>
      <c r="W80" s="2">
        <f>EreAfd!DG64</f>
        <v>0</v>
      </c>
      <c r="Y80" s="2">
        <f>EreAfd!DM64</f>
        <v>3073</v>
      </c>
      <c r="Z80" s="2">
        <f>EreAfd!DU64</f>
        <v>3</v>
      </c>
      <c r="AB80" s="2">
        <f>EreAfd!EA64</f>
        <v>4879</v>
      </c>
      <c r="AC80" s="2">
        <f>EreAfd!EI64</f>
        <v>3</v>
      </c>
      <c r="AE80" s="2">
        <f>EreAfd!EO64</f>
        <v>8061</v>
      </c>
      <c r="AF80" s="2">
        <f>EreAfd!EW64</f>
        <v>0</v>
      </c>
      <c r="AH80" s="2">
        <f>EreAfd!FC64</f>
        <v>2991</v>
      </c>
      <c r="AI80" s="2">
        <f>EreAfd!FK64</f>
        <v>1</v>
      </c>
      <c r="AK80" s="2">
        <f>EreAfd!FQ64</f>
        <v>3251</v>
      </c>
      <c r="AL80" s="2">
        <f>EreAfd!FY64</f>
        <v>0</v>
      </c>
      <c r="AN80" s="2">
        <f>EreAfd!GE64</f>
        <v>3021</v>
      </c>
      <c r="AO80" s="2">
        <f>EreAfd!GM64</f>
        <v>1</v>
      </c>
      <c r="AQ80" s="2">
        <f>EreAfd!GS64</f>
        <v>2711</v>
      </c>
      <c r="AR80" s="2">
        <f>EreAfd!HA64</f>
        <v>1</v>
      </c>
      <c r="AT80" s="2">
        <f>EreAfd!HG64</f>
        <v>3356</v>
      </c>
      <c r="AU80" s="2">
        <f>EreAfd!HO64</f>
        <v>0</v>
      </c>
      <c r="AW80" s="2">
        <f>EreAfd!HU64</f>
        <v>3050</v>
      </c>
      <c r="AX80" s="2">
        <f>EreAfd!IC64</f>
        <v>3</v>
      </c>
      <c r="AZ80" s="2">
        <f>EreAfd!II64</f>
        <v>9700</v>
      </c>
      <c r="BA80" s="2">
        <f>EreAfd!IQ64</f>
        <v>1</v>
      </c>
      <c r="BC80" s="2">
        <f>EreAfd!IW64</f>
        <v>3802</v>
      </c>
      <c r="BD80" s="2">
        <f>EreAfd!JE64</f>
        <v>1</v>
      </c>
      <c r="BF80" s="2">
        <f>EreAfd!JK64</f>
        <v>5136</v>
      </c>
      <c r="BG80" s="2">
        <f>EreAfd!JS64</f>
        <v>1</v>
      </c>
      <c r="BI80" s="2">
        <f>EreAfd!JY64</f>
        <v>2022</v>
      </c>
      <c r="BJ80" s="2">
        <f>EreAfd!KG64</f>
        <v>0</v>
      </c>
      <c r="BL80" s="2">
        <f>EreAfd!KM64</f>
        <v>3339</v>
      </c>
      <c r="BM80" s="2">
        <f>EreAfd!KU64</f>
        <v>1</v>
      </c>
      <c r="BO80" s="2">
        <f>EreAfd!LA64</f>
        <v>2301</v>
      </c>
      <c r="BP80" s="2">
        <f>EreAfd!LI64</f>
        <v>1</v>
      </c>
      <c r="BR80" s="2">
        <f>EreAfd!LO64</f>
        <v>4879</v>
      </c>
      <c r="BS80" s="2">
        <f>EreAfd!LW64</f>
        <v>1</v>
      </c>
      <c r="BU80" s="2">
        <f>EreAfd!MC64</f>
        <v>7886</v>
      </c>
      <c r="BV80" s="2">
        <f>EreAfd!MK64</f>
        <v>3</v>
      </c>
      <c r="BX80" s="2">
        <f>EreAfd!MQ64</f>
        <v>3050</v>
      </c>
      <c r="BY80" s="2">
        <f>EreAfd!MY64</f>
        <v>3</v>
      </c>
    </row>
    <row r="81" spans="1:77" x14ac:dyDescent="0.25">
      <c r="A81" s="2">
        <f>EreAfd!E65</f>
        <v>3621</v>
      </c>
      <c r="B81" s="2">
        <f>EreAfd!M65</f>
        <v>0</v>
      </c>
      <c r="D81" s="2">
        <f>EreAfd!S65</f>
        <v>3663</v>
      </c>
      <c r="E81" s="2">
        <f>EreAfd!AA65</f>
        <v>0</v>
      </c>
      <c r="G81" s="2">
        <f>EreAfd!AG65</f>
        <v>1487</v>
      </c>
      <c r="H81" s="2">
        <f>EreAfd!AO65</f>
        <v>1</v>
      </c>
      <c r="J81" s="2">
        <f>EreAfd!AU65</f>
        <v>3356</v>
      </c>
      <c r="K81" s="2">
        <f>EreAfd!BC65</f>
        <v>0</v>
      </c>
      <c r="M81" s="2">
        <f>EreAfd!BI65</f>
        <v>5374</v>
      </c>
      <c r="N81" s="2">
        <f>EreAfd!BQ65</f>
        <v>0</v>
      </c>
      <c r="P81" s="2">
        <f>EreAfd!BW65</f>
        <v>3766</v>
      </c>
      <c r="Q81" s="2">
        <f>EreAfd!CE65</f>
        <v>0</v>
      </c>
      <c r="S81" s="2">
        <f>EreAfd!CK65</f>
        <v>5230</v>
      </c>
      <c r="T81" s="2">
        <f>EreAfd!CS65</f>
        <v>1</v>
      </c>
      <c r="V81" s="2">
        <f>EreAfd!CY65</f>
        <v>2902</v>
      </c>
      <c r="W81" s="2">
        <f>EreAfd!DG65</f>
        <v>3</v>
      </c>
      <c r="Y81" s="2">
        <f>EreAfd!DM65</f>
        <v>2705</v>
      </c>
      <c r="Z81" s="2">
        <f>EreAfd!DU65</f>
        <v>3</v>
      </c>
      <c r="AB81" s="2">
        <f>EreAfd!EA65</f>
        <v>5374</v>
      </c>
      <c r="AC81" s="2">
        <f>EreAfd!EI65</f>
        <v>1</v>
      </c>
      <c r="AE81" s="2">
        <f>EreAfd!EO65</f>
        <v>3042</v>
      </c>
      <c r="AF81" s="2">
        <f>EreAfd!EW65</f>
        <v>0</v>
      </c>
      <c r="AH81" s="2">
        <f>EreAfd!FC65</f>
        <v>2844</v>
      </c>
      <c r="AI81" s="2">
        <f>EreAfd!FK65</f>
        <v>1</v>
      </c>
      <c r="AK81" s="2">
        <f>EreAfd!FQ65</f>
        <v>7213</v>
      </c>
      <c r="AL81" s="2">
        <f>EreAfd!FY65</f>
        <v>1</v>
      </c>
      <c r="AN81" s="2">
        <f>EreAfd!GE65</f>
        <v>3723</v>
      </c>
      <c r="AO81" s="2">
        <f>EreAfd!GM65</f>
        <v>1</v>
      </c>
      <c r="AQ81" s="2">
        <f>EreAfd!GS65</f>
        <v>2621</v>
      </c>
      <c r="AR81" s="2">
        <f>EreAfd!HA65</f>
        <v>1</v>
      </c>
      <c r="AT81" s="2">
        <f>EreAfd!HG65</f>
        <v>7886</v>
      </c>
      <c r="AU81" s="2">
        <f>EreAfd!HO65</f>
        <v>3</v>
      </c>
      <c r="AW81" s="2">
        <f>EreAfd!HU65</f>
        <v>3034</v>
      </c>
      <c r="AX81" s="2">
        <f>EreAfd!IC65</f>
        <v>3</v>
      </c>
      <c r="AZ81" s="2">
        <f>EreAfd!II65</f>
        <v>3498</v>
      </c>
      <c r="BA81" s="2">
        <f>EreAfd!IQ65</f>
        <v>3</v>
      </c>
      <c r="BC81" s="2">
        <f>EreAfd!IW65</f>
        <v>3257</v>
      </c>
      <c r="BD81" s="2">
        <f>EreAfd!JE65</f>
        <v>3</v>
      </c>
      <c r="BF81" s="2">
        <f>EreAfd!JK65</f>
        <v>3255</v>
      </c>
      <c r="BG81" s="2">
        <f>EreAfd!JS65</f>
        <v>0</v>
      </c>
      <c r="BI81" s="2">
        <f>EreAfd!JY65</f>
        <v>3244</v>
      </c>
      <c r="BJ81" s="2">
        <f>EreAfd!KG65</f>
        <v>3</v>
      </c>
      <c r="BL81" s="2">
        <f>EreAfd!KM65</f>
        <v>5374</v>
      </c>
      <c r="BM81" s="2">
        <f>EreAfd!KU65</f>
        <v>1</v>
      </c>
      <c r="BO81" s="2">
        <f>EreAfd!LA65</f>
        <v>2957</v>
      </c>
      <c r="BP81" s="2">
        <f>EreAfd!LI65</f>
        <v>3</v>
      </c>
      <c r="BR81" s="2">
        <f>EreAfd!LO65</f>
        <v>3251</v>
      </c>
      <c r="BS81" s="2">
        <f>EreAfd!LW65</f>
        <v>1</v>
      </c>
      <c r="BU81" s="2">
        <f>EreAfd!MC65</f>
        <v>3356</v>
      </c>
      <c r="BV81" s="2">
        <f>EreAfd!MK65</f>
        <v>1</v>
      </c>
      <c r="BX81" s="2">
        <f>EreAfd!MQ65</f>
        <v>3723</v>
      </c>
      <c r="BY81" s="2">
        <f>EreAfd!MY65</f>
        <v>3</v>
      </c>
    </row>
    <row r="82" spans="1:77" x14ac:dyDescent="0.25">
      <c r="A82" s="2">
        <f>EreAfd!E66</f>
        <v>2816</v>
      </c>
      <c r="B82" s="2">
        <f>EreAfd!M66</f>
        <v>1</v>
      </c>
      <c r="D82" s="2">
        <f>EreAfd!S66</f>
        <v>3498</v>
      </c>
      <c r="E82" s="2">
        <f>EreAfd!AA66</f>
        <v>1</v>
      </c>
      <c r="G82" s="2">
        <f>EreAfd!AG66</f>
        <v>3268</v>
      </c>
      <c r="H82" s="2">
        <f>EreAfd!AO66</f>
        <v>0</v>
      </c>
      <c r="J82" s="2">
        <f>EreAfd!AU66</f>
        <v>2657</v>
      </c>
      <c r="K82" s="2">
        <f>EreAfd!BC66</f>
        <v>0</v>
      </c>
      <c r="M82" s="2">
        <f>EreAfd!BI66</f>
        <v>7213</v>
      </c>
      <c r="N82" s="2">
        <f>EreAfd!BQ66</f>
        <v>0</v>
      </c>
      <c r="P82" s="2">
        <f>EreAfd!BW66</f>
        <v>3374</v>
      </c>
      <c r="Q82" s="2">
        <f>EreAfd!CE66</f>
        <v>1</v>
      </c>
      <c r="S82" s="2">
        <f>EreAfd!CK66</f>
        <v>2022</v>
      </c>
      <c r="T82" s="2">
        <f>EreAfd!CS66</f>
        <v>0</v>
      </c>
      <c r="V82" s="2">
        <f>EreAfd!CY66</f>
        <v>2712</v>
      </c>
      <c r="W82" s="2">
        <f>EreAfd!DG66</f>
        <v>0</v>
      </c>
      <c r="Y82" s="2">
        <f>EreAfd!DM66</f>
        <v>7142</v>
      </c>
      <c r="Z82" s="2">
        <f>EreAfd!DU66</f>
        <v>3</v>
      </c>
      <c r="AB82" s="2">
        <f>EreAfd!EA66</f>
        <v>3251</v>
      </c>
      <c r="AC82" s="2">
        <f>EreAfd!EI66</f>
        <v>0</v>
      </c>
      <c r="AE82" s="2">
        <f>EreAfd!EO66</f>
        <v>5946</v>
      </c>
      <c r="AF82" s="2">
        <f>EreAfd!EW66</f>
        <v>1</v>
      </c>
      <c r="AH82" s="2">
        <f>EreAfd!FC66</f>
        <v>2816</v>
      </c>
      <c r="AI82" s="2">
        <f>EreAfd!FK66</f>
        <v>0</v>
      </c>
      <c r="AK82" s="2">
        <f>EreAfd!FQ66</f>
        <v>7220</v>
      </c>
      <c r="AL82" s="2">
        <f>EreAfd!FY66</f>
        <v>0</v>
      </c>
      <c r="AN82" s="2">
        <f>EreAfd!GE66</f>
        <v>2741</v>
      </c>
      <c r="AO82" s="2">
        <f>EreAfd!GM66</f>
        <v>1</v>
      </c>
      <c r="AQ82" s="2">
        <f>EreAfd!GS66</f>
        <v>5042</v>
      </c>
      <c r="AR82" s="2">
        <f>EreAfd!HA66</f>
        <v>1</v>
      </c>
      <c r="AT82" s="2">
        <f>EreAfd!HG66</f>
        <v>4986</v>
      </c>
      <c r="AU82" s="2">
        <f>EreAfd!HO66</f>
        <v>0</v>
      </c>
      <c r="AW82" s="2">
        <f>EreAfd!HU66</f>
        <v>3723</v>
      </c>
      <c r="AX82" s="2">
        <f>EreAfd!IC66</f>
        <v>1</v>
      </c>
      <c r="AZ82" s="2">
        <f>EreAfd!II66</f>
        <v>3663</v>
      </c>
      <c r="BA82" s="2">
        <f>EreAfd!IQ66</f>
        <v>0</v>
      </c>
      <c r="BC82" s="2">
        <f>EreAfd!IW66</f>
        <v>3220</v>
      </c>
      <c r="BD82" s="2">
        <f>EreAfd!JE66</f>
        <v>0</v>
      </c>
      <c r="BF82" s="2">
        <f>EreAfd!JK66</f>
        <v>7142</v>
      </c>
      <c r="BG82" s="2">
        <f>EreAfd!JS66</f>
        <v>1</v>
      </c>
      <c r="BI82" s="2">
        <f>EreAfd!JY66</f>
        <v>854</v>
      </c>
      <c r="BJ82" s="2">
        <f>EreAfd!KG66</f>
        <v>1</v>
      </c>
      <c r="BL82" s="2">
        <f>EreAfd!KM66</f>
        <v>7213</v>
      </c>
      <c r="BM82" s="2">
        <f>EreAfd!KU66</f>
        <v>0</v>
      </c>
      <c r="BO82" s="2">
        <f>EreAfd!LA66</f>
        <v>2325</v>
      </c>
      <c r="BP82" s="2">
        <f>EreAfd!LI66</f>
        <v>3</v>
      </c>
      <c r="BR82" s="2">
        <f>EreAfd!LO66</f>
        <v>5374</v>
      </c>
      <c r="BS82" s="2">
        <f>EreAfd!LW66</f>
        <v>0</v>
      </c>
      <c r="BU82" s="2">
        <f>EreAfd!MC66</f>
        <v>4986</v>
      </c>
      <c r="BV82" s="2">
        <f>EreAfd!MK66</f>
        <v>1</v>
      </c>
      <c r="BX82" s="2">
        <f>EreAfd!MQ66</f>
        <v>3034</v>
      </c>
      <c r="BY82" s="2">
        <f>EreAfd!MY66</f>
        <v>3</v>
      </c>
    </row>
    <row r="83" spans="1:77" x14ac:dyDescent="0.25">
      <c r="A83" s="2">
        <f>EreAfd!E67</f>
        <v>7194</v>
      </c>
      <c r="B83" s="2">
        <f>EreAfd!M67</f>
        <v>3</v>
      </c>
      <c r="D83" s="2">
        <f>EreAfd!S67</f>
        <v>7591</v>
      </c>
      <c r="E83" s="2">
        <f>EreAfd!AA67</f>
        <v>0</v>
      </c>
      <c r="G83" s="2">
        <f>EreAfd!AG67</f>
        <v>5310</v>
      </c>
      <c r="H83" s="2">
        <f>EreAfd!AO67</f>
        <v>1</v>
      </c>
      <c r="J83" s="2">
        <f>EreAfd!AU67</f>
        <v>7886</v>
      </c>
      <c r="K83" s="2">
        <f>EreAfd!BC67</f>
        <v>0</v>
      </c>
      <c r="M83" s="2">
        <f>EreAfd!BI67</f>
        <v>3339</v>
      </c>
      <c r="N83" s="2">
        <f>EreAfd!BQ67</f>
        <v>1</v>
      </c>
      <c r="P83" s="2">
        <f>EreAfd!BW67</f>
        <v>3370</v>
      </c>
      <c r="Q83" s="2">
        <f>EreAfd!CE67</f>
        <v>1</v>
      </c>
      <c r="S83" s="2">
        <f>EreAfd!CK67</f>
        <v>3727</v>
      </c>
      <c r="T83" s="2">
        <f>EreAfd!CS67</f>
        <v>0</v>
      </c>
      <c r="V83" s="2">
        <f>EreAfd!CY67</f>
        <v>3690</v>
      </c>
      <c r="W83" s="2">
        <f>EreAfd!DG67</f>
        <v>1</v>
      </c>
      <c r="Y83" s="2">
        <f>EreAfd!DM67</f>
        <v>2970</v>
      </c>
      <c r="Z83" s="2">
        <f>EreAfd!DU67</f>
        <v>3</v>
      </c>
      <c r="AB83" s="2">
        <f>EreAfd!EA67</f>
        <v>7220</v>
      </c>
      <c r="AC83" s="2">
        <f>EreAfd!EI67</f>
        <v>0</v>
      </c>
      <c r="AE83" s="2">
        <f>EreAfd!EO67</f>
        <v>2621</v>
      </c>
      <c r="AF83" s="2">
        <f>EreAfd!EW67</f>
        <v>3</v>
      </c>
      <c r="AH83" s="2">
        <f>EreAfd!FC67</f>
        <v>2669</v>
      </c>
      <c r="AI83" s="2">
        <f>EreAfd!FK67</f>
        <v>1</v>
      </c>
      <c r="AK83" s="2">
        <f>EreAfd!FQ67</f>
        <v>4879</v>
      </c>
      <c r="AL83" s="2">
        <f>EreAfd!FY67</f>
        <v>3</v>
      </c>
      <c r="AN83" s="2">
        <f>EreAfd!GE67</f>
        <v>3034</v>
      </c>
      <c r="AO83" s="2">
        <f>EreAfd!GM67</f>
        <v>3</v>
      </c>
      <c r="AQ83" s="2">
        <f>EreAfd!GS67</f>
        <v>821</v>
      </c>
      <c r="AR83" s="2">
        <f>EreAfd!HA67</f>
        <v>1</v>
      </c>
      <c r="AT83" s="2">
        <f>EreAfd!HG67</f>
        <v>2657</v>
      </c>
      <c r="AU83" s="2">
        <f>EreAfd!HO67</f>
        <v>0</v>
      </c>
      <c r="AW83" s="2">
        <f>EreAfd!HU67</f>
        <v>1096</v>
      </c>
      <c r="AX83" s="2">
        <f>EreAfd!IC67</f>
        <v>1</v>
      </c>
      <c r="AZ83" s="2">
        <f>EreAfd!II67</f>
        <v>7591</v>
      </c>
      <c r="BA83" s="2">
        <f>EreAfd!IQ67</f>
        <v>1</v>
      </c>
      <c r="BC83" s="2">
        <f>EreAfd!IW67</f>
        <v>3258</v>
      </c>
      <c r="BD83" s="2">
        <f>EreAfd!JE67</f>
        <v>1</v>
      </c>
      <c r="BF83" s="2">
        <f>EreAfd!JK67</f>
        <v>2970</v>
      </c>
      <c r="BG83" s="2">
        <f>EreAfd!JS67</f>
        <v>0</v>
      </c>
      <c r="BI83" s="2">
        <f>EreAfd!JY67</f>
        <v>1293</v>
      </c>
      <c r="BJ83" s="2">
        <f>EreAfd!KG67</f>
        <v>3</v>
      </c>
      <c r="BL83" s="2">
        <f>EreAfd!KM67</f>
        <v>2295</v>
      </c>
      <c r="BM83" s="2">
        <f>EreAfd!KU67</f>
        <v>0</v>
      </c>
      <c r="BO83" s="2">
        <f>EreAfd!LA67</f>
        <v>5840</v>
      </c>
      <c r="BP83" s="2">
        <f>EreAfd!LI67</f>
        <v>3</v>
      </c>
      <c r="BR83" s="2">
        <f>EreAfd!LO67</f>
        <v>7213</v>
      </c>
      <c r="BS83" s="2">
        <f>EreAfd!LW67</f>
        <v>3</v>
      </c>
      <c r="BU83" s="2">
        <f>EreAfd!MC67</f>
        <v>3409</v>
      </c>
      <c r="BV83" s="2">
        <f>EreAfd!MK67</f>
        <v>3</v>
      </c>
      <c r="BX83" s="2">
        <f>EreAfd!MQ67</f>
        <v>1096</v>
      </c>
      <c r="BY83" s="2">
        <f>EreAfd!MY67</f>
        <v>1</v>
      </c>
    </row>
    <row r="84" spans="1:77" x14ac:dyDescent="0.25">
      <c r="A84" s="2">
        <f>EreAfd!E68</f>
        <v>2844</v>
      </c>
      <c r="B84" s="2">
        <f>EreAfd!M68</f>
        <v>0</v>
      </c>
      <c r="D84" s="2">
        <f>EreAfd!S68</f>
        <v>1685</v>
      </c>
      <c r="E84" s="2">
        <f>EreAfd!AA68</f>
        <v>0</v>
      </c>
      <c r="G84" s="2">
        <f>EreAfd!AG68</f>
        <v>3250</v>
      </c>
      <c r="H84" s="2">
        <f>EreAfd!AO68</f>
        <v>1</v>
      </c>
      <c r="J84" s="2">
        <f>EreAfd!AU68</f>
        <v>4331</v>
      </c>
      <c r="K84" s="2">
        <f>EreAfd!BC68</f>
        <v>0</v>
      </c>
      <c r="M84" s="2">
        <f>EreAfd!BI68</f>
        <v>3251</v>
      </c>
      <c r="N84" s="2">
        <f>EreAfd!BQ68</f>
        <v>0</v>
      </c>
      <c r="P84" s="2">
        <f>EreAfd!BW68</f>
        <v>2981</v>
      </c>
      <c r="Q84" s="2">
        <f>EreAfd!CE68</f>
        <v>1</v>
      </c>
      <c r="S84" s="2">
        <f>EreAfd!CK68</f>
        <v>4802</v>
      </c>
      <c r="T84" s="2">
        <f>EreAfd!CS68</f>
        <v>0</v>
      </c>
      <c r="V84" s="2">
        <f>EreAfd!CY68</f>
        <v>2895</v>
      </c>
      <c r="W84" s="2">
        <f>EreAfd!DG68</f>
        <v>1</v>
      </c>
      <c r="Y84" s="2">
        <f>EreAfd!DM68</f>
        <v>3255</v>
      </c>
      <c r="Z84" s="2">
        <f>EreAfd!DU68</f>
        <v>1</v>
      </c>
      <c r="AB84" s="2">
        <f>EreAfd!EA68</f>
        <v>3339</v>
      </c>
      <c r="AC84" s="2">
        <f>EreAfd!EI68</f>
        <v>0</v>
      </c>
      <c r="AE84" s="2">
        <f>EreAfd!EO68</f>
        <v>5042</v>
      </c>
      <c r="AF84" s="2">
        <f>EreAfd!EW68</f>
        <v>3</v>
      </c>
      <c r="AH84" s="2">
        <f>EreAfd!FC68</f>
        <v>3621</v>
      </c>
      <c r="AI84" s="2">
        <f>EreAfd!FK68</f>
        <v>0</v>
      </c>
      <c r="AK84" s="2">
        <f>EreAfd!FQ68</f>
        <v>3339</v>
      </c>
      <c r="AL84" s="2">
        <f>EreAfd!FY68</f>
        <v>0</v>
      </c>
      <c r="AN84" s="2">
        <f>EreAfd!GE68</f>
        <v>3050</v>
      </c>
      <c r="AO84" s="2">
        <f>EreAfd!GM68</f>
        <v>0</v>
      </c>
      <c r="AQ84" s="2">
        <f>EreAfd!GS68</f>
        <v>8061</v>
      </c>
      <c r="AR84" s="2">
        <f>EreAfd!HA68</f>
        <v>1</v>
      </c>
      <c r="AT84" s="2">
        <f>EreAfd!HG68</f>
        <v>4331</v>
      </c>
      <c r="AU84" s="2">
        <f>EreAfd!HO68</f>
        <v>3</v>
      </c>
      <c r="AW84" s="2">
        <f>EreAfd!HU68</f>
        <v>3628</v>
      </c>
      <c r="AX84" s="2">
        <f>EreAfd!IC68</f>
        <v>1</v>
      </c>
      <c r="AZ84" s="2">
        <f>EreAfd!II68</f>
        <v>4031</v>
      </c>
      <c r="BA84" s="2">
        <f>EreAfd!IQ68</f>
        <v>3</v>
      </c>
      <c r="BC84" s="2">
        <f>EreAfd!IW68</f>
        <v>104</v>
      </c>
      <c r="BD84" s="2">
        <f>EreAfd!JE68</f>
        <v>0</v>
      </c>
      <c r="BF84" s="2">
        <f>EreAfd!JK68</f>
        <v>3243</v>
      </c>
      <c r="BG84" s="2">
        <f>EreAfd!JS68</f>
        <v>3</v>
      </c>
      <c r="BI84" s="2">
        <f>EreAfd!JY68</f>
        <v>842</v>
      </c>
      <c r="BJ84" s="2">
        <f>EreAfd!KG68</f>
        <v>3</v>
      </c>
      <c r="BL84" s="2">
        <f>EreAfd!KM68</f>
        <v>4879</v>
      </c>
      <c r="BM84" s="2">
        <f>EreAfd!KU68</f>
        <v>1</v>
      </c>
      <c r="BO84" s="2">
        <f>EreAfd!LA68</f>
        <v>3208</v>
      </c>
      <c r="BP84" s="2">
        <f>EreAfd!LI68</f>
        <v>3</v>
      </c>
      <c r="BR84" s="2">
        <f>EreAfd!LO68</f>
        <v>7220</v>
      </c>
      <c r="BS84" s="2">
        <f>EreAfd!LW68</f>
        <v>1</v>
      </c>
      <c r="BU84" s="2">
        <f>EreAfd!MC68</f>
        <v>2657</v>
      </c>
      <c r="BV84" s="2">
        <f>EreAfd!MK68</f>
        <v>3</v>
      </c>
      <c r="BX84" s="2">
        <f>EreAfd!MQ68</f>
        <v>3628</v>
      </c>
      <c r="BY84" s="2">
        <f>EreAfd!MY68</f>
        <v>3</v>
      </c>
    </row>
    <row r="85" spans="1:77" x14ac:dyDescent="0.25">
      <c r="A85" s="2">
        <f>EreAfd!E69</f>
        <v>612</v>
      </c>
      <c r="B85" s="2">
        <f>EreAfd!M69</f>
        <v>1</v>
      </c>
      <c r="D85" s="2">
        <f>EreAfd!S69</f>
        <v>9700</v>
      </c>
      <c r="E85" s="2">
        <f>EreAfd!AA69</f>
        <v>3</v>
      </c>
      <c r="G85" s="2">
        <f>EreAfd!AG69</f>
        <v>2886</v>
      </c>
      <c r="H85" s="2">
        <f>EreAfd!AO69</f>
        <v>0</v>
      </c>
      <c r="J85" s="2">
        <f>EreAfd!AU69</f>
        <v>3409</v>
      </c>
      <c r="K85" s="2">
        <f>EreAfd!BC69</f>
        <v>1</v>
      </c>
      <c r="M85" s="2">
        <f>EreAfd!BI69</f>
        <v>7220</v>
      </c>
      <c r="N85" s="2">
        <f>EreAfd!BQ69</f>
        <v>1</v>
      </c>
      <c r="P85" s="2">
        <f>EreAfd!BW69</f>
        <v>2739</v>
      </c>
      <c r="Q85" s="2">
        <f>EreAfd!CE69</f>
        <v>1</v>
      </c>
      <c r="S85" s="2">
        <f>EreAfd!CK69</f>
        <v>1293</v>
      </c>
      <c r="T85" s="2">
        <f>EreAfd!CS69</f>
        <v>1</v>
      </c>
      <c r="V85" s="2">
        <f>EreAfd!CY69</f>
        <v>7086</v>
      </c>
      <c r="W85" s="2">
        <f>EreAfd!DG69</f>
        <v>0</v>
      </c>
      <c r="Y85" s="2">
        <f>EreAfd!DM69</f>
        <v>3243</v>
      </c>
      <c r="Z85" s="2">
        <f>EreAfd!DU69</f>
        <v>3</v>
      </c>
      <c r="AB85" s="2">
        <f>EreAfd!EA69</f>
        <v>7213</v>
      </c>
      <c r="AC85" s="2">
        <f>EreAfd!EI69</f>
        <v>0</v>
      </c>
      <c r="AE85" s="2">
        <f>EreAfd!EO69</f>
        <v>2711</v>
      </c>
      <c r="AF85" s="2">
        <f>EreAfd!EW69</f>
        <v>3</v>
      </c>
      <c r="AH85" s="2">
        <f>EreAfd!FC69</f>
        <v>612</v>
      </c>
      <c r="AI85" s="2">
        <f>EreAfd!FK69</f>
        <v>3</v>
      </c>
      <c r="AK85" s="2">
        <f>EreAfd!FQ69</f>
        <v>5374</v>
      </c>
      <c r="AL85" s="2">
        <f>EreAfd!FY69</f>
        <v>1</v>
      </c>
      <c r="AN85" s="2">
        <f>EreAfd!GE69</f>
        <v>1096</v>
      </c>
      <c r="AO85" s="2">
        <f>EreAfd!GM69</f>
        <v>3</v>
      </c>
      <c r="AQ85" s="2">
        <f>EreAfd!GS69</f>
        <v>3042</v>
      </c>
      <c r="AR85" s="2">
        <f>EreAfd!HA69</f>
        <v>3</v>
      </c>
      <c r="AT85" s="2">
        <f>EreAfd!HG69</f>
        <v>3409</v>
      </c>
      <c r="AU85" s="2">
        <f>EreAfd!HO69</f>
        <v>1</v>
      </c>
      <c r="AW85" s="2">
        <f>EreAfd!HU69</f>
        <v>3021</v>
      </c>
      <c r="AX85" s="2">
        <f>EreAfd!IC69</f>
        <v>3</v>
      </c>
      <c r="AZ85" s="2">
        <f>EreAfd!II69</f>
        <v>3336</v>
      </c>
      <c r="BA85" s="2">
        <f>EreAfd!IQ69</f>
        <v>0</v>
      </c>
      <c r="BC85" s="2">
        <f>EreAfd!IW69</f>
        <v>5317</v>
      </c>
      <c r="BD85" s="2">
        <f>EreAfd!JE69</f>
        <v>3</v>
      </c>
      <c r="BF85" s="2">
        <f>EreAfd!JK69</f>
        <v>2705</v>
      </c>
      <c r="BG85" s="2">
        <f>EreAfd!JS69</f>
        <v>3</v>
      </c>
      <c r="BI85" s="2">
        <f>EreAfd!JY69</f>
        <v>3727</v>
      </c>
      <c r="BJ85" s="2">
        <f>EreAfd!KG69</f>
        <v>3</v>
      </c>
      <c r="BL85" s="2">
        <f>EreAfd!KM69</f>
        <v>7220</v>
      </c>
      <c r="BM85" s="2">
        <f>EreAfd!KU69</f>
        <v>0</v>
      </c>
      <c r="BO85" s="2">
        <f>EreAfd!LA69</f>
        <v>3205</v>
      </c>
      <c r="BP85" s="2">
        <f>EreAfd!LI69</f>
        <v>3</v>
      </c>
      <c r="BR85" s="2">
        <f>EreAfd!LO69</f>
        <v>3339</v>
      </c>
      <c r="BS85" s="2">
        <f>EreAfd!LW69</f>
        <v>1</v>
      </c>
      <c r="BU85" s="2">
        <f>EreAfd!MC69</f>
        <v>4331</v>
      </c>
      <c r="BV85" s="2">
        <f>EreAfd!MK69</f>
        <v>3</v>
      </c>
      <c r="BX85" s="2">
        <f>EreAfd!MQ69</f>
        <v>3021</v>
      </c>
      <c r="BY85" s="2">
        <f>EreAfd!MY69</f>
        <v>0</v>
      </c>
    </row>
  </sheetData>
  <sheetProtection selectLockedCells="1"/>
  <mergeCells count="26">
    <mergeCell ref="BO1:BP1"/>
    <mergeCell ref="BR1:BS1"/>
    <mergeCell ref="BU1:BV1"/>
    <mergeCell ref="BX1:BY1"/>
    <mergeCell ref="BL1:BM1"/>
    <mergeCell ref="BI1:BJ1"/>
    <mergeCell ref="AN1:AO1"/>
    <mergeCell ref="AZ1:BA1"/>
    <mergeCell ref="AH1:AI1"/>
    <mergeCell ref="AK1:AL1"/>
    <mergeCell ref="AQ1:AR1"/>
    <mergeCell ref="AT1:AU1"/>
    <mergeCell ref="AW1:AX1"/>
    <mergeCell ref="BC1:BD1"/>
    <mergeCell ref="BF1:BG1"/>
    <mergeCell ref="AE1:AF1"/>
    <mergeCell ref="A1:B1"/>
    <mergeCell ref="D1:E1"/>
    <mergeCell ref="G1:H1"/>
    <mergeCell ref="J1:K1"/>
    <mergeCell ref="M1:N1"/>
    <mergeCell ref="P1:Q1"/>
    <mergeCell ref="S1:T1"/>
    <mergeCell ref="V1:W1"/>
    <mergeCell ref="Y1:Z1"/>
    <mergeCell ref="AB1:A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1:BY73"/>
  <sheetViews>
    <sheetView topLeftCell="BB1" workbookViewId="0">
      <selection activeCell="BY12" sqref="BY12"/>
    </sheetView>
  </sheetViews>
  <sheetFormatPr defaultRowHeight="15" x14ac:dyDescent="0.25"/>
  <cols>
    <col min="22" max="22" width="9.140625" style="48"/>
    <col min="40" max="40" width="9.140625" style="48"/>
    <col min="67" max="67" width="9.140625" style="48"/>
  </cols>
  <sheetData>
    <row r="1" spans="1:77" x14ac:dyDescent="0.25">
      <c r="A1" s="141" t="s">
        <v>62</v>
      </c>
      <c r="B1" s="141"/>
      <c r="C1" s="1"/>
      <c r="D1" s="141" t="s">
        <v>63</v>
      </c>
      <c r="E1" s="141"/>
      <c r="G1" s="141" t="s">
        <v>64</v>
      </c>
      <c r="H1" s="141"/>
      <c r="J1" s="141" t="s">
        <v>65</v>
      </c>
      <c r="K1" s="141"/>
      <c r="M1" s="141" t="s">
        <v>66</v>
      </c>
      <c r="N1" s="141"/>
      <c r="O1" s="1"/>
      <c r="P1" s="141" t="s">
        <v>67</v>
      </c>
      <c r="Q1" s="141"/>
      <c r="S1" s="141" t="s">
        <v>68</v>
      </c>
      <c r="T1" s="141"/>
      <c r="V1" s="141" t="s">
        <v>69</v>
      </c>
      <c r="W1" s="141"/>
      <c r="Y1" s="141" t="s">
        <v>70</v>
      </c>
      <c r="Z1" s="141"/>
      <c r="AA1" s="1"/>
      <c r="AB1" s="141" t="s">
        <v>71</v>
      </c>
      <c r="AC1" s="141"/>
      <c r="AE1" s="141" t="s">
        <v>72</v>
      </c>
      <c r="AF1" s="141"/>
      <c r="AH1" s="141" t="s">
        <v>73</v>
      </c>
      <c r="AI1" s="141"/>
      <c r="AK1" s="141" t="s">
        <v>74</v>
      </c>
      <c r="AL1" s="141"/>
      <c r="AM1" s="1"/>
      <c r="AN1" s="141" t="s">
        <v>75</v>
      </c>
      <c r="AO1" s="141"/>
      <c r="AQ1" s="141" t="s">
        <v>76</v>
      </c>
      <c r="AR1" s="141"/>
      <c r="AT1" s="141" t="s">
        <v>77</v>
      </c>
      <c r="AU1" s="141"/>
      <c r="AW1" s="141" t="s">
        <v>78</v>
      </c>
      <c r="AX1" s="141"/>
      <c r="AZ1" s="141" t="s">
        <v>79</v>
      </c>
      <c r="BA1" s="141"/>
      <c r="BC1" s="141" t="s">
        <v>80</v>
      </c>
      <c r="BD1" s="141"/>
      <c r="BE1" s="1"/>
      <c r="BF1" s="141" t="s">
        <v>81</v>
      </c>
      <c r="BG1" s="141"/>
      <c r="BI1" s="141" t="s">
        <v>82</v>
      </c>
      <c r="BJ1" s="141"/>
      <c r="BL1" s="141" t="s">
        <v>83</v>
      </c>
      <c r="BM1" s="141"/>
      <c r="BO1" s="141" t="s">
        <v>149</v>
      </c>
      <c r="BP1" s="141"/>
      <c r="BR1" s="141" t="s">
        <v>148</v>
      </c>
      <c r="BS1" s="141"/>
      <c r="BU1" s="141" t="s">
        <v>147</v>
      </c>
      <c r="BV1" s="141"/>
      <c r="BX1" s="141" t="s">
        <v>146</v>
      </c>
      <c r="BY1" s="141"/>
    </row>
    <row r="2" spans="1:77" x14ac:dyDescent="0.25">
      <c r="A2" s="2">
        <f>'1steAfd'!B4</f>
        <v>2764</v>
      </c>
      <c r="B2" s="2">
        <f>'1steAfd'!L4</f>
        <v>3</v>
      </c>
      <c r="D2" s="2">
        <f>'1steAfd'!P4</f>
        <v>1041</v>
      </c>
      <c r="E2" s="2">
        <f>'1steAfd'!Z4</f>
        <v>0</v>
      </c>
      <c r="G2" s="2">
        <f>'1steAfd'!AD4</f>
        <v>2742</v>
      </c>
      <c r="H2" s="2">
        <f>'1steAfd'!AN4</f>
        <v>3</v>
      </c>
      <c r="J2" s="2">
        <f>'1steAfd'!AR4</f>
        <v>3647</v>
      </c>
      <c r="K2" s="2">
        <f>'1steAfd'!BB4</f>
        <v>3</v>
      </c>
      <c r="M2" s="2">
        <f>'1steAfd'!BF4</f>
        <v>3082</v>
      </c>
      <c r="N2" s="2">
        <f>'1steAfd'!BP4</f>
        <v>3</v>
      </c>
      <c r="P2" s="2">
        <f>'1steAfd'!BT4</f>
        <v>2935</v>
      </c>
      <c r="Q2" s="2">
        <f>'1steAfd'!CD4</f>
        <v>1</v>
      </c>
      <c r="S2" s="2">
        <f>'1steAfd'!CH4</f>
        <v>3334</v>
      </c>
      <c r="T2" s="2">
        <f>'1steAfd'!CR4</f>
        <v>1</v>
      </c>
      <c r="V2" s="45">
        <f>'1steAfd'!CV4</f>
        <v>2668</v>
      </c>
      <c r="W2" s="2">
        <f>'1steAfd'!DF4</f>
        <v>1</v>
      </c>
      <c r="Y2" s="2">
        <f>'1steAfd'!DJ4</f>
        <v>3349</v>
      </c>
      <c r="Z2" s="2">
        <f>'1steAfd'!DT4</f>
        <v>1</v>
      </c>
      <c r="AB2" s="2">
        <f>'1steAfd'!DX4</f>
        <v>7498</v>
      </c>
      <c r="AC2" s="2">
        <f>'1steAfd'!EH4</f>
        <v>0</v>
      </c>
      <c r="AE2" s="2">
        <f>'1steAfd'!EL4</f>
        <v>2715</v>
      </c>
      <c r="AF2" s="2">
        <f>'1steAfd'!EV4</f>
        <v>3</v>
      </c>
      <c r="AH2" s="2">
        <f>'1steAfd'!EZ4</f>
        <v>3026</v>
      </c>
      <c r="AI2" s="2">
        <f>'1steAfd'!FJ4</f>
        <v>3</v>
      </c>
      <c r="AK2" s="2">
        <f>'1steAfd'!FN4</f>
        <v>3026</v>
      </c>
      <c r="AL2" s="2">
        <f>'1steAfd'!FX4</f>
        <v>1</v>
      </c>
      <c r="AN2" s="45">
        <f>'1steAfd'!GB4</f>
        <v>3282</v>
      </c>
      <c r="AO2" s="2">
        <f>'1steAfd'!GL4</f>
        <v>1</v>
      </c>
      <c r="AQ2" s="2">
        <f>'1steAfd'!GP4</f>
        <v>3647</v>
      </c>
      <c r="AR2" s="2">
        <f>'1steAfd'!GZ4</f>
        <v>3</v>
      </c>
      <c r="AT2" s="2">
        <f>'1steAfd'!HD4</f>
        <v>3026</v>
      </c>
      <c r="AU2" s="2">
        <f>'1steAfd'!HN4</f>
        <v>3</v>
      </c>
      <c r="AW2" s="2">
        <f>'1steAfd'!HR4</f>
        <v>5026</v>
      </c>
      <c r="AX2" s="2">
        <f>'1steAfd'!IB4</f>
        <v>0</v>
      </c>
      <c r="AZ2" s="2">
        <f>'1steAfd'!IF4</f>
        <v>8302</v>
      </c>
      <c r="BA2" s="2">
        <f>'1steAfd'!IP4</f>
        <v>0</v>
      </c>
      <c r="BC2" s="2">
        <f>'1steAfd'!IT4</f>
        <v>3070</v>
      </c>
      <c r="BD2" s="2">
        <f>'1steAfd'!JD4</f>
        <v>3</v>
      </c>
      <c r="BF2" s="2">
        <f>'1steAfd'!JH4</f>
        <v>2742</v>
      </c>
      <c r="BG2" s="2">
        <f>'1steAfd'!JR4</f>
        <v>1</v>
      </c>
      <c r="BI2" s="2">
        <f>'1steAfd'!JV4</f>
        <v>2770</v>
      </c>
      <c r="BJ2" s="2">
        <f>'1steAfd'!KF4</f>
        <v>1</v>
      </c>
      <c r="BL2" s="2">
        <f>'1steAfd'!KJ4</f>
        <v>2600</v>
      </c>
      <c r="BM2" s="2">
        <f>'1steAfd'!KT4</f>
        <v>1</v>
      </c>
      <c r="BO2" s="45">
        <f>'1steAfd'!KX4</f>
        <v>3797</v>
      </c>
      <c r="BP2" s="2">
        <f>'1steAfd'!LH4</f>
        <v>3</v>
      </c>
      <c r="BR2" s="2">
        <f>'1steAfd'!LL4</f>
        <v>2764</v>
      </c>
      <c r="BS2" s="2">
        <f>'1steAfd'!LV4</f>
        <v>0</v>
      </c>
      <c r="BU2" s="2">
        <f>'1steAfd'!LZ4</f>
        <v>5055</v>
      </c>
      <c r="BV2" s="2">
        <f>'1steAfd'!MJ4</f>
        <v>1</v>
      </c>
      <c r="BX2" s="2">
        <f>'1steAfd'!MN4</f>
        <v>2715</v>
      </c>
      <c r="BY2" s="2">
        <f>'1steAfd'!MX4</f>
        <v>3</v>
      </c>
    </row>
    <row r="3" spans="1:77" x14ac:dyDescent="0.25">
      <c r="A3" s="2">
        <f>'1steAfd'!B5</f>
        <v>8691</v>
      </c>
      <c r="B3" s="2">
        <f>'1steAfd'!L5</f>
        <v>0</v>
      </c>
      <c r="D3" s="2">
        <f>'1steAfd'!P5</f>
        <v>3026</v>
      </c>
      <c r="E3" s="2">
        <f>'1steAfd'!Z5</f>
        <v>1</v>
      </c>
      <c r="G3" s="2">
        <f>'1steAfd'!AD5</f>
        <v>2415</v>
      </c>
      <c r="H3" s="2">
        <f>'1steAfd'!AN5</f>
        <v>0</v>
      </c>
      <c r="J3" s="2">
        <f>'1steAfd'!AR5</f>
        <v>3222</v>
      </c>
      <c r="K3" s="2">
        <f>'1steAfd'!BB5</f>
        <v>1</v>
      </c>
      <c r="M3" s="2">
        <f>'1steAfd'!BF5</f>
        <v>2715</v>
      </c>
      <c r="N3" s="2">
        <f>'1steAfd'!BP5</f>
        <v>3</v>
      </c>
      <c r="P3" s="2">
        <f>'1steAfd'!BT5</f>
        <v>7324</v>
      </c>
      <c r="Q3" s="2">
        <f>'1steAfd'!CD5</f>
        <v>1</v>
      </c>
      <c r="S3" s="2">
        <f>'1steAfd'!CH5</f>
        <v>2770</v>
      </c>
      <c r="T3" s="2">
        <f>'1steAfd'!CR5</f>
        <v>0</v>
      </c>
      <c r="V3" s="45">
        <f>'1steAfd'!CV5</f>
        <v>304</v>
      </c>
      <c r="W3" s="2">
        <f>'1steAfd'!DF5</f>
        <v>0</v>
      </c>
      <c r="Y3" s="2">
        <f>'1steAfd'!DJ5</f>
        <v>2715</v>
      </c>
      <c r="Z3" s="2">
        <f>'1steAfd'!DT5</f>
        <v>3</v>
      </c>
      <c r="AB3" s="2">
        <f>'1steAfd'!DX5</f>
        <v>2415</v>
      </c>
      <c r="AC3" s="2">
        <f>'1steAfd'!EH5</f>
        <v>0</v>
      </c>
      <c r="AE3" s="2">
        <f>'1steAfd'!EL5</f>
        <v>3232</v>
      </c>
      <c r="AF3" s="2">
        <f>'1steAfd'!EV5</f>
        <v>3</v>
      </c>
      <c r="AH3" s="2">
        <f>'1steAfd'!EZ5</f>
        <v>2964</v>
      </c>
      <c r="AI3" s="2">
        <f>'1steAfd'!FJ5</f>
        <v>0</v>
      </c>
      <c r="AK3" s="2">
        <f>'1steAfd'!FN5</f>
        <v>2502</v>
      </c>
      <c r="AL3" s="2">
        <f>'1steAfd'!FX5</f>
        <v>1</v>
      </c>
      <c r="AN3" s="45">
        <f>'1steAfd'!GB5</f>
        <v>1575</v>
      </c>
      <c r="AO3" s="2">
        <f>'1steAfd'!GL5</f>
        <v>3</v>
      </c>
      <c r="AQ3" s="2">
        <f>'1steAfd'!GP5</f>
        <v>4000</v>
      </c>
      <c r="AR3" s="2">
        <f>'1steAfd'!GZ5</f>
        <v>1</v>
      </c>
      <c r="AT3" s="2">
        <f>'1steAfd'!HD5</f>
        <v>2748</v>
      </c>
      <c r="AU3" s="2">
        <f>'1steAfd'!HN5</f>
        <v>1</v>
      </c>
      <c r="AW3" s="2">
        <f>'1steAfd'!HR5</f>
        <v>3070</v>
      </c>
      <c r="AX3" s="2">
        <f>'1steAfd'!IB5</f>
        <v>1</v>
      </c>
      <c r="AZ3" s="2">
        <f>'1steAfd'!IF5</f>
        <v>7324</v>
      </c>
      <c r="BA3" s="2">
        <f>'1steAfd'!IP5</f>
        <v>3</v>
      </c>
      <c r="BC3" s="2">
        <f>'1steAfd'!IT5</f>
        <v>2770</v>
      </c>
      <c r="BD3" s="2">
        <f>'1steAfd'!JD5</f>
        <v>1</v>
      </c>
      <c r="BF3" s="2">
        <f>'1steAfd'!JH5</f>
        <v>1106</v>
      </c>
      <c r="BG3" s="2">
        <f>'1steAfd'!JR5</f>
        <v>1</v>
      </c>
      <c r="BI3" s="2">
        <f>'1steAfd'!JV5</f>
        <v>1700</v>
      </c>
      <c r="BJ3" s="2">
        <f>'1steAfd'!KF5</f>
        <v>0</v>
      </c>
      <c r="BL3" s="2">
        <f>'1steAfd'!KJ5</f>
        <v>2631</v>
      </c>
      <c r="BM3" s="2">
        <f>'1steAfd'!KT5</f>
        <v>0</v>
      </c>
      <c r="BO3" s="45">
        <f>'1steAfd'!KX5</f>
        <v>3232</v>
      </c>
      <c r="BP3" s="2">
        <f>'1steAfd'!LH5</f>
        <v>1</v>
      </c>
      <c r="BR3" s="2">
        <f>'1steAfd'!LL5</f>
        <v>8691</v>
      </c>
      <c r="BS3" s="2">
        <f>'1steAfd'!LV5</f>
        <v>1</v>
      </c>
      <c r="BU3" s="2">
        <f>'1steAfd'!LZ5</f>
        <v>6080</v>
      </c>
      <c r="BV3" s="2">
        <f>'1steAfd'!MJ5</f>
        <v>1</v>
      </c>
      <c r="BX3" s="2">
        <f>'1steAfd'!MN5</f>
        <v>3349</v>
      </c>
      <c r="BY3" s="2">
        <f>'1steAfd'!MX5</f>
        <v>3</v>
      </c>
    </row>
    <row r="4" spans="1:77" x14ac:dyDescent="0.25">
      <c r="A4" s="2">
        <f>'1steAfd'!B6</f>
        <v>2982</v>
      </c>
      <c r="B4" s="2">
        <f>'1steAfd'!L6</f>
        <v>3</v>
      </c>
      <c r="D4" s="2">
        <f>'1steAfd'!P6</f>
        <v>2748</v>
      </c>
      <c r="E4" s="2">
        <f>'1steAfd'!Z6</f>
        <v>1</v>
      </c>
      <c r="G4" s="2">
        <f>'1steAfd'!AD6</f>
        <v>7498</v>
      </c>
      <c r="H4" s="2">
        <f>'1steAfd'!AN6</f>
        <v>0</v>
      </c>
      <c r="J4" s="2">
        <f>'1steAfd'!AR6</f>
        <v>4000</v>
      </c>
      <c r="K4" s="2">
        <f>'1steAfd'!BB6</f>
        <v>3</v>
      </c>
      <c r="M4" s="2">
        <f>'1steAfd'!BF6</f>
        <v>3232</v>
      </c>
      <c r="N4" s="2">
        <f>'1steAfd'!BP6</f>
        <v>1</v>
      </c>
      <c r="P4" s="2">
        <f>'1steAfd'!BT6</f>
        <v>2656</v>
      </c>
      <c r="Q4" s="2">
        <f>'1steAfd'!CD6</f>
        <v>3</v>
      </c>
      <c r="S4" s="2">
        <f>'1steAfd'!CH6</f>
        <v>1700</v>
      </c>
      <c r="T4" s="2">
        <f>'1steAfd'!CR6</f>
        <v>1</v>
      </c>
      <c r="V4" s="45">
        <f>'1steAfd'!CV6</f>
        <v>3261</v>
      </c>
      <c r="W4" s="2">
        <f>'1steAfd'!DF6</f>
        <v>3</v>
      </c>
      <c r="Y4" s="2">
        <f>'1steAfd'!DJ6</f>
        <v>3232</v>
      </c>
      <c r="Z4" s="2">
        <f>'1steAfd'!DT6</f>
        <v>1</v>
      </c>
      <c r="AB4" s="2">
        <f>'1steAfd'!DX6</f>
        <v>1106</v>
      </c>
      <c r="AC4" s="2">
        <f>'1steAfd'!EH6</f>
        <v>3</v>
      </c>
      <c r="AE4" s="2">
        <f>'1steAfd'!EL6</f>
        <v>3082</v>
      </c>
      <c r="AF4" s="2">
        <f>'1steAfd'!EV6</f>
        <v>3</v>
      </c>
      <c r="AH4" s="2">
        <f>'1steAfd'!EZ6</f>
        <v>2502</v>
      </c>
      <c r="AI4" s="2">
        <f>'1steAfd'!FJ6</f>
        <v>3</v>
      </c>
      <c r="AK4" s="2">
        <f>'1steAfd'!FN6</f>
        <v>2748</v>
      </c>
      <c r="AL4" s="2">
        <f>'1steAfd'!FX6</f>
        <v>0</v>
      </c>
      <c r="AN4" s="45">
        <f>'1steAfd'!GB6</f>
        <v>2600</v>
      </c>
      <c r="AO4" s="2">
        <f>'1steAfd'!GL6</f>
        <v>3</v>
      </c>
      <c r="AQ4" s="2">
        <f>'1steAfd'!GP6</f>
        <v>6011</v>
      </c>
      <c r="AR4" s="2">
        <f>'1steAfd'!GZ6</f>
        <v>1</v>
      </c>
      <c r="AT4" s="2">
        <f>'1steAfd'!HD6</f>
        <v>3235</v>
      </c>
      <c r="AU4" s="2">
        <f>'1steAfd'!HN6</f>
        <v>1</v>
      </c>
      <c r="AW4" s="2">
        <f>'1steAfd'!HR6</f>
        <v>3072</v>
      </c>
      <c r="AX4" s="2">
        <f>'1steAfd'!IB6</f>
        <v>3</v>
      </c>
      <c r="AZ4" s="2">
        <f>'1steAfd'!IF6</f>
        <v>1622</v>
      </c>
      <c r="BA4" s="2">
        <f>'1steAfd'!IP6</f>
        <v>0</v>
      </c>
      <c r="BC4" s="2">
        <f>'1steAfd'!IT6</f>
        <v>3645</v>
      </c>
      <c r="BD4" s="2">
        <f>'1steAfd'!JD6</f>
        <v>0</v>
      </c>
      <c r="BF4" s="2">
        <f>'1steAfd'!JH6</f>
        <v>2415</v>
      </c>
      <c r="BG4" s="2">
        <f>'1steAfd'!JR6</f>
        <v>1</v>
      </c>
      <c r="BI4" s="2">
        <f>'1steAfd'!JV6</f>
        <v>3070</v>
      </c>
      <c r="BJ4" s="2">
        <f>'1steAfd'!KF6</f>
        <v>0</v>
      </c>
      <c r="BL4" s="2">
        <f>'1steAfd'!KJ6</f>
        <v>1575</v>
      </c>
      <c r="BM4" s="2">
        <f>'1steAfd'!KT6</f>
        <v>1</v>
      </c>
      <c r="BO4" s="45">
        <f>'1steAfd'!KX6</f>
        <v>2715</v>
      </c>
      <c r="BP4" s="2">
        <f>'1steAfd'!LH6</f>
        <v>3</v>
      </c>
      <c r="BR4" s="2">
        <f>'1steAfd'!LL6</f>
        <v>2988</v>
      </c>
      <c r="BS4" s="2">
        <f>'1steAfd'!LV6</f>
        <v>1</v>
      </c>
      <c r="BU4" s="2">
        <f>'1steAfd'!LZ6</f>
        <v>6202</v>
      </c>
      <c r="BV4" s="2">
        <f>'1steAfd'!MJ6</f>
        <v>1</v>
      </c>
      <c r="BX4" s="2">
        <f>'1steAfd'!MN6</f>
        <v>2879</v>
      </c>
      <c r="BY4" s="2">
        <f>'1steAfd'!MX6</f>
        <v>3</v>
      </c>
    </row>
    <row r="5" spans="1:77" x14ac:dyDescent="0.25">
      <c r="A5" s="2">
        <f>'1steAfd'!B7</f>
        <v>8152</v>
      </c>
      <c r="B5" s="2">
        <f>'1steAfd'!L7</f>
        <v>1</v>
      </c>
      <c r="D5" s="2">
        <f>'1steAfd'!P7</f>
        <v>3235</v>
      </c>
      <c r="E5" s="2">
        <f>'1steAfd'!Z7</f>
        <v>0</v>
      </c>
      <c r="G5" s="2">
        <f>'1steAfd'!AD7</f>
        <v>3564</v>
      </c>
      <c r="H5" s="2">
        <f>'1steAfd'!AN7</f>
        <v>0</v>
      </c>
      <c r="J5" s="2">
        <f>'1steAfd'!AR7</f>
        <v>1885</v>
      </c>
      <c r="K5" s="2">
        <f>'1steAfd'!BB7</f>
        <v>1</v>
      </c>
      <c r="M5" s="2">
        <f>'1steAfd'!BF7</f>
        <v>3349</v>
      </c>
      <c r="N5" s="2">
        <f>'1steAfd'!BP7</f>
        <v>3</v>
      </c>
      <c r="P5" s="2">
        <f>'1steAfd'!BT7</f>
        <v>2719</v>
      </c>
      <c r="Q5" s="2">
        <f>'1steAfd'!CD7</f>
        <v>0</v>
      </c>
      <c r="S5" s="2">
        <f>'1steAfd'!CH7</f>
        <v>3070</v>
      </c>
      <c r="T5" s="2">
        <f>'1steAfd'!CR7</f>
        <v>3</v>
      </c>
      <c r="V5" s="45">
        <f>'1steAfd'!CV7</f>
        <v>5211</v>
      </c>
      <c r="W5" s="2">
        <f>'1steAfd'!DF7</f>
        <v>1</v>
      </c>
      <c r="Y5" s="2">
        <f>'1steAfd'!DJ7</f>
        <v>5002</v>
      </c>
      <c r="Z5" s="2">
        <f>'1steAfd'!DT7</f>
        <v>1</v>
      </c>
      <c r="AB5" s="2">
        <f>'1steAfd'!DX7</f>
        <v>5434</v>
      </c>
      <c r="AC5" s="2">
        <f>'1steAfd'!EH7</f>
        <v>0</v>
      </c>
      <c r="AE5" s="2">
        <f>'1steAfd'!EL7</f>
        <v>3349</v>
      </c>
      <c r="AF5" s="2">
        <f>'1steAfd'!EV7</f>
        <v>1</v>
      </c>
      <c r="AH5" s="2">
        <f>'1steAfd'!EZ7</f>
        <v>3235</v>
      </c>
      <c r="AI5" s="2">
        <f>'1steAfd'!FJ7</f>
        <v>1</v>
      </c>
      <c r="AK5" s="2">
        <f>'1steAfd'!FN7</f>
        <v>2964</v>
      </c>
      <c r="AL5" s="2">
        <f>'1steAfd'!FX7</f>
        <v>0</v>
      </c>
      <c r="AN5" s="45">
        <f>'1steAfd'!GB7</f>
        <v>7811</v>
      </c>
      <c r="AO5" s="2">
        <f>'1steAfd'!GL7</f>
        <v>1</v>
      </c>
      <c r="AQ5" s="2">
        <f>'1steAfd'!GP7</f>
        <v>1885</v>
      </c>
      <c r="AR5" s="2">
        <f>'1steAfd'!GZ7</f>
        <v>3</v>
      </c>
      <c r="AT5" s="2">
        <f>'1steAfd'!HD7</f>
        <v>1041</v>
      </c>
      <c r="AU5" s="2">
        <f>'1steAfd'!HN7</f>
        <v>3</v>
      </c>
      <c r="AW5" s="2">
        <f>'1steAfd'!HR7</f>
        <v>2770</v>
      </c>
      <c r="AX5" s="2">
        <f>'1steAfd'!IB7</f>
        <v>0</v>
      </c>
      <c r="AZ5" s="2">
        <f>'1steAfd'!IF7</f>
        <v>2719</v>
      </c>
      <c r="BA5" s="2">
        <f>'1steAfd'!IP7</f>
        <v>0</v>
      </c>
      <c r="BC5" s="2">
        <f>'1steAfd'!IT7</f>
        <v>5271</v>
      </c>
      <c r="BD5" s="2">
        <f>'1steAfd'!JD7</f>
        <v>1</v>
      </c>
      <c r="BF5" s="2">
        <f>'1steAfd'!JH7</f>
        <v>7498</v>
      </c>
      <c r="BG5" s="2">
        <f>'1steAfd'!JR7</f>
        <v>1</v>
      </c>
      <c r="BI5" s="2">
        <f>'1steAfd'!JV7</f>
        <v>5271</v>
      </c>
      <c r="BJ5" s="2">
        <f>'1steAfd'!KF7</f>
        <v>0</v>
      </c>
      <c r="BL5" s="2">
        <f>'1steAfd'!KJ7</f>
        <v>7811</v>
      </c>
      <c r="BM5" s="2">
        <f>'1steAfd'!KT7</f>
        <v>1</v>
      </c>
      <c r="BO5" s="45">
        <f>'1steAfd'!KX7</f>
        <v>3349</v>
      </c>
      <c r="BP5" s="2">
        <f>'1steAfd'!LH7</f>
        <v>3</v>
      </c>
      <c r="BR5" s="2">
        <f>'1steAfd'!LL7</f>
        <v>15</v>
      </c>
      <c r="BS5" s="2">
        <f>'1steAfd'!LV7</f>
        <v>1</v>
      </c>
      <c r="BU5" s="2">
        <f>'1steAfd'!LZ7</f>
        <v>7530</v>
      </c>
      <c r="BV5" s="2">
        <f>'1steAfd'!MJ7</f>
        <v>0</v>
      </c>
      <c r="BX5" s="2">
        <f>'1steAfd'!MN7</f>
        <v>5002</v>
      </c>
      <c r="BY5" s="2">
        <f>'1steAfd'!MX7</f>
        <v>1</v>
      </c>
    </row>
    <row r="6" spans="1:77" x14ac:dyDescent="0.25">
      <c r="A6" s="2">
        <f>'1steAfd'!B8</f>
        <v>1552</v>
      </c>
      <c r="B6" s="2">
        <f>'1steAfd'!L8</f>
        <v>0</v>
      </c>
      <c r="D6" s="2">
        <f>'1steAfd'!P8</f>
        <v>2802</v>
      </c>
      <c r="E6" s="2">
        <f>'1steAfd'!Z8</f>
        <v>1</v>
      </c>
      <c r="G6" s="2">
        <f>'1steAfd'!AD8</f>
        <v>1106</v>
      </c>
      <c r="H6" s="2">
        <f>'1steAfd'!AN8</f>
        <v>0</v>
      </c>
      <c r="J6" s="2">
        <f>'1steAfd'!AR8</f>
        <v>2092</v>
      </c>
      <c r="K6" s="2">
        <f>'1steAfd'!BB8</f>
        <v>3</v>
      </c>
      <c r="M6" s="2">
        <f>'1steAfd'!BF8</f>
        <v>2879</v>
      </c>
      <c r="N6" s="2">
        <f>'1steAfd'!BP8</f>
        <v>3</v>
      </c>
      <c r="P6" s="2">
        <f>'1steAfd'!BT8</f>
        <v>2604</v>
      </c>
      <c r="Q6" s="2">
        <f>'1steAfd'!CD8</f>
        <v>1</v>
      </c>
      <c r="S6" s="2">
        <f>'1steAfd'!CH8</f>
        <v>3645</v>
      </c>
      <c r="T6" s="2">
        <f>'1steAfd'!CR8</f>
        <v>3</v>
      </c>
      <c r="V6" s="45">
        <f>'1steAfd'!CV8</f>
        <v>2789</v>
      </c>
      <c r="W6" s="2">
        <f>'1steAfd'!DF8</f>
        <v>1</v>
      </c>
      <c r="Y6" s="2">
        <f>'1steAfd'!DJ8</f>
        <v>3082</v>
      </c>
      <c r="Z6" s="2">
        <f>'1steAfd'!DT8</f>
        <v>1</v>
      </c>
      <c r="AB6" s="2">
        <f>'1steAfd'!DX8</f>
        <v>3565</v>
      </c>
      <c r="AC6" s="2">
        <f>'1steAfd'!EH8</f>
        <v>0</v>
      </c>
      <c r="AE6" s="2">
        <f>'1steAfd'!EL8</f>
        <v>5002</v>
      </c>
      <c r="AF6" s="2">
        <f>'1steAfd'!EV8</f>
        <v>1</v>
      </c>
      <c r="AH6" s="2">
        <f>'1steAfd'!EZ8</f>
        <v>2802</v>
      </c>
      <c r="AI6" s="2">
        <f>'1steAfd'!FJ8</f>
        <v>3</v>
      </c>
      <c r="AK6" s="2">
        <f>'1steAfd'!FN8</f>
        <v>3235</v>
      </c>
      <c r="AL6" s="2">
        <f>'1steAfd'!FX8</f>
        <v>1</v>
      </c>
      <c r="AN6" s="45">
        <f>'1steAfd'!GB8</f>
        <v>2701</v>
      </c>
      <c r="AO6" s="2">
        <f>'1steAfd'!GL8</f>
        <v>1</v>
      </c>
      <c r="AQ6" s="2">
        <f>'1steAfd'!GP8</f>
        <v>2092</v>
      </c>
      <c r="AR6" s="2">
        <f>'1steAfd'!GZ8</f>
        <v>1</v>
      </c>
      <c r="AT6" s="2">
        <f>'1steAfd'!HD8</f>
        <v>2964</v>
      </c>
      <c r="AU6" s="2">
        <f>'1steAfd'!HN8</f>
        <v>3</v>
      </c>
      <c r="AW6" s="2">
        <f>'1steAfd'!HR8</f>
        <v>5271</v>
      </c>
      <c r="AX6" s="2">
        <f>'1steAfd'!IB8</f>
        <v>1</v>
      </c>
      <c r="AZ6" s="2">
        <f>'1steAfd'!IF8</f>
        <v>149</v>
      </c>
      <c r="BA6" s="2">
        <f>'1steAfd'!IP8</f>
        <v>0</v>
      </c>
      <c r="BC6" s="2">
        <f>'1steAfd'!IT8</f>
        <v>3334</v>
      </c>
      <c r="BD6" s="2">
        <f>'1steAfd'!JD8</f>
        <v>1</v>
      </c>
      <c r="BF6" s="2">
        <f>'1steAfd'!JH8</f>
        <v>5270</v>
      </c>
      <c r="BG6" s="2">
        <f>'1steAfd'!JR8</f>
        <v>1</v>
      </c>
      <c r="BI6" s="2">
        <f>'1steAfd'!JV8</f>
        <v>3645</v>
      </c>
      <c r="BJ6" s="2">
        <f>'1steAfd'!KF8</f>
        <v>0</v>
      </c>
      <c r="BL6" s="2">
        <f>'1steAfd'!KJ8</f>
        <v>2701</v>
      </c>
      <c r="BM6" s="2">
        <f>'1steAfd'!KT8</f>
        <v>3</v>
      </c>
      <c r="BO6" s="45">
        <f>'1steAfd'!KX8</f>
        <v>2879</v>
      </c>
      <c r="BP6" s="2">
        <f>'1steAfd'!LH8</f>
        <v>1</v>
      </c>
      <c r="BR6" s="2">
        <f>'1steAfd'!LL8</f>
        <v>8152</v>
      </c>
      <c r="BS6" s="2">
        <f>'1steAfd'!LV8</f>
        <v>0</v>
      </c>
      <c r="BU6" s="2">
        <f>'1steAfd'!LZ8</f>
        <v>1253</v>
      </c>
      <c r="BV6" s="2">
        <f>'1steAfd'!MJ8</f>
        <v>0</v>
      </c>
      <c r="BX6" s="2">
        <f>'1steAfd'!MN8</f>
        <v>3232</v>
      </c>
      <c r="BY6" s="2">
        <f>'1steAfd'!MX8</f>
        <v>3</v>
      </c>
    </row>
    <row r="7" spans="1:77" x14ac:dyDescent="0.25">
      <c r="A7" s="2">
        <f>'1steAfd'!B9</f>
        <v>7322</v>
      </c>
      <c r="B7" s="2">
        <f>'1steAfd'!L9</f>
        <v>1</v>
      </c>
      <c r="D7" s="2">
        <f>'1steAfd'!P9</f>
        <v>2964</v>
      </c>
      <c r="E7" s="2">
        <f>'1steAfd'!Z9</f>
        <v>3</v>
      </c>
      <c r="G7" s="2">
        <f>'1steAfd'!AD9</f>
        <v>5434</v>
      </c>
      <c r="H7" s="2">
        <f>'1steAfd'!AN9</f>
        <v>3</v>
      </c>
      <c r="J7" s="2">
        <f>'1steAfd'!AR9</f>
        <v>2655</v>
      </c>
      <c r="K7" s="2">
        <f>'1steAfd'!BB9</f>
        <v>0</v>
      </c>
      <c r="M7" s="2">
        <f>'1steAfd'!BF9</f>
        <v>5002</v>
      </c>
      <c r="N7" s="2">
        <f>'1steAfd'!BP9</f>
        <v>1</v>
      </c>
      <c r="P7" s="2">
        <f>'1steAfd'!BT9</f>
        <v>149</v>
      </c>
      <c r="Q7" s="2">
        <f>'1steAfd'!CD9</f>
        <v>0</v>
      </c>
      <c r="S7" s="2">
        <f>'1steAfd'!CH9</f>
        <v>5271</v>
      </c>
      <c r="T7" s="2">
        <f>'1steAfd'!CR9</f>
        <v>1</v>
      </c>
      <c r="V7" s="45">
        <f>'1steAfd'!CV9</f>
        <v>3625</v>
      </c>
      <c r="W7" s="2">
        <f>'1steAfd'!DF9</f>
        <v>3</v>
      </c>
      <c r="Y7" s="2">
        <f>'1steAfd'!DJ9</f>
        <v>2879</v>
      </c>
      <c r="Z7" s="2">
        <f>'1steAfd'!DT9</f>
        <v>1</v>
      </c>
      <c r="AB7" s="2">
        <f>'1steAfd'!DX9</f>
        <v>3564</v>
      </c>
      <c r="AC7" s="2">
        <f>'1steAfd'!EH9</f>
        <v>0</v>
      </c>
      <c r="AE7" s="2">
        <f>'1steAfd'!EL9</f>
        <v>2879</v>
      </c>
      <c r="AF7" s="2">
        <f>'1steAfd'!EV9</f>
        <v>3</v>
      </c>
      <c r="AH7" s="2">
        <f>'1steAfd'!EZ9</f>
        <v>2748</v>
      </c>
      <c r="AI7" s="2">
        <f>'1steAfd'!FJ9</f>
        <v>3</v>
      </c>
      <c r="AK7" s="2">
        <f>'1steAfd'!FN9</f>
        <v>2802</v>
      </c>
      <c r="AL7" s="2">
        <f>'1steAfd'!FX9</f>
        <v>1</v>
      </c>
      <c r="AN7" s="45">
        <f>'1steAfd'!GB9</f>
        <v>4970</v>
      </c>
      <c r="AO7" s="2">
        <f>'1steAfd'!GL9</f>
        <v>3</v>
      </c>
      <c r="AQ7" s="2">
        <f>'1steAfd'!GP9</f>
        <v>3648</v>
      </c>
      <c r="AR7" s="2">
        <f>'1steAfd'!GZ9</f>
        <v>1</v>
      </c>
      <c r="AT7" s="2">
        <f>'1steAfd'!HD9</f>
        <v>2802</v>
      </c>
      <c r="AU7" s="2">
        <f>'1steAfd'!HN9</f>
        <v>3</v>
      </c>
      <c r="AW7" s="2">
        <f>'1steAfd'!HR9</f>
        <v>3645</v>
      </c>
      <c r="AX7" s="2">
        <f>'1steAfd'!IB9</f>
        <v>3</v>
      </c>
      <c r="AZ7" s="2">
        <f>'1steAfd'!IF9</f>
        <v>2604</v>
      </c>
      <c r="BA7" s="2">
        <f>'1steAfd'!IP9</f>
        <v>0</v>
      </c>
      <c r="BC7" s="2">
        <f>'1steAfd'!IT9</f>
        <v>1700</v>
      </c>
      <c r="BD7" s="2">
        <f>'1steAfd'!JD9</f>
        <v>0</v>
      </c>
      <c r="BF7" s="2">
        <f>'1steAfd'!JH9</f>
        <v>5434</v>
      </c>
      <c r="BG7" s="2">
        <f>'1steAfd'!JR9</f>
        <v>1</v>
      </c>
      <c r="BI7" s="2">
        <f>'1steAfd'!JV9</f>
        <v>749</v>
      </c>
      <c r="BJ7" s="2">
        <f>'1steAfd'!KF9</f>
        <v>0</v>
      </c>
      <c r="BL7" s="2">
        <f>'1steAfd'!KJ9</f>
        <v>4970</v>
      </c>
      <c r="BM7" s="2">
        <f>'1steAfd'!KT9</f>
        <v>3</v>
      </c>
      <c r="BO7" s="45">
        <f>'1steAfd'!KX9</f>
        <v>3082</v>
      </c>
      <c r="BP7" s="2">
        <f>'1steAfd'!LH9</f>
        <v>3</v>
      </c>
      <c r="BR7" s="2">
        <f>'1steAfd'!LL9</f>
        <v>7322</v>
      </c>
      <c r="BS7" s="2">
        <f>'1steAfd'!LV9</f>
        <v>3</v>
      </c>
      <c r="BU7" s="2">
        <f>'1steAfd'!LZ9</f>
        <v>7590</v>
      </c>
      <c r="BV7" s="2">
        <f>'1steAfd'!MJ9</f>
        <v>3</v>
      </c>
      <c r="BX7" s="2">
        <f>'1steAfd'!MN9</f>
        <v>3082</v>
      </c>
      <c r="BY7" s="2">
        <f>'1steAfd'!MX9</f>
        <v>3</v>
      </c>
    </row>
    <row r="8" spans="1:77" x14ac:dyDescent="0.25">
      <c r="A8" s="2">
        <f>'1steAfd'!E4</f>
        <v>6290</v>
      </c>
      <c r="B8" s="2">
        <f>'1steAfd'!M4</f>
        <v>0</v>
      </c>
      <c r="D8" s="2">
        <f>'1steAfd'!S4</f>
        <v>3647</v>
      </c>
      <c r="E8" s="2">
        <f>'1steAfd'!AA4</f>
        <v>3</v>
      </c>
      <c r="G8" s="2">
        <f>'1steAfd'!AG4</f>
        <v>3026</v>
      </c>
      <c r="H8" s="2">
        <f>'1steAfd'!AO4</f>
        <v>0</v>
      </c>
      <c r="J8" s="2">
        <f>'1steAfd'!AU4</f>
        <v>1700</v>
      </c>
      <c r="K8" s="2">
        <f>'1steAfd'!BC4</f>
        <v>0</v>
      </c>
      <c r="M8" s="2">
        <f>'1steAfd'!BI4</f>
        <v>7324</v>
      </c>
      <c r="N8" s="2">
        <f>'1steAfd'!BQ4</f>
        <v>0</v>
      </c>
      <c r="P8" s="2">
        <f>'1steAfd'!BW4</f>
        <v>2770</v>
      </c>
      <c r="Q8" s="2">
        <f>'1steAfd'!CE4</f>
        <v>1</v>
      </c>
      <c r="S8" s="2">
        <f>'1steAfd'!CK4</f>
        <v>2415</v>
      </c>
      <c r="T8" s="2">
        <f>'1steAfd'!CS4</f>
        <v>1</v>
      </c>
      <c r="V8" s="45">
        <f>'1steAfd'!CY4</f>
        <v>3337</v>
      </c>
      <c r="W8" s="2">
        <f>'1steAfd'!DG4</f>
        <v>1</v>
      </c>
      <c r="Y8" s="2">
        <f>'1steAfd'!DM4</f>
        <v>2600</v>
      </c>
      <c r="Z8" s="2">
        <f>'1steAfd'!DU4</f>
        <v>1</v>
      </c>
      <c r="AB8" s="2">
        <f>'1steAfd'!EA4</f>
        <v>2879</v>
      </c>
      <c r="AC8" s="2">
        <f>'1steAfd'!EI4</f>
        <v>3</v>
      </c>
      <c r="AE8" s="2">
        <f>'1steAfd'!EO4</f>
        <v>7322</v>
      </c>
      <c r="AF8" s="2">
        <f>'1steAfd'!EW4</f>
        <v>0</v>
      </c>
      <c r="AH8" s="2">
        <f>'1steAfd'!FC4</f>
        <v>4944</v>
      </c>
      <c r="AI8" s="2">
        <f>'1steAfd'!FK4</f>
        <v>0</v>
      </c>
      <c r="AK8" s="2">
        <f>'1steAfd'!FQ4</f>
        <v>3349</v>
      </c>
      <c r="AL8" s="2">
        <f>'1steAfd'!FY4</f>
        <v>1</v>
      </c>
      <c r="AN8" s="45">
        <f>'1steAfd'!GE4</f>
        <v>2988</v>
      </c>
      <c r="AO8" s="2">
        <f>'1steAfd'!GM4</f>
        <v>1</v>
      </c>
      <c r="AQ8" s="2">
        <f>'1steAfd'!GS4</f>
        <v>4860</v>
      </c>
      <c r="AR8" s="2">
        <f>'1steAfd'!HA4</f>
        <v>0</v>
      </c>
      <c r="AT8" s="2">
        <f>'1steAfd'!HG4</f>
        <v>2415</v>
      </c>
      <c r="AU8" s="2">
        <f>'1steAfd'!HO4</f>
        <v>0</v>
      </c>
      <c r="AW8" s="2">
        <f>'1steAfd'!HU4</f>
        <v>3647</v>
      </c>
      <c r="AX8" s="2">
        <f>'1steAfd'!IC4</f>
        <v>3</v>
      </c>
      <c r="AZ8" s="2">
        <f>'1steAfd'!II4</f>
        <v>2715</v>
      </c>
      <c r="BA8" s="2">
        <f>'1steAfd'!IQ4</f>
        <v>3</v>
      </c>
      <c r="BC8" s="2">
        <f>'1steAfd'!IW4</f>
        <v>149</v>
      </c>
      <c r="BD8" s="2">
        <f>'1steAfd'!JE4</f>
        <v>0</v>
      </c>
      <c r="BF8" s="2">
        <f>'1steAfd'!JK4</f>
        <v>2770</v>
      </c>
      <c r="BG8" s="2">
        <f>'1steAfd'!JS4</f>
        <v>1</v>
      </c>
      <c r="BI8" s="2">
        <f>'1steAfd'!JY4</f>
        <v>304</v>
      </c>
      <c r="BJ8" s="2">
        <f>'1steAfd'!KG4</f>
        <v>1</v>
      </c>
      <c r="BL8" s="2">
        <f>'1steAfd'!KM4</f>
        <v>2715</v>
      </c>
      <c r="BM8" s="2">
        <f>'1steAfd'!KU4</f>
        <v>1</v>
      </c>
      <c r="BO8" s="45">
        <f>'1steAfd'!LA4</f>
        <v>7457</v>
      </c>
      <c r="BP8" s="2">
        <f>'1steAfd'!LI4</f>
        <v>0</v>
      </c>
      <c r="BR8" s="2">
        <f>'1steAfd'!LO4</f>
        <v>2715</v>
      </c>
      <c r="BS8" s="2">
        <f>'1steAfd'!LW4</f>
        <v>3</v>
      </c>
      <c r="BU8" s="2">
        <f>'1steAfd'!MC4</f>
        <v>2802</v>
      </c>
      <c r="BV8" s="2">
        <f>'1steAfd'!MK4</f>
        <v>1</v>
      </c>
      <c r="BX8" s="2">
        <f>'1steAfd'!MQ4</f>
        <v>2802</v>
      </c>
      <c r="BY8" s="2">
        <f>'1steAfd'!MY4</f>
        <v>0</v>
      </c>
    </row>
    <row r="9" spans="1:77" x14ac:dyDescent="0.25">
      <c r="A9" s="2">
        <f>'1steAfd'!E5</f>
        <v>1575</v>
      </c>
      <c r="B9" s="2">
        <f>'1steAfd'!M5</f>
        <v>3</v>
      </c>
      <c r="D9" s="2">
        <f>'1steAfd'!S5</f>
        <v>1885</v>
      </c>
      <c r="E9" s="2">
        <f>'1steAfd'!AA5</f>
        <v>1</v>
      </c>
      <c r="G9" s="2">
        <f>'1steAfd'!AG5</f>
        <v>2748</v>
      </c>
      <c r="H9" s="2">
        <f>'1steAfd'!AO5</f>
        <v>3</v>
      </c>
      <c r="J9" s="2">
        <f>'1steAfd'!AU5</f>
        <v>3070</v>
      </c>
      <c r="K9" s="2">
        <f>'1steAfd'!BC5</f>
        <v>1</v>
      </c>
      <c r="M9" s="2">
        <f>'1steAfd'!BI5</f>
        <v>1622</v>
      </c>
      <c r="N9" s="2">
        <f>'1steAfd'!BQ5</f>
        <v>0</v>
      </c>
      <c r="P9" s="2">
        <f>'1steAfd'!BW5</f>
        <v>3334</v>
      </c>
      <c r="Q9" s="2">
        <f>'1steAfd'!CE5</f>
        <v>1</v>
      </c>
      <c r="S9" s="2">
        <f>'1steAfd'!CK5</f>
        <v>1106</v>
      </c>
      <c r="T9" s="2">
        <f>'1steAfd'!CS5</f>
        <v>3</v>
      </c>
      <c r="V9" s="45">
        <f>'1steAfd'!CY5</f>
        <v>3334</v>
      </c>
      <c r="W9" s="2">
        <f>'1steAfd'!DG5</f>
        <v>3</v>
      </c>
      <c r="Y9" s="2">
        <f>'1steAfd'!DM5</f>
        <v>1575</v>
      </c>
      <c r="Z9" s="2">
        <f>'1steAfd'!DU5</f>
        <v>0</v>
      </c>
      <c r="AB9" s="2">
        <f>'1steAfd'!EA5</f>
        <v>2715</v>
      </c>
      <c r="AC9" s="2">
        <f>'1steAfd'!EI5</f>
        <v>3</v>
      </c>
      <c r="AE9" s="2">
        <f>'1steAfd'!EO5</f>
        <v>8691</v>
      </c>
      <c r="AF9" s="2">
        <f>'1steAfd'!EW5</f>
        <v>0</v>
      </c>
      <c r="AH9" s="2">
        <f>'1steAfd'!FC5</f>
        <v>6202</v>
      </c>
      <c r="AI9" s="2">
        <f>'1steAfd'!FK5</f>
        <v>3</v>
      </c>
      <c r="AK9" s="2">
        <f>'1steAfd'!FQ5</f>
        <v>3232</v>
      </c>
      <c r="AL9" s="2">
        <f>'1steAfd'!FY5</f>
        <v>1</v>
      </c>
      <c r="AN9" s="45">
        <f>'1steAfd'!GE5</f>
        <v>8691</v>
      </c>
      <c r="AO9" s="2">
        <f>'1steAfd'!GM5</f>
        <v>0</v>
      </c>
      <c r="AQ9" s="2">
        <f>'1steAfd'!GS5</f>
        <v>2802</v>
      </c>
      <c r="AR9" s="2">
        <f>'1steAfd'!HA5</f>
        <v>1</v>
      </c>
      <c r="AT9" s="2">
        <f>'1steAfd'!HG5</f>
        <v>1106</v>
      </c>
      <c r="AU9" s="2">
        <f>'1steAfd'!HO5</f>
        <v>1</v>
      </c>
      <c r="AW9" s="2">
        <f>'1steAfd'!HU5</f>
        <v>4000</v>
      </c>
      <c r="AX9" s="2">
        <f>'1steAfd'!IC5</f>
        <v>1</v>
      </c>
      <c r="AZ9" s="2">
        <f>'1steAfd'!II5</f>
        <v>2879</v>
      </c>
      <c r="BA9" s="2">
        <f>'1steAfd'!IQ5</f>
        <v>0</v>
      </c>
      <c r="BC9" s="2">
        <f>'1steAfd'!IW5</f>
        <v>2604</v>
      </c>
      <c r="BD9" s="2">
        <f>'1steAfd'!JE5</f>
        <v>1</v>
      </c>
      <c r="BF9" s="2">
        <f>'1steAfd'!JK5</f>
        <v>3070</v>
      </c>
      <c r="BG9" s="2">
        <f>'1steAfd'!JS5</f>
        <v>1</v>
      </c>
      <c r="BI9" s="2">
        <f>'1steAfd'!JY5</f>
        <v>3376</v>
      </c>
      <c r="BJ9" s="2">
        <f>'1steAfd'!KG5</f>
        <v>3</v>
      </c>
      <c r="BL9" s="2">
        <f>'1steAfd'!KM5</f>
        <v>3349</v>
      </c>
      <c r="BM9" s="2">
        <f>'1steAfd'!KU5</f>
        <v>3</v>
      </c>
      <c r="BO9" s="45">
        <f>'1steAfd'!LA5</f>
        <v>5434</v>
      </c>
      <c r="BP9" s="2">
        <f>'1steAfd'!LI5</f>
        <v>1</v>
      </c>
      <c r="BR9" s="2">
        <f>'1steAfd'!LO5</f>
        <v>3349</v>
      </c>
      <c r="BS9" s="2">
        <f>'1steAfd'!LW5</f>
        <v>1</v>
      </c>
      <c r="BU9" s="2">
        <f>'1steAfd'!MC5</f>
        <v>2964</v>
      </c>
      <c r="BV9" s="2">
        <f>'1steAfd'!MK5</f>
        <v>1</v>
      </c>
      <c r="BX9" s="2">
        <f>'1steAfd'!MQ5</f>
        <v>2748</v>
      </c>
      <c r="BY9" s="2">
        <f>'1steAfd'!MY5</f>
        <v>0</v>
      </c>
    </row>
    <row r="10" spans="1:77" x14ac:dyDescent="0.25">
      <c r="A10" s="2">
        <f>'1steAfd'!E6</f>
        <v>7811</v>
      </c>
      <c r="B10" s="2">
        <f>'1steAfd'!M6</f>
        <v>0</v>
      </c>
      <c r="D10" s="2">
        <f>'1steAfd'!S6</f>
        <v>1561</v>
      </c>
      <c r="E10" s="2">
        <f>'1steAfd'!AA6</f>
        <v>1</v>
      </c>
      <c r="G10" s="2">
        <f>'1steAfd'!AG6</f>
        <v>2502</v>
      </c>
      <c r="H10" s="2">
        <f>'1steAfd'!AO6</f>
        <v>3</v>
      </c>
      <c r="J10" s="2">
        <f>'1steAfd'!AU6</f>
        <v>3334</v>
      </c>
      <c r="K10" s="2">
        <f>'1steAfd'!BC6</f>
        <v>0</v>
      </c>
      <c r="M10" s="2">
        <f>'1steAfd'!BI6</f>
        <v>2604</v>
      </c>
      <c r="N10" s="2">
        <f>'1steAfd'!BQ6</f>
        <v>1</v>
      </c>
      <c r="P10" s="2">
        <f>'1steAfd'!BW6</f>
        <v>3645</v>
      </c>
      <c r="Q10" s="2">
        <f>'1steAfd'!CE6</f>
        <v>0</v>
      </c>
      <c r="S10" s="2">
        <f>'1steAfd'!CK6</f>
        <v>7498</v>
      </c>
      <c r="T10" s="2">
        <f>'1steAfd'!CS6</f>
        <v>1</v>
      </c>
      <c r="V10" s="45">
        <f>'1steAfd'!CY6</f>
        <v>1700</v>
      </c>
      <c r="W10" s="2">
        <f>'1steAfd'!DG6</f>
        <v>0</v>
      </c>
      <c r="Y10" s="2">
        <f>'1steAfd'!DM6</f>
        <v>4970</v>
      </c>
      <c r="Z10" s="2">
        <f>'1steAfd'!DU6</f>
        <v>1</v>
      </c>
      <c r="AB10" s="2">
        <f>'1steAfd'!EA6</f>
        <v>5002</v>
      </c>
      <c r="AC10" s="2">
        <f>'1steAfd'!EI6</f>
        <v>0</v>
      </c>
      <c r="AE10" s="2">
        <f>'1steAfd'!EO6</f>
        <v>15</v>
      </c>
      <c r="AF10" s="2">
        <f>'1steAfd'!EW6</f>
        <v>0</v>
      </c>
      <c r="AH10" s="2">
        <f>'1steAfd'!FC6</f>
        <v>2927</v>
      </c>
      <c r="AI10" s="2">
        <f>'1steAfd'!FK6</f>
        <v>0</v>
      </c>
      <c r="AK10" s="2">
        <f>'1steAfd'!FQ6</f>
        <v>2715</v>
      </c>
      <c r="AL10" s="2">
        <f>'1steAfd'!FY6</f>
        <v>3</v>
      </c>
      <c r="AN10" s="45">
        <f>'1steAfd'!GE6</f>
        <v>7322</v>
      </c>
      <c r="AO10" s="2">
        <f>'1steAfd'!GM6</f>
        <v>0</v>
      </c>
      <c r="AQ10" s="2">
        <f>'1steAfd'!GS6</f>
        <v>3235</v>
      </c>
      <c r="AR10" s="2">
        <f>'1steAfd'!HA6</f>
        <v>1</v>
      </c>
      <c r="AT10" s="2">
        <f>'1steAfd'!HG6</f>
        <v>7498</v>
      </c>
      <c r="AU10" s="2">
        <f>'1steAfd'!HO6</f>
        <v>1</v>
      </c>
      <c r="AW10" s="2">
        <f>'1steAfd'!HU6</f>
        <v>2602</v>
      </c>
      <c r="AX10" s="2">
        <f>'1steAfd'!IC6</f>
        <v>0</v>
      </c>
      <c r="AZ10" s="2">
        <f>'1steAfd'!II6</f>
        <v>3232</v>
      </c>
      <c r="BA10" s="2">
        <f>'1steAfd'!IQ6</f>
        <v>3</v>
      </c>
      <c r="BC10" s="2">
        <f>'1steAfd'!IW6</f>
        <v>2935</v>
      </c>
      <c r="BD10" s="2">
        <f>'1steAfd'!JE6</f>
        <v>3</v>
      </c>
      <c r="BF10" s="2">
        <f>'1steAfd'!JK6</f>
        <v>5271</v>
      </c>
      <c r="BG10" s="2">
        <f>'1steAfd'!JS6</f>
        <v>1</v>
      </c>
      <c r="BI10" s="2">
        <f>'1steAfd'!JY6</f>
        <v>3261</v>
      </c>
      <c r="BJ10" s="2">
        <f>'1steAfd'!KG6</f>
        <v>3</v>
      </c>
      <c r="BL10" s="2">
        <f>'1steAfd'!KM6</f>
        <v>3232</v>
      </c>
      <c r="BM10" s="2">
        <f>'1steAfd'!KU6</f>
        <v>1</v>
      </c>
      <c r="BO10" s="45">
        <f>'1steAfd'!LA6</f>
        <v>2415</v>
      </c>
      <c r="BP10" s="2">
        <f>'1steAfd'!LI6</f>
        <v>0</v>
      </c>
      <c r="BR10" s="2">
        <f>'1steAfd'!LO6</f>
        <v>3232</v>
      </c>
      <c r="BS10" s="2">
        <f>'1steAfd'!LW6</f>
        <v>1</v>
      </c>
      <c r="BU10" s="2">
        <f>'1steAfd'!MC6</f>
        <v>2748</v>
      </c>
      <c r="BV10" s="2">
        <f>'1steAfd'!MK6</f>
        <v>1</v>
      </c>
      <c r="BX10" s="2">
        <f>'1steAfd'!MQ6</f>
        <v>2964</v>
      </c>
      <c r="BY10" s="2">
        <f>'1steAfd'!MY6</f>
        <v>0</v>
      </c>
    </row>
    <row r="11" spans="1:77" x14ac:dyDescent="0.25">
      <c r="A11" s="2">
        <f>'1steAfd'!E7</f>
        <v>2600</v>
      </c>
      <c r="B11" s="2">
        <f>'1steAfd'!M7</f>
        <v>1</v>
      </c>
      <c r="D11" s="2">
        <f>'1steAfd'!S7</f>
        <v>3648</v>
      </c>
      <c r="E11" s="2">
        <f>'1steAfd'!AA7</f>
        <v>3</v>
      </c>
      <c r="G11" s="2">
        <f>'1steAfd'!AG7</f>
        <v>2964</v>
      </c>
      <c r="H11" s="2">
        <f>'1steAfd'!AO7</f>
        <v>3</v>
      </c>
      <c r="J11" s="2">
        <f>'1steAfd'!AU7</f>
        <v>2770</v>
      </c>
      <c r="K11" s="2">
        <f>'1steAfd'!BC7</f>
        <v>1</v>
      </c>
      <c r="M11" s="2">
        <f>'1steAfd'!BI7</f>
        <v>149</v>
      </c>
      <c r="N11" s="2">
        <f>'1steAfd'!BQ7</f>
        <v>0</v>
      </c>
      <c r="P11" s="2">
        <f>'1steAfd'!BW7</f>
        <v>3070</v>
      </c>
      <c r="Q11" s="2">
        <f>'1steAfd'!CE7</f>
        <v>3</v>
      </c>
      <c r="S11" s="2">
        <f>'1steAfd'!CK7</f>
        <v>3564</v>
      </c>
      <c r="T11" s="2">
        <f>'1steAfd'!CS7</f>
        <v>0</v>
      </c>
      <c r="V11" s="45">
        <f>'1steAfd'!CY7</f>
        <v>3070</v>
      </c>
      <c r="W11" s="2">
        <f>'1steAfd'!DG7</f>
        <v>1</v>
      </c>
      <c r="Y11" s="2">
        <f>'1steAfd'!DM7</f>
        <v>3282</v>
      </c>
      <c r="Z11" s="2">
        <f>'1steAfd'!DU7</f>
        <v>1</v>
      </c>
      <c r="AB11" s="2">
        <f>'1steAfd'!EA7</f>
        <v>3232</v>
      </c>
      <c r="AC11" s="2">
        <f>'1steAfd'!EI7</f>
        <v>3</v>
      </c>
      <c r="AE11" s="2">
        <f>'1steAfd'!EO7</f>
        <v>8152</v>
      </c>
      <c r="AF11" s="2">
        <f>'1steAfd'!EW7</f>
        <v>1</v>
      </c>
      <c r="AH11" s="2">
        <f>'1steAfd'!FC7</f>
        <v>6080</v>
      </c>
      <c r="AI11" s="2">
        <f>'1steAfd'!FK7</f>
        <v>1</v>
      </c>
      <c r="AK11" s="2">
        <f>'1steAfd'!FQ7</f>
        <v>5002</v>
      </c>
      <c r="AL11" s="2">
        <f>'1steAfd'!FY7</f>
        <v>3</v>
      </c>
      <c r="AN11" s="45">
        <f>'1steAfd'!GE7</f>
        <v>2982</v>
      </c>
      <c r="AO11" s="2">
        <f>'1steAfd'!GM7</f>
        <v>1</v>
      </c>
      <c r="AQ11" s="2">
        <f>'1steAfd'!GS7</f>
        <v>3327</v>
      </c>
      <c r="AR11" s="2">
        <f>'1steAfd'!HA7</f>
        <v>0</v>
      </c>
      <c r="AT11" s="2">
        <f>'1steAfd'!HG7</f>
        <v>3564</v>
      </c>
      <c r="AU11" s="2">
        <f>'1steAfd'!HO7</f>
        <v>0</v>
      </c>
      <c r="AW11" s="2">
        <f>'1steAfd'!HU7</f>
        <v>3648</v>
      </c>
      <c r="AX11" s="2">
        <f>'1steAfd'!IC7</f>
        <v>3</v>
      </c>
      <c r="AZ11" s="2">
        <f>'1steAfd'!II7</f>
        <v>3349</v>
      </c>
      <c r="BA11" s="2">
        <f>'1steAfd'!IQ7</f>
        <v>3</v>
      </c>
      <c r="BC11" s="2">
        <f>'1steAfd'!IW7</f>
        <v>8302</v>
      </c>
      <c r="BD11" s="2">
        <f>'1steAfd'!JE7</f>
        <v>1</v>
      </c>
      <c r="BF11" s="2">
        <f>'1steAfd'!JK7</f>
        <v>3645</v>
      </c>
      <c r="BG11" s="2">
        <f>'1steAfd'!JS7</f>
        <v>1</v>
      </c>
      <c r="BI11" s="2">
        <f>'1steAfd'!JY7</f>
        <v>3625</v>
      </c>
      <c r="BJ11" s="2">
        <f>'1steAfd'!KG7</f>
        <v>3</v>
      </c>
      <c r="BL11" s="2">
        <f>'1steAfd'!KM7</f>
        <v>2879</v>
      </c>
      <c r="BM11" s="2">
        <f>'1steAfd'!KU7</f>
        <v>1</v>
      </c>
      <c r="BO11" s="45">
        <f>'1steAfd'!LA7</f>
        <v>1106</v>
      </c>
      <c r="BP11" s="2">
        <f>'1steAfd'!LI7</f>
        <v>0</v>
      </c>
      <c r="BR11" s="2">
        <f>'1steAfd'!LO7</f>
        <v>5002</v>
      </c>
      <c r="BS11" s="2">
        <f>'1steAfd'!LW7</f>
        <v>1</v>
      </c>
      <c r="BU11" s="2">
        <f>'1steAfd'!MC7</f>
        <v>3026</v>
      </c>
      <c r="BV11" s="2">
        <f>'1steAfd'!MK7</f>
        <v>3</v>
      </c>
      <c r="BX11" s="2">
        <f>'1steAfd'!MQ7</f>
        <v>3026</v>
      </c>
      <c r="BY11" s="2">
        <f>'1steAfd'!MY7</f>
        <v>1</v>
      </c>
    </row>
    <row r="12" spans="1:77" x14ac:dyDescent="0.25">
      <c r="A12" s="2">
        <f>'1steAfd'!E8</f>
        <v>3282</v>
      </c>
      <c r="B12" s="2">
        <f>'1steAfd'!M8</f>
        <v>3</v>
      </c>
      <c r="D12" s="2">
        <f>'1steAfd'!S8</f>
        <v>2092</v>
      </c>
      <c r="E12" s="2">
        <f>'1steAfd'!AA8</f>
        <v>1</v>
      </c>
      <c r="G12" s="2">
        <f>'1steAfd'!AG8</f>
        <v>1041</v>
      </c>
      <c r="H12" s="2">
        <f>'1steAfd'!AO8</f>
        <v>3</v>
      </c>
      <c r="J12" s="2">
        <f>'1steAfd'!AU8</f>
        <v>3645</v>
      </c>
      <c r="K12" s="2">
        <f>'1steAfd'!BC8</f>
        <v>0</v>
      </c>
      <c r="M12" s="2">
        <f>'1steAfd'!BI8</f>
        <v>8302</v>
      </c>
      <c r="N12" s="2">
        <f>'1steAfd'!BQ8</f>
        <v>0</v>
      </c>
      <c r="P12" s="2">
        <f>'1steAfd'!BW8</f>
        <v>1700</v>
      </c>
      <c r="Q12" s="2">
        <f>'1steAfd'!CE8</f>
        <v>1</v>
      </c>
      <c r="S12" s="2">
        <f>'1steAfd'!CK8</f>
        <v>8221</v>
      </c>
      <c r="T12" s="2">
        <f>'1steAfd'!CS8</f>
        <v>0</v>
      </c>
      <c r="V12" s="45">
        <f>'1steAfd'!CY8</f>
        <v>3645</v>
      </c>
      <c r="W12" s="2">
        <f>'1steAfd'!DG8</f>
        <v>1</v>
      </c>
      <c r="Y12" s="2">
        <f>'1steAfd'!DM8</f>
        <v>2701</v>
      </c>
      <c r="Z12" s="2">
        <f>'1steAfd'!DU8</f>
        <v>1</v>
      </c>
      <c r="AB12" s="2">
        <f>'1steAfd'!EA8</f>
        <v>3349</v>
      </c>
      <c r="AC12" s="2">
        <f>'1steAfd'!EI8</f>
        <v>3</v>
      </c>
      <c r="AE12" s="2">
        <f>'1steAfd'!EO8</f>
        <v>2764</v>
      </c>
      <c r="AF12" s="2">
        <f>'1steAfd'!EW8</f>
        <v>1</v>
      </c>
      <c r="AH12" s="2">
        <f>'1steAfd'!FC8</f>
        <v>1253</v>
      </c>
      <c r="AI12" s="2">
        <f>'1steAfd'!FK8</f>
        <v>0</v>
      </c>
      <c r="AK12" s="2">
        <f>'1steAfd'!FQ8</f>
        <v>3082</v>
      </c>
      <c r="AL12" s="2">
        <f>'1steAfd'!FY8</f>
        <v>1</v>
      </c>
      <c r="AN12" s="45">
        <f>'1steAfd'!GE8</f>
        <v>8152</v>
      </c>
      <c r="AO12" s="2">
        <f>'1steAfd'!GM8</f>
        <v>1</v>
      </c>
      <c r="AQ12" s="2">
        <f>'1steAfd'!GS8</f>
        <v>1041</v>
      </c>
      <c r="AR12" s="2">
        <f>'1steAfd'!HA8</f>
        <v>1</v>
      </c>
      <c r="AT12" s="2">
        <f>'1steAfd'!HG8</f>
        <v>5434</v>
      </c>
      <c r="AU12" s="2">
        <f>'1steAfd'!HO8</f>
        <v>0</v>
      </c>
      <c r="AW12" s="2">
        <f>'1steAfd'!HU8</f>
        <v>2092</v>
      </c>
      <c r="AX12" s="2">
        <f>'1steAfd'!IC8</f>
        <v>1</v>
      </c>
      <c r="AZ12" s="2">
        <f>'1steAfd'!II8</f>
        <v>5002</v>
      </c>
      <c r="BA12" s="2">
        <f>'1steAfd'!IQ8</f>
        <v>3</v>
      </c>
      <c r="BC12" s="2">
        <f>'1steAfd'!IW8</f>
        <v>7324</v>
      </c>
      <c r="BD12" s="2">
        <f>'1steAfd'!JE8</f>
        <v>1</v>
      </c>
      <c r="BF12" s="2">
        <f>'1steAfd'!JK8</f>
        <v>3334</v>
      </c>
      <c r="BG12" s="2">
        <f>'1steAfd'!JS8</f>
        <v>1</v>
      </c>
      <c r="BI12" s="2">
        <f>'1steAfd'!JY8</f>
        <v>5211</v>
      </c>
      <c r="BJ12" s="2">
        <f>'1steAfd'!KG8</f>
        <v>3</v>
      </c>
      <c r="BL12" s="2">
        <f>'1steAfd'!KM8</f>
        <v>3082</v>
      </c>
      <c r="BM12" s="2">
        <f>'1steAfd'!KU8</f>
        <v>0</v>
      </c>
      <c r="BO12" s="45">
        <f>'1steAfd'!LA8</f>
        <v>3564</v>
      </c>
      <c r="BP12" s="2">
        <f>'1steAfd'!LI8</f>
        <v>1</v>
      </c>
      <c r="BR12" s="2">
        <f>'1steAfd'!LO8</f>
        <v>2879</v>
      </c>
      <c r="BS12" s="2">
        <f>'1steAfd'!LW8</f>
        <v>3</v>
      </c>
      <c r="BU12" s="2">
        <f>'1steAfd'!MC8</f>
        <v>3235</v>
      </c>
      <c r="BV12" s="2">
        <f>'1steAfd'!MK8</f>
        <v>3</v>
      </c>
      <c r="BX12" s="2">
        <f>'1steAfd'!MQ8</f>
        <v>3235</v>
      </c>
      <c r="BY12" s="2">
        <f>'1steAfd'!MY8</f>
        <v>0</v>
      </c>
    </row>
    <row r="13" spans="1:77" ht="15.75" thickBot="1" x14ac:dyDescent="0.3">
      <c r="A13" s="4">
        <f>'1steAfd'!E9</f>
        <v>4970</v>
      </c>
      <c r="B13" s="4">
        <f>'1steAfd'!M9</f>
        <v>1</v>
      </c>
      <c r="D13" s="4">
        <f>'1steAfd'!S9</f>
        <v>7803</v>
      </c>
      <c r="E13" s="4">
        <f>'1steAfd'!AA9</f>
        <v>0</v>
      </c>
      <c r="G13" s="4">
        <f>'1steAfd'!AG9</f>
        <v>2802</v>
      </c>
      <c r="H13" s="4">
        <f>'1steAfd'!AO9</f>
        <v>0</v>
      </c>
      <c r="J13" s="4">
        <f>'1steAfd'!AU9</f>
        <v>5271</v>
      </c>
      <c r="K13" s="4">
        <f>'1steAfd'!BC9</f>
        <v>3</v>
      </c>
      <c r="M13" s="4">
        <f>'1steAfd'!BI9</f>
        <v>2719</v>
      </c>
      <c r="N13" s="4">
        <f>'1steAfd'!BQ9</f>
        <v>1</v>
      </c>
      <c r="P13" s="4">
        <f>'1steAfd'!BW9</f>
        <v>5271</v>
      </c>
      <c r="Q13" s="4">
        <f>'1steAfd'!CE9</f>
        <v>3</v>
      </c>
      <c r="S13" s="4">
        <f>'1steAfd'!CK9</f>
        <v>5434</v>
      </c>
      <c r="T13" s="4">
        <f>'1steAfd'!CS9</f>
        <v>1</v>
      </c>
      <c r="V13" s="46">
        <f>'1steAfd'!CY9</f>
        <v>5271</v>
      </c>
      <c r="W13" s="4">
        <f>'1steAfd'!DG9</f>
        <v>0</v>
      </c>
      <c r="Y13" s="4">
        <f>'1steAfd'!DM9</f>
        <v>7811</v>
      </c>
      <c r="Z13" s="4">
        <f>'1steAfd'!DU9</f>
        <v>1</v>
      </c>
      <c r="AB13" s="2">
        <f>'1steAfd'!EA9</f>
        <v>3082</v>
      </c>
      <c r="AC13" s="4">
        <f>'1steAfd'!EI9</f>
        <v>3</v>
      </c>
      <c r="AE13" s="4">
        <f>'1steAfd'!EO9</f>
        <v>2982</v>
      </c>
      <c r="AF13" s="4">
        <f>'1steAfd'!EW9</f>
        <v>0</v>
      </c>
      <c r="AH13" s="4">
        <f>'1steAfd'!FC9</f>
        <v>5055</v>
      </c>
      <c r="AI13" s="4">
        <f>'1steAfd'!FK9</f>
        <v>0</v>
      </c>
      <c r="AK13" s="4">
        <f>'1steAfd'!FQ9</f>
        <v>2879</v>
      </c>
      <c r="AL13" s="4">
        <f>'1steAfd'!FY9</f>
        <v>1</v>
      </c>
      <c r="AN13" s="46">
        <f>'1steAfd'!GE9</f>
        <v>1552</v>
      </c>
      <c r="AO13" s="4">
        <f>'1steAfd'!GM9</f>
        <v>0</v>
      </c>
      <c r="AQ13" s="4">
        <f>'1steAfd'!GS9</f>
        <v>2748</v>
      </c>
      <c r="AR13" s="4">
        <f>'1steAfd'!HA9</f>
        <v>1</v>
      </c>
      <c r="AT13" s="4">
        <f>'1steAfd'!HG9</f>
        <v>5270</v>
      </c>
      <c r="AU13" s="4">
        <f>'1steAfd'!HO9</f>
        <v>0</v>
      </c>
      <c r="AW13" s="4">
        <f>'1steAfd'!HU9</f>
        <v>1885</v>
      </c>
      <c r="AX13" s="4">
        <f>'1steAfd'!IC9</f>
        <v>0</v>
      </c>
      <c r="AZ13" s="4">
        <f>'1steAfd'!II9</f>
        <v>3082</v>
      </c>
      <c r="BA13" s="4">
        <f>'1steAfd'!IQ9</f>
        <v>3</v>
      </c>
      <c r="BC13" s="4">
        <f>'1steAfd'!IW9</f>
        <v>2719</v>
      </c>
      <c r="BD13" s="4">
        <f>'1steAfd'!JE9</f>
        <v>3</v>
      </c>
      <c r="BF13" s="4">
        <f>'1steAfd'!JK9</f>
        <v>1700</v>
      </c>
      <c r="BG13" s="4">
        <f>'1steAfd'!JS9</f>
        <v>1</v>
      </c>
      <c r="BI13" s="4">
        <f>'1steAfd'!JY9</f>
        <v>2668</v>
      </c>
      <c r="BJ13" s="4">
        <f>'1steAfd'!KG9</f>
        <v>3</v>
      </c>
      <c r="BL13" s="4">
        <f>'1steAfd'!KM9</f>
        <v>5002</v>
      </c>
      <c r="BM13" s="4">
        <f>'1steAfd'!KU9</f>
        <v>0</v>
      </c>
      <c r="BO13" s="46">
        <f>'1steAfd'!LA9</f>
        <v>5270</v>
      </c>
      <c r="BP13" s="4">
        <f>'1steAfd'!LI9</f>
        <v>0</v>
      </c>
      <c r="BR13" s="4">
        <f>'1steAfd'!LO9</f>
        <v>3082</v>
      </c>
      <c r="BS13" s="4">
        <f>'1steAfd'!LW9</f>
        <v>0</v>
      </c>
      <c r="BU13" s="4">
        <f>'1steAfd'!MC9</f>
        <v>1041</v>
      </c>
      <c r="BV13" s="4">
        <f>'1steAfd'!MK9</f>
        <v>0</v>
      </c>
      <c r="BX13" s="4">
        <f>'1steAfd'!MQ9</f>
        <v>1041</v>
      </c>
      <c r="BY13" s="4">
        <f>'1steAfd'!MY9</f>
        <v>0</v>
      </c>
    </row>
    <row r="14" spans="1:77" x14ac:dyDescent="0.25">
      <c r="A14" s="3">
        <f>'1steAfd'!B14</f>
        <v>5582</v>
      </c>
      <c r="B14" s="3">
        <f>'1steAfd'!L14</f>
        <v>0</v>
      </c>
      <c r="D14" s="3">
        <f>'1steAfd'!P14</f>
        <v>1622</v>
      </c>
      <c r="E14" s="3">
        <f>'1steAfd'!Z14</f>
        <v>0</v>
      </c>
      <c r="G14" s="3">
        <f>'1steAfd'!AD14</f>
        <v>2739</v>
      </c>
      <c r="H14" s="3">
        <f>'1steAfd'!AN14</f>
        <v>3</v>
      </c>
      <c r="J14" s="3">
        <f>'1steAfd'!AR14</f>
        <v>3013</v>
      </c>
      <c r="K14" s="3">
        <f>'1steAfd'!BB14</f>
        <v>1</v>
      </c>
      <c r="M14" s="3">
        <f>'1steAfd'!BF14</f>
        <v>2764</v>
      </c>
      <c r="N14" s="3">
        <f>'1steAfd'!BP14</f>
        <v>3</v>
      </c>
      <c r="P14" s="3">
        <f>'1steAfd'!BT14</f>
        <v>2502</v>
      </c>
      <c r="Q14" s="3">
        <f>'1steAfd'!CD14</f>
        <v>1</v>
      </c>
      <c r="S14" s="3">
        <f>'1steAfd'!CH14</f>
        <v>2715</v>
      </c>
      <c r="T14" s="3">
        <f>'1steAfd'!CR14</f>
        <v>3</v>
      </c>
      <c r="V14" s="47">
        <f>'1steAfd'!CV14</f>
        <v>3369</v>
      </c>
      <c r="W14" s="3">
        <f>'1steAfd'!DF14</f>
        <v>1</v>
      </c>
      <c r="Y14" s="3">
        <f>'1steAfd'!DJ14</f>
        <v>7324</v>
      </c>
      <c r="Z14" s="3">
        <f>'1steAfd'!DT14</f>
        <v>1</v>
      </c>
      <c r="AB14" s="3">
        <f>'1steAfd'!DX14</f>
        <v>5946</v>
      </c>
      <c r="AC14" s="3">
        <f>'1steAfd'!EH14</f>
        <v>0</v>
      </c>
      <c r="AE14" s="3">
        <f>'1steAfd'!EL14</f>
        <v>2415</v>
      </c>
      <c r="AF14" s="3">
        <f>'1steAfd'!EV14</f>
        <v>0</v>
      </c>
      <c r="AH14" s="3">
        <f>'1steAfd'!EZ14</f>
        <v>2602</v>
      </c>
      <c r="AI14" s="3">
        <f>'1steAfd'!FJ14</f>
        <v>0</v>
      </c>
      <c r="AK14" s="3">
        <f>'1steAfd'!FN14</f>
        <v>3923</v>
      </c>
      <c r="AL14" s="3">
        <f>'1steAfd'!FX14</f>
        <v>3</v>
      </c>
      <c r="AN14" s="47">
        <f>'1steAfd'!GB14</f>
        <v>3026</v>
      </c>
      <c r="AO14" s="3">
        <f>'1steAfd'!GL14</f>
        <v>0</v>
      </c>
      <c r="AQ14" s="3">
        <f>'1steAfd'!GP14</f>
        <v>5211</v>
      </c>
      <c r="AR14" s="3">
        <f>'1steAfd'!GZ14</f>
        <v>3</v>
      </c>
      <c r="AT14" s="3">
        <f>'1steAfd'!HD14</f>
        <v>8669</v>
      </c>
      <c r="AU14" s="3">
        <f>'1steAfd'!HN14</f>
        <v>0</v>
      </c>
      <c r="AW14" s="3">
        <f>'1steAfd'!HR14</f>
        <v>7498</v>
      </c>
      <c r="AX14" s="3">
        <f>'1steAfd'!IB14</f>
        <v>0</v>
      </c>
      <c r="AZ14" s="3">
        <f>'1steAfd'!IF14</f>
        <v>3369</v>
      </c>
      <c r="BA14" s="3">
        <f>'1steAfd'!IP14</f>
        <v>3</v>
      </c>
      <c r="BC14" s="3">
        <f>'1steAfd'!IT14</f>
        <v>3004</v>
      </c>
      <c r="BD14" s="3">
        <f>'1steAfd'!JD14</f>
        <v>0</v>
      </c>
      <c r="BF14" s="3">
        <f>'1steAfd'!JH14</f>
        <v>4944</v>
      </c>
      <c r="BG14" s="3">
        <f>'1steAfd'!JR14</f>
        <v>0</v>
      </c>
      <c r="BI14" s="3">
        <f>'1steAfd'!JV14</f>
        <v>7324</v>
      </c>
      <c r="BJ14" s="3">
        <f>'1steAfd'!KF14</f>
        <v>0</v>
      </c>
      <c r="BL14" s="3">
        <f>'1steAfd'!KJ14</f>
        <v>1041</v>
      </c>
      <c r="BM14" s="3">
        <f>'1steAfd'!KT14</f>
        <v>1</v>
      </c>
      <c r="BO14" s="47">
        <f>'1steAfd'!KX14</f>
        <v>304</v>
      </c>
      <c r="BP14" s="3">
        <f>'1steAfd'!LH14</f>
        <v>1</v>
      </c>
      <c r="BR14" s="3">
        <f>'1steAfd'!LL14</f>
        <v>2604</v>
      </c>
      <c r="BS14" s="3">
        <f>'1steAfd'!LV14</f>
        <v>0</v>
      </c>
      <c r="BU14" s="3">
        <f>'1steAfd'!LZ14</f>
        <v>3349</v>
      </c>
      <c r="BV14" s="3">
        <f>'1steAfd'!MJ14</f>
        <v>3</v>
      </c>
      <c r="BX14" s="3">
        <f>'1steAfd'!MN14</f>
        <v>2604</v>
      </c>
      <c r="BY14" s="3">
        <f>'1steAfd'!MX14</f>
        <v>0</v>
      </c>
    </row>
    <row r="15" spans="1:77" x14ac:dyDescent="0.25">
      <c r="A15" s="2">
        <f>'1steAfd'!B15</f>
        <v>4780</v>
      </c>
      <c r="B15" s="2">
        <f>'1steAfd'!L15</f>
        <v>1</v>
      </c>
      <c r="D15" s="2">
        <f>'1steAfd'!P15</f>
        <v>2604</v>
      </c>
      <c r="E15" s="2">
        <f>'1steAfd'!Z15</f>
        <v>0</v>
      </c>
      <c r="G15" s="2">
        <f>'1steAfd'!AD15</f>
        <v>2715</v>
      </c>
      <c r="H15" s="2">
        <f>'1steAfd'!AN15</f>
        <v>3</v>
      </c>
      <c r="J15" s="2">
        <f>'1steAfd'!AR15</f>
        <v>2840</v>
      </c>
      <c r="K15" s="2">
        <f>'1steAfd'!BB15</f>
        <v>1</v>
      </c>
      <c r="M15" s="2">
        <f>'1steAfd'!BF15</f>
        <v>8691</v>
      </c>
      <c r="N15" s="2">
        <f>'1steAfd'!BP15</f>
        <v>1</v>
      </c>
      <c r="P15" s="2">
        <f>'1steAfd'!BT15</f>
        <v>1041</v>
      </c>
      <c r="Q15" s="2">
        <f>'1steAfd'!CD15</f>
        <v>0</v>
      </c>
      <c r="S15" s="2">
        <f>'1steAfd'!CH15</f>
        <v>3349</v>
      </c>
      <c r="T15" s="2">
        <f>'1steAfd'!CR15</f>
        <v>1</v>
      </c>
      <c r="V15" s="45">
        <f>'1steAfd'!CV15</f>
        <v>8669</v>
      </c>
      <c r="W15" s="2">
        <f>'1steAfd'!DF15</f>
        <v>1</v>
      </c>
      <c r="Y15" s="2">
        <f>'1steAfd'!DJ15</f>
        <v>2604</v>
      </c>
      <c r="Z15" s="2">
        <f>'1steAfd'!DT15</f>
        <v>3</v>
      </c>
      <c r="AB15" s="2">
        <f>'1steAfd'!DX15</f>
        <v>8669</v>
      </c>
      <c r="AC15" s="2">
        <f>'1steAfd'!EH15</f>
        <v>0</v>
      </c>
      <c r="AE15" s="2">
        <f>'1steAfd'!EL15</f>
        <v>7498</v>
      </c>
      <c r="AF15" s="2">
        <f>'1steAfd'!EV15</f>
        <v>3</v>
      </c>
      <c r="AH15" s="2">
        <f>'1steAfd'!EZ15</f>
        <v>3222</v>
      </c>
      <c r="AI15" s="2">
        <f>'1steAfd'!FJ15</f>
        <v>0</v>
      </c>
      <c r="AK15" s="2">
        <f>'1steAfd'!FN15</f>
        <v>8397</v>
      </c>
      <c r="AL15" s="2">
        <f>'1steAfd'!FX15</f>
        <v>0</v>
      </c>
      <c r="AN15" s="45">
        <f>'1steAfd'!GB15</f>
        <v>2802</v>
      </c>
      <c r="AO15" s="2">
        <f>'1steAfd'!GL15</f>
        <v>1</v>
      </c>
      <c r="AQ15" s="2">
        <f>'1steAfd'!GP15</f>
        <v>304</v>
      </c>
      <c r="AR15" s="2">
        <f>'1steAfd'!GZ15</f>
        <v>3</v>
      </c>
      <c r="AT15" s="2">
        <f>'1steAfd'!HD15</f>
        <v>3369</v>
      </c>
      <c r="AU15" s="2">
        <f>'1steAfd'!HN15</f>
        <v>0</v>
      </c>
      <c r="AW15" s="2">
        <f>'1steAfd'!HR15</f>
        <v>2638</v>
      </c>
      <c r="AX15" s="2">
        <f>'1steAfd'!IB15</f>
        <v>0</v>
      </c>
      <c r="AZ15" s="2">
        <f>'1steAfd'!IF15</f>
        <v>2678</v>
      </c>
      <c r="BA15" s="2">
        <f>'1steAfd'!IP15</f>
        <v>1</v>
      </c>
      <c r="BC15" s="2">
        <f>'1steAfd'!IT15</f>
        <v>5112</v>
      </c>
      <c r="BD15" s="2">
        <f>'1steAfd'!JD15</f>
        <v>3</v>
      </c>
      <c r="BF15" s="2">
        <f>'1steAfd'!JH15</f>
        <v>1253</v>
      </c>
      <c r="BG15" s="2">
        <f>'1steAfd'!JR15</f>
        <v>0</v>
      </c>
      <c r="BI15" s="2">
        <f>'1steAfd'!JV15</f>
        <v>2656</v>
      </c>
      <c r="BJ15" s="2">
        <f>'1steAfd'!KF15</f>
        <v>1</v>
      </c>
      <c r="BL15" s="2">
        <f>'1steAfd'!KJ15</f>
        <v>3026</v>
      </c>
      <c r="BM15" s="2">
        <f>'1steAfd'!KT15</f>
        <v>1</v>
      </c>
      <c r="BO15" s="45">
        <f>'1steAfd'!KX15</f>
        <v>3261</v>
      </c>
      <c r="BP15" s="2">
        <f>'1steAfd'!LH15</f>
        <v>3</v>
      </c>
      <c r="BR15" s="2">
        <f>'1steAfd'!LL15</f>
        <v>2656</v>
      </c>
      <c r="BS15" s="2">
        <f>'1steAfd'!LV15</f>
        <v>3</v>
      </c>
      <c r="BU15" s="2">
        <f>'1steAfd'!LZ15</f>
        <v>2715</v>
      </c>
      <c r="BV15" s="2">
        <f>'1steAfd'!MJ15</f>
        <v>3</v>
      </c>
      <c r="BX15" s="2">
        <f>'1steAfd'!MN15</f>
        <v>8302</v>
      </c>
      <c r="BY15" s="2">
        <f>'1steAfd'!MX15</f>
        <v>0</v>
      </c>
    </row>
    <row r="16" spans="1:77" x14ac:dyDescent="0.25">
      <c r="A16" s="2">
        <f>'1steAfd'!B16</f>
        <v>4005</v>
      </c>
      <c r="B16" s="2">
        <f>'1steAfd'!L16</f>
        <v>1</v>
      </c>
      <c r="D16" s="2">
        <f>'1steAfd'!P16</f>
        <v>2656</v>
      </c>
      <c r="E16" s="2">
        <f>'1steAfd'!Z16</f>
        <v>1</v>
      </c>
      <c r="G16" s="2">
        <f>'1steAfd'!AD16</f>
        <v>3349</v>
      </c>
      <c r="H16" s="2">
        <f>'1steAfd'!AN16</f>
        <v>1</v>
      </c>
      <c r="J16" s="2">
        <f>'1steAfd'!AR16</f>
        <v>3369</v>
      </c>
      <c r="K16" s="2">
        <f>'1steAfd'!BB16</f>
        <v>1</v>
      </c>
      <c r="M16" s="2">
        <f>'1steAfd'!BF16</f>
        <v>7322</v>
      </c>
      <c r="N16" s="2">
        <f>'1steAfd'!BP16</f>
        <v>3</v>
      </c>
      <c r="P16" s="2">
        <f>'1steAfd'!BT16</f>
        <v>2748</v>
      </c>
      <c r="Q16" s="2">
        <f>'1steAfd'!CD16</f>
        <v>1</v>
      </c>
      <c r="S16" s="2">
        <f>'1steAfd'!CH16</f>
        <v>5002</v>
      </c>
      <c r="T16" s="2">
        <f>'1steAfd'!CR16</f>
        <v>1</v>
      </c>
      <c r="V16" s="45">
        <f>'1steAfd'!CV16</f>
        <v>5364</v>
      </c>
      <c r="W16" s="2">
        <f>'1steAfd'!DF16</f>
        <v>0</v>
      </c>
      <c r="Y16" s="2">
        <f>'1steAfd'!DJ16</f>
        <v>8302</v>
      </c>
      <c r="Z16" s="2">
        <f>'1steAfd'!DT16</f>
        <v>0</v>
      </c>
      <c r="AB16" s="2">
        <f>'1steAfd'!DX16</f>
        <v>3369</v>
      </c>
      <c r="AC16" s="2">
        <f>'1steAfd'!EH16</f>
        <v>1</v>
      </c>
      <c r="AE16" s="2">
        <f>'1steAfd'!EL16</f>
        <v>1106</v>
      </c>
      <c r="AF16" s="2">
        <f>'1steAfd'!EV16</f>
        <v>3</v>
      </c>
      <c r="AH16" s="2">
        <f>'1steAfd'!EZ16</f>
        <v>3647</v>
      </c>
      <c r="AI16" s="2">
        <f>'1steAfd'!FJ16</f>
        <v>3</v>
      </c>
      <c r="AK16" s="2">
        <f>'1steAfd'!FN16</f>
        <v>4005</v>
      </c>
      <c r="AL16" s="2">
        <f>'1steAfd'!FX16</f>
        <v>1</v>
      </c>
      <c r="AN16" s="45">
        <f>'1steAfd'!GB16</f>
        <v>1041</v>
      </c>
      <c r="AO16" s="2">
        <f>'1steAfd'!GL16</f>
        <v>1</v>
      </c>
      <c r="AQ16" s="2">
        <f>'1steAfd'!GP16</f>
        <v>3261</v>
      </c>
      <c r="AR16" s="2">
        <f>'1steAfd'!GZ16</f>
        <v>3</v>
      </c>
      <c r="AT16" s="2">
        <f>'1steAfd'!HD16</f>
        <v>2678</v>
      </c>
      <c r="AU16" s="2">
        <f>'1steAfd'!HN16</f>
        <v>1</v>
      </c>
      <c r="AW16" s="2">
        <f>'1steAfd'!HR16</f>
        <v>1106</v>
      </c>
      <c r="AX16" s="2">
        <f>'1steAfd'!IB16</f>
        <v>1</v>
      </c>
      <c r="AZ16" s="2">
        <f>'1steAfd'!IF16</f>
        <v>3013</v>
      </c>
      <c r="BA16" s="2">
        <f>'1steAfd'!IP16</f>
        <v>1</v>
      </c>
      <c r="BC16" s="2">
        <f>'1steAfd'!IT16</f>
        <v>747</v>
      </c>
      <c r="BD16" s="2">
        <f>'1steAfd'!JD16</f>
        <v>1</v>
      </c>
      <c r="BF16" s="2">
        <f>'1steAfd'!JH16</f>
        <v>6202</v>
      </c>
      <c r="BG16" s="2">
        <f>'1steAfd'!JR16</f>
        <v>1</v>
      </c>
      <c r="BI16" s="2">
        <f>'1steAfd'!JV16</f>
        <v>8302</v>
      </c>
      <c r="BJ16" s="2">
        <f>'1steAfd'!KF16</f>
        <v>1</v>
      </c>
      <c r="BL16" s="2">
        <f>'1steAfd'!KJ16</f>
        <v>3235</v>
      </c>
      <c r="BM16" s="2">
        <f>'1steAfd'!KT16</f>
        <v>0</v>
      </c>
      <c r="BO16" s="45">
        <f>'1steAfd'!KX16</f>
        <v>2789</v>
      </c>
      <c r="BP16" s="2">
        <f>'1steAfd'!LH16</f>
        <v>3</v>
      </c>
      <c r="BR16" s="2">
        <f>'1steAfd'!LL16</f>
        <v>7324</v>
      </c>
      <c r="BS16" s="2">
        <f>'1steAfd'!LV16</f>
        <v>0</v>
      </c>
      <c r="BU16" s="2">
        <f>'1steAfd'!LZ16</f>
        <v>3232</v>
      </c>
      <c r="BV16" s="2">
        <f>'1steAfd'!MJ16</f>
        <v>1</v>
      </c>
      <c r="BX16" s="2">
        <f>'1steAfd'!MN16</f>
        <v>2935</v>
      </c>
      <c r="BY16" s="2">
        <f>'1steAfd'!MX16</f>
        <v>0</v>
      </c>
    </row>
    <row r="17" spans="1:77" x14ac:dyDescent="0.25">
      <c r="A17" s="2">
        <f>'1steAfd'!B17</f>
        <v>3923</v>
      </c>
      <c r="B17" s="2">
        <f>'1steAfd'!L17</f>
        <v>1</v>
      </c>
      <c r="D17" s="2">
        <f>'1steAfd'!P17</f>
        <v>2935</v>
      </c>
      <c r="E17" s="2">
        <f>'1steAfd'!Z17</f>
        <v>1</v>
      </c>
      <c r="G17" s="2">
        <f>'1steAfd'!AD17</f>
        <v>3232</v>
      </c>
      <c r="H17" s="2">
        <f>'1steAfd'!AN17</f>
        <v>3</v>
      </c>
      <c r="J17" s="2">
        <f>'1steAfd'!AR17</f>
        <v>8669</v>
      </c>
      <c r="K17" s="2">
        <f>'1steAfd'!BB17</f>
        <v>3</v>
      </c>
      <c r="M17" s="2">
        <f>'1steAfd'!BF17</f>
        <v>2982</v>
      </c>
      <c r="N17" s="2">
        <f>'1steAfd'!BP17</f>
        <v>3</v>
      </c>
      <c r="P17" s="2">
        <f>'1steAfd'!BT17</f>
        <v>2964</v>
      </c>
      <c r="Q17" s="2">
        <f>'1steAfd'!CD17</f>
        <v>1</v>
      </c>
      <c r="S17" s="2">
        <f>'1steAfd'!CH17</f>
        <v>3232</v>
      </c>
      <c r="T17" s="2">
        <f>'1steAfd'!CR17</f>
        <v>3</v>
      </c>
      <c r="V17" s="45">
        <f>'1steAfd'!CV17</f>
        <v>3013</v>
      </c>
      <c r="W17" s="2">
        <f>'1steAfd'!DF17</f>
        <v>1</v>
      </c>
      <c r="Y17" s="2">
        <f>'1steAfd'!DJ17</f>
        <v>2656</v>
      </c>
      <c r="Z17" s="2">
        <f>'1steAfd'!DT17</f>
        <v>0</v>
      </c>
      <c r="AB17" s="2">
        <f>'1steAfd'!DX17</f>
        <v>2678</v>
      </c>
      <c r="AC17" s="2">
        <f>'1steAfd'!EH17</f>
        <v>0</v>
      </c>
      <c r="AE17" s="2">
        <f>'1steAfd'!EL17</f>
        <v>5434</v>
      </c>
      <c r="AF17" s="2">
        <f>'1steAfd'!EV17</f>
        <v>1</v>
      </c>
      <c r="AH17" s="2">
        <f>'1steAfd'!EZ17</f>
        <v>4000</v>
      </c>
      <c r="AI17" s="2">
        <f>'1steAfd'!FJ17</f>
        <v>1</v>
      </c>
      <c r="AK17" s="2">
        <f>'1steAfd'!FN17</f>
        <v>4780</v>
      </c>
      <c r="AL17" s="2">
        <f>'1steAfd'!FX17</f>
        <v>3</v>
      </c>
      <c r="AN17" s="45">
        <f>'1steAfd'!GB17</f>
        <v>3235</v>
      </c>
      <c r="AO17" s="2">
        <f>'1steAfd'!GL17</f>
        <v>1</v>
      </c>
      <c r="AQ17" s="2">
        <f>'1steAfd'!GP17</f>
        <v>3625</v>
      </c>
      <c r="AR17" s="2">
        <f>'1steAfd'!GZ17</f>
        <v>3</v>
      </c>
      <c r="AT17" s="2">
        <f>'1steAfd'!HD17</f>
        <v>3527</v>
      </c>
      <c r="AU17" s="2">
        <f>'1steAfd'!HN17</f>
        <v>3</v>
      </c>
      <c r="AW17" s="2">
        <f>'1steAfd'!HR17</f>
        <v>7457</v>
      </c>
      <c r="AX17" s="2">
        <f>'1steAfd'!IB17</f>
        <v>0</v>
      </c>
      <c r="AZ17" s="2">
        <f>'1steAfd'!IF17</f>
        <v>2981</v>
      </c>
      <c r="BA17" s="2">
        <f>'1steAfd'!IP17</f>
        <v>1</v>
      </c>
      <c r="BC17" s="2">
        <f>'1steAfd'!IT17</f>
        <v>6016</v>
      </c>
      <c r="BD17" s="2">
        <f>'1steAfd'!JD17</f>
        <v>1</v>
      </c>
      <c r="BF17" s="2">
        <f>'1steAfd'!JH17</f>
        <v>2927</v>
      </c>
      <c r="BG17" s="2">
        <f>'1steAfd'!JR17</f>
        <v>0</v>
      </c>
      <c r="BI17" s="2">
        <f>'1steAfd'!JV17</f>
        <v>2935</v>
      </c>
      <c r="BJ17" s="2">
        <f>'1steAfd'!KF17</f>
        <v>1</v>
      </c>
      <c r="BL17" s="2">
        <f>'1steAfd'!KJ17</f>
        <v>2748</v>
      </c>
      <c r="BM17" s="2">
        <f>'1steAfd'!KT17</f>
        <v>3</v>
      </c>
      <c r="BO17" s="45">
        <f>'1steAfd'!KX17</f>
        <v>2668</v>
      </c>
      <c r="BP17" s="2">
        <f>'1steAfd'!LH17</f>
        <v>1</v>
      </c>
      <c r="BR17" s="2">
        <f>'1steAfd'!LL17</f>
        <v>2719</v>
      </c>
      <c r="BS17" s="2">
        <f>'1steAfd'!LV17</f>
        <v>0</v>
      </c>
      <c r="BU17" s="2">
        <f>'1steAfd'!LZ17</f>
        <v>5002</v>
      </c>
      <c r="BV17" s="2">
        <f>'1steAfd'!MJ17</f>
        <v>0</v>
      </c>
      <c r="BX17" s="2">
        <f>'1steAfd'!MN17</f>
        <v>2719</v>
      </c>
      <c r="BY17" s="2">
        <f>'1steAfd'!MX17</f>
        <v>1</v>
      </c>
    </row>
    <row r="18" spans="1:77" x14ac:dyDescent="0.25">
      <c r="A18" s="2">
        <f>'1steAfd'!B18</f>
        <v>2697</v>
      </c>
      <c r="B18" s="2">
        <f>'1steAfd'!L18</f>
        <v>0</v>
      </c>
      <c r="D18" s="2">
        <f>'1steAfd'!P18</f>
        <v>2719</v>
      </c>
      <c r="E18" s="2">
        <f>'1steAfd'!Z18</f>
        <v>3</v>
      </c>
      <c r="G18" s="2">
        <f>'1steAfd'!AD18</f>
        <v>5002</v>
      </c>
      <c r="H18" s="2">
        <f>'1steAfd'!AN18</f>
        <v>3</v>
      </c>
      <c r="J18" s="2">
        <f>'1steAfd'!AR18</f>
        <v>5364</v>
      </c>
      <c r="K18" s="2">
        <f>'1steAfd'!BB18</f>
        <v>1</v>
      </c>
      <c r="M18" s="2">
        <f>'1steAfd'!BF18</f>
        <v>8152</v>
      </c>
      <c r="N18" s="2">
        <f>'1steAfd'!BP18</f>
        <v>1</v>
      </c>
      <c r="P18" s="2">
        <f>'1steAfd'!BT18</f>
        <v>3026</v>
      </c>
      <c r="Q18" s="2">
        <f>'1steAfd'!CD18</f>
        <v>0</v>
      </c>
      <c r="S18" s="2">
        <f>'1steAfd'!CH18</f>
        <v>2879</v>
      </c>
      <c r="T18" s="2">
        <f>'1steAfd'!CR18</f>
        <v>3</v>
      </c>
      <c r="V18" s="45">
        <f>'1steAfd'!CV18</f>
        <v>2678</v>
      </c>
      <c r="W18" s="2">
        <f>'1steAfd'!DF18</f>
        <v>1</v>
      </c>
      <c r="Y18" s="2">
        <f>'1steAfd'!DJ18</f>
        <v>2719</v>
      </c>
      <c r="Z18" s="2">
        <f>'1steAfd'!DT18</f>
        <v>1</v>
      </c>
      <c r="AB18" s="2">
        <f>'1steAfd'!DX18</f>
        <v>5364</v>
      </c>
      <c r="AC18" s="2">
        <f>'1steAfd'!EH18</f>
        <v>1</v>
      </c>
      <c r="AE18" s="2">
        <f>'1steAfd'!EL18</f>
        <v>3564</v>
      </c>
      <c r="AF18" s="2">
        <f>'1steAfd'!EV18</f>
        <v>0</v>
      </c>
      <c r="AH18" s="2">
        <f>'1steAfd'!EZ18</f>
        <v>3648</v>
      </c>
      <c r="AI18" s="2">
        <f>'1steAfd'!FJ18</f>
        <v>0</v>
      </c>
      <c r="AK18" s="2">
        <f>'1steAfd'!FN18</f>
        <v>5582</v>
      </c>
      <c r="AL18" s="2">
        <f>'1steAfd'!FX18</f>
        <v>1</v>
      </c>
      <c r="AN18" s="45">
        <f>'1steAfd'!GB18</f>
        <v>2748</v>
      </c>
      <c r="AO18" s="2">
        <f>'1steAfd'!GL18</f>
        <v>1</v>
      </c>
      <c r="AQ18" s="2">
        <f>'1steAfd'!GP18</f>
        <v>3376</v>
      </c>
      <c r="AR18" s="2">
        <f>'1steAfd'!GZ18</f>
        <v>0</v>
      </c>
      <c r="AT18" s="2">
        <f>'1steAfd'!HD18</f>
        <v>5364</v>
      </c>
      <c r="AU18" s="2">
        <f>'1steAfd'!HN18</f>
        <v>1</v>
      </c>
      <c r="AW18" s="2">
        <f>'1steAfd'!HR18</f>
        <v>5434</v>
      </c>
      <c r="AX18" s="2">
        <f>'1steAfd'!IB18</f>
        <v>3</v>
      </c>
      <c r="AZ18" s="2">
        <f>'1steAfd'!IF18</f>
        <v>3527</v>
      </c>
      <c r="BA18" s="2">
        <f>'1steAfd'!IP18</f>
        <v>3</v>
      </c>
      <c r="BC18" s="2">
        <f>'1steAfd'!IT18</f>
        <v>5376</v>
      </c>
      <c r="BD18" s="2">
        <f>'1steAfd'!JD18</f>
        <v>1</v>
      </c>
      <c r="BF18" s="2">
        <f>'1steAfd'!JH18</f>
        <v>7530</v>
      </c>
      <c r="BG18" s="2">
        <f>'1steAfd'!JR18</f>
        <v>0</v>
      </c>
      <c r="BI18" s="2">
        <f>'1steAfd'!JV18</f>
        <v>2719</v>
      </c>
      <c r="BJ18" s="2">
        <f>'1steAfd'!KF18</f>
        <v>1</v>
      </c>
      <c r="BL18" s="2">
        <f>'1steAfd'!KJ18</f>
        <v>2802</v>
      </c>
      <c r="BM18" s="2">
        <f>'1steAfd'!KT18</f>
        <v>1</v>
      </c>
      <c r="BO18" s="45">
        <f>'1steAfd'!KX18</f>
        <v>3625</v>
      </c>
      <c r="BP18" s="2">
        <f>'1steAfd'!LH18</f>
        <v>3</v>
      </c>
      <c r="BR18" s="2">
        <f>'1steAfd'!LL18</f>
        <v>2935</v>
      </c>
      <c r="BS18" s="2">
        <f>'1steAfd'!LV18</f>
        <v>3</v>
      </c>
      <c r="BU18" s="2">
        <f>'1steAfd'!LZ18</f>
        <v>3082</v>
      </c>
      <c r="BV18" s="2">
        <f>'1steAfd'!MJ18</f>
        <v>3</v>
      </c>
      <c r="BX18" s="2">
        <f>'1steAfd'!MN18</f>
        <v>7324</v>
      </c>
      <c r="BY18" s="2">
        <f>'1steAfd'!MX18</f>
        <v>0</v>
      </c>
    </row>
    <row r="19" spans="1:77" x14ac:dyDescent="0.25">
      <c r="A19" s="2">
        <f>'1steAfd'!B19</f>
        <v>4875</v>
      </c>
      <c r="B19" s="2">
        <f>'1steAfd'!L19</f>
        <v>1</v>
      </c>
      <c r="D19" s="2">
        <f>'1steAfd'!P19</f>
        <v>8302</v>
      </c>
      <c r="E19" s="2">
        <f>'1steAfd'!Z19</f>
        <v>0</v>
      </c>
      <c r="G19" s="2">
        <f>'1steAfd'!AD19</f>
        <v>2879</v>
      </c>
      <c r="H19" s="2">
        <f>'1steAfd'!AN19</f>
        <v>3</v>
      </c>
      <c r="J19" s="2">
        <f>'1steAfd'!AR19</f>
        <v>1663</v>
      </c>
      <c r="K19" s="2">
        <f>'1steAfd'!BB19</f>
        <v>0</v>
      </c>
      <c r="M19" s="2">
        <f>'1steAfd'!BF19</f>
        <v>2988</v>
      </c>
      <c r="N19" s="2">
        <f>'1steAfd'!BP19</f>
        <v>1</v>
      </c>
      <c r="P19" s="2">
        <f>'1steAfd'!BT19</f>
        <v>2802</v>
      </c>
      <c r="Q19" s="2">
        <f>'1steAfd'!CD19</f>
        <v>1</v>
      </c>
      <c r="S19" s="2">
        <f>'1steAfd'!CH19</f>
        <v>3082</v>
      </c>
      <c r="T19" s="2">
        <f>'1steAfd'!CR19</f>
        <v>3</v>
      </c>
      <c r="V19" s="45">
        <f>'1steAfd'!CV19</f>
        <v>2909</v>
      </c>
      <c r="W19" s="2">
        <f>'1steAfd'!DF19</f>
        <v>1</v>
      </c>
      <c r="Y19" s="2">
        <f>'1steAfd'!DJ19</f>
        <v>1622</v>
      </c>
      <c r="Z19" s="2">
        <f>'1steAfd'!DT19</f>
        <v>0</v>
      </c>
      <c r="AB19" s="2">
        <f>'1steAfd'!DX19</f>
        <v>3013</v>
      </c>
      <c r="AC19" s="2">
        <f>'1steAfd'!EH19</f>
        <v>0</v>
      </c>
      <c r="AE19" s="2">
        <f>'1steAfd'!EL19</f>
        <v>5270</v>
      </c>
      <c r="AF19" s="2">
        <f>'1steAfd'!EV19</f>
        <v>0</v>
      </c>
      <c r="AH19" s="2">
        <f>'1steAfd'!EZ19</f>
        <v>1885</v>
      </c>
      <c r="AI19" s="2">
        <f>'1steAfd'!FJ19</f>
        <v>1</v>
      </c>
      <c r="AK19" s="2">
        <f>'1steAfd'!FN19</f>
        <v>2697</v>
      </c>
      <c r="AL19" s="2">
        <f>'1steAfd'!FX19</f>
        <v>1</v>
      </c>
      <c r="AN19" s="45">
        <f>'1steAfd'!GB19</f>
        <v>2964</v>
      </c>
      <c r="AO19" s="2">
        <f>'1steAfd'!GL19</f>
        <v>1</v>
      </c>
      <c r="AQ19" s="2">
        <f>'1steAfd'!GP19</f>
        <v>2789</v>
      </c>
      <c r="AR19" s="2">
        <f>'1steAfd'!GZ19</f>
        <v>3</v>
      </c>
      <c r="AT19" s="2">
        <f>'1steAfd'!HD19</f>
        <v>3013</v>
      </c>
      <c r="AU19" s="2">
        <f>'1steAfd'!HN19</f>
        <v>1</v>
      </c>
      <c r="AW19" s="2">
        <f>'1steAfd'!HR19</f>
        <v>3564</v>
      </c>
      <c r="AX19" s="2">
        <f>'1steAfd'!IB19</f>
        <v>0</v>
      </c>
      <c r="AZ19" s="2">
        <f>'1steAfd'!IF19</f>
        <v>2840</v>
      </c>
      <c r="BA19" s="2">
        <f>'1steAfd'!IP19</f>
        <v>1</v>
      </c>
      <c r="BC19" s="2">
        <f>'1steAfd'!IT19</f>
        <v>7895</v>
      </c>
      <c r="BD19" s="2">
        <f>'1steAfd'!JD19</f>
        <v>0</v>
      </c>
      <c r="BF19" s="2">
        <f>'1steAfd'!JH19</f>
        <v>5055</v>
      </c>
      <c r="BG19" s="2">
        <f>'1steAfd'!JR19</f>
        <v>1</v>
      </c>
      <c r="BI19" s="2">
        <f>'1steAfd'!JV19</f>
        <v>2604</v>
      </c>
      <c r="BJ19" s="2">
        <f>'1steAfd'!KF19</f>
        <v>3</v>
      </c>
      <c r="BL19" s="2">
        <f>'1steAfd'!KJ19</f>
        <v>2964</v>
      </c>
      <c r="BM19" s="2">
        <f>'1steAfd'!KT19</f>
        <v>0</v>
      </c>
      <c r="BO19" s="45">
        <f>'1steAfd'!KX19</f>
        <v>3376</v>
      </c>
      <c r="BP19" s="2">
        <f>'1steAfd'!LH19</f>
        <v>1</v>
      </c>
      <c r="BR19" s="2">
        <f>'1steAfd'!LL19</f>
        <v>8302</v>
      </c>
      <c r="BS19" s="2">
        <f>'1steAfd'!LV19</f>
        <v>3</v>
      </c>
      <c r="BU19" s="2">
        <f>'1steAfd'!LZ19</f>
        <v>2879</v>
      </c>
      <c r="BV19" s="2">
        <f>'1steAfd'!MJ19</f>
        <v>3</v>
      </c>
      <c r="BX19" s="2">
        <f>'1steAfd'!MN19</f>
        <v>2953</v>
      </c>
      <c r="BY19" s="2">
        <f>'1steAfd'!MX19</f>
        <v>1</v>
      </c>
    </row>
    <row r="20" spans="1:77" x14ac:dyDescent="0.25">
      <c r="A20" s="2">
        <f>'1steAfd'!E14</f>
        <v>3026</v>
      </c>
      <c r="B20" s="2">
        <f>'1steAfd'!M14</f>
        <v>3</v>
      </c>
      <c r="D20" s="2">
        <f>'1steAfd'!S14</f>
        <v>2789</v>
      </c>
      <c r="E20" s="2">
        <f>'1steAfd'!AA14</f>
        <v>3</v>
      </c>
      <c r="G20" s="2">
        <f>'1steAfd'!AG14</f>
        <v>8669</v>
      </c>
      <c r="H20" s="2">
        <f>'1steAfd'!AO14</f>
        <v>0</v>
      </c>
      <c r="J20" s="2">
        <f>'1steAfd'!AU14</f>
        <v>7498</v>
      </c>
      <c r="K20" s="2">
        <f>'1steAfd'!BC14</f>
        <v>1</v>
      </c>
      <c r="M20" s="2">
        <f>'1steAfd'!BI14</f>
        <v>2678</v>
      </c>
      <c r="N20" s="2">
        <f>'1steAfd'!BQ14</f>
        <v>0</v>
      </c>
      <c r="P20" s="2">
        <f>'1steAfd'!BW14</f>
        <v>3695</v>
      </c>
      <c r="Q20" s="2">
        <f>'1steAfd'!CE14</f>
        <v>1</v>
      </c>
      <c r="S20" s="2">
        <f>'1steAfd'!CK14</f>
        <v>4944</v>
      </c>
      <c r="T20" s="2">
        <f>'1steAfd'!CS14</f>
        <v>0</v>
      </c>
      <c r="V20" s="45">
        <f>'1steAfd'!CY14</f>
        <v>149</v>
      </c>
      <c r="W20" s="2">
        <f>'1steAfd'!DG14</f>
        <v>1</v>
      </c>
      <c r="Y20" s="2">
        <f>'1steAfd'!DM14</f>
        <v>3026</v>
      </c>
      <c r="Z20" s="2">
        <f>'1steAfd'!DU14</f>
        <v>1</v>
      </c>
      <c r="AB20" s="2">
        <f>'1steAfd'!EA14</f>
        <v>304</v>
      </c>
      <c r="AC20" s="2">
        <f>'1steAfd'!EI14</f>
        <v>3</v>
      </c>
      <c r="AE20" s="2">
        <f>'1steAfd'!EO14</f>
        <v>149</v>
      </c>
      <c r="AF20" s="2">
        <f>'1steAfd'!EW14</f>
        <v>3</v>
      </c>
      <c r="AH20" s="2">
        <f>'1steAfd'!FC14</f>
        <v>2715</v>
      </c>
      <c r="AI20" s="2">
        <f>'1steAfd'!FK14</f>
        <v>3</v>
      </c>
      <c r="AK20" s="2">
        <f>'1steAfd'!FQ14</f>
        <v>1622</v>
      </c>
      <c r="AL20" s="2">
        <f>'1steAfd'!FY14</f>
        <v>0</v>
      </c>
      <c r="AN20" s="45">
        <f>'1steAfd'!GE14</f>
        <v>8397</v>
      </c>
      <c r="AO20" s="2">
        <f>'1steAfd'!GM14</f>
        <v>3</v>
      </c>
      <c r="AQ20" s="2">
        <f>'1steAfd'!GS14</f>
        <v>149</v>
      </c>
      <c r="AR20" s="2">
        <f>'1steAfd'!HA14</f>
        <v>0</v>
      </c>
      <c r="AT20" s="2">
        <f>'1steAfd'!HG14</f>
        <v>2879</v>
      </c>
      <c r="AU20" s="2">
        <f>'1steAfd'!HO14</f>
        <v>3</v>
      </c>
      <c r="AW20" s="2">
        <f>'1steAfd'!HU14</f>
        <v>8669</v>
      </c>
      <c r="AX20" s="2">
        <f>'1steAfd'!IC14</f>
        <v>3</v>
      </c>
      <c r="AZ20" s="2">
        <f>'1steAfd'!II14</f>
        <v>2988</v>
      </c>
      <c r="BA20" s="2">
        <f>'1steAfd'!IQ14</f>
        <v>0</v>
      </c>
      <c r="BC20" s="2">
        <f>'1steAfd'!IW14</f>
        <v>2748</v>
      </c>
      <c r="BD20" s="2">
        <f>'1steAfd'!JE14</f>
        <v>3</v>
      </c>
      <c r="BF20" s="2">
        <f>'1steAfd'!JK14</f>
        <v>2715</v>
      </c>
      <c r="BG20" s="2">
        <f>'1steAfd'!JS14</f>
        <v>3</v>
      </c>
      <c r="BI20" s="2">
        <f>'1steAfd'!JY14</f>
        <v>8669</v>
      </c>
      <c r="BJ20" s="2">
        <f>'1steAfd'!KG14</f>
        <v>3</v>
      </c>
      <c r="BL20" s="2">
        <f>'1steAfd'!KM14</f>
        <v>1622</v>
      </c>
      <c r="BM20" s="2">
        <f>'1steAfd'!KU14</f>
        <v>1</v>
      </c>
      <c r="BO20" s="45">
        <f>'1steAfd'!LA14</f>
        <v>8669</v>
      </c>
      <c r="BP20" s="2">
        <f>'1steAfd'!LI14</f>
        <v>1</v>
      </c>
      <c r="BR20" s="2">
        <f>'1steAfd'!LO14</f>
        <v>2742</v>
      </c>
      <c r="BS20" s="2">
        <f>'1steAfd'!LW14</f>
        <v>3</v>
      </c>
      <c r="BU20" s="2">
        <f>'1steAfd'!MC14</f>
        <v>4000</v>
      </c>
      <c r="BV20" s="2">
        <f>'1steAfd'!MK14</f>
        <v>0</v>
      </c>
      <c r="BX20" s="2">
        <f>'1steAfd'!MQ14</f>
        <v>3923</v>
      </c>
      <c r="BY20" s="2">
        <f>'1steAfd'!MY14</f>
        <v>3</v>
      </c>
    </row>
    <row r="21" spans="1:77" x14ac:dyDescent="0.25">
      <c r="A21" s="2">
        <f>'1steAfd'!E15</f>
        <v>2748</v>
      </c>
      <c r="B21" s="2">
        <f>'1steAfd'!M15</f>
        <v>1</v>
      </c>
      <c r="D21" s="2">
        <f>'1steAfd'!S15</f>
        <v>304</v>
      </c>
      <c r="E21" s="2">
        <f>'1steAfd'!AA15</f>
        <v>3</v>
      </c>
      <c r="G21" s="2">
        <f>'1steAfd'!AG15</f>
        <v>1663</v>
      </c>
      <c r="H21" s="2">
        <f>'1steAfd'!AO15</f>
        <v>0</v>
      </c>
      <c r="J21" s="2">
        <f>'1steAfd'!AU15</f>
        <v>1106</v>
      </c>
      <c r="K21" s="2">
        <f>'1steAfd'!BC15</f>
        <v>1</v>
      </c>
      <c r="M21" s="2">
        <f>'1steAfd'!BI15</f>
        <v>5364</v>
      </c>
      <c r="N21" s="2">
        <f>'1steAfd'!BQ15</f>
        <v>1</v>
      </c>
      <c r="P21" s="2">
        <f>'1steAfd'!BW15</f>
        <v>747</v>
      </c>
      <c r="Q21" s="2">
        <f>'1steAfd'!CE15</f>
        <v>3</v>
      </c>
      <c r="S21" s="2">
        <f>'1steAfd'!CK15</f>
        <v>5055</v>
      </c>
      <c r="T21" s="2">
        <f>'1steAfd'!CS15</f>
        <v>1</v>
      </c>
      <c r="V21" s="45">
        <f>'1steAfd'!CY15</f>
        <v>7324</v>
      </c>
      <c r="W21" s="2">
        <f>'1steAfd'!DG15</f>
        <v>1</v>
      </c>
      <c r="Y21" s="2">
        <f>'1steAfd'!DM15</f>
        <v>1041</v>
      </c>
      <c r="Z21" s="2">
        <f>'1steAfd'!DU15</f>
        <v>0</v>
      </c>
      <c r="AB21" s="2">
        <f>'1steAfd'!EA15</f>
        <v>5211</v>
      </c>
      <c r="AC21" s="2">
        <f>'1steAfd'!EI15</f>
        <v>3</v>
      </c>
      <c r="AE21" s="2">
        <f>'1steAfd'!EO15</f>
        <v>2935</v>
      </c>
      <c r="AF21" s="2">
        <f>'1steAfd'!EW15</f>
        <v>0</v>
      </c>
      <c r="AH21" s="2">
        <f>'1steAfd'!FC15</f>
        <v>3232</v>
      </c>
      <c r="AI21" s="2">
        <f>'1steAfd'!FK15</f>
        <v>3</v>
      </c>
      <c r="AK21" s="2">
        <f>'1steAfd'!FQ15</f>
        <v>149</v>
      </c>
      <c r="AL21" s="2">
        <f>'1steAfd'!FY15</f>
        <v>3</v>
      </c>
      <c r="AN21" s="45">
        <f>'1steAfd'!GE15</f>
        <v>4780</v>
      </c>
      <c r="AO21" s="2">
        <f>'1steAfd'!GM15</f>
        <v>1</v>
      </c>
      <c r="AQ21" s="2">
        <f>'1steAfd'!GS15</f>
        <v>1622</v>
      </c>
      <c r="AR21" s="2">
        <f>'1steAfd'!HA15</f>
        <v>0</v>
      </c>
      <c r="AT21" s="2">
        <f>'1steAfd'!HG15</f>
        <v>2715</v>
      </c>
      <c r="AU21" s="2">
        <f>'1steAfd'!HO15</f>
        <v>3</v>
      </c>
      <c r="AW21" s="2">
        <f>'1steAfd'!HU15</f>
        <v>3369</v>
      </c>
      <c r="AX21" s="2">
        <f>'1steAfd'!IC15</f>
        <v>3</v>
      </c>
      <c r="AZ21" s="2">
        <f>'1steAfd'!II15</f>
        <v>2764</v>
      </c>
      <c r="BA21" s="2">
        <f>'1steAfd'!IQ15</f>
        <v>1</v>
      </c>
      <c r="BC21" s="2">
        <f>'1steAfd'!IW15</f>
        <v>2802</v>
      </c>
      <c r="BD21" s="2">
        <f>'1steAfd'!JE15</f>
        <v>0</v>
      </c>
      <c r="BF21" s="2">
        <f>'1steAfd'!JK15</f>
        <v>3232</v>
      </c>
      <c r="BG21" s="2">
        <f>'1steAfd'!JS15</f>
        <v>3</v>
      </c>
      <c r="BI21" s="2">
        <f>'1steAfd'!JY15</f>
        <v>3369</v>
      </c>
      <c r="BJ21" s="2">
        <f>'1steAfd'!KG15</f>
        <v>1</v>
      </c>
      <c r="BL21" s="2">
        <f>'1steAfd'!KM15</f>
        <v>2602</v>
      </c>
      <c r="BM21" s="2">
        <f>'1steAfd'!KU15</f>
        <v>1</v>
      </c>
      <c r="BO21" s="45">
        <f>'1steAfd'!LA15</f>
        <v>2678</v>
      </c>
      <c r="BP21" s="2">
        <f>'1steAfd'!LI15</f>
        <v>0</v>
      </c>
      <c r="BR21" s="2">
        <f>'1steAfd'!LO15</f>
        <v>2415</v>
      </c>
      <c r="BS21" s="2">
        <f>'1steAfd'!LW15</f>
        <v>0</v>
      </c>
      <c r="BU21" s="2">
        <f>'1steAfd'!MC15</f>
        <v>2602</v>
      </c>
      <c r="BV21" s="2">
        <f>'1steAfd'!MK15</f>
        <v>0</v>
      </c>
      <c r="BX21" s="2">
        <f>'1steAfd'!MQ15</f>
        <v>2697</v>
      </c>
      <c r="BY21" s="2">
        <f>'1steAfd'!MY15</f>
        <v>3</v>
      </c>
    </row>
    <row r="22" spans="1:77" x14ac:dyDescent="0.25">
      <c r="A22" s="2">
        <f>'1steAfd'!E16</f>
        <v>2502</v>
      </c>
      <c r="B22" s="2">
        <f>'1steAfd'!M16</f>
        <v>1</v>
      </c>
      <c r="D22" s="2">
        <f>'1steAfd'!S16</f>
        <v>3791</v>
      </c>
      <c r="E22" s="2">
        <f>'1steAfd'!AA16</f>
        <v>1</v>
      </c>
      <c r="G22" s="2">
        <f>'1steAfd'!AG16</f>
        <v>2678</v>
      </c>
      <c r="H22" s="2">
        <f>'1steAfd'!AO16</f>
        <v>1</v>
      </c>
      <c r="J22" s="2">
        <f>'1steAfd'!AU16</f>
        <v>2415</v>
      </c>
      <c r="K22" s="2">
        <f>'1steAfd'!BC16</f>
        <v>1</v>
      </c>
      <c r="M22" s="2">
        <f>'1steAfd'!BI16</f>
        <v>8669</v>
      </c>
      <c r="N22" s="2">
        <f>'1steAfd'!BQ16</f>
        <v>0</v>
      </c>
      <c r="P22" s="2">
        <f>'1steAfd'!BW16</f>
        <v>5112</v>
      </c>
      <c r="Q22" s="2">
        <f>'1steAfd'!CE16</f>
        <v>1</v>
      </c>
      <c r="S22" s="2">
        <f>'1steAfd'!CK16</f>
        <v>2927</v>
      </c>
      <c r="T22" s="2">
        <f>'1steAfd'!CS16</f>
        <v>1</v>
      </c>
      <c r="V22" s="45">
        <f>'1steAfd'!CY16</f>
        <v>2935</v>
      </c>
      <c r="W22" s="2">
        <f>'1steAfd'!DG16</f>
        <v>3</v>
      </c>
      <c r="Y22" s="2">
        <f>'1steAfd'!DM16</f>
        <v>3235</v>
      </c>
      <c r="Z22" s="2">
        <f>'1steAfd'!DU16</f>
        <v>3</v>
      </c>
      <c r="AB22" s="2">
        <f>'1steAfd'!EA16</f>
        <v>2668</v>
      </c>
      <c r="AC22" s="2">
        <f>'1steAfd'!EI16</f>
        <v>1</v>
      </c>
      <c r="AE22" s="2">
        <f>'1steAfd'!EO16</f>
        <v>8302</v>
      </c>
      <c r="AF22" s="2">
        <f>'1steAfd'!EW16</f>
        <v>0</v>
      </c>
      <c r="AH22" s="2">
        <f>'1steAfd'!FC16</f>
        <v>1962</v>
      </c>
      <c r="AI22" s="2">
        <f>'1steAfd'!FK16</f>
        <v>0</v>
      </c>
      <c r="AK22" s="2">
        <f>'1steAfd'!FQ16</f>
        <v>2935</v>
      </c>
      <c r="AL22" s="2">
        <f>'1steAfd'!FY16</f>
        <v>1</v>
      </c>
      <c r="AN22" s="45">
        <f>'1steAfd'!GE16</f>
        <v>2697</v>
      </c>
      <c r="AO22" s="2">
        <f>'1steAfd'!GM16</f>
        <v>1</v>
      </c>
      <c r="AQ22" s="2">
        <f>'1steAfd'!GS16</f>
        <v>2719</v>
      </c>
      <c r="AR22" s="2">
        <f>'1steAfd'!HA16</f>
        <v>0</v>
      </c>
      <c r="AT22" s="2">
        <f>'1steAfd'!HG16</f>
        <v>3232</v>
      </c>
      <c r="AU22" s="2">
        <f>'1steAfd'!HO16</f>
        <v>1</v>
      </c>
      <c r="AW22" s="2">
        <f>'1steAfd'!HU16</f>
        <v>2840</v>
      </c>
      <c r="AX22" s="2">
        <f>'1steAfd'!IC16</f>
        <v>1</v>
      </c>
      <c r="AZ22" s="2">
        <f>'1steAfd'!II16</f>
        <v>8691</v>
      </c>
      <c r="BA22" s="2">
        <f>'1steAfd'!IQ16</f>
        <v>1</v>
      </c>
      <c r="BC22" s="2">
        <f>'1steAfd'!IW16</f>
        <v>3235</v>
      </c>
      <c r="BD22" s="2">
        <f>'1steAfd'!JE16</f>
        <v>1</v>
      </c>
      <c r="BF22" s="2">
        <f>'1steAfd'!JK16</f>
        <v>3349</v>
      </c>
      <c r="BG22" s="2">
        <f>'1steAfd'!JS16</f>
        <v>1</v>
      </c>
      <c r="BI22" s="2">
        <f>'1steAfd'!JY16</f>
        <v>3013</v>
      </c>
      <c r="BJ22" s="2">
        <f>'1steAfd'!KG16</f>
        <v>1</v>
      </c>
      <c r="BL22" s="2">
        <f>'1steAfd'!KM16</f>
        <v>149</v>
      </c>
      <c r="BM22" s="2">
        <f>'1steAfd'!KU16</f>
        <v>3</v>
      </c>
      <c r="BO22" s="45">
        <f>'1steAfd'!LA16</f>
        <v>3527</v>
      </c>
      <c r="BP22" s="2">
        <f>'1steAfd'!LI16</f>
        <v>0</v>
      </c>
      <c r="BR22" s="2">
        <f>'1steAfd'!LO16</f>
        <v>1106</v>
      </c>
      <c r="BS22" s="2">
        <f>'1steAfd'!LW16</f>
        <v>3</v>
      </c>
      <c r="BU22" s="2">
        <f>'1steAfd'!MC16</f>
        <v>2092</v>
      </c>
      <c r="BV22" s="2">
        <f>'1steAfd'!MK16</f>
        <v>1</v>
      </c>
      <c r="BX22" s="2">
        <f>'1steAfd'!MQ16</f>
        <v>5582</v>
      </c>
      <c r="BY22" s="2">
        <f>'1steAfd'!MY16</f>
        <v>3</v>
      </c>
    </row>
    <row r="23" spans="1:77" x14ac:dyDescent="0.25">
      <c r="A23" s="2">
        <f>'1steAfd'!E17</f>
        <v>3235</v>
      </c>
      <c r="B23" s="2">
        <f>'1steAfd'!M17</f>
        <v>1</v>
      </c>
      <c r="D23" s="2">
        <f>'1steAfd'!S17</f>
        <v>3261</v>
      </c>
      <c r="E23" s="2">
        <f>'1steAfd'!AA17</f>
        <v>1</v>
      </c>
      <c r="G23" s="2">
        <f>'1steAfd'!AG17</f>
        <v>3369</v>
      </c>
      <c r="H23" s="2">
        <f>'1steAfd'!AO17</f>
        <v>0</v>
      </c>
      <c r="J23" s="2">
        <f>'1steAfd'!AU17</f>
        <v>8221</v>
      </c>
      <c r="K23" s="2">
        <f>'1steAfd'!BC17</f>
        <v>0</v>
      </c>
      <c r="M23" s="2">
        <f>'1steAfd'!BI17</f>
        <v>3013</v>
      </c>
      <c r="N23" s="2">
        <f>'1steAfd'!BQ17</f>
        <v>0</v>
      </c>
      <c r="P23" s="2">
        <f>'1steAfd'!BW17</f>
        <v>3004</v>
      </c>
      <c r="Q23" s="2">
        <f>'1steAfd'!CE17</f>
        <v>1</v>
      </c>
      <c r="S23" s="2">
        <f>'1steAfd'!CK17</f>
        <v>7590</v>
      </c>
      <c r="T23" s="2">
        <f>'1steAfd'!CS17</f>
        <v>0</v>
      </c>
      <c r="V23" s="45">
        <f>'1steAfd'!CY17</f>
        <v>1622</v>
      </c>
      <c r="W23" s="2">
        <f>'1steAfd'!DG17</f>
        <v>1</v>
      </c>
      <c r="Y23" s="2">
        <f>'1steAfd'!DM17</f>
        <v>2748</v>
      </c>
      <c r="Z23" s="2">
        <f>'1steAfd'!DU17</f>
        <v>3</v>
      </c>
      <c r="AB23" s="2">
        <f>'1steAfd'!EA17</f>
        <v>3261</v>
      </c>
      <c r="AC23" s="2">
        <f>'1steAfd'!EI17</f>
        <v>3</v>
      </c>
      <c r="AE23" s="2">
        <f>'1steAfd'!EO17</f>
        <v>7324</v>
      </c>
      <c r="AF23" s="2">
        <f>'1steAfd'!EW17</f>
        <v>1</v>
      </c>
      <c r="AH23" s="2">
        <f>'1steAfd'!FC17</f>
        <v>5002</v>
      </c>
      <c r="AI23" s="2">
        <f>'1steAfd'!FK17</f>
        <v>1</v>
      </c>
      <c r="AK23" s="2">
        <f>'1steAfd'!FQ17</f>
        <v>2953</v>
      </c>
      <c r="AL23" s="2">
        <f>'1steAfd'!FY17</f>
        <v>0</v>
      </c>
      <c r="AN23" s="45">
        <f>'1steAfd'!GE17</f>
        <v>5582</v>
      </c>
      <c r="AO23" s="2">
        <f>'1steAfd'!GM17</f>
        <v>1</v>
      </c>
      <c r="AQ23" s="2">
        <f>'1steAfd'!GS17</f>
        <v>8302</v>
      </c>
      <c r="AR23" s="2">
        <f>'1steAfd'!HA17</f>
        <v>0</v>
      </c>
      <c r="AT23" s="2">
        <f>'1steAfd'!HG17</f>
        <v>3349</v>
      </c>
      <c r="AU23" s="2">
        <f>'1steAfd'!HO17</f>
        <v>0</v>
      </c>
      <c r="AW23" s="2">
        <f>'1steAfd'!HU17</f>
        <v>2678</v>
      </c>
      <c r="AX23" s="2">
        <f>'1steAfd'!IC17</f>
        <v>3</v>
      </c>
      <c r="AZ23" s="2">
        <f>'1steAfd'!II17</f>
        <v>7322</v>
      </c>
      <c r="BA23" s="2">
        <f>'1steAfd'!IQ17</f>
        <v>1</v>
      </c>
      <c r="BC23" s="2">
        <f>'1steAfd'!IW17</f>
        <v>1041</v>
      </c>
      <c r="BD23" s="2">
        <f>'1steAfd'!JE17</f>
        <v>1</v>
      </c>
      <c r="BF23" s="2">
        <f>'1steAfd'!JK17</f>
        <v>3082</v>
      </c>
      <c r="BG23" s="2">
        <f>'1steAfd'!JS17</f>
        <v>3</v>
      </c>
      <c r="BI23" s="2">
        <f>'1steAfd'!JY17</f>
        <v>2840</v>
      </c>
      <c r="BJ23" s="2">
        <f>'1steAfd'!KG17</f>
        <v>1</v>
      </c>
      <c r="BL23" s="2">
        <f>'1steAfd'!KM17</f>
        <v>7324</v>
      </c>
      <c r="BM23" s="2">
        <f>'1steAfd'!KU17</f>
        <v>0</v>
      </c>
      <c r="BO23" s="45">
        <f>'1steAfd'!LA17</f>
        <v>5946</v>
      </c>
      <c r="BP23" s="2">
        <f>'1steAfd'!LI17</f>
        <v>1</v>
      </c>
      <c r="BR23" s="2">
        <f>'1steAfd'!LO17</f>
        <v>3565</v>
      </c>
      <c r="BS23" s="2">
        <f>'1steAfd'!LW17</f>
        <v>3</v>
      </c>
      <c r="BU23" s="2">
        <f>'1steAfd'!MC17</f>
        <v>3648</v>
      </c>
      <c r="BV23" s="2">
        <f>'1steAfd'!MK17</f>
        <v>3</v>
      </c>
      <c r="BX23" s="2">
        <f>'1steAfd'!MQ17</f>
        <v>4005</v>
      </c>
      <c r="BY23" s="2">
        <f>'1steAfd'!MY17</f>
        <v>1</v>
      </c>
    </row>
    <row r="24" spans="1:77" x14ac:dyDescent="0.25">
      <c r="A24" s="2">
        <f>'1steAfd'!E18</f>
        <v>2964</v>
      </c>
      <c r="B24" s="2">
        <f>'1steAfd'!M18</f>
        <v>3</v>
      </c>
      <c r="D24" s="2">
        <f>'1steAfd'!S18</f>
        <v>3625</v>
      </c>
      <c r="E24" s="2">
        <f>'1steAfd'!AA18</f>
        <v>0</v>
      </c>
      <c r="G24" s="2">
        <f>'1steAfd'!AG18</f>
        <v>5364</v>
      </c>
      <c r="H24" s="2">
        <f>'1steAfd'!AO18</f>
        <v>0</v>
      </c>
      <c r="J24" s="2">
        <f>'1steAfd'!AU18</f>
        <v>5434</v>
      </c>
      <c r="K24" s="2">
        <f>'1steAfd'!BC18</f>
        <v>1</v>
      </c>
      <c r="M24" s="2">
        <f>'1steAfd'!BI18</f>
        <v>3369</v>
      </c>
      <c r="N24" s="2">
        <f>'1steAfd'!BQ18</f>
        <v>1</v>
      </c>
      <c r="P24" s="2">
        <f>'1steAfd'!BW18</f>
        <v>6016</v>
      </c>
      <c r="Q24" s="2">
        <f>'1steAfd'!CE18</f>
        <v>3</v>
      </c>
      <c r="S24" s="2">
        <f>'1steAfd'!CK18</f>
        <v>6080</v>
      </c>
      <c r="T24" s="2">
        <f>'1steAfd'!CS18</f>
        <v>0</v>
      </c>
      <c r="V24" s="45">
        <f>'1steAfd'!CY18</f>
        <v>2719</v>
      </c>
      <c r="W24" s="2">
        <f>'1steAfd'!DG18</f>
        <v>1</v>
      </c>
      <c r="Y24" s="2">
        <f>'1steAfd'!DM18</f>
        <v>2964</v>
      </c>
      <c r="Z24" s="2">
        <f>'1steAfd'!DU18</f>
        <v>1</v>
      </c>
      <c r="AB24" s="2">
        <f>'1steAfd'!EA18</f>
        <v>3625</v>
      </c>
      <c r="AC24" s="2">
        <f>'1steAfd'!EI18</f>
        <v>1</v>
      </c>
      <c r="AE24" s="2">
        <f>'1steAfd'!EO18</f>
        <v>2719</v>
      </c>
      <c r="AF24" s="2">
        <f>'1steAfd'!EW18</f>
        <v>3</v>
      </c>
      <c r="AH24" s="2">
        <f>'1steAfd'!FC18</f>
        <v>3349</v>
      </c>
      <c r="AI24" s="2">
        <f>'1steAfd'!FK18</f>
        <v>3</v>
      </c>
      <c r="AK24" s="2">
        <f>'1steAfd'!FQ18</f>
        <v>7324</v>
      </c>
      <c r="AL24" s="2">
        <f>'1steAfd'!FY18</f>
        <v>1</v>
      </c>
      <c r="AN24" s="45">
        <f>'1steAfd'!GE18</f>
        <v>4005</v>
      </c>
      <c r="AO24" s="2">
        <f>'1steAfd'!GM18</f>
        <v>1</v>
      </c>
      <c r="AQ24" s="2">
        <f>'1steAfd'!GS18</f>
        <v>2935</v>
      </c>
      <c r="AR24" s="2">
        <f>'1steAfd'!HA18</f>
        <v>3</v>
      </c>
      <c r="AT24" s="2">
        <f>'1steAfd'!HG18</f>
        <v>3082</v>
      </c>
      <c r="AU24" s="2">
        <f>'1steAfd'!HO18</f>
        <v>1</v>
      </c>
      <c r="AW24" s="2">
        <f>'1steAfd'!HU18</f>
        <v>3527</v>
      </c>
      <c r="AX24" s="2">
        <f>'1steAfd'!IC18</f>
        <v>0</v>
      </c>
      <c r="AZ24" s="2">
        <f>'1steAfd'!II18</f>
        <v>8152</v>
      </c>
      <c r="BA24" s="2">
        <f>'1steAfd'!IQ18</f>
        <v>0</v>
      </c>
      <c r="BC24" s="2">
        <f>'1steAfd'!IW18</f>
        <v>3026</v>
      </c>
      <c r="BD24" s="2">
        <f>'1steAfd'!JE18</f>
        <v>1</v>
      </c>
      <c r="BF24" s="2">
        <f>'1steAfd'!JK18</f>
        <v>2879</v>
      </c>
      <c r="BG24" s="2">
        <f>'1steAfd'!JS18</f>
        <v>3</v>
      </c>
      <c r="BI24" s="2">
        <f>'1steAfd'!JY18</f>
        <v>3527</v>
      </c>
      <c r="BJ24" s="2">
        <f>'1steAfd'!KG18</f>
        <v>1</v>
      </c>
      <c r="BL24" s="2">
        <f>'1steAfd'!KM18</f>
        <v>8302</v>
      </c>
      <c r="BM24" s="2">
        <f>'1steAfd'!KU18</f>
        <v>1</v>
      </c>
      <c r="BO24" s="45">
        <f>'1steAfd'!LA18</f>
        <v>2840</v>
      </c>
      <c r="BP24" s="2">
        <f>'1steAfd'!LI18</f>
        <v>0</v>
      </c>
      <c r="BR24" s="2">
        <f>'1steAfd'!LO18</f>
        <v>5434</v>
      </c>
      <c r="BS24" s="2">
        <f>'1steAfd'!LW18</f>
        <v>0</v>
      </c>
      <c r="BU24" s="2">
        <f>'1steAfd'!MC18</f>
        <v>3647</v>
      </c>
      <c r="BV24" s="2">
        <f>'1steAfd'!MK18</f>
        <v>0</v>
      </c>
      <c r="BX24" s="2">
        <f>'1steAfd'!MQ18</f>
        <v>8397</v>
      </c>
      <c r="BY24" s="2">
        <f>'1steAfd'!MY18</f>
        <v>3</v>
      </c>
    </row>
    <row r="25" spans="1:77" ht="15.75" thickBot="1" x14ac:dyDescent="0.3">
      <c r="A25" s="4">
        <f>'1steAfd'!E19</f>
        <v>2802</v>
      </c>
      <c r="B25" s="4">
        <f>'1steAfd'!M19</f>
        <v>1</v>
      </c>
      <c r="D25" s="4">
        <f>'1steAfd'!S19</f>
        <v>3376</v>
      </c>
      <c r="E25" s="4">
        <f>'1steAfd'!AA19</f>
        <v>3</v>
      </c>
      <c r="G25" s="4">
        <f>'1steAfd'!AG19</f>
        <v>3013</v>
      </c>
      <c r="H25" s="4">
        <f>'1steAfd'!AO19</f>
        <v>0</v>
      </c>
      <c r="J25" s="4">
        <f>'1steAfd'!AU19</f>
        <v>5270</v>
      </c>
      <c r="K25" s="4">
        <f>'1steAfd'!BC19</f>
        <v>3</v>
      </c>
      <c r="M25" s="4">
        <f>'1steAfd'!BI19</f>
        <v>2840</v>
      </c>
      <c r="N25" s="4">
        <f>'1steAfd'!BQ19</f>
        <v>1</v>
      </c>
      <c r="P25" s="4">
        <f>'1steAfd'!BW19</f>
        <v>5376</v>
      </c>
      <c r="Q25" s="4">
        <f>'1steAfd'!CE19</f>
        <v>1</v>
      </c>
      <c r="S25" s="4">
        <f>'1steAfd'!CK19</f>
        <v>1253</v>
      </c>
      <c r="T25" s="4">
        <f>'1steAfd'!CS19</f>
        <v>0</v>
      </c>
      <c r="V25" s="46">
        <f>'1steAfd'!CY19</f>
        <v>8302</v>
      </c>
      <c r="W25" s="4">
        <f>'1steAfd'!DG19</f>
        <v>1</v>
      </c>
      <c r="Y25" s="4">
        <f>'1steAfd'!DM19</f>
        <v>2802</v>
      </c>
      <c r="Z25" s="4">
        <f>'1steAfd'!DU19</f>
        <v>3</v>
      </c>
      <c r="AB25" s="2">
        <f>'1steAfd'!EA19</f>
        <v>3376</v>
      </c>
      <c r="AC25" s="4">
        <f>'1steAfd'!EI19</f>
        <v>3</v>
      </c>
      <c r="AE25" s="4">
        <f>'1steAfd'!EO19</f>
        <v>2604</v>
      </c>
      <c r="AF25" s="4">
        <f>'1steAfd'!EW19</f>
        <v>3</v>
      </c>
      <c r="AH25" s="4">
        <f>'1steAfd'!FC19</f>
        <v>2879</v>
      </c>
      <c r="AI25" s="4">
        <f>'1steAfd'!FK19</f>
        <v>1</v>
      </c>
      <c r="AK25" s="4">
        <f>'1steAfd'!FQ19</f>
        <v>2719</v>
      </c>
      <c r="AL25" s="4">
        <f>'1steAfd'!FY19</f>
        <v>1</v>
      </c>
      <c r="AN25" s="46">
        <f>'1steAfd'!GE19</f>
        <v>3923</v>
      </c>
      <c r="AO25" s="4">
        <f>'1steAfd'!GM19</f>
        <v>1</v>
      </c>
      <c r="AQ25" s="4">
        <f>'1steAfd'!GS19</f>
        <v>7324</v>
      </c>
      <c r="AR25" s="4">
        <f>'1steAfd'!HA19</f>
        <v>0</v>
      </c>
      <c r="AT25" s="4">
        <f>'1steAfd'!HG19</f>
        <v>5002</v>
      </c>
      <c r="AU25" s="4">
        <f>'1steAfd'!HO19</f>
        <v>1</v>
      </c>
      <c r="AW25" s="4">
        <f>'1steAfd'!HU19</f>
        <v>3013</v>
      </c>
      <c r="AX25" s="4">
        <f>'1steAfd'!IC19</f>
        <v>3</v>
      </c>
      <c r="AZ25" s="4">
        <f>'1steAfd'!II19</f>
        <v>1552</v>
      </c>
      <c r="BA25" s="4">
        <f>'1steAfd'!IQ19</f>
        <v>1</v>
      </c>
      <c r="BC25" s="4">
        <f>'1steAfd'!IW19</f>
        <v>2964</v>
      </c>
      <c r="BD25" s="4">
        <f>'1steAfd'!JE19</f>
        <v>3</v>
      </c>
      <c r="BF25" s="4">
        <f>'1steAfd'!JK19</f>
        <v>5002</v>
      </c>
      <c r="BG25" s="4">
        <f>'1steAfd'!JS19</f>
        <v>1</v>
      </c>
      <c r="BI25" s="4">
        <f>'1steAfd'!JY19</f>
        <v>2678</v>
      </c>
      <c r="BJ25" s="4">
        <f>'1steAfd'!KG19</f>
        <v>0</v>
      </c>
      <c r="BL25" s="4">
        <f>'1steAfd'!KM19</f>
        <v>2719</v>
      </c>
      <c r="BM25" s="4">
        <f>'1steAfd'!KU19</f>
        <v>3</v>
      </c>
      <c r="BO25" s="46">
        <f>'1steAfd'!LA19</f>
        <v>3013</v>
      </c>
      <c r="BP25" s="4">
        <f>'1steAfd'!LI19</f>
        <v>1</v>
      </c>
      <c r="BR25" s="4">
        <f>'1steAfd'!LO19</f>
        <v>5270</v>
      </c>
      <c r="BS25" s="4">
        <f>'1steAfd'!LW19</f>
        <v>0</v>
      </c>
      <c r="BU25" s="4">
        <f>'1steAfd'!MC19</f>
        <v>3222</v>
      </c>
      <c r="BV25" s="4">
        <f>'1steAfd'!MK19</f>
        <v>0</v>
      </c>
      <c r="BX25" s="4">
        <f>'1steAfd'!MQ19</f>
        <v>4780</v>
      </c>
      <c r="BY25" s="4">
        <f>'1steAfd'!MY19</f>
        <v>1</v>
      </c>
    </row>
    <row r="26" spans="1:77" x14ac:dyDescent="0.25">
      <c r="A26" s="3">
        <f>'1steAfd'!B24</f>
        <v>1700</v>
      </c>
      <c r="B26" s="3">
        <f>'1steAfd'!L24</f>
        <v>3</v>
      </c>
      <c r="D26" s="3">
        <f>'1steAfd'!P24</f>
        <v>1700</v>
      </c>
      <c r="E26" s="3">
        <f>'1steAfd'!Z24</f>
        <v>1</v>
      </c>
      <c r="G26" s="3">
        <f>'1steAfd'!AD24</f>
        <v>4739</v>
      </c>
      <c r="H26" s="3">
        <f>'1steAfd'!AN24</f>
        <v>1</v>
      </c>
      <c r="J26" s="3">
        <f>'1steAfd'!AR24</f>
        <v>5211</v>
      </c>
      <c r="K26" s="3">
        <f>'1steAfd'!BB24</f>
        <v>3</v>
      </c>
      <c r="M26" s="3">
        <f>'1steAfd'!BF24</f>
        <v>2415</v>
      </c>
      <c r="N26" s="3">
        <f>'1steAfd'!BP24</f>
        <v>1</v>
      </c>
      <c r="P26" s="3">
        <f>'1steAfd'!BT24</f>
        <v>5211</v>
      </c>
      <c r="Q26" s="3">
        <f>'1steAfd'!CD24</f>
        <v>3</v>
      </c>
      <c r="S26" s="3">
        <f>'1steAfd'!CH24</f>
        <v>2764</v>
      </c>
      <c r="T26" s="3">
        <f>'1steAfd'!CR24</f>
        <v>1</v>
      </c>
      <c r="V26" s="47">
        <f>'1steAfd'!CV24</f>
        <v>3004</v>
      </c>
      <c r="W26" s="3">
        <f>'1steAfd'!DF24</f>
        <v>3</v>
      </c>
      <c r="Y26" s="3">
        <f>'1steAfd'!DJ24</f>
        <v>2770</v>
      </c>
      <c r="Z26" s="3">
        <f>'1steAfd'!DT24</f>
        <v>1</v>
      </c>
      <c r="AB26" s="3">
        <f>'1steAfd'!DX24</f>
        <v>4944</v>
      </c>
      <c r="AC26" s="3">
        <f>'1steAfd'!EH24</f>
        <v>1</v>
      </c>
      <c r="AE26" s="3">
        <f>'1steAfd'!EL24</f>
        <v>2600</v>
      </c>
      <c r="AF26" s="3">
        <f>'1steAfd'!EV24</f>
        <v>3</v>
      </c>
      <c r="AH26" s="3">
        <f>'1steAfd'!EZ24</f>
        <v>3376</v>
      </c>
      <c r="AI26" s="3">
        <f>'1steAfd'!FJ24</f>
        <v>1</v>
      </c>
      <c r="AK26" s="3">
        <f>'1steAfd'!FN24</f>
        <v>2770</v>
      </c>
      <c r="AL26" s="3">
        <f>'1steAfd'!FX24</f>
        <v>1</v>
      </c>
      <c r="AN26" s="47">
        <f>'1steAfd'!GB24</f>
        <v>3004</v>
      </c>
      <c r="AO26" s="3">
        <f>'1steAfd'!GL24</f>
        <v>3</v>
      </c>
      <c r="AQ26" s="3">
        <f>'1steAfd'!GP24</f>
        <v>1962</v>
      </c>
      <c r="AR26" s="3">
        <f>'1steAfd'!GZ24</f>
        <v>3</v>
      </c>
      <c r="AT26" s="3">
        <f>'1steAfd'!HD24</f>
        <v>2600</v>
      </c>
      <c r="AU26" s="3">
        <f>'1steAfd'!HN24</f>
        <v>1</v>
      </c>
      <c r="AW26" s="3">
        <f>'1steAfd'!HR24</f>
        <v>1253</v>
      </c>
      <c r="AX26" s="3">
        <f>'1steAfd'!IB24</f>
        <v>0</v>
      </c>
      <c r="AZ26" s="3">
        <f>'1steAfd'!IF24</f>
        <v>3923</v>
      </c>
      <c r="BA26" s="3">
        <f>'1steAfd'!IP24</f>
        <v>3</v>
      </c>
      <c r="BC26" s="3">
        <f>'1steAfd'!IT24</f>
        <v>3349</v>
      </c>
      <c r="BD26" s="3">
        <f>'1steAfd'!JD24</f>
        <v>1</v>
      </c>
      <c r="BF26" s="3">
        <f>'1steAfd'!JH24</f>
        <v>2656</v>
      </c>
      <c r="BG26" s="3">
        <f>'1steAfd'!JR24</f>
        <v>1</v>
      </c>
      <c r="BI26" s="3">
        <f>'1steAfd'!JV24</f>
        <v>2715</v>
      </c>
      <c r="BJ26" s="3">
        <f>'1steAfd'!KF24</f>
        <v>3</v>
      </c>
      <c r="BL26" s="3">
        <f>'1steAfd'!KJ24</f>
        <v>3013</v>
      </c>
      <c r="BM26" s="3">
        <f>'1steAfd'!KT24</f>
        <v>1</v>
      </c>
      <c r="BO26" s="47">
        <f>'1steAfd'!KX24</f>
        <v>2656</v>
      </c>
      <c r="BP26" s="3">
        <f>'1steAfd'!LH24</f>
        <v>1</v>
      </c>
      <c r="BR26" s="3">
        <f>'1steAfd'!LL24</f>
        <v>3013</v>
      </c>
      <c r="BS26" s="3">
        <f>'1steAfd'!LV24</f>
        <v>1</v>
      </c>
      <c r="BU26" s="3">
        <f>'1steAfd'!LZ24</f>
        <v>3004</v>
      </c>
      <c r="BV26" s="3">
        <f>'1steAfd'!MJ24</f>
        <v>0</v>
      </c>
      <c r="BX26" s="3">
        <f>'1steAfd'!MN24</f>
        <v>2600</v>
      </c>
      <c r="BY26" s="3">
        <f>'1steAfd'!MX24</f>
        <v>1</v>
      </c>
    </row>
    <row r="27" spans="1:77" x14ac:dyDescent="0.25">
      <c r="A27" s="2">
        <f>'1steAfd'!B25</f>
        <v>2770</v>
      </c>
      <c r="B27" s="2">
        <f>'1steAfd'!L25</f>
        <v>3</v>
      </c>
      <c r="D27" s="2">
        <f>'1steAfd'!P25</f>
        <v>2770</v>
      </c>
      <c r="E27" s="2">
        <f>'1steAfd'!Z25</f>
        <v>1</v>
      </c>
      <c r="G27" s="2">
        <f>'1steAfd'!AD25</f>
        <v>3695</v>
      </c>
      <c r="H27" s="2">
        <f>'1steAfd'!AN25</f>
        <v>1</v>
      </c>
      <c r="J27" s="2">
        <f>'1steAfd'!AR25</f>
        <v>2668</v>
      </c>
      <c r="K27" s="2">
        <f>'1steAfd'!BB25</f>
        <v>1</v>
      </c>
      <c r="M27" s="2">
        <f>'1steAfd'!BF25</f>
        <v>2742</v>
      </c>
      <c r="N27" s="2">
        <f>'1steAfd'!BP25</f>
        <v>0</v>
      </c>
      <c r="P27" s="2">
        <f>'1steAfd'!BT25</f>
        <v>2789</v>
      </c>
      <c r="Q27" s="2">
        <f>'1steAfd'!CD25</f>
        <v>1</v>
      </c>
      <c r="S27" s="2">
        <f>'1steAfd'!CH25</f>
        <v>2982</v>
      </c>
      <c r="T27" s="2">
        <f>'1steAfd'!CR25</f>
        <v>0</v>
      </c>
      <c r="V27" s="45">
        <f>'1steAfd'!CV25</f>
        <v>747</v>
      </c>
      <c r="W27" s="2">
        <f>'1steAfd'!DF25</f>
        <v>0</v>
      </c>
      <c r="Y27" s="2">
        <f>'1steAfd'!DJ25</f>
        <v>5271</v>
      </c>
      <c r="Z27" s="2">
        <f>'1steAfd'!DT25</f>
        <v>0</v>
      </c>
      <c r="AB27" s="2">
        <f>'1steAfd'!DX25</f>
        <v>1253</v>
      </c>
      <c r="AC27" s="2">
        <f>'1steAfd'!EH25</f>
        <v>1</v>
      </c>
      <c r="AE27" s="2">
        <f>'1steAfd'!EL25</f>
        <v>2701</v>
      </c>
      <c r="AF27" s="2">
        <f>'1steAfd'!EV25</f>
        <v>1</v>
      </c>
      <c r="AH27" s="2">
        <f>'1steAfd'!EZ25</f>
        <v>5211</v>
      </c>
      <c r="AI27" s="2">
        <f>'1steAfd'!FJ25</f>
        <v>1</v>
      </c>
      <c r="AK27" s="2">
        <f>'1steAfd'!FN25</f>
        <v>1700</v>
      </c>
      <c r="AL27" s="2">
        <f>'1steAfd'!FX25</f>
        <v>3</v>
      </c>
      <c r="AN27" s="45">
        <f>'1steAfd'!GB25</f>
        <v>3695</v>
      </c>
      <c r="AO27" s="2">
        <f>'1steAfd'!GL25</f>
        <v>1</v>
      </c>
      <c r="AQ27" s="2">
        <f>'1steAfd'!GP25</f>
        <v>2715</v>
      </c>
      <c r="AR27" s="2">
        <f>'1steAfd'!GZ25</f>
        <v>3</v>
      </c>
      <c r="AT27" s="2">
        <f>'1steAfd'!HD25</f>
        <v>3282</v>
      </c>
      <c r="AU27" s="2">
        <f>'1steAfd'!HN25</f>
        <v>0</v>
      </c>
      <c r="AW27" s="2">
        <f>'1steAfd'!HR25</f>
        <v>2927</v>
      </c>
      <c r="AX27" s="2">
        <f>'1steAfd'!IB25</f>
        <v>0</v>
      </c>
      <c r="AZ27" s="2">
        <f>'1steAfd'!IF25</f>
        <v>5582</v>
      </c>
      <c r="BA27" s="2">
        <f>'1steAfd'!IP25</f>
        <v>1</v>
      </c>
      <c r="BC27" s="2">
        <f>'1steAfd'!IT25</f>
        <v>2715</v>
      </c>
      <c r="BD27" s="2">
        <f>'1steAfd'!JD25</f>
        <v>3</v>
      </c>
      <c r="BF27" s="2">
        <f>'1steAfd'!JH25</f>
        <v>2604</v>
      </c>
      <c r="BG27" s="2">
        <f>'1steAfd'!JR25</f>
        <v>3</v>
      </c>
      <c r="BI27" s="2">
        <f>'1steAfd'!JV25</f>
        <v>3232</v>
      </c>
      <c r="BJ27" s="2">
        <f>'1steAfd'!KF25</f>
        <v>3</v>
      </c>
      <c r="BL27" s="2">
        <f>'1steAfd'!KJ25</f>
        <v>2678</v>
      </c>
      <c r="BM27" s="2">
        <f>'1steAfd'!KT25</f>
        <v>1</v>
      </c>
      <c r="BO27" s="45">
        <f>'1steAfd'!KX25</f>
        <v>7324</v>
      </c>
      <c r="BP27" s="2">
        <f>'1steAfd'!LH25</f>
        <v>1</v>
      </c>
      <c r="BR27" s="2">
        <f>'1steAfd'!LL25</f>
        <v>3369</v>
      </c>
      <c r="BS27" s="2">
        <f>'1steAfd'!LV25</f>
        <v>0</v>
      </c>
      <c r="BU27" s="2">
        <f>'1steAfd'!LZ25</f>
        <v>5112</v>
      </c>
      <c r="BV27" s="2">
        <f>'1steAfd'!MJ25</f>
        <v>1</v>
      </c>
      <c r="BX27" s="2">
        <f>'1steAfd'!MN25</f>
        <v>1575</v>
      </c>
      <c r="BY27" s="2">
        <f>'1steAfd'!MX25</f>
        <v>1</v>
      </c>
    </row>
    <row r="28" spans="1:77" x14ac:dyDescent="0.25">
      <c r="A28" s="2">
        <f>'1steAfd'!B26</f>
        <v>5271</v>
      </c>
      <c r="B28" s="2">
        <f>'1steAfd'!L26</f>
        <v>1</v>
      </c>
      <c r="D28" s="2">
        <f>'1steAfd'!P26</f>
        <v>5271</v>
      </c>
      <c r="E28" s="2">
        <f>'1steAfd'!Z26</f>
        <v>0</v>
      </c>
      <c r="G28" s="2">
        <f>'1steAfd'!AD26</f>
        <v>3004</v>
      </c>
      <c r="H28" s="2">
        <f>'1steAfd'!AN26</f>
        <v>3</v>
      </c>
      <c r="J28" s="2">
        <f>'1steAfd'!AR26</f>
        <v>304</v>
      </c>
      <c r="K28" s="2">
        <f>'1steAfd'!BB26</f>
        <v>1</v>
      </c>
      <c r="M28" s="2">
        <f>'1steAfd'!BF26</f>
        <v>1106</v>
      </c>
      <c r="N28" s="2">
        <f>'1steAfd'!BP26</f>
        <v>0</v>
      </c>
      <c r="P28" s="2">
        <f>'1steAfd'!BT26</f>
        <v>3625</v>
      </c>
      <c r="Q28" s="2">
        <f>'1steAfd'!CD26</f>
        <v>0</v>
      </c>
      <c r="S28" s="2">
        <f>'1steAfd'!CH26</f>
        <v>7322</v>
      </c>
      <c r="T28" s="2">
        <f>'1steAfd'!CR26</f>
        <v>1</v>
      </c>
      <c r="V28" s="45">
        <f>'1steAfd'!CV26</f>
        <v>5112</v>
      </c>
      <c r="W28" s="2">
        <f>'1steAfd'!DF26</f>
        <v>0</v>
      </c>
      <c r="Y28" s="2">
        <f>'1steAfd'!DJ26</f>
        <v>3645</v>
      </c>
      <c r="Z28" s="2">
        <f>'1steAfd'!DT26</f>
        <v>1</v>
      </c>
      <c r="AB28" s="2">
        <f>'1steAfd'!DX26</f>
        <v>6080</v>
      </c>
      <c r="AC28" s="2">
        <f>'1steAfd'!EH26</f>
        <v>1</v>
      </c>
      <c r="AE28" s="2">
        <f>'1steAfd'!EL26</f>
        <v>1575</v>
      </c>
      <c r="AF28" s="2">
        <f>'1steAfd'!EV26</f>
        <v>1</v>
      </c>
      <c r="AH28" s="2">
        <f>'1steAfd'!EZ26</f>
        <v>3261</v>
      </c>
      <c r="AI28" s="2">
        <f>'1steAfd'!FJ26</f>
        <v>3</v>
      </c>
      <c r="AK28" s="2">
        <f>'1steAfd'!FN26</f>
        <v>3070</v>
      </c>
      <c r="AL28" s="2">
        <f>'1steAfd'!FX26</f>
        <v>0</v>
      </c>
      <c r="AN28" s="45">
        <f>'1steAfd'!GB26</f>
        <v>5112</v>
      </c>
      <c r="AO28" s="2">
        <f>'1steAfd'!GL26</f>
        <v>1</v>
      </c>
      <c r="AQ28" s="2">
        <f>'1steAfd'!GP26</f>
        <v>3232</v>
      </c>
      <c r="AR28" s="2">
        <f>'1steAfd'!GZ26</f>
        <v>3</v>
      </c>
      <c r="AT28" s="2">
        <f>'1steAfd'!HD26</f>
        <v>4970</v>
      </c>
      <c r="AU28" s="2">
        <f>'1steAfd'!HN26</f>
        <v>3</v>
      </c>
      <c r="AW28" s="2">
        <f>'1steAfd'!HR26</f>
        <v>6080</v>
      </c>
      <c r="AX28" s="2">
        <f>'1steAfd'!IB26</f>
        <v>0</v>
      </c>
      <c r="AZ28" s="2">
        <f>'1steAfd'!IF26</f>
        <v>4780</v>
      </c>
      <c r="BA28" s="2">
        <f>'1steAfd'!IP26</f>
        <v>3</v>
      </c>
      <c r="BC28" s="2">
        <f>'1steAfd'!IT26</f>
        <v>3232</v>
      </c>
      <c r="BD28" s="2">
        <f>'1steAfd'!JD26</f>
        <v>3</v>
      </c>
      <c r="BF28" s="2">
        <f>'1steAfd'!JH26</f>
        <v>149</v>
      </c>
      <c r="BG28" s="2">
        <f>'1steAfd'!JR26</f>
        <v>3</v>
      </c>
      <c r="BI28" s="2">
        <f>'1steAfd'!JV26</f>
        <v>4994</v>
      </c>
      <c r="BJ28" s="2">
        <f>'1steAfd'!KF26</f>
        <v>1</v>
      </c>
      <c r="BL28" s="2">
        <f>'1steAfd'!KJ26</f>
        <v>3527</v>
      </c>
      <c r="BM28" s="2">
        <f>'1steAfd'!KT26</f>
        <v>3</v>
      </c>
      <c r="BO28" s="45">
        <f>'1steAfd'!KX26</f>
        <v>149</v>
      </c>
      <c r="BP28" s="2">
        <f>'1steAfd'!LH26</f>
        <v>3</v>
      </c>
      <c r="BR28" s="2">
        <f>'1steAfd'!LL26</f>
        <v>3527</v>
      </c>
      <c r="BS28" s="2">
        <f>'1steAfd'!LV26</f>
        <v>3</v>
      </c>
      <c r="BU28" s="2">
        <f>'1steAfd'!LZ26</f>
        <v>747</v>
      </c>
      <c r="BV28" s="2">
        <f>'1steAfd'!MJ26</f>
        <v>0</v>
      </c>
      <c r="BX28" s="2">
        <f>'1steAfd'!MN26</f>
        <v>2701</v>
      </c>
      <c r="BY28" s="2">
        <f>'1steAfd'!MX26</f>
        <v>1</v>
      </c>
    </row>
    <row r="29" spans="1:77" x14ac:dyDescent="0.25">
      <c r="A29" s="2">
        <f>'1steAfd'!B27</f>
        <v>3070</v>
      </c>
      <c r="B29" s="2">
        <f>'1steAfd'!L27</f>
        <v>1</v>
      </c>
      <c r="D29" s="2">
        <f>'1steAfd'!P27</f>
        <v>3070</v>
      </c>
      <c r="E29" s="2">
        <f>'1steAfd'!Z27</f>
        <v>0</v>
      </c>
      <c r="G29" s="2">
        <f>'1steAfd'!AD27</f>
        <v>5112</v>
      </c>
      <c r="H29" s="2">
        <f>'1steAfd'!AN27</f>
        <v>3</v>
      </c>
      <c r="J29" s="2">
        <f>'1steAfd'!AR27</f>
        <v>3625</v>
      </c>
      <c r="K29" s="2">
        <f>'1steAfd'!BB27</f>
        <v>1</v>
      </c>
      <c r="M29" s="2">
        <f>'1steAfd'!BF27</f>
        <v>5434</v>
      </c>
      <c r="N29" s="2">
        <f>'1steAfd'!BP27</f>
        <v>3</v>
      </c>
      <c r="P29" s="2">
        <f>'1steAfd'!BT27</f>
        <v>3376</v>
      </c>
      <c r="Q29" s="2">
        <f>'1steAfd'!CD27</f>
        <v>0</v>
      </c>
      <c r="S29" s="2">
        <f>'1steAfd'!CH27</f>
        <v>8691</v>
      </c>
      <c r="T29" s="2">
        <f>'1steAfd'!CR27</f>
        <v>0</v>
      </c>
      <c r="V29" s="45">
        <f>'1steAfd'!CV27</f>
        <v>3695</v>
      </c>
      <c r="W29" s="2">
        <f>'1steAfd'!DF27</f>
        <v>0</v>
      </c>
      <c r="Y29" s="2">
        <f>'1steAfd'!DJ27</f>
        <v>3334</v>
      </c>
      <c r="Z29" s="2">
        <f>'1steAfd'!DT27</f>
        <v>1</v>
      </c>
      <c r="AB29" s="2">
        <f>'1steAfd'!DX27</f>
        <v>6202</v>
      </c>
      <c r="AC29" s="2">
        <f>'1steAfd'!EH27</f>
        <v>1</v>
      </c>
      <c r="AE29" s="2">
        <f>'1steAfd'!EL27</f>
        <v>3282</v>
      </c>
      <c r="AF29" s="2">
        <f>'1steAfd'!EV27</f>
        <v>3</v>
      </c>
      <c r="AH29" s="2">
        <f>'1steAfd'!EZ27</f>
        <v>3625</v>
      </c>
      <c r="AI29" s="2">
        <f>'1steAfd'!FJ27</f>
        <v>1</v>
      </c>
      <c r="AK29" s="2">
        <f>'1steAfd'!FN27</f>
        <v>3334</v>
      </c>
      <c r="AL29" s="2">
        <f>'1steAfd'!FX27</f>
        <v>0</v>
      </c>
      <c r="AN29" s="45">
        <f>'1steAfd'!GB27</f>
        <v>6016</v>
      </c>
      <c r="AO29" s="2">
        <f>'1steAfd'!GL27</f>
        <v>1</v>
      </c>
      <c r="AQ29" s="2">
        <f>'1steAfd'!GP27</f>
        <v>5002</v>
      </c>
      <c r="AR29" s="2">
        <f>'1steAfd'!GZ27</f>
        <v>1</v>
      </c>
      <c r="AT29" s="2">
        <f>'1steAfd'!HD27</f>
        <v>1575</v>
      </c>
      <c r="AU29" s="2">
        <f>'1steAfd'!HN27</f>
        <v>0</v>
      </c>
      <c r="AW29" s="2">
        <f>'1steAfd'!HR27</f>
        <v>6202</v>
      </c>
      <c r="AX29" s="2">
        <f>'1steAfd'!IB27</f>
        <v>1</v>
      </c>
      <c r="AZ29" s="2">
        <f>'1steAfd'!IF27</f>
        <v>4005</v>
      </c>
      <c r="BA29" s="2">
        <f>'1steAfd'!IP27</f>
        <v>1</v>
      </c>
      <c r="BC29" s="2">
        <f>'1steAfd'!IT27</f>
        <v>4994</v>
      </c>
      <c r="BD29" s="2">
        <f>'1steAfd'!JD27</f>
        <v>3</v>
      </c>
      <c r="BF29" s="2">
        <f>'1steAfd'!JH27</f>
        <v>2935</v>
      </c>
      <c r="BG29" s="2">
        <f>'1steAfd'!JR27</f>
        <v>1</v>
      </c>
      <c r="BI29" s="2">
        <f>'1steAfd'!JV27</f>
        <v>3082</v>
      </c>
      <c r="BJ29" s="2">
        <f>'1steAfd'!KF27</f>
        <v>3</v>
      </c>
      <c r="BL29" s="2">
        <f>'1steAfd'!KJ27</f>
        <v>2840</v>
      </c>
      <c r="BM29" s="2">
        <f>'1steAfd'!KT27</f>
        <v>0</v>
      </c>
      <c r="BO29" s="45">
        <f>'1steAfd'!KX27</f>
        <v>2935</v>
      </c>
      <c r="BP29" s="2">
        <f>'1steAfd'!LH27</f>
        <v>3</v>
      </c>
      <c r="BR29" s="2">
        <f>'1steAfd'!LL27</f>
        <v>8669</v>
      </c>
      <c r="BS29" s="2">
        <f>'1steAfd'!LV27</f>
        <v>3</v>
      </c>
      <c r="BU29" s="2">
        <f>'1steAfd'!LZ27</f>
        <v>3695</v>
      </c>
      <c r="BV29" s="2">
        <f>'1steAfd'!MJ27</f>
        <v>0</v>
      </c>
      <c r="BX29" s="2">
        <f>'1steAfd'!MN27</f>
        <v>3282</v>
      </c>
      <c r="BY29" s="2">
        <f>'1steAfd'!MX27</f>
        <v>0</v>
      </c>
    </row>
    <row r="30" spans="1:77" x14ac:dyDescent="0.25">
      <c r="A30" s="2">
        <f>'1steAfd'!B28</f>
        <v>3645</v>
      </c>
      <c r="B30" s="2">
        <f>'1steAfd'!L28</f>
        <v>1</v>
      </c>
      <c r="D30" s="2">
        <f>'1steAfd'!P28</f>
        <v>3645</v>
      </c>
      <c r="E30" s="2">
        <f>'1steAfd'!Z28</f>
        <v>1</v>
      </c>
      <c r="G30" s="2">
        <f>'1steAfd'!AD28</f>
        <v>6016</v>
      </c>
      <c r="H30" s="2">
        <f>'1steAfd'!AN28</f>
        <v>0</v>
      </c>
      <c r="J30" s="2">
        <f>'1steAfd'!AR28</f>
        <v>3261</v>
      </c>
      <c r="K30" s="2">
        <f>'1steAfd'!BB28</f>
        <v>3</v>
      </c>
      <c r="M30" s="2">
        <f>'1steAfd'!BF28</f>
        <v>5270</v>
      </c>
      <c r="N30" s="2">
        <f>'1steAfd'!BP28</f>
        <v>0</v>
      </c>
      <c r="P30" s="2">
        <f>'1steAfd'!BT28</f>
        <v>304</v>
      </c>
      <c r="Q30" s="2">
        <f>'1steAfd'!CD28</f>
        <v>1</v>
      </c>
      <c r="S30" s="2">
        <f>'1steAfd'!CH28</f>
        <v>15</v>
      </c>
      <c r="T30" s="2">
        <f>'1steAfd'!CR28</f>
        <v>3</v>
      </c>
      <c r="V30" s="45">
        <f>'1steAfd'!CV28</f>
        <v>6016</v>
      </c>
      <c r="W30" s="2">
        <f>'1steAfd'!DF28</f>
        <v>1</v>
      </c>
      <c r="Y30" s="2">
        <f>'1steAfd'!DJ28</f>
        <v>1700</v>
      </c>
      <c r="Z30" s="2">
        <f>'1steAfd'!DT28</f>
        <v>1</v>
      </c>
      <c r="AB30" s="2">
        <f>'1steAfd'!DX28</f>
        <v>7590</v>
      </c>
      <c r="AC30" s="2">
        <f>'1steAfd'!EH28</f>
        <v>0</v>
      </c>
      <c r="AE30" s="2">
        <f>'1steAfd'!EL28</f>
        <v>4970</v>
      </c>
      <c r="AF30" s="2">
        <f>'1steAfd'!EV28</f>
        <v>1</v>
      </c>
      <c r="AH30" s="2">
        <f>'1steAfd'!EZ28</f>
        <v>2789</v>
      </c>
      <c r="AI30" s="2">
        <f>'1steAfd'!FJ28</f>
        <v>3</v>
      </c>
      <c r="AK30" s="2">
        <f>'1steAfd'!FN28</f>
        <v>5271</v>
      </c>
      <c r="AL30" s="2">
        <f>'1steAfd'!FX28</f>
        <v>0</v>
      </c>
      <c r="AN30" s="45">
        <f>'1steAfd'!GB28</f>
        <v>747</v>
      </c>
      <c r="AO30" s="2">
        <f>'1steAfd'!GL28</f>
        <v>3</v>
      </c>
      <c r="AQ30" s="2">
        <f>'1steAfd'!GP28</f>
        <v>3349</v>
      </c>
      <c r="AR30" s="2">
        <f>'1steAfd'!GZ28</f>
        <v>1</v>
      </c>
      <c r="AT30" s="2">
        <f>'1steAfd'!HD28</f>
        <v>2701</v>
      </c>
      <c r="AU30" s="2">
        <f>'1steAfd'!HN28</f>
        <v>1</v>
      </c>
      <c r="AW30" s="2">
        <f>'1steAfd'!HR28</f>
        <v>7530</v>
      </c>
      <c r="AX30" s="2">
        <f>'1steAfd'!IB28</f>
        <v>1</v>
      </c>
      <c r="AZ30" s="2">
        <f>'1steAfd'!IF28</f>
        <v>8397</v>
      </c>
      <c r="BA30" s="2">
        <f>'1steAfd'!IP28</f>
        <v>0</v>
      </c>
      <c r="BC30" s="2">
        <f>'1steAfd'!IT28</f>
        <v>5002</v>
      </c>
      <c r="BD30" s="2">
        <f>'1steAfd'!JD28</f>
        <v>1</v>
      </c>
      <c r="BF30" s="2">
        <f>'1steAfd'!JH28</f>
        <v>7324</v>
      </c>
      <c r="BG30" s="2">
        <f>'1steAfd'!JR28</f>
        <v>0</v>
      </c>
      <c r="BI30" s="2">
        <f>'1steAfd'!JV28</f>
        <v>5002</v>
      </c>
      <c r="BJ30" s="2">
        <f>'1steAfd'!KF28</f>
        <v>1</v>
      </c>
      <c r="BL30" s="2">
        <f>'1steAfd'!KJ28</f>
        <v>3369</v>
      </c>
      <c r="BM30" s="2">
        <f>'1steAfd'!KT28</f>
        <v>3</v>
      </c>
      <c r="BO30" s="45">
        <f>'1steAfd'!KX28</f>
        <v>2719</v>
      </c>
      <c r="BP30" s="2">
        <f>'1steAfd'!LH28</f>
        <v>3</v>
      </c>
      <c r="BR30" s="2">
        <f>'1steAfd'!LL28</f>
        <v>2678</v>
      </c>
      <c r="BS30" s="2">
        <f>'1steAfd'!LV28</f>
        <v>3</v>
      </c>
      <c r="BU30" s="2">
        <f>'1steAfd'!LZ28</f>
        <v>6016</v>
      </c>
      <c r="BV30" s="2">
        <f>'1steAfd'!MJ28</f>
        <v>0</v>
      </c>
      <c r="BX30" s="2">
        <f>'1steAfd'!MN28</f>
        <v>4970</v>
      </c>
      <c r="BY30" s="2">
        <f>'1steAfd'!MX28</f>
        <v>1</v>
      </c>
    </row>
    <row r="31" spans="1:77" x14ac:dyDescent="0.25">
      <c r="A31" s="2">
        <f>'1steAfd'!B29</f>
        <v>3334</v>
      </c>
      <c r="B31" s="2">
        <f>'1steAfd'!L29</f>
        <v>0</v>
      </c>
      <c r="D31" s="2">
        <f>'1steAfd'!P29</f>
        <v>3334</v>
      </c>
      <c r="E31" s="2">
        <f>'1steAfd'!Z29</f>
        <v>0</v>
      </c>
      <c r="G31" s="2">
        <f>'1steAfd'!AD29</f>
        <v>5376</v>
      </c>
      <c r="H31" s="2">
        <f>'1steAfd'!AN29</f>
        <v>3</v>
      </c>
      <c r="J31" s="2">
        <f>'1steAfd'!AR29</f>
        <v>2789</v>
      </c>
      <c r="K31" s="2">
        <f>'1steAfd'!BB29</f>
        <v>1</v>
      </c>
      <c r="M31" s="2">
        <f>'1steAfd'!BF29</f>
        <v>7498</v>
      </c>
      <c r="N31" s="2">
        <f>'1steAfd'!BP29</f>
        <v>1</v>
      </c>
      <c r="P31" s="2">
        <f>'1steAfd'!BT29</f>
        <v>3261</v>
      </c>
      <c r="Q31" s="2">
        <f>'1steAfd'!CD29</f>
        <v>1</v>
      </c>
      <c r="S31" s="2">
        <f>'1steAfd'!CH29</f>
        <v>8152</v>
      </c>
      <c r="T31" s="2">
        <f>'1steAfd'!CR29</f>
        <v>1</v>
      </c>
      <c r="V31" s="45">
        <f>'1steAfd'!CV29</f>
        <v>5376</v>
      </c>
      <c r="W31" s="2">
        <f>'1steAfd'!DF29</f>
        <v>1</v>
      </c>
      <c r="Y31" s="2">
        <f>'1steAfd'!DJ29</f>
        <v>3070</v>
      </c>
      <c r="Z31" s="2">
        <f>'1steAfd'!DT29</f>
        <v>3</v>
      </c>
      <c r="AB31" s="2">
        <f>'1steAfd'!DX29</f>
        <v>2927</v>
      </c>
      <c r="AC31" s="2">
        <f>'1steAfd'!EH29</f>
        <v>3</v>
      </c>
      <c r="AE31" s="2">
        <f>'1steAfd'!EL29</f>
        <v>7811</v>
      </c>
      <c r="AF31" s="2">
        <f>'1steAfd'!EV29</f>
        <v>3</v>
      </c>
      <c r="AH31" s="2">
        <f>'1steAfd'!EZ29</f>
        <v>304</v>
      </c>
      <c r="AI31" s="2">
        <f>'1steAfd'!FJ29</f>
        <v>3</v>
      </c>
      <c r="AK31" s="2">
        <f>'1steAfd'!FN29</f>
        <v>3645</v>
      </c>
      <c r="AL31" s="2">
        <f>'1steAfd'!FX29</f>
        <v>1</v>
      </c>
      <c r="AN31" s="45">
        <f>'1steAfd'!GB29</f>
        <v>5376</v>
      </c>
      <c r="AO31" s="2">
        <f>'1steAfd'!GL29</f>
        <v>1</v>
      </c>
      <c r="AQ31" s="2">
        <f>'1steAfd'!GP29</f>
        <v>3082</v>
      </c>
      <c r="AR31" s="2">
        <f>'1steAfd'!GZ29</f>
        <v>0</v>
      </c>
      <c r="AT31" s="2">
        <f>'1steAfd'!HD29</f>
        <v>7811</v>
      </c>
      <c r="AU31" s="2">
        <f>'1steAfd'!HN29</f>
        <v>3</v>
      </c>
      <c r="AW31" s="2">
        <f>'1steAfd'!HR29</f>
        <v>5055</v>
      </c>
      <c r="AX31" s="2">
        <f>'1steAfd'!IB29</f>
        <v>1</v>
      </c>
      <c r="AZ31" s="2">
        <f>'1steAfd'!IF29</f>
        <v>4875</v>
      </c>
      <c r="BA31" s="2">
        <f>'1steAfd'!IP29</f>
        <v>1</v>
      </c>
      <c r="BC31" s="2">
        <f>'1steAfd'!IT29</f>
        <v>2879</v>
      </c>
      <c r="BD31" s="2">
        <f>'1steAfd'!JD29</f>
        <v>3</v>
      </c>
      <c r="BF31" s="2">
        <f>'1steAfd'!JH29</f>
        <v>2719</v>
      </c>
      <c r="BG31" s="2">
        <f>'1steAfd'!JR29</f>
        <v>0</v>
      </c>
      <c r="BI31" s="2">
        <f>'1steAfd'!JV29</f>
        <v>2879</v>
      </c>
      <c r="BJ31" s="2">
        <f>'1steAfd'!KF29</f>
        <v>0</v>
      </c>
      <c r="BL31" s="2">
        <f>'1steAfd'!KJ29</f>
        <v>8669</v>
      </c>
      <c r="BM31" s="2">
        <f>'1steAfd'!KT29</f>
        <v>3</v>
      </c>
      <c r="BO31" s="45">
        <f>'1steAfd'!KX29</f>
        <v>2604</v>
      </c>
      <c r="BP31" s="2">
        <f>'1steAfd'!LH29</f>
        <v>0</v>
      </c>
      <c r="BR31" s="2">
        <f>'1steAfd'!LL29</f>
        <v>2840</v>
      </c>
      <c r="BS31" s="2">
        <f>'1steAfd'!LV29</f>
        <v>0</v>
      </c>
      <c r="BU31" s="2">
        <f>'1steAfd'!LZ29</f>
        <v>5376</v>
      </c>
      <c r="BV31" s="2">
        <f>'1steAfd'!MJ29</f>
        <v>1</v>
      </c>
      <c r="BX31" s="2">
        <f>'1steAfd'!MN29</f>
        <v>7811</v>
      </c>
      <c r="BY31" s="2">
        <f>'1steAfd'!MX29</f>
        <v>1</v>
      </c>
    </row>
    <row r="32" spans="1:77" x14ac:dyDescent="0.25">
      <c r="A32" s="2">
        <f>'1steAfd'!E24</f>
        <v>3004</v>
      </c>
      <c r="B32" s="2">
        <f>'1steAfd'!M24</f>
        <v>0</v>
      </c>
      <c r="D32" s="2">
        <f>'1steAfd'!S24</f>
        <v>2715</v>
      </c>
      <c r="E32" s="2">
        <f>'1steAfd'!AA24</f>
        <v>1</v>
      </c>
      <c r="G32" s="2">
        <f>'1steAfd'!AG24</f>
        <v>1575</v>
      </c>
      <c r="H32" s="2">
        <f>'1steAfd'!AO24</f>
        <v>1</v>
      </c>
      <c r="J32" s="2">
        <f>'1steAfd'!AU24</f>
        <v>4944</v>
      </c>
      <c r="K32" s="2">
        <f>'1steAfd'!BC24</f>
        <v>0</v>
      </c>
      <c r="M32" s="2">
        <f>'1steAfd'!BI24</f>
        <v>3923</v>
      </c>
      <c r="N32" s="2">
        <f>'1steAfd'!BQ24</f>
        <v>1</v>
      </c>
      <c r="P32" s="2">
        <f>'1steAfd'!BW24</f>
        <v>3082</v>
      </c>
      <c r="Q32" s="2">
        <f>'1steAfd'!CE24</f>
        <v>0</v>
      </c>
      <c r="S32" s="2">
        <f>'1steAfd'!CK24</f>
        <v>149</v>
      </c>
      <c r="T32" s="2">
        <f>'1steAfd'!CS24</f>
        <v>1</v>
      </c>
      <c r="V32" s="45">
        <f>'1steAfd'!CY24</f>
        <v>2715</v>
      </c>
      <c r="W32" s="2">
        <f>'1steAfd'!DG24</f>
        <v>0</v>
      </c>
      <c r="Y32" s="2">
        <f>'1steAfd'!DM24</f>
        <v>8669</v>
      </c>
      <c r="Z32" s="2">
        <f>'1steAfd'!DU24</f>
        <v>1</v>
      </c>
      <c r="AB32" s="2">
        <f>'1steAfd'!EA24</f>
        <v>149</v>
      </c>
      <c r="AC32" s="2">
        <f>'1steAfd'!EI24</f>
        <v>1</v>
      </c>
      <c r="AE32" s="2">
        <f>'1steAfd'!EO24</f>
        <v>2981</v>
      </c>
      <c r="AF32" s="2">
        <f>'1steAfd'!EW24</f>
        <v>0</v>
      </c>
      <c r="AH32" s="2">
        <f>'1steAfd'!FC24</f>
        <v>3004</v>
      </c>
      <c r="AI32" s="2">
        <f>'1steAfd'!FK24</f>
        <v>1</v>
      </c>
      <c r="AK32" s="2">
        <f>'1steAfd'!FQ24</f>
        <v>1575</v>
      </c>
      <c r="AL32" s="2">
        <f>'1steAfd'!FY24</f>
        <v>1</v>
      </c>
      <c r="AN32" s="45">
        <f>'1steAfd'!GE24</f>
        <v>2770</v>
      </c>
      <c r="AO32" s="2">
        <f>'1steAfd'!GM24</f>
        <v>0</v>
      </c>
      <c r="AQ32" s="2">
        <f>'1steAfd'!GS24</f>
        <v>2770</v>
      </c>
      <c r="AR32" s="2">
        <f>'1steAfd'!HA24</f>
        <v>0</v>
      </c>
      <c r="AT32" s="2">
        <f>'1steAfd'!HG24</f>
        <v>3004</v>
      </c>
      <c r="AU32" s="2">
        <f>'1steAfd'!HO24</f>
        <v>1</v>
      </c>
      <c r="AW32" s="2">
        <f>'1steAfd'!HU24</f>
        <v>2789</v>
      </c>
      <c r="AX32" s="2">
        <f>'1steAfd'!IC24</f>
        <v>3</v>
      </c>
      <c r="AZ32" s="2">
        <f>'1steAfd'!II24</f>
        <v>2415</v>
      </c>
      <c r="BA32" s="2">
        <f>'1steAfd'!IQ24</f>
        <v>0</v>
      </c>
      <c r="BC32" s="2">
        <f>'1steAfd'!IW24</f>
        <v>304</v>
      </c>
      <c r="BD32" s="2">
        <f>'1steAfd'!JE24</f>
        <v>1</v>
      </c>
      <c r="BF32" s="2">
        <f>'1steAfd'!JK24</f>
        <v>15</v>
      </c>
      <c r="BG32" s="2">
        <f>'1steAfd'!JS24</f>
        <v>1</v>
      </c>
      <c r="BI32" s="2">
        <f>'1steAfd'!JY24</f>
        <v>3004</v>
      </c>
      <c r="BJ32" s="2">
        <f>'1steAfd'!KG24</f>
        <v>0</v>
      </c>
      <c r="BL32" s="2">
        <f>'1steAfd'!KM24</f>
        <v>2770</v>
      </c>
      <c r="BM32" s="2">
        <f>'1steAfd'!KU24</f>
        <v>1</v>
      </c>
      <c r="BO32" s="45">
        <f>'1steAfd'!LA24</f>
        <v>7590</v>
      </c>
      <c r="BP32" s="2">
        <f>'1steAfd'!LI24</f>
        <v>1</v>
      </c>
      <c r="BR32" s="2">
        <f>'1steAfd'!LO24</f>
        <v>1575</v>
      </c>
      <c r="BS32" s="2">
        <f>'1steAfd'!LW24</f>
        <v>1</v>
      </c>
      <c r="BU32" s="2">
        <f>'1steAfd'!MC24</f>
        <v>304</v>
      </c>
      <c r="BV32" s="2">
        <f>'1steAfd'!MK24</f>
        <v>3</v>
      </c>
      <c r="BX32" s="2">
        <f>'1steAfd'!MQ24</f>
        <v>3070</v>
      </c>
      <c r="BY32" s="2">
        <f>'1steAfd'!MY24</f>
        <v>1</v>
      </c>
    </row>
    <row r="33" spans="1:77" x14ac:dyDescent="0.25">
      <c r="A33" s="2">
        <f>'1steAfd'!E25</f>
        <v>1284</v>
      </c>
      <c r="B33" s="2">
        <f>'1steAfd'!M25</f>
        <v>0</v>
      </c>
      <c r="D33" s="2">
        <f>'1steAfd'!S25</f>
        <v>3349</v>
      </c>
      <c r="E33" s="2">
        <f>'1steAfd'!AA25</f>
        <v>1</v>
      </c>
      <c r="G33" s="2">
        <f>'1steAfd'!AG25</f>
        <v>2600</v>
      </c>
      <c r="H33" s="2">
        <f>'1steAfd'!AO25</f>
        <v>1</v>
      </c>
      <c r="J33" s="2">
        <f>'1steAfd'!AU25</f>
        <v>5055</v>
      </c>
      <c r="K33" s="2">
        <f>'1steAfd'!BC25</f>
        <v>1</v>
      </c>
      <c r="M33" s="2">
        <f>'1steAfd'!BI25</f>
        <v>4780</v>
      </c>
      <c r="N33" s="2">
        <f>'1steAfd'!BQ25</f>
        <v>3</v>
      </c>
      <c r="P33" s="2">
        <f>'1steAfd'!BW25</f>
        <v>2715</v>
      </c>
      <c r="Q33" s="2">
        <f>'1steAfd'!CE25</f>
        <v>1</v>
      </c>
      <c r="S33" s="2">
        <f>'1steAfd'!CK25</f>
        <v>2604</v>
      </c>
      <c r="T33" s="2">
        <f>'1steAfd'!CS25</f>
        <v>3</v>
      </c>
      <c r="V33" s="45">
        <f>'1steAfd'!CY25</f>
        <v>3232</v>
      </c>
      <c r="W33" s="2">
        <f>'1steAfd'!DG25</f>
        <v>3</v>
      </c>
      <c r="Y33" s="2">
        <f>'1steAfd'!DM25</f>
        <v>2678</v>
      </c>
      <c r="Z33" s="2">
        <f>'1steAfd'!DU25</f>
        <v>3</v>
      </c>
      <c r="AB33" s="2">
        <f>'1steAfd'!EA25</f>
        <v>2935</v>
      </c>
      <c r="AC33" s="2">
        <f>'1steAfd'!EI25</f>
        <v>1</v>
      </c>
      <c r="AE33" s="2">
        <f>'1steAfd'!EO25</f>
        <v>8669</v>
      </c>
      <c r="AF33" s="2">
        <f>'1steAfd'!EW25</f>
        <v>1</v>
      </c>
      <c r="AH33" s="2">
        <f>'1steAfd'!FC25</f>
        <v>747</v>
      </c>
      <c r="AI33" s="2">
        <f>'1steAfd'!FK25</f>
        <v>1</v>
      </c>
      <c r="AK33" s="2">
        <f>'1steAfd'!FQ25</f>
        <v>2701</v>
      </c>
      <c r="AL33" s="2">
        <f>'1steAfd'!FY25</f>
        <v>0</v>
      </c>
      <c r="AN33" s="45">
        <f>'1steAfd'!GE25</f>
        <v>3334</v>
      </c>
      <c r="AO33" s="2">
        <f>'1steAfd'!GM25</f>
        <v>1</v>
      </c>
      <c r="AQ33" s="2">
        <f>'1steAfd'!GS25</f>
        <v>3334</v>
      </c>
      <c r="AR33" s="2">
        <f>'1steAfd'!HA25</f>
        <v>0</v>
      </c>
      <c r="AT33" s="2">
        <f>'1steAfd'!HG25</f>
        <v>747</v>
      </c>
      <c r="AU33" s="2">
        <f>'1steAfd'!HO25</f>
        <v>3</v>
      </c>
      <c r="AW33" s="2">
        <f>'1steAfd'!HU25</f>
        <v>304</v>
      </c>
      <c r="AX33" s="2">
        <f>'1steAfd'!IC25</f>
        <v>3</v>
      </c>
      <c r="AZ33" s="2">
        <f>'1steAfd'!II25</f>
        <v>3564</v>
      </c>
      <c r="BA33" s="2">
        <f>'1steAfd'!IQ25</f>
        <v>1</v>
      </c>
      <c r="BC33" s="2">
        <f>'1steAfd'!IW25</f>
        <v>3261</v>
      </c>
      <c r="BD33" s="2">
        <f>'1steAfd'!JE25</f>
        <v>0</v>
      </c>
      <c r="BF33" s="2">
        <f>'1steAfd'!JK25</f>
        <v>1552</v>
      </c>
      <c r="BG33" s="2">
        <f>'1steAfd'!JS25</f>
        <v>0</v>
      </c>
      <c r="BI33" s="2">
        <f>'1steAfd'!JY25</f>
        <v>747</v>
      </c>
      <c r="BJ33" s="2">
        <f>'1steAfd'!KG25</f>
        <v>0</v>
      </c>
      <c r="BL33" s="2">
        <f>'1steAfd'!KM25</f>
        <v>1700</v>
      </c>
      <c r="BM33" s="2">
        <f>'1steAfd'!KU25</f>
        <v>1</v>
      </c>
      <c r="BO33" s="45">
        <f>'1steAfd'!LA25</f>
        <v>6080</v>
      </c>
      <c r="BP33" s="2">
        <f>'1steAfd'!LI25</f>
        <v>1</v>
      </c>
      <c r="BR33" s="2">
        <f>'1steAfd'!LO25</f>
        <v>2600</v>
      </c>
      <c r="BS33" s="2">
        <f>'1steAfd'!LW25</f>
        <v>3</v>
      </c>
      <c r="BU33" s="2">
        <f>'1steAfd'!MC25</f>
        <v>2789</v>
      </c>
      <c r="BV33" s="2">
        <f>'1steAfd'!MK25</f>
        <v>1</v>
      </c>
      <c r="BX33" s="2">
        <f>'1steAfd'!MQ25</f>
        <v>2770</v>
      </c>
      <c r="BY33" s="2">
        <f>'1steAfd'!MY25</f>
        <v>1</v>
      </c>
    </row>
    <row r="34" spans="1:77" x14ac:dyDescent="0.25">
      <c r="A34" s="2">
        <f>'1steAfd'!E26</f>
        <v>747</v>
      </c>
      <c r="B34" s="2">
        <f>'1steAfd'!M26</f>
        <v>1</v>
      </c>
      <c r="D34" s="2">
        <f>'1steAfd'!S26</f>
        <v>3232</v>
      </c>
      <c r="E34" s="2">
        <f>'1steAfd'!AA26</f>
        <v>3</v>
      </c>
      <c r="G34" s="2">
        <f>'1steAfd'!AG26</f>
        <v>2701</v>
      </c>
      <c r="H34" s="2">
        <f>'1steAfd'!AO26</f>
        <v>0</v>
      </c>
      <c r="J34" s="2">
        <f>'1steAfd'!AU26</f>
        <v>6080</v>
      </c>
      <c r="K34" s="2">
        <f>'1steAfd'!BC26</f>
        <v>1</v>
      </c>
      <c r="M34" s="2">
        <f>'1steAfd'!BI26</f>
        <v>4005</v>
      </c>
      <c r="N34" s="2">
        <f>'1steAfd'!BQ26</f>
        <v>3</v>
      </c>
      <c r="P34" s="2">
        <f>'1steAfd'!BW26</f>
        <v>3232</v>
      </c>
      <c r="Q34" s="2">
        <f>'1steAfd'!CE26</f>
        <v>3</v>
      </c>
      <c r="S34" s="2">
        <f>'1steAfd'!CK26</f>
        <v>8302</v>
      </c>
      <c r="T34" s="2">
        <f>'1steAfd'!CS26</f>
        <v>1</v>
      </c>
      <c r="V34" s="45">
        <f>'1steAfd'!CY26</f>
        <v>5002</v>
      </c>
      <c r="W34" s="2">
        <f>'1steAfd'!DG26</f>
        <v>3</v>
      </c>
      <c r="Y34" s="2">
        <f>'1steAfd'!DM26</f>
        <v>3369</v>
      </c>
      <c r="Z34" s="2">
        <f>'1steAfd'!DU26</f>
        <v>1</v>
      </c>
      <c r="AB34" s="2">
        <f>'1steAfd'!EA26</f>
        <v>8302</v>
      </c>
      <c r="AC34" s="2">
        <f>'1steAfd'!EI26</f>
        <v>1</v>
      </c>
      <c r="AE34" s="2">
        <f>'1steAfd'!EO26</f>
        <v>2678</v>
      </c>
      <c r="AF34" s="2">
        <f>'1steAfd'!EW26</f>
        <v>1</v>
      </c>
      <c r="AH34" s="2">
        <f>'1steAfd'!FC26</f>
        <v>3695</v>
      </c>
      <c r="AI34" s="2">
        <f>'1steAfd'!FK26</f>
        <v>0</v>
      </c>
      <c r="AK34" s="2">
        <f>'1steAfd'!FQ26</f>
        <v>4970</v>
      </c>
      <c r="AL34" s="2">
        <f>'1steAfd'!FY26</f>
        <v>3</v>
      </c>
      <c r="AN34" s="45">
        <f>'1steAfd'!GE26</f>
        <v>1700</v>
      </c>
      <c r="AO34" s="2">
        <f>'1steAfd'!GM26</f>
        <v>1</v>
      </c>
      <c r="AQ34" s="2">
        <f>'1steAfd'!GS26</f>
        <v>1700</v>
      </c>
      <c r="AR34" s="2">
        <f>'1steAfd'!HA26</f>
        <v>0</v>
      </c>
      <c r="AT34" s="2">
        <f>'1steAfd'!HG26</f>
        <v>5112</v>
      </c>
      <c r="AU34" s="2">
        <f>'1steAfd'!HO26</f>
        <v>0</v>
      </c>
      <c r="AW34" s="2">
        <f>'1steAfd'!HU26</f>
        <v>3261</v>
      </c>
      <c r="AX34" s="2">
        <f>'1steAfd'!IC26</f>
        <v>3</v>
      </c>
      <c r="AZ34" s="2">
        <f>'1steAfd'!II26</f>
        <v>7498</v>
      </c>
      <c r="BA34" s="2">
        <f>'1steAfd'!IQ26</f>
        <v>0</v>
      </c>
      <c r="BC34" s="2">
        <f>'1steAfd'!IW26</f>
        <v>5211</v>
      </c>
      <c r="BD34" s="2">
        <f>'1steAfd'!JE26</f>
        <v>0</v>
      </c>
      <c r="BF34" s="2">
        <f>'1steAfd'!JK26</f>
        <v>2764</v>
      </c>
      <c r="BG34" s="2">
        <f>'1steAfd'!JS26</f>
        <v>0</v>
      </c>
      <c r="BI34" s="2">
        <f>'1steAfd'!JY26</f>
        <v>5112</v>
      </c>
      <c r="BJ34" s="2">
        <f>'1steAfd'!KG26</f>
        <v>1</v>
      </c>
      <c r="BL34" s="2">
        <f>'1steAfd'!KM26</f>
        <v>3334</v>
      </c>
      <c r="BM34" s="2">
        <f>'1steAfd'!KU26</f>
        <v>0</v>
      </c>
      <c r="BO34" s="45">
        <f>'1steAfd'!LA26</f>
        <v>6202</v>
      </c>
      <c r="BP34" s="2">
        <f>'1steAfd'!LI26</f>
        <v>0</v>
      </c>
      <c r="BR34" s="2">
        <f>'1steAfd'!LO26</f>
        <v>2701</v>
      </c>
      <c r="BS34" s="2">
        <f>'1steAfd'!LW26</f>
        <v>0</v>
      </c>
      <c r="BU34" s="2">
        <f>'1steAfd'!MC26</f>
        <v>3261</v>
      </c>
      <c r="BV34" s="2">
        <f>'1steAfd'!MK26</f>
        <v>3</v>
      </c>
      <c r="BX34" s="2">
        <f>'1steAfd'!MQ26</f>
        <v>1700</v>
      </c>
      <c r="BY34" s="2">
        <f>'1steAfd'!MY26</f>
        <v>1</v>
      </c>
    </row>
    <row r="35" spans="1:77" x14ac:dyDescent="0.25">
      <c r="A35" s="2">
        <f>'1steAfd'!E27</f>
        <v>3695</v>
      </c>
      <c r="B35" s="2">
        <f>'1steAfd'!M27</f>
        <v>1</v>
      </c>
      <c r="D35" s="2">
        <f>'1steAfd'!S27</f>
        <v>5002</v>
      </c>
      <c r="E35" s="2">
        <f>'1steAfd'!AA27</f>
        <v>3</v>
      </c>
      <c r="G35" s="2">
        <f>'1steAfd'!AG27</f>
        <v>3282</v>
      </c>
      <c r="H35" s="2">
        <f>'1steAfd'!AO27</f>
        <v>0</v>
      </c>
      <c r="J35" s="2">
        <f>'1steAfd'!AU27</f>
        <v>2927</v>
      </c>
      <c r="K35" s="2">
        <f>'1steAfd'!BC27</f>
        <v>1</v>
      </c>
      <c r="M35" s="2">
        <f>'1steAfd'!BI27</f>
        <v>5582</v>
      </c>
      <c r="N35" s="2">
        <f>'1steAfd'!BQ27</f>
        <v>0</v>
      </c>
      <c r="P35" s="2">
        <f>'1steAfd'!BW27</f>
        <v>3349</v>
      </c>
      <c r="Q35" s="2">
        <f>'1steAfd'!CE27</f>
        <v>3</v>
      </c>
      <c r="S35" s="2">
        <f>'1steAfd'!CK27</f>
        <v>7324</v>
      </c>
      <c r="T35" s="2">
        <f>'1steAfd'!CS27</f>
        <v>3</v>
      </c>
      <c r="V35" s="45">
        <f>'1steAfd'!CY27</f>
        <v>3349</v>
      </c>
      <c r="W35" s="2">
        <f>'1steAfd'!DG27</f>
        <v>3</v>
      </c>
      <c r="Y35" s="2">
        <f>'1steAfd'!DM27</f>
        <v>5364</v>
      </c>
      <c r="Z35" s="2">
        <f>'1steAfd'!DU27</f>
        <v>1</v>
      </c>
      <c r="AB35" s="2">
        <f>'1steAfd'!EA27</f>
        <v>2604</v>
      </c>
      <c r="AC35" s="2">
        <f>'1steAfd'!EI27</f>
        <v>1</v>
      </c>
      <c r="AE35" s="2">
        <f>'1steAfd'!EO27</f>
        <v>5364</v>
      </c>
      <c r="AF35" s="2">
        <f>'1steAfd'!EW27</f>
        <v>0</v>
      </c>
      <c r="AH35" s="2">
        <f>'1steAfd'!FC27</f>
        <v>5112</v>
      </c>
      <c r="AI35" s="2">
        <f>'1steAfd'!FK27</f>
        <v>1</v>
      </c>
      <c r="AK35" s="2">
        <f>'1steAfd'!FQ27</f>
        <v>3282</v>
      </c>
      <c r="AL35" s="2">
        <f>'1steAfd'!FY27</f>
        <v>3</v>
      </c>
      <c r="AN35" s="45">
        <f>'1steAfd'!GE27</f>
        <v>3070</v>
      </c>
      <c r="AO35" s="2">
        <f>'1steAfd'!GM27</f>
        <v>1</v>
      </c>
      <c r="AQ35" s="2">
        <f>'1steAfd'!GS27</f>
        <v>3070</v>
      </c>
      <c r="AR35" s="2">
        <f>'1steAfd'!HA27</f>
        <v>1</v>
      </c>
      <c r="AT35" s="2">
        <f>'1steAfd'!HG27</f>
        <v>5376</v>
      </c>
      <c r="AU35" s="2">
        <f>'1steAfd'!HO27</f>
        <v>3</v>
      </c>
      <c r="AW35" s="2">
        <f>'1steAfd'!HU27</f>
        <v>3625</v>
      </c>
      <c r="AX35" s="2">
        <f>'1steAfd'!IC27</f>
        <v>1</v>
      </c>
      <c r="AZ35" s="2">
        <f>'1steAfd'!II27</f>
        <v>1106</v>
      </c>
      <c r="BA35" s="2">
        <f>'1steAfd'!IQ27</f>
        <v>1</v>
      </c>
      <c r="BC35" s="2">
        <f>'1steAfd'!IW27</f>
        <v>2668</v>
      </c>
      <c r="BD35" s="2">
        <f>'1steAfd'!JE27</f>
        <v>0</v>
      </c>
      <c r="BF35" s="2">
        <f>'1steAfd'!JK27</f>
        <v>8691</v>
      </c>
      <c r="BG35" s="2">
        <f>'1steAfd'!JS27</f>
        <v>1</v>
      </c>
      <c r="BI35" s="2">
        <f>'1steAfd'!JY27</f>
        <v>3695</v>
      </c>
      <c r="BJ35" s="2">
        <f>'1steAfd'!KG27</f>
        <v>0</v>
      </c>
      <c r="BL35" s="2">
        <f>'1steAfd'!KM27</f>
        <v>3070</v>
      </c>
      <c r="BM35" s="2">
        <f>'1steAfd'!KU27</f>
        <v>3</v>
      </c>
      <c r="BO35" s="45">
        <f>'1steAfd'!LA27</f>
        <v>1253</v>
      </c>
      <c r="BP35" s="2">
        <f>'1steAfd'!LI27</f>
        <v>0</v>
      </c>
      <c r="BR35" s="2">
        <f>'1steAfd'!LO27</f>
        <v>3282</v>
      </c>
      <c r="BS35" s="2">
        <f>'1steAfd'!LW27</f>
        <v>0</v>
      </c>
      <c r="BU35" s="2">
        <f>'1steAfd'!MC27</f>
        <v>3625</v>
      </c>
      <c r="BV35" s="2">
        <f>'1steAfd'!MK27</f>
        <v>3</v>
      </c>
      <c r="BX35" s="2">
        <f>'1steAfd'!MQ27</f>
        <v>3645</v>
      </c>
      <c r="BY35" s="2">
        <f>'1steAfd'!MY27</f>
        <v>3</v>
      </c>
    </row>
    <row r="36" spans="1:77" x14ac:dyDescent="0.25">
      <c r="A36" s="2">
        <f>'1steAfd'!E28</f>
        <v>6016</v>
      </c>
      <c r="B36" s="2">
        <f>'1steAfd'!M28</f>
        <v>1</v>
      </c>
      <c r="D36" s="2">
        <f>'1steAfd'!S28</f>
        <v>2879</v>
      </c>
      <c r="E36" s="2">
        <f>'1steAfd'!AA28</f>
        <v>1</v>
      </c>
      <c r="G36" s="2">
        <f>'1steAfd'!AG28</f>
        <v>4970</v>
      </c>
      <c r="H36" s="2">
        <f>'1steAfd'!AO28</f>
        <v>3</v>
      </c>
      <c r="J36" s="2">
        <f>'1steAfd'!AU28</f>
        <v>7590</v>
      </c>
      <c r="K36" s="2">
        <f>'1steAfd'!BC28</f>
        <v>0</v>
      </c>
      <c r="M36" s="2">
        <f>'1steAfd'!BI28</f>
        <v>8397</v>
      </c>
      <c r="N36" s="2">
        <f>'1steAfd'!BQ28</f>
        <v>3</v>
      </c>
      <c r="P36" s="2">
        <f>'1steAfd'!BW28</f>
        <v>5002</v>
      </c>
      <c r="Q36" s="2">
        <f>'1steAfd'!CE28</f>
        <v>1</v>
      </c>
      <c r="S36" s="2">
        <f>'1steAfd'!CK28</f>
        <v>1622</v>
      </c>
      <c r="T36" s="2">
        <f>'1steAfd'!CS28</f>
        <v>0</v>
      </c>
      <c r="V36" s="45">
        <f>'1steAfd'!CY28</f>
        <v>3082</v>
      </c>
      <c r="W36" s="2">
        <f>'1steAfd'!DG28</f>
        <v>1</v>
      </c>
      <c r="Y36" s="2">
        <f>'1steAfd'!DM28</f>
        <v>3013</v>
      </c>
      <c r="Z36" s="2">
        <f>'1steAfd'!DU28</f>
        <v>1</v>
      </c>
      <c r="AB36" s="2">
        <f>'1steAfd'!EA28</f>
        <v>7324</v>
      </c>
      <c r="AC36" s="2">
        <f>'1steAfd'!EI28</f>
        <v>3</v>
      </c>
      <c r="AE36" s="2">
        <f>'1steAfd'!EO28</f>
        <v>3013</v>
      </c>
      <c r="AF36" s="2">
        <f>'1steAfd'!EW28</f>
        <v>1</v>
      </c>
      <c r="AH36" s="2">
        <f>'1steAfd'!FC28</f>
        <v>6016</v>
      </c>
      <c r="AI36" s="2">
        <f>'1steAfd'!FK28</f>
        <v>0</v>
      </c>
      <c r="AK36" s="2">
        <f>'1steAfd'!FQ28</f>
        <v>2600</v>
      </c>
      <c r="AL36" s="2">
        <f>'1steAfd'!FY28</f>
        <v>3</v>
      </c>
      <c r="AN36" s="45">
        <f>'1steAfd'!GE28</f>
        <v>3645</v>
      </c>
      <c r="AO36" s="2">
        <f>'1steAfd'!GM28</f>
        <v>0</v>
      </c>
      <c r="AQ36" s="2">
        <f>'1steAfd'!GS28</f>
        <v>3645</v>
      </c>
      <c r="AR36" s="2">
        <f>'1steAfd'!HA28</f>
        <v>1</v>
      </c>
      <c r="AT36" s="2">
        <f>'1steAfd'!HG28</f>
        <v>7801</v>
      </c>
      <c r="AU36" s="2">
        <f>'1steAfd'!HO28</f>
        <v>1</v>
      </c>
      <c r="AW36" s="2">
        <f>'1steAfd'!HU28</f>
        <v>3376</v>
      </c>
      <c r="AX36" s="2">
        <f>'1steAfd'!IC28</f>
        <v>1</v>
      </c>
      <c r="AZ36" s="2">
        <f>'1steAfd'!II28</f>
        <v>5270</v>
      </c>
      <c r="BA36" s="2">
        <f>'1steAfd'!IQ28</f>
        <v>3</v>
      </c>
      <c r="BC36" s="2">
        <f>'1steAfd'!IW28</f>
        <v>3376</v>
      </c>
      <c r="BD36" s="2">
        <f>'1steAfd'!JE28</f>
        <v>1</v>
      </c>
      <c r="BF36" s="2">
        <f>'1steAfd'!JK28</f>
        <v>2988</v>
      </c>
      <c r="BG36" s="2">
        <f>'1steAfd'!JS28</f>
        <v>3</v>
      </c>
      <c r="BI36" s="2">
        <f>'1steAfd'!JY28</f>
        <v>6016</v>
      </c>
      <c r="BJ36" s="2">
        <f>'1steAfd'!KG28</f>
        <v>1</v>
      </c>
      <c r="BL36" s="2">
        <f>'1steAfd'!KM28</f>
        <v>5271</v>
      </c>
      <c r="BM36" s="2">
        <f>'1steAfd'!KU28</f>
        <v>0</v>
      </c>
      <c r="BO36" s="45">
        <f>'1steAfd'!LA28</f>
        <v>2927</v>
      </c>
      <c r="BP36" s="2">
        <f>'1steAfd'!LI28</f>
        <v>0</v>
      </c>
      <c r="BR36" s="2">
        <f>'1steAfd'!LO28</f>
        <v>7811</v>
      </c>
      <c r="BS36" s="2">
        <f>'1steAfd'!LW28</f>
        <v>0</v>
      </c>
      <c r="BU36" s="2">
        <f>'1steAfd'!MC28</f>
        <v>2668</v>
      </c>
      <c r="BV36" s="2">
        <f>'1steAfd'!MK28</f>
        <v>3</v>
      </c>
      <c r="BX36" s="2">
        <f>'1steAfd'!MQ28</f>
        <v>2886</v>
      </c>
      <c r="BY36" s="2">
        <f>'1steAfd'!MY28</f>
        <v>1</v>
      </c>
    </row>
    <row r="37" spans="1:77" ht="15.75" thickBot="1" x14ac:dyDescent="0.3">
      <c r="A37" s="4">
        <f>'1steAfd'!E29</f>
        <v>5112</v>
      </c>
      <c r="B37" s="4">
        <f>'1steAfd'!M29</f>
        <v>3</v>
      </c>
      <c r="D37" s="4">
        <f>'1steAfd'!S29</f>
        <v>3082</v>
      </c>
      <c r="E37" s="4">
        <f>'1steAfd'!AA29</f>
        <v>3</v>
      </c>
      <c r="G37" s="4">
        <f>'1steAfd'!AG29</f>
        <v>7811</v>
      </c>
      <c r="H37" s="4">
        <f>'1steAfd'!AO29</f>
        <v>0</v>
      </c>
      <c r="J37" s="4">
        <f>'1steAfd'!AU29</f>
        <v>6202</v>
      </c>
      <c r="K37" s="4">
        <f>'1steAfd'!BC29</f>
        <v>1</v>
      </c>
      <c r="M37" s="4">
        <f>'1steAfd'!BI29</f>
        <v>2697</v>
      </c>
      <c r="N37" s="4">
        <f>'1steAfd'!BQ29</f>
        <v>1</v>
      </c>
      <c r="P37" s="4">
        <f>'1steAfd'!BW29</f>
        <v>2879</v>
      </c>
      <c r="Q37" s="4">
        <f>'1steAfd'!CE29</f>
        <v>1</v>
      </c>
      <c r="S37" s="4">
        <f>'1steAfd'!CK29</f>
        <v>2719</v>
      </c>
      <c r="T37" s="4">
        <f>'1steAfd'!CS29</f>
        <v>1</v>
      </c>
      <c r="V37" s="46">
        <f>'1steAfd'!CY29</f>
        <v>2879</v>
      </c>
      <c r="W37" s="4">
        <f>'1steAfd'!DG29</f>
        <v>1</v>
      </c>
      <c r="Y37" s="4">
        <f>'1steAfd'!DM29</f>
        <v>0</v>
      </c>
      <c r="Z37" s="4">
        <f>'1steAfd'!DU29</f>
        <v>0</v>
      </c>
      <c r="AB37" s="2">
        <f>'1steAfd'!EA29</f>
        <v>1622</v>
      </c>
      <c r="AC37" s="4">
        <f>'1steAfd'!EI29</f>
        <v>0</v>
      </c>
      <c r="AE37" s="4">
        <f>'1steAfd'!EO29</f>
        <v>2909</v>
      </c>
      <c r="AF37" s="4">
        <f>'1steAfd'!EW29</f>
        <v>0</v>
      </c>
      <c r="AH37" s="4">
        <f>'1steAfd'!FC29</f>
        <v>5376</v>
      </c>
      <c r="AI37" s="4">
        <f>'1steAfd'!FK29</f>
        <v>0</v>
      </c>
      <c r="AK37" s="4">
        <f>'1steAfd'!FQ29</f>
        <v>7811</v>
      </c>
      <c r="AL37" s="4">
        <f>'1steAfd'!FY29</f>
        <v>1</v>
      </c>
      <c r="AN37" s="46">
        <f>'1steAfd'!GE29</f>
        <v>5271</v>
      </c>
      <c r="AO37" s="4">
        <f>'1steAfd'!GM29</f>
        <v>1</v>
      </c>
      <c r="AQ37" s="4">
        <f>'1steAfd'!GS29</f>
        <v>5271</v>
      </c>
      <c r="AR37" s="4">
        <f>'1steAfd'!HA29</f>
        <v>3</v>
      </c>
      <c r="AT37" s="4">
        <f>'1steAfd'!HG29</f>
        <v>6016</v>
      </c>
      <c r="AU37" s="4">
        <f>'1steAfd'!HO29</f>
        <v>0</v>
      </c>
      <c r="AW37" s="4">
        <f>'1steAfd'!HU29</f>
        <v>5211</v>
      </c>
      <c r="AX37" s="4">
        <f>'1steAfd'!IC29</f>
        <v>1</v>
      </c>
      <c r="AZ37" s="4">
        <f>'1steAfd'!II29</f>
        <v>5434</v>
      </c>
      <c r="BA37" s="4">
        <f>'1steAfd'!IQ29</f>
        <v>1</v>
      </c>
      <c r="BC37" s="4">
        <f>'1steAfd'!IW29</f>
        <v>3625</v>
      </c>
      <c r="BD37" s="4">
        <f>'1steAfd'!JE29</f>
        <v>0</v>
      </c>
      <c r="BF37" s="4">
        <f>'1steAfd'!JK29</f>
        <v>8152</v>
      </c>
      <c r="BG37" s="4">
        <f>'1steAfd'!JS29</f>
        <v>3</v>
      </c>
      <c r="BI37" s="4">
        <f>'1steAfd'!JY29</f>
        <v>5376</v>
      </c>
      <c r="BJ37" s="4">
        <f>'1steAfd'!KG29</f>
        <v>3</v>
      </c>
      <c r="BL37" s="4">
        <f>'1steAfd'!KM29</f>
        <v>3645</v>
      </c>
      <c r="BM37" s="4">
        <f>'1steAfd'!KU29</f>
        <v>0</v>
      </c>
      <c r="BO37" s="46">
        <f>'1steAfd'!LA29</f>
        <v>5055</v>
      </c>
      <c r="BP37" s="4">
        <f>'1steAfd'!LI29</f>
        <v>3</v>
      </c>
      <c r="BR37" s="4">
        <f>'1steAfd'!LO29</f>
        <v>4970</v>
      </c>
      <c r="BS37" s="4">
        <f>'1steAfd'!LW29</f>
        <v>3</v>
      </c>
      <c r="BU37" s="4">
        <f>'1steAfd'!MC29</f>
        <v>5211</v>
      </c>
      <c r="BV37" s="4">
        <f>'1steAfd'!MK29</f>
        <v>1</v>
      </c>
      <c r="BX37" s="4">
        <f>'1steAfd'!MQ29</f>
        <v>5271</v>
      </c>
      <c r="BY37" s="4">
        <f>'1steAfd'!MY29</f>
        <v>1</v>
      </c>
    </row>
    <row r="38" spans="1:77" x14ac:dyDescent="0.25">
      <c r="A38" s="3">
        <f>'1steAfd'!B34</f>
        <v>5055</v>
      </c>
      <c r="B38" s="3">
        <f>'1steAfd'!L34</f>
        <v>1</v>
      </c>
      <c r="D38" s="3">
        <f>'1steAfd'!P34</f>
        <v>1663</v>
      </c>
      <c r="E38" s="3">
        <f>'1steAfd'!Z34</f>
        <v>0</v>
      </c>
      <c r="G38" s="3">
        <f>'1steAfd'!AD34</f>
        <v>4944</v>
      </c>
      <c r="H38" s="3">
        <f>'1steAfd'!AN34</f>
        <v>3</v>
      </c>
      <c r="J38" s="3">
        <f>'1steAfd'!AR34</f>
        <v>2604</v>
      </c>
      <c r="K38" s="3">
        <f>'1steAfd'!BB34</f>
        <v>1</v>
      </c>
      <c r="M38" s="3">
        <f>'1steAfd'!BF34</f>
        <v>3004</v>
      </c>
      <c r="N38" s="3">
        <f>'1steAfd'!BP34</f>
        <v>1</v>
      </c>
      <c r="P38" s="3">
        <f>'1steAfd'!BT34</f>
        <v>8669</v>
      </c>
      <c r="Q38" s="3">
        <f>'1steAfd'!CD34</f>
        <v>1</v>
      </c>
      <c r="S38" s="3">
        <f>'1steAfd'!CH34</f>
        <v>1041</v>
      </c>
      <c r="T38" s="3">
        <f>'1steAfd'!CR34</f>
        <v>3</v>
      </c>
      <c r="V38" s="47">
        <f>'1steAfd'!CV34</f>
        <v>2600</v>
      </c>
      <c r="W38" s="3">
        <f>'1steAfd'!DF34</f>
        <v>0</v>
      </c>
      <c r="Y38" s="3">
        <f>'1steAfd'!DJ34</f>
        <v>3647</v>
      </c>
      <c r="Z38" s="3">
        <f>'1steAfd'!DT34</f>
        <v>3</v>
      </c>
      <c r="AB38" s="3">
        <f>'1steAfd'!DX34</f>
        <v>7322</v>
      </c>
      <c r="AC38" s="3">
        <f>'1steAfd'!EH34</f>
        <v>1</v>
      </c>
      <c r="AE38" s="3">
        <f>'1steAfd'!EL34</f>
        <v>3004</v>
      </c>
      <c r="AF38" s="3">
        <f>'1steAfd'!EV34</f>
        <v>3</v>
      </c>
      <c r="AH38" s="3">
        <f>'1steAfd'!EZ34</f>
        <v>8302</v>
      </c>
      <c r="AI38" s="3">
        <f>'1steAfd'!FJ34</f>
        <v>0</v>
      </c>
      <c r="AK38" s="3">
        <f>'1steAfd'!FN34</f>
        <v>3004</v>
      </c>
      <c r="AL38" s="3">
        <f>'1steAfd'!FX34</f>
        <v>3</v>
      </c>
      <c r="AN38" s="47">
        <f>'1steAfd'!GB34</f>
        <v>8669</v>
      </c>
      <c r="AO38" s="3">
        <f>'1steAfd'!GL34</f>
        <v>1</v>
      </c>
      <c r="AQ38" s="3">
        <f>'1steAfd'!GP34</f>
        <v>3004</v>
      </c>
      <c r="AR38" s="3">
        <f>'1steAfd'!GZ34</f>
        <v>1</v>
      </c>
      <c r="AT38" s="3">
        <f>'1steAfd'!HD34</f>
        <v>2770</v>
      </c>
      <c r="AU38" s="3">
        <f>'1steAfd'!HN34</f>
        <v>1</v>
      </c>
      <c r="AW38" s="3">
        <f>'1steAfd'!HR34</f>
        <v>3004</v>
      </c>
      <c r="AX38" s="3">
        <f>'1steAfd'!IB34</f>
        <v>1</v>
      </c>
      <c r="AZ38" s="3">
        <f>'1steAfd'!IF34</f>
        <v>4944</v>
      </c>
      <c r="BA38" s="3">
        <f>'1steAfd'!IP34</f>
        <v>3</v>
      </c>
      <c r="BC38" s="3">
        <f>'1steAfd'!IT34</f>
        <v>1885</v>
      </c>
      <c r="BD38" s="3">
        <f>'1steAfd'!JD34</f>
        <v>3</v>
      </c>
      <c r="BF38" s="3">
        <f>'1steAfd'!JH34</f>
        <v>8669</v>
      </c>
      <c r="BG38" s="3">
        <f>'1steAfd'!JR34</f>
        <v>3</v>
      </c>
      <c r="BI38" s="3">
        <f>'1steAfd'!JV34</f>
        <v>3923</v>
      </c>
      <c r="BJ38" s="3">
        <f>'1steAfd'!KF34</f>
        <v>0</v>
      </c>
      <c r="BL38" s="3">
        <f>'1steAfd'!KJ34</f>
        <v>304</v>
      </c>
      <c r="BM38" s="3">
        <f>'1steAfd'!KT34</f>
        <v>1</v>
      </c>
      <c r="BO38" s="47">
        <f>'1steAfd'!KX34</f>
        <v>3004</v>
      </c>
      <c r="BP38" s="3">
        <f>'1steAfd'!LH34</f>
        <v>0</v>
      </c>
      <c r="BR38" s="3">
        <f>'1steAfd'!LL34</f>
        <v>3222</v>
      </c>
      <c r="BS38" s="3">
        <f>'1steAfd'!LV34</f>
        <v>1</v>
      </c>
      <c r="BU38" s="3">
        <f>'1steAfd'!LZ34</f>
        <v>2600</v>
      </c>
      <c r="BV38" s="3">
        <f>'1steAfd'!MJ34</f>
        <v>1</v>
      </c>
      <c r="BX38" s="3">
        <f>'1steAfd'!MN34</f>
        <v>3565</v>
      </c>
      <c r="BY38" s="3">
        <f>'1steAfd'!MX34</f>
        <v>0</v>
      </c>
    </row>
    <row r="39" spans="1:77" x14ac:dyDescent="0.25">
      <c r="A39" s="2">
        <f>'1steAfd'!B35</f>
        <v>6202</v>
      </c>
      <c r="B39" s="2">
        <f>'1steAfd'!L35</f>
        <v>1</v>
      </c>
      <c r="D39" s="2">
        <f>'1steAfd'!P35</f>
        <v>2678</v>
      </c>
      <c r="E39" s="2">
        <f>'1steAfd'!Z35</f>
        <v>1</v>
      </c>
      <c r="G39" s="2">
        <f>'1steAfd'!AD35</f>
        <v>2927</v>
      </c>
      <c r="H39" s="2">
        <f>'1steAfd'!AN35</f>
        <v>1</v>
      </c>
      <c r="J39" s="2">
        <f>'1steAfd'!AR35</f>
        <v>2656</v>
      </c>
      <c r="K39" s="2">
        <f>'1steAfd'!BB35</f>
        <v>0</v>
      </c>
      <c r="M39" s="2">
        <f>'1steAfd'!BF35</f>
        <v>747</v>
      </c>
      <c r="N39" s="2">
        <f>'1steAfd'!BP35</f>
        <v>1</v>
      </c>
      <c r="P39" s="2">
        <f>'1steAfd'!BT35</f>
        <v>3369</v>
      </c>
      <c r="Q39" s="2">
        <f>'1steAfd'!CD35</f>
        <v>0</v>
      </c>
      <c r="S39" s="2">
        <f>'1steAfd'!CH35</f>
        <v>2748</v>
      </c>
      <c r="T39" s="2">
        <f>'1steAfd'!CR35</f>
        <v>3</v>
      </c>
      <c r="V39" s="45">
        <f>'1steAfd'!CV35</f>
        <v>4970</v>
      </c>
      <c r="W39" s="2">
        <f>'1steAfd'!DF35</f>
        <v>1</v>
      </c>
      <c r="Y39" s="2">
        <f>'1steAfd'!DJ35</f>
        <v>4000</v>
      </c>
      <c r="Z39" s="2">
        <f>'1steAfd'!DT35</f>
        <v>1</v>
      </c>
      <c r="AB39" s="2">
        <f>'1steAfd'!DX35</f>
        <v>8691</v>
      </c>
      <c r="AC39" s="2">
        <f>'1steAfd'!EH35</f>
        <v>0</v>
      </c>
      <c r="AE39" s="2">
        <f>'1steAfd'!EL35</f>
        <v>6016</v>
      </c>
      <c r="AF39" s="2">
        <f>'1steAfd'!EV35</f>
        <v>1</v>
      </c>
      <c r="AH39" s="2">
        <f>'1steAfd'!EZ35</f>
        <v>149</v>
      </c>
      <c r="AI39" s="2">
        <f>'1steAfd'!FJ35</f>
        <v>3</v>
      </c>
      <c r="AK39" s="2">
        <f>'1steAfd'!FN35</f>
        <v>747</v>
      </c>
      <c r="AL39" s="2">
        <f>'1steAfd'!FX35</f>
        <v>1</v>
      </c>
      <c r="AN39" s="45">
        <f>'1steAfd'!GB35</f>
        <v>2678</v>
      </c>
      <c r="AO39" s="2">
        <f>'1steAfd'!GL35</f>
        <v>1</v>
      </c>
      <c r="AQ39" s="2">
        <f>'1steAfd'!GP35</f>
        <v>5112</v>
      </c>
      <c r="AR39" s="2">
        <f>'1steAfd'!GZ35</f>
        <v>0</v>
      </c>
      <c r="AT39" s="2">
        <f>'1steAfd'!HD35</f>
        <v>5271</v>
      </c>
      <c r="AU39" s="2">
        <f>'1steAfd'!HN35</f>
        <v>0</v>
      </c>
      <c r="AW39" s="2">
        <f>'1steAfd'!HR35</f>
        <v>3695</v>
      </c>
      <c r="AX39" s="2">
        <f>'1steAfd'!IB35</f>
        <v>3</v>
      </c>
      <c r="AZ39" s="2">
        <f>'1steAfd'!IF35</f>
        <v>6080</v>
      </c>
      <c r="BA39" s="2">
        <f>'1steAfd'!IP35</f>
        <v>1</v>
      </c>
      <c r="BC39" s="2">
        <f>'1steAfd'!IT35</f>
        <v>3222</v>
      </c>
      <c r="BD39" s="2">
        <f>'1steAfd'!JD35</f>
        <v>3</v>
      </c>
      <c r="BF39" s="2">
        <f>'1steAfd'!JH35</f>
        <v>3369</v>
      </c>
      <c r="BG39" s="2">
        <f>'1steAfd'!JR35</f>
        <v>0</v>
      </c>
      <c r="BI39" s="2">
        <f>'1steAfd'!JV35</f>
        <v>4780</v>
      </c>
      <c r="BJ39" s="2">
        <f>'1steAfd'!KF35</f>
        <v>0</v>
      </c>
      <c r="BL39" s="2">
        <f>'1steAfd'!KJ35</f>
        <v>2668</v>
      </c>
      <c r="BM39" s="2">
        <f>'1steAfd'!KT35</f>
        <v>0</v>
      </c>
      <c r="BO39" s="45">
        <f>'1steAfd'!KX35</f>
        <v>747</v>
      </c>
      <c r="BP39" s="2">
        <f>'1steAfd'!LH35</f>
        <v>3</v>
      </c>
      <c r="BR39" s="2">
        <f>'1steAfd'!LL35</f>
        <v>3647</v>
      </c>
      <c r="BS39" s="2">
        <f>'1steAfd'!LV35</f>
        <v>1</v>
      </c>
      <c r="BU39" s="2">
        <f>'1steAfd'!LZ35</f>
        <v>7811</v>
      </c>
      <c r="BV39" s="2">
        <f>'1steAfd'!MJ35</f>
        <v>1</v>
      </c>
      <c r="BX39" s="2">
        <f>'1steAfd'!MN35</f>
        <v>2742</v>
      </c>
      <c r="BY39" s="2">
        <f>'1steAfd'!MX35</f>
        <v>0</v>
      </c>
    </row>
    <row r="40" spans="1:77" x14ac:dyDescent="0.25">
      <c r="A40" s="2">
        <f>'1steAfd'!B36</f>
        <v>6080</v>
      </c>
      <c r="B40" s="2">
        <f>'1steAfd'!L36</f>
        <v>3</v>
      </c>
      <c r="D40" s="2">
        <f>'1steAfd'!P36</f>
        <v>3013</v>
      </c>
      <c r="E40" s="2">
        <f>'1steAfd'!Z36</f>
        <v>3</v>
      </c>
      <c r="G40" s="2">
        <f>'1steAfd'!AD36</f>
        <v>6080</v>
      </c>
      <c r="H40" s="2">
        <f>'1steAfd'!AN36</f>
        <v>3</v>
      </c>
      <c r="J40" s="2">
        <f>'1steAfd'!AR36</f>
        <v>2935</v>
      </c>
      <c r="K40" s="2">
        <f>'1steAfd'!BB36</f>
        <v>3</v>
      </c>
      <c r="M40" s="2">
        <f>'1steAfd'!BF36</f>
        <v>5112</v>
      </c>
      <c r="N40" s="2">
        <f>'1steAfd'!BP36</f>
        <v>1</v>
      </c>
      <c r="P40" s="2">
        <f>'1steAfd'!BT36</f>
        <v>2678</v>
      </c>
      <c r="Q40" s="2">
        <f>'1steAfd'!CD36</f>
        <v>1</v>
      </c>
      <c r="S40" s="2">
        <f>'1steAfd'!CH36</f>
        <v>3026</v>
      </c>
      <c r="T40" s="2">
        <f>'1steAfd'!CR36</f>
        <v>1</v>
      </c>
      <c r="V40" s="45">
        <f>'1steAfd'!CV36</f>
        <v>2701</v>
      </c>
      <c r="W40" s="2">
        <f>'1steAfd'!DF36</f>
        <v>1</v>
      </c>
      <c r="Y40" s="2">
        <f>'1steAfd'!DJ36</f>
        <v>2602</v>
      </c>
      <c r="Z40" s="2">
        <f>'1steAfd'!DT36</f>
        <v>0</v>
      </c>
      <c r="AB40" s="2">
        <f>'1steAfd'!DX36</f>
        <v>2764</v>
      </c>
      <c r="AC40" s="2">
        <f>'1steAfd'!EH36</f>
        <v>3</v>
      </c>
      <c r="AE40" s="2">
        <f>'1steAfd'!EL36</f>
        <v>747</v>
      </c>
      <c r="AF40" s="2">
        <f>'1steAfd'!EV36</f>
        <v>1</v>
      </c>
      <c r="AH40" s="2">
        <f>'1steAfd'!EZ36</f>
        <v>2935</v>
      </c>
      <c r="AI40" s="2">
        <f>'1steAfd'!FJ36</f>
        <v>3</v>
      </c>
      <c r="AK40" s="2">
        <f>'1steAfd'!FN36</f>
        <v>5112</v>
      </c>
      <c r="AL40" s="2">
        <f>'1steAfd'!FX36</f>
        <v>0</v>
      </c>
      <c r="AN40" s="45">
        <f>'1steAfd'!GB36</f>
        <v>5364</v>
      </c>
      <c r="AO40" s="2">
        <f>'1steAfd'!GL36</f>
        <v>0</v>
      </c>
      <c r="AQ40" s="2">
        <f>'1steAfd'!GP36</f>
        <v>5376</v>
      </c>
      <c r="AR40" s="2">
        <f>'1steAfd'!GZ36</f>
        <v>1</v>
      </c>
      <c r="AT40" s="2">
        <f>'1steAfd'!HD36</f>
        <v>1700</v>
      </c>
      <c r="AU40" s="2">
        <f>'1steAfd'!HN36</f>
        <v>1</v>
      </c>
      <c r="AW40" s="2">
        <f>'1steAfd'!HR36</f>
        <v>747</v>
      </c>
      <c r="AX40" s="2">
        <f>'1steAfd'!IB36</f>
        <v>3</v>
      </c>
      <c r="AZ40" s="2">
        <f>'1steAfd'!IF36</f>
        <v>6202</v>
      </c>
      <c r="BA40" s="2">
        <f>'1steAfd'!IP36</f>
        <v>1</v>
      </c>
      <c r="BC40" s="2">
        <f>'1steAfd'!IT36</f>
        <v>4000</v>
      </c>
      <c r="BD40" s="2">
        <f>'1steAfd'!JD36</f>
        <v>1</v>
      </c>
      <c r="BF40" s="2">
        <f>'1steAfd'!JH36</f>
        <v>3527</v>
      </c>
      <c r="BG40" s="2">
        <f>'1steAfd'!JR36</f>
        <v>1</v>
      </c>
      <c r="BI40" s="2">
        <f>'1steAfd'!JV36</f>
        <v>4005</v>
      </c>
      <c r="BJ40" s="2">
        <f>'1steAfd'!KF36</f>
        <v>3</v>
      </c>
      <c r="BL40" s="2">
        <f>'1steAfd'!KJ36</f>
        <v>3261</v>
      </c>
      <c r="BM40" s="2">
        <f>'1steAfd'!KT36</f>
        <v>3</v>
      </c>
      <c r="BO40" s="45">
        <f>'1steAfd'!KX36</f>
        <v>5112</v>
      </c>
      <c r="BP40" s="2">
        <f>'1steAfd'!LH36</f>
        <v>3</v>
      </c>
      <c r="BR40" s="2">
        <f>'1steAfd'!LL36</f>
        <v>2092</v>
      </c>
      <c r="BS40" s="2">
        <f>'1steAfd'!LV36</f>
        <v>3</v>
      </c>
      <c r="BU40" s="2">
        <f>'1steAfd'!LZ36</f>
        <v>3282</v>
      </c>
      <c r="BV40" s="2">
        <f>'1steAfd'!MJ36</f>
        <v>1</v>
      </c>
      <c r="BX40" s="2">
        <f>'1steAfd'!MN36</f>
        <v>2415</v>
      </c>
      <c r="BY40" s="2">
        <f>'1steAfd'!MX36</f>
        <v>0</v>
      </c>
    </row>
    <row r="41" spans="1:77" x14ac:dyDescent="0.25">
      <c r="A41" s="2">
        <f>'1steAfd'!B37</f>
        <v>7590</v>
      </c>
      <c r="B41" s="2">
        <f>'1steAfd'!L37</f>
        <v>0</v>
      </c>
      <c r="D41" s="2">
        <f>'1steAfd'!P37</f>
        <v>5364</v>
      </c>
      <c r="E41" s="2">
        <f>'1steAfd'!Z37</f>
        <v>1</v>
      </c>
      <c r="G41" s="2">
        <f>'1steAfd'!AD37</f>
        <v>1253</v>
      </c>
      <c r="H41" s="2">
        <f>'1steAfd'!AN37</f>
        <v>1</v>
      </c>
      <c r="J41" s="2">
        <f>'1steAfd'!AR37</f>
        <v>8302</v>
      </c>
      <c r="K41" s="2">
        <f>'1steAfd'!BB37</f>
        <v>0</v>
      </c>
      <c r="M41" s="2">
        <f>'1steAfd'!BF37</f>
        <v>3695</v>
      </c>
      <c r="N41" s="2">
        <f>'1steAfd'!BP37</f>
        <v>3</v>
      </c>
      <c r="P41" s="2">
        <f>'1steAfd'!BT37</f>
        <v>2840</v>
      </c>
      <c r="Q41" s="2">
        <f>'1steAfd'!CD37</f>
        <v>0</v>
      </c>
      <c r="S41" s="2">
        <f>'1steAfd'!CH37</f>
        <v>3235</v>
      </c>
      <c r="T41" s="2">
        <f>'1steAfd'!CR37</f>
        <v>0</v>
      </c>
      <c r="V41" s="45">
        <f>'1steAfd'!CV37</f>
        <v>3282</v>
      </c>
      <c r="W41" s="2">
        <f>'1steAfd'!DF37</f>
        <v>0</v>
      </c>
      <c r="Y41" s="2">
        <f>'1steAfd'!DJ37</f>
        <v>1885</v>
      </c>
      <c r="Z41" s="2">
        <f>'1steAfd'!DT37</f>
        <v>3</v>
      </c>
      <c r="AB41" s="2">
        <f>'1steAfd'!DX37</f>
        <v>8152</v>
      </c>
      <c r="AC41" s="2">
        <f>'1steAfd'!EH37</f>
        <v>3</v>
      </c>
      <c r="AE41" s="2">
        <f>'1steAfd'!EL37</f>
        <v>5112</v>
      </c>
      <c r="AF41" s="2">
        <f>'1steAfd'!EV37</f>
        <v>1</v>
      </c>
      <c r="AH41" s="2">
        <f>'1steAfd'!EZ37</f>
        <v>7324</v>
      </c>
      <c r="AI41" s="2">
        <f>'1steAfd'!FJ37</f>
        <v>0</v>
      </c>
      <c r="AK41" s="2">
        <f>'1steAfd'!FN37</f>
        <v>6016</v>
      </c>
      <c r="AL41" s="2">
        <f>'1steAfd'!FX37</f>
        <v>1</v>
      </c>
      <c r="AN41" s="45">
        <f>'1steAfd'!GB37</f>
        <v>3527</v>
      </c>
      <c r="AO41" s="2">
        <f>'1steAfd'!GL37</f>
        <v>0</v>
      </c>
      <c r="AQ41" s="2">
        <f>'1steAfd'!GP37</f>
        <v>3695</v>
      </c>
      <c r="AR41" s="2">
        <f>'1steAfd'!GZ37</f>
        <v>3</v>
      </c>
      <c r="AT41" s="2">
        <f>'1steAfd'!HD37</f>
        <v>3070</v>
      </c>
      <c r="AU41" s="2">
        <f>'1steAfd'!HN37</f>
        <v>3</v>
      </c>
      <c r="AW41" s="2">
        <f>'1steAfd'!HR37</f>
        <v>5112</v>
      </c>
      <c r="AX41" s="2">
        <f>'1steAfd'!IB37</f>
        <v>1</v>
      </c>
      <c r="AZ41" s="2">
        <f>'1steAfd'!IF37</f>
        <v>2927</v>
      </c>
      <c r="BA41" s="2">
        <f>'1steAfd'!IP37</f>
        <v>1</v>
      </c>
      <c r="BC41" s="2">
        <f>'1steAfd'!IT37</f>
        <v>2602</v>
      </c>
      <c r="BD41" s="2">
        <f>'1steAfd'!JD37</f>
        <v>0</v>
      </c>
      <c r="BF41" s="2">
        <f>'1steAfd'!JH37</f>
        <v>3013</v>
      </c>
      <c r="BG41" s="2">
        <f>'1steAfd'!JR37</f>
        <v>3</v>
      </c>
      <c r="BI41" s="2">
        <f>'1steAfd'!JV37</f>
        <v>8397</v>
      </c>
      <c r="BJ41" s="2">
        <f>'1steAfd'!KF37</f>
        <v>1</v>
      </c>
      <c r="BL41" s="2">
        <f>'1steAfd'!KJ37</f>
        <v>5211</v>
      </c>
      <c r="BM41" s="2">
        <f>'1steAfd'!KT37</f>
        <v>1</v>
      </c>
      <c r="BO41" s="45">
        <f>'1steAfd'!KX37</f>
        <v>3695</v>
      </c>
      <c r="BP41" s="2">
        <f>'1steAfd'!LH37</f>
        <v>3</v>
      </c>
      <c r="BR41" s="2">
        <f>'1steAfd'!LL37</f>
        <v>4000</v>
      </c>
      <c r="BS41" s="2">
        <f>'1steAfd'!LV37</f>
        <v>1</v>
      </c>
      <c r="BU41" s="2">
        <f>'1steAfd'!LZ37</f>
        <v>4970</v>
      </c>
      <c r="BV41" s="2">
        <f>'1steAfd'!MJ37</f>
        <v>1</v>
      </c>
      <c r="BX41" s="2">
        <f>'1steAfd'!MN37</f>
        <v>5434</v>
      </c>
      <c r="BY41" s="2">
        <f>'1steAfd'!MX37</f>
        <v>1</v>
      </c>
    </row>
    <row r="42" spans="1:77" x14ac:dyDescent="0.25">
      <c r="A42" s="2">
        <f>'1steAfd'!B38</f>
        <v>2927</v>
      </c>
      <c r="B42" s="2">
        <f>'1steAfd'!L38</f>
        <v>1</v>
      </c>
      <c r="D42" s="2">
        <f>'1steAfd'!P38</f>
        <v>8669</v>
      </c>
      <c r="E42" s="2">
        <f>'1steAfd'!Z38</f>
        <v>3</v>
      </c>
      <c r="G42" s="2">
        <f>'1steAfd'!AD38</f>
        <v>7590</v>
      </c>
      <c r="H42" s="2">
        <f>'1steAfd'!AN38</f>
        <v>3</v>
      </c>
      <c r="J42" s="2">
        <f>'1steAfd'!AR38</f>
        <v>2719</v>
      </c>
      <c r="K42" s="2">
        <f>'1steAfd'!BB38</f>
        <v>1</v>
      </c>
      <c r="M42" s="2">
        <f>'1steAfd'!BF38</f>
        <v>6016</v>
      </c>
      <c r="N42" s="2">
        <f>'1steAfd'!BP38</f>
        <v>1</v>
      </c>
      <c r="P42" s="2">
        <f>'1steAfd'!BT38</f>
        <v>3013</v>
      </c>
      <c r="Q42" s="2">
        <f>'1steAfd'!CD38</f>
        <v>1</v>
      </c>
      <c r="S42" s="2">
        <f>'1steAfd'!CH38</f>
        <v>2964</v>
      </c>
      <c r="T42" s="2">
        <f>'1steAfd'!CR38</f>
        <v>3</v>
      </c>
      <c r="V42" s="45">
        <f>'1steAfd'!CV38</f>
        <v>1575</v>
      </c>
      <c r="W42" s="2">
        <f>'1steAfd'!DF38</f>
        <v>1</v>
      </c>
      <c r="Y42" s="2">
        <f>'1steAfd'!DJ38</f>
        <v>2092</v>
      </c>
      <c r="Z42" s="2">
        <f>'1steAfd'!DT38</f>
        <v>0</v>
      </c>
      <c r="AB42" s="2">
        <f>'1steAfd'!DX38</f>
        <v>15</v>
      </c>
      <c r="AC42" s="2">
        <f>'1steAfd'!EH38</f>
        <v>3</v>
      </c>
      <c r="AE42" s="2">
        <f>'1steAfd'!EL38</f>
        <v>3695</v>
      </c>
      <c r="AF42" s="2">
        <f>'1steAfd'!EV38</f>
        <v>0</v>
      </c>
      <c r="AH42" s="2">
        <f>'1steAfd'!EZ38</f>
        <v>2953</v>
      </c>
      <c r="AI42" s="2">
        <f>'1steAfd'!FJ38</f>
        <v>3</v>
      </c>
      <c r="AK42" s="2">
        <f>'1steAfd'!FN38</f>
        <v>3695</v>
      </c>
      <c r="AL42" s="2">
        <f>'1steAfd'!FX38</f>
        <v>0</v>
      </c>
      <c r="AN42" s="45">
        <f>'1steAfd'!GB38</f>
        <v>3369</v>
      </c>
      <c r="AO42" s="2">
        <f>'1steAfd'!GL38</f>
        <v>3</v>
      </c>
      <c r="AQ42" s="2">
        <f>'1steAfd'!GP38</f>
        <v>747</v>
      </c>
      <c r="AR42" s="2">
        <f>'1steAfd'!GZ38</f>
        <v>1</v>
      </c>
      <c r="AT42" s="2">
        <f>'1steAfd'!HD38</f>
        <v>3645</v>
      </c>
      <c r="AU42" s="2">
        <f>'1steAfd'!HN38</f>
        <v>1</v>
      </c>
      <c r="AW42" s="2">
        <f>'1steAfd'!HR38</f>
        <v>6016</v>
      </c>
      <c r="AX42" s="2">
        <f>'1steAfd'!IB38</f>
        <v>3</v>
      </c>
      <c r="AZ42" s="2">
        <f>'1steAfd'!IF38</f>
        <v>7590</v>
      </c>
      <c r="BA42" s="2">
        <f>'1steAfd'!IP38</f>
        <v>0</v>
      </c>
      <c r="BC42" s="2">
        <f>'1steAfd'!IT38</f>
        <v>3648</v>
      </c>
      <c r="BD42" s="2">
        <f>'1steAfd'!JD38</f>
        <v>3</v>
      </c>
      <c r="BF42" s="2">
        <f>'1steAfd'!JH38</f>
        <v>2678</v>
      </c>
      <c r="BG42" s="2">
        <f>'1steAfd'!JR38</f>
        <v>1</v>
      </c>
      <c r="BI42" s="2">
        <f>'1steAfd'!JV38</f>
        <v>5582</v>
      </c>
      <c r="BJ42" s="2">
        <f>'1steAfd'!KF38</f>
        <v>1</v>
      </c>
      <c r="BL42" s="2">
        <f>'1steAfd'!KJ38</f>
        <v>2789</v>
      </c>
      <c r="BM42" s="2">
        <f>'1steAfd'!KT38</f>
        <v>3</v>
      </c>
      <c r="BO42" s="45">
        <f>'1steAfd'!KX38</f>
        <v>6016</v>
      </c>
      <c r="BP42" s="2">
        <f>'1steAfd'!LH38</f>
        <v>1</v>
      </c>
      <c r="BR42" s="2">
        <f>'1steAfd'!LL38</f>
        <v>3648</v>
      </c>
      <c r="BS42" s="2">
        <f>'1steAfd'!LV38</f>
        <v>1</v>
      </c>
      <c r="BU42" s="2">
        <f>'1steAfd'!LZ38</f>
        <v>2701</v>
      </c>
      <c r="BV42" s="2">
        <f>'1steAfd'!MJ38</f>
        <v>0</v>
      </c>
      <c r="BX42" s="2">
        <f>'1steAfd'!MN38</f>
        <v>1106</v>
      </c>
      <c r="BY42" s="2">
        <f>'1steAfd'!MX38</f>
        <v>3</v>
      </c>
    </row>
    <row r="43" spans="1:77" x14ac:dyDescent="0.25">
      <c r="A43" s="2">
        <f>'1steAfd'!B39</f>
        <v>7530</v>
      </c>
      <c r="B43" s="2">
        <f>'1steAfd'!L39</f>
        <v>1</v>
      </c>
      <c r="D43" s="2">
        <f>'1steAfd'!P39</f>
        <v>2840</v>
      </c>
      <c r="E43" s="2">
        <f>'1steAfd'!Z39</f>
        <v>3</v>
      </c>
      <c r="G43" s="2">
        <f>'1steAfd'!AD39</f>
        <v>6202</v>
      </c>
      <c r="H43" s="2">
        <f>'1steAfd'!AN39</f>
        <v>1</v>
      </c>
      <c r="J43" s="2">
        <f>'1steAfd'!AR39</f>
        <v>1622</v>
      </c>
      <c r="K43" s="2">
        <f>'1steAfd'!BB39</f>
        <v>0</v>
      </c>
      <c r="M43" s="2">
        <f>'1steAfd'!BF39</f>
        <v>5376</v>
      </c>
      <c r="N43" s="2">
        <f>'1steAfd'!BP39</f>
        <v>3</v>
      </c>
      <c r="P43" s="2">
        <f>'1steAfd'!BT39</f>
        <v>5364</v>
      </c>
      <c r="Q43" s="2">
        <f>'1steAfd'!CD39</f>
        <v>0</v>
      </c>
      <c r="S43" s="2">
        <f>'1steAfd'!CH39</f>
        <v>2802</v>
      </c>
      <c r="T43" s="2">
        <f>'1steAfd'!CR39</f>
        <v>0</v>
      </c>
      <c r="V43" s="45">
        <f>'1steAfd'!CV39</f>
        <v>7811</v>
      </c>
      <c r="W43" s="2">
        <f>'1steAfd'!DF39</f>
        <v>3</v>
      </c>
      <c r="Y43" s="2">
        <f>'1steAfd'!DJ39</f>
        <v>3648</v>
      </c>
      <c r="Z43" s="2">
        <f>'1steAfd'!DT39</f>
        <v>0</v>
      </c>
      <c r="AB43" s="2">
        <f>'1steAfd'!DX39</f>
        <v>2982</v>
      </c>
      <c r="AC43" s="2">
        <f>'1steAfd'!EH39</f>
        <v>1</v>
      </c>
      <c r="AE43" s="2">
        <f>'1steAfd'!EL39</f>
        <v>5376</v>
      </c>
      <c r="AF43" s="2">
        <f>'1steAfd'!EV39</f>
        <v>1</v>
      </c>
      <c r="AH43" s="2">
        <f>'1steAfd'!EZ39</f>
        <v>2604</v>
      </c>
      <c r="AI43" s="2">
        <f>'1steAfd'!FJ39</f>
        <v>3</v>
      </c>
      <c r="AK43" s="2">
        <f>'1steAfd'!FN39</f>
        <v>5376</v>
      </c>
      <c r="AL43" s="2">
        <f>'1steAfd'!FX39</f>
        <v>0</v>
      </c>
      <c r="AN43" s="45">
        <f>'1steAfd'!GB39</f>
        <v>3013</v>
      </c>
      <c r="AO43" s="2">
        <f>'1steAfd'!GL39</f>
        <v>1</v>
      </c>
      <c r="AQ43" s="2">
        <f>'1steAfd'!GP39</f>
        <v>6016</v>
      </c>
      <c r="AR43" s="2">
        <f>'1steAfd'!GZ39</f>
        <v>1</v>
      </c>
      <c r="AT43" s="2">
        <f>'1steAfd'!HD39</f>
        <v>3334</v>
      </c>
      <c r="AU43" s="2">
        <f>'1steAfd'!HN39</f>
        <v>0</v>
      </c>
      <c r="AW43" s="2">
        <f>'1steAfd'!HR39</f>
        <v>5376</v>
      </c>
      <c r="AX43" s="2">
        <f>'1steAfd'!IB39</f>
        <v>3</v>
      </c>
      <c r="AZ43" s="2">
        <f>'1steAfd'!IF39</f>
        <v>1253</v>
      </c>
      <c r="BA43" s="2">
        <f>'1steAfd'!IP39</f>
        <v>0</v>
      </c>
      <c r="BC43" s="2">
        <f>'1steAfd'!IT39</f>
        <v>2092</v>
      </c>
      <c r="BD43" s="2">
        <f>'1steAfd'!JD39</f>
        <v>1</v>
      </c>
      <c r="BF43" s="2">
        <f>'1steAfd'!JH39</f>
        <v>2840</v>
      </c>
      <c r="BG43" s="2">
        <f>'1steAfd'!JR39</f>
        <v>1</v>
      </c>
      <c r="BI43" s="2">
        <f>'1steAfd'!JV39</f>
        <v>4875</v>
      </c>
      <c r="BJ43" s="2">
        <f>'1steAfd'!KF39</f>
        <v>0</v>
      </c>
      <c r="BL43" s="2">
        <f>'1steAfd'!KJ39</f>
        <v>3625</v>
      </c>
      <c r="BM43" s="2">
        <f>'1steAfd'!KT39</f>
        <v>3</v>
      </c>
      <c r="BO43" s="45">
        <f>'1steAfd'!KX39</f>
        <v>5376</v>
      </c>
      <c r="BP43" s="2">
        <f>'1steAfd'!LH39</f>
        <v>3</v>
      </c>
      <c r="BR43" s="2">
        <f>'1steAfd'!LL39</f>
        <v>2602</v>
      </c>
      <c r="BS43" s="2">
        <f>'1steAfd'!LV39</f>
        <v>0</v>
      </c>
      <c r="BU43" s="2">
        <f>'1steAfd'!LZ39</f>
        <v>1575</v>
      </c>
      <c r="BV43" s="2">
        <f>'1steAfd'!MJ39</f>
        <v>1</v>
      </c>
      <c r="BX43" s="2">
        <f>'1steAfd'!MN39</f>
        <v>3564</v>
      </c>
      <c r="BY43" s="2">
        <f>'1steAfd'!MX39</f>
        <v>1</v>
      </c>
    </row>
    <row r="44" spans="1:77" x14ac:dyDescent="0.25">
      <c r="A44" s="2">
        <f>'1steAfd'!E34</f>
        <v>8669</v>
      </c>
      <c r="B44" s="2">
        <f>'1steAfd'!M34</f>
        <v>1</v>
      </c>
      <c r="D44" s="2">
        <f>'1steAfd'!S34</f>
        <v>3004</v>
      </c>
      <c r="E44" s="2">
        <f>'1steAfd'!AA34</f>
        <v>3</v>
      </c>
      <c r="G44" s="2">
        <f>'1steAfd'!AG34</f>
        <v>2770</v>
      </c>
      <c r="H44" s="2">
        <f>'1steAfd'!AO34</f>
        <v>0</v>
      </c>
      <c r="J44" s="2">
        <f>'1steAfd'!AU34</f>
        <v>3695</v>
      </c>
      <c r="K44" s="2">
        <f>'1steAfd'!BC34</f>
        <v>1</v>
      </c>
      <c r="M44" s="2">
        <f>'1steAfd'!BI34</f>
        <v>2927</v>
      </c>
      <c r="N44" s="2">
        <f>'1steAfd'!BQ34</f>
        <v>1</v>
      </c>
      <c r="P44" s="2">
        <f>'1steAfd'!BW34</f>
        <v>3647</v>
      </c>
      <c r="Q44" s="2">
        <f>'1steAfd'!CE34</f>
        <v>1</v>
      </c>
      <c r="S44" s="2">
        <f>'1steAfd'!CK34</f>
        <v>5364</v>
      </c>
      <c r="T44" s="2">
        <f>'1steAfd'!CS34</f>
        <v>0</v>
      </c>
      <c r="V44" s="45">
        <f>'1steAfd'!CY34</f>
        <v>3923</v>
      </c>
      <c r="W44" s="2">
        <f>'1steAfd'!DG34</f>
        <v>3</v>
      </c>
      <c r="Y44" s="2">
        <f>'1steAfd'!DM34</f>
        <v>304</v>
      </c>
      <c r="Z44" s="2">
        <f>'1steAfd'!DU34</f>
        <v>0</v>
      </c>
      <c r="AB44" s="2">
        <f>'1steAfd'!EA34</f>
        <v>3004</v>
      </c>
      <c r="AC44" s="2">
        <f>'1steAfd'!EI34</f>
        <v>1</v>
      </c>
      <c r="AE44" s="2">
        <f>'1steAfd'!EO34</f>
        <v>3647</v>
      </c>
      <c r="AF44" s="2">
        <f>'1steAfd'!EW34</f>
        <v>0</v>
      </c>
      <c r="AH44" s="2">
        <f>'1steAfd'!FC34</f>
        <v>4970</v>
      </c>
      <c r="AI44" s="2">
        <f>'1steAfd'!FK34</f>
        <v>3</v>
      </c>
      <c r="AK44" s="2">
        <f>'1steAfd'!FQ34</f>
        <v>2415</v>
      </c>
      <c r="AL44" s="2">
        <f>'1steAfd'!FY34</f>
        <v>0</v>
      </c>
      <c r="AN44" s="45">
        <f>'1steAfd'!GE34</f>
        <v>4944</v>
      </c>
      <c r="AO44" s="2">
        <f>'1steAfd'!GM34</f>
        <v>1</v>
      </c>
      <c r="AQ44" s="2">
        <f>'1steAfd'!GS34</f>
        <v>3369</v>
      </c>
      <c r="AR44" s="2">
        <f>'1steAfd'!HA34</f>
        <v>1</v>
      </c>
      <c r="AT44" s="2">
        <f>'1steAfd'!HG34</f>
        <v>6202</v>
      </c>
      <c r="AU44" s="2">
        <f>'1steAfd'!HO34</f>
        <v>1</v>
      </c>
      <c r="AW44" s="2">
        <f>'1steAfd'!HU34</f>
        <v>149</v>
      </c>
      <c r="AX44" s="2">
        <f>'1steAfd'!IC34</f>
        <v>1</v>
      </c>
      <c r="AZ44" s="2">
        <f>'1steAfd'!II34</f>
        <v>3004</v>
      </c>
      <c r="BA44" s="2">
        <f>'1steAfd'!IQ34</f>
        <v>0</v>
      </c>
      <c r="BC44" s="2">
        <f>'1steAfd'!IW34</f>
        <v>8669</v>
      </c>
      <c r="BD44" s="2">
        <f>'1steAfd'!JE34</f>
        <v>0</v>
      </c>
      <c r="BF44" s="2">
        <f>'1steAfd'!JK34</f>
        <v>2748</v>
      </c>
      <c r="BG44" s="2">
        <f>'1steAfd'!JS34</f>
        <v>0</v>
      </c>
      <c r="BI44" s="2">
        <f>'1steAfd'!JY34</f>
        <v>2600</v>
      </c>
      <c r="BJ44" s="2">
        <f>'1steAfd'!KG34</f>
        <v>3</v>
      </c>
      <c r="BL44" s="2">
        <f>'1steAfd'!KM34</f>
        <v>8712</v>
      </c>
      <c r="BM44" s="2">
        <f>'1steAfd'!KU34</f>
        <v>1</v>
      </c>
      <c r="BO44" s="45">
        <f>'1steAfd'!LA34</f>
        <v>2764</v>
      </c>
      <c r="BP44" s="2">
        <f>'1steAfd'!LI34</f>
        <v>3</v>
      </c>
      <c r="BR44" s="2">
        <f>'1steAfd'!LO34</f>
        <v>3004</v>
      </c>
      <c r="BS44" s="2">
        <f>'1steAfd'!LW34</f>
        <v>1</v>
      </c>
      <c r="BU44" s="2">
        <f>'1steAfd'!MC34</f>
        <v>2604</v>
      </c>
      <c r="BV44" s="2">
        <f>'1steAfd'!MK34</f>
        <v>1</v>
      </c>
      <c r="BX44" s="2">
        <f>'1steAfd'!MQ34</f>
        <v>3004</v>
      </c>
      <c r="BY44" s="2">
        <f>'1steAfd'!MY34</f>
        <v>3</v>
      </c>
    </row>
    <row r="45" spans="1:77" x14ac:dyDescent="0.25">
      <c r="A45" s="2">
        <f>'1steAfd'!E35</f>
        <v>2678</v>
      </c>
      <c r="B45" s="2">
        <f>'1steAfd'!M35</f>
        <v>1</v>
      </c>
      <c r="D45" s="2">
        <f>'1steAfd'!S35</f>
        <v>5112</v>
      </c>
      <c r="E45" s="2">
        <f>'1steAfd'!AA35</f>
        <v>1</v>
      </c>
      <c r="G45" s="2">
        <f>'1steAfd'!AG35</f>
        <v>3070</v>
      </c>
      <c r="H45" s="2">
        <f>'1steAfd'!AO35</f>
        <v>1</v>
      </c>
      <c r="J45" s="2">
        <f>'1steAfd'!AU35</f>
        <v>747</v>
      </c>
      <c r="K45" s="2">
        <f>'1steAfd'!BC35</f>
        <v>3</v>
      </c>
      <c r="M45" s="2">
        <f>'1steAfd'!BI35</f>
        <v>4944</v>
      </c>
      <c r="N45" s="2">
        <f>'1steAfd'!BQ35</f>
        <v>1</v>
      </c>
      <c r="P45" s="2">
        <f>'1steAfd'!BW35</f>
        <v>3222</v>
      </c>
      <c r="Q45" s="2">
        <f>'1steAfd'!CE35</f>
        <v>3</v>
      </c>
      <c r="S45" s="2">
        <f>'1steAfd'!CK35</f>
        <v>3013</v>
      </c>
      <c r="T45" s="2">
        <f>'1steAfd'!CS35</f>
        <v>0</v>
      </c>
      <c r="V45" s="45">
        <f>'1steAfd'!CY35</f>
        <v>4780</v>
      </c>
      <c r="W45" s="2">
        <f>'1steAfd'!DG35</f>
        <v>1</v>
      </c>
      <c r="Y45" s="2">
        <f>'1steAfd'!DM35</f>
        <v>5211</v>
      </c>
      <c r="Z45" s="2">
        <f>'1steAfd'!DU35</f>
        <v>1</v>
      </c>
      <c r="AB45" s="2">
        <f>'1steAfd'!EA35</f>
        <v>747</v>
      </c>
      <c r="AC45" s="2">
        <f>'1steAfd'!EI35</f>
        <v>3</v>
      </c>
      <c r="AE45" s="2">
        <f>'1steAfd'!EO35</f>
        <v>3222</v>
      </c>
      <c r="AF45" s="2">
        <f>'1steAfd'!EW35</f>
        <v>1</v>
      </c>
      <c r="AH45" s="2">
        <f>'1steAfd'!FC35</f>
        <v>7811</v>
      </c>
      <c r="AI45" s="2">
        <f>'1steAfd'!FK35</f>
        <v>0</v>
      </c>
      <c r="AK45" s="2">
        <f>'1steAfd'!FQ35</f>
        <v>5434</v>
      </c>
      <c r="AL45" s="2">
        <f>'1steAfd'!FY35</f>
        <v>1</v>
      </c>
      <c r="AN45" s="45">
        <f>'1steAfd'!GE35</f>
        <v>5055</v>
      </c>
      <c r="AO45" s="2">
        <f>'1steAfd'!GM35</f>
        <v>1</v>
      </c>
      <c r="AQ45" s="2">
        <f>'1steAfd'!GS35</f>
        <v>8669</v>
      </c>
      <c r="AR45" s="2">
        <f>'1steAfd'!HA35</f>
        <v>3</v>
      </c>
      <c r="AT45" s="2">
        <f>'1steAfd'!HG35</f>
        <v>6080</v>
      </c>
      <c r="AU45" s="2">
        <f>'1steAfd'!HO35</f>
        <v>3</v>
      </c>
      <c r="AW45" s="2">
        <f>'1steAfd'!HU35</f>
        <v>1622</v>
      </c>
      <c r="AX45" s="2">
        <f>'1steAfd'!IC35</f>
        <v>0</v>
      </c>
      <c r="AZ45" s="2">
        <f>'1steAfd'!II35</f>
        <v>3695</v>
      </c>
      <c r="BA45" s="2">
        <f>'1steAfd'!IQ35</f>
        <v>1</v>
      </c>
      <c r="BC45" s="2">
        <f>'1steAfd'!IW35</f>
        <v>2678</v>
      </c>
      <c r="BD45" s="2">
        <f>'1steAfd'!JE35</f>
        <v>0</v>
      </c>
      <c r="BF45" s="2">
        <f>'1steAfd'!JK35</f>
        <v>1041</v>
      </c>
      <c r="BG45" s="2">
        <f>'1steAfd'!JS35</f>
        <v>3</v>
      </c>
      <c r="BI45" s="2">
        <f>'1steAfd'!JY35</f>
        <v>4970</v>
      </c>
      <c r="BJ45" s="2">
        <f>'1steAfd'!KG35</f>
        <v>3</v>
      </c>
      <c r="BL45" s="2">
        <f>'1steAfd'!KM35</f>
        <v>4000</v>
      </c>
      <c r="BM45" s="2">
        <f>'1steAfd'!KU35</f>
        <v>3</v>
      </c>
      <c r="BO45" s="45">
        <f>'1steAfd'!LA35</f>
        <v>7322</v>
      </c>
      <c r="BP45" s="2">
        <f>'1steAfd'!LI35</f>
        <v>0</v>
      </c>
      <c r="BR45" s="2">
        <f>'1steAfd'!LO35</f>
        <v>6016</v>
      </c>
      <c r="BS45" s="2">
        <f>'1steAfd'!LW35</f>
        <v>1</v>
      </c>
      <c r="BU45" s="2">
        <f>'1steAfd'!MC35</f>
        <v>7324</v>
      </c>
      <c r="BV45" s="2">
        <f>'1steAfd'!MK35</f>
        <v>1</v>
      </c>
      <c r="BX45" s="2">
        <f>'1steAfd'!MQ35</f>
        <v>747</v>
      </c>
      <c r="BY45" s="2">
        <f>'1steAfd'!MY35</f>
        <v>3</v>
      </c>
    </row>
    <row r="46" spans="1:77" x14ac:dyDescent="0.25">
      <c r="A46" s="2">
        <f>'1steAfd'!E36</f>
        <v>3013</v>
      </c>
      <c r="B46" s="2">
        <f>'1steAfd'!M36</f>
        <v>0</v>
      </c>
      <c r="D46" s="2">
        <f>'1steAfd'!S36</f>
        <v>3695</v>
      </c>
      <c r="E46" s="2">
        <f>'1steAfd'!AA36</f>
        <v>0</v>
      </c>
      <c r="G46" s="2">
        <f>'1steAfd'!AG36</f>
        <v>1700</v>
      </c>
      <c r="H46" s="2">
        <f>'1steAfd'!AO36</f>
        <v>0</v>
      </c>
      <c r="J46" s="2">
        <f>'1steAfd'!AU36</f>
        <v>4739</v>
      </c>
      <c r="K46" s="2">
        <f>'1steAfd'!BC36</f>
        <v>0</v>
      </c>
      <c r="M46" s="2">
        <f>'1steAfd'!BI36</f>
        <v>7590</v>
      </c>
      <c r="N46" s="2">
        <f>'1steAfd'!BQ36</f>
        <v>1</v>
      </c>
      <c r="P46" s="2">
        <f>'1steAfd'!BW36</f>
        <v>4000</v>
      </c>
      <c r="Q46" s="2">
        <f>'1steAfd'!CE36</f>
        <v>1</v>
      </c>
      <c r="S46" s="2">
        <f>'1steAfd'!CK36</f>
        <v>2678</v>
      </c>
      <c r="T46" s="2">
        <f>'1steAfd'!CS36</f>
        <v>1</v>
      </c>
      <c r="V46" s="45">
        <f>'1steAfd'!CY36</f>
        <v>4005</v>
      </c>
      <c r="W46" s="2">
        <f>'1steAfd'!DG36</f>
        <v>1</v>
      </c>
      <c r="Y46" s="2">
        <f>'1steAfd'!DM36</f>
        <v>3261</v>
      </c>
      <c r="Z46" s="2">
        <f>'1steAfd'!DU36</f>
        <v>3</v>
      </c>
      <c r="AB46" s="2">
        <f>'1steAfd'!EA36</f>
        <v>5112</v>
      </c>
      <c r="AC46" s="2">
        <f>'1steAfd'!EI36</f>
        <v>0</v>
      </c>
      <c r="AE46" s="2">
        <f>'1steAfd'!EO36</f>
        <v>3648</v>
      </c>
      <c r="AF46" s="2">
        <f>'1steAfd'!EW36</f>
        <v>1</v>
      </c>
      <c r="AH46" s="2">
        <f>'1steAfd'!FC36</f>
        <v>2701</v>
      </c>
      <c r="AI46" s="2">
        <f>'1steAfd'!FK36</f>
        <v>0</v>
      </c>
      <c r="AK46" s="2">
        <f>'1steAfd'!FQ36</f>
        <v>2742</v>
      </c>
      <c r="AL46" s="2">
        <f>'1steAfd'!FY36</f>
        <v>3</v>
      </c>
      <c r="AN46" s="45">
        <f>'1steAfd'!GE36</f>
        <v>6080</v>
      </c>
      <c r="AO46" s="2">
        <f>'1steAfd'!GM36</f>
        <v>3</v>
      </c>
      <c r="AQ46" s="2">
        <f>'1steAfd'!GS36</f>
        <v>2678</v>
      </c>
      <c r="AR46" s="2">
        <f>'1steAfd'!HA36</f>
        <v>1</v>
      </c>
      <c r="AT46" s="2">
        <f>'1steAfd'!HG36</f>
        <v>7590</v>
      </c>
      <c r="AU46" s="2">
        <f>'1steAfd'!HO36</f>
        <v>1</v>
      </c>
      <c r="AW46" s="2">
        <f>'1steAfd'!HU36</f>
        <v>7324</v>
      </c>
      <c r="AX46" s="2">
        <f>'1steAfd'!IC36</f>
        <v>0</v>
      </c>
      <c r="AZ46" s="2">
        <f>'1steAfd'!II36</f>
        <v>7895</v>
      </c>
      <c r="BA46" s="2">
        <f>'1steAfd'!IQ36</f>
        <v>1</v>
      </c>
      <c r="BC46" s="2">
        <f>'1steAfd'!IW36</f>
        <v>3527</v>
      </c>
      <c r="BD46" s="2">
        <f>'1steAfd'!JE36</f>
        <v>1</v>
      </c>
      <c r="BF46" s="2">
        <f>'1steAfd'!JK36</f>
        <v>3026</v>
      </c>
      <c r="BG46" s="2">
        <f>'1steAfd'!JS36</f>
        <v>1</v>
      </c>
      <c r="BI46" s="2">
        <f>'1steAfd'!JY36</f>
        <v>3282</v>
      </c>
      <c r="BJ46" s="2">
        <f>'1steAfd'!KG36</f>
        <v>0</v>
      </c>
      <c r="BL46" s="2">
        <f>'1steAfd'!KM36</f>
        <v>2092</v>
      </c>
      <c r="BM46" s="2">
        <f>'1steAfd'!KU36</f>
        <v>0</v>
      </c>
      <c r="BO46" s="45">
        <f>'1steAfd'!LA36</f>
        <v>15</v>
      </c>
      <c r="BP46" s="2">
        <f>'1steAfd'!LI36</f>
        <v>0</v>
      </c>
      <c r="BR46" s="2">
        <f>'1steAfd'!LO36</f>
        <v>747</v>
      </c>
      <c r="BS46" s="2">
        <f>'1steAfd'!LW36</f>
        <v>0</v>
      </c>
      <c r="BU46" s="2">
        <f>'1steAfd'!MC36</f>
        <v>149</v>
      </c>
      <c r="BV46" s="2">
        <f>'1steAfd'!MK36</f>
        <v>1</v>
      </c>
      <c r="BX46" s="2">
        <f>'1steAfd'!MQ36</f>
        <v>3695</v>
      </c>
      <c r="BY46" s="2">
        <f>'1steAfd'!MY36</f>
        <v>3</v>
      </c>
    </row>
    <row r="47" spans="1:77" x14ac:dyDescent="0.25">
      <c r="A47" s="2">
        <f>'1steAfd'!E37</f>
        <v>3527</v>
      </c>
      <c r="B47" s="2">
        <f>'1steAfd'!M37</f>
        <v>3</v>
      </c>
      <c r="D47" s="2">
        <f>'1steAfd'!S37</f>
        <v>747</v>
      </c>
      <c r="E47" s="2">
        <f>'1steAfd'!AA37</f>
        <v>1</v>
      </c>
      <c r="G47" s="2">
        <f>'1steAfd'!AG37</f>
        <v>5271</v>
      </c>
      <c r="H47" s="2">
        <f>'1steAfd'!AO37</f>
        <v>1</v>
      </c>
      <c r="J47" s="2">
        <f>'1steAfd'!AU37</f>
        <v>5112</v>
      </c>
      <c r="K47" s="2">
        <f>'1steAfd'!BC37</f>
        <v>3</v>
      </c>
      <c r="M47" s="2">
        <f>'1steAfd'!BI37</f>
        <v>6080</v>
      </c>
      <c r="N47" s="2">
        <f>'1steAfd'!BQ37</f>
        <v>0</v>
      </c>
      <c r="P47" s="2">
        <f>'1steAfd'!BW37</f>
        <v>3648</v>
      </c>
      <c r="Q47" s="2">
        <f>'1steAfd'!CE37</f>
        <v>3</v>
      </c>
      <c r="S47" s="2">
        <f>'1steAfd'!CK37</f>
        <v>8669</v>
      </c>
      <c r="T47" s="2">
        <f>'1steAfd'!CS37</f>
        <v>3</v>
      </c>
      <c r="V47" s="45">
        <f>'1steAfd'!CY37</f>
        <v>8397</v>
      </c>
      <c r="W47" s="2">
        <f>'1steAfd'!DG37</f>
        <v>3</v>
      </c>
      <c r="Y47" s="2">
        <f>'1steAfd'!DM37</f>
        <v>2668</v>
      </c>
      <c r="Z47" s="2">
        <f>'1steAfd'!DU37</f>
        <v>0</v>
      </c>
      <c r="AB47" s="2">
        <f>'1steAfd'!EA37</f>
        <v>5741</v>
      </c>
      <c r="AC47" s="2">
        <f>'1steAfd'!EI37</f>
        <v>0</v>
      </c>
      <c r="AE47" s="2">
        <f>'1steAfd'!EO37</f>
        <v>1885</v>
      </c>
      <c r="AF47" s="2">
        <f>'1steAfd'!EW37</f>
        <v>1</v>
      </c>
      <c r="AH47" s="2">
        <f>'1steAfd'!FC37</f>
        <v>2600</v>
      </c>
      <c r="AI47" s="2">
        <f>'1steAfd'!FK37</f>
        <v>3</v>
      </c>
      <c r="AK47" s="2">
        <f>'1steAfd'!FQ37</f>
        <v>1106</v>
      </c>
      <c r="AL47" s="2">
        <f>'1steAfd'!FY37</f>
        <v>1</v>
      </c>
      <c r="AN47" s="45">
        <f>'1steAfd'!GE37</f>
        <v>2927</v>
      </c>
      <c r="AO47" s="2">
        <f>'1steAfd'!GM37</f>
        <v>3</v>
      </c>
      <c r="AQ47" s="2">
        <f>'1steAfd'!GS37</f>
        <v>3527</v>
      </c>
      <c r="AR47" s="2">
        <f>'1steAfd'!HA37</f>
        <v>0</v>
      </c>
      <c r="AT47" s="2">
        <f>'1steAfd'!HG37</f>
        <v>1253</v>
      </c>
      <c r="AU47" s="2">
        <f>'1steAfd'!HO37</f>
        <v>0</v>
      </c>
      <c r="AW47" s="2">
        <f>'1steAfd'!HU37</f>
        <v>8302</v>
      </c>
      <c r="AX47" s="2">
        <f>'1steAfd'!IC37</f>
        <v>1</v>
      </c>
      <c r="AZ47" s="2">
        <f>'1steAfd'!II37</f>
        <v>747</v>
      </c>
      <c r="BA47" s="2">
        <f>'1steAfd'!IQ37</f>
        <v>1</v>
      </c>
      <c r="BC47" s="2">
        <f>'1steAfd'!IW37</f>
        <v>3013</v>
      </c>
      <c r="BD47" s="2">
        <f>'1steAfd'!JE37</f>
        <v>3</v>
      </c>
      <c r="BF47" s="2">
        <f>'1steAfd'!JK37</f>
        <v>3235</v>
      </c>
      <c r="BG47" s="2">
        <f>'1steAfd'!JS37</f>
        <v>0</v>
      </c>
      <c r="BI47" s="2">
        <f>'1steAfd'!JY37</f>
        <v>1575</v>
      </c>
      <c r="BJ47" s="2">
        <f>'1steAfd'!KG37</f>
        <v>1</v>
      </c>
      <c r="BL47" s="2">
        <f>'1steAfd'!KM37</f>
        <v>3647</v>
      </c>
      <c r="BM47" s="2">
        <f>'1steAfd'!KU37</f>
        <v>1</v>
      </c>
      <c r="BO47" s="45">
        <f>'1steAfd'!LA37</f>
        <v>2988</v>
      </c>
      <c r="BP47" s="2">
        <f>'1steAfd'!LI37</f>
        <v>0</v>
      </c>
      <c r="BR47" s="2">
        <f>'1steAfd'!LO37</f>
        <v>3695</v>
      </c>
      <c r="BS47" s="2">
        <f>'1steAfd'!LW37</f>
        <v>1</v>
      </c>
      <c r="BU47" s="2">
        <f>'1steAfd'!MC37</f>
        <v>2935</v>
      </c>
      <c r="BV47" s="2">
        <f>'1steAfd'!MK37</f>
        <v>1</v>
      </c>
      <c r="BX47" s="2">
        <f>'1steAfd'!MQ37</f>
        <v>6016</v>
      </c>
      <c r="BY47" s="2">
        <f>'1steAfd'!MY37</f>
        <v>1</v>
      </c>
    </row>
    <row r="48" spans="1:77" x14ac:dyDescent="0.25">
      <c r="A48" s="2">
        <f>'1steAfd'!E38</f>
        <v>3369</v>
      </c>
      <c r="B48" s="2">
        <f>'1steAfd'!M38</f>
        <v>1</v>
      </c>
      <c r="D48" s="2">
        <f>'1steAfd'!S38</f>
        <v>6016</v>
      </c>
      <c r="E48" s="2">
        <f>'1steAfd'!AA38</f>
        <v>0</v>
      </c>
      <c r="G48" s="2">
        <f>'1steAfd'!AG38</f>
        <v>3334</v>
      </c>
      <c r="H48" s="2">
        <f>'1steAfd'!AO38</f>
        <v>0</v>
      </c>
      <c r="J48" s="2">
        <f>'1steAfd'!AU38</f>
        <v>6016</v>
      </c>
      <c r="K48" s="2">
        <f>'1steAfd'!BC38</f>
        <v>1</v>
      </c>
      <c r="M48" s="2">
        <f>'1steAfd'!BI38</f>
        <v>1253</v>
      </c>
      <c r="N48" s="2">
        <f>'1steAfd'!BQ38</f>
        <v>1</v>
      </c>
      <c r="P48" s="2">
        <f>'1steAfd'!BW38</f>
        <v>2602</v>
      </c>
      <c r="Q48" s="2">
        <f>'1steAfd'!CE38</f>
        <v>1</v>
      </c>
      <c r="S48" s="2">
        <f>'1steAfd'!CK38</f>
        <v>3369</v>
      </c>
      <c r="T48" s="2">
        <f>'1steAfd'!CS38</f>
        <v>0</v>
      </c>
      <c r="V48" s="45">
        <f>'1steAfd'!CY38</f>
        <v>5582</v>
      </c>
      <c r="W48" s="2">
        <f>'1steAfd'!DG38</f>
        <v>1</v>
      </c>
      <c r="Y48" s="2">
        <f>'1steAfd'!DM38</f>
        <v>3376</v>
      </c>
      <c r="Z48" s="2">
        <f>'1steAfd'!DU38</f>
        <v>3</v>
      </c>
      <c r="AB48" s="2">
        <f>'1steAfd'!EA38</f>
        <v>3695</v>
      </c>
      <c r="AC48" s="2">
        <f>'1steAfd'!EI38</f>
        <v>0</v>
      </c>
      <c r="AE48" s="2">
        <f>'1steAfd'!EO38</f>
        <v>2092</v>
      </c>
      <c r="AF48" s="2">
        <f>'1steAfd'!EW38</f>
        <v>3</v>
      </c>
      <c r="AH48" s="2">
        <f>'1steAfd'!FC38</f>
        <v>3282</v>
      </c>
      <c r="AI48" s="2">
        <f>'1steAfd'!FK38</f>
        <v>0</v>
      </c>
      <c r="AK48" s="2">
        <f>'1steAfd'!FQ38</f>
        <v>7498</v>
      </c>
      <c r="AL48" s="2">
        <f>'1steAfd'!FY38</f>
        <v>3</v>
      </c>
      <c r="AN48" s="45">
        <f>'1steAfd'!GE38</f>
        <v>7590</v>
      </c>
      <c r="AO48" s="2">
        <f>'1steAfd'!GM38</f>
        <v>0</v>
      </c>
      <c r="AQ48" s="2">
        <f>'1steAfd'!GS38</f>
        <v>5364</v>
      </c>
      <c r="AR48" s="2">
        <f>'1steAfd'!HA38</f>
        <v>1</v>
      </c>
      <c r="AT48" s="2">
        <f>'1steAfd'!HG38</f>
        <v>2927</v>
      </c>
      <c r="AU48" s="2">
        <f>'1steAfd'!HO38</f>
        <v>1</v>
      </c>
      <c r="AW48" s="2">
        <f>'1steAfd'!HU38</f>
        <v>2719</v>
      </c>
      <c r="AX48" s="2">
        <f>'1steAfd'!IC38</f>
        <v>0</v>
      </c>
      <c r="AZ48" s="2">
        <f>'1steAfd'!II38</f>
        <v>5112</v>
      </c>
      <c r="BA48" s="2">
        <f>'1steAfd'!IQ38</f>
        <v>3</v>
      </c>
      <c r="BC48" s="2">
        <f>'1steAfd'!IW38</f>
        <v>2840</v>
      </c>
      <c r="BD48" s="2">
        <f>'1steAfd'!JE38</f>
        <v>0</v>
      </c>
      <c r="BF48" s="2">
        <f>'1steAfd'!JK38</f>
        <v>2802</v>
      </c>
      <c r="BG48" s="2">
        <f>'1steAfd'!JS38</f>
        <v>1</v>
      </c>
      <c r="BI48" s="2">
        <f>'1steAfd'!JY38</f>
        <v>2701</v>
      </c>
      <c r="BJ48" s="2">
        <f>'1steAfd'!KG38</f>
        <v>1</v>
      </c>
      <c r="BL48" s="2">
        <f>'1steAfd'!KM38</f>
        <v>2602</v>
      </c>
      <c r="BM48" s="2">
        <f>'1steAfd'!KU38</f>
        <v>0</v>
      </c>
      <c r="BO48" s="45">
        <f>'1steAfd'!LA38</f>
        <v>8152</v>
      </c>
      <c r="BP48" s="2">
        <f>'1steAfd'!LI38</f>
        <v>1</v>
      </c>
      <c r="BR48" s="2">
        <f>'1steAfd'!LO38</f>
        <v>5112</v>
      </c>
      <c r="BS48" s="2">
        <f>'1steAfd'!LW38</f>
        <v>1</v>
      </c>
      <c r="BU48" s="2">
        <f>'1steAfd'!MC38</f>
        <v>2719</v>
      </c>
      <c r="BV48" s="2">
        <f>'1steAfd'!MK38</f>
        <v>3</v>
      </c>
      <c r="BX48" s="2">
        <f>'1steAfd'!MQ38</f>
        <v>5112</v>
      </c>
      <c r="BY48" s="2">
        <f>'1steAfd'!MY38</f>
        <v>0</v>
      </c>
    </row>
    <row r="49" spans="1:77" ht="15.75" thickBot="1" x14ac:dyDescent="0.3">
      <c r="A49" s="4">
        <f>'1steAfd'!E39</f>
        <v>2840</v>
      </c>
      <c r="B49" s="4">
        <f>'1steAfd'!M39</f>
        <v>1</v>
      </c>
      <c r="D49" s="4">
        <f>'1steAfd'!S39</f>
        <v>5376</v>
      </c>
      <c r="E49" s="4">
        <f>'1steAfd'!AA39</f>
        <v>0</v>
      </c>
      <c r="G49" s="4">
        <f>'1steAfd'!AG39</f>
        <v>3645</v>
      </c>
      <c r="H49" s="4">
        <f>'1steAfd'!AO39</f>
        <v>1</v>
      </c>
      <c r="J49" s="4">
        <f>'1steAfd'!AU39</f>
        <v>5376</v>
      </c>
      <c r="K49" s="4">
        <f>'1steAfd'!BC39</f>
        <v>3</v>
      </c>
      <c r="M49" s="4">
        <f>'1steAfd'!BI39</f>
        <v>6202</v>
      </c>
      <c r="N49" s="4">
        <f>'1steAfd'!BQ39</f>
        <v>0</v>
      </c>
      <c r="P49" s="4">
        <f>'1steAfd'!BW39</f>
        <v>1885</v>
      </c>
      <c r="Q49" s="4">
        <f>'1steAfd'!CE39</f>
        <v>3</v>
      </c>
      <c r="S49" s="4">
        <f>'1steAfd'!CK39</f>
        <v>2840</v>
      </c>
      <c r="T49" s="4">
        <f>'1steAfd'!CS39</f>
        <v>3</v>
      </c>
      <c r="V49" s="46">
        <f>'1steAfd'!CY39</f>
        <v>2697</v>
      </c>
      <c r="W49" s="4">
        <f>'1steAfd'!DG39</f>
        <v>0</v>
      </c>
      <c r="Y49" s="4">
        <f>'1steAfd'!DM39</f>
        <v>3625</v>
      </c>
      <c r="Z49" s="4">
        <f>'1steAfd'!DU39</f>
        <v>3</v>
      </c>
      <c r="AB49" s="2">
        <f>'1steAfd'!EA39</f>
        <v>5376</v>
      </c>
      <c r="AC49" s="4">
        <f>'1steAfd'!EI39</f>
        <v>1</v>
      </c>
      <c r="AE49" s="4">
        <f>'1steAfd'!EO39</f>
        <v>4000</v>
      </c>
      <c r="AF49" s="4">
        <f>'1steAfd'!EW39</f>
        <v>1</v>
      </c>
      <c r="AH49" s="4">
        <f>'1steAfd'!FC39</f>
        <v>1575</v>
      </c>
      <c r="AI49" s="4">
        <f>'1steAfd'!FK39</f>
        <v>0</v>
      </c>
      <c r="AK49" s="4">
        <f>'1steAfd'!FQ39</f>
        <v>5270</v>
      </c>
      <c r="AL49" s="4">
        <f>'1steAfd'!FY39</f>
        <v>3</v>
      </c>
      <c r="AN49" s="46">
        <f>'1steAfd'!GE39</f>
        <v>6202</v>
      </c>
      <c r="AO49" s="4">
        <f>'1steAfd'!GM39</f>
        <v>1</v>
      </c>
      <c r="AQ49" s="4">
        <f>'1steAfd'!GS39</f>
        <v>3013</v>
      </c>
      <c r="AR49" s="4">
        <f>'1steAfd'!HA39</f>
        <v>1</v>
      </c>
      <c r="AT49" s="4">
        <f>'1steAfd'!HG39</f>
        <v>4944</v>
      </c>
      <c r="AU49" s="4">
        <f>'1steAfd'!HO39</f>
        <v>3</v>
      </c>
      <c r="AW49" s="4">
        <f>'1steAfd'!HU39</f>
        <v>2604</v>
      </c>
      <c r="AX49" s="4">
        <f>'1steAfd'!IC39</f>
        <v>0</v>
      </c>
      <c r="AZ49" s="4">
        <f>'1steAfd'!II39</f>
        <v>5376</v>
      </c>
      <c r="BA49" s="4">
        <f>'1steAfd'!IQ39</f>
        <v>3</v>
      </c>
      <c r="BC49" s="4">
        <f>'1steAfd'!IW39</f>
        <v>3369</v>
      </c>
      <c r="BD49" s="4">
        <f>'1steAfd'!JE39</f>
        <v>1</v>
      </c>
      <c r="BF49" s="4">
        <f>'1steAfd'!JK39</f>
        <v>2964</v>
      </c>
      <c r="BG49" s="4">
        <f>'1steAfd'!JS39</f>
        <v>1</v>
      </c>
      <c r="BI49" s="4">
        <f>'1steAfd'!JY39</f>
        <v>7811</v>
      </c>
      <c r="BJ49" s="4">
        <f>'1steAfd'!KG39</f>
        <v>3</v>
      </c>
      <c r="BL49" s="4">
        <f>'1steAfd'!KM39</f>
        <v>3648</v>
      </c>
      <c r="BM49" s="4">
        <f>'1steAfd'!KU39</f>
        <v>0</v>
      </c>
      <c r="BO49" s="46">
        <f>'1steAfd'!LA39</f>
        <v>8691</v>
      </c>
      <c r="BP49" s="4">
        <f>'1steAfd'!LI39</f>
        <v>0</v>
      </c>
      <c r="BR49" s="4">
        <f>'1steAfd'!LO39</f>
        <v>5376</v>
      </c>
      <c r="BS49" s="4">
        <f>'1steAfd'!LW39</f>
        <v>3</v>
      </c>
      <c r="BU49" s="4">
        <f>'1steAfd'!MC39</f>
        <v>2953</v>
      </c>
      <c r="BV49" s="4">
        <f>'1steAfd'!MK39</f>
        <v>1</v>
      </c>
      <c r="BX49" s="4">
        <f>'1steAfd'!MQ39</f>
        <v>5376</v>
      </c>
      <c r="BY49" s="4">
        <f>'1steAfd'!MY39</f>
        <v>1</v>
      </c>
    </row>
    <row r="50" spans="1:77" x14ac:dyDescent="0.25">
      <c r="A50" s="3">
        <f>'1steAfd'!B44</f>
        <v>2602</v>
      </c>
      <c r="B50" s="3">
        <f>'1steAfd'!L44</f>
        <v>1</v>
      </c>
      <c r="D50" s="3">
        <f>'1steAfd'!P44</f>
        <v>2600</v>
      </c>
      <c r="E50" s="3">
        <f>'1steAfd'!Z44</f>
        <v>3</v>
      </c>
      <c r="G50" s="3">
        <f>'1steAfd'!AD44</f>
        <v>8397</v>
      </c>
      <c r="H50" s="3">
        <f>'1steAfd'!AN44</f>
        <v>0</v>
      </c>
      <c r="J50" s="3">
        <f>'1steAfd'!AR44</f>
        <v>3026</v>
      </c>
      <c r="K50" s="3">
        <f>'1steAfd'!BB44</f>
        <v>3</v>
      </c>
      <c r="M50" s="3">
        <f>'1steAfd'!BF44</f>
        <v>2600</v>
      </c>
      <c r="N50" s="3">
        <f>'1steAfd'!BP44</f>
        <v>1</v>
      </c>
      <c r="P50" s="3">
        <f>'1steAfd'!BT44</f>
        <v>4944</v>
      </c>
      <c r="Q50" s="3">
        <f>'1steAfd'!CD44</f>
        <v>1</v>
      </c>
      <c r="S50" s="3">
        <f>'1steAfd'!CH44</f>
        <v>3923</v>
      </c>
      <c r="T50" s="3">
        <f>'1steAfd'!CR44</f>
        <v>1</v>
      </c>
      <c r="V50" s="47">
        <f>'1steAfd'!CV44</f>
        <v>2742</v>
      </c>
      <c r="W50" s="3">
        <f>'1steAfd'!DF44</f>
        <v>0</v>
      </c>
      <c r="Y50" s="3">
        <f>'1steAfd'!DJ44</f>
        <v>2927</v>
      </c>
      <c r="Z50" s="3">
        <f>'1steAfd'!DT44</f>
        <v>1</v>
      </c>
      <c r="AB50" s="3">
        <f>'1steAfd'!DX44</f>
        <v>3026</v>
      </c>
      <c r="AC50" s="3">
        <f>'1steAfd'!EH44</f>
        <v>1</v>
      </c>
      <c r="AE50" s="3">
        <f>'1steAfd'!EL44</f>
        <v>5211</v>
      </c>
      <c r="AF50" s="3">
        <f>'1steAfd'!EV44</f>
        <v>3</v>
      </c>
      <c r="AH50" s="3">
        <f>'1steAfd'!EZ44</f>
        <v>2764</v>
      </c>
      <c r="AI50" s="3">
        <f>'1steAfd'!FJ44</f>
        <v>3</v>
      </c>
      <c r="AK50" s="3">
        <f>'1steAfd'!FN44</f>
        <v>4000</v>
      </c>
      <c r="AL50" s="3">
        <f>'1steAfd'!FX44</f>
        <v>3</v>
      </c>
      <c r="AN50" s="47">
        <f>'1steAfd'!GB44</f>
        <v>149</v>
      </c>
      <c r="AO50" s="3">
        <f>'1steAfd'!GL44</f>
        <v>0</v>
      </c>
      <c r="AQ50" s="3">
        <f>'1steAfd'!GP44</f>
        <v>1253</v>
      </c>
      <c r="AR50" s="3">
        <f>'1steAfd'!GZ44</f>
        <v>0</v>
      </c>
      <c r="AT50" s="3">
        <f>'1steAfd'!HD44</f>
        <v>304</v>
      </c>
      <c r="AU50" s="3">
        <f>'1steAfd'!HN44</f>
        <v>1</v>
      </c>
      <c r="AW50" s="3">
        <f>'1steAfd'!HR44</f>
        <v>2764</v>
      </c>
      <c r="AX50" s="3">
        <f>'1steAfd'!IB44</f>
        <v>3</v>
      </c>
      <c r="AZ50" s="3">
        <f>'1steAfd'!IF44</f>
        <v>304</v>
      </c>
      <c r="BA50" s="3">
        <f>'1steAfd'!IP44</f>
        <v>3</v>
      </c>
      <c r="BC50" s="3">
        <f>'1steAfd'!IT44</f>
        <v>3923</v>
      </c>
      <c r="BD50" s="3">
        <f>'1steAfd'!JD44</f>
        <v>3</v>
      </c>
      <c r="BF50" s="3">
        <f>'1steAfd'!JH44</f>
        <v>747</v>
      </c>
      <c r="BG50" s="3">
        <f>'1steAfd'!JR44</f>
        <v>1</v>
      </c>
      <c r="BI50" s="3">
        <f>'1steAfd'!JV44</f>
        <v>3222</v>
      </c>
      <c r="BJ50" s="3">
        <f>'1steAfd'!KF44</f>
        <v>3</v>
      </c>
      <c r="BL50" s="3">
        <f>'1steAfd'!KJ44</f>
        <v>2415</v>
      </c>
      <c r="BM50" s="3">
        <f>'1steAfd'!KT44</f>
        <v>1</v>
      </c>
      <c r="BO50" s="47">
        <f>'1steAfd'!KX44</f>
        <v>7811</v>
      </c>
      <c r="BP50" s="3">
        <f>'1steAfd'!LH44</f>
        <v>0</v>
      </c>
      <c r="BR50" s="3">
        <f>'1steAfd'!LL44</f>
        <v>3235</v>
      </c>
      <c r="BS50" s="3">
        <f>'1steAfd'!LV44</f>
        <v>1</v>
      </c>
      <c r="BU50" s="3">
        <f>'1steAfd'!LZ44</f>
        <v>3334</v>
      </c>
      <c r="BV50" s="3">
        <f>'1steAfd'!MJ44</f>
        <v>0</v>
      </c>
      <c r="BX50" s="3">
        <f>'1steAfd'!MN44</f>
        <v>6202</v>
      </c>
      <c r="BY50" s="3">
        <f>'1steAfd'!MX44</f>
        <v>0</v>
      </c>
    </row>
    <row r="51" spans="1:77" x14ac:dyDescent="0.25">
      <c r="A51" s="2">
        <f>'1steAfd'!B45</f>
        <v>3647</v>
      </c>
      <c r="B51" s="2">
        <f>'1steAfd'!L45</f>
        <v>3</v>
      </c>
      <c r="D51" s="2">
        <f>'1steAfd'!P45</f>
        <v>1575</v>
      </c>
      <c r="E51" s="2">
        <f>'1steAfd'!Z45</f>
        <v>0</v>
      </c>
      <c r="G51" s="2">
        <f>'1steAfd'!AD45</f>
        <v>4780</v>
      </c>
      <c r="H51" s="2">
        <f>'1steAfd'!AN45</f>
        <v>3</v>
      </c>
      <c r="J51" s="2">
        <f>'1steAfd'!AR45</f>
        <v>2502</v>
      </c>
      <c r="K51" s="2">
        <f>'1steAfd'!BB45</f>
        <v>3</v>
      </c>
      <c r="M51" s="2">
        <f>'1steAfd'!BF45</f>
        <v>4970</v>
      </c>
      <c r="N51" s="2">
        <f>'1steAfd'!BP45</f>
        <v>1</v>
      </c>
      <c r="P51" s="2">
        <f>'1steAfd'!BT45</f>
        <v>6080</v>
      </c>
      <c r="Q51" s="2">
        <f>'1steAfd'!CD45</f>
        <v>1</v>
      </c>
      <c r="S51" s="2">
        <f>'1steAfd'!CH45</f>
        <v>4780</v>
      </c>
      <c r="T51" s="2">
        <f>'1steAfd'!CR45</f>
        <v>1</v>
      </c>
      <c r="V51" s="45">
        <f>'1steAfd'!CV45</f>
        <v>2415</v>
      </c>
      <c r="W51" s="2">
        <f>'1steAfd'!DF45</f>
        <v>0</v>
      </c>
      <c r="Y51" s="2">
        <f>'1steAfd'!DJ45</f>
        <v>1253</v>
      </c>
      <c r="Z51" s="2">
        <f>'1steAfd'!DT45</f>
        <v>1</v>
      </c>
      <c r="AB51" s="2">
        <f>'1steAfd'!DX45</f>
        <v>2502</v>
      </c>
      <c r="AC51" s="2">
        <f>'1steAfd'!EH45</f>
        <v>3</v>
      </c>
      <c r="AE51" s="2">
        <f>'1steAfd'!EL45</f>
        <v>304</v>
      </c>
      <c r="AF51" s="2">
        <f>'1steAfd'!EV45</f>
        <v>3</v>
      </c>
      <c r="AH51" s="2">
        <f>'1steAfd'!EZ45</f>
        <v>8152</v>
      </c>
      <c r="AI51" s="2">
        <f>'1steAfd'!FJ45</f>
        <v>1</v>
      </c>
      <c r="AK51" s="2">
        <f>'1steAfd'!FN45</f>
        <v>3647</v>
      </c>
      <c r="AL51" s="2">
        <f>'1steAfd'!FX45</f>
        <v>0</v>
      </c>
      <c r="AN51" s="45">
        <f>'1steAfd'!GB45</f>
        <v>2656</v>
      </c>
      <c r="AO51" s="2">
        <f>'1steAfd'!GL45</f>
        <v>0</v>
      </c>
      <c r="AQ51" s="2">
        <f>'1steAfd'!GP45</f>
        <v>4944</v>
      </c>
      <c r="AR51" s="2">
        <f>'1steAfd'!GZ45</f>
        <v>1</v>
      </c>
      <c r="AT51" s="2">
        <f>'1steAfd'!HD45</f>
        <v>3625</v>
      </c>
      <c r="AU51" s="2">
        <f>'1steAfd'!HN45</f>
        <v>1</v>
      </c>
      <c r="AW51" s="2">
        <f>'1steAfd'!HR45</f>
        <v>8691</v>
      </c>
      <c r="AX51" s="2">
        <f>'1steAfd'!IB45</f>
        <v>0</v>
      </c>
      <c r="AZ51" s="2">
        <f>'1steAfd'!IF45</f>
        <v>3376</v>
      </c>
      <c r="BA51" s="2">
        <f>'1steAfd'!IP45</f>
        <v>1</v>
      </c>
      <c r="BC51" s="2">
        <f>'1steAfd'!IT45</f>
        <v>2697</v>
      </c>
      <c r="BD51" s="2">
        <f>'1steAfd'!JD45</f>
        <v>1</v>
      </c>
      <c r="BF51" s="2">
        <f>'1steAfd'!JH45</f>
        <v>3695</v>
      </c>
      <c r="BG51" s="2">
        <f>'1steAfd'!JR45</f>
        <v>0</v>
      </c>
      <c r="BI51" s="2">
        <f>'1steAfd'!JV45</f>
        <v>3647</v>
      </c>
      <c r="BJ51" s="2">
        <f>'1steAfd'!KF45</f>
        <v>3</v>
      </c>
      <c r="BL51" s="2">
        <f>'1steAfd'!KJ45</f>
        <v>3565</v>
      </c>
      <c r="BM51" s="2">
        <f>'1steAfd'!KT45</f>
        <v>1</v>
      </c>
      <c r="BO51" s="45">
        <f>'1steAfd'!KX45</f>
        <v>3282</v>
      </c>
      <c r="BP51" s="2">
        <f>'1steAfd'!LH45</f>
        <v>1</v>
      </c>
      <c r="BR51" s="2">
        <f>'1steAfd'!LL45</f>
        <v>3026</v>
      </c>
      <c r="BS51" s="2">
        <f>'1steAfd'!LV45</f>
        <v>0</v>
      </c>
      <c r="BU51" s="2">
        <f>'1steAfd'!LZ45</f>
        <v>2770</v>
      </c>
      <c r="BV51" s="2">
        <f>'1steAfd'!MJ45</f>
        <v>0</v>
      </c>
      <c r="BX51" s="2">
        <f>'1steAfd'!MN45</f>
        <v>6080</v>
      </c>
      <c r="BY51" s="2">
        <f>'1steAfd'!MX45</f>
        <v>1</v>
      </c>
    </row>
    <row r="52" spans="1:77" x14ac:dyDescent="0.25">
      <c r="A52" s="2">
        <f>'1steAfd'!B46</f>
        <v>3222</v>
      </c>
      <c r="B52" s="2">
        <f>'1steAfd'!L46</f>
        <v>3</v>
      </c>
      <c r="D52" s="2">
        <f>'1steAfd'!P46</f>
        <v>3282</v>
      </c>
      <c r="E52" s="2">
        <f>'1steAfd'!Z46</f>
        <v>0</v>
      </c>
      <c r="G52" s="2">
        <f>'1steAfd'!AD46</f>
        <v>5582</v>
      </c>
      <c r="H52" s="2">
        <f>'1steAfd'!AN46</f>
        <v>0</v>
      </c>
      <c r="J52" s="2">
        <f>'1steAfd'!AR46</f>
        <v>3235</v>
      </c>
      <c r="K52" s="2">
        <f>'1steAfd'!BB46</f>
        <v>1</v>
      </c>
      <c r="M52" s="2">
        <f>'1steAfd'!BF46</f>
        <v>2701</v>
      </c>
      <c r="N52" s="2">
        <f>'1steAfd'!BP46</f>
        <v>3</v>
      </c>
      <c r="P52" s="2">
        <f>'1steAfd'!BT46</f>
        <v>7590</v>
      </c>
      <c r="Q52" s="2">
        <f>'1steAfd'!CD46</f>
        <v>0</v>
      </c>
      <c r="S52" s="2">
        <f>'1steAfd'!CH46</f>
        <v>4005</v>
      </c>
      <c r="T52" s="2">
        <f>'1steAfd'!CR46</f>
        <v>0</v>
      </c>
      <c r="V52" s="45">
        <f>'1steAfd'!CV46</f>
        <v>7498</v>
      </c>
      <c r="W52" s="2">
        <f>'1steAfd'!DF46</f>
        <v>0</v>
      </c>
      <c r="Y52" s="2">
        <f>'1steAfd'!DJ46</f>
        <v>6080</v>
      </c>
      <c r="Z52" s="2">
        <f>'1steAfd'!DT46</f>
        <v>0</v>
      </c>
      <c r="AB52" s="2">
        <f>'1steAfd'!DX46</f>
        <v>1041</v>
      </c>
      <c r="AC52" s="2">
        <f>'1steAfd'!EH46</f>
        <v>1</v>
      </c>
      <c r="AE52" s="2">
        <f>'1steAfd'!EL46</f>
        <v>3261</v>
      </c>
      <c r="AF52" s="2">
        <f>'1steAfd'!EV46</f>
        <v>1</v>
      </c>
      <c r="AH52" s="2">
        <f>'1steAfd'!EZ46</f>
        <v>2982</v>
      </c>
      <c r="AI52" s="2">
        <f>'1steAfd'!FJ46</f>
        <v>1</v>
      </c>
      <c r="AK52" s="2">
        <f>'1steAfd'!FN46</f>
        <v>1885</v>
      </c>
      <c r="AL52" s="2">
        <f>'1steAfd'!FX46</f>
        <v>3</v>
      </c>
      <c r="AN52" s="45">
        <f>'1steAfd'!GB46</f>
        <v>8302</v>
      </c>
      <c r="AO52" s="2">
        <f>'1steAfd'!GL46</f>
        <v>1</v>
      </c>
      <c r="AQ52" s="2">
        <f>'1steAfd'!GP46</f>
        <v>6080</v>
      </c>
      <c r="AR52" s="2">
        <f>'1steAfd'!GZ46</f>
        <v>1</v>
      </c>
      <c r="AT52" s="2">
        <f>'1steAfd'!HD46</f>
        <v>3261</v>
      </c>
      <c r="AU52" s="2">
        <f>'1steAfd'!HN46</f>
        <v>3</v>
      </c>
      <c r="AW52" s="2">
        <f>'1steAfd'!HR46</f>
        <v>8152</v>
      </c>
      <c r="AX52" s="2">
        <f>'1steAfd'!IB46</f>
        <v>0</v>
      </c>
      <c r="AZ52" s="2">
        <f>'1steAfd'!IF46</f>
        <v>3261</v>
      </c>
      <c r="BA52" s="2">
        <f>'1steAfd'!IP46</f>
        <v>3</v>
      </c>
      <c r="BC52" s="2">
        <f>'1steAfd'!IT46</f>
        <v>4780</v>
      </c>
      <c r="BD52" s="2">
        <f>'1steAfd'!JD46</f>
        <v>0</v>
      </c>
      <c r="BF52" s="2">
        <f>'1steAfd'!JH46</f>
        <v>5112</v>
      </c>
      <c r="BG52" s="2">
        <f>'1steAfd'!JR46</f>
        <v>3</v>
      </c>
      <c r="BI52" s="2">
        <f>'1steAfd'!JV46</f>
        <v>1885</v>
      </c>
      <c r="BJ52" s="2">
        <f>'1steAfd'!KF46</f>
        <v>3</v>
      </c>
      <c r="BL52" s="2">
        <f>'1steAfd'!KJ46</f>
        <v>2742</v>
      </c>
      <c r="BM52" s="2">
        <f>'1steAfd'!KT46</f>
        <v>3</v>
      </c>
      <c r="BO52" s="45">
        <f>'1steAfd'!KX46</f>
        <v>2701</v>
      </c>
      <c r="BP52" s="2">
        <f>'1steAfd'!LH46</f>
        <v>0</v>
      </c>
      <c r="BR52" s="2">
        <f>'1steAfd'!LL46</f>
        <v>2748</v>
      </c>
      <c r="BS52" s="2">
        <f>'1steAfd'!LV46</f>
        <v>0</v>
      </c>
      <c r="BU52" s="2">
        <f>'1steAfd'!LZ46</f>
        <v>1700</v>
      </c>
      <c r="BV52" s="2">
        <f>'1steAfd'!MJ46</f>
        <v>1</v>
      </c>
      <c r="BX52" s="2">
        <f>'1steAfd'!MN46</f>
        <v>1253</v>
      </c>
      <c r="BY52" s="2">
        <f>'1steAfd'!MX46</f>
        <v>0</v>
      </c>
    </row>
    <row r="53" spans="1:77" x14ac:dyDescent="0.25">
      <c r="A53" s="2">
        <f>'1steAfd'!B47</f>
        <v>3648</v>
      </c>
      <c r="B53" s="2">
        <f>'1steAfd'!L47</f>
        <v>1</v>
      </c>
      <c r="D53" s="2">
        <f>'1steAfd'!P47</f>
        <v>2701</v>
      </c>
      <c r="E53" s="2">
        <f>'1steAfd'!Z47</f>
        <v>0</v>
      </c>
      <c r="G53" s="2">
        <f>'1steAfd'!AD47</f>
        <v>4005</v>
      </c>
      <c r="H53" s="2">
        <f>'1steAfd'!AN47</f>
        <v>3</v>
      </c>
      <c r="J53" s="2">
        <f>'1steAfd'!AR47</f>
        <v>1041</v>
      </c>
      <c r="K53" s="2">
        <f>'1steAfd'!BB47</f>
        <v>0</v>
      </c>
      <c r="M53" s="2">
        <f>'1steAfd'!BF47</f>
        <v>1575</v>
      </c>
      <c r="N53" s="2">
        <f>'1steAfd'!BP47</f>
        <v>1</v>
      </c>
      <c r="P53" s="2">
        <f>'1steAfd'!BT47</f>
        <v>2927</v>
      </c>
      <c r="Q53" s="2">
        <f>'1steAfd'!CD47</f>
        <v>3</v>
      </c>
      <c r="S53" s="2">
        <f>'1steAfd'!CH47</f>
        <v>8397</v>
      </c>
      <c r="T53" s="2">
        <f>'1steAfd'!CR47</f>
        <v>1</v>
      </c>
      <c r="V53" s="45">
        <f>'1steAfd'!CV47</f>
        <v>1106</v>
      </c>
      <c r="W53" s="2">
        <f>'1steAfd'!DF47</f>
        <v>3</v>
      </c>
      <c r="Y53" s="2">
        <f>'1steAfd'!DJ47</f>
        <v>7590</v>
      </c>
      <c r="Z53" s="2">
        <f>'1steAfd'!DT47</f>
        <v>0</v>
      </c>
      <c r="AB53" s="2">
        <f>'1steAfd'!DX47</f>
        <v>2964</v>
      </c>
      <c r="AC53" s="2">
        <f>'1steAfd'!EH47</f>
        <v>1</v>
      </c>
      <c r="AE53" s="2">
        <f>'1steAfd'!EL47</f>
        <v>2789</v>
      </c>
      <c r="AF53" s="2">
        <f>'1steAfd'!EV47</f>
        <v>0</v>
      </c>
      <c r="AH53" s="2">
        <f>'1steAfd'!EZ47</f>
        <v>1552</v>
      </c>
      <c r="AI53" s="2">
        <f>'1steAfd'!FJ47</f>
        <v>0</v>
      </c>
      <c r="AK53" s="2">
        <f>'1steAfd'!FN47</f>
        <v>2602</v>
      </c>
      <c r="AL53" s="2">
        <f>'1steAfd'!FX47</f>
        <v>0</v>
      </c>
      <c r="AN53" s="45">
        <f>'1steAfd'!GB47</f>
        <v>2935</v>
      </c>
      <c r="AO53" s="2">
        <f>'1steAfd'!GL47</f>
        <v>0</v>
      </c>
      <c r="AQ53" s="2">
        <f>'1steAfd'!GP47</f>
        <v>6202</v>
      </c>
      <c r="AR53" s="2">
        <f>'1steAfd'!GZ47</f>
        <v>1</v>
      </c>
      <c r="AT53" s="2">
        <f>'1steAfd'!HD47</f>
        <v>3376</v>
      </c>
      <c r="AU53" s="2">
        <f>'1steAfd'!HN47</f>
        <v>1</v>
      </c>
      <c r="AW53" s="2">
        <f>'1steAfd'!HR47</f>
        <v>15</v>
      </c>
      <c r="AX53" s="2">
        <f>'1steAfd'!IB47</f>
        <v>1</v>
      </c>
      <c r="AZ53" s="2">
        <f>'1steAfd'!IF47</f>
        <v>3625</v>
      </c>
      <c r="BA53" s="2">
        <f>'1steAfd'!IP47</f>
        <v>1</v>
      </c>
      <c r="BC53" s="2">
        <f>'1steAfd'!IT47</f>
        <v>4005</v>
      </c>
      <c r="BD53" s="2">
        <f>'1steAfd'!JD47</f>
        <v>0</v>
      </c>
      <c r="BF53" s="2">
        <f>'1steAfd'!JH47</f>
        <v>3004</v>
      </c>
      <c r="BG53" s="2">
        <f>'1steAfd'!JR47</f>
        <v>1</v>
      </c>
      <c r="BI53" s="2">
        <f>'1steAfd'!JV47</f>
        <v>4000</v>
      </c>
      <c r="BJ53" s="2">
        <f>'1steAfd'!KF47</f>
        <v>3</v>
      </c>
      <c r="BL53" s="2">
        <f>'1steAfd'!KJ47</f>
        <v>1106</v>
      </c>
      <c r="BM53" s="2">
        <f>'1steAfd'!KT47</f>
        <v>1</v>
      </c>
      <c r="BO53" s="45">
        <f>'1steAfd'!KX47</f>
        <v>2600</v>
      </c>
      <c r="BP53" s="2">
        <f>'1steAfd'!LH47</f>
        <v>1</v>
      </c>
      <c r="BR53" s="2">
        <f>'1steAfd'!LL47</f>
        <v>2964</v>
      </c>
      <c r="BS53" s="2">
        <f>'1steAfd'!LV47</f>
        <v>1</v>
      </c>
      <c r="BU53" s="2">
        <f>'1steAfd'!LZ47</f>
        <v>3645</v>
      </c>
      <c r="BV53" s="2">
        <f>'1steAfd'!MJ47</f>
        <v>1</v>
      </c>
      <c r="BX53" s="2">
        <f>'1steAfd'!MN47</f>
        <v>7590</v>
      </c>
      <c r="BY53" s="2">
        <f>'1steAfd'!MX47</f>
        <v>0</v>
      </c>
    </row>
    <row r="54" spans="1:77" x14ac:dyDescent="0.25">
      <c r="A54" s="2">
        <f>'1steAfd'!B48</f>
        <v>4000</v>
      </c>
      <c r="B54" s="2">
        <f>'1steAfd'!L48</f>
        <v>3</v>
      </c>
      <c r="D54" s="2">
        <f>'1steAfd'!P48</f>
        <v>7811</v>
      </c>
      <c r="E54" s="2">
        <f>'1steAfd'!Z48</f>
        <v>1</v>
      </c>
      <c r="G54" s="2">
        <f>'1steAfd'!AD48</f>
        <v>2697</v>
      </c>
      <c r="H54" s="2">
        <f>'1steAfd'!AN48</f>
        <v>3</v>
      </c>
      <c r="J54" s="2">
        <f>'1steAfd'!AR48</f>
        <v>2964</v>
      </c>
      <c r="K54" s="2">
        <f>'1steAfd'!BB48</f>
        <v>3</v>
      </c>
      <c r="M54" s="2">
        <f>'1steAfd'!BF48</f>
        <v>2632</v>
      </c>
      <c r="N54" s="2">
        <f>'1steAfd'!BP48</f>
        <v>1</v>
      </c>
      <c r="P54" s="2">
        <f>'1steAfd'!BT48</f>
        <v>1253</v>
      </c>
      <c r="Q54" s="2">
        <f>'1steAfd'!CD48</f>
        <v>3</v>
      </c>
      <c r="S54" s="2">
        <f>'1steAfd'!CH48</f>
        <v>5582</v>
      </c>
      <c r="T54" s="2">
        <f>'1steAfd'!CR48</f>
        <v>0</v>
      </c>
      <c r="V54" s="45">
        <f>'1steAfd'!CV48</f>
        <v>5270</v>
      </c>
      <c r="W54" s="2">
        <f>'1steAfd'!DF48</f>
        <v>0</v>
      </c>
      <c r="Y54" s="2">
        <f>'1steAfd'!DJ48</f>
        <v>6202</v>
      </c>
      <c r="Z54" s="2">
        <f>'1steAfd'!DT48</f>
        <v>1</v>
      </c>
      <c r="AB54" s="2">
        <f>'1steAfd'!DX48</f>
        <v>2748</v>
      </c>
      <c r="AC54" s="2">
        <f>'1steAfd'!EH48</f>
        <v>0</v>
      </c>
      <c r="AE54" s="2">
        <f>'1steAfd'!EL48</f>
        <v>3376</v>
      </c>
      <c r="AF54" s="2">
        <f>'1steAfd'!EV48</f>
        <v>3</v>
      </c>
      <c r="AH54" s="2">
        <f>'1steAfd'!EZ48</f>
        <v>7322</v>
      </c>
      <c r="AI54" s="2">
        <f>'1steAfd'!FJ48</f>
        <v>3</v>
      </c>
      <c r="AK54" s="2">
        <f>'1steAfd'!FN48</f>
        <v>8712</v>
      </c>
      <c r="AL54" s="2">
        <f>'1steAfd'!FX48</f>
        <v>0</v>
      </c>
      <c r="AN54" s="45">
        <f>'1steAfd'!GB48</f>
        <v>1622</v>
      </c>
      <c r="AO54" s="2">
        <f>'1steAfd'!GL48</f>
        <v>0</v>
      </c>
      <c r="AQ54" s="2">
        <f>'1steAfd'!GP48</f>
        <v>2927</v>
      </c>
      <c r="AR54" s="2">
        <f>'1steAfd'!GZ48</f>
        <v>3</v>
      </c>
      <c r="AT54" s="2">
        <f>'1steAfd'!HD48</f>
        <v>5211</v>
      </c>
      <c r="AU54" s="2">
        <f>'1steAfd'!HN48</f>
        <v>3</v>
      </c>
      <c r="AW54" s="2">
        <f>'1steAfd'!HR48</f>
        <v>7322</v>
      </c>
      <c r="AX54" s="2">
        <f>'1steAfd'!IB48</f>
        <v>3</v>
      </c>
      <c r="AZ54" s="2">
        <f>'1steAfd'!IF48</f>
        <v>2789</v>
      </c>
      <c r="BA54" s="2">
        <f>'1steAfd'!IP48</f>
        <v>3</v>
      </c>
      <c r="BC54" s="2">
        <f>'1steAfd'!IT48</f>
        <v>5582</v>
      </c>
      <c r="BD54" s="2">
        <f>'1steAfd'!JD48</f>
        <v>1</v>
      </c>
      <c r="BF54" s="2">
        <f>'1steAfd'!JH48</f>
        <v>6016</v>
      </c>
      <c r="BG54" s="2">
        <f>'1steAfd'!JR48</f>
        <v>1</v>
      </c>
      <c r="BI54" s="2">
        <f>'1steAfd'!JV48</f>
        <v>2092</v>
      </c>
      <c r="BJ54" s="2">
        <f>'1steAfd'!KF48</f>
        <v>1</v>
      </c>
      <c r="BL54" s="2">
        <f>'1steAfd'!KJ48</f>
        <v>5434</v>
      </c>
      <c r="BM54" s="2">
        <f>'1steAfd'!KT48</f>
        <v>3</v>
      </c>
      <c r="BO54" s="45">
        <f>'1steAfd'!KX48</f>
        <v>1575</v>
      </c>
      <c r="BP54" s="2">
        <f>'1steAfd'!LH48</f>
        <v>3</v>
      </c>
      <c r="BR54" s="2">
        <f>'1steAfd'!LL48</f>
        <v>1041</v>
      </c>
      <c r="BS54" s="2">
        <f>'1steAfd'!LV48</f>
        <v>3</v>
      </c>
      <c r="BU54" s="2">
        <f>'1steAfd'!LZ48</f>
        <v>5271</v>
      </c>
      <c r="BV54" s="2">
        <f>'1steAfd'!MJ48</f>
        <v>0</v>
      </c>
      <c r="BX54" s="2">
        <f>'1steAfd'!MN48</f>
        <v>2927</v>
      </c>
      <c r="BY54" s="2">
        <f>'1steAfd'!MX48</f>
        <v>3</v>
      </c>
    </row>
    <row r="55" spans="1:77" x14ac:dyDescent="0.25">
      <c r="A55" s="2">
        <f>'1steAfd'!B49</f>
        <v>2092</v>
      </c>
      <c r="B55" s="2">
        <f>'1steAfd'!L49</f>
        <v>3</v>
      </c>
      <c r="D55" s="2">
        <f>'1steAfd'!P49</f>
        <v>4970</v>
      </c>
      <c r="E55" s="2">
        <f>'1steAfd'!Z49</f>
        <v>3</v>
      </c>
      <c r="G55" s="2">
        <f>'1steAfd'!AD49</f>
        <v>4875</v>
      </c>
      <c r="H55" s="2">
        <f>'1steAfd'!AN49</f>
        <v>0</v>
      </c>
      <c r="J55" s="2">
        <f>'1steAfd'!AR49</f>
        <v>2748</v>
      </c>
      <c r="K55" s="2">
        <f>'1steAfd'!BB49</f>
        <v>3</v>
      </c>
      <c r="M55" s="2">
        <f>'1steAfd'!BF49</f>
        <v>7811</v>
      </c>
      <c r="N55" s="2">
        <f>'1steAfd'!BP49</f>
        <v>0</v>
      </c>
      <c r="P55" s="2">
        <f>'1steAfd'!BT49</f>
        <v>6202</v>
      </c>
      <c r="Q55" s="2">
        <f>'1steAfd'!CD49</f>
        <v>1</v>
      </c>
      <c r="S55" s="2">
        <f>'1steAfd'!CH49</f>
        <v>4875</v>
      </c>
      <c r="T55" s="2">
        <f>'1steAfd'!CR49</f>
        <v>1</v>
      </c>
      <c r="V55" s="45">
        <f>'1steAfd'!CV49</f>
        <v>5434</v>
      </c>
      <c r="W55" s="2">
        <f>'1steAfd'!DF49</f>
        <v>0</v>
      </c>
      <c r="Y55" s="2">
        <f>'1steAfd'!DJ49</f>
        <v>5054</v>
      </c>
      <c r="Z55" s="2">
        <f>'1steAfd'!DT49</f>
        <v>3</v>
      </c>
      <c r="AB55" s="2">
        <f>'1steAfd'!DX49</f>
        <v>2802</v>
      </c>
      <c r="AC55" s="2">
        <f>'1steAfd'!EH49</f>
        <v>3</v>
      </c>
      <c r="AE55" s="2">
        <f>'1steAfd'!EL49</f>
        <v>3625</v>
      </c>
      <c r="AF55" s="2">
        <f>'1steAfd'!EV49</f>
        <v>0</v>
      </c>
      <c r="AH55" s="2">
        <f>'1steAfd'!EZ49</f>
        <v>8691</v>
      </c>
      <c r="AI55" s="2">
        <f>'1steAfd'!FJ49</f>
        <v>1</v>
      </c>
      <c r="AK55" s="2">
        <f>'1steAfd'!FN49</f>
        <v>3648</v>
      </c>
      <c r="AL55" s="2">
        <f>'1steAfd'!FX49</f>
        <v>3</v>
      </c>
      <c r="AN55" s="45">
        <f>'1steAfd'!GB49</f>
        <v>2604</v>
      </c>
      <c r="AO55" s="2">
        <f>'1steAfd'!GL49</f>
        <v>0</v>
      </c>
      <c r="AQ55" s="2">
        <f>'1steAfd'!GP49</f>
        <v>7590</v>
      </c>
      <c r="AR55" s="2">
        <f>'1steAfd'!GZ49</f>
        <v>0</v>
      </c>
      <c r="AT55" s="2">
        <f>'1steAfd'!HD49</f>
        <v>2789</v>
      </c>
      <c r="AU55" s="2">
        <f>'1steAfd'!HN49</f>
        <v>1</v>
      </c>
      <c r="AW55" s="2">
        <f>'1steAfd'!HR49</f>
        <v>1552</v>
      </c>
      <c r="AX55" s="2">
        <f>'1steAfd'!IB49</f>
        <v>0</v>
      </c>
      <c r="AZ55" s="2">
        <f>'1steAfd'!IF49</f>
        <v>5211</v>
      </c>
      <c r="BA55" s="2">
        <f>'1steAfd'!IP49</f>
        <v>1</v>
      </c>
      <c r="BC55" s="2">
        <f>'1steAfd'!IT49</f>
        <v>4875</v>
      </c>
      <c r="BD55" s="2">
        <f>'1steAfd'!JD49</f>
        <v>3</v>
      </c>
      <c r="BF55" s="2">
        <f>'1steAfd'!JH49</f>
        <v>5376</v>
      </c>
      <c r="BG55" s="2">
        <f>'1steAfd'!JR49</f>
        <v>3</v>
      </c>
      <c r="BI55" s="2">
        <f>'1steAfd'!JV49</f>
        <v>3648</v>
      </c>
      <c r="BJ55" s="2">
        <f>'1steAfd'!KF49</f>
        <v>1</v>
      </c>
      <c r="BL55" s="2">
        <f>'1steAfd'!KJ49</f>
        <v>5270</v>
      </c>
      <c r="BM55" s="2">
        <f>'1steAfd'!KT49</f>
        <v>3</v>
      </c>
      <c r="BO55" s="45">
        <f>'1steAfd'!KX49</f>
        <v>4970</v>
      </c>
      <c r="BP55" s="2">
        <f>'1steAfd'!LH49</f>
        <v>3</v>
      </c>
      <c r="BR55" s="2">
        <f>'1steAfd'!LL49</f>
        <v>2802</v>
      </c>
      <c r="BS55" s="2">
        <f>'1steAfd'!LV49</f>
        <v>1</v>
      </c>
      <c r="BU55" s="2">
        <f>'1steAfd'!LZ49</f>
        <v>3070</v>
      </c>
      <c r="BV55" s="2">
        <f>'1steAfd'!MJ49</f>
        <v>1</v>
      </c>
      <c r="BX55" s="2">
        <f>'1steAfd'!MN49</f>
        <v>4944</v>
      </c>
      <c r="BY55" s="2">
        <f>'1steAfd'!MX49</f>
        <v>0</v>
      </c>
    </row>
    <row r="56" spans="1:77" x14ac:dyDescent="0.25">
      <c r="A56" s="2">
        <f>'1steAfd'!E44</f>
        <v>7324</v>
      </c>
      <c r="B56" s="2">
        <f>'1steAfd'!M44</f>
        <v>1</v>
      </c>
      <c r="D56" s="2">
        <f>'1steAfd'!S44</f>
        <v>2927</v>
      </c>
      <c r="E56" s="2">
        <f>'1steAfd'!AA44</f>
        <v>0</v>
      </c>
      <c r="G56" s="2">
        <f>'1steAfd'!AG44</f>
        <v>3625</v>
      </c>
      <c r="H56" s="2">
        <f>'1steAfd'!AO44</f>
        <v>3</v>
      </c>
      <c r="J56" s="2">
        <f>'1steAfd'!AU44</f>
        <v>8691</v>
      </c>
      <c r="K56" s="2">
        <f>'1steAfd'!BC44</f>
        <v>0</v>
      </c>
      <c r="M56" s="2">
        <f>'1steAfd'!BI44</f>
        <v>2668</v>
      </c>
      <c r="N56" s="2">
        <f>'1steAfd'!BQ44</f>
        <v>1</v>
      </c>
      <c r="P56" s="2">
        <f>'1steAfd'!BW44</f>
        <v>3923</v>
      </c>
      <c r="Q56" s="2">
        <f>'1steAfd'!CE44</f>
        <v>1</v>
      </c>
      <c r="S56" s="2">
        <f>'1steAfd'!CK44</f>
        <v>3004</v>
      </c>
      <c r="T56" s="2">
        <f>'1steAfd'!CS44</f>
        <v>1</v>
      </c>
      <c r="V56" s="45">
        <f>'1steAfd'!CY44</f>
        <v>3647</v>
      </c>
      <c r="W56" s="2">
        <f>'1steAfd'!DG44</f>
        <v>3</v>
      </c>
      <c r="Y56" s="2">
        <f>'1steAfd'!DM44</f>
        <v>2415</v>
      </c>
      <c r="Z56" s="2">
        <f>'1steAfd'!DU44</f>
        <v>1</v>
      </c>
      <c r="AB56" s="2">
        <f>'1steAfd'!EA44</f>
        <v>2600</v>
      </c>
      <c r="AC56" s="2">
        <f>'1steAfd'!EI44</f>
        <v>1</v>
      </c>
      <c r="AE56" s="2">
        <f>'1steAfd'!EO44</f>
        <v>2502</v>
      </c>
      <c r="AF56" s="2">
        <f>'1steAfd'!EW44</f>
        <v>0</v>
      </c>
      <c r="AH56" s="2">
        <f>'1steAfd'!FC44</f>
        <v>2770</v>
      </c>
      <c r="AI56" s="2">
        <f>'1steAfd'!FK44</f>
        <v>0</v>
      </c>
      <c r="AK56" s="2">
        <f>'1steAfd'!FQ44</f>
        <v>4944</v>
      </c>
      <c r="AL56" s="2">
        <f>'1steAfd'!FY44</f>
        <v>0</v>
      </c>
      <c r="AN56" s="45">
        <f>'1steAfd'!GE44</f>
        <v>4000</v>
      </c>
      <c r="AO56" s="2">
        <f>'1steAfd'!GM44</f>
        <v>3</v>
      </c>
      <c r="AQ56" s="2">
        <f>'1steAfd'!GS44</f>
        <v>2600</v>
      </c>
      <c r="AR56" s="2">
        <f>'1steAfd'!HA44</f>
        <v>3</v>
      </c>
      <c r="AT56" s="2">
        <f>'1steAfd'!HG44</f>
        <v>3923</v>
      </c>
      <c r="AU56" s="2">
        <f>'1steAfd'!HO44</f>
        <v>1</v>
      </c>
      <c r="AW56" s="2">
        <f>'1steAfd'!HU44</f>
        <v>3026</v>
      </c>
      <c r="AX56" s="2">
        <f>'1steAfd'!IC44</f>
        <v>0</v>
      </c>
      <c r="AZ56" s="2">
        <f>'1steAfd'!II44</f>
        <v>2600</v>
      </c>
      <c r="BA56" s="2">
        <f>'1steAfd'!IQ44</f>
        <v>0</v>
      </c>
      <c r="BC56" s="2">
        <f>'1steAfd'!IW44</f>
        <v>4944</v>
      </c>
      <c r="BD56" s="2">
        <f>'1steAfd'!JE44</f>
        <v>0</v>
      </c>
      <c r="BF56" s="2">
        <f>'1steAfd'!JK44</f>
        <v>4005</v>
      </c>
      <c r="BG56" s="2">
        <f>'1steAfd'!JS44</f>
        <v>1</v>
      </c>
      <c r="BI56" s="2">
        <f>'1steAfd'!JY44</f>
        <v>7498</v>
      </c>
      <c r="BJ56" s="2">
        <f>'1steAfd'!KG44</f>
        <v>0</v>
      </c>
      <c r="BL56" s="2">
        <f>'1steAfd'!KM44</f>
        <v>4944</v>
      </c>
      <c r="BM56" s="2">
        <f>'1steAfd'!KU44</f>
        <v>1</v>
      </c>
      <c r="BO56" s="45">
        <f>'1steAfd'!LA44</f>
        <v>3235</v>
      </c>
      <c r="BP56" s="2">
        <f>'1steAfd'!LI44</f>
        <v>3</v>
      </c>
      <c r="BR56" s="2">
        <f>'1steAfd'!LO44</f>
        <v>304</v>
      </c>
      <c r="BS56" s="2">
        <f>'1steAfd'!LW44</f>
        <v>1</v>
      </c>
      <c r="BU56" s="2">
        <f>'1steAfd'!MC44</f>
        <v>2988</v>
      </c>
      <c r="BV56" s="2">
        <f>'1steAfd'!MK44</f>
        <v>3</v>
      </c>
      <c r="BX56" s="2">
        <f>'1steAfd'!MQ44</f>
        <v>3222</v>
      </c>
      <c r="BY56" s="2">
        <f>'1steAfd'!MY44</f>
        <v>3</v>
      </c>
    </row>
    <row r="57" spans="1:77" x14ac:dyDescent="0.25">
      <c r="A57" s="2">
        <f>'1steAfd'!E45</f>
        <v>2953</v>
      </c>
      <c r="B57" s="2">
        <f>'1steAfd'!M45</f>
        <v>0</v>
      </c>
      <c r="D57" s="2">
        <f>'1steAfd'!S45</f>
        <v>4944</v>
      </c>
      <c r="E57" s="2">
        <f>'1steAfd'!AA45</f>
        <v>3</v>
      </c>
      <c r="G57" s="2">
        <f>'1steAfd'!AG45</f>
        <v>2789</v>
      </c>
      <c r="H57" s="2">
        <f>'1steAfd'!AO45</f>
        <v>0</v>
      </c>
      <c r="J57" s="2">
        <f>'1steAfd'!AU45</f>
        <v>1552</v>
      </c>
      <c r="K57" s="2">
        <f>'1steAfd'!BC45</f>
        <v>0</v>
      </c>
      <c r="M57" s="2">
        <f>'1steAfd'!BI45</f>
        <v>304</v>
      </c>
      <c r="N57" s="2">
        <f>'1steAfd'!BQ45</f>
        <v>1</v>
      </c>
      <c r="P57" s="2">
        <f>'1steAfd'!BW45</f>
        <v>2697</v>
      </c>
      <c r="Q57" s="2">
        <f>'1steAfd'!CE45</f>
        <v>1</v>
      </c>
      <c r="S57" s="2">
        <f>'1steAfd'!CK45</f>
        <v>747</v>
      </c>
      <c r="T57" s="2">
        <f>'1steAfd'!CS45</f>
        <v>1</v>
      </c>
      <c r="V57" s="45">
        <f>'1steAfd'!CY45</f>
        <v>3222</v>
      </c>
      <c r="W57" s="2">
        <f>'1steAfd'!DG45</f>
        <v>3</v>
      </c>
      <c r="Y57" s="2">
        <f>'1steAfd'!DM45</f>
        <v>2742</v>
      </c>
      <c r="Z57" s="2">
        <f>'1steAfd'!DU45</f>
        <v>1</v>
      </c>
      <c r="AB57" s="2">
        <f>'1steAfd'!EA45</f>
        <v>3282</v>
      </c>
      <c r="AC57" s="2">
        <f>'1steAfd'!EI45</f>
        <v>0</v>
      </c>
      <c r="AE57" s="2">
        <f>'1steAfd'!EO45</f>
        <v>1041</v>
      </c>
      <c r="AF57" s="2">
        <f>'1steAfd'!EW45</f>
        <v>0</v>
      </c>
      <c r="AH57" s="2">
        <f>'1steAfd'!FC45</f>
        <v>1700</v>
      </c>
      <c r="AI57" s="2">
        <f>'1steAfd'!FK45</f>
        <v>1</v>
      </c>
      <c r="AK57" s="2">
        <f>'1steAfd'!FQ45</f>
        <v>2927</v>
      </c>
      <c r="AL57" s="2">
        <f>'1steAfd'!FY45</f>
        <v>3</v>
      </c>
      <c r="AN57" s="45">
        <f>'1steAfd'!GE45</f>
        <v>3222</v>
      </c>
      <c r="AO57" s="2">
        <f>'1steAfd'!GM45</f>
        <v>3</v>
      </c>
      <c r="AQ57" s="2">
        <f>'1steAfd'!GS45</f>
        <v>7811</v>
      </c>
      <c r="AR57" s="2">
        <f>'1steAfd'!HA45</f>
        <v>1</v>
      </c>
      <c r="AT57" s="2">
        <f>'1steAfd'!HG45</f>
        <v>2697</v>
      </c>
      <c r="AU57" s="2">
        <f>'1steAfd'!HO45</f>
        <v>1</v>
      </c>
      <c r="AW57" s="2">
        <f>'1steAfd'!HU45</f>
        <v>3235</v>
      </c>
      <c r="AX57" s="2">
        <f>'1steAfd'!IC45</f>
        <v>3</v>
      </c>
      <c r="AZ57" s="2">
        <f>'1steAfd'!II45</f>
        <v>7811</v>
      </c>
      <c r="BA57" s="2">
        <f>'1steAfd'!IQ45</f>
        <v>1</v>
      </c>
      <c r="BC57" s="2">
        <f>'1steAfd'!IW45</f>
        <v>6202</v>
      </c>
      <c r="BD57" s="2">
        <f>'1steAfd'!JE45</f>
        <v>1</v>
      </c>
      <c r="BF57" s="2">
        <f>'1steAfd'!JK45</f>
        <v>3923</v>
      </c>
      <c r="BG57" s="2">
        <f>'1steAfd'!JS45</f>
        <v>3</v>
      </c>
      <c r="BI57" s="2">
        <f>'1steAfd'!JY45</f>
        <v>3564</v>
      </c>
      <c r="BJ57" s="2">
        <f>'1steAfd'!KG45</f>
        <v>0</v>
      </c>
      <c r="BL57" s="2">
        <f>'1steAfd'!KM45</f>
        <v>5055</v>
      </c>
      <c r="BM57" s="2">
        <f>'1steAfd'!KU45</f>
        <v>1</v>
      </c>
      <c r="BO57" s="45">
        <f>'1steAfd'!LA45</f>
        <v>3026</v>
      </c>
      <c r="BP57" s="2">
        <f>'1steAfd'!LI45</f>
        <v>1</v>
      </c>
      <c r="BR57" s="2">
        <f>'1steAfd'!LO45</f>
        <v>2668</v>
      </c>
      <c r="BS57" s="2">
        <f>'1steAfd'!LW45</f>
        <v>3</v>
      </c>
      <c r="BU57" s="2">
        <f>'1steAfd'!MC45</f>
        <v>15</v>
      </c>
      <c r="BV57" s="2">
        <f>'1steAfd'!MK45</f>
        <v>3</v>
      </c>
      <c r="BX57" s="2">
        <f>'1steAfd'!MQ45</f>
        <v>2092</v>
      </c>
      <c r="BY57" s="2">
        <f>'1steAfd'!MY45</f>
        <v>1</v>
      </c>
    </row>
    <row r="58" spans="1:77" x14ac:dyDescent="0.25">
      <c r="A58" s="2">
        <f>'1steAfd'!E46</f>
        <v>8302</v>
      </c>
      <c r="B58" s="2">
        <f>'1steAfd'!M46</f>
        <v>0</v>
      </c>
      <c r="D58" s="2">
        <f>'1steAfd'!S46</f>
        <v>7590</v>
      </c>
      <c r="E58" s="2">
        <f>'1steAfd'!AA46</f>
        <v>3</v>
      </c>
      <c r="G58" s="2">
        <f>'1steAfd'!AG46</f>
        <v>3261</v>
      </c>
      <c r="H58" s="2">
        <f>'1steAfd'!AO46</f>
        <v>3</v>
      </c>
      <c r="J58" s="2">
        <f>'1steAfd'!AU46</f>
        <v>15</v>
      </c>
      <c r="K58" s="2">
        <f>'1steAfd'!BC46</f>
        <v>1</v>
      </c>
      <c r="M58" s="2">
        <f>'1steAfd'!BI46</f>
        <v>3625</v>
      </c>
      <c r="N58" s="2">
        <f>'1steAfd'!BQ46</f>
        <v>0</v>
      </c>
      <c r="P58" s="2">
        <f>'1steAfd'!BW46</f>
        <v>4780</v>
      </c>
      <c r="Q58" s="2">
        <f>'1steAfd'!CE46</f>
        <v>3</v>
      </c>
      <c r="S58" s="2">
        <f>'1steAfd'!CK46</f>
        <v>5112</v>
      </c>
      <c r="T58" s="2">
        <f>'1steAfd'!CS46</f>
        <v>3</v>
      </c>
      <c r="V58" s="45">
        <f>'1steAfd'!CY46</f>
        <v>2602</v>
      </c>
      <c r="W58" s="2">
        <f>'1steAfd'!DG46</f>
        <v>3</v>
      </c>
      <c r="Y58" s="2">
        <f>'1steAfd'!DM46</f>
        <v>1106</v>
      </c>
      <c r="Z58" s="2">
        <f>'1steAfd'!DU46</f>
        <v>3</v>
      </c>
      <c r="AB58" s="2">
        <f>'1steAfd'!EA46</f>
        <v>1575</v>
      </c>
      <c r="AC58" s="2">
        <f>'1steAfd'!EI46</f>
        <v>1</v>
      </c>
      <c r="AE58" s="2">
        <f>'1steAfd'!EO46</f>
        <v>2964</v>
      </c>
      <c r="AF58" s="2">
        <f>'1steAfd'!EW46</f>
        <v>1</v>
      </c>
      <c r="AH58" s="2">
        <f>'1steAfd'!FC46</f>
        <v>3070</v>
      </c>
      <c r="AI58" s="2">
        <f>'1steAfd'!FK46</f>
        <v>1</v>
      </c>
      <c r="AK58" s="2">
        <f>'1steAfd'!FQ46</f>
        <v>6080</v>
      </c>
      <c r="AL58" s="2">
        <f>'1steAfd'!FY46</f>
        <v>0</v>
      </c>
      <c r="AN58" s="45">
        <f>'1steAfd'!GE46</f>
        <v>1885</v>
      </c>
      <c r="AO58" s="2">
        <f>'1steAfd'!GM46</f>
        <v>1</v>
      </c>
      <c r="AQ58" s="2">
        <f>'1steAfd'!GS46</f>
        <v>1575</v>
      </c>
      <c r="AR58" s="2">
        <f>'1steAfd'!HA46</f>
        <v>1</v>
      </c>
      <c r="AT58" s="2">
        <f>'1steAfd'!HG46</f>
        <v>4005</v>
      </c>
      <c r="AU58" s="2">
        <f>'1steAfd'!HO46</f>
        <v>0</v>
      </c>
      <c r="AW58" s="2">
        <f>'1steAfd'!HU46</f>
        <v>5740</v>
      </c>
      <c r="AX58" s="2">
        <f>'1steAfd'!IC46</f>
        <v>3</v>
      </c>
      <c r="AZ58" s="2">
        <f>'1steAfd'!II46</f>
        <v>2701</v>
      </c>
      <c r="BA58" s="2">
        <f>'1steAfd'!IQ46</f>
        <v>0</v>
      </c>
      <c r="BC58" s="2">
        <f>'1steAfd'!IW46</f>
        <v>6080</v>
      </c>
      <c r="BD58" s="2">
        <f>'1steAfd'!JE46</f>
        <v>3</v>
      </c>
      <c r="BF58" s="2">
        <f>'1steAfd'!JK46</f>
        <v>5582</v>
      </c>
      <c r="BG58" s="2">
        <f>'1steAfd'!JS46</f>
        <v>0</v>
      </c>
      <c r="BI58" s="2">
        <f>'1steAfd'!JY46</f>
        <v>2415</v>
      </c>
      <c r="BJ58" s="2">
        <f>'1steAfd'!KG46</f>
        <v>0</v>
      </c>
      <c r="BL58" s="2">
        <f>'1steAfd'!KM46</f>
        <v>7590</v>
      </c>
      <c r="BM58" s="2">
        <f>'1steAfd'!KU46</f>
        <v>0</v>
      </c>
      <c r="BO58" s="45">
        <f>'1steAfd'!LA46</f>
        <v>2748</v>
      </c>
      <c r="BP58" s="2">
        <f>'1steAfd'!LI46</f>
        <v>3</v>
      </c>
      <c r="BR58" s="2">
        <f>'1steAfd'!LO46</f>
        <v>1117</v>
      </c>
      <c r="BS58" s="2">
        <f>'1steAfd'!LW46</f>
        <v>3</v>
      </c>
      <c r="BU58" s="2">
        <f>'1steAfd'!MC46</f>
        <v>8152</v>
      </c>
      <c r="BV58" s="2">
        <f>'1steAfd'!MK46</f>
        <v>1</v>
      </c>
      <c r="BX58" s="2">
        <f>'1steAfd'!MQ46</f>
        <v>3647</v>
      </c>
      <c r="BY58" s="2">
        <f>'1steAfd'!MY46</f>
        <v>3</v>
      </c>
    </row>
    <row r="59" spans="1:77" x14ac:dyDescent="0.25">
      <c r="A59" s="2">
        <f>'1steAfd'!E47</f>
        <v>2604</v>
      </c>
      <c r="B59" s="2">
        <f>'1steAfd'!M47</f>
        <v>1</v>
      </c>
      <c r="D59" s="2">
        <f>'1steAfd'!S47</f>
        <v>6080</v>
      </c>
      <c r="E59" s="2">
        <f>'1steAfd'!AA47</f>
        <v>3</v>
      </c>
      <c r="G59" s="2">
        <f>'1steAfd'!AG47</f>
        <v>3376</v>
      </c>
      <c r="H59" s="2">
        <f>'1steAfd'!AO47</f>
        <v>0</v>
      </c>
      <c r="J59" s="2">
        <f>'1steAfd'!AU47</f>
        <v>2982</v>
      </c>
      <c r="K59" s="2">
        <f>'1steAfd'!BC47</f>
        <v>3</v>
      </c>
      <c r="M59" s="2">
        <f>'1steAfd'!BI47</f>
        <v>3376</v>
      </c>
      <c r="N59" s="2">
        <f>'1steAfd'!BQ47</f>
        <v>1</v>
      </c>
      <c r="P59" s="2">
        <f>'1steAfd'!BW47</f>
        <v>4005</v>
      </c>
      <c r="Q59" s="2">
        <f>'1steAfd'!CE47</f>
        <v>0</v>
      </c>
      <c r="S59" s="2">
        <f>'1steAfd'!CK47</f>
        <v>3695</v>
      </c>
      <c r="T59" s="2">
        <f>'1steAfd'!CS47</f>
        <v>1</v>
      </c>
      <c r="V59" s="45">
        <f>'1steAfd'!CY47</f>
        <v>3648</v>
      </c>
      <c r="W59" s="2">
        <f>'1steAfd'!DG47</f>
        <v>0</v>
      </c>
      <c r="Y59" s="2">
        <f>'1steAfd'!DM47</f>
        <v>5434</v>
      </c>
      <c r="Z59" s="2">
        <f>'1steAfd'!DU47</f>
        <v>3</v>
      </c>
      <c r="AB59" s="2">
        <f>'1steAfd'!EA47</f>
        <v>2701</v>
      </c>
      <c r="AC59" s="2">
        <f>'1steAfd'!EI47</f>
        <v>1</v>
      </c>
      <c r="AE59" s="2">
        <f>'1steAfd'!EO47</f>
        <v>3235</v>
      </c>
      <c r="AF59" s="2">
        <f>'1steAfd'!EW47</f>
        <v>3</v>
      </c>
      <c r="AH59" s="2">
        <f>'1steAfd'!FC47</f>
        <v>3072</v>
      </c>
      <c r="AI59" s="2">
        <f>'1steAfd'!FK47</f>
        <v>3</v>
      </c>
      <c r="AK59" s="2">
        <f>'1steAfd'!FQ47</f>
        <v>6202</v>
      </c>
      <c r="AL59" s="2">
        <f>'1steAfd'!FY47</f>
        <v>3</v>
      </c>
      <c r="AN59" s="45">
        <f>'1steAfd'!GE47</f>
        <v>3647</v>
      </c>
      <c r="AO59" s="2">
        <f>'1steAfd'!GM47</f>
        <v>3</v>
      </c>
      <c r="AQ59" s="2">
        <f>'1steAfd'!GS47</f>
        <v>3282</v>
      </c>
      <c r="AR59" s="2">
        <f>'1steAfd'!HA47</f>
        <v>1</v>
      </c>
      <c r="AT59" s="2">
        <f>'1steAfd'!HG47</f>
        <v>4780</v>
      </c>
      <c r="AU59" s="2">
        <f>'1steAfd'!HO47</f>
        <v>1</v>
      </c>
      <c r="AW59" s="2">
        <f>'1steAfd'!HU47</f>
        <v>2748</v>
      </c>
      <c r="AX59" s="2">
        <f>'1steAfd'!IC47</f>
        <v>1</v>
      </c>
      <c r="AZ59" s="2">
        <f>'1steAfd'!II47</f>
        <v>1575</v>
      </c>
      <c r="BA59" s="2">
        <f>'1steAfd'!IQ47</f>
        <v>1</v>
      </c>
      <c r="BC59" s="2">
        <f>'1steAfd'!IW47</f>
        <v>3255</v>
      </c>
      <c r="BD59" s="2">
        <f>'1steAfd'!JE47</f>
        <v>3</v>
      </c>
      <c r="BF59" s="2">
        <f>'1steAfd'!JK47</f>
        <v>2697</v>
      </c>
      <c r="BG59" s="2">
        <f>'1steAfd'!JS47</f>
        <v>1</v>
      </c>
      <c r="BI59" s="2">
        <f>'1steAfd'!JY47</f>
        <v>7457</v>
      </c>
      <c r="BJ59" s="2">
        <f>'1steAfd'!KG47</f>
        <v>0</v>
      </c>
      <c r="BL59" s="2">
        <f>'1steAfd'!KM47</f>
        <v>6080</v>
      </c>
      <c r="BM59" s="2">
        <f>'1steAfd'!KU47</f>
        <v>1</v>
      </c>
      <c r="BO59" s="45">
        <f>'1steAfd'!LA47</f>
        <v>2802</v>
      </c>
      <c r="BP59" s="2">
        <f>'1steAfd'!LI47</f>
        <v>1</v>
      </c>
      <c r="BR59" s="2">
        <f>'1steAfd'!LO47</f>
        <v>3261</v>
      </c>
      <c r="BS59" s="2">
        <f>'1steAfd'!LW47</f>
        <v>1</v>
      </c>
      <c r="BU59" s="2">
        <f>'1steAfd'!MC47</f>
        <v>7322</v>
      </c>
      <c r="BV59" s="2">
        <f>'1steAfd'!MK47</f>
        <v>1</v>
      </c>
      <c r="BX59" s="2">
        <f>'1steAfd'!MQ47</f>
        <v>4000</v>
      </c>
      <c r="BY59" s="2">
        <f>'1steAfd'!MY47</f>
        <v>3</v>
      </c>
    </row>
    <row r="60" spans="1:77" x14ac:dyDescent="0.25">
      <c r="A60" s="2">
        <f>'1steAfd'!E48</f>
        <v>2719</v>
      </c>
      <c r="B60" s="2">
        <f>'1steAfd'!M48</f>
        <v>0</v>
      </c>
      <c r="D60" s="2">
        <f>'1steAfd'!S48</f>
        <v>7530</v>
      </c>
      <c r="E60" s="2">
        <f>'1steAfd'!AA48</f>
        <v>1</v>
      </c>
      <c r="G60" s="2">
        <f>'1steAfd'!AG48</f>
        <v>2778</v>
      </c>
      <c r="H60" s="2">
        <f>'1steAfd'!AO48</f>
        <v>0</v>
      </c>
      <c r="J60" s="2">
        <f>'1steAfd'!AU48</f>
        <v>8152</v>
      </c>
      <c r="K60" s="2">
        <f>'1steAfd'!BC48</f>
        <v>0</v>
      </c>
      <c r="M60" s="2">
        <f>'1steAfd'!BI48</f>
        <v>3261</v>
      </c>
      <c r="N60" s="2">
        <f>'1steAfd'!BQ48</f>
        <v>1</v>
      </c>
      <c r="P60" s="2">
        <f>'1steAfd'!BW48</f>
        <v>5582</v>
      </c>
      <c r="Q60" s="2">
        <f>'1steAfd'!CE48</f>
        <v>0</v>
      </c>
      <c r="S60" s="2">
        <f>'1steAfd'!CK48</f>
        <v>6016</v>
      </c>
      <c r="T60" s="2">
        <f>'1steAfd'!CS48</f>
        <v>3</v>
      </c>
      <c r="V60" s="45">
        <f>'1steAfd'!CY48</f>
        <v>2092</v>
      </c>
      <c r="W60" s="2">
        <f>'1steAfd'!DG48</f>
        <v>3</v>
      </c>
      <c r="Y60" s="2">
        <f>'1steAfd'!DM48</f>
        <v>7498</v>
      </c>
      <c r="Z60" s="2">
        <f>'1steAfd'!DU48</f>
        <v>1</v>
      </c>
      <c r="AB60" s="2">
        <f>'1steAfd'!EA48</f>
        <v>4970</v>
      </c>
      <c r="AC60" s="2">
        <f>'1steAfd'!EI48</f>
        <v>3</v>
      </c>
      <c r="AE60" s="2">
        <f>'1steAfd'!EO48</f>
        <v>2802</v>
      </c>
      <c r="AF60" s="2">
        <f>'1steAfd'!EW48</f>
        <v>0</v>
      </c>
      <c r="AH60" s="2">
        <f>'1steAfd'!FC48</f>
        <v>3645</v>
      </c>
      <c r="AI60" s="2">
        <f>'1steAfd'!FK48</f>
        <v>0</v>
      </c>
      <c r="AK60" s="2">
        <f>'1steAfd'!FQ48</f>
        <v>7590</v>
      </c>
      <c r="AL60" s="2">
        <f>'1steAfd'!FY48</f>
        <v>3</v>
      </c>
      <c r="AN60" s="45">
        <f>'1steAfd'!GE48</f>
        <v>3648</v>
      </c>
      <c r="AO60" s="2">
        <f>'1steAfd'!GM48</f>
        <v>3</v>
      </c>
      <c r="AQ60" s="2">
        <f>'1steAfd'!GS48</f>
        <v>2701</v>
      </c>
      <c r="AR60" s="2">
        <f>'1steAfd'!HA48</f>
        <v>0</v>
      </c>
      <c r="AT60" s="2">
        <f>'1steAfd'!HG48</f>
        <v>5582</v>
      </c>
      <c r="AU60" s="2">
        <f>'1steAfd'!HO48</f>
        <v>0</v>
      </c>
      <c r="AW60" s="2">
        <f>'1steAfd'!HU48</f>
        <v>2802</v>
      </c>
      <c r="AX60" s="2">
        <f>'1steAfd'!IC48</f>
        <v>0</v>
      </c>
      <c r="AZ60" s="2">
        <f>'1steAfd'!II48</f>
        <v>3282</v>
      </c>
      <c r="BA60" s="2">
        <f>'1steAfd'!IQ48</f>
        <v>0</v>
      </c>
      <c r="BC60" s="2">
        <f>'1steAfd'!IW48</f>
        <v>1253</v>
      </c>
      <c r="BD60" s="2">
        <f>'1steAfd'!JE48</f>
        <v>1</v>
      </c>
      <c r="BF60" s="2">
        <f>'1steAfd'!JK48</f>
        <v>8397</v>
      </c>
      <c r="BG60" s="2">
        <f>'1steAfd'!JS48</f>
        <v>1</v>
      </c>
      <c r="BI60" s="2">
        <f>'1steAfd'!JY48</f>
        <v>1106</v>
      </c>
      <c r="BJ60" s="2">
        <f>'1steAfd'!KG48</f>
        <v>1</v>
      </c>
      <c r="BL60" s="2">
        <f>'1steAfd'!KM48</f>
        <v>6202</v>
      </c>
      <c r="BM60" s="2">
        <f>'1steAfd'!KU48</f>
        <v>0</v>
      </c>
      <c r="BO60" s="45">
        <f>'1steAfd'!LA48</f>
        <v>2964</v>
      </c>
      <c r="BP60" s="2">
        <f>'1steAfd'!LI48</f>
        <v>0</v>
      </c>
      <c r="BR60" s="2">
        <f>'1steAfd'!LO48</f>
        <v>3625</v>
      </c>
      <c r="BS60" s="2">
        <f>'1steAfd'!LW48</f>
        <v>0</v>
      </c>
      <c r="BU60" s="2">
        <f>'1steAfd'!MC48</f>
        <v>8691</v>
      </c>
      <c r="BV60" s="2">
        <f>'1steAfd'!MK48</f>
        <v>3</v>
      </c>
      <c r="BX60" s="2">
        <f>'1steAfd'!MQ48</f>
        <v>3648</v>
      </c>
      <c r="BY60" s="2">
        <f>'1steAfd'!MY48</f>
        <v>0</v>
      </c>
    </row>
    <row r="61" spans="1:77" ht="15.75" thickBot="1" x14ac:dyDescent="0.3">
      <c r="A61" s="4">
        <f>'1steAfd'!E49</f>
        <v>2935</v>
      </c>
      <c r="B61" s="4">
        <f>'1steAfd'!M49</f>
        <v>0</v>
      </c>
      <c r="D61" s="4">
        <f>'1steAfd'!S49</f>
        <v>1253</v>
      </c>
      <c r="E61" s="4">
        <f>'1steAfd'!AA49</f>
        <v>0</v>
      </c>
      <c r="G61" s="4">
        <f>'1steAfd'!AG49</f>
        <v>304</v>
      </c>
      <c r="H61" s="4">
        <f>'1steAfd'!AO49</f>
        <v>3</v>
      </c>
      <c r="J61" s="4">
        <f>'1steAfd'!AU49</f>
        <v>7322</v>
      </c>
      <c r="K61" s="4">
        <f>'1steAfd'!BC49</f>
        <v>0</v>
      </c>
      <c r="M61" s="4">
        <f>'1steAfd'!BI49</f>
        <v>5211</v>
      </c>
      <c r="N61" s="4">
        <f>'1steAfd'!BQ49</f>
        <v>3</v>
      </c>
      <c r="P61" s="4">
        <f>'1steAfd'!BW49</f>
        <v>4875</v>
      </c>
      <c r="Q61" s="4">
        <f>'1steAfd'!CE49</f>
        <v>1</v>
      </c>
      <c r="S61" s="4">
        <f>'1steAfd'!CK49</f>
        <v>5376</v>
      </c>
      <c r="T61" s="4">
        <f>'1steAfd'!CS49</f>
        <v>1</v>
      </c>
      <c r="V61" s="46">
        <f>'1steAfd'!CY49</f>
        <v>4000</v>
      </c>
      <c r="W61" s="4">
        <f>'1steAfd'!DG49</f>
        <v>3</v>
      </c>
      <c r="Y61" s="4">
        <f>'1steAfd'!DM49</f>
        <v>5270</v>
      </c>
      <c r="Z61" s="4">
        <f>'1steAfd'!DU49</f>
        <v>0</v>
      </c>
      <c r="AB61" s="2">
        <f>'1steAfd'!EA49</f>
        <v>7811</v>
      </c>
      <c r="AC61" s="4">
        <f>'1steAfd'!EI49</f>
        <v>0</v>
      </c>
      <c r="AE61" s="4">
        <f>'1steAfd'!EO49</f>
        <v>2748</v>
      </c>
      <c r="AF61" s="4">
        <f>'1steAfd'!EW49</f>
        <v>3</v>
      </c>
      <c r="AH61" s="4">
        <f>'1steAfd'!FC49</f>
        <v>5271</v>
      </c>
      <c r="AI61" s="4">
        <f>'1steAfd'!FK49</f>
        <v>1</v>
      </c>
      <c r="AK61" s="4">
        <f>'1steAfd'!FQ49</f>
        <v>1253</v>
      </c>
      <c r="AL61" s="4">
        <f>'1steAfd'!FY49</f>
        <v>0</v>
      </c>
      <c r="AN61" s="46">
        <f>'1steAfd'!GE49</f>
        <v>2092</v>
      </c>
      <c r="AO61" s="4">
        <f>'1steAfd'!GM49</f>
        <v>3</v>
      </c>
      <c r="AQ61" s="4">
        <f>'1steAfd'!GS49</f>
        <v>4970</v>
      </c>
      <c r="AR61" s="4">
        <f>'1steAfd'!HA49</f>
        <v>3</v>
      </c>
      <c r="AT61" s="4">
        <f>'1steAfd'!HG49</f>
        <v>8397</v>
      </c>
      <c r="AU61" s="4">
        <f>'1steAfd'!HO49</f>
        <v>1</v>
      </c>
      <c r="AW61" s="4">
        <f>'1steAfd'!HU49</f>
        <v>2964</v>
      </c>
      <c r="AX61" s="4">
        <f>'1steAfd'!IC49</f>
        <v>3</v>
      </c>
      <c r="AZ61" s="4">
        <f>'1steAfd'!II49</f>
        <v>4970</v>
      </c>
      <c r="BA61" s="4">
        <f>'1steAfd'!IQ49</f>
        <v>1</v>
      </c>
      <c r="BC61" s="4">
        <f>'1steAfd'!IW49</f>
        <v>2927</v>
      </c>
      <c r="BD61" s="4">
        <f>'1steAfd'!JE49</f>
        <v>0</v>
      </c>
      <c r="BF61" s="4">
        <f>'1steAfd'!JK49</f>
        <v>4780</v>
      </c>
      <c r="BG61" s="4">
        <f>'1steAfd'!JS49</f>
        <v>0</v>
      </c>
      <c r="BI61" s="4">
        <f>'1steAfd'!JY49</f>
        <v>5434</v>
      </c>
      <c r="BJ61" s="4">
        <f>'1steAfd'!KG49</f>
        <v>1</v>
      </c>
      <c r="BL61" s="4">
        <f>'1steAfd'!KM49</f>
        <v>2927</v>
      </c>
      <c r="BM61" s="4">
        <f>'1steAfd'!KU49</f>
        <v>0</v>
      </c>
      <c r="BO61" s="46">
        <f>'1steAfd'!LA49</f>
        <v>1041</v>
      </c>
      <c r="BP61" s="4">
        <f>'1steAfd'!LI49</f>
        <v>0</v>
      </c>
      <c r="BR61" s="4">
        <f>'1steAfd'!LO49</f>
        <v>3376</v>
      </c>
      <c r="BS61" s="4">
        <f>'1steAfd'!LW49</f>
        <v>1</v>
      </c>
      <c r="BU61" s="4">
        <f>'1steAfd'!MC49</f>
        <v>2764</v>
      </c>
      <c r="BV61" s="4">
        <f>'1steAfd'!MK49</f>
        <v>1</v>
      </c>
      <c r="BX61" s="4">
        <f>'1steAfd'!MQ49</f>
        <v>8712</v>
      </c>
      <c r="BY61" s="4">
        <f>'1steAfd'!MY49</f>
        <v>3</v>
      </c>
    </row>
    <row r="62" spans="1:77" x14ac:dyDescent="0.25">
      <c r="A62" s="3">
        <f>'1steAfd'!B54</f>
        <v>2668</v>
      </c>
      <c r="B62" s="3">
        <f>'1steAfd'!L54</f>
        <v>3</v>
      </c>
      <c r="D62" s="3">
        <f>'1steAfd'!P54</f>
        <v>1106</v>
      </c>
      <c r="E62" s="3">
        <f>'1steAfd'!Z54</f>
        <v>3</v>
      </c>
      <c r="G62" s="3">
        <f>'1steAfd'!AD54</f>
        <v>7322</v>
      </c>
      <c r="H62" s="3">
        <f>'1steAfd'!AN54</f>
        <v>0</v>
      </c>
      <c r="J62" s="3">
        <f>'1steAfd'!AR54</f>
        <v>4005</v>
      </c>
      <c r="K62" s="3">
        <f>'1steAfd'!BB54</f>
        <v>1</v>
      </c>
      <c r="M62" s="3">
        <f>'1steAfd'!BF54</f>
        <v>3334</v>
      </c>
      <c r="N62" s="3">
        <f>'1steAfd'!BP54</f>
        <v>1</v>
      </c>
      <c r="P62" s="3">
        <f>'1steAfd'!BT54</f>
        <v>2600</v>
      </c>
      <c r="Q62" s="3">
        <f>'1steAfd'!CD54</f>
        <v>3</v>
      </c>
      <c r="S62" s="3">
        <f>'1steAfd'!CH54</f>
        <v>3222</v>
      </c>
      <c r="T62" s="3">
        <f>'1steAfd'!CR54</f>
        <v>3</v>
      </c>
      <c r="V62" s="47">
        <f>'1steAfd'!CV54</f>
        <v>4944</v>
      </c>
      <c r="W62" s="3">
        <f>'1steAfd'!DF54</f>
        <v>3</v>
      </c>
      <c r="Y62" s="3">
        <f>'1steAfd'!DJ54</f>
        <v>1552</v>
      </c>
      <c r="Z62" s="3">
        <f>'1steAfd'!DT54</f>
        <v>0</v>
      </c>
      <c r="AB62" s="3">
        <f>'1steAfd'!DX54</f>
        <v>3923</v>
      </c>
      <c r="AC62" s="3">
        <f>'1steAfd'!EH54</f>
        <v>1</v>
      </c>
      <c r="AE62" s="3">
        <f>'1steAfd'!EL54</f>
        <v>3645</v>
      </c>
      <c r="AF62" s="3">
        <f>'1steAfd'!EV54</f>
        <v>0</v>
      </c>
      <c r="AH62" s="3">
        <f>'1steAfd'!EZ54</f>
        <v>5946</v>
      </c>
      <c r="AI62" s="3">
        <f>'1steAfd'!FJ54</f>
        <v>0</v>
      </c>
      <c r="AK62" s="3">
        <f>'1steAfd'!FN54</f>
        <v>8691</v>
      </c>
      <c r="AL62" s="3">
        <f>'1steAfd'!FX54</f>
        <v>1</v>
      </c>
      <c r="AN62" s="47">
        <f>'1steAfd'!GB54</f>
        <v>7498</v>
      </c>
      <c r="AO62" s="3">
        <f>'1steAfd'!GL54</f>
        <v>3</v>
      </c>
      <c r="AQ62" s="3">
        <f>'1steAfd'!GP54</f>
        <v>2988</v>
      </c>
      <c r="AR62" s="3">
        <f>'1steAfd'!GZ54</f>
        <v>1</v>
      </c>
      <c r="AT62" s="3">
        <f>'1steAfd'!HD54</f>
        <v>3222</v>
      </c>
      <c r="AU62" s="3">
        <f>'1steAfd'!HN54</f>
        <v>3</v>
      </c>
      <c r="AW62" s="3">
        <f>'1steAfd'!HR54</f>
        <v>2715</v>
      </c>
      <c r="AX62" s="3">
        <f>'1steAfd'!IB54</f>
        <v>3</v>
      </c>
      <c r="AZ62" s="3">
        <f>'1steAfd'!IF54</f>
        <v>2286</v>
      </c>
      <c r="BA62" s="3">
        <f>'1steAfd'!IP54</f>
        <v>1</v>
      </c>
      <c r="BC62" s="3">
        <f>'1steAfd'!IT54</f>
        <v>2742</v>
      </c>
      <c r="BD62" s="3">
        <f>'1steAfd'!JD54</f>
        <v>0</v>
      </c>
      <c r="BF62" s="3">
        <f>'1steAfd'!JH54</f>
        <v>2600</v>
      </c>
      <c r="BG62" s="3">
        <f>'1steAfd'!JR54</f>
        <v>0</v>
      </c>
      <c r="BI62" s="3">
        <f>'1steAfd'!JV54</f>
        <v>2988</v>
      </c>
      <c r="BJ62" s="3">
        <f>'1steAfd'!KF54</f>
        <v>0</v>
      </c>
      <c r="BL62" s="3">
        <f>'1steAfd'!KJ54</f>
        <v>3923</v>
      </c>
      <c r="BM62" s="3">
        <f>'1steAfd'!KT54</f>
        <v>3</v>
      </c>
      <c r="BO62" s="47">
        <f>'1steAfd'!KX54</f>
        <v>4000</v>
      </c>
      <c r="BP62" s="3">
        <f>'1steAfd'!LH54</f>
        <v>3</v>
      </c>
      <c r="BR62" s="3">
        <f>'1steAfd'!LL54</f>
        <v>3923</v>
      </c>
      <c r="BS62" s="3">
        <f>'1steAfd'!LV54</f>
        <v>3</v>
      </c>
      <c r="BU62" s="3">
        <f>'1steAfd'!LZ54</f>
        <v>3923</v>
      </c>
      <c r="BV62" s="3">
        <f>'1steAfd'!MJ54</f>
        <v>3</v>
      </c>
      <c r="BX62" s="3">
        <f>'1steAfd'!MN54</f>
        <v>2668</v>
      </c>
      <c r="BY62" s="3">
        <f>'1steAfd'!MX54</f>
        <v>1</v>
      </c>
    </row>
    <row r="63" spans="1:77" x14ac:dyDescent="0.25">
      <c r="A63" s="2">
        <f>'1steAfd'!B55</f>
        <v>304</v>
      </c>
      <c r="B63" s="2">
        <f>'1steAfd'!L55</f>
        <v>3</v>
      </c>
      <c r="D63" s="2">
        <f>'1steAfd'!P55</f>
        <v>7498</v>
      </c>
      <c r="E63" s="2">
        <f>'1steAfd'!Z55</f>
        <v>3</v>
      </c>
      <c r="G63" s="2">
        <f>'1steAfd'!AD55</f>
        <v>2982</v>
      </c>
      <c r="H63" s="2">
        <f>'1steAfd'!AN55</f>
        <v>3</v>
      </c>
      <c r="J63" s="2">
        <f>'1steAfd'!AR55</f>
        <v>3923</v>
      </c>
      <c r="K63" s="2">
        <f>'1steAfd'!BB55</f>
        <v>1</v>
      </c>
      <c r="M63" s="2">
        <f>'1steAfd'!BF55</f>
        <v>2770</v>
      </c>
      <c r="N63" s="2">
        <f>'1steAfd'!BP55</f>
        <v>0</v>
      </c>
      <c r="P63" s="2">
        <f>'1steAfd'!BT55</f>
        <v>2632</v>
      </c>
      <c r="Q63" s="2">
        <f>'1steAfd'!CD55</f>
        <v>3</v>
      </c>
      <c r="S63" s="2">
        <f>'1steAfd'!CH55</f>
        <v>3647</v>
      </c>
      <c r="T63" s="2">
        <f>'1steAfd'!CR55</f>
        <v>0</v>
      </c>
      <c r="V63" s="45">
        <f>'1steAfd'!CV55</f>
        <v>6080</v>
      </c>
      <c r="W63" s="2">
        <f>'1steAfd'!DF55</f>
        <v>1</v>
      </c>
      <c r="Y63" s="2">
        <f>'1steAfd'!DJ55</f>
        <v>2764</v>
      </c>
      <c r="Z63" s="2">
        <f>'1steAfd'!DT55</f>
        <v>1</v>
      </c>
      <c r="AB63" s="2">
        <f>'1steAfd'!DX55</f>
        <v>2697</v>
      </c>
      <c r="AC63" s="2">
        <f>'1steAfd'!EH55</f>
        <v>0</v>
      </c>
      <c r="AE63" s="2">
        <f>'1steAfd'!EL55</f>
        <v>3334</v>
      </c>
      <c r="AF63" s="2">
        <f>'1steAfd'!EV55</f>
        <v>0</v>
      </c>
      <c r="AH63" s="2">
        <f>'1steAfd'!EZ55</f>
        <v>2678</v>
      </c>
      <c r="AI63" s="2">
        <f>'1steAfd'!FJ55</f>
        <v>0</v>
      </c>
      <c r="AK63" s="2">
        <f>'1steAfd'!FN55</f>
        <v>15</v>
      </c>
      <c r="AL63" s="2">
        <f>'1steAfd'!FX55</f>
        <v>0</v>
      </c>
      <c r="AN63" s="45">
        <f>'1steAfd'!GB55</f>
        <v>2415</v>
      </c>
      <c r="AO63" s="2">
        <f>'1steAfd'!GL55</f>
        <v>0</v>
      </c>
      <c r="AQ63" s="2">
        <f>'1steAfd'!GP55</f>
        <v>15</v>
      </c>
      <c r="AR63" s="2">
        <f>'1steAfd'!GZ55</f>
        <v>0</v>
      </c>
      <c r="AT63" s="2">
        <f>'1steAfd'!HD55</f>
        <v>3647</v>
      </c>
      <c r="AU63" s="2">
        <f>'1steAfd'!HN55</f>
        <v>3</v>
      </c>
      <c r="AW63" s="2">
        <f>'1steAfd'!HR55</f>
        <v>3232</v>
      </c>
      <c r="AX63" s="2">
        <f>'1steAfd'!IB55</f>
        <v>3</v>
      </c>
      <c r="AZ63" s="2">
        <f>'1steAfd'!IF55</f>
        <v>5774</v>
      </c>
      <c r="BA63" s="2">
        <f>'1steAfd'!IP55</f>
        <v>0</v>
      </c>
      <c r="BC63" s="2">
        <f>'1steAfd'!IT55</f>
        <v>3565</v>
      </c>
      <c r="BD63" s="2">
        <f>'1steAfd'!JD55</f>
        <v>0</v>
      </c>
      <c r="BF63" s="2">
        <f>'1steAfd'!JH55</f>
        <v>7811</v>
      </c>
      <c r="BG63" s="2">
        <f>'1steAfd'!JR55</f>
        <v>1</v>
      </c>
      <c r="BI63" s="2">
        <f>'1steAfd'!JV55</f>
        <v>2764</v>
      </c>
      <c r="BJ63" s="2">
        <f>'1steAfd'!KF55</f>
        <v>1</v>
      </c>
      <c r="BL63" s="2">
        <f>'1steAfd'!KJ55</f>
        <v>5582</v>
      </c>
      <c r="BM63" s="2">
        <f>'1steAfd'!KT55</f>
        <v>1</v>
      </c>
      <c r="BO63" s="45">
        <f>'1steAfd'!KX55</f>
        <v>3647</v>
      </c>
      <c r="BP63" s="2">
        <f>'1steAfd'!LH55</f>
        <v>3</v>
      </c>
      <c r="BR63" s="2">
        <f>'1steAfd'!LL55</f>
        <v>4780</v>
      </c>
      <c r="BS63" s="2">
        <f>'1steAfd'!LV55</f>
        <v>1</v>
      </c>
      <c r="BU63" s="2">
        <f>'1steAfd'!LZ55</f>
        <v>4780</v>
      </c>
      <c r="BV63" s="2">
        <f>'1steAfd'!MJ55</f>
        <v>0</v>
      </c>
      <c r="BX63" s="2">
        <f>'1steAfd'!MN55</f>
        <v>5211</v>
      </c>
      <c r="BY63" s="2">
        <f>'1steAfd'!MX55</f>
        <v>3</v>
      </c>
    </row>
    <row r="64" spans="1:77" x14ac:dyDescent="0.25">
      <c r="A64" s="2">
        <f>'1steAfd'!B56</f>
        <v>3261</v>
      </c>
      <c r="B64" s="2">
        <f>'1steAfd'!L56</f>
        <v>1</v>
      </c>
      <c r="D64" s="2">
        <f>'1steAfd'!P56</f>
        <v>2415</v>
      </c>
      <c r="E64" s="2">
        <f>'1steAfd'!Z56</f>
        <v>1</v>
      </c>
      <c r="G64" s="2">
        <f>'1steAfd'!AD56</f>
        <v>8691</v>
      </c>
      <c r="H64" s="2">
        <f>'1steAfd'!AN56</f>
        <v>3</v>
      </c>
      <c r="J64" s="2">
        <f>'1steAfd'!AR56</f>
        <v>5582</v>
      </c>
      <c r="K64" s="2">
        <f>'1steAfd'!BB56</f>
        <v>0</v>
      </c>
      <c r="M64" s="2">
        <f>'1steAfd'!BF56</f>
        <v>1700</v>
      </c>
      <c r="N64" s="2">
        <f>'1steAfd'!BP56</f>
        <v>0</v>
      </c>
      <c r="P64" s="2">
        <f>'1steAfd'!BT56</f>
        <v>1575</v>
      </c>
      <c r="Q64" s="2">
        <f>'1steAfd'!CD56</f>
        <v>1</v>
      </c>
      <c r="S64" s="2">
        <f>'1steAfd'!CH56</f>
        <v>2602</v>
      </c>
      <c r="T64" s="2">
        <f>'1steAfd'!CR56</f>
        <v>3</v>
      </c>
      <c r="V64" s="45">
        <f>'1steAfd'!CV56</f>
        <v>7590</v>
      </c>
      <c r="W64" s="2">
        <f>'1steAfd'!DF56</f>
        <v>1</v>
      </c>
      <c r="Y64" s="2">
        <f>'1steAfd'!DJ56</f>
        <v>15</v>
      </c>
      <c r="Z64" s="2">
        <f>'1steAfd'!DT56</f>
        <v>0</v>
      </c>
      <c r="AB64" s="2">
        <f>'1steAfd'!DX56</f>
        <v>5582</v>
      </c>
      <c r="AC64" s="2">
        <f>'1steAfd'!EH56</f>
        <v>0</v>
      </c>
      <c r="AE64" s="2">
        <f>'1steAfd'!EL56</f>
        <v>2770</v>
      </c>
      <c r="AF64" s="2">
        <f>'1steAfd'!EV56</f>
        <v>3</v>
      </c>
      <c r="AH64" s="2">
        <f>'1steAfd'!EZ56</f>
        <v>8669</v>
      </c>
      <c r="AI64" s="2">
        <f>'1steAfd'!FJ56</f>
        <v>1</v>
      </c>
      <c r="AK64" s="2">
        <f>'1steAfd'!FN56</f>
        <v>2764</v>
      </c>
      <c r="AL64" s="2">
        <f>'1steAfd'!FX56</f>
        <v>1</v>
      </c>
      <c r="AN64" s="45">
        <f>'1steAfd'!GB56</f>
        <v>3565</v>
      </c>
      <c r="AO64" s="2">
        <f>'1steAfd'!GL56</f>
        <v>0</v>
      </c>
      <c r="AQ64" s="2">
        <f>'1steAfd'!GP56</f>
        <v>2764</v>
      </c>
      <c r="AR64" s="2">
        <f>'1steAfd'!GZ56</f>
        <v>1</v>
      </c>
      <c r="AT64" s="2">
        <f>'1steAfd'!HD56</f>
        <v>2602</v>
      </c>
      <c r="AU64" s="2">
        <f>'1steAfd'!HN56</f>
        <v>3</v>
      </c>
      <c r="AW64" s="2">
        <f>'1steAfd'!HR56</f>
        <v>2879</v>
      </c>
      <c r="AX64" s="2">
        <f>'1steAfd'!IB56</f>
        <v>3</v>
      </c>
      <c r="AZ64" s="2">
        <f>'1steAfd'!IF56</f>
        <v>2748</v>
      </c>
      <c r="BA64" s="2">
        <f>'1steAfd'!IP56</f>
        <v>1</v>
      </c>
      <c r="BC64" s="2">
        <f>'1steAfd'!IT56</f>
        <v>2415</v>
      </c>
      <c r="BD64" s="2">
        <f>'1steAfd'!JD56</f>
        <v>3</v>
      </c>
      <c r="BF64" s="2">
        <f>'1steAfd'!JH56</f>
        <v>3282</v>
      </c>
      <c r="BG64" s="2">
        <f>'1steAfd'!JR56</f>
        <v>1</v>
      </c>
      <c r="BI64" s="2">
        <f>'1steAfd'!JV56</f>
        <v>8691</v>
      </c>
      <c r="BJ64" s="2">
        <f>'1steAfd'!KF56</f>
        <v>1</v>
      </c>
      <c r="BL64" s="2">
        <f>'1steAfd'!KJ56</f>
        <v>4005</v>
      </c>
      <c r="BM64" s="2">
        <f>'1steAfd'!KT56</f>
        <v>0</v>
      </c>
      <c r="BO64" s="45">
        <f>'1steAfd'!KX56</f>
        <v>2092</v>
      </c>
      <c r="BP64" s="2">
        <f>'1steAfd'!LH56</f>
        <v>1</v>
      </c>
      <c r="BR64" s="2">
        <f>'1steAfd'!LL56</f>
        <v>5582</v>
      </c>
      <c r="BS64" s="2">
        <f>'1steAfd'!LV56</f>
        <v>1</v>
      </c>
      <c r="BU64" s="2">
        <f>'1steAfd'!LZ56</f>
        <v>4005</v>
      </c>
      <c r="BV64" s="2">
        <f>'1steAfd'!MJ56</f>
        <v>1</v>
      </c>
      <c r="BX64" s="2">
        <f>'1steAfd'!MN56</f>
        <v>3261</v>
      </c>
      <c r="BY64" s="2">
        <f>'1steAfd'!MX56</f>
        <v>1</v>
      </c>
    </row>
    <row r="65" spans="1:77" x14ac:dyDescent="0.25">
      <c r="A65" s="2">
        <f>'1steAfd'!B57</f>
        <v>3625</v>
      </c>
      <c r="B65" s="2">
        <f>'1steAfd'!L57</f>
        <v>3</v>
      </c>
      <c r="D65" s="2">
        <f>'1steAfd'!P57</f>
        <v>5270</v>
      </c>
      <c r="E65" s="2">
        <f>'1steAfd'!Z57</f>
        <v>3</v>
      </c>
      <c r="G65" s="2">
        <f>'1steAfd'!AD57</f>
        <v>2764</v>
      </c>
      <c r="H65" s="2">
        <f>'1steAfd'!AN57</f>
        <v>1</v>
      </c>
      <c r="J65" s="2">
        <f>'1steAfd'!AR57</f>
        <v>4780</v>
      </c>
      <c r="K65" s="2">
        <f>'1steAfd'!BB57</f>
        <v>1</v>
      </c>
      <c r="M65" s="2">
        <f>'1steAfd'!BF57</f>
        <v>3070</v>
      </c>
      <c r="N65" s="2">
        <f>'1steAfd'!BP57</f>
        <v>1</v>
      </c>
      <c r="P65" s="2">
        <f>'1steAfd'!BT57</f>
        <v>2701</v>
      </c>
      <c r="Q65" s="2">
        <f>'1steAfd'!CD57</f>
        <v>1</v>
      </c>
      <c r="S65" s="2">
        <f>'1steAfd'!CH57</f>
        <v>4000</v>
      </c>
      <c r="T65" s="2">
        <f>'1steAfd'!CR57</f>
        <v>1</v>
      </c>
      <c r="V65" s="45">
        <f>'1steAfd'!CV57</f>
        <v>2927</v>
      </c>
      <c r="W65" s="2">
        <f>'1steAfd'!DF57</f>
        <v>3</v>
      </c>
      <c r="Y65" s="2">
        <f>'1steAfd'!DJ57</f>
        <v>2982</v>
      </c>
      <c r="Z65" s="2">
        <f>'1steAfd'!DT57</f>
        <v>1</v>
      </c>
      <c r="AB65" s="2">
        <f>'1steAfd'!DX57</f>
        <v>4005</v>
      </c>
      <c r="AC65" s="2">
        <f>'1steAfd'!EH57</f>
        <v>1</v>
      </c>
      <c r="AE65" s="2">
        <f>'1steAfd'!EL57</f>
        <v>3070</v>
      </c>
      <c r="AF65" s="2">
        <f>'1steAfd'!EV57</f>
        <v>0</v>
      </c>
      <c r="AH65" s="2">
        <f>'1steAfd'!EZ57</f>
        <v>5364</v>
      </c>
      <c r="AI65" s="2">
        <f>'1steAfd'!FJ57</f>
        <v>0</v>
      </c>
      <c r="AK65" s="2">
        <f>'1steAfd'!FN57</f>
        <v>7322</v>
      </c>
      <c r="AL65" s="2">
        <f>'1steAfd'!FX57</f>
        <v>0</v>
      </c>
      <c r="AN65" s="45">
        <f>'1steAfd'!GB57</f>
        <v>5270</v>
      </c>
      <c r="AO65" s="2">
        <f>'1steAfd'!GL57</f>
        <v>0</v>
      </c>
      <c r="AQ65" s="2">
        <f>'1steAfd'!GP57</f>
        <v>8152</v>
      </c>
      <c r="AR65" s="2">
        <f>'1steAfd'!GZ57</f>
        <v>3</v>
      </c>
      <c r="AT65" s="2">
        <f>'1steAfd'!HD57</f>
        <v>2092</v>
      </c>
      <c r="AU65" s="2">
        <f>'1steAfd'!HN57</f>
        <v>1</v>
      </c>
      <c r="AW65" s="2">
        <f>'1steAfd'!HR57</f>
        <v>5002</v>
      </c>
      <c r="AX65" s="2">
        <f>'1steAfd'!IB57</f>
        <v>3</v>
      </c>
      <c r="AZ65" s="2">
        <f>'1steAfd'!IF57</f>
        <v>1041</v>
      </c>
      <c r="BA65" s="2">
        <f>'1steAfd'!IP57</f>
        <v>1</v>
      </c>
      <c r="BC65" s="2">
        <f>'1steAfd'!IT57</f>
        <v>7498</v>
      </c>
      <c r="BD65" s="2">
        <f>'1steAfd'!JD57</f>
        <v>1</v>
      </c>
      <c r="BF65" s="2">
        <f>'1steAfd'!JH57</f>
        <v>2701</v>
      </c>
      <c r="BG65" s="2">
        <f>'1steAfd'!JR57</f>
        <v>3</v>
      </c>
      <c r="BI65" s="2">
        <f>'1steAfd'!JV57</f>
        <v>15</v>
      </c>
      <c r="BJ65" s="2">
        <f>'1steAfd'!KF57</f>
        <v>1</v>
      </c>
      <c r="BL65" s="2">
        <f>'1steAfd'!KJ57</f>
        <v>4780</v>
      </c>
      <c r="BM65" s="2">
        <f>'1steAfd'!KT57</f>
        <v>3</v>
      </c>
      <c r="BO65" s="45">
        <f>'1steAfd'!KX57</f>
        <v>2602</v>
      </c>
      <c r="BP65" s="2">
        <f>'1steAfd'!LH57</f>
        <v>0</v>
      </c>
      <c r="BR65" s="2">
        <f>'1steAfd'!LL57</f>
        <v>4875</v>
      </c>
      <c r="BS65" s="2">
        <f>'1steAfd'!LV57</f>
        <v>0</v>
      </c>
      <c r="BU65" s="2">
        <f>'1steAfd'!LZ57</f>
        <v>4875</v>
      </c>
      <c r="BV65" s="2">
        <f>'1steAfd'!MJ57</f>
        <v>3</v>
      </c>
      <c r="BX65" s="2">
        <f>'1steAfd'!MN57</f>
        <v>2789</v>
      </c>
      <c r="BY65" s="2">
        <f>'1steAfd'!MX57</f>
        <v>3</v>
      </c>
    </row>
    <row r="66" spans="1:77" x14ac:dyDescent="0.25">
      <c r="A66" s="2">
        <f>'1steAfd'!B58</f>
        <v>2789</v>
      </c>
      <c r="B66" s="2">
        <f>'1steAfd'!L58</f>
        <v>3</v>
      </c>
      <c r="D66" s="2">
        <f>'1steAfd'!P58</f>
        <v>3564</v>
      </c>
      <c r="E66" s="2">
        <f>'1steAfd'!Z58</f>
        <v>0</v>
      </c>
      <c r="G66" s="2">
        <f>'1steAfd'!AD58</f>
        <v>8152</v>
      </c>
      <c r="H66" s="2">
        <f>'1steAfd'!AN58</f>
        <v>1</v>
      </c>
      <c r="J66" s="2">
        <f>'1steAfd'!AR58</f>
        <v>2697</v>
      </c>
      <c r="K66" s="2">
        <f>'1steAfd'!BB58</f>
        <v>3</v>
      </c>
      <c r="M66" s="2">
        <f>'1steAfd'!BF58</f>
        <v>3645</v>
      </c>
      <c r="N66" s="2">
        <f>'1steAfd'!BP58</f>
        <v>1</v>
      </c>
      <c r="P66" s="2">
        <f>'1steAfd'!BT58</f>
        <v>4970</v>
      </c>
      <c r="Q66" s="2">
        <f>'1steAfd'!CD58</f>
        <v>3</v>
      </c>
      <c r="S66" s="2">
        <f>'1steAfd'!CH58</f>
        <v>2092</v>
      </c>
      <c r="T66" s="2">
        <f>'1steAfd'!CR58</f>
        <v>0</v>
      </c>
      <c r="V66" s="45">
        <f>'1steAfd'!CV58</f>
        <v>1253</v>
      </c>
      <c r="W66" s="2">
        <f>'1steAfd'!DF58</f>
        <v>0</v>
      </c>
      <c r="Y66" s="2">
        <f>'1steAfd'!DJ58</f>
        <v>8691</v>
      </c>
      <c r="Z66" s="2">
        <f>'1steAfd'!DT58</f>
        <v>1</v>
      </c>
      <c r="AB66" s="2">
        <f>'1steAfd'!DX58</f>
        <v>4780</v>
      </c>
      <c r="AC66" s="2">
        <f>'1steAfd'!EH58</f>
        <v>0</v>
      </c>
      <c r="AE66" s="2">
        <f>'1steAfd'!EL58</f>
        <v>5271</v>
      </c>
      <c r="AF66" s="2">
        <f>'1steAfd'!EV58</f>
        <v>0</v>
      </c>
      <c r="AH66" s="2">
        <f>'1steAfd'!EZ58</f>
        <v>3013</v>
      </c>
      <c r="AI66" s="2">
        <f>'1steAfd'!FJ58</f>
        <v>3</v>
      </c>
      <c r="AK66" s="2">
        <f>'1steAfd'!FN58</f>
        <v>2982</v>
      </c>
      <c r="AL66" s="2">
        <f>'1steAfd'!FX58</f>
        <v>3</v>
      </c>
      <c r="AN66" s="45">
        <f>'1steAfd'!GB58</f>
        <v>7457</v>
      </c>
      <c r="AO66" s="2">
        <f>'1steAfd'!GL58</f>
        <v>0</v>
      </c>
      <c r="AQ66" s="2">
        <f>'1steAfd'!GP58</f>
        <v>8691</v>
      </c>
      <c r="AR66" s="2">
        <f>'1steAfd'!GZ58</f>
        <v>1</v>
      </c>
      <c r="AT66" s="2">
        <f>'1steAfd'!HD58</f>
        <v>3648</v>
      </c>
      <c r="AU66" s="2">
        <f>'1steAfd'!HN58</f>
        <v>3</v>
      </c>
      <c r="AW66" s="2">
        <f>'1steAfd'!HR58</f>
        <v>3349</v>
      </c>
      <c r="AX66" s="2">
        <f>'1steAfd'!IB58</f>
        <v>0</v>
      </c>
      <c r="AZ66" s="2">
        <f>'1steAfd'!IF58</f>
        <v>3026</v>
      </c>
      <c r="BA66" s="2">
        <f>'1steAfd'!IP58</f>
        <v>3</v>
      </c>
      <c r="BC66" s="2">
        <f>'1steAfd'!IT58</f>
        <v>1106</v>
      </c>
      <c r="BD66" s="2">
        <f>'1steAfd'!JD58</f>
        <v>3</v>
      </c>
      <c r="BF66" s="2">
        <f>'1steAfd'!JH58</f>
        <v>4970</v>
      </c>
      <c r="BG66" s="2">
        <f>'1steAfd'!JR58</f>
        <v>1</v>
      </c>
      <c r="BI66" s="2">
        <f>'1steAfd'!JV58</f>
        <v>7322</v>
      </c>
      <c r="BJ66" s="2">
        <f>'1steAfd'!KF58</f>
        <v>3</v>
      </c>
      <c r="BL66" s="2">
        <f>'1steAfd'!KJ58</f>
        <v>2697</v>
      </c>
      <c r="BM66" s="2">
        <f>'1steAfd'!KT58</f>
        <v>1</v>
      </c>
      <c r="BO66" s="45">
        <f>'1steAfd'!KX58</f>
        <v>3648</v>
      </c>
      <c r="BP66" s="2">
        <f>'1steAfd'!LH58</f>
        <v>3</v>
      </c>
      <c r="BR66" s="2">
        <f>'1steAfd'!LL58</f>
        <v>4005</v>
      </c>
      <c r="BS66" s="2">
        <f>'1steAfd'!LV58</f>
        <v>3</v>
      </c>
      <c r="BU66" s="2">
        <f>'1steAfd'!LZ58</f>
        <v>5582</v>
      </c>
      <c r="BV66" s="2">
        <f>'1steAfd'!MJ58</f>
        <v>0</v>
      </c>
      <c r="BX66" s="2">
        <f>'1steAfd'!MN58</f>
        <v>3625</v>
      </c>
      <c r="BY66" s="2">
        <f>'1steAfd'!MX58</f>
        <v>3</v>
      </c>
    </row>
    <row r="67" spans="1:77" x14ac:dyDescent="0.25">
      <c r="A67" s="2">
        <f>'1steAfd'!B59</f>
        <v>4979</v>
      </c>
      <c r="B67" s="2">
        <f>'1steAfd'!L59</f>
        <v>1</v>
      </c>
      <c r="D67" s="2">
        <f>'1steAfd'!P59</f>
        <v>5434</v>
      </c>
      <c r="E67" s="2">
        <f>'1steAfd'!Z59</f>
        <v>0</v>
      </c>
      <c r="G67" s="2">
        <f>'1steAfd'!AD59</f>
        <v>2988</v>
      </c>
      <c r="H67" s="2">
        <f>'1steAfd'!AN59</f>
        <v>3</v>
      </c>
      <c r="J67" s="2">
        <f>'1steAfd'!AR59</f>
        <v>4875</v>
      </c>
      <c r="K67" s="2">
        <f>'1steAfd'!BB59</f>
        <v>1</v>
      </c>
      <c r="M67" s="2">
        <f>'1steAfd'!BF59</f>
        <v>5271</v>
      </c>
      <c r="N67" s="2">
        <f>'1steAfd'!BP59</f>
        <v>0</v>
      </c>
      <c r="P67" s="2">
        <f>'1steAfd'!BT59</f>
        <v>7811</v>
      </c>
      <c r="Q67" s="2">
        <f>'1steAfd'!CD59</f>
        <v>1</v>
      </c>
      <c r="S67" s="2">
        <f>'1steAfd'!CH59</f>
        <v>1885</v>
      </c>
      <c r="T67" s="2">
        <f>'1steAfd'!CR59</f>
        <v>3</v>
      </c>
      <c r="V67" s="45">
        <f>'1steAfd'!CV59</f>
        <v>6202</v>
      </c>
      <c r="W67" s="2">
        <f>'1steAfd'!DF59</f>
        <v>1</v>
      </c>
      <c r="Y67" s="2">
        <f>'1steAfd'!DJ59</f>
        <v>8152</v>
      </c>
      <c r="Z67" s="2">
        <f>'1steAfd'!DT59</f>
        <v>0</v>
      </c>
      <c r="AB67" s="2">
        <f>'1steAfd'!DX59</f>
        <v>4875</v>
      </c>
      <c r="AC67" s="2">
        <f>'1steAfd'!EH59</f>
        <v>1</v>
      </c>
      <c r="AE67" s="2">
        <f>'1steAfd'!EL59</f>
        <v>1700</v>
      </c>
      <c r="AF67" s="2">
        <f>'1steAfd'!EV59</f>
        <v>3</v>
      </c>
      <c r="AH67" s="2">
        <f>'1steAfd'!EZ59</f>
        <v>3369</v>
      </c>
      <c r="AI67" s="2">
        <f>'1steAfd'!FJ59</f>
        <v>1</v>
      </c>
      <c r="AK67" s="2">
        <f>'1steAfd'!FN59</f>
        <v>8152</v>
      </c>
      <c r="AL67" s="2">
        <f>'1steAfd'!FX59</f>
        <v>1</v>
      </c>
      <c r="AN67" s="45">
        <f>'1steAfd'!GB59</f>
        <v>5434</v>
      </c>
      <c r="AO67" s="2">
        <f>'1steAfd'!GL59</f>
        <v>3</v>
      </c>
      <c r="AQ67" s="2">
        <f>'1steAfd'!GP59</f>
        <v>7322</v>
      </c>
      <c r="AR67" s="2">
        <f>'1steAfd'!GZ59</f>
        <v>0</v>
      </c>
      <c r="AT67" s="2">
        <f>'1steAfd'!HD59</f>
        <v>4000</v>
      </c>
      <c r="AU67" s="2">
        <f>'1steAfd'!HN59</f>
        <v>3</v>
      </c>
      <c r="AW67" s="2">
        <f>'1steAfd'!HR59</f>
        <v>3082</v>
      </c>
      <c r="AX67" s="2">
        <f>'1steAfd'!IB59</f>
        <v>3</v>
      </c>
      <c r="AZ67" s="2">
        <f>'1steAfd'!IF59</f>
        <v>2802</v>
      </c>
      <c r="BA67" s="2">
        <f>'1steAfd'!IP59</f>
        <v>0</v>
      </c>
      <c r="BC67" s="2">
        <f>'1steAfd'!IT59</f>
        <v>5434</v>
      </c>
      <c r="BD67" s="2">
        <f>'1steAfd'!JD59</f>
        <v>3</v>
      </c>
      <c r="BF67" s="2">
        <f>'1steAfd'!JH59</f>
        <v>1575</v>
      </c>
      <c r="BG67" s="2">
        <f>'1steAfd'!JR59</f>
        <v>3</v>
      </c>
      <c r="BI67" s="2">
        <f>'1steAfd'!JV59</f>
        <v>8152</v>
      </c>
      <c r="BJ67" s="2">
        <f>'1steAfd'!KF59</f>
        <v>0</v>
      </c>
      <c r="BL67" s="2">
        <f>'1steAfd'!KJ59</f>
        <v>4876</v>
      </c>
      <c r="BM67" s="2">
        <f>'1steAfd'!KT59</f>
        <v>1</v>
      </c>
      <c r="BO67" s="45">
        <f>'1steAfd'!KX59</f>
        <v>3222</v>
      </c>
      <c r="BP67" s="2">
        <f>'1steAfd'!LH59</f>
        <v>0</v>
      </c>
      <c r="BR67" s="2">
        <f>'1steAfd'!LL59</f>
        <v>2697</v>
      </c>
      <c r="BS67" s="2">
        <f>'1steAfd'!LV59</f>
        <v>1</v>
      </c>
      <c r="BU67" s="2">
        <f>'1steAfd'!LZ59</f>
        <v>8397</v>
      </c>
      <c r="BV67" s="2">
        <f>'1steAfd'!MJ59</f>
        <v>1</v>
      </c>
      <c r="BX67" s="2">
        <f>'1steAfd'!MN59</f>
        <v>3376</v>
      </c>
      <c r="BY67" s="2">
        <f>'1steAfd'!MX59</f>
        <v>0</v>
      </c>
    </row>
    <row r="68" spans="1:77" x14ac:dyDescent="0.25">
      <c r="A68" s="2">
        <f>'1steAfd'!E54</f>
        <v>2415</v>
      </c>
      <c r="B68" s="2">
        <f>'1steAfd'!M54</f>
        <v>0</v>
      </c>
      <c r="D68" s="2">
        <f>'1steAfd'!S54</f>
        <v>8691</v>
      </c>
      <c r="E68" s="2">
        <f>'1steAfd'!AA54</f>
        <v>0</v>
      </c>
      <c r="G68" s="2">
        <f>'1steAfd'!AG54</f>
        <v>4000</v>
      </c>
      <c r="H68" s="2">
        <f>'1steAfd'!AO54</f>
        <v>3</v>
      </c>
      <c r="J68" s="2">
        <f>'1steAfd'!AU54</f>
        <v>3349</v>
      </c>
      <c r="K68" s="2">
        <f>'1steAfd'!BC54</f>
        <v>1</v>
      </c>
      <c r="M68" s="2">
        <f>'1steAfd'!BI54</f>
        <v>3026</v>
      </c>
      <c r="N68" s="2">
        <f>'1steAfd'!BQ54</f>
        <v>1</v>
      </c>
      <c r="P68" s="2">
        <f>'1steAfd'!BW54</f>
        <v>3564</v>
      </c>
      <c r="Q68" s="2">
        <f>'1steAfd'!CE54</f>
        <v>0</v>
      </c>
      <c r="S68" s="2">
        <f>'1steAfd'!CK54</f>
        <v>2600</v>
      </c>
      <c r="T68" s="2">
        <f>'1steAfd'!CS54</f>
        <v>0</v>
      </c>
      <c r="V68" s="45">
        <f>'1steAfd'!CY54</f>
        <v>1552</v>
      </c>
      <c r="W68" s="2">
        <f>'1steAfd'!DG54</f>
        <v>0</v>
      </c>
      <c r="Y68" s="2">
        <f>'1steAfd'!DM54</f>
        <v>3923</v>
      </c>
      <c r="Z68" s="2">
        <f>'1steAfd'!DU54</f>
        <v>3</v>
      </c>
      <c r="AB68" s="2">
        <f>'1steAfd'!EA54</f>
        <v>3647</v>
      </c>
      <c r="AC68" s="2">
        <f>'1steAfd'!EI54</f>
        <v>1</v>
      </c>
      <c r="AE68" s="2">
        <f>'1steAfd'!EO54</f>
        <v>4780</v>
      </c>
      <c r="AF68" s="2">
        <f>'1steAfd'!EW54</f>
        <v>3</v>
      </c>
      <c r="AH68" s="2">
        <f>'1steAfd'!FC54</f>
        <v>3923</v>
      </c>
      <c r="AI68" s="2">
        <f>'1steAfd'!FK54</f>
        <v>3</v>
      </c>
      <c r="AK68" s="2">
        <f>'1steAfd'!FQ54</f>
        <v>1117</v>
      </c>
      <c r="AL68" s="2">
        <f>'1steAfd'!FY54</f>
        <v>1</v>
      </c>
      <c r="AN68" s="45">
        <f>'1steAfd'!GE54</f>
        <v>304</v>
      </c>
      <c r="AO68" s="2">
        <f>'1steAfd'!GM54</f>
        <v>0</v>
      </c>
      <c r="AQ68" s="2">
        <f>'1steAfd'!GS54</f>
        <v>7498</v>
      </c>
      <c r="AR68" s="2">
        <f>'1steAfd'!HA54</f>
        <v>1</v>
      </c>
      <c r="AT68" s="2">
        <f>'1steAfd'!HG54</f>
        <v>8152</v>
      </c>
      <c r="AU68" s="2">
        <f>'1steAfd'!HO54</f>
        <v>0</v>
      </c>
      <c r="AW68" s="2">
        <f>'1steAfd'!HU54</f>
        <v>3923</v>
      </c>
      <c r="AX68" s="2">
        <f>'1steAfd'!IC54</f>
        <v>0</v>
      </c>
      <c r="AZ68" s="2">
        <f>'1steAfd'!II54</f>
        <v>3070</v>
      </c>
      <c r="BA68" s="2">
        <f>'1steAfd'!IQ54</f>
        <v>1</v>
      </c>
      <c r="BC68" s="2">
        <f>'1steAfd'!IW54</f>
        <v>2600</v>
      </c>
      <c r="BD68" s="2">
        <f>'1steAfd'!JE54</f>
        <v>3</v>
      </c>
      <c r="BF68" s="2">
        <f>'1steAfd'!JK54</f>
        <v>3647</v>
      </c>
      <c r="BG68" s="2">
        <f>'1steAfd'!JS54</f>
        <v>3</v>
      </c>
      <c r="BI68" s="2">
        <f>'1steAfd'!JY54</f>
        <v>4944</v>
      </c>
      <c r="BJ68" s="2">
        <f>'1steAfd'!KG54</f>
        <v>3</v>
      </c>
      <c r="BL68" s="2">
        <f>'1steAfd'!KM54</f>
        <v>1552</v>
      </c>
      <c r="BM68" s="2">
        <f>'1steAfd'!KU54</f>
        <v>0</v>
      </c>
      <c r="BO68" s="45">
        <f>'1steAfd'!LA54</f>
        <v>2697</v>
      </c>
      <c r="BP68" s="2">
        <f>'1steAfd'!LI54</f>
        <v>0</v>
      </c>
      <c r="BR68" s="2">
        <f>'1steAfd'!LO54</f>
        <v>3334</v>
      </c>
      <c r="BS68" s="2">
        <f>'1steAfd'!LW54</f>
        <v>0</v>
      </c>
      <c r="BU68" s="2">
        <f>'1steAfd'!MC54</f>
        <v>2678</v>
      </c>
      <c r="BV68" s="2">
        <f>'1steAfd'!MK54</f>
        <v>0</v>
      </c>
      <c r="BX68" s="2">
        <f>'1steAfd'!MQ54</f>
        <v>2764</v>
      </c>
      <c r="BY68" s="2">
        <f>'1steAfd'!MY54</f>
        <v>1</v>
      </c>
    </row>
    <row r="69" spans="1:77" x14ac:dyDescent="0.25">
      <c r="A69" s="2">
        <f>'1steAfd'!E55</f>
        <v>1106</v>
      </c>
      <c r="B69" s="2">
        <f>'1steAfd'!M55</f>
        <v>0</v>
      </c>
      <c r="D69" s="2">
        <f>'1steAfd'!S55</f>
        <v>1552</v>
      </c>
      <c r="E69" s="2">
        <f>'1steAfd'!AA55</f>
        <v>0</v>
      </c>
      <c r="G69" s="2">
        <f>'1steAfd'!AG55</f>
        <v>8712</v>
      </c>
      <c r="H69" s="2">
        <f>'1steAfd'!AO55</f>
        <v>0</v>
      </c>
      <c r="J69" s="2">
        <f>'1steAfd'!AU55</f>
        <v>2715</v>
      </c>
      <c r="K69" s="2">
        <f>'1steAfd'!BC55</f>
        <v>1</v>
      </c>
      <c r="M69" s="2">
        <f>'1steAfd'!BI55</f>
        <v>1041</v>
      </c>
      <c r="N69" s="2">
        <f>'1steAfd'!BQ55</f>
        <v>3</v>
      </c>
      <c r="P69" s="2">
        <f>'1steAfd'!BW55</f>
        <v>2415</v>
      </c>
      <c r="Q69" s="2">
        <f>'1steAfd'!CE55</f>
        <v>0</v>
      </c>
      <c r="S69" s="2">
        <f>'1steAfd'!CK55</f>
        <v>7811</v>
      </c>
      <c r="T69" s="2">
        <f>'1steAfd'!CS55</f>
        <v>3</v>
      </c>
      <c r="V69" s="45">
        <f>'1steAfd'!CY55</f>
        <v>2764</v>
      </c>
      <c r="W69" s="2">
        <f>'1steAfd'!DG55</f>
        <v>1</v>
      </c>
      <c r="Y69" s="2">
        <f>'1steAfd'!DM55</f>
        <v>2697</v>
      </c>
      <c r="Z69" s="2">
        <f>'1steAfd'!DU55</f>
        <v>1</v>
      </c>
      <c r="AB69" s="2">
        <f>'1steAfd'!EA55</f>
        <v>3222</v>
      </c>
      <c r="AC69" s="2">
        <f>'1steAfd'!EI55</f>
        <v>3</v>
      </c>
      <c r="AE69" s="2">
        <f>'1steAfd'!EO55</f>
        <v>3923</v>
      </c>
      <c r="AF69" s="2">
        <f>'1steAfd'!EW55</f>
        <v>3</v>
      </c>
      <c r="AH69" s="2">
        <f>'1steAfd'!FC55</f>
        <v>4780</v>
      </c>
      <c r="AI69" s="2">
        <f>'1steAfd'!FK55</f>
        <v>3</v>
      </c>
      <c r="AK69" s="2">
        <f>'1steAfd'!FQ55</f>
        <v>304</v>
      </c>
      <c r="AL69" s="2">
        <f>'1steAfd'!FY55</f>
        <v>3</v>
      </c>
      <c r="AN69" s="45">
        <f>'1steAfd'!GE55</f>
        <v>1117</v>
      </c>
      <c r="AO69" s="2">
        <f>'1steAfd'!GM55</f>
        <v>3</v>
      </c>
      <c r="AQ69" s="2">
        <f>'1steAfd'!GS55</f>
        <v>2415</v>
      </c>
      <c r="AR69" s="2">
        <f>'1steAfd'!HA55</f>
        <v>3</v>
      </c>
      <c r="AT69" s="2">
        <f>'1steAfd'!HG55</f>
        <v>8691</v>
      </c>
      <c r="AU69" s="2">
        <f>'1steAfd'!HO55</f>
        <v>0</v>
      </c>
      <c r="AW69" s="2">
        <f>'1steAfd'!HU55</f>
        <v>8397</v>
      </c>
      <c r="AX69" s="2">
        <f>'1steAfd'!IC55</f>
        <v>0</v>
      </c>
      <c r="AZ69" s="2">
        <f>'1steAfd'!II55</f>
        <v>2770</v>
      </c>
      <c r="BA69" s="2">
        <f>'1steAfd'!IQ55</f>
        <v>3</v>
      </c>
      <c r="BC69" s="2">
        <f>'1steAfd'!IW55</f>
        <v>4970</v>
      </c>
      <c r="BD69" s="2">
        <f>'1steAfd'!JE55</f>
        <v>3</v>
      </c>
      <c r="BF69" s="2">
        <f>'1steAfd'!JK55</f>
        <v>4000</v>
      </c>
      <c r="BG69" s="2">
        <f>'1steAfd'!JS55</f>
        <v>1</v>
      </c>
      <c r="BI69" s="2">
        <f>'1steAfd'!JY55</f>
        <v>5055</v>
      </c>
      <c r="BJ69" s="2">
        <f>'1steAfd'!KG55</f>
        <v>1</v>
      </c>
      <c r="BL69" s="2">
        <f>'1steAfd'!KM55</f>
        <v>8152</v>
      </c>
      <c r="BM69" s="2">
        <f>'1steAfd'!KU55</f>
        <v>1</v>
      </c>
      <c r="BO69" s="45">
        <f>'1steAfd'!LA55</f>
        <v>5582</v>
      </c>
      <c r="BP69" s="2">
        <f>'1steAfd'!LI55</f>
        <v>0</v>
      </c>
      <c r="BR69" s="2">
        <f>'1steAfd'!LO55</f>
        <v>3645</v>
      </c>
      <c r="BS69" s="2">
        <f>'1steAfd'!LW55</f>
        <v>1</v>
      </c>
      <c r="BU69" s="2">
        <f>'1steAfd'!MC55</f>
        <v>3527</v>
      </c>
      <c r="BV69" s="2">
        <f>'1steAfd'!MK55</f>
        <v>3</v>
      </c>
      <c r="BX69" s="2">
        <f>'1steAfd'!MQ55</f>
        <v>7322</v>
      </c>
      <c r="BY69" s="2">
        <f>'1steAfd'!MY55</f>
        <v>0</v>
      </c>
    </row>
    <row r="70" spans="1:77" x14ac:dyDescent="0.25">
      <c r="A70" s="2">
        <f>'1steAfd'!E56</f>
        <v>2742</v>
      </c>
      <c r="B70" s="2">
        <f>'1steAfd'!M56</f>
        <v>1</v>
      </c>
      <c r="D70" s="2">
        <f>'1steAfd'!S56</f>
        <v>15</v>
      </c>
      <c r="E70" s="2">
        <f>'1steAfd'!AA56</f>
        <v>1</v>
      </c>
      <c r="G70" s="2">
        <f>'1steAfd'!AG56</f>
        <v>3647</v>
      </c>
      <c r="H70" s="2">
        <f>'1steAfd'!AO56</f>
        <v>0</v>
      </c>
      <c r="J70" s="2">
        <f>'1steAfd'!AU56</f>
        <v>3232</v>
      </c>
      <c r="K70" s="2">
        <f>'1steAfd'!BC56</f>
        <v>3</v>
      </c>
      <c r="M70" s="2">
        <f>'1steAfd'!BI56</f>
        <v>2748</v>
      </c>
      <c r="N70" s="2">
        <f>'1steAfd'!BQ56</f>
        <v>3</v>
      </c>
      <c r="P70" s="2">
        <f>'1steAfd'!BW56</f>
        <v>1106</v>
      </c>
      <c r="Q70" s="2">
        <f>'1steAfd'!CE56</f>
        <v>1</v>
      </c>
      <c r="S70" s="2">
        <f>'1steAfd'!CK56</f>
        <v>3282</v>
      </c>
      <c r="T70" s="2">
        <f>'1steAfd'!CS56</f>
        <v>0</v>
      </c>
      <c r="V70" s="45">
        <f>'1steAfd'!CY56</f>
        <v>7322</v>
      </c>
      <c r="W70" s="2">
        <f>'1steAfd'!DG56</f>
        <v>1</v>
      </c>
      <c r="Y70" s="2">
        <f>'1steAfd'!DM56</f>
        <v>4780</v>
      </c>
      <c r="Z70" s="2">
        <f>'1steAfd'!DU56</f>
        <v>3</v>
      </c>
      <c r="AB70" s="2">
        <f>'1steAfd'!EA56</f>
        <v>4000</v>
      </c>
      <c r="AC70" s="2">
        <f>'1steAfd'!EI56</f>
        <v>3</v>
      </c>
      <c r="AE70" s="2">
        <f>'1steAfd'!EO56</f>
        <v>8397</v>
      </c>
      <c r="AF70" s="2">
        <f>'1steAfd'!EW56</f>
        <v>0</v>
      </c>
      <c r="AH70" s="2">
        <f>'1steAfd'!FC56</f>
        <v>5582</v>
      </c>
      <c r="AI70" s="2">
        <f>'1steAfd'!FK56</f>
        <v>1</v>
      </c>
      <c r="AK70" s="2">
        <f>'1steAfd'!FQ56</f>
        <v>5211</v>
      </c>
      <c r="AL70" s="2">
        <f>'1steAfd'!FY56</f>
        <v>1</v>
      </c>
      <c r="AN70" s="45">
        <f>'1steAfd'!GE56</f>
        <v>5211</v>
      </c>
      <c r="AO70" s="2">
        <f>'1steAfd'!GM56</f>
        <v>3</v>
      </c>
      <c r="AQ70" s="2">
        <f>'1steAfd'!GS56</f>
        <v>2742</v>
      </c>
      <c r="AR70" s="2">
        <f>'1steAfd'!HA56</f>
        <v>1</v>
      </c>
      <c r="AT70" s="2">
        <f>'1steAfd'!HG56</f>
        <v>2988</v>
      </c>
      <c r="AU70" s="2">
        <f>'1steAfd'!HO56</f>
        <v>0</v>
      </c>
      <c r="AW70" s="2">
        <f>'1steAfd'!HU56</f>
        <v>5582</v>
      </c>
      <c r="AX70" s="2">
        <f>'1steAfd'!IC56</f>
        <v>0</v>
      </c>
      <c r="AZ70" s="2">
        <f>'1steAfd'!II56</f>
        <v>3334</v>
      </c>
      <c r="BA70" s="2">
        <f>'1steAfd'!IQ56</f>
        <v>1</v>
      </c>
      <c r="BC70" s="2">
        <f>'1steAfd'!IW56</f>
        <v>1575</v>
      </c>
      <c r="BD70" s="2">
        <f>'1steAfd'!JE56</f>
        <v>0</v>
      </c>
      <c r="BF70" s="2">
        <f>'1steAfd'!JK56</f>
        <v>3648</v>
      </c>
      <c r="BG70" s="2">
        <f>'1steAfd'!JS56</f>
        <v>1</v>
      </c>
      <c r="BI70" s="2">
        <f>'1steAfd'!JY56</f>
        <v>6080</v>
      </c>
      <c r="BJ70" s="2">
        <f>'1steAfd'!KG56</f>
        <v>1</v>
      </c>
      <c r="BL70" s="2">
        <f>'1steAfd'!KM56</f>
        <v>7322</v>
      </c>
      <c r="BM70" s="2">
        <f>'1steAfd'!KU56</f>
        <v>3</v>
      </c>
      <c r="BO70" s="45">
        <f>'1steAfd'!LA56</f>
        <v>4005</v>
      </c>
      <c r="BP70" s="2">
        <f>'1steAfd'!LI56</f>
        <v>1</v>
      </c>
      <c r="BR70" s="2">
        <f>'1steAfd'!LO56</f>
        <v>2639</v>
      </c>
      <c r="BS70" s="2">
        <f>'1steAfd'!LW56</f>
        <v>1</v>
      </c>
      <c r="BU70" s="2">
        <f>'1steAfd'!MC56</f>
        <v>3369</v>
      </c>
      <c r="BV70" s="2">
        <f>'1steAfd'!MK56</f>
        <v>1</v>
      </c>
      <c r="BX70" s="2">
        <f>'1steAfd'!MQ56</f>
        <v>15</v>
      </c>
      <c r="BY70" s="2">
        <f>'1steAfd'!MY56</f>
        <v>1</v>
      </c>
    </row>
    <row r="71" spans="1:77" x14ac:dyDescent="0.25">
      <c r="A71" s="2">
        <f>'1steAfd'!E57</f>
        <v>7498</v>
      </c>
      <c r="B71" s="2">
        <f>'1steAfd'!M57</f>
        <v>0</v>
      </c>
      <c r="D71" s="2">
        <f>'1steAfd'!S57</f>
        <v>8152</v>
      </c>
      <c r="E71" s="2">
        <f>'1steAfd'!AA57</f>
        <v>0</v>
      </c>
      <c r="G71" s="2">
        <f>'1steAfd'!AG57</f>
        <v>2092</v>
      </c>
      <c r="H71" s="2">
        <f>'1steAfd'!AO57</f>
        <v>1</v>
      </c>
      <c r="J71" s="2">
        <f>'1steAfd'!AU57</f>
        <v>5002</v>
      </c>
      <c r="K71" s="2">
        <f>'1steAfd'!BC57</f>
        <v>1</v>
      </c>
      <c r="M71" s="2">
        <f>'1steAfd'!BI57</f>
        <v>3235</v>
      </c>
      <c r="N71" s="2">
        <f>'1steAfd'!BQ57</f>
        <v>1</v>
      </c>
      <c r="P71" s="2">
        <f>'1steAfd'!BW57</f>
        <v>5270</v>
      </c>
      <c r="Q71" s="2">
        <f>'1steAfd'!CE57</f>
        <v>1</v>
      </c>
      <c r="S71" s="2">
        <f>'1steAfd'!CK57</f>
        <v>1575</v>
      </c>
      <c r="T71" s="2">
        <f>'1steAfd'!CS57</f>
        <v>1</v>
      </c>
      <c r="V71" s="45">
        <f>'1steAfd'!CY57</f>
        <v>8691</v>
      </c>
      <c r="W71" s="2">
        <f>'1steAfd'!DG57</f>
        <v>0</v>
      </c>
      <c r="Y71" s="2">
        <f>'1steAfd'!DM57</f>
        <v>4005</v>
      </c>
      <c r="Z71" s="2">
        <f>'1steAfd'!DU57</f>
        <v>1</v>
      </c>
      <c r="AB71" s="2">
        <f>'1steAfd'!EA57</f>
        <v>1885</v>
      </c>
      <c r="AC71" s="2">
        <f>'1steAfd'!EI57</f>
        <v>1</v>
      </c>
      <c r="AE71" s="2">
        <f>'1steAfd'!EO57</f>
        <v>4005</v>
      </c>
      <c r="AF71" s="2">
        <f>'1steAfd'!EW57</f>
        <v>3</v>
      </c>
      <c r="AH71" s="2">
        <f>'1steAfd'!FC57</f>
        <v>4005</v>
      </c>
      <c r="AI71" s="2">
        <f>'1steAfd'!FK57</f>
        <v>3</v>
      </c>
      <c r="AK71" s="2">
        <f>'1steAfd'!FQ57</f>
        <v>3261</v>
      </c>
      <c r="AL71" s="2">
        <f>'1steAfd'!FY57</f>
        <v>3</v>
      </c>
      <c r="AN71" s="45">
        <f>'1steAfd'!GE57</f>
        <v>3261</v>
      </c>
      <c r="AO71" s="2">
        <f>'1steAfd'!GM57</f>
        <v>3</v>
      </c>
      <c r="AQ71" s="2">
        <f>'1steAfd'!GS57</f>
        <v>5270</v>
      </c>
      <c r="AR71" s="2">
        <f>'1steAfd'!HA57</f>
        <v>0</v>
      </c>
      <c r="AT71" s="2">
        <f>'1steAfd'!HG57</f>
        <v>15</v>
      </c>
      <c r="AU71" s="2">
        <f>'1steAfd'!HO57</f>
        <v>1</v>
      </c>
      <c r="AW71" s="2">
        <f>'1steAfd'!HU57</f>
        <v>2697</v>
      </c>
      <c r="AX71" s="2">
        <f>'1steAfd'!IC57</f>
        <v>0</v>
      </c>
      <c r="AZ71" s="2">
        <f>'1steAfd'!II57</f>
        <v>3645</v>
      </c>
      <c r="BA71" s="2">
        <f>'1steAfd'!IQ57</f>
        <v>1</v>
      </c>
      <c r="BC71" s="2">
        <f>'1steAfd'!IW57</f>
        <v>7811</v>
      </c>
      <c r="BD71" s="2">
        <f>'1steAfd'!JE57</f>
        <v>1</v>
      </c>
      <c r="BF71" s="2">
        <f>'1steAfd'!JK57</f>
        <v>2602</v>
      </c>
      <c r="BG71" s="2">
        <f>'1steAfd'!JS57</f>
        <v>0</v>
      </c>
      <c r="BI71" s="2">
        <f>'1steAfd'!JY57</f>
        <v>2927</v>
      </c>
      <c r="BJ71" s="2">
        <f>'1steAfd'!KG57</f>
        <v>1</v>
      </c>
      <c r="BL71" s="2">
        <f>'1steAfd'!KM57</f>
        <v>15</v>
      </c>
      <c r="BM71" s="2">
        <f>'1steAfd'!KU57</f>
        <v>0</v>
      </c>
      <c r="BO71" s="45">
        <f>'1steAfd'!LA57</f>
        <v>4780</v>
      </c>
      <c r="BP71" s="2">
        <f>'1steAfd'!LI57</f>
        <v>3</v>
      </c>
      <c r="BR71" s="2">
        <f>'1steAfd'!LO57</f>
        <v>2886</v>
      </c>
      <c r="BS71" s="2">
        <f>'1steAfd'!LW57</f>
        <v>3</v>
      </c>
      <c r="BU71" s="2">
        <f>'1steAfd'!MC57</f>
        <v>2840</v>
      </c>
      <c r="BV71" s="2">
        <f>'1steAfd'!MK57</f>
        <v>0</v>
      </c>
      <c r="BX71" s="2">
        <f>'1steAfd'!MQ57</f>
        <v>8691</v>
      </c>
      <c r="BY71" s="2">
        <f>'1steAfd'!MY57</f>
        <v>0</v>
      </c>
    </row>
    <row r="72" spans="1:77" x14ac:dyDescent="0.25">
      <c r="A72" s="2">
        <f>'1steAfd'!E58</f>
        <v>5270</v>
      </c>
      <c r="B72" s="2">
        <f>'1steAfd'!M58</f>
        <v>0</v>
      </c>
      <c r="D72" s="2">
        <f>'1steAfd'!S58</f>
        <v>2982</v>
      </c>
      <c r="E72" s="2">
        <f>'1steAfd'!AA58</f>
        <v>3</v>
      </c>
      <c r="G72" s="2">
        <f>'1steAfd'!AG58</f>
        <v>1885</v>
      </c>
      <c r="H72" s="2">
        <f>'1steAfd'!AO58</f>
        <v>1</v>
      </c>
      <c r="J72" s="2">
        <f>'1steAfd'!AU58</f>
        <v>2879</v>
      </c>
      <c r="K72" s="2">
        <f>'1steAfd'!BC58</f>
        <v>0</v>
      </c>
      <c r="M72" s="2">
        <f>'1steAfd'!BI58</f>
        <v>2802</v>
      </c>
      <c r="N72" s="2">
        <f>'1steAfd'!BQ58</f>
        <v>1</v>
      </c>
      <c r="P72" s="2">
        <f>'1steAfd'!BW58</f>
        <v>7498</v>
      </c>
      <c r="Q72" s="2">
        <f>'1steAfd'!CE58</f>
        <v>0</v>
      </c>
      <c r="S72" s="2">
        <f>'1steAfd'!CK58</f>
        <v>4970</v>
      </c>
      <c r="T72" s="2">
        <f>'1steAfd'!CS58</f>
        <v>3</v>
      </c>
      <c r="V72" s="45">
        <f>'1steAfd'!CY58</f>
        <v>2982</v>
      </c>
      <c r="W72" s="2">
        <f>'1steAfd'!DG58</f>
        <v>3</v>
      </c>
      <c r="Y72" s="2">
        <f>'1steAfd'!DM58</f>
        <v>8397</v>
      </c>
      <c r="Z72" s="2">
        <f>'1steAfd'!DU58</f>
        <v>1</v>
      </c>
      <c r="AB72" s="2">
        <f>'1steAfd'!EA58</f>
        <v>2092</v>
      </c>
      <c r="AC72" s="2">
        <f>'1steAfd'!EI58</f>
        <v>3</v>
      </c>
      <c r="AE72" s="2">
        <f>'1steAfd'!EO58</f>
        <v>2697</v>
      </c>
      <c r="AF72" s="2">
        <f>'1steAfd'!EW58</f>
        <v>3</v>
      </c>
      <c r="AH72" s="2">
        <f>'1steAfd'!FC58</f>
        <v>2697</v>
      </c>
      <c r="AI72" s="2">
        <f>'1steAfd'!FK58</f>
        <v>0</v>
      </c>
      <c r="AK72" s="2">
        <f>'1steAfd'!FQ58</f>
        <v>3376</v>
      </c>
      <c r="AL72" s="2">
        <f>'1steAfd'!FY58</f>
        <v>0</v>
      </c>
      <c r="AN72" s="45">
        <f>'1steAfd'!GE58</f>
        <v>3625</v>
      </c>
      <c r="AO72" s="2">
        <f>'1steAfd'!GM58</f>
        <v>3</v>
      </c>
      <c r="AQ72" s="2">
        <f>'1steAfd'!GS58</f>
        <v>1106</v>
      </c>
      <c r="AR72" s="2">
        <f>'1steAfd'!HA58</f>
        <v>1</v>
      </c>
      <c r="AT72" s="2">
        <f>'1steAfd'!HG58</f>
        <v>7322</v>
      </c>
      <c r="AU72" s="2">
        <f>'1steAfd'!HO58</f>
        <v>0</v>
      </c>
      <c r="AW72" s="2">
        <f>'1steAfd'!HU58</f>
        <v>4005</v>
      </c>
      <c r="AX72" s="2">
        <f>'1steAfd'!IC58</f>
        <v>3</v>
      </c>
      <c r="AZ72" s="2">
        <f>'1steAfd'!II58</f>
        <v>5271</v>
      </c>
      <c r="BA72" s="2">
        <f>'1steAfd'!IQ58</f>
        <v>0</v>
      </c>
      <c r="BC72" s="2">
        <f>'1steAfd'!IW58</f>
        <v>3282</v>
      </c>
      <c r="BD72" s="2">
        <f>'1steAfd'!JE58</f>
        <v>0</v>
      </c>
      <c r="BF72" s="2">
        <f>'1steAfd'!JK58</f>
        <v>2092</v>
      </c>
      <c r="BG72" s="2">
        <f>'1steAfd'!JS58</f>
        <v>1</v>
      </c>
      <c r="BI72" s="2">
        <f>'1steAfd'!JY58</f>
        <v>1253</v>
      </c>
      <c r="BJ72" s="2">
        <f>'1steAfd'!KG58</f>
        <v>0</v>
      </c>
      <c r="BL72" s="2">
        <f>'1steAfd'!KM58</f>
        <v>8691</v>
      </c>
      <c r="BM72" s="2">
        <f>'1steAfd'!KU58</f>
        <v>1</v>
      </c>
      <c r="BO72" s="45">
        <f>'1steAfd'!LA58</f>
        <v>4876</v>
      </c>
      <c r="BP72" s="2">
        <f>'1steAfd'!LI58</f>
        <v>0</v>
      </c>
      <c r="BR72" s="2">
        <f>'1steAfd'!LO58</f>
        <v>5271</v>
      </c>
      <c r="BS72" s="2">
        <f>'1steAfd'!LW58</f>
        <v>0</v>
      </c>
      <c r="BU72" s="2">
        <f>'1steAfd'!MC58</f>
        <v>3013</v>
      </c>
      <c r="BV72" s="2">
        <f>'1steAfd'!MK58</f>
        <v>3</v>
      </c>
      <c r="BX72" s="2">
        <f>'1steAfd'!MQ58</f>
        <v>1552</v>
      </c>
      <c r="BY72" s="2">
        <f>'1steAfd'!MY58</f>
        <v>0</v>
      </c>
    </row>
    <row r="73" spans="1:77" x14ac:dyDescent="0.25">
      <c r="A73" s="2">
        <f>'1steAfd'!E59</f>
        <v>5434</v>
      </c>
      <c r="B73" s="2">
        <f>'1steAfd'!M59</f>
        <v>1</v>
      </c>
      <c r="D73" s="2">
        <f>'1steAfd'!S59</f>
        <v>2764</v>
      </c>
      <c r="E73" s="2">
        <f>'1steAfd'!AA59</f>
        <v>3</v>
      </c>
      <c r="G73" s="2">
        <f>'1steAfd'!AG59</f>
        <v>3648</v>
      </c>
      <c r="H73" s="2">
        <f>'1steAfd'!AO59</f>
        <v>0</v>
      </c>
      <c r="J73" s="2">
        <f>'1steAfd'!AU59</f>
        <v>3082</v>
      </c>
      <c r="K73" s="2">
        <f>'1steAfd'!BC59</f>
        <v>1</v>
      </c>
      <c r="M73" s="2">
        <f>'1steAfd'!BI59</f>
        <v>2964</v>
      </c>
      <c r="N73" s="2">
        <f>'1steAfd'!BQ59</f>
        <v>3</v>
      </c>
      <c r="P73" s="2">
        <f>'1steAfd'!BW59</f>
        <v>5434</v>
      </c>
      <c r="Q73" s="2">
        <f>'1steAfd'!CE59</f>
        <v>1</v>
      </c>
      <c r="S73" s="2">
        <f>'1steAfd'!CK59</f>
        <v>2701</v>
      </c>
      <c r="T73" s="2">
        <f>'1steAfd'!CS59</f>
        <v>0</v>
      </c>
      <c r="V73" s="45">
        <f>'1steAfd'!CY59</f>
        <v>8152</v>
      </c>
      <c r="W73" s="2">
        <f>'1steAfd'!DG59</f>
        <v>1</v>
      </c>
      <c r="Y73" s="2">
        <f>'1steAfd'!DM59</f>
        <v>5582</v>
      </c>
      <c r="Z73" s="2">
        <f>'1steAfd'!DU59</f>
        <v>3</v>
      </c>
      <c r="AB73" s="2">
        <f>'1steAfd'!EA59</f>
        <v>2602</v>
      </c>
      <c r="AC73" s="2">
        <f>'1steAfd'!EI59</f>
        <v>1</v>
      </c>
      <c r="AE73" s="2">
        <f>'1steAfd'!EO59</f>
        <v>5582</v>
      </c>
      <c r="AF73" s="2">
        <f>'1steAfd'!EW59</f>
        <v>0</v>
      </c>
      <c r="AH73" s="2">
        <f>'1steAfd'!FC59</f>
        <v>4876</v>
      </c>
      <c r="AI73" s="2">
        <f>'1steAfd'!FK59</f>
        <v>1</v>
      </c>
      <c r="AK73" s="2">
        <f>'1steAfd'!FQ59</f>
        <v>3625</v>
      </c>
      <c r="AL73" s="2">
        <f>'1steAfd'!FY59</f>
        <v>1</v>
      </c>
      <c r="AN73" s="45">
        <f>'1steAfd'!GE59</f>
        <v>3376</v>
      </c>
      <c r="AO73" s="2">
        <f>'1steAfd'!GM59</f>
        <v>0</v>
      </c>
      <c r="AQ73" s="2">
        <f>'1steAfd'!GS59</f>
        <v>5434</v>
      </c>
      <c r="AR73" s="2">
        <f>'1steAfd'!HA59</f>
        <v>3</v>
      </c>
      <c r="AT73" s="2">
        <f>'1steAfd'!HG59</f>
        <v>2764</v>
      </c>
      <c r="AU73" s="2">
        <f>'1steAfd'!HO59</f>
        <v>0</v>
      </c>
      <c r="AW73" s="2">
        <f>'1steAfd'!HU59</f>
        <v>4875</v>
      </c>
      <c r="AX73" s="2">
        <f>'1steAfd'!IC59</f>
        <v>0</v>
      </c>
      <c r="AZ73" s="2">
        <f>'1steAfd'!II59</f>
        <v>1700</v>
      </c>
      <c r="BA73" s="2">
        <f>'1steAfd'!IQ59</f>
        <v>3</v>
      </c>
      <c r="BC73" s="2">
        <f>'1steAfd'!IW59</f>
        <v>2701</v>
      </c>
      <c r="BD73" s="2">
        <f>'1steAfd'!JE59</f>
        <v>0</v>
      </c>
      <c r="BF73" s="2">
        <f>'1steAfd'!JK59</f>
        <v>8712</v>
      </c>
      <c r="BG73" s="2">
        <f>'1steAfd'!JS59</f>
        <v>0</v>
      </c>
      <c r="BI73" s="2">
        <f>'1steAfd'!JY59</f>
        <v>6202</v>
      </c>
      <c r="BJ73" s="2">
        <f>'1steAfd'!KG59</f>
        <v>3</v>
      </c>
      <c r="BL73" s="2">
        <f>'1steAfd'!KM59</f>
        <v>2988</v>
      </c>
      <c r="BM73" s="2">
        <f>'1steAfd'!KU59</f>
        <v>1</v>
      </c>
      <c r="BO73" s="45">
        <f>'1steAfd'!LA59</f>
        <v>4875</v>
      </c>
      <c r="BP73" s="2">
        <f>'1steAfd'!LI59</f>
        <v>3</v>
      </c>
      <c r="BR73" s="2">
        <f>'1steAfd'!LO59</f>
        <v>2770</v>
      </c>
      <c r="BS73" s="2">
        <f>'1steAfd'!LW59</f>
        <v>1</v>
      </c>
      <c r="BU73" s="2">
        <f>'1steAfd'!MC59</f>
        <v>8669</v>
      </c>
      <c r="BV73" s="2">
        <f>'1steAfd'!MK59</f>
        <v>1</v>
      </c>
      <c r="BX73" s="2">
        <f>'1steAfd'!MQ59</f>
        <v>8152</v>
      </c>
      <c r="BY73" s="2">
        <f>'1steAfd'!MY59</f>
        <v>3</v>
      </c>
    </row>
  </sheetData>
  <sheetProtection selectLockedCells="1"/>
  <mergeCells count="26">
    <mergeCell ref="A1:B1"/>
    <mergeCell ref="D1:E1"/>
    <mergeCell ref="G1:H1"/>
    <mergeCell ref="J1:K1"/>
    <mergeCell ref="M1:N1"/>
    <mergeCell ref="P1:Q1"/>
    <mergeCell ref="S1:T1"/>
    <mergeCell ref="V1:W1"/>
    <mergeCell ref="Y1:Z1"/>
    <mergeCell ref="AB1:AC1"/>
    <mergeCell ref="AE1:AF1"/>
    <mergeCell ref="AH1:AI1"/>
    <mergeCell ref="AK1:AL1"/>
    <mergeCell ref="AN1:AO1"/>
    <mergeCell ref="AQ1:AR1"/>
    <mergeCell ref="BO1:BP1"/>
    <mergeCell ref="BR1:BS1"/>
    <mergeCell ref="BU1:BV1"/>
    <mergeCell ref="BX1:BY1"/>
    <mergeCell ref="AT1:AU1"/>
    <mergeCell ref="AW1:AX1"/>
    <mergeCell ref="AZ1:BA1"/>
    <mergeCell ref="BC1:BD1"/>
    <mergeCell ref="BF1:BG1"/>
    <mergeCell ref="BI1:BJ1"/>
    <mergeCell ref="BL1:B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1:BY73"/>
  <sheetViews>
    <sheetView topLeftCell="AV50" workbookViewId="0">
      <selection activeCell="BC78" sqref="BC78"/>
    </sheetView>
  </sheetViews>
  <sheetFormatPr defaultRowHeight="15" x14ac:dyDescent="0.25"/>
  <cols>
    <col min="1" max="77" width="9.140625" customWidth="1"/>
  </cols>
  <sheetData>
    <row r="1" spans="1:77" x14ac:dyDescent="0.25">
      <c r="A1" s="142" t="s">
        <v>87</v>
      </c>
      <c r="B1" s="143"/>
      <c r="D1" s="142" t="s">
        <v>88</v>
      </c>
      <c r="E1" s="143"/>
      <c r="G1" s="142" t="s">
        <v>89</v>
      </c>
      <c r="H1" s="143"/>
      <c r="J1" s="142" t="s">
        <v>90</v>
      </c>
      <c r="K1" s="143"/>
      <c r="M1" s="142" t="s">
        <v>91</v>
      </c>
      <c r="N1" s="143"/>
      <c r="P1" s="142" t="s">
        <v>92</v>
      </c>
      <c r="Q1" s="143"/>
      <c r="S1" s="142" t="s">
        <v>93</v>
      </c>
      <c r="T1" s="143"/>
      <c r="V1" s="142" t="s">
        <v>94</v>
      </c>
      <c r="W1" s="143"/>
      <c r="Y1" s="142" t="s">
        <v>95</v>
      </c>
      <c r="Z1" s="143"/>
      <c r="AB1" s="142" t="s">
        <v>96</v>
      </c>
      <c r="AC1" s="143"/>
      <c r="AE1" s="142" t="s">
        <v>97</v>
      </c>
      <c r="AF1" s="143"/>
      <c r="AH1" s="142" t="s">
        <v>98</v>
      </c>
      <c r="AI1" s="143"/>
      <c r="AK1" s="142" t="s">
        <v>99</v>
      </c>
      <c r="AL1" s="143"/>
      <c r="AN1" s="142" t="s">
        <v>100</v>
      </c>
      <c r="AO1" s="143"/>
      <c r="AQ1" s="142" t="s">
        <v>101</v>
      </c>
      <c r="AR1" s="143"/>
      <c r="AT1" s="142" t="s">
        <v>102</v>
      </c>
      <c r="AU1" s="143"/>
      <c r="AW1" s="142" t="s">
        <v>103</v>
      </c>
      <c r="AX1" s="143"/>
      <c r="AZ1" s="142" t="s">
        <v>104</v>
      </c>
      <c r="BA1" s="143"/>
      <c r="BC1" s="142" t="s">
        <v>105</v>
      </c>
      <c r="BD1" s="143"/>
      <c r="BF1" s="142" t="s">
        <v>106</v>
      </c>
      <c r="BG1" s="143"/>
      <c r="BI1" s="142" t="s">
        <v>107</v>
      </c>
      <c r="BJ1" s="143"/>
      <c r="BL1" s="142" t="s">
        <v>108</v>
      </c>
      <c r="BM1" s="143"/>
      <c r="BO1" s="142" t="s">
        <v>150</v>
      </c>
      <c r="BP1" s="143"/>
      <c r="BR1" s="142" t="s">
        <v>151</v>
      </c>
      <c r="BS1" s="143"/>
      <c r="BU1" s="142" t="s">
        <v>152</v>
      </c>
      <c r="BV1" s="143"/>
      <c r="BX1" s="142" t="s">
        <v>153</v>
      </c>
      <c r="BY1" s="143"/>
    </row>
    <row r="2" spans="1:77" x14ac:dyDescent="0.25">
      <c r="A2" s="2">
        <f>'2deAfd'!B4</f>
        <v>1883</v>
      </c>
      <c r="B2" s="2">
        <f>'2deAfd'!L4</f>
        <v>1</v>
      </c>
      <c r="D2" s="2">
        <f>'2deAfd'!P4</f>
        <v>1135</v>
      </c>
      <c r="E2" s="2">
        <f>'2deAfd'!Z4</f>
        <v>3</v>
      </c>
      <c r="G2" s="2">
        <f>'2deAfd'!AD4</f>
        <v>7168</v>
      </c>
      <c r="H2" s="2">
        <f>'2deAfd'!AN4</f>
        <v>3</v>
      </c>
      <c r="J2" s="2">
        <f>'2deAfd'!AR4</f>
        <v>4964</v>
      </c>
      <c r="K2" s="2">
        <f>'2deAfd'!BB4</f>
        <v>3</v>
      </c>
      <c r="M2" s="2">
        <f>'2deAfd'!BF4</f>
        <v>8646</v>
      </c>
      <c r="N2" s="2">
        <f>'2deAfd'!BP4</f>
        <v>3</v>
      </c>
      <c r="P2" s="2">
        <f>'2deAfd'!BT4</f>
        <v>2632</v>
      </c>
      <c r="Q2" s="2">
        <f>'2deAfd'!CD4</f>
        <v>1</v>
      </c>
      <c r="S2" s="2">
        <f>'2deAfd'!CH4</f>
        <v>6011</v>
      </c>
      <c r="T2" s="2">
        <f>'2deAfd'!CR4</f>
        <v>3</v>
      </c>
      <c r="V2" s="45">
        <f>'2deAfd'!CV4</f>
        <v>8646</v>
      </c>
      <c r="W2" s="2">
        <f>'2deAfd'!DF4</f>
        <v>0</v>
      </c>
      <c r="Y2" s="2">
        <f>'2deAfd'!DJ4</f>
        <v>1135</v>
      </c>
      <c r="Z2" s="2">
        <f>'2deAfd'!DT4</f>
        <v>3</v>
      </c>
      <c r="AB2" s="2">
        <f>'2deAfd'!DX4</f>
        <v>749</v>
      </c>
      <c r="AC2" s="2">
        <f>'2deAfd'!EH4</f>
        <v>3</v>
      </c>
      <c r="AE2" s="2">
        <f>'2deAfd'!EL4</f>
        <v>6267</v>
      </c>
      <c r="AF2" s="2">
        <f>'2deAfd'!EV4</f>
        <v>1</v>
      </c>
      <c r="AH2" s="2">
        <f>'2deAfd'!EZ4</f>
        <v>8646</v>
      </c>
      <c r="AI2" s="2">
        <f>'2deAfd'!FJ4</f>
        <v>1</v>
      </c>
      <c r="AK2" s="2">
        <f>'2deAfd'!FN4</f>
        <v>3401</v>
      </c>
      <c r="AL2" s="2">
        <f>'2deAfd'!FX4</f>
        <v>0</v>
      </c>
      <c r="AN2" s="45">
        <f>'2deAfd'!GB4</f>
        <v>4856</v>
      </c>
      <c r="AO2" s="2">
        <f>'2deAfd'!GL4</f>
        <v>0</v>
      </c>
      <c r="AQ2" s="2">
        <f>'2deAfd'!GP4</f>
        <v>7290</v>
      </c>
      <c r="AR2" s="2">
        <f>'2deAfd'!GZ4</f>
        <v>1</v>
      </c>
      <c r="AT2" s="2">
        <f>'2deAfd'!HD4</f>
        <v>4856</v>
      </c>
      <c r="AU2" s="2">
        <f>'2deAfd'!HN4</f>
        <v>3</v>
      </c>
      <c r="AW2" s="2">
        <f>'2deAfd'!HR4</f>
        <v>6518</v>
      </c>
      <c r="AX2" s="2">
        <f>'2deAfd'!IB4</f>
        <v>0</v>
      </c>
      <c r="AZ2" s="2">
        <f>'2deAfd'!IF4</f>
        <v>2790</v>
      </c>
      <c r="BA2" s="2">
        <f>'2deAfd'!IP4</f>
        <v>1</v>
      </c>
      <c r="BC2" s="2">
        <f>'2deAfd'!IT4</f>
        <v>7954</v>
      </c>
      <c r="BD2" s="2">
        <f>'2deAfd'!JD4</f>
        <v>1</v>
      </c>
      <c r="BF2" s="2">
        <f>'2deAfd'!JH4</f>
        <v>6267</v>
      </c>
      <c r="BG2" s="2">
        <f>'2deAfd'!JR4</f>
        <v>1</v>
      </c>
      <c r="BI2" s="2">
        <f>'2deAfd'!JV4</f>
        <v>8712</v>
      </c>
      <c r="BJ2" s="2">
        <f>'2deAfd'!KF4</f>
        <v>1</v>
      </c>
      <c r="BL2" s="2">
        <f>'2deAfd'!KJ4</f>
        <v>3857</v>
      </c>
      <c r="BM2" s="2">
        <f>'2deAfd'!KT4</f>
        <v>0</v>
      </c>
      <c r="BO2" s="45">
        <f>'2deAfd'!KX4</f>
        <v>0</v>
      </c>
      <c r="BP2" s="2">
        <f>'2deAfd'!LH4</f>
        <v>0</v>
      </c>
      <c r="BR2" s="2">
        <f>'2deAfd'!LL4</f>
        <v>0</v>
      </c>
      <c r="BS2" s="2">
        <f>'2deAfd'!LV4</f>
        <v>0</v>
      </c>
      <c r="BU2" s="2">
        <f>'2deAfd'!LZ4</f>
        <v>0</v>
      </c>
      <c r="BV2" s="2">
        <f>'2deAfd'!MJ4</f>
        <v>0</v>
      </c>
      <c r="BX2" s="2">
        <f>'2deAfd'!MN4</f>
        <v>0</v>
      </c>
      <c r="BY2" s="2">
        <f>'2deAfd'!MX4</f>
        <v>0</v>
      </c>
    </row>
    <row r="3" spans="1:77" x14ac:dyDescent="0.25">
      <c r="A3" s="2">
        <f>'2deAfd'!B5</f>
        <v>5792</v>
      </c>
      <c r="B3" s="2">
        <f>'2deAfd'!L5</f>
        <v>1</v>
      </c>
      <c r="D3" s="2">
        <f>'2deAfd'!P5</f>
        <v>4858</v>
      </c>
      <c r="E3" s="2">
        <f>'2deAfd'!Z5</f>
        <v>0</v>
      </c>
      <c r="G3" s="2">
        <f>'2deAfd'!AD5</f>
        <v>3526</v>
      </c>
      <c r="H3" s="2">
        <f>'2deAfd'!AN5</f>
        <v>0</v>
      </c>
      <c r="J3" s="2">
        <f>'2deAfd'!AR5</f>
        <v>6518</v>
      </c>
      <c r="K3" s="2">
        <f>'2deAfd'!BB5</f>
        <v>0</v>
      </c>
      <c r="M3" s="2">
        <f>'2deAfd'!BF5</f>
        <v>4964</v>
      </c>
      <c r="N3" s="2">
        <f>'2deAfd'!BP5</f>
        <v>3</v>
      </c>
      <c r="P3" s="2">
        <f>'2deAfd'!BT5</f>
        <v>2926</v>
      </c>
      <c r="Q3" s="2">
        <f>'2deAfd'!CD5</f>
        <v>1</v>
      </c>
      <c r="S3" s="2">
        <f>'2deAfd'!CH5</f>
        <v>2820</v>
      </c>
      <c r="T3" s="2">
        <f>'2deAfd'!CR5</f>
        <v>0</v>
      </c>
      <c r="V3" s="45">
        <f>'2deAfd'!CV5</f>
        <v>749</v>
      </c>
      <c r="W3" s="2">
        <f>'2deAfd'!DF5</f>
        <v>3</v>
      </c>
      <c r="Y3" s="2">
        <f>'2deAfd'!DJ5</f>
        <v>4856</v>
      </c>
      <c r="Z3" s="2">
        <f>'2deAfd'!DT5</f>
        <v>3</v>
      </c>
      <c r="AB3" s="2">
        <f>'2deAfd'!DX5</f>
        <v>8646</v>
      </c>
      <c r="AC3" s="2">
        <f>'2deAfd'!EH5</f>
        <v>3</v>
      </c>
      <c r="AE3" s="2">
        <f>'2deAfd'!EL5</f>
        <v>4581</v>
      </c>
      <c r="AF3" s="2">
        <f>'2deAfd'!EV5</f>
        <v>3</v>
      </c>
      <c r="AH3" s="2">
        <f>'2deAfd'!EZ5</f>
        <v>749</v>
      </c>
      <c r="AI3" s="2">
        <f>'2deAfd'!FJ5</f>
        <v>1</v>
      </c>
      <c r="AK3" s="2">
        <f>'2deAfd'!FN5</f>
        <v>3041</v>
      </c>
      <c r="AL3" s="2">
        <f>'2deAfd'!FX5</f>
        <v>3</v>
      </c>
      <c r="AN3" s="45">
        <f>'2deAfd'!GB5</f>
        <v>4858</v>
      </c>
      <c r="AO3" s="2">
        <f>'2deAfd'!GL5</f>
        <v>0</v>
      </c>
      <c r="AQ3" s="2">
        <f>'2deAfd'!GP5</f>
        <v>8598</v>
      </c>
      <c r="AR3" s="2">
        <f>'2deAfd'!GZ5</f>
        <v>3</v>
      </c>
      <c r="AT3" s="2">
        <f>'2deAfd'!HD5</f>
        <v>7573</v>
      </c>
      <c r="AU3" s="2">
        <f>'2deAfd'!HN5</f>
        <v>1</v>
      </c>
      <c r="AW3" s="2">
        <f>'2deAfd'!HR5</f>
        <v>8646</v>
      </c>
      <c r="AX3" s="2">
        <f>'2deAfd'!IB5</f>
        <v>0</v>
      </c>
      <c r="AZ3" s="2">
        <f>'2deAfd'!IF5</f>
        <v>8598</v>
      </c>
      <c r="BA3" s="2">
        <f>'2deAfd'!IP5</f>
        <v>3</v>
      </c>
      <c r="BC3" s="2">
        <f>'2deAfd'!IT5</f>
        <v>3401</v>
      </c>
      <c r="BD3" s="2">
        <f>'2deAfd'!JD5</f>
        <v>1</v>
      </c>
      <c r="BF3" s="2">
        <f>'2deAfd'!JH5</f>
        <v>4581</v>
      </c>
      <c r="BG3" s="2">
        <f>'2deAfd'!JR5</f>
        <v>3</v>
      </c>
      <c r="BI3" s="2">
        <f>'2deAfd'!JV5</f>
        <v>4636</v>
      </c>
      <c r="BJ3" s="2">
        <f>'2deAfd'!KF5</f>
        <v>3</v>
      </c>
      <c r="BL3" s="2">
        <f>'2deAfd'!KJ5</f>
        <v>8646</v>
      </c>
      <c r="BM3" s="2">
        <f>'2deAfd'!KT5</f>
        <v>1</v>
      </c>
      <c r="BO3" s="45">
        <f>'2deAfd'!KX5</f>
        <v>0</v>
      </c>
      <c r="BP3" s="2">
        <f>'2deAfd'!LH5</f>
        <v>0</v>
      </c>
      <c r="BR3" s="2">
        <f>'2deAfd'!LL5</f>
        <v>0</v>
      </c>
      <c r="BS3" s="2">
        <f>'2deAfd'!LV5</f>
        <v>0</v>
      </c>
      <c r="BU3" s="2">
        <f>'2deAfd'!LZ5</f>
        <v>0</v>
      </c>
      <c r="BV3" s="2">
        <f>'2deAfd'!MJ5</f>
        <v>0</v>
      </c>
      <c r="BX3" s="2">
        <f>'2deAfd'!MN5</f>
        <v>0</v>
      </c>
      <c r="BY3" s="2">
        <f>'2deAfd'!MX5</f>
        <v>0</v>
      </c>
    </row>
    <row r="4" spans="1:77" x14ac:dyDescent="0.25">
      <c r="A4" s="2">
        <f>'2deAfd'!B6</f>
        <v>7837</v>
      </c>
      <c r="B4" s="2">
        <f>'2deAfd'!L6</f>
        <v>1</v>
      </c>
      <c r="D4" s="2">
        <f>'2deAfd'!P6</f>
        <v>5570</v>
      </c>
      <c r="E4" s="2">
        <f>'2deAfd'!Z6</f>
        <v>0</v>
      </c>
      <c r="G4" s="2">
        <f>'2deAfd'!AD6</f>
        <v>6298</v>
      </c>
      <c r="H4" s="2">
        <f>'2deAfd'!AN6</f>
        <v>1</v>
      </c>
      <c r="J4" s="2">
        <f>'2deAfd'!AR6</f>
        <v>7853</v>
      </c>
      <c r="K4" s="2">
        <f>'2deAfd'!BB6</f>
        <v>3</v>
      </c>
      <c r="M4" s="2">
        <f>'2deAfd'!BF6</f>
        <v>7474</v>
      </c>
      <c r="N4" s="2">
        <f>'2deAfd'!BP6</f>
        <v>1</v>
      </c>
      <c r="P4" s="2">
        <f>'2deAfd'!BT6</f>
        <v>3918</v>
      </c>
      <c r="Q4" s="2">
        <f>'2deAfd'!CD6</f>
        <v>1</v>
      </c>
      <c r="S4" s="2">
        <f>'2deAfd'!CH6</f>
        <v>4636</v>
      </c>
      <c r="T4" s="2">
        <f>'2deAfd'!CR6</f>
        <v>3</v>
      </c>
      <c r="V4" s="45">
        <f>'2deAfd'!CV6</f>
        <v>7853</v>
      </c>
      <c r="W4" s="2">
        <f>'2deAfd'!DF6</f>
        <v>3</v>
      </c>
      <c r="Y4" s="2">
        <f>'2deAfd'!DJ6</f>
        <v>5740</v>
      </c>
      <c r="Z4" s="2">
        <f>'2deAfd'!DT6</f>
        <v>1</v>
      </c>
      <c r="AB4" s="2">
        <f>'2deAfd'!DX6</f>
        <v>4964</v>
      </c>
      <c r="AC4" s="2">
        <f>'2deAfd'!EH6</f>
        <v>3</v>
      </c>
      <c r="AE4" s="2">
        <f>'2deAfd'!EL6</f>
        <v>8383</v>
      </c>
      <c r="AF4" s="2">
        <f>'2deAfd'!EV6</f>
        <v>3</v>
      </c>
      <c r="AH4" s="2">
        <f>'2deAfd'!EZ6</f>
        <v>4964</v>
      </c>
      <c r="AI4" s="2">
        <f>'2deAfd'!FJ6</f>
        <v>0</v>
      </c>
      <c r="AK4" s="2">
        <f>'2deAfd'!FN6</f>
        <v>7547</v>
      </c>
      <c r="AL4" s="2">
        <f>'2deAfd'!FX6</f>
        <v>3</v>
      </c>
      <c r="AN4" s="45">
        <f>'2deAfd'!GB6</f>
        <v>7573</v>
      </c>
      <c r="AO4" s="2">
        <f>'2deAfd'!GL6</f>
        <v>0</v>
      </c>
      <c r="AQ4" s="2">
        <f>'2deAfd'!GP6</f>
        <v>2790</v>
      </c>
      <c r="AR4" s="2">
        <f>'2deAfd'!GZ6</f>
        <v>1</v>
      </c>
      <c r="AT4" s="2">
        <f>'2deAfd'!HD6</f>
        <v>8070</v>
      </c>
      <c r="AU4" s="2">
        <f>'2deAfd'!HN6</f>
        <v>1</v>
      </c>
      <c r="AW4" s="2">
        <f>'2deAfd'!HR6</f>
        <v>806</v>
      </c>
      <c r="AX4" s="2">
        <f>'2deAfd'!IB6</f>
        <v>1</v>
      </c>
      <c r="AZ4" s="2">
        <f>'2deAfd'!IF6</f>
        <v>8068</v>
      </c>
      <c r="BA4" s="2">
        <f>'2deAfd'!IP6</f>
        <v>0</v>
      </c>
      <c r="BC4" s="2">
        <f>'2deAfd'!IT6</f>
        <v>7547</v>
      </c>
      <c r="BD4" s="2">
        <f>'2deAfd'!JD6</f>
        <v>3</v>
      </c>
      <c r="BF4" s="2">
        <f>'2deAfd'!JH6</f>
        <v>8383</v>
      </c>
      <c r="BG4" s="2">
        <f>'2deAfd'!JR6</f>
        <v>0</v>
      </c>
      <c r="BI4" s="2">
        <f>'2deAfd'!JV6</f>
        <v>5731</v>
      </c>
      <c r="BJ4" s="2">
        <f>'2deAfd'!KF6</f>
        <v>1</v>
      </c>
      <c r="BL4" s="2">
        <f>'2deAfd'!KJ6</f>
        <v>7474</v>
      </c>
      <c r="BM4" s="2">
        <f>'2deAfd'!KT6</f>
        <v>1</v>
      </c>
      <c r="BO4" s="45">
        <f>'2deAfd'!KX6</f>
        <v>0</v>
      </c>
      <c r="BP4" s="2">
        <f>'2deAfd'!LH6</f>
        <v>0</v>
      </c>
      <c r="BR4" s="2">
        <f>'2deAfd'!LL6</f>
        <v>0</v>
      </c>
      <c r="BS4" s="2">
        <f>'2deAfd'!LV6</f>
        <v>0</v>
      </c>
      <c r="BU4" s="2">
        <f>'2deAfd'!LZ6</f>
        <v>0</v>
      </c>
      <c r="BV4" s="2">
        <f>'2deAfd'!MJ6</f>
        <v>0</v>
      </c>
      <c r="BX4" s="2">
        <f>'2deAfd'!MN6</f>
        <v>0</v>
      </c>
      <c r="BY4" s="2">
        <f>'2deAfd'!MX6</f>
        <v>0</v>
      </c>
    </row>
    <row r="5" spans="1:77" x14ac:dyDescent="0.25">
      <c r="A5" s="2">
        <f>'2deAfd'!B7</f>
        <v>2766</v>
      </c>
      <c r="B5" s="2">
        <f>'2deAfd'!L7</f>
        <v>1</v>
      </c>
      <c r="D5" s="2">
        <f>'2deAfd'!P7</f>
        <v>4856</v>
      </c>
      <c r="E5" s="2">
        <f>'2deAfd'!Z7</f>
        <v>3</v>
      </c>
      <c r="G5" s="2">
        <f>'2deAfd'!AD7</f>
        <v>2763</v>
      </c>
      <c r="H5" s="2">
        <f>'2deAfd'!AN7</f>
        <v>1</v>
      </c>
      <c r="J5" s="2">
        <f>'2deAfd'!AR7</f>
        <v>7532</v>
      </c>
      <c r="K5" s="2">
        <f>'2deAfd'!BB7</f>
        <v>0</v>
      </c>
      <c r="M5" s="2">
        <f>'2deAfd'!BF7</f>
        <v>7853</v>
      </c>
      <c r="N5" s="2">
        <f>'2deAfd'!BP7</f>
        <v>3</v>
      </c>
      <c r="P5" s="2">
        <f>'2deAfd'!BT7</f>
        <v>2696</v>
      </c>
      <c r="Q5" s="2">
        <f>'2deAfd'!CD7</f>
        <v>3</v>
      </c>
      <c r="S5" s="2">
        <f>'2deAfd'!CH7</f>
        <v>2612</v>
      </c>
      <c r="T5" s="2">
        <f>'2deAfd'!CR7</f>
        <v>1</v>
      </c>
      <c r="V5" s="45">
        <f>'2deAfd'!CV7</f>
        <v>7532</v>
      </c>
      <c r="W5" s="2">
        <f>'2deAfd'!DF7</f>
        <v>1</v>
      </c>
      <c r="Y5" s="2">
        <f>'2deAfd'!DJ7</f>
        <v>5570</v>
      </c>
      <c r="Z5" s="2">
        <f>'2deAfd'!DT7</f>
        <v>3</v>
      </c>
      <c r="AB5" s="2">
        <f>'2deAfd'!DX7</f>
        <v>6518</v>
      </c>
      <c r="AC5" s="2">
        <f>'2deAfd'!EH7</f>
        <v>0</v>
      </c>
      <c r="AE5" s="2">
        <f>'2deAfd'!EL7</f>
        <v>1123</v>
      </c>
      <c r="AF5" s="2">
        <f>'2deAfd'!EV7</f>
        <v>1</v>
      </c>
      <c r="AH5" s="2">
        <f>'2deAfd'!EZ7</f>
        <v>6518</v>
      </c>
      <c r="AI5" s="2">
        <f>'2deAfd'!FJ7</f>
        <v>0</v>
      </c>
      <c r="AK5" s="2">
        <f>'2deAfd'!FN7</f>
        <v>7954</v>
      </c>
      <c r="AL5" s="2">
        <f>'2deAfd'!FX7</f>
        <v>1</v>
      </c>
      <c r="AN5" s="45">
        <f>'2deAfd'!GB7</f>
        <v>5570</v>
      </c>
      <c r="AO5" s="2">
        <f>'2deAfd'!GL7</f>
        <v>3</v>
      </c>
      <c r="AQ5" s="2">
        <f>'2deAfd'!GP7</f>
        <v>5281</v>
      </c>
      <c r="AR5" s="2">
        <f>'2deAfd'!GZ7</f>
        <v>1</v>
      </c>
      <c r="AT5" s="2">
        <f>'2deAfd'!HD7</f>
        <v>5570</v>
      </c>
      <c r="AU5" s="2">
        <f>'2deAfd'!HN7</f>
        <v>3</v>
      </c>
      <c r="AW5" s="2">
        <f>'2deAfd'!HR7</f>
        <v>749</v>
      </c>
      <c r="AX5" s="2">
        <f>'2deAfd'!IB7</f>
        <v>1</v>
      </c>
      <c r="AZ5" s="2">
        <f>'2deAfd'!IF7</f>
        <v>5281</v>
      </c>
      <c r="BA5" s="2">
        <f>'2deAfd'!IP7</f>
        <v>1</v>
      </c>
      <c r="BC5" s="2">
        <f>'2deAfd'!IT7</f>
        <v>3277</v>
      </c>
      <c r="BD5" s="2">
        <f>'2deAfd'!JD7</f>
        <v>3</v>
      </c>
      <c r="BF5" s="2">
        <f>'2deAfd'!JH7</f>
        <v>7283</v>
      </c>
      <c r="BG5" s="2">
        <f>'2deAfd'!JR7</f>
        <v>1</v>
      </c>
      <c r="BI5" s="2">
        <f>'2deAfd'!JV7</f>
        <v>2612</v>
      </c>
      <c r="BJ5" s="2">
        <f>'2deAfd'!KF7</f>
        <v>3</v>
      </c>
      <c r="BL5" s="2">
        <f>'2deAfd'!KJ7</f>
        <v>4964</v>
      </c>
      <c r="BM5" s="2">
        <f>'2deAfd'!KT7</f>
        <v>1</v>
      </c>
      <c r="BO5" s="45">
        <f>'2deAfd'!KX7</f>
        <v>0</v>
      </c>
      <c r="BP5" s="2">
        <f>'2deAfd'!LH7</f>
        <v>0</v>
      </c>
      <c r="BR5" s="2">
        <f>'2deAfd'!LL7</f>
        <v>0</v>
      </c>
      <c r="BS5" s="2">
        <f>'2deAfd'!LV7</f>
        <v>0</v>
      </c>
      <c r="BU5" s="2">
        <f>'2deAfd'!LZ7</f>
        <v>0</v>
      </c>
      <c r="BV5" s="2">
        <f>'2deAfd'!MJ7</f>
        <v>0</v>
      </c>
      <c r="BX5" s="2">
        <f>'2deAfd'!MN7</f>
        <v>0</v>
      </c>
      <c r="BY5" s="2">
        <f>'2deAfd'!MX7</f>
        <v>0</v>
      </c>
    </row>
    <row r="6" spans="1:77" x14ac:dyDescent="0.25">
      <c r="A6" s="2">
        <f>'2deAfd'!B8</f>
        <v>2931</v>
      </c>
      <c r="B6" s="2">
        <f>'2deAfd'!L8</f>
        <v>1</v>
      </c>
      <c r="D6" s="2">
        <f>'2deAfd'!P8</f>
        <v>8070</v>
      </c>
      <c r="E6" s="2">
        <f>'2deAfd'!Z8</f>
        <v>3</v>
      </c>
      <c r="G6" s="2">
        <f>'2deAfd'!AD8</f>
        <v>1697</v>
      </c>
      <c r="H6" s="2">
        <f>'2deAfd'!AN8</f>
        <v>1</v>
      </c>
      <c r="J6" s="2">
        <f>'2deAfd'!AR8</f>
        <v>749</v>
      </c>
      <c r="K6" s="2">
        <f>'2deAfd'!BB8</f>
        <v>3</v>
      </c>
      <c r="M6" s="2">
        <f>'2deAfd'!BF8</f>
        <v>7532</v>
      </c>
      <c r="N6" s="2">
        <f>'2deAfd'!BP8</f>
        <v>0</v>
      </c>
      <c r="P6" s="2">
        <f>'2deAfd'!BT8</f>
        <v>3539</v>
      </c>
      <c r="Q6" s="2">
        <f>'2deAfd'!CD8</f>
        <v>1</v>
      </c>
      <c r="S6" s="2">
        <f>'2deAfd'!CH8</f>
        <v>2655</v>
      </c>
      <c r="T6" s="2">
        <f>'2deAfd'!CR8</f>
        <v>1</v>
      </c>
      <c r="V6" s="45">
        <f>'2deAfd'!CV8</f>
        <v>6518</v>
      </c>
      <c r="W6" s="2">
        <f>'2deAfd'!DF8</f>
        <v>1</v>
      </c>
      <c r="Y6" s="2">
        <f>'2deAfd'!DJ8</f>
        <v>7573</v>
      </c>
      <c r="Z6" s="2">
        <f>'2deAfd'!DT8</f>
        <v>1</v>
      </c>
      <c r="AB6" s="2">
        <f>'2deAfd'!DX8</f>
        <v>7532</v>
      </c>
      <c r="AC6" s="2">
        <f>'2deAfd'!EH8</f>
        <v>3</v>
      </c>
      <c r="AE6" s="2">
        <f>'2deAfd'!EL8</f>
        <v>7283</v>
      </c>
      <c r="AF6" s="2">
        <f>'2deAfd'!EV8</f>
        <v>1</v>
      </c>
      <c r="AH6" s="2">
        <f>'2deAfd'!EZ8</f>
        <v>7532</v>
      </c>
      <c r="AI6" s="2">
        <f>'2deAfd'!FJ8</f>
        <v>3</v>
      </c>
      <c r="AK6" s="2">
        <f>'2deAfd'!FN8</f>
        <v>4903</v>
      </c>
      <c r="AL6" s="2">
        <f>'2deAfd'!FX8</f>
        <v>1</v>
      </c>
      <c r="AN6" s="45">
        <f>'2deAfd'!GB8</f>
        <v>8070</v>
      </c>
      <c r="AO6" s="2">
        <f>'2deAfd'!GL8</f>
        <v>3</v>
      </c>
      <c r="AQ6" s="2">
        <f>'2deAfd'!GP8</f>
        <v>8068</v>
      </c>
      <c r="AR6" s="2">
        <f>'2deAfd'!GZ8</f>
        <v>1</v>
      </c>
      <c r="AT6" s="2">
        <f>'2deAfd'!HD8</f>
        <v>5740</v>
      </c>
      <c r="AU6" s="2">
        <f>'2deAfd'!HN8</f>
        <v>1</v>
      </c>
      <c r="AW6" s="2">
        <f>'2deAfd'!HR8</f>
        <v>7474</v>
      </c>
      <c r="AX6" s="2">
        <f>'2deAfd'!IB8</f>
        <v>3</v>
      </c>
      <c r="AZ6" s="2">
        <f>'2deAfd'!IF8</f>
        <v>8379</v>
      </c>
      <c r="BA6" s="2">
        <f>'2deAfd'!IP8</f>
        <v>3</v>
      </c>
      <c r="BC6" s="2">
        <f>'2deAfd'!IT8</f>
        <v>4903</v>
      </c>
      <c r="BD6" s="2">
        <f>'2deAfd'!JD8</f>
        <v>1</v>
      </c>
      <c r="BF6" s="2">
        <f>'2deAfd'!JH8</f>
        <v>1123</v>
      </c>
      <c r="BG6" s="2">
        <f>'2deAfd'!JR8</f>
        <v>3</v>
      </c>
      <c r="BI6" s="2">
        <f>'2deAfd'!JV8</f>
        <v>6430</v>
      </c>
      <c r="BJ6" s="2">
        <f>'2deAfd'!KF8</f>
        <v>0</v>
      </c>
      <c r="BL6" s="2">
        <f>'2deAfd'!KJ8</f>
        <v>6518</v>
      </c>
      <c r="BM6" s="2">
        <f>'2deAfd'!KT8</f>
        <v>0</v>
      </c>
      <c r="BO6" s="45">
        <f>'2deAfd'!KX8</f>
        <v>0</v>
      </c>
      <c r="BP6" s="2">
        <f>'2deAfd'!LH8</f>
        <v>0</v>
      </c>
      <c r="BR6" s="2">
        <f>'2deAfd'!LL8</f>
        <v>0</v>
      </c>
      <c r="BS6" s="2">
        <f>'2deAfd'!LV8</f>
        <v>0</v>
      </c>
      <c r="BU6" s="2">
        <f>'2deAfd'!LZ8</f>
        <v>0</v>
      </c>
      <c r="BV6" s="2">
        <f>'2deAfd'!MJ8</f>
        <v>0</v>
      </c>
      <c r="BX6" s="2">
        <f>'2deAfd'!MN8</f>
        <v>0</v>
      </c>
      <c r="BY6" s="2">
        <f>'2deAfd'!MX8</f>
        <v>0</v>
      </c>
    </row>
    <row r="7" spans="1:77" x14ac:dyDescent="0.25">
      <c r="A7" s="2">
        <f>'2deAfd'!B9</f>
        <v>3264</v>
      </c>
      <c r="B7" s="2">
        <f>'2deAfd'!L9</f>
        <v>1</v>
      </c>
      <c r="D7" s="2">
        <f>'2deAfd'!P9</f>
        <v>7871</v>
      </c>
      <c r="E7" s="2">
        <f>'2deAfd'!Z9</f>
        <v>0</v>
      </c>
      <c r="G7" s="2">
        <f>'2deAfd'!AD9</f>
        <v>2934</v>
      </c>
      <c r="H7" s="2">
        <f>'2deAfd'!AN9</f>
        <v>1</v>
      </c>
      <c r="J7" s="2">
        <f>'2deAfd'!AR9</f>
        <v>7474</v>
      </c>
      <c r="K7" s="2">
        <f>'2deAfd'!BB9</f>
        <v>0</v>
      </c>
      <c r="M7" s="2">
        <f>'2deAfd'!BF9</f>
        <v>749</v>
      </c>
      <c r="N7" s="2">
        <f>'2deAfd'!BP9</f>
        <v>3</v>
      </c>
      <c r="P7" s="2">
        <f>'2deAfd'!BT9</f>
        <v>6700</v>
      </c>
      <c r="Q7" s="2">
        <f>'2deAfd'!CD9</f>
        <v>3</v>
      </c>
      <c r="S7" s="2">
        <f>'2deAfd'!CH9</f>
        <v>5731</v>
      </c>
      <c r="T7" s="2">
        <f>'2deAfd'!CR9</f>
        <v>0</v>
      </c>
      <c r="V7" s="45">
        <f>'2deAfd'!CV9</f>
        <v>4964</v>
      </c>
      <c r="W7" s="2">
        <f>'2deAfd'!DF9</f>
        <v>1</v>
      </c>
      <c r="Y7" s="2">
        <f>'2deAfd'!DJ9</f>
        <v>8070</v>
      </c>
      <c r="Z7" s="2">
        <f>'2deAfd'!DT9</f>
        <v>1</v>
      </c>
      <c r="AB7" s="2">
        <f>'2deAfd'!DX9</f>
        <v>7474</v>
      </c>
      <c r="AC7" s="2">
        <f>'2deAfd'!EH9</f>
        <v>3</v>
      </c>
      <c r="AE7" s="2">
        <f>'2deAfd'!EL9</f>
        <v>5513</v>
      </c>
      <c r="AF7" s="2">
        <f>'2deAfd'!EV9</f>
        <v>0</v>
      </c>
      <c r="AH7" s="2">
        <f>'2deAfd'!EZ9</f>
        <v>7474</v>
      </c>
      <c r="AI7" s="2">
        <f>'2deAfd'!FJ9</f>
        <v>0</v>
      </c>
      <c r="AK7" s="2">
        <f>'2deAfd'!FN9</f>
        <v>2909</v>
      </c>
      <c r="AL7" s="2">
        <f>'2deAfd'!FX9</f>
        <v>0</v>
      </c>
      <c r="AN7" s="45">
        <f>'2deAfd'!GB9</f>
        <v>1135</v>
      </c>
      <c r="AO7" s="2">
        <f>'2deAfd'!GL9</f>
        <v>1</v>
      </c>
      <c r="AQ7" s="2">
        <f>'2deAfd'!GP9</f>
        <v>8379</v>
      </c>
      <c r="AR7" s="2">
        <f>'2deAfd'!GZ9</f>
        <v>3</v>
      </c>
      <c r="AT7" s="2">
        <f>'2deAfd'!HD9</f>
        <v>1135</v>
      </c>
      <c r="AU7" s="2">
        <f>'2deAfd'!HN9</f>
        <v>3</v>
      </c>
      <c r="AW7" s="2">
        <f>'2deAfd'!HR9</f>
        <v>7532</v>
      </c>
      <c r="AX7" s="2">
        <f>'2deAfd'!IB9</f>
        <v>1</v>
      </c>
      <c r="AZ7" s="2">
        <f>'2deAfd'!IF9</f>
        <v>7290</v>
      </c>
      <c r="BA7" s="2">
        <f>'2deAfd'!IP9</f>
        <v>1</v>
      </c>
      <c r="BC7" s="2">
        <f>'2deAfd'!IT9</f>
        <v>2909</v>
      </c>
      <c r="BD7" s="2">
        <f>'2deAfd'!JD9</f>
        <v>3</v>
      </c>
      <c r="BF7" s="2">
        <f>'2deAfd'!JH9</f>
        <v>5513</v>
      </c>
      <c r="BG7" s="2">
        <f>'2deAfd'!JR9</f>
        <v>0</v>
      </c>
      <c r="BI7" s="2">
        <f>'2deAfd'!JV9</f>
        <v>2655</v>
      </c>
      <c r="BJ7" s="2">
        <f>'2deAfd'!KF9</f>
        <v>3</v>
      </c>
      <c r="BL7" s="2">
        <f>'2deAfd'!KJ9</f>
        <v>7532</v>
      </c>
      <c r="BM7" s="2">
        <f>'2deAfd'!KT9</f>
        <v>0</v>
      </c>
      <c r="BO7" s="45">
        <f>'2deAfd'!KX9</f>
        <v>0</v>
      </c>
      <c r="BP7" s="2">
        <f>'2deAfd'!LH9</f>
        <v>0</v>
      </c>
      <c r="BR7" s="2">
        <f>'2deAfd'!LL9</f>
        <v>0</v>
      </c>
      <c r="BS7" s="2">
        <f>'2deAfd'!LV9</f>
        <v>0</v>
      </c>
      <c r="BU7" s="2">
        <f>'2deAfd'!LZ9</f>
        <v>0</v>
      </c>
      <c r="BV7" s="2">
        <f>'2deAfd'!MJ9</f>
        <v>0</v>
      </c>
      <c r="BX7" s="2">
        <f>'2deAfd'!MN9</f>
        <v>0</v>
      </c>
      <c r="BY7" s="2">
        <f>'2deAfd'!MX9</f>
        <v>0</v>
      </c>
    </row>
    <row r="8" spans="1:77" x14ac:dyDescent="0.25">
      <c r="A8" s="2">
        <f>'2deAfd'!E4</f>
        <v>4964</v>
      </c>
      <c r="B8" s="2">
        <f>'2deAfd'!M4</f>
        <v>1</v>
      </c>
      <c r="D8" s="2">
        <f>'2deAfd'!S4</f>
        <v>7954</v>
      </c>
      <c r="E8" s="2">
        <f>'2deAfd'!AA4</f>
        <v>0</v>
      </c>
      <c r="G8" s="2">
        <f>'2deAfd'!AG4</f>
        <v>1135</v>
      </c>
      <c r="H8" s="2">
        <f>'2deAfd'!AO4</f>
        <v>0</v>
      </c>
      <c r="J8" s="2">
        <f>'2deAfd'!AU4</f>
        <v>8069</v>
      </c>
      <c r="K8" s="2">
        <f>'2deAfd'!BC4</f>
        <v>0</v>
      </c>
      <c r="M8" s="2">
        <f>'2deAfd'!BI4</f>
        <v>5740</v>
      </c>
      <c r="N8" s="2">
        <f>'2deAfd'!BQ4</f>
        <v>0</v>
      </c>
      <c r="P8" s="2">
        <f>'2deAfd'!BW4</f>
        <v>7474</v>
      </c>
      <c r="Q8" s="2">
        <f>'2deAfd'!CE4</f>
        <v>1</v>
      </c>
      <c r="S8" s="2">
        <f>'2deAfd'!CK4</f>
        <v>2790</v>
      </c>
      <c r="T8" s="2">
        <f>'2deAfd'!CS4</f>
        <v>0</v>
      </c>
      <c r="V8" s="45">
        <f>'2deAfd'!CY4</f>
        <v>7954</v>
      </c>
      <c r="W8" s="2">
        <f>'2deAfd'!DG4</f>
        <v>3</v>
      </c>
      <c r="Y8" s="2">
        <f>'2deAfd'!DM4</f>
        <v>6267</v>
      </c>
      <c r="Z8" s="2">
        <f>'2deAfd'!DU4</f>
        <v>0</v>
      </c>
      <c r="AB8" s="2">
        <f>'2deAfd'!EA4</f>
        <v>4636</v>
      </c>
      <c r="AC8" s="2">
        <f>'2deAfd'!EI4</f>
        <v>0</v>
      </c>
      <c r="AE8" s="2">
        <f>'2deAfd'!EO4</f>
        <v>3337</v>
      </c>
      <c r="AF8" s="2">
        <f>'2deAfd'!EW4</f>
        <v>1</v>
      </c>
      <c r="AH8" s="2">
        <f>'2deAfd'!FC4</f>
        <v>5792</v>
      </c>
      <c r="AI8" s="2">
        <f>'2deAfd'!FK4</f>
        <v>1</v>
      </c>
      <c r="AK8" s="2">
        <f>'2deAfd'!FQ4</f>
        <v>4856</v>
      </c>
      <c r="AL8" s="2">
        <f>'2deAfd'!FY4</f>
        <v>3</v>
      </c>
      <c r="AN8" s="45">
        <f>'2deAfd'!GE4</f>
        <v>3526</v>
      </c>
      <c r="AO8" s="2">
        <f>'2deAfd'!GM4</f>
        <v>3</v>
      </c>
      <c r="AQ8" s="2">
        <f>'2deAfd'!GS4</f>
        <v>8646</v>
      </c>
      <c r="AR8" s="2">
        <f>'2deAfd'!HA4</f>
        <v>1</v>
      </c>
      <c r="AT8" s="2">
        <f>'2deAfd'!HG4</f>
        <v>3857</v>
      </c>
      <c r="AU8" s="2">
        <f>'2deAfd'!HO4</f>
        <v>0</v>
      </c>
      <c r="AW8" s="2">
        <f>'2deAfd'!HU4</f>
        <v>3539</v>
      </c>
      <c r="AX8" s="2">
        <f>'2deAfd'!IC4</f>
        <v>3</v>
      </c>
      <c r="AZ8" s="2">
        <f>'2deAfd'!II4</f>
        <v>8049</v>
      </c>
      <c r="BA8" s="2">
        <f>'2deAfd'!IQ4</f>
        <v>1</v>
      </c>
      <c r="BC8" s="2">
        <f>'2deAfd'!IW4</f>
        <v>3857</v>
      </c>
      <c r="BD8" s="2">
        <f>'2deAfd'!JE4</f>
        <v>1</v>
      </c>
      <c r="BF8" s="2">
        <f>'2deAfd'!JK4</f>
        <v>4856</v>
      </c>
      <c r="BG8" s="2">
        <f>'2deAfd'!JS4</f>
        <v>1</v>
      </c>
      <c r="BI8" s="2">
        <f>'2deAfd'!JY4</f>
        <v>4964</v>
      </c>
      <c r="BJ8" s="2">
        <f>'2deAfd'!KG4</f>
        <v>1</v>
      </c>
      <c r="BL8" s="2">
        <f>'2deAfd'!KM4</f>
        <v>6267</v>
      </c>
      <c r="BM8" s="2">
        <f>'2deAfd'!KU4</f>
        <v>3</v>
      </c>
      <c r="BO8" s="45">
        <f>'2deAfd'!LA4</f>
        <v>0</v>
      </c>
      <c r="BP8" s="2">
        <f>'2deAfd'!LI4</f>
        <v>0</v>
      </c>
      <c r="BR8" s="2">
        <f>'2deAfd'!LO4</f>
        <v>0</v>
      </c>
      <c r="BS8" s="2">
        <f>'2deAfd'!LW4</f>
        <v>0</v>
      </c>
      <c r="BU8" s="2">
        <f>'2deAfd'!MC4</f>
        <v>0</v>
      </c>
      <c r="BV8" s="2">
        <f>'2deAfd'!MK4</f>
        <v>0</v>
      </c>
      <c r="BX8" s="2">
        <f>'2deAfd'!MQ4</f>
        <v>0</v>
      </c>
      <c r="BY8" s="2">
        <f>'2deAfd'!MY4</f>
        <v>0</v>
      </c>
    </row>
    <row r="9" spans="1:77" x14ac:dyDescent="0.25">
      <c r="A9" s="2">
        <f>'2deAfd'!E5</f>
        <v>2639</v>
      </c>
      <c r="B9" s="2">
        <f>'2deAfd'!M5</f>
        <v>1</v>
      </c>
      <c r="D9" s="2">
        <f>'2deAfd'!S5</f>
        <v>7547</v>
      </c>
      <c r="E9" s="2">
        <f>'2deAfd'!AA5</f>
        <v>3</v>
      </c>
      <c r="G9" s="2">
        <f>'2deAfd'!AG5</f>
        <v>5570</v>
      </c>
      <c r="H9" s="2">
        <f>'2deAfd'!AO5</f>
        <v>3</v>
      </c>
      <c r="J9" s="2">
        <f>'2deAfd'!AU5</f>
        <v>7290</v>
      </c>
      <c r="K9" s="2">
        <f>'2deAfd'!BC5</f>
        <v>3</v>
      </c>
      <c r="M9" s="2">
        <f>'2deAfd'!BI5</f>
        <v>8070</v>
      </c>
      <c r="N9" s="2">
        <f>'2deAfd'!BQ5</f>
        <v>0</v>
      </c>
      <c r="P9" s="2">
        <f>'2deAfd'!BW5</f>
        <v>7532</v>
      </c>
      <c r="Q9" s="2">
        <f>'2deAfd'!CE5</f>
        <v>1</v>
      </c>
      <c r="S9" s="2">
        <f>'2deAfd'!CK5</f>
        <v>8598</v>
      </c>
      <c r="T9" s="2">
        <f>'2deAfd'!CS5</f>
        <v>3</v>
      </c>
      <c r="V9" s="45">
        <f>'2deAfd'!CY5</f>
        <v>7547</v>
      </c>
      <c r="W9" s="2">
        <f>'2deAfd'!DG5</f>
        <v>0</v>
      </c>
      <c r="Y9" s="2">
        <f>'2deAfd'!DM5</f>
        <v>4581</v>
      </c>
      <c r="Z9" s="2">
        <f>'2deAfd'!DU5</f>
        <v>0</v>
      </c>
      <c r="AB9" s="2">
        <f>'2deAfd'!EA5</f>
        <v>2612</v>
      </c>
      <c r="AC9" s="2">
        <f>'2deAfd'!EI5</f>
        <v>0</v>
      </c>
      <c r="AE9" s="2">
        <f>'2deAfd'!EO5</f>
        <v>8646</v>
      </c>
      <c r="AF9" s="2">
        <f>'2deAfd'!EW5</f>
        <v>0</v>
      </c>
      <c r="AH9" s="2">
        <f>'2deAfd'!FC5</f>
        <v>2766</v>
      </c>
      <c r="AI9" s="2">
        <f>'2deAfd'!FK5</f>
        <v>1</v>
      </c>
      <c r="AK9" s="2">
        <f>'2deAfd'!FQ5</f>
        <v>8070</v>
      </c>
      <c r="AL9" s="2">
        <f>'2deAfd'!FY5</f>
        <v>0</v>
      </c>
      <c r="AN9" s="45">
        <f>'2deAfd'!GE5</f>
        <v>3687</v>
      </c>
      <c r="AO9" s="2">
        <f>'2deAfd'!GM5</f>
        <v>3</v>
      </c>
      <c r="AQ9" s="2">
        <f>'2deAfd'!GS5</f>
        <v>6518</v>
      </c>
      <c r="AR9" s="2">
        <f>'2deAfd'!HA5</f>
        <v>0</v>
      </c>
      <c r="AT9" s="2">
        <f>'2deAfd'!HG5</f>
        <v>6518</v>
      </c>
      <c r="AU9" s="2">
        <f>'2deAfd'!HO5</f>
        <v>1</v>
      </c>
      <c r="AW9" s="2">
        <f>'2deAfd'!HU5</f>
        <v>3918</v>
      </c>
      <c r="AX9" s="2">
        <f>'2deAfd'!IC5</f>
        <v>3</v>
      </c>
      <c r="AZ9" s="2">
        <f>'2deAfd'!II5</f>
        <v>8715</v>
      </c>
      <c r="BA9" s="2">
        <f>'2deAfd'!IQ5</f>
        <v>0</v>
      </c>
      <c r="BC9" s="2">
        <f>'2deAfd'!IW5</f>
        <v>2639</v>
      </c>
      <c r="BD9" s="2">
        <f>'2deAfd'!JE5</f>
        <v>1</v>
      </c>
      <c r="BF9" s="2">
        <f>'2deAfd'!JK5</f>
        <v>4858</v>
      </c>
      <c r="BG9" s="2">
        <f>'2deAfd'!JS5</f>
        <v>0</v>
      </c>
      <c r="BI9" s="2">
        <f>'2deAfd'!JY5</f>
        <v>6518</v>
      </c>
      <c r="BJ9" s="2">
        <f>'2deAfd'!KG5</f>
        <v>0</v>
      </c>
      <c r="BL9" s="2">
        <f>'2deAfd'!KM5</f>
        <v>4581</v>
      </c>
      <c r="BM9" s="2">
        <f>'2deAfd'!KU5</f>
        <v>1</v>
      </c>
      <c r="BO9" s="45">
        <f>'2deAfd'!LA5</f>
        <v>0</v>
      </c>
      <c r="BP9" s="2">
        <f>'2deAfd'!LI5</f>
        <v>0</v>
      </c>
      <c r="BR9" s="2">
        <f>'2deAfd'!LO5</f>
        <v>0</v>
      </c>
      <c r="BS9" s="2">
        <f>'2deAfd'!LW5</f>
        <v>0</v>
      </c>
      <c r="BU9" s="2">
        <f>'2deAfd'!MC5</f>
        <v>0</v>
      </c>
      <c r="BV9" s="2">
        <f>'2deAfd'!MK5</f>
        <v>0</v>
      </c>
      <c r="BX9" s="2">
        <f>'2deAfd'!MQ5</f>
        <v>0</v>
      </c>
      <c r="BY9" s="2">
        <f>'2deAfd'!MY5</f>
        <v>0</v>
      </c>
    </row>
    <row r="10" spans="1:77" x14ac:dyDescent="0.25">
      <c r="A10" s="2">
        <f>'2deAfd'!E6</f>
        <v>7474</v>
      </c>
      <c r="B10" s="2">
        <f>'2deAfd'!M6</f>
        <v>1</v>
      </c>
      <c r="D10" s="2">
        <f>'2deAfd'!S6</f>
        <v>4903</v>
      </c>
      <c r="E10" s="2">
        <f>'2deAfd'!AA6</f>
        <v>3</v>
      </c>
      <c r="G10" s="2">
        <f>'2deAfd'!AG6</f>
        <v>5740</v>
      </c>
      <c r="H10" s="2">
        <f>'2deAfd'!AO6</f>
        <v>1</v>
      </c>
      <c r="J10" s="2">
        <f>'2deAfd'!AU6</f>
        <v>8068</v>
      </c>
      <c r="K10" s="2">
        <f>'2deAfd'!BC6</f>
        <v>0</v>
      </c>
      <c r="M10" s="2">
        <f>'2deAfd'!BI6</f>
        <v>5570</v>
      </c>
      <c r="N10" s="2">
        <f>'2deAfd'!BQ6</f>
        <v>1</v>
      </c>
      <c r="P10" s="2">
        <f>'2deAfd'!BW6</f>
        <v>4964</v>
      </c>
      <c r="Q10" s="2">
        <f>'2deAfd'!CE6</f>
        <v>1</v>
      </c>
      <c r="S10" s="2">
        <f>'2deAfd'!CK6</f>
        <v>8379</v>
      </c>
      <c r="T10" s="2">
        <f>'2deAfd'!CS6</f>
        <v>0</v>
      </c>
      <c r="V10" s="45">
        <f>'2deAfd'!CY6</f>
        <v>3401</v>
      </c>
      <c r="W10" s="2">
        <f>'2deAfd'!DG6</f>
        <v>0</v>
      </c>
      <c r="Y10" s="2">
        <f>'2deAfd'!DM6</f>
        <v>7306</v>
      </c>
      <c r="Z10" s="2">
        <f>'2deAfd'!DU6</f>
        <v>1</v>
      </c>
      <c r="AB10" s="2">
        <f>'2deAfd'!EA6</f>
        <v>6011</v>
      </c>
      <c r="AC10" s="2">
        <f>'2deAfd'!EI6</f>
        <v>0</v>
      </c>
      <c r="AE10" s="2">
        <f>'2deAfd'!EO6</f>
        <v>6518</v>
      </c>
      <c r="AF10" s="2">
        <f>'2deAfd'!EW6</f>
        <v>0</v>
      </c>
      <c r="AH10" s="2">
        <f>'2deAfd'!FC6</f>
        <v>1883</v>
      </c>
      <c r="AI10" s="2">
        <f>'2deAfd'!FK6</f>
        <v>3</v>
      </c>
      <c r="AK10" s="2">
        <f>'2deAfd'!FQ6</f>
        <v>5570</v>
      </c>
      <c r="AL10" s="2">
        <f>'2deAfd'!FY6</f>
        <v>0</v>
      </c>
      <c r="AN10" s="45">
        <f>'2deAfd'!GE6</f>
        <v>6298</v>
      </c>
      <c r="AO10" s="2">
        <f>'2deAfd'!GM6</f>
        <v>3</v>
      </c>
      <c r="AQ10" s="2">
        <f>'2deAfd'!GS6</f>
        <v>4964</v>
      </c>
      <c r="AR10" s="2">
        <f>'2deAfd'!HA6</f>
        <v>1</v>
      </c>
      <c r="AT10" s="2">
        <f>'2deAfd'!HG6</f>
        <v>4964</v>
      </c>
      <c r="AU10" s="2">
        <f>'2deAfd'!HO6</f>
        <v>1</v>
      </c>
      <c r="AW10" s="2">
        <f>'2deAfd'!HU6</f>
        <v>2926</v>
      </c>
      <c r="AX10" s="2">
        <f>'2deAfd'!IC6</f>
        <v>1</v>
      </c>
      <c r="AZ10" s="2">
        <f>'2deAfd'!II6</f>
        <v>3612</v>
      </c>
      <c r="BA10" s="2">
        <f>'2deAfd'!IQ6</f>
        <v>3</v>
      </c>
      <c r="BC10" s="2">
        <f>'2deAfd'!IW6</f>
        <v>6518</v>
      </c>
      <c r="BD10" s="2">
        <f>'2deAfd'!JE6</f>
        <v>0</v>
      </c>
      <c r="BF10" s="2">
        <f>'2deAfd'!JK6</f>
        <v>8070</v>
      </c>
      <c r="BG10" s="2">
        <f>'2deAfd'!JS6</f>
        <v>3</v>
      </c>
      <c r="BI10" s="2">
        <f>'2deAfd'!JY6</f>
        <v>7853</v>
      </c>
      <c r="BJ10" s="2">
        <f>'2deAfd'!KG6</f>
        <v>1</v>
      </c>
      <c r="BL10" s="2">
        <f>'2deAfd'!KM6</f>
        <v>7306</v>
      </c>
      <c r="BM10" s="2">
        <f>'2deAfd'!KU6</f>
        <v>1</v>
      </c>
      <c r="BO10" s="45">
        <f>'2deAfd'!LA6</f>
        <v>0</v>
      </c>
      <c r="BP10" s="2">
        <f>'2deAfd'!LI6</f>
        <v>0</v>
      </c>
      <c r="BR10" s="2">
        <f>'2deAfd'!LO6</f>
        <v>0</v>
      </c>
      <c r="BS10" s="2">
        <f>'2deAfd'!LW6</f>
        <v>0</v>
      </c>
      <c r="BU10" s="2">
        <f>'2deAfd'!MC6</f>
        <v>0</v>
      </c>
      <c r="BV10" s="2">
        <f>'2deAfd'!MK6</f>
        <v>0</v>
      </c>
      <c r="BX10" s="2">
        <f>'2deAfd'!MQ6</f>
        <v>0</v>
      </c>
      <c r="BY10" s="2">
        <f>'2deAfd'!MY6</f>
        <v>0</v>
      </c>
    </row>
    <row r="11" spans="1:77" x14ac:dyDescent="0.25">
      <c r="A11" s="2">
        <f>'2deAfd'!E7</f>
        <v>7532</v>
      </c>
      <c r="B11" s="2">
        <f>'2deAfd'!M7</f>
        <v>1</v>
      </c>
      <c r="D11" s="2">
        <f>'2deAfd'!S7</f>
        <v>2909</v>
      </c>
      <c r="E11" s="2">
        <f>'2deAfd'!AA7</f>
        <v>0</v>
      </c>
      <c r="G11" s="2">
        <f>'2deAfd'!AG7</f>
        <v>4858</v>
      </c>
      <c r="H11" s="2">
        <f>'2deAfd'!AO7</f>
        <v>1</v>
      </c>
      <c r="J11" s="2">
        <f>'2deAfd'!AU7</f>
        <v>8598</v>
      </c>
      <c r="K11" s="2">
        <f>'2deAfd'!BC7</f>
        <v>3</v>
      </c>
      <c r="M11" s="2">
        <f>'2deAfd'!BI7</f>
        <v>4858</v>
      </c>
      <c r="N11" s="2">
        <f>'2deAfd'!BQ7</f>
        <v>0</v>
      </c>
      <c r="P11" s="2">
        <f>'2deAfd'!BW7</f>
        <v>6518</v>
      </c>
      <c r="Q11" s="2">
        <f>'2deAfd'!CE7</f>
        <v>0</v>
      </c>
      <c r="S11" s="2">
        <f>'2deAfd'!CK7</f>
        <v>8068</v>
      </c>
      <c r="T11" s="2">
        <f>'2deAfd'!CS7</f>
        <v>1</v>
      </c>
      <c r="V11" s="45">
        <f>'2deAfd'!CY7</f>
        <v>3277</v>
      </c>
      <c r="W11" s="2">
        <f>'2deAfd'!DG7</f>
        <v>1</v>
      </c>
      <c r="Y11" s="2">
        <f>'2deAfd'!DM7</f>
        <v>7283</v>
      </c>
      <c r="Z11" s="2">
        <f>'2deAfd'!DU7</f>
        <v>0</v>
      </c>
      <c r="AB11" s="2">
        <f>'2deAfd'!EA7</f>
        <v>8049</v>
      </c>
      <c r="AC11" s="2">
        <f>'2deAfd'!EI7</f>
        <v>3</v>
      </c>
      <c r="AE11" s="2">
        <f>'2deAfd'!EO7</f>
        <v>2639</v>
      </c>
      <c r="AF11" s="2">
        <f>'2deAfd'!EW7</f>
        <v>1</v>
      </c>
      <c r="AH11" s="2">
        <f>'2deAfd'!FC7</f>
        <v>7837</v>
      </c>
      <c r="AI11" s="2">
        <f>'2deAfd'!FK7</f>
        <v>3</v>
      </c>
      <c r="AK11" s="2">
        <f>'2deAfd'!FQ7</f>
        <v>7573</v>
      </c>
      <c r="AL11" s="2">
        <f>'2deAfd'!FY7</f>
        <v>1</v>
      </c>
      <c r="AN11" s="45">
        <f>'2deAfd'!GE7</f>
        <v>6206</v>
      </c>
      <c r="AO11" s="2">
        <f>'2deAfd'!GM7</f>
        <v>0</v>
      </c>
      <c r="AQ11" s="2">
        <f>'2deAfd'!GS7</f>
        <v>7474</v>
      </c>
      <c r="AR11" s="2">
        <f>'2deAfd'!HA7</f>
        <v>1</v>
      </c>
      <c r="AT11" s="2">
        <f>'2deAfd'!HG7</f>
        <v>7474</v>
      </c>
      <c r="AU11" s="2">
        <f>'2deAfd'!HO7</f>
        <v>0</v>
      </c>
      <c r="AW11" s="2">
        <f>'2deAfd'!HU7</f>
        <v>7584</v>
      </c>
      <c r="AX11" s="2">
        <f>'2deAfd'!IC7</f>
        <v>1</v>
      </c>
      <c r="AZ11" s="2">
        <f>'2deAfd'!II7</f>
        <v>2655</v>
      </c>
      <c r="BA11" s="2">
        <f>'2deAfd'!IQ7</f>
        <v>1</v>
      </c>
      <c r="BC11" s="2">
        <f>'2deAfd'!IW7</f>
        <v>7474</v>
      </c>
      <c r="BD11" s="2">
        <f>'2deAfd'!JE7</f>
        <v>0</v>
      </c>
      <c r="BF11" s="2">
        <f>'2deAfd'!JK7</f>
        <v>5570</v>
      </c>
      <c r="BG11" s="2">
        <f>'2deAfd'!JS7</f>
        <v>1</v>
      </c>
      <c r="BI11" s="2">
        <f>'2deAfd'!JY7</f>
        <v>2639</v>
      </c>
      <c r="BJ11" s="2">
        <f>'2deAfd'!KG7</f>
        <v>0</v>
      </c>
      <c r="BL11" s="2">
        <f>'2deAfd'!KM7</f>
        <v>7283</v>
      </c>
      <c r="BM11" s="2">
        <f>'2deAfd'!KU7</f>
        <v>1</v>
      </c>
      <c r="BO11" s="45">
        <f>'2deAfd'!LA7</f>
        <v>0</v>
      </c>
      <c r="BP11" s="2">
        <f>'2deAfd'!LI7</f>
        <v>0</v>
      </c>
      <c r="BR11" s="2">
        <f>'2deAfd'!LO7</f>
        <v>0</v>
      </c>
      <c r="BS11" s="2">
        <f>'2deAfd'!LW7</f>
        <v>0</v>
      </c>
      <c r="BU11" s="2">
        <f>'2deAfd'!MC7</f>
        <v>0</v>
      </c>
      <c r="BV11" s="2">
        <f>'2deAfd'!MK7</f>
        <v>0</v>
      </c>
      <c r="BX11" s="2">
        <f>'2deAfd'!MQ7</f>
        <v>0</v>
      </c>
      <c r="BY11" s="2">
        <f>'2deAfd'!MY7</f>
        <v>0</v>
      </c>
    </row>
    <row r="12" spans="1:77" x14ac:dyDescent="0.25">
      <c r="A12" s="2">
        <f>'2deAfd'!E8</f>
        <v>806</v>
      </c>
      <c r="B12" s="2">
        <f>'2deAfd'!M8</f>
        <v>1</v>
      </c>
      <c r="D12" s="2">
        <f>'2deAfd'!S8</f>
        <v>3041</v>
      </c>
      <c r="E12" s="2">
        <f>'2deAfd'!AA8</f>
        <v>0</v>
      </c>
      <c r="G12" s="2">
        <f>'2deAfd'!AG8</f>
        <v>8070</v>
      </c>
      <c r="H12" s="2">
        <f>'2deAfd'!AO8</f>
        <v>1</v>
      </c>
      <c r="J12" s="2">
        <f>'2deAfd'!AU8</f>
        <v>2790</v>
      </c>
      <c r="K12" s="2">
        <f>'2deAfd'!BC8</f>
        <v>0</v>
      </c>
      <c r="M12" s="2">
        <f>'2deAfd'!BI8</f>
        <v>4856</v>
      </c>
      <c r="N12" s="2">
        <f>'2deAfd'!BQ8</f>
        <v>3</v>
      </c>
      <c r="P12" s="2">
        <f>'2deAfd'!BW8</f>
        <v>8646</v>
      </c>
      <c r="Q12" s="2">
        <f>'2deAfd'!CE8</f>
        <v>1</v>
      </c>
      <c r="S12" s="2">
        <f>'2deAfd'!CK8</f>
        <v>5281</v>
      </c>
      <c r="T12" s="2">
        <f>'2deAfd'!CS8</f>
        <v>1</v>
      </c>
      <c r="V12" s="45">
        <f>'2deAfd'!CY8</f>
        <v>4903</v>
      </c>
      <c r="W12" s="2">
        <f>'2deAfd'!DG8</f>
        <v>1</v>
      </c>
      <c r="Y12" s="2">
        <f>'2deAfd'!DM8</f>
        <v>1123</v>
      </c>
      <c r="Z12" s="2">
        <f>'2deAfd'!DU8</f>
        <v>1</v>
      </c>
      <c r="AB12" s="2">
        <f>'2deAfd'!EA8</f>
        <v>2820</v>
      </c>
      <c r="AC12" s="2">
        <f>'2deAfd'!EI8</f>
        <v>0</v>
      </c>
      <c r="AE12" s="2">
        <f>'2deAfd'!EO8</f>
        <v>7532</v>
      </c>
      <c r="AF12" s="2">
        <f>'2deAfd'!EW8</f>
        <v>1</v>
      </c>
      <c r="AH12" s="2">
        <f>'2deAfd'!FC8</f>
        <v>3264</v>
      </c>
      <c r="AI12" s="2">
        <f>'2deAfd'!FK8</f>
        <v>0</v>
      </c>
      <c r="AK12" s="2">
        <f>'2deAfd'!FQ8</f>
        <v>5740</v>
      </c>
      <c r="AL12" s="2">
        <f>'2deAfd'!FY8</f>
        <v>1</v>
      </c>
      <c r="AN12" s="45">
        <f>'2deAfd'!GE8</f>
        <v>1697</v>
      </c>
      <c r="AO12" s="2">
        <f>'2deAfd'!GM8</f>
        <v>0</v>
      </c>
      <c r="AQ12" s="2">
        <f>'2deAfd'!GS8</f>
        <v>7532</v>
      </c>
      <c r="AR12" s="2">
        <f>'2deAfd'!HA8</f>
        <v>1</v>
      </c>
      <c r="AT12" s="2">
        <f>'2deAfd'!HG8</f>
        <v>7532</v>
      </c>
      <c r="AU12" s="2">
        <f>'2deAfd'!HO8</f>
        <v>1</v>
      </c>
      <c r="AW12" s="2">
        <f>'2deAfd'!HU8</f>
        <v>2696</v>
      </c>
      <c r="AX12" s="2">
        <f>'2deAfd'!IC8</f>
        <v>0</v>
      </c>
      <c r="AZ12" s="2">
        <f>'2deAfd'!II8</f>
        <v>6430</v>
      </c>
      <c r="BA12" s="2">
        <f>'2deAfd'!IQ8</f>
        <v>0</v>
      </c>
      <c r="BC12" s="2">
        <f>'2deAfd'!IW8</f>
        <v>7532</v>
      </c>
      <c r="BD12" s="2">
        <f>'2deAfd'!JE8</f>
        <v>1</v>
      </c>
      <c r="BF12" s="2">
        <f>'2deAfd'!JK8</f>
        <v>5740</v>
      </c>
      <c r="BG12" s="2">
        <f>'2deAfd'!JS8</f>
        <v>0</v>
      </c>
      <c r="BI12" s="2">
        <f>'2deAfd'!JY8</f>
        <v>7532</v>
      </c>
      <c r="BJ12" s="2">
        <f>'2deAfd'!KG8</f>
        <v>3</v>
      </c>
      <c r="BL12" s="2">
        <f>'2deAfd'!KM8</f>
        <v>1123</v>
      </c>
      <c r="BM12" s="2">
        <f>'2deAfd'!KU8</f>
        <v>3</v>
      </c>
      <c r="BO12" s="45">
        <f>'2deAfd'!LA8</f>
        <v>0</v>
      </c>
      <c r="BP12" s="2">
        <f>'2deAfd'!LI8</f>
        <v>0</v>
      </c>
      <c r="BR12" s="2">
        <f>'2deAfd'!LO8</f>
        <v>0</v>
      </c>
      <c r="BS12" s="2">
        <f>'2deAfd'!LW8</f>
        <v>0</v>
      </c>
      <c r="BU12" s="2">
        <f>'2deAfd'!MC8</f>
        <v>0</v>
      </c>
      <c r="BV12" s="2">
        <f>'2deAfd'!MK8</f>
        <v>0</v>
      </c>
      <c r="BX12" s="2">
        <f>'2deAfd'!MQ8</f>
        <v>0</v>
      </c>
      <c r="BY12" s="2">
        <f>'2deAfd'!MY8</f>
        <v>0</v>
      </c>
    </row>
    <row r="13" spans="1:77" ht="15.75" thickBot="1" x14ac:dyDescent="0.3">
      <c r="A13" s="4">
        <f>'2deAfd'!E9</f>
        <v>8646</v>
      </c>
      <c r="B13" s="4">
        <f>'2deAfd'!M9</f>
        <v>1</v>
      </c>
      <c r="D13" s="4">
        <f>'2deAfd'!S9</f>
        <v>3277</v>
      </c>
      <c r="E13" s="4">
        <f>'2deAfd'!AA9</f>
        <v>3</v>
      </c>
      <c r="G13" s="4">
        <f>'2deAfd'!AG9</f>
        <v>7871</v>
      </c>
      <c r="H13" s="4">
        <f>'2deAfd'!AO9</f>
        <v>1</v>
      </c>
      <c r="J13" s="4">
        <f>'2deAfd'!AU9</f>
        <v>5281</v>
      </c>
      <c r="K13" s="4">
        <f>'2deAfd'!BC9</f>
        <v>3</v>
      </c>
      <c r="M13" s="4">
        <f>'2deAfd'!BI9</f>
        <v>1135</v>
      </c>
      <c r="N13" s="4">
        <f>'2deAfd'!BQ9</f>
        <v>0</v>
      </c>
      <c r="P13" s="4">
        <f>'2deAfd'!BW9</f>
        <v>806</v>
      </c>
      <c r="Q13" s="4">
        <f>'2deAfd'!CE9</f>
        <v>0</v>
      </c>
      <c r="S13" s="4">
        <f>'2deAfd'!CK9</f>
        <v>7290</v>
      </c>
      <c r="T13" s="4">
        <f>'2deAfd'!CS9</f>
        <v>3</v>
      </c>
      <c r="V13" s="46">
        <f>'2deAfd'!CY9</f>
        <v>3041</v>
      </c>
      <c r="W13" s="4">
        <f>'2deAfd'!DG9</f>
        <v>1</v>
      </c>
      <c r="Y13" s="4">
        <f>'2deAfd'!DM9</f>
        <v>5513</v>
      </c>
      <c r="Z13" s="4">
        <f>'2deAfd'!DU9</f>
        <v>1</v>
      </c>
      <c r="AB13" s="2">
        <f>'2deAfd'!EA9</f>
        <v>6430</v>
      </c>
      <c r="AC13" s="4">
        <f>'2deAfd'!EI9</f>
        <v>0</v>
      </c>
      <c r="AE13" s="4">
        <f>'2deAfd'!EO9</f>
        <v>7474</v>
      </c>
      <c r="AF13" s="4">
        <f>'2deAfd'!EW9</f>
        <v>3</v>
      </c>
      <c r="AH13" s="4">
        <f>'2deAfd'!FC9</f>
        <v>2931</v>
      </c>
      <c r="AI13" s="4">
        <f>'2deAfd'!FK9</f>
        <v>3</v>
      </c>
      <c r="AK13" s="4">
        <f>'2deAfd'!FQ9</f>
        <v>1135</v>
      </c>
      <c r="AL13" s="4">
        <f>'2deAfd'!FY9</f>
        <v>3</v>
      </c>
      <c r="AN13" s="46">
        <f>'2deAfd'!GE9</f>
        <v>2934</v>
      </c>
      <c r="AO13" s="4">
        <f>'2deAfd'!GM9</f>
        <v>1</v>
      </c>
      <c r="AQ13" s="4">
        <f>'2deAfd'!GS9</f>
        <v>3857</v>
      </c>
      <c r="AR13" s="4">
        <f>'2deAfd'!HA9</f>
        <v>0</v>
      </c>
      <c r="AT13" s="4">
        <f>'2deAfd'!HG9</f>
        <v>8646</v>
      </c>
      <c r="AU13" s="4">
        <f>'2deAfd'!HO9</f>
        <v>0</v>
      </c>
      <c r="AW13" s="4">
        <f>'2deAfd'!HU9</f>
        <v>6700</v>
      </c>
      <c r="AX13" s="4">
        <f>'2deAfd'!IC9</f>
        <v>1</v>
      </c>
      <c r="AZ13" s="4">
        <f>'2deAfd'!II9</f>
        <v>8712</v>
      </c>
      <c r="BA13" s="4">
        <f>'2deAfd'!IQ9</f>
        <v>1</v>
      </c>
      <c r="BC13" s="4">
        <f>'2deAfd'!IW9</f>
        <v>0</v>
      </c>
      <c r="BD13" s="4">
        <f>'2deAfd'!JE9</f>
        <v>0</v>
      </c>
      <c r="BF13" s="4">
        <f>'2deAfd'!JK9</f>
        <v>1135</v>
      </c>
      <c r="BG13" s="2">
        <f>'2deAfd'!JS9</f>
        <v>3</v>
      </c>
      <c r="BI13" s="4">
        <f>'2deAfd'!JY9</f>
        <v>7474</v>
      </c>
      <c r="BJ13" s="4">
        <f>'2deAfd'!KG9</f>
        <v>0</v>
      </c>
      <c r="BL13" s="4">
        <f>'2deAfd'!KM9</f>
        <v>5513</v>
      </c>
      <c r="BM13" s="4">
        <f>'2deAfd'!KU9</f>
        <v>3</v>
      </c>
      <c r="BO13" s="46">
        <f>'2deAfd'!LA9</f>
        <v>0</v>
      </c>
      <c r="BP13" s="4">
        <f>'2deAfd'!LI9</f>
        <v>0</v>
      </c>
      <c r="BR13" s="4">
        <f>'2deAfd'!LO9</f>
        <v>0</v>
      </c>
      <c r="BS13" s="4">
        <f>'2deAfd'!LW9</f>
        <v>0</v>
      </c>
      <c r="BU13" s="4">
        <f>'2deAfd'!MC9</f>
        <v>0</v>
      </c>
      <c r="BV13" s="4">
        <f>'2deAfd'!MK9</f>
        <v>0</v>
      </c>
      <c r="BX13" s="4">
        <f>'2deAfd'!MQ9</f>
        <v>0</v>
      </c>
      <c r="BY13" s="4">
        <f>'2deAfd'!MY9</f>
        <v>0</v>
      </c>
    </row>
    <row r="14" spans="1:77" x14ac:dyDescent="0.25">
      <c r="A14" s="3">
        <f>'2deAfd'!B14</f>
        <v>7168</v>
      </c>
      <c r="B14" s="3">
        <f>'2deAfd'!L14</f>
        <v>1</v>
      </c>
      <c r="D14" s="3">
        <f>'2deAfd'!P14</f>
        <v>2790</v>
      </c>
      <c r="E14" s="3">
        <f>'2deAfd'!Z14</f>
        <v>1</v>
      </c>
      <c r="G14" s="3">
        <f>'2deAfd'!AD14</f>
        <v>3401</v>
      </c>
      <c r="H14" s="3">
        <f>'2deAfd'!AN14</f>
        <v>3</v>
      </c>
      <c r="J14" s="3">
        <f>'2deAfd'!AR14</f>
        <v>5740</v>
      </c>
      <c r="K14" s="3">
        <f>'2deAfd'!BB14</f>
        <v>3</v>
      </c>
      <c r="M14" s="3">
        <f>'2deAfd'!BF14</f>
        <v>8069</v>
      </c>
      <c r="N14" s="3">
        <f>'2deAfd'!BP14</f>
        <v>1</v>
      </c>
      <c r="P14" s="3">
        <f>'2deAfd'!BT14</f>
        <v>8069</v>
      </c>
      <c r="Q14" s="3">
        <f>'2deAfd'!CD14</f>
        <v>1</v>
      </c>
      <c r="S14" s="3">
        <f>'2deAfd'!CH14</f>
        <v>7954</v>
      </c>
      <c r="T14" s="3">
        <f>'2deAfd'!CR14</f>
        <v>0</v>
      </c>
      <c r="V14" s="47">
        <f>'2deAfd'!CV14</f>
        <v>1135</v>
      </c>
      <c r="W14" s="3">
        <f>'2deAfd'!DF14</f>
        <v>3</v>
      </c>
      <c r="Y14" s="3">
        <f>'2deAfd'!DJ14</f>
        <v>2655</v>
      </c>
      <c r="Z14" s="3">
        <f>'2deAfd'!DT14</f>
        <v>0</v>
      </c>
      <c r="AB14" s="3">
        <f>'2deAfd'!DX14</f>
        <v>2632</v>
      </c>
      <c r="AC14" s="3">
        <f>'2deAfd'!EH14</f>
        <v>3</v>
      </c>
      <c r="AE14" s="3">
        <f>'2deAfd'!EL14</f>
        <v>2632</v>
      </c>
      <c r="AF14" s="3">
        <f>'2deAfd'!EV14</f>
        <v>3</v>
      </c>
      <c r="AH14" s="3">
        <f>'2deAfd'!EZ14</f>
        <v>8598</v>
      </c>
      <c r="AI14" s="3">
        <f>'2deAfd'!FJ14</f>
        <v>3</v>
      </c>
      <c r="AK14" s="3">
        <f>'2deAfd'!FN14</f>
        <v>2242</v>
      </c>
      <c r="AL14" s="3">
        <f>'2deAfd'!FX14</f>
        <v>0</v>
      </c>
      <c r="AN14" s="47">
        <f>'2deAfd'!GB14</f>
        <v>8598</v>
      </c>
      <c r="AO14" s="3">
        <f>'2deAfd'!GL14</f>
        <v>3</v>
      </c>
      <c r="AQ14" s="3">
        <f>'2deAfd'!GP14</f>
        <v>2632</v>
      </c>
      <c r="AR14" s="3">
        <f>'2deAfd'!GZ14</f>
        <v>3</v>
      </c>
      <c r="AT14" s="3">
        <f>'2deAfd'!HD14</f>
        <v>2632</v>
      </c>
      <c r="AU14" s="3">
        <f>'2deAfd'!HN14</f>
        <v>3</v>
      </c>
      <c r="AW14" s="3">
        <f>'2deAfd'!HR14</f>
        <v>4856</v>
      </c>
      <c r="AX14" s="3">
        <f>'2deAfd'!IB14</f>
        <v>3</v>
      </c>
      <c r="AZ14" s="3">
        <f>'2deAfd'!IF14</f>
        <v>7168</v>
      </c>
      <c r="BA14" s="3">
        <f>'2deAfd'!IP14</f>
        <v>3</v>
      </c>
      <c r="BC14" s="3">
        <f>'2deAfd'!IT14</f>
        <v>8049</v>
      </c>
      <c r="BD14" s="3">
        <f>'2deAfd'!JD14</f>
        <v>0</v>
      </c>
      <c r="BF14" s="3">
        <f>'2deAfd'!JH14</f>
        <v>2696</v>
      </c>
      <c r="BG14" s="3">
        <f>'2deAfd'!JR14</f>
        <v>1</v>
      </c>
      <c r="BI14" s="3">
        <f>'2deAfd'!JV14</f>
        <v>3526</v>
      </c>
      <c r="BJ14" s="3">
        <f>'2deAfd'!KF14</f>
        <v>1</v>
      </c>
      <c r="BL14" s="3">
        <f>'2deAfd'!KJ14</f>
        <v>3401</v>
      </c>
      <c r="BM14" s="3">
        <f>'2deAfd'!KT14</f>
        <v>3</v>
      </c>
      <c r="BO14" s="47">
        <f>'2deAfd'!KX14</f>
        <v>0</v>
      </c>
      <c r="BP14" s="3">
        <f>'2deAfd'!LH14</f>
        <v>0</v>
      </c>
      <c r="BR14" s="3">
        <f>'2deAfd'!LL14</f>
        <v>0</v>
      </c>
      <c r="BS14" s="3">
        <f>'2deAfd'!LV14</f>
        <v>0</v>
      </c>
      <c r="BU14" s="3">
        <f>'2deAfd'!LZ14</f>
        <v>0</v>
      </c>
      <c r="BV14" s="3">
        <f>'2deAfd'!MJ14</f>
        <v>0</v>
      </c>
      <c r="BX14" s="3">
        <f>'2deAfd'!MN14</f>
        <v>0</v>
      </c>
      <c r="BY14" s="3">
        <f>'2deAfd'!MX14</f>
        <v>0</v>
      </c>
    </row>
    <row r="15" spans="1:77" x14ac:dyDescent="0.25">
      <c r="A15" s="2">
        <f>'2deAfd'!B15</f>
        <v>3526</v>
      </c>
      <c r="B15" s="2">
        <f>'2deAfd'!L15</f>
        <v>3</v>
      </c>
      <c r="D15" s="2">
        <f>'2deAfd'!P15</f>
        <v>7290</v>
      </c>
      <c r="E15" s="2">
        <f>'2deAfd'!Z15</f>
        <v>3</v>
      </c>
      <c r="G15" s="2">
        <f>'2deAfd'!AD15</f>
        <v>3277</v>
      </c>
      <c r="H15" s="2">
        <f>'2deAfd'!AN15</f>
        <v>0</v>
      </c>
      <c r="J15" s="2">
        <f>'2deAfd'!AR15</f>
        <v>5570</v>
      </c>
      <c r="K15" s="2">
        <f>'2deAfd'!BB15</f>
        <v>1</v>
      </c>
      <c r="M15" s="2">
        <f>'2deAfd'!BF15</f>
        <v>7290</v>
      </c>
      <c r="N15" s="2">
        <f>'2deAfd'!BP15</f>
        <v>1</v>
      </c>
      <c r="P15" s="2">
        <f>'2deAfd'!BT15</f>
        <v>8598</v>
      </c>
      <c r="Q15" s="2">
        <f>'2deAfd'!CD15</f>
        <v>3</v>
      </c>
      <c r="S15" s="2">
        <f>'2deAfd'!CH15</f>
        <v>4903</v>
      </c>
      <c r="T15" s="2">
        <f>'2deAfd'!CR15</f>
        <v>0</v>
      </c>
      <c r="V15" s="45">
        <f>'2deAfd'!CV15</f>
        <v>4856</v>
      </c>
      <c r="W15" s="2">
        <f>'2deAfd'!DF15</f>
        <v>3</v>
      </c>
      <c r="Y15" s="2">
        <f>'2deAfd'!DJ15</f>
        <v>5731</v>
      </c>
      <c r="Z15" s="2">
        <f>'2deAfd'!DT15</f>
        <v>3</v>
      </c>
      <c r="AB15" s="2">
        <f>'2deAfd'!DX15</f>
        <v>7584</v>
      </c>
      <c r="AC15" s="2">
        <f>'2deAfd'!EH15</f>
        <v>0</v>
      </c>
      <c r="AE15" s="2">
        <f>'2deAfd'!EL15</f>
        <v>3539</v>
      </c>
      <c r="AF15" s="2">
        <f>'2deAfd'!EV15</f>
        <v>1</v>
      </c>
      <c r="AH15" s="2">
        <f>'2deAfd'!EZ15</f>
        <v>2790</v>
      </c>
      <c r="AI15" s="2">
        <f>'2deAfd'!FJ15</f>
        <v>0</v>
      </c>
      <c r="AK15" s="2">
        <f>'2deAfd'!FN15</f>
        <v>7887</v>
      </c>
      <c r="AL15" s="2">
        <f>'2deAfd'!FX15</f>
        <v>1</v>
      </c>
      <c r="AN15" s="45">
        <f>'2deAfd'!GB15</f>
        <v>2790</v>
      </c>
      <c r="AO15" s="2">
        <f>'2deAfd'!GL15</f>
        <v>1</v>
      </c>
      <c r="AQ15" s="2">
        <f>'2deAfd'!GP15</f>
        <v>3539</v>
      </c>
      <c r="AR15" s="2">
        <f>'2deAfd'!GZ15</f>
        <v>1</v>
      </c>
      <c r="AT15" s="2">
        <f>'2deAfd'!HD15</f>
        <v>3918</v>
      </c>
      <c r="AU15" s="2">
        <f>'2deAfd'!HN15</f>
        <v>1</v>
      </c>
      <c r="AW15" s="2">
        <f>'2deAfd'!HR15</f>
        <v>5740</v>
      </c>
      <c r="AX15" s="2">
        <f>'2deAfd'!IB15</f>
        <v>1</v>
      </c>
      <c r="AZ15" s="2">
        <f>'2deAfd'!IF15</f>
        <v>2934</v>
      </c>
      <c r="BA15" s="2">
        <f>'2deAfd'!IP15</f>
        <v>3</v>
      </c>
      <c r="BC15" s="2">
        <f>'2deAfd'!IT15</f>
        <v>4636</v>
      </c>
      <c r="BD15" s="2">
        <f>'2deAfd'!JD15</f>
        <v>0</v>
      </c>
      <c r="BF15" s="2">
        <f>'2deAfd'!JH15</f>
        <v>2632</v>
      </c>
      <c r="BG15" s="3">
        <f>'2deAfd'!JR15</f>
        <v>3</v>
      </c>
      <c r="BI15" s="2">
        <f>'2deAfd'!JV15</f>
        <v>5272</v>
      </c>
      <c r="BJ15" s="2">
        <f>'2deAfd'!KF15</f>
        <v>0</v>
      </c>
      <c r="BL15" s="2">
        <f>'2deAfd'!KJ15</f>
        <v>7547</v>
      </c>
      <c r="BM15" s="2">
        <f>'2deAfd'!KT15</f>
        <v>3</v>
      </c>
      <c r="BO15" s="45">
        <f>'2deAfd'!KX15</f>
        <v>0</v>
      </c>
      <c r="BP15" s="2">
        <f>'2deAfd'!LH15</f>
        <v>0</v>
      </c>
      <c r="BR15" s="2">
        <f>'2deAfd'!LL15</f>
        <v>0</v>
      </c>
      <c r="BS15" s="2">
        <f>'2deAfd'!LV15</f>
        <v>0</v>
      </c>
      <c r="BU15" s="2">
        <f>'2deAfd'!LZ15</f>
        <v>0</v>
      </c>
      <c r="BV15" s="2">
        <f>'2deAfd'!MJ15</f>
        <v>0</v>
      </c>
      <c r="BX15" s="2">
        <f>'2deAfd'!MN15</f>
        <v>0</v>
      </c>
      <c r="BY15" s="2">
        <f>'2deAfd'!MX15</f>
        <v>0</v>
      </c>
    </row>
    <row r="16" spans="1:77" x14ac:dyDescent="0.25">
      <c r="A16" s="2">
        <f>'2deAfd'!B16</f>
        <v>6298</v>
      </c>
      <c r="B16" s="2">
        <f>'2deAfd'!L16</f>
        <v>1</v>
      </c>
      <c r="D16" s="2">
        <f>'2deAfd'!P16</f>
        <v>8068</v>
      </c>
      <c r="E16" s="2">
        <f>'2deAfd'!Z16</f>
        <v>0</v>
      </c>
      <c r="G16" s="2">
        <f>'2deAfd'!AD16</f>
        <v>7954</v>
      </c>
      <c r="H16" s="2">
        <f>'2deAfd'!AN16</f>
        <v>1</v>
      </c>
      <c r="J16" s="2">
        <f>'2deAfd'!AR16</f>
        <v>7871</v>
      </c>
      <c r="K16" s="2">
        <f>'2deAfd'!BB16</f>
        <v>0</v>
      </c>
      <c r="M16" s="2">
        <f>'2deAfd'!BF16</f>
        <v>8068</v>
      </c>
      <c r="N16" s="2">
        <f>'2deAfd'!BP16</f>
        <v>0</v>
      </c>
      <c r="P16" s="2">
        <f>'2deAfd'!BT16</f>
        <v>2790</v>
      </c>
      <c r="Q16" s="2">
        <f>'2deAfd'!CD16</f>
        <v>1</v>
      </c>
      <c r="S16" s="2">
        <f>'2deAfd'!CH16</f>
        <v>3277</v>
      </c>
      <c r="T16" s="2">
        <f>'2deAfd'!CR16</f>
        <v>1</v>
      </c>
      <c r="V16" s="45">
        <f>'2deAfd'!CV16</f>
        <v>5570</v>
      </c>
      <c r="W16" s="2">
        <f>'2deAfd'!DF16</f>
        <v>3</v>
      </c>
      <c r="Y16" s="2">
        <f>'2deAfd'!DJ16</f>
        <v>2612</v>
      </c>
      <c r="Z16" s="2">
        <f>'2deAfd'!DT16</f>
        <v>0</v>
      </c>
      <c r="AB16" s="2">
        <f>'2deAfd'!DX16</f>
        <v>3539</v>
      </c>
      <c r="AC16" s="2">
        <f>'2deAfd'!EH16</f>
        <v>3</v>
      </c>
      <c r="AE16" s="2">
        <f>'2deAfd'!EL16</f>
        <v>2926</v>
      </c>
      <c r="AF16" s="2">
        <f>'2deAfd'!EV16</f>
        <v>1</v>
      </c>
      <c r="AH16" s="2">
        <f>'2deAfd'!EZ16</f>
        <v>8068</v>
      </c>
      <c r="AI16" s="2">
        <f>'2deAfd'!FJ16</f>
        <v>1</v>
      </c>
      <c r="AK16" s="2">
        <f>'2deAfd'!FN16</f>
        <v>4643</v>
      </c>
      <c r="AL16" s="2">
        <f>'2deAfd'!FX16</f>
        <v>0</v>
      </c>
      <c r="AN16" s="45">
        <f>'2deAfd'!GB16</f>
        <v>8068</v>
      </c>
      <c r="AO16" s="2">
        <f>'2deAfd'!GL16</f>
        <v>3</v>
      </c>
      <c r="AQ16" s="2">
        <f>'2deAfd'!GP16</f>
        <v>3918</v>
      </c>
      <c r="AR16" s="2">
        <f>'2deAfd'!GZ16</f>
        <v>3</v>
      </c>
      <c r="AT16" s="2">
        <f>'2deAfd'!HD16</f>
        <v>2926</v>
      </c>
      <c r="AU16" s="2">
        <f>'2deAfd'!HN16</f>
        <v>3</v>
      </c>
      <c r="AW16" s="2">
        <f>'2deAfd'!HR16</f>
        <v>8070</v>
      </c>
      <c r="AX16" s="2">
        <f>'2deAfd'!IB16</f>
        <v>1</v>
      </c>
      <c r="AZ16" s="2">
        <f>'2deAfd'!IF16</f>
        <v>6298</v>
      </c>
      <c r="BA16" s="2">
        <f>'2deAfd'!IP16</f>
        <v>1</v>
      </c>
      <c r="BC16" s="2">
        <f>'2deAfd'!IT16</f>
        <v>2612</v>
      </c>
      <c r="BD16" s="2">
        <f>'2deAfd'!JD16</f>
        <v>3</v>
      </c>
      <c r="BF16" s="2">
        <f>'2deAfd'!JH16</f>
        <v>3539</v>
      </c>
      <c r="BG16" s="3">
        <f>'2deAfd'!JR16</f>
        <v>0</v>
      </c>
      <c r="BI16" s="2">
        <f>'2deAfd'!JV16</f>
        <v>6298</v>
      </c>
      <c r="BJ16" s="2">
        <f>'2deAfd'!KF16</f>
        <v>0</v>
      </c>
      <c r="BL16" s="2">
        <f>'2deAfd'!KJ16</f>
        <v>7954</v>
      </c>
      <c r="BM16" s="2">
        <f>'2deAfd'!KT16</f>
        <v>1</v>
      </c>
      <c r="BO16" s="45">
        <f>'2deAfd'!KX16</f>
        <v>0</v>
      </c>
      <c r="BP16" s="2">
        <f>'2deAfd'!LH16</f>
        <v>0</v>
      </c>
      <c r="BR16" s="2">
        <f>'2deAfd'!LL16</f>
        <v>0</v>
      </c>
      <c r="BS16" s="2">
        <f>'2deAfd'!LV16</f>
        <v>0</v>
      </c>
      <c r="BU16" s="2">
        <f>'2deAfd'!LZ16</f>
        <v>0</v>
      </c>
      <c r="BV16" s="2">
        <f>'2deAfd'!MJ16</f>
        <v>0</v>
      </c>
      <c r="BX16" s="2">
        <f>'2deAfd'!MN16</f>
        <v>0</v>
      </c>
      <c r="BY16" s="2">
        <f>'2deAfd'!MX16</f>
        <v>0</v>
      </c>
    </row>
    <row r="17" spans="1:77" x14ac:dyDescent="0.25">
      <c r="A17" s="2">
        <f>'2deAfd'!B17</f>
        <v>1697</v>
      </c>
      <c r="B17" s="2">
        <f>'2deAfd'!L17</f>
        <v>1</v>
      </c>
      <c r="D17" s="2">
        <f>'2deAfd'!P17</f>
        <v>8598</v>
      </c>
      <c r="E17" s="2">
        <f>'2deAfd'!Z17</f>
        <v>3</v>
      </c>
      <c r="G17" s="2">
        <f>'2deAfd'!AD17</f>
        <v>1446</v>
      </c>
      <c r="H17" s="2">
        <f>'2deAfd'!AN17</f>
        <v>1</v>
      </c>
      <c r="J17" s="2">
        <f>'2deAfd'!AR17</f>
        <v>8070</v>
      </c>
      <c r="K17" s="2">
        <f>'2deAfd'!BB17</f>
        <v>1</v>
      </c>
      <c r="M17" s="2">
        <f>'2deAfd'!BF17</f>
        <v>8598</v>
      </c>
      <c r="N17" s="2">
        <f>'2deAfd'!BP17</f>
        <v>3</v>
      </c>
      <c r="P17" s="2">
        <f>'2deAfd'!BT17</f>
        <v>8379</v>
      </c>
      <c r="Q17" s="2">
        <f>'2deAfd'!CD17</f>
        <v>1</v>
      </c>
      <c r="S17" s="2">
        <f>'2deAfd'!CH17</f>
        <v>7547</v>
      </c>
      <c r="T17" s="2">
        <f>'2deAfd'!CR17</f>
        <v>1</v>
      </c>
      <c r="V17" s="45">
        <f>'2deAfd'!CV17</f>
        <v>5740</v>
      </c>
      <c r="W17" s="2">
        <f>'2deAfd'!DF17</f>
        <v>1</v>
      </c>
      <c r="Y17" s="2">
        <f>'2deAfd'!DJ17</f>
        <v>2820</v>
      </c>
      <c r="Z17" s="2">
        <f>'2deAfd'!DT17</f>
        <v>1</v>
      </c>
      <c r="AB17" s="2">
        <f>'2deAfd'!DX17</f>
        <v>2926</v>
      </c>
      <c r="AC17" s="2">
        <f>'2deAfd'!EH17</f>
        <v>3</v>
      </c>
      <c r="AE17" s="2">
        <f>'2deAfd'!EL17</f>
        <v>2696</v>
      </c>
      <c r="AF17" s="2">
        <f>'2deAfd'!EV17</f>
        <v>1</v>
      </c>
      <c r="AH17" s="2">
        <f>'2deAfd'!EZ17</f>
        <v>5281</v>
      </c>
      <c r="AI17" s="2">
        <f>'2deAfd'!FJ17</f>
        <v>0</v>
      </c>
      <c r="AK17" s="2">
        <f>'2deAfd'!FN17</f>
        <v>7226</v>
      </c>
      <c r="AL17" s="2">
        <f>'2deAfd'!FX17</f>
        <v>1</v>
      </c>
      <c r="AN17" s="45">
        <f>'2deAfd'!GB17</f>
        <v>8069</v>
      </c>
      <c r="AO17" s="2">
        <f>'2deAfd'!GL17</f>
        <v>1</v>
      </c>
      <c r="AQ17" s="2">
        <f>'2deAfd'!GP17</f>
        <v>2696</v>
      </c>
      <c r="AR17" s="2">
        <f>'2deAfd'!GZ17</f>
        <v>1</v>
      </c>
      <c r="AT17" s="2">
        <f>'2deAfd'!HD17</f>
        <v>3539</v>
      </c>
      <c r="AU17" s="2">
        <f>'2deAfd'!HN17</f>
        <v>0</v>
      </c>
      <c r="AW17" s="2">
        <f>'2deAfd'!HR17</f>
        <v>5570</v>
      </c>
      <c r="AX17" s="2">
        <f>'2deAfd'!IB17</f>
        <v>3</v>
      </c>
      <c r="AZ17" s="2">
        <f>'2deAfd'!IF17</f>
        <v>3526</v>
      </c>
      <c r="BA17" s="2">
        <f>'2deAfd'!IP17</f>
        <v>1</v>
      </c>
      <c r="BC17" s="2">
        <f>'2deAfd'!IT17</f>
        <v>5731</v>
      </c>
      <c r="BD17" s="2">
        <f>'2deAfd'!JD17</f>
        <v>1</v>
      </c>
      <c r="BF17" s="2">
        <f>'2deAfd'!JH17</f>
        <v>3918</v>
      </c>
      <c r="BG17" s="3">
        <f>'2deAfd'!JR17</f>
        <v>3</v>
      </c>
      <c r="BI17" s="2">
        <f>'2deAfd'!JV17</f>
        <v>1697</v>
      </c>
      <c r="BJ17" s="2">
        <f>'2deAfd'!KF17</f>
        <v>1</v>
      </c>
      <c r="BL17" s="2">
        <f>'2deAfd'!KJ17</f>
        <v>3277</v>
      </c>
      <c r="BM17" s="2">
        <f>'2deAfd'!KT17</f>
        <v>3</v>
      </c>
      <c r="BO17" s="45">
        <f>'2deAfd'!KX17</f>
        <v>0</v>
      </c>
      <c r="BP17" s="2">
        <f>'2deAfd'!LH17</f>
        <v>0</v>
      </c>
      <c r="BR17" s="2">
        <f>'2deAfd'!LL17</f>
        <v>0</v>
      </c>
      <c r="BS17" s="2">
        <f>'2deAfd'!LV17</f>
        <v>0</v>
      </c>
      <c r="BU17" s="2">
        <f>'2deAfd'!LZ17</f>
        <v>0</v>
      </c>
      <c r="BV17" s="2">
        <f>'2deAfd'!MJ17</f>
        <v>0</v>
      </c>
      <c r="BX17" s="2">
        <f>'2deAfd'!MN17</f>
        <v>0</v>
      </c>
      <c r="BY17" s="2">
        <f>'2deAfd'!MX17</f>
        <v>0</v>
      </c>
    </row>
    <row r="18" spans="1:77" x14ac:dyDescent="0.25">
      <c r="A18" s="2">
        <f>'2deAfd'!B18</f>
        <v>2763</v>
      </c>
      <c r="B18" s="2">
        <f>'2deAfd'!L18</f>
        <v>0</v>
      </c>
      <c r="D18" s="2">
        <f>'2deAfd'!P18</f>
        <v>8069</v>
      </c>
      <c r="E18" s="2">
        <f>'2deAfd'!Z18</f>
        <v>3</v>
      </c>
      <c r="G18" s="2">
        <f>'2deAfd'!AD18</f>
        <v>4903</v>
      </c>
      <c r="H18" s="2">
        <f>'2deAfd'!AN18</f>
        <v>3</v>
      </c>
      <c r="J18" s="2">
        <f>'2deAfd'!AR18</f>
        <v>4856</v>
      </c>
      <c r="K18" s="2">
        <f>'2deAfd'!BB18</f>
        <v>1</v>
      </c>
      <c r="M18" s="2">
        <f>'2deAfd'!BF18</f>
        <v>2790</v>
      </c>
      <c r="N18" s="2">
        <f>'2deAfd'!BP18</f>
        <v>3</v>
      </c>
      <c r="P18" s="2">
        <f>'2deAfd'!BT18</f>
        <v>8068</v>
      </c>
      <c r="Q18" s="2">
        <f>'2deAfd'!CD18</f>
        <v>3</v>
      </c>
      <c r="S18" s="2">
        <f>'2deAfd'!CH18</f>
        <v>3401</v>
      </c>
      <c r="T18" s="2">
        <f>'2deAfd'!CR18</f>
        <v>3</v>
      </c>
      <c r="V18" s="45">
        <f>'2deAfd'!CV18</f>
        <v>7573</v>
      </c>
      <c r="W18" s="2">
        <f>'2deAfd'!DF18</f>
        <v>1</v>
      </c>
      <c r="Y18" s="2">
        <f>'2deAfd'!DJ18</f>
        <v>6011</v>
      </c>
      <c r="Z18" s="2">
        <f>'2deAfd'!DT18</f>
        <v>1</v>
      </c>
      <c r="AB18" s="2">
        <f>'2deAfd'!DX18</f>
        <v>2696</v>
      </c>
      <c r="AC18" s="2">
        <f>'2deAfd'!EH18</f>
        <v>1</v>
      </c>
      <c r="AE18" s="2">
        <f>'2deAfd'!EL18</f>
        <v>3918</v>
      </c>
      <c r="AF18" s="2">
        <f>'2deAfd'!EV18</f>
        <v>3</v>
      </c>
      <c r="AH18" s="2">
        <f>'2deAfd'!EZ18</f>
        <v>8379</v>
      </c>
      <c r="AI18" s="2">
        <f>'2deAfd'!FJ18</f>
        <v>1</v>
      </c>
      <c r="AK18" s="2">
        <f>'2deAfd'!FN18</f>
        <v>3038</v>
      </c>
      <c r="AL18" s="2">
        <f>'2deAfd'!FX18</f>
        <v>3</v>
      </c>
      <c r="AN18" s="45">
        <f>'2deAfd'!GB18</f>
        <v>8379</v>
      </c>
      <c r="AO18" s="2">
        <f>'2deAfd'!GL18</f>
        <v>0</v>
      </c>
      <c r="AQ18" s="2">
        <f>'2deAfd'!GP18</f>
        <v>2926</v>
      </c>
      <c r="AR18" s="2">
        <f>'2deAfd'!GZ18</f>
        <v>3</v>
      </c>
      <c r="AT18" s="2">
        <f>'2deAfd'!HD18</f>
        <v>2696</v>
      </c>
      <c r="AU18" s="2">
        <f>'2deAfd'!HN18</f>
        <v>1</v>
      </c>
      <c r="AW18" s="2">
        <f>'2deAfd'!HR18</f>
        <v>4858</v>
      </c>
      <c r="AX18" s="2">
        <f>'2deAfd'!IB18</f>
        <v>0</v>
      </c>
      <c r="AZ18" s="2">
        <f>'2deAfd'!IF18</f>
        <v>1697</v>
      </c>
      <c r="BA18" s="2">
        <f>'2deAfd'!IP18</f>
        <v>0</v>
      </c>
      <c r="BC18" s="2">
        <f>'2deAfd'!IT18</f>
        <v>2655</v>
      </c>
      <c r="BD18" s="2">
        <f>'2deAfd'!JD18</f>
        <v>0</v>
      </c>
      <c r="BF18" s="2">
        <f>'2deAfd'!JH18</f>
        <v>2926</v>
      </c>
      <c r="BG18" s="3">
        <f>'2deAfd'!JR18</f>
        <v>3</v>
      </c>
      <c r="BI18" s="2">
        <f>'2deAfd'!JV18</f>
        <v>2934</v>
      </c>
      <c r="BJ18" s="2">
        <f>'2deAfd'!KF18</f>
        <v>1</v>
      </c>
      <c r="BL18" s="2">
        <f>'2deAfd'!KJ18</f>
        <v>3041</v>
      </c>
      <c r="BM18" s="2">
        <f>'2deAfd'!KT18</f>
        <v>0</v>
      </c>
      <c r="BO18" s="45">
        <f>'2deAfd'!KX18</f>
        <v>0</v>
      </c>
      <c r="BP18" s="2">
        <f>'2deAfd'!LH18</f>
        <v>0</v>
      </c>
      <c r="BR18" s="2">
        <f>'2deAfd'!LL18</f>
        <v>0</v>
      </c>
      <c r="BS18" s="2">
        <f>'2deAfd'!LV18</f>
        <v>0</v>
      </c>
      <c r="BU18" s="2">
        <f>'2deAfd'!LZ18</f>
        <v>0</v>
      </c>
      <c r="BV18" s="2">
        <f>'2deAfd'!MJ18</f>
        <v>0</v>
      </c>
      <c r="BX18" s="2">
        <f>'2deAfd'!MN18</f>
        <v>0</v>
      </c>
      <c r="BY18" s="2">
        <f>'2deAfd'!MX18</f>
        <v>0</v>
      </c>
    </row>
    <row r="19" spans="1:77" x14ac:dyDescent="0.25">
      <c r="A19" s="2">
        <f>'2deAfd'!B19</f>
        <v>2934</v>
      </c>
      <c r="B19" s="2">
        <f>'2deAfd'!L19</f>
        <v>3</v>
      </c>
      <c r="D19" s="2">
        <f>'2deAfd'!P19</f>
        <v>5281</v>
      </c>
      <c r="E19" s="2">
        <f>'2deAfd'!Z19</f>
        <v>3</v>
      </c>
      <c r="G19" s="2">
        <f>'2deAfd'!AD19</f>
        <v>7547</v>
      </c>
      <c r="H19" s="2">
        <f>'2deAfd'!AN19</f>
        <v>1</v>
      </c>
      <c r="J19" s="2">
        <f>'2deAfd'!AR19</f>
        <v>4860</v>
      </c>
      <c r="K19" s="2">
        <f>'2deAfd'!BB19</f>
        <v>0</v>
      </c>
      <c r="M19" s="2">
        <f>'2deAfd'!BF19</f>
        <v>5281</v>
      </c>
      <c r="N19" s="2">
        <f>'2deAfd'!BP19</f>
        <v>1</v>
      </c>
      <c r="P19" s="2">
        <f>'2deAfd'!BT19</f>
        <v>7290</v>
      </c>
      <c r="Q19" s="2">
        <f>'2deAfd'!CD19</f>
        <v>1</v>
      </c>
      <c r="S19" s="2">
        <f>'2deAfd'!CH19</f>
        <v>3041</v>
      </c>
      <c r="T19" s="2">
        <f>'2deAfd'!CR19</f>
        <v>1</v>
      </c>
      <c r="V19" s="45">
        <f>'2deAfd'!CV19</f>
        <v>8070</v>
      </c>
      <c r="W19" s="2">
        <f>'2deAfd'!DF19</f>
        <v>1</v>
      </c>
      <c r="Y19" s="2">
        <f>'2deAfd'!DJ19</f>
        <v>6430</v>
      </c>
      <c r="Z19" s="2">
        <f>'2deAfd'!DT19</f>
        <v>1</v>
      </c>
      <c r="AB19" s="2">
        <f>'2deAfd'!DX19</f>
        <v>6700</v>
      </c>
      <c r="AC19" s="2">
        <f>'2deAfd'!EH19</f>
        <v>0</v>
      </c>
      <c r="AE19" s="2">
        <f>'2deAfd'!EL19</f>
        <v>6700</v>
      </c>
      <c r="AF19" s="2">
        <f>'2deAfd'!EV19</f>
        <v>3</v>
      </c>
      <c r="AH19" s="2">
        <f>'2deAfd'!EZ19</f>
        <v>7290</v>
      </c>
      <c r="AI19" s="2">
        <f>'2deAfd'!FJ19</f>
        <v>3</v>
      </c>
      <c r="AK19" s="2">
        <f>'2deAfd'!FN19</f>
        <v>389</v>
      </c>
      <c r="AL19" s="2">
        <f>'2deAfd'!FX19</f>
        <v>1</v>
      </c>
      <c r="AN19" s="45">
        <f>'2deAfd'!GB19</f>
        <v>7290</v>
      </c>
      <c r="AO19" s="2">
        <f>'2deAfd'!GL19</f>
        <v>3</v>
      </c>
      <c r="AQ19" s="2">
        <f>'2deAfd'!GP19</f>
        <v>6700</v>
      </c>
      <c r="AR19" s="2">
        <f>'2deAfd'!GZ19</f>
        <v>3</v>
      </c>
      <c r="AT19" s="2">
        <f>'2deAfd'!HD19</f>
        <v>6700</v>
      </c>
      <c r="AU19" s="2">
        <f>'2deAfd'!HN19</f>
        <v>3</v>
      </c>
      <c r="AW19" s="2">
        <f>'2deAfd'!HR19</f>
        <v>1135</v>
      </c>
      <c r="AX19" s="2">
        <f>'2deAfd'!IB19</f>
        <v>0</v>
      </c>
      <c r="AZ19" s="2">
        <f>'2deAfd'!IF19</f>
        <v>5272</v>
      </c>
      <c r="BA19" s="2">
        <f>'2deAfd'!IP19</f>
        <v>3</v>
      </c>
      <c r="BC19" s="2">
        <f>'2deAfd'!IT19</f>
        <v>6430</v>
      </c>
      <c r="BD19" s="2">
        <f>'2deAfd'!JD19</f>
        <v>0</v>
      </c>
      <c r="BF19" s="2">
        <f>'2deAfd'!JH19</f>
        <v>6700</v>
      </c>
      <c r="BG19" s="3">
        <f>'2deAfd'!JR19</f>
        <v>3</v>
      </c>
      <c r="BI19" s="2">
        <f>'2deAfd'!JV19</f>
        <v>1941</v>
      </c>
      <c r="BJ19" s="2">
        <f>'2deAfd'!KF19</f>
        <v>1</v>
      </c>
      <c r="BL19" s="2">
        <f>'2deAfd'!KJ19</f>
        <v>4903</v>
      </c>
      <c r="BM19" s="2">
        <f>'2deAfd'!KT19</f>
        <v>0</v>
      </c>
      <c r="BO19" s="45">
        <f>'2deAfd'!KX19</f>
        <v>0</v>
      </c>
      <c r="BP19" s="2">
        <f>'2deAfd'!LH19</f>
        <v>0</v>
      </c>
      <c r="BR19" s="2">
        <f>'2deAfd'!LL19</f>
        <v>0</v>
      </c>
      <c r="BS19" s="2">
        <f>'2deAfd'!LV19</f>
        <v>0</v>
      </c>
      <c r="BU19" s="2">
        <f>'2deAfd'!LZ19</f>
        <v>0</v>
      </c>
      <c r="BV19" s="2">
        <f>'2deAfd'!MJ19</f>
        <v>0</v>
      </c>
      <c r="BX19" s="2">
        <f>'2deAfd'!MN19</f>
        <v>0</v>
      </c>
      <c r="BY19" s="2">
        <f>'2deAfd'!MX19</f>
        <v>0</v>
      </c>
    </row>
    <row r="20" spans="1:77" x14ac:dyDescent="0.25">
      <c r="A20" s="2">
        <f>'2deAfd'!E14</f>
        <v>5281</v>
      </c>
      <c r="B20" s="2">
        <f>'2deAfd'!M14</f>
        <v>1</v>
      </c>
      <c r="D20" s="2">
        <f>'2deAfd'!S14</f>
        <v>7226</v>
      </c>
      <c r="E20" s="2">
        <f>'2deAfd'!AA14</f>
        <v>1</v>
      </c>
      <c r="G20" s="2">
        <f>'2deAfd'!AG14</f>
        <v>8068</v>
      </c>
      <c r="H20" s="2">
        <f>'2deAfd'!AO14</f>
        <v>0</v>
      </c>
      <c r="J20" s="2">
        <f>'2deAfd'!AU14</f>
        <v>6290</v>
      </c>
      <c r="K20" s="2">
        <f>'2deAfd'!BC14</f>
        <v>0</v>
      </c>
      <c r="M20" s="2">
        <f>'2deAfd'!BI14</f>
        <v>2696</v>
      </c>
      <c r="N20" s="2">
        <f>'2deAfd'!BQ14</f>
        <v>1</v>
      </c>
      <c r="P20" s="2">
        <f>'2deAfd'!BW14</f>
        <v>1135</v>
      </c>
      <c r="Q20" s="2">
        <f>'2deAfd'!CE14</f>
        <v>1</v>
      </c>
      <c r="S20" s="2">
        <f>'2deAfd'!CK14</f>
        <v>7168</v>
      </c>
      <c r="T20" s="2">
        <f>'2deAfd'!CS14</f>
        <v>3</v>
      </c>
      <c r="V20" s="45">
        <f>'2deAfd'!CY14</f>
        <v>8712</v>
      </c>
      <c r="W20" s="2">
        <f>'2deAfd'!DG14</f>
        <v>0</v>
      </c>
      <c r="Y20" s="2">
        <f>'2deAfd'!DM14</f>
        <v>7584</v>
      </c>
      <c r="Z20" s="2">
        <f>'2deAfd'!DU14</f>
        <v>3</v>
      </c>
      <c r="AB20" s="2">
        <f>'2deAfd'!EA14</f>
        <v>7168</v>
      </c>
      <c r="AC20" s="2">
        <f>'2deAfd'!EI14</f>
        <v>0</v>
      </c>
      <c r="AE20" s="2">
        <f>'2deAfd'!EO14</f>
        <v>3401</v>
      </c>
      <c r="AF20" s="2">
        <f>'2deAfd'!EW14</f>
        <v>0</v>
      </c>
      <c r="AH20" s="2">
        <f>'2deAfd'!FC14</f>
        <v>6298</v>
      </c>
      <c r="AI20" s="2">
        <f>'2deAfd'!FK14</f>
        <v>0</v>
      </c>
      <c r="AK20" s="2">
        <f>'2deAfd'!FQ14</f>
        <v>8069</v>
      </c>
      <c r="AL20" s="2">
        <f>'2deAfd'!FY14</f>
        <v>3</v>
      </c>
      <c r="AN20" s="45">
        <f>'2deAfd'!GE14</f>
        <v>3277</v>
      </c>
      <c r="AO20" s="2">
        <f>'2deAfd'!GM14</f>
        <v>0</v>
      </c>
      <c r="AQ20" s="2">
        <f>'2deAfd'!GS14</f>
        <v>4860</v>
      </c>
      <c r="AR20" s="2">
        <f>'2deAfd'!HA14</f>
        <v>0</v>
      </c>
      <c r="AT20" s="2">
        <f>'2deAfd'!HG14</f>
        <v>8069</v>
      </c>
      <c r="AU20" s="2">
        <f>'2deAfd'!HO14</f>
        <v>0</v>
      </c>
      <c r="AW20" s="2">
        <f>'2deAfd'!HU14</f>
        <v>8069</v>
      </c>
      <c r="AX20" s="2">
        <f>'2deAfd'!IC14</f>
        <v>0</v>
      </c>
      <c r="AZ20" s="2">
        <f>'2deAfd'!II14</f>
        <v>3401</v>
      </c>
      <c r="BA20" s="2">
        <f>'2deAfd'!IQ14</f>
        <v>0</v>
      </c>
      <c r="BC20" s="2">
        <f>'2deAfd'!IW14</f>
        <v>4856</v>
      </c>
      <c r="BD20" s="2">
        <f>'2deAfd'!JE14</f>
        <v>3</v>
      </c>
      <c r="BF20" s="2">
        <f>'2deAfd'!JK14</f>
        <v>4636</v>
      </c>
      <c r="BG20" s="2">
        <f>'2deAfd'!JS14</f>
        <v>1</v>
      </c>
      <c r="BI20" s="2">
        <f>'2deAfd'!JY14</f>
        <v>7584</v>
      </c>
      <c r="BJ20" s="2">
        <f>'2deAfd'!KG14</f>
        <v>1</v>
      </c>
      <c r="BL20" s="2">
        <f>'2deAfd'!KM14</f>
        <v>7584</v>
      </c>
      <c r="BM20" s="2">
        <f>'2deAfd'!KU14</f>
        <v>0</v>
      </c>
      <c r="BO20" s="45">
        <f>'2deAfd'!LA14</f>
        <v>0</v>
      </c>
      <c r="BP20" s="2">
        <f>'2deAfd'!LI14</f>
        <v>0</v>
      </c>
      <c r="BR20" s="2">
        <f>'2deAfd'!LO14</f>
        <v>0</v>
      </c>
      <c r="BS20" s="2">
        <f>'2deAfd'!LW14</f>
        <v>0</v>
      </c>
      <c r="BU20" s="2">
        <f>'2deAfd'!MC14</f>
        <v>0</v>
      </c>
      <c r="BV20" s="2">
        <f>'2deAfd'!MK14</f>
        <v>0</v>
      </c>
      <c r="BX20" s="2">
        <f>'2deAfd'!MQ14</f>
        <v>0</v>
      </c>
      <c r="BY20" s="2">
        <f>'2deAfd'!MY14</f>
        <v>0</v>
      </c>
    </row>
    <row r="21" spans="1:77" x14ac:dyDescent="0.25">
      <c r="A21" s="2">
        <f>'2deAfd'!E15</f>
        <v>8069</v>
      </c>
      <c r="B21" s="2">
        <f>'2deAfd'!M15</f>
        <v>0</v>
      </c>
      <c r="D21" s="2">
        <f>'2deAfd'!S15</f>
        <v>8242</v>
      </c>
      <c r="E21" s="2">
        <f>'2deAfd'!AA15</f>
        <v>0</v>
      </c>
      <c r="G21" s="2">
        <f>'2deAfd'!AG15</f>
        <v>8598</v>
      </c>
      <c r="H21" s="2">
        <f>'2deAfd'!AO15</f>
        <v>3</v>
      </c>
      <c r="J21" s="2">
        <f>'2deAfd'!AU15</f>
        <v>3918</v>
      </c>
      <c r="K21" s="2">
        <f>'2deAfd'!BC15</f>
        <v>1</v>
      </c>
      <c r="M21" s="2">
        <f>'2deAfd'!BI15</f>
        <v>3918</v>
      </c>
      <c r="N21" s="2">
        <f>'2deAfd'!BQ15</f>
        <v>1</v>
      </c>
      <c r="P21" s="2">
        <f>'2deAfd'!BW15</f>
        <v>5570</v>
      </c>
      <c r="Q21" s="2">
        <f>'2deAfd'!CE15</f>
        <v>0</v>
      </c>
      <c r="S21" s="2">
        <f>'2deAfd'!CK15</f>
        <v>5272</v>
      </c>
      <c r="T21" s="2">
        <f>'2deAfd'!CS15</f>
        <v>3</v>
      </c>
      <c r="V21" s="45">
        <f>'2deAfd'!CY15</f>
        <v>6011</v>
      </c>
      <c r="W21" s="2">
        <f>'2deAfd'!DG15</f>
        <v>0</v>
      </c>
      <c r="Y21" s="2">
        <f>'2deAfd'!DM15</f>
        <v>3918</v>
      </c>
      <c r="Z21" s="2">
        <f>'2deAfd'!DU15</f>
        <v>0</v>
      </c>
      <c r="AB21" s="2">
        <f>'2deAfd'!EA15</f>
        <v>3526</v>
      </c>
      <c r="AC21" s="2">
        <f>'2deAfd'!EI15</f>
        <v>3</v>
      </c>
      <c r="AE21" s="2">
        <f>'2deAfd'!EO15</f>
        <v>7547</v>
      </c>
      <c r="AF21" s="2">
        <f>'2deAfd'!EW15</f>
        <v>1</v>
      </c>
      <c r="AH21" s="2">
        <f>'2deAfd'!FC15</f>
        <v>3526</v>
      </c>
      <c r="AI21" s="2">
        <f>'2deAfd'!FK15</f>
        <v>3</v>
      </c>
      <c r="AK21" s="2">
        <f>'2deAfd'!FQ15</f>
        <v>7290</v>
      </c>
      <c r="AL21" s="2">
        <f>'2deAfd'!FY15</f>
        <v>1</v>
      </c>
      <c r="AN21" s="45">
        <f>'2deAfd'!GE15</f>
        <v>3401</v>
      </c>
      <c r="AO21" s="2">
        <f>'2deAfd'!GM15</f>
        <v>1</v>
      </c>
      <c r="AQ21" s="2">
        <f>'2deAfd'!GS15</f>
        <v>4856</v>
      </c>
      <c r="AR21" s="2">
        <f>'2deAfd'!HA15</f>
        <v>1</v>
      </c>
      <c r="AT21" s="2">
        <f>'2deAfd'!HG15</f>
        <v>8598</v>
      </c>
      <c r="AU21" s="2">
        <f>'2deAfd'!HO15</f>
        <v>1</v>
      </c>
      <c r="AW21" s="2">
        <f>'2deAfd'!HU15</f>
        <v>8598</v>
      </c>
      <c r="AX21" s="2">
        <f>'2deAfd'!IC15</f>
        <v>1</v>
      </c>
      <c r="AZ21" s="2">
        <f>'2deAfd'!II15</f>
        <v>1446</v>
      </c>
      <c r="BA21" s="2">
        <f>'2deAfd'!IQ15</f>
        <v>0</v>
      </c>
      <c r="BC21" s="2">
        <f>'2deAfd'!IW15</f>
        <v>4858</v>
      </c>
      <c r="BD21" s="2">
        <f>'2deAfd'!JE15</f>
        <v>3</v>
      </c>
      <c r="BF21" s="2">
        <f>'2deAfd'!JK15</f>
        <v>8715</v>
      </c>
      <c r="BG21" s="2">
        <f>'2deAfd'!JS15</f>
        <v>0</v>
      </c>
      <c r="BI21" s="2">
        <f>'2deAfd'!JY15</f>
        <v>3539</v>
      </c>
      <c r="BJ21" s="2">
        <f>'2deAfd'!KG15</f>
        <v>3</v>
      </c>
      <c r="BL21" s="2">
        <f>'2deAfd'!KM15</f>
        <v>3539</v>
      </c>
      <c r="BM21" s="2">
        <f>'2deAfd'!KU15</f>
        <v>0</v>
      </c>
      <c r="BO21" s="45">
        <f>'2deAfd'!LA15</f>
        <v>0</v>
      </c>
      <c r="BP21" s="2">
        <f>'2deAfd'!LI15</f>
        <v>0</v>
      </c>
      <c r="BR21" s="2">
        <f>'2deAfd'!LO15</f>
        <v>0</v>
      </c>
      <c r="BS21" s="2">
        <f>'2deAfd'!LW15</f>
        <v>0</v>
      </c>
      <c r="BU21" s="2">
        <f>'2deAfd'!MC15</f>
        <v>0</v>
      </c>
      <c r="BV21" s="2">
        <f>'2deAfd'!MK15</f>
        <v>0</v>
      </c>
      <c r="BX21" s="2">
        <f>'2deAfd'!MQ15</f>
        <v>0</v>
      </c>
      <c r="BY21" s="2">
        <f>'2deAfd'!MY15</f>
        <v>0</v>
      </c>
    </row>
    <row r="22" spans="1:77" x14ac:dyDescent="0.25">
      <c r="A22" s="2">
        <f>'2deAfd'!E16</f>
        <v>8598</v>
      </c>
      <c r="B22" s="2">
        <f>'2deAfd'!M16</f>
        <v>1</v>
      </c>
      <c r="D22" s="2">
        <f>'2deAfd'!S16</f>
        <v>4643</v>
      </c>
      <c r="E22" s="2">
        <f>'2deAfd'!AA16</f>
        <v>3</v>
      </c>
      <c r="G22" s="2">
        <f>'2deAfd'!AG16</f>
        <v>2790</v>
      </c>
      <c r="H22" s="2">
        <f>'2deAfd'!AO16</f>
        <v>1</v>
      </c>
      <c r="J22" s="2">
        <f>'2deAfd'!AU16</f>
        <v>2926</v>
      </c>
      <c r="K22" s="2">
        <f>'2deAfd'!BC16</f>
        <v>3</v>
      </c>
      <c r="M22" s="2">
        <f>'2deAfd'!BI16</f>
        <v>2926</v>
      </c>
      <c r="N22" s="2">
        <f>'2deAfd'!BQ16</f>
        <v>3</v>
      </c>
      <c r="P22" s="2">
        <f>'2deAfd'!BW16</f>
        <v>4856</v>
      </c>
      <c r="Q22" s="2">
        <f>'2deAfd'!CE16</f>
        <v>1</v>
      </c>
      <c r="S22" s="2">
        <f>'2deAfd'!CK16</f>
        <v>6298</v>
      </c>
      <c r="T22" s="2">
        <f>'2deAfd'!CS16</f>
        <v>1</v>
      </c>
      <c r="V22" s="45">
        <f>'2deAfd'!CY16</f>
        <v>4636</v>
      </c>
      <c r="W22" s="2">
        <f>'2deAfd'!DG16</f>
        <v>0</v>
      </c>
      <c r="Y22" s="2">
        <f>'2deAfd'!DM16</f>
        <v>6700</v>
      </c>
      <c r="Z22" s="2">
        <f>'2deAfd'!DU16</f>
        <v>3</v>
      </c>
      <c r="AB22" s="2">
        <f>'2deAfd'!EA16</f>
        <v>6298</v>
      </c>
      <c r="AC22" s="2">
        <f>'2deAfd'!EI16</f>
        <v>0</v>
      </c>
      <c r="AE22" s="2">
        <f>'2deAfd'!EO16</f>
        <v>3041</v>
      </c>
      <c r="AF22" s="2">
        <f>'2deAfd'!EW16</f>
        <v>1</v>
      </c>
      <c r="AH22" s="2">
        <f>'2deAfd'!FC16</f>
        <v>5272</v>
      </c>
      <c r="AI22" s="2">
        <f>'2deAfd'!FK16</f>
        <v>1</v>
      </c>
      <c r="AK22" s="2">
        <f>'2deAfd'!FQ16</f>
        <v>8598</v>
      </c>
      <c r="AL22" s="2">
        <f>'2deAfd'!FY16</f>
        <v>3</v>
      </c>
      <c r="AN22" s="45">
        <f>'2deAfd'!GE16</f>
        <v>2909</v>
      </c>
      <c r="AO22" s="2">
        <f>'2deAfd'!GM16</f>
        <v>0</v>
      </c>
      <c r="AQ22" s="2">
        <f>'2deAfd'!GS16</f>
        <v>5570</v>
      </c>
      <c r="AR22" s="2">
        <f>'2deAfd'!HA16</f>
        <v>0</v>
      </c>
      <c r="AT22" s="2">
        <f>'2deAfd'!HG16</f>
        <v>2790</v>
      </c>
      <c r="AU22" s="2">
        <f>'2deAfd'!HO16</f>
        <v>0</v>
      </c>
      <c r="AW22" s="2">
        <f>'2deAfd'!HU16</f>
        <v>2790</v>
      </c>
      <c r="AX22" s="2">
        <f>'2deAfd'!IC16</f>
        <v>1</v>
      </c>
      <c r="AZ22" s="2">
        <f>'2deAfd'!II16</f>
        <v>7954</v>
      </c>
      <c r="BA22" s="2">
        <f>'2deAfd'!IQ16</f>
        <v>1</v>
      </c>
      <c r="BC22" s="2">
        <f>'2deAfd'!IW16</f>
        <v>5740</v>
      </c>
      <c r="BD22" s="2">
        <f>'2deAfd'!JE16</f>
        <v>0</v>
      </c>
      <c r="BF22" s="2">
        <f>'2deAfd'!JK16</f>
        <v>2655</v>
      </c>
      <c r="BG22" s="2">
        <f>'2deAfd'!JS16</f>
        <v>3</v>
      </c>
      <c r="BI22" s="2">
        <f>'2deAfd'!JY16</f>
        <v>2926</v>
      </c>
      <c r="BJ22" s="2">
        <f>'2deAfd'!KG16</f>
        <v>3</v>
      </c>
      <c r="BL22" s="2">
        <f>'2deAfd'!KM16</f>
        <v>2696</v>
      </c>
      <c r="BM22" s="2">
        <f>'2deAfd'!KU16</f>
        <v>1</v>
      </c>
      <c r="BO22" s="45">
        <f>'2deAfd'!LA16</f>
        <v>0</v>
      </c>
      <c r="BP22" s="2">
        <f>'2deAfd'!LI16</f>
        <v>0</v>
      </c>
      <c r="BR22" s="2">
        <f>'2deAfd'!LO16</f>
        <v>0</v>
      </c>
      <c r="BS22" s="2">
        <f>'2deAfd'!LW16</f>
        <v>0</v>
      </c>
      <c r="BU22" s="2">
        <f>'2deAfd'!MC16</f>
        <v>0</v>
      </c>
      <c r="BV22" s="2">
        <f>'2deAfd'!MK16</f>
        <v>0</v>
      </c>
      <c r="BX22" s="2">
        <f>'2deAfd'!MQ16</f>
        <v>0</v>
      </c>
      <c r="BY22" s="2">
        <f>'2deAfd'!MY16</f>
        <v>0</v>
      </c>
    </row>
    <row r="23" spans="1:77" x14ac:dyDescent="0.25">
      <c r="A23" s="2">
        <f>'2deAfd'!E17</f>
        <v>2790</v>
      </c>
      <c r="B23" s="2">
        <f>'2deAfd'!M17</f>
        <v>1</v>
      </c>
      <c r="D23" s="2">
        <f>'2deAfd'!S17</f>
        <v>3038</v>
      </c>
      <c r="E23" s="2">
        <f>'2deAfd'!AA17</f>
        <v>0</v>
      </c>
      <c r="G23" s="2">
        <f>'2deAfd'!AG17</f>
        <v>5281</v>
      </c>
      <c r="H23" s="2">
        <f>'2deAfd'!AO17</f>
        <v>1</v>
      </c>
      <c r="J23" s="2">
        <f>'2deAfd'!AU17</f>
        <v>2696</v>
      </c>
      <c r="K23" s="2">
        <f>'2deAfd'!BC17</f>
        <v>1</v>
      </c>
      <c r="M23" s="2">
        <f>'2deAfd'!BI17</f>
        <v>7584</v>
      </c>
      <c r="N23" s="2">
        <f>'2deAfd'!BQ17</f>
        <v>0</v>
      </c>
      <c r="P23" s="2">
        <f>'2deAfd'!BW17</f>
        <v>5740</v>
      </c>
      <c r="Q23" s="2">
        <f>'2deAfd'!CE17</f>
        <v>1</v>
      </c>
      <c r="S23" s="2">
        <f>'2deAfd'!CK17</f>
        <v>2934</v>
      </c>
      <c r="T23" s="2">
        <f>'2deAfd'!CS17</f>
        <v>1</v>
      </c>
      <c r="V23" s="45">
        <f>'2deAfd'!CY17</f>
        <v>5731</v>
      </c>
      <c r="W23" s="2">
        <f>'2deAfd'!DG17</f>
        <v>1</v>
      </c>
      <c r="Y23" s="2">
        <f>'2deAfd'!DM17</f>
        <v>2696</v>
      </c>
      <c r="Z23" s="2">
        <f>'2deAfd'!DU17</f>
        <v>1</v>
      </c>
      <c r="AB23" s="2">
        <f>'2deAfd'!EA17</f>
        <v>1697</v>
      </c>
      <c r="AC23" s="2">
        <f>'2deAfd'!EI17</f>
        <v>0</v>
      </c>
      <c r="AE23" s="2">
        <f>'2deAfd'!EO17</f>
        <v>3277</v>
      </c>
      <c r="AF23" s="2">
        <f>'2deAfd'!EW17</f>
        <v>1</v>
      </c>
      <c r="AH23" s="2">
        <f>'2deAfd'!FC17</f>
        <v>2934</v>
      </c>
      <c r="AI23" s="2">
        <f>'2deAfd'!FK17</f>
        <v>3</v>
      </c>
      <c r="AK23" s="2">
        <f>'2deAfd'!FQ17</f>
        <v>8379</v>
      </c>
      <c r="AL23" s="2">
        <f>'2deAfd'!FY17</f>
        <v>1</v>
      </c>
      <c r="AN23" s="45">
        <f>'2deAfd'!GE17</f>
        <v>4903</v>
      </c>
      <c r="AO23" s="2">
        <f>'2deAfd'!GM17</f>
        <v>1</v>
      </c>
      <c r="AQ23" s="2">
        <f>'2deAfd'!GS17</f>
        <v>8070</v>
      </c>
      <c r="AR23" s="2">
        <f>'2deAfd'!HA17</f>
        <v>1</v>
      </c>
      <c r="AT23" s="2">
        <f>'2deAfd'!HG17</f>
        <v>5367</v>
      </c>
      <c r="AU23" s="2">
        <f>'2deAfd'!HO17</f>
        <v>3</v>
      </c>
      <c r="AW23" s="2">
        <f>'2deAfd'!HU17</f>
        <v>8379</v>
      </c>
      <c r="AX23" s="2">
        <f>'2deAfd'!IC17</f>
        <v>0</v>
      </c>
      <c r="AZ23" s="2">
        <f>'2deAfd'!II17</f>
        <v>3277</v>
      </c>
      <c r="BA23" s="2">
        <f>'2deAfd'!IQ17</f>
        <v>1</v>
      </c>
      <c r="BC23" s="2">
        <f>'2deAfd'!IW17</f>
        <v>5570</v>
      </c>
      <c r="BD23" s="2">
        <f>'2deAfd'!JE17</f>
        <v>1</v>
      </c>
      <c r="BF23" s="2">
        <f>'2deAfd'!JK17</f>
        <v>2612</v>
      </c>
      <c r="BG23" s="2">
        <f>'2deAfd'!JS17</f>
        <v>0</v>
      </c>
      <c r="BI23" s="2">
        <f>'2deAfd'!JY17</f>
        <v>2696</v>
      </c>
      <c r="BJ23" s="2">
        <f>'2deAfd'!KG17</f>
        <v>1</v>
      </c>
      <c r="BL23" s="2">
        <f>'2deAfd'!KM17</f>
        <v>2926</v>
      </c>
      <c r="BM23" s="2">
        <f>'2deAfd'!KU17</f>
        <v>0</v>
      </c>
      <c r="BO23" s="45">
        <f>'2deAfd'!LA17</f>
        <v>0</v>
      </c>
      <c r="BP23" s="2">
        <f>'2deAfd'!LI17</f>
        <v>0</v>
      </c>
      <c r="BR23" s="2">
        <f>'2deAfd'!LO17</f>
        <v>0</v>
      </c>
      <c r="BS23" s="2">
        <f>'2deAfd'!LW17</f>
        <v>0</v>
      </c>
      <c r="BU23" s="2">
        <f>'2deAfd'!MC17</f>
        <v>0</v>
      </c>
      <c r="BV23" s="2">
        <f>'2deAfd'!MK17</f>
        <v>0</v>
      </c>
      <c r="BX23" s="2">
        <f>'2deAfd'!MQ17</f>
        <v>0</v>
      </c>
      <c r="BY23" s="2">
        <f>'2deAfd'!MY17</f>
        <v>0</v>
      </c>
    </row>
    <row r="24" spans="1:77" x14ac:dyDescent="0.25">
      <c r="A24" s="2">
        <f>'2deAfd'!E18</f>
        <v>7290</v>
      </c>
      <c r="B24" s="2">
        <f>'2deAfd'!M18</f>
        <v>3</v>
      </c>
      <c r="D24" s="2">
        <f>'2deAfd'!S18</f>
        <v>389</v>
      </c>
      <c r="E24" s="2">
        <f>'2deAfd'!AA18</f>
        <v>0</v>
      </c>
      <c r="G24" s="2">
        <f>'2deAfd'!AG18</f>
        <v>8379</v>
      </c>
      <c r="H24" s="2">
        <f>'2deAfd'!AO18</f>
        <v>0</v>
      </c>
      <c r="J24" s="2">
        <f>'2deAfd'!AU18</f>
        <v>3539</v>
      </c>
      <c r="K24" s="2">
        <f>'2deAfd'!BC18</f>
        <v>1</v>
      </c>
      <c r="M24" s="2">
        <f>'2deAfd'!BI18</f>
        <v>6700</v>
      </c>
      <c r="N24" s="2">
        <f>'2deAfd'!BQ18</f>
        <v>0</v>
      </c>
      <c r="P24" s="2">
        <f>'2deAfd'!BW18</f>
        <v>4858</v>
      </c>
      <c r="Q24" s="2">
        <f>'2deAfd'!CE18</f>
        <v>0</v>
      </c>
      <c r="S24" s="2">
        <f>'2deAfd'!CK18</f>
        <v>1697</v>
      </c>
      <c r="T24" s="2">
        <f>'2deAfd'!CS18</f>
        <v>0</v>
      </c>
      <c r="V24" s="45">
        <f>'2deAfd'!CY18</f>
        <v>2820</v>
      </c>
      <c r="W24" s="2">
        <f>'2deAfd'!DG18</f>
        <v>1</v>
      </c>
      <c r="Y24" s="2">
        <f>'2deAfd'!DM18</f>
        <v>2926</v>
      </c>
      <c r="Z24" s="2">
        <f>'2deAfd'!DU18</f>
        <v>1</v>
      </c>
      <c r="AB24" s="2">
        <f>'2deAfd'!EA18</f>
        <v>2934</v>
      </c>
      <c r="AC24" s="2">
        <f>'2deAfd'!EI18</f>
        <v>1</v>
      </c>
      <c r="AE24" s="2">
        <f>'2deAfd'!EO18</f>
        <v>4903</v>
      </c>
      <c r="AF24" s="2">
        <f>'2deAfd'!EW18</f>
        <v>0</v>
      </c>
      <c r="AH24" s="2">
        <f>'2deAfd'!FC18</f>
        <v>1697</v>
      </c>
      <c r="AI24" s="2">
        <f>'2deAfd'!FK18</f>
        <v>1</v>
      </c>
      <c r="AK24" s="2">
        <f>'2deAfd'!FQ18</f>
        <v>5281</v>
      </c>
      <c r="AL24" s="2">
        <f>'2deAfd'!FY18</f>
        <v>0</v>
      </c>
      <c r="AN24" s="45">
        <f>'2deAfd'!GE18</f>
        <v>7954</v>
      </c>
      <c r="AO24" s="2">
        <f>'2deAfd'!GM18</f>
        <v>3</v>
      </c>
      <c r="AQ24" s="2">
        <f>'2deAfd'!GS18</f>
        <v>5740</v>
      </c>
      <c r="AR24" s="2">
        <f>'2deAfd'!HA18</f>
        <v>0</v>
      </c>
      <c r="AT24" s="2">
        <f>'2deAfd'!HG18</f>
        <v>8068</v>
      </c>
      <c r="AU24" s="2">
        <f>'2deAfd'!HO18</f>
        <v>1</v>
      </c>
      <c r="AW24" s="2">
        <f>'2deAfd'!HU18</f>
        <v>8068</v>
      </c>
      <c r="AX24" s="2">
        <f>'2deAfd'!IC18</f>
        <v>3</v>
      </c>
      <c r="AZ24" s="2">
        <f>'2deAfd'!II18</f>
        <v>7547</v>
      </c>
      <c r="BA24" s="2">
        <f>'2deAfd'!IQ18</f>
        <v>3</v>
      </c>
      <c r="BC24" s="2">
        <f>'2deAfd'!IW18</f>
        <v>8070</v>
      </c>
      <c r="BD24" s="2">
        <f>'2deAfd'!JE18</f>
        <v>3</v>
      </c>
      <c r="BF24" s="2">
        <f>'2deAfd'!JK18</f>
        <v>5731</v>
      </c>
      <c r="BG24" s="2">
        <f>'2deAfd'!JS18</f>
        <v>0</v>
      </c>
      <c r="BI24" s="2">
        <f>'2deAfd'!JY18</f>
        <v>3918</v>
      </c>
      <c r="BJ24" s="2">
        <f>'2deAfd'!KG18</f>
        <v>1</v>
      </c>
      <c r="BL24" s="2">
        <f>'2deAfd'!KM18</f>
        <v>3918</v>
      </c>
      <c r="BM24" s="2">
        <f>'2deAfd'!KU18</f>
        <v>3</v>
      </c>
      <c r="BO24" s="45">
        <f>'2deAfd'!LA18</f>
        <v>0</v>
      </c>
      <c r="BP24" s="2">
        <f>'2deAfd'!LI18</f>
        <v>0</v>
      </c>
      <c r="BR24" s="2">
        <f>'2deAfd'!LO18</f>
        <v>0</v>
      </c>
      <c r="BS24" s="2">
        <f>'2deAfd'!LW18</f>
        <v>0</v>
      </c>
      <c r="BU24" s="2">
        <f>'2deAfd'!MC18</f>
        <v>0</v>
      </c>
      <c r="BV24" s="2">
        <f>'2deAfd'!MK18</f>
        <v>0</v>
      </c>
      <c r="BX24" s="2">
        <f>'2deAfd'!MQ18</f>
        <v>0</v>
      </c>
      <c r="BY24" s="2">
        <f>'2deAfd'!MY18</f>
        <v>0</v>
      </c>
    </row>
    <row r="25" spans="1:77" ht="15.75" thickBot="1" x14ac:dyDescent="0.3">
      <c r="A25" s="4">
        <f>'2deAfd'!E19</f>
        <v>8068</v>
      </c>
      <c r="B25" s="4">
        <f>'2deAfd'!M19</f>
        <v>0</v>
      </c>
      <c r="D25" s="4">
        <f>'2deAfd'!S19</f>
        <v>8241</v>
      </c>
      <c r="E25" s="4">
        <f>'2deAfd'!AA19</f>
        <v>0</v>
      </c>
      <c r="G25" s="4">
        <f>'2deAfd'!AG19</f>
        <v>7290</v>
      </c>
      <c r="H25" s="4">
        <f>'2deAfd'!AO19</f>
        <v>1</v>
      </c>
      <c r="J25" s="4">
        <f>'2deAfd'!AU19</f>
        <v>6700</v>
      </c>
      <c r="K25" s="4">
        <f>'2deAfd'!BC19</f>
        <v>3</v>
      </c>
      <c r="M25" s="4">
        <f>'2deAfd'!BI19</f>
        <v>3539</v>
      </c>
      <c r="N25" s="4">
        <f>'2deAfd'!BQ19</f>
        <v>1</v>
      </c>
      <c r="P25" s="4">
        <f>'2deAfd'!BW19</f>
        <v>8070</v>
      </c>
      <c r="Q25" s="4">
        <f>'2deAfd'!CE19</f>
        <v>1</v>
      </c>
      <c r="S25" s="4">
        <f>'2deAfd'!CK19</f>
        <v>3526</v>
      </c>
      <c r="T25" s="4">
        <f>'2deAfd'!CS19</f>
        <v>1</v>
      </c>
      <c r="V25" s="46">
        <f>'2deAfd'!CY19</f>
        <v>6430</v>
      </c>
      <c r="W25" s="4">
        <f>'2deAfd'!DG19</f>
        <v>1</v>
      </c>
      <c r="Y25" s="4">
        <f>'2deAfd'!DM19</f>
        <v>3539</v>
      </c>
      <c r="Z25" s="4">
        <f>'2deAfd'!DU19</f>
        <v>1</v>
      </c>
      <c r="AB25" s="2">
        <f>'2deAfd'!EA19</f>
        <v>5272</v>
      </c>
      <c r="AC25" s="4">
        <f>'2deAfd'!EI19</f>
        <v>3</v>
      </c>
      <c r="AE25" s="4">
        <f>'2deAfd'!EO19</f>
        <v>7954</v>
      </c>
      <c r="AF25" s="4">
        <f>'2deAfd'!EW19</f>
        <v>0</v>
      </c>
      <c r="AH25" s="4">
        <f>'2deAfd'!FC19</f>
        <v>6206</v>
      </c>
      <c r="AI25" s="4">
        <f>'2deAfd'!FK19</f>
        <v>0</v>
      </c>
      <c r="AK25" s="4">
        <f>'2deAfd'!FQ19</f>
        <v>2790</v>
      </c>
      <c r="AL25" s="4">
        <f>'2deAfd'!FY19</f>
        <v>1</v>
      </c>
      <c r="AN25" s="46">
        <f>'2deAfd'!GE19</f>
        <v>7547</v>
      </c>
      <c r="AO25" s="4">
        <f>'2deAfd'!GM19</f>
        <v>0</v>
      </c>
      <c r="AQ25" s="4">
        <f>'2deAfd'!GS19</f>
        <v>1135</v>
      </c>
      <c r="AR25" s="4">
        <f>'2deAfd'!HA19</f>
        <v>0</v>
      </c>
      <c r="AT25" s="4">
        <f>'2deAfd'!HG19</f>
        <v>8379</v>
      </c>
      <c r="AU25" s="4">
        <f>'2deAfd'!HO19</f>
        <v>0</v>
      </c>
      <c r="AW25" s="4">
        <f>'2deAfd'!HU19</f>
        <v>7290</v>
      </c>
      <c r="AX25" s="4">
        <f>'2deAfd'!IC19</f>
        <v>3</v>
      </c>
      <c r="AZ25" s="4">
        <f>'2deAfd'!II19</f>
        <v>4903</v>
      </c>
      <c r="BA25" s="4">
        <f>'2deAfd'!IQ19</f>
        <v>0</v>
      </c>
      <c r="BC25" s="4">
        <f>'2deAfd'!IW19</f>
        <v>1135</v>
      </c>
      <c r="BD25" s="4">
        <f>'2deAfd'!JE19</f>
        <v>3</v>
      </c>
      <c r="BF25" s="4">
        <f>'2deAfd'!JK19</f>
        <v>6430</v>
      </c>
      <c r="BG25" s="2">
        <f>'2deAfd'!JS19</f>
        <v>0</v>
      </c>
      <c r="BI25" s="4">
        <f>'2deAfd'!JY19</f>
        <v>6700</v>
      </c>
      <c r="BJ25" s="4">
        <f>'2deAfd'!KG19</f>
        <v>1</v>
      </c>
      <c r="BL25" s="4">
        <f>'2deAfd'!KM19</f>
        <v>6700</v>
      </c>
      <c r="BM25" s="4">
        <f>'2deAfd'!KU19</f>
        <v>3</v>
      </c>
      <c r="BO25" s="46">
        <f>'2deAfd'!LA19</f>
        <v>0</v>
      </c>
      <c r="BP25" s="4">
        <f>'2deAfd'!LI19</f>
        <v>0</v>
      </c>
      <c r="BR25" s="4">
        <f>'2deAfd'!LO19</f>
        <v>0</v>
      </c>
      <c r="BS25" s="4">
        <f>'2deAfd'!LW19</f>
        <v>0</v>
      </c>
      <c r="BU25" s="4">
        <f>'2deAfd'!MC19</f>
        <v>0</v>
      </c>
      <c r="BV25" s="4">
        <f>'2deAfd'!MK19</f>
        <v>0</v>
      </c>
      <c r="BX25" s="4">
        <f>'2deAfd'!MQ19</f>
        <v>0</v>
      </c>
      <c r="BY25" s="4">
        <f>'2deAfd'!MY19</f>
        <v>0</v>
      </c>
    </row>
    <row r="26" spans="1:77" x14ac:dyDescent="0.25">
      <c r="A26" s="3">
        <f>'2deAfd'!B24</f>
        <v>3277</v>
      </c>
      <c r="B26" s="3">
        <f>'2deAfd'!L24</f>
        <v>0</v>
      </c>
      <c r="D26" s="3">
        <f>'2deAfd'!P24</f>
        <v>2696</v>
      </c>
      <c r="E26" s="3">
        <f>'2deAfd'!Z24</f>
        <v>3</v>
      </c>
      <c r="G26" s="3">
        <f>'2deAfd'!AD24</f>
        <v>3608</v>
      </c>
      <c r="H26" s="3">
        <f>'2deAfd'!AN24</f>
        <v>3</v>
      </c>
      <c r="J26" s="3">
        <f>'2deAfd'!AR24</f>
        <v>2655</v>
      </c>
      <c r="K26" s="3">
        <f>'2deAfd'!BB24</f>
        <v>0</v>
      </c>
      <c r="M26" s="3">
        <f>'2deAfd'!BF24</f>
        <v>7168</v>
      </c>
      <c r="N26" s="3">
        <f>'2deAfd'!BP24</f>
        <v>3</v>
      </c>
      <c r="P26" s="3">
        <f>'2deAfd'!BT24</f>
        <v>7168</v>
      </c>
      <c r="Q26" s="3">
        <f>'2deAfd'!CD24</f>
        <v>1</v>
      </c>
      <c r="S26" s="3">
        <f>'2deAfd'!CH24</f>
        <v>3038</v>
      </c>
      <c r="T26" s="3">
        <f>'2deAfd'!CR24</f>
        <v>1</v>
      </c>
      <c r="V26" s="47">
        <f>'2deAfd'!CV24</f>
        <v>8598</v>
      </c>
      <c r="W26" s="3">
        <f>'2deAfd'!DF24</f>
        <v>3</v>
      </c>
      <c r="Y26" s="3">
        <f>'2deAfd'!DJ24</f>
        <v>2939</v>
      </c>
      <c r="Z26" s="3">
        <f>'2deAfd'!DT24</f>
        <v>3</v>
      </c>
      <c r="AB26" s="3">
        <f>'2deAfd'!DX24</f>
        <v>3401</v>
      </c>
      <c r="AC26" s="3">
        <f>'2deAfd'!EH24</f>
        <v>3</v>
      </c>
      <c r="AE26" s="3">
        <f>'2deAfd'!EL24</f>
        <v>8379</v>
      </c>
      <c r="AF26" s="3">
        <f>'2deAfd'!EV24</f>
        <v>0</v>
      </c>
      <c r="AH26" s="3">
        <f>'2deAfd'!EZ24</f>
        <v>6267</v>
      </c>
      <c r="AI26" s="3">
        <f>'2deAfd'!FJ24</f>
        <v>3</v>
      </c>
      <c r="AK26" s="3">
        <f>'2deAfd'!FN24</f>
        <v>2766</v>
      </c>
      <c r="AL26" s="3">
        <f>'2deAfd'!FX24</f>
        <v>0</v>
      </c>
      <c r="AN26" s="47">
        <f>'2deAfd'!GB24</f>
        <v>8049</v>
      </c>
      <c r="AO26" s="3">
        <f>'2deAfd'!GL24</f>
        <v>0</v>
      </c>
      <c r="AQ26" s="3">
        <f>'2deAfd'!GP24</f>
        <v>3401</v>
      </c>
      <c r="AR26" s="3">
        <f>'2deAfd'!GZ24</f>
        <v>3</v>
      </c>
      <c r="AT26" s="3">
        <f>'2deAfd'!HD24</f>
        <v>8599</v>
      </c>
      <c r="AU26" s="3">
        <f>'2deAfd'!HN24</f>
        <v>0</v>
      </c>
      <c r="AW26" s="3">
        <f>'2deAfd'!HR24</f>
        <v>2612</v>
      </c>
      <c r="AX26" s="3">
        <f>'2deAfd'!IB24</f>
        <v>1</v>
      </c>
      <c r="AZ26" s="3">
        <f>'2deAfd'!IF24</f>
        <v>3918</v>
      </c>
      <c r="BA26" s="3">
        <f>'2deAfd'!IP24</f>
        <v>1</v>
      </c>
      <c r="BC26" s="3">
        <f>'2deAfd'!IT24</f>
        <v>3608</v>
      </c>
      <c r="BD26" s="3">
        <f>'2deAfd'!JD24</f>
        <v>3</v>
      </c>
      <c r="BF26" s="3">
        <f>'2deAfd'!JH24</f>
        <v>3857</v>
      </c>
      <c r="BG26" s="3">
        <f>'2deAfd'!JR24</f>
        <v>0</v>
      </c>
      <c r="BI26" s="3">
        <f>'2deAfd'!JV24</f>
        <v>7450</v>
      </c>
      <c r="BJ26" s="3">
        <f>'2deAfd'!KF24</f>
        <v>0</v>
      </c>
      <c r="BL26" s="3">
        <f>'2deAfd'!KJ24</f>
        <v>7497</v>
      </c>
      <c r="BM26" s="3">
        <f>'2deAfd'!KT24</f>
        <v>1</v>
      </c>
      <c r="BO26" s="47">
        <f>'2deAfd'!KX24</f>
        <v>0</v>
      </c>
      <c r="BP26" s="3">
        <f>'2deAfd'!LH24</f>
        <v>0</v>
      </c>
      <c r="BR26" s="3">
        <f>'2deAfd'!LL24</f>
        <v>0</v>
      </c>
      <c r="BS26" s="3">
        <f>'2deAfd'!LV24</f>
        <v>0</v>
      </c>
      <c r="BU26" s="3">
        <f>'2deAfd'!LZ24</f>
        <v>0</v>
      </c>
      <c r="BV26" s="3">
        <f>'2deAfd'!MJ24</f>
        <v>0</v>
      </c>
      <c r="BX26" s="3">
        <f>'2deAfd'!MN24</f>
        <v>0</v>
      </c>
      <c r="BY26" s="3">
        <f>'2deAfd'!MX24</f>
        <v>0</v>
      </c>
    </row>
    <row r="27" spans="1:77" x14ac:dyDescent="0.25">
      <c r="A27" s="2">
        <f>'2deAfd'!B25</f>
        <v>1446</v>
      </c>
      <c r="B27" s="2">
        <f>'2deAfd'!L25</f>
        <v>1</v>
      </c>
      <c r="D27" s="2">
        <f>'2deAfd'!P25</f>
        <v>3918</v>
      </c>
      <c r="E27" s="2">
        <f>'2deAfd'!Z25</f>
        <v>0</v>
      </c>
      <c r="G27" s="2">
        <f>'2deAfd'!AD25</f>
        <v>5792</v>
      </c>
      <c r="H27" s="2">
        <f>'2deAfd'!AN25</f>
        <v>3</v>
      </c>
      <c r="J27" s="2">
        <f>'2deAfd'!AR25</f>
        <v>5731</v>
      </c>
      <c r="K27" s="2">
        <f>'2deAfd'!BB25</f>
        <v>3</v>
      </c>
      <c r="M27" s="2">
        <f>'2deAfd'!BF25</f>
        <v>3526</v>
      </c>
      <c r="N27" s="2">
        <f>'2deAfd'!BP25</f>
        <v>3</v>
      </c>
      <c r="P27" s="2">
        <f>'2deAfd'!BT25</f>
        <v>3526</v>
      </c>
      <c r="Q27" s="2">
        <f>'2deAfd'!CD25</f>
        <v>3</v>
      </c>
      <c r="S27" s="2">
        <f>'2deAfd'!CH25</f>
        <v>2242</v>
      </c>
      <c r="T27" s="2">
        <f>'2deAfd'!CR25</f>
        <v>1</v>
      </c>
      <c r="V27" s="45">
        <f>'2deAfd'!CV25</f>
        <v>2790</v>
      </c>
      <c r="W27" s="2">
        <f>'2deAfd'!DF25</f>
        <v>0</v>
      </c>
      <c r="Y27" s="2">
        <f>'2deAfd'!DJ25</f>
        <v>3271</v>
      </c>
      <c r="Z27" s="2">
        <f>'2deAfd'!DT25</f>
        <v>1</v>
      </c>
      <c r="AB27" s="2">
        <f>'2deAfd'!DX25</f>
        <v>7547</v>
      </c>
      <c r="AC27" s="2">
        <f>'2deAfd'!EH25</f>
        <v>3</v>
      </c>
      <c r="AE27" s="2">
        <f>'2deAfd'!EL25</f>
        <v>8598</v>
      </c>
      <c r="AF27" s="2">
        <f>'2deAfd'!EV25</f>
        <v>1</v>
      </c>
      <c r="AH27" s="2">
        <f>'2deAfd'!EZ25</f>
        <v>4581</v>
      </c>
      <c r="AI27" s="2">
        <f>'2deAfd'!FJ25</f>
        <v>1</v>
      </c>
      <c r="AK27" s="2">
        <f>'2deAfd'!FN25</f>
        <v>5792</v>
      </c>
      <c r="AL27" s="2">
        <f>'2deAfd'!FX25</f>
        <v>3</v>
      </c>
      <c r="AN27" s="45">
        <f>'2deAfd'!GB25</f>
        <v>8715</v>
      </c>
      <c r="AO27" s="2">
        <f>'2deAfd'!GL25</f>
        <v>0</v>
      </c>
      <c r="AQ27" s="2">
        <f>'2deAfd'!GP25</f>
        <v>3041</v>
      </c>
      <c r="AR27" s="2">
        <f>'2deAfd'!GZ25</f>
        <v>1</v>
      </c>
      <c r="AT27" s="2">
        <f>'2deAfd'!HD25</f>
        <v>7386</v>
      </c>
      <c r="AU27" s="2">
        <f>'2deAfd'!HN25</f>
        <v>0</v>
      </c>
      <c r="AW27" s="2">
        <f>'2deAfd'!HR25</f>
        <v>8049</v>
      </c>
      <c r="AX27" s="2">
        <f>'2deAfd'!IB25</f>
        <v>0</v>
      </c>
      <c r="AZ27" s="2">
        <f>'2deAfd'!IF25</f>
        <v>3539</v>
      </c>
      <c r="BA27" s="2">
        <f>'2deAfd'!IP25</f>
        <v>0</v>
      </c>
      <c r="BC27" s="2">
        <f>'2deAfd'!IT25</f>
        <v>1883</v>
      </c>
      <c r="BD27" s="2">
        <f>'2deAfd'!JD25</f>
        <v>0</v>
      </c>
      <c r="BF27" s="2">
        <f>'2deAfd'!JH25</f>
        <v>7474</v>
      </c>
      <c r="BG27" s="3">
        <f>'2deAfd'!JR25</f>
        <v>0</v>
      </c>
      <c r="BI27" s="2">
        <f>'2deAfd'!JV25</f>
        <v>7386</v>
      </c>
      <c r="BJ27" s="2">
        <f>'2deAfd'!KF25</f>
        <v>1</v>
      </c>
      <c r="BL27" s="2">
        <f>'2deAfd'!KJ25</f>
        <v>2939</v>
      </c>
      <c r="BM27" s="2">
        <f>'2deAfd'!KT25</f>
        <v>1</v>
      </c>
      <c r="BO27" s="45">
        <f>'2deAfd'!KX25</f>
        <v>0</v>
      </c>
      <c r="BP27" s="2">
        <f>'2deAfd'!LH25</f>
        <v>0</v>
      </c>
      <c r="BR27" s="2">
        <f>'2deAfd'!LL25</f>
        <v>0</v>
      </c>
      <c r="BS27" s="2">
        <f>'2deAfd'!LV25</f>
        <v>0</v>
      </c>
      <c r="BU27" s="2">
        <f>'2deAfd'!LZ25</f>
        <v>0</v>
      </c>
      <c r="BV27" s="2">
        <f>'2deAfd'!MJ25</f>
        <v>0</v>
      </c>
      <c r="BX27" s="2">
        <f>'2deAfd'!MN25</f>
        <v>0</v>
      </c>
      <c r="BY27" s="2">
        <f>'2deAfd'!MX25</f>
        <v>0</v>
      </c>
    </row>
    <row r="28" spans="1:77" x14ac:dyDescent="0.25">
      <c r="A28" s="2">
        <f>'2deAfd'!B26</f>
        <v>3041</v>
      </c>
      <c r="B28" s="2">
        <f>'2deAfd'!L26</f>
        <v>3</v>
      </c>
      <c r="D28" s="2">
        <f>'2deAfd'!P26</f>
        <v>2926</v>
      </c>
      <c r="E28" s="2">
        <f>'2deAfd'!Z26</f>
        <v>0</v>
      </c>
      <c r="G28" s="2">
        <f>'2deAfd'!AD26</f>
        <v>1883</v>
      </c>
      <c r="H28" s="2">
        <f>'2deAfd'!AN26</f>
        <v>3</v>
      </c>
      <c r="J28" s="2">
        <f>'2deAfd'!AR26</f>
        <v>4636</v>
      </c>
      <c r="K28" s="2">
        <f>'2deAfd'!BB26</f>
        <v>1</v>
      </c>
      <c r="M28" s="2">
        <f>'2deAfd'!BF26</f>
        <v>6298</v>
      </c>
      <c r="N28" s="2">
        <f>'2deAfd'!BP26</f>
        <v>0</v>
      </c>
      <c r="P28" s="2">
        <f>'2deAfd'!BT26</f>
        <v>6298</v>
      </c>
      <c r="Q28" s="2">
        <f>'2deAfd'!CD26</f>
        <v>1</v>
      </c>
      <c r="S28" s="2">
        <f>'2deAfd'!CH26</f>
        <v>8242</v>
      </c>
      <c r="T28" s="2">
        <f>'2deAfd'!CR26</f>
        <v>3</v>
      </c>
      <c r="V28" s="45">
        <f>'2deAfd'!CV26</f>
        <v>8068</v>
      </c>
      <c r="W28" s="2">
        <f>'2deAfd'!DF26</f>
        <v>0</v>
      </c>
      <c r="Y28" s="2">
        <f>'2deAfd'!DJ26</f>
        <v>1007</v>
      </c>
      <c r="Z28" s="2">
        <f>'2deAfd'!DT26</f>
        <v>3</v>
      </c>
      <c r="AB28" s="2">
        <f>'2deAfd'!DX26</f>
        <v>4903</v>
      </c>
      <c r="AC28" s="2">
        <f>'2deAfd'!EH26</f>
        <v>1</v>
      </c>
      <c r="AE28" s="2">
        <f>'2deAfd'!EL26</f>
        <v>2790</v>
      </c>
      <c r="AF28" s="2">
        <f>'2deAfd'!EV26</f>
        <v>1</v>
      </c>
      <c r="AH28" s="2">
        <f>'2deAfd'!EZ26</f>
        <v>8383</v>
      </c>
      <c r="AI28" s="2">
        <f>'2deAfd'!FJ26</f>
        <v>1</v>
      </c>
      <c r="AK28" s="2">
        <f>'2deAfd'!FN26</f>
        <v>1883</v>
      </c>
      <c r="AL28" s="2">
        <f>'2deAfd'!FX26</f>
        <v>1</v>
      </c>
      <c r="AN28" s="45">
        <f>'2deAfd'!GB26</f>
        <v>2655</v>
      </c>
      <c r="AO28" s="2">
        <f>'2deAfd'!GL26</f>
        <v>1</v>
      </c>
      <c r="AQ28" s="2">
        <f>'2deAfd'!GP26</f>
        <v>7547</v>
      </c>
      <c r="AR28" s="2">
        <f>'2deAfd'!GZ26</f>
        <v>1</v>
      </c>
      <c r="AT28" s="2">
        <f>'2deAfd'!HD26</f>
        <v>546</v>
      </c>
      <c r="AU28" s="2">
        <f>'2deAfd'!HN26</f>
        <v>1</v>
      </c>
      <c r="AW28" s="2">
        <f>'2deAfd'!HR26</f>
        <v>4636</v>
      </c>
      <c r="AX28" s="2">
        <f>'2deAfd'!IB26</f>
        <v>3</v>
      </c>
      <c r="AZ28" s="2">
        <f>'2deAfd'!IF26</f>
        <v>2632</v>
      </c>
      <c r="BA28" s="2">
        <f>'2deAfd'!IP26</f>
        <v>3</v>
      </c>
      <c r="BC28" s="2">
        <f>'2deAfd'!IT26</f>
        <v>5792</v>
      </c>
      <c r="BD28" s="2">
        <f>'2deAfd'!JD26</f>
        <v>1</v>
      </c>
      <c r="BF28" s="2">
        <f>'2deAfd'!JH26</f>
        <v>7853</v>
      </c>
      <c r="BG28" s="3">
        <f>'2deAfd'!JR26</f>
        <v>1</v>
      </c>
      <c r="BI28" s="2">
        <f>'2deAfd'!JV26</f>
        <v>1338</v>
      </c>
      <c r="BJ28" s="2">
        <f>'2deAfd'!KF26</f>
        <v>0</v>
      </c>
      <c r="BL28" s="2">
        <f>'2deAfd'!KJ26</f>
        <v>8058</v>
      </c>
      <c r="BM28" s="2">
        <f>'2deAfd'!KT26</f>
        <v>0</v>
      </c>
      <c r="BO28" s="45">
        <f>'2deAfd'!KX26</f>
        <v>0</v>
      </c>
      <c r="BP28" s="2">
        <f>'2deAfd'!LH26</f>
        <v>0</v>
      </c>
      <c r="BR28" s="2">
        <f>'2deAfd'!LL26</f>
        <v>0</v>
      </c>
      <c r="BS28" s="2">
        <f>'2deAfd'!LV26</f>
        <v>0</v>
      </c>
      <c r="BU28" s="2">
        <f>'2deAfd'!LZ26</f>
        <v>0</v>
      </c>
      <c r="BV28" s="2">
        <f>'2deAfd'!MJ26</f>
        <v>0</v>
      </c>
      <c r="BX28" s="2">
        <f>'2deAfd'!MN26</f>
        <v>0</v>
      </c>
      <c r="BY28" s="2">
        <f>'2deAfd'!MX26</f>
        <v>0</v>
      </c>
    </row>
    <row r="29" spans="1:77" x14ac:dyDescent="0.25">
      <c r="A29" s="2">
        <f>'2deAfd'!B27</f>
        <v>3401</v>
      </c>
      <c r="B29" s="2">
        <f>'2deAfd'!L27</f>
        <v>1</v>
      </c>
      <c r="D29" s="2">
        <f>'2deAfd'!P27</f>
        <v>3539</v>
      </c>
      <c r="E29" s="2">
        <f>'2deAfd'!Z27</f>
        <v>0</v>
      </c>
      <c r="G29" s="2">
        <f>'2deAfd'!AD27</f>
        <v>7837</v>
      </c>
      <c r="H29" s="2">
        <f>'2deAfd'!AN27</f>
        <v>3</v>
      </c>
      <c r="J29" s="2">
        <f>'2deAfd'!AR27</f>
        <v>2612</v>
      </c>
      <c r="K29" s="2">
        <f>'2deAfd'!BB27</f>
        <v>3</v>
      </c>
      <c r="M29" s="2">
        <f>'2deAfd'!BF27</f>
        <v>1697</v>
      </c>
      <c r="N29" s="2">
        <f>'2deAfd'!BP27</f>
        <v>0</v>
      </c>
      <c r="P29" s="2">
        <f>'2deAfd'!BT27</f>
        <v>1697</v>
      </c>
      <c r="Q29" s="2">
        <f>'2deAfd'!CD27</f>
        <v>0</v>
      </c>
      <c r="S29" s="2">
        <f>'2deAfd'!CH27</f>
        <v>389</v>
      </c>
      <c r="T29" s="2">
        <f>'2deAfd'!CR27</f>
        <v>3</v>
      </c>
      <c r="V29" s="45">
        <f>'2deAfd'!CV27</f>
        <v>5281</v>
      </c>
      <c r="W29" s="2">
        <f>'2deAfd'!DF27</f>
        <v>0</v>
      </c>
      <c r="Y29" s="2">
        <f>'2deAfd'!DJ27</f>
        <v>8058</v>
      </c>
      <c r="Z29" s="2">
        <f>'2deAfd'!DT27</f>
        <v>3</v>
      </c>
      <c r="AB29" s="2">
        <f>'2deAfd'!DX27</f>
        <v>2909</v>
      </c>
      <c r="AC29" s="2">
        <f>'2deAfd'!EH27</f>
        <v>3</v>
      </c>
      <c r="AE29" s="2">
        <f>'2deAfd'!EL27</f>
        <v>5281</v>
      </c>
      <c r="AF29" s="2">
        <f>'2deAfd'!EV27</f>
        <v>1</v>
      </c>
      <c r="AH29" s="2">
        <f>'2deAfd'!EZ27</f>
        <v>1123</v>
      </c>
      <c r="AI29" s="2">
        <f>'2deAfd'!FJ27</f>
        <v>3</v>
      </c>
      <c r="AK29" s="2">
        <f>'2deAfd'!FN27</f>
        <v>7837</v>
      </c>
      <c r="AL29" s="2">
        <f>'2deAfd'!FX27</f>
        <v>3</v>
      </c>
      <c r="AN29" s="45">
        <f>'2deAfd'!GB27</f>
        <v>2612</v>
      </c>
      <c r="AO29" s="2">
        <f>'2deAfd'!GL27</f>
        <v>3</v>
      </c>
      <c r="AQ29" s="2">
        <f>'2deAfd'!GP27</f>
        <v>7954</v>
      </c>
      <c r="AR29" s="2">
        <f>'2deAfd'!GZ27</f>
        <v>0</v>
      </c>
      <c r="AT29" s="2">
        <f>'2deAfd'!HD27</f>
        <v>7450</v>
      </c>
      <c r="AU29" s="2">
        <f>'2deAfd'!HN27</f>
        <v>3</v>
      </c>
      <c r="AW29" s="2">
        <f>'2deAfd'!HR27</f>
        <v>5731</v>
      </c>
      <c r="AX29" s="2">
        <f>'2deAfd'!IB27</f>
        <v>1</v>
      </c>
      <c r="AZ29" s="2">
        <f>'2deAfd'!IF27</f>
        <v>2926</v>
      </c>
      <c r="BA29" s="2">
        <f>'2deAfd'!IP27</f>
        <v>1</v>
      </c>
      <c r="BC29" s="2">
        <f>'2deAfd'!IT27</f>
        <v>7837</v>
      </c>
      <c r="BD29" s="2">
        <f>'2deAfd'!JD27</f>
        <v>3</v>
      </c>
      <c r="BF29" s="2">
        <f>'2deAfd'!JH27</f>
        <v>749</v>
      </c>
      <c r="BG29" s="3">
        <f>'2deAfd'!JR27</f>
        <v>0</v>
      </c>
      <c r="BI29" s="2">
        <f>'2deAfd'!JV27</f>
        <v>546</v>
      </c>
      <c r="BJ29" s="2">
        <f>'2deAfd'!KF27</f>
        <v>3</v>
      </c>
      <c r="BL29" s="2">
        <f>'2deAfd'!KJ27</f>
        <v>3271</v>
      </c>
      <c r="BM29" s="2">
        <f>'2deAfd'!KT27</f>
        <v>3</v>
      </c>
      <c r="BO29" s="45">
        <f>'2deAfd'!KX27</f>
        <v>0</v>
      </c>
      <c r="BP29" s="2">
        <f>'2deAfd'!LH27</f>
        <v>0</v>
      </c>
      <c r="BR29" s="2">
        <f>'2deAfd'!LL27</f>
        <v>0</v>
      </c>
      <c r="BS29" s="2">
        <f>'2deAfd'!LV27</f>
        <v>0</v>
      </c>
      <c r="BU29" s="2">
        <f>'2deAfd'!LZ27</f>
        <v>0</v>
      </c>
      <c r="BV29" s="2">
        <f>'2deAfd'!MJ27</f>
        <v>0</v>
      </c>
      <c r="BX29" s="2">
        <f>'2deAfd'!MN27</f>
        <v>0</v>
      </c>
      <c r="BY29" s="2">
        <f>'2deAfd'!MX27</f>
        <v>0</v>
      </c>
    </row>
    <row r="30" spans="1:77" x14ac:dyDescent="0.25">
      <c r="A30" s="2">
        <f>'2deAfd'!B28</f>
        <v>7547</v>
      </c>
      <c r="B30" s="2">
        <f>'2deAfd'!L28</f>
        <v>3</v>
      </c>
      <c r="D30" s="2">
        <f>'2deAfd'!P28</f>
        <v>2632</v>
      </c>
      <c r="E30" s="2">
        <f>'2deAfd'!Z28</f>
        <v>3</v>
      </c>
      <c r="G30" s="2">
        <f>'2deAfd'!AD28</f>
        <v>2766</v>
      </c>
      <c r="H30" s="2">
        <f>'2deAfd'!AN28</f>
        <v>0</v>
      </c>
      <c r="J30" s="2">
        <f>'2deAfd'!AR28</f>
        <v>6011</v>
      </c>
      <c r="K30" s="2">
        <f>'2deAfd'!BB28</f>
        <v>1</v>
      </c>
      <c r="M30" s="2">
        <f>'2deAfd'!BF28</f>
        <v>2934</v>
      </c>
      <c r="N30" s="2">
        <f>'2deAfd'!BP28</f>
        <v>3</v>
      </c>
      <c r="P30" s="2">
        <f>'2deAfd'!BT28</f>
        <v>2934</v>
      </c>
      <c r="Q30" s="2">
        <f>'2deAfd'!CD28</f>
        <v>1</v>
      </c>
      <c r="S30" s="2">
        <f>'2deAfd'!CH28</f>
        <v>4643</v>
      </c>
      <c r="T30" s="2">
        <f>'2deAfd'!CR28</f>
        <v>3</v>
      </c>
      <c r="V30" s="45">
        <f>'2deAfd'!CV28</f>
        <v>8379</v>
      </c>
      <c r="W30" s="2">
        <f>'2deAfd'!DF28</f>
        <v>1</v>
      </c>
      <c r="Y30" s="2">
        <f>'2deAfd'!DJ28</f>
        <v>3022</v>
      </c>
      <c r="Z30" s="2">
        <f>'2deAfd'!DT28</f>
        <v>1</v>
      </c>
      <c r="AB30" s="2">
        <f>'2deAfd'!DX28</f>
        <v>3041</v>
      </c>
      <c r="AC30" s="2">
        <f>'2deAfd'!EH28</f>
        <v>1</v>
      </c>
      <c r="AE30" s="2">
        <f>'2deAfd'!EL28</f>
        <v>8068</v>
      </c>
      <c r="AF30" s="2">
        <f>'2deAfd'!EV28</f>
        <v>0</v>
      </c>
      <c r="AH30" s="2">
        <f>'2deAfd'!EZ28</f>
        <v>5513</v>
      </c>
      <c r="AI30" s="2">
        <f>'2deAfd'!FJ28</f>
        <v>3</v>
      </c>
      <c r="AK30" s="2">
        <f>'2deAfd'!FN28</f>
        <v>3264</v>
      </c>
      <c r="AL30" s="2">
        <f>'2deAfd'!FX28</f>
        <v>0</v>
      </c>
      <c r="AN30" s="45">
        <f>'2deAfd'!GB28</f>
        <v>6430</v>
      </c>
      <c r="AO30" s="2">
        <f>'2deAfd'!GL28</f>
        <v>3</v>
      </c>
      <c r="AQ30" s="2">
        <f>'2deAfd'!GP28</f>
        <v>3277</v>
      </c>
      <c r="AR30" s="2">
        <f>'2deAfd'!GZ28</f>
        <v>3</v>
      </c>
      <c r="AT30" s="2">
        <f>'2deAfd'!HD28</f>
        <v>5287</v>
      </c>
      <c r="AU30" s="2">
        <f>'2deAfd'!HN28</f>
        <v>0</v>
      </c>
      <c r="AW30" s="2">
        <f>'2deAfd'!HR28</f>
        <v>2655</v>
      </c>
      <c r="AX30" s="2">
        <f>'2deAfd'!IB28</f>
        <v>3</v>
      </c>
      <c r="AZ30" s="2">
        <f>'2deAfd'!IF28</f>
        <v>2696</v>
      </c>
      <c r="BA30" s="2">
        <f>'2deAfd'!IP28</f>
        <v>0</v>
      </c>
      <c r="BC30" s="2">
        <f>'2deAfd'!IT28</f>
        <v>2766</v>
      </c>
      <c r="BD30" s="2">
        <f>'2deAfd'!JD28</f>
        <v>3</v>
      </c>
      <c r="BF30" s="2">
        <f>'2deAfd'!JH28</f>
        <v>6518</v>
      </c>
      <c r="BG30" s="3">
        <f>'2deAfd'!JR28</f>
        <v>0</v>
      </c>
      <c r="BI30" s="2">
        <f>'2deAfd'!JV28</f>
        <v>7119</v>
      </c>
      <c r="BJ30" s="2">
        <f>'2deAfd'!KF28</f>
        <v>0</v>
      </c>
      <c r="BL30" s="2">
        <f>'2deAfd'!KJ28</f>
        <v>8200</v>
      </c>
      <c r="BM30" s="2">
        <f>'2deAfd'!KT28</f>
        <v>3</v>
      </c>
      <c r="BO30" s="45">
        <f>'2deAfd'!KX28</f>
        <v>0</v>
      </c>
      <c r="BP30" s="2">
        <f>'2deAfd'!LH28</f>
        <v>0</v>
      </c>
      <c r="BR30" s="2">
        <f>'2deAfd'!LL28</f>
        <v>0</v>
      </c>
      <c r="BS30" s="2">
        <f>'2deAfd'!LV28</f>
        <v>0</v>
      </c>
      <c r="BU30" s="2">
        <f>'2deAfd'!LZ28</f>
        <v>0</v>
      </c>
      <c r="BV30" s="2">
        <f>'2deAfd'!MJ28</f>
        <v>0</v>
      </c>
      <c r="BX30" s="2">
        <f>'2deAfd'!MN28</f>
        <v>0</v>
      </c>
      <c r="BY30" s="2">
        <f>'2deAfd'!MX28</f>
        <v>0</v>
      </c>
    </row>
    <row r="31" spans="1:77" x14ac:dyDescent="0.25">
      <c r="A31" s="2">
        <f>'2deAfd'!B29</f>
        <v>4903</v>
      </c>
      <c r="B31" s="2">
        <f>'2deAfd'!L29</f>
        <v>1</v>
      </c>
      <c r="D31" s="2">
        <f>'2deAfd'!P29</f>
        <v>6700</v>
      </c>
      <c r="E31" s="2">
        <f>'2deAfd'!Z29</f>
        <v>3</v>
      </c>
      <c r="G31" s="2">
        <f>'2deAfd'!AD29</f>
        <v>3264</v>
      </c>
      <c r="H31" s="2">
        <f>'2deAfd'!AN29</f>
        <v>3</v>
      </c>
      <c r="J31" s="2">
        <f>'2deAfd'!AR29</f>
        <v>2820</v>
      </c>
      <c r="K31" s="2">
        <f>'2deAfd'!BB29</f>
        <v>1</v>
      </c>
      <c r="M31" s="2">
        <f>'2deAfd'!BF29</f>
        <v>2763</v>
      </c>
      <c r="N31" s="2">
        <f>'2deAfd'!BP29</f>
        <v>3</v>
      </c>
      <c r="P31" s="2">
        <f>'2deAfd'!BT29</f>
        <v>1941</v>
      </c>
      <c r="Q31" s="2">
        <f>'2deAfd'!CD29</f>
        <v>1</v>
      </c>
      <c r="S31" s="2">
        <f>'2deAfd'!CH29</f>
        <v>7226</v>
      </c>
      <c r="T31" s="2">
        <f>'2deAfd'!CR29</f>
        <v>0</v>
      </c>
      <c r="V31" s="45">
        <f>'2deAfd'!CV29</f>
        <v>7290</v>
      </c>
      <c r="W31" s="2">
        <f>'2deAfd'!DF29</f>
        <v>3</v>
      </c>
      <c r="Y31" s="2">
        <f>'2deAfd'!DJ29</f>
        <v>7497</v>
      </c>
      <c r="Z31" s="2">
        <f>'2deAfd'!DT29</f>
        <v>3</v>
      </c>
      <c r="AB31" s="2">
        <f>'2deAfd'!DX29</f>
        <v>3277</v>
      </c>
      <c r="AC31" s="2">
        <f>'2deAfd'!EH29</f>
        <v>3</v>
      </c>
      <c r="AE31" s="2">
        <f>'2deAfd'!EL29</f>
        <v>7290</v>
      </c>
      <c r="AF31" s="2">
        <f>'2deAfd'!EV29</f>
        <v>3</v>
      </c>
      <c r="AH31" s="2">
        <f>'2deAfd'!EZ29</f>
        <v>7283</v>
      </c>
      <c r="AI31" s="2">
        <f>'2deAfd'!FJ29</f>
        <v>1</v>
      </c>
      <c r="AK31" s="2">
        <f>'2deAfd'!FN29</f>
        <v>2931</v>
      </c>
      <c r="AL31" s="2">
        <f>'2deAfd'!FX29</f>
        <v>0</v>
      </c>
      <c r="AN31" s="45">
        <f>'2deAfd'!GB29</f>
        <v>4636</v>
      </c>
      <c r="AO31" s="2">
        <f>'2deAfd'!GL29</f>
        <v>0</v>
      </c>
      <c r="AQ31" s="2">
        <f>'2deAfd'!GP29</f>
        <v>4903</v>
      </c>
      <c r="AR31" s="2">
        <f>'2deAfd'!GZ29</f>
        <v>1</v>
      </c>
      <c r="AT31" s="2">
        <f>'2deAfd'!HD29</f>
        <v>3773</v>
      </c>
      <c r="AU31" s="2">
        <f>'2deAfd'!HN29</f>
        <v>0</v>
      </c>
      <c r="AW31" s="2">
        <f>'2deAfd'!HR29</f>
        <v>6430</v>
      </c>
      <c r="AX31" s="2">
        <f>'2deAfd'!IB29</f>
        <v>3</v>
      </c>
      <c r="AZ31" s="2">
        <f>'2deAfd'!IF29</f>
        <v>6700</v>
      </c>
      <c r="BA31" s="2">
        <f>'2deAfd'!IP29</f>
        <v>3</v>
      </c>
      <c r="BC31" s="2">
        <f>'2deAfd'!IT29</f>
        <v>3264</v>
      </c>
      <c r="BD31" s="2">
        <f>'2deAfd'!JD29</f>
        <v>3</v>
      </c>
      <c r="BF31" s="2">
        <f>'2deAfd'!JH29</f>
        <v>2753</v>
      </c>
      <c r="BG31" s="3">
        <f>'2deAfd'!JR29</f>
        <v>0</v>
      </c>
      <c r="BI31" s="2">
        <f>'2deAfd'!JV29</f>
        <v>8599</v>
      </c>
      <c r="BJ31" s="2">
        <f>'2deAfd'!KF29</f>
        <v>1</v>
      </c>
      <c r="BL31" s="2">
        <f>'2deAfd'!KJ29</f>
        <v>7247</v>
      </c>
      <c r="BM31" s="2">
        <f>'2deAfd'!KT29</f>
        <v>0</v>
      </c>
      <c r="BO31" s="45">
        <f>'2deAfd'!KX29</f>
        <v>0</v>
      </c>
      <c r="BP31" s="2">
        <f>'2deAfd'!LH29</f>
        <v>0</v>
      </c>
      <c r="BR31" s="2">
        <f>'2deAfd'!LL29</f>
        <v>0</v>
      </c>
      <c r="BS31" s="2">
        <f>'2deAfd'!LV29</f>
        <v>0</v>
      </c>
      <c r="BU31" s="2">
        <f>'2deAfd'!LZ29</f>
        <v>0</v>
      </c>
      <c r="BV31" s="2">
        <f>'2deAfd'!MJ29</f>
        <v>0</v>
      </c>
      <c r="BX31" s="2">
        <f>'2deAfd'!MN29</f>
        <v>0</v>
      </c>
      <c r="BY31" s="2">
        <f>'2deAfd'!MX29</f>
        <v>0</v>
      </c>
    </row>
    <row r="32" spans="1:77" x14ac:dyDescent="0.25">
      <c r="A32" s="2">
        <f>'2deAfd'!E24</f>
        <v>6267</v>
      </c>
      <c r="B32" s="2">
        <f>'2deAfd'!M24</f>
        <v>3</v>
      </c>
      <c r="D32" s="2">
        <f>'2deAfd'!S24</f>
        <v>5792</v>
      </c>
      <c r="E32" s="2">
        <f>'2deAfd'!AA24</f>
        <v>0</v>
      </c>
      <c r="G32" s="2">
        <f>'2deAfd'!AG24</f>
        <v>2820</v>
      </c>
      <c r="H32" s="2">
        <f>'2deAfd'!AO24</f>
        <v>0</v>
      </c>
      <c r="J32" s="2">
        <f>'2deAfd'!AU24</f>
        <v>7547</v>
      </c>
      <c r="K32" s="2">
        <f>'2deAfd'!BC24</f>
        <v>3</v>
      </c>
      <c r="M32" s="2">
        <f>'2deAfd'!BI24</f>
        <v>3773</v>
      </c>
      <c r="N32" s="2">
        <f>'2deAfd'!BQ24</f>
        <v>0</v>
      </c>
      <c r="P32" s="2">
        <f>'2deAfd'!BW24</f>
        <v>2820</v>
      </c>
      <c r="Q32" s="2">
        <f>'2deAfd'!CE24</f>
        <v>1</v>
      </c>
      <c r="S32" s="2">
        <f>'2deAfd'!CK24</f>
        <v>7584</v>
      </c>
      <c r="T32" s="2">
        <f>'2deAfd'!CS24</f>
        <v>1</v>
      </c>
      <c r="V32" s="45">
        <f>'2deAfd'!CY24</f>
        <v>2931</v>
      </c>
      <c r="W32" s="2">
        <f>'2deAfd'!DG24</f>
        <v>0</v>
      </c>
      <c r="Y32" s="2">
        <f>'2deAfd'!DM24</f>
        <v>8646</v>
      </c>
      <c r="Z32" s="2">
        <f>'2deAfd'!DU24</f>
        <v>0</v>
      </c>
      <c r="AB32" s="2">
        <f>'2deAfd'!EA24</f>
        <v>7386</v>
      </c>
      <c r="AC32" s="2">
        <f>'2deAfd'!EI24</f>
        <v>0</v>
      </c>
      <c r="AE32" s="2">
        <f>'2deAfd'!EO24</f>
        <v>1007</v>
      </c>
      <c r="AF32" s="2">
        <f>'2deAfd'!EW24</f>
        <v>3</v>
      </c>
      <c r="AH32" s="2">
        <f>'2deAfd'!FC24</f>
        <v>7547</v>
      </c>
      <c r="AI32" s="2">
        <f>'2deAfd'!FK24</f>
        <v>0</v>
      </c>
      <c r="AK32" s="2">
        <f>'2deAfd'!FQ24</f>
        <v>7584</v>
      </c>
      <c r="AL32" s="2">
        <f>'2deAfd'!FY24</f>
        <v>3</v>
      </c>
      <c r="AN32" s="45">
        <f>'2deAfd'!GE24</f>
        <v>7837</v>
      </c>
      <c r="AO32" s="2">
        <f>'2deAfd'!GM24</f>
        <v>3</v>
      </c>
      <c r="AQ32" s="2">
        <f>'2deAfd'!GS24</f>
        <v>6430</v>
      </c>
      <c r="AR32" s="2">
        <f>'2deAfd'!HA24</f>
        <v>0</v>
      </c>
      <c r="AT32" s="2">
        <f>'2deAfd'!HG24</f>
        <v>7168</v>
      </c>
      <c r="AU32" s="2">
        <f>'2deAfd'!HO24</f>
        <v>3</v>
      </c>
      <c r="AW32" s="2">
        <f>'2deAfd'!HU24</f>
        <v>7168</v>
      </c>
      <c r="AX32" s="2">
        <f>'2deAfd'!IC24</f>
        <v>1</v>
      </c>
      <c r="AZ32" s="2">
        <f>'2deAfd'!II24</f>
        <v>8242</v>
      </c>
      <c r="BA32" s="2">
        <f>'2deAfd'!IQ24</f>
        <v>1</v>
      </c>
      <c r="BC32" s="2">
        <f>'2deAfd'!IW24</f>
        <v>5281</v>
      </c>
      <c r="BD32" s="2">
        <f>'2deAfd'!JE24</f>
        <v>0</v>
      </c>
      <c r="BF32" s="2">
        <f>'2deAfd'!JK24</f>
        <v>7497</v>
      </c>
      <c r="BG32" s="2">
        <f>'2deAfd'!JS24</f>
        <v>3</v>
      </c>
      <c r="BI32" s="2">
        <f>'2deAfd'!JY24</f>
        <v>3277</v>
      </c>
      <c r="BJ32" s="2">
        <f>'2deAfd'!KG24</f>
        <v>3</v>
      </c>
      <c r="BL32" s="2">
        <f>'2deAfd'!KM24</f>
        <v>2790</v>
      </c>
      <c r="BM32" s="2">
        <f>'2deAfd'!KU24</f>
        <v>1</v>
      </c>
      <c r="BO32" s="45">
        <f>'2deAfd'!LA24</f>
        <v>0</v>
      </c>
      <c r="BP32" s="2">
        <f>'2deAfd'!LI24</f>
        <v>0</v>
      </c>
      <c r="BR32" s="2">
        <f>'2deAfd'!LO24</f>
        <v>0</v>
      </c>
      <c r="BS32" s="2">
        <f>'2deAfd'!LW24</f>
        <v>0</v>
      </c>
      <c r="BU32" s="2">
        <f>'2deAfd'!MC24</f>
        <v>0</v>
      </c>
      <c r="BV32" s="2">
        <f>'2deAfd'!MK24</f>
        <v>0</v>
      </c>
      <c r="BX32" s="2">
        <f>'2deAfd'!MQ24</f>
        <v>0</v>
      </c>
      <c r="BY32" s="2">
        <f>'2deAfd'!MY24</f>
        <v>0</v>
      </c>
    </row>
    <row r="33" spans="1:77" x14ac:dyDescent="0.25">
      <c r="A33" s="2">
        <f>'2deAfd'!E25</f>
        <v>7306</v>
      </c>
      <c r="B33" s="2">
        <f>'2deAfd'!M25</f>
        <v>1</v>
      </c>
      <c r="D33" s="2">
        <f>'2deAfd'!S25</f>
        <v>7837</v>
      </c>
      <c r="E33" s="2">
        <f>'2deAfd'!AA25</f>
        <v>3</v>
      </c>
      <c r="G33" s="2">
        <f>'2deAfd'!AG25</f>
        <v>2612</v>
      </c>
      <c r="H33" s="2">
        <f>'2deAfd'!AO25</f>
        <v>0</v>
      </c>
      <c r="J33" s="2">
        <f>'2deAfd'!AU25</f>
        <v>3277</v>
      </c>
      <c r="K33" s="2">
        <f>'2deAfd'!BC25</f>
        <v>0</v>
      </c>
      <c r="M33" s="2">
        <f>'2deAfd'!BI25</f>
        <v>7450</v>
      </c>
      <c r="N33" s="2">
        <f>'2deAfd'!BQ25</f>
        <v>0</v>
      </c>
      <c r="P33" s="2">
        <f>'2deAfd'!BW25</f>
        <v>6011</v>
      </c>
      <c r="Q33" s="2">
        <f>'2deAfd'!CE25</f>
        <v>0</v>
      </c>
      <c r="S33" s="2">
        <f>'2deAfd'!CK25</f>
        <v>2696</v>
      </c>
      <c r="T33" s="2">
        <f>'2deAfd'!CS25</f>
        <v>1</v>
      </c>
      <c r="V33" s="45">
        <f>'2deAfd'!CY25</f>
        <v>1883</v>
      </c>
      <c r="W33" s="2">
        <f>'2deAfd'!DG25</f>
        <v>3</v>
      </c>
      <c r="Y33" s="2">
        <f>'2deAfd'!DM25</f>
        <v>7853</v>
      </c>
      <c r="Z33" s="2">
        <f>'2deAfd'!DU25</f>
        <v>1</v>
      </c>
      <c r="AB33" s="2">
        <f>'2deAfd'!EA25</f>
        <v>7450</v>
      </c>
      <c r="AC33" s="2">
        <f>'2deAfd'!EI25</f>
        <v>0</v>
      </c>
      <c r="AE33" s="2">
        <f>'2deAfd'!EO25</f>
        <v>8058</v>
      </c>
      <c r="AF33" s="2">
        <f>'2deAfd'!EW25</f>
        <v>1</v>
      </c>
      <c r="AH33" s="2">
        <f>'2deAfd'!FC25</f>
        <v>4903</v>
      </c>
      <c r="AI33" s="2">
        <f>'2deAfd'!FK25</f>
        <v>1</v>
      </c>
      <c r="AK33" s="2">
        <f>'2deAfd'!FQ25</f>
        <v>3918</v>
      </c>
      <c r="AL33" s="2">
        <f>'2deAfd'!FY25</f>
        <v>0</v>
      </c>
      <c r="AN33" s="45">
        <f>'2deAfd'!GE25</f>
        <v>5792</v>
      </c>
      <c r="AO33" s="2">
        <f>'2deAfd'!GM25</f>
        <v>3</v>
      </c>
      <c r="AQ33" s="2">
        <f>'2deAfd'!GS25</f>
        <v>4636</v>
      </c>
      <c r="AR33" s="2">
        <f>'2deAfd'!HA25</f>
        <v>1</v>
      </c>
      <c r="AT33" s="2">
        <f>'2deAfd'!HG25</f>
        <v>5272</v>
      </c>
      <c r="AU33" s="2">
        <f>'2deAfd'!HO25</f>
        <v>3</v>
      </c>
      <c r="AW33" s="2">
        <f>'2deAfd'!HU25</f>
        <v>5272</v>
      </c>
      <c r="AX33" s="2">
        <f>'2deAfd'!IC25</f>
        <v>3</v>
      </c>
      <c r="AZ33" s="2">
        <f>'2deAfd'!II25</f>
        <v>3038</v>
      </c>
      <c r="BA33" s="2">
        <f>'2deAfd'!IQ25</f>
        <v>3</v>
      </c>
      <c r="BC33" s="2">
        <f>'2deAfd'!IW25</f>
        <v>8598</v>
      </c>
      <c r="BD33" s="2">
        <f>'2deAfd'!JE25</f>
        <v>3</v>
      </c>
      <c r="BF33" s="2">
        <f>'2deAfd'!JK25</f>
        <v>3271</v>
      </c>
      <c r="BG33" s="2">
        <f>'2deAfd'!JS25</f>
        <v>3</v>
      </c>
      <c r="BI33" s="2">
        <f>'2deAfd'!JY25</f>
        <v>7954</v>
      </c>
      <c r="BJ33" s="2">
        <f>'2deAfd'!KG25</f>
        <v>1</v>
      </c>
      <c r="BL33" s="2">
        <f>'2deAfd'!KM25</f>
        <v>8598</v>
      </c>
      <c r="BM33" s="2">
        <f>'2deAfd'!KU25</f>
        <v>1</v>
      </c>
      <c r="BO33" s="45">
        <f>'2deAfd'!LA25</f>
        <v>0</v>
      </c>
      <c r="BP33" s="2">
        <f>'2deAfd'!LI25</f>
        <v>0</v>
      </c>
      <c r="BR33" s="2">
        <f>'2deAfd'!LO25</f>
        <v>0</v>
      </c>
      <c r="BS33" s="2">
        <f>'2deAfd'!LW25</f>
        <v>0</v>
      </c>
      <c r="BU33" s="2">
        <f>'2deAfd'!MC25</f>
        <v>0</v>
      </c>
      <c r="BV33" s="2">
        <f>'2deAfd'!MK25</f>
        <v>0</v>
      </c>
      <c r="BX33" s="2">
        <f>'2deAfd'!MQ25</f>
        <v>0</v>
      </c>
      <c r="BY33" s="2">
        <f>'2deAfd'!MY25</f>
        <v>0</v>
      </c>
    </row>
    <row r="34" spans="1:77" x14ac:dyDescent="0.25">
      <c r="A34" s="2">
        <f>'2deAfd'!E26</f>
        <v>4581</v>
      </c>
      <c r="B34" s="2">
        <f>'2deAfd'!M26</f>
        <v>0</v>
      </c>
      <c r="D34" s="2">
        <f>'2deAfd'!S26</f>
        <v>2766</v>
      </c>
      <c r="E34" s="2">
        <f>'2deAfd'!AA26</f>
        <v>3</v>
      </c>
      <c r="G34" s="2">
        <f>'2deAfd'!AG26</f>
        <v>6430</v>
      </c>
      <c r="H34" s="2">
        <f>'2deAfd'!AO26</f>
        <v>0</v>
      </c>
      <c r="J34" s="2">
        <f>'2deAfd'!AU26</f>
        <v>3401</v>
      </c>
      <c r="K34" s="2">
        <f>'2deAfd'!BC26</f>
        <v>1</v>
      </c>
      <c r="M34" s="2">
        <f>'2deAfd'!BI26</f>
        <v>2616</v>
      </c>
      <c r="N34" s="2">
        <f>'2deAfd'!BQ26</f>
        <v>3</v>
      </c>
      <c r="P34" s="2">
        <f>'2deAfd'!BW26</f>
        <v>8049</v>
      </c>
      <c r="Q34" s="2">
        <f>'2deAfd'!CE26</f>
        <v>1</v>
      </c>
      <c r="S34" s="2">
        <f>'2deAfd'!CK26</f>
        <v>2926</v>
      </c>
      <c r="T34" s="2">
        <f>'2deAfd'!CS26</f>
        <v>0</v>
      </c>
      <c r="V34" s="45">
        <f>'2deAfd'!CY26</f>
        <v>5792</v>
      </c>
      <c r="W34" s="2">
        <f>'2deAfd'!DG26</f>
        <v>3</v>
      </c>
      <c r="Y34" s="2">
        <f>'2deAfd'!DM26</f>
        <v>806</v>
      </c>
      <c r="Z34" s="2">
        <f>'2deAfd'!DU26</f>
        <v>0</v>
      </c>
      <c r="AB34" s="2">
        <f>'2deAfd'!EA26</f>
        <v>2616</v>
      </c>
      <c r="AC34" s="2">
        <f>'2deAfd'!EI26</f>
        <v>1</v>
      </c>
      <c r="AE34" s="2">
        <f>'2deAfd'!EO26</f>
        <v>2939</v>
      </c>
      <c r="AF34" s="2">
        <f>'2deAfd'!EW26</f>
        <v>1</v>
      </c>
      <c r="AH34" s="2">
        <f>'2deAfd'!FC26</f>
        <v>3401</v>
      </c>
      <c r="AI34" s="2">
        <f>'2deAfd'!FK26</f>
        <v>1</v>
      </c>
      <c r="AK34" s="2">
        <f>'2deAfd'!FQ26</f>
        <v>2926</v>
      </c>
      <c r="AL34" s="2">
        <f>'2deAfd'!FY26</f>
        <v>1</v>
      </c>
      <c r="AN34" s="45">
        <f>'2deAfd'!GE26</f>
        <v>1883</v>
      </c>
      <c r="AO34" s="2">
        <f>'2deAfd'!GM26</f>
        <v>1</v>
      </c>
      <c r="AQ34" s="2">
        <f>'2deAfd'!GS26</f>
        <v>5731</v>
      </c>
      <c r="AR34" s="2">
        <f>'2deAfd'!HA26</f>
        <v>1</v>
      </c>
      <c r="AT34" s="2">
        <f>'2deAfd'!HG26</f>
        <v>3526</v>
      </c>
      <c r="AU34" s="2">
        <f>'2deAfd'!HO26</f>
        <v>1</v>
      </c>
      <c r="AW34" s="2">
        <f>'2deAfd'!HU26</f>
        <v>6298</v>
      </c>
      <c r="AX34" s="2">
        <f>'2deAfd'!IC26</f>
        <v>0</v>
      </c>
      <c r="AZ34" s="2">
        <f>'2deAfd'!II26</f>
        <v>389</v>
      </c>
      <c r="BA34" s="2">
        <f>'2deAfd'!IQ26</f>
        <v>0</v>
      </c>
      <c r="BC34" s="2">
        <f>'2deAfd'!IW26</f>
        <v>2790</v>
      </c>
      <c r="BD34" s="2">
        <f>'2deAfd'!JE26</f>
        <v>1</v>
      </c>
      <c r="BF34" s="2">
        <f>'2deAfd'!JK26</f>
        <v>8058</v>
      </c>
      <c r="BG34" s="2">
        <f>'2deAfd'!JS26</f>
        <v>1</v>
      </c>
      <c r="BI34" s="2">
        <f>'2deAfd'!JY26</f>
        <v>3401</v>
      </c>
      <c r="BJ34" s="2">
        <f>'2deAfd'!KG26</f>
        <v>3</v>
      </c>
      <c r="BL34" s="2">
        <f>'2deAfd'!KM26</f>
        <v>8069</v>
      </c>
      <c r="BM34" s="2">
        <f>'2deAfd'!KU26</f>
        <v>3</v>
      </c>
      <c r="BO34" s="45">
        <f>'2deAfd'!LA26</f>
        <v>0</v>
      </c>
      <c r="BP34" s="2">
        <f>'2deAfd'!LI26</f>
        <v>0</v>
      </c>
      <c r="BR34" s="2">
        <f>'2deAfd'!LO26</f>
        <v>0</v>
      </c>
      <c r="BS34" s="2">
        <f>'2deAfd'!LW26</f>
        <v>0</v>
      </c>
      <c r="BU34" s="2">
        <f>'2deAfd'!MC26</f>
        <v>0</v>
      </c>
      <c r="BV34" s="2">
        <f>'2deAfd'!MK26</f>
        <v>0</v>
      </c>
      <c r="BX34" s="2">
        <f>'2deAfd'!MQ26</f>
        <v>0</v>
      </c>
      <c r="BY34" s="2">
        <f>'2deAfd'!MY26</f>
        <v>0</v>
      </c>
    </row>
    <row r="35" spans="1:77" x14ac:dyDescent="0.25">
      <c r="A35" s="2">
        <f>'2deAfd'!E27</f>
        <v>8383</v>
      </c>
      <c r="B35" s="2">
        <f>'2deAfd'!M27</f>
        <v>1</v>
      </c>
      <c r="D35" s="2">
        <f>'2deAfd'!S27</f>
        <v>1883</v>
      </c>
      <c r="E35" s="2">
        <f>'2deAfd'!AA27</f>
        <v>3</v>
      </c>
      <c r="G35" s="2">
        <f>'2deAfd'!AG27</f>
        <v>5731</v>
      </c>
      <c r="H35" s="2">
        <f>'2deAfd'!AO27</f>
        <v>0</v>
      </c>
      <c r="J35" s="2">
        <f>'2deAfd'!AU27</f>
        <v>4903</v>
      </c>
      <c r="K35" s="2">
        <f>'2deAfd'!BC27</f>
        <v>0</v>
      </c>
      <c r="M35" s="2">
        <f>'2deAfd'!BI27</f>
        <v>8599</v>
      </c>
      <c r="N35" s="2">
        <f>'2deAfd'!BQ27</f>
        <v>3</v>
      </c>
      <c r="P35" s="2">
        <f>'2deAfd'!BW27</f>
        <v>5731</v>
      </c>
      <c r="Q35" s="2">
        <f>'2deAfd'!CE27</f>
        <v>3</v>
      </c>
      <c r="S35" s="2">
        <f>'2deAfd'!CK27</f>
        <v>3539</v>
      </c>
      <c r="T35" s="2">
        <f>'2deAfd'!CS27</f>
        <v>0</v>
      </c>
      <c r="V35" s="45">
        <f>'2deAfd'!CY27</f>
        <v>2766</v>
      </c>
      <c r="W35" s="2">
        <f>'2deAfd'!DG27</f>
        <v>3</v>
      </c>
      <c r="Y35" s="2">
        <f>'2deAfd'!DM27</f>
        <v>7474</v>
      </c>
      <c r="Z35" s="2">
        <f>'2deAfd'!DU27</f>
        <v>0</v>
      </c>
      <c r="AB35" s="2">
        <f>'2deAfd'!EA27</f>
        <v>2586</v>
      </c>
      <c r="AC35" s="2">
        <f>'2deAfd'!EI27</f>
        <v>0</v>
      </c>
      <c r="AE35" s="2">
        <f>'2deAfd'!EO27</f>
        <v>3022</v>
      </c>
      <c r="AF35" s="2">
        <f>'2deAfd'!EW27</f>
        <v>1</v>
      </c>
      <c r="AH35" s="2">
        <f>'2deAfd'!FC27</f>
        <v>2909</v>
      </c>
      <c r="AI35" s="2">
        <f>'2deAfd'!FK27</f>
        <v>0</v>
      </c>
      <c r="AK35" s="2">
        <f>'2deAfd'!FQ27</f>
        <v>2696</v>
      </c>
      <c r="AL35" s="2">
        <f>'2deAfd'!FY27</f>
        <v>0</v>
      </c>
      <c r="AN35" s="45">
        <f>'2deAfd'!GE27</f>
        <v>2766</v>
      </c>
      <c r="AO35" s="2">
        <f>'2deAfd'!GM27</f>
        <v>0</v>
      </c>
      <c r="AQ35" s="2">
        <f>'2deAfd'!GS27</f>
        <v>2612</v>
      </c>
      <c r="AR35" s="2">
        <f>'2deAfd'!HA27</f>
        <v>3</v>
      </c>
      <c r="AT35" s="2">
        <f>'2deAfd'!HG27</f>
        <v>6298</v>
      </c>
      <c r="AU35" s="2">
        <f>'2deAfd'!HO27</f>
        <v>0</v>
      </c>
      <c r="AW35" s="2">
        <f>'2deAfd'!HU27</f>
        <v>3526</v>
      </c>
      <c r="AX35" s="2">
        <f>'2deAfd'!IC27</f>
        <v>1</v>
      </c>
      <c r="AZ35" s="2">
        <f>'2deAfd'!II27</f>
        <v>4643</v>
      </c>
      <c r="BA35" s="2">
        <f>'2deAfd'!IQ27</f>
        <v>1</v>
      </c>
      <c r="BC35" s="2">
        <f>'2deAfd'!IW27</f>
        <v>8379</v>
      </c>
      <c r="BD35" s="2">
        <f>'2deAfd'!JE27</f>
        <v>0</v>
      </c>
      <c r="BF35" s="2">
        <f>'2deAfd'!JK27</f>
        <v>3022</v>
      </c>
      <c r="BG35" s="2">
        <f>'2deAfd'!JS27</f>
        <v>3</v>
      </c>
      <c r="BI35" s="2">
        <f>'2deAfd'!JY27</f>
        <v>7547</v>
      </c>
      <c r="BJ35" s="2">
        <f>'2deAfd'!KG27</f>
        <v>0</v>
      </c>
      <c r="BL35" s="2">
        <f>'2deAfd'!KM27</f>
        <v>8379</v>
      </c>
      <c r="BM35" s="2">
        <f>'2deAfd'!KU27</f>
        <v>0</v>
      </c>
      <c r="BO35" s="45">
        <f>'2deAfd'!LA27</f>
        <v>0</v>
      </c>
      <c r="BP35" s="2">
        <f>'2deAfd'!LI27</f>
        <v>0</v>
      </c>
      <c r="BR35" s="2">
        <f>'2deAfd'!LO27</f>
        <v>0</v>
      </c>
      <c r="BS35" s="2">
        <f>'2deAfd'!LW27</f>
        <v>0</v>
      </c>
      <c r="BU35" s="2">
        <f>'2deAfd'!MC27</f>
        <v>0</v>
      </c>
      <c r="BV35" s="2">
        <f>'2deAfd'!MK27</f>
        <v>0</v>
      </c>
      <c r="BX35" s="2">
        <f>'2deAfd'!MQ27</f>
        <v>0</v>
      </c>
      <c r="BY35" s="2">
        <f>'2deAfd'!MY27</f>
        <v>0</v>
      </c>
    </row>
    <row r="36" spans="1:77" x14ac:dyDescent="0.25">
      <c r="A36" s="2">
        <f>'2deAfd'!E28</f>
        <v>7283</v>
      </c>
      <c r="B36" s="2">
        <f>'2deAfd'!M28</f>
        <v>0</v>
      </c>
      <c r="D36" s="2">
        <f>'2deAfd'!S28</f>
        <v>2931</v>
      </c>
      <c r="E36" s="2">
        <f>'2deAfd'!AA28</f>
        <v>0</v>
      </c>
      <c r="G36" s="2">
        <f>'2deAfd'!AG28</f>
        <v>6011</v>
      </c>
      <c r="H36" s="2">
        <f>'2deAfd'!AO28</f>
        <v>3</v>
      </c>
      <c r="J36" s="2">
        <f>'2deAfd'!AU28</f>
        <v>3041</v>
      </c>
      <c r="K36" s="2">
        <f>'2deAfd'!BC28</f>
        <v>1</v>
      </c>
      <c r="M36" s="2">
        <f>'2deAfd'!BI28</f>
        <v>2883</v>
      </c>
      <c r="N36" s="2">
        <f>'2deAfd'!BQ28</f>
        <v>0</v>
      </c>
      <c r="P36" s="2">
        <f>'2deAfd'!BW28</f>
        <v>4636</v>
      </c>
      <c r="Q36" s="2">
        <f>'2deAfd'!CE28</f>
        <v>1</v>
      </c>
      <c r="S36" s="2">
        <f>'2deAfd'!CK28</f>
        <v>3918</v>
      </c>
      <c r="T36" s="2">
        <f>'2deAfd'!CS28</f>
        <v>0</v>
      </c>
      <c r="V36" s="45">
        <f>'2deAfd'!CY28</f>
        <v>3264</v>
      </c>
      <c r="W36" s="2">
        <f>'2deAfd'!DG28</f>
        <v>1</v>
      </c>
      <c r="Y36" s="2">
        <f>'2deAfd'!DM28</f>
        <v>7532</v>
      </c>
      <c r="Z36" s="2">
        <f>'2deAfd'!DU28</f>
        <v>1</v>
      </c>
      <c r="AB36" s="2">
        <f>'2deAfd'!EA28</f>
        <v>5287</v>
      </c>
      <c r="AC36" s="2">
        <f>'2deAfd'!EI28</f>
        <v>1</v>
      </c>
      <c r="AE36" s="2">
        <f>'2deAfd'!EO28</f>
        <v>7497</v>
      </c>
      <c r="AF36" s="2">
        <f>'2deAfd'!EW28</f>
        <v>3</v>
      </c>
      <c r="AH36" s="2">
        <f>'2deAfd'!FC28</f>
        <v>3277</v>
      </c>
      <c r="AI36" s="2">
        <f>'2deAfd'!FK28</f>
        <v>0</v>
      </c>
      <c r="AK36" s="2">
        <f>'2deAfd'!FQ28</f>
        <v>6700</v>
      </c>
      <c r="AL36" s="2">
        <f>'2deAfd'!FY28</f>
        <v>3</v>
      </c>
      <c r="AN36" s="45">
        <f>'2deAfd'!GE28</f>
        <v>3264</v>
      </c>
      <c r="AO36" s="2">
        <f>'2deAfd'!GM28</f>
        <v>0</v>
      </c>
      <c r="AQ36" s="2">
        <f>'2deAfd'!GS28</f>
        <v>2820</v>
      </c>
      <c r="AR36" s="2">
        <f>'2deAfd'!HA28</f>
        <v>0</v>
      </c>
      <c r="AT36" s="2">
        <f>'2deAfd'!HG28</f>
        <v>2934</v>
      </c>
      <c r="AU36" s="2">
        <f>'2deAfd'!HO28</f>
        <v>3</v>
      </c>
      <c r="AW36" s="2">
        <f>'2deAfd'!HU28</f>
        <v>1697</v>
      </c>
      <c r="AX36" s="2">
        <f>'2deAfd'!IC28</f>
        <v>0</v>
      </c>
      <c r="AZ36" s="2">
        <f>'2deAfd'!II28</f>
        <v>7226</v>
      </c>
      <c r="BA36" s="2">
        <f>'2deAfd'!IQ28</f>
        <v>3</v>
      </c>
      <c r="BC36" s="2">
        <f>'2deAfd'!IW28</f>
        <v>8068</v>
      </c>
      <c r="BD36" s="2">
        <f>'2deAfd'!JE28</f>
        <v>0</v>
      </c>
      <c r="BF36" s="2">
        <f>'2deAfd'!JK28</f>
        <v>2939</v>
      </c>
      <c r="BG36" s="2">
        <f>'2deAfd'!JS28</f>
        <v>3</v>
      </c>
      <c r="BI36" s="2">
        <f>'2deAfd'!JY28</f>
        <v>4903</v>
      </c>
      <c r="BJ36" s="2">
        <f>'2deAfd'!KG28</f>
        <v>3</v>
      </c>
      <c r="BL36" s="2">
        <f>'2deAfd'!KM28</f>
        <v>8068</v>
      </c>
      <c r="BM36" s="2">
        <f>'2deAfd'!KU28</f>
        <v>0</v>
      </c>
      <c r="BO36" s="45">
        <f>'2deAfd'!LA28</f>
        <v>0</v>
      </c>
      <c r="BP36" s="2">
        <f>'2deAfd'!LI28</f>
        <v>0</v>
      </c>
      <c r="BR36" s="2">
        <f>'2deAfd'!LO28</f>
        <v>0</v>
      </c>
      <c r="BS36" s="2">
        <f>'2deAfd'!LW28</f>
        <v>0</v>
      </c>
      <c r="BU36" s="2">
        <f>'2deAfd'!MC28</f>
        <v>0</v>
      </c>
      <c r="BV36" s="2">
        <f>'2deAfd'!MK28</f>
        <v>0</v>
      </c>
      <c r="BX36" s="2">
        <f>'2deAfd'!MQ28</f>
        <v>0</v>
      </c>
      <c r="BY36" s="2">
        <f>'2deAfd'!MY28</f>
        <v>0</v>
      </c>
    </row>
    <row r="37" spans="1:77" ht="15.75" thickBot="1" x14ac:dyDescent="0.3">
      <c r="A37" s="4">
        <f>'2deAfd'!E29</f>
        <v>1123</v>
      </c>
      <c r="B37" s="4">
        <f>'2deAfd'!M29</f>
        <v>1</v>
      </c>
      <c r="D37" s="4">
        <f>'2deAfd'!S29</f>
        <v>3264</v>
      </c>
      <c r="E37" s="4">
        <f>'2deAfd'!AA29</f>
        <v>0</v>
      </c>
      <c r="G37" s="4">
        <f>'2deAfd'!AG29</f>
        <v>4636</v>
      </c>
      <c r="H37" s="4">
        <f>'2deAfd'!AO29</f>
        <v>0</v>
      </c>
      <c r="J37" s="4">
        <f>'2deAfd'!AU29</f>
        <v>7954</v>
      </c>
      <c r="K37" s="4">
        <f>'2deAfd'!BC29</f>
        <v>1</v>
      </c>
      <c r="M37" s="4">
        <f>'2deAfd'!BI29</f>
        <v>7119</v>
      </c>
      <c r="N37" s="4">
        <f>'2deAfd'!BQ29</f>
        <v>0</v>
      </c>
      <c r="P37" s="4">
        <f>'2deAfd'!BW29</f>
        <v>6430</v>
      </c>
      <c r="Q37" s="4">
        <f>'2deAfd'!CE29</f>
        <v>1</v>
      </c>
      <c r="S37" s="4">
        <f>'2deAfd'!CK29</f>
        <v>6700</v>
      </c>
      <c r="T37" s="4">
        <f>'2deAfd'!CS29</f>
        <v>3</v>
      </c>
      <c r="V37" s="46">
        <f>'2deAfd'!CY29</f>
        <v>7837</v>
      </c>
      <c r="W37" s="4">
        <f>'2deAfd'!DG29</f>
        <v>0</v>
      </c>
      <c r="Y37" s="4">
        <f>'2deAfd'!DM29</f>
        <v>4964</v>
      </c>
      <c r="Z37" s="4">
        <f>'2deAfd'!DU29</f>
        <v>0</v>
      </c>
      <c r="AB37" s="2">
        <f>'2deAfd'!EA29</f>
        <v>3773</v>
      </c>
      <c r="AC37" s="4">
        <f>'2deAfd'!EI29</f>
        <v>0</v>
      </c>
      <c r="AE37" s="4">
        <f>'2deAfd'!EO29</f>
        <v>3271</v>
      </c>
      <c r="AF37" s="4">
        <f>'2deAfd'!EW29</f>
        <v>0</v>
      </c>
      <c r="AH37" s="4">
        <f>'2deAfd'!FC29</f>
        <v>3041</v>
      </c>
      <c r="AI37" s="4">
        <f>'2deAfd'!FK29</f>
        <v>1</v>
      </c>
      <c r="AK37" s="4">
        <f>'2deAfd'!FQ29</f>
        <v>3539</v>
      </c>
      <c r="AL37" s="4">
        <f>'2deAfd'!FY29</f>
        <v>3</v>
      </c>
      <c r="AN37" s="46">
        <f>'2deAfd'!GE29</f>
        <v>2931</v>
      </c>
      <c r="AO37" s="4">
        <f>'2deAfd'!GM29</f>
        <v>3</v>
      </c>
      <c r="AQ37" s="4">
        <f>'2deAfd'!GS29</f>
        <v>2655</v>
      </c>
      <c r="AR37" s="4">
        <f>'2deAfd'!HA29</f>
        <v>1</v>
      </c>
      <c r="AT37" s="4">
        <f>'2deAfd'!HG29</f>
        <v>1941</v>
      </c>
      <c r="AU37" s="4">
        <f>'2deAfd'!HO29</f>
        <v>3</v>
      </c>
      <c r="AW37" s="4">
        <f>'2deAfd'!HU29</f>
        <v>2934</v>
      </c>
      <c r="AX37" s="4">
        <f>'2deAfd'!IC29</f>
        <v>0</v>
      </c>
      <c r="AZ37" s="4">
        <f>'2deAfd'!II29</f>
        <v>8241</v>
      </c>
      <c r="BA37" s="4">
        <f>'2deAfd'!IQ29</f>
        <v>0</v>
      </c>
      <c r="BC37" s="4">
        <f>'2deAfd'!IW29</f>
        <v>7290</v>
      </c>
      <c r="BD37" s="4">
        <f>'2deAfd'!JE29</f>
        <v>0</v>
      </c>
      <c r="BF37" s="4">
        <f>'2deAfd'!JK29</f>
        <v>8200</v>
      </c>
      <c r="BG37" s="2">
        <f>'2deAfd'!JS29</f>
        <v>3</v>
      </c>
      <c r="BI37" s="4">
        <f>'2deAfd'!JY29</f>
        <v>3041</v>
      </c>
      <c r="BJ37" s="4">
        <f>'2deAfd'!KG29</f>
        <v>1</v>
      </c>
      <c r="BL37" s="4">
        <f>'2deAfd'!KM29</f>
        <v>7290</v>
      </c>
      <c r="BM37" s="4">
        <f>'2deAfd'!KU29</f>
        <v>3</v>
      </c>
      <c r="BO37" s="46">
        <f>'2deAfd'!LA29</f>
        <v>0</v>
      </c>
      <c r="BP37" s="4">
        <f>'2deAfd'!LI29</f>
        <v>0</v>
      </c>
      <c r="BR37" s="4">
        <f>'2deAfd'!LO29</f>
        <v>0</v>
      </c>
      <c r="BS37" s="4">
        <f>'2deAfd'!LW29</f>
        <v>0</v>
      </c>
      <c r="BU37" s="4">
        <f>'2deAfd'!MC29</f>
        <v>0</v>
      </c>
      <c r="BV37" s="4">
        <f>'2deAfd'!MK29</f>
        <v>0</v>
      </c>
      <c r="BX37" s="4">
        <f>'2deAfd'!MQ29</f>
        <v>0</v>
      </c>
      <c r="BY37" s="4">
        <f>'2deAfd'!MY29</f>
        <v>0</v>
      </c>
    </row>
    <row r="38" spans="1:77" x14ac:dyDescent="0.25">
      <c r="A38" s="3">
        <f>'2deAfd'!B34</f>
        <v>1007</v>
      </c>
      <c r="B38" s="3">
        <f>'2deAfd'!L34</f>
        <v>0</v>
      </c>
      <c r="D38" s="3">
        <f>'2deAfd'!P34</f>
        <v>6011</v>
      </c>
      <c r="E38" s="3">
        <f>'2deAfd'!Z34</f>
        <v>1</v>
      </c>
      <c r="G38" s="3">
        <f>'2deAfd'!AD34</f>
        <v>8242</v>
      </c>
      <c r="H38" s="3">
        <f>'2deAfd'!AN34</f>
        <v>0</v>
      </c>
      <c r="J38" s="3">
        <f>'2deAfd'!AR34</f>
        <v>6267</v>
      </c>
      <c r="K38" s="3">
        <f>'2deAfd'!BB34</f>
        <v>1</v>
      </c>
      <c r="M38" s="3">
        <f>'2deAfd'!BF34</f>
        <v>3401</v>
      </c>
      <c r="N38" s="3">
        <f>'2deAfd'!BP34</f>
        <v>1</v>
      </c>
      <c r="P38" s="3">
        <f>'2deAfd'!BT34</f>
        <v>1007</v>
      </c>
      <c r="Q38" s="3">
        <f>'2deAfd'!CD34</f>
        <v>1</v>
      </c>
      <c r="S38" s="3">
        <f>'2deAfd'!CH34</f>
        <v>7450</v>
      </c>
      <c r="T38" s="3">
        <f>'2deAfd'!CR34</f>
        <v>0</v>
      </c>
      <c r="V38" s="47">
        <f>'2deAfd'!CV34</f>
        <v>3526</v>
      </c>
      <c r="W38" s="3">
        <f>'2deAfd'!DF34</f>
        <v>1</v>
      </c>
      <c r="Y38" s="3">
        <f>'2deAfd'!DJ34</f>
        <v>1883</v>
      </c>
      <c r="Z38" s="3">
        <f>'2deAfd'!DT34</f>
        <v>1</v>
      </c>
      <c r="AB38" s="3">
        <f>'2deAfd'!DX34</f>
        <v>1883</v>
      </c>
      <c r="AC38" s="3">
        <f>'2deAfd'!EH34</f>
        <v>3</v>
      </c>
      <c r="AE38" s="3">
        <f>'2deAfd'!EL34</f>
        <v>3038</v>
      </c>
      <c r="AF38" s="3">
        <f>'2deAfd'!EV34</f>
        <v>0</v>
      </c>
      <c r="AH38" s="3">
        <f>'2deAfd'!EZ34</f>
        <v>2632</v>
      </c>
      <c r="AI38" s="3">
        <f>'2deAfd'!FJ34</f>
        <v>0</v>
      </c>
      <c r="AK38" s="3">
        <f>'2deAfd'!FN34</f>
        <v>1007</v>
      </c>
      <c r="AL38" s="3">
        <f>'2deAfd'!FX34</f>
        <v>3</v>
      </c>
      <c r="AN38" s="47">
        <f>'2deAfd'!GB34</f>
        <v>7853</v>
      </c>
      <c r="AO38" s="3">
        <f>'2deAfd'!GL34</f>
        <v>1</v>
      </c>
      <c r="AQ38" s="3">
        <f>'2deAfd'!GP34</f>
        <v>7168</v>
      </c>
      <c r="AR38" s="3">
        <f>'2deAfd'!GZ34</f>
        <v>3</v>
      </c>
      <c r="AT38" s="3">
        <f>'2deAfd'!HD34</f>
        <v>2242</v>
      </c>
      <c r="AU38" s="3">
        <f>'2deAfd'!HN34</f>
        <v>3</v>
      </c>
      <c r="AW38" s="3">
        <f>'2deAfd'!HR34</f>
        <v>4903</v>
      </c>
      <c r="AX38" s="3">
        <f>'2deAfd'!IB34</f>
        <v>0</v>
      </c>
      <c r="AZ38" s="3">
        <f>'2deAfd'!IF34</f>
        <v>7474</v>
      </c>
      <c r="BA38" s="3">
        <f>'2deAfd'!IP34</f>
        <v>3</v>
      </c>
      <c r="BC38" s="3">
        <f>'2deAfd'!IT34</f>
        <v>1007</v>
      </c>
      <c r="BD38" s="3">
        <f>'2deAfd'!JD34</f>
        <v>0</v>
      </c>
      <c r="BF38" s="3">
        <f>'2deAfd'!JH34</f>
        <v>7954</v>
      </c>
      <c r="BG38" s="3">
        <f>'2deAfd'!JR34</f>
        <v>0</v>
      </c>
      <c r="BI38" s="3">
        <f>'2deAfd'!JV34</f>
        <v>7573</v>
      </c>
      <c r="BJ38" s="3">
        <f>'2deAfd'!KF34</f>
        <v>0</v>
      </c>
      <c r="BL38" s="3">
        <f>'2deAfd'!KJ34</f>
        <v>4858</v>
      </c>
      <c r="BM38" s="3">
        <f>'2deAfd'!KT34</f>
        <v>0</v>
      </c>
      <c r="BO38" s="47">
        <f>'2deAfd'!KX34</f>
        <v>0</v>
      </c>
      <c r="BP38" s="3">
        <f>'2deAfd'!LH34</f>
        <v>0</v>
      </c>
      <c r="BR38" s="3">
        <f>'2deAfd'!LL34</f>
        <v>0</v>
      </c>
      <c r="BS38" s="3">
        <f>'2deAfd'!LV34</f>
        <v>0</v>
      </c>
      <c r="BU38" s="3">
        <f>'2deAfd'!LZ34</f>
        <v>0</v>
      </c>
      <c r="BV38" s="3">
        <f>'2deAfd'!MJ34</f>
        <v>0</v>
      </c>
      <c r="BX38" s="3">
        <f>'2deAfd'!MN34</f>
        <v>0</v>
      </c>
      <c r="BY38" s="3">
        <f>'2deAfd'!MX34</f>
        <v>0</v>
      </c>
    </row>
    <row r="39" spans="1:77" x14ac:dyDescent="0.25">
      <c r="A39" s="2">
        <f>'2deAfd'!B35</f>
        <v>3271</v>
      </c>
      <c r="B39" s="2">
        <f>'2deAfd'!L35</f>
        <v>1</v>
      </c>
      <c r="D39" s="2">
        <f>'2deAfd'!P35</f>
        <v>2820</v>
      </c>
      <c r="E39" s="2">
        <f>'2deAfd'!Z35</f>
        <v>1</v>
      </c>
      <c r="G39" s="2">
        <f>'2deAfd'!AD35</f>
        <v>7226</v>
      </c>
      <c r="H39" s="2">
        <f>'2deAfd'!AN35</f>
        <v>1</v>
      </c>
      <c r="J39" s="2">
        <f>'2deAfd'!AR35</f>
        <v>8383</v>
      </c>
      <c r="K39" s="2">
        <f>'2deAfd'!BB35</f>
        <v>1</v>
      </c>
      <c r="M39" s="2">
        <f>'2deAfd'!BF35</f>
        <v>7954</v>
      </c>
      <c r="N39" s="2">
        <f>'2deAfd'!BP35</f>
        <v>1</v>
      </c>
      <c r="P39" s="2">
        <f>'2deAfd'!BT35</f>
        <v>2939</v>
      </c>
      <c r="Q39" s="2">
        <f>'2deAfd'!CD35</f>
        <v>0</v>
      </c>
      <c r="S39" s="2">
        <f>'2deAfd'!CH35</f>
        <v>7386</v>
      </c>
      <c r="T39" s="2">
        <f>'2deAfd'!CR35</f>
        <v>0</v>
      </c>
      <c r="V39" s="45">
        <f>'2deAfd'!CV35</f>
        <v>7168</v>
      </c>
      <c r="W39" s="2">
        <f>'2deAfd'!DF35</f>
        <v>1</v>
      </c>
      <c r="Y39" s="2">
        <f>'2deAfd'!DJ35</f>
        <v>5792</v>
      </c>
      <c r="Z39" s="2">
        <f>'2deAfd'!DT35</f>
        <v>3</v>
      </c>
      <c r="AB39" s="2">
        <f>'2deAfd'!DX35</f>
        <v>5792</v>
      </c>
      <c r="AC39" s="2">
        <f>'2deAfd'!EH35</f>
        <v>1</v>
      </c>
      <c r="AE39" s="2">
        <f>'2deAfd'!EL35</f>
        <v>7887</v>
      </c>
      <c r="AF39" s="2">
        <f>'2deAfd'!EV35</f>
        <v>3</v>
      </c>
      <c r="AH39" s="2">
        <f>'2deAfd'!EZ35</f>
        <v>3539</v>
      </c>
      <c r="AI39" s="2">
        <f>'2deAfd'!FJ35</f>
        <v>0</v>
      </c>
      <c r="AK39" s="2">
        <f>'2deAfd'!FN35</f>
        <v>3271</v>
      </c>
      <c r="AL39" s="2">
        <f>'2deAfd'!FX35</f>
        <v>1</v>
      </c>
      <c r="AN39" s="45">
        <f>'2deAfd'!GB35</f>
        <v>7474</v>
      </c>
      <c r="AO39" s="2">
        <f>'2deAfd'!GL35</f>
        <v>3</v>
      </c>
      <c r="AQ39" s="2">
        <f>'2deAfd'!GP35</f>
        <v>5272</v>
      </c>
      <c r="AR39" s="2">
        <f>'2deAfd'!GZ35</f>
        <v>3</v>
      </c>
      <c r="AT39" s="2">
        <f>'2deAfd'!HD35</f>
        <v>7887</v>
      </c>
      <c r="AU39" s="2">
        <f>'2deAfd'!HN35</f>
        <v>0</v>
      </c>
      <c r="AW39" s="2">
        <f>'2deAfd'!HR35</f>
        <v>7547</v>
      </c>
      <c r="AX39" s="2">
        <f>'2deAfd'!IB35</f>
        <v>3</v>
      </c>
      <c r="AZ39" s="2">
        <f>'2deAfd'!IF35</f>
        <v>7532</v>
      </c>
      <c r="BA39" s="2">
        <f>'2deAfd'!IP35</f>
        <v>3</v>
      </c>
      <c r="BC39" s="2">
        <f>'2deAfd'!IT35</f>
        <v>2939</v>
      </c>
      <c r="BD39" s="2">
        <f>'2deAfd'!JD35</f>
        <v>3</v>
      </c>
      <c r="BF39" s="2">
        <f>'2deAfd'!JH35</f>
        <v>4903</v>
      </c>
      <c r="BG39" s="3">
        <f>'2deAfd'!JR35</f>
        <v>3</v>
      </c>
      <c r="BI39" s="2">
        <f>'2deAfd'!JV35</f>
        <v>4856</v>
      </c>
      <c r="BJ39" s="2">
        <f>'2deAfd'!KF35</f>
        <v>0</v>
      </c>
      <c r="BL39" s="2">
        <f>'2deAfd'!KJ35</f>
        <v>8070</v>
      </c>
      <c r="BM39" s="2">
        <f>'2deAfd'!KT35</f>
        <v>1</v>
      </c>
      <c r="BO39" s="45">
        <f>'2deAfd'!KX35</f>
        <v>0</v>
      </c>
      <c r="BP39" s="2">
        <f>'2deAfd'!LH35</f>
        <v>0</v>
      </c>
      <c r="BR39" s="2">
        <f>'2deAfd'!LL35</f>
        <v>0</v>
      </c>
      <c r="BS39" s="2">
        <f>'2deAfd'!LV35</f>
        <v>0</v>
      </c>
      <c r="BU39" s="2">
        <f>'2deAfd'!LZ35</f>
        <v>0</v>
      </c>
      <c r="BV39" s="2">
        <f>'2deAfd'!MJ35</f>
        <v>0</v>
      </c>
      <c r="BX39" s="2">
        <f>'2deAfd'!MN35</f>
        <v>0</v>
      </c>
      <c r="BY39" s="2">
        <f>'2deAfd'!MX35</f>
        <v>0</v>
      </c>
    </row>
    <row r="40" spans="1:77" x14ac:dyDescent="0.25">
      <c r="A40" s="2">
        <f>'2deAfd'!B36</f>
        <v>8058</v>
      </c>
      <c r="B40" s="2">
        <f>'2deAfd'!L36</f>
        <v>1</v>
      </c>
      <c r="D40" s="2">
        <f>'2deAfd'!P36</f>
        <v>2612</v>
      </c>
      <c r="E40" s="2">
        <f>'2deAfd'!Z36</f>
        <v>0</v>
      </c>
      <c r="G40" s="2">
        <f>'2deAfd'!AD36</f>
        <v>3038</v>
      </c>
      <c r="H40" s="2">
        <f>'2deAfd'!AN36</f>
        <v>3</v>
      </c>
      <c r="J40" s="2">
        <f>'2deAfd'!AR36</f>
        <v>4581</v>
      </c>
      <c r="K40" s="2">
        <f>'2deAfd'!BB36</f>
        <v>3</v>
      </c>
      <c r="M40" s="2">
        <f>'2deAfd'!BF36</f>
        <v>4903</v>
      </c>
      <c r="N40" s="2">
        <f>'2deAfd'!BP36</f>
        <v>1</v>
      </c>
      <c r="P40" s="2">
        <f>'2deAfd'!BT36</f>
        <v>8058</v>
      </c>
      <c r="Q40" s="2">
        <f>'2deAfd'!CD36</f>
        <v>3</v>
      </c>
      <c r="S40" s="2">
        <f>'2deAfd'!CH36</f>
        <v>8599</v>
      </c>
      <c r="T40" s="2">
        <f>'2deAfd'!CR36</f>
        <v>0</v>
      </c>
      <c r="V40" s="45">
        <f>'2deAfd'!CV36</f>
        <v>5272</v>
      </c>
      <c r="W40" s="2">
        <f>'2deAfd'!DF36</f>
        <v>1</v>
      </c>
      <c r="Y40" s="2">
        <f>'2deAfd'!DJ36</f>
        <v>2766</v>
      </c>
      <c r="Z40" s="2">
        <f>'2deAfd'!DT36</f>
        <v>1</v>
      </c>
      <c r="AB40" s="2">
        <f>'2deAfd'!DX36</f>
        <v>2766</v>
      </c>
      <c r="AC40" s="2">
        <f>'2deAfd'!EH36</f>
        <v>0</v>
      </c>
      <c r="AE40" s="2">
        <f>'2deAfd'!EL36</f>
        <v>4643</v>
      </c>
      <c r="AF40" s="2">
        <f>'2deAfd'!EV36</f>
        <v>1</v>
      </c>
      <c r="AH40" s="2">
        <f>'2deAfd'!EZ36</f>
        <v>2696</v>
      </c>
      <c r="AI40" s="2">
        <f>'2deAfd'!FJ36</f>
        <v>3</v>
      </c>
      <c r="AK40" s="2">
        <f>'2deAfd'!FN36</f>
        <v>8058</v>
      </c>
      <c r="AL40" s="2">
        <f>'2deAfd'!FX36</f>
        <v>1</v>
      </c>
      <c r="AN40" s="45">
        <f>'2deAfd'!GB36</f>
        <v>4964</v>
      </c>
      <c r="AO40" s="2">
        <f>'2deAfd'!GL36</f>
        <v>1</v>
      </c>
      <c r="AQ40" s="2">
        <f>'2deAfd'!GP36</f>
        <v>6298</v>
      </c>
      <c r="AR40" s="2">
        <f>'2deAfd'!GZ36</f>
        <v>1</v>
      </c>
      <c r="AT40" s="2">
        <f>'2deAfd'!HD36</f>
        <v>3038</v>
      </c>
      <c r="AU40" s="2">
        <f>'2deAfd'!HN36</f>
        <v>3</v>
      </c>
      <c r="AW40" s="2">
        <f>'2deAfd'!HR36</f>
        <v>3277</v>
      </c>
      <c r="AX40" s="2">
        <f>'2deAfd'!IB36</f>
        <v>1</v>
      </c>
      <c r="AZ40" s="2">
        <f>'2deAfd'!IF36</f>
        <v>8646</v>
      </c>
      <c r="BA40" s="2">
        <f>'2deAfd'!IP36</f>
        <v>0</v>
      </c>
      <c r="BC40" s="2">
        <f>'2deAfd'!IT36</f>
        <v>3271</v>
      </c>
      <c r="BD40" s="2">
        <f>'2deAfd'!JD36</f>
        <v>3</v>
      </c>
      <c r="BF40" s="2">
        <f>'2deAfd'!JH36</f>
        <v>3401</v>
      </c>
      <c r="BG40" s="3">
        <f>'2deAfd'!JR36</f>
        <v>1</v>
      </c>
      <c r="BI40" s="2">
        <f>'2deAfd'!JV36</f>
        <v>5740</v>
      </c>
      <c r="BJ40" s="2">
        <f>'2deAfd'!KF36</f>
        <v>0</v>
      </c>
      <c r="BL40" s="2">
        <f>'2deAfd'!KJ36</f>
        <v>4856</v>
      </c>
      <c r="BM40" s="2">
        <f>'2deAfd'!KT36</f>
        <v>0</v>
      </c>
      <c r="BO40" s="45">
        <f>'2deAfd'!KX36</f>
        <v>0</v>
      </c>
      <c r="BP40" s="2">
        <f>'2deAfd'!LH36</f>
        <v>0</v>
      </c>
      <c r="BR40" s="2">
        <f>'2deAfd'!LL36</f>
        <v>0</v>
      </c>
      <c r="BS40" s="2">
        <f>'2deAfd'!LV36</f>
        <v>0</v>
      </c>
      <c r="BU40" s="2">
        <f>'2deAfd'!LZ36</f>
        <v>0</v>
      </c>
      <c r="BV40" s="2">
        <f>'2deAfd'!MJ36</f>
        <v>0</v>
      </c>
      <c r="BX40" s="2">
        <f>'2deAfd'!MN36</f>
        <v>0</v>
      </c>
      <c r="BY40" s="2">
        <f>'2deAfd'!MX36</f>
        <v>0</v>
      </c>
    </row>
    <row r="41" spans="1:77" x14ac:dyDescent="0.25">
      <c r="A41" s="2">
        <f>'2deAfd'!B37</f>
        <v>7497</v>
      </c>
      <c r="B41" s="2">
        <f>'2deAfd'!L37</f>
        <v>3</v>
      </c>
      <c r="D41" s="2">
        <f>'2deAfd'!P37</f>
        <v>5731</v>
      </c>
      <c r="E41" s="2">
        <f>'2deAfd'!Z37</f>
        <v>3</v>
      </c>
      <c r="G41" s="2">
        <f>'2deAfd'!AD37</f>
        <v>389</v>
      </c>
      <c r="H41" s="2">
        <f>'2deAfd'!AN37</f>
        <v>0</v>
      </c>
      <c r="J41" s="2">
        <f>'2deAfd'!AR37</f>
        <v>5513</v>
      </c>
      <c r="K41" s="2">
        <f>'2deAfd'!BB37</f>
        <v>1</v>
      </c>
      <c r="M41" s="2">
        <f>'2deAfd'!BF37</f>
        <v>2909</v>
      </c>
      <c r="N41" s="2">
        <f>'2deAfd'!BP37</f>
        <v>1</v>
      </c>
      <c r="P41" s="2">
        <f>'2deAfd'!BT37</f>
        <v>3271</v>
      </c>
      <c r="Q41" s="2">
        <f>'2deAfd'!CD37</f>
        <v>1</v>
      </c>
      <c r="S41" s="2">
        <f>'2deAfd'!CH37</f>
        <v>2586</v>
      </c>
      <c r="T41" s="2">
        <f>'2deAfd'!CR37</f>
        <v>1</v>
      </c>
      <c r="V41" s="45">
        <f>'2deAfd'!CV37</f>
        <v>2934</v>
      </c>
      <c r="W41" s="2">
        <f>'2deAfd'!DF37</f>
        <v>0</v>
      </c>
      <c r="Y41" s="2">
        <f>'2deAfd'!DJ37</f>
        <v>7837</v>
      </c>
      <c r="Z41" s="2">
        <f>'2deAfd'!DT37</f>
        <v>3</v>
      </c>
      <c r="AB41" s="2">
        <f>'2deAfd'!DX37</f>
        <v>7837</v>
      </c>
      <c r="AC41" s="2">
        <f>'2deAfd'!EH37</f>
        <v>1</v>
      </c>
      <c r="AE41" s="2">
        <f>'2deAfd'!EL37</f>
        <v>7226</v>
      </c>
      <c r="AF41" s="2">
        <f>'2deAfd'!EV37</f>
        <v>0</v>
      </c>
      <c r="AH41" s="2">
        <f>'2deAfd'!EZ37</f>
        <v>2926</v>
      </c>
      <c r="AI41" s="2">
        <f>'2deAfd'!FJ37</f>
        <v>3</v>
      </c>
      <c r="AK41" s="2">
        <f>'2deAfd'!FN37</f>
        <v>3022</v>
      </c>
      <c r="AL41" s="2">
        <f>'2deAfd'!FX37</f>
        <v>0</v>
      </c>
      <c r="AN41" s="45">
        <f>'2deAfd'!GB37</f>
        <v>6518</v>
      </c>
      <c r="AO41" s="2">
        <f>'2deAfd'!GL37</f>
        <v>1</v>
      </c>
      <c r="AQ41" s="2">
        <f>'2deAfd'!GP37</f>
        <v>3526</v>
      </c>
      <c r="AR41" s="2">
        <f>'2deAfd'!GZ37</f>
        <v>0</v>
      </c>
      <c r="AT41" s="2">
        <f>'2deAfd'!HD37</f>
        <v>7226</v>
      </c>
      <c r="AU41" s="2">
        <f>'2deAfd'!HN37</f>
        <v>0</v>
      </c>
      <c r="AW41" s="2">
        <f>'2deAfd'!HR37</f>
        <v>3401</v>
      </c>
      <c r="AX41" s="2">
        <f>'2deAfd'!IB37</f>
        <v>0</v>
      </c>
      <c r="AZ41" s="2">
        <f>'2deAfd'!IF37</f>
        <v>2886</v>
      </c>
      <c r="BA41" s="2">
        <f>'2deAfd'!IP37</f>
        <v>3</v>
      </c>
      <c r="BC41" s="2">
        <f>'2deAfd'!IT37</f>
        <v>8058</v>
      </c>
      <c r="BD41" s="2">
        <f>'2deAfd'!JD37</f>
        <v>1</v>
      </c>
      <c r="BF41" s="2">
        <f>'2deAfd'!JH37</f>
        <v>3041</v>
      </c>
      <c r="BG41" s="3">
        <f>'2deAfd'!JR37</f>
        <v>1</v>
      </c>
      <c r="BI41" s="2">
        <f>'2deAfd'!JV37</f>
        <v>5570</v>
      </c>
      <c r="BJ41" s="2">
        <f>'2deAfd'!KF37</f>
        <v>1</v>
      </c>
      <c r="BL41" s="2">
        <f>'2deAfd'!KJ37</f>
        <v>5570</v>
      </c>
      <c r="BM41" s="2">
        <f>'2deAfd'!KT37</f>
        <v>3</v>
      </c>
      <c r="BO41" s="45">
        <f>'2deAfd'!KX37</f>
        <v>0</v>
      </c>
      <c r="BP41" s="2">
        <f>'2deAfd'!LH37</f>
        <v>0</v>
      </c>
      <c r="BR41" s="2">
        <f>'2deAfd'!LL37</f>
        <v>0</v>
      </c>
      <c r="BS41" s="2">
        <f>'2deAfd'!LV37</f>
        <v>0</v>
      </c>
      <c r="BU41" s="2">
        <f>'2deAfd'!LZ37</f>
        <v>0</v>
      </c>
      <c r="BV41" s="2">
        <f>'2deAfd'!MJ37</f>
        <v>0</v>
      </c>
      <c r="BX41" s="2">
        <f>'2deAfd'!MN37</f>
        <v>0</v>
      </c>
      <c r="BY41" s="2">
        <f>'2deAfd'!MX37</f>
        <v>0</v>
      </c>
    </row>
    <row r="42" spans="1:77" x14ac:dyDescent="0.25">
      <c r="A42" s="2">
        <f>'2deAfd'!B38</f>
        <v>2939</v>
      </c>
      <c r="B42" s="2">
        <f>'2deAfd'!L38</f>
        <v>3</v>
      </c>
      <c r="D42" s="2">
        <f>'2deAfd'!P38</f>
        <v>8378</v>
      </c>
      <c r="E42" s="2">
        <f>'2deAfd'!Z38</f>
        <v>0</v>
      </c>
      <c r="G42" s="2">
        <f>'2deAfd'!AD38</f>
        <v>4643</v>
      </c>
      <c r="H42" s="2">
        <f>'2deAfd'!AN38</f>
        <v>1</v>
      </c>
      <c r="J42" s="2">
        <f>'2deAfd'!AR38</f>
        <v>7283</v>
      </c>
      <c r="K42" s="2">
        <f>'2deAfd'!BB38</f>
        <v>0</v>
      </c>
      <c r="M42" s="2">
        <f>'2deAfd'!BF38</f>
        <v>3041</v>
      </c>
      <c r="N42" s="2">
        <f>'2deAfd'!BP38</f>
        <v>3</v>
      </c>
      <c r="P42" s="2">
        <f>'2deAfd'!BT38</f>
        <v>7497</v>
      </c>
      <c r="Q42" s="2">
        <f>'2deAfd'!CD38</f>
        <v>1</v>
      </c>
      <c r="S42" s="2">
        <f>'2deAfd'!CH38</f>
        <v>1338</v>
      </c>
      <c r="T42" s="2">
        <f>'2deAfd'!CR38</f>
        <v>0</v>
      </c>
      <c r="V42" s="45">
        <f>'2deAfd'!CV38</f>
        <v>1697</v>
      </c>
      <c r="W42" s="2">
        <f>'2deAfd'!DF38</f>
        <v>0</v>
      </c>
      <c r="Y42" s="2">
        <f>'2deAfd'!DJ38</f>
        <v>2931</v>
      </c>
      <c r="Z42" s="2">
        <f>'2deAfd'!DT38</f>
        <v>0</v>
      </c>
      <c r="AB42" s="2">
        <f>'2deAfd'!DX38</f>
        <v>2931</v>
      </c>
      <c r="AC42" s="2">
        <f>'2deAfd'!EH38</f>
        <v>3</v>
      </c>
      <c r="AE42" s="2">
        <f>'2deAfd'!EL38</f>
        <v>8241</v>
      </c>
      <c r="AF42" s="2">
        <f>'2deAfd'!EV38</f>
        <v>1</v>
      </c>
      <c r="AH42" s="2">
        <f>'2deAfd'!EZ38</f>
        <v>3918</v>
      </c>
      <c r="AI42" s="2">
        <f>'2deAfd'!FJ38</f>
        <v>0</v>
      </c>
      <c r="AK42" s="2">
        <f>'2deAfd'!FN38</f>
        <v>7497</v>
      </c>
      <c r="AL42" s="2">
        <f>'2deAfd'!FX38</f>
        <v>1</v>
      </c>
      <c r="AN42" s="45">
        <f>'2deAfd'!GB38</f>
        <v>7532</v>
      </c>
      <c r="AO42" s="2">
        <f>'2deAfd'!GL38</f>
        <v>0</v>
      </c>
      <c r="AQ42" s="2">
        <f>'2deAfd'!GP38</f>
        <v>1697</v>
      </c>
      <c r="AR42" s="2">
        <f>'2deAfd'!GZ38</f>
        <v>1</v>
      </c>
      <c r="AT42" s="2">
        <f>'2deAfd'!HD38</f>
        <v>4643</v>
      </c>
      <c r="AU42" s="2">
        <f>'2deAfd'!HN38</f>
        <v>0</v>
      </c>
      <c r="AW42" s="2">
        <f>'2deAfd'!HR38</f>
        <v>3041</v>
      </c>
      <c r="AX42" s="2">
        <f>'2deAfd'!IB38</f>
        <v>1</v>
      </c>
      <c r="AZ42" s="2">
        <f>'2deAfd'!IF38</f>
        <v>4964</v>
      </c>
      <c r="BA42" s="2">
        <f>'2deAfd'!IP38</f>
        <v>3</v>
      </c>
      <c r="BC42" s="2">
        <f>'2deAfd'!IT38</f>
        <v>3022</v>
      </c>
      <c r="BD42" s="2">
        <f>'2deAfd'!JD38</f>
        <v>1</v>
      </c>
      <c r="BF42" s="2">
        <f>'2deAfd'!JH38</f>
        <v>3277</v>
      </c>
      <c r="BG42" s="3">
        <f>'2deAfd'!JR38</f>
        <v>1</v>
      </c>
      <c r="BI42" s="2">
        <f>'2deAfd'!JV38</f>
        <v>1135</v>
      </c>
      <c r="BJ42" s="2">
        <f>'2deAfd'!KF38</f>
        <v>3</v>
      </c>
      <c r="BL42" s="2">
        <f>'2deAfd'!KJ38</f>
        <v>1135</v>
      </c>
      <c r="BM42" s="2">
        <f>'2deAfd'!KT38</f>
        <v>0</v>
      </c>
      <c r="BO42" s="45">
        <f>'2deAfd'!KX38</f>
        <v>0</v>
      </c>
      <c r="BP42" s="2">
        <f>'2deAfd'!LH38</f>
        <v>0</v>
      </c>
      <c r="BR42" s="2">
        <f>'2deAfd'!LL38</f>
        <v>0</v>
      </c>
      <c r="BS42" s="2">
        <f>'2deAfd'!LV38</f>
        <v>0</v>
      </c>
      <c r="BU42" s="2">
        <f>'2deAfd'!LZ38</f>
        <v>0</v>
      </c>
      <c r="BV42" s="2">
        <f>'2deAfd'!MJ38</f>
        <v>0</v>
      </c>
      <c r="BX42" s="2">
        <f>'2deAfd'!MN38</f>
        <v>0</v>
      </c>
      <c r="BY42" s="2">
        <f>'2deAfd'!MX38</f>
        <v>0</v>
      </c>
    </row>
    <row r="43" spans="1:77" x14ac:dyDescent="0.25">
      <c r="A43" s="2">
        <f>'2deAfd'!B39</f>
        <v>8737</v>
      </c>
      <c r="B43" s="2">
        <f>'2deAfd'!L39</f>
        <v>3</v>
      </c>
      <c r="D43" s="2">
        <f>'2deAfd'!P39</f>
        <v>6430</v>
      </c>
      <c r="E43" s="2">
        <f>'2deAfd'!Z39</f>
        <v>0</v>
      </c>
      <c r="G43" s="2">
        <f>'2deAfd'!AD39</f>
        <v>8241</v>
      </c>
      <c r="H43" s="2">
        <f>'2deAfd'!AN39</f>
        <v>0</v>
      </c>
      <c r="J43" s="2">
        <f>'2deAfd'!AR39</f>
        <v>1123</v>
      </c>
      <c r="K43" s="2">
        <f>'2deAfd'!BB39</f>
        <v>0</v>
      </c>
      <c r="M43" s="2">
        <f>'2deAfd'!BF39</f>
        <v>7547</v>
      </c>
      <c r="N43" s="2">
        <f>'2deAfd'!BP39</f>
        <v>3</v>
      </c>
      <c r="P43" s="2">
        <f>'2deAfd'!BT39</f>
        <v>8737</v>
      </c>
      <c r="Q43" s="2">
        <f>'2deAfd'!CD39</f>
        <v>0</v>
      </c>
      <c r="S43" s="2">
        <f>'2deAfd'!CH39</f>
        <v>2652</v>
      </c>
      <c r="T43" s="2">
        <f>'2deAfd'!CR39</f>
        <v>0</v>
      </c>
      <c r="V43" s="45">
        <f>'2deAfd'!CV39</f>
        <v>1941</v>
      </c>
      <c r="W43" s="2">
        <f>'2deAfd'!DF39</f>
        <v>3</v>
      </c>
      <c r="Y43" s="2">
        <f>'2deAfd'!DJ39</f>
        <v>3264</v>
      </c>
      <c r="Z43" s="2">
        <f>'2deAfd'!DT39</f>
        <v>1</v>
      </c>
      <c r="AB43" s="2">
        <f>'2deAfd'!DX39</f>
        <v>3264</v>
      </c>
      <c r="AC43" s="2">
        <f>'2deAfd'!EH39</f>
        <v>1</v>
      </c>
      <c r="AE43" s="2">
        <f>'2deAfd'!EL39</f>
        <v>389</v>
      </c>
      <c r="AF43" s="2">
        <f>'2deAfd'!EV39</f>
        <v>0</v>
      </c>
      <c r="AH43" s="2">
        <f>'2deAfd'!EZ39</f>
        <v>6700</v>
      </c>
      <c r="AI43" s="2">
        <f>'2deAfd'!FJ39</f>
        <v>1</v>
      </c>
      <c r="AK43" s="2">
        <f>'2deAfd'!FN39</f>
        <v>2939</v>
      </c>
      <c r="AL43" s="2">
        <f>'2deAfd'!FX39</f>
        <v>1</v>
      </c>
      <c r="AN43" s="45">
        <f>'2deAfd'!GB39</f>
        <v>5310</v>
      </c>
      <c r="AO43" s="2">
        <f>'2deAfd'!GL39</f>
        <v>3</v>
      </c>
      <c r="AQ43" s="2">
        <f>'2deAfd'!GP39</f>
        <v>2934</v>
      </c>
      <c r="AR43" s="2">
        <f>'2deAfd'!GZ39</f>
        <v>1</v>
      </c>
      <c r="AT43" s="2">
        <f>'2deAfd'!HD39</f>
        <v>389</v>
      </c>
      <c r="AU43" s="2">
        <f>'2deAfd'!HN39</f>
        <v>0</v>
      </c>
      <c r="AW43" s="2">
        <f>'2deAfd'!HR39</f>
        <v>7954</v>
      </c>
      <c r="AX43" s="2">
        <f>'2deAfd'!IB39</f>
        <v>1</v>
      </c>
      <c r="AZ43" s="2">
        <f>'2deAfd'!IF39</f>
        <v>6518</v>
      </c>
      <c r="BA43" s="2">
        <f>'2deAfd'!IP39</f>
        <v>1</v>
      </c>
      <c r="BC43" s="2">
        <f>'2deAfd'!IT39</f>
        <v>7497</v>
      </c>
      <c r="BD43" s="2">
        <f>'2deAfd'!JD39</f>
        <v>1</v>
      </c>
      <c r="BF43" s="2">
        <f>'2deAfd'!JH39</f>
        <v>7547</v>
      </c>
      <c r="BG43" s="3">
        <f>'2deAfd'!JR39</f>
        <v>1</v>
      </c>
      <c r="BI43" s="2">
        <f>'2deAfd'!JV39</f>
        <v>8070</v>
      </c>
      <c r="BJ43" s="2">
        <f>'2deAfd'!KF39</f>
        <v>1</v>
      </c>
      <c r="BL43" s="2">
        <f>'2deAfd'!KJ39</f>
        <v>5740</v>
      </c>
      <c r="BM43" s="2">
        <f>'2deAfd'!KT39</f>
        <v>0</v>
      </c>
      <c r="BO43" s="45">
        <f>'2deAfd'!KX39</f>
        <v>0</v>
      </c>
      <c r="BP43" s="2">
        <f>'2deAfd'!LH39</f>
        <v>0</v>
      </c>
      <c r="BR43" s="2">
        <f>'2deAfd'!LL39</f>
        <v>0</v>
      </c>
      <c r="BS43" s="2">
        <f>'2deAfd'!LV39</f>
        <v>0</v>
      </c>
      <c r="BU43" s="2">
        <f>'2deAfd'!LZ39</f>
        <v>0</v>
      </c>
      <c r="BV43" s="2">
        <f>'2deAfd'!MJ39</f>
        <v>0</v>
      </c>
      <c r="BX43" s="2">
        <f>'2deAfd'!MN39</f>
        <v>0</v>
      </c>
      <c r="BY43" s="2">
        <f>'2deAfd'!MX39</f>
        <v>0</v>
      </c>
    </row>
    <row r="44" spans="1:77" x14ac:dyDescent="0.25">
      <c r="A44" s="2">
        <f>'2deAfd'!E34</f>
        <v>2696</v>
      </c>
      <c r="B44" s="2">
        <f>'2deAfd'!M34</f>
        <v>3</v>
      </c>
      <c r="D44" s="2">
        <f>'2deAfd'!S34</f>
        <v>8058</v>
      </c>
      <c r="E44" s="2">
        <f>'2deAfd'!AA34</f>
        <v>1</v>
      </c>
      <c r="G44" s="2">
        <f>'2deAfd'!AG34</f>
        <v>7474</v>
      </c>
      <c r="H44" s="2">
        <f>'2deAfd'!AO34</f>
        <v>3</v>
      </c>
      <c r="J44" s="2">
        <f>'2deAfd'!AU34</f>
        <v>7168</v>
      </c>
      <c r="K44" s="2">
        <f>'2deAfd'!BC34</f>
        <v>1</v>
      </c>
      <c r="M44" s="2">
        <f>'2deAfd'!BI34</f>
        <v>2242</v>
      </c>
      <c r="N44" s="2">
        <f>'2deAfd'!BQ34</f>
        <v>1</v>
      </c>
      <c r="P44" s="2">
        <f>'2deAfd'!BW34</f>
        <v>7547</v>
      </c>
      <c r="Q44" s="2">
        <f>'2deAfd'!CE34</f>
        <v>1</v>
      </c>
      <c r="S44" s="2">
        <f>'2deAfd'!CK34</f>
        <v>7474</v>
      </c>
      <c r="T44" s="2">
        <f>'2deAfd'!CS34</f>
        <v>3</v>
      </c>
      <c r="V44" s="45">
        <f>'2deAfd'!CY34</f>
        <v>8058</v>
      </c>
      <c r="W44" s="2">
        <f>'2deAfd'!DG34</f>
        <v>1</v>
      </c>
      <c r="Y44" s="2">
        <f>'2deAfd'!DM34</f>
        <v>7547</v>
      </c>
      <c r="Z44" s="2">
        <f>'2deAfd'!DU34</f>
        <v>1</v>
      </c>
      <c r="AB44" s="2">
        <f>'2deAfd'!EA34</f>
        <v>1135</v>
      </c>
      <c r="AC44" s="2">
        <f>'2deAfd'!EI34</f>
        <v>0</v>
      </c>
      <c r="AE44" s="2">
        <f>'2deAfd'!EO34</f>
        <v>3327</v>
      </c>
      <c r="AF44" s="2">
        <f>'2deAfd'!EW34</f>
        <v>3</v>
      </c>
      <c r="AH44" s="2">
        <f>'2deAfd'!FC34</f>
        <v>3271</v>
      </c>
      <c r="AI44" s="2">
        <f>'2deAfd'!FK34</f>
        <v>3</v>
      </c>
      <c r="AK44" s="2">
        <f>'2deAfd'!FQ34</f>
        <v>8712</v>
      </c>
      <c r="AL44" s="2">
        <f>'2deAfd'!FY34</f>
        <v>0</v>
      </c>
      <c r="AN44" s="45">
        <f>'2deAfd'!GE34</f>
        <v>4643</v>
      </c>
      <c r="AO44" s="2">
        <f>'2deAfd'!GM34</f>
        <v>1</v>
      </c>
      <c r="AQ44" s="2">
        <f>'2deAfd'!GS34</f>
        <v>7283</v>
      </c>
      <c r="AR44" s="2">
        <f>'2deAfd'!HA34</f>
        <v>0</v>
      </c>
      <c r="AT44" s="2">
        <f>'2deAfd'!HG34</f>
        <v>7954</v>
      </c>
      <c r="AU44" s="2">
        <f>'2deAfd'!HO34</f>
        <v>0</v>
      </c>
      <c r="AW44" s="2">
        <f>'2deAfd'!HU34</f>
        <v>3271</v>
      </c>
      <c r="AX44" s="2">
        <f>'2deAfd'!IC34</f>
        <v>3</v>
      </c>
      <c r="AZ44" s="2">
        <f>'2deAfd'!II34</f>
        <v>7450</v>
      </c>
      <c r="BA44" s="2">
        <f>'2deAfd'!IQ34</f>
        <v>0</v>
      </c>
      <c r="BC44" s="2">
        <f>'2deAfd'!IW34</f>
        <v>7168</v>
      </c>
      <c r="BD44" s="2">
        <f>'2deAfd'!JE34</f>
        <v>3</v>
      </c>
      <c r="BF44" s="2">
        <f>'2deAfd'!JK34</f>
        <v>1883</v>
      </c>
      <c r="BG44" s="2">
        <f>'2deAfd'!JS34</f>
        <v>3</v>
      </c>
      <c r="BI44" s="2">
        <f>'2deAfd'!JY34</f>
        <v>3608</v>
      </c>
      <c r="BJ44" s="2">
        <f>'2deAfd'!KG34</f>
        <v>3</v>
      </c>
      <c r="BL44" s="2">
        <f>'2deAfd'!KM34</f>
        <v>7887</v>
      </c>
      <c r="BM44" s="2">
        <f>'2deAfd'!KU34</f>
        <v>3</v>
      </c>
      <c r="BO44" s="45">
        <f>'2deAfd'!LA34</f>
        <v>0</v>
      </c>
      <c r="BP44" s="2">
        <f>'2deAfd'!LI34</f>
        <v>0</v>
      </c>
      <c r="BR44" s="2">
        <f>'2deAfd'!LO34</f>
        <v>0</v>
      </c>
      <c r="BS44" s="2">
        <f>'2deAfd'!LW34</f>
        <v>0</v>
      </c>
      <c r="BU44" s="2">
        <f>'2deAfd'!MC34</f>
        <v>0</v>
      </c>
      <c r="BV44" s="2">
        <f>'2deAfd'!MK34</f>
        <v>0</v>
      </c>
      <c r="BX44" s="2">
        <f>'2deAfd'!MQ34</f>
        <v>0</v>
      </c>
      <c r="BY44" s="2">
        <f>'2deAfd'!MY34</f>
        <v>0</v>
      </c>
    </row>
    <row r="45" spans="1:77" x14ac:dyDescent="0.25">
      <c r="A45" s="2">
        <f>'2deAfd'!E35</f>
        <v>7584</v>
      </c>
      <c r="B45" s="2">
        <f>'2deAfd'!M35</f>
        <v>1</v>
      </c>
      <c r="D45" s="2">
        <f>'2deAfd'!S35</f>
        <v>2939</v>
      </c>
      <c r="E45" s="2">
        <f>'2deAfd'!AA35</f>
        <v>1</v>
      </c>
      <c r="G45" s="2">
        <f>'2deAfd'!AG35</f>
        <v>8646</v>
      </c>
      <c r="H45" s="2">
        <f>'2deAfd'!AO35</f>
        <v>1</v>
      </c>
      <c r="J45" s="2">
        <f>'2deAfd'!AU35</f>
        <v>2934</v>
      </c>
      <c r="K45" s="2">
        <f>'2deAfd'!BC35</f>
        <v>1</v>
      </c>
      <c r="M45" s="2">
        <f>'2deAfd'!BI35</f>
        <v>3038</v>
      </c>
      <c r="N45" s="2">
        <f>'2deAfd'!BQ35</f>
        <v>1</v>
      </c>
      <c r="P45" s="2">
        <f>'2deAfd'!BW35</f>
        <v>3277</v>
      </c>
      <c r="Q45" s="2">
        <f>'2deAfd'!CE35</f>
        <v>3</v>
      </c>
      <c r="S45" s="2">
        <f>'2deAfd'!CK35</f>
        <v>8646</v>
      </c>
      <c r="T45" s="2">
        <f>'2deAfd'!CS35</f>
        <v>3</v>
      </c>
      <c r="V45" s="45">
        <f>'2deAfd'!CY35</f>
        <v>2939</v>
      </c>
      <c r="W45" s="2">
        <f>'2deAfd'!DG35</f>
        <v>1</v>
      </c>
      <c r="Y45" s="2">
        <f>'2deAfd'!DM35</f>
        <v>7954</v>
      </c>
      <c r="Z45" s="2">
        <f>'2deAfd'!DU35</f>
        <v>0</v>
      </c>
      <c r="AB45" s="2">
        <f>'2deAfd'!EA35</f>
        <v>3327</v>
      </c>
      <c r="AC45" s="2">
        <f>'2deAfd'!EI35</f>
        <v>1</v>
      </c>
      <c r="AE45" s="2">
        <f>'2deAfd'!EO35</f>
        <v>8070</v>
      </c>
      <c r="AF45" s="2">
        <f>'2deAfd'!EW35</f>
        <v>0</v>
      </c>
      <c r="AH45" s="2">
        <f>'2deAfd'!FC35</f>
        <v>1007</v>
      </c>
      <c r="AI45" s="2">
        <f>'2deAfd'!FK35</f>
        <v>3</v>
      </c>
      <c r="AK45" s="2">
        <f>'2deAfd'!FQ35</f>
        <v>4636</v>
      </c>
      <c r="AL45" s="2">
        <f>'2deAfd'!FY35</f>
        <v>1</v>
      </c>
      <c r="AN45" s="45">
        <f>'2deAfd'!GE35</f>
        <v>2662</v>
      </c>
      <c r="AO45" s="2">
        <f>'2deAfd'!GM35</f>
        <v>0</v>
      </c>
      <c r="AQ45" s="2">
        <f>'2deAfd'!GS35</f>
        <v>5513</v>
      </c>
      <c r="AR45" s="2">
        <f>'2deAfd'!HA35</f>
        <v>0</v>
      </c>
      <c r="AT45" s="2">
        <f>'2deAfd'!HG35</f>
        <v>7547</v>
      </c>
      <c r="AU45" s="2">
        <f>'2deAfd'!HO35</f>
        <v>3</v>
      </c>
      <c r="AW45" s="2">
        <f>'2deAfd'!HU35</f>
        <v>1007</v>
      </c>
      <c r="AX45" s="2">
        <f>'2deAfd'!IC35</f>
        <v>0</v>
      </c>
      <c r="AZ45" s="2">
        <f>'2deAfd'!II35</f>
        <v>7386</v>
      </c>
      <c r="BA45" s="2">
        <f>'2deAfd'!IQ35</f>
        <v>0</v>
      </c>
      <c r="BC45" s="2">
        <f>'2deAfd'!IW35</f>
        <v>3526</v>
      </c>
      <c r="BD45" s="2">
        <f>'2deAfd'!JE35</f>
        <v>0</v>
      </c>
      <c r="BF45" s="2">
        <f>'2deAfd'!JK35</f>
        <v>2766</v>
      </c>
      <c r="BG45" s="2">
        <f>'2deAfd'!JS35</f>
        <v>0</v>
      </c>
      <c r="BI45" s="2">
        <f>'2deAfd'!JY35</f>
        <v>1883</v>
      </c>
      <c r="BJ45" s="2">
        <f>'2deAfd'!KG35</f>
        <v>3</v>
      </c>
      <c r="BL45" s="2">
        <f>'2deAfd'!KM35</f>
        <v>7226</v>
      </c>
      <c r="BM45" s="2">
        <f>'2deAfd'!KU35</f>
        <v>1</v>
      </c>
      <c r="BO45" s="45">
        <f>'2deAfd'!LA35</f>
        <v>0</v>
      </c>
      <c r="BP45" s="2">
        <f>'2deAfd'!LI35</f>
        <v>0</v>
      </c>
      <c r="BR45" s="2">
        <f>'2deAfd'!LO35</f>
        <v>0</v>
      </c>
      <c r="BS45" s="2">
        <f>'2deAfd'!LW35</f>
        <v>0</v>
      </c>
      <c r="BU45" s="2">
        <f>'2deAfd'!MC35</f>
        <v>0</v>
      </c>
      <c r="BV45" s="2">
        <f>'2deAfd'!MK35</f>
        <v>0</v>
      </c>
      <c r="BX45" s="2">
        <f>'2deAfd'!MQ35</f>
        <v>0</v>
      </c>
      <c r="BY45" s="2">
        <f>'2deAfd'!MY35</f>
        <v>0</v>
      </c>
    </row>
    <row r="46" spans="1:77" x14ac:dyDescent="0.25">
      <c r="A46" s="2">
        <f>'2deAfd'!E36</f>
        <v>3539</v>
      </c>
      <c r="B46" s="2">
        <f>'2deAfd'!M36</f>
        <v>1</v>
      </c>
      <c r="D46" s="2">
        <f>'2deAfd'!S36</f>
        <v>3271</v>
      </c>
      <c r="E46" s="2">
        <f>'2deAfd'!AA36</f>
        <v>3</v>
      </c>
      <c r="G46" s="2">
        <f>'2deAfd'!AG36</f>
        <v>7532</v>
      </c>
      <c r="H46" s="2">
        <f>'2deAfd'!AO36</f>
        <v>0</v>
      </c>
      <c r="J46" s="2">
        <f>'2deAfd'!AU36</f>
        <v>6206</v>
      </c>
      <c r="K46" s="2">
        <f>'2deAfd'!BC36</f>
        <v>0</v>
      </c>
      <c r="M46" s="2">
        <f>'2deAfd'!BI36</f>
        <v>4643</v>
      </c>
      <c r="N46" s="2">
        <f>'2deAfd'!BQ36</f>
        <v>1</v>
      </c>
      <c r="P46" s="2">
        <f>'2deAfd'!BW36</f>
        <v>7954</v>
      </c>
      <c r="Q46" s="2">
        <f>'2deAfd'!CE36</f>
        <v>0</v>
      </c>
      <c r="S46" s="2">
        <f>'2deAfd'!CK36</f>
        <v>2886</v>
      </c>
      <c r="T46" s="2">
        <f>'2deAfd'!CS36</f>
        <v>3</v>
      </c>
      <c r="V46" s="45">
        <f>'2deAfd'!CY36</f>
        <v>1007</v>
      </c>
      <c r="W46" s="2">
        <f>'2deAfd'!DG36</f>
        <v>1</v>
      </c>
      <c r="Y46" s="2">
        <f>'2deAfd'!DM36</f>
        <v>3401</v>
      </c>
      <c r="Z46" s="2">
        <f>'2deAfd'!DU36</f>
        <v>1</v>
      </c>
      <c r="AB46" s="2">
        <f>'2deAfd'!EA36</f>
        <v>8070</v>
      </c>
      <c r="AC46" s="2">
        <f>'2deAfd'!EI36</f>
        <v>3</v>
      </c>
      <c r="AE46" s="2">
        <f>'2deAfd'!EO36</f>
        <v>5740</v>
      </c>
      <c r="AF46" s="2">
        <f>'2deAfd'!EW36</f>
        <v>1</v>
      </c>
      <c r="AH46" s="2">
        <f>'2deAfd'!FC36</f>
        <v>8058</v>
      </c>
      <c r="AI46" s="2">
        <f>'2deAfd'!FK36</f>
        <v>0</v>
      </c>
      <c r="AK46" s="2">
        <f>'2deAfd'!FQ36</f>
        <v>2612</v>
      </c>
      <c r="AL46" s="2">
        <f>'2deAfd'!FY36</f>
        <v>1</v>
      </c>
      <c r="AN46" s="45">
        <f>'2deAfd'!GE36</f>
        <v>389</v>
      </c>
      <c r="AO46" s="2">
        <f>'2deAfd'!GM36</f>
        <v>1</v>
      </c>
      <c r="AQ46" s="2">
        <f>'2deAfd'!GS36</f>
        <v>4581</v>
      </c>
      <c r="AR46" s="2">
        <f>'2deAfd'!HA36</f>
        <v>1</v>
      </c>
      <c r="AT46" s="2">
        <f>'2deAfd'!HG36</f>
        <v>3401</v>
      </c>
      <c r="AU46" s="2">
        <f>'2deAfd'!HO36</f>
        <v>0</v>
      </c>
      <c r="AW46" s="2">
        <f>'2deAfd'!HU36</f>
        <v>8058</v>
      </c>
      <c r="AX46" s="2">
        <f>'2deAfd'!IC36</f>
        <v>1</v>
      </c>
      <c r="AZ46" s="2">
        <f>'2deAfd'!II36</f>
        <v>2885</v>
      </c>
      <c r="BA46" s="2">
        <f>'2deAfd'!IQ36</f>
        <v>3</v>
      </c>
      <c r="BC46" s="2">
        <f>'2deAfd'!IW36</f>
        <v>6298</v>
      </c>
      <c r="BD46" s="2">
        <f>'2deAfd'!JE36</f>
        <v>0</v>
      </c>
      <c r="BF46" s="2">
        <f>'2deAfd'!JK36</f>
        <v>5792</v>
      </c>
      <c r="BG46" s="2">
        <f>'2deAfd'!JS36</f>
        <v>1</v>
      </c>
      <c r="BI46" s="2">
        <f>'2deAfd'!JY36</f>
        <v>2766</v>
      </c>
      <c r="BJ46" s="2">
        <f>'2deAfd'!KG36</f>
        <v>3</v>
      </c>
      <c r="BL46" s="2">
        <f>'2deAfd'!KM36</f>
        <v>4643</v>
      </c>
      <c r="BM46" s="2">
        <f>'2deAfd'!KU36</f>
        <v>3</v>
      </c>
      <c r="BO46" s="45">
        <f>'2deAfd'!LA36</f>
        <v>0</v>
      </c>
      <c r="BP46" s="2">
        <f>'2deAfd'!LI36</f>
        <v>0</v>
      </c>
      <c r="BR46" s="2">
        <f>'2deAfd'!LO36</f>
        <v>0</v>
      </c>
      <c r="BS46" s="2">
        <f>'2deAfd'!LW36</f>
        <v>0</v>
      </c>
      <c r="BU46" s="2">
        <f>'2deAfd'!MC36</f>
        <v>0</v>
      </c>
      <c r="BV46" s="2">
        <f>'2deAfd'!MK36</f>
        <v>0</v>
      </c>
      <c r="BX46" s="2">
        <f>'2deAfd'!MQ36</f>
        <v>0</v>
      </c>
      <c r="BY46" s="2">
        <f>'2deAfd'!MY36</f>
        <v>0</v>
      </c>
    </row>
    <row r="47" spans="1:77" x14ac:dyDescent="0.25">
      <c r="A47" s="2">
        <f>'2deAfd'!E37</f>
        <v>3918</v>
      </c>
      <c r="B47" s="2">
        <f>'2deAfd'!M37</f>
        <v>0</v>
      </c>
      <c r="D47" s="2">
        <f>'2deAfd'!S37</f>
        <v>8059</v>
      </c>
      <c r="E47" s="2">
        <f>'2deAfd'!AA37</f>
        <v>0</v>
      </c>
      <c r="G47" s="2">
        <f>'2deAfd'!AG37</f>
        <v>3337</v>
      </c>
      <c r="H47" s="2">
        <f>'2deAfd'!AO37</f>
        <v>3</v>
      </c>
      <c r="J47" s="2">
        <f>'2deAfd'!AU37</f>
        <v>1697</v>
      </c>
      <c r="K47" s="2">
        <f>'2deAfd'!BC37</f>
        <v>1</v>
      </c>
      <c r="M47" s="2">
        <f>'2deAfd'!BI37</f>
        <v>7226</v>
      </c>
      <c r="N47" s="2">
        <f>'2deAfd'!BQ37</f>
        <v>1</v>
      </c>
      <c r="P47" s="2">
        <f>'2deAfd'!BW37</f>
        <v>3401</v>
      </c>
      <c r="Q47" s="2">
        <f>'2deAfd'!CE37</f>
        <v>1</v>
      </c>
      <c r="S47" s="2">
        <f>'2deAfd'!CK37</f>
        <v>4964</v>
      </c>
      <c r="T47" s="2">
        <f>'2deAfd'!CS37</f>
        <v>1</v>
      </c>
      <c r="V47" s="45">
        <f>'2deAfd'!CY37</f>
        <v>3022</v>
      </c>
      <c r="W47" s="2">
        <f>'2deAfd'!DG37</f>
        <v>3</v>
      </c>
      <c r="Y47" s="2">
        <f>'2deAfd'!DM37</f>
        <v>4903</v>
      </c>
      <c r="Z47" s="2">
        <f>'2deAfd'!DU37</f>
        <v>0</v>
      </c>
      <c r="AB47" s="2">
        <f>'2deAfd'!EA37</f>
        <v>5570</v>
      </c>
      <c r="AC47" s="2">
        <f>'2deAfd'!EI37</f>
        <v>1</v>
      </c>
      <c r="AE47" s="2">
        <f>'2deAfd'!EO37</f>
        <v>5570</v>
      </c>
      <c r="AF47" s="2">
        <f>'2deAfd'!EW37</f>
        <v>3</v>
      </c>
      <c r="AH47" s="2">
        <f>'2deAfd'!FC37</f>
        <v>8200</v>
      </c>
      <c r="AI47" s="2">
        <f>'2deAfd'!FK37</f>
        <v>0</v>
      </c>
      <c r="AK47" s="2">
        <f>'2deAfd'!FQ37</f>
        <v>5731</v>
      </c>
      <c r="AL47" s="2">
        <f>'2deAfd'!FY37</f>
        <v>3</v>
      </c>
      <c r="AN47" s="45">
        <f>'2deAfd'!GE37</f>
        <v>8241</v>
      </c>
      <c r="AO47" s="2">
        <f>'2deAfd'!GM37</f>
        <v>1</v>
      </c>
      <c r="AQ47" s="2">
        <f>'2deAfd'!GS37</f>
        <v>8383</v>
      </c>
      <c r="AR47" s="2">
        <f>'2deAfd'!HA37</f>
        <v>3</v>
      </c>
      <c r="AT47" s="2">
        <f>'2deAfd'!HG37</f>
        <v>4903</v>
      </c>
      <c r="AU47" s="2">
        <f>'2deAfd'!HO37</f>
        <v>3</v>
      </c>
      <c r="AW47" s="2">
        <f>'2deAfd'!HU37</f>
        <v>3022</v>
      </c>
      <c r="AX47" s="2">
        <f>'2deAfd'!IC37</f>
        <v>3</v>
      </c>
      <c r="AZ47" s="2">
        <f>'2deAfd'!II37</f>
        <v>5287</v>
      </c>
      <c r="BA47" s="2">
        <f>'2deAfd'!IQ37</f>
        <v>0</v>
      </c>
      <c r="BC47" s="2">
        <f>'2deAfd'!IW37</f>
        <v>5272</v>
      </c>
      <c r="BD47" s="2">
        <f>'2deAfd'!JE37</f>
        <v>1</v>
      </c>
      <c r="BF47" s="2">
        <f>'2deAfd'!JK37</f>
        <v>7837</v>
      </c>
      <c r="BG47" s="2">
        <f>'2deAfd'!JS37</f>
        <v>1</v>
      </c>
      <c r="BI47" s="2">
        <f>'2deAfd'!JY37</f>
        <v>7837</v>
      </c>
      <c r="BJ47" s="2">
        <f>'2deAfd'!KG37</f>
        <v>1</v>
      </c>
      <c r="BL47" s="2">
        <f>'2deAfd'!KM37</f>
        <v>8242</v>
      </c>
      <c r="BM47" s="2">
        <f>'2deAfd'!KU37</f>
        <v>0</v>
      </c>
      <c r="BO47" s="45">
        <f>'2deAfd'!LA37</f>
        <v>0</v>
      </c>
      <c r="BP47" s="2">
        <f>'2deAfd'!LI37</f>
        <v>0</v>
      </c>
      <c r="BR47" s="2">
        <f>'2deAfd'!LO37</f>
        <v>0</v>
      </c>
      <c r="BS47" s="2">
        <f>'2deAfd'!LW37</f>
        <v>0</v>
      </c>
      <c r="BU47" s="2">
        <f>'2deAfd'!MC37</f>
        <v>0</v>
      </c>
      <c r="BV47" s="2">
        <f>'2deAfd'!MK37</f>
        <v>0</v>
      </c>
      <c r="BX47" s="2">
        <f>'2deAfd'!MQ37</f>
        <v>0</v>
      </c>
      <c r="BY47" s="2">
        <f>'2deAfd'!MY37</f>
        <v>0</v>
      </c>
    </row>
    <row r="48" spans="1:77" x14ac:dyDescent="0.25">
      <c r="A48" s="2">
        <f>'2deAfd'!E38</f>
        <v>2926</v>
      </c>
      <c r="B48" s="2">
        <f>'2deAfd'!M38</f>
        <v>0</v>
      </c>
      <c r="D48" s="2">
        <f>'2deAfd'!S38</f>
        <v>3022</v>
      </c>
      <c r="E48" s="2">
        <f>'2deAfd'!AA38</f>
        <v>3</v>
      </c>
      <c r="G48" s="2">
        <f>'2deAfd'!AG38</f>
        <v>6518</v>
      </c>
      <c r="H48" s="2">
        <f>'2deAfd'!AO38</f>
        <v>1</v>
      </c>
      <c r="J48" s="2">
        <f>'2deAfd'!AU38</f>
        <v>3526</v>
      </c>
      <c r="K48" s="2">
        <f>'2deAfd'!BC38</f>
        <v>3</v>
      </c>
      <c r="M48" s="2">
        <f>'2deAfd'!BI38</f>
        <v>8242</v>
      </c>
      <c r="N48" s="2">
        <f>'2deAfd'!BQ38</f>
        <v>0</v>
      </c>
      <c r="P48" s="2">
        <f>'2deAfd'!BW38</f>
        <v>4903</v>
      </c>
      <c r="Q48" s="2">
        <f>'2deAfd'!CE38</f>
        <v>1</v>
      </c>
      <c r="S48" s="2">
        <f>'2deAfd'!CK38</f>
        <v>7532</v>
      </c>
      <c r="T48" s="2">
        <f>'2deAfd'!CS38</f>
        <v>3</v>
      </c>
      <c r="V48" s="45">
        <f>'2deAfd'!CY38</f>
        <v>3271</v>
      </c>
      <c r="W48" s="2">
        <f>'2deAfd'!DG38</f>
        <v>3</v>
      </c>
      <c r="Y48" s="2">
        <f>'2deAfd'!DM38</f>
        <v>3041</v>
      </c>
      <c r="Z48" s="2">
        <f>'2deAfd'!DU38</f>
        <v>3</v>
      </c>
      <c r="AB48" s="2">
        <f>'2deAfd'!EA38</f>
        <v>5740</v>
      </c>
      <c r="AC48" s="2">
        <f>'2deAfd'!EI38</f>
        <v>0</v>
      </c>
      <c r="AE48" s="2">
        <f>'2deAfd'!EO38</f>
        <v>1135</v>
      </c>
      <c r="AF48" s="2">
        <f>'2deAfd'!EW38</f>
        <v>1</v>
      </c>
      <c r="AH48" s="2">
        <f>'2deAfd'!FC38</f>
        <v>2939</v>
      </c>
      <c r="AI48" s="2">
        <f>'2deAfd'!FK38</f>
        <v>3</v>
      </c>
      <c r="AK48" s="2">
        <f>'2deAfd'!FQ38</f>
        <v>2820</v>
      </c>
      <c r="AL48" s="2">
        <f>'2deAfd'!FY38</f>
        <v>1</v>
      </c>
      <c r="AN48" s="45">
        <f>'2deAfd'!GE38</f>
        <v>8242</v>
      </c>
      <c r="AO48" s="2">
        <f>'2deAfd'!GM38</f>
        <v>3</v>
      </c>
      <c r="AQ48" s="2">
        <f>'2deAfd'!GS38</f>
        <v>6267</v>
      </c>
      <c r="AR48" s="2">
        <f>'2deAfd'!HA38</f>
        <v>1</v>
      </c>
      <c r="AT48" s="2">
        <f>'2deAfd'!HG38</f>
        <v>3041</v>
      </c>
      <c r="AU48" s="2">
        <f>'2deAfd'!HO38</f>
        <v>3</v>
      </c>
      <c r="AW48" s="2">
        <f>'2deAfd'!HU38</f>
        <v>7497</v>
      </c>
      <c r="AX48" s="2">
        <f>'2deAfd'!IC38</f>
        <v>1</v>
      </c>
      <c r="AZ48" s="2">
        <f>'2deAfd'!II38</f>
        <v>1338</v>
      </c>
      <c r="BA48" s="2">
        <f>'2deAfd'!IQ38</f>
        <v>0</v>
      </c>
      <c r="BC48" s="2">
        <f>'2deAfd'!IW38</f>
        <v>1697</v>
      </c>
      <c r="BD48" s="2">
        <f>'2deAfd'!JE38</f>
        <v>1</v>
      </c>
      <c r="BF48" s="2">
        <f>'2deAfd'!JK38</f>
        <v>3264</v>
      </c>
      <c r="BG48" s="2">
        <f>'2deAfd'!JS38</f>
        <v>1</v>
      </c>
      <c r="BI48" s="2">
        <f>'2deAfd'!JY38</f>
        <v>3264</v>
      </c>
      <c r="BJ48" s="2">
        <f>'2deAfd'!KG38</f>
        <v>0</v>
      </c>
      <c r="BL48" s="2">
        <f>'2deAfd'!KM38</f>
        <v>389</v>
      </c>
      <c r="BM48" s="2">
        <f>'2deAfd'!KU38</f>
        <v>3</v>
      </c>
      <c r="BO48" s="45">
        <f>'2deAfd'!LA38</f>
        <v>0</v>
      </c>
      <c r="BP48" s="2">
        <f>'2deAfd'!LI38</f>
        <v>0</v>
      </c>
      <c r="BR48" s="2">
        <f>'2deAfd'!LO38</f>
        <v>0</v>
      </c>
      <c r="BS48" s="2">
        <f>'2deAfd'!LW38</f>
        <v>0</v>
      </c>
      <c r="BU48" s="2">
        <f>'2deAfd'!MC38</f>
        <v>0</v>
      </c>
      <c r="BV48" s="2">
        <f>'2deAfd'!MK38</f>
        <v>0</v>
      </c>
      <c r="BX48" s="2">
        <f>'2deAfd'!MQ38</f>
        <v>0</v>
      </c>
      <c r="BY48" s="2">
        <f>'2deAfd'!MY38</f>
        <v>0</v>
      </c>
    </row>
    <row r="49" spans="1:77" ht="15.75" thickBot="1" x14ac:dyDescent="0.3">
      <c r="A49" s="4">
        <f>'2deAfd'!E39</f>
        <v>6700</v>
      </c>
      <c r="B49" s="4">
        <f>'2deAfd'!M39</f>
        <v>0</v>
      </c>
      <c r="D49" s="4">
        <f>'2deAfd'!S39</f>
        <v>7497</v>
      </c>
      <c r="E49" s="4">
        <f>'2deAfd'!AA39</f>
        <v>3</v>
      </c>
      <c r="G49" s="4">
        <f>'2deAfd'!AG39</f>
        <v>4964</v>
      </c>
      <c r="H49" s="4">
        <f>'2deAfd'!AO39</f>
        <v>3</v>
      </c>
      <c r="J49" s="4">
        <f>'2deAfd'!AU39</f>
        <v>5272</v>
      </c>
      <c r="K49" s="4">
        <f>'2deAfd'!BC39</f>
        <v>3</v>
      </c>
      <c r="M49" s="4">
        <f>'2deAfd'!BI39</f>
        <v>8241</v>
      </c>
      <c r="N49" s="4">
        <f>'2deAfd'!BQ39</f>
        <v>0</v>
      </c>
      <c r="P49" s="4">
        <f>'2deAfd'!BW39</f>
        <v>3041</v>
      </c>
      <c r="Q49" s="4">
        <f>'2deAfd'!CE39</f>
        <v>3</v>
      </c>
      <c r="S49" s="4">
        <f>'2deAfd'!CK39</f>
        <v>6518</v>
      </c>
      <c r="T49" s="4">
        <f>'2deAfd'!CS39</f>
        <v>3</v>
      </c>
      <c r="V49" s="46">
        <f>'2deAfd'!CY39</f>
        <v>7497</v>
      </c>
      <c r="W49" s="4">
        <f>'2deAfd'!DG39</f>
        <v>0</v>
      </c>
      <c r="Y49" s="4">
        <f>'2deAfd'!DM39</f>
        <v>3277</v>
      </c>
      <c r="Z49" s="4">
        <f>'2deAfd'!DU39</f>
        <v>1</v>
      </c>
      <c r="AB49" s="2">
        <f>'2deAfd'!EA39</f>
        <v>4858</v>
      </c>
      <c r="AC49" s="4">
        <f>'2deAfd'!EI39</f>
        <v>1</v>
      </c>
      <c r="AE49" s="4">
        <f>'2deAfd'!EO39</f>
        <v>4856</v>
      </c>
      <c r="AF49" s="4">
        <f>'2deAfd'!EW39</f>
        <v>3</v>
      </c>
      <c r="AH49" s="4">
        <f>'2deAfd'!FC39</f>
        <v>3022</v>
      </c>
      <c r="AI49" s="4">
        <f>'2deAfd'!FK39</f>
        <v>1</v>
      </c>
      <c r="AK49" s="4">
        <f>'2deAfd'!FQ39</f>
        <v>6011</v>
      </c>
      <c r="AL49" s="4">
        <f>'2deAfd'!FY39</f>
        <v>1</v>
      </c>
      <c r="AN49" s="46">
        <f>'2deAfd'!GE39</f>
        <v>7226</v>
      </c>
      <c r="AO49" s="4">
        <f>'2deAfd'!GM39</f>
        <v>0</v>
      </c>
      <c r="AQ49" s="4">
        <f>'2deAfd'!GS39</f>
        <v>1123</v>
      </c>
      <c r="AR49" s="4">
        <f>'2deAfd'!HA39</f>
        <v>1</v>
      </c>
      <c r="AT49" s="4">
        <f>'2deAfd'!HG39</f>
        <v>3277</v>
      </c>
      <c r="AU49" s="4">
        <f>'2deAfd'!HO39</f>
        <v>3</v>
      </c>
      <c r="AW49" s="4">
        <f>'2deAfd'!HU39</f>
        <v>2939</v>
      </c>
      <c r="AX49" s="4">
        <f>'2deAfd'!IC39</f>
        <v>1</v>
      </c>
      <c r="AZ49" s="4">
        <f>'2deAfd'!II39</f>
        <v>8599</v>
      </c>
      <c r="BA49" s="4">
        <f>'2deAfd'!IQ39</f>
        <v>1</v>
      </c>
      <c r="BC49" s="4">
        <f>'2deAfd'!IW39</f>
        <v>2934</v>
      </c>
      <c r="BD49" s="4">
        <f>'2deAfd'!JE39</f>
        <v>1</v>
      </c>
      <c r="BF49" s="4">
        <f>'2deAfd'!JK39</f>
        <v>2931</v>
      </c>
      <c r="BG49" s="2">
        <f>'2deAfd'!JS39</f>
        <v>1</v>
      </c>
      <c r="BI49" s="4">
        <f>'2deAfd'!JY39</f>
        <v>2931</v>
      </c>
      <c r="BJ49" s="4">
        <f>'2deAfd'!KG39</f>
        <v>1</v>
      </c>
      <c r="BL49" s="4">
        <f>'2deAfd'!KM39</f>
        <v>8241</v>
      </c>
      <c r="BM49" s="4">
        <f>'2deAfd'!KU39</f>
        <v>3</v>
      </c>
      <c r="BO49" s="46">
        <f>'2deAfd'!LA39</f>
        <v>0</v>
      </c>
      <c r="BP49" s="4">
        <f>'2deAfd'!LI39</f>
        <v>0</v>
      </c>
      <c r="BR49" s="4">
        <f>'2deAfd'!LO39</f>
        <v>0</v>
      </c>
      <c r="BS49" s="4">
        <f>'2deAfd'!LW39</f>
        <v>0</v>
      </c>
      <c r="BU49" s="4">
        <f>'2deAfd'!MC39</f>
        <v>0</v>
      </c>
      <c r="BV49" s="4">
        <f>'2deAfd'!MK39</f>
        <v>0</v>
      </c>
      <c r="BX49" s="4">
        <f>'2deAfd'!MQ39</f>
        <v>0</v>
      </c>
      <c r="BY49" s="4">
        <f>'2deAfd'!MY39</f>
        <v>0</v>
      </c>
    </row>
    <row r="50" spans="1:77" x14ac:dyDescent="0.25">
      <c r="A50" s="3">
        <f>'2deAfd'!B44</f>
        <v>6011</v>
      </c>
      <c r="B50" s="3">
        <f>'2deAfd'!L44</f>
        <v>1</v>
      </c>
      <c r="D50" s="3">
        <f>'2deAfd'!P44</f>
        <v>4964</v>
      </c>
      <c r="E50" s="3">
        <f>'2deAfd'!Z44</f>
        <v>1</v>
      </c>
      <c r="G50" s="3">
        <f>'2deAfd'!AD44</f>
        <v>8058</v>
      </c>
      <c r="H50" s="3">
        <f>'2deAfd'!AN44</f>
        <v>0</v>
      </c>
      <c r="J50" s="3">
        <f>'2deAfd'!AR44</f>
        <v>4643</v>
      </c>
      <c r="K50" s="3">
        <f>'2deAfd'!BB44</f>
        <v>3</v>
      </c>
      <c r="M50" s="3">
        <f>'2deAfd'!BF44</f>
        <v>4636</v>
      </c>
      <c r="N50" s="3">
        <f>'2deAfd'!BP44</f>
        <v>1</v>
      </c>
      <c r="P50" s="3">
        <f>'2deAfd'!BT44</f>
        <v>1883</v>
      </c>
      <c r="Q50" s="3">
        <f>'2deAfd'!CD44</f>
        <v>3</v>
      </c>
      <c r="S50" s="3">
        <f>'2deAfd'!CH44</f>
        <v>1135</v>
      </c>
      <c r="T50" s="3">
        <f>'2deAfd'!CR44</f>
        <v>3</v>
      </c>
      <c r="V50" s="47">
        <f>'2deAfd'!CV44</f>
        <v>2632</v>
      </c>
      <c r="W50" s="3">
        <f>'2deAfd'!DF44</f>
        <v>3</v>
      </c>
      <c r="Y50" s="3">
        <f>'2deAfd'!DJ44</f>
        <v>7290</v>
      </c>
      <c r="Z50" s="3">
        <f>'2deAfd'!DT44</f>
        <v>3</v>
      </c>
      <c r="AB50" s="3">
        <f>'2deAfd'!DX44</f>
        <v>6267</v>
      </c>
      <c r="AC50" s="3">
        <f>'2deAfd'!EH44</f>
        <v>3</v>
      </c>
      <c r="AE50" s="3">
        <f>'2deAfd'!EL44</f>
        <v>7168</v>
      </c>
      <c r="AF50" s="3">
        <f>'2deAfd'!EV44</f>
        <v>1</v>
      </c>
      <c r="AH50" s="3">
        <f>'2deAfd'!EZ44</f>
        <v>3038</v>
      </c>
      <c r="AI50" s="3">
        <f>'2deAfd'!FJ44</f>
        <v>3</v>
      </c>
      <c r="AK50" s="3">
        <f>'2deAfd'!FN44</f>
        <v>5272</v>
      </c>
      <c r="AL50" s="3">
        <f>'2deAfd'!FX44</f>
        <v>1</v>
      </c>
      <c r="AN50" s="47">
        <f>'2deAfd'!GB44</f>
        <v>6267</v>
      </c>
      <c r="AO50" s="3">
        <f>'2deAfd'!GL44</f>
        <v>3</v>
      </c>
      <c r="AQ50" s="3">
        <f>'2deAfd'!GP44</f>
        <v>1883</v>
      </c>
      <c r="AR50" s="3">
        <f>'2deAfd'!GZ44</f>
        <v>3</v>
      </c>
      <c r="AT50" s="3">
        <f>'2deAfd'!HD44</f>
        <v>6267</v>
      </c>
      <c r="AU50" s="3">
        <f>'2deAfd'!HN44</f>
        <v>1</v>
      </c>
      <c r="AW50" s="3">
        <f>'2deAfd'!HR44</f>
        <v>7386</v>
      </c>
      <c r="AX50" s="3">
        <f>'2deAfd'!IB44</f>
        <v>0</v>
      </c>
      <c r="AZ50" s="3">
        <f>'2deAfd'!IF44</f>
        <v>3271</v>
      </c>
      <c r="BA50" s="3">
        <f>'2deAfd'!IP44</f>
        <v>3</v>
      </c>
      <c r="BC50" s="3">
        <f>'2deAfd'!IT44</f>
        <v>6267</v>
      </c>
      <c r="BD50" s="3">
        <f>'2deAfd'!JD44</f>
        <v>1</v>
      </c>
      <c r="BF50" s="3">
        <f>'2deAfd'!JH44</f>
        <v>3773</v>
      </c>
      <c r="BG50" s="3">
        <f>'2deAfd'!JR44</f>
        <v>1</v>
      </c>
      <c r="BI50" s="3">
        <f>'2deAfd'!JV44</f>
        <v>8069</v>
      </c>
      <c r="BJ50" s="3">
        <f>'2deAfd'!KF44</f>
        <v>1</v>
      </c>
      <c r="BL50" s="3">
        <f>'2deAfd'!KJ44</f>
        <v>2766</v>
      </c>
      <c r="BM50" s="3">
        <f>'2deAfd'!KT44</f>
        <v>0</v>
      </c>
      <c r="BO50" s="47">
        <f>'2deAfd'!KX44</f>
        <v>0</v>
      </c>
      <c r="BP50" s="3">
        <f>'2deAfd'!LH44</f>
        <v>0</v>
      </c>
      <c r="BR50" s="3">
        <f>'2deAfd'!LL44</f>
        <v>0</v>
      </c>
      <c r="BS50" s="3">
        <f>'2deAfd'!LV44</f>
        <v>0</v>
      </c>
      <c r="BU50" s="3">
        <f>'2deAfd'!LZ44</f>
        <v>0</v>
      </c>
      <c r="BV50" s="3">
        <f>'2deAfd'!MJ44</f>
        <v>0</v>
      </c>
      <c r="BX50" s="3">
        <f>'2deAfd'!MN44</f>
        <v>0</v>
      </c>
      <c r="BY50" s="3">
        <f>'2deAfd'!MX44</f>
        <v>0</v>
      </c>
    </row>
    <row r="51" spans="1:77" x14ac:dyDescent="0.25">
      <c r="A51" s="2">
        <f>'2deAfd'!B45</f>
        <v>8715</v>
      </c>
      <c r="B51" s="2">
        <f>'2deAfd'!L45</f>
        <v>0</v>
      </c>
      <c r="D51" s="2">
        <f>'2deAfd'!P45</f>
        <v>7532</v>
      </c>
      <c r="E51" s="2">
        <f>'2deAfd'!Z45</f>
        <v>1</v>
      </c>
      <c r="G51" s="2">
        <f>'2deAfd'!AD45</f>
        <v>1007</v>
      </c>
      <c r="H51" s="2">
        <f>'2deAfd'!AN45</f>
        <v>0</v>
      </c>
      <c r="J51" s="2">
        <f>'2deAfd'!AR45</f>
        <v>8242</v>
      </c>
      <c r="K51" s="2">
        <f>'2deAfd'!BB45</f>
        <v>3</v>
      </c>
      <c r="M51" s="2">
        <f>'2deAfd'!BF45</f>
        <v>2612</v>
      </c>
      <c r="N51" s="2">
        <f>'2deAfd'!BP45</f>
        <v>1</v>
      </c>
      <c r="P51" s="2">
        <f>'2deAfd'!BT45</f>
        <v>2766</v>
      </c>
      <c r="Q51" s="2">
        <f>'2deAfd'!CD45</f>
        <v>1</v>
      </c>
      <c r="S51" s="2">
        <f>'2deAfd'!CH45</f>
        <v>5740</v>
      </c>
      <c r="T51" s="2">
        <f>'2deAfd'!CR45</f>
        <v>0</v>
      </c>
      <c r="V51" s="45">
        <f>'2deAfd'!CV45</f>
        <v>2696</v>
      </c>
      <c r="W51" s="2">
        <f>'2deAfd'!DF45</f>
        <v>0</v>
      </c>
      <c r="Y51" s="2">
        <f>'2deAfd'!DJ45</f>
        <v>2790</v>
      </c>
      <c r="Z51" s="2">
        <f>'2deAfd'!DT45</f>
        <v>0</v>
      </c>
      <c r="AB51" s="2">
        <f>'2deAfd'!DX45</f>
        <v>1123</v>
      </c>
      <c r="AC51" s="2">
        <f>'2deAfd'!EH45</f>
        <v>1</v>
      </c>
      <c r="AE51" s="2">
        <f>'2deAfd'!EL45</f>
        <v>3526</v>
      </c>
      <c r="AF51" s="2">
        <f>'2deAfd'!EV45</f>
        <v>1</v>
      </c>
      <c r="AH51" s="2">
        <f>'2deAfd'!EZ45</f>
        <v>4643</v>
      </c>
      <c r="AI51" s="2">
        <f>'2deAfd'!FJ45</f>
        <v>3</v>
      </c>
      <c r="AK51" s="2">
        <f>'2deAfd'!FN45</f>
        <v>3526</v>
      </c>
      <c r="AL51" s="2">
        <f>'2deAfd'!FX45</f>
        <v>3</v>
      </c>
      <c r="AN51" s="45">
        <f>'2deAfd'!GB45</f>
        <v>4581</v>
      </c>
      <c r="AO51" s="2">
        <f>'2deAfd'!GL45</f>
        <v>1</v>
      </c>
      <c r="AQ51" s="2">
        <f>'2deAfd'!GP45</f>
        <v>5792</v>
      </c>
      <c r="AR51" s="2">
        <f>'2deAfd'!GZ45</f>
        <v>1</v>
      </c>
      <c r="AT51" s="2">
        <f>'2deAfd'!HD45</f>
        <v>4581</v>
      </c>
      <c r="AU51" s="2">
        <f>'2deAfd'!HN45</f>
        <v>3</v>
      </c>
      <c r="AW51" s="2">
        <f>'2deAfd'!HR45</f>
        <v>8599</v>
      </c>
      <c r="AX51" s="2">
        <f>'2deAfd'!IB45</f>
        <v>1</v>
      </c>
      <c r="AZ51" s="2">
        <f>'2deAfd'!IF45</f>
        <v>1007</v>
      </c>
      <c r="BA51" s="2">
        <f>'2deAfd'!IP45</f>
        <v>1</v>
      </c>
      <c r="BC51" s="2">
        <f>'2deAfd'!IT45</f>
        <v>4581</v>
      </c>
      <c r="BD51" s="2">
        <f>'2deAfd'!JD45</f>
        <v>3</v>
      </c>
      <c r="BF51" s="2">
        <f>'2deAfd'!JH45</f>
        <v>8599</v>
      </c>
      <c r="BG51" s="3">
        <f>'2deAfd'!JR45</f>
        <v>1</v>
      </c>
      <c r="BI51" s="2">
        <f>'2deAfd'!JV45</f>
        <v>2790</v>
      </c>
      <c r="BJ51" s="2">
        <f>'2deAfd'!KF45</f>
        <v>3</v>
      </c>
      <c r="BL51" s="2">
        <f>'2deAfd'!KJ45</f>
        <v>7837</v>
      </c>
      <c r="BM51" s="2">
        <f>'2deAfd'!KT45</f>
        <v>0</v>
      </c>
      <c r="BO51" s="45">
        <f>'2deAfd'!KX45</f>
        <v>0</v>
      </c>
      <c r="BP51" s="2">
        <f>'2deAfd'!LH45</f>
        <v>0</v>
      </c>
      <c r="BR51" s="2">
        <f>'2deAfd'!LL45</f>
        <v>0</v>
      </c>
      <c r="BS51" s="2">
        <f>'2deAfd'!LV45</f>
        <v>0</v>
      </c>
      <c r="BU51" s="2">
        <f>'2deAfd'!LZ45</f>
        <v>0</v>
      </c>
      <c r="BV51" s="2">
        <f>'2deAfd'!MJ45</f>
        <v>0</v>
      </c>
      <c r="BX51" s="2">
        <f>'2deAfd'!MN45</f>
        <v>0</v>
      </c>
      <c r="BY51" s="2">
        <f>'2deAfd'!MX45</f>
        <v>0</v>
      </c>
    </row>
    <row r="52" spans="1:77" x14ac:dyDescent="0.25">
      <c r="A52" s="2">
        <f>'2deAfd'!B46</f>
        <v>2612</v>
      </c>
      <c r="B52" s="2">
        <f>'2deAfd'!L46</f>
        <v>0</v>
      </c>
      <c r="D52" s="2">
        <f>'2deAfd'!P46</f>
        <v>806</v>
      </c>
      <c r="E52" s="2">
        <f>'2deAfd'!Z46</f>
        <v>1</v>
      </c>
      <c r="G52" s="2">
        <f>'2deAfd'!AD46</f>
        <v>3022</v>
      </c>
      <c r="H52" s="2">
        <f>'2deAfd'!AN46</f>
        <v>3</v>
      </c>
      <c r="J52" s="2">
        <f>'2deAfd'!AR46</f>
        <v>7226</v>
      </c>
      <c r="K52" s="2">
        <f>'2deAfd'!BB46</f>
        <v>0</v>
      </c>
      <c r="M52" s="2">
        <f>'2deAfd'!BF46</f>
        <v>2820</v>
      </c>
      <c r="N52" s="2">
        <f>'2deAfd'!BP46</f>
        <v>1</v>
      </c>
      <c r="P52" s="2">
        <f>'2deAfd'!BT46</f>
        <v>7837</v>
      </c>
      <c r="Q52" s="2">
        <f>'2deAfd'!CD46</f>
        <v>3</v>
      </c>
      <c r="S52" s="2">
        <f>'2deAfd'!CH46</f>
        <v>8070</v>
      </c>
      <c r="T52" s="2">
        <f>'2deAfd'!CR46</f>
        <v>1</v>
      </c>
      <c r="V52" s="45">
        <f>'2deAfd'!CV46</f>
        <v>3918</v>
      </c>
      <c r="W52" s="2">
        <f>'2deAfd'!DF46</f>
        <v>3</v>
      </c>
      <c r="Y52" s="2">
        <f>'2deAfd'!DJ46</f>
        <v>8598</v>
      </c>
      <c r="Z52" s="2">
        <f>'2deAfd'!DT46</f>
        <v>3</v>
      </c>
      <c r="AB52" s="2">
        <f>'2deAfd'!DX46</f>
        <v>4581</v>
      </c>
      <c r="AC52" s="2">
        <f>'2deAfd'!EH46</f>
        <v>3</v>
      </c>
      <c r="AE52" s="2">
        <f>'2deAfd'!EL46</f>
        <v>6298</v>
      </c>
      <c r="AF52" s="2">
        <f>'2deAfd'!EV46</f>
        <v>3</v>
      </c>
      <c r="AH52" s="2">
        <f>'2deAfd'!EZ46</f>
        <v>389</v>
      </c>
      <c r="AI52" s="2">
        <f>'2deAfd'!FJ46</f>
        <v>1</v>
      </c>
      <c r="AK52" s="2">
        <f>'2deAfd'!FN46</f>
        <v>1697</v>
      </c>
      <c r="AL52" s="2">
        <f>'2deAfd'!FX46</f>
        <v>0</v>
      </c>
      <c r="AN52" s="45">
        <f>'2deAfd'!GB46</f>
        <v>8383</v>
      </c>
      <c r="AO52" s="2">
        <f>'2deAfd'!GL46</f>
        <v>3</v>
      </c>
      <c r="AQ52" s="2">
        <f>'2deAfd'!GP46</f>
        <v>7837</v>
      </c>
      <c r="AR52" s="2">
        <f>'2deAfd'!GZ46</f>
        <v>1</v>
      </c>
      <c r="AT52" s="2">
        <f>'2deAfd'!HD46</f>
        <v>8383</v>
      </c>
      <c r="AU52" s="2">
        <f>'2deAfd'!HN46</f>
        <v>1</v>
      </c>
      <c r="AW52" s="2">
        <f>'2deAfd'!HR46</f>
        <v>7450</v>
      </c>
      <c r="AX52" s="2">
        <f>'2deAfd'!IB46</f>
        <v>1</v>
      </c>
      <c r="AZ52" s="2">
        <f>'2deAfd'!IF46</f>
        <v>3022</v>
      </c>
      <c r="BA52" s="2">
        <f>'2deAfd'!IP46</f>
        <v>1</v>
      </c>
      <c r="BC52" s="2">
        <f>'2deAfd'!IT46</f>
        <v>8383</v>
      </c>
      <c r="BD52" s="2">
        <f>'2deAfd'!JD46</f>
        <v>0</v>
      </c>
      <c r="BF52" s="2">
        <f>'2deAfd'!JH46</f>
        <v>5351</v>
      </c>
      <c r="BG52" s="3">
        <f>'2deAfd'!JR46</f>
        <v>0</v>
      </c>
      <c r="BI52" s="2">
        <f>'2deAfd'!JV46</f>
        <v>8598</v>
      </c>
      <c r="BJ52" s="2">
        <f>'2deAfd'!KF46</f>
        <v>3</v>
      </c>
      <c r="BL52" s="2">
        <f>'2deAfd'!KJ46</f>
        <v>5792</v>
      </c>
      <c r="BM52" s="2">
        <f>'2deAfd'!KT46</f>
        <v>1</v>
      </c>
      <c r="BO52" s="45">
        <f>'2deAfd'!KX46</f>
        <v>0</v>
      </c>
      <c r="BP52" s="2">
        <f>'2deAfd'!LH46</f>
        <v>0</v>
      </c>
      <c r="BR52" s="2">
        <f>'2deAfd'!LL46</f>
        <v>0</v>
      </c>
      <c r="BS52" s="2">
        <f>'2deAfd'!LV46</f>
        <v>0</v>
      </c>
      <c r="BU52" s="2">
        <f>'2deAfd'!LZ46</f>
        <v>0</v>
      </c>
      <c r="BV52" s="2">
        <f>'2deAfd'!MJ46</f>
        <v>0</v>
      </c>
      <c r="BX52" s="2">
        <f>'2deAfd'!MN46</f>
        <v>0</v>
      </c>
      <c r="BY52" s="2">
        <f>'2deAfd'!MX46</f>
        <v>0</v>
      </c>
    </row>
    <row r="53" spans="1:77" x14ac:dyDescent="0.25">
      <c r="A53" s="2">
        <f>'2deAfd'!B47</f>
        <v>5731</v>
      </c>
      <c r="B53" s="2">
        <f>'2deAfd'!L47</f>
        <v>1</v>
      </c>
      <c r="D53" s="2">
        <f>'2deAfd'!P47</f>
        <v>7474</v>
      </c>
      <c r="E53" s="2">
        <f>'2deAfd'!Z47</f>
        <v>3</v>
      </c>
      <c r="G53" s="2">
        <f>'2deAfd'!AD47</f>
        <v>2939</v>
      </c>
      <c r="H53" s="2">
        <f>'2deAfd'!AN47</f>
        <v>3</v>
      </c>
      <c r="J53" s="2">
        <f>'2deAfd'!AR47</f>
        <v>3038</v>
      </c>
      <c r="K53" s="2">
        <f>'2deAfd'!BB47</f>
        <v>3</v>
      </c>
      <c r="M53" s="2">
        <f>'2deAfd'!BF47</f>
        <v>8378</v>
      </c>
      <c r="N53" s="2">
        <f>'2deAfd'!BP47</f>
        <v>0</v>
      </c>
      <c r="P53" s="2">
        <f>'2deAfd'!BT47</f>
        <v>3264</v>
      </c>
      <c r="Q53" s="2">
        <f>'2deAfd'!CD47</f>
        <v>1</v>
      </c>
      <c r="S53" s="2">
        <f>'2deAfd'!CH47</f>
        <v>5570</v>
      </c>
      <c r="T53" s="2">
        <f>'2deAfd'!CR47</f>
        <v>3</v>
      </c>
      <c r="V53" s="45">
        <f>'2deAfd'!CV47</f>
        <v>2926</v>
      </c>
      <c r="W53" s="2">
        <f>'2deAfd'!DF47</f>
        <v>1</v>
      </c>
      <c r="Y53" s="2">
        <f>'2deAfd'!DJ47</f>
        <v>8068</v>
      </c>
      <c r="Z53" s="2">
        <f>'2deAfd'!DT47</f>
        <v>0</v>
      </c>
      <c r="AB53" s="2">
        <f>'2deAfd'!DX47</f>
        <v>8383</v>
      </c>
      <c r="AC53" s="2">
        <f>'2deAfd'!EH47</f>
        <v>1</v>
      </c>
      <c r="AE53" s="2">
        <f>'2deAfd'!EL47</f>
        <v>2934</v>
      </c>
      <c r="AF53" s="2">
        <f>'2deAfd'!EV47</f>
        <v>3</v>
      </c>
      <c r="AH53" s="2">
        <f>'2deAfd'!EZ47</f>
        <v>8242</v>
      </c>
      <c r="AI53" s="2">
        <f>'2deAfd'!FJ47</f>
        <v>3</v>
      </c>
      <c r="AK53" s="2">
        <f>'2deAfd'!FN47</f>
        <v>7168</v>
      </c>
      <c r="AL53" s="2">
        <f>'2deAfd'!FX47</f>
        <v>3</v>
      </c>
      <c r="AN53" s="45">
        <f>'2deAfd'!GB47</f>
        <v>1123</v>
      </c>
      <c r="AO53" s="2">
        <f>'2deAfd'!GL47</f>
        <v>1</v>
      </c>
      <c r="AQ53" s="2">
        <f>'2deAfd'!GP47</f>
        <v>2766</v>
      </c>
      <c r="AR53" s="2">
        <f>'2deAfd'!GZ47</f>
        <v>1</v>
      </c>
      <c r="AT53" s="2">
        <f>'2deAfd'!HD47</f>
        <v>7283</v>
      </c>
      <c r="AU53" s="2">
        <f>'2deAfd'!HN47</f>
        <v>1</v>
      </c>
      <c r="AW53" s="2">
        <f>'2deAfd'!HR47</f>
        <v>5287</v>
      </c>
      <c r="AX53" s="2">
        <f>'2deAfd'!IB47</f>
        <v>1</v>
      </c>
      <c r="AZ53" s="2">
        <f>'2deAfd'!IF47</f>
        <v>8058</v>
      </c>
      <c r="BA53" s="2">
        <f>'2deAfd'!IP47</f>
        <v>1</v>
      </c>
      <c r="BC53" s="2">
        <f>'2deAfd'!IT47</f>
        <v>7283</v>
      </c>
      <c r="BD53" s="2">
        <f>'2deAfd'!JD47</f>
        <v>1</v>
      </c>
      <c r="BF53" s="2">
        <f>'2deAfd'!JH47</f>
        <v>7450</v>
      </c>
      <c r="BG53" s="3">
        <f>'2deAfd'!JR47</f>
        <v>3</v>
      </c>
      <c r="BI53" s="2">
        <f>'2deAfd'!JV47</f>
        <v>8379</v>
      </c>
      <c r="BJ53" s="2">
        <f>'2deAfd'!KF47</f>
        <v>1</v>
      </c>
      <c r="BL53" s="2">
        <f>'2deAfd'!KJ47</f>
        <v>2931</v>
      </c>
      <c r="BM53" s="2">
        <f>'2deAfd'!KT47</f>
        <v>3</v>
      </c>
      <c r="BO53" s="45">
        <f>'2deAfd'!KX47</f>
        <v>0</v>
      </c>
      <c r="BP53" s="2">
        <f>'2deAfd'!LH47</f>
        <v>0</v>
      </c>
      <c r="BR53" s="2">
        <f>'2deAfd'!LL47</f>
        <v>0</v>
      </c>
      <c r="BS53" s="2">
        <f>'2deAfd'!LV47</f>
        <v>0</v>
      </c>
      <c r="BU53" s="2">
        <f>'2deAfd'!LZ47</f>
        <v>0</v>
      </c>
      <c r="BV53" s="2">
        <f>'2deAfd'!MJ47</f>
        <v>0</v>
      </c>
      <c r="BX53" s="2">
        <f>'2deAfd'!MN47</f>
        <v>0</v>
      </c>
      <c r="BY53" s="2">
        <f>'2deAfd'!MX47</f>
        <v>0</v>
      </c>
    </row>
    <row r="54" spans="1:77" x14ac:dyDescent="0.25">
      <c r="A54" s="2">
        <f>'2deAfd'!B48</f>
        <v>2820</v>
      </c>
      <c r="B54" s="2">
        <f>'2deAfd'!L48</f>
        <v>0</v>
      </c>
      <c r="D54" s="2">
        <f>'2deAfd'!P48</f>
        <v>749</v>
      </c>
      <c r="E54" s="2">
        <f>'2deAfd'!Z48</f>
        <v>3</v>
      </c>
      <c r="G54" s="2">
        <f>'2deAfd'!AD48</f>
        <v>7497</v>
      </c>
      <c r="H54" s="2">
        <f>'2deAfd'!AN48</f>
        <v>1</v>
      </c>
      <c r="J54" s="2">
        <f>'2deAfd'!AR48</f>
        <v>8241</v>
      </c>
      <c r="K54" s="2">
        <f>'2deAfd'!BB48</f>
        <v>0</v>
      </c>
      <c r="M54" s="2">
        <f>'2deAfd'!BF48</f>
        <v>5731</v>
      </c>
      <c r="N54" s="2">
        <f>'2deAfd'!BP48</f>
        <v>3</v>
      </c>
      <c r="P54" s="2">
        <f>'2deAfd'!BT48</f>
        <v>2931</v>
      </c>
      <c r="Q54" s="2">
        <f>'2deAfd'!CD48</f>
        <v>0</v>
      </c>
      <c r="S54" s="2">
        <f>'2deAfd'!CH48</f>
        <v>4858</v>
      </c>
      <c r="T54" s="2">
        <f>'2deAfd'!CR48</f>
        <v>0</v>
      </c>
      <c r="V54" s="45">
        <f>'2deAfd'!CV48</f>
        <v>3539</v>
      </c>
      <c r="W54" s="2">
        <f>'2deAfd'!DF48</f>
        <v>3</v>
      </c>
      <c r="Y54" s="2">
        <f>'2deAfd'!DJ48</f>
        <v>5281</v>
      </c>
      <c r="Z54" s="2">
        <f>'2deAfd'!DT48</f>
        <v>1</v>
      </c>
      <c r="AB54" s="2">
        <f>'2deAfd'!DX48</f>
        <v>7283</v>
      </c>
      <c r="AC54" s="2">
        <f>'2deAfd'!EH48</f>
        <v>0</v>
      </c>
      <c r="AE54" s="2">
        <f>'2deAfd'!EL48</f>
        <v>1697</v>
      </c>
      <c r="AF54" s="2">
        <f>'2deAfd'!EV48</f>
        <v>0</v>
      </c>
      <c r="AH54" s="2">
        <f>'2deAfd'!EZ48</f>
        <v>7226</v>
      </c>
      <c r="AI54" s="2">
        <f>'2deAfd'!FJ48</f>
        <v>1</v>
      </c>
      <c r="AK54" s="2">
        <f>'2deAfd'!FN48</f>
        <v>2934</v>
      </c>
      <c r="AL54" s="2">
        <f>'2deAfd'!FX48</f>
        <v>1</v>
      </c>
      <c r="AN54" s="45">
        <f>'2deAfd'!GB48</f>
        <v>5513</v>
      </c>
      <c r="AO54" s="2">
        <f>'2deAfd'!GL48</f>
        <v>1</v>
      </c>
      <c r="AQ54" s="2">
        <f>'2deAfd'!GP48</f>
        <v>3264</v>
      </c>
      <c r="AR54" s="2">
        <f>'2deAfd'!GZ48</f>
        <v>1</v>
      </c>
      <c r="AT54" s="2">
        <f>'2deAfd'!HD48</f>
        <v>5513</v>
      </c>
      <c r="AU54" s="2">
        <f>'2deAfd'!HN48</f>
        <v>0</v>
      </c>
      <c r="AW54" s="2">
        <f>'2deAfd'!HR48</f>
        <v>1338</v>
      </c>
      <c r="AX54" s="2">
        <f>'2deAfd'!IB48</f>
        <v>0</v>
      </c>
      <c r="AZ54" s="2">
        <f>'2deAfd'!IF48</f>
        <v>2939</v>
      </c>
      <c r="BA54" s="2">
        <f>'2deAfd'!IP48</f>
        <v>3</v>
      </c>
      <c r="BC54" s="2">
        <f>'2deAfd'!IT48</f>
        <v>1123</v>
      </c>
      <c r="BD54" s="2">
        <f>'2deAfd'!JD48</f>
        <v>3</v>
      </c>
      <c r="BF54" s="2">
        <f>'2deAfd'!JH48</f>
        <v>5287</v>
      </c>
      <c r="BG54" s="3">
        <f>'2deAfd'!JR48</f>
        <v>1</v>
      </c>
      <c r="BI54" s="2">
        <f>'2deAfd'!JV48</f>
        <v>8068</v>
      </c>
      <c r="BJ54" s="2">
        <f>'2deAfd'!KF48</f>
        <v>1</v>
      </c>
      <c r="BL54" s="2">
        <f>'2deAfd'!KJ48</f>
        <v>3264</v>
      </c>
      <c r="BM54" s="2">
        <f>'2deAfd'!KT48</f>
        <v>1</v>
      </c>
      <c r="BO54" s="45">
        <f>'2deAfd'!KX48</f>
        <v>0</v>
      </c>
      <c r="BP54" s="2">
        <f>'2deAfd'!LH48</f>
        <v>0</v>
      </c>
      <c r="BR54" s="2">
        <f>'2deAfd'!LL48</f>
        <v>0</v>
      </c>
      <c r="BS54" s="2">
        <f>'2deAfd'!LV48</f>
        <v>0</v>
      </c>
      <c r="BU54" s="2">
        <f>'2deAfd'!LZ48</f>
        <v>0</v>
      </c>
      <c r="BV54" s="2">
        <f>'2deAfd'!MJ48</f>
        <v>0</v>
      </c>
      <c r="BX54" s="2">
        <f>'2deAfd'!MN48</f>
        <v>0</v>
      </c>
      <c r="BY54" s="2">
        <f>'2deAfd'!MX48</f>
        <v>0</v>
      </c>
    </row>
    <row r="55" spans="1:77" x14ac:dyDescent="0.25">
      <c r="A55" s="2">
        <f>'2deAfd'!B49</f>
        <v>6430</v>
      </c>
      <c r="B55" s="2">
        <f>'2deAfd'!L49</f>
        <v>1</v>
      </c>
      <c r="D55" s="2">
        <f>'2deAfd'!P49</f>
        <v>6518</v>
      </c>
      <c r="E55" s="2">
        <f>'2deAfd'!Z49</f>
        <v>0</v>
      </c>
      <c r="G55" s="2">
        <f>'2deAfd'!AD49</f>
        <v>3271</v>
      </c>
      <c r="H55" s="2">
        <f>'2deAfd'!AN49</f>
        <v>1</v>
      </c>
      <c r="J55" s="2">
        <f>'2deAfd'!AR49</f>
        <v>389</v>
      </c>
      <c r="K55" s="2">
        <f>'2deAfd'!BB49</f>
        <v>1</v>
      </c>
      <c r="M55" s="2">
        <f>'2deAfd'!BF49</f>
        <v>2655</v>
      </c>
      <c r="N55" s="2">
        <f>'2deAfd'!BP49</f>
        <v>3</v>
      </c>
      <c r="P55" s="2">
        <f>'2deAfd'!BT49</f>
        <v>5792</v>
      </c>
      <c r="Q55" s="2">
        <f>'2deAfd'!CD49</f>
        <v>1</v>
      </c>
      <c r="S55" s="2">
        <f>'2deAfd'!CH49</f>
        <v>4856</v>
      </c>
      <c r="T55" s="2">
        <f>'2deAfd'!CR49</f>
        <v>1</v>
      </c>
      <c r="V55" s="45">
        <f>'2deAfd'!CV49</f>
        <v>6700</v>
      </c>
      <c r="W55" s="2">
        <f>'2deAfd'!DF49</f>
        <v>1</v>
      </c>
      <c r="Y55" s="2">
        <f>'2deAfd'!DJ49</f>
        <v>8379</v>
      </c>
      <c r="Z55" s="2">
        <f>'2deAfd'!DT49</f>
        <v>0</v>
      </c>
      <c r="AB55" s="2">
        <f>'2deAfd'!DX49</f>
        <v>5513</v>
      </c>
      <c r="AC55" s="2">
        <f>'2deAfd'!EH49</f>
        <v>1</v>
      </c>
      <c r="AE55" s="2">
        <f>'2deAfd'!EL49</f>
        <v>1941</v>
      </c>
      <c r="AF55" s="2">
        <f>'2deAfd'!EV49</f>
        <v>3</v>
      </c>
      <c r="AH55" s="2">
        <f>'2deAfd'!EZ49</f>
        <v>8241</v>
      </c>
      <c r="AI55" s="2">
        <f>'2deAfd'!FJ49</f>
        <v>1</v>
      </c>
      <c r="AK55" s="2">
        <f>'2deAfd'!FN49</f>
        <v>1941</v>
      </c>
      <c r="AL55" s="2">
        <f>'2deAfd'!FX49</f>
        <v>1</v>
      </c>
      <c r="AN55" s="45">
        <f>'2deAfd'!GB49</f>
        <v>7283</v>
      </c>
      <c r="AO55" s="2">
        <f>'2deAfd'!GL49</f>
        <v>0</v>
      </c>
      <c r="AQ55" s="2">
        <f>'2deAfd'!GP49</f>
        <v>2931</v>
      </c>
      <c r="AR55" s="2">
        <f>'2deAfd'!GZ49</f>
        <v>3</v>
      </c>
      <c r="AT55" s="2">
        <f>'2deAfd'!HD49</f>
        <v>1123</v>
      </c>
      <c r="AU55" s="2">
        <f>'2deAfd'!HN49</f>
        <v>1</v>
      </c>
      <c r="AW55" s="2">
        <f>'2deAfd'!HR49</f>
        <v>3773</v>
      </c>
      <c r="AX55" s="2">
        <f>'2deAfd'!IB49</f>
        <v>0</v>
      </c>
      <c r="AZ55" s="2">
        <f>'2deAfd'!IF49</f>
        <v>7497</v>
      </c>
      <c r="BA55" s="2">
        <f>'2deAfd'!IP49</f>
        <v>1</v>
      </c>
      <c r="BC55" s="2">
        <f>'2deAfd'!IT49</f>
        <v>5513</v>
      </c>
      <c r="BD55" s="2">
        <f>'2deAfd'!JD49</f>
        <v>3</v>
      </c>
      <c r="BF55" s="2">
        <f>'2deAfd'!JH49</f>
        <v>1338</v>
      </c>
      <c r="BG55" s="3">
        <f>'2deAfd'!JR49</f>
        <v>3</v>
      </c>
      <c r="BI55" s="2">
        <f>'2deAfd'!JV49</f>
        <v>7290</v>
      </c>
      <c r="BJ55" s="2">
        <f>'2deAfd'!KF49</f>
        <v>3</v>
      </c>
      <c r="BL55" s="2">
        <f>'2deAfd'!KJ49</f>
        <v>1883</v>
      </c>
      <c r="BM55" s="2">
        <f>'2deAfd'!KT49</f>
        <v>3</v>
      </c>
      <c r="BO55" s="45">
        <f>'2deAfd'!KX49</f>
        <v>0</v>
      </c>
      <c r="BP55" s="2">
        <f>'2deAfd'!LH49</f>
        <v>0</v>
      </c>
      <c r="BR55" s="2">
        <f>'2deAfd'!LL49</f>
        <v>0</v>
      </c>
      <c r="BS55" s="2">
        <f>'2deAfd'!LV49</f>
        <v>0</v>
      </c>
      <c r="BU55" s="2">
        <f>'2deAfd'!LZ49</f>
        <v>0</v>
      </c>
      <c r="BV55" s="2">
        <f>'2deAfd'!MJ49</f>
        <v>0</v>
      </c>
      <c r="BX55" s="2">
        <f>'2deAfd'!MN49</f>
        <v>0</v>
      </c>
      <c r="BY55" s="2">
        <f>'2deAfd'!MX49</f>
        <v>0</v>
      </c>
    </row>
    <row r="56" spans="1:77" x14ac:dyDescent="0.25">
      <c r="A56" s="2">
        <f>'2deAfd'!E44</f>
        <v>8242</v>
      </c>
      <c r="B56" s="2">
        <f>'2deAfd'!M44</f>
        <v>1</v>
      </c>
      <c r="D56" s="2">
        <f>'2deAfd'!S44</f>
        <v>7168</v>
      </c>
      <c r="E56" s="2">
        <f>'2deAfd'!AA44</f>
        <v>1</v>
      </c>
      <c r="G56" s="2">
        <f>'2deAfd'!AG44</f>
        <v>6267</v>
      </c>
      <c r="H56" s="2">
        <f>'2deAfd'!AO44</f>
        <v>3</v>
      </c>
      <c r="J56" s="2">
        <f>'2deAfd'!AU44</f>
        <v>7837</v>
      </c>
      <c r="K56" s="2">
        <f>'2deAfd'!BC44</f>
        <v>0</v>
      </c>
      <c r="M56" s="2">
        <f>'2deAfd'!BI44</f>
        <v>6267</v>
      </c>
      <c r="N56" s="2">
        <f>'2deAfd'!BQ44</f>
        <v>1</v>
      </c>
      <c r="P56" s="2">
        <f>'2deAfd'!BW44</f>
        <v>7450</v>
      </c>
      <c r="Q56" s="2">
        <f>'2deAfd'!CE44</f>
        <v>0</v>
      </c>
      <c r="S56" s="2">
        <f>'2deAfd'!CK44</f>
        <v>2939</v>
      </c>
      <c r="T56" s="2">
        <f>'2deAfd'!CS44</f>
        <v>0</v>
      </c>
      <c r="V56" s="45">
        <f>'2deAfd'!CY44</f>
        <v>7306</v>
      </c>
      <c r="W56" s="2">
        <f>'2deAfd'!DG44</f>
        <v>0</v>
      </c>
      <c r="Y56" s="2">
        <f>'2deAfd'!DM44</f>
        <v>3773</v>
      </c>
      <c r="Z56" s="2">
        <f>'2deAfd'!DU44</f>
        <v>0</v>
      </c>
      <c r="AB56" s="2">
        <f>'2deAfd'!EA44</f>
        <v>2790</v>
      </c>
      <c r="AC56" s="2">
        <f>'2deAfd'!EI44</f>
        <v>0</v>
      </c>
      <c r="AE56" s="2">
        <f>'2deAfd'!EO44</f>
        <v>1883</v>
      </c>
      <c r="AF56" s="2">
        <f>'2deAfd'!EW44</f>
        <v>1</v>
      </c>
      <c r="AH56" s="2">
        <f>'2deAfd'!FC44</f>
        <v>2655</v>
      </c>
      <c r="AI56" s="2">
        <f>'2deAfd'!FK44</f>
        <v>0</v>
      </c>
      <c r="AK56" s="2">
        <f>'2deAfd'!FQ44</f>
        <v>6518</v>
      </c>
      <c r="AL56" s="2">
        <f>'2deAfd'!FY44</f>
        <v>1</v>
      </c>
      <c r="AN56" s="45">
        <f>'2deAfd'!GE44</f>
        <v>1007</v>
      </c>
      <c r="AO56" s="2">
        <f>'2deAfd'!GM44</f>
        <v>0</v>
      </c>
      <c r="AQ56" s="2">
        <f>'2deAfd'!GS44</f>
        <v>8242</v>
      </c>
      <c r="AR56" s="2">
        <f>'2deAfd'!HA44</f>
        <v>0</v>
      </c>
      <c r="AT56" s="2">
        <f>'2deAfd'!HG44</f>
        <v>8049</v>
      </c>
      <c r="AU56" s="2">
        <f>'2deAfd'!HO44</f>
        <v>1</v>
      </c>
      <c r="AW56" s="2">
        <f>'2deAfd'!HU44</f>
        <v>1883</v>
      </c>
      <c r="AX56" s="2">
        <f>'2deAfd'!IC44</f>
        <v>3</v>
      </c>
      <c r="AZ56" s="2">
        <f>'2deAfd'!II44</f>
        <v>1135</v>
      </c>
      <c r="BA56" s="2">
        <f>'2deAfd'!IQ44</f>
        <v>0</v>
      </c>
      <c r="BC56" s="2">
        <f>'2deAfd'!IW44</f>
        <v>7584</v>
      </c>
      <c r="BD56" s="2">
        <f>'2deAfd'!JE44</f>
        <v>1</v>
      </c>
      <c r="BF56" s="2">
        <f>'2deAfd'!JK44</f>
        <v>8069</v>
      </c>
      <c r="BG56" s="2">
        <f>'2deAfd'!JS44</f>
        <v>1</v>
      </c>
      <c r="BI56" s="2">
        <f>'2deAfd'!JY44</f>
        <v>6267</v>
      </c>
      <c r="BJ56" s="2">
        <f>'2deAfd'!KG44</f>
        <v>1</v>
      </c>
      <c r="BL56" s="2">
        <f>'2deAfd'!KM44</f>
        <v>7168</v>
      </c>
      <c r="BM56" s="2">
        <f>'2deAfd'!KU44</f>
        <v>3</v>
      </c>
      <c r="BO56" s="45">
        <f>'2deAfd'!LA44</f>
        <v>0</v>
      </c>
      <c r="BP56" s="2">
        <f>'2deAfd'!LI44</f>
        <v>0</v>
      </c>
      <c r="BR56" s="2">
        <f>'2deAfd'!LO44</f>
        <v>0</v>
      </c>
      <c r="BS56" s="2">
        <f>'2deAfd'!LW44</f>
        <v>0</v>
      </c>
      <c r="BU56" s="2">
        <f>'2deAfd'!MC44</f>
        <v>0</v>
      </c>
      <c r="BV56" s="2">
        <f>'2deAfd'!MK44</f>
        <v>0</v>
      </c>
      <c r="BX56" s="2">
        <f>'2deAfd'!MQ44</f>
        <v>0</v>
      </c>
      <c r="BY56" s="2">
        <f>'2deAfd'!MY44</f>
        <v>0</v>
      </c>
    </row>
    <row r="57" spans="1:77" x14ac:dyDescent="0.25">
      <c r="A57" s="2">
        <f>'2deAfd'!E45</f>
        <v>4643</v>
      </c>
      <c r="B57" s="2">
        <f>'2deAfd'!M45</f>
        <v>3</v>
      </c>
      <c r="D57" s="2">
        <f>'2deAfd'!S45</f>
        <v>3526</v>
      </c>
      <c r="E57" s="2">
        <f>'2deAfd'!AA45</f>
        <v>1</v>
      </c>
      <c r="G57" s="2">
        <f>'2deAfd'!AG45</f>
        <v>4581</v>
      </c>
      <c r="H57" s="2">
        <f>'2deAfd'!AO45</f>
        <v>3</v>
      </c>
      <c r="J57" s="2">
        <f>'2deAfd'!AU45</f>
        <v>5792</v>
      </c>
      <c r="K57" s="2">
        <f>'2deAfd'!BC45</f>
        <v>0</v>
      </c>
      <c r="M57" s="2">
        <f>'2deAfd'!BI45</f>
        <v>7283</v>
      </c>
      <c r="N57" s="2">
        <f>'2deAfd'!BQ45</f>
        <v>1</v>
      </c>
      <c r="P57" s="2">
        <f>'2deAfd'!BW45</f>
        <v>2586</v>
      </c>
      <c r="Q57" s="2">
        <f>'2deAfd'!CE45</f>
        <v>1</v>
      </c>
      <c r="S57" s="2">
        <f>'2deAfd'!CK45</f>
        <v>3271</v>
      </c>
      <c r="T57" s="2">
        <f>'2deAfd'!CS45</f>
        <v>3</v>
      </c>
      <c r="V57" s="45">
        <f>'2deAfd'!CY45</f>
        <v>6267</v>
      </c>
      <c r="W57" s="2">
        <f>'2deAfd'!DG45</f>
        <v>3</v>
      </c>
      <c r="Y57" s="2">
        <f>'2deAfd'!DM45</f>
        <v>8599</v>
      </c>
      <c r="Z57" s="2">
        <f>'2deAfd'!DU45</f>
        <v>3</v>
      </c>
      <c r="AB57" s="2">
        <f>'2deAfd'!EA45</f>
        <v>8598</v>
      </c>
      <c r="AC57" s="2">
        <f>'2deAfd'!EI45</f>
        <v>1</v>
      </c>
      <c r="AE57" s="2">
        <f>'2deAfd'!EO45</f>
        <v>5792</v>
      </c>
      <c r="AF57" s="2">
        <f>'2deAfd'!EW45</f>
        <v>1</v>
      </c>
      <c r="AH57" s="2">
        <f>'2deAfd'!FC45</f>
        <v>4636</v>
      </c>
      <c r="AI57" s="2">
        <f>'2deAfd'!FK45</f>
        <v>0</v>
      </c>
      <c r="AK57" s="2">
        <f>'2deAfd'!FQ45</f>
        <v>4964</v>
      </c>
      <c r="AL57" s="2">
        <f>'2deAfd'!FY45</f>
        <v>0</v>
      </c>
      <c r="AN57" s="45">
        <f>'2deAfd'!GE45</f>
        <v>3022</v>
      </c>
      <c r="AO57" s="2">
        <f>'2deAfd'!GM45</f>
        <v>1</v>
      </c>
      <c r="AQ57" s="2">
        <f>'2deAfd'!GS45</f>
        <v>389</v>
      </c>
      <c r="AR57" s="2">
        <f>'2deAfd'!HA45</f>
        <v>1</v>
      </c>
      <c r="AT57" s="2">
        <f>'2deAfd'!HG45</f>
        <v>2612</v>
      </c>
      <c r="AU57" s="2">
        <f>'2deAfd'!HO45</f>
        <v>0</v>
      </c>
      <c r="AW57" s="2">
        <f>'2deAfd'!HU45</f>
        <v>5792</v>
      </c>
      <c r="AX57" s="2">
        <f>'2deAfd'!IC45</f>
        <v>1</v>
      </c>
      <c r="AZ57" s="2">
        <f>'2deAfd'!II45</f>
        <v>5740</v>
      </c>
      <c r="BA57" s="2">
        <f>'2deAfd'!IQ45</f>
        <v>1</v>
      </c>
      <c r="BC57" s="2">
        <f>'2deAfd'!IW45</f>
        <v>3918</v>
      </c>
      <c r="BD57" s="2">
        <f>'2deAfd'!JE45</f>
        <v>0</v>
      </c>
      <c r="BF57" s="2">
        <f>'2deAfd'!JK45</f>
        <v>8598</v>
      </c>
      <c r="BG57" s="2">
        <f>'2deAfd'!JS45</f>
        <v>1</v>
      </c>
      <c r="BI57" s="2">
        <f>'2deAfd'!JY45</f>
        <v>5513</v>
      </c>
      <c r="BJ57" s="2">
        <f>'2deAfd'!KG45</f>
        <v>0</v>
      </c>
      <c r="BL57" s="2">
        <f>'2deAfd'!KM45</f>
        <v>3526</v>
      </c>
      <c r="BM57" s="2">
        <f>'2deAfd'!KU45</f>
        <v>3</v>
      </c>
      <c r="BO57" s="45">
        <f>'2deAfd'!LA45</f>
        <v>0</v>
      </c>
      <c r="BP57" s="2">
        <f>'2deAfd'!LI45</f>
        <v>0</v>
      </c>
      <c r="BR57" s="2">
        <f>'2deAfd'!LO45</f>
        <v>0</v>
      </c>
      <c r="BS57" s="2">
        <f>'2deAfd'!LW45</f>
        <v>0</v>
      </c>
      <c r="BU57" s="2">
        <f>'2deAfd'!MC45</f>
        <v>0</v>
      </c>
      <c r="BV57" s="2">
        <f>'2deAfd'!MK45</f>
        <v>0</v>
      </c>
      <c r="BX57" s="2">
        <f>'2deAfd'!MQ45</f>
        <v>0</v>
      </c>
      <c r="BY57" s="2">
        <f>'2deAfd'!MY45</f>
        <v>0</v>
      </c>
    </row>
    <row r="58" spans="1:77" x14ac:dyDescent="0.25">
      <c r="A58" s="2">
        <f>'2deAfd'!E46</f>
        <v>3038</v>
      </c>
      <c r="B58" s="2">
        <f>'2deAfd'!M46</f>
        <v>3</v>
      </c>
      <c r="D58" s="2">
        <f>'2deAfd'!S46</f>
        <v>1697</v>
      </c>
      <c r="E58" s="2">
        <f>'2deAfd'!AA46</f>
        <v>1</v>
      </c>
      <c r="G58" s="2">
        <f>'2deAfd'!AG46</f>
        <v>8383</v>
      </c>
      <c r="H58" s="2">
        <f>'2deAfd'!AO46</f>
        <v>0</v>
      </c>
      <c r="J58" s="2">
        <f>'2deAfd'!AU46</f>
        <v>1883</v>
      </c>
      <c r="K58" s="2">
        <f>'2deAfd'!BC46</f>
        <v>3</v>
      </c>
      <c r="M58" s="2">
        <f>'2deAfd'!BI46</f>
        <v>8383</v>
      </c>
      <c r="N58" s="2">
        <f>'2deAfd'!BQ46</f>
        <v>1</v>
      </c>
      <c r="P58" s="2">
        <f>'2deAfd'!BW46</f>
        <v>2616</v>
      </c>
      <c r="Q58" s="2">
        <f>'2deAfd'!CE46</f>
        <v>0</v>
      </c>
      <c r="S58" s="2">
        <f>'2deAfd'!CK46</f>
        <v>3022</v>
      </c>
      <c r="T58" s="2">
        <f>'2deAfd'!CS46</f>
        <v>1</v>
      </c>
      <c r="V58" s="45">
        <f>'2deAfd'!CY46</f>
        <v>4581</v>
      </c>
      <c r="W58" s="2">
        <f>'2deAfd'!DG46</f>
        <v>0</v>
      </c>
      <c r="Y58" s="2">
        <f>'2deAfd'!DM46</f>
        <v>7386</v>
      </c>
      <c r="Z58" s="2">
        <f>'2deAfd'!DU46</f>
        <v>0</v>
      </c>
      <c r="AB58" s="2">
        <f>'2deAfd'!EA46</f>
        <v>8379</v>
      </c>
      <c r="AC58" s="2">
        <f>'2deAfd'!EI46</f>
        <v>0</v>
      </c>
      <c r="AE58" s="2">
        <f>'2deAfd'!EO46</f>
        <v>2766</v>
      </c>
      <c r="AF58" s="2">
        <f>'2deAfd'!EW46</f>
        <v>0</v>
      </c>
      <c r="AH58" s="2">
        <f>'2deAfd'!FC46</f>
        <v>2820</v>
      </c>
      <c r="AI58" s="2">
        <f>'2deAfd'!FK46</f>
        <v>1</v>
      </c>
      <c r="AK58" s="2">
        <f>'2deAfd'!FQ46</f>
        <v>7474</v>
      </c>
      <c r="AL58" s="2">
        <f>'2deAfd'!FY46</f>
        <v>3</v>
      </c>
      <c r="AN58" s="45">
        <f>'2deAfd'!GE46</f>
        <v>8058</v>
      </c>
      <c r="AO58" s="2">
        <f>'2deAfd'!GM46</f>
        <v>0</v>
      </c>
      <c r="AQ58" s="2">
        <f>'2deAfd'!GS46</f>
        <v>4643</v>
      </c>
      <c r="AR58" s="2">
        <f>'2deAfd'!HA46</f>
        <v>1</v>
      </c>
      <c r="AT58" s="2">
        <f>'2deAfd'!HG46</f>
        <v>4636</v>
      </c>
      <c r="AU58" s="2">
        <f>'2deAfd'!HO46</f>
        <v>1</v>
      </c>
      <c r="AW58" s="2">
        <f>'2deAfd'!HU46</f>
        <v>7837</v>
      </c>
      <c r="AX58" s="2">
        <f>'2deAfd'!IC46</f>
        <v>1</v>
      </c>
      <c r="AZ58" s="2">
        <f>'2deAfd'!II46</f>
        <v>4856</v>
      </c>
      <c r="BA58" s="2">
        <f>'2deAfd'!IQ46</f>
        <v>1</v>
      </c>
      <c r="BC58" s="2">
        <f>'2deAfd'!IW46</f>
        <v>2926</v>
      </c>
      <c r="BD58" s="2">
        <f>'2deAfd'!JE46</f>
        <v>3</v>
      </c>
      <c r="BF58" s="2">
        <f>'2deAfd'!JK46</f>
        <v>2790</v>
      </c>
      <c r="BG58" s="2">
        <f>'2deAfd'!JS46</f>
        <v>3</v>
      </c>
      <c r="BI58" s="2">
        <f>'2deAfd'!JY46</f>
        <v>4581</v>
      </c>
      <c r="BJ58" s="2">
        <f>'2deAfd'!KG46</f>
        <v>0</v>
      </c>
      <c r="BL58" s="2">
        <f>'2deAfd'!KM46</f>
        <v>5272</v>
      </c>
      <c r="BM58" s="2">
        <f>'2deAfd'!KU46</f>
        <v>1</v>
      </c>
      <c r="BO58" s="45">
        <f>'2deAfd'!LA46</f>
        <v>0</v>
      </c>
      <c r="BP58" s="2">
        <f>'2deAfd'!LI46</f>
        <v>0</v>
      </c>
      <c r="BR58" s="2">
        <f>'2deAfd'!LO46</f>
        <v>0</v>
      </c>
      <c r="BS58" s="2">
        <f>'2deAfd'!LW46</f>
        <v>0</v>
      </c>
      <c r="BU58" s="2">
        <f>'2deAfd'!MC46</f>
        <v>0</v>
      </c>
      <c r="BV58" s="2">
        <f>'2deAfd'!MK46</f>
        <v>0</v>
      </c>
      <c r="BX58" s="2">
        <f>'2deAfd'!MQ46</f>
        <v>0</v>
      </c>
      <c r="BY58" s="2">
        <f>'2deAfd'!MY46</f>
        <v>0</v>
      </c>
    </row>
    <row r="59" spans="1:77" x14ac:dyDescent="0.25">
      <c r="A59" s="2">
        <f>'2deAfd'!E47</f>
        <v>7226</v>
      </c>
      <c r="B59" s="2">
        <f>'2deAfd'!M47</f>
        <v>1</v>
      </c>
      <c r="D59" s="2">
        <f>'2deAfd'!S47</f>
        <v>6298</v>
      </c>
      <c r="E59" s="2">
        <f>'2deAfd'!AA47</f>
        <v>0</v>
      </c>
      <c r="G59" s="2">
        <f>'2deAfd'!AG47</f>
        <v>5513</v>
      </c>
      <c r="H59" s="2">
        <f>'2deAfd'!AO47</f>
        <v>0</v>
      </c>
      <c r="J59" s="2">
        <f>'2deAfd'!AU47</f>
        <v>2766</v>
      </c>
      <c r="K59" s="2">
        <f>'2deAfd'!BC47</f>
        <v>0</v>
      </c>
      <c r="M59" s="2">
        <f>'2deAfd'!BI47</f>
        <v>4581</v>
      </c>
      <c r="N59" s="2">
        <f>'2deAfd'!BQ47</f>
        <v>3</v>
      </c>
      <c r="P59" s="2">
        <f>'2deAfd'!BW47</f>
        <v>8599</v>
      </c>
      <c r="Q59" s="2">
        <f>'2deAfd'!CE47</f>
        <v>1</v>
      </c>
      <c r="S59" s="2">
        <f>'2deAfd'!CK47</f>
        <v>3288</v>
      </c>
      <c r="T59" s="2">
        <f>'2deAfd'!CS47</f>
        <v>0</v>
      </c>
      <c r="V59" s="45">
        <f>'2deAfd'!CY47</f>
        <v>7283</v>
      </c>
      <c r="W59" s="2">
        <f>'2deAfd'!DG47</f>
        <v>1</v>
      </c>
      <c r="Y59" s="2">
        <f>'2deAfd'!DM47</f>
        <v>546</v>
      </c>
      <c r="Z59" s="2">
        <f>'2deAfd'!DU47</f>
        <v>3</v>
      </c>
      <c r="AB59" s="2">
        <f>'2deAfd'!EA47</f>
        <v>5281</v>
      </c>
      <c r="AC59" s="2">
        <f>'2deAfd'!EI47</f>
        <v>1</v>
      </c>
      <c r="AE59" s="2">
        <f>'2deAfd'!EO47</f>
        <v>3264</v>
      </c>
      <c r="AF59" s="2">
        <f>'2deAfd'!EW47</f>
        <v>0</v>
      </c>
      <c r="AH59" s="2">
        <f>'2deAfd'!FC47</f>
        <v>6430</v>
      </c>
      <c r="AI59" s="2">
        <f>'2deAfd'!FK47</f>
        <v>0</v>
      </c>
      <c r="AK59" s="2">
        <f>'2deAfd'!FQ47</f>
        <v>7532</v>
      </c>
      <c r="AL59" s="2">
        <f>'2deAfd'!FY47</f>
        <v>0</v>
      </c>
      <c r="AN59" s="45">
        <f>'2deAfd'!GE47</f>
        <v>2939</v>
      </c>
      <c r="AO59" s="2">
        <f>'2deAfd'!GM47</f>
        <v>1</v>
      </c>
      <c r="AQ59" s="2">
        <f>'2deAfd'!GS47</f>
        <v>7226</v>
      </c>
      <c r="AR59" s="2">
        <f>'2deAfd'!HA47</f>
        <v>1</v>
      </c>
      <c r="AT59" s="2">
        <f>'2deAfd'!HG47</f>
        <v>5731</v>
      </c>
      <c r="AU59" s="2">
        <f>'2deAfd'!HO47</f>
        <v>1</v>
      </c>
      <c r="AW59" s="2">
        <f>'2deAfd'!HU47</f>
        <v>2766</v>
      </c>
      <c r="AX59" s="2">
        <f>'2deAfd'!IC47</f>
        <v>1</v>
      </c>
      <c r="AZ59" s="2">
        <f>'2deAfd'!II47</f>
        <v>5570</v>
      </c>
      <c r="BA59" s="2">
        <f>'2deAfd'!IQ47</f>
        <v>1</v>
      </c>
      <c r="BC59" s="2">
        <f>'2deAfd'!IW47</f>
        <v>3282</v>
      </c>
      <c r="BD59" s="2">
        <f>'2deAfd'!JE47</f>
        <v>1</v>
      </c>
      <c r="BF59" s="2">
        <f>'2deAfd'!JK47</f>
        <v>8379</v>
      </c>
      <c r="BG59" s="2">
        <f>'2deAfd'!JS47</f>
        <v>0</v>
      </c>
      <c r="BI59" s="2">
        <f>'2deAfd'!JY47</f>
        <v>8383</v>
      </c>
      <c r="BJ59" s="2">
        <f>'2deAfd'!KG47</f>
        <v>1</v>
      </c>
      <c r="BL59" s="2">
        <f>'2deAfd'!KM47</f>
        <v>6298</v>
      </c>
      <c r="BM59" s="2">
        <f>'2deAfd'!KU47</f>
        <v>0</v>
      </c>
      <c r="BO59" s="45">
        <f>'2deAfd'!LA47</f>
        <v>0</v>
      </c>
      <c r="BP59" s="2">
        <f>'2deAfd'!LI47</f>
        <v>0</v>
      </c>
      <c r="BR59" s="2">
        <f>'2deAfd'!LO47</f>
        <v>0</v>
      </c>
      <c r="BS59" s="2">
        <f>'2deAfd'!LW47</f>
        <v>0</v>
      </c>
      <c r="BU59" s="2">
        <f>'2deAfd'!MC47</f>
        <v>0</v>
      </c>
      <c r="BV59" s="2">
        <f>'2deAfd'!MK47</f>
        <v>0</v>
      </c>
      <c r="BX59" s="2">
        <f>'2deAfd'!MQ47</f>
        <v>0</v>
      </c>
      <c r="BY59" s="2">
        <f>'2deAfd'!MY47</f>
        <v>0</v>
      </c>
    </row>
    <row r="60" spans="1:77" x14ac:dyDescent="0.25">
      <c r="A60" s="2">
        <f>'2deAfd'!E48</f>
        <v>389</v>
      </c>
      <c r="B60" s="2">
        <f>'2deAfd'!M48</f>
        <v>3</v>
      </c>
      <c r="D60" s="2">
        <f>'2deAfd'!S48</f>
        <v>2934</v>
      </c>
      <c r="E60" s="2">
        <f>'2deAfd'!AA48</f>
        <v>0</v>
      </c>
      <c r="G60" s="2">
        <f>'2deAfd'!AG48</f>
        <v>7306</v>
      </c>
      <c r="H60" s="2">
        <f>'2deAfd'!AO48</f>
        <v>1</v>
      </c>
      <c r="J60" s="2">
        <f>'2deAfd'!AU48</f>
        <v>2931</v>
      </c>
      <c r="K60" s="2">
        <f>'2deAfd'!BC48</f>
        <v>3</v>
      </c>
      <c r="M60" s="2">
        <f>'2deAfd'!BI48</f>
        <v>7306</v>
      </c>
      <c r="N60" s="2">
        <f>'2deAfd'!BQ48</f>
        <v>0</v>
      </c>
      <c r="P60" s="2">
        <f>'2deAfd'!BW48</f>
        <v>5287</v>
      </c>
      <c r="Q60" s="2">
        <f>'2deAfd'!CE48</f>
        <v>3</v>
      </c>
      <c r="S60" s="2">
        <f>'2deAfd'!CK48</f>
        <v>8058</v>
      </c>
      <c r="T60" s="2">
        <f>'2deAfd'!CS48</f>
        <v>3</v>
      </c>
      <c r="V60" s="45">
        <f>'2deAfd'!CY48</f>
        <v>1123</v>
      </c>
      <c r="W60" s="2">
        <f>'2deAfd'!DG48</f>
        <v>0</v>
      </c>
      <c r="Y60" s="2">
        <f>'2deAfd'!DM48</f>
        <v>7450</v>
      </c>
      <c r="Z60" s="2">
        <f>'2deAfd'!DU48</f>
        <v>1</v>
      </c>
      <c r="AB60" s="2">
        <f>'2deAfd'!EA48</f>
        <v>8068</v>
      </c>
      <c r="AC60" s="2">
        <f>'2deAfd'!EI48</f>
        <v>3</v>
      </c>
      <c r="AE60" s="2">
        <f>'2deAfd'!EO48</f>
        <v>7837</v>
      </c>
      <c r="AF60" s="2">
        <f>'2deAfd'!EW48</f>
        <v>3</v>
      </c>
      <c r="AH60" s="2">
        <f>'2deAfd'!FC48</f>
        <v>2612</v>
      </c>
      <c r="AI60" s="2">
        <f>'2deAfd'!FK48</f>
        <v>1</v>
      </c>
      <c r="AK60" s="2">
        <f>'2deAfd'!FQ48</f>
        <v>2886</v>
      </c>
      <c r="AL60" s="2">
        <f>'2deAfd'!FY48</f>
        <v>1</v>
      </c>
      <c r="AN60" s="45">
        <f>'2deAfd'!GE48</f>
        <v>8200</v>
      </c>
      <c r="AO60" s="2">
        <f>'2deAfd'!GM48</f>
        <v>1</v>
      </c>
      <c r="AQ60" s="2">
        <f>'2deAfd'!GS48</f>
        <v>2662</v>
      </c>
      <c r="AR60" s="2">
        <f>'2deAfd'!HA48</f>
        <v>1</v>
      </c>
      <c r="AT60" s="2">
        <f>'2deAfd'!HG48</f>
        <v>2655</v>
      </c>
      <c r="AU60" s="2">
        <f>'2deAfd'!HO48</f>
        <v>3</v>
      </c>
      <c r="AW60" s="2">
        <f>'2deAfd'!HU48</f>
        <v>3264</v>
      </c>
      <c r="AX60" s="2">
        <f>'2deAfd'!IC48</f>
        <v>3</v>
      </c>
      <c r="AZ60" s="2">
        <f>'2deAfd'!II48</f>
        <v>7573</v>
      </c>
      <c r="BA60" s="2">
        <f>'2deAfd'!IQ48</f>
        <v>0</v>
      </c>
      <c r="BC60" s="2">
        <f>'2deAfd'!IW48</f>
        <v>3539</v>
      </c>
      <c r="BD60" s="2">
        <f>'2deAfd'!JE48</f>
        <v>0</v>
      </c>
      <c r="BF60" s="2">
        <f>'2deAfd'!JK48</f>
        <v>8068</v>
      </c>
      <c r="BG60" s="2">
        <f>'2deAfd'!JS48</f>
        <v>1</v>
      </c>
      <c r="BI60" s="2">
        <f>'2deAfd'!JY48</f>
        <v>7283</v>
      </c>
      <c r="BJ60" s="2">
        <f>'2deAfd'!KG48</f>
        <v>1</v>
      </c>
      <c r="BL60" s="2">
        <f>'2deAfd'!KM48</f>
        <v>1697</v>
      </c>
      <c r="BM60" s="2">
        <f>'2deAfd'!KU48</f>
        <v>1</v>
      </c>
      <c r="BO60" s="45">
        <f>'2deAfd'!LA48</f>
        <v>0</v>
      </c>
      <c r="BP60" s="2">
        <f>'2deAfd'!LI48</f>
        <v>0</v>
      </c>
      <c r="BR60" s="2">
        <f>'2deAfd'!LO48</f>
        <v>0</v>
      </c>
      <c r="BS60" s="2">
        <f>'2deAfd'!LW48</f>
        <v>0</v>
      </c>
      <c r="BU60" s="2">
        <f>'2deAfd'!MC48</f>
        <v>0</v>
      </c>
      <c r="BV60" s="2">
        <f>'2deAfd'!MK48</f>
        <v>0</v>
      </c>
      <c r="BX60" s="2">
        <f>'2deAfd'!MQ48</f>
        <v>0</v>
      </c>
      <c r="BY60" s="2">
        <f>'2deAfd'!MY48</f>
        <v>0</v>
      </c>
    </row>
    <row r="61" spans="1:77" ht="15.75" thickBot="1" x14ac:dyDescent="0.3">
      <c r="A61" s="4">
        <f>'2deAfd'!E49</f>
        <v>8241</v>
      </c>
      <c r="B61" s="4">
        <f>'2deAfd'!M49</f>
        <v>1</v>
      </c>
      <c r="D61" s="4">
        <f>'2deAfd'!S49</f>
        <v>5272</v>
      </c>
      <c r="E61" s="4">
        <f>'2deAfd'!AA49</f>
        <v>3</v>
      </c>
      <c r="G61" s="4">
        <f>'2deAfd'!AG49</f>
        <v>1123</v>
      </c>
      <c r="H61" s="4">
        <f>'2deAfd'!AO49</f>
        <v>1</v>
      </c>
      <c r="J61" s="4">
        <f>'2deAfd'!AU49</f>
        <v>3264</v>
      </c>
      <c r="K61" s="4">
        <f>'2deAfd'!BC49</f>
        <v>1</v>
      </c>
      <c r="M61" s="4">
        <f>'2deAfd'!BI49</f>
        <v>5513</v>
      </c>
      <c r="N61" s="4">
        <f>'2deAfd'!BQ49</f>
        <v>0</v>
      </c>
      <c r="P61" s="4">
        <f>'2deAfd'!BW49</f>
        <v>3773</v>
      </c>
      <c r="Q61" s="4">
        <f>'2deAfd'!CE49</f>
        <v>1</v>
      </c>
      <c r="S61" s="4">
        <f>'2deAfd'!CK49</f>
        <v>7497</v>
      </c>
      <c r="T61" s="4">
        <f>'2deAfd'!CS49</f>
        <v>1</v>
      </c>
      <c r="V61" s="46">
        <f>'2deAfd'!CY49</f>
        <v>8383</v>
      </c>
      <c r="W61" s="4">
        <f>'2deAfd'!DG49</f>
        <v>1</v>
      </c>
      <c r="Y61" s="4">
        <f>'2deAfd'!DM49</f>
        <v>5287</v>
      </c>
      <c r="Z61" s="4">
        <f>'2deAfd'!DU49</f>
        <v>3</v>
      </c>
      <c r="AB61" s="2">
        <f>'2deAfd'!EA49</f>
        <v>7290</v>
      </c>
      <c r="AC61" s="4">
        <f>'2deAfd'!EI49</f>
        <v>1</v>
      </c>
      <c r="AE61" s="4">
        <f>'2deAfd'!EO49</f>
        <v>2931</v>
      </c>
      <c r="AF61" s="4">
        <f>'2deAfd'!EW49</f>
        <v>0</v>
      </c>
      <c r="AH61" s="4">
        <f>'2deAfd'!FC49</f>
        <v>5731</v>
      </c>
      <c r="AI61" s="4">
        <f>'2deAfd'!FK49</f>
        <v>1</v>
      </c>
      <c r="AK61" s="4">
        <f>'2deAfd'!FQ49</f>
        <v>2639</v>
      </c>
      <c r="AL61" s="4">
        <f>'2deAfd'!FY49</f>
        <v>1</v>
      </c>
      <c r="AN61" s="46">
        <f>'2deAfd'!GE49</f>
        <v>3271</v>
      </c>
      <c r="AO61" s="4">
        <f>'2deAfd'!GM49</f>
        <v>3</v>
      </c>
      <c r="AQ61" s="4">
        <f>'2deAfd'!GS49</f>
        <v>8241</v>
      </c>
      <c r="AR61" s="4">
        <f>'2deAfd'!HA49</f>
        <v>0</v>
      </c>
      <c r="AT61" s="4">
        <f>'2deAfd'!HG49</f>
        <v>2630</v>
      </c>
      <c r="AU61" s="4">
        <f>'2deAfd'!HO49</f>
        <v>1</v>
      </c>
      <c r="AW61" s="4">
        <f>'2deAfd'!HU49</f>
        <v>2931</v>
      </c>
      <c r="AX61" s="4">
        <f>'2deAfd'!IC49</f>
        <v>3</v>
      </c>
      <c r="AZ61" s="4">
        <f>'2deAfd'!II49</f>
        <v>8070</v>
      </c>
      <c r="BA61" s="4">
        <f>'2deAfd'!IQ49</f>
        <v>1</v>
      </c>
      <c r="BC61" s="4">
        <f>'2deAfd'!IW49</f>
        <v>2696</v>
      </c>
      <c r="BD61" s="4">
        <f>'2deAfd'!JE49</f>
        <v>0</v>
      </c>
      <c r="BF61" s="4">
        <f>'2deAfd'!JK49</f>
        <v>7290</v>
      </c>
      <c r="BG61" s="2">
        <f>'2deAfd'!JS49</f>
        <v>0</v>
      </c>
      <c r="BI61" s="4">
        <f>'2deAfd'!JY49</f>
        <v>1123</v>
      </c>
      <c r="BJ61" s="4">
        <f>'2deAfd'!KG49</f>
        <v>0</v>
      </c>
      <c r="BL61" s="4">
        <f>'2deAfd'!KM49</f>
        <v>2934</v>
      </c>
      <c r="BM61" s="4">
        <f>'2deAfd'!KU49</f>
        <v>0</v>
      </c>
      <c r="BO61" s="46">
        <f>'2deAfd'!LA49</f>
        <v>0</v>
      </c>
      <c r="BP61" s="4">
        <f>'2deAfd'!LI49</f>
        <v>0</v>
      </c>
      <c r="BR61" s="4">
        <f>'2deAfd'!LO49</f>
        <v>0</v>
      </c>
      <c r="BS61" s="4">
        <f>'2deAfd'!LW49</f>
        <v>0</v>
      </c>
      <c r="BU61" s="4">
        <f>'2deAfd'!MC49</f>
        <v>0</v>
      </c>
      <c r="BV61" s="4">
        <f>'2deAfd'!MK49</f>
        <v>0</v>
      </c>
      <c r="BX61" s="4">
        <f>'2deAfd'!MQ49</f>
        <v>0</v>
      </c>
      <c r="BY61" s="4">
        <f>'2deAfd'!MY49</f>
        <v>0</v>
      </c>
    </row>
    <row r="62" spans="1:77" x14ac:dyDescent="0.25">
      <c r="A62" s="3">
        <f>'2deAfd'!B54</f>
        <v>5351</v>
      </c>
      <c r="B62" s="3">
        <f>'2deAfd'!L54</f>
        <v>1</v>
      </c>
      <c r="D62" s="3">
        <f>'2deAfd'!P54</f>
        <v>6267</v>
      </c>
      <c r="E62" s="3">
        <f>'2deAfd'!Z54</f>
        <v>1</v>
      </c>
      <c r="G62" s="3">
        <f>'2deAfd'!AD54</f>
        <v>2696</v>
      </c>
      <c r="H62" s="3">
        <f>'2deAfd'!AN54</f>
        <v>1</v>
      </c>
      <c r="J62" s="3">
        <f>'2deAfd'!AR54</f>
        <v>3773</v>
      </c>
      <c r="K62" s="3">
        <f>'2deAfd'!BB54</f>
        <v>0</v>
      </c>
      <c r="M62" s="3">
        <f>'2deAfd'!BF54</f>
        <v>3271</v>
      </c>
      <c r="N62" s="3">
        <f>'2deAfd'!BP54</f>
        <v>0</v>
      </c>
      <c r="P62" s="3">
        <f>'2deAfd'!BT54</f>
        <v>3038</v>
      </c>
      <c r="Q62" s="3">
        <f>'2deAfd'!CD54</f>
        <v>1</v>
      </c>
      <c r="S62" s="3">
        <f>'2deAfd'!CH54</f>
        <v>1123</v>
      </c>
      <c r="T62" s="3">
        <f>'2deAfd'!CR54</f>
        <v>3</v>
      </c>
      <c r="V62" s="47">
        <f>'2deAfd'!CV54</f>
        <v>2616</v>
      </c>
      <c r="W62" s="3">
        <f>'2deAfd'!DF54</f>
        <v>1</v>
      </c>
      <c r="Y62" s="3">
        <f>'2deAfd'!DJ54</f>
        <v>7168</v>
      </c>
      <c r="Z62" s="3">
        <f>'2deAfd'!DT54</f>
        <v>0</v>
      </c>
      <c r="AB62" s="3">
        <f>'2deAfd'!DX54</f>
        <v>1007</v>
      </c>
      <c r="AC62" s="3">
        <f>'2deAfd'!EH54</f>
        <v>1</v>
      </c>
      <c r="AE62" s="3">
        <f>'2deAfd'!EL54</f>
        <v>3773</v>
      </c>
      <c r="AF62" s="3">
        <f>'2deAfd'!EV54</f>
        <v>1</v>
      </c>
      <c r="AH62" s="3">
        <f>'2deAfd'!EZ54</f>
        <v>4856</v>
      </c>
      <c r="AI62" s="3">
        <f>'2deAfd'!FJ54</f>
        <v>3</v>
      </c>
      <c r="AK62" s="3">
        <f>'2deAfd'!FN54</f>
        <v>5351</v>
      </c>
      <c r="AL62" s="3">
        <f>'2deAfd'!FX54</f>
        <v>0</v>
      </c>
      <c r="AN62" s="47">
        <f>'2deAfd'!GB54</f>
        <v>1338</v>
      </c>
      <c r="AO62" s="3">
        <f>'2deAfd'!GL54</f>
        <v>1</v>
      </c>
      <c r="AQ62" s="3">
        <f>'2deAfd'!GP54</f>
        <v>8058</v>
      </c>
      <c r="AR62" s="3">
        <f>'2deAfd'!GZ54</f>
        <v>1</v>
      </c>
      <c r="AT62" s="3">
        <f>'2deAfd'!HD54</f>
        <v>5792</v>
      </c>
      <c r="AU62" s="3">
        <f>'2deAfd'!HN54</f>
        <v>0</v>
      </c>
      <c r="AW62" s="3">
        <f>'2deAfd'!HR54</f>
        <v>6267</v>
      </c>
      <c r="AX62" s="3">
        <f>'2deAfd'!IB54</f>
        <v>0</v>
      </c>
      <c r="AZ62" s="3">
        <f>'2deAfd'!IF54</f>
        <v>1883</v>
      </c>
      <c r="BA62" s="3">
        <f>'2deAfd'!IP54</f>
        <v>0</v>
      </c>
      <c r="BC62" s="3">
        <f>'2deAfd'!IT54</f>
        <v>3038</v>
      </c>
      <c r="BD62" s="3">
        <f>'2deAfd'!JD54</f>
        <v>3</v>
      </c>
      <c r="BF62" s="3">
        <f>'2deAfd'!JH54</f>
        <v>8242</v>
      </c>
      <c r="BG62" s="3">
        <f>'2deAfd'!JR54</f>
        <v>1</v>
      </c>
      <c r="BI62" s="3">
        <f>'2deAfd'!JV54</f>
        <v>2242</v>
      </c>
      <c r="BJ62" s="3">
        <f>'2deAfd'!KF54</f>
        <v>1</v>
      </c>
      <c r="BL62" s="3">
        <f>'2deAfd'!KJ54</f>
        <v>4636</v>
      </c>
      <c r="BM62" s="3">
        <f>'2deAfd'!KT54</f>
        <v>3</v>
      </c>
      <c r="BO62" s="47">
        <f>'2deAfd'!KX54</f>
        <v>0</v>
      </c>
      <c r="BP62" s="3">
        <f>'2deAfd'!LH54</f>
        <v>0</v>
      </c>
      <c r="BR62" s="3">
        <f>'2deAfd'!LL54</f>
        <v>0</v>
      </c>
      <c r="BS62" s="3">
        <f>'2deAfd'!LV54</f>
        <v>0</v>
      </c>
      <c r="BU62" s="3">
        <f>'2deAfd'!LZ54</f>
        <v>0</v>
      </c>
      <c r="BV62" s="3">
        <f>'2deAfd'!MJ54</f>
        <v>0</v>
      </c>
      <c r="BX62" s="3">
        <f>'2deAfd'!MN54</f>
        <v>0</v>
      </c>
      <c r="BY62" s="3">
        <f>'2deAfd'!MX54</f>
        <v>0</v>
      </c>
    </row>
    <row r="63" spans="1:77" x14ac:dyDescent="0.25">
      <c r="A63" s="2">
        <f>'2deAfd'!B55</f>
        <v>2616</v>
      </c>
      <c r="B63" s="2">
        <f>'2deAfd'!L55</f>
        <v>1</v>
      </c>
      <c r="D63" s="2">
        <f>'2deAfd'!P55</f>
        <v>4581</v>
      </c>
      <c r="E63" s="2">
        <f>'2deAfd'!Z55</f>
        <v>3</v>
      </c>
      <c r="G63" s="2">
        <f>'2deAfd'!AD55</f>
        <v>6290</v>
      </c>
      <c r="H63" s="2">
        <f>'2deAfd'!AN55</f>
        <v>0</v>
      </c>
      <c r="J63" s="2">
        <f>'2deAfd'!AR55</f>
        <v>5351</v>
      </c>
      <c r="K63" s="2">
        <f>'2deAfd'!BB55</f>
        <v>0</v>
      </c>
      <c r="M63" s="2">
        <f>'2deAfd'!BF55</f>
        <v>2899</v>
      </c>
      <c r="N63" s="2">
        <f>'2deAfd'!BP55</f>
        <v>0</v>
      </c>
      <c r="P63" s="2">
        <f>'2deAfd'!BT55</f>
        <v>8241</v>
      </c>
      <c r="Q63" s="2">
        <f>'2deAfd'!CD55</f>
        <v>0</v>
      </c>
      <c r="S63" s="2">
        <f>'2deAfd'!CH55</f>
        <v>6267</v>
      </c>
      <c r="T63" s="2">
        <f>'2deAfd'!CR55</f>
        <v>1</v>
      </c>
      <c r="V63" s="45">
        <f>'2deAfd'!CV55</f>
        <v>5351</v>
      </c>
      <c r="W63" s="2">
        <f>'2deAfd'!DF55</f>
        <v>0</v>
      </c>
      <c r="Y63" s="2">
        <f>'2deAfd'!DJ55</f>
        <v>3526</v>
      </c>
      <c r="Z63" s="2">
        <f>'2deAfd'!DT55</f>
        <v>3</v>
      </c>
      <c r="AB63" s="2">
        <f>'2deAfd'!DX55</f>
        <v>3271</v>
      </c>
      <c r="AC63" s="2">
        <f>'2deAfd'!EH55</f>
        <v>3</v>
      </c>
      <c r="AE63" s="2">
        <f>'2deAfd'!EL55</f>
        <v>7450</v>
      </c>
      <c r="AF63" s="2">
        <f>'2deAfd'!EV55</f>
        <v>3</v>
      </c>
      <c r="AH63" s="2">
        <f>'2deAfd'!EZ55</f>
        <v>8070</v>
      </c>
      <c r="AI63" s="2">
        <f>'2deAfd'!FJ55</f>
        <v>1</v>
      </c>
      <c r="AK63" s="2">
        <f>'2deAfd'!FN55</f>
        <v>7386</v>
      </c>
      <c r="AL63" s="2">
        <f>'2deAfd'!FX55</f>
        <v>0</v>
      </c>
      <c r="AN63" s="45">
        <f>'2deAfd'!GB55</f>
        <v>8599</v>
      </c>
      <c r="AO63" s="2">
        <f>'2deAfd'!GL55</f>
        <v>1</v>
      </c>
      <c r="AQ63" s="2">
        <f>'2deAfd'!GP55</f>
        <v>1007</v>
      </c>
      <c r="AR63" s="2">
        <f>'2deAfd'!GZ55</f>
        <v>3</v>
      </c>
      <c r="AT63" s="2">
        <f>'2deAfd'!HD55</f>
        <v>2766</v>
      </c>
      <c r="AU63" s="2">
        <f>'2deAfd'!HN55</f>
        <v>1</v>
      </c>
      <c r="AW63" s="2">
        <f>'2deAfd'!HR55</f>
        <v>4581</v>
      </c>
      <c r="AX63" s="2">
        <f>'2deAfd'!IB55</f>
        <v>0</v>
      </c>
      <c r="AZ63" s="2">
        <f>'2deAfd'!IF55</f>
        <v>5792</v>
      </c>
      <c r="BA63" s="2">
        <f>'2deAfd'!IP55</f>
        <v>1</v>
      </c>
      <c r="BC63" s="2">
        <f>'2deAfd'!IT55</f>
        <v>8242</v>
      </c>
      <c r="BD63" s="2">
        <f>'2deAfd'!JD55</f>
        <v>0</v>
      </c>
      <c r="BF63" s="2">
        <f>'2deAfd'!JH55</f>
        <v>3038</v>
      </c>
      <c r="BG63" s="3">
        <f>'2deAfd'!JR55</f>
        <v>0</v>
      </c>
      <c r="BI63" s="2">
        <f>'2deAfd'!JV55</f>
        <v>7453</v>
      </c>
      <c r="BJ63" s="2">
        <f>'2deAfd'!KF55</f>
        <v>0</v>
      </c>
      <c r="BL63" s="2">
        <f>'2deAfd'!KJ55</f>
        <v>2655</v>
      </c>
      <c r="BM63" s="2">
        <f>'2deAfd'!KT55</f>
        <v>1</v>
      </c>
      <c r="BO63" s="45">
        <f>'2deAfd'!KX55</f>
        <v>0</v>
      </c>
      <c r="BP63" s="2">
        <f>'2deAfd'!LH55</f>
        <v>0</v>
      </c>
      <c r="BR63" s="2">
        <f>'2deAfd'!LL55</f>
        <v>0</v>
      </c>
      <c r="BS63" s="2">
        <f>'2deAfd'!LV55</f>
        <v>0</v>
      </c>
      <c r="BU63" s="2">
        <f>'2deAfd'!LZ55</f>
        <v>0</v>
      </c>
      <c r="BV63" s="2">
        <f>'2deAfd'!MJ55</f>
        <v>0</v>
      </c>
      <c r="BX63" s="2">
        <f>'2deAfd'!MN55</f>
        <v>0</v>
      </c>
      <c r="BY63" s="2">
        <f>'2deAfd'!MX55</f>
        <v>0</v>
      </c>
    </row>
    <row r="64" spans="1:77" x14ac:dyDescent="0.25">
      <c r="A64" s="2">
        <f>'2deAfd'!B56</f>
        <v>546</v>
      </c>
      <c r="B64" s="2">
        <f>'2deAfd'!L56</f>
        <v>1</v>
      </c>
      <c r="D64" s="2">
        <f>'2deAfd'!P56</f>
        <v>8383</v>
      </c>
      <c r="E64" s="2">
        <f>'2deAfd'!Z56</f>
        <v>0</v>
      </c>
      <c r="G64" s="2">
        <f>'2deAfd'!AD56</f>
        <v>3539</v>
      </c>
      <c r="H64" s="2">
        <f>'2deAfd'!AN56</f>
        <v>3</v>
      </c>
      <c r="J64" s="2">
        <f>'2deAfd'!AR56</f>
        <v>8599</v>
      </c>
      <c r="K64" s="2">
        <f>'2deAfd'!BB56</f>
        <v>1</v>
      </c>
      <c r="M64" s="2">
        <f>'2deAfd'!BF56</f>
        <v>3022</v>
      </c>
      <c r="N64" s="2">
        <f>'2deAfd'!BP56</f>
        <v>0</v>
      </c>
      <c r="P64" s="2">
        <f>'2deAfd'!BT56</f>
        <v>8242</v>
      </c>
      <c r="Q64" s="2">
        <f>'2deAfd'!CD56</f>
        <v>1</v>
      </c>
      <c r="S64" s="2">
        <f>'2deAfd'!CH56</f>
        <v>4581</v>
      </c>
      <c r="T64" s="2">
        <f>'2deAfd'!CR56</f>
        <v>1</v>
      </c>
      <c r="V64" s="45">
        <f>'2deAfd'!CV56</f>
        <v>8599</v>
      </c>
      <c r="W64" s="2">
        <f>'2deAfd'!DF56</f>
        <v>1</v>
      </c>
      <c r="Y64" s="2">
        <f>'2deAfd'!DJ56</f>
        <v>6298</v>
      </c>
      <c r="Z64" s="2">
        <f>'2deAfd'!DT56</f>
        <v>1</v>
      </c>
      <c r="AB64" s="2">
        <f>'2deAfd'!DX56</f>
        <v>8059</v>
      </c>
      <c r="AC64" s="2">
        <f>'2deAfd'!EH56</f>
        <v>0</v>
      </c>
      <c r="AE64" s="2">
        <f>'2deAfd'!EL56</f>
        <v>546</v>
      </c>
      <c r="AF64" s="2">
        <f>'2deAfd'!EV56</f>
        <v>1</v>
      </c>
      <c r="AH64" s="2">
        <f>'2deAfd'!EZ56</f>
        <v>5570</v>
      </c>
      <c r="AI64" s="2">
        <f>'2deAfd'!FJ56</f>
        <v>3</v>
      </c>
      <c r="AK64" s="2">
        <f>'2deAfd'!FN56</f>
        <v>1338</v>
      </c>
      <c r="AL64" s="2">
        <f>'2deAfd'!FX56</f>
        <v>0</v>
      </c>
      <c r="AN64" s="45">
        <f>'2deAfd'!GB56</f>
        <v>5351</v>
      </c>
      <c r="AO64" s="2">
        <f>'2deAfd'!GL56</f>
        <v>0</v>
      </c>
      <c r="AQ64" s="2">
        <f>'2deAfd'!GP56</f>
        <v>7497</v>
      </c>
      <c r="AR64" s="2">
        <f>'2deAfd'!GZ56</f>
        <v>1</v>
      </c>
      <c r="AT64" s="2">
        <f>'2deAfd'!HD56</f>
        <v>1883</v>
      </c>
      <c r="AU64" s="2">
        <f>'2deAfd'!HN56</f>
        <v>0</v>
      </c>
      <c r="AW64" s="2">
        <f>'2deAfd'!HR56</f>
        <v>8383</v>
      </c>
      <c r="AX64" s="2">
        <f>'2deAfd'!IB56</f>
        <v>1</v>
      </c>
      <c r="AZ64" s="2">
        <f>'2deAfd'!IF56</f>
        <v>2766</v>
      </c>
      <c r="BA64" s="2">
        <f>'2deAfd'!IP56</f>
        <v>3</v>
      </c>
      <c r="BC64" s="2">
        <f>'2deAfd'!IT56</f>
        <v>7887</v>
      </c>
      <c r="BD64" s="2">
        <f>'2deAfd'!JD56</f>
        <v>3</v>
      </c>
      <c r="BF64" s="2">
        <f>'2deAfd'!JH56</f>
        <v>389</v>
      </c>
      <c r="BG64" s="3">
        <f>'2deAfd'!JR56</f>
        <v>0</v>
      </c>
      <c r="BI64" s="2">
        <f>'2deAfd'!JV56</f>
        <v>7887</v>
      </c>
      <c r="BJ64" s="2">
        <f>'2deAfd'!KF56</f>
        <v>1</v>
      </c>
      <c r="BL64" s="2">
        <f>'2deAfd'!KJ56</f>
        <v>2612</v>
      </c>
      <c r="BM64" s="2">
        <f>'2deAfd'!KT56</f>
        <v>0</v>
      </c>
      <c r="BO64" s="45">
        <f>'2deAfd'!KX56</f>
        <v>0</v>
      </c>
      <c r="BP64" s="2">
        <f>'2deAfd'!LH56</f>
        <v>0</v>
      </c>
      <c r="BR64" s="2">
        <f>'2deAfd'!LL56</f>
        <v>0</v>
      </c>
      <c r="BS64" s="2">
        <f>'2deAfd'!LV56</f>
        <v>0</v>
      </c>
      <c r="BU64" s="2">
        <f>'2deAfd'!LZ56</f>
        <v>0</v>
      </c>
      <c r="BV64" s="2">
        <f>'2deAfd'!MJ56</f>
        <v>0</v>
      </c>
      <c r="BX64" s="2">
        <f>'2deAfd'!MN56</f>
        <v>0</v>
      </c>
      <c r="BY64" s="2">
        <f>'2deAfd'!MX56</f>
        <v>0</v>
      </c>
    </row>
    <row r="65" spans="1:77" x14ac:dyDescent="0.25">
      <c r="A65" s="2">
        <f>'2deAfd'!B57</f>
        <v>7450</v>
      </c>
      <c r="B65" s="2">
        <f>'2deAfd'!L57</f>
        <v>0</v>
      </c>
      <c r="D65" s="2">
        <f>'2deAfd'!P57</f>
        <v>5513</v>
      </c>
      <c r="E65" s="2">
        <f>'2deAfd'!Z57</f>
        <v>3</v>
      </c>
      <c r="G65" s="2">
        <f>'2deAfd'!AD57</f>
        <v>3918</v>
      </c>
      <c r="H65" s="2">
        <f>'2deAfd'!AN57</f>
        <v>3</v>
      </c>
      <c r="J65" s="2">
        <f>'2deAfd'!AR57</f>
        <v>2883</v>
      </c>
      <c r="K65" s="2">
        <f>'2deAfd'!BB57</f>
        <v>0</v>
      </c>
      <c r="M65" s="2">
        <f>'2deAfd'!BF57</f>
        <v>7497</v>
      </c>
      <c r="N65" s="2">
        <f>'2deAfd'!BP57</f>
        <v>3</v>
      </c>
      <c r="P65" s="2">
        <f>'2deAfd'!BT57</f>
        <v>7226</v>
      </c>
      <c r="Q65" s="2">
        <f>'2deAfd'!CD57</f>
        <v>3</v>
      </c>
      <c r="S65" s="2">
        <f>'2deAfd'!CH57</f>
        <v>8383</v>
      </c>
      <c r="T65" s="2">
        <f>'2deAfd'!CR57</f>
        <v>3</v>
      </c>
      <c r="V65" s="45">
        <f>'2deAfd'!CV57</f>
        <v>2586</v>
      </c>
      <c r="W65" s="2">
        <f>'2deAfd'!DF57</f>
        <v>0</v>
      </c>
      <c r="Y65" s="2">
        <f>'2deAfd'!DJ57</f>
        <v>5272</v>
      </c>
      <c r="Z65" s="2">
        <f>'2deAfd'!DT57</f>
        <v>3</v>
      </c>
      <c r="AB65" s="2">
        <f>'2deAfd'!DX57</f>
        <v>8058</v>
      </c>
      <c r="AC65" s="2">
        <f>'2deAfd'!EH57</f>
        <v>3</v>
      </c>
      <c r="AE65" s="2">
        <f>'2deAfd'!EL57</f>
        <v>7386</v>
      </c>
      <c r="AF65" s="2">
        <f>'2deAfd'!EV57</f>
        <v>0</v>
      </c>
      <c r="AH65" s="2">
        <f>'2deAfd'!EZ57</f>
        <v>5740</v>
      </c>
      <c r="AI65" s="2">
        <f>'2deAfd'!FJ57</f>
        <v>3</v>
      </c>
      <c r="AK65" s="2">
        <f>'2deAfd'!FN57</f>
        <v>5287</v>
      </c>
      <c r="AL65" s="2">
        <f>'2deAfd'!FX57</f>
        <v>3</v>
      </c>
      <c r="AN65" s="45">
        <f>'2deAfd'!GB57</f>
        <v>2883</v>
      </c>
      <c r="AO65" s="2">
        <f>'2deAfd'!GL57</f>
        <v>0</v>
      </c>
      <c r="AQ65" s="2">
        <f>'2deAfd'!GP57</f>
        <v>2939</v>
      </c>
      <c r="AR65" s="2">
        <f>'2deAfd'!GZ57</f>
        <v>3</v>
      </c>
      <c r="AT65" s="2">
        <f>'2deAfd'!HD57</f>
        <v>7837</v>
      </c>
      <c r="AU65" s="2">
        <f>'2deAfd'!HN57</f>
        <v>1</v>
      </c>
      <c r="AW65" s="2">
        <f>'2deAfd'!HR57</f>
        <v>7283</v>
      </c>
      <c r="AX65" s="2">
        <f>'2deAfd'!IB57</f>
        <v>3</v>
      </c>
      <c r="AZ65" s="2">
        <f>'2deAfd'!IF57</f>
        <v>7837</v>
      </c>
      <c r="BA65" s="2">
        <f>'2deAfd'!IP57</f>
        <v>1</v>
      </c>
      <c r="BC65" s="2">
        <f>'2deAfd'!IT57</f>
        <v>7226</v>
      </c>
      <c r="BD65" s="2">
        <f>'2deAfd'!JD57</f>
        <v>3</v>
      </c>
      <c r="BF65" s="2">
        <f>'2deAfd'!JH57</f>
        <v>7887</v>
      </c>
      <c r="BG65" s="3">
        <f>'2deAfd'!JR57</f>
        <v>3</v>
      </c>
      <c r="BI65" s="2">
        <f>'2deAfd'!JV57</f>
        <v>3038</v>
      </c>
      <c r="BJ65" s="2">
        <f>'2deAfd'!KF57</f>
        <v>3</v>
      </c>
      <c r="BL65" s="2">
        <f>'2deAfd'!KJ57</f>
        <v>5731</v>
      </c>
      <c r="BM65" s="2">
        <f>'2deAfd'!KT57</f>
        <v>3</v>
      </c>
      <c r="BO65" s="45">
        <f>'2deAfd'!KX57</f>
        <v>0</v>
      </c>
      <c r="BP65" s="2">
        <f>'2deAfd'!LH57</f>
        <v>0</v>
      </c>
      <c r="BR65" s="2">
        <f>'2deAfd'!LL57</f>
        <v>0</v>
      </c>
      <c r="BS65" s="2">
        <f>'2deAfd'!LV57</f>
        <v>0</v>
      </c>
      <c r="BU65" s="2">
        <f>'2deAfd'!LZ57</f>
        <v>0</v>
      </c>
      <c r="BV65" s="2">
        <f>'2deAfd'!MJ57</f>
        <v>0</v>
      </c>
      <c r="BX65" s="2">
        <f>'2deAfd'!MN57</f>
        <v>0</v>
      </c>
      <c r="BY65" s="2">
        <f>'2deAfd'!MX57</f>
        <v>0</v>
      </c>
    </row>
    <row r="66" spans="1:77" x14ac:dyDescent="0.25">
      <c r="A66" s="2">
        <f>'2deAfd'!B58</f>
        <v>5287</v>
      </c>
      <c r="B66" s="2">
        <f>'2deAfd'!L58</f>
        <v>1</v>
      </c>
      <c r="D66" s="2">
        <f>'2deAfd'!P58</f>
        <v>1123</v>
      </c>
      <c r="E66" s="2">
        <f>'2deAfd'!Z58</f>
        <v>0</v>
      </c>
      <c r="G66" s="2">
        <f>'2deAfd'!AD58</f>
        <v>2926</v>
      </c>
      <c r="H66" s="2">
        <f>'2deAfd'!AN58</f>
        <v>0</v>
      </c>
      <c r="J66" s="2">
        <f>'2deAfd'!AR58</f>
        <v>7450</v>
      </c>
      <c r="K66" s="2">
        <f>'2deAfd'!BB58</f>
        <v>0</v>
      </c>
      <c r="M66" s="2">
        <f>'2deAfd'!BF58</f>
        <v>2939</v>
      </c>
      <c r="N66" s="2">
        <f>'2deAfd'!BP58</f>
        <v>3</v>
      </c>
      <c r="P66" s="2">
        <f>'2deAfd'!BT58</f>
        <v>389</v>
      </c>
      <c r="Q66" s="2">
        <f>'2deAfd'!CD58</f>
        <v>3</v>
      </c>
      <c r="S66" s="2">
        <f>'2deAfd'!CH58</f>
        <v>5013</v>
      </c>
      <c r="T66" s="2">
        <f>'2deAfd'!CR58</f>
        <v>0</v>
      </c>
      <c r="V66" s="45">
        <f>'2deAfd'!CV58</f>
        <v>5287</v>
      </c>
      <c r="W66" s="2">
        <f>'2deAfd'!DF58</f>
        <v>1</v>
      </c>
      <c r="Y66" s="2">
        <f>'2deAfd'!DJ58</f>
        <v>1697</v>
      </c>
      <c r="Z66" s="2">
        <f>'2deAfd'!DT58</f>
        <v>0</v>
      </c>
      <c r="AB66" s="2">
        <f>'2deAfd'!DX58</f>
        <v>2939</v>
      </c>
      <c r="AC66" s="2">
        <f>'2deAfd'!EH58</f>
        <v>3</v>
      </c>
      <c r="AE66" s="2">
        <f>'2deAfd'!EL58</f>
        <v>5287</v>
      </c>
      <c r="AF66" s="2">
        <f>'2deAfd'!EV58</f>
        <v>1</v>
      </c>
      <c r="AH66" s="2">
        <f>'2deAfd'!EZ58</f>
        <v>4858</v>
      </c>
      <c r="AI66" s="2">
        <f>'2deAfd'!FJ58</f>
        <v>1</v>
      </c>
      <c r="AK66" s="2">
        <f>'2deAfd'!FN58</f>
        <v>3773</v>
      </c>
      <c r="AL66" s="2">
        <f>'2deAfd'!FX58</f>
        <v>1</v>
      </c>
      <c r="AN66" s="45">
        <f>'2deAfd'!GB58</f>
        <v>7450</v>
      </c>
      <c r="AO66" s="2">
        <f>'2deAfd'!GL58</f>
        <v>0</v>
      </c>
      <c r="AQ66" s="2">
        <f>'2deAfd'!GP58</f>
        <v>8200</v>
      </c>
      <c r="AR66" s="2">
        <f>'2deAfd'!GZ58</f>
        <v>3</v>
      </c>
      <c r="AT66" s="2">
        <f>'2deAfd'!HD58</f>
        <v>2931</v>
      </c>
      <c r="AU66" s="2">
        <f>'2deAfd'!HN58</f>
        <v>0</v>
      </c>
      <c r="AW66" s="2">
        <f>'2deAfd'!HR58</f>
        <v>1123</v>
      </c>
      <c r="AX66" s="2">
        <f>'2deAfd'!IB58</f>
        <v>3</v>
      </c>
      <c r="AZ66" s="2">
        <f>'2deAfd'!IF58</f>
        <v>3264</v>
      </c>
      <c r="BA66" s="2">
        <f>'2deAfd'!IP58</f>
        <v>0</v>
      </c>
      <c r="BC66" s="2">
        <f>'2deAfd'!IT58</f>
        <v>4643</v>
      </c>
      <c r="BD66" s="2">
        <f>'2deAfd'!JD58</f>
        <v>1</v>
      </c>
      <c r="BF66" s="2">
        <f>'2deAfd'!JH58</f>
        <v>7226</v>
      </c>
      <c r="BG66" s="3">
        <f>'2deAfd'!JR58</f>
        <v>0</v>
      </c>
      <c r="BI66" s="2">
        <f>'2deAfd'!JV58</f>
        <v>389</v>
      </c>
      <c r="BJ66" s="2">
        <f>'2deAfd'!KF58</f>
        <v>1</v>
      </c>
      <c r="BL66" s="2">
        <f>'2deAfd'!KJ58</f>
        <v>8715</v>
      </c>
      <c r="BM66" s="2">
        <f>'2deAfd'!KT58</f>
        <v>3</v>
      </c>
      <c r="BO66" s="45">
        <f>'2deAfd'!KX58</f>
        <v>0</v>
      </c>
      <c r="BP66" s="2">
        <f>'2deAfd'!LH58</f>
        <v>0</v>
      </c>
      <c r="BR66" s="2">
        <f>'2deAfd'!LL58</f>
        <v>0</v>
      </c>
      <c r="BS66" s="2">
        <f>'2deAfd'!LV58</f>
        <v>0</v>
      </c>
      <c r="BU66" s="2">
        <f>'2deAfd'!LZ58</f>
        <v>0</v>
      </c>
      <c r="BV66" s="2">
        <f>'2deAfd'!MJ58</f>
        <v>0</v>
      </c>
      <c r="BX66" s="2">
        <f>'2deAfd'!MN58</f>
        <v>0</v>
      </c>
      <c r="BY66" s="2">
        <f>'2deAfd'!MX58</f>
        <v>0</v>
      </c>
    </row>
    <row r="67" spans="1:77" x14ac:dyDescent="0.25">
      <c r="A67" s="2">
        <f>'2deAfd'!B59</f>
        <v>2586</v>
      </c>
      <c r="B67" s="2">
        <f>'2deAfd'!L59</f>
        <v>1</v>
      </c>
      <c r="D67" s="2">
        <f>'2deAfd'!P59</f>
        <v>7283</v>
      </c>
      <c r="E67" s="2">
        <f>'2deAfd'!Z59</f>
        <v>1</v>
      </c>
      <c r="G67" s="2">
        <f>'2deAfd'!AD59</f>
        <v>6700</v>
      </c>
      <c r="H67" s="2">
        <f>'2deAfd'!AN59</f>
        <v>3</v>
      </c>
      <c r="J67" s="2">
        <f>'2deAfd'!AR59</f>
        <v>7386</v>
      </c>
      <c r="K67" s="2">
        <f>'2deAfd'!BB59</f>
        <v>0</v>
      </c>
      <c r="M67" s="2">
        <f>'2deAfd'!BF59</f>
        <v>8737</v>
      </c>
      <c r="N67" s="2">
        <f>'2deAfd'!BP59</f>
        <v>3</v>
      </c>
      <c r="P67" s="2">
        <f>'2deAfd'!BT59</f>
        <v>4643</v>
      </c>
      <c r="Q67" s="2">
        <f>'2deAfd'!CD59</f>
        <v>3</v>
      </c>
      <c r="S67" s="2">
        <f>'2deAfd'!CH59</f>
        <v>7283</v>
      </c>
      <c r="T67" s="2">
        <f>'2deAfd'!CR59</f>
        <v>3</v>
      </c>
      <c r="V67" s="45">
        <f>'2deAfd'!CV59</f>
        <v>7450</v>
      </c>
      <c r="W67" s="2">
        <f>'2deAfd'!DF59</f>
        <v>1</v>
      </c>
      <c r="Y67" s="2">
        <f>'2deAfd'!DJ59</f>
        <v>2934</v>
      </c>
      <c r="Z67" s="2">
        <f>'2deAfd'!DT59</f>
        <v>1</v>
      </c>
      <c r="AB67" s="2">
        <f>'2deAfd'!DX59</f>
        <v>8737</v>
      </c>
      <c r="AC67" s="2">
        <f>'2deAfd'!EH59</f>
        <v>1</v>
      </c>
      <c r="AE67" s="2">
        <f>'2deAfd'!EL59</f>
        <v>8599</v>
      </c>
      <c r="AF67" s="2">
        <f>'2deAfd'!EV59</f>
        <v>1</v>
      </c>
      <c r="AH67" s="2">
        <f>'2deAfd'!EZ59</f>
        <v>1135</v>
      </c>
      <c r="AI67" s="2">
        <f>'2deAfd'!FJ59</f>
        <v>3</v>
      </c>
      <c r="AK67" s="2">
        <f>'2deAfd'!FN59</f>
        <v>8599</v>
      </c>
      <c r="AL67" s="2">
        <f>'2deAfd'!FX59</f>
        <v>1</v>
      </c>
      <c r="AN67" s="45">
        <f>'2deAfd'!GB59</f>
        <v>5287</v>
      </c>
      <c r="AO67" s="2">
        <f>'2deAfd'!GL59</f>
        <v>1</v>
      </c>
      <c r="AQ67" s="2">
        <f>'2deAfd'!GP59</f>
        <v>3022</v>
      </c>
      <c r="AR67" s="2">
        <f>'2deAfd'!GZ59</f>
        <v>1</v>
      </c>
      <c r="AT67" s="2">
        <f>'2deAfd'!HD59</f>
        <v>3264</v>
      </c>
      <c r="AU67" s="2">
        <f>'2deAfd'!HN59</f>
        <v>0</v>
      </c>
      <c r="AW67" s="2">
        <f>'2deAfd'!HR59</f>
        <v>5513</v>
      </c>
      <c r="AX67" s="2">
        <f>'2deAfd'!IB59</f>
        <v>3</v>
      </c>
      <c r="AZ67" s="2">
        <f>'2deAfd'!IF59</f>
        <v>2931</v>
      </c>
      <c r="BA67" s="2">
        <f>'2deAfd'!IP59</f>
        <v>1</v>
      </c>
      <c r="BC67" s="2">
        <f>'2deAfd'!IT59</f>
        <v>8241</v>
      </c>
      <c r="BD67" s="2">
        <f>'2deAfd'!JD59</f>
        <v>1</v>
      </c>
      <c r="BF67" s="2">
        <f>'2deAfd'!JH59</f>
        <v>8241</v>
      </c>
      <c r="BG67" s="3">
        <f>'2deAfd'!JR59</f>
        <v>0</v>
      </c>
      <c r="BI67" s="2">
        <f>'2deAfd'!JV59</f>
        <v>8242</v>
      </c>
      <c r="BJ67" s="2">
        <f>'2deAfd'!KF59</f>
        <v>1</v>
      </c>
      <c r="BL67" s="2">
        <f>'2deAfd'!KJ59</f>
        <v>6430</v>
      </c>
      <c r="BM67" s="2">
        <f>'2deAfd'!KT59</f>
        <v>0</v>
      </c>
      <c r="BO67" s="45">
        <f>'2deAfd'!KX59</f>
        <v>0</v>
      </c>
      <c r="BP67" s="2">
        <f>'2deAfd'!LH59</f>
        <v>0</v>
      </c>
      <c r="BR67" s="2">
        <f>'2deAfd'!LL59</f>
        <v>0</v>
      </c>
      <c r="BS67" s="2">
        <f>'2deAfd'!LV59</f>
        <v>0</v>
      </c>
      <c r="BU67" s="2">
        <f>'2deAfd'!LZ59</f>
        <v>0</v>
      </c>
      <c r="BV67" s="2">
        <f>'2deAfd'!MJ59</f>
        <v>0</v>
      </c>
      <c r="BX67" s="2">
        <f>'2deAfd'!MN59</f>
        <v>0</v>
      </c>
      <c r="BY67" s="2">
        <f>'2deAfd'!MX59</f>
        <v>0</v>
      </c>
    </row>
    <row r="68" spans="1:77" x14ac:dyDescent="0.25">
      <c r="A68" s="2">
        <f>'2deAfd'!E54</f>
        <v>2286</v>
      </c>
      <c r="B68" s="2">
        <f>'2deAfd'!M54</f>
        <v>1</v>
      </c>
      <c r="D68" s="2">
        <f>'2deAfd'!S54</f>
        <v>2616</v>
      </c>
      <c r="E68" s="2">
        <f>'2deAfd'!AA54</f>
        <v>1</v>
      </c>
      <c r="G68" s="2">
        <f>'2deAfd'!AG54</f>
        <v>8599</v>
      </c>
      <c r="H68" s="2">
        <f>'2deAfd'!AO54</f>
        <v>1</v>
      </c>
      <c r="J68" s="2">
        <f>'2deAfd'!AU54</f>
        <v>1007</v>
      </c>
      <c r="K68" s="2">
        <f>'2deAfd'!BC54</f>
        <v>3</v>
      </c>
      <c r="M68" s="2">
        <f>'2deAfd'!BI54</f>
        <v>1883</v>
      </c>
      <c r="N68" s="2">
        <f>'2deAfd'!BQ54</f>
        <v>3</v>
      </c>
      <c r="P68" s="2">
        <f>'2deAfd'!BW54</f>
        <v>6267</v>
      </c>
      <c r="Q68" s="2">
        <f>'2deAfd'!CE54</f>
        <v>1</v>
      </c>
      <c r="S68" s="2">
        <f>'2deAfd'!CK54</f>
        <v>1883</v>
      </c>
      <c r="T68" s="2">
        <f>'2deAfd'!CS54</f>
        <v>0</v>
      </c>
      <c r="V68" s="45">
        <f>'2deAfd'!CY54</f>
        <v>4643</v>
      </c>
      <c r="W68" s="2">
        <f>'2deAfd'!DG54</f>
        <v>1</v>
      </c>
      <c r="Y68" s="2">
        <f>'2deAfd'!DM54</f>
        <v>4643</v>
      </c>
      <c r="Z68" s="2">
        <f>'2deAfd'!DU54</f>
        <v>3</v>
      </c>
      <c r="AB68" s="2">
        <f>'2deAfd'!EA54</f>
        <v>7226</v>
      </c>
      <c r="AC68" s="2">
        <f>'2deAfd'!EI54</f>
        <v>1</v>
      </c>
      <c r="AE68" s="2">
        <f>'2deAfd'!EO54</f>
        <v>8049</v>
      </c>
      <c r="AF68" s="2">
        <f>'2deAfd'!EW54</f>
        <v>1</v>
      </c>
      <c r="AH68" s="2">
        <f>'2deAfd'!FC54</f>
        <v>5351</v>
      </c>
      <c r="AI68" s="2">
        <f>'2deAfd'!FK54</f>
        <v>0</v>
      </c>
      <c r="AK68" s="2">
        <f>'2deAfd'!FQ54</f>
        <v>6267</v>
      </c>
      <c r="AL68" s="2">
        <f>'2deAfd'!FY54</f>
        <v>3</v>
      </c>
      <c r="AN68" s="45">
        <f>'2deAfd'!GE54</f>
        <v>7584</v>
      </c>
      <c r="AO68" s="2">
        <f>'2deAfd'!GM54</f>
        <v>1</v>
      </c>
      <c r="AQ68" s="2">
        <f>'2deAfd'!GS54</f>
        <v>8599</v>
      </c>
      <c r="AR68" s="2">
        <f>'2deAfd'!HA54</f>
        <v>1</v>
      </c>
      <c r="AT68" s="2">
        <f>'2deAfd'!HG54</f>
        <v>3271</v>
      </c>
      <c r="AU68" s="2">
        <f>'2deAfd'!HO54</f>
        <v>3</v>
      </c>
      <c r="AW68" s="2">
        <f>'2deAfd'!HU54</f>
        <v>7887</v>
      </c>
      <c r="AX68" s="2">
        <f>'2deAfd'!IC54</f>
        <v>3</v>
      </c>
      <c r="AZ68" s="2">
        <f>'2deAfd'!II54</f>
        <v>6267</v>
      </c>
      <c r="BA68" s="2">
        <f>'2deAfd'!IQ54</f>
        <v>3</v>
      </c>
      <c r="BC68" s="2">
        <f>'2deAfd'!IW54</f>
        <v>7386</v>
      </c>
      <c r="BD68" s="2">
        <f>'2deAfd'!JE54</f>
        <v>0</v>
      </c>
      <c r="BF68" s="2">
        <f>'2deAfd'!JK54</f>
        <v>7168</v>
      </c>
      <c r="BG68" s="2">
        <f>'2deAfd'!JS54</f>
        <v>1</v>
      </c>
      <c r="BI68" s="2">
        <f>'2deAfd'!JY54</f>
        <v>8058</v>
      </c>
      <c r="BJ68" s="2">
        <f>'2deAfd'!KG54</f>
        <v>1</v>
      </c>
      <c r="BL68" s="2">
        <f>'2deAfd'!KM54</f>
        <v>7450</v>
      </c>
      <c r="BM68" s="2">
        <f>'2deAfd'!KU54</f>
        <v>0</v>
      </c>
      <c r="BO68" s="45">
        <f>'2deAfd'!LA54</f>
        <v>0</v>
      </c>
      <c r="BP68" s="2">
        <f>'2deAfd'!LI54</f>
        <v>0</v>
      </c>
      <c r="BR68" s="2">
        <f>'2deAfd'!LO54</f>
        <v>0</v>
      </c>
      <c r="BS68" s="2">
        <f>'2deAfd'!LW54</f>
        <v>0</v>
      </c>
      <c r="BU68" s="2">
        <f>'2deAfd'!MC54</f>
        <v>0</v>
      </c>
      <c r="BV68" s="2">
        <f>'2deAfd'!MK54</f>
        <v>0</v>
      </c>
      <c r="BX68" s="2">
        <f>'2deAfd'!MQ54</f>
        <v>0</v>
      </c>
      <c r="BY68" s="2">
        <f>'2deAfd'!MY54</f>
        <v>0</v>
      </c>
    </row>
    <row r="69" spans="1:77" x14ac:dyDescent="0.25">
      <c r="A69" s="2">
        <f>'2deAfd'!E55</f>
        <v>4858</v>
      </c>
      <c r="B69" s="2">
        <f>'2deAfd'!M55</f>
        <v>1</v>
      </c>
      <c r="D69" s="2">
        <f>'2deAfd'!S55</f>
        <v>3773</v>
      </c>
      <c r="E69" s="2">
        <f>'2deAfd'!AA55</f>
        <v>0</v>
      </c>
      <c r="G69" s="2">
        <f>'2deAfd'!AG55</f>
        <v>3773</v>
      </c>
      <c r="H69" s="2">
        <f>'2deAfd'!AO55</f>
        <v>3</v>
      </c>
      <c r="J69" s="2">
        <f>'2deAfd'!AU55</f>
        <v>3271</v>
      </c>
      <c r="K69" s="2">
        <f>'2deAfd'!BC55</f>
        <v>3</v>
      </c>
      <c r="M69" s="2">
        <f>'2deAfd'!BI55</f>
        <v>5792</v>
      </c>
      <c r="N69" s="2">
        <f>'2deAfd'!BQ55</f>
        <v>3</v>
      </c>
      <c r="P69" s="2">
        <f>'2deAfd'!BW55</f>
        <v>4581</v>
      </c>
      <c r="Q69" s="2">
        <f>'2deAfd'!CE55</f>
        <v>3</v>
      </c>
      <c r="S69" s="2">
        <f>'2deAfd'!CK55</f>
        <v>5792</v>
      </c>
      <c r="T69" s="2">
        <f>'2deAfd'!CS55</f>
        <v>1</v>
      </c>
      <c r="V69" s="45">
        <f>'2deAfd'!CY55</f>
        <v>7226</v>
      </c>
      <c r="W69" s="2">
        <f>'2deAfd'!DG55</f>
        <v>3</v>
      </c>
      <c r="Y69" s="2">
        <f>'2deAfd'!DM55</f>
        <v>8242</v>
      </c>
      <c r="Z69" s="2">
        <f>'2deAfd'!DU55</f>
        <v>0</v>
      </c>
      <c r="AB69" s="2">
        <f>'2deAfd'!EA55</f>
        <v>8242</v>
      </c>
      <c r="AC69" s="2">
        <f>'2deAfd'!EI55</f>
        <v>0</v>
      </c>
      <c r="AE69" s="2">
        <f>'2deAfd'!EO55</f>
        <v>6430</v>
      </c>
      <c r="AF69" s="2">
        <f>'2deAfd'!EW55</f>
        <v>0</v>
      </c>
      <c r="AH69" s="2">
        <f>'2deAfd'!FC55</f>
        <v>8599</v>
      </c>
      <c r="AI69" s="2">
        <f>'2deAfd'!FK55</f>
        <v>1</v>
      </c>
      <c r="AK69" s="2">
        <f>'2deAfd'!FQ55</f>
        <v>4581</v>
      </c>
      <c r="AL69" s="2">
        <f>'2deAfd'!FY55</f>
        <v>3</v>
      </c>
      <c r="AN69" s="45">
        <f>'2deAfd'!GE55</f>
        <v>6700</v>
      </c>
      <c r="AO69" s="2">
        <f>'2deAfd'!GM55</f>
        <v>1</v>
      </c>
      <c r="AQ69" s="2">
        <f>'2deAfd'!GS55</f>
        <v>3773</v>
      </c>
      <c r="AR69" s="2">
        <f>'2deAfd'!HA55</f>
        <v>0</v>
      </c>
      <c r="AT69" s="2">
        <f>'2deAfd'!HG55</f>
        <v>7497</v>
      </c>
      <c r="AU69" s="2">
        <f>'2deAfd'!HO55</f>
        <v>1</v>
      </c>
      <c r="AW69" s="2">
        <f>'2deAfd'!HU55</f>
        <v>4643</v>
      </c>
      <c r="AX69" s="2">
        <f>'2deAfd'!IC55</f>
        <v>3</v>
      </c>
      <c r="AZ69" s="2">
        <f>'2deAfd'!II55</f>
        <v>4581</v>
      </c>
      <c r="BA69" s="2">
        <f>'2deAfd'!IQ55</f>
        <v>1</v>
      </c>
      <c r="BC69" s="2">
        <f>'2deAfd'!IW55</f>
        <v>8599</v>
      </c>
      <c r="BD69" s="2">
        <f>'2deAfd'!JE55</f>
        <v>3</v>
      </c>
      <c r="BF69" s="2">
        <f>'2deAfd'!JK55</f>
        <v>3526</v>
      </c>
      <c r="BG69" s="2">
        <f>'2deAfd'!JS55</f>
        <v>3</v>
      </c>
      <c r="BI69" s="2">
        <f>'2deAfd'!JY55</f>
        <v>3271</v>
      </c>
      <c r="BJ69" s="2">
        <f>'2deAfd'!KG55</f>
        <v>3</v>
      </c>
      <c r="BL69" s="2">
        <f>'2deAfd'!KM55</f>
        <v>546</v>
      </c>
      <c r="BM69" s="2">
        <f>'2deAfd'!KU55</f>
        <v>1</v>
      </c>
      <c r="BO69" s="45">
        <f>'2deAfd'!LA55</f>
        <v>0</v>
      </c>
      <c r="BP69" s="2">
        <f>'2deAfd'!LI55</f>
        <v>0</v>
      </c>
      <c r="BR69" s="2">
        <f>'2deAfd'!LO55</f>
        <v>0</v>
      </c>
      <c r="BS69" s="2">
        <f>'2deAfd'!LW55</f>
        <v>0</v>
      </c>
      <c r="BU69" s="2">
        <f>'2deAfd'!MC55</f>
        <v>0</v>
      </c>
      <c r="BV69" s="2">
        <f>'2deAfd'!MK55</f>
        <v>0</v>
      </c>
      <c r="BX69" s="2">
        <f>'2deAfd'!MQ55</f>
        <v>0</v>
      </c>
      <c r="BY69" s="2">
        <f>'2deAfd'!MY55</f>
        <v>0</v>
      </c>
    </row>
    <row r="70" spans="1:77" x14ac:dyDescent="0.25">
      <c r="A70" s="2">
        <f>'2deAfd'!E56</f>
        <v>5570</v>
      </c>
      <c r="B70" s="2">
        <f>'2deAfd'!M56</f>
        <v>1</v>
      </c>
      <c r="D70" s="2">
        <f>'2deAfd'!S56</f>
        <v>546</v>
      </c>
      <c r="E70" s="2">
        <f>'2deAfd'!AA56</f>
        <v>3</v>
      </c>
      <c r="G70" s="2">
        <f>'2deAfd'!AG56</f>
        <v>546</v>
      </c>
      <c r="H70" s="2">
        <f>'2deAfd'!AO56</f>
        <v>0</v>
      </c>
      <c r="J70" s="2">
        <f>'2deAfd'!AU56</f>
        <v>3022</v>
      </c>
      <c r="K70" s="2">
        <f>'2deAfd'!BC56</f>
        <v>1</v>
      </c>
      <c r="M70" s="2">
        <f>'2deAfd'!BI56</f>
        <v>2766</v>
      </c>
      <c r="N70" s="2">
        <f>'2deAfd'!BQ56</f>
        <v>3</v>
      </c>
      <c r="P70" s="2">
        <f>'2deAfd'!BW56</f>
        <v>1123</v>
      </c>
      <c r="Q70" s="2">
        <f>'2deAfd'!CE56</f>
        <v>1</v>
      </c>
      <c r="S70" s="2">
        <f>'2deAfd'!CK56</f>
        <v>7837</v>
      </c>
      <c r="T70" s="2">
        <f>'2deAfd'!CS56</f>
        <v>1</v>
      </c>
      <c r="V70" s="45">
        <f>'2deAfd'!CY56</f>
        <v>8242</v>
      </c>
      <c r="W70" s="2">
        <f>'2deAfd'!DG56</f>
        <v>1</v>
      </c>
      <c r="Y70" s="2">
        <f>'2deAfd'!DM56</f>
        <v>389</v>
      </c>
      <c r="Z70" s="2">
        <f>'2deAfd'!DU56</f>
        <v>1</v>
      </c>
      <c r="AB70" s="2">
        <f>'2deAfd'!EA56</f>
        <v>4643</v>
      </c>
      <c r="AC70" s="2">
        <f>'2deAfd'!EI56</f>
        <v>3</v>
      </c>
      <c r="AE70" s="2">
        <f>'2deAfd'!EO56</f>
        <v>2820</v>
      </c>
      <c r="AF70" s="2">
        <f>'2deAfd'!EW56</f>
        <v>1</v>
      </c>
      <c r="AH70" s="2">
        <f>'2deAfd'!FC56</f>
        <v>3773</v>
      </c>
      <c r="AI70" s="2">
        <f>'2deAfd'!FK56</f>
        <v>0</v>
      </c>
      <c r="AK70" s="2">
        <f>'2deAfd'!FQ56</f>
        <v>8383</v>
      </c>
      <c r="AL70" s="2">
        <f>'2deAfd'!FY56</f>
        <v>3</v>
      </c>
      <c r="AN70" s="45">
        <f>'2deAfd'!GE56</f>
        <v>2696</v>
      </c>
      <c r="AO70" s="2">
        <f>'2deAfd'!GM56</f>
        <v>3</v>
      </c>
      <c r="AQ70" s="2">
        <f>'2deAfd'!GS56</f>
        <v>5287</v>
      </c>
      <c r="AR70" s="2">
        <f>'2deAfd'!HA56</f>
        <v>1</v>
      </c>
      <c r="AT70" s="2">
        <f>'2deAfd'!HG56</f>
        <v>1007</v>
      </c>
      <c r="AU70" s="2">
        <f>'2deAfd'!HO56</f>
        <v>3</v>
      </c>
      <c r="AW70" s="2">
        <f>'2deAfd'!HU56</f>
        <v>7226</v>
      </c>
      <c r="AX70" s="2">
        <f>'2deAfd'!IC56</f>
        <v>1</v>
      </c>
      <c r="AZ70" s="2">
        <f>'2deAfd'!II56</f>
        <v>8383</v>
      </c>
      <c r="BA70" s="2">
        <f>'2deAfd'!IQ56</f>
        <v>0</v>
      </c>
      <c r="BC70" s="2">
        <f>'2deAfd'!IW56</f>
        <v>5351</v>
      </c>
      <c r="BD70" s="2">
        <f>'2deAfd'!JE56</f>
        <v>0</v>
      </c>
      <c r="BF70" s="2">
        <f>'2deAfd'!JK56</f>
        <v>5272</v>
      </c>
      <c r="BG70" s="2">
        <f>'2deAfd'!JS56</f>
        <v>3</v>
      </c>
      <c r="BI70" s="2">
        <f>'2deAfd'!JY56</f>
        <v>7497</v>
      </c>
      <c r="BJ70" s="2">
        <f>'2deAfd'!KG56</f>
        <v>1</v>
      </c>
      <c r="BL70" s="2">
        <f>'2deAfd'!KM56</f>
        <v>8599</v>
      </c>
      <c r="BM70" s="2">
        <f>'2deAfd'!KU56</f>
        <v>3</v>
      </c>
      <c r="BO70" s="45">
        <f>'2deAfd'!LA56</f>
        <v>0</v>
      </c>
      <c r="BP70" s="2">
        <f>'2deAfd'!LI56</f>
        <v>0</v>
      </c>
      <c r="BR70" s="2">
        <f>'2deAfd'!LO56</f>
        <v>0</v>
      </c>
      <c r="BS70" s="2">
        <f>'2deAfd'!LW56</f>
        <v>0</v>
      </c>
      <c r="BU70" s="2">
        <f>'2deAfd'!MC56</f>
        <v>0</v>
      </c>
      <c r="BV70" s="2">
        <f>'2deAfd'!MK56</f>
        <v>0</v>
      </c>
      <c r="BX70" s="2">
        <f>'2deAfd'!MQ56</f>
        <v>0</v>
      </c>
      <c r="BY70" s="2">
        <f>'2deAfd'!MY56</f>
        <v>0</v>
      </c>
    </row>
    <row r="71" spans="1:77" x14ac:dyDescent="0.25">
      <c r="A71" s="2">
        <f>'2deAfd'!E57</f>
        <v>1135</v>
      </c>
      <c r="B71" s="2">
        <f>'2deAfd'!M57</f>
        <v>3</v>
      </c>
      <c r="D71" s="2">
        <f>'2deAfd'!S57</f>
        <v>2883</v>
      </c>
      <c r="E71" s="2">
        <f>'2deAfd'!AA57</f>
        <v>0</v>
      </c>
      <c r="G71" s="2">
        <f>'2deAfd'!AG57</f>
        <v>2652</v>
      </c>
      <c r="H71" s="2">
        <f>'2deAfd'!AO57</f>
        <v>0</v>
      </c>
      <c r="J71" s="2">
        <f>'2deAfd'!AU57</f>
        <v>8058</v>
      </c>
      <c r="K71" s="2">
        <f>'2deAfd'!BC57</f>
        <v>3</v>
      </c>
      <c r="M71" s="2">
        <f>'2deAfd'!BI57</f>
        <v>5343</v>
      </c>
      <c r="N71" s="2">
        <f>'2deAfd'!BQ57</f>
        <v>0</v>
      </c>
      <c r="P71" s="2">
        <f>'2deAfd'!BW57</f>
        <v>1311</v>
      </c>
      <c r="Q71" s="2">
        <f>'2deAfd'!CE57</f>
        <v>0</v>
      </c>
      <c r="S71" s="2">
        <f>'2deAfd'!CK57</f>
        <v>3264</v>
      </c>
      <c r="T71" s="2">
        <f>'2deAfd'!CS57</f>
        <v>0</v>
      </c>
      <c r="V71" s="45">
        <f>'2deAfd'!CY57</f>
        <v>389</v>
      </c>
      <c r="W71" s="2">
        <f>'2deAfd'!DG57</f>
        <v>3</v>
      </c>
      <c r="Y71" s="2">
        <f>'2deAfd'!DM57</f>
        <v>7226</v>
      </c>
      <c r="Z71" s="2">
        <f>'2deAfd'!DU57</f>
        <v>0</v>
      </c>
      <c r="AB71" s="2">
        <f>'2deAfd'!EA57</f>
        <v>389</v>
      </c>
      <c r="AC71" s="2">
        <f>'2deAfd'!EI57</f>
        <v>0</v>
      </c>
      <c r="AE71" s="2">
        <f>'2deAfd'!EO57</f>
        <v>2612</v>
      </c>
      <c r="AF71" s="2">
        <f>'2deAfd'!EW57</f>
        <v>3</v>
      </c>
      <c r="AH71" s="2">
        <f>'2deAfd'!FC57</f>
        <v>1338</v>
      </c>
      <c r="AI71" s="2">
        <f>'2deAfd'!FK57</f>
        <v>0</v>
      </c>
      <c r="AK71" s="2">
        <f>'2deAfd'!FQ57</f>
        <v>7306</v>
      </c>
      <c r="AL71" s="2">
        <f>'2deAfd'!FY57</f>
        <v>0</v>
      </c>
      <c r="AN71" s="45">
        <f>'2deAfd'!GE57</f>
        <v>3918</v>
      </c>
      <c r="AO71" s="2">
        <f>'2deAfd'!GM57</f>
        <v>3</v>
      </c>
      <c r="AQ71" s="2">
        <f>'2deAfd'!GS57</f>
        <v>7450</v>
      </c>
      <c r="AR71" s="2">
        <f>'2deAfd'!HA57</f>
        <v>0</v>
      </c>
      <c r="AT71" s="2">
        <f>'2deAfd'!HG57</f>
        <v>8058</v>
      </c>
      <c r="AU71" s="2">
        <f>'2deAfd'!HO57</f>
        <v>1</v>
      </c>
      <c r="AW71" s="2">
        <f>'2deAfd'!HU57</f>
        <v>2662</v>
      </c>
      <c r="AX71" s="2">
        <f>'2deAfd'!IC57</f>
        <v>0</v>
      </c>
      <c r="AZ71" s="2">
        <f>'2deAfd'!II57</f>
        <v>7283</v>
      </c>
      <c r="BA71" s="2">
        <f>'2deAfd'!IQ57</f>
        <v>1</v>
      </c>
      <c r="BC71" s="2">
        <f>'2deAfd'!IW57</f>
        <v>7450</v>
      </c>
      <c r="BD71" s="2">
        <f>'2deAfd'!JE57</f>
        <v>0</v>
      </c>
      <c r="BF71" s="2">
        <f>'2deAfd'!JK57</f>
        <v>6298</v>
      </c>
      <c r="BG71" s="2">
        <f>'2deAfd'!JS57</f>
        <v>0</v>
      </c>
      <c r="BI71" s="2">
        <f>'2deAfd'!JY57</f>
        <v>8200</v>
      </c>
      <c r="BJ71" s="2">
        <f>'2deAfd'!KG57</f>
        <v>0</v>
      </c>
      <c r="BL71" s="2">
        <f>'2deAfd'!KM57</f>
        <v>5351</v>
      </c>
      <c r="BM71" s="2">
        <f>'2deAfd'!KU57</f>
        <v>0</v>
      </c>
      <c r="BO71" s="45">
        <f>'2deAfd'!LA57</f>
        <v>0</v>
      </c>
      <c r="BP71" s="2">
        <f>'2deAfd'!LI57</f>
        <v>0</v>
      </c>
      <c r="BR71" s="2">
        <f>'2deAfd'!LO57</f>
        <v>0</v>
      </c>
      <c r="BS71" s="2">
        <f>'2deAfd'!LW57</f>
        <v>0</v>
      </c>
      <c r="BU71" s="2">
        <f>'2deAfd'!MC57</f>
        <v>0</v>
      </c>
      <c r="BV71" s="2">
        <f>'2deAfd'!MK57</f>
        <v>0</v>
      </c>
      <c r="BX71" s="2">
        <f>'2deAfd'!MQ57</f>
        <v>0</v>
      </c>
      <c r="BY71" s="2">
        <f>'2deAfd'!MY57</f>
        <v>0</v>
      </c>
    </row>
    <row r="72" spans="1:77" x14ac:dyDescent="0.25">
      <c r="A72" s="2">
        <f>'2deAfd'!E58</f>
        <v>4856</v>
      </c>
      <c r="B72" s="2">
        <f>'2deAfd'!M58</f>
        <v>1</v>
      </c>
      <c r="D72" s="2">
        <f>'2deAfd'!S58</f>
        <v>5287</v>
      </c>
      <c r="E72" s="2">
        <f>'2deAfd'!AA58</f>
        <v>3</v>
      </c>
      <c r="G72" s="2">
        <f>'2deAfd'!AG58</f>
        <v>5287</v>
      </c>
      <c r="H72" s="2">
        <f>'2deAfd'!AO58</f>
        <v>3</v>
      </c>
      <c r="J72" s="2">
        <f>'2deAfd'!AU58</f>
        <v>2939</v>
      </c>
      <c r="K72" s="2">
        <f>'2deAfd'!BC58</f>
        <v>3</v>
      </c>
      <c r="M72" s="2">
        <f>'2deAfd'!BI58</f>
        <v>7837</v>
      </c>
      <c r="N72" s="2">
        <f>'2deAfd'!BQ58</f>
        <v>0</v>
      </c>
      <c r="P72" s="2">
        <f>'2deAfd'!BW58</f>
        <v>7306</v>
      </c>
      <c r="Q72" s="2">
        <f>'2deAfd'!CE58</f>
        <v>0</v>
      </c>
      <c r="S72" s="2">
        <f>'2deAfd'!CK58</f>
        <v>2931</v>
      </c>
      <c r="T72" s="2">
        <f>'2deAfd'!CS58</f>
        <v>3</v>
      </c>
      <c r="V72" s="45">
        <f>'2deAfd'!CY58</f>
        <v>8241</v>
      </c>
      <c r="W72" s="2">
        <f>'2deAfd'!DG58</f>
        <v>1</v>
      </c>
      <c r="Y72" s="2">
        <f>'2deAfd'!DM58</f>
        <v>3038</v>
      </c>
      <c r="Z72" s="2">
        <f>'2deAfd'!DU58</f>
        <v>3</v>
      </c>
      <c r="AB72" s="2">
        <f>'2deAfd'!EA58</f>
        <v>2662</v>
      </c>
      <c r="AC72" s="2">
        <f>'2deAfd'!EI58</f>
        <v>0</v>
      </c>
      <c r="AE72" s="2">
        <f>'2deAfd'!EO58</f>
        <v>6011</v>
      </c>
      <c r="AF72" s="2">
        <f>'2deAfd'!EW58</f>
        <v>1</v>
      </c>
      <c r="AH72" s="2">
        <f>'2deAfd'!FC58</f>
        <v>5287</v>
      </c>
      <c r="AI72" s="2">
        <f>'2deAfd'!FK58</f>
        <v>1</v>
      </c>
      <c r="AK72" s="2">
        <f>'2deAfd'!FQ58</f>
        <v>5513</v>
      </c>
      <c r="AL72" s="2">
        <f>'2deAfd'!FY58</f>
        <v>1</v>
      </c>
      <c r="AN72" s="45">
        <f>'2deAfd'!GE58</f>
        <v>2926</v>
      </c>
      <c r="AO72" s="2">
        <f>'2deAfd'!GM58</f>
        <v>3</v>
      </c>
      <c r="AQ72" s="2">
        <f>'2deAfd'!GS58</f>
        <v>2883</v>
      </c>
      <c r="AR72" s="2">
        <f>'2deAfd'!HA58</f>
        <v>0</v>
      </c>
      <c r="AT72" s="2">
        <f>'2deAfd'!HG58</f>
        <v>2939</v>
      </c>
      <c r="AU72" s="2">
        <f>'2deAfd'!HO58</f>
        <v>3</v>
      </c>
      <c r="AW72" s="2">
        <f>'2deAfd'!HU58</f>
        <v>389</v>
      </c>
      <c r="AX72" s="2">
        <f>'2deAfd'!IC58</f>
        <v>0</v>
      </c>
      <c r="AZ72" s="2">
        <f>'2deAfd'!II58</f>
        <v>1123</v>
      </c>
      <c r="BA72" s="2">
        <f>'2deAfd'!IQ58</f>
        <v>3</v>
      </c>
      <c r="BC72" s="2">
        <f>'2deAfd'!IW58</f>
        <v>5287</v>
      </c>
      <c r="BD72" s="2">
        <f>'2deAfd'!JE58</f>
        <v>1</v>
      </c>
      <c r="BF72" s="2">
        <f>'2deAfd'!JK58</f>
        <v>1697</v>
      </c>
      <c r="BG72" s="2">
        <f>'2deAfd'!JS58</f>
        <v>3</v>
      </c>
      <c r="BI72" s="2">
        <f>'2deAfd'!JY58</f>
        <v>8737</v>
      </c>
      <c r="BJ72" s="2">
        <f>'2deAfd'!KG58</f>
        <v>1</v>
      </c>
      <c r="BL72" s="2">
        <f>'2deAfd'!KM58</f>
        <v>1338</v>
      </c>
      <c r="BM72" s="2">
        <f>'2deAfd'!KU58</f>
        <v>0</v>
      </c>
      <c r="BO72" s="45">
        <f>'2deAfd'!LA58</f>
        <v>0</v>
      </c>
      <c r="BP72" s="2">
        <f>'2deAfd'!LI58</f>
        <v>0</v>
      </c>
      <c r="BR72" s="2">
        <f>'2deAfd'!LO58</f>
        <v>0</v>
      </c>
      <c r="BS72" s="2">
        <f>'2deAfd'!LW58</f>
        <v>0</v>
      </c>
      <c r="BU72" s="2">
        <f>'2deAfd'!MC58</f>
        <v>0</v>
      </c>
      <c r="BV72" s="2">
        <f>'2deAfd'!MK58</f>
        <v>0</v>
      </c>
      <c r="BX72" s="2">
        <f>'2deAfd'!MQ58</f>
        <v>0</v>
      </c>
      <c r="BY72" s="2">
        <f>'2deAfd'!MY58</f>
        <v>0</v>
      </c>
    </row>
    <row r="73" spans="1:77" x14ac:dyDescent="0.25">
      <c r="A73" s="2">
        <f>'2deAfd'!E59</f>
        <v>3327</v>
      </c>
      <c r="B73" s="2">
        <f>'2deAfd'!M59</f>
        <v>1</v>
      </c>
      <c r="D73" s="2">
        <f>'2deAfd'!S59</f>
        <v>7450</v>
      </c>
      <c r="E73" s="2">
        <f>'2deAfd'!AA59</f>
        <v>1</v>
      </c>
      <c r="G73" s="2">
        <f>'2deAfd'!AG59</f>
        <v>2586</v>
      </c>
      <c r="H73" s="2">
        <f>'2deAfd'!AO59</f>
        <v>0</v>
      </c>
      <c r="J73" s="2">
        <f>'2deAfd'!AU59</f>
        <v>7497</v>
      </c>
      <c r="K73" s="2">
        <f>'2deAfd'!BC59</f>
        <v>3</v>
      </c>
      <c r="M73" s="2">
        <f>'2deAfd'!BI59</f>
        <v>3264</v>
      </c>
      <c r="N73" s="2">
        <f>'2deAfd'!BQ59</f>
        <v>0</v>
      </c>
      <c r="P73" s="2">
        <f>'2deAfd'!BW59</f>
        <v>8383</v>
      </c>
      <c r="Q73" s="2">
        <f>'2deAfd'!CE59</f>
        <v>0</v>
      </c>
      <c r="S73" s="2">
        <f>'2deAfd'!CK59</f>
        <v>5343</v>
      </c>
      <c r="T73" s="2">
        <f>'2deAfd'!CS59</f>
        <v>0</v>
      </c>
      <c r="V73" s="45">
        <f>'2deAfd'!CY59</f>
        <v>2662</v>
      </c>
      <c r="W73" s="2">
        <f>'2deAfd'!DG59</f>
        <v>1</v>
      </c>
      <c r="Y73" s="2">
        <f>'2deAfd'!DM59</f>
        <v>8241</v>
      </c>
      <c r="Z73" s="2">
        <f>'2deAfd'!DU59</f>
        <v>1</v>
      </c>
      <c r="AB73" s="2">
        <f>'2deAfd'!EA59</f>
        <v>8241</v>
      </c>
      <c r="AC73" s="2">
        <f>'2deAfd'!EI59</f>
        <v>1</v>
      </c>
      <c r="AE73" s="2">
        <f>'2deAfd'!EO59</f>
        <v>4636</v>
      </c>
      <c r="AF73" s="2">
        <f>'2deAfd'!EW59</f>
        <v>1</v>
      </c>
      <c r="AH73" s="2">
        <f>'2deAfd'!FC59</f>
        <v>2883</v>
      </c>
      <c r="AI73" s="2">
        <f>'2deAfd'!FK59</f>
        <v>0</v>
      </c>
      <c r="AK73" s="2">
        <f>'2deAfd'!FQ59</f>
        <v>1123</v>
      </c>
      <c r="AL73" s="2">
        <f>'2deAfd'!FY59</f>
        <v>1</v>
      </c>
      <c r="AN73" s="45">
        <f>'2deAfd'!GE59</f>
        <v>3539</v>
      </c>
      <c r="AO73" s="2">
        <f>'2deAfd'!GM59</f>
        <v>1</v>
      </c>
      <c r="AQ73" s="2">
        <f>'2deAfd'!GS59</f>
        <v>1338</v>
      </c>
      <c r="AR73" s="2">
        <f>'2deAfd'!HA59</f>
        <v>1</v>
      </c>
      <c r="AT73" s="2">
        <f>'2deAfd'!HG59</f>
        <v>8200</v>
      </c>
      <c r="AU73" s="2">
        <f>'2deAfd'!HO59</f>
        <v>3</v>
      </c>
      <c r="AW73" s="2">
        <f>'2deAfd'!HU59</f>
        <v>8241</v>
      </c>
      <c r="AX73" s="2">
        <f>'2deAfd'!IC59</f>
        <v>0</v>
      </c>
      <c r="AZ73" s="2">
        <f>'2deAfd'!II59</f>
        <v>5513</v>
      </c>
      <c r="BA73" s="2">
        <f>'2deAfd'!IQ59</f>
        <v>1</v>
      </c>
      <c r="BC73" s="2">
        <f>'2deAfd'!IW59</f>
        <v>3773</v>
      </c>
      <c r="BD73" s="2">
        <f>'2deAfd'!JE59</f>
        <v>1</v>
      </c>
      <c r="BF73" s="2">
        <f>'2deAfd'!JK59</f>
        <v>2934</v>
      </c>
      <c r="BG73" s="2">
        <f>'2deAfd'!JS59</f>
        <v>3</v>
      </c>
      <c r="BI73" s="2">
        <f>'2deAfd'!JY59</f>
        <v>2939</v>
      </c>
      <c r="BJ73" s="2">
        <f>'2deAfd'!KG59</f>
        <v>1</v>
      </c>
      <c r="BL73" s="2">
        <f>'2deAfd'!KM59</f>
        <v>5287</v>
      </c>
      <c r="BM73" s="2">
        <f>'2deAfd'!KU59</f>
        <v>3</v>
      </c>
      <c r="BO73" s="45">
        <f>'2deAfd'!LA59</f>
        <v>0</v>
      </c>
      <c r="BP73" s="2">
        <f>'2deAfd'!LI59</f>
        <v>0</v>
      </c>
      <c r="BR73" s="2">
        <f>'2deAfd'!LO59</f>
        <v>0</v>
      </c>
      <c r="BS73" s="2">
        <f>'2deAfd'!LW59</f>
        <v>0</v>
      </c>
      <c r="BU73" s="2">
        <f>'2deAfd'!MC59</f>
        <v>0</v>
      </c>
      <c r="BV73" s="2">
        <f>'2deAfd'!MK59</f>
        <v>0</v>
      </c>
      <c r="BX73" s="2">
        <f>'2deAfd'!MQ59</f>
        <v>0</v>
      </c>
      <c r="BY73" s="2">
        <f>'2deAfd'!MY59</f>
        <v>0</v>
      </c>
    </row>
  </sheetData>
  <sheetProtection selectLockedCells="1"/>
  <mergeCells count="26">
    <mergeCell ref="BX1:BY1"/>
    <mergeCell ref="AN1:AO1"/>
    <mergeCell ref="BO1:BP1"/>
    <mergeCell ref="BR1:BS1"/>
    <mergeCell ref="BU1:BV1"/>
    <mergeCell ref="BL1:BM1"/>
    <mergeCell ref="AQ1:AR1"/>
    <mergeCell ref="AZ1:BA1"/>
    <mergeCell ref="BC1:BD1"/>
    <mergeCell ref="BF1:BG1"/>
    <mergeCell ref="BI1:BJ1"/>
    <mergeCell ref="AW1:AX1"/>
    <mergeCell ref="AT1:AU1"/>
    <mergeCell ref="AB1:AC1"/>
    <mergeCell ref="J1:K1"/>
    <mergeCell ref="S1:T1"/>
    <mergeCell ref="A1:B1"/>
    <mergeCell ref="AK1:AL1"/>
    <mergeCell ref="D1:E1"/>
    <mergeCell ref="G1:H1"/>
    <mergeCell ref="M1:N1"/>
    <mergeCell ref="P1:Q1"/>
    <mergeCell ref="V1:W1"/>
    <mergeCell ref="Y1:Z1"/>
    <mergeCell ref="AE1:AF1"/>
    <mergeCell ref="AH1:AI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BY85"/>
  <sheetViews>
    <sheetView topLeftCell="AS1" zoomScaleNormal="100" workbookViewId="0">
      <selection activeCell="BJ8" sqref="BJ8"/>
    </sheetView>
  </sheetViews>
  <sheetFormatPr defaultRowHeight="15" x14ac:dyDescent="0.25"/>
  <cols>
    <col min="1" max="77" width="9.140625" customWidth="1"/>
    <col min="78" max="80" width="3.85546875" customWidth="1"/>
  </cols>
  <sheetData>
    <row r="1" spans="1:77" x14ac:dyDescent="0.25">
      <c r="A1" s="142" t="s">
        <v>109</v>
      </c>
      <c r="B1" s="143"/>
      <c r="D1" s="142" t="s">
        <v>110</v>
      </c>
      <c r="E1" s="143"/>
      <c r="G1" s="142" t="s">
        <v>111</v>
      </c>
      <c r="H1" s="143"/>
      <c r="J1" s="142" t="s">
        <v>112</v>
      </c>
      <c r="K1" s="143"/>
      <c r="M1" s="142" t="s">
        <v>113</v>
      </c>
      <c r="N1" s="143"/>
      <c r="P1" s="142" t="s">
        <v>114</v>
      </c>
      <c r="Q1" s="143"/>
      <c r="S1" s="142" t="s">
        <v>115</v>
      </c>
      <c r="T1" s="143"/>
      <c r="V1" s="142" t="s">
        <v>130</v>
      </c>
      <c r="W1" s="143"/>
      <c r="Y1" s="142" t="s">
        <v>117</v>
      </c>
      <c r="Z1" s="143"/>
      <c r="AB1" s="142" t="s">
        <v>118</v>
      </c>
      <c r="AC1" s="143"/>
      <c r="AE1" s="142" t="s">
        <v>119</v>
      </c>
      <c r="AF1" s="143"/>
      <c r="AH1" s="142" t="s">
        <v>120</v>
      </c>
      <c r="AI1" s="143"/>
      <c r="AK1" s="142" t="s">
        <v>121</v>
      </c>
      <c r="AL1" s="143"/>
      <c r="AN1" s="142" t="s">
        <v>122</v>
      </c>
      <c r="AO1" s="143"/>
      <c r="AQ1" s="142" t="s">
        <v>123</v>
      </c>
      <c r="AR1" s="143"/>
      <c r="AT1" s="142" t="s">
        <v>124</v>
      </c>
      <c r="AU1" s="143"/>
      <c r="AW1" s="142" t="s">
        <v>125</v>
      </c>
      <c r="AX1" s="143"/>
      <c r="AZ1" s="142" t="s">
        <v>116</v>
      </c>
      <c r="BA1" s="143"/>
      <c r="BC1" s="142" t="s">
        <v>126</v>
      </c>
      <c r="BD1" s="143"/>
      <c r="BF1" s="142" t="s">
        <v>127</v>
      </c>
      <c r="BG1" s="143"/>
      <c r="BI1" s="142" t="s">
        <v>128</v>
      </c>
      <c r="BJ1" s="143"/>
      <c r="BL1" s="142" t="s">
        <v>129</v>
      </c>
      <c r="BM1" s="143"/>
      <c r="BO1" s="142" t="s">
        <v>155</v>
      </c>
      <c r="BP1" s="143"/>
      <c r="BR1" s="142" t="s">
        <v>156</v>
      </c>
      <c r="BS1" s="143"/>
      <c r="BU1" s="142" t="s">
        <v>157</v>
      </c>
      <c r="BV1" s="143"/>
      <c r="BX1" s="142" t="s">
        <v>158</v>
      </c>
      <c r="BY1" s="143"/>
    </row>
    <row r="2" spans="1:77" x14ac:dyDescent="0.25">
      <c r="A2" s="2">
        <f>'3deAfd'!B4</f>
        <v>1437</v>
      </c>
      <c r="B2" s="2">
        <f>'3deAfd'!L4</f>
        <v>1</v>
      </c>
      <c r="D2" s="2">
        <f>'3deAfd'!P4</f>
        <v>2836</v>
      </c>
      <c r="E2" s="2">
        <f>'3deAfd'!Z4</f>
        <v>0</v>
      </c>
      <c r="G2" s="2">
        <f>'3deAfd'!AD4</f>
        <v>605</v>
      </c>
      <c r="H2" s="2">
        <f>'3deAfd'!AN4</f>
        <v>1</v>
      </c>
      <c r="J2" s="2">
        <f>'3deAfd'!AR4</f>
        <v>2777</v>
      </c>
      <c r="K2" s="2">
        <f>'3deAfd'!BB4</f>
        <v>3</v>
      </c>
      <c r="M2" s="2">
        <f>'3deAfd'!BF4</f>
        <v>3678</v>
      </c>
      <c r="N2" s="2">
        <f>'3deAfd'!BP4</f>
        <v>0</v>
      </c>
      <c r="P2" s="2">
        <f>'3deAfd'!BT4</f>
        <v>2598</v>
      </c>
      <c r="Q2" s="2">
        <f>'3deAfd'!CD4</f>
        <v>1</v>
      </c>
      <c r="S2" s="2">
        <f>'3deAfd'!CH4</f>
        <v>2630</v>
      </c>
      <c r="T2" s="2">
        <f>'3deAfd'!CR4</f>
        <v>1</v>
      </c>
      <c r="V2" s="45">
        <f>'3deAfd'!CV4</f>
        <v>8059</v>
      </c>
      <c r="W2" s="2">
        <f>'3deAfd'!DF4</f>
        <v>1</v>
      </c>
      <c r="Y2" s="2">
        <f>'3deAfd'!DJ4</f>
        <v>2242</v>
      </c>
      <c r="Z2" s="2">
        <f>'3deAfd'!DT4</f>
        <v>3</v>
      </c>
      <c r="AB2" s="2">
        <f>'3deAfd'!DX4</f>
        <v>5427</v>
      </c>
      <c r="AC2" s="2">
        <f>'3deAfd'!EH4</f>
        <v>0</v>
      </c>
      <c r="AE2" s="2">
        <f>'3deAfd'!EL4</f>
        <v>2778</v>
      </c>
      <c r="AF2" s="2">
        <f>'3deAfd'!EV4</f>
        <v>1</v>
      </c>
      <c r="AH2" s="2">
        <f>'3deAfd'!EZ4</f>
        <v>605</v>
      </c>
      <c r="AI2" s="2">
        <f>'3deAfd'!FJ4</f>
        <v>1</v>
      </c>
      <c r="AK2" s="2">
        <f>'3deAfd'!FN4</f>
        <v>1722</v>
      </c>
      <c r="AL2" s="2">
        <f>'3deAfd'!FX4</f>
        <v>1</v>
      </c>
      <c r="AN2" s="45">
        <f>'3deAfd'!GB4</f>
        <v>3010</v>
      </c>
      <c r="AO2" s="2">
        <f>'3deAfd'!GL4</f>
        <v>0</v>
      </c>
      <c r="AQ2" s="2">
        <f>'3deAfd'!GP4</f>
        <v>3038</v>
      </c>
      <c r="AR2" s="2">
        <f>'3deAfd'!GZ4</f>
        <v>3</v>
      </c>
      <c r="AT2" s="2">
        <f>'3deAfd'!HD4</f>
        <v>2789</v>
      </c>
      <c r="AU2" s="2">
        <f>'3deAfd'!HN4</f>
        <v>3</v>
      </c>
      <c r="AW2" s="2">
        <f>'3deAfd'!HR4</f>
        <v>1655</v>
      </c>
      <c r="AX2" s="2">
        <f>'3deAfd'!IB4</f>
        <v>0</v>
      </c>
      <c r="AZ2" s="2">
        <f>'3deAfd'!IF4</f>
        <v>2789</v>
      </c>
      <c r="BA2" s="2">
        <f>'3deAfd'!IP4</f>
        <v>3</v>
      </c>
      <c r="BC2" s="2">
        <f>'3deAfd'!IT4</f>
        <v>1655</v>
      </c>
      <c r="BD2" s="2">
        <f>'3deAfd'!JD4</f>
        <v>0</v>
      </c>
      <c r="BF2" s="2">
        <f>'3deAfd'!JH4</f>
        <v>3678</v>
      </c>
      <c r="BG2" s="2">
        <f>'3deAfd'!JR4</f>
        <v>3</v>
      </c>
      <c r="BI2" s="2">
        <f>'3deAfd'!JV4</f>
        <v>2778</v>
      </c>
      <c r="BJ2" s="2">
        <f>'3deAfd'!KF4</f>
        <v>3</v>
      </c>
      <c r="BL2" s="2">
        <f>'3deAfd'!KJ4</f>
        <v>5436</v>
      </c>
      <c r="BM2" s="2">
        <f>'3deAfd'!KT4</f>
        <v>0</v>
      </c>
      <c r="BO2" s="45">
        <f>'3deAfd'!KX4</f>
        <v>0</v>
      </c>
      <c r="BP2" s="2">
        <f>'3deAfd'!LH4</f>
        <v>0</v>
      </c>
      <c r="BR2" s="2">
        <f>'3deAfd'!LL4</f>
        <v>0</v>
      </c>
      <c r="BS2" s="2">
        <f>'3deAfd'!LV4</f>
        <v>0</v>
      </c>
      <c r="BU2" s="2">
        <f>'3deAfd'!LZ4</f>
        <v>0</v>
      </c>
      <c r="BV2" s="2">
        <f>'3deAfd'!MJ4</f>
        <v>0</v>
      </c>
      <c r="BX2" s="2">
        <f>'3deAfd'!MN4</f>
        <v>0</v>
      </c>
      <c r="BY2" s="2">
        <f>'3deAfd'!MX4</f>
        <v>0</v>
      </c>
    </row>
    <row r="3" spans="1:77" x14ac:dyDescent="0.25">
      <c r="A3" s="2">
        <f>'3deAfd'!B5</f>
        <v>6541</v>
      </c>
      <c r="B3" s="2">
        <f>'3deAfd'!L5</f>
        <v>1</v>
      </c>
      <c r="D3" s="2">
        <f>'3deAfd'!P5</f>
        <v>2777</v>
      </c>
      <c r="E3" s="2">
        <f>'3deAfd'!Z5</f>
        <v>0</v>
      </c>
      <c r="G3" s="2">
        <f>'3deAfd'!AD5</f>
        <v>8048</v>
      </c>
      <c r="H3" s="2">
        <f>'3deAfd'!AN5</f>
        <v>3</v>
      </c>
      <c r="J3" s="2">
        <f>'3deAfd'!AR5</f>
        <v>2973</v>
      </c>
      <c r="K3" s="2">
        <f>'3deAfd'!BB5</f>
        <v>3</v>
      </c>
      <c r="M3" s="2">
        <f>'3deAfd'!BF5</f>
        <v>3024</v>
      </c>
      <c r="N3" s="2">
        <f>'3deAfd'!BP5</f>
        <v>3</v>
      </c>
      <c r="P3" s="2">
        <f>'3deAfd'!BT5</f>
        <v>3797</v>
      </c>
      <c r="Q3" s="2">
        <f>'3deAfd'!CD5</f>
        <v>3</v>
      </c>
      <c r="S3" s="2">
        <f>'3deAfd'!CH5</f>
        <v>6994</v>
      </c>
      <c r="T3" s="2">
        <f>'3deAfd'!CR5</f>
        <v>3</v>
      </c>
      <c r="V3" s="45">
        <f>'3deAfd'!CV5</f>
        <v>3882</v>
      </c>
      <c r="W3" s="2">
        <f>'3deAfd'!DF5</f>
        <v>0</v>
      </c>
      <c r="Y3" s="2">
        <f>'3deAfd'!DJ5</f>
        <v>8714</v>
      </c>
      <c r="Z3" s="2">
        <f>'3deAfd'!DT5</f>
        <v>0</v>
      </c>
      <c r="AB3" s="2">
        <f>'3deAfd'!DX5</f>
        <v>2798</v>
      </c>
      <c r="AC3" s="2">
        <f>'3deAfd'!EH5</f>
        <v>0</v>
      </c>
      <c r="AE3" s="2">
        <f>'3deAfd'!EL5</f>
        <v>2836</v>
      </c>
      <c r="AF3" s="2">
        <f>'3deAfd'!EV5</f>
        <v>3</v>
      </c>
      <c r="AH3" s="2">
        <f>'3deAfd'!EZ5</f>
        <v>8048</v>
      </c>
      <c r="AI3" s="2">
        <f>'3deAfd'!FJ5</f>
        <v>1</v>
      </c>
      <c r="AK3" s="2">
        <f>'3deAfd'!FN5</f>
        <v>1437</v>
      </c>
      <c r="AL3" s="2">
        <f>'3deAfd'!FX5</f>
        <v>1</v>
      </c>
      <c r="AN3" s="45">
        <f>'3deAfd'!GB5</f>
        <v>2777</v>
      </c>
      <c r="AO3" s="2">
        <f>'3deAfd'!GL5</f>
        <v>1</v>
      </c>
      <c r="AQ3" s="2">
        <f>'3deAfd'!GP5</f>
        <v>7887</v>
      </c>
      <c r="AR3" s="2">
        <f>'3deAfd'!GZ5</f>
        <v>1</v>
      </c>
      <c r="AT3" s="2">
        <f>'3deAfd'!HD5</f>
        <v>2778</v>
      </c>
      <c r="AU3" s="2">
        <f>'3deAfd'!HN5</f>
        <v>0</v>
      </c>
      <c r="AW3" s="2">
        <f>'3deAfd'!HR5</f>
        <v>3033</v>
      </c>
      <c r="AX3" s="2">
        <f>'3deAfd'!IB5</f>
        <v>3</v>
      </c>
      <c r="AZ3" s="2">
        <f>'3deAfd'!IF5</f>
        <v>2778</v>
      </c>
      <c r="BA3" s="2">
        <f>'3deAfd'!IP5</f>
        <v>0</v>
      </c>
      <c r="BC3" s="2">
        <f>'3deAfd'!IT5</f>
        <v>3033</v>
      </c>
      <c r="BD3" s="2">
        <f>'3deAfd'!JD5</f>
        <v>0</v>
      </c>
      <c r="BF3" s="2">
        <f>'3deAfd'!JH5</f>
        <v>3033</v>
      </c>
      <c r="BG3" s="2">
        <f>'3deAfd'!JR5</f>
        <v>1</v>
      </c>
      <c r="BI3" s="2">
        <f>'3deAfd'!JV5</f>
        <v>2781</v>
      </c>
      <c r="BJ3" s="2">
        <f>'3deAfd'!KF5</f>
        <v>3</v>
      </c>
      <c r="BL3" s="2">
        <f>'3deAfd'!KJ5</f>
        <v>1769</v>
      </c>
      <c r="BM3" s="2">
        <f>'3deAfd'!KT5</f>
        <v>0</v>
      </c>
      <c r="BO3" s="45">
        <f>'3deAfd'!KX5</f>
        <v>0</v>
      </c>
      <c r="BP3" s="2">
        <f>'3deAfd'!LH5</f>
        <v>0</v>
      </c>
      <c r="BR3" s="2">
        <f>'3deAfd'!LL5</f>
        <v>0</v>
      </c>
      <c r="BS3" s="2">
        <f>'3deAfd'!LV5</f>
        <v>0</v>
      </c>
      <c r="BU3" s="2">
        <f>'3deAfd'!LZ5</f>
        <v>0</v>
      </c>
      <c r="BV3" s="2">
        <f>'3deAfd'!MJ5</f>
        <v>0</v>
      </c>
      <c r="BX3" s="2">
        <f>'3deAfd'!MN5</f>
        <v>0</v>
      </c>
      <c r="BY3" s="2">
        <f>'3deAfd'!MX5</f>
        <v>0</v>
      </c>
    </row>
    <row r="4" spans="1:77" x14ac:dyDescent="0.25">
      <c r="A4" s="2">
        <f>'3deAfd'!B6</f>
        <v>1699</v>
      </c>
      <c r="B4" s="2">
        <f>'3deAfd'!L6</f>
        <v>3</v>
      </c>
      <c r="D4" s="2">
        <f>'3deAfd'!P6</f>
        <v>2781</v>
      </c>
      <c r="E4" s="2">
        <f>'3deAfd'!Z6</f>
        <v>3</v>
      </c>
      <c r="G4" s="2">
        <f>'3deAfd'!AD6</f>
        <v>7705</v>
      </c>
      <c r="H4" s="2">
        <f>'3deAfd'!AN6</f>
        <v>0</v>
      </c>
      <c r="J4" s="2">
        <f>'3deAfd'!AR6</f>
        <v>3010</v>
      </c>
      <c r="K4" s="2">
        <f>'3deAfd'!BB6</f>
        <v>3</v>
      </c>
      <c r="M4" s="2">
        <f>'3deAfd'!BF6</f>
        <v>7839</v>
      </c>
      <c r="N4" s="2">
        <f>'3deAfd'!BP6</f>
        <v>0</v>
      </c>
      <c r="P4" s="2">
        <f>'3deAfd'!BT6</f>
        <v>1173</v>
      </c>
      <c r="Q4" s="2">
        <f>'3deAfd'!CD6</f>
        <v>3</v>
      </c>
      <c r="S4" s="2">
        <f>'3deAfd'!CH6</f>
        <v>8075</v>
      </c>
      <c r="T4" s="2">
        <f>'3deAfd'!CR6</f>
        <v>3</v>
      </c>
      <c r="V4" s="45">
        <f>'3deAfd'!CV6</f>
        <v>5013</v>
      </c>
      <c r="W4" s="2">
        <f>'3deAfd'!DF6</f>
        <v>1</v>
      </c>
      <c r="Y4" s="2">
        <f>'3deAfd'!DJ6</f>
        <v>3546</v>
      </c>
      <c r="Z4" s="2">
        <f>'3deAfd'!DT6</f>
        <v>1</v>
      </c>
      <c r="AB4" s="2">
        <f>'3deAfd'!DX6</f>
        <v>432</v>
      </c>
      <c r="AC4" s="2">
        <f>'3deAfd'!EH6</f>
        <v>3</v>
      </c>
      <c r="AE4" s="2">
        <f>'3deAfd'!EL6</f>
        <v>2973</v>
      </c>
      <c r="AF4" s="2">
        <f>'3deAfd'!EV6</f>
        <v>0</v>
      </c>
      <c r="AH4" s="2">
        <f>'3deAfd'!EZ6</f>
        <v>7705</v>
      </c>
      <c r="AI4" s="2">
        <f>'3deAfd'!FJ6</f>
        <v>1</v>
      </c>
      <c r="AK4" s="2">
        <f>'3deAfd'!FN6</f>
        <v>6541</v>
      </c>
      <c r="AL4" s="2">
        <f>'3deAfd'!FX6</f>
        <v>3</v>
      </c>
      <c r="AN4" s="45">
        <f>'3deAfd'!GB6</f>
        <v>2836</v>
      </c>
      <c r="AO4" s="2">
        <f>'3deAfd'!GL6</f>
        <v>0</v>
      </c>
      <c r="AQ4" s="2">
        <f>'3deAfd'!GP6</f>
        <v>2893</v>
      </c>
      <c r="AR4" s="2">
        <f>'3deAfd'!GZ6</f>
        <v>0</v>
      </c>
      <c r="AT4" s="2">
        <f>'3deAfd'!HD6</f>
        <v>2777</v>
      </c>
      <c r="AU4" s="2">
        <f>'3deAfd'!HN6</f>
        <v>1</v>
      </c>
      <c r="AW4" s="2">
        <f>'3deAfd'!HR6</f>
        <v>7839</v>
      </c>
      <c r="AX4" s="2">
        <f>'3deAfd'!IB6</f>
        <v>0</v>
      </c>
      <c r="AZ4" s="2">
        <f>'3deAfd'!IF6</f>
        <v>2836</v>
      </c>
      <c r="BA4" s="2">
        <f>'3deAfd'!IP6</f>
        <v>3</v>
      </c>
      <c r="BC4" s="2">
        <f>'3deAfd'!IT6</f>
        <v>7839</v>
      </c>
      <c r="BD4" s="2">
        <f>'3deAfd'!JD6</f>
        <v>0</v>
      </c>
      <c r="BF4" s="2">
        <f>'3deAfd'!JH6</f>
        <v>1655</v>
      </c>
      <c r="BG4" s="2">
        <f>'3deAfd'!JR6</f>
        <v>3</v>
      </c>
      <c r="BI4" s="2">
        <f>'3deAfd'!JV6</f>
        <v>3914</v>
      </c>
      <c r="BJ4" s="2">
        <f>'3deAfd'!KF6</f>
        <v>3</v>
      </c>
      <c r="BL4" s="2">
        <f>'3deAfd'!KJ6</f>
        <v>4209</v>
      </c>
      <c r="BM4" s="2">
        <f>'3deAfd'!KT6</f>
        <v>1</v>
      </c>
      <c r="BO4" s="45">
        <f>'3deAfd'!KX6</f>
        <v>0</v>
      </c>
      <c r="BP4" s="2">
        <f>'3deAfd'!LH6</f>
        <v>0</v>
      </c>
      <c r="BR4" s="2">
        <f>'3deAfd'!LL6</f>
        <v>0</v>
      </c>
      <c r="BS4" s="2">
        <f>'3deAfd'!LV6</f>
        <v>0</v>
      </c>
      <c r="BU4" s="2">
        <f>'3deAfd'!LZ6</f>
        <v>0</v>
      </c>
      <c r="BV4" s="2">
        <f>'3deAfd'!MJ6</f>
        <v>0</v>
      </c>
      <c r="BX4" s="2">
        <f>'3deAfd'!MN6</f>
        <v>0</v>
      </c>
      <c r="BY4" s="2">
        <f>'3deAfd'!MX6</f>
        <v>0</v>
      </c>
    </row>
    <row r="5" spans="1:77" x14ac:dyDescent="0.25">
      <c r="A5" s="2">
        <f>'3deAfd'!B7</f>
        <v>7889</v>
      </c>
      <c r="B5" s="2">
        <f>'3deAfd'!L7</f>
        <v>1</v>
      </c>
      <c r="D5" s="2">
        <f>'3deAfd'!P7</f>
        <v>3914</v>
      </c>
      <c r="E5" s="2">
        <f>'3deAfd'!Z7</f>
        <v>3</v>
      </c>
      <c r="G5" s="2">
        <f>'3deAfd'!AD7</f>
        <v>4808</v>
      </c>
      <c r="H5" s="2">
        <f>'3deAfd'!AN7</f>
        <v>0</v>
      </c>
      <c r="J5" s="2">
        <f>'3deAfd'!AR7</f>
        <v>3914</v>
      </c>
      <c r="K5" s="2">
        <f>'3deAfd'!BB7</f>
        <v>3</v>
      </c>
      <c r="M5" s="2">
        <f>'3deAfd'!BF7</f>
        <v>3662</v>
      </c>
      <c r="N5" s="2">
        <f>'3deAfd'!BP7</f>
        <v>0</v>
      </c>
      <c r="P5" s="2">
        <f>'3deAfd'!BT7</f>
        <v>2987</v>
      </c>
      <c r="Q5" s="2">
        <f>'3deAfd'!CD7</f>
        <v>0</v>
      </c>
      <c r="S5" s="2">
        <f>'3deAfd'!CH7</f>
        <v>8573</v>
      </c>
      <c r="T5" s="2">
        <f>'3deAfd'!CR7</f>
        <v>1</v>
      </c>
      <c r="V5" s="45">
        <f>'3deAfd'!CV7</f>
        <v>8056</v>
      </c>
      <c r="W5" s="2">
        <f>'3deAfd'!DF7</f>
        <v>0</v>
      </c>
      <c r="Y5" s="2">
        <f>'3deAfd'!DJ7</f>
        <v>2893</v>
      </c>
      <c r="Z5" s="2">
        <f>'3deAfd'!DT7</f>
        <v>1</v>
      </c>
      <c r="AB5" s="2">
        <f>'3deAfd'!DX7</f>
        <v>3691</v>
      </c>
      <c r="AC5" s="2">
        <f>'3deAfd'!EH7</f>
        <v>0</v>
      </c>
      <c r="AE5" s="2">
        <f>'3deAfd'!EL7</f>
        <v>3914</v>
      </c>
      <c r="AF5" s="2">
        <f>'3deAfd'!EV7</f>
        <v>1</v>
      </c>
      <c r="AH5" s="2">
        <f>'3deAfd'!EZ7</f>
        <v>2888</v>
      </c>
      <c r="AI5" s="2">
        <f>'3deAfd'!FJ7</f>
        <v>3</v>
      </c>
      <c r="AK5" s="2">
        <f>'3deAfd'!FN7</f>
        <v>7165</v>
      </c>
      <c r="AL5" s="2">
        <f>'3deAfd'!FX7</f>
        <v>1</v>
      </c>
      <c r="AN5" s="45">
        <f>'3deAfd'!GB7</f>
        <v>3914</v>
      </c>
      <c r="AO5" s="2">
        <f>'3deAfd'!GL7</f>
        <v>1</v>
      </c>
      <c r="AQ5" s="2">
        <f>'3deAfd'!GP7</f>
        <v>2682</v>
      </c>
      <c r="AR5" s="2">
        <f>'3deAfd'!GZ7</f>
        <v>0</v>
      </c>
      <c r="AT5" s="2">
        <f>'3deAfd'!HD7</f>
        <v>3914</v>
      </c>
      <c r="AU5" s="2">
        <f>'3deAfd'!HN7</f>
        <v>1</v>
      </c>
      <c r="AW5" s="2">
        <f>'3deAfd'!HR7</f>
        <v>3612</v>
      </c>
      <c r="AX5" s="2">
        <f>'3deAfd'!IB7</f>
        <v>3</v>
      </c>
      <c r="AZ5" s="2">
        <f>'3deAfd'!IF7</f>
        <v>3914</v>
      </c>
      <c r="BA5" s="2">
        <f>'3deAfd'!IP7</f>
        <v>1</v>
      </c>
      <c r="BC5" s="2">
        <f>'3deAfd'!IT7</f>
        <v>3612</v>
      </c>
      <c r="BD5" s="2">
        <f>'3deAfd'!JD7</f>
        <v>1</v>
      </c>
      <c r="BF5" s="2">
        <f>'3deAfd'!JH7</f>
        <v>3662</v>
      </c>
      <c r="BG5" s="2">
        <f>'3deAfd'!JR7</f>
        <v>1</v>
      </c>
      <c r="BI5" s="2">
        <f>'3deAfd'!JV7</f>
        <v>2777</v>
      </c>
      <c r="BJ5" s="2">
        <f>'3deAfd'!KF7</f>
        <v>3</v>
      </c>
      <c r="BL5" s="2">
        <f>'3deAfd'!KJ7</f>
        <v>3689</v>
      </c>
      <c r="BM5" s="2">
        <f>'3deAfd'!KT7</f>
        <v>3</v>
      </c>
      <c r="BO5" s="45">
        <f>'3deAfd'!KX7</f>
        <v>0</v>
      </c>
      <c r="BP5" s="2">
        <f>'3deAfd'!LH7</f>
        <v>0</v>
      </c>
      <c r="BR5" s="2">
        <f>'3deAfd'!LL7</f>
        <v>0</v>
      </c>
      <c r="BS5" s="2">
        <f>'3deAfd'!LV7</f>
        <v>0</v>
      </c>
      <c r="BU5" s="2">
        <f>'3deAfd'!LZ7</f>
        <v>0</v>
      </c>
      <c r="BV5" s="2">
        <f>'3deAfd'!MJ7</f>
        <v>0</v>
      </c>
      <c r="BX5" s="2">
        <f>'3deAfd'!MN7</f>
        <v>0</v>
      </c>
      <c r="BY5" s="2">
        <f>'3deAfd'!MX7</f>
        <v>0</v>
      </c>
    </row>
    <row r="6" spans="1:77" x14ac:dyDescent="0.25">
      <c r="A6" s="2">
        <f>'3deAfd'!B8</f>
        <v>2911</v>
      </c>
      <c r="B6" s="2">
        <f>'3deAfd'!L8</f>
        <v>0</v>
      </c>
      <c r="D6" s="2">
        <f>'3deAfd'!P8</f>
        <v>3010</v>
      </c>
      <c r="E6" s="2">
        <f>'3deAfd'!Z8</f>
        <v>3</v>
      </c>
      <c r="G6" s="2">
        <f>'3deAfd'!AD8</f>
        <v>2888</v>
      </c>
      <c r="H6" s="2">
        <f>'3deAfd'!AN8</f>
        <v>1</v>
      </c>
      <c r="J6" s="2">
        <f>'3deAfd'!AR8</f>
        <v>2778</v>
      </c>
      <c r="K6" s="2">
        <f>'3deAfd'!BB8</f>
        <v>3</v>
      </c>
      <c r="M6" s="2">
        <f>'3deAfd'!BF8</f>
        <v>2641</v>
      </c>
      <c r="N6" s="2">
        <f>'3deAfd'!BP8</f>
        <v>0</v>
      </c>
      <c r="P6" s="2">
        <f>'3deAfd'!BT8</f>
        <v>3829</v>
      </c>
      <c r="Q6" s="2">
        <f>'3deAfd'!CD8</f>
        <v>3</v>
      </c>
      <c r="S6" s="2">
        <f>'3deAfd'!CH8</f>
        <v>3048</v>
      </c>
      <c r="T6" s="2">
        <f>'3deAfd'!CR8</f>
        <v>3</v>
      </c>
      <c r="V6" s="45">
        <f>'3deAfd'!CV8</f>
        <v>8062</v>
      </c>
      <c r="W6" s="2">
        <f>'3deAfd'!DF8</f>
        <v>3</v>
      </c>
      <c r="Y6" s="2">
        <f>'3deAfd'!DJ8</f>
        <v>7453</v>
      </c>
      <c r="Z6" s="2">
        <f>'3deAfd'!DT8</f>
        <v>3</v>
      </c>
      <c r="AB6" s="2">
        <f>'3deAfd'!DX8</f>
        <v>8732</v>
      </c>
      <c r="AC6" s="2">
        <f>'3deAfd'!EH8</f>
        <v>0</v>
      </c>
      <c r="AE6" s="2">
        <f>'3deAfd'!EL8</f>
        <v>3010</v>
      </c>
      <c r="AF6" s="2">
        <f>'3deAfd'!EV8</f>
        <v>1</v>
      </c>
      <c r="AH6" s="2">
        <f>'3deAfd'!EZ8</f>
        <v>3531</v>
      </c>
      <c r="AI6" s="2">
        <f>'3deAfd'!FJ8</f>
        <v>3</v>
      </c>
      <c r="AK6" s="2">
        <f>'3deAfd'!FN8</f>
        <v>1699</v>
      </c>
      <c r="AL6" s="2">
        <f>'3deAfd'!FX8</f>
        <v>3</v>
      </c>
      <c r="AN6" s="45">
        <f>'3deAfd'!GB8</f>
        <v>2778</v>
      </c>
      <c r="AO6" s="2">
        <f>'3deAfd'!GL8</f>
        <v>0</v>
      </c>
      <c r="AQ6" s="2">
        <f>'3deAfd'!GP8</f>
        <v>3546</v>
      </c>
      <c r="AR6" s="2">
        <f>'3deAfd'!GZ8</f>
        <v>1</v>
      </c>
      <c r="AT6" s="2">
        <f>'3deAfd'!HD8</f>
        <v>3010</v>
      </c>
      <c r="AU6" s="2">
        <f>'3deAfd'!HN8</f>
        <v>0</v>
      </c>
      <c r="AW6" s="2">
        <f>'3deAfd'!HR8</f>
        <v>3037</v>
      </c>
      <c r="AX6" s="2">
        <f>'3deAfd'!IB8</f>
        <v>0</v>
      </c>
      <c r="AZ6" s="2">
        <f>'3deAfd'!IF8</f>
        <v>3010</v>
      </c>
      <c r="BA6" s="2">
        <f>'3deAfd'!IP8</f>
        <v>1</v>
      </c>
      <c r="BC6" s="2">
        <f>'3deAfd'!IT8</f>
        <v>3037</v>
      </c>
      <c r="BD6" s="2">
        <f>'3deAfd'!JD8</f>
        <v>0</v>
      </c>
      <c r="BF6" s="2">
        <f>'3deAfd'!JH8</f>
        <v>3612</v>
      </c>
      <c r="BG6" s="2">
        <f>'3deAfd'!JR8</f>
        <v>3</v>
      </c>
      <c r="BI6" s="2">
        <f>'3deAfd'!JV8</f>
        <v>2836</v>
      </c>
      <c r="BJ6" s="2">
        <f>'3deAfd'!KF8</f>
        <v>1</v>
      </c>
      <c r="BL6" s="2">
        <f>'3deAfd'!KJ8</f>
        <v>8078</v>
      </c>
      <c r="BM6" s="2">
        <f>'3deAfd'!KT8</f>
        <v>0</v>
      </c>
      <c r="BO6" s="45">
        <f>'3deAfd'!KX8</f>
        <v>0</v>
      </c>
      <c r="BP6" s="2">
        <f>'3deAfd'!LH8</f>
        <v>0</v>
      </c>
      <c r="BR6" s="2">
        <f>'3deAfd'!LL8</f>
        <v>0</v>
      </c>
      <c r="BS6" s="2">
        <f>'3deAfd'!LV8</f>
        <v>0</v>
      </c>
      <c r="BU6" s="2">
        <f>'3deAfd'!LZ8</f>
        <v>0</v>
      </c>
      <c r="BV6" s="2">
        <f>'3deAfd'!MJ8</f>
        <v>0</v>
      </c>
      <c r="BX6" s="2">
        <f>'3deAfd'!MN8</f>
        <v>0</v>
      </c>
      <c r="BY6" s="2">
        <f>'3deAfd'!MX8</f>
        <v>0</v>
      </c>
    </row>
    <row r="7" spans="1:77" s="38" customFormat="1" ht="15.75" thickBot="1" x14ac:dyDescent="0.3">
      <c r="A7" s="2">
        <f>'3deAfd'!B9</f>
        <v>5291</v>
      </c>
      <c r="B7" s="2">
        <f>'3deAfd'!L9</f>
        <v>1</v>
      </c>
      <c r="C7"/>
      <c r="D7" s="2">
        <f>'3deAfd'!P9</f>
        <v>2973</v>
      </c>
      <c r="E7" s="2">
        <f>'3deAfd'!Z9</f>
        <v>3</v>
      </c>
      <c r="F7"/>
      <c r="G7" s="2">
        <f>'3deAfd'!AD9</f>
        <v>6327</v>
      </c>
      <c r="H7" s="2">
        <f>'3deAfd'!AN9</f>
        <v>1</v>
      </c>
      <c r="I7"/>
      <c r="J7" s="2">
        <f>'3deAfd'!AR9</f>
        <v>2836</v>
      </c>
      <c r="K7" s="2">
        <f>'3deAfd'!BB9</f>
        <v>3</v>
      </c>
      <c r="L7"/>
      <c r="M7" s="2">
        <f>'3deAfd'!BF9</f>
        <v>3037</v>
      </c>
      <c r="N7" s="2">
        <f>'3deAfd'!BP9</f>
        <v>3</v>
      </c>
      <c r="O7"/>
      <c r="P7" s="2">
        <f>'3deAfd'!BT9</f>
        <v>2782</v>
      </c>
      <c r="Q7" s="2">
        <f>'3deAfd'!CD9</f>
        <v>1</v>
      </c>
      <c r="R7"/>
      <c r="S7" s="2">
        <f>'3deAfd'!CH9</f>
        <v>2720</v>
      </c>
      <c r="T7" s="2">
        <f>'3deAfd'!CR9</f>
        <v>3</v>
      </c>
      <c r="U7"/>
      <c r="V7" s="45">
        <f>'3deAfd'!CV9</f>
        <v>3288</v>
      </c>
      <c r="W7" s="2">
        <f>'3deAfd'!DF9</f>
        <v>3</v>
      </c>
      <c r="X7"/>
      <c r="Y7" s="2">
        <f>'3deAfd'!DJ9</f>
        <v>7887</v>
      </c>
      <c r="Z7" s="2">
        <f>'3deAfd'!DT9</f>
        <v>1</v>
      </c>
      <c r="AA7"/>
      <c r="AB7" s="2">
        <f>'3deAfd'!DX9</f>
        <v>2601</v>
      </c>
      <c r="AC7" s="2">
        <f>'3deAfd'!EH9</f>
        <v>0</v>
      </c>
      <c r="AD7"/>
      <c r="AE7" s="2">
        <f>'3deAfd'!EL9</f>
        <v>2789</v>
      </c>
      <c r="AF7" s="2">
        <f>'3deAfd'!EV9</f>
        <v>3</v>
      </c>
      <c r="AG7"/>
      <c r="AH7" s="2">
        <f>'3deAfd'!EZ9</f>
        <v>7646</v>
      </c>
      <c r="AI7" s="2">
        <f>'3deAfd'!FJ9</f>
        <v>3</v>
      </c>
      <c r="AJ7"/>
      <c r="AK7" s="2">
        <f>'3deAfd'!FN9</f>
        <v>5291</v>
      </c>
      <c r="AL7" s="2">
        <f>'3deAfd'!FX9</f>
        <v>1</v>
      </c>
      <c r="AM7"/>
      <c r="AN7" s="45">
        <f>'3deAfd'!GB9</f>
        <v>4979</v>
      </c>
      <c r="AO7" s="2">
        <f>'3deAfd'!GL9</f>
        <v>1</v>
      </c>
      <c r="AP7"/>
      <c r="AQ7" s="2">
        <f>'3deAfd'!GP9</f>
        <v>8097</v>
      </c>
      <c r="AR7" s="2">
        <f>'3deAfd'!GZ9</f>
        <v>0</v>
      </c>
      <c r="AS7"/>
      <c r="AT7" s="2">
        <f>'3deAfd'!HD9</f>
        <v>2836</v>
      </c>
      <c r="AU7" s="2">
        <f>'3deAfd'!HN9</f>
        <v>0</v>
      </c>
      <c r="AV7"/>
      <c r="AW7" s="2">
        <f>'3deAfd'!HR9</f>
        <v>3678</v>
      </c>
      <c r="AX7" s="2">
        <f>'3deAfd'!IB9</f>
        <v>3</v>
      </c>
      <c r="AY7"/>
      <c r="AZ7" s="2">
        <f>'3deAfd'!IF9</f>
        <v>2777</v>
      </c>
      <c r="BA7" s="2">
        <f>'3deAfd'!IP9</f>
        <v>1</v>
      </c>
      <c r="BB7"/>
      <c r="BC7" s="2">
        <f>'3deAfd'!IT9</f>
        <v>3678</v>
      </c>
      <c r="BD7" s="2">
        <f>'3deAfd'!JD9</f>
        <v>1</v>
      </c>
      <c r="BE7"/>
      <c r="BF7" s="2">
        <f>'3deAfd'!JH9</f>
        <v>7839</v>
      </c>
      <c r="BG7" s="2">
        <f>'3deAfd'!JR9</f>
        <v>3</v>
      </c>
      <c r="BH7"/>
      <c r="BI7" s="2">
        <f>'3deAfd'!JV9</f>
        <v>3010</v>
      </c>
      <c r="BJ7" s="2">
        <f>'3deAfd'!KF9</f>
        <v>3</v>
      </c>
      <c r="BK7"/>
      <c r="BL7" s="2">
        <f>'3deAfd'!KJ9</f>
        <v>8072</v>
      </c>
      <c r="BM7" s="2">
        <f>'3deAfd'!KT9</f>
        <v>0</v>
      </c>
      <c r="BN7"/>
      <c r="BO7" s="45">
        <f>'3deAfd'!KX9</f>
        <v>0</v>
      </c>
      <c r="BP7" s="2">
        <f>'3deAfd'!LH9</f>
        <v>0</v>
      </c>
      <c r="BQ7"/>
      <c r="BR7" s="2">
        <f>'3deAfd'!LL9</f>
        <v>0</v>
      </c>
      <c r="BS7" s="2">
        <f>'3deAfd'!LV9</f>
        <v>0</v>
      </c>
      <c r="BT7"/>
      <c r="BU7" s="2">
        <f>'3deAfd'!LZ9</f>
        <v>0</v>
      </c>
      <c r="BV7" s="2">
        <f>'3deAfd'!MJ9</f>
        <v>0</v>
      </c>
      <c r="BW7"/>
      <c r="BX7" s="2">
        <f>'3deAfd'!MN9</f>
        <v>0</v>
      </c>
      <c r="BY7" s="2">
        <f>'3deAfd'!MX9</f>
        <v>0</v>
      </c>
    </row>
    <row r="8" spans="1:77" x14ac:dyDescent="0.25">
      <c r="A8" s="2">
        <f>'3deAfd'!E4</f>
        <v>3019</v>
      </c>
      <c r="B8" s="2">
        <f>'3deAfd'!M4</f>
        <v>1</v>
      </c>
      <c r="D8" s="2">
        <f>'3deAfd'!S4</f>
        <v>1699</v>
      </c>
      <c r="E8" s="2">
        <f>'3deAfd'!AA4</f>
        <v>3</v>
      </c>
      <c r="G8" s="2">
        <f>'3deAfd'!AG4</f>
        <v>3010</v>
      </c>
      <c r="H8" s="2">
        <f>'3deAfd'!AO4</f>
        <v>1</v>
      </c>
      <c r="J8" s="2">
        <f>'3deAfd'!AU4</f>
        <v>2893</v>
      </c>
      <c r="K8" s="2">
        <f>'3deAfd'!BC4</f>
        <v>0</v>
      </c>
      <c r="M8" s="2">
        <f>'3deAfd'!BI4</f>
        <v>2973</v>
      </c>
      <c r="N8" s="2">
        <f>'3deAfd'!BQ4</f>
        <v>3</v>
      </c>
      <c r="P8" s="2">
        <f>'3deAfd'!BW4</f>
        <v>3024</v>
      </c>
      <c r="Q8" s="2">
        <f>'3deAfd'!CE4</f>
        <v>1</v>
      </c>
      <c r="S8" s="2">
        <f>'3deAfd'!CK4</f>
        <v>2973</v>
      </c>
      <c r="T8" s="2">
        <f>'3deAfd'!CS4</f>
        <v>1</v>
      </c>
      <c r="V8" s="45">
        <f>'3deAfd'!CY4</f>
        <v>1655</v>
      </c>
      <c r="W8" s="2">
        <f>'3deAfd'!DG4</f>
        <v>1</v>
      </c>
      <c r="Y8" s="2">
        <f>'3deAfd'!DM4</f>
        <v>3612</v>
      </c>
      <c r="Z8" s="2">
        <f>'3deAfd'!DU4</f>
        <v>0</v>
      </c>
      <c r="AB8" s="2">
        <f>'3deAfd'!EA4</f>
        <v>1117</v>
      </c>
      <c r="AC8" s="2">
        <f>'3deAfd'!EI4</f>
        <v>3</v>
      </c>
      <c r="AE8" s="2">
        <f>'3deAfd'!EO4</f>
        <v>1769</v>
      </c>
      <c r="AF8" s="2">
        <f>'3deAfd'!EW4</f>
        <v>1</v>
      </c>
      <c r="AH8" s="2">
        <f>'3deAfd'!FC4</f>
        <v>1699</v>
      </c>
      <c r="AI8" s="2">
        <f>'3deAfd'!FK4</f>
        <v>1</v>
      </c>
      <c r="AK8" s="2">
        <f>'3deAfd'!FQ4</f>
        <v>2778</v>
      </c>
      <c r="AL8" s="2">
        <f>'3deAfd'!FY4</f>
        <v>1</v>
      </c>
      <c r="AN8" s="45">
        <f>'3deAfd'!GE4</f>
        <v>3531</v>
      </c>
      <c r="AO8" s="2">
        <f>'3deAfd'!GM4</f>
        <v>3</v>
      </c>
      <c r="AQ8" s="2">
        <f>'3deAfd'!GS4</f>
        <v>2836</v>
      </c>
      <c r="AR8" s="2">
        <f>'3deAfd'!HA4</f>
        <v>0</v>
      </c>
      <c r="AT8" s="2">
        <f>'3deAfd'!HG4</f>
        <v>1655</v>
      </c>
      <c r="AU8" s="2">
        <f>'3deAfd'!HO4</f>
        <v>0</v>
      </c>
      <c r="AW8" s="2">
        <f>'3deAfd'!HU4</f>
        <v>3797</v>
      </c>
      <c r="AX8" s="2">
        <f>'3deAfd'!IC4</f>
        <v>3</v>
      </c>
      <c r="AZ8" s="2">
        <f>'3deAfd'!II4</f>
        <v>8573</v>
      </c>
      <c r="BA8" s="2">
        <f>'3deAfd'!IQ4</f>
        <v>0</v>
      </c>
      <c r="BC8" s="2">
        <f>'3deAfd'!IW4</f>
        <v>8200</v>
      </c>
      <c r="BD8" s="2">
        <f>'3deAfd'!JE4</f>
        <v>3</v>
      </c>
      <c r="BF8" s="2">
        <f>'3deAfd'!JK4</f>
        <v>8097</v>
      </c>
      <c r="BG8" s="2">
        <f>'3deAfd'!JS4</f>
        <v>0</v>
      </c>
      <c r="BI8" s="2">
        <f>'3deAfd'!JY4</f>
        <v>2798</v>
      </c>
      <c r="BJ8" s="2">
        <f>'3deAfd'!KG4</f>
        <v>0</v>
      </c>
      <c r="BL8" s="2">
        <f>'3deAfd'!KM4</f>
        <v>3791</v>
      </c>
      <c r="BM8" s="2">
        <f>'3deAfd'!KU4</f>
        <v>3</v>
      </c>
      <c r="BO8" s="45">
        <f>'3deAfd'!LA4</f>
        <v>0</v>
      </c>
      <c r="BP8" s="2">
        <f>'3deAfd'!LI4</f>
        <v>0</v>
      </c>
      <c r="BR8" s="2">
        <f>'3deAfd'!LO4</f>
        <v>0</v>
      </c>
      <c r="BS8" s="2">
        <f>'3deAfd'!LW4</f>
        <v>0</v>
      </c>
      <c r="BU8" s="2">
        <f>'3deAfd'!MC4</f>
        <v>0</v>
      </c>
      <c r="BV8" s="2">
        <f>'3deAfd'!MK4</f>
        <v>0</v>
      </c>
      <c r="BX8" s="2">
        <f>'3deAfd'!MQ4</f>
        <v>0</v>
      </c>
      <c r="BY8" s="2">
        <f>'3deAfd'!MY4</f>
        <v>0</v>
      </c>
    </row>
    <row r="9" spans="1:77" x14ac:dyDescent="0.25">
      <c r="A9" s="2">
        <f>'3deAfd'!E5</f>
        <v>7767</v>
      </c>
      <c r="B9" s="2">
        <f>'3deAfd'!M5</f>
        <v>1</v>
      </c>
      <c r="D9" s="2">
        <f>'3deAfd'!S5</f>
        <v>7889</v>
      </c>
      <c r="E9" s="2">
        <f>'3deAfd'!AA5</f>
        <v>3</v>
      </c>
      <c r="G9" s="2">
        <f>'3deAfd'!AG5</f>
        <v>3914</v>
      </c>
      <c r="H9" s="2">
        <f>'3deAfd'!AO5</f>
        <v>0</v>
      </c>
      <c r="J9" s="2">
        <f>'3deAfd'!AU5</f>
        <v>3546</v>
      </c>
      <c r="K9" s="2">
        <f>'3deAfd'!BC5</f>
        <v>0</v>
      </c>
      <c r="M9" s="2">
        <f>'3deAfd'!BI5</f>
        <v>3914</v>
      </c>
      <c r="N9" s="2">
        <f>'3deAfd'!BQ5</f>
        <v>0</v>
      </c>
      <c r="P9" s="2">
        <f>'3deAfd'!BW5</f>
        <v>2641</v>
      </c>
      <c r="Q9" s="2">
        <f>'3deAfd'!CE5</f>
        <v>0</v>
      </c>
      <c r="S9" s="2">
        <f>'3deAfd'!CK5</f>
        <v>2777</v>
      </c>
      <c r="T9" s="2">
        <f>'3deAfd'!CS5</f>
        <v>0</v>
      </c>
      <c r="V9" s="45">
        <f>'3deAfd'!CY5</f>
        <v>3033</v>
      </c>
      <c r="W9" s="2">
        <f>'3deAfd'!DG5</f>
        <v>3</v>
      </c>
      <c r="Y9" s="2">
        <f>'3deAfd'!DM5</f>
        <v>3037</v>
      </c>
      <c r="Z9" s="2">
        <f>'3deAfd'!DU5</f>
        <v>3</v>
      </c>
      <c r="AB9" s="2">
        <f>'3deAfd'!EA5</f>
        <v>2777</v>
      </c>
      <c r="AC9" s="2">
        <f>'3deAfd'!EI5</f>
        <v>3</v>
      </c>
      <c r="AE9" s="2">
        <f>'3deAfd'!EO5</f>
        <v>6573</v>
      </c>
      <c r="AF9" s="2">
        <f>'3deAfd'!EW5</f>
        <v>0</v>
      </c>
      <c r="AH9" s="2">
        <f>'3deAfd'!FC5</f>
        <v>1722</v>
      </c>
      <c r="AI9" s="2">
        <f>'3deAfd'!FK5</f>
        <v>1</v>
      </c>
      <c r="AK9" s="2">
        <f>'3deAfd'!FQ5</f>
        <v>4979</v>
      </c>
      <c r="AL9" s="2">
        <f>'3deAfd'!FY5</f>
        <v>1</v>
      </c>
      <c r="AN9" s="45">
        <f>'3deAfd'!GE5</f>
        <v>7705</v>
      </c>
      <c r="AO9" s="2">
        <f>'3deAfd'!GM5</f>
        <v>1</v>
      </c>
      <c r="AQ9" s="2">
        <f>'3deAfd'!GS5</f>
        <v>2778</v>
      </c>
      <c r="AR9" s="2">
        <f>'3deAfd'!HA5</f>
        <v>1</v>
      </c>
      <c r="AT9" s="2">
        <f>'3deAfd'!HG5</f>
        <v>3033</v>
      </c>
      <c r="AU9" s="2">
        <f>'3deAfd'!HO5</f>
        <v>3</v>
      </c>
      <c r="AW9" s="2">
        <f>'3deAfd'!HU5</f>
        <v>2598</v>
      </c>
      <c r="AX9" s="2">
        <f>'3deAfd'!IC5</f>
        <v>0</v>
      </c>
      <c r="AZ9" s="2">
        <f>'3deAfd'!II5</f>
        <v>8075</v>
      </c>
      <c r="BA9" s="2">
        <f>'3deAfd'!IQ5</f>
        <v>3</v>
      </c>
      <c r="BC9" s="2">
        <f>'3deAfd'!IW5</f>
        <v>8059</v>
      </c>
      <c r="BD9" s="2">
        <f>'3deAfd'!JE5</f>
        <v>3</v>
      </c>
      <c r="BF9" s="2">
        <f>'3deAfd'!JK5</f>
        <v>2662</v>
      </c>
      <c r="BG9" s="2">
        <f>'3deAfd'!JS5</f>
        <v>1</v>
      </c>
      <c r="BI9" s="2">
        <f>'3deAfd'!JY5</f>
        <v>432</v>
      </c>
      <c r="BJ9" s="2">
        <f>'3deAfd'!KG5</f>
        <v>0</v>
      </c>
      <c r="BL9" s="2">
        <f>'3deAfd'!KM5</f>
        <v>3914</v>
      </c>
      <c r="BM9" s="2">
        <f>'3deAfd'!KU5</f>
        <v>3</v>
      </c>
      <c r="BO9" s="45">
        <f>'3deAfd'!LA5</f>
        <v>0</v>
      </c>
      <c r="BP9" s="2">
        <f>'3deAfd'!LI5</f>
        <v>0</v>
      </c>
      <c r="BR9" s="2">
        <f>'3deAfd'!LO5</f>
        <v>0</v>
      </c>
      <c r="BS9" s="2">
        <f>'3deAfd'!LW5</f>
        <v>0</v>
      </c>
      <c r="BU9" s="2">
        <f>'3deAfd'!MC5</f>
        <v>0</v>
      </c>
      <c r="BV9" s="2">
        <f>'3deAfd'!MK5</f>
        <v>0</v>
      </c>
      <c r="BX9" s="2">
        <f>'3deAfd'!MQ5</f>
        <v>0</v>
      </c>
      <c r="BY9" s="2">
        <f>'3deAfd'!MY5</f>
        <v>0</v>
      </c>
    </row>
    <row r="10" spans="1:77" x14ac:dyDescent="0.25">
      <c r="A10" s="2">
        <f>'3deAfd'!E6</f>
        <v>8210</v>
      </c>
      <c r="B10" s="2">
        <f>'3deAfd'!M6</f>
        <v>0</v>
      </c>
      <c r="D10" s="2">
        <f>'3deAfd'!S6</f>
        <v>2911</v>
      </c>
      <c r="E10" s="2">
        <f>'3deAfd'!AA6</f>
        <v>0</v>
      </c>
      <c r="G10" s="2">
        <f>'3deAfd'!AG6</f>
        <v>2973</v>
      </c>
      <c r="H10" s="2">
        <f>'3deAfd'!AO6</f>
        <v>3</v>
      </c>
      <c r="J10" s="2">
        <f>'3deAfd'!AU6</f>
        <v>8714</v>
      </c>
      <c r="K10" s="2">
        <f>'3deAfd'!BC6</f>
        <v>0</v>
      </c>
      <c r="M10" s="2">
        <f>'3deAfd'!BI6</f>
        <v>2778</v>
      </c>
      <c r="N10" s="2">
        <f>'3deAfd'!BQ6</f>
        <v>3</v>
      </c>
      <c r="P10" s="2">
        <f>'3deAfd'!BW6</f>
        <v>3037</v>
      </c>
      <c r="Q10" s="2">
        <f>'3deAfd'!CE6</f>
        <v>0</v>
      </c>
      <c r="S10" s="2">
        <f>'3deAfd'!CK6</f>
        <v>2836</v>
      </c>
      <c r="T10" s="2">
        <f>'3deAfd'!CS6</f>
        <v>0</v>
      </c>
      <c r="V10" s="45">
        <f>'3deAfd'!CY6</f>
        <v>3662</v>
      </c>
      <c r="W10" s="2">
        <f>'3deAfd'!DG6</f>
        <v>1</v>
      </c>
      <c r="Y10" s="2">
        <f>'3deAfd'!DM6</f>
        <v>1655</v>
      </c>
      <c r="Z10" s="2">
        <f>'3deAfd'!DU6</f>
        <v>1</v>
      </c>
      <c r="AB10" s="2">
        <f>'3deAfd'!EA6</f>
        <v>3914</v>
      </c>
      <c r="AC10" s="2">
        <f>'3deAfd'!EI6</f>
        <v>0</v>
      </c>
      <c r="AE10" s="2">
        <f>'3deAfd'!EO6</f>
        <v>7073</v>
      </c>
      <c r="AF10" s="2">
        <f>'3deAfd'!EW6</f>
        <v>3</v>
      </c>
      <c r="AH10" s="2">
        <f>'3deAfd'!FC6</f>
        <v>7889</v>
      </c>
      <c r="AI10" s="2">
        <f>'3deAfd'!FK6</f>
        <v>1</v>
      </c>
      <c r="AK10" s="2">
        <f>'3deAfd'!FQ6</f>
        <v>2836</v>
      </c>
      <c r="AL10" s="2">
        <f>'3deAfd'!FY6</f>
        <v>0</v>
      </c>
      <c r="AN10" s="45">
        <f>'3deAfd'!GE6</f>
        <v>8048</v>
      </c>
      <c r="AO10" s="2">
        <f>'3deAfd'!GM6</f>
        <v>3</v>
      </c>
      <c r="AQ10" s="2">
        <f>'3deAfd'!GS6</f>
        <v>2777</v>
      </c>
      <c r="AR10" s="2">
        <f>'3deAfd'!HA6</f>
        <v>3</v>
      </c>
      <c r="AT10" s="2">
        <f>'3deAfd'!HG6</f>
        <v>2641</v>
      </c>
      <c r="AU10" s="2">
        <f>'3deAfd'!HO6</f>
        <v>1</v>
      </c>
      <c r="AW10" s="2">
        <f>'3deAfd'!HU6</f>
        <v>1173</v>
      </c>
      <c r="AX10" s="2">
        <f>'3deAfd'!IC6</f>
        <v>3</v>
      </c>
      <c r="AZ10" s="2">
        <f>'3deAfd'!II6</f>
        <v>2630</v>
      </c>
      <c r="BA10" s="2">
        <f>'3deAfd'!IQ6</f>
        <v>0</v>
      </c>
      <c r="BC10" s="2">
        <f>'3deAfd'!IW6</f>
        <v>5013</v>
      </c>
      <c r="BD10" s="2">
        <f>'3deAfd'!JE6</f>
        <v>3</v>
      </c>
      <c r="BF10" s="2">
        <f>'3deAfd'!JK6</f>
        <v>2682</v>
      </c>
      <c r="BG10" s="2">
        <f>'3deAfd'!JS6</f>
        <v>0</v>
      </c>
      <c r="BI10" s="2">
        <f>'3deAfd'!JY6</f>
        <v>3691</v>
      </c>
      <c r="BJ10" s="2">
        <f>'3deAfd'!KG6</f>
        <v>0</v>
      </c>
      <c r="BL10" s="2">
        <f>'3deAfd'!KM6</f>
        <v>2778</v>
      </c>
      <c r="BM10" s="2">
        <f>'3deAfd'!KU6</f>
        <v>1</v>
      </c>
      <c r="BO10" s="45">
        <f>'3deAfd'!LA6</f>
        <v>0</v>
      </c>
      <c r="BP10" s="2">
        <f>'3deAfd'!LI6</f>
        <v>0</v>
      </c>
      <c r="BR10" s="2">
        <f>'3deAfd'!LO6</f>
        <v>0</v>
      </c>
      <c r="BS10" s="2">
        <f>'3deAfd'!LW6</f>
        <v>0</v>
      </c>
      <c r="BU10" s="2">
        <f>'3deAfd'!MC6</f>
        <v>0</v>
      </c>
      <c r="BV10" s="2">
        <f>'3deAfd'!MK6</f>
        <v>0</v>
      </c>
      <c r="BX10" s="2">
        <f>'3deAfd'!MQ6</f>
        <v>0</v>
      </c>
      <c r="BY10" s="2">
        <f>'3deAfd'!MY6</f>
        <v>0</v>
      </c>
    </row>
    <row r="11" spans="1:77" x14ac:dyDescent="0.25">
      <c r="A11" s="2">
        <f>'3deAfd'!E7</f>
        <v>7705</v>
      </c>
      <c r="B11" s="2">
        <f>'3deAfd'!M7</f>
        <v>1</v>
      </c>
      <c r="D11" s="2">
        <f>'3deAfd'!S7</f>
        <v>2961</v>
      </c>
      <c r="E11" s="2">
        <f>'3deAfd'!AA7</f>
        <v>0</v>
      </c>
      <c r="G11" s="2">
        <f>'3deAfd'!AG7</f>
        <v>2777</v>
      </c>
      <c r="H11" s="2">
        <f>'3deAfd'!AO7</f>
        <v>3</v>
      </c>
      <c r="J11" s="2">
        <f>'3deAfd'!AU7</f>
        <v>8097</v>
      </c>
      <c r="K11" s="2">
        <f>'3deAfd'!BC7</f>
        <v>0</v>
      </c>
      <c r="M11" s="2">
        <f>'3deAfd'!BI7</f>
        <v>2777</v>
      </c>
      <c r="N11" s="2">
        <f>'3deAfd'!BQ7</f>
        <v>3</v>
      </c>
      <c r="P11" s="2">
        <f>'3deAfd'!BW7</f>
        <v>3662</v>
      </c>
      <c r="Q11" s="2">
        <f>'3deAfd'!CE7</f>
        <v>3</v>
      </c>
      <c r="S11" s="2">
        <f>'3deAfd'!CK7</f>
        <v>3914</v>
      </c>
      <c r="T11" s="2">
        <f>'3deAfd'!CS7</f>
        <v>1</v>
      </c>
      <c r="V11" s="45">
        <f>'3deAfd'!CY7</f>
        <v>3612</v>
      </c>
      <c r="W11" s="2">
        <f>'3deAfd'!DG7</f>
        <v>3</v>
      </c>
      <c r="Y11" s="2">
        <f>'3deAfd'!DM7</f>
        <v>3662</v>
      </c>
      <c r="Z11" s="2">
        <f>'3deAfd'!DU7</f>
        <v>1</v>
      </c>
      <c r="AB11" s="2">
        <f>'3deAfd'!EA7</f>
        <v>3010</v>
      </c>
      <c r="AC11" s="2">
        <f>'3deAfd'!EI7</f>
        <v>3</v>
      </c>
      <c r="AE11" s="2">
        <f>'3deAfd'!EO7</f>
        <v>3689</v>
      </c>
      <c r="AF11" s="2">
        <f>'3deAfd'!EW7</f>
        <v>1</v>
      </c>
      <c r="AH11" s="2">
        <f>'3deAfd'!FC7</f>
        <v>2911</v>
      </c>
      <c r="AI11" s="2">
        <f>'3deAfd'!FK7</f>
        <v>0</v>
      </c>
      <c r="AK11" s="2">
        <f>'3deAfd'!FQ7</f>
        <v>2777</v>
      </c>
      <c r="AL11" s="2">
        <f>'3deAfd'!FY7</f>
        <v>1</v>
      </c>
      <c r="AN11" s="45">
        <f>'3deAfd'!GE7</f>
        <v>2888</v>
      </c>
      <c r="AO11" s="2">
        <f>'3deAfd'!GM7</f>
        <v>1</v>
      </c>
      <c r="AQ11" s="2">
        <f>'3deAfd'!GS7</f>
        <v>3914</v>
      </c>
      <c r="AR11" s="2">
        <f>'3deAfd'!HA7</f>
        <v>3</v>
      </c>
      <c r="AT11" s="2">
        <f>'3deAfd'!HG7</f>
        <v>7839</v>
      </c>
      <c r="AU11" s="2">
        <f>'3deAfd'!HO7</f>
        <v>1</v>
      </c>
      <c r="AW11" s="2">
        <f>'3deAfd'!HU7</f>
        <v>2987</v>
      </c>
      <c r="AX11" s="2">
        <f>'3deAfd'!IC7</f>
        <v>0</v>
      </c>
      <c r="AZ11" s="2">
        <f>'3deAfd'!II7</f>
        <v>6912</v>
      </c>
      <c r="BA11" s="2">
        <f>'3deAfd'!IQ7</f>
        <v>1</v>
      </c>
      <c r="BC11" s="2">
        <f>'3deAfd'!IW7</f>
        <v>8056</v>
      </c>
      <c r="BD11" s="2">
        <f>'3deAfd'!JE7</f>
        <v>1</v>
      </c>
      <c r="BF11" s="2">
        <f>'3deAfd'!JK7</f>
        <v>3546</v>
      </c>
      <c r="BG11" s="2">
        <f>'3deAfd'!JS7</f>
        <v>1</v>
      </c>
      <c r="BI11" s="2">
        <f>'3deAfd'!JY7</f>
        <v>2284</v>
      </c>
      <c r="BJ11" s="2">
        <f>'3deAfd'!KG7</f>
        <v>0</v>
      </c>
      <c r="BL11" s="2">
        <f>'3deAfd'!KM7</f>
        <v>2836</v>
      </c>
      <c r="BM11" s="2">
        <f>'3deAfd'!KU7</f>
        <v>0</v>
      </c>
      <c r="BO11" s="45">
        <f>'3deAfd'!LA7</f>
        <v>0</v>
      </c>
      <c r="BP11" s="2">
        <f>'3deAfd'!LI7</f>
        <v>0</v>
      </c>
      <c r="BR11" s="2">
        <f>'3deAfd'!LO7</f>
        <v>0</v>
      </c>
      <c r="BS11" s="2">
        <f>'3deAfd'!LW7</f>
        <v>0</v>
      </c>
      <c r="BU11" s="2">
        <f>'3deAfd'!MC7</f>
        <v>0</v>
      </c>
      <c r="BV11" s="2">
        <f>'3deAfd'!MK7</f>
        <v>0</v>
      </c>
      <c r="BX11" s="2">
        <f>'3deAfd'!MQ7</f>
        <v>0</v>
      </c>
      <c r="BY11" s="2">
        <f>'3deAfd'!MY7</f>
        <v>0</v>
      </c>
    </row>
    <row r="12" spans="1:77" x14ac:dyDescent="0.25">
      <c r="A12" s="2">
        <f>'3deAfd'!E8</f>
        <v>7646</v>
      </c>
      <c r="B12" s="2">
        <f>'3deAfd'!M8</f>
        <v>3</v>
      </c>
      <c r="D12" s="2">
        <f>'3deAfd'!S8</f>
        <v>5291</v>
      </c>
      <c r="E12" s="2">
        <f>'3deAfd'!AA8</f>
        <v>0</v>
      </c>
      <c r="G12" s="2">
        <f>'3deAfd'!AG8</f>
        <v>2836</v>
      </c>
      <c r="H12" s="2">
        <f>'3deAfd'!AO8</f>
        <v>1</v>
      </c>
      <c r="J12" s="2">
        <f>'3deAfd'!AU8</f>
        <v>2682</v>
      </c>
      <c r="K12" s="2">
        <f>'3deAfd'!BC8</f>
        <v>0</v>
      </c>
      <c r="M12" s="2">
        <f>'3deAfd'!BI8</f>
        <v>2836</v>
      </c>
      <c r="N12" s="2">
        <f>'3deAfd'!BQ8</f>
        <v>3</v>
      </c>
      <c r="P12" s="2">
        <f>'3deAfd'!BW8</f>
        <v>3033</v>
      </c>
      <c r="Q12" s="2">
        <f>'3deAfd'!CE8</f>
        <v>0</v>
      </c>
      <c r="S12" s="2">
        <f>'3deAfd'!CK8</f>
        <v>3010</v>
      </c>
      <c r="T12" s="2">
        <f>'3deAfd'!CS8</f>
        <v>0</v>
      </c>
      <c r="V12" s="45">
        <f>'3deAfd'!CY8</f>
        <v>7545</v>
      </c>
      <c r="W12" s="2">
        <f>'3deAfd'!DG8</f>
        <v>0</v>
      </c>
      <c r="Y12" s="2">
        <f>'3deAfd'!DM8</f>
        <v>3305</v>
      </c>
      <c r="Z12" s="2">
        <f>'3deAfd'!DU8</f>
        <v>0</v>
      </c>
      <c r="AB12" s="2">
        <f>'3deAfd'!EA8</f>
        <v>2836</v>
      </c>
      <c r="AC12" s="2">
        <f>'3deAfd'!EI8</f>
        <v>3</v>
      </c>
      <c r="AE12" s="2">
        <f>'3deAfd'!EO8</f>
        <v>4209</v>
      </c>
      <c r="AF12" s="2">
        <f>'3deAfd'!EW8</f>
        <v>1</v>
      </c>
      <c r="AH12" s="2">
        <f>'3deAfd'!FC8</f>
        <v>5291</v>
      </c>
      <c r="AI12" s="2">
        <f>'3deAfd'!FK8</f>
        <v>0</v>
      </c>
      <c r="AK12" s="2">
        <f>'3deAfd'!FQ8</f>
        <v>3914</v>
      </c>
      <c r="AL12" s="2">
        <f>'3deAfd'!FY8</f>
        <v>0</v>
      </c>
      <c r="AN12" s="45">
        <f>'3deAfd'!GE8</f>
        <v>6327</v>
      </c>
      <c r="AO12" s="2">
        <f>'3deAfd'!GM8</f>
        <v>3</v>
      </c>
      <c r="AQ12" s="2">
        <f>'3deAfd'!GS8</f>
        <v>3010</v>
      </c>
      <c r="AR12" s="2">
        <f>'3deAfd'!HA8</f>
        <v>1</v>
      </c>
      <c r="AT12" s="2">
        <f>'3deAfd'!HG8</f>
        <v>3037</v>
      </c>
      <c r="AU12" s="2">
        <f>'3deAfd'!HO8</f>
        <v>3</v>
      </c>
      <c r="AW12" s="2">
        <f>'3deAfd'!HU8</f>
        <v>3829</v>
      </c>
      <c r="AX12" s="2">
        <f>'3deAfd'!IC8</f>
        <v>3</v>
      </c>
      <c r="AZ12" s="2">
        <f>'3deAfd'!II8</f>
        <v>2720</v>
      </c>
      <c r="BA12" s="2">
        <f>'3deAfd'!IQ8</f>
        <v>1</v>
      </c>
      <c r="BC12" s="2">
        <f>'3deAfd'!IW8</f>
        <v>8062</v>
      </c>
      <c r="BD12" s="2">
        <f>'3deAfd'!JE8</f>
        <v>3</v>
      </c>
      <c r="BF12" s="2">
        <f>'3deAfd'!JK8</f>
        <v>2893</v>
      </c>
      <c r="BG12" s="2">
        <f>'3deAfd'!JS8</f>
        <v>0</v>
      </c>
      <c r="BI12" s="2">
        <f>'3deAfd'!JY8</f>
        <v>2601</v>
      </c>
      <c r="BJ12" s="2">
        <f>'3deAfd'!KG8</f>
        <v>1</v>
      </c>
      <c r="BL12" s="2">
        <f>'3deAfd'!KM8</f>
        <v>2777</v>
      </c>
      <c r="BM12" s="2">
        <f>'3deAfd'!KU8</f>
        <v>3</v>
      </c>
      <c r="BO12" s="45">
        <f>'3deAfd'!LA8</f>
        <v>0</v>
      </c>
      <c r="BP12" s="2">
        <f>'3deAfd'!LI8</f>
        <v>0</v>
      </c>
      <c r="BR12" s="2">
        <f>'3deAfd'!LO8</f>
        <v>0</v>
      </c>
      <c r="BS12" s="2">
        <f>'3deAfd'!LW8</f>
        <v>0</v>
      </c>
      <c r="BU12" s="2">
        <f>'3deAfd'!MC8</f>
        <v>0</v>
      </c>
      <c r="BV12" s="2">
        <f>'3deAfd'!MK8</f>
        <v>0</v>
      </c>
      <c r="BX12" s="2">
        <f>'3deAfd'!MQ8</f>
        <v>0</v>
      </c>
      <c r="BY12" s="2">
        <f>'3deAfd'!MY8</f>
        <v>0</v>
      </c>
    </row>
    <row r="13" spans="1:77" s="38" customFormat="1" ht="15.75" thickBot="1" x14ac:dyDescent="0.3">
      <c r="A13" s="4">
        <f>'3deAfd'!E9</f>
        <v>2888</v>
      </c>
      <c r="B13" s="4">
        <f>'3deAfd'!M9</f>
        <v>1</v>
      </c>
      <c r="C13"/>
      <c r="D13" s="4">
        <f>'3deAfd'!S9</f>
        <v>6727</v>
      </c>
      <c r="E13" s="4">
        <f>'3deAfd'!AA9</f>
        <v>0</v>
      </c>
      <c r="F13"/>
      <c r="G13" s="4">
        <f>'3deAfd'!AG9</f>
        <v>2778</v>
      </c>
      <c r="H13" s="4">
        <f>'3deAfd'!AO9</f>
        <v>1</v>
      </c>
      <c r="I13"/>
      <c r="J13" s="4">
        <f>'3deAfd'!AU9</f>
        <v>2662</v>
      </c>
      <c r="K13" s="4">
        <f>'3deAfd'!BC9</f>
        <v>0</v>
      </c>
      <c r="L13"/>
      <c r="M13" s="4">
        <f>'3deAfd'!BI9</f>
        <v>3010</v>
      </c>
      <c r="N13" s="4">
        <f>'3deAfd'!BQ9</f>
        <v>0</v>
      </c>
      <c r="O13"/>
      <c r="P13" s="4">
        <f>'3deAfd'!BW9</f>
        <v>7839</v>
      </c>
      <c r="Q13" s="4">
        <f>'3deAfd'!CE9</f>
        <v>1</v>
      </c>
      <c r="R13"/>
      <c r="S13" s="4">
        <f>'3deAfd'!CK9</f>
        <v>2778</v>
      </c>
      <c r="T13" s="4">
        <f>'3deAfd'!CS9</f>
        <v>0</v>
      </c>
      <c r="U13"/>
      <c r="V13" s="46">
        <f>'3deAfd'!CY9</f>
        <v>3037</v>
      </c>
      <c r="W13" s="4">
        <f>'3deAfd'!DG9</f>
        <v>0</v>
      </c>
      <c r="X13"/>
      <c r="Y13" s="4">
        <f>'3deAfd'!DM9</f>
        <v>3033</v>
      </c>
      <c r="Z13" s="4">
        <f>'3deAfd'!DU9</f>
        <v>1</v>
      </c>
      <c r="AA13"/>
      <c r="AB13" s="2">
        <f>'3deAfd'!EA9</f>
        <v>2778</v>
      </c>
      <c r="AC13" s="4">
        <f>'3deAfd'!EI9</f>
        <v>3</v>
      </c>
      <c r="AD13"/>
      <c r="AE13" s="4">
        <f>'3deAfd'!EO9</f>
        <v>8078</v>
      </c>
      <c r="AF13" s="4">
        <f>'3deAfd'!EW9</f>
        <v>0</v>
      </c>
      <c r="AG13"/>
      <c r="AH13" s="4">
        <f>'3deAfd'!FC9</f>
        <v>7165</v>
      </c>
      <c r="AI13" s="4">
        <f>'3deAfd'!FK9</f>
        <v>0</v>
      </c>
      <c r="AJ13"/>
      <c r="AK13" s="4">
        <f>'3deAfd'!FQ9</f>
        <v>3010</v>
      </c>
      <c r="AL13" s="4">
        <f>'3deAfd'!FY9</f>
        <v>1</v>
      </c>
      <c r="AM13"/>
      <c r="AN13" s="46">
        <f>'3deAfd'!GE9</f>
        <v>7646</v>
      </c>
      <c r="AO13" s="4">
        <f>'3deAfd'!GM9</f>
        <v>1</v>
      </c>
      <c r="AP13"/>
      <c r="AQ13" s="4">
        <f>'3deAfd'!GS9</f>
        <v>2973</v>
      </c>
      <c r="AR13" s="4">
        <f>'3deAfd'!HA9</f>
        <v>3</v>
      </c>
      <c r="AS13"/>
      <c r="AT13" s="4">
        <f>'3deAfd'!HG9</f>
        <v>3612</v>
      </c>
      <c r="AU13" s="4">
        <f>'3deAfd'!HO9</f>
        <v>3</v>
      </c>
      <c r="AV13"/>
      <c r="AW13" s="4">
        <f>'3deAfd'!HU9</f>
        <v>2782</v>
      </c>
      <c r="AX13" s="4">
        <f>'3deAfd'!IC9</f>
        <v>0</v>
      </c>
      <c r="AY13"/>
      <c r="AZ13" s="4">
        <f>'3deAfd'!II9</f>
        <v>3048</v>
      </c>
      <c r="BA13" s="4">
        <f>'3deAfd'!IQ9</f>
        <v>1</v>
      </c>
      <c r="BB13"/>
      <c r="BC13" s="4">
        <f>'3deAfd'!IW9</f>
        <v>2738</v>
      </c>
      <c r="BD13" s="4">
        <f>'3deAfd'!JE9</f>
        <v>1</v>
      </c>
      <c r="BE13"/>
      <c r="BF13" s="4">
        <f>'3deAfd'!JK9</f>
        <v>8714</v>
      </c>
      <c r="BG13" s="2">
        <f>'3deAfd'!JS9</f>
        <v>0</v>
      </c>
      <c r="BH13"/>
      <c r="BI13" s="4">
        <f>'3deAfd'!JY9</f>
        <v>5427</v>
      </c>
      <c r="BJ13" s="4">
        <f>'3deAfd'!KG9</f>
        <v>0</v>
      </c>
      <c r="BK13"/>
      <c r="BL13" s="4">
        <f>'3deAfd'!KM9</f>
        <v>3010</v>
      </c>
      <c r="BM13" s="4">
        <f>'3deAfd'!KU9</f>
        <v>3</v>
      </c>
      <c r="BN13"/>
      <c r="BO13" s="46">
        <f>'3deAfd'!LA9</f>
        <v>0</v>
      </c>
      <c r="BP13" s="4">
        <f>'3deAfd'!LI9</f>
        <v>0</v>
      </c>
      <c r="BQ13"/>
      <c r="BR13" s="4">
        <f>'3deAfd'!LO9</f>
        <v>0</v>
      </c>
      <c r="BS13" s="4">
        <f>'3deAfd'!LW9</f>
        <v>0</v>
      </c>
      <c r="BT13"/>
      <c r="BU13" s="4">
        <f>'3deAfd'!MC9</f>
        <v>0</v>
      </c>
      <c r="BV13" s="4">
        <f>'3deAfd'!MK9</f>
        <v>0</v>
      </c>
      <c r="BW13"/>
      <c r="BX13" s="4">
        <f>'3deAfd'!MQ9</f>
        <v>0</v>
      </c>
      <c r="BY13" s="4">
        <f>'3deAfd'!MY9</f>
        <v>0</v>
      </c>
    </row>
    <row r="14" spans="1:77" x14ac:dyDescent="0.25">
      <c r="A14" s="3">
        <f>'3deAfd'!B14</f>
        <v>2973</v>
      </c>
      <c r="B14" s="3">
        <f>'3deAfd'!L14</f>
        <v>3</v>
      </c>
      <c r="D14" s="3">
        <f>'3deAfd'!P14</f>
        <v>2598</v>
      </c>
      <c r="E14" s="3">
        <f>'3deAfd'!Z14</f>
        <v>0</v>
      </c>
      <c r="G14" s="3">
        <f>'3deAfd'!AD14</f>
        <v>6573</v>
      </c>
      <c r="H14" s="3">
        <f>'3deAfd'!AN14</f>
        <v>1</v>
      </c>
      <c r="J14" s="3">
        <f>'3deAfd'!AR14</f>
        <v>3797</v>
      </c>
      <c r="K14" s="3">
        <f>'3deAfd'!BB14</f>
        <v>3</v>
      </c>
      <c r="M14" s="3">
        <f>'3deAfd'!BF14</f>
        <v>3546</v>
      </c>
      <c r="N14" s="3">
        <f>'3deAfd'!BP14</f>
        <v>0</v>
      </c>
      <c r="P14" s="3">
        <f>'3deAfd'!BT14</f>
        <v>4132</v>
      </c>
      <c r="Q14" s="3">
        <f>'3deAfd'!CD14</f>
        <v>0</v>
      </c>
      <c r="S14" s="3">
        <f>'3deAfd'!CH14</f>
        <v>1437</v>
      </c>
      <c r="T14" s="3">
        <f>'3deAfd'!CR14</f>
        <v>0</v>
      </c>
      <c r="V14" s="47">
        <f>'3deAfd'!CV14</f>
        <v>2987</v>
      </c>
      <c r="W14" s="3">
        <f>'3deAfd'!DF14</f>
        <v>0</v>
      </c>
      <c r="Y14" s="3">
        <f>'3deAfd'!DJ14</f>
        <v>2961</v>
      </c>
      <c r="Z14" s="3">
        <f>'3deAfd'!DT14</f>
        <v>0</v>
      </c>
      <c r="AB14" s="3">
        <f>'3deAfd'!DX14</f>
        <v>3841</v>
      </c>
      <c r="AC14" s="3">
        <f>'3deAfd'!EH14</f>
        <v>0</v>
      </c>
      <c r="AE14" s="3">
        <f>'3deAfd'!EL14</f>
        <v>8059</v>
      </c>
      <c r="AF14" s="3">
        <f>'3deAfd'!EV14</f>
        <v>1</v>
      </c>
      <c r="AH14" s="3">
        <f>'3deAfd'!EZ14</f>
        <v>3797</v>
      </c>
      <c r="AI14" s="3">
        <f>'3deAfd'!FJ14</f>
        <v>3</v>
      </c>
      <c r="AK14" s="3">
        <f>'3deAfd'!FN14</f>
        <v>3531</v>
      </c>
      <c r="AL14" s="3">
        <f>'3deAfd'!FX14</f>
        <v>3</v>
      </c>
      <c r="AN14" s="47">
        <f>'3deAfd'!GB14</f>
        <v>3797</v>
      </c>
      <c r="AO14" s="3">
        <f>'3deAfd'!GL14</f>
        <v>3</v>
      </c>
      <c r="AQ14" s="3">
        <f>'3deAfd'!GP14</f>
        <v>2601</v>
      </c>
      <c r="AR14" s="3">
        <f>'3deAfd'!GZ14</f>
        <v>0</v>
      </c>
      <c r="AT14" s="3">
        <f>'3deAfd'!HD14</f>
        <v>3797</v>
      </c>
      <c r="AU14" s="3">
        <f>'3deAfd'!HN14</f>
        <v>3</v>
      </c>
      <c r="AW14" s="3">
        <f>'3deAfd'!HR14</f>
        <v>7453</v>
      </c>
      <c r="AX14" s="3">
        <f>'3deAfd'!IB14</f>
        <v>0</v>
      </c>
      <c r="AZ14" s="3">
        <f>'3deAfd'!IF14</f>
        <v>3797</v>
      </c>
      <c r="BA14" s="3">
        <f>'3deAfd'!IP14</f>
        <v>0</v>
      </c>
      <c r="BC14" s="3">
        <f>'3deAfd'!IT14</f>
        <v>2630</v>
      </c>
      <c r="BD14" s="3">
        <f>'3deAfd'!JD14</f>
        <v>0</v>
      </c>
      <c r="BF14" s="3">
        <f>'3deAfd'!JH14</f>
        <v>8059</v>
      </c>
      <c r="BG14" s="3">
        <f>'3deAfd'!JR14</f>
        <v>3</v>
      </c>
      <c r="BI14" s="3">
        <f>'3deAfd'!JV14</f>
        <v>3797</v>
      </c>
      <c r="BJ14" s="3">
        <f>'3deAfd'!KF14</f>
        <v>3</v>
      </c>
      <c r="BL14" s="3">
        <f>'3deAfd'!KJ14</f>
        <v>3797</v>
      </c>
      <c r="BM14" s="3">
        <f>'3deAfd'!KT14</f>
        <v>1</v>
      </c>
      <c r="BO14" s="47">
        <f>'3deAfd'!KX14</f>
        <v>0</v>
      </c>
      <c r="BP14" s="3">
        <f>'3deAfd'!LH14</f>
        <v>0</v>
      </c>
      <c r="BR14" s="3">
        <f>'3deAfd'!LL14</f>
        <v>0</v>
      </c>
      <c r="BS14" s="3">
        <f>'3deAfd'!LV14</f>
        <v>0</v>
      </c>
      <c r="BU14" s="3">
        <f>'3deAfd'!LZ14</f>
        <v>0</v>
      </c>
      <c r="BV14" s="3">
        <f>'3deAfd'!MJ14</f>
        <v>0</v>
      </c>
      <c r="BX14" s="3">
        <f>'3deAfd'!MN14</f>
        <v>0</v>
      </c>
      <c r="BY14" s="3">
        <f>'3deAfd'!MX14</f>
        <v>0</v>
      </c>
    </row>
    <row r="15" spans="1:77" x14ac:dyDescent="0.25">
      <c r="A15" s="2">
        <f>'3deAfd'!B15</f>
        <v>2836</v>
      </c>
      <c r="B15" s="2">
        <f>'3deAfd'!L15</f>
        <v>0</v>
      </c>
      <c r="D15" s="2">
        <f>'3deAfd'!P15</f>
        <v>3797</v>
      </c>
      <c r="E15" s="2">
        <f>'3deAfd'!Z15</f>
        <v>3</v>
      </c>
      <c r="G15" s="2">
        <f>'3deAfd'!AD15</f>
        <v>1769</v>
      </c>
      <c r="H15" s="2">
        <f>'3deAfd'!AN15</f>
        <v>1</v>
      </c>
      <c r="J15" s="2">
        <f>'3deAfd'!AR15</f>
        <v>2598</v>
      </c>
      <c r="K15" s="2">
        <f>'3deAfd'!BB15</f>
        <v>1</v>
      </c>
      <c r="M15" s="2">
        <f>'3deAfd'!BF15</f>
        <v>8097</v>
      </c>
      <c r="N15" s="2">
        <f>'3deAfd'!BP15</f>
        <v>0</v>
      </c>
      <c r="P15" s="2">
        <f>'3deAfd'!BT15</f>
        <v>5275</v>
      </c>
      <c r="Q15" s="2">
        <f>'3deAfd'!CD15</f>
        <v>3</v>
      </c>
      <c r="S15" s="2">
        <f>'3deAfd'!CH15</f>
        <v>1699</v>
      </c>
      <c r="T15" s="2">
        <f>'3deAfd'!CR15</f>
        <v>1</v>
      </c>
      <c r="V15" s="45">
        <f>'3deAfd'!CV15</f>
        <v>3797</v>
      </c>
      <c r="W15" s="2">
        <f>'3deAfd'!DF15</f>
        <v>1</v>
      </c>
      <c r="Y15" s="2">
        <f>'3deAfd'!DJ15</f>
        <v>2911</v>
      </c>
      <c r="Z15" s="2">
        <f>'3deAfd'!DT15</f>
        <v>1</v>
      </c>
      <c r="AB15" s="2">
        <f>'3deAfd'!DX15</f>
        <v>5397</v>
      </c>
      <c r="AC15" s="2">
        <f>'3deAfd'!EH15</f>
        <v>3</v>
      </c>
      <c r="AE15" s="2">
        <f>'3deAfd'!EL15</f>
        <v>8063</v>
      </c>
      <c r="AF15" s="2">
        <f>'3deAfd'!EV15</f>
        <v>1</v>
      </c>
      <c r="AH15" s="2">
        <f>'3deAfd'!EZ15</f>
        <v>2987</v>
      </c>
      <c r="AI15" s="2">
        <f>'3deAfd'!FJ15</f>
        <v>0</v>
      </c>
      <c r="AK15" s="2">
        <f>'3deAfd'!FN15</f>
        <v>605</v>
      </c>
      <c r="AL15" s="2">
        <f>'3deAfd'!FX15</f>
        <v>3</v>
      </c>
      <c r="AN15" s="45">
        <f>'3deAfd'!GB15</f>
        <v>2598</v>
      </c>
      <c r="AO15" s="2">
        <f>'3deAfd'!GL15</f>
        <v>1</v>
      </c>
      <c r="AQ15" s="2">
        <f>'3deAfd'!GP15</f>
        <v>2798</v>
      </c>
      <c r="AR15" s="2">
        <f>'3deAfd'!GZ15</f>
        <v>0</v>
      </c>
      <c r="AT15" s="2">
        <f>'3deAfd'!HD15</f>
        <v>2598</v>
      </c>
      <c r="AU15" s="2">
        <f>'3deAfd'!HN15</f>
        <v>3</v>
      </c>
      <c r="AW15" s="2">
        <f>'3deAfd'!HR15</f>
        <v>2242</v>
      </c>
      <c r="AX15" s="2">
        <f>'3deAfd'!IB15</f>
        <v>0</v>
      </c>
      <c r="AZ15" s="2">
        <f>'3deAfd'!IF15</f>
        <v>1173</v>
      </c>
      <c r="BA15" s="2">
        <f>'3deAfd'!IP15</f>
        <v>0</v>
      </c>
      <c r="BC15" s="2">
        <f>'3deAfd'!IT15</f>
        <v>6912</v>
      </c>
      <c r="BD15" s="2">
        <f>'3deAfd'!JD15</f>
        <v>3</v>
      </c>
      <c r="BF15" s="2">
        <f>'3deAfd'!JH15</f>
        <v>3288</v>
      </c>
      <c r="BG15" s="3">
        <f>'3deAfd'!JR15</f>
        <v>3</v>
      </c>
      <c r="BI15" s="2">
        <f>'3deAfd'!JV15</f>
        <v>1173</v>
      </c>
      <c r="BJ15" s="2">
        <f>'3deAfd'!KF15</f>
        <v>0</v>
      </c>
      <c r="BL15" s="2">
        <f>'3deAfd'!KJ15</f>
        <v>1173</v>
      </c>
      <c r="BM15" s="2">
        <f>'3deAfd'!KT15</f>
        <v>1</v>
      </c>
      <c r="BO15" s="45">
        <f>'3deAfd'!KX15</f>
        <v>0</v>
      </c>
      <c r="BP15" s="2">
        <f>'3deAfd'!LH15</f>
        <v>0</v>
      </c>
      <c r="BR15" s="2">
        <f>'3deAfd'!LL15</f>
        <v>0</v>
      </c>
      <c r="BS15" s="2">
        <f>'3deAfd'!LV15</f>
        <v>0</v>
      </c>
      <c r="BU15" s="2">
        <f>'3deAfd'!LZ15</f>
        <v>0</v>
      </c>
      <c r="BV15" s="2">
        <f>'3deAfd'!MJ15</f>
        <v>0</v>
      </c>
      <c r="BX15" s="2">
        <f>'3deAfd'!MN15</f>
        <v>0</v>
      </c>
      <c r="BY15" s="2">
        <f>'3deAfd'!MX15</f>
        <v>0</v>
      </c>
    </row>
    <row r="16" spans="1:77" x14ac:dyDescent="0.25">
      <c r="A16" s="2">
        <f>'3deAfd'!B16</f>
        <v>2777</v>
      </c>
      <c r="B16" s="2">
        <f>'3deAfd'!L16</f>
        <v>3</v>
      </c>
      <c r="D16" s="2">
        <f>'3deAfd'!P16</f>
        <v>1173</v>
      </c>
      <c r="E16" s="2">
        <f>'3deAfd'!Z16</f>
        <v>3</v>
      </c>
      <c r="G16" s="2">
        <f>'3deAfd'!AD16</f>
        <v>4209</v>
      </c>
      <c r="H16" s="2">
        <f>'3deAfd'!AN16</f>
        <v>3</v>
      </c>
      <c r="J16" s="2">
        <f>'3deAfd'!AR16</f>
        <v>1173</v>
      </c>
      <c r="K16" s="2">
        <f>'3deAfd'!BB16</f>
        <v>3</v>
      </c>
      <c r="M16" s="2">
        <f>'3deAfd'!BF16</f>
        <v>2662</v>
      </c>
      <c r="N16" s="2">
        <f>'3deAfd'!BP16</f>
        <v>0</v>
      </c>
      <c r="P16" s="2">
        <f>'3deAfd'!BT16</f>
        <v>5335</v>
      </c>
      <c r="Q16" s="2">
        <f>'3deAfd'!CD16</f>
        <v>0</v>
      </c>
      <c r="S16" s="2">
        <f>'3deAfd'!CH16</f>
        <v>2911</v>
      </c>
      <c r="T16" s="2">
        <f>'3deAfd'!CR16</f>
        <v>1</v>
      </c>
      <c r="V16" s="45">
        <f>'3deAfd'!CV16</f>
        <v>1173</v>
      </c>
      <c r="W16" s="2">
        <f>'3deAfd'!DF16</f>
        <v>1</v>
      </c>
      <c r="Y16" s="2">
        <f>'3deAfd'!DJ16</f>
        <v>7165</v>
      </c>
      <c r="Z16" s="2">
        <f>'3deAfd'!DT16</f>
        <v>1</v>
      </c>
      <c r="AB16" s="2">
        <f>'3deAfd'!DX16</f>
        <v>5275</v>
      </c>
      <c r="AC16" s="2">
        <f>'3deAfd'!EH16</f>
        <v>0</v>
      </c>
      <c r="AE16" s="2">
        <f>'3deAfd'!EL16</f>
        <v>7595</v>
      </c>
      <c r="AF16" s="2">
        <f>'3deAfd'!EV16</f>
        <v>1</v>
      </c>
      <c r="AH16" s="2">
        <f>'3deAfd'!EZ16</f>
        <v>1173</v>
      </c>
      <c r="AI16" s="2">
        <f>'3deAfd'!FJ16</f>
        <v>1</v>
      </c>
      <c r="AK16" s="2">
        <f>'3deAfd'!FN16</f>
        <v>7646</v>
      </c>
      <c r="AL16" s="2">
        <f>'3deAfd'!FX16</f>
        <v>1</v>
      </c>
      <c r="AN16" s="45">
        <f>'3deAfd'!GB16</f>
        <v>1173</v>
      </c>
      <c r="AO16" s="2">
        <f>'3deAfd'!GL16</f>
        <v>3</v>
      </c>
      <c r="AQ16" s="2">
        <f>'3deAfd'!GP16</f>
        <v>432</v>
      </c>
      <c r="AR16" s="2">
        <f>'3deAfd'!GZ16</f>
        <v>1</v>
      </c>
      <c r="AT16" s="2">
        <f>'3deAfd'!HD16</f>
        <v>2987</v>
      </c>
      <c r="AU16" s="2">
        <f>'3deAfd'!HN16</f>
        <v>1</v>
      </c>
      <c r="AW16" s="2">
        <f>'3deAfd'!HR16</f>
        <v>3546</v>
      </c>
      <c r="AX16" s="2">
        <f>'3deAfd'!IB16</f>
        <v>1</v>
      </c>
      <c r="AZ16" s="2">
        <f>'3deAfd'!IF16</f>
        <v>2598</v>
      </c>
      <c r="BA16" s="2">
        <f>'3deAfd'!IP16</f>
        <v>0</v>
      </c>
      <c r="BC16" s="2">
        <f>'3deAfd'!IT16</f>
        <v>8573</v>
      </c>
      <c r="BD16" s="2">
        <f>'3deAfd'!JD16</f>
        <v>1</v>
      </c>
      <c r="BF16" s="2">
        <f>'3deAfd'!JH16</f>
        <v>5817</v>
      </c>
      <c r="BG16" s="3">
        <f>'3deAfd'!JR16</f>
        <v>1</v>
      </c>
      <c r="BI16" s="2">
        <f>'3deAfd'!JV16</f>
        <v>3829</v>
      </c>
      <c r="BJ16" s="2">
        <f>'3deAfd'!KF16</f>
        <v>3</v>
      </c>
      <c r="BL16" s="2">
        <f>'3deAfd'!KJ16</f>
        <v>2987</v>
      </c>
      <c r="BM16" s="2">
        <f>'3deAfd'!KT16</f>
        <v>0</v>
      </c>
      <c r="BO16" s="45">
        <f>'3deAfd'!KX16</f>
        <v>0</v>
      </c>
      <c r="BP16" s="2">
        <f>'3deAfd'!LH16</f>
        <v>0</v>
      </c>
      <c r="BR16" s="2">
        <f>'3deAfd'!LL16</f>
        <v>0</v>
      </c>
      <c r="BS16" s="2">
        <f>'3deAfd'!LV16</f>
        <v>0</v>
      </c>
      <c r="BU16" s="2">
        <f>'3deAfd'!LZ16</f>
        <v>0</v>
      </c>
      <c r="BV16" s="2">
        <f>'3deAfd'!MJ16</f>
        <v>0</v>
      </c>
      <c r="BX16" s="2">
        <f>'3deAfd'!MN16</f>
        <v>0</v>
      </c>
      <c r="BY16" s="2">
        <f>'3deAfd'!MX16</f>
        <v>0</v>
      </c>
    </row>
    <row r="17" spans="1:77" x14ac:dyDescent="0.25">
      <c r="A17" s="2">
        <f>'3deAfd'!B17</f>
        <v>3914</v>
      </c>
      <c r="B17" s="2">
        <f>'3deAfd'!L17</f>
        <v>1</v>
      </c>
      <c r="D17" s="2">
        <f>'3deAfd'!P17</f>
        <v>2987</v>
      </c>
      <c r="E17" s="2">
        <f>'3deAfd'!Z17</f>
        <v>1</v>
      </c>
      <c r="G17" s="2">
        <f>'3deAfd'!AD17</f>
        <v>3689</v>
      </c>
      <c r="H17" s="2">
        <f>'3deAfd'!AN17</f>
        <v>3</v>
      </c>
      <c r="J17" s="2">
        <f>'3deAfd'!AR17</f>
        <v>2987</v>
      </c>
      <c r="K17" s="2">
        <f>'3deAfd'!BB17</f>
        <v>1</v>
      </c>
      <c r="M17" s="2">
        <f>'3deAfd'!BF17</f>
        <v>2893</v>
      </c>
      <c r="N17" s="2">
        <f>'3deAfd'!BP17</f>
        <v>3</v>
      </c>
      <c r="P17" s="2">
        <f>'3deAfd'!BT17</f>
        <v>3141</v>
      </c>
      <c r="Q17" s="2">
        <f>'3deAfd'!CD17</f>
        <v>0</v>
      </c>
      <c r="S17" s="2">
        <f>'3deAfd'!CH17</f>
        <v>5291</v>
      </c>
      <c r="T17" s="2">
        <f>'3deAfd'!CR17</f>
        <v>3</v>
      </c>
      <c r="V17" s="45">
        <f>'3deAfd'!CV17</f>
        <v>3829</v>
      </c>
      <c r="W17" s="2">
        <f>'3deAfd'!DF17</f>
        <v>1</v>
      </c>
      <c r="Y17" s="2">
        <f>'3deAfd'!DJ17</f>
        <v>5291</v>
      </c>
      <c r="Z17" s="2">
        <f>'3deAfd'!DT17</f>
        <v>1</v>
      </c>
      <c r="AB17" s="2">
        <f>'3deAfd'!DX17</f>
        <v>8426</v>
      </c>
      <c r="AC17" s="2">
        <f>'3deAfd'!EH17</f>
        <v>1</v>
      </c>
      <c r="AE17" s="2">
        <f>'3deAfd'!EL17</f>
        <v>5817</v>
      </c>
      <c r="AF17" s="2">
        <f>'3deAfd'!EV17</f>
        <v>0</v>
      </c>
      <c r="AH17" s="2">
        <f>'3deAfd'!EZ17</f>
        <v>3246</v>
      </c>
      <c r="AI17" s="2">
        <f>'3deAfd'!FJ17</f>
        <v>3</v>
      </c>
      <c r="AK17" s="2">
        <f>'3deAfd'!FN17</f>
        <v>6327</v>
      </c>
      <c r="AL17" s="2">
        <f>'3deAfd'!FX17</f>
        <v>3</v>
      </c>
      <c r="AN17" s="45">
        <f>'3deAfd'!GB17</f>
        <v>3246</v>
      </c>
      <c r="AO17" s="2">
        <f>'3deAfd'!GL17</f>
        <v>1</v>
      </c>
      <c r="AQ17" s="2">
        <f>'3deAfd'!GP17</f>
        <v>2284</v>
      </c>
      <c r="AR17" s="2">
        <f>'3deAfd'!GZ17</f>
        <v>0</v>
      </c>
      <c r="AT17" s="2">
        <f>'3deAfd'!HD17</f>
        <v>3246</v>
      </c>
      <c r="AU17" s="2">
        <f>'3deAfd'!HN17</f>
        <v>0</v>
      </c>
      <c r="AW17" s="2">
        <f>'3deAfd'!HR17</f>
        <v>8714</v>
      </c>
      <c r="AX17" s="2">
        <f>'3deAfd'!IB17</f>
        <v>1</v>
      </c>
      <c r="AZ17" s="2">
        <f>'3deAfd'!IF17</f>
        <v>3246</v>
      </c>
      <c r="BA17" s="2">
        <f>'3deAfd'!IP17</f>
        <v>0</v>
      </c>
      <c r="BC17" s="2">
        <f>'3deAfd'!IT17</f>
        <v>8075</v>
      </c>
      <c r="BD17" s="2">
        <f>'3deAfd'!JD17</f>
        <v>3</v>
      </c>
      <c r="BF17" s="2">
        <f>'3deAfd'!JH17</f>
        <v>5013</v>
      </c>
      <c r="BG17" s="3">
        <f>'3deAfd'!JR17</f>
        <v>3</v>
      </c>
      <c r="BI17" s="2">
        <f>'3deAfd'!JV17</f>
        <v>3246</v>
      </c>
      <c r="BJ17" s="2">
        <f>'3deAfd'!KF17</f>
        <v>0</v>
      </c>
      <c r="BL17" s="2">
        <f>'3deAfd'!KJ17</f>
        <v>3829</v>
      </c>
      <c r="BM17" s="2">
        <f>'3deAfd'!KT17</f>
        <v>3</v>
      </c>
      <c r="BO17" s="45">
        <f>'3deAfd'!KX17</f>
        <v>0</v>
      </c>
      <c r="BP17" s="2">
        <f>'3deAfd'!LH17</f>
        <v>0</v>
      </c>
      <c r="BR17" s="2">
        <f>'3deAfd'!LL17</f>
        <v>0</v>
      </c>
      <c r="BS17" s="2">
        <f>'3deAfd'!LV17</f>
        <v>0</v>
      </c>
      <c r="BU17" s="2">
        <f>'3deAfd'!LZ17</f>
        <v>0</v>
      </c>
      <c r="BV17" s="2">
        <f>'3deAfd'!MJ17</f>
        <v>0</v>
      </c>
      <c r="BX17" s="2">
        <f>'3deAfd'!MN17</f>
        <v>0</v>
      </c>
      <c r="BY17" s="2">
        <f>'3deAfd'!MX17</f>
        <v>0</v>
      </c>
    </row>
    <row r="18" spans="1:77" x14ac:dyDescent="0.25">
      <c r="A18" s="2">
        <f>'3deAfd'!B18</f>
        <v>2778</v>
      </c>
      <c r="B18" s="2">
        <f>'3deAfd'!L18</f>
        <v>3</v>
      </c>
      <c r="D18" s="2">
        <f>'3deAfd'!P18</f>
        <v>2782</v>
      </c>
      <c r="E18" s="2">
        <f>'3deAfd'!Z18</f>
        <v>0</v>
      </c>
      <c r="G18" s="2">
        <f>'3deAfd'!AD18</f>
        <v>8078</v>
      </c>
      <c r="H18" s="2">
        <f>'3deAfd'!AN18</f>
        <v>0</v>
      </c>
      <c r="J18" s="2">
        <f>'3deAfd'!AR18</f>
        <v>3829</v>
      </c>
      <c r="K18" s="2">
        <f>'3deAfd'!BB18</f>
        <v>3</v>
      </c>
      <c r="M18" s="2">
        <f>'3deAfd'!BF18</f>
        <v>2682</v>
      </c>
      <c r="N18" s="2">
        <f>'3deAfd'!BP18</f>
        <v>0</v>
      </c>
      <c r="P18" s="2">
        <f>'3deAfd'!BT18</f>
        <v>8426</v>
      </c>
      <c r="Q18" s="2">
        <f>'3deAfd'!CD18</f>
        <v>3</v>
      </c>
      <c r="S18" s="2">
        <f>'3deAfd'!CH18</f>
        <v>7889</v>
      </c>
      <c r="T18" s="2">
        <f>'3deAfd'!CR18</f>
        <v>1</v>
      </c>
      <c r="V18" s="45">
        <f>'3deAfd'!CV18</f>
        <v>3246</v>
      </c>
      <c r="W18" s="2">
        <f>'3deAfd'!DF18</f>
        <v>0</v>
      </c>
      <c r="Y18" s="2">
        <f>'3deAfd'!DJ18</f>
        <v>7889</v>
      </c>
      <c r="Z18" s="2">
        <f>'3deAfd'!DT18</f>
        <v>0</v>
      </c>
      <c r="AB18" s="2">
        <f>'3deAfd'!DX18</f>
        <v>1352</v>
      </c>
      <c r="AC18" s="2">
        <f>'3deAfd'!EH18</f>
        <v>0</v>
      </c>
      <c r="AE18" s="2">
        <f>'3deAfd'!EL18</f>
        <v>5013</v>
      </c>
      <c r="AF18" s="2">
        <f>'3deAfd'!EV18</f>
        <v>3</v>
      </c>
      <c r="AH18" s="2">
        <f>'3deAfd'!EZ18</f>
        <v>3829</v>
      </c>
      <c r="AI18" s="2">
        <f>'3deAfd'!FJ18</f>
        <v>1</v>
      </c>
      <c r="AK18" s="2">
        <f>'3deAfd'!FN18</f>
        <v>4808</v>
      </c>
      <c r="AL18" s="2">
        <f>'3deAfd'!FX18</f>
        <v>1</v>
      </c>
      <c r="AN18" s="45">
        <f>'3deAfd'!GB18</f>
        <v>3829</v>
      </c>
      <c r="AO18" s="2">
        <f>'3deAfd'!GL18</f>
        <v>3</v>
      </c>
      <c r="AQ18" s="2">
        <f>'3deAfd'!GP18</f>
        <v>3691</v>
      </c>
      <c r="AR18" s="2">
        <f>'3deAfd'!GZ18</f>
        <v>1</v>
      </c>
      <c r="AT18" s="2">
        <f>'3deAfd'!HD18</f>
        <v>2782</v>
      </c>
      <c r="AU18" s="2">
        <f>'3deAfd'!HN18</f>
        <v>1</v>
      </c>
      <c r="AW18" s="2">
        <f>'3deAfd'!HR18</f>
        <v>8097</v>
      </c>
      <c r="AX18" s="2">
        <f>'3deAfd'!IB18</f>
        <v>0</v>
      </c>
      <c r="AZ18" s="2">
        <f>'3deAfd'!IF18</f>
        <v>3829</v>
      </c>
      <c r="BA18" s="2">
        <f>'3deAfd'!IP18</f>
        <v>1</v>
      </c>
      <c r="BC18" s="2">
        <f>'3deAfd'!IT18</f>
        <v>2720</v>
      </c>
      <c r="BD18" s="2">
        <f>'3deAfd'!JD18</f>
        <v>3</v>
      </c>
      <c r="BF18" s="2">
        <f>'3deAfd'!JH18</f>
        <v>8062</v>
      </c>
      <c r="BG18" s="3">
        <f>'3deAfd'!JR18</f>
        <v>1</v>
      </c>
      <c r="BI18" s="2">
        <f>'3deAfd'!JV18</f>
        <v>2987</v>
      </c>
      <c r="BJ18" s="2">
        <f>'3deAfd'!KF18</f>
        <v>0</v>
      </c>
      <c r="BL18" s="2">
        <f>'3deAfd'!KJ18</f>
        <v>2840</v>
      </c>
      <c r="BM18" s="2">
        <f>'3deAfd'!KT18</f>
        <v>0</v>
      </c>
      <c r="BO18" s="45">
        <f>'3deAfd'!KX18</f>
        <v>0</v>
      </c>
      <c r="BP18" s="2">
        <f>'3deAfd'!LH18</f>
        <v>0</v>
      </c>
      <c r="BR18" s="2">
        <f>'3deAfd'!LL18</f>
        <v>0</v>
      </c>
      <c r="BS18" s="2">
        <f>'3deAfd'!LV18</f>
        <v>0</v>
      </c>
      <c r="BU18" s="2">
        <f>'3deAfd'!LZ18</f>
        <v>0</v>
      </c>
      <c r="BV18" s="2">
        <f>'3deAfd'!MJ18</f>
        <v>0</v>
      </c>
      <c r="BX18" s="2">
        <f>'3deAfd'!MN18</f>
        <v>0</v>
      </c>
      <c r="BY18" s="2">
        <f>'3deAfd'!MX18</f>
        <v>0</v>
      </c>
    </row>
    <row r="19" spans="1:77" s="38" customFormat="1" ht="15.75" thickBot="1" x14ac:dyDescent="0.3">
      <c r="A19" s="2">
        <f>'3deAfd'!B19</f>
        <v>2781</v>
      </c>
      <c r="B19" s="2">
        <f>'3deAfd'!L19</f>
        <v>1</v>
      </c>
      <c r="C19"/>
      <c r="D19" s="2">
        <f>'3deAfd'!P19</f>
        <v>3829</v>
      </c>
      <c r="E19" s="2">
        <f>'3deAfd'!Z19</f>
        <v>1</v>
      </c>
      <c r="F19"/>
      <c r="G19" s="2">
        <f>'3deAfd'!AD19</f>
        <v>2709</v>
      </c>
      <c r="H19" s="2">
        <f>'3deAfd'!AN19</f>
        <v>0</v>
      </c>
      <c r="I19"/>
      <c r="J19" s="2">
        <f>'3deAfd'!AR19</f>
        <v>2782</v>
      </c>
      <c r="K19" s="2">
        <f>'3deAfd'!BB19</f>
        <v>3</v>
      </c>
      <c r="L19"/>
      <c r="M19" s="2">
        <f>'3deAfd'!BF19</f>
        <v>7453</v>
      </c>
      <c r="N19" s="2">
        <f>'3deAfd'!BP19</f>
        <v>1</v>
      </c>
      <c r="O19"/>
      <c r="P19" s="2">
        <f>'3deAfd'!BT19</f>
        <v>1864</v>
      </c>
      <c r="Q19" s="2">
        <f>'3deAfd'!CD19</f>
        <v>3</v>
      </c>
      <c r="R19"/>
      <c r="S19" s="2">
        <f>'3deAfd'!CH19</f>
        <v>6727</v>
      </c>
      <c r="T19" s="2">
        <f>'3deAfd'!CR19</f>
        <v>0</v>
      </c>
      <c r="U19"/>
      <c r="V19" s="45">
        <f>'3deAfd'!CV19</f>
        <v>2782</v>
      </c>
      <c r="W19" s="2">
        <f>'3deAfd'!DF19</f>
        <v>1</v>
      </c>
      <c r="X19"/>
      <c r="Y19" s="2">
        <f>'3deAfd'!DJ19</f>
        <v>6541</v>
      </c>
      <c r="Z19" s="2">
        <f>'3deAfd'!DT19</f>
        <v>1</v>
      </c>
      <c r="AA19"/>
      <c r="AB19" s="2">
        <f>'3deAfd'!DX19</f>
        <v>3141</v>
      </c>
      <c r="AC19" s="2">
        <f>'3deAfd'!EH19</f>
        <v>3</v>
      </c>
      <c r="AD19"/>
      <c r="AE19" s="2">
        <f>'3deAfd'!EL19</f>
        <v>8062</v>
      </c>
      <c r="AF19" s="2">
        <f>'3deAfd'!EV19</f>
        <v>1</v>
      </c>
      <c r="AG19"/>
      <c r="AH19" s="2">
        <f>'3deAfd'!EZ19</f>
        <v>2782</v>
      </c>
      <c r="AI19" s="2">
        <f>'3deAfd'!FJ19</f>
        <v>3</v>
      </c>
      <c r="AJ19"/>
      <c r="AK19" s="2">
        <f>'3deAfd'!FN19</f>
        <v>8048</v>
      </c>
      <c r="AL19" s="2">
        <f>'3deAfd'!FX19</f>
        <v>1</v>
      </c>
      <c r="AM19"/>
      <c r="AN19" s="45">
        <f>'3deAfd'!GB19</f>
        <v>2782</v>
      </c>
      <c r="AO19" s="2">
        <f>'3deAfd'!GL19</f>
        <v>3</v>
      </c>
      <c r="AP19"/>
      <c r="AQ19" s="2">
        <f>'3deAfd'!GP19</f>
        <v>5427</v>
      </c>
      <c r="AR19" s="2">
        <f>'3deAfd'!GZ19</f>
        <v>1</v>
      </c>
      <c r="AS19"/>
      <c r="AT19" s="2">
        <f>'3deAfd'!HD19</f>
        <v>3829</v>
      </c>
      <c r="AU19" s="2">
        <f>'3deAfd'!HN19</f>
        <v>3</v>
      </c>
      <c r="AV19"/>
      <c r="AW19" s="2">
        <f>'3deAfd'!HR19</f>
        <v>2682</v>
      </c>
      <c r="AX19" s="2">
        <f>'3deAfd'!IB19</f>
        <v>0</v>
      </c>
      <c r="AY19"/>
      <c r="AZ19" s="2">
        <f>'3deAfd'!IF19</f>
        <v>2782</v>
      </c>
      <c r="BA19" s="2">
        <f>'3deAfd'!IP19</f>
        <v>1</v>
      </c>
      <c r="BB19"/>
      <c r="BC19" s="2">
        <f>'3deAfd'!IT19</f>
        <v>1271</v>
      </c>
      <c r="BD19" s="2">
        <f>'3deAfd'!JD19</f>
        <v>1</v>
      </c>
      <c r="BE19"/>
      <c r="BF19" s="2">
        <f>'3deAfd'!JH19</f>
        <v>2738</v>
      </c>
      <c r="BG19" s="3">
        <f>'3deAfd'!JR19</f>
        <v>3</v>
      </c>
      <c r="BH19"/>
      <c r="BI19" s="2">
        <f>'3deAfd'!JV19</f>
        <v>2782</v>
      </c>
      <c r="BJ19" s="2">
        <f>'3deAfd'!KF19</f>
        <v>0</v>
      </c>
      <c r="BK19"/>
      <c r="BL19" s="2">
        <f>'3deAfd'!KJ19</f>
        <v>1663</v>
      </c>
      <c r="BM19" s="2">
        <f>'3deAfd'!KT19</f>
        <v>1</v>
      </c>
      <c r="BN19"/>
      <c r="BO19" s="45">
        <f>'3deAfd'!KX19</f>
        <v>0</v>
      </c>
      <c r="BP19" s="2">
        <f>'3deAfd'!LH19</f>
        <v>0</v>
      </c>
      <c r="BQ19"/>
      <c r="BR19" s="2">
        <f>'3deAfd'!LL19</f>
        <v>0</v>
      </c>
      <c r="BS19" s="2">
        <f>'3deAfd'!LV19</f>
        <v>0</v>
      </c>
      <c r="BT19"/>
      <c r="BU19" s="2">
        <f>'3deAfd'!LZ19</f>
        <v>0</v>
      </c>
      <c r="BV19" s="2">
        <f>'3deAfd'!MJ19</f>
        <v>0</v>
      </c>
      <c r="BW19"/>
      <c r="BX19" s="2">
        <f>'3deAfd'!MN19</f>
        <v>0</v>
      </c>
      <c r="BY19" s="2">
        <f>'3deAfd'!MX19</f>
        <v>0</v>
      </c>
    </row>
    <row r="20" spans="1:77" x14ac:dyDescent="0.25">
      <c r="A20" s="2">
        <f>'3deAfd'!E14</f>
        <v>6920</v>
      </c>
      <c r="B20" s="2">
        <f>'3deAfd'!M14</f>
        <v>0</v>
      </c>
      <c r="D20" s="2">
        <f>'3deAfd'!S14</f>
        <v>605</v>
      </c>
      <c r="E20" s="2">
        <f>'3deAfd'!AA14</f>
        <v>3</v>
      </c>
      <c r="G20" s="2">
        <f>'3deAfd'!AG14</f>
        <v>1173</v>
      </c>
      <c r="H20" s="2">
        <f>'3deAfd'!AO14</f>
        <v>1</v>
      </c>
      <c r="J20" s="2">
        <f>'3deAfd'!AU14</f>
        <v>2601</v>
      </c>
      <c r="K20" s="2">
        <f>'3deAfd'!BC14</f>
        <v>0</v>
      </c>
      <c r="M20" s="2">
        <f>'3deAfd'!BI14</f>
        <v>3797</v>
      </c>
      <c r="N20" s="2">
        <f>'3deAfd'!BQ14</f>
        <v>3</v>
      </c>
      <c r="P20" s="2">
        <f>'3deAfd'!BW14</f>
        <v>2893</v>
      </c>
      <c r="Q20" s="2">
        <f>'3deAfd'!CE14</f>
        <v>3</v>
      </c>
      <c r="S20" s="2">
        <f>'3deAfd'!CK14</f>
        <v>3797</v>
      </c>
      <c r="T20" s="2">
        <f>'3deAfd'!CS14</f>
        <v>3</v>
      </c>
      <c r="V20" s="45">
        <f>'3deAfd'!CY14</f>
        <v>2720</v>
      </c>
      <c r="W20" s="2">
        <f>'3deAfd'!DG14</f>
        <v>3</v>
      </c>
      <c r="Y20" s="2">
        <f>'3deAfd'!DM14</f>
        <v>8059</v>
      </c>
      <c r="Z20" s="2">
        <f>'3deAfd'!DU14</f>
        <v>3</v>
      </c>
      <c r="AB20" s="2">
        <f>'3deAfd'!EA14</f>
        <v>3797</v>
      </c>
      <c r="AC20" s="2">
        <f>'3deAfd'!EI14</f>
        <v>3</v>
      </c>
      <c r="AE20" s="2">
        <f>'3deAfd'!EO14</f>
        <v>3797</v>
      </c>
      <c r="AF20" s="2">
        <f>'3deAfd'!EW14</f>
        <v>1</v>
      </c>
      <c r="AH20" s="2">
        <f>'3deAfd'!FC14</f>
        <v>3914</v>
      </c>
      <c r="AI20" s="2">
        <f>'3deAfd'!FK14</f>
        <v>0</v>
      </c>
      <c r="AK20" s="2">
        <f>'3deAfd'!FQ14</f>
        <v>3797</v>
      </c>
      <c r="AL20" s="2">
        <f>'3deAfd'!FY14</f>
        <v>0</v>
      </c>
      <c r="AN20" s="45">
        <f>'3deAfd'!GE14</f>
        <v>8072</v>
      </c>
      <c r="AO20" s="2">
        <f>'3deAfd'!GM14</f>
        <v>0</v>
      </c>
      <c r="AQ20" s="2">
        <f>'3deAfd'!GS14</f>
        <v>3797</v>
      </c>
      <c r="AR20" s="2">
        <f>'3deAfd'!HA14</f>
        <v>3</v>
      </c>
      <c r="AT20" s="2">
        <f>'3deAfd'!HG14</f>
        <v>2893</v>
      </c>
      <c r="AU20" s="2">
        <f>'3deAfd'!HO14</f>
        <v>0</v>
      </c>
      <c r="AW20" s="2">
        <f>'3deAfd'!HU14</f>
        <v>1156</v>
      </c>
      <c r="AX20" s="2">
        <f>'3deAfd'!IC14</f>
        <v>3</v>
      </c>
      <c r="AZ20" s="2">
        <f>'3deAfd'!II14</f>
        <v>6541</v>
      </c>
      <c r="BA20" s="2">
        <f>'3deAfd'!IQ14</f>
        <v>3</v>
      </c>
      <c r="BC20" s="2">
        <f>'3deAfd'!IW14</f>
        <v>3797</v>
      </c>
      <c r="BD20" s="2">
        <f>'3deAfd'!JE14</f>
        <v>3</v>
      </c>
      <c r="BF20" s="2">
        <f>'3deAfd'!JK14</f>
        <v>2911</v>
      </c>
      <c r="BG20" s="2">
        <f>'3deAfd'!JS14</f>
        <v>0</v>
      </c>
      <c r="BI20" s="2">
        <f>'3deAfd'!JY14</f>
        <v>3141</v>
      </c>
      <c r="BJ20" s="2">
        <f>'3deAfd'!KG14</f>
        <v>0</v>
      </c>
      <c r="BL20" s="2">
        <f>'3deAfd'!KM14</f>
        <v>8059</v>
      </c>
      <c r="BM20" s="2">
        <f>'3deAfd'!KU14</f>
        <v>1</v>
      </c>
      <c r="BO20" s="45">
        <f>'3deAfd'!LA14</f>
        <v>0</v>
      </c>
      <c r="BP20" s="2">
        <f>'3deAfd'!LI14</f>
        <v>0</v>
      </c>
      <c r="BR20" s="2">
        <f>'3deAfd'!LO14</f>
        <v>0</v>
      </c>
      <c r="BS20" s="2">
        <f>'3deAfd'!LW14</f>
        <v>0</v>
      </c>
      <c r="BU20" s="2">
        <f>'3deAfd'!MC14</f>
        <v>0</v>
      </c>
      <c r="BV20" s="2">
        <f>'3deAfd'!MK14</f>
        <v>0</v>
      </c>
      <c r="BX20" s="2">
        <f>'3deAfd'!MQ14</f>
        <v>0</v>
      </c>
      <c r="BY20" s="2">
        <f>'3deAfd'!MY14</f>
        <v>0</v>
      </c>
    </row>
    <row r="21" spans="1:77" x14ac:dyDescent="0.25">
      <c r="A21" s="2">
        <f>'3deAfd'!E15</f>
        <v>3797</v>
      </c>
      <c r="B21" s="2">
        <f>'3deAfd'!M15</f>
        <v>3</v>
      </c>
      <c r="D21" s="2">
        <f>'3deAfd'!S15</f>
        <v>8210</v>
      </c>
      <c r="E21" s="2">
        <f>'3deAfd'!AA15</f>
        <v>0</v>
      </c>
      <c r="G21" s="2">
        <f>'3deAfd'!AG15</f>
        <v>3797</v>
      </c>
      <c r="H21" s="2">
        <f>'3deAfd'!AO15</f>
        <v>1</v>
      </c>
      <c r="J21" s="2">
        <f>'3deAfd'!AU15</f>
        <v>432</v>
      </c>
      <c r="K21" s="2">
        <f>'3deAfd'!BC15</f>
        <v>1</v>
      </c>
      <c r="M21" s="2">
        <f>'3deAfd'!BI15</f>
        <v>1173</v>
      </c>
      <c r="N21" s="2">
        <f>'3deAfd'!BQ15</f>
        <v>3</v>
      </c>
      <c r="P21" s="2">
        <f>'3deAfd'!BW15</f>
        <v>8714</v>
      </c>
      <c r="Q21" s="2">
        <f>'3deAfd'!CE15</f>
        <v>0</v>
      </c>
      <c r="S21" s="2">
        <f>'3deAfd'!CK15</f>
        <v>1173</v>
      </c>
      <c r="T21" s="2">
        <f>'3deAfd'!CS15</f>
        <v>1</v>
      </c>
      <c r="V21" s="45">
        <f>'3deAfd'!CY15</f>
        <v>6994</v>
      </c>
      <c r="W21" s="2">
        <f>'3deAfd'!DG15</f>
        <v>1</v>
      </c>
      <c r="Y21" s="2">
        <f>'3deAfd'!DM15</f>
        <v>3288</v>
      </c>
      <c r="Z21" s="2">
        <f>'3deAfd'!DU15</f>
        <v>1</v>
      </c>
      <c r="AB21" s="2">
        <f>'3deAfd'!EA15</f>
        <v>1173</v>
      </c>
      <c r="AC21" s="2">
        <f>'3deAfd'!EI15</f>
        <v>0</v>
      </c>
      <c r="AE21" s="2">
        <f>'3deAfd'!EO15</f>
        <v>2598</v>
      </c>
      <c r="AF21" s="2">
        <f>'3deAfd'!EW15</f>
        <v>1</v>
      </c>
      <c r="AH21" s="2">
        <f>'3deAfd'!FC15</f>
        <v>2973</v>
      </c>
      <c r="AI21" s="2">
        <f>'3deAfd'!FK15</f>
        <v>3</v>
      </c>
      <c r="AK21" s="2">
        <f>'3deAfd'!FQ15</f>
        <v>2987</v>
      </c>
      <c r="AL21" s="2">
        <f>'3deAfd'!FY15</f>
        <v>0</v>
      </c>
      <c r="AN21" s="45">
        <f>'3deAfd'!GE15</f>
        <v>6573</v>
      </c>
      <c r="AO21" s="2">
        <f>'3deAfd'!GM15</f>
        <v>1</v>
      </c>
      <c r="AQ21" s="2">
        <f>'3deAfd'!GS15</f>
        <v>1173</v>
      </c>
      <c r="AR21" s="2">
        <f>'3deAfd'!HA15</f>
        <v>3</v>
      </c>
      <c r="AT21" s="2">
        <f>'3deAfd'!HG15</f>
        <v>2682</v>
      </c>
      <c r="AU21" s="2">
        <f>'3deAfd'!HO15</f>
        <v>0</v>
      </c>
      <c r="AW21" s="2">
        <f>'3deAfd'!HU15</f>
        <v>5275</v>
      </c>
      <c r="AX21" s="2">
        <f>'3deAfd'!IC15</f>
        <v>3</v>
      </c>
      <c r="AZ21" s="2">
        <f>'3deAfd'!II15</f>
        <v>1699</v>
      </c>
      <c r="BA21" s="2">
        <f>'3deAfd'!IQ15</f>
        <v>3</v>
      </c>
      <c r="BC21" s="2">
        <f>'3deAfd'!IW15</f>
        <v>2598</v>
      </c>
      <c r="BD21" s="2">
        <f>'3deAfd'!JE15</f>
        <v>0</v>
      </c>
      <c r="BF21" s="2">
        <f>'3deAfd'!JK15</f>
        <v>2961</v>
      </c>
      <c r="BG21" s="2">
        <f>'3deAfd'!JS15</f>
        <v>0</v>
      </c>
      <c r="BI21" s="2">
        <f>'3deAfd'!JY15</f>
        <v>3841</v>
      </c>
      <c r="BJ21" s="2">
        <f>'3deAfd'!KG15</f>
        <v>3</v>
      </c>
      <c r="BL21" s="2">
        <f>'3deAfd'!KM15</f>
        <v>3288</v>
      </c>
      <c r="BM21" s="2">
        <f>'3deAfd'!KU15</f>
        <v>1</v>
      </c>
      <c r="BO21" s="45">
        <f>'3deAfd'!LA15</f>
        <v>0</v>
      </c>
      <c r="BP21" s="2">
        <f>'3deAfd'!LI15</f>
        <v>0</v>
      </c>
      <c r="BR21" s="2">
        <f>'3deAfd'!LO15</f>
        <v>0</v>
      </c>
      <c r="BS21" s="2">
        <f>'3deAfd'!LW15</f>
        <v>0</v>
      </c>
      <c r="BU21" s="2">
        <f>'3deAfd'!MC15</f>
        <v>0</v>
      </c>
      <c r="BV21" s="2">
        <f>'3deAfd'!MK15</f>
        <v>0</v>
      </c>
      <c r="BX21" s="2">
        <f>'3deAfd'!MQ15</f>
        <v>0</v>
      </c>
      <c r="BY21" s="2">
        <f>'3deAfd'!MY15</f>
        <v>0</v>
      </c>
    </row>
    <row r="22" spans="1:77" x14ac:dyDescent="0.25">
      <c r="A22" s="2">
        <f>'3deAfd'!E16</f>
        <v>2598</v>
      </c>
      <c r="B22" s="2">
        <f>'3deAfd'!M16</f>
        <v>0</v>
      </c>
      <c r="D22" s="2">
        <f>'3deAfd'!S16</f>
        <v>7767</v>
      </c>
      <c r="E22" s="2">
        <f>'3deAfd'!AA16</f>
        <v>0</v>
      </c>
      <c r="G22" s="2">
        <f>'3deAfd'!AG16</f>
        <v>2598</v>
      </c>
      <c r="H22" s="2">
        <f>'3deAfd'!AO16</f>
        <v>0</v>
      </c>
      <c r="J22" s="2">
        <f>'3deAfd'!AU16</f>
        <v>5427</v>
      </c>
      <c r="K22" s="2">
        <f>'3deAfd'!BC16</f>
        <v>0</v>
      </c>
      <c r="M22" s="2">
        <f>'3deAfd'!BI16</f>
        <v>2598</v>
      </c>
      <c r="N22" s="2">
        <f>'3deAfd'!BQ16</f>
        <v>3</v>
      </c>
      <c r="P22" s="2">
        <f>'3deAfd'!BW16</f>
        <v>2662</v>
      </c>
      <c r="Q22" s="2">
        <f>'3deAfd'!CE16</f>
        <v>3</v>
      </c>
      <c r="S22" s="2">
        <f>'3deAfd'!CK16</f>
        <v>2598</v>
      </c>
      <c r="T22" s="2">
        <f>'3deAfd'!CS16</f>
        <v>1</v>
      </c>
      <c r="V22" s="45">
        <f>'3deAfd'!CY16</f>
        <v>8573</v>
      </c>
      <c r="W22" s="2">
        <f>'3deAfd'!DG16</f>
        <v>1</v>
      </c>
      <c r="Y22" s="2">
        <f>'3deAfd'!DM16</f>
        <v>8056</v>
      </c>
      <c r="Z22" s="2">
        <f>'3deAfd'!DU16</f>
        <v>1</v>
      </c>
      <c r="AB22" s="2">
        <f>'3deAfd'!EA16</f>
        <v>2598</v>
      </c>
      <c r="AC22" s="2">
        <f>'3deAfd'!EI16</f>
        <v>3</v>
      </c>
      <c r="AE22" s="2">
        <f>'3deAfd'!EO16</f>
        <v>1173</v>
      </c>
      <c r="AF22" s="2">
        <f>'3deAfd'!EW16</f>
        <v>1</v>
      </c>
      <c r="AH22" s="2">
        <f>'3deAfd'!FC16</f>
        <v>2836</v>
      </c>
      <c r="AI22" s="2">
        <f>'3deAfd'!FK16</f>
        <v>1</v>
      </c>
      <c r="AK22" s="2">
        <f>'3deAfd'!FQ16</f>
        <v>1173</v>
      </c>
      <c r="AL22" s="2">
        <f>'3deAfd'!FY16</f>
        <v>1</v>
      </c>
      <c r="AN22" s="45">
        <f>'3deAfd'!GE16</f>
        <v>4209</v>
      </c>
      <c r="AO22" s="2">
        <f>'3deAfd'!GM16</f>
        <v>0</v>
      </c>
      <c r="AQ22" s="2">
        <f>'3deAfd'!GS16</f>
        <v>2598</v>
      </c>
      <c r="AR22" s="2">
        <f>'3deAfd'!HA16</f>
        <v>1</v>
      </c>
      <c r="AT22" s="2">
        <f>'3deAfd'!HG16</f>
        <v>8714</v>
      </c>
      <c r="AU22" s="2">
        <f>'3deAfd'!HO16</f>
        <v>1</v>
      </c>
      <c r="AW22" s="2">
        <f>'3deAfd'!HU16</f>
        <v>3841</v>
      </c>
      <c r="AX22" s="2">
        <f>'3deAfd'!IC16</f>
        <v>1</v>
      </c>
      <c r="AZ22" s="2">
        <f>'3deAfd'!II16</f>
        <v>1722</v>
      </c>
      <c r="BA22" s="2">
        <f>'3deAfd'!IQ16</f>
        <v>3</v>
      </c>
      <c r="BC22" s="2">
        <f>'3deAfd'!IW16</f>
        <v>1173</v>
      </c>
      <c r="BD22" s="2">
        <f>'3deAfd'!JE16</f>
        <v>1</v>
      </c>
      <c r="BF22" s="2">
        <f>'3deAfd'!JK16</f>
        <v>7165</v>
      </c>
      <c r="BG22" s="2">
        <f>'3deAfd'!JS16</f>
        <v>1</v>
      </c>
      <c r="BI22" s="2">
        <f>'3deAfd'!JY16</f>
        <v>5397</v>
      </c>
      <c r="BJ22" s="2">
        <f>'3deAfd'!KG16</f>
        <v>0</v>
      </c>
      <c r="BL22" s="2">
        <f>'3deAfd'!KM16</f>
        <v>5817</v>
      </c>
      <c r="BM22" s="2">
        <f>'3deAfd'!KU16</f>
        <v>3</v>
      </c>
      <c r="BO22" s="45">
        <f>'3deAfd'!LA16</f>
        <v>0</v>
      </c>
      <c r="BP22" s="2">
        <f>'3deAfd'!LI16</f>
        <v>0</v>
      </c>
      <c r="BR22" s="2">
        <f>'3deAfd'!LO16</f>
        <v>0</v>
      </c>
      <c r="BS22" s="2">
        <f>'3deAfd'!LW16</f>
        <v>0</v>
      </c>
      <c r="BU22" s="2">
        <f>'3deAfd'!MC16</f>
        <v>0</v>
      </c>
      <c r="BV22" s="2">
        <f>'3deAfd'!MK16</f>
        <v>0</v>
      </c>
      <c r="BX22" s="2">
        <f>'3deAfd'!MQ16</f>
        <v>0</v>
      </c>
      <c r="BY22" s="2">
        <f>'3deAfd'!MY16</f>
        <v>0</v>
      </c>
    </row>
    <row r="23" spans="1:77" x14ac:dyDescent="0.25">
      <c r="A23" s="2">
        <f>'3deAfd'!E17</f>
        <v>2782</v>
      </c>
      <c r="B23" s="2">
        <f>'3deAfd'!M17</f>
        <v>1</v>
      </c>
      <c r="D23" s="2">
        <f>'3deAfd'!S17</f>
        <v>8048</v>
      </c>
      <c r="E23" s="2">
        <f>'3deAfd'!AA17</f>
        <v>1</v>
      </c>
      <c r="G23" s="2">
        <f>'3deAfd'!AG17</f>
        <v>3246</v>
      </c>
      <c r="H23" s="2">
        <f>'3deAfd'!AO17</f>
        <v>0</v>
      </c>
      <c r="J23" s="2">
        <f>'3deAfd'!AU17</f>
        <v>3691</v>
      </c>
      <c r="K23" s="2">
        <f>'3deAfd'!BC17</f>
        <v>1</v>
      </c>
      <c r="M23" s="2">
        <f>'3deAfd'!BI17</f>
        <v>2987</v>
      </c>
      <c r="N23" s="2">
        <f>'3deAfd'!BQ17</f>
        <v>0</v>
      </c>
      <c r="P23" s="2">
        <f>'3deAfd'!BW17</f>
        <v>8097</v>
      </c>
      <c r="Q23" s="2">
        <f>'3deAfd'!CE17</f>
        <v>3</v>
      </c>
      <c r="S23" s="2">
        <f>'3deAfd'!CK17</f>
        <v>3246</v>
      </c>
      <c r="T23" s="2">
        <f>'3deAfd'!CS17</f>
        <v>0</v>
      </c>
      <c r="V23" s="45">
        <f>'3deAfd'!CY17</f>
        <v>2630</v>
      </c>
      <c r="W23" s="2">
        <f>'3deAfd'!DG17</f>
        <v>1</v>
      </c>
      <c r="Y23" s="2">
        <f>'3deAfd'!DM17</f>
        <v>2738</v>
      </c>
      <c r="Z23" s="2">
        <f>'3deAfd'!DU17</f>
        <v>1</v>
      </c>
      <c r="AB23" s="2">
        <f>'3deAfd'!EA17</f>
        <v>2782</v>
      </c>
      <c r="AC23" s="2">
        <f>'3deAfd'!EI17</f>
        <v>1</v>
      </c>
      <c r="AE23" s="2">
        <f>'3deAfd'!EO17</f>
        <v>3246</v>
      </c>
      <c r="AF23" s="2">
        <f>'3deAfd'!EW17</f>
        <v>3</v>
      </c>
      <c r="AH23" s="2">
        <f>'3deAfd'!FC17</f>
        <v>2778</v>
      </c>
      <c r="AI23" s="2">
        <f>'3deAfd'!FK17</f>
        <v>0</v>
      </c>
      <c r="AK23" s="2">
        <f>'3deAfd'!FQ17</f>
        <v>2598</v>
      </c>
      <c r="AL23" s="2">
        <f>'3deAfd'!FY17</f>
        <v>0</v>
      </c>
      <c r="AN23" s="45">
        <f>'3deAfd'!GE17</f>
        <v>3689</v>
      </c>
      <c r="AO23" s="2">
        <f>'3deAfd'!GM17</f>
        <v>1</v>
      </c>
      <c r="AQ23" s="2">
        <f>'3deAfd'!GS17</f>
        <v>3829</v>
      </c>
      <c r="AR23" s="2">
        <f>'3deAfd'!HA17</f>
        <v>3</v>
      </c>
      <c r="AT23" s="2">
        <f>'3deAfd'!HG17</f>
        <v>8241</v>
      </c>
      <c r="AU23" s="2">
        <f>'3deAfd'!HO17</f>
        <v>3</v>
      </c>
      <c r="AW23" s="2">
        <f>'3deAfd'!HU17</f>
        <v>3141</v>
      </c>
      <c r="AX23" s="2">
        <f>'3deAfd'!IC17</f>
        <v>1</v>
      </c>
      <c r="AZ23" s="2">
        <f>'3deAfd'!II17</f>
        <v>2911</v>
      </c>
      <c r="BA23" s="2">
        <f>'3deAfd'!IQ17</f>
        <v>3</v>
      </c>
      <c r="BC23" s="2">
        <f>'3deAfd'!IW17</f>
        <v>3247</v>
      </c>
      <c r="BD23" s="2">
        <f>'3deAfd'!JE17</f>
        <v>0</v>
      </c>
      <c r="BF23" s="2">
        <f>'3deAfd'!JK17</f>
        <v>6727</v>
      </c>
      <c r="BG23" s="2">
        <f>'3deAfd'!JS17</f>
        <v>0</v>
      </c>
      <c r="BI23" s="2">
        <f>'3deAfd'!JY17</f>
        <v>5275</v>
      </c>
      <c r="BJ23" s="2">
        <f>'3deAfd'!KG17</f>
        <v>3</v>
      </c>
      <c r="BL23" s="2">
        <f>'3deAfd'!KM17</f>
        <v>5013</v>
      </c>
      <c r="BM23" s="2">
        <f>'3deAfd'!KU17</f>
        <v>0</v>
      </c>
      <c r="BO23" s="45">
        <f>'3deAfd'!LA17</f>
        <v>0</v>
      </c>
      <c r="BP23" s="2">
        <f>'3deAfd'!LI17</f>
        <v>0</v>
      </c>
      <c r="BR23" s="2">
        <f>'3deAfd'!LO17</f>
        <v>0</v>
      </c>
      <c r="BS23" s="2">
        <f>'3deAfd'!LW17</f>
        <v>0</v>
      </c>
      <c r="BU23" s="2">
        <f>'3deAfd'!MC17</f>
        <v>0</v>
      </c>
      <c r="BV23" s="2">
        <f>'3deAfd'!MK17</f>
        <v>0</v>
      </c>
      <c r="BX23" s="2">
        <f>'3deAfd'!MQ17</f>
        <v>0</v>
      </c>
      <c r="BY23" s="2">
        <f>'3deAfd'!MY17</f>
        <v>0</v>
      </c>
    </row>
    <row r="24" spans="1:77" x14ac:dyDescent="0.25">
      <c r="A24" s="2">
        <f>'3deAfd'!E18</f>
        <v>2987</v>
      </c>
      <c r="B24" s="2">
        <f>'3deAfd'!M18</f>
        <v>0</v>
      </c>
      <c r="D24" s="2">
        <f>'3deAfd'!S18</f>
        <v>2888</v>
      </c>
      <c r="E24" s="2">
        <f>'3deAfd'!AA18</f>
        <v>3</v>
      </c>
      <c r="G24" s="2">
        <f>'3deAfd'!AG18</f>
        <v>2782</v>
      </c>
      <c r="H24" s="2">
        <f>'3deAfd'!AO18</f>
        <v>3</v>
      </c>
      <c r="J24" s="2">
        <f>'3deAfd'!AU18</f>
        <v>2284</v>
      </c>
      <c r="K24" s="2">
        <f>'3deAfd'!BC18</f>
        <v>0</v>
      </c>
      <c r="M24" s="2">
        <f>'3deAfd'!BI18</f>
        <v>2782</v>
      </c>
      <c r="N24" s="2">
        <f>'3deAfd'!BQ18</f>
        <v>3</v>
      </c>
      <c r="P24" s="2">
        <f>'3deAfd'!BW18</f>
        <v>3546</v>
      </c>
      <c r="Q24" s="2">
        <f>'3deAfd'!CE18</f>
        <v>0</v>
      </c>
      <c r="S24" s="2">
        <f>'3deAfd'!CK18</f>
        <v>2782</v>
      </c>
      <c r="T24" s="2">
        <f>'3deAfd'!CS18</f>
        <v>1</v>
      </c>
      <c r="V24" s="45">
        <f>'3deAfd'!CY18</f>
        <v>3048</v>
      </c>
      <c r="W24" s="2">
        <f>'3deAfd'!DG18</f>
        <v>3</v>
      </c>
      <c r="Y24" s="2">
        <f>'3deAfd'!DM18</f>
        <v>5013</v>
      </c>
      <c r="Z24" s="2">
        <f>'3deAfd'!DU18</f>
        <v>3</v>
      </c>
      <c r="AB24" s="2">
        <f>'3deAfd'!EA18</f>
        <v>3829</v>
      </c>
      <c r="AC24" s="2">
        <f>'3deAfd'!EI18</f>
        <v>3</v>
      </c>
      <c r="AE24" s="2">
        <f>'3deAfd'!EO18</f>
        <v>3829</v>
      </c>
      <c r="AF24" s="2">
        <f>'3deAfd'!EW18</f>
        <v>0</v>
      </c>
      <c r="AH24" s="2">
        <f>'3deAfd'!FC18</f>
        <v>2781</v>
      </c>
      <c r="AI24" s="2">
        <f>'3deAfd'!FK18</f>
        <v>1</v>
      </c>
      <c r="AK24" s="2">
        <f>'3deAfd'!FQ18</f>
        <v>3829</v>
      </c>
      <c r="AL24" s="2">
        <f>'3deAfd'!FY18</f>
        <v>1</v>
      </c>
      <c r="AN24" s="45">
        <f>'3deAfd'!GE18</f>
        <v>8078</v>
      </c>
      <c r="AO24" s="2">
        <f>'3deAfd'!GM18</f>
        <v>0</v>
      </c>
      <c r="AQ24" s="2">
        <f>'3deAfd'!GS18</f>
        <v>2782</v>
      </c>
      <c r="AR24" s="2">
        <f>'3deAfd'!HA18</f>
        <v>1</v>
      </c>
      <c r="AT24" s="2">
        <f>'3deAfd'!HG18</f>
        <v>8097</v>
      </c>
      <c r="AU24" s="2">
        <f>'3deAfd'!HO18</f>
        <v>1</v>
      </c>
      <c r="AW24" s="2">
        <f>'3deAfd'!HU18</f>
        <v>5397</v>
      </c>
      <c r="AX24" s="2">
        <f>'3deAfd'!IC18</f>
        <v>3</v>
      </c>
      <c r="AZ24" s="2">
        <f>'3deAfd'!II18</f>
        <v>2961</v>
      </c>
      <c r="BA24" s="2">
        <f>'3deAfd'!IQ18</f>
        <v>1</v>
      </c>
      <c r="BC24" s="2">
        <f>'3deAfd'!IW18</f>
        <v>2782</v>
      </c>
      <c r="BD24" s="2">
        <f>'3deAfd'!JE18</f>
        <v>0</v>
      </c>
      <c r="BF24" s="2">
        <f>'3deAfd'!JK18</f>
        <v>5291</v>
      </c>
      <c r="BG24" s="2">
        <f>'3deAfd'!JS18</f>
        <v>1</v>
      </c>
      <c r="BI24" s="2">
        <f>'3deAfd'!JY18</f>
        <v>1158</v>
      </c>
      <c r="BJ24" s="2">
        <f>'3deAfd'!KG18</f>
        <v>3</v>
      </c>
      <c r="BL24" s="2">
        <f>'3deAfd'!KM18</f>
        <v>2738</v>
      </c>
      <c r="BM24" s="2">
        <f>'3deAfd'!KU18</f>
        <v>3</v>
      </c>
      <c r="BO24" s="45">
        <f>'3deAfd'!LA18</f>
        <v>0</v>
      </c>
      <c r="BP24" s="2">
        <f>'3deAfd'!LI18</f>
        <v>0</v>
      </c>
      <c r="BR24" s="2">
        <f>'3deAfd'!LO18</f>
        <v>0</v>
      </c>
      <c r="BS24" s="2">
        <f>'3deAfd'!LW18</f>
        <v>0</v>
      </c>
      <c r="BU24" s="2">
        <f>'3deAfd'!MC18</f>
        <v>0</v>
      </c>
      <c r="BV24" s="2">
        <f>'3deAfd'!MK18</f>
        <v>0</v>
      </c>
      <c r="BX24" s="2">
        <f>'3deAfd'!MQ18</f>
        <v>0</v>
      </c>
      <c r="BY24" s="2">
        <f>'3deAfd'!MY18</f>
        <v>0</v>
      </c>
    </row>
    <row r="25" spans="1:77" s="38" customFormat="1" ht="15.75" thickBot="1" x14ac:dyDescent="0.3">
      <c r="A25" s="4">
        <f>'3deAfd'!E19</f>
        <v>3246</v>
      </c>
      <c r="B25" s="4">
        <f>'3deAfd'!M19</f>
        <v>1</v>
      </c>
      <c r="C25"/>
      <c r="D25" s="4">
        <f>'3deAfd'!S19</f>
        <v>7705</v>
      </c>
      <c r="E25" s="4">
        <f>'3deAfd'!AA19</f>
        <v>1</v>
      </c>
      <c r="F25"/>
      <c r="G25" s="4">
        <f>'3deAfd'!AG19</f>
        <v>3829</v>
      </c>
      <c r="H25" s="4">
        <f>'3deAfd'!AO19</f>
        <v>3</v>
      </c>
      <c r="I25"/>
      <c r="J25" s="4">
        <f>'3deAfd'!AU19</f>
        <v>8732</v>
      </c>
      <c r="K25" s="4">
        <f>'3deAfd'!BC19</f>
        <v>0</v>
      </c>
      <c r="L25"/>
      <c r="M25" s="4">
        <f>'3deAfd'!BI19</f>
        <v>3829</v>
      </c>
      <c r="N25" s="4">
        <f>'3deAfd'!BQ19</f>
        <v>1</v>
      </c>
      <c r="O25"/>
      <c r="P25" s="4">
        <f>'3deAfd'!BW19</f>
        <v>2682</v>
      </c>
      <c r="Q25" s="4">
        <f>'3deAfd'!CE19</f>
        <v>0</v>
      </c>
      <c r="R25"/>
      <c r="S25" s="4">
        <f>'3deAfd'!CK19</f>
        <v>3829</v>
      </c>
      <c r="T25" s="4">
        <f>'3deAfd'!CS19</f>
        <v>3</v>
      </c>
      <c r="U25"/>
      <c r="V25" s="46">
        <f>'3deAfd'!CY19</f>
        <v>1271</v>
      </c>
      <c r="W25" s="4">
        <f>'3deAfd'!DG19</f>
        <v>1</v>
      </c>
      <c r="X25"/>
      <c r="Y25" s="4">
        <f>'3deAfd'!DM19</f>
        <v>8064</v>
      </c>
      <c r="Z25" s="4">
        <f>'3deAfd'!DU19</f>
        <v>1</v>
      </c>
      <c r="AA25"/>
      <c r="AB25" s="2">
        <f>'3deAfd'!EA19</f>
        <v>3246</v>
      </c>
      <c r="AC25" s="4">
        <f>'3deAfd'!EI19</f>
        <v>0</v>
      </c>
      <c r="AD25"/>
      <c r="AE25" s="4">
        <f>'3deAfd'!EO19</f>
        <v>2782</v>
      </c>
      <c r="AF25" s="4">
        <f>'3deAfd'!EW19</f>
        <v>1</v>
      </c>
      <c r="AG25"/>
      <c r="AH25" s="4">
        <f>'3deAfd'!FC19</f>
        <v>3010</v>
      </c>
      <c r="AI25" s="4">
        <f>'3deAfd'!FK19</f>
        <v>0</v>
      </c>
      <c r="AJ25"/>
      <c r="AK25" s="4">
        <f>'3deAfd'!FQ19</f>
        <v>3246</v>
      </c>
      <c r="AL25" s="4">
        <f>'3deAfd'!FY19</f>
        <v>1</v>
      </c>
      <c r="AM25"/>
      <c r="AN25" s="46">
        <f>'3deAfd'!GE19</f>
        <v>1769</v>
      </c>
      <c r="AO25" s="4">
        <f>'3deAfd'!GM19</f>
        <v>0</v>
      </c>
      <c r="AP25"/>
      <c r="AQ25" s="4">
        <f>'3deAfd'!GS19</f>
        <v>3246</v>
      </c>
      <c r="AR25" s="4">
        <f>'3deAfd'!HA19</f>
        <v>1</v>
      </c>
      <c r="AS25"/>
      <c r="AT25" s="4">
        <f>'3deAfd'!HG19</f>
        <v>2662</v>
      </c>
      <c r="AU25" s="4">
        <f>'3deAfd'!HO19</f>
        <v>0</v>
      </c>
      <c r="AV25"/>
      <c r="AW25" s="4">
        <f>'3deAfd'!HU19</f>
        <v>8426</v>
      </c>
      <c r="AX25" s="4">
        <f>'3deAfd'!IC19</f>
        <v>3</v>
      </c>
      <c r="AY25"/>
      <c r="AZ25" s="4">
        <f>'3deAfd'!II19</f>
        <v>7165</v>
      </c>
      <c r="BA25" s="4">
        <f>'3deAfd'!IQ19</f>
        <v>1</v>
      </c>
      <c r="BB25"/>
      <c r="BC25" s="4">
        <f>'3deAfd'!IW19</f>
        <v>3829</v>
      </c>
      <c r="BD25" s="4">
        <f>'3deAfd'!JE19</f>
        <v>1</v>
      </c>
      <c r="BE25"/>
      <c r="BF25" s="4">
        <f>'3deAfd'!JK19</f>
        <v>7889</v>
      </c>
      <c r="BG25" s="2">
        <f>'3deAfd'!JS19</f>
        <v>0</v>
      </c>
      <c r="BH25"/>
      <c r="BI25" s="4">
        <f>'3deAfd'!JY19</f>
        <v>8426</v>
      </c>
      <c r="BJ25" s="4">
        <f>'3deAfd'!KG19</f>
        <v>3</v>
      </c>
      <c r="BK25"/>
      <c r="BL25" s="4">
        <f>'3deAfd'!KM19</f>
        <v>8064</v>
      </c>
      <c r="BM25" s="4">
        <f>'3deAfd'!KU19</f>
        <v>1</v>
      </c>
      <c r="BN25"/>
      <c r="BO25" s="46">
        <f>'3deAfd'!LA19</f>
        <v>0</v>
      </c>
      <c r="BP25" s="4">
        <f>'3deAfd'!LI19</f>
        <v>0</v>
      </c>
      <c r="BQ25"/>
      <c r="BR25" s="4">
        <f>'3deAfd'!LO19</f>
        <v>0</v>
      </c>
      <c r="BS25" s="4">
        <f>'3deAfd'!LW19</f>
        <v>0</v>
      </c>
      <c r="BT25"/>
      <c r="BU25" s="4">
        <f>'3deAfd'!MC19</f>
        <v>0</v>
      </c>
      <c r="BV25" s="4">
        <f>'3deAfd'!MK19</f>
        <v>0</v>
      </c>
      <c r="BW25"/>
      <c r="BX25" s="4">
        <f>'3deAfd'!MQ19</f>
        <v>0</v>
      </c>
      <c r="BY25" s="4">
        <f>'3deAfd'!MY19</f>
        <v>0</v>
      </c>
    </row>
    <row r="26" spans="1:77" x14ac:dyDescent="0.25">
      <c r="A26" s="3">
        <f>'3deAfd'!B24</f>
        <v>3031</v>
      </c>
      <c r="B26" s="3">
        <f>'3deAfd'!L24</f>
        <v>0</v>
      </c>
      <c r="D26" s="3">
        <f>'3deAfd'!P24</f>
        <v>3024</v>
      </c>
      <c r="E26" s="3">
        <f>'3deAfd'!Z24</f>
        <v>1</v>
      </c>
      <c r="G26" s="3">
        <f>'3deAfd'!AD24</f>
        <v>3841</v>
      </c>
      <c r="H26" s="3">
        <f>'3deAfd'!AN24</f>
        <v>3</v>
      </c>
      <c r="J26" s="3">
        <f>'3deAfd'!AR24</f>
        <v>3024</v>
      </c>
      <c r="K26" s="3">
        <f>'3deAfd'!BB24</f>
        <v>1</v>
      </c>
      <c r="M26" s="3">
        <f>'3deAfd'!BF24</f>
        <v>435</v>
      </c>
      <c r="N26" s="3">
        <f>'3deAfd'!BP24</f>
        <v>0</v>
      </c>
      <c r="P26" s="3">
        <f>'3deAfd'!BT24</f>
        <v>2630</v>
      </c>
      <c r="Q26" s="3">
        <f>'3deAfd'!CD24</f>
        <v>3</v>
      </c>
      <c r="S26" s="3">
        <f>'3deAfd'!CH24</f>
        <v>8059</v>
      </c>
      <c r="T26" s="3">
        <f>'3deAfd'!CR24</f>
        <v>3</v>
      </c>
      <c r="V26" s="47">
        <f>'3deAfd'!CV24</f>
        <v>432</v>
      </c>
      <c r="W26" s="3">
        <f>'3deAfd'!DF24</f>
        <v>0</v>
      </c>
      <c r="Y26" s="3">
        <f>'3deAfd'!DJ24</f>
        <v>5335</v>
      </c>
      <c r="Z26" s="3">
        <f>'3deAfd'!DT24</f>
        <v>1</v>
      </c>
      <c r="AB26" s="3">
        <f>'3deAfd'!DX24</f>
        <v>1655</v>
      </c>
      <c r="AC26" s="3">
        <f>'3deAfd'!EH24</f>
        <v>0</v>
      </c>
      <c r="AE26" s="3">
        <f>'3deAfd'!EL24</f>
        <v>605</v>
      </c>
      <c r="AF26" s="3">
        <f>'3deAfd'!EV24</f>
        <v>1</v>
      </c>
      <c r="AH26" s="3">
        <f>'3deAfd'!EZ24</f>
        <v>1655</v>
      </c>
      <c r="AI26" s="3">
        <f>'3deAfd'!FJ24</f>
        <v>1</v>
      </c>
      <c r="AK26" s="3">
        <f>'3deAfd'!FN24</f>
        <v>6994</v>
      </c>
      <c r="AL26" s="3">
        <f>'3deAfd'!FX24</f>
        <v>3</v>
      </c>
      <c r="AN26" s="47">
        <f>'3deAfd'!GB24</f>
        <v>3678</v>
      </c>
      <c r="AO26" s="3">
        <f>'3deAfd'!GL24</f>
        <v>0</v>
      </c>
      <c r="AQ26" s="3">
        <f>'3deAfd'!GP24</f>
        <v>8306</v>
      </c>
      <c r="AR26" s="3">
        <f>'3deAfd'!GZ24</f>
        <v>0</v>
      </c>
      <c r="AT26" s="3">
        <f>'3deAfd'!HD24</f>
        <v>1699</v>
      </c>
      <c r="AU26" s="3">
        <f>'3deAfd'!HN24</f>
        <v>3</v>
      </c>
      <c r="AW26" s="3">
        <f>'3deAfd'!HR24</f>
        <v>7165</v>
      </c>
      <c r="AX26" s="3">
        <f>'3deAfd'!IB24</f>
        <v>1</v>
      </c>
      <c r="AZ26" s="3">
        <f>'3deAfd'!IF24</f>
        <v>8714</v>
      </c>
      <c r="BA26" s="3">
        <f>'3deAfd'!IP24</f>
        <v>1</v>
      </c>
      <c r="BC26" s="3">
        <f>'3deAfd'!IT24</f>
        <v>3841</v>
      </c>
      <c r="BD26" s="3">
        <f>'3deAfd'!JD24</f>
        <v>1</v>
      </c>
      <c r="BF26" s="3">
        <f>'3deAfd'!JH24</f>
        <v>2789</v>
      </c>
      <c r="BG26" s="3">
        <f>'3deAfd'!JR24</f>
        <v>3</v>
      </c>
      <c r="BI26" s="3">
        <f>'3deAfd'!JV24</f>
        <v>1722</v>
      </c>
      <c r="BJ26" s="3">
        <f>'3deAfd'!KF24</f>
        <v>0</v>
      </c>
      <c r="BL26" s="3">
        <f>'3deAfd'!KJ24</f>
        <v>1655</v>
      </c>
      <c r="BM26" s="3">
        <f>'3deAfd'!KT24</f>
        <v>0</v>
      </c>
      <c r="BO26" s="47">
        <f>'3deAfd'!KX24</f>
        <v>0</v>
      </c>
      <c r="BP26" s="3">
        <f>'3deAfd'!LH24</f>
        <v>0</v>
      </c>
      <c r="BR26" s="3">
        <f>'3deAfd'!LL24</f>
        <v>0</v>
      </c>
      <c r="BS26" s="3">
        <f>'3deAfd'!LV24</f>
        <v>0</v>
      </c>
      <c r="BU26" s="3">
        <f>'3deAfd'!LZ24</f>
        <v>0</v>
      </c>
      <c r="BV26" s="3">
        <f>'3deAfd'!MJ24</f>
        <v>0</v>
      </c>
      <c r="BX26" s="3">
        <f>'3deAfd'!MN24</f>
        <v>0</v>
      </c>
      <c r="BY26" s="3">
        <f>'3deAfd'!MX24</f>
        <v>0</v>
      </c>
    </row>
    <row r="27" spans="1:77" x14ac:dyDescent="0.25">
      <c r="A27" s="2">
        <f>'3deAfd'!B25</f>
        <v>3691</v>
      </c>
      <c r="B27" s="2">
        <f>'3deAfd'!L25</f>
        <v>3</v>
      </c>
      <c r="D27" s="2">
        <f>'3deAfd'!P25</f>
        <v>3678</v>
      </c>
      <c r="E27" s="2">
        <f>'3deAfd'!Z25</f>
        <v>1</v>
      </c>
      <c r="G27" s="2">
        <f>'3deAfd'!AD25</f>
        <v>5397</v>
      </c>
      <c r="H27" s="2">
        <f>'3deAfd'!AN25</f>
        <v>3</v>
      </c>
      <c r="J27" s="2">
        <f>'3deAfd'!AR25</f>
        <v>2641</v>
      </c>
      <c r="K27" s="2">
        <f>'3deAfd'!BB25</f>
        <v>3</v>
      </c>
      <c r="M27" s="2">
        <f>'3deAfd'!BF25</f>
        <v>8304</v>
      </c>
      <c r="N27" s="2">
        <f>'3deAfd'!BP25</f>
        <v>1</v>
      </c>
      <c r="P27" s="2">
        <f>'3deAfd'!BT25</f>
        <v>2720</v>
      </c>
      <c r="Q27" s="2">
        <f>'3deAfd'!CD25</f>
        <v>3</v>
      </c>
      <c r="S27" s="2">
        <f>'3deAfd'!CH25</f>
        <v>8704</v>
      </c>
      <c r="T27" s="2">
        <f>'3deAfd'!CR25</f>
        <v>0</v>
      </c>
      <c r="V27" s="45">
        <f>'3deAfd'!CV25</f>
        <v>2798</v>
      </c>
      <c r="W27" s="2">
        <f>'3deAfd'!DF25</f>
        <v>0</v>
      </c>
      <c r="Y27" s="2">
        <f>'3deAfd'!DJ25</f>
        <v>3841</v>
      </c>
      <c r="Z27" s="2">
        <f>'3deAfd'!DT25</f>
        <v>3</v>
      </c>
      <c r="AB27" s="2">
        <f>'3deAfd'!DX25</f>
        <v>3033</v>
      </c>
      <c r="AC27" s="2">
        <f>'3deAfd'!EH25</f>
        <v>1</v>
      </c>
      <c r="AE27" s="2">
        <f>'3deAfd'!EL25</f>
        <v>8048</v>
      </c>
      <c r="AF27" s="2">
        <f>'3deAfd'!EV25</f>
        <v>3</v>
      </c>
      <c r="AH27" s="2">
        <f>'3deAfd'!EZ25</f>
        <v>3033</v>
      </c>
      <c r="AI27" s="2">
        <f>'3deAfd'!FJ25</f>
        <v>3</v>
      </c>
      <c r="AK27" s="2">
        <f>'3deAfd'!FN25</f>
        <v>8573</v>
      </c>
      <c r="AL27" s="2">
        <f>'3deAfd'!FX25</f>
        <v>1</v>
      </c>
      <c r="AN27" s="45">
        <f>'3deAfd'!GB25</f>
        <v>3033</v>
      </c>
      <c r="AO27" s="2">
        <f>'3deAfd'!GL25</f>
        <v>3</v>
      </c>
      <c r="AQ27" s="2">
        <f>'3deAfd'!GP25</f>
        <v>8303</v>
      </c>
      <c r="AR27" s="2">
        <f>'3deAfd'!GZ25</f>
        <v>1</v>
      </c>
      <c r="AT27" s="2">
        <f>'3deAfd'!HD25</f>
        <v>7165</v>
      </c>
      <c r="AU27" s="2">
        <f>'3deAfd'!HN25</f>
        <v>1</v>
      </c>
      <c r="AW27" s="2">
        <f>'3deAfd'!HR25</f>
        <v>2911</v>
      </c>
      <c r="AX27" s="2">
        <f>'3deAfd'!IB25</f>
        <v>1</v>
      </c>
      <c r="AZ27" s="2">
        <f>'3deAfd'!IF25</f>
        <v>3546</v>
      </c>
      <c r="BA27" s="2">
        <f>'3deAfd'!IP25</f>
        <v>1</v>
      </c>
      <c r="BC27" s="2">
        <f>'3deAfd'!IT25</f>
        <v>5397</v>
      </c>
      <c r="BD27" s="2">
        <f>'3deAfd'!JD25</f>
        <v>3</v>
      </c>
      <c r="BF27" s="2">
        <f>'3deAfd'!JH25</f>
        <v>2777</v>
      </c>
      <c r="BG27" s="3">
        <f>'3deAfd'!JR25</f>
        <v>0</v>
      </c>
      <c r="BI27" s="2">
        <f>'3deAfd'!JV25</f>
        <v>7165</v>
      </c>
      <c r="BJ27" s="2">
        <f>'3deAfd'!KF25</f>
        <v>3</v>
      </c>
      <c r="BL27" s="2">
        <f>'3deAfd'!KJ25</f>
        <v>3033</v>
      </c>
      <c r="BM27" s="2">
        <f>'3deAfd'!KT25</f>
        <v>3</v>
      </c>
      <c r="BO27" s="45">
        <f>'3deAfd'!KX25</f>
        <v>0</v>
      </c>
      <c r="BP27" s="2">
        <f>'3deAfd'!LH25</f>
        <v>0</v>
      </c>
      <c r="BR27" s="2">
        <f>'3deAfd'!LL25</f>
        <v>0</v>
      </c>
      <c r="BS27" s="2">
        <f>'3deAfd'!LV25</f>
        <v>0</v>
      </c>
      <c r="BU27" s="2">
        <f>'3deAfd'!LZ25</f>
        <v>0</v>
      </c>
      <c r="BV27" s="2">
        <f>'3deAfd'!MJ25</f>
        <v>0</v>
      </c>
      <c r="BX27" s="2">
        <f>'3deAfd'!MN25</f>
        <v>0</v>
      </c>
      <c r="BY27" s="2">
        <f>'3deAfd'!MX25</f>
        <v>0</v>
      </c>
    </row>
    <row r="28" spans="1:77" x14ac:dyDescent="0.25">
      <c r="A28" s="2">
        <f>'3deAfd'!B26</f>
        <v>2798</v>
      </c>
      <c r="B28" s="2">
        <f>'3deAfd'!L26</f>
        <v>0</v>
      </c>
      <c r="D28" s="2">
        <f>'3deAfd'!P26</f>
        <v>2641</v>
      </c>
      <c r="E28" s="2">
        <f>'3deAfd'!Z26</f>
        <v>0</v>
      </c>
      <c r="G28" s="2">
        <f>'3deAfd'!AD26</f>
        <v>5335</v>
      </c>
      <c r="H28" s="2">
        <f>'3deAfd'!AN26</f>
        <v>1</v>
      </c>
      <c r="J28" s="2">
        <f>'3deAfd'!AR26</f>
        <v>7839</v>
      </c>
      <c r="K28" s="2">
        <f>'3deAfd'!BB26</f>
        <v>0</v>
      </c>
      <c r="M28" s="2">
        <f>'3deAfd'!BF26</f>
        <v>2249</v>
      </c>
      <c r="N28" s="2">
        <f>'3deAfd'!BP26</f>
        <v>0</v>
      </c>
      <c r="P28" s="2">
        <f>'3deAfd'!BT26</f>
        <v>6994</v>
      </c>
      <c r="Q28" s="2">
        <f>'3deAfd'!CD26</f>
        <v>3</v>
      </c>
      <c r="S28" s="2">
        <f>'3deAfd'!CH26</f>
        <v>5013</v>
      </c>
      <c r="T28" s="2">
        <f>'3deAfd'!CR26</f>
        <v>3</v>
      </c>
      <c r="V28" s="45">
        <f>'3deAfd'!CV26</f>
        <v>3691</v>
      </c>
      <c r="W28" s="2">
        <f>'3deAfd'!DF26</f>
        <v>1</v>
      </c>
      <c r="Y28" s="2">
        <f>'3deAfd'!DJ26</f>
        <v>1864</v>
      </c>
      <c r="Z28" s="2">
        <f>'3deAfd'!DT26</f>
        <v>1</v>
      </c>
      <c r="AB28" s="2">
        <f>'3deAfd'!DX26</f>
        <v>3037</v>
      </c>
      <c r="AC28" s="2">
        <f>'3deAfd'!EH26</f>
        <v>0</v>
      </c>
      <c r="AE28" s="2">
        <f>'3deAfd'!EL26</f>
        <v>8210</v>
      </c>
      <c r="AF28" s="2">
        <f>'3deAfd'!EV26</f>
        <v>3</v>
      </c>
      <c r="AH28" s="2">
        <f>'3deAfd'!EZ26</f>
        <v>7839</v>
      </c>
      <c r="AI28" s="2">
        <f>'3deAfd'!FJ26</f>
        <v>1</v>
      </c>
      <c r="AK28" s="2">
        <f>'3deAfd'!FN26</f>
        <v>2630</v>
      </c>
      <c r="AL28" s="2">
        <f>'3deAfd'!FX26</f>
        <v>3</v>
      </c>
      <c r="AN28" s="45">
        <f>'3deAfd'!GB26</f>
        <v>1655</v>
      </c>
      <c r="AO28" s="2">
        <f>'3deAfd'!GL26</f>
        <v>1</v>
      </c>
      <c r="AQ28" s="2">
        <f>'3deAfd'!GP26</f>
        <v>4715</v>
      </c>
      <c r="AR28" s="2">
        <f>'3deAfd'!GZ26</f>
        <v>3</v>
      </c>
      <c r="AT28" s="2">
        <f>'3deAfd'!HD26</f>
        <v>6541</v>
      </c>
      <c r="AU28" s="2">
        <f>'3deAfd'!HN26</f>
        <v>3</v>
      </c>
      <c r="AW28" s="2">
        <f>'3deAfd'!HR26</f>
        <v>1699</v>
      </c>
      <c r="AX28" s="2">
        <f>'3deAfd'!IB26</f>
        <v>1</v>
      </c>
      <c r="AZ28" s="2">
        <f>'3deAfd'!IF26</f>
        <v>2662</v>
      </c>
      <c r="BA28" s="2">
        <f>'3deAfd'!IP26</f>
        <v>3</v>
      </c>
      <c r="BC28" s="2">
        <f>'3deAfd'!IT26</f>
        <v>5335</v>
      </c>
      <c r="BD28" s="2">
        <f>'3deAfd'!JD26</f>
        <v>1</v>
      </c>
      <c r="BF28" s="2">
        <f>'3deAfd'!JH26</f>
        <v>3010</v>
      </c>
      <c r="BG28" s="3">
        <f>'3deAfd'!JR26</f>
        <v>1</v>
      </c>
      <c r="BI28" s="2">
        <f>'3deAfd'!JV26</f>
        <v>7889</v>
      </c>
      <c r="BJ28" s="2">
        <f>'3deAfd'!KF26</f>
        <v>0</v>
      </c>
      <c r="BL28" s="2">
        <f>'3deAfd'!KJ26</f>
        <v>3662</v>
      </c>
      <c r="BM28" s="2">
        <f>'3deAfd'!KT26</f>
        <v>0</v>
      </c>
      <c r="BO28" s="45">
        <f>'3deAfd'!KX26</f>
        <v>0</v>
      </c>
      <c r="BP28" s="2">
        <f>'3deAfd'!LH26</f>
        <v>0</v>
      </c>
      <c r="BR28" s="2">
        <f>'3deAfd'!LL26</f>
        <v>0</v>
      </c>
      <c r="BS28" s="2">
        <f>'3deAfd'!LV26</f>
        <v>0</v>
      </c>
      <c r="BU28" s="2">
        <f>'3deAfd'!LZ26</f>
        <v>0</v>
      </c>
      <c r="BV28" s="2">
        <f>'3deAfd'!MJ26</f>
        <v>0</v>
      </c>
      <c r="BX28" s="2">
        <f>'3deAfd'!MN26</f>
        <v>0</v>
      </c>
      <c r="BY28" s="2">
        <f>'3deAfd'!MX26</f>
        <v>0</v>
      </c>
    </row>
    <row r="29" spans="1:77" x14ac:dyDescent="0.25">
      <c r="A29" s="2">
        <f>'3deAfd'!B27</f>
        <v>2284</v>
      </c>
      <c r="B29" s="2">
        <f>'3deAfd'!L27</f>
        <v>0</v>
      </c>
      <c r="D29" s="2">
        <f>'3deAfd'!P27</f>
        <v>3662</v>
      </c>
      <c r="E29" s="2">
        <f>'3deAfd'!Z27</f>
        <v>0</v>
      </c>
      <c r="G29" s="2">
        <f>'3deAfd'!AD27</f>
        <v>5275</v>
      </c>
      <c r="H29" s="2">
        <f>'3deAfd'!AN27</f>
        <v>0</v>
      </c>
      <c r="J29" s="2">
        <f>'3deAfd'!AR27</f>
        <v>3662</v>
      </c>
      <c r="K29" s="2">
        <f>'3deAfd'!BB27</f>
        <v>1</v>
      </c>
      <c r="M29" s="2">
        <f>'3deAfd'!BF27</f>
        <v>6446</v>
      </c>
      <c r="N29" s="2">
        <f>'3deAfd'!BP27</f>
        <v>1</v>
      </c>
      <c r="P29" s="2">
        <f>'3deAfd'!BT27</f>
        <v>8075</v>
      </c>
      <c r="Q29" s="2">
        <f>'3deAfd'!CD27</f>
        <v>0</v>
      </c>
      <c r="S29" s="2">
        <f>'3deAfd'!CH27</f>
        <v>8062</v>
      </c>
      <c r="T29" s="2">
        <f>'3deAfd'!CR27</f>
        <v>1</v>
      </c>
      <c r="V29" s="45">
        <f>'3deAfd'!CV27</f>
        <v>5427</v>
      </c>
      <c r="W29" s="2">
        <f>'3deAfd'!DF27</f>
        <v>0</v>
      </c>
      <c r="Y29" s="2">
        <f>'3deAfd'!DJ27</f>
        <v>5397</v>
      </c>
      <c r="Z29" s="2">
        <f>'3deAfd'!DT27</f>
        <v>0</v>
      </c>
      <c r="AB29" s="2">
        <f>'3deAfd'!DX27</f>
        <v>3662</v>
      </c>
      <c r="AC29" s="2">
        <f>'3deAfd'!EH27</f>
        <v>0</v>
      </c>
      <c r="AE29" s="2">
        <f>'3deAfd'!EL27</f>
        <v>7767</v>
      </c>
      <c r="AF29" s="2">
        <f>'3deAfd'!EV27</f>
        <v>0</v>
      </c>
      <c r="AH29" s="2">
        <f>'3deAfd'!EZ27</f>
        <v>3662</v>
      </c>
      <c r="AI29" s="2">
        <f>'3deAfd'!FJ27</f>
        <v>3</v>
      </c>
      <c r="AK29" s="2">
        <f>'3deAfd'!FN27</f>
        <v>6912</v>
      </c>
      <c r="AL29" s="2">
        <f>'3deAfd'!FX27</f>
        <v>3</v>
      </c>
      <c r="AN29" s="45">
        <f>'3deAfd'!GB27</f>
        <v>3612</v>
      </c>
      <c r="AO29" s="2">
        <f>'3deAfd'!GL27</f>
        <v>1</v>
      </c>
      <c r="AQ29" s="2">
        <f>'3deAfd'!GP27</f>
        <v>2249</v>
      </c>
      <c r="AR29" s="2">
        <f>'3deAfd'!GZ27</f>
        <v>3</v>
      </c>
      <c r="AT29" s="2">
        <f>'3deAfd'!HD27</f>
        <v>2911</v>
      </c>
      <c r="AU29" s="2">
        <f>'3deAfd'!HN27</f>
        <v>3</v>
      </c>
      <c r="AW29" s="2">
        <f>'3deAfd'!HR27</f>
        <v>2961</v>
      </c>
      <c r="AX29" s="2">
        <f>'3deAfd'!IB27</f>
        <v>0</v>
      </c>
      <c r="AZ29" s="2">
        <f>'3deAfd'!IF27</f>
        <v>7887</v>
      </c>
      <c r="BA29" s="2">
        <f>'3deAfd'!IP27</f>
        <v>3</v>
      </c>
      <c r="BC29" s="2">
        <f>'3deAfd'!IT27</f>
        <v>1158</v>
      </c>
      <c r="BD29" s="2">
        <f>'3deAfd'!JD27</f>
        <v>3</v>
      </c>
      <c r="BF29" s="2">
        <f>'3deAfd'!JH27</f>
        <v>2836</v>
      </c>
      <c r="BG29" s="3">
        <f>'3deAfd'!JR27</f>
        <v>3</v>
      </c>
      <c r="BI29" s="2">
        <f>'3deAfd'!JV27</f>
        <v>5291</v>
      </c>
      <c r="BJ29" s="2">
        <f>'3deAfd'!KF27</f>
        <v>3</v>
      </c>
      <c r="BL29" s="2">
        <f>'3deAfd'!KJ27</f>
        <v>3612</v>
      </c>
      <c r="BM29" s="2">
        <f>'3deAfd'!KT27</f>
        <v>1</v>
      </c>
      <c r="BO29" s="45">
        <f>'3deAfd'!KX27</f>
        <v>0</v>
      </c>
      <c r="BP29" s="2">
        <f>'3deAfd'!LH27</f>
        <v>0</v>
      </c>
      <c r="BR29" s="2">
        <f>'3deAfd'!LL27</f>
        <v>0</v>
      </c>
      <c r="BS29" s="2">
        <f>'3deAfd'!LV27</f>
        <v>0</v>
      </c>
      <c r="BU29" s="2">
        <f>'3deAfd'!LZ27</f>
        <v>0</v>
      </c>
      <c r="BV29" s="2">
        <f>'3deAfd'!MJ27</f>
        <v>0</v>
      </c>
      <c r="BX29" s="2">
        <f>'3deAfd'!MN27</f>
        <v>0</v>
      </c>
      <c r="BY29" s="2">
        <f>'3deAfd'!MX27</f>
        <v>0</v>
      </c>
    </row>
    <row r="30" spans="1:77" x14ac:dyDescent="0.25">
      <c r="A30" s="2">
        <f>'3deAfd'!B28</f>
        <v>432</v>
      </c>
      <c r="B30" s="2">
        <f>'3deAfd'!L28</f>
        <v>0</v>
      </c>
      <c r="D30" s="2">
        <f>'3deAfd'!P28</f>
        <v>3612</v>
      </c>
      <c r="E30" s="2">
        <f>'3deAfd'!Z28</f>
        <v>1</v>
      </c>
      <c r="G30" s="2">
        <f>'3deAfd'!AD28</f>
        <v>8426</v>
      </c>
      <c r="H30" s="2">
        <f>'3deAfd'!AN28</f>
        <v>0</v>
      </c>
      <c r="J30" s="2">
        <f>'3deAfd'!AR28</f>
        <v>3612</v>
      </c>
      <c r="K30" s="2">
        <f>'3deAfd'!BB28</f>
        <v>3</v>
      </c>
      <c r="M30" s="2">
        <f>'3deAfd'!BF28</f>
        <v>8303</v>
      </c>
      <c r="N30" s="2">
        <f>'3deAfd'!BP28</f>
        <v>0</v>
      </c>
      <c r="P30" s="2">
        <f>'3deAfd'!BT28</f>
        <v>1271</v>
      </c>
      <c r="Q30" s="2">
        <f>'3deAfd'!CD28</f>
        <v>0</v>
      </c>
      <c r="S30" s="2">
        <f>'3deAfd'!CH28</f>
        <v>2738</v>
      </c>
      <c r="T30" s="2">
        <f>'3deAfd'!CR28</f>
        <v>3</v>
      </c>
      <c r="V30" s="45">
        <f>'3deAfd'!CV28</f>
        <v>2601</v>
      </c>
      <c r="W30" s="2">
        <f>'3deAfd'!DF28</f>
        <v>0</v>
      </c>
      <c r="Y30" s="2">
        <f>'3deAfd'!DJ28</f>
        <v>5275</v>
      </c>
      <c r="Z30" s="2">
        <f>'3deAfd'!DT28</f>
        <v>1</v>
      </c>
      <c r="AB30" s="2">
        <f>'3deAfd'!DX28</f>
        <v>3612</v>
      </c>
      <c r="AC30" s="2">
        <f>'3deAfd'!EH28</f>
        <v>3</v>
      </c>
      <c r="AE30" s="2">
        <f>'3deAfd'!EL28</f>
        <v>7646</v>
      </c>
      <c r="AF30" s="2">
        <f>'3deAfd'!EV28</f>
        <v>1</v>
      </c>
      <c r="AH30" s="2">
        <f>'3deAfd'!EZ28</f>
        <v>3612</v>
      </c>
      <c r="AI30" s="2">
        <f>'3deAfd'!FJ28</f>
        <v>1</v>
      </c>
      <c r="AK30" s="2">
        <f>'3deAfd'!FN28</f>
        <v>2720</v>
      </c>
      <c r="AL30" s="2">
        <f>'3deAfd'!FX28</f>
        <v>3</v>
      </c>
      <c r="AN30" s="45">
        <f>'3deAfd'!GB28</f>
        <v>3037</v>
      </c>
      <c r="AO30" s="2">
        <f>'3deAfd'!GL28</f>
        <v>3</v>
      </c>
      <c r="AQ30" s="2">
        <f>'3deAfd'!GP28</f>
        <v>8304</v>
      </c>
      <c r="AR30" s="2">
        <f>'3deAfd'!GZ28</f>
        <v>0</v>
      </c>
      <c r="AT30" s="2">
        <f>'3deAfd'!HD28</f>
        <v>2961</v>
      </c>
      <c r="AU30" s="2">
        <f>'3deAfd'!HN28</f>
        <v>1</v>
      </c>
      <c r="AW30" s="2">
        <f>'3deAfd'!HR28</f>
        <v>5291</v>
      </c>
      <c r="AX30" s="2">
        <f>'3deAfd'!IB28</f>
        <v>0</v>
      </c>
      <c r="AZ30" s="2">
        <f>'3deAfd'!IF28</f>
        <v>8097</v>
      </c>
      <c r="BA30" s="2">
        <f>'3deAfd'!IP28</f>
        <v>0</v>
      </c>
      <c r="BC30" s="2">
        <f>'3deAfd'!IT28</f>
        <v>5275</v>
      </c>
      <c r="BD30" s="2">
        <f>'3deAfd'!JD28</f>
        <v>1</v>
      </c>
      <c r="BF30" s="2">
        <f>'3deAfd'!JH28</f>
        <v>3914</v>
      </c>
      <c r="BG30" s="3">
        <f>'3deAfd'!JR28</f>
        <v>1</v>
      </c>
      <c r="BI30" s="2">
        <f>'3deAfd'!JV28</f>
        <v>1699</v>
      </c>
      <c r="BJ30" s="2">
        <f>'3deAfd'!KF28</f>
        <v>3</v>
      </c>
      <c r="BL30" s="2">
        <f>'3deAfd'!KJ28</f>
        <v>7839</v>
      </c>
      <c r="BM30" s="2">
        <f>'3deAfd'!KT28</f>
        <v>3</v>
      </c>
      <c r="BO30" s="45">
        <f>'3deAfd'!KX28</f>
        <v>0</v>
      </c>
      <c r="BP30" s="2">
        <f>'3deAfd'!LH28</f>
        <v>0</v>
      </c>
      <c r="BR30" s="2">
        <f>'3deAfd'!LL28</f>
        <v>0</v>
      </c>
      <c r="BS30" s="2">
        <f>'3deAfd'!LV28</f>
        <v>0</v>
      </c>
      <c r="BU30" s="2">
        <f>'3deAfd'!LZ28</f>
        <v>0</v>
      </c>
      <c r="BV30" s="2">
        <f>'3deAfd'!MJ28</f>
        <v>0</v>
      </c>
      <c r="BX30" s="2">
        <f>'3deAfd'!MN28</f>
        <v>0</v>
      </c>
      <c r="BY30" s="2">
        <f>'3deAfd'!MX28</f>
        <v>0</v>
      </c>
    </row>
    <row r="31" spans="1:77" s="38" customFormat="1" ht="15.75" thickBot="1" x14ac:dyDescent="0.3">
      <c r="A31" s="2">
        <f>'3deAfd'!B29</f>
        <v>2601</v>
      </c>
      <c r="B31" s="2">
        <f>'3deAfd'!L29</f>
        <v>1</v>
      </c>
      <c r="C31"/>
      <c r="D31" s="2">
        <f>'3deAfd'!P29</f>
        <v>3037</v>
      </c>
      <c r="E31" s="2">
        <f>'3deAfd'!Z29</f>
        <v>1</v>
      </c>
      <c r="F31"/>
      <c r="G31" s="2">
        <f>'3deAfd'!AD29</f>
        <v>1864</v>
      </c>
      <c r="H31" s="2">
        <f>'3deAfd'!AN29</f>
        <v>3</v>
      </c>
      <c r="I31"/>
      <c r="J31" s="2">
        <f>'3deAfd'!AR29</f>
        <v>3037</v>
      </c>
      <c r="K31" s="2">
        <f>'3deAfd'!BB29</f>
        <v>3</v>
      </c>
      <c r="L31"/>
      <c r="M31" s="2">
        <f>'3deAfd'!BF29</f>
        <v>5873</v>
      </c>
      <c r="N31" s="2">
        <f>'3deAfd'!BP29</f>
        <v>0</v>
      </c>
      <c r="O31"/>
      <c r="P31" s="2">
        <f>'3deAfd'!BT29</f>
        <v>8573</v>
      </c>
      <c r="Q31" s="2">
        <f>'3deAfd'!CD29</f>
        <v>1</v>
      </c>
      <c r="R31"/>
      <c r="S31" s="2">
        <f>'3deAfd'!CH29</f>
        <v>8064</v>
      </c>
      <c r="T31" s="2">
        <f>'3deAfd'!CR29</f>
        <v>0</v>
      </c>
      <c r="U31"/>
      <c r="V31" s="45">
        <f>'3deAfd'!CV29</f>
        <v>5998</v>
      </c>
      <c r="W31" s="2">
        <f>'3deAfd'!DF29</f>
        <v>0</v>
      </c>
      <c r="X31"/>
      <c r="Y31" s="2">
        <f>'3deAfd'!DJ29</f>
        <v>8426</v>
      </c>
      <c r="Z31" s="2">
        <f>'3deAfd'!DT29</f>
        <v>0</v>
      </c>
      <c r="AA31"/>
      <c r="AB31" s="2">
        <f>'3deAfd'!DX29</f>
        <v>3678</v>
      </c>
      <c r="AC31" s="2">
        <f>'3deAfd'!EH29</f>
        <v>1</v>
      </c>
      <c r="AD31"/>
      <c r="AE31" s="2">
        <f>'3deAfd'!EL29</f>
        <v>7705</v>
      </c>
      <c r="AF31" s="2">
        <f>'3deAfd'!EV29</f>
        <v>1</v>
      </c>
      <c r="AG31"/>
      <c r="AH31" s="2">
        <f>'3deAfd'!EZ29</f>
        <v>3037</v>
      </c>
      <c r="AI31" s="2">
        <f>'3deAfd'!FJ29</f>
        <v>1</v>
      </c>
      <c r="AJ31"/>
      <c r="AK31" s="2">
        <f>'3deAfd'!FN29</f>
        <v>1271</v>
      </c>
      <c r="AL31" s="2">
        <f>'3deAfd'!FX29</f>
        <v>1</v>
      </c>
      <c r="AM31"/>
      <c r="AN31" s="45">
        <f>'3deAfd'!GB29</f>
        <v>7839</v>
      </c>
      <c r="AO31" s="2">
        <f>'3deAfd'!GL29</f>
        <v>1</v>
      </c>
      <c r="AP31"/>
      <c r="AQ31" s="2">
        <f>'3deAfd'!GP29</f>
        <v>5873</v>
      </c>
      <c r="AR31" s="2">
        <f>'3deAfd'!GZ29</f>
        <v>3</v>
      </c>
      <c r="AS31"/>
      <c r="AT31" s="2">
        <f>'3deAfd'!HD29</f>
        <v>5291</v>
      </c>
      <c r="AU31" s="2">
        <f>'3deAfd'!HN29</f>
        <v>3</v>
      </c>
      <c r="AV31"/>
      <c r="AW31" s="2">
        <f>'3deAfd'!HR29</f>
        <v>6541</v>
      </c>
      <c r="AX31" s="2">
        <f>'3deAfd'!IB29</f>
        <v>0</v>
      </c>
      <c r="AY31"/>
      <c r="AZ31" s="2">
        <f>'3deAfd'!IF29</f>
        <v>2893</v>
      </c>
      <c r="BA31" s="2">
        <f>'3deAfd'!IP29</f>
        <v>0</v>
      </c>
      <c r="BB31"/>
      <c r="BC31" s="2">
        <f>'3deAfd'!IT29</f>
        <v>8426</v>
      </c>
      <c r="BD31" s="2">
        <f>'3deAfd'!JD29</f>
        <v>3</v>
      </c>
      <c r="BE31"/>
      <c r="BF31" s="2">
        <f>'3deAfd'!JH29</f>
        <v>2778</v>
      </c>
      <c r="BG31" s="3">
        <f>'3deAfd'!JR29</f>
        <v>0</v>
      </c>
      <c r="BH31"/>
      <c r="BI31" s="2">
        <f>'3deAfd'!JV29</f>
        <v>2911</v>
      </c>
      <c r="BJ31" s="2">
        <f>'3deAfd'!KF29</f>
        <v>0</v>
      </c>
      <c r="BK31"/>
      <c r="BL31" s="2">
        <f>'3deAfd'!KJ29</f>
        <v>3037</v>
      </c>
      <c r="BM31" s="2">
        <f>'3deAfd'!KT29</f>
        <v>3</v>
      </c>
      <c r="BN31"/>
      <c r="BO31" s="45">
        <f>'3deAfd'!KX29</f>
        <v>0</v>
      </c>
      <c r="BP31" s="2">
        <f>'3deAfd'!LH29</f>
        <v>0</v>
      </c>
      <c r="BQ31"/>
      <c r="BR31" s="2">
        <f>'3deAfd'!LL29</f>
        <v>0</v>
      </c>
      <c r="BS31" s="2">
        <f>'3deAfd'!LV29</f>
        <v>0</v>
      </c>
      <c r="BT31"/>
      <c r="BU31" s="2">
        <f>'3deAfd'!LZ29</f>
        <v>0</v>
      </c>
      <c r="BV31" s="2">
        <f>'3deAfd'!MJ29</f>
        <v>0</v>
      </c>
      <c r="BW31"/>
      <c r="BX31" s="2">
        <f>'3deAfd'!MN29</f>
        <v>0</v>
      </c>
      <c r="BY31" s="2">
        <f>'3deAfd'!MX29</f>
        <v>0</v>
      </c>
    </row>
    <row r="32" spans="1:77" x14ac:dyDescent="0.25">
      <c r="A32" s="2">
        <f>'3deAfd'!E24</f>
        <v>3024</v>
      </c>
      <c r="B32" s="2">
        <f>'3deAfd'!M24</f>
        <v>3</v>
      </c>
      <c r="D32" s="2">
        <f>'3deAfd'!S24</f>
        <v>6994</v>
      </c>
      <c r="E32" s="2">
        <f>'3deAfd'!AA24</f>
        <v>1</v>
      </c>
      <c r="G32" s="2">
        <f>'3deAfd'!AG24</f>
        <v>1655</v>
      </c>
      <c r="H32" s="2">
        <f>'3deAfd'!AO24</f>
        <v>0</v>
      </c>
      <c r="J32" s="2">
        <f>'3deAfd'!AU24</f>
        <v>5873</v>
      </c>
      <c r="K32" s="2">
        <f>'3deAfd'!BC24</f>
        <v>1</v>
      </c>
      <c r="M32" s="2">
        <f>'3deAfd'!BI24</f>
        <v>2911</v>
      </c>
      <c r="N32" s="2">
        <f>'3deAfd'!BQ24</f>
        <v>3</v>
      </c>
      <c r="P32" s="2">
        <f>'3deAfd'!BW24</f>
        <v>7889</v>
      </c>
      <c r="Q32" s="2">
        <f>'3deAfd'!CE24</f>
        <v>0</v>
      </c>
      <c r="S32" s="2">
        <f>'3deAfd'!CK24</f>
        <v>2662</v>
      </c>
      <c r="T32" s="2">
        <f>'3deAfd'!CS24</f>
        <v>0</v>
      </c>
      <c r="V32" s="45">
        <f>'3deAfd'!CY24</f>
        <v>3841</v>
      </c>
      <c r="W32" s="2">
        <f>'3deAfd'!DG24</f>
        <v>3</v>
      </c>
      <c r="Y32" s="2">
        <f>'3deAfd'!DM24</f>
        <v>3010</v>
      </c>
      <c r="Z32" s="2">
        <f>'3deAfd'!DU24</f>
        <v>1</v>
      </c>
      <c r="AB32" s="2">
        <f>'3deAfd'!EA24</f>
        <v>1722</v>
      </c>
      <c r="AC32" s="2">
        <f>'3deAfd'!EI24</f>
        <v>3</v>
      </c>
      <c r="AE32" s="2">
        <f>'3deAfd'!EO24</f>
        <v>3033</v>
      </c>
      <c r="AF32" s="2">
        <f>'3deAfd'!EW24</f>
        <v>1</v>
      </c>
      <c r="AH32" s="2">
        <f>'3deAfd'!FC24</f>
        <v>2798</v>
      </c>
      <c r="AI32" s="2">
        <f>'3deAfd'!FK24</f>
        <v>1</v>
      </c>
      <c r="AK32" s="2">
        <f>'3deAfd'!FQ24</f>
        <v>3612</v>
      </c>
      <c r="AL32" s="2">
        <f>'3deAfd'!FY24</f>
        <v>0</v>
      </c>
      <c r="AN32" s="45">
        <f>'3deAfd'!GE24</f>
        <v>3841</v>
      </c>
      <c r="AO32" s="2">
        <f>'3deAfd'!GM24</f>
        <v>3</v>
      </c>
      <c r="AQ32" s="2">
        <f>'3deAfd'!GS24</f>
        <v>3033</v>
      </c>
      <c r="AR32" s="2">
        <f>'3deAfd'!HA24</f>
        <v>3</v>
      </c>
      <c r="AT32" s="2">
        <f>'3deAfd'!HG24</f>
        <v>8306</v>
      </c>
      <c r="AU32" s="2">
        <f>'3deAfd'!HO24</f>
        <v>0</v>
      </c>
      <c r="AW32" s="2">
        <f>'3deAfd'!HU24</f>
        <v>2630</v>
      </c>
      <c r="AX32" s="2">
        <f>'3deAfd'!IC24</f>
        <v>1</v>
      </c>
      <c r="AZ32" s="2">
        <f>'3deAfd'!II24</f>
        <v>5817</v>
      </c>
      <c r="BA32" s="2">
        <f>'3deAfd'!IQ24</f>
        <v>1</v>
      </c>
      <c r="BC32" s="2">
        <f>'3deAfd'!IW24</f>
        <v>5427</v>
      </c>
      <c r="BD32" s="2">
        <f>'3deAfd'!JE24</f>
        <v>1</v>
      </c>
      <c r="BF32" s="2">
        <f>'3deAfd'!JK24</f>
        <v>3141</v>
      </c>
      <c r="BG32" s="2">
        <f>'3deAfd'!JS24</f>
        <v>0</v>
      </c>
      <c r="BI32" s="2">
        <f>'3deAfd'!JY24</f>
        <v>1655</v>
      </c>
      <c r="BJ32" s="2">
        <f>'3deAfd'!KG24</f>
        <v>3</v>
      </c>
      <c r="BL32" s="2">
        <f>'3deAfd'!KM24</f>
        <v>2888</v>
      </c>
      <c r="BM32" s="2">
        <f>'3deAfd'!KU24</f>
        <v>3</v>
      </c>
      <c r="BO32" s="45">
        <f>'3deAfd'!LA24</f>
        <v>0</v>
      </c>
      <c r="BP32" s="2">
        <f>'3deAfd'!LI24</f>
        <v>0</v>
      </c>
      <c r="BR32" s="2">
        <f>'3deAfd'!LO24</f>
        <v>0</v>
      </c>
      <c r="BS32" s="2">
        <f>'3deAfd'!LW24</f>
        <v>0</v>
      </c>
      <c r="BU32" s="2">
        <f>'3deAfd'!MC24</f>
        <v>0</v>
      </c>
      <c r="BV32" s="2">
        <f>'3deAfd'!MK24</f>
        <v>0</v>
      </c>
      <c r="BX32" s="2">
        <f>'3deAfd'!MQ24</f>
        <v>0</v>
      </c>
      <c r="BY32" s="2">
        <f>'3deAfd'!MY24</f>
        <v>0</v>
      </c>
    </row>
    <row r="33" spans="1:77" x14ac:dyDescent="0.25">
      <c r="A33" s="2">
        <f>'3deAfd'!E25</f>
        <v>2641</v>
      </c>
      <c r="B33" s="2">
        <f>'3deAfd'!M25</f>
        <v>0</v>
      </c>
      <c r="D33" s="2">
        <f>'3deAfd'!S25</f>
        <v>2720</v>
      </c>
      <c r="E33" s="2">
        <f>'3deAfd'!AA25</f>
        <v>1</v>
      </c>
      <c r="G33" s="2">
        <f>'3deAfd'!AG25</f>
        <v>3662</v>
      </c>
      <c r="H33" s="2">
        <f>'3deAfd'!AO25</f>
        <v>0</v>
      </c>
      <c r="J33" s="2">
        <f>'3deAfd'!AU25</f>
        <v>6446</v>
      </c>
      <c r="K33" s="2">
        <f>'3deAfd'!BC25</f>
        <v>0</v>
      </c>
      <c r="M33" s="2">
        <f>'3deAfd'!BI25</f>
        <v>5291</v>
      </c>
      <c r="N33" s="2">
        <f>'3deAfd'!BQ25</f>
        <v>1</v>
      </c>
      <c r="P33" s="2">
        <f>'3deAfd'!BW25</f>
        <v>2911</v>
      </c>
      <c r="Q33" s="2">
        <f>'3deAfd'!CE25</f>
        <v>0</v>
      </c>
      <c r="S33" s="2">
        <f>'3deAfd'!CK25</f>
        <v>3546</v>
      </c>
      <c r="T33" s="2">
        <f>'3deAfd'!CS25</f>
        <v>3</v>
      </c>
      <c r="V33" s="45">
        <f>'3deAfd'!CY25</f>
        <v>5397</v>
      </c>
      <c r="W33" s="2">
        <f>'3deAfd'!DG25</f>
        <v>3</v>
      </c>
      <c r="Y33" s="2">
        <f>'3deAfd'!DM25</f>
        <v>2836</v>
      </c>
      <c r="Z33" s="2">
        <f>'3deAfd'!DU25</f>
        <v>0</v>
      </c>
      <c r="AB33" s="2">
        <f>'3deAfd'!EA25</f>
        <v>1437</v>
      </c>
      <c r="AC33" s="2">
        <f>'3deAfd'!EI25</f>
        <v>1</v>
      </c>
      <c r="AE33" s="2">
        <f>'3deAfd'!EO25</f>
        <v>3037</v>
      </c>
      <c r="AF33" s="2">
        <f>'3deAfd'!EW25</f>
        <v>0</v>
      </c>
      <c r="AH33" s="2">
        <f>'3deAfd'!FC25</f>
        <v>7688</v>
      </c>
      <c r="AI33" s="2">
        <f>'3deAfd'!FK25</f>
        <v>0</v>
      </c>
      <c r="AK33" s="2">
        <f>'3deAfd'!FQ25</f>
        <v>3662</v>
      </c>
      <c r="AL33" s="2">
        <f>'3deAfd'!FY25</f>
        <v>1</v>
      </c>
      <c r="AN33" s="45">
        <f>'3deAfd'!GE25</f>
        <v>5335</v>
      </c>
      <c r="AO33" s="2">
        <f>'3deAfd'!GM25</f>
        <v>0</v>
      </c>
      <c r="AQ33" s="2">
        <f>'3deAfd'!GS25</f>
        <v>7839</v>
      </c>
      <c r="AR33" s="2">
        <f>'3deAfd'!HA25</f>
        <v>1</v>
      </c>
      <c r="AT33" s="2">
        <f>'3deAfd'!HG25</f>
        <v>8303</v>
      </c>
      <c r="AU33" s="2">
        <f>'3deAfd'!HO25</f>
        <v>1</v>
      </c>
      <c r="AW33" s="2">
        <f>'3deAfd'!HU25</f>
        <v>1271</v>
      </c>
      <c r="AX33" s="2">
        <f>'3deAfd'!IC25</f>
        <v>1</v>
      </c>
      <c r="AZ33" s="2">
        <f>'3deAfd'!II25</f>
        <v>8056</v>
      </c>
      <c r="BA33" s="2">
        <f>'3deAfd'!IQ25</f>
        <v>1</v>
      </c>
      <c r="BC33" s="2">
        <f>'3deAfd'!IW25</f>
        <v>2798</v>
      </c>
      <c r="BD33" s="2">
        <f>'3deAfd'!JE25</f>
        <v>0</v>
      </c>
      <c r="BF33" s="2">
        <f>'3deAfd'!JK25</f>
        <v>5397</v>
      </c>
      <c r="BG33" s="2">
        <f>'3deAfd'!JS25</f>
        <v>3</v>
      </c>
      <c r="BI33" s="2">
        <f>'3deAfd'!JY25</f>
        <v>7839</v>
      </c>
      <c r="BJ33" s="2">
        <f>'3deAfd'!KG25</f>
        <v>0</v>
      </c>
      <c r="BL33" s="2">
        <f>'3deAfd'!KM25</f>
        <v>8048</v>
      </c>
      <c r="BM33" s="2">
        <f>'3deAfd'!KU25</f>
        <v>0</v>
      </c>
      <c r="BO33" s="45">
        <f>'3deAfd'!LA25</f>
        <v>0</v>
      </c>
      <c r="BP33" s="2">
        <f>'3deAfd'!LI25</f>
        <v>0</v>
      </c>
      <c r="BR33" s="2">
        <f>'3deAfd'!LO25</f>
        <v>0</v>
      </c>
      <c r="BS33" s="2">
        <f>'3deAfd'!LW25</f>
        <v>0</v>
      </c>
      <c r="BU33" s="2">
        <f>'3deAfd'!MC25</f>
        <v>0</v>
      </c>
      <c r="BV33" s="2">
        <f>'3deAfd'!MK25</f>
        <v>0</v>
      </c>
      <c r="BX33" s="2">
        <f>'3deAfd'!MQ25</f>
        <v>0</v>
      </c>
      <c r="BY33" s="2">
        <f>'3deAfd'!MY25</f>
        <v>0</v>
      </c>
    </row>
    <row r="34" spans="1:77" x14ac:dyDescent="0.25">
      <c r="A34" s="2">
        <f>'3deAfd'!E26</f>
        <v>1655</v>
      </c>
      <c r="B34" s="2">
        <f>'3deAfd'!M26</f>
        <v>3</v>
      </c>
      <c r="D34" s="2">
        <f>'3deAfd'!S26</f>
        <v>8075</v>
      </c>
      <c r="E34" s="2">
        <f>'3deAfd'!AA26</f>
        <v>3</v>
      </c>
      <c r="G34" s="2">
        <f>'3deAfd'!AG26</f>
        <v>3612</v>
      </c>
      <c r="H34" s="2">
        <f>'3deAfd'!AO26</f>
        <v>1</v>
      </c>
      <c r="J34" s="2">
        <f>'3deAfd'!AU26</f>
        <v>8303</v>
      </c>
      <c r="K34" s="2">
        <f>'3deAfd'!BC26</f>
        <v>3</v>
      </c>
      <c r="M34" s="2">
        <f>'3deAfd'!BI26</f>
        <v>7889</v>
      </c>
      <c r="N34" s="2">
        <f>'3deAfd'!BQ26</f>
        <v>3</v>
      </c>
      <c r="P34" s="2">
        <f>'3deAfd'!BW26</f>
        <v>5291</v>
      </c>
      <c r="Q34" s="2">
        <f>'3deAfd'!CE26</f>
        <v>0</v>
      </c>
      <c r="S34" s="2">
        <f>'3deAfd'!CK26</f>
        <v>8097</v>
      </c>
      <c r="T34" s="2">
        <f>'3deAfd'!CS26</f>
        <v>0</v>
      </c>
      <c r="V34" s="45">
        <f>'3deAfd'!CY26</f>
        <v>5335</v>
      </c>
      <c r="W34" s="2">
        <f>'3deAfd'!DG26</f>
        <v>1</v>
      </c>
      <c r="Y34" s="2">
        <f>'3deAfd'!DM26</f>
        <v>1117</v>
      </c>
      <c r="Z34" s="2">
        <f>'3deAfd'!DU26</f>
        <v>1</v>
      </c>
      <c r="AB34" s="2">
        <f>'3deAfd'!EA26</f>
        <v>7165</v>
      </c>
      <c r="AC34" s="2">
        <f>'3deAfd'!EI26</f>
        <v>3</v>
      </c>
      <c r="AE34" s="2">
        <f>'3deAfd'!EO26</f>
        <v>1655</v>
      </c>
      <c r="AF34" s="2">
        <f>'3deAfd'!EW26</f>
        <v>0</v>
      </c>
      <c r="AH34" s="2">
        <f>'3deAfd'!FC26</f>
        <v>3691</v>
      </c>
      <c r="AI34" s="2">
        <f>'3deAfd'!FK26</f>
        <v>1</v>
      </c>
      <c r="AK34" s="2">
        <f>'3deAfd'!FQ26</f>
        <v>3033</v>
      </c>
      <c r="AL34" s="2">
        <f>'3deAfd'!FY26</f>
        <v>0</v>
      </c>
      <c r="AN34" s="45">
        <f>'3deAfd'!GE26</f>
        <v>5275</v>
      </c>
      <c r="AO34" s="2">
        <f>'3deAfd'!GM26</f>
        <v>1</v>
      </c>
      <c r="AQ34" s="2">
        <f>'3deAfd'!GS26</f>
        <v>1655</v>
      </c>
      <c r="AR34" s="2">
        <f>'3deAfd'!HA26</f>
        <v>0</v>
      </c>
      <c r="AT34" s="2">
        <f>'3deAfd'!HG26</f>
        <v>4715</v>
      </c>
      <c r="AU34" s="2">
        <f>'3deAfd'!HO26</f>
        <v>0</v>
      </c>
      <c r="AW34" s="2">
        <f>'3deAfd'!HU26</f>
        <v>8075</v>
      </c>
      <c r="AX34" s="2">
        <f>'3deAfd'!IC26</f>
        <v>1</v>
      </c>
      <c r="AZ34" s="2">
        <f>'3deAfd'!II26</f>
        <v>8309</v>
      </c>
      <c r="BA34" s="2">
        <f>'3deAfd'!IQ26</f>
        <v>0</v>
      </c>
      <c r="BC34" s="2">
        <f>'3deAfd'!IW26</f>
        <v>432</v>
      </c>
      <c r="BD34" s="2">
        <f>'3deAfd'!JE26</f>
        <v>1</v>
      </c>
      <c r="BF34" s="2">
        <f>'3deAfd'!JK26</f>
        <v>8426</v>
      </c>
      <c r="BG34" s="2">
        <f>'3deAfd'!JS26</f>
        <v>1</v>
      </c>
      <c r="BI34" s="2">
        <f>'3deAfd'!JY26</f>
        <v>3033</v>
      </c>
      <c r="BJ34" s="2">
        <f>'3deAfd'!KG26</f>
        <v>3</v>
      </c>
      <c r="BL34" s="2">
        <f>'3deAfd'!KM26</f>
        <v>7705</v>
      </c>
      <c r="BM34" s="2">
        <f>'3deAfd'!KU26</f>
        <v>3</v>
      </c>
      <c r="BO34" s="45">
        <f>'3deAfd'!LA26</f>
        <v>0</v>
      </c>
      <c r="BP34" s="2">
        <f>'3deAfd'!LI26</f>
        <v>0</v>
      </c>
      <c r="BR34" s="2">
        <f>'3deAfd'!LO26</f>
        <v>0</v>
      </c>
      <c r="BS34" s="2">
        <f>'3deAfd'!LW26</f>
        <v>0</v>
      </c>
      <c r="BU34" s="2">
        <f>'3deAfd'!MC26</f>
        <v>0</v>
      </c>
      <c r="BV34" s="2">
        <f>'3deAfd'!MK26</f>
        <v>0</v>
      </c>
      <c r="BX34" s="2">
        <f>'3deAfd'!MQ26</f>
        <v>0</v>
      </c>
      <c r="BY34" s="2">
        <f>'3deAfd'!MY26</f>
        <v>0</v>
      </c>
    </row>
    <row r="35" spans="1:77" x14ac:dyDescent="0.25">
      <c r="A35" s="2">
        <f>'3deAfd'!E27</f>
        <v>3662</v>
      </c>
      <c r="B35" s="2">
        <f>'3deAfd'!M27</f>
        <v>3</v>
      </c>
      <c r="D35" s="2">
        <f>'3deAfd'!S27</f>
        <v>2630</v>
      </c>
      <c r="E35" s="2">
        <f>'3deAfd'!AA27</f>
        <v>3</v>
      </c>
      <c r="G35" s="2">
        <f>'3deAfd'!AG27</f>
        <v>2641</v>
      </c>
      <c r="H35" s="2">
        <f>'3deAfd'!AO27</f>
        <v>3</v>
      </c>
      <c r="J35" s="2">
        <f>'3deAfd'!AU27</f>
        <v>4715</v>
      </c>
      <c r="K35" s="2">
        <f>'3deAfd'!BC27</f>
        <v>1</v>
      </c>
      <c r="M35" s="2">
        <f>'3deAfd'!BI27</f>
        <v>1699</v>
      </c>
      <c r="N35" s="2">
        <f>'3deAfd'!BQ27</f>
        <v>1</v>
      </c>
      <c r="P35" s="2">
        <f>'3deAfd'!BW27</f>
        <v>6541</v>
      </c>
      <c r="Q35" s="2">
        <f>'3deAfd'!CE27</f>
        <v>3</v>
      </c>
      <c r="S35" s="2">
        <f>'3deAfd'!CK27</f>
        <v>8714</v>
      </c>
      <c r="T35" s="2">
        <f>'3deAfd'!CS27</f>
        <v>1</v>
      </c>
      <c r="V35" s="45">
        <f>'3deAfd'!CY27</f>
        <v>5275</v>
      </c>
      <c r="W35" s="2">
        <f>'3deAfd'!DG27</f>
        <v>3</v>
      </c>
      <c r="Y35" s="2">
        <f>'3deAfd'!DM27</f>
        <v>2778</v>
      </c>
      <c r="Z35" s="2">
        <f>'3deAfd'!DU27</f>
        <v>3</v>
      </c>
      <c r="AB35" s="2">
        <f>'3deAfd'!EA27</f>
        <v>7889</v>
      </c>
      <c r="AC35" s="2">
        <f>'3deAfd'!EI27</f>
        <v>3</v>
      </c>
      <c r="AE35" s="2">
        <f>'3deAfd'!EO27</f>
        <v>7839</v>
      </c>
      <c r="AF35" s="2">
        <f>'3deAfd'!EW27</f>
        <v>3</v>
      </c>
      <c r="AH35" s="2">
        <f>'3deAfd'!FC27</f>
        <v>2284</v>
      </c>
      <c r="AI35" s="2">
        <f>'3deAfd'!FK27</f>
        <v>0</v>
      </c>
      <c r="AK35" s="2">
        <f>'3deAfd'!FQ27</f>
        <v>1655</v>
      </c>
      <c r="AL35" s="2">
        <f>'3deAfd'!FY27</f>
        <v>0</v>
      </c>
      <c r="AN35" s="45">
        <f>'3deAfd'!GE27</f>
        <v>8426</v>
      </c>
      <c r="AO35" s="2">
        <f>'3deAfd'!GM27</f>
        <v>1</v>
      </c>
      <c r="AQ35" s="2">
        <f>'3deAfd'!GS27</f>
        <v>3305</v>
      </c>
      <c r="AR35" s="2">
        <f>'3deAfd'!HA27</f>
        <v>0</v>
      </c>
      <c r="AT35" s="2">
        <f>'3deAfd'!HG27</f>
        <v>6446</v>
      </c>
      <c r="AU35" s="2">
        <f>'3deAfd'!HO27</f>
        <v>0</v>
      </c>
      <c r="AW35" s="2">
        <f>'3deAfd'!HU27</f>
        <v>2720</v>
      </c>
      <c r="AX35" s="2">
        <f>'3deAfd'!IC27</f>
        <v>3</v>
      </c>
      <c r="AZ35" s="2">
        <f>'3deAfd'!II27</f>
        <v>5013</v>
      </c>
      <c r="BA35" s="2">
        <f>'3deAfd'!IQ27</f>
        <v>0</v>
      </c>
      <c r="BC35" s="2">
        <f>'3deAfd'!IW27</f>
        <v>3691</v>
      </c>
      <c r="BD35" s="2">
        <f>'3deAfd'!JE27</f>
        <v>0</v>
      </c>
      <c r="BF35" s="2">
        <f>'3deAfd'!JK27</f>
        <v>5275</v>
      </c>
      <c r="BG35" s="2">
        <f>'3deAfd'!JS27</f>
        <v>0</v>
      </c>
      <c r="BI35" s="2">
        <f>'3deAfd'!JY27</f>
        <v>2641</v>
      </c>
      <c r="BJ35" s="2">
        <f>'3deAfd'!KG27</f>
        <v>0</v>
      </c>
      <c r="BL35" s="2">
        <f>'3deAfd'!KM27</f>
        <v>7767</v>
      </c>
      <c r="BM35" s="2">
        <f>'3deAfd'!KU27</f>
        <v>1</v>
      </c>
      <c r="BO35" s="45">
        <f>'3deAfd'!LA27</f>
        <v>0</v>
      </c>
      <c r="BP35" s="2">
        <f>'3deAfd'!LI27</f>
        <v>0</v>
      </c>
      <c r="BR35" s="2">
        <f>'3deAfd'!LO27</f>
        <v>0</v>
      </c>
      <c r="BS35" s="2">
        <f>'3deAfd'!LW27</f>
        <v>0</v>
      </c>
      <c r="BU35" s="2">
        <f>'3deAfd'!MC27</f>
        <v>0</v>
      </c>
      <c r="BV35" s="2">
        <f>'3deAfd'!MK27</f>
        <v>0</v>
      </c>
      <c r="BX35" s="2">
        <f>'3deAfd'!MQ27</f>
        <v>0</v>
      </c>
      <c r="BY35" s="2">
        <f>'3deAfd'!MY27</f>
        <v>0</v>
      </c>
    </row>
    <row r="36" spans="1:77" x14ac:dyDescent="0.25">
      <c r="A36" s="2">
        <f>'3deAfd'!E28</f>
        <v>7839</v>
      </c>
      <c r="B36" s="2">
        <f>'3deAfd'!M28</f>
        <v>3</v>
      </c>
      <c r="D36" s="2">
        <f>'3deAfd'!S28</f>
        <v>8573</v>
      </c>
      <c r="E36" s="2">
        <f>'3deAfd'!AA28</f>
        <v>1</v>
      </c>
      <c r="G36" s="2">
        <f>'3deAfd'!AG28</f>
        <v>3024</v>
      </c>
      <c r="H36" s="2">
        <f>'3deAfd'!AO28</f>
        <v>3</v>
      </c>
      <c r="J36" s="2">
        <f>'3deAfd'!AU28</f>
        <v>2249</v>
      </c>
      <c r="K36" s="2">
        <f>'3deAfd'!BC28</f>
        <v>0</v>
      </c>
      <c r="M36" s="2">
        <f>'3deAfd'!BI28</f>
        <v>6541</v>
      </c>
      <c r="N36" s="2">
        <f>'3deAfd'!BQ28</f>
        <v>3</v>
      </c>
      <c r="P36" s="2">
        <f>'3deAfd'!BW28</f>
        <v>1699</v>
      </c>
      <c r="Q36" s="2">
        <f>'3deAfd'!CE28</f>
        <v>3</v>
      </c>
      <c r="S36" s="2">
        <f>'3deAfd'!CK28</f>
        <v>2682</v>
      </c>
      <c r="T36" s="2">
        <f>'3deAfd'!CS28</f>
        <v>0</v>
      </c>
      <c r="V36" s="45">
        <f>'3deAfd'!CY28</f>
        <v>1864</v>
      </c>
      <c r="W36" s="2">
        <f>'3deAfd'!DG28</f>
        <v>3</v>
      </c>
      <c r="Y36" s="2">
        <f>'3deAfd'!DM28</f>
        <v>2777</v>
      </c>
      <c r="Z36" s="2">
        <f>'3deAfd'!DU28</f>
        <v>1</v>
      </c>
      <c r="AB36" s="2">
        <f>'3deAfd'!EA28</f>
        <v>2911</v>
      </c>
      <c r="AC36" s="2">
        <f>'3deAfd'!EI28</f>
        <v>0</v>
      </c>
      <c r="AE36" s="2">
        <f>'3deAfd'!EO28</f>
        <v>3662</v>
      </c>
      <c r="AF36" s="2">
        <f>'3deAfd'!EW28</f>
        <v>1</v>
      </c>
      <c r="AH36" s="2">
        <f>'3deAfd'!FC28</f>
        <v>432</v>
      </c>
      <c r="AI36" s="2">
        <f>'3deAfd'!FK28</f>
        <v>1</v>
      </c>
      <c r="AK36" s="2">
        <f>'3deAfd'!FQ28</f>
        <v>7839</v>
      </c>
      <c r="AL36" s="2">
        <f>'3deAfd'!FY28</f>
        <v>0</v>
      </c>
      <c r="AN36" s="45">
        <f>'3deAfd'!GE28</f>
        <v>1158</v>
      </c>
      <c r="AO36" s="2">
        <f>'3deAfd'!GM28</f>
        <v>0</v>
      </c>
      <c r="AQ36" s="2">
        <f>'3deAfd'!GS28</f>
        <v>3037</v>
      </c>
      <c r="AR36" s="2">
        <f>'3deAfd'!HA28</f>
        <v>3</v>
      </c>
      <c r="AT36" s="2">
        <f>'3deAfd'!HG28</f>
        <v>8304</v>
      </c>
      <c r="AU36" s="2">
        <f>'3deAfd'!HO28</f>
        <v>1</v>
      </c>
      <c r="AW36" s="2">
        <f>'3deAfd'!HU28</f>
        <v>6994</v>
      </c>
      <c r="AX36" s="2">
        <f>'3deAfd'!IC28</f>
        <v>3</v>
      </c>
      <c r="AZ36" s="2">
        <f>'3deAfd'!II28</f>
        <v>8062</v>
      </c>
      <c r="BA36" s="2">
        <f>'3deAfd'!IQ28</f>
        <v>3</v>
      </c>
      <c r="BC36" s="2">
        <f>'3deAfd'!IW28</f>
        <v>2284</v>
      </c>
      <c r="BD36" s="2">
        <f>'3deAfd'!JE28</f>
        <v>1</v>
      </c>
      <c r="BF36" s="2">
        <f>'3deAfd'!JK28</f>
        <v>3841</v>
      </c>
      <c r="BG36" s="2">
        <f>'3deAfd'!JS28</f>
        <v>1</v>
      </c>
      <c r="BI36" s="2">
        <f>'3deAfd'!JY28</f>
        <v>3662</v>
      </c>
      <c r="BJ36" s="2">
        <f>'3deAfd'!KG28</f>
        <v>0</v>
      </c>
      <c r="BL36" s="2">
        <f>'3deAfd'!KM28</f>
        <v>8210</v>
      </c>
      <c r="BM36" s="2">
        <f>'3deAfd'!KU28</f>
        <v>0</v>
      </c>
      <c r="BO36" s="45">
        <f>'3deAfd'!LA28</f>
        <v>0</v>
      </c>
      <c r="BP36" s="2">
        <f>'3deAfd'!LI28</f>
        <v>0</v>
      </c>
      <c r="BR36" s="2">
        <f>'3deAfd'!LO28</f>
        <v>0</v>
      </c>
      <c r="BS36" s="2">
        <f>'3deAfd'!LW28</f>
        <v>0</v>
      </c>
      <c r="BU36" s="2">
        <f>'3deAfd'!MC28</f>
        <v>0</v>
      </c>
      <c r="BV36" s="2">
        <f>'3deAfd'!MK28</f>
        <v>0</v>
      </c>
      <c r="BX36" s="2">
        <f>'3deAfd'!MQ28</f>
        <v>0</v>
      </c>
      <c r="BY36" s="2">
        <f>'3deAfd'!MY28</f>
        <v>0</v>
      </c>
    </row>
    <row r="37" spans="1:77" s="38" customFormat="1" ht="15.75" thickBot="1" x14ac:dyDescent="0.3">
      <c r="A37" s="4">
        <f>'3deAfd'!E29</f>
        <v>3037</v>
      </c>
      <c r="B37" s="4">
        <f>'3deAfd'!M29</f>
        <v>1</v>
      </c>
      <c r="C37"/>
      <c r="D37" s="4">
        <f>'3deAfd'!S29</f>
        <v>3048</v>
      </c>
      <c r="E37" s="4">
        <f>'3deAfd'!AA29</f>
        <v>1</v>
      </c>
      <c r="F37"/>
      <c r="G37" s="4">
        <f>'3deAfd'!AG29</f>
        <v>3037</v>
      </c>
      <c r="H37" s="4">
        <f>'3deAfd'!AO29</f>
        <v>0</v>
      </c>
      <c r="I37"/>
      <c r="J37" s="4">
        <f>'3deAfd'!AU29</f>
        <v>435</v>
      </c>
      <c r="K37" s="4">
        <f>'3deAfd'!BC29</f>
        <v>0</v>
      </c>
      <c r="L37"/>
      <c r="M37" s="4">
        <f>'3deAfd'!BI29</f>
        <v>2961</v>
      </c>
      <c r="N37" s="4">
        <f>'3deAfd'!BQ29</f>
        <v>3</v>
      </c>
      <c r="O37"/>
      <c r="P37" s="4">
        <f>'3deAfd'!BW29</f>
        <v>6727</v>
      </c>
      <c r="Q37" s="4">
        <f>'3deAfd'!CE29</f>
        <v>1</v>
      </c>
      <c r="R37"/>
      <c r="S37" s="4">
        <f>'3deAfd'!CK29</f>
        <v>8241</v>
      </c>
      <c r="T37" s="4">
        <f>'3deAfd'!CS29</f>
        <v>3</v>
      </c>
      <c r="U37"/>
      <c r="V37" s="46">
        <f>'3deAfd'!CY29</f>
        <v>8426</v>
      </c>
      <c r="W37" s="4">
        <f>'3deAfd'!DG29</f>
        <v>3</v>
      </c>
      <c r="X37"/>
      <c r="Y37" s="4">
        <f>'3deAfd'!DM29</f>
        <v>3914</v>
      </c>
      <c r="Z37" s="4">
        <f>'3deAfd'!DU29</f>
        <v>3</v>
      </c>
      <c r="AA37"/>
      <c r="AB37" s="2">
        <f>'3deAfd'!EA29</f>
        <v>5291</v>
      </c>
      <c r="AC37" s="4">
        <f>'3deAfd'!EI29</f>
        <v>1</v>
      </c>
      <c r="AD37"/>
      <c r="AE37" s="4">
        <f>'3deAfd'!EO29</f>
        <v>3612</v>
      </c>
      <c r="AF37" s="4">
        <f>'3deAfd'!EW29</f>
        <v>1</v>
      </c>
      <c r="AG37"/>
      <c r="AH37" s="4">
        <f>'3deAfd'!FC29</f>
        <v>2601</v>
      </c>
      <c r="AI37" s="4">
        <f>'3deAfd'!FK29</f>
        <v>1</v>
      </c>
      <c r="AJ37"/>
      <c r="AK37" s="4">
        <f>'3deAfd'!FQ29</f>
        <v>3037</v>
      </c>
      <c r="AL37" s="4">
        <f>'3deAfd'!FY29</f>
        <v>1</v>
      </c>
      <c r="AM37"/>
      <c r="AN37" s="46">
        <f>'3deAfd'!GE29</f>
        <v>950</v>
      </c>
      <c r="AO37" s="4">
        <f>'3deAfd'!GM29</f>
        <v>1</v>
      </c>
      <c r="AP37"/>
      <c r="AQ37" s="4">
        <f>'3deAfd'!GS29</f>
        <v>3612</v>
      </c>
      <c r="AR37" s="4">
        <f>'3deAfd'!HA29</f>
        <v>0</v>
      </c>
      <c r="AS37"/>
      <c r="AT37" s="4">
        <f>'3deAfd'!HG29</f>
        <v>2249</v>
      </c>
      <c r="AU37" s="4">
        <f>'3deAfd'!HO29</f>
        <v>0</v>
      </c>
      <c r="AV37"/>
      <c r="AW37" s="4">
        <f>'3deAfd'!HU29</f>
        <v>8573</v>
      </c>
      <c r="AX37" s="4">
        <f>'3deAfd'!IC29</f>
        <v>3</v>
      </c>
      <c r="AY37"/>
      <c r="AZ37" s="4">
        <f>'3deAfd'!II29</f>
        <v>2738</v>
      </c>
      <c r="BA37" s="4">
        <f>'3deAfd'!IQ29</f>
        <v>3</v>
      </c>
      <c r="BB37"/>
      <c r="BC37" s="4">
        <f>'3deAfd'!IW29</f>
        <v>2601</v>
      </c>
      <c r="BD37" s="4">
        <f>'3deAfd'!JE29</f>
        <v>0</v>
      </c>
      <c r="BE37"/>
      <c r="BF37" s="4">
        <f>'3deAfd'!JK29</f>
        <v>950</v>
      </c>
      <c r="BG37" s="2">
        <f>'3deAfd'!JS29</f>
        <v>3</v>
      </c>
      <c r="BH37"/>
      <c r="BI37" s="4">
        <f>'3deAfd'!JY29</f>
        <v>3612</v>
      </c>
      <c r="BJ37" s="4">
        <f>'3deAfd'!KG29</f>
        <v>3</v>
      </c>
      <c r="BK37"/>
      <c r="BL37" s="4">
        <f>'3deAfd'!KM29</f>
        <v>7646</v>
      </c>
      <c r="BM37" s="4">
        <f>'3deAfd'!KU29</f>
        <v>0</v>
      </c>
      <c r="BN37"/>
      <c r="BO37" s="46">
        <f>'3deAfd'!LA29</f>
        <v>0</v>
      </c>
      <c r="BP37" s="4">
        <f>'3deAfd'!LI29</f>
        <v>0</v>
      </c>
      <c r="BQ37"/>
      <c r="BR37" s="4">
        <f>'3deAfd'!LO29</f>
        <v>0</v>
      </c>
      <c r="BS37" s="4">
        <f>'3deAfd'!LW29</f>
        <v>0</v>
      </c>
      <c r="BT37"/>
      <c r="BU37" s="4">
        <f>'3deAfd'!MC29</f>
        <v>0</v>
      </c>
      <c r="BV37" s="4">
        <f>'3deAfd'!MK29</f>
        <v>0</v>
      </c>
      <c r="BW37"/>
      <c r="BX37" s="4">
        <f>'3deAfd'!MQ29</f>
        <v>0</v>
      </c>
      <c r="BY37" s="4">
        <f>'3deAfd'!MY29</f>
        <v>0</v>
      </c>
    </row>
    <row r="38" spans="1:77" x14ac:dyDescent="0.25">
      <c r="A38" s="3">
        <f>'3deAfd'!B34</f>
        <v>2893</v>
      </c>
      <c r="B38" s="3">
        <f>'3deAfd'!L34</f>
        <v>1</v>
      </c>
      <c r="D38" s="3">
        <f>'3deAfd'!P34</f>
        <v>2242</v>
      </c>
      <c r="E38" s="3">
        <f>'3deAfd'!Z34</f>
        <v>3</v>
      </c>
      <c r="G38" s="3">
        <f>'3deAfd'!AD34</f>
        <v>7889</v>
      </c>
      <c r="H38" s="3">
        <f>'3deAfd'!AN34</f>
        <v>3</v>
      </c>
      <c r="J38" s="3">
        <f>'3deAfd'!AR34</f>
        <v>2961</v>
      </c>
      <c r="K38" s="3">
        <f>'3deAfd'!BB34</f>
        <v>1</v>
      </c>
      <c r="M38" s="3">
        <f>'3deAfd'!BF34</f>
        <v>5427</v>
      </c>
      <c r="N38" s="3">
        <f>'3deAfd'!BP34</f>
        <v>0</v>
      </c>
      <c r="P38" s="3">
        <f>'3deAfd'!BT34</f>
        <v>3010</v>
      </c>
      <c r="Q38" s="3">
        <f>'3deAfd'!CD34</f>
        <v>3</v>
      </c>
      <c r="S38" s="3">
        <f>'3deAfd'!CH34</f>
        <v>2641</v>
      </c>
      <c r="T38" s="3">
        <f>'3deAfd'!CR34</f>
        <v>0</v>
      </c>
      <c r="V38" s="47">
        <f>'3deAfd'!CV34</f>
        <v>3038</v>
      </c>
      <c r="W38" s="3">
        <f>'3deAfd'!DF34</f>
        <v>1</v>
      </c>
      <c r="Y38" s="3">
        <f>'3deAfd'!DJ34</f>
        <v>6573</v>
      </c>
      <c r="Z38" s="3">
        <f>'3deAfd'!DT34</f>
        <v>3</v>
      </c>
      <c r="AB38" s="3">
        <f>'3deAfd'!DX34</f>
        <v>3038</v>
      </c>
      <c r="AC38" s="3">
        <f>'3deAfd'!EH34</f>
        <v>3</v>
      </c>
      <c r="AE38" s="3">
        <f>'3deAfd'!EL34</f>
        <v>8306</v>
      </c>
      <c r="AF38" s="3">
        <f>'3deAfd'!EV34</f>
        <v>0</v>
      </c>
      <c r="AH38" s="3">
        <f>'3deAfd'!EZ34</f>
        <v>1271</v>
      </c>
      <c r="AI38" s="3">
        <f>'3deAfd'!FJ34</f>
        <v>1</v>
      </c>
      <c r="AK38" s="3">
        <f>'3deAfd'!FN34</f>
        <v>2798</v>
      </c>
      <c r="AL38" s="3">
        <f>'3deAfd'!FX34</f>
        <v>1</v>
      </c>
      <c r="AN38" s="47">
        <f>'3deAfd'!GB34</f>
        <v>2242</v>
      </c>
      <c r="AO38" s="3">
        <f>'3deAfd'!GL34</f>
        <v>3</v>
      </c>
      <c r="AQ38" s="3">
        <f>'3deAfd'!GP34</f>
        <v>3841</v>
      </c>
      <c r="AR38" s="3">
        <f>'3deAfd'!GZ34</f>
        <v>3</v>
      </c>
      <c r="AT38" s="3">
        <f>'3deAfd'!HD34</f>
        <v>6994</v>
      </c>
      <c r="AU38" s="3">
        <f>'3deAfd'!HN34</f>
        <v>3</v>
      </c>
      <c r="AW38" s="3">
        <f>'3deAfd'!HR34</f>
        <v>8056</v>
      </c>
      <c r="AX38" s="3">
        <f>'3deAfd'!IB34</f>
        <v>1</v>
      </c>
      <c r="AZ38" s="3">
        <f>'3deAfd'!IF34</f>
        <v>3184</v>
      </c>
      <c r="BA38" s="3">
        <f>'3deAfd'!IP34</f>
        <v>0</v>
      </c>
      <c r="BC38" s="3">
        <f>'3deAfd'!IT34</f>
        <v>8048</v>
      </c>
      <c r="BD38" s="3">
        <f>'3deAfd'!JD34</f>
        <v>3</v>
      </c>
      <c r="BF38" s="3">
        <f>'3deAfd'!JH34</f>
        <v>432</v>
      </c>
      <c r="BG38" s="3">
        <f>'3deAfd'!JR34</f>
        <v>3</v>
      </c>
      <c r="BI38" s="3">
        <f>'3deAfd'!JV34</f>
        <v>6573</v>
      </c>
      <c r="BJ38" s="3">
        <f>'3deAfd'!KF34</f>
        <v>1</v>
      </c>
      <c r="BL38" s="3">
        <f>'3deAfd'!KJ34</f>
        <v>2242</v>
      </c>
      <c r="BM38" s="3">
        <f>'3deAfd'!KT34</f>
        <v>3</v>
      </c>
      <c r="BO38" s="47">
        <f>'3deAfd'!KX34</f>
        <v>0</v>
      </c>
      <c r="BP38" s="3">
        <f>'3deAfd'!LH34</f>
        <v>0</v>
      </c>
      <c r="BR38" s="3">
        <f>'3deAfd'!LL34</f>
        <v>0</v>
      </c>
      <c r="BS38" s="3">
        <f>'3deAfd'!LV34</f>
        <v>0</v>
      </c>
      <c r="BU38" s="3">
        <f>'3deAfd'!LZ34</f>
        <v>0</v>
      </c>
      <c r="BV38" s="3">
        <f>'3deAfd'!MJ34</f>
        <v>0</v>
      </c>
      <c r="BX38" s="3">
        <f>'3deAfd'!MN34</f>
        <v>0</v>
      </c>
      <c r="BY38" s="3">
        <f>'3deAfd'!MX34</f>
        <v>0</v>
      </c>
    </row>
    <row r="39" spans="1:77" x14ac:dyDescent="0.25">
      <c r="A39" s="2">
        <f>'3deAfd'!B35</f>
        <v>3546</v>
      </c>
      <c r="B39" s="2">
        <f>'3deAfd'!L35</f>
        <v>1</v>
      </c>
      <c r="D39" s="2">
        <f>'3deAfd'!P35</f>
        <v>2682</v>
      </c>
      <c r="E39" s="2">
        <f>'3deAfd'!Z35</f>
        <v>1</v>
      </c>
      <c r="G39" s="2">
        <f>'3deAfd'!AD35</f>
        <v>6541</v>
      </c>
      <c r="H39" s="2">
        <f>'3deAfd'!AN35</f>
        <v>3</v>
      </c>
      <c r="J39" s="2">
        <f>'3deAfd'!AR35</f>
        <v>1699</v>
      </c>
      <c r="K39" s="2">
        <f>'3deAfd'!BB35</f>
        <v>1</v>
      </c>
      <c r="M39" s="2">
        <f>'3deAfd'!BF35</f>
        <v>2798</v>
      </c>
      <c r="N39" s="2">
        <f>'3deAfd'!BP35</f>
        <v>0</v>
      </c>
      <c r="P39" s="2">
        <f>'3deAfd'!BT35</f>
        <v>2777</v>
      </c>
      <c r="Q39" s="2">
        <f>'3deAfd'!CD35</f>
        <v>3</v>
      </c>
      <c r="S39" s="2">
        <f>'3deAfd'!CH35</f>
        <v>3033</v>
      </c>
      <c r="T39" s="2">
        <f>'3deAfd'!CR35</f>
        <v>0</v>
      </c>
      <c r="V39" s="45">
        <f>'3deAfd'!CV35</f>
        <v>8714</v>
      </c>
      <c r="W39" s="2">
        <f>'3deAfd'!DF35</f>
        <v>0</v>
      </c>
      <c r="Y39" s="2">
        <f>'3deAfd'!DJ35</f>
        <v>1769</v>
      </c>
      <c r="Z39" s="2">
        <f>'3deAfd'!DT35</f>
        <v>3</v>
      </c>
      <c r="AB39" s="2">
        <f>'3deAfd'!DX35</f>
        <v>2242</v>
      </c>
      <c r="AC39" s="2">
        <f>'3deAfd'!EH35</f>
        <v>1</v>
      </c>
      <c r="AE39" s="2">
        <f>'3deAfd'!EL35</f>
        <v>8303</v>
      </c>
      <c r="AF39" s="2">
        <f>'3deAfd'!EV35</f>
        <v>3</v>
      </c>
      <c r="AH39" s="2">
        <f>'3deAfd'!EZ35</f>
        <v>6994</v>
      </c>
      <c r="AI39" s="2">
        <f>'3deAfd'!FJ35</f>
        <v>1</v>
      </c>
      <c r="AK39" s="2">
        <f>'3deAfd'!FN35</f>
        <v>2284</v>
      </c>
      <c r="AL39" s="2">
        <f>'3deAfd'!FX35</f>
        <v>3</v>
      </c>
      <c r="AN39" s="45">
        <f>'3deAfd'!GB35</f>
        <v>7887</v>
      </c>
      <c r="AO39" s="2">
        <f>'3deAfd'!GL35</f>
        <v>1</v>
      </c>
      <c r="AQ39" s="2">
        <f>'3deAfd'!GP35</f>
        <v>5397</v>
      </c>
      <c r="AR39" s="2">
        <f>'3deAfd'!GZ35</f>
        <v>1</v>
      </c>
      <c r="AT39" s="2">
        <f>'3deAfd'!HD35</f>
        <v>2720</v>
      </c>
      <c r="AU39" s="2">
        <f>'3deAfd'!HN35</f>
        <v>1</v>
      </c>
      <c r="AW39" s="2">
        <f>'3deAfd'!HR35</f>
        <v>8062</v>
      </c>
      <c r="AX39" s="2">
        <f>'3deAfd'!IB35</f>
        <v>0</v>
      </c>
      <c r="AZ39" s="2">
        <f>'3deAfd'!IF35</f>
        <v>6573</v>
      </c>
      <c r="BA39" s="2">
        <f>'3deAfd'!IP35</f>
        <v>3</v>
      </c>
      <c r="BC39" s="2">
        <f>'3deAfd'!IT35</f>
        <v>7705</v>
      </c>
      <c r="BD39" s="2">
        <f>'3deAfd'!JD35</f>
        <v>3</v>
      </c>
      <c r="BF39" s="2">
        <f>'3deAfd'!JH35</f>
        <v>2798</v>
      </c>
      <c r="BG39" s="3">
        <f>'3deAfd'!JR35</f>
        <v>0</v>
      </c>
      <c r="BI39" s="2">
        <f>'3deAfd'!JV35</f>
        <v>1769</v>
      </c>
      <c r="BJ39" s="2">
        <f>'3deAfd'!KF35</f>
        <v>3</v>
      </c>
      <c r="BL39" s="2">
        <f>'3deAfd'!KJ35</f>
        <v>3546</v>
      </c>
      <c r="BM39" s="2">
        <f>'3deAfd'!KT35</f>
        <v>3</v>
      </c>
      <c r="BO39" s="45">
        <f>'3deAfd'!KX35</f>
        <v>0</v>
      </c>
      <c r="BP39" s="2">
        <f>'3deAfd'!LH35</f>
        <v>0</v>
      </c>
      <c r="BR39" s="2">
        <f>'3deAfd'!LL35</f>
        <v>0</v>
      </c>
      <c r="BS39" s="2">
        <f>'3deAfd'!LV35</f>
        <v>0</v>
      </c>
      <c r="BU39" s="2">
        <f>'3deAfd'!LZ35</f>
        <v>0</v>
      </c>
      <c r="BV39" s="2">
        <f>'3deAfd'!MJ35</f>
        <v>0</v>
      </c>
      <c r="BX39" s="2">
        <f>'3deAfd'!MN35</f>
        <v>0</v>
      </c>
      <c r="BY39" s="2">
        <f>'3deAfd'!MX35</f>
        <v>0</v>
      </c>
    </row>
    <row r="40" spans="1:77" x14ac:dyDescent="0.25">
      <c r="A40" s="2">
        <f>'3deAfd'!B36</f>
        <v>2662</v>
      </c>
      <c r="B40" s="2">
        <f>'3deAfd'!L36</f>
        <v>0</v>
      </c>
      <c r="D40" s="2">
        <f>'3deAfd'!P36</f>
        <v>8097</v>
      </c>
      <c r="E40" s="2">
        <f>'3deAfd'!Z36</f>
        <v>3</v>
      </c>
      <c r="G40" s="2">
        <f>'3deAfd'!AD36</f>
        <v>1699</v>
      </c>
      <c r="H40" s="2">
        <f>'3deAfd'!AN36</f>
        <v>3</v>
      </c>
      <c r="J40" s="2">
        <f>'3deAfd'!AR36</f>
        <v>2911</v>
      </c>
      <c r="K40" s="2">
        <f>'3deAfd'!BB36</f>
        <v>1</v>
      </c>
      <c r="M40" s="2">
        <f>'3deAfd'!BF36</f>
        <v>2284</v>
      </c>
      <c r="N40" s="2">
        <f>'3deAfd'!BP36</f>
        <v>0</v>
      </c>
      <c r="P40" s="2">
        <f>'3deAfd'!BT36</f>
        <v>2778</v>
      </c>
      <c r="Q40" s="2">
        <f>'3deAfd'!CD36</f>
        <v>1</v>
      </c>
      <c r="S40" s="2">
        <f>'3deAfd'!CH36</f>
        <v>1655</v>
      </c>
      <c r="T40" s="2">
        <f>'3deAfd'!CR36</f>
        <v>1</v>
      </c>
      <c r="V40" s="45">
        <f>'3deAfd'!CV36</f>
        <v>3546</v>
      </c>
      <c r="W40" s="2">
        <f>'3deAfd'!DF36</f>
        <v>0</v>
      </c>
      <c r="Y40" s="2">
        <f>'3deAfd'!DJ36</f>
        <v>4209</v>
      </c>
      <c r="Z40" s="2">
        <f>'3deAfd'!DT36</f>
        <v>3</v>
      </c>
      <c r="AB40" s="2">
        <f>'3deAfd'!DX36</f>
        <v>2682</v>
      </c>
      <c r="AC40" s="2">
        <f>'3deAfd'!EH36</f>
        <v>0</v>
      </c>
      <c r="AE40" s="2">
        <f>'3deAfd'!EL36</f>
        <v>4715</v>
      </c>
      <c r="AF40" s="2">
        <f>'3deAfd'!EV36</f>
        <v>1</v>
      </c>
      <c r="AH40" s="2">
        <f>'3deAfd'!EZ36</f>
        <v>2720</v>
      </c>
      <c r="AI40" s="2">
        <f>'3deAfd'!FJ36</f>
        <v>3</v>
      </c>
      <c r="AK40" s="2">
        <f>'3deAfd'!FN36</f>
        <v>2601</v>
      </c>
      <c r="AL40" s="2">
        <f>'3deAfd'!FX36</f>
        <v>3</v>
      </c>
      <c r="AN40" s="45">
        <f>'3deAfd'!GB36</f>
        <v>2893</v>
      </c>
      <c r="AO40" s="2">
        <f>'3deAfd'!GL36</f>
        <v>1</v>
      </c>
      <c r="AQ40" s="2">
        <f>'3deAfd'!GP36</f>
        <v>5275</v>
      </c>
      <c r="AR40" s="2">
        <f>'3deAfd'!GZ36</f>
        <v>1</v>
      </c>
      <c r="AT40" s="2">
        <f>'3deAfd'!HD36</f>
        <v>8075</v>
      </c>
      <c r="AU40" s="2">
        <f>'3deAfd'!HN36</f>
        <v>3</v>
      </c>
      <c r="AW40" s="2">
        <f>'3deAfd'!HR36</f>
        <v>5817</v>
      </c>
      <c r="AX40" s="2">
        <f>'3deAfd'!IB36</f>
        <v>1</v>
      </c>
      <c r="AZ40" s="2">
        <f>'3deAfd'!IF36</f>
        <v>8072</v>
      </c>
      <c r="BA40" s="2">
        <f>'3deAfd'!IP36</f>
        <v>0</v>
      </c>
      <c r="BC40" s="2">
        <f>'3deAfd'!IT36</f>
        <v>7646</v>
      </c>
      <c r="BD40" s="2">
        <f>'3deAfd'!JD36</f>
        <v>3</v>
      </c>
      <c r="BF40" s="2">
        <f>'3deAfd'!JH36</f>
        <v>3691</v>
      </c>
      <c r="BG40" s="3">
        <f>'3deAfd'!JR36</f>
        <v>0</v>
      </c>
      <c r="BI40" s="2">
        <f>'3deAfd'!JV36</f>
        <v>4209</v>
      </c>
      <c r="BJ40" s="2">
        <f>'3deAfd'!KF36</f>
        <v>3</v>
      </c>
      <c r="BL40" s="2">
        <f>'3deAfd'!KJ36</f>
        <v>8097</v>
      </c>
      <c r="BM40" s="2">
        <f>'3deAfd'!KT36</f>
        <v>0</v>
      </c>
      <c r="BO40" s="45">
        <f>'3deAfd'!KX36</f>
        <v>0</v>
      </c>
      <c r="BP40" s="2">
        <f>'3deAfd'!LH36</f>
        <v>0</v>
      </c>
      <c r="BR40" s="2">
        <f>'3deAfd'!LL36</f>
        <v>0</v>
      </c>
      <c r="BS40" s="2">
        <f>'3deAfd'!LV36</f>
        <v>0</v>
      </c>
      <c r="BU40" s="2">
        <f>'3deAfd'!LZ36</f>
        <v>0</v>
      </c>
      <c r="BV40" s="2">
        <f>'3deAfd'!MJ36</f>
        <v>0</v>
      </c>
      <c r="BX40" s="2">
        <f>'3deAfd'!MN36</f>
        <v>0</v>
      </c>
      <c r="BY40" s="2">
        <f>'3deAfd'!MX36</f>
        <v>0</v>
      </c>
    </row>
    <row r="41" spans="1:77" x14ac:dyDescent="0.25">
      <c r="A41" s="2">
        <f>'3deAfd'!B37</f>
        <v>8714</v>
      </c>
      <c r="B41" s="2">
        <f>'3deAfd'!L37</f>
        <v>0</v>
      </c>
      <c r="D41" s="2">
        <f>'3deAfd'!P37</f>
        <v>3546</v>
      </c>
      <c r="E41" s="2">
        <f>'3deAfd'!Z37</f>
        <v>1</v>
      </c>
      <c r="G41" s="2">
        <f>'3deAfd'!AD37</f>
        <v>2961</v>
      </c>
      <c r="H41" s="2">
        <f>'3deAfd'!AN37</f>
        <v>3</v>
      </c>
      <c r="J41" s="2">
        <f>'3deAfd'!AR37</f>
        <v>5291</v>
      </c>
      <c r="K41" s="2">
        <f>'3deAfd'!BB37</f>
        <v>0</v>
      </c>
      <c r="M41" s="2">
        <f>'3deAfd'!BF37</f>
        <v>432</v>
      </c>
      <c r="N41" s="2">
        <f>'3deAfd'!BP37</f>
        <v>0</v>
      </c>
      <c r="P41" s="2">
        <f>'3deAfd'!BT37</f>
        <v>2836</v>
      </c>
      <c r="Q41" s="2">
        <f>'3deAfd'!CD37</f>
        <v>1</v>
      </c>
      <c r="S41" s="2">
        <f>'3deAfd'!CH37</f>
        <v>3024</v>
      </c>
      <c r="T41" s="2">
        <f>'3deAfd'!CR37</f>
        <v>1</v>
      </c>
      <c r="V41" s="45">
        <f>'3deAfd'!CV37</f>
        <v>2893</v>
      </c>
      <c r="W41" s="2">
        <f>'3deAfd'!DF37</f>
        <v>0</v>
      </c>
      <c r="Y41" s="2">
        <f>'3deAfd'!DJ37</f>
        <v>8078</v>
      </c>
      <c r="Z41" s="2">
        <f>'3deAfd'!DT37</f>
        <v>3</v>
      </c>
      <c r="AB41" s="2">
        <f>'3deAfd'!DX37</f>
        <v>8097</v>
      </c>
      <c r="AC41" s="2">
        <f>'3deAfd'!EH37</f>
        <v>1</v>
      </c>
      <c r="AE41" s="2">
        <f>'3deAfd'!EL37</f>
        <v>6446</v>
      </c>
      <c r="AF41" s="2">
        <f>'3deAfd'!EV37</f>
        <v>1</v>
      </c>
      <c r="AH41" s="2">
        <f>'3deAfd'!EZ37</f>
        <v>2630</v>
      </c>
      <c r="AI41" s="2">
        <f>'3deAfd'!FJ37</f>
        <v>3</v>
      </c>
      <c r="AK41" s="2">
        <f>'3deAfd'!FN37</f>
        <v>3691</v>
      </c>
      <c r="AL41" s="2">
        <f>'3deAfd'!FX37</f>
        <v>1</v>
      </c>
      <c r="AN41" s="45">
        <f>'3deAfd'!GB37</f>
        <v>8097</v>
      </c>
      <c r="AO41" s="2">
        <f>'3deAfd'!GL37</f>
        <v>1</v>
      </c>
      <c r="AQ41" s="2">
        <f>'3deAfd'!GP37</f>
        <v>1156</v>
      </c>
      <c r="AR41" s="2">
        <f>'3deAfd'!GZ37</f>
        <v>0</v>
      </c>
      <c r="AT41" s="2">
        <f>'3deAfd'!HD37</f>
        <v>1271</v>
      </c>
      <c r="AU41" s="2">
        <f>'3deAfd'!HN37</f>
        <v>3</v>
      </c>
      <c r="AW41" s="2">
        <f>'3deAfd'!HR37</f>
        <v>5013</v>
      </c>
      <c r="AX41" s="2">
        <f>'3deAfd'!IB37</f>
        <v>3</v>
      </c>
      <c r="AZ41" s="2">
        <f>'3deAfd'!IF37</f>
        <v>4209</v>
      </c>
      <c r="BA41" s="2">
        <f>'3deAfd'!IP37</f>
        <v>3</v>
      </c>
      <c r="BC41" s="2">
        <f>'3deAfd'!IT37</f>
        <v>8210</v>
      </c>
      <c r="BD41" s="2">
        <f>'3deAfd'!JD37</f>
        <v>3</v>
      </c>
      <c r="BF41" s="2">
        <f>'3deAfd'!JH37</f>
        <v>2284</v>
      </c>
      <c r="BG41" s="3">
        <f>'3deAfd'!JR37</f>
        <v>0</v>
      </c>
      <c r="BI41" s="2">
        <f>'3deAfd'!JV37</f>
        <v>3689</v>
      </c>
      <c r="BJ41" s="2">
        <f>'3deAfd'!KF37</f>
        <v>1</v>
      </c>
      <c r="BL41" s="2">
        <f>'3deAfd'!KJ37</f>
        <v>2893</v>
      </c>
      <c r="BM41" s="2">
        <f>'3deAfd'!KT37</f>
        <v>0</v>
      </c>
      <c r="BO41" s="45">
        <f>'3deAfd'!KX37</f>
        <v>0</v>
      </c>
      <c r="BP41" s="2">
        <f>'3deAfd'!LH37</f>
        <v>0</v>
      </c>
      <c r="BR41" s="2">
        <f>'3deAfd'!LL37</f>
        <v>0</v>
      </c>
      <c r="BS41" s="2">
        <f>'3deAfd'!LV37</f>
        <v>0</v>
      </c>
      <c r="BU41" s="2">
        <f>'3deAfd'!LZ37</f>
        <v>0</v>
      </c>
      <c r="BV41" s="2">
        <f>'3deAfd'!MJ37</f>
        <v>0</v>
      </c>
      <c r="BX41" s="2">
        <f>'3deAfd'!MN37</f>
        <v>0</v>
      </c>
      <c r="BY41" s="2">
        <f>'3deAfd'!MX37</f>
        <v>0</v>
      </c>
    </row>
    <row r="42" spans="1:77" x14ac:dyDescent="0.25">
      <c r="A42" s="2">
        <f>'3deAfd'!B38</f>
        <v>7888</v>
      </c>
      <c r="B42" s="2">
        <f>'3deAfd'!L38</f>
        <v>1</v>
      </c>
      <c r="D42" s="2">
        <f>'3deAfd'!P38</f>
        <v>2893</v>
      </c>
      <c r="E42" s="2">
        <f>'3deAfd'!Z38</f>
        <v>3</v>
      </c>
      <c r="G42" s="2">
        <f>'3deAfd'!AD38</f>
        <v>2911</v>
      </c>
      <c r="H42" s="2">
        <f>'3deAfd'!AN38</f>
        <v>3</v>
      </c>
      <c r="J42" s="2">
        <f>'3deAfd'!AR38</f>
        <v>7889</v>
      </c>
      <c r="K42" s="2">
        <f>'3deAfd'!BB38</f>
        <v>0</v>
      </c>
      <c r="M42" s="2">
        <f>'3deAfd'!BF38</f>
        <v>3691</v>
      </c>
      <c r="N42" s="2">
        <f>'3deAfd'!BP38</f>
        <v>0</v>
      </c>
      <c r="P42" s="2">
        <f>'3deAfd'!BT38</f>
        <v>3914</v>
      </c>
      <c r="Q42" s="2">
        <f>'3deAfd'!CD38</f>
        <v>0</v>
      </c>
      <c r="S42" s="2">
        <f>'3deAfd'!CH38</f>
        <v>3612</v>
      </c>
      <c r="T42" s="2">
        <f>'3deAfd'!CR38</f>
        <v>1</v>
      </c>
      <c r="V42" s="45">
        <f>'3deAfd'!CV38</f>
        <v>8097</v>
      </c>
      <c r="W42" s="2">
        <f>'3deAfd'!DF38</f>
        <v>0</v>
      </c>
      <c r="Y42" s="2">
        <f>'3deAfd'!DJ38</f>
        <v>3689</v>
      </c>
      <c r="Z42" s="2">
        <f>'3deAfd'!DT38</f>
        <v>3</v>
      </c>
      <c r="AB42" s="2">
        <f>'3deAfd'!DX38</f>
        <v>2893</v>
      </c>
      <c r="AC42" s="2">
        <f>'3deAfd'!EH38</f>
        <v>0</v>
      </c>
      <c r="AE42" s="2">
        <f>'3deAfd'!EL38</f>
        <v>8304</v>
      </c>
      <c r="AF42" s="2">
        <f>'3deAfd'!EV38</f>
        <v>0</v>
      </c>
      <c r="AH42" s="2">
        <f>'3deAfd'!EZ38</f>
        <v>6912</v>
      </c>
      <c r="AI42" s="2">
        <f>'3deAfd'!FJ38</f>
        <v>3</v>
      </c>
      <c r="AK42" s="2">
        <f>'3deAfd'!FN38</f>
        <v>5427</v>
      </c>
      <c r="AL42" s="2">
        <f>'3deAfd'!FX38</f>
        <v>3</v>
      </c>
      <c r="AN42" s="45">
        <f>'3deAfd'!GB38</f>
        <v>8714</v>
      </c>
      <c r="AO42" s="2">
        <f>'3deAfd'!GL38</f>
        <v>3</v>
      </c>
      <c r="AQ42" s="2">
        <f>'3deAfd'!GP38</f>
        <v>5335</v>
      </c>
      <c r="AR42" s="2">
        <f>'3deAfd'!GZ38</f>
        <v>3</v>
      </c>
      <c r="AT42" s="2">
        <f>'3deAfd'!HD38</f>
        <v>2630</v>
      </c>
      <c r="AU42" s="2">
        <f>'3deAfd'!HN38</f>
        <v>1</v>
      </c>
      <c r="AW42" s="2">
        <f>'3deAfd'!HR38</f>
        <v>3288</v>
      </c>
      <c r="AX42" s="2">
        <f>'3deAfd'!IB38</f>
        <v>1</v>
      </c>
      <c r="AZ42" s="2">
        <f>'3deAfd'!IF38</f>
        <v>1769</v>
      </c>
      <c r="BA42" s="2">
        <f>'3deAfd'!IP38</f>
        <v>1</v>
      </c>
      <c r="BC42" s="2">
        <f>'3deAfd'!IT38</f>
        <v>605</v>
      </c>
      <c r="BD42" s="2">
        <f>'3deAfd'!JD38</f>
        <v>3</v>
      </c>
      <c r="BF42" s="2">
        <f>'3deAfd'!JH38</f>
        <v>2601</v>
      </c>
      <c r="BG42" s="3">
        <f>'3deAfd'!JR38</f>
        <v>1</v>
      </c>
      <c r="BI42" s="2">
        <f>'3deAfd'!JV38</f>
        <v>8072</v>
      </c>
      <c r="BJ42" s="2">
        <f>'3deAfd'!KF38</f>
        <v>0</v>
      </c>
      <c r="BL42" s="2">
        <f>'3deAfd'!KJ38</f>
        <v>2662</v>
      </c>
      <c r="BM42" s="2">
        <f>'3deAfd'!KT38</f>
        <v>0</v>
      </c>
      <c r="BO42" s="45">
        <f>'3deAfd'!KX38</f>
        <v>0</v>
      </c>
      <c r="BP42" s="2">
        <f>'3deAfd'!LH38</f>
        <v>0</v>
      </c>
      <c r="BR42" s="2">
        <f>'3deAfd'!LL38</f>
        <v>0</v>
      </c>
      <c r="BS42" s="2">
        <f>'3deAfd'!LV38</f>
        <v>0</v>
      </c>
      <c r="BU42" s="2">
        <f>'3deAfd'!LZ38</f>
        <v>0</v>
      </c>
      <c r="BV42" s="2">
        <f>'3deAfd'!MJ38</f>
        <v>0</v>
      </c>
      <c r="BX42" s="2">
        <f>'3deAfd'!MN38</f>
        <v>0</v>
      </c>
      <c r="BY42" s="2">
        <f>'3deAfd'!MX38</f>
        <v>0</v>
      </c>
    </row>
    <row r="43" spans="1:77" s="38" customFormat="1" ht="15.75" thickBot="1" x14ac:dyDescent="0.3">
      <c r="A43" s="2">
        <f>'3deAfd'!B39</f>
        <v>7887</v>
      </c>
      <c r="B43" s="2">
        <f>'3deAfd'!L39</f>
        <v>0</v>
      </c>
      <c r="C43"/>
      <c r="D43" s="2">
        <f>'3deAfd'!P39</f>
        <v>2662</v>
      </c>
      <c r="E43" s="2">
        <f>'3deAfd'!Z39</f>
        <v>1</v>
      </c>
      <c r="F43"/>
      <c r="G43" s="2">
        <f>'3deAfd'!AD39</f>
        <v>5291</v>
      </c>
      <c r="H43" s="2">
        <f>'3deAfd'!AN39</f>
        <v>3</v>
      </c>
      <c r="I43"/>
      <c r="J43" s="2">
        <f>'3deAfd'!AR39</f>
        <v>6727</v>
      </c>
      <c r="K43" s="2">
        <f>'3deAfd'!BB39</f>
        <v>0</v>
      </c>
      <c r="L43"/>
      <c r="M43" s="2">
        <f>'3deAfd'!BF39</f>
        <v>2601</v>
      </c>
      <c r="N43" s="2">
        <f>'3deAfd'!BP39</f>
        <v>1</v>
      </c>
      <c r="O43"/>
      <c r="P43" s="2">
        <f>'3deAfd'!BT39</f>
        <v>2973</v>
      </c>
      <c r="Q43" s="2">
        <f>'3deAfd'!CD39</f>
        <v>1</v>
      </c>
      <c r="R43"/>
      <c r="S43" s="2">
        <f>'3deAfd'!CH39</f>
        <v>3037</v>
      </c>
      <c r="T43" s="2">
        <f>'3deAfd'!CR39</f>
        <v>3</v>
      </c>
      <c r="U43"/>
      <c r="V43" s="45">
        <f>'3deAfd'!CV39</f>
        <v>2682</v>
      </c>
      <c r="W43" s="2">
        <f>'3deAfd'!DF39</f>
        <v>0</v>
      </c>
      <c r="X43"/>
      <c r="Y43" s="2">
        <f>'3deAfd'!DJ39</f>
        <v>5436</v>
      </c>
      <c r="Z43" s="2">
        <f>'3deAfd'!DT39</f>
        <v>3</v>
      </c>
      <c r="AA43"/>
      <c r="AB43" s="2">
        <f>'3deAfd'!DX39</f>
        <v>8714</v>
      </c>
      <c r="AC43" s="2">
        <f>'3deAfd'!EH39</f>
        <v>0</v>
      </c>
      <c r="AD43"/>
      <c r="AE43" s="2">
        <f>'3deAfd'!EL39</f>
        <v>5873</v>
      </c>
      <c r="AF43" s="2">
        <f>'3deAfd'!EV39</f>
        <v>0</v>
      </c>
      <c r="AG43"/>
      <c r="AH43" s="2">
        <f>'3deAfd'!EZ39</f>
        <v>8573</v>
      </c>
      <c r="AI43" s="2">
        <f>'3deAfd'!FJ39</f>
        <v>3</v>
      </c>
      <c r="AJ43"/>
      <c r="AK43" s="2">
        <f>'3deAfd'!FN39</f>
        <v>432</v>
      </c>
      <c r="AL43" s="2">
        <f>'3deAfd'!FX39</f>
        <v>0</v>
      </c>
      <c r="AM43"/>
      <c r="AN43" s="45">
        <f>'3deAfd'!GB39</f>
        <v>2682</v>
      </c>
      <c r="AO43" s="2">
        <f>'3deAfd'!GL39</f>
        <v>0</v>
      </c>
      <c r="AP43"/>
      <c r="AQ43" s="2">
        <f>'3deAfd'!GP39</f>
        <v>8426</v>
      </c>
      <c r="AR43" s="2">
        <f>'3deAfd'!GZ39</f>
        <v>3</v>
      </c>
      <c r="AS43"/>
      <c r="AT43" s="2">
        <f>'3deAfd'!HD39</f>
        <v>8573</v>
      </c>
      <c r="AU43" s="2">
        <f>'3deAfd'!HN39</f>
        <v>3</v>
      </c>
      <c r="AV43"/>
      <c r="AW43" s="2">
        <f>'3deAfd'!HR39</f>
        <v>2738</v>
      </c>
      <c r="AX43" s="2">
        <f>'3deAfd'!IB39</f>
        <v>3</v>
      </c>
      <c r="AY43"/>
      <c r="AZ43" s="2">
        <f>'3deAfd'!IF39</f>
        <v>3689</v>
      </c>
      <c r="BA43" s="2">
        <f>'3deAfd'!IP39</f>
        <v>3</v>
      </c>
      <c r="BB43"/>
      <c r="BC43" s="2">
        <f>'3deAfd'!IT39</f>
        <v>4808</v>
      </c>
      <c r="BD43" s="2">
        <f>'3deAfd'!JD39</f>
        <v>3</v>
      </c>
      <c r="BE43"/>
      <c r="BF43" s="2">
        <f>'3deAfd'!JH39</f>
        <v>5427</v>
      </c>
      <c r="BG43" s="3">
        <f>'3deAfd'!JR39</f>
        <v>3</v>
      </c>
      <c r="BH43"/>
      <c r="BI43" s="2">
        <f>'3deAfd'!JV39</f>
        <v>8078</v>
      </c>
      <c r="BJ43" s="2">
        <f>'3deAfd'!KF39</f>
        <v>3</v>
      </c>
      <c r="BK43"/>
      <c r="BL43" s="2">
        <f>'3deAfd'!KJ39</f>
        <v>2682</v>
      </c>
      <c r="BM43" s="2">
        <f>'3deAfd'!KT39</f>
        <v>0</v>
      </c>
      <c r="BN43"/>
      <c r="BO43" s="45">
        <f>'3deAfd'!KX39</f>
        <v>0</v>
      </c>
      <c r="BP43" s="2">
        <f>'3deAfd'!LH39</f>
        <v>0</v>
      </c>
      <c r="BQ43"/>
      <c r="BR43" s="2">
        <f>'3deAfd'!LL39</f>
        <v>0</v>
      </c>
      <c r="BS43" s="2">
        <f>'3deAfd'!LV39</f>
        <v>0</v>
      </c>
      <c r="BT43"/>
      <c r="BU43" s="2">
        <f>'3deAfd'!LZ39</f>
        <v>0</v>
      </c>
      <c r="BV43" s="2">
        <f>'3deAfd'!MJ39</f>
        <v>0</v>
      </c>
      <c r="BW43"/>
      <c r="BX43" s="2">
        <f>'3deAfd'!MN39</f>
        <v>0</v>
      </c>
      <c r="BY43" s="2">
        <f>'3deAfd'!MX39</f>
        <v>0</v>
      </c>
    </row>
    <row r="44" spans="1:77" x14ac:dyDescent="0.25">
      <c r="A44" s="2">
        <f>'3deAfd'!E34</f>
        <v>2630</v>
      </c>
      <c r="B44" s="2">
        <f>'3deAfd'!M34</f>
        <v>1</v>
      </c>
      <c r="D44" s="2">
        <f>'3deAfd'!S34</f>
        <v>3031</v>
      </c>
      <c r="E44" s="2">
        <f>'3deAfd'!AA34</f>
        <v>0</v>
      </c>
      <c r="G44" s="2">
        <f>'3deAfd'!AG34</f>
        <v>7888</v>
      </c>
      <c r="H44" s="2">
        <f>'3deAfd'!AO34</f>
        <v>0</v>
      </c>
      <c r="J44" s="2">
        <f>'3deAfd'!AU34</f>
        <v>7459</v>
      </c>
      <c r="K44" s="2">
        <f>'3deAfd'!BC34</f>
        <v>1</v>
      </c>
      <c r="M44" s="2">
        <f>'3deAfd'!BI34</f>
        <v>2720</v>
      </c>
      <c r="N44" s="2">
        <f>'3deAfd'!BQ34</f>
        <v>3</v>
      </c>
      <c r="P44" s="2">
        <f>'3deAfd'!BW34</f>
        <v>8059</v>
      </c>
      <c r="Q44" s="2">
        <f>'3deAfd'!CE34</f>
        <v>0</v>
      </c>
      <c r="S44" s="2">
        <f>'3deAfd'!CK34</f>
        <v>1769</v>
      </c>
      <c r="T44" s="2">
        <f>'3deAfd'!CS34</f>
        <v>3</v>
      </c>
      <c r="V44" s="45">
        <f>'3deAfd'!CY34</f>
        <v>7751</v>
      </c>
      <c r="W44" s="2">
        <f>'3deAfd'!DG34</f>
        <v>1</v>
      </c>
      <c r="Y44" s="2">
        <f>'3deAfd'!DM34</f>
        <v>2601</v>
      </c>
      <c r="Z44" s="2">
        <f>'3deAfd'!DU34</f>
        <v>0</v>
      </c>
      <c r="AB44" s="2">
        <f>'3deAfd'!EA34</f>
        <v>6573</v>
      </c>
      <c r="AC44" s="2">
        <f>'3deAfd'!EI34</f>
        <v>0</v>
      </c>
      <c r="AE44" s="2">
        <f>'3deAfd'!EO34</f>
        <v>2242</v>
      </c>
      <c r="AF44" s="2">
        <f>'3deAfd'!EW34</f>
        <v>3</v>
      </c>
      <c r="AH44" s="2">
        <f>'3deAfd'!FC34</f>
        <v>3546</v>
      </c>
      <c r="AI44" s="2">
        <f>'3deAfd'!FK34</f>
        <v>1</v>
      </c>
      <c r="AK44" s="2">
        <f>'3deAfd'!FQ34</f>
        <v>2662</v>
      </c>
      <c r="AL44" s="2">
        <f>'3deAfd'!FY34</f>
        <v>1</v>
      </c>
      <c r="AN44" s="45">
        <f>'3deAfd'!GE34</f>
        <v>1437</v>
      </c>
      <c r="AO44" s="2">
        <f>'3deAfd'!GM34</f>
        <v>0</v>
      </c>
      <c r="AQ44" s="2">
        <f>'3deAfd'!GS34</f>
        <v>7165</v>
      </c>
      <c r="AR44" s="2">
        <f>'3deAfd'!HA34</f>
        <v>0</v>
      </c>
      <c r="AT44" s="2">
        <f>'3deAfd'!HG34</f>
        <v>7688</v>
      </c>
      <c r="AU44" s="2">
        <f>'3deAfd'!HO34</f>
        <v>0</v>
      </c>
      <c r="AW44" s="2">
        <f>'3deAfd'!HU34</f>
        <v>2777</v>
      </c>
      <c r="AX44" s="2">
        <f>'3deAfd'!IC34</f>
        <v>1</v>
      </c>
      <c r="AZ44" s="2">
        <f>'3deAfd'!II34</f>
        <v>3662</v>
      </c>
      <c r="BA44" s="2">
        <f>'3deAfd'!IQ34</f>
        <v>3</v>
      </c>
      <c r="BC44" s="2">
        <f>'3deAfd'!IW34</f>
        <v>0</v>
      </c>
      <c r="BD44" s="2">
        <f>'3deAfd'!JE34</f>
        <v>0</v>
      </c>
      <c r="BF44" s="2">
        <f>'3deAfd'!JK34</f>
        <v>8072</v>
      </c>
      <c r="BG44" s="2">
        <f>'3deAfd'!JS34</f>
        <v>0</v>
      </c>
      <c r="BI44" s="2">
        <f>'3deAfd'!JY34</f>
        <v>2893</v>
      </c>
      <c r="BJ44" s="2">
        <f>'3deAfd'!KG34</f>
        <v>1</v>
      </c>
      <c r="BL44" s="2">
        <f>'3deAfd'!KM34</f>
        <v>8304</v>
      </c>
      <c r="BM44" s="2">
        <f>'3deAfd'!KU34</f>
        <v>0</v>
      </c>
      <c r="BO44" s="45">
        <f>'3deAfd'!LA34</f>
        <v>0</v>
      </c>
      <c r="BP44" s="2">
        <f>'3deAfd'!LI34</f>
        <v>0</v>
      </c>
      <c r="BR44" s="2">
        <f>'3deAfd'!LO34</f>
        <v>0</v>
      </c>
      <c r="BS44" s="2">
        <f>'3deAfd'!LW34</f>
        <v>0</v>
      </c>
      <c r="BU44" s="2">
        <f>'3deAfd'!MC34</f>
        <v>0</v>
      </c>
      <c r="BV44" s="2">
        <f>'3deAfd'!MK34</f>
        <v>0</v>
      </c>
      <c r="BX44" s="2">
        <f>'3deAfd'!MQ34</f>
        <v>0</v>
      </c>
      <c r="BY44" s="2">
        <f>'3deAfd'!MY34</f>
        <v>0</v>
      </c>
    </row>
    <row r="45" spans="1:77" x14ac:dyDescent="0.25">
      <c r="A45" s="2">
        <f>'3deAfd'!E35</f>
        <v>2720</v>
      </c>
      <c r="B45" s="2">
        <f>'3deAfd'!M35</f>
        <v>1</v>
      </c>
      <c r="D45" s="2">
        <f>'3deAfd'!S35</f>
        <v>432</v>
      </c>
      <c r="E45" s="2">
        <f>'3deAfd'!AA35</f>
        <v>1</v>
      </c>
      <c r="G45" s="2">
        <f>'3deAfd'!AG35</f>
        <v>3546</v>
      </c>
      <c r="H45" s="2">
        <f>'3deAfd'!AO35</f>
        <v>0</v>
      </c>
      <c r="J45" s="2">
        <f>'3deAfd'!AU35</f>
        <v>5397</v>
      </c>
      <c r="K45" s="2">
        <f>'3deAfd'!BC35</f>
        <v>1</v>
      </c>
      <c r="M45" s="2">
        <f>'3deAfd'!BI35</f>
        <v>2630</v>
      </c>
      <c r="N45" s="2">
        <f>'3deAfd'!BQ35</f>
        <v>3</v>
      </c>
      <c r="P45" s="2">
        <f>'3deAfd'!BW35</f>
        <v>3882</v>
      </c>
      <c r="Q45" s="2">
        <f>'3deAfd'!CE35</f>
        <v>0</v>
      </c>
      <c r="S45" s="2">
        <f>'3deAfd'!CK35</f>
        <v>6573</v>
      </c>
      <c r="T45" s="2">
        <f>'3deAfd'!CS35</f>
        <v>3</v>
      </c>
      <c r="V45" s="45">
        <f>'3deAfd'!CY35</f>
        <v>8210</v>
      </c>
      <c r="W45" s="2">
        <f>'3deAfd'!DG35</f>
        <v>3</v>
      </c>
      <c r="Y45" s="2">
        <f>'3deAfd'!DM35</f>
        <v>2798</v>
      </c>
      <c r="Z45" s="2">
        <f>'3deAfd'!DU35</f>
        <v>0</v>
      </c>
      <c r="AB45" s="2">
        <f>'3deAfd'!EA35</f>
        <v>7073</v>
      </c>
      <c r="AC45" s="2">
        <f>'3deAfd'!EI35</f>
        <v>1</v>
      </c>
      <c r="AE45" s="2">
        <f>'3deAfd'!EO35</f>
        <v>8714</v>
      </c>
      <c r="AF45" s="2">
        <f>'3deAfd'!EW35</f>
        <v>0</v>
      </c>
      <c r="AH45" s="2">
        <f>'3deAfd'!FC35</f>
        <v>8097</v>
      </c>
      <c r="AI45" s="2">
        <f>'3deAfd'!FK35</f>
        <v>1</v>
      </c>
      <c r="AK45" s="2">
        <f>'3deAfd'!FQ35</f>
        <v>8714</v>
      </c>
      <c r="AL45" s="2">
        <f>'3deAfd'!FY35</f>
        <v>0</v>
      </c>
      <c r="AN45" s="45">
        <f>'3deAfd'!GE35</f>
        <v>7165</v>
      </c>
      <c r="AO45" s="2">
        <f>'3deAfd'!GM35</f>
        <v>1</v>
      </c>
      <c r="AQ45" s="2">
        <f>'3deAfd'!GS35</f>
        <v>5291</v>
      </c>
      <c r="AR45" s="2">
        <f>'3deAfd'!HA35</f>
        <v>1</v>
      </c>
      <c r="AT45" s="2">
        <f>'3deAfd'!HG35</f>
        <v>3691</v>
      </c>
      <c r="AU45" s="2">
        <f>'3deAfd'!HO35</f>
        <v>1</v>
      </c>
      <c r="AW45" s="2">
        <f>'3deAfd'!HU35</f>
        <v>3914</v>
      </c>
      <c r="AX45" s="2">
        <f>'3deAfd'!IC35</f>
        <v>3</v>
      </c>
      <c r="AZ45" s="2">
        <f>'3deAfd'!II35</f>
        <v>7839</v>
      </c>
      <c r="BA45" s="2">
        <f>'3deAfd'!IQ35</f>
        <v>0</v>
      </c>
      <c r="BC45" s="2">
        <f>'3deAfd'!IW35</f>
        <v>0</v>
      </c>
      <c r="BD45" s="2">
        <f>'3deAfd'!JE35</f>
        <v>0</v>
      </c>
      <c r="BF45" s="2">
        <f>'3deAfd'!JK35</f>
        <v>8078</v>
      </c>
      <c r="BG45" s="2">
        <f>'3deAfd'!JS35</f>
        <v>3</v>
      </c>
      <c r="BI45" s="2">
        <f>'3deAfd'!JY35</f>
        <v>2682</v>
      </c>
      <c r="BJ45" s="2">
        <f>'3deAfd'!KG35</f>
        <v>0</v>
      </c>
      <c r="BL45" s="2">
        <f>'3deAfd'!KM35</f>
        <v>8306</v>
      </c>
      <c r="BM45" s="2">
        <f>'3deAfd'!KU35</f>
        <v>0</v>
      </c>
      <c r="BO45" s="45">
        <f>'3deAfd'!LA35</f>
        <v>0</v>
      </c>
      <c r="BP45" s="2">
        <f>'3deAfd'!LI35</f>
        <v>0</v>
      </c>
      <c r="BR45" s="2">
        <f>'3deAfd'!LO35</f>
        <v>0</v>
      </c>
      <c r="BS45" s="2">
        <f>'3deAfd'!LW35</f>
        <v>0</v>
      </c>
      <c r="BU45" s="2">
        <f>'3deAfd'!MC35</f>
        <v>0</v>
      </c>
      <c r="BV45" s="2">
        <f>'3deAfd'!MK35</f>
        <v>0</v>
      </c>
      <c r="BX45" s="2">
        <f>'3deAfd'!MQ35</f>
        <v>0</v>
      </c>
      <c r="BY45" s="2">
        <f>'3deAfd'!MY35</f>
        <v>0</v>
      </c>
    </row>
    <row r="46" spans="1:77" x14ac:dyDescent="0.25">
      <c r="A46" s="2">
        <f>'3deAfd'!E36</f>
        <v>8075</v>
      </c>
      <c r="B46" s="2">
        <f>'3deAfd'!M36</f>
        <v>3</v>
      </c>
      <c r="D46" s="2">
        <f>'3deAfd'!S36</f>
        <v>3691</v>
      </c>
      <c r="E46" s="2">
        <f>'3deAfd'!AA36</f>
        <v>0</v>
      </c>
      <c r="G46" s="2">
        <f>'3deAfd'!AG36</f>
        <v>8714</v>
      </c>
      <c r="H46" s="2">
        <f>'3deAfd'!AO36</f>
        <v>0</v>
      </c>
      <c r="J46" s="2">
        <f>'3deAfd'!AU36</f>
        <v>5275</v>
      </c>
      <c r="K46" s="2">
        <f>'3deAfd'!BC36</f>
        <v>1</v>
      </c>
      <c r="M46" s="2">
        <f>'3deAfd'!BI36</f>
        <v>6994</v>
      </c>
      <c r="N46" s="2">
        <f>'3deAfd'!BQ36</f>
        <v>3</v>
      </c>
      <c r="P46" s="2">
        <f>'3deAfd'!BW36</f>
        <v>8056</v>
      </c>
      <c r="Q46" s="2">
        <f>'3deAfd'!CE36</f>
        <v>1</v>
      </c>
      <c r="S46" s="2">
        <f>'3deAfd'!CK36</f>
        <v>2709</v>
      </c>
      <c r="T46" s="2">
        <f>'3deAfd'!CS36</f>
        <v>1</v>
      </c>
      <c r="V46" s="45">
        <f>'3deAfd'!CY36</f>
        <v>6327</v>
      </c>
      <c r="W46" s="2">
        <f>'3deAfd'!DG36</f>
        <v>3</v>
      </c>
      <c r="Y46" s="2">
        <f>'3deAfd'!DM36</f>
        <v>432</v>
      </c>
      <c r="Z46" s="2">
        <f>'3deAfd'!DU36</f>
        <v>0</v>
      </c>
      <c r="AB46" s="2">
        <f>'3deAfd'!EA36</f>
        <v>4209</v>
      </c>
      <c r="AC46" s="2">
        <f>'3deAfd'!EI36</f>
        <v>3</v>
      </c>
      <c r="AE46" s="2">
        <f>'3deAfd'!EO36</f>
        <v>3546</v>
      </c>
      <c r="AF46" s="2">
        <f>'3deAfd'!EW36</f>
        <v>1</v>
      </c>
      <c r="AH46" s="2">
        <f>'3deAfd'!FC36</f>
        <v>2893</v>
      </c>
      <c r="AI46" s="2">
        <f>'3deAfd'!FK36</f>
        <v>0</v>
      </c>
      <c r="AK46" s="2">
        <f>'3deAfd'!FQ36</f>
        <v>2893</v>
      </c>
      <c r="AL46" s="2">
        <f>'3deAfd'!FY36</f>
        <v>0</v>
      </c>
      <c r="AN46" s="45">
        <f>'3deAfd'!GE36</f>
        <v>2911</v>
      </c>
      <c r="AO46" s="2">
        <f>'3deAfd'!GM36</f>
        <v>1</v>
      </c>
      <c r="AQ46" s="2">
        <f>'3deAfd'!GS36</f>
        <v>2911</v>
      </c>
      <c r="AR46" s="2">
        <f>'3deAfd'!HA36</f>
        <v>1</v>
      </c>
      <c r="AT46" s="2">
        <f>'3deAfd'!HG36</f>
        <v>2284</v>
      </c>
      <c r="AU46" s="2">
        <f>'3deAfd'!HO36</f>
        <v>0</v>
      </c>
      <c r="AW46" s="2">
        <f>'3deAfd'!HU36</f>
        <v>2836</v>
      </c>
      <c r="AX46" s="2">
        <f>'3deAfd'!IC36</f>
        <v>1</v>
      </c>
      <c r="AZ46" s="2">
        <f>'3deAfd'!II36</f>
        <v>3033</v>
      </c>
      <c r="BA46" s="2">
        <f>'3deAfd'!IQ36</f>
        <v>3</v>
      </c>
      <c r="BC46" s="2">
        <f>'3deAfd'!IW36</f>
        <v>0</v>
      </c>
      <c r="BD46" s="2">
        <f>'3deAfd'!JE36</f>
        <v>0</v>
      </c>
      <c r="BF46" s="2">
        <f>'3deAfd'!JK36</f>
        <v>4209</v>
      </c>
      <c r="BG46" s="2">
        <f>'3deAfd'!JS36</f>
        <v>3</v>
      </c>
      <c r="BI46" s="2">
        <f>'3deAfd'!JY36</f>
        <v>8714</v>
      </c>
      <c r="BJ46" s="2">
        <f>'3deAfd'!KG36</f>
        <v>0</v>
      </c>
      <c r="BL46" s="2">
        <f>'3deAfd'!KM36</f>
        <v>4715</v>
      </c>
      <c r="BM46" s="2">
        <f>'3deAfd'!KU36</f>
        <v>3</v>
      </c>
      <c r="BO46" s="45">
        <f>'3deAfd'!LA36</f>
        <v>0</v>
      </c>
      <c r="BP46" s="2">
        <f>'3deAfd'!LI36</f>
        <v>0</v>
      </c>
      <c r="BR46" s="2">
        <f>'3deAfd'!LO36</f>
        <v>0</v>
      </c>
      <c r="BS46" s="2">
        <f>'3deAfd'!LW36</f>
        <v>0</v>
      </c>
      <c r="BU46" s="2">
        <f>'3deAfd'!MC36</f>
        <v>0</v>
      </c>
      <c r="BV46" s="2">
        <f>'3deAfd'!MK36</f>
        <v>0</v>
      </c>
      <c r="BX46" s="2">
        <f>'3deAfd'!MQ36</f>
        <v>0</v>
      </c>
      <c r="BY46" s="2">
        <f>'3deAfd'!MY36</f>
        <v>0</v>
      </c>
    </row>
    <row r="47" spans="1:77" x14ac:dyDescent="0.25">
      <c r="A47" s="2">
        <f>'3deAfd'!E37</f>
        <v>6994</v>
      </c>
      <c r="B47" s="2">
        <f>'3deAfd'!M37</f>
        <v>3</v>
      </c>
      <c r="D47" s="2">
        <f>'3deAfd'!S37</f>
        <v>2798</v>
      </c>
      <c r="E47" s="2">
        <f>'3deAfd'!AA37</f>
        <v>1</v>
      </c>
      <c r="G47" s="2">
        <f>'3deAfd'!AG37</f>
        <v>8097</v>
      </c>
      <c r="H47" s="2">
        <f>'3deAfd'!AO37</f>
        <v>0</v>
      </c>
      <c r="J47" s="2">
        <f>'3deAfd'!AU37</f>
        <v>8426</v>
      </c>
      <c r="K47" s="2">
        <f>'3deAfd'!BC37</f>
        <v>3</v>
      </c>
      <c r="M47" s="2">
        <f>'3deAfd'!BI37</f>
        <v>8573</v>
      </c>
      <c r="N47" s="2">
        <f>'3deAfd'!BQ37</f>
        <v>3</v>
      </c>
      <c r="P47" s="2">
        <f>'3deAfd'!BW37</f>
        <v>5013</v>
      </c>
      <c r="Q47" s="2">
        <f>'3deAfd'!CE37</f>
        <v>1</v>
      </c>
      <c r="S47" s="2">
        <f>'3deAfd'!CK37</f>
        <v>4209</v>
      </c>
      <c r="T47" s="2">
        <f>'3deAfd'!CS37</f>
        <v>1</v>
      </c>
      <c r="V47" s="45">
        <f>'3deAfd'!CY37</f>
        <v>7705</v>
      </c>
      <c r="W47" s="2">
        <f>'3deAfd'!DG37</f>
        <v>3</v>
      </c>
      <c r="Y47" s="2">
        <f>'3deAfd'!DM37</f>
        <v>3691</v>
      </c>
      <c r="Z47" s="2">
        <f>'3deAfd'!DU37</f>
        <v>0</v>
      </c>
      <c r="AB47" s="2">
        <f>'3deAfd'!EA37</f>
        <v>8078</v>
      </c>
      <c r="AC47" s="2">
        <f>'3deAfd'!EI37</f>
        <v>1</v>
      </c>
      <c r="AE47" s="2">
        <f>'3deAfd'!EO37</f>
        <v>2682</v>
      </c>
      <c r="AF47" s="2">
        <f>'3deAfd'!EW37</f>
        <v>1</v>
      </c>
      <c r="AH47" s="2">
        <f>'3deAfd'!FC37</f>
        <v>2662</v>
      </c>
      <c r="AI47" s="2">
        <f>'3deAfd'!FK37</f>
        <v>0</v>
      </c>
      <c r="AK47" s="2">
        <f>'3deAfd'!FQ37</f>
        <v>8097</v>
      </c>
      <c r="AL47" s="2">
        <f>'3deAfd'!FY37</f>
        <v>1</v>
      </c>
      <c r="AN47" s="45">
        <f>'3deAfd'!GE37</f>
        <v>2961</v>
      </c>
      <c r="AO47" s="2">
        <f>'3deAfd'!GM37</f>
        <v>1</v>
      </c>
      <c r="AQ47" s="2">
        <f>'3deAfd'!GS37</f>
        <v>2961</v>
      </c>
      <c r="AR47" s="2">
        <f>'3deAfd'!HA37</f>
        <v>3</v>
      </c>
      <c r="AT47" s="2">
        <f>'3deAfd'!HG37</f>
        <v>432</v>
      </c>
      <c r="AU47" s="2">
        <f>'3deAfd'!HO37</f>
        <v>0</v>
      </c>
      <c r="AW47" s="2">
        <f>'3deAfd'!HU37</f>
        <v>2778</v>
      </c>
      <c r="AX47" s="2">
        <f>'3deAfd'!IC37</f>
        <v>0</v>
      </c>
      <c r="AZ47" s="2">
        <f>'3deAfd'!II37</f>
        <v>1655</v>
      </c>
      <c r="BA47" s="2">
        <f>'3deAfd'!IQ37</f>
        <v>0</v>
      </c>
      <c r="BC47" s="2">
        <f>'3deAfd'!IW37</f>
        <v>0</v>
      </c>
      <c r="BD47" s="2">
        <f>'3deAfd'!JE37</f>
        <v>0</v>
      </c>
      <c r="BF47" s="2">
        <f>'3deAfd'!JK37</f>
        <v>3689</v>
      </c>
      <c r="BG47" s="2">
        <f>'3deAfd'!JS37</f>
        <v>3</v>
      </c>
      <c r="BI47" s="2">
        <f>'3deAfd'!JY37</f>
        <v>2662</v>
      </c>
      <c r="BJ47" s="2">
        <f>'3deAfd'!KG37</f>
        <v>1</v>
      </c>
      <c r="BL47" s="2">
        <f>'3deAfd'!KM37</f>
        <v>6446</v>
      </c>
      <c r="BM47" s="2">
        <f>'3deAfd'!KU37</f>
        <v>3</v>
      </c>
      <c r="BO47" s="45">
        <f>'3deAfd'!LA37</f>
        <v>0</v>
      </c>
      <c r="BP47" s="2">
        <f>'3deAfd'!LI37</f>
        <v>0</v>
      </c>
      <c r="BR47" s="2">
        <f>'3deAfd'!LO37</f>
        <v>0</v>
      </c>
      <c r="BS47" s="2">
        <f>'3deAfd'!LW37</f>
        <v>0</v>
      </c>
      <c r="BU47" s="2">
        <f>'3deAfd'!MC37</f>
        <v>0</v>
      </c>
      <c r="BV47" s="2">
        <f>'3deAfd'!MK37</f>
        <v>0</v>
      </c>
      <c r="BX47" s="2">
        <f>'3deAfd'!MQ37</f>
        <v>0</v>
      </c>
      <c r="BY47" s="2">
        <f>'3deAfd'!MY37</f>
        <v>0</v>
      </c>
    </row>
    <row r="48" spans="1:77" x14ac:dyDescent="0.25">
      <c r="A48" s="2">
        <f>'3deAfd'!E38</f>
        <v>8573</v>
      </c>
      <c r="B48" s="2">
        <f>'3deAfd'!M38</f>
        <v>1</v>
      </c>
      <c r="D48" s="2">
        <f>'3deAfd'!S38</f>
        <v>2284</v>
      </c>
      <c r="E48" s="2">
        <f>'3deAfd'!AA38</f>
        <v>0</v>
      </c>
      <c r="G48" s="2">
        <f>'3deAfd'!AG38</f>
        <v>2893</v>
      </c>
      <c r="H48" s="2">
        <f>'3deAfd'!AO38</f>
        <v>0</v>
      </c>
      <c r="J48" s="2">
        <f>'3deAfd'!AU38</f>
        <v>3841</v>
      </c>
      <c r="K48" s="2">
        <f>'3deAfd'!BC38</f>
        <v>3</v>
      </c>
      <c r="M48" s="2">
        <f>'3deAfd'!BI38</f>
        <v>8075</v>
      </c>
      <c r="N48" s="2">
        <f>'3deAfd'!BQ38</f>
        <v>3</v>
      </c>
      <c r="P48" s="2">
        <f>'3deAfd'!BW38</f>
        <v>2738</v>
      </c>
      <c r="Q48" s="2">
        <f>'3deAfd'!CE38</f>
        <v>3</v>
      </c>
      <c r="S48" s="2">
        <f>'3deAfd'!CK38</f>
        <v>3689</v>
      </c>
      <c r="T48" s="2">
        <f>'3deAfd'!CS38</f>
        <v>1</v>
      </c>
      <c r="V48" s="45">
        <f>'3deAfd'!CY38</f>
        <v>7767</v>
      </c>
      <c r="W48" s="2">
        <f>'3deAfd'!DG38</f>
        <v>3</v>
      </c>
      <c r="Y48" s="2">
        <f>'3deAfd'!DM38</f>
        <v>5427</v>
      </c>
      <c r="Z48" s="2">
        <f>'3deAfd'!DU38</f>
        <v>0</v>
      </c>
      <c r="AB48" s="2">
        <f>'3deAfd'!EA38</f>
        <v>3689</v>
      </c>
      <c r="AC48" s="2">
        <f>'3deAfd'!EI38</f>
        <v>3</v>
      </c>
      <c r="AE48" s="2">
        <f>'3deAfd'!EO38</f>
        <v>8097</v>
      </c>
      <c r="AF48" s="2">
        <f>'3deAfd'!EW38</f>
        <v>3</v>
      </c>
      <c r="AH48" s="2">
        <f>'3deAfd'!FC38</f>
        <v>8714</v>
      </c>
      <c r="AI48" s="2">
        <f>'3deAfd'!FK38</f>
        <v>0</v>
      </c>
      <c r="AK48" s="2">
        <f>'3deAfd'!FQ38</f>
        <v>2682</v>
      </c>
      <c r="AL48" s="2">
        <f>'3deAfd'!FY38</f>
        <v>0</v>
      </c>
      <c r="AN48" s="45">
        <f>'3deAfd'!GE38</f>
        <v>6541</v>
      </c>
      <c r="AO48" s="2">
        <f>'3deAfd'!GM38</f>
        <v>0</v>
      </c>
      <c r="AQ48" s="2">
        <f>'3deAfd'!GS38</f>
        <v>0</v>
      </c>
      <c r="AR48" s="2">
        <f>'3deAfd'!HA38</f>
        <v>0</v>
      </c>
      <c r="AT48" s="2">
        <f>'3deAfd'!HG38</f>
        <v>2601</v>
      </c>
      <c r="AU48" s="2">
        <f>'3deAfd'!HO38</f>
        <v>1</v>
      </c>
      <c r="AW48" s="2">
        <f>'3deAfd'!HU38</f>
        <v>2973</v>
      </c>
      <c r="AX48" s="2">
        <f>'3deAfd'!IC38</f>
        <v>1</v>
      </c>
      <c r="AZ48" s="2">
        <f>'3deAfd'!II38</f>
        <v>3612</v>
      </c>
      <c r="BA48" s="2">
        <f>'3deAfd'!IQ38</f>
        <v>1</v>
      </c>
      <c r="BC48" s="2">
        <f>'3deAfd'!IW38</f>
        <v>0</v>
      </c>
      <c r="BD48" s="2">
        <f>'3deAfd'!JE38</f>
        <v>0</v>
      </c>
      <c r="BF48" s="2">
        <f>'3deAfd'!JK38</f>
        <v>1769</v>
      </c>
      <c r="BG48" s="2">
        <f>'3deAfd'!JS38</f>
        <v>1</v>
      </c>
      <c r="BI48" s="2">
        <f>'3deAfd'!JY38</f>
        <v>3546</v>
      </c>
      <c r="BJ48" s="2">
        <f>'3deAfd'!KG38</f>
        <v>3</v>
      </c>
      <c r="BL48" s="2">
        <f>'3deAfd'!KM38</f>
        <v>8303</v>
      </c>
      <c r="BM48" s="2">
        <f>'3deAfd'!KU38</f>
        <v>3</v>
      </c>
      <c r="BO48" s="45">
        <f>'3deAfd'!LA38</f>
        <v>0</v>
      </c>
      <c r="BP48" s="2">
        <f>'3deAfd'!LI38</f>
        <v>0</v>
      </c>
      <c r="BR48" s="2">
        <f>'3deAfd'!LO38</f>
        <v>0</v>
      </c>
      <c r="BS48" s="2">
        <f>'3deAfd'!LW38</f>
        <v>0</v>
      </c>
      <c r="BU48" s="2">
        <f>'3deAfd'!MC38</f>
        <v>0</v>
      </c>
      <c r="BV48" s="2">
        <f>'3deAfd'!MK38</f>
        <v>0</v>
      </c>
      <c r="BX48" s="2">
        <f>'3deAfd'!MQ38</f>
        <v>0</v>
      </c>
      <c r="BY48" s="2">
        <f>'3deAfd'!MY38</f>
        <v>0</v>
      </c>
    </row>
    <row r="49" spans="1:77" s="38" customFormat="1" ht="15.75" thickBot="1" x14ac:dyDescent="0.3">
      <c r="A49" s="4">
        <f>'3deAfd'!E39</f>
        <v>3048</v>
      </c>
      <c r="B49" s="4">
        <f>'3deAfd'!M39</f>
        <v>3</v>
      </c>
      <c r="C49"/>
      <c r="D49" s="4">
        <f>'3deAfd'!S39</f>
        <v>2601</v>
      </c>
      <c r="E49" s="4">
        <f>'3deAfd'!AA39</f>
        <v>1</v>
      </c>
      <c r="F49"/>
      <c r="G49" s="4">
        <f>'3deAfd'!AG39</f>
        <v>2682</v>
      </c>
      <c r="H49" s="4">
        <f>'3deAfd'!AO39</f>
        <v>0</v>
      </c>
      <c r="I49"/>
      <c r="J49" s="4">
        <f>'3deAfd'!AU39</f>
        <v>1864</v>
      </c>
      <c r="K49" s="4">
        <f>'3deAfd'!BC39</f>
        <v>3</v>
      </c>
      <c r="L49"/>
      <c r="M49" s="4">
        <f>'3deAfd'!BI39</f>
        <v>3048</v>
      </c>
      <c r="N49" s="4">
        <f>'3deAfd'!BQ39</f>
        <v>1</v>
      </c>
      <c r="O49"/>
      <c r="P49" s="4">
        <f>'3deAfd'!BW39</f>
        <v>8062</v>
      </c>
      <c r="Q49" s="4">
        <f>'3deAfd'!CE39</f>
        <v>1</v>
      </c>
      <c r="R49"/>
      <c r="S49" s="4">
        <f>'3deAfd'!CK39</f>
        <v>8078</v>
      </c>
      <c r="T49" s="4">
        <f>'3deAfd'!CS39</f>
        <v>0</v>
      </c>
      <c r="U49"/>
      <c r="V49" s="46">
        <f>'3deAfd'!CY39</f>
        <v>8048</v>
      </c>
      <c r="W49" s="4">
        <f>'3deAfd'!DG39</f>
        <v>3</v>
      </c>
      <c r="X49"/>
      <c r="Y49" s="4">
        <f>'3deAfd'!DM39</f>
        <v>5998</v>
      </c>
      <c r="Z49" s="4">
        <f>'3deAfd'!DU39</f>
        <v>0</v>
      </c>
      <c r="AA49"/>
      <c r="AB49" s="2">
        <f>'3deAfd'!EA39</f>
        <v>1769</v>
      </c>
      <c r="AC49" s="4">
        <f>'3deAfd'!EI39</f>
        <v>3</v>
      </c>
      <c r="AD49"/>
      <c r="AE49" s="4">
        <f>'3deAfd'!EO39</f>
        <v>2662</v>
      </c>
      <c r="AF49" s="4">
        <f>'3deAfd'!EW39</f>
        <v>3</v>
      </c>
      <c r="AG49"/>
      <c r="AH49" s="4">
        <f>'3deAfd'!FC39</f>
        <v>2682</v>
      </c>
      <c r="AI49" s="4">
        <f>'3deAfd'!FK39</f>
        <v>0</v>
      </c>
      <c r="AJ49"/>
      <c r="AK49" s="4">
        <f>'3deAfd'!FQ39</f>
        <v>8241</v>
      </c>
      <c r="AL49" s="4">
        <f>'3deAfd'!FY39</f>
        <v>3</v>
      </c>
      <c r="AM49"/>
      <c r="AN49" s="46">
        <f>'3deAfd'!GE39</f>
        <v>5291</v>
      </c>
      <c r="AO49" s="4">
        <f>'3deAfd'!GM39</f>
        <v>3</v>
      </c>
      <c r="AP49"/>
      <c r="AQ49" s="4">
        <f>'3deAfd'!GS39</f>
        <v>0</v>
      </c>
      <c r="AR49" s="4">
        <f>'3deAfd'!HA39</f>
        <v>0</v>
      </c>
      <c r="AS49"/>
      <c r="AT49" s="4">
        <f>'3deAfd'!HG39</f>
        <v>5427</v>
      </c>
      <c r="AU49" s="4">
        <f>'3deAfd'!HO39</f>
        <v>0</v>
      </c>
      <c r="AV49"/>
      <c r="AW49" s="4">
        <f>'3deAfd'!HU39</f>
        <v>3010</v>
      </c>
      <c r="AX49" s="4">
        <f>'3deAfd'!IC39</f>
        <v>0</v>
      </c>
      <c r="AY49"/>
      <c r="AZ49" s="4">
        <f>'3deAfd'!II39</f>
        <v>3037</v>
      </c>
      <c r="BA49" s="4">
        <f>'3deAfd'!IQ39</f>
        <v>0</v>
      </c>
      <c r="BB49"/>
      <c r="BC49" s="4">
        <f>'3deAfd'!IW39</f>
        <v>0</v>
      </c>
      <c r="BD49" s="4">
        <f>'3deAfd'!JE39</f>
        <v>0</v>
      </c>
      <c r="BE49"/>
      <c r="BF49" s="4">
        <f>'3deAfd'!JK39</f>
        <v>6573</v>
      </c>
      <c r="BG49" s="2">
        <f>'3deAfd'!JS39</f>
        <v>0</v>
      </c>
      <c r="BH49"/>
      <c r="BI49" s="4">
        <f>'3deAfd'!JY39</f>
        <v>8097</v>
      </c>
      <c r="BJ49" s="4">
        <f>'3deAfd'!KG39</f>
        <v>0</v>
      </c>
      <c r="BK49"/>
      <c r="BL49" s="4">
        <f>'3deAfd'!KM39</f>
        <v>5873</v>
      </c>
      <c r="BM49" s="4">
        <f>'3deAfd'!KU39</f>
        <v>3</v>
      </c>
      <c r="BN49"/>
      <c r="BO49" s="46">
        <f>'3deAfd'!LA39</f>
        <v>0</v>
      </c>
      <c r="BP49" s="4">
        <f>'3deAfd'!LI39</f>
        <v>0</v>
      </c>
      <c r="BQ49"/>
      <c r="BR49" s="4">
        <f>'3deAfd'!LO39</f>
        <v>0</v>
      </c>
      <c r="BS49" s="4">
        <f>'3deAfd'!LW39</f>
        <v>0</v>
      </c>
      <c r="BT49"/>
      <c r="BU49" s="4">
        <f>'3deAfd'!MC39</f>
        <v>0</v>
      </c>
      <c r="BV49" s="4">
        <f>'3deAfd'!MK39</f>
        <v>0</v>
      </c>
      <c r="BW49"/>
      <c r="BX49" s="4">
        <f>'3deAfd'!MQ39</f>
        <v>0</v>
      </c>
      <c r="BY49" s="4">
        <f>'3deAfd'!MY39</f>
        <v>0</v>
      </c>
    </row>
    <row r="50" spans="1:77" x14ac:dyDescent="0.25">
      <c r="A50" s="3">
        <f>'3deAfd'!B44</f>
        <v>8304</v>
      </c>
      <c r="B50" s="3">
        <f>'3deAfd'!L44</f>
        <v>0</v>
      </c>
      <c r="D50" s="3">
        <f>'3deAfd'!P44</f>
        <v>2738</v>
      </c>
      <c r="E50" s="3">
        <f>'3deAfd'!Z44</f>
        <v>3</v>
      </c>
      <c r="G50" s="3">
        <f>'3deAfd'!AD44</f>
        <v>3031</v>
      </c>
      <c r="H50" s="3">
        <f>'3deAfd'!AN44</f>
        <v>0</v>
      </c>
      <c r="J50" s="3">
        <f>'3deAfd'!AR44</f>
        <v>8059</v>
      </c>
      <c r="K50" s="3">
        <f>'3deAfd'!BB44</f>
        <v>3</v>
      </c>
      <c r="M50" s="3">
        <f>'3deAfd'!BF44</f>
        <v>4808</v>
      </c>
      <c r="N50" s="3">
        <f>'3deAfd'!BP44</f>
        <v>3</v>
      </c>
      <c r="P50" s="3">
        <f>'3deAfd'!BT44</f>
        <v>2709</v>
      </c>
      <c r="Q50" s="3">
        <f>'3deAfd'!CD44</f>
        <v>1</v>
      </c>
      <c r="S50" s="3">
        <f>'3deAfd'!CH44</f>
        <v>7767</v>
      </c>
      <c r="T50" s="3">
        <f>'3deAfd'!CR44</f>
        <v>1</v>
      </c>
      <c r="V50" s="47">
        <f>'3deAfd'!CV44</f>
        <v>3010</v>
      </c>
      <c r="W50" s="3">
        <f>'3deAfd'!DF44</f>
        <v>3</v>
      </c>
      <c r="Y50" s="3">
        <f>'3deAfd'!DJ44</f>
        <v>3797</v>
      </c>
      <c r="Z50" s="3">
        <f>'3deAfd'!DT44</f>
        <v>3</v>
      </c>
      <c r="AB50" s="3">
        <f>'3deAfd'!DX44</f>
        <v>8573</v>
      </c>
      <c r="AC50" s="3">
        <f>'3deAfd'!EH44</f>
        <v>3</v>
      </c>
      <c r="AE50" s="3">
        <f>'3deAfd'!EL44</f>
        <v>1722</v>
      </c>
      <c r="AF50" s="3">
        <f>'3deAfd'!EV44</f>
        <v>3</v>
      </c>
      <c r="AH50" s="3">
        <f>'3deAfd'!EZ44</f>
        <v>8072</v>
      </c>
      <c r="AI50" s="3">
        <f>'3deAfd'!FJ44</f>
        <v>0</v>
      </c>
      <c r="AK50" s="3">
        <f>'3deAfd'!FN44</f>
        <v>8306</v>
      </c>
      <c r="AL50" s="3">
        <f>'3deAfd'!FX44</f>
        <v>0</v>
      </c>
      <c r="AN50" s="47">
        <f>'3deAfd'!GB44</f>
        <v>3288</v>
      </c>
      <c r="AO50" s="3">
        <f>'3deAfd'!GL44</f>
        <v>1</v>
      </c>
      <c r="AQ50" s="3">
        <f>'3deAfd'!GP44</f>
        <v>605</v>
      </c>
      <c r="AR50" s="3">
        <f>'3deAfd'!GZ44</f>
        <v>1</v>
      </c>
      <c r="AT50" s="3">
        <f>'3deAfd'!HD44</f>
        <v>3141</v>
      </c>
      <c r="AU50" s="3">
        <f>'3deAfd'!HN44</f>
        <v>0</v>
      </c>
      <c r="AW50" s="3">
        <f>'3deAfd'!HR44</f>
        <v>3531</v>
      </c>
      <c r="AX50" s="3">
        <f>'3deAfd'!IB44</f>
        <v>1</v>
      </c>
      <c r="AZ50" s="3">
        <f>'3deAfd'!IF44</f>
        <v>7688</v>
      </c>
      <c r="BA50" s="3">
        <f>'3deAfd'!IP44</f>
        <v>0</v>
      </c>
      <c r="BC50" s="3">
        <f>'3deAfd'!IT44</f>
        <v>8306</v>
      </c>
      <c r="BD50" s="3">
        <f>'3deAfd'!JD44</f>
        <v>0</v>
      </c>
      <c r="BF50" s="3">
        <f>'3deAfd'!JH44</f>
        <v>8306</v>
      </c>
      <c r="BG50" s="3">
        <f>'3deAfd'!JR44</f>
        <v>3</v>
      </c>
      <c r="BI50" s="3">
        <f>'3deAfd'!JV44</f>
        <v>8059</v>
      </c>
      <c r="BJ50" s="3">
        <f>'3deAfd'!KF44</f>
        <v>0</v>
      </c>
      <c r="BL50" s="3">
        <f>'3deAfd'!KJ44</f>
        <v>5427</v>
      </c>
      <c r="BM50" s="3">
        <f>'3deAfd'!KT44</f>
        <v>1</v>
      </c>
      <c r="BO50" s="47">
        <f>'3deAfd'!KX44</f>
        <v>0</v>
      </c>
      <c r="BP50" s="3">
        <f>'3deAfd'!LH44</f>
        <v>0</v>
      </c>
      <c r="BR50" s="3">
        <f>'3deAfd'!LL44</f>
        <v>0</v>
      </c>
      <c r="BS50" s="3">
        <f>'3deAfd'!LV44</f>
        <v>0</v>
      </c>
      <c r="BU50" s="3">
        <f>'3deAfd'!LZ44</f>
        <v>0</v>
      </c>
      <c r="BV50" s="3">
        <f>'3deAfd'!MJ44</f>
        <v>0</v>
      </c>
      <c r="BX50" s="3">
        <f>'3deAfd'!MN44</f>
        <v>0</v>
      </c>
      <c r="BY50" s="3">
        <f>'3deAfd'!MX44</f>
        <v>0</v>
      </c>
    </row>
    <row r="51" spans="1:77" x14ac:dyDescent="0.25">
      <c r="A51" s="2">
        <f>'3deAfd'!B45</f>
        <v>435</v>
      </c>
      <c r="B51" s="2">
        <f>'3deAfd'!L45</f>
        <v>1</v>
      </c>
      <c r="D51" s="2">
        <f>'3deAfd'!P45</f>
        <v>3882</v>
      </c>
      <c r="E51" s="2">
        <f>'3deAfd'!Z45</f>
        <v>3</v>
      </c>
      <c r="G51" s="2">
        <f>'3deAfd'!AD45</f>
        <v>2798</v>
      </c>
      <c r="H51" s="2">
        <f>'3deAfd'!AN45</f>
        <v>0</v>
      </c>
      <c r="J51" s="2">
        <f>'3deAfd'!AR45</f>
        <v>2738</v>
      </c>
      <c r="K51" s="2">
        <f>'3deAfd'!BB45</f>
        <v>0</v>
      </c>
      <c r="M51" s="2">
        <f>'3deAfd'!BF45</f>
        <v>605</v>
      </c>
      <c r="N51" s="2">
        <f>'3deAfd'!BP45</f>
        <v>0</v>
      </c>
      <c r="P51" s="2">
        <f>'3deAfd'!BT45</f>
        <v>1769</v>
      </c>
      <c r="Q51" s="2">
        <f>'3deAfd'!CD45</f>
        <v>3</v>
      </c>
      <c r="S51" s="2">
        <f>'3deAfd'!CH45</f>
        <v>605</v>
      </c>
      <c r="T51" s="2">
        <f>'3deAfd'!CR45</f>
        <v>3</v>
      </c>
      <c r="V51" s="45">
        <f>'3deAfd'!CV45</f>
        <v>2973</v>
      </c>
      <c r="W51" s="2">
        <f>'3deAfd'!DF45</f>
        <v>3</v>
      </c>
      <c r="Y51" s="2">
        <f>'3deAfd'!DJ45</f>
        <v>2598</v>
      </c>
      <c r="Z51" s="2">
        <f>'3deAfd'!DT45</f>
        <v>3</v>
      </c>
      <c r="AB51" s="2">
        <f>'3deAfd'!DX45</f>
        <v>2630</v>
      </c>
      <c r="AC51" s="2">
        <f>'3deAfd'!EH45</f>
        <v>1</v>
      </c>
      <c r="AE51" s="2">
        <f>'3deAfd'!EL45</f>
        <v>7889</v>
      </c>
      <c r="AF51" s="2">
        <f>'3deAfd'!EV45</f>
        <v>3</v>
      </c>
      <c r="AH51" s="2">
        <f>'3deAfd'!EZ45</f>
        <v>1769</v>
      </c>
      <c r="AI51" s="2">
        <f>'3deAfd'!FJ45</f>
        <v>3</v>
      </c>
      <c r="AK51" s="2">
        <f>'3deAfd'!FN45</f>
        <v>8303</v>
      </c>
      <c r="AL51" s="2">
        <f>'3deAfd'!FX45</f>
        <v>0</v>
      </c>
      <c r="AN51" s="45">
        <f>'3deAfd'!GB45</f>
        <v>7595</v>
      </c>
      <c r="AO51" s="2">
        <f>'3deAfd'!GL45</f>
        <v>3</v>
      </c>
      <c r="AQ51" s="2">
        <f>'3deAfd'!GP45</f>
        <v>8048</v>
      </c>
      <c r="AR51" s="2">
        <f>'3deAfd'!GZ45</f>
        <v>0</v>
      </c>
      <c r="AT51" s="2">
        <f>'3deAfd'!HD45</f>
        <v>1158</v>
      </c>
      <c r="AU51" s="2">
        <f>'3deAfd'!HN45</f>
        <v>1</v>
      </c>
      <c r="AW51" s="2">
        <f>'3deAfd'!HR45</f>
        <v>605</v>
      </c>
      <c r="AX51" s="2">
        <f>'3deAfd'!IB45</f>
        <v>3</v>
      </c>
      <c r="AZ51" s="2">
        <f>'3deAfd'!IF45</f>
        <v>2284</v>
      </c>
      <c r="BA51" s="2">
        <f>'3deAfd'!IP45</f>
        <v>0</v>
      </c>
      <c r="BC51" s="2">
        <f>'3deAfd'!IT45</f>
        <v>8303</v>
      </c>
      <c r="BD51" s="2">
        <f>'3deAfd'!JD45</f>
        <v>0</v>
      </c>
      <c r="BF51" s="2">
        <f>'3deAfd'!JH45</f>
        <v>8303</v>
      </c>
      <c r="BG51" s="3">
        <f>'3deAfd'!JR45</f>
        <v>1</v>
      </c>
      <c r="BI51" s="2">
        <f>'3deAfd'!JV45</f>
        <v>7595</v>
      </c>
      <c r="BJ51" s="2">
        <f>'3deAfd'!KF45</f>
        <v>0</v>
      </c>
      <c r="BL51" s="2">
        <f>'3deAfd'!KJ45</f>
        <v>2798</v>
      </c>
      <c r="BM51" s="2">
        <f>'3deAfd'!KT45</f>
        <v>0</v>
      </c>
      <c r="BO51" s="45">
        <f>'3deAfd'!KX45</f>
        <v>0</v>
      </c>
      <c r="BP51" s="2">
        <f>'3deAfd'!LH45</f>
        <v>0</v>
      </c>
      <c r="BR51" s="2">
        <f>'3deAfd'!LL45</f>
        <v>0</v>
      </c>
      <c r="BS51" s="2">
        <f>'3deAfd'!LV45</f>
        <v>0</v>
      </c>
      <c r="BU51" s="2">
        <f>'3deAfd'!LZ45</f>
        <v>0</v>
      </c>
      <c r="BV51" s="2">
        <f>'3deAfd'!MJ45</f>
        <v>0</v>
      </c>
      <c r="BX51" s="2">
        <f>'3deAfd'!MN45</f>
        <v>0</v>
      </c>
      <c r="BY51" s="2">
        <f>'3deAfd'!MX45</f>
        <v>0</v>
      </c>
    </row>
    <row r="52" spans="1:77" x14ac:dyDescent="0.25">
      <c r="A52" s="2">
        <f>'3deAfd'!B46</f>
        <v>6446</v>
      </c>
      <c r="B52" s="2">
        <f>'3deAfd'!L46</f>
        <v>1</v>
      </c>
      <c r="D52" s="2">
        <f>'3deAfd'!P46</f>
        <v>8056</v>
      </c>
      <c r="E52" s="2">
        <f>'3deAfd'!Z46</f>
        <v>3</v>
      </c>
      <c r="G52" s="2">
        <f>'3deAfd'!AD46</f>
        <v>2601</v>
      </c>
      <c r="H52" s="2">
        <f>'3deAfd'!AN46</f>
        <v>3</v>
      </c>
      <c r="J52" s="2">
        <f>'3deAfd'!AR46</f>
        <v>3882</v>
      </c>
      <c r="K52" s="2">
        <f>'3deAfd'!BB46</f>
        <v>0</v>
      </c>
      <c r="M52" s="2">
        <f>'3deAfd'!BF46</f>
        <v>7646</v>
      </c>
      <c r="N52" s="2">
        <f>'3deAfd'!BP46</f>
        <v>3</v>
      </c>
      <c r="P52" s="2">
        <f>'3deAfd'!BT46</f>
        <v>6573</v>
      </c>
      <c r="Q52" s="2">
        <f>'3deAfd'!CD46</f>
        <v>3</v>
      </c>
      <c r="S52" s="2">
        <f>'3deAfd'!CH46</f>
        <v>7705</v>
      </c>
      <c r="T52" s="2">
        <f>'3deAfd'!CR46</f>
        <v>3</v>
      </c>
      <c r="V52" s="45">
        <f>'3deAfd'!CV46</f>
        <v>2778</v>
      </c>
      <c r="W52" s="2">
        <f>'3deAfd'!DF46</f>
        <v>1</v>
      </c>
      <c r="Y52" s="2">
        <f>'3deAfd'!DJ46</f>
        <v>1173</v>
      </c>
      <c r="Z52" s="2">
        <f>'3deAfd'!DT46</f>
        <v>1</v>
      </c>
      <c r="AB52" s="2">
        <f>'3deAfd'!DX46</f>
        <v>2720</v>
      </c>
      <c r="AC52" s="2">
        <f>'3deAfd'!EH46</f>
        <v>3</v>
      </c>
      <c r="AE52" s="2">
        <f>'3deAfd'!EL46</f>
        <v>5291</v>
      </c>
      <c r="AF52" s="2">
        <f>'3deAfd'!EV46</f>
        <v>3</v>
      </c>
      <c r="AH52" s="2">
        <f>'3deAfd'!EZ46</f>
        <v>6573</v>
      </c>
      <c r="AI52" s="2">
        <f>'3deAfd'!FJ46</f>
        <v>1</v>
      </c>
      <c r="AK52" s="2">
        <f>'3deAfd'!FN46</f>
        <v>4715</v>
      </c>
      <c r="AL52" s="2">
        <f>'3deAfd'!FX46</f>
        <v>0</v>
      </c>
      <c r="AN52" s="45">
        <f>'3deAfd'!GB46</f>
        <v>8056</v>
      </c>
      <c r="AO52" s="2">
        <f>'3deAfd'!GL46</f>
        <v>3</v>
      </c>
      <c r="AQ52" s="2">
        <f>'3deAfd'!GP46</f>
        <v>2888</v>
      </c>
      <c r="AR52" s="2">
        <f>'3deAfd'!GZ46</f>
        <v>3</v>
      </c>
      <c r="AT52" s="2">
        <f>'3deAfd'!HD46</f>
        <v>5397</v>
      </c>
      <c r="AU52" s="2">
        <f>'3deAfd'!HN46</f>
        <v>0</v>
      </c>
      <c r="AW52" s="2">
        <f>'3deAfd'!HR46</f>
        <v>7646</v>
      </c>
      <c r="AX52" s="2">
        <f>'3deAfd'!IB46</f>
        <v>1</v>
      </c>
      <c r="AZ52" s="2">
        <f>'3deAfd'!IF46</f>
        <v>2798</v>
      </c>
      <c r="BA52" s="2">
        <f>'3deAfd'!IP46</f>
        <v>0</v>
      </c>
      <c r="BC52" s="2">
        <f>'3deAfd'!IT46</f>
        <v>4715</v>
      </c>
      <c r="BD52" s="2">
        <f>'3deAfd'!JD46</f>
        <v>1</v>
      </c>
      <c r="BF52" s="2">
        <f>'3deAfd'!JH46</f>
        <v>4715</v>
      </c>
      <c r="BG52" s="3">
        <f>'3deAfd'!JR46</f>
        <v>0</v>
      </c>
      <c r="BI52" s="2">
        <f>'3deAfd'!JV46</f>
        <v>3288</v>
      </c>
      <c r="BJ52" s="2">
        <f>'3deAfd'!KF46</f>
        <v>0</v>
      </c>
      <c r="BL52" s="2">
        <f>'3deAfd'!KJ46</f>
        <v>3691</v>
      </c>
      <c r="BM52" s="2">
        <f>'3deAfd'!KT46</f>
        <v>1</v>
      </c>
      <c r="BO52" s="45">
        <f>'3deAfd'!KX46</f>
        <v>0</v>
      </c>
      <c r="BP52" s="2">
        <f>'3deAfd'!LH46</f>
        <v>0</v>
      </c>
      <c r="BR52" s="2">
        <f>'3deAfd'!LL46</f>
        <v>0</v>
      </c>
      <c r="BS52" s="2">
        <f>'3deAfd'!LV46</f>
        <v>0</v>
      </c>
      <c r="BU52" s="2">
        <f>'3deAfd'!LZ46</f>
        <v>0</v>
      </c>
      <c r="BV52" s="2">
        <f>'3deAfd'!MJ46</f>
        <v>0</v>
      </c>
      <c r="BX52" s="2">
        <f>'3deAfd'!MN46</f>
        <v>0</v>
      </c>
      <c r="BY52" s="2">
        <f>'3deAfd'!MX46</f>
        <v>0</v>
      </c>
    </row>
    <row r="53" spans="1:77" x14ac:dyDescent="0.25">
      <c r="A53" s="2">
        <f>'3deAfd'!B47</f>
        <v>8303</v>
      </c>
      <c r="B53" s="2">
        <f>'3deAfd'!L47</f>
        <v>0</v>
      </c>
      <c r="D53" s="2">
        <f>'3deAfd'!P47</f>
        <v>5013</v>
      </c>
      <c r="E53" s="2">
        <f>'3deAfd'!Z47</f>
        <v>3</v>
      </c>
      <c r="G53" s="2">
        <f>'3deAfd'!AD47</f>
        <v>2284</v>
      </c>
      <c r="H53" s="2">
        <f>'3deAfd'!AN47</f>
        <v>0</v>
      </c>
      <c r="J53" s="2">
        <f>'3deAfd'!AR47</f>
        <v>8056</v>
      </c>
      <c r="K53" s="2">
        <f>'3deAfd'!BB47</f>
        <v>1</v>
      </c>
      <c r="M53" s="2">
        <f>'3deAfd'!BF47</f>
        <v>2888</v>
      </c>
      <c r="N53" s="2">
        <f>'3deAfd'!BP47</f>
        <v>3</v>
      </c>
      <c r="P53" s="2">
        <f>'3deAfd'!BT47</f>
        <v>3689</v>
      </c>
      <c r="Q53" s="2">
        <f>'3deAfd'!CD47</f>
        <v>1</v>
      </c>
      <c r="S53" s="2">
        <f>'3deAfd'!CH47</f>
        <v>3019</v>
      </c>
      <c r="T53" s="2">
        <f>'3deAfd'!CR47</f>
        <v>3</v>
      </c>
      <c r="V53" s="45">
        <f>'3deAfd'!CV47</f>
        <v>2836</v>
      </c>
      <c r="W53" s="2">
        <f>'3deAfd'!DF47</f>
        <v>3</v>
      </c>
      <c r="Y53" s="2">
        <f>'3deAfd'!DJ47</f>
        <v>3246</v>
      </c>
      <c r="Z53" s="2">
        <f>'3deAfd'!DT47</f>
        <v>1</v>
      </c>
      <c r="AB53" s="2">
        <f>'3deAfd'!DX47</f>
        <v>6994</v>
      </c>
      <c r="AC53" s="2">
        <f>'3deAfd'!EH47</f>
        <v>3</v>
      </c>
      <c r="AE53" s="2">
        <f>'3deAfd'!EL47</f>
        <v>2911</v>
      </c>
      <c r="AF53" s="2">
        <f>'3deAfd'!EV47</f>
        <v>3</v>
      </c>
      <c r="AH53" s="2">
        <f>'3deAfd'!EZ47</f>
        <v>4209</v>
      </c>
      <c r="AI53" s="2">
        <f>'3deAfd'!FJ47</f>
        <v>3</v>
      </c>
      <c r="AK53" s="2">
        <f>'3deAfd'!FN47</f>
        <v>6446</v>
      </c>
      <c r="AL53" s="2">
        <f>'3deAfd'!FX47</f>
        <v>0</v>
      </c>
      <c r="AN53" s="45">
        <f>'3deAfd'!GB47</f>
        <v>5817</v>
      </c>
      <c r="AO53" s="2">
        <f>'3deAfd'!GL47</f>
        <v>3</v>
      </c>
      <c r="AQ53" s="2">
        <f>'3deAfd'!GP47</f>
        <v>3531</v>
      </c>
      <c r="AR53" s="2">
        <f>'3deAfd'!GZ47</f>
        <v>3</v>
      </c>
      <c r="AT53" s="2">
        <f>'3deAfd'!HD47</f>
        <v>5275</v>
      </c>
      <c r="AU53" s="2">
        <f>'3deAfd'!HN47</f>
        <v>3</v>
      </c>
      <c r="AW53" s="2">
        <f>'3deAfd'!HR47</f>
        <v>7705</v>
      </c>
      <c r="AX53" s="2">
        <f>'3deAfd'!IB47</f>
        <v>3</v>
      </c>
      <c r="AZ53" s="2">
        <f>'3deAfd'!IF47</f>
        <v>3691</v>
      </c>
      <c r="BA53" s="2">
        <f>'3deAfd'!IP47</f>
        <v>0</v>
      </c>
      <c r="BC53" s="2">
        <f>'3deAfd'!IT47</f>
        <v>6446</v>
      </c>
      <c r="BD53" s="2">
        <f>'3deAfd'!JD47</f>
        <v>0</v>
      </c>
      <c r="BF53" s="2">
        <f>'3deAfd'!JH47</f>
        <v>8739</v>
      </c>
      <c r="BG53" s="3">
        <f>'3deAfd'!JR47</f>
        <v>0</v>
      </c>
      <c r="BI53" s="2">
        <f>'3deAfd'!JV47</f>
        <v>8056</v>
      </c>
      <c r="BJ53" s="2">
        <f>'3deAfd'!KF47</f>
        <v>0</v>
      </c>
      <c r="BL53" s="2">
        <f>'3deAfd'!KJ47</f>
        <v>432</v>
      </c>
      <c r="BM53" s="2">
        <f>'3deAfd'!KT47</f>
        <v>0</v>
      </c>
      <c r="BO53" s="45">
        <f>'3deAfd'!KX47</f>
        <v>0</v>
      </c>
      <c r="BP53" s="2">
        <f>'3deAfd'!LH47</f>
        <v>0</v>
      </c>
      <c r="BR53" s="2">
        <f>'3deAfd'!LL47</f>
        <v>0</v>
      </c>
      <c r="BS53" s="2">
        <f>'3deAfd'!LV47</f>
        <v>0</v>
      </c>
      <c r="BU53" s="2">
        <f>'3deAfd'!LZ47</f>
        <v>0</v>
      </c>
      <c r="BV53" s="2">
        <f>'3deAfd'!MJ47</f>
        <v>0</v>
      </c>
      <c r="BX53" s="2">
        <f>'3deAfd'!MN47</f>
        <v>0</v>
      </c>
      <c r="BY53" s="2">
        <f>'3deAfd'!MX47</f>
        <v>0</v>
      </c>
    </row>
    <row r="54" spans="1:77" x14ac:dyDescent="0.25">
      <c r="A54" s="2">
        <f>'3deAfd'!B48</f>
        <v>4715</v>
      </c>
      <c r="B54" s="2">
        <f>'3deAfd'!L48</f>
        <v>0</v>
      </c>
      <c r="D54" s="2">
        <f>'3deAfd'!P48</f>
        <v>3288</v>
      </c>
      <c r="E54" s="2">
        <f>'3deAfd'!Z48</f>
        <v>1</v>
      </c>
      <c r="G54" s="2">
        <f>'3deAfd'!AD48</f>
        <v>3691</v>
      </c>
      <c r="H54" s="2">
        <f>'3deAfd'!AN48</f>
        <v>0</v>
      </c>
      <c r="J54" s="2">
        <f>'3deAfd'!AR48</f>
        <v>8062</v>
      </c>
      <c r="K54" s="2">
        <f>'3deAfd'!BB48</f>
        <v>0</v>
      </c>
      <c r="M54" s="2">
        <f>'3deAfd'!BF48</f>
        <v>7705</v>
      </c>
      <c r="N54" s="2">
        <f>'3deAfd'!BP48</f>
        <v>3</v>
      </c>
      <c r="P54" s="2">
        <f>'3deAfd'!BT48</f>
        <v>4209</v>
      </c>
      <c r="Q54" s="2">
        <f>'3deAfd'!CD48</f>
        <v>3</v>
      </c>
      <c r="S54" s="2">
        <f>'3deAfd'!CH48</f>
        <v>8048</v>
      </c>
      <c r="T54" s="2">
        <f>'3deAfd'!CR48</f>
        <v>1</v>
      </c>
      <c r="V54" s="45">
        <f>'3deAfd'!CV48</f>
        <v>2777</v>
      </c>
      <c r="W54" s="2">
        <f>'3deAfd'!DF48</f>
        <v>3</v>
      </c>
      <c r="Y54" s="2">
        <f>'3deAfd'!DJ48</f>
        <v>2782</v>
      </c>
      <c r="Z54" s="2">
        <f>'3deAfd'!DT48</f>
        <v>1</v>
      </c>
      <c r="AB54" s="2">
        <f>'3deAfd'!DX48</f>
        <v>6912</v>
      </c>
      <c r="AC54" s="2">
        <f>'3deAfd'!EH48</f>
        <v>3</v>
      </c>
      <c r="AE54" s="2">
        <f>'3deAfd'!EL48</f>
        <v>1699</v>
      </c>
      <c r="AF54" s="2">
        <f>'3deAfd'!EV48</f>
        <v>1</v>
      </c>
      <c r="AH54" s="2">
        <f>'3deAfd'!EZ48</f>
        <v>3689</v>
      </c>
      <c r="AI54" s="2">
        <f>'3deAfd'!FJ48</f>
        <v>3</v>
      </c>
      <c r="AK54" s="2">
        <f>'3deAfd'!FN48</f>
        <v>8304</v>
      </c>
      <c r="AL54" s="2">
        <f>'3deAfd'!FX48</f>
        <v>1</v>
      </c>
      <c r="AN54" s="45">
        <f>'3deAfd'!GB48</f>
        <v>8309</v>
      </c>
      <c r="AO54" s="2">
        <f>'3deAfd'!GL48</f>
        <v>1</v>
      </c>
      <c r="AQ54" s="2">
        <f>'3deAfd'!GP48</f>
        <v>7705</v>
      </c>
      <c r="AR54" s="2">
        <f>'3deAfd'!GZ48</f>
        <v>1</v>
      </c>
      <c r="AT54" s="2">
        <f>'3deAfd'!HD48</f>
        <v>8426</v>
      </c>
      <c r="AU54" s="2">
        <f>'3deAfd'!HN48</f>
        <v>1</v>
      </c>
      <c r="AW54" s="2">
        <f>'3deAfd'!HR48</f>
        <v>4808</v>
      </c>
      <c r="AX54" s="2">
        <f>'3deAfd'!IB48</f>
        <v>0</v>
      </c>
      <c r="AZ54" s="2">
        <f>'3deAfd'!IF48</f>
        <v>5427</v>
      </c>
      <c r="BA54" s="2">
        <f>'3deAfd'!IP48</f>
        <v>0</v>
      </c>
      <c r="BC54" s="2">
        <f>'3deAfd'!IT48</f>
        <v>8304</v>
      </c>
      <c r="BD54" s="2">
        <f>'3deAfd'!JD48</f>
        <v>1</v>
      </c>
      <c r="BF54" s="2">
        <f>'3deAfd'!JH48</f>
        <v>8304</v>
      </c>
      <c r="BG54" s="3">
        <f>'3deAfd'!JR48</f>
        <v>1</v>
      </c>
      <c r="BI54" s="2">
        <f>'3deAfd'!JV48</f>
        <v>5013</v>
      </c>
      <c r="BJ54" s="2">
        <f>'3deAfd'!KF48</f>
        <v>3</v>
      </c>
      <c r="BL54" s="2">
        <f>'3deAfd'!KJ48</f>
        <v>2284</v>
      </c>
      <c r="BM54" s="2">
        <f>'3deAfd'!KT48</f>
        <v>1</v>
      </c>
      <c r="BO54" s="45">
        <f>'3deAfd'!KX48</f>
        <v>0</v>
      </c>
      <c r="BP54" s="2">
        <f>'3deAfd'!LH48</f>
        <v>0</v>
      </c>
      <c r="BR54" s="2">
        <f>'3deAfd'!LL48</f>
        <v>0</v>
      </c>
      <c r="BS54" s="2">
        <f>'3deAfd'!LV48</f>
        <v>0</v>
      </c>
      <c r="BU54" s="2">
        <f>'3deAfd'!LZ48</f>
        <v>0</v>
      </c>
      <c r="BV54" s="2">
        <f>'3deAfd'!MJ48</f>
        <v>0</v>
      </c>
      <c r="BX54" s="2">
        <f>'3deAfd'!MN48</f>
        <v>0</v>
      </c>
      <c r="BY54" s="2">
        <f>'3deAfd'!MX48</f>
        <v>0</v>
      </c>
    </row>
    <row r="55" spans="1:77" s="38" customFormat="1" ht="15.75" thickBot="1" x14ac:dyDescent="0.3">
      <c r="A55" s="2">
        <f>'3deAfd'!B49</f>
        <v>5873</v>
      </c>
      <c r="B55" s="2">
        <f>'3deAfd'!L49</f>
        <v>0</v>
      </c>
      <c r="C55"/>
      <c r="D55" s="2">
        <f>'3deAfd'!P49</f>
        <v>8064</v>
      </c>
      <c r="E55" s="2">
        <f>'3deAfd'!Z49</f>
        <v>3</v>
      </c>
      <c r="F55"/>
      <c r="G55" s="2">
        <f>'3deAfd'!AD49</f>
        <v>432</v>
      </c>
      <c r="H55" s="2">
        <f>'3deAfd'!AN49</f>
        <v>3</v>
      </c>
      <c r="I55"/>
      <c r="J55" s="2">
        <f>'3deAfd'!AR49</f>
        <v>3288</v>
      </c>
      <c r="K55" s="2">
        <f>'3deAfd'!BB49</f>
        <v>3</v>
      </c>
      <c r="L55"/>
      <c r="M55" s="2">
        <f>'3deAfd'!BF49</f>
        <v>8048</v>
      </c>
      <c r="N55" s="2">
        <f>'3deAfd'!BP49</f>
        <v>3</v>
      </c>
      <c r="O55"/>
      <c r="P55" s="2">
        <f>'3deAfd'!BT49</f>
        <v>8078</v>
      </c>
      <c r="Q55" s="2">
        <f>'3deAfd'!CD49</f>
        <v>1</v>
      </c>
      <c r="R55"/>
      <c r="S55" s="2">
        <f>'3deAfd'!CH49</f>
        <v>6327</v>
      </c>
      <c r="T55" s="2">
        <f>'3deAfd'!CR49</f>
        <v>3</v>
      </c>
      <c r="U55"/>
      <c r="V55" s="45">
        <f>'3deAfd'!CV49</f>
        <v>3914</v>
      </c>
      <c r="W55" s="2">
        <f>'3deAfd'!DF49</f>
        <v>3</v>
      </c>
      <c r="X55"/>
      <c r="Y55" s="2">
        <f>'3deAfd'!DJ49</f>
        <v>3829</v>
      </c>
      <c r="Z55" s="2">
        <f>'3deAfd'!DT49</f>
        <v>3</v>
      </c>
      <c r="AA55"/>
      <c r="AB55" s="2">
        <f>'3deAfd'!DX49</f>
        <v>3048</v>
      </c>
      <c r="AC55" s="2">
        <f>'3deAfd'!EH49</f>
        <v>3</v>
      </c>
      <c r="AD55"/>
      <c r="AE55" s="2">
        <f>'3deAfd'!EL49</f>
        <v>7165</v>
      </c>
      <c r="AF55" s="2">
        <f>'3deAfd'!EV49</f>
        <v>0</v>
      </c>
      <c r="AG55"/>
      <c r="AH55" s="2">
        <f>'3deAfd'!EZ49</f>
        <v>8078</v>
      </c>
      <c r="AI55" s="2">
        <f>'3deAfd'!FJ49</f>
        <v>0</v>
      </c>
      <c r="AJ55"/>
      <c r="AK55" s="2">
        <f>'3deAfd'!FN49</f>
        <v>5873</v>
      </c>
      <c r="AL55" s="2">
        <f>'3deAfd'!FX49</f>
        <v>0</v>
      </c>
      <c r="AM55"/>
      <c r="AN55" s="45">
        <f>'3deAfd'!GB49</f>
        <v>8062</v>
      </c>
      <c r="AO55" s="2">
        <f>'3deAfd'!GL49</f>
        <v>1</v>
      </c>
      <c r="AP55"/>
      <c r="AQ55" s="2">
        <f>'3deAfd'!GP49</f>
        <v>8210</v>
      </c>
      <c r="AR55" s="2">
        <f>'3deAfd'!GZ49</f>
        <v>3</v>
      </c>
      <c r="AS55"/>
      <c r="AT55" s="2">
        <f>'3deAfd'!HD49</f>
        <v>950</v>
      </c>
      <c r="AU55" s="2">
        <f>'3deAfd'!HN49</f>
        <v>1</v>
      </c>
      <c r="AV55"/>
      <c r="AW55" s="2">
        <f>'3deAfd'!HR49</f>
        <v>8048</v>
      </c>
      <c r="AX55" s="2">
        <f>'3deAfd'!IB49</f>
        <v>3</v>
      </c>
      <c r="AY55"/>
      <c r="AZ55" s="2">
        <f>'3deAfd'!IF49</f>
        <v>2601</v>
      </c>
      <c r="BA55" s="2">
        <f>'3deAfd'!IP49</f>
        <v>0</v>
      </c>
      <c r="BB55"/>
      <c r="BC55" s="2">
        <f>'3deAfd'!IT49</f>
        <v>5873</v>
      </c>
      <c r="BD55" s="2">
        <f>'3deAfd'!JD49</f>
        <v>3</v>
      </c>
      <c r="BE55"/>
      <c r="BF55" s="2">
        <f>'3deAfd'!JH49</f>
        <v>5873</v>
      </c>
      <c r="BG55" s="3">
        <f>'3deAfd'!JR49</f>
        <v>0</v>
      </c>
      <c r="BH55"/>
      <c r="BI55" s="2">
        <f>'3deAfd'!JV49</f>
        <v>8062</v>
      </c>
      <c r="BJ55" s="2">
        <f>'3deAfd'!KF49</f>
        <v>1</v>
      </c>
      <c r="BK55"/>
      <c r="BL55" s="2">
        <f>'3deAfd'!KJ49</f>
        <v>2601</v>
      </c>
      <c r="BM55" s="2">
        <f>'3deAfd'!KT49</f>
        <v>3</v>
      </c>
      <c r="BN55"/>
      <c r="BO55" s="45">
        <f>'3deAfd'!KX49</f>
        <v>0</v>
      </c>
      <c r="BP55" s="2">
        <f>'3deAfd'!LH49</f>
        <v>0</v>
      </c>
      <c r="BQ55"/>
      <c r="BR55" s="2">
        <f>'3deAfd'!LL49</f>
        <v>0</v>
      </c>
      <c r="BS55" s="2">
        <f>'3deAfd'!LV49</f>
        <v>0</v>
      </c>
      <c r="BT55"/>
      <c r="BU55" s="2">
        <f>'3deAfd'!LZ49</f>
        <v>0</v>
      </c>
      <c r="BV55" s="2">
        <f>'3deAfd'!MJ49</f>
        <v>0</v>
      </c>
      <c r="BW55"/>
      <c r="BX55" s="2">
        <f>'3deAfd'!MN49</f>
        <v>0</v>
      </c>
      <c r="BY55" s="2">
        <f>'3deAfd'!MX49</f>
        <v>0</v>
      </c>
    </row>
    <row r="56" spans="1:77" x14ac:dyDescent="0.25">
      <c r="A56" s="2">
        <f>'3deAfd'!E44</f>
        <v>2709</v>
      </c>
      <c r="B56" s="2">
        <f>'3deAfd'!M44</f>
        <v>3</v>
      </c>
      <c r="D56" s="2">
        <f>'3deAfd'!S44</f>
        <v>8306</v>
      </c>
      <c r="E56" s="2">
        <f>'3deAfd'!AA44</f>
        <v>0</v>
      </c>
      <c r="G56" s="2">
        <f>'3deAfd'!AG44</f>
        <v>8059</v>
      </c>
      <c r="H56" s="2">
        <f>'3deAfd'!AO44</f>
        <v>3</v>
      </c>
      <c r="J56" s="2">
        <f>'3deAfd'!AU44</f>
        <v>7751</v>
      </c>
      <c r="K56" s="2">
        <f>'3deAfd'!BC44</f>
        <v>0</v>
      </c>
      <c r="M56" s="2">
        <f>'3deAfd'!BI44</f>
        <v>5335</v>
      </c>
      <c r="N56" s="2">
        <f>'3deAfd'!BQ44</f>
        <v>0</v>
      </c>
      <c r="P56" s="2">
        <f>'3deAfd'!BW44</f>
        <v>2888</v>
      </c>
      <c r="Q56" s="2">
        <f>'3deAfd'!CE44</f>
        <v>1</v>
      </c>
      <c r="S56" s="2">
        <f>'3deAfd'!CK44</f>
        <v>5427</v>
      </c>
      <c r="T56" s="2">
        <f>'3deAfd'!CS44</f>
        <v>1</v>
      </c>
      <c r="V56" s="45">
        <f>'3deAfd'!CY44</f>
        <v>8304</v>
      </c>
      <c r="W56" s="2">
        <f>'3deAfd'!DG44</f>
        <v>0</v>
      </c>
      <c r="Y56" s="2">
        <f>'3deAfd'!DM44</f>
        <v>8306</v>
      </c>
      <c r="Z56" s="2">
        <f>'3deAfd'!DU44</f>
        <v>0</v>
      </c>
      <c r="AB56" s="2">
        <f>'3deAfd'!EA44</f>
        <v>8064</v>
      </c>
      <c r="AC56" s="2">
        <f>'3deAfd'!EI44</f>
        <v>0</v>
      </c>
      <c r="AE56" s="2">
        <f>'3deAfd'!EO44</f>
        <v>2798</v>
      </c>
      <c r="AF56" s="2">
        <f>'3deAfd'!EW44</f>
        <v>0</v>
      </c>
      <c r="AH56" s="2">
        <f>'3deAfd'!FC44</f>
        <v>6446</v>
      </c>
      <c r="AI56" s="2">
        <f>'3deAfd'!FK44</f>
        <v>3</v>
      </c>
      <c r="AK56" s="2">
        <f>'3deAfd'!FQ44</f>
        <v>8059</v>
      </c>
      <c r="AL56" s="2">
        <f>'3deAfd'!FY44</f>
        <v>3</v>
      </c>
      <c r="AN56" s="45">
        <f>'3deAfd'!GE44</f>
        <v>432</v>
      </c>
      <c r="AO56" s="2">
        <f>'3deAfd'!GM44</f>
        <v>1</v>
      </c>
      <c r="AQ56" s="2">
        <f>'3deAfd'!GS44</f>
        <v>8059</v>
      </c>
      <c r="AR56" s="2">
        <f>'3deAfd'!HA44</f>
        <v>1</v>
      </c>
      <c r="AT56" s="2">
        <f>'3deAfd'!HG44</f>
        <v>6327</v>
      </c>
      <c r="AU56" s="2">
        <f>'3deAfd'!HO44</f>
        <v>3</v>
      </c>
      <c r="AW56" s="2">
        <f>'3deAfd'!HU44</f>
        <v>1769</v>
      </c>
      <c r="AX56" s="2">
        <f>'3deAfd'!IC44</f>
        <v>1</v>
      </c>
      <c r="AZ56" s="2">
        <f>'3deAfd'!II44</f>
        <v>7646</v>
      </c>
      <c r="BA56" s="2">
        <f>'3deAfd'!IQ44</f>
        <v>3</v>
      </c>
      <c r="BC56" s="2">
        <f>'3deAfd'!IW44</f>
        <v>2778</v>
      </c>
      <c r="BD56" s="2">
        <f>'3deAfd'!JE44</f>
        <v>3</v>
      </c>
      <c r="BF56" s="2">
        <f>'3deAfd'!JK44</f>
        <v>2987</v>
      </c>
      <c r="BG56" s="2">
        <f>'3deAfd'!JS44</f>
        <v>0</v>
      </c>
      <c r="BI56" s="2">
        <f>'3deAfd'!JY44</f>
        <v>8573</v>
      </c>
      <c r="BJ56" s="2">
        <f>'3deAfd'!KG44</f>
        <v>3</v>
      </c>
      <c r="BL56" s="2">
        <f>'3deAfd'!KM44</f>
        <v>2961</v>
      </c>
      <c r="BM56" s="2">
        <f>'3deAfd'!KU44</f>
        <v>1</v>
      </c>
      <c r="BO56" s="45">
        <f>'3deAfd'!LA44</f>
        <v>0</v>
      </c>
      <c r="BP56" s="2">
        <f>'3deAfd'!LI44</f>
        <v>0</v>
      </c>
      <c r="BR56" s="2">
        <f>'3deAfd'!LO44</f>
        <v>0</v>
      </c>
      <c r="BS56" s="2">
        <f>'3deAfd'!LW44</f>
        <v>0</v>
      </c>
      <c r="BU56" s="2">
        <f>'3deAfd'!MC44</f>
        <v>0</v>
      </c>
      <c r="BV56" s="2">
        <f>'3deAfd'!MK44</f>
        <v>0</v>
      </c>
      <c r="BX56" s="2">
        <f>'3deAfd'!MQ44</f>
        <v>0</v>
      </c>
      <c r="BY56" s="2">
        <f>'3deAfd'!MY44</f>
        <v>0</v>
      </c>
    </row>
    <row r="57" spans="1:77" x14ac:dyDescent="0.25">
      <c r="A57" s="2">
        <f>'3deAfd'!E45</f>
        <v>6573</v>
      </c>
      <c r="B57" s="2">
        <f>'3deAfd'!M45</f>
        <v>1</v>
      </c>
      <c r="D57" s="2">
        <f>'3deAfd'!S45</f>
        <v>4715</v>
      </c>
      <c r="E57" s="2">
        <f>'3deAfd'!AA45</f>
        <v>0</v>
      </c>
      <c r="G57" s="2">
        <f>'3deAfd'!AG45</f>
        <v>2738</v>
      </c>
      <c r="H57" s="2">
        <f>'3deAfd'!AO45</f>
        <v>3</v>
      </c>
      <c r="J57" s="2">
        <f>'3deAfd'!AU45</f>
        <v>2888</v>
      </c>
      <c r="K57" s="2">
        <f>'3deAfd'!BC45</f>
        <v>3</v>
      </c>
      <c r="M57" s="2">
        <f>'3deAfd'!BI45</f>
        <v>1864</v>
      </c>
      <c r="N57" s="2">
        <f>'3deAfd'!BQ45</f>
        <v>3</v>
      </c>
      <c r="P57" s="2">
        <f>'3deAfd'!BW45</f>
        <v>8210</v>
      </c>
      <c r="Q57" s="2">
        <f>'3deAfd'!CE45</f>
        <v>0</v>
      </c>
      <c r="S57" s="2">
        <f>'3deAfd'!CK45</f>
        <v>8732</v>
      </c>
      <c r="T57" s="2">
        <f>'3deAfd'!CS45</f>
        <v>0</v>
      </c>
      <c r="V57" s="45">
        <f>'3deAfd'!CY45</f>
        <v>8303</v>
      </c>
      <c r="W57" s="2">
        <f>'3deAfd'!DG45</f>
        <v>0</v>
      </c>
      <c r="Y57" s="2">
        <f>'3deAfd'!DM45</f>
        <v>435</v>
      </c>
      <c r="Z57" s="2">
        <f>'3deAfd'!DU45</f>
        <v>0</v>
      </c>
      <c r="AB57" s="2">
        <f>'3deAfd'!EA45</f>
        <v>8056</v>
      </c>
      <c r="AC57" s="2">
        <f>'3deAfd'!EI45</f>
        <v>1</v>
      </c>
      <c r="AE57" s="2">
        <f>'3deAfd'!EO45</f>
        <v>3691</v>
      </c>
      <c r="AF57" s="2">
        <f>'3deAfd'!EW45</f>
        <v>0</v>
      </c>
      <c r="AH57" s="2">
        <f>'3deAfd'!FC45</f>
        <v>8303</v>
      </c>
      <c r="AI57" s="2">
        <f>'3deAfd'!FK45</f>
        <v>0</v>
      </c>
      <c r="AK57" s="2">
        <f>'3deAfd'!FQ45</f>
        <v>3288</v>
      </c>
      <c r="AL57" s="2">
        <f>'3deAfd'!FY45</f>
        <v>3</v>
      </c>
      <c r="AN57" s="45">
        <f>'3deAfd'!GE45</f>
        <v>7688</v>
      </c>
      <c r="AO57" s="2">
        <f>'3deAfd'!GM45</f>
        <v>0</v>
      </c>
      <c r="AQ57" s="2">
        <f>'3deAfd'!GS45</f>
        <v>3288</v>
      </c>
      <c r="AR57" s="2">
        <f>'3deAfd'!HA45</f>
        <v>3</v>
      </c>
      <c r="AT57" s="2">
        <f>'3deAfd'!HG45</f>
        <v>7767</v>
      </c>
      <c r="AU57" s="2">
        <f>'3deAfd'!HO45</f>
        <v>1</v>
      </c>
      <c r="AW57" s="2">
        <f>'3deAfd'!HU45</f>
        <v>3689</v>
      </c>
      <c r="AX57" s="2">
        <f>'3deAfd'!IC45</f>
        <v>0</v>
      </c>
      <c r="AZ57" s="2">
        <f>'3deAfd'!II45</f>
        <v>8210</v>
      </c>
      <c r="BA57" s="2">
        <f>'3deAfd'!IQ45</f>
        <v>3</v>
      </c>
      <c r="BC57" s="2">
        <f>'3deAfd'!IW45</f>
        <v>2777</v>
      </c>
      <c r="BD57" s="2">
        <f>'3deAfd'!JE45</f>
        <v>3</v>
      </c>
      <c r="BF57" s="2">
        <f>'3deAfd'!JK45</f>
        <v>2981</v>
      </c>
      <c r="BG57" s="2">
        <f>'3deAfd'!JS45</f>
        <v>1</v>
      </c>
      <c r="BI57" s="2">
        <f>'3deAfd'!JY45</f>
        <v>2720</v>
      </c>
      <c r="BJ57" s="2">
        <f>'3deAfd'!KG45</f>
        <v>3</v>
      </c>
      <c r="BL57" s="2">
        <f>'3deAfd'!KM45</f>
        <v>7889</v>
      </c>
      <c r="BM57" s="2">
        <f>'3deAfd'!KU45</f>
        <v>3</v>
      </c>
      <c r="BO57" s="45">
        <f>'3deAfd'!LA45</f>
        <v>0</v>
      </c>
      <c r="BP57" s="2">
        <f>'3deAfd'!LI45</f>
        <v>0</v>
      </c>
      <c r="BR57" s="2">
        <f>'3deAfd'!LO45</f>
        <v>0</v>
      </c>
      <c r="BS57" s="2">
        <f>'3deAfd'!LW45</f>
        <v>0</v>
      </c>
      <c r="BU57" s="2">
        <f>'3deAfd'!MC45</f>
        <v>0</v>
      </c>
      <c r="BV57" s="2">
        <f>'3deAfd'!MK45</f>
        <v>0</v>
      </c>
      <c r="BX57" s="2">
        <f>'3deAfd'!MQ45</f>
        <v>0</v>
      </c>
      <c r="BY57" s="2">
        <f>'3deAfd'!MY45</f>
        <v>0</v>
      </c>
    </row>
    <row r="58" spans="1:77" x14ac:dyDescent="0.25">
      <c r="A58" s="2">
        <f>'3deAfd'!E46</f>
        <v>7900</v>
      </c>
      <c r="B58" s="2">
        <f>'3deAfd'!M46</f>
        <v>1</v>
      </c>
      <c r="D58" s="2">
        <f>'3deAfd'!S46</f>
        <v>2249</v>
      </c>
      <c r="E58" s="2">
        <f>'3deAfd'!AA46</f>
        <v>0</v>
      </c>
      <c r="G58" s="2">
        <f>'3deAfd'!AG46</f>
        <v>8056</v>
      </c>
      <c r="H58" s="2">
        <f>'3deAfd'!AO46</f>
        <v>0</v>
      </c>
      <c r="J58" s="2">
        <f>'3deAfd'!AU46</f>
        <v>8210</v>
      </c>
      <c r="K58" s="2">
        <f>'3deAfd'!BC46</f>
        <v>3</v>
      </c>
      <c r="M58" s="2">
        <f>'3deAfd'!BI46</f>
        <v>5275</v>
      </c>
      <c r="N58" s="2">
        <f>'3deAfd'!BQ46</f>
        <v>0</v>
      </c>
      <c r="P58" s="2">
        <f>'3deAfd'!BW46</f>
        <v>7911</v>
      </c>
      <c r="Q58" s="2">
        <f>'3deAfd'!CE46</f>
        <v>0</v>
      </c>
      <c r="S58" s="2">
        <f>'3deAfd'!CK46</f>
        <v>2284</v>
      </c>
      <c r="T58" s="2">
        <f>'3deAfd'!CS46</f>
        <v>0</v>
      </c>
      <c r="V58" s="45">
        <f>'3deAfd'!CY46</f>
        <v>4715</v>
      </c>
      <c r="W58" s="2">
        <f>'3deAfd'!DG46</f>
        <v>1</v>
      </c>
      <c r="Y58" s="2">
        <f>'3deAfd'!DM46</f>
        <v>8303</v>
      </c>
      <c r="Z58" s="2">
        <f>'3deAfd'!DU46</f>
        <v>1</v>
      </c>
      <c r="AB58" s="2">
        <f>'3deAfd'!EA46</f>
        <v>5817</v>
      </c>
      <c r="AC58" s="2">
        <f>'3deAfd'!EI46</f>
        <v>0</v>
      </c>
      <c r="AE58" s="2">
        <f>'3deAfd'!EO46</f>
        <v>7688</v>
      </c>
      <c r="AF58" s="2">
        <f>'3deAfd'!EW46</f>
        <v>0</v>
      </c>
      <c r="AH58" s="2">
        <f>'3deAfd'!FC46</f>
        <v>4715</v>
      </c>
      <c r="AI58" s="2">
        <f>'3deAfd'!FK46</f>
        <v>1</v>
      </c>
      <c r="AK58" s="2">
        <f>'3deAfd'!FQ46</f>
        <v>8056</v>
      </c>
      <c r="AL58" s="2">
        <f>'3deAfd'!FY46</f>
        <v>3</v>
      </c>
      <c r="AN58" s="45">
        <f>'3deAfd'!GE46</f>
        <v>3691</v>
      </c>
      <c r="AO58" s="2">
        <f>'3deAfd'!GM46</f>
        <v>0</v>
      </c>
      <c r="AQ58" s="2">
        <f>'3deAfd'!GS46</f>
        <v>2738</v>
      </c>
      <c r="AR58" s="2">
        <f>'3deAfd'!HA46</f>
        <v>0</v>
      </c>
      <c r="AT58" s="2">
        <f>'3deAfd'!HG46</f>
        <v>8210</v>
      </c>
      <c r="AU58" s="2">
        <f>'3deAfd'!HO46</f>
        <v>3</v>
      </c>
      <c r="AW58" s="2">
        <f>'3deAfd'!HU46</f>
        <v>6573</v>
      </c>
      <c r="AX58" s="2">
        <f>'3deAfd'!IC46</f>
        <v>1</v>
      </c>
      <c r="AZ58" s="2">
        <f>'3deAfd'!II46</f>
        <v>2888</v>
      </c>
      <c r="BA58" s="2">
        <f>'3deAfd'!IQ46</f>
        <v>3</v>
      </c>
      <c r="BC58" s="2">
        <f>'3deAfd'!IW46</f>
        <v>3914</v>
      </c>
      <c r="BD58" s="2">
        <f>'3deAfd'!JE46</f>
        <v>1</v>
      </c>
      <c r="BF58" s="2">
        <f>'3deAfd'!JK46</f>
        <v>3797</v>
      </c>
      <c r="BG58" s="2">
        <f>'3deAfd'!JS46</f>
        <v>3</v>
      </c>
      <c r="BI58" s="2">
        <f>'3deAfd'!JY46</f>
        <v>8075</v>
      </c>
      <c r="BJ58" s="2">
        <f>'3deAfd'!KG46</f>
        <v>3</v>
      </c>
      <c r="BL58" s="2">
        <f>'3deAfd'!KM46</f>
        <v>6727</v>
      </c>
      <c r="BM58" s="2">
        <f>'3deAfd'!KU46</f>
        <v>1</v>
      </c>
      <c r="BO58" s="45">
        <f>'3deAfd'!LA46</f>
        <v>0</v>
      </c>
      <c r="BP58" s="2">
        <f>'3deAfd'!LI46</f>
        <v>0</v>
      </c>
      <c r="BR58" s="2">
        <f>'3deAfd'!LO46</f>
        <v>0</v>
      </c>
      <c r="BS58" s="2">
        <f>'3deAfd'!LW46</f>
        <v>0</v>
      </c>
      <c r="BU58" s="2">
        <f>'3deAfd'!MC46</f>
        <v>0</v>
      </c>
      <c r="BV58" s="2">
        <f>'3deAfd'!MK46</f>
        <v>0</v>
      </c>
      <c r="BX58" s="2">
        <f>'3deAfd'!MQ46</f>
        <v>0</v>
      </c>
      <c r="BY58" s="2">
        <f>'3deAfd'!MY46</f>
        <v>0</v>
      </c>
    </row>
    <row r="59" spans="1:77" x14ac:dyDescent="0.25">
      <c r="A59" s="2">
        <f>'3deAfd'!E47</f>
        <v>4209</v>
      </c>
      <c r="B59" s="2">
        <f>'3deAfd'!M47</f>
        <v>3</v>
      </c>
      <c r="D59" s="2">
        <f>'3deAfd'!S47</f>
        <v>6446</v>
      </c>
      <c r="E59" s="2">
        <f>'3deAfd'!AA47</f>
        <v>0</v>
      </c>
      <c r="G59" s="2">
        <f>'3deAfd'!AG47</f>
        <v>5013</v>
      </c>
      <c r="H59" s="2">
        <f>'3deAfd'!AO47</f>
        <v>3</v>
      </c>
      <c r="J59" s="2">
        <f>'3deAfd'!AU47</f>
        <v>8048</v>
      </c>
      <c r="K59" s="2">
        <f>'3deAfd'!BC47</f>
        <v>1</v>
      </c>
      <c r="M59" s="2">
        <f>'3deAfd'!BI47</f>
        <v>3141</v>
      </c>
      <c r="N59" s="2">
        <f>'3deAfd'!BQ47</f>
        <v>0</v>
      </c>
      <c r="P59" s="2">
        <f>'3deAfd'!BW47</f>
        <v>6327</v>
      </c>
      <c r="Q59" s="2">
        <f>'3deAfd'!CE47</f>
        <v>1</v>
      </c>
      <c r="S59" s="2">
        <f>'3deAfd'!CK47</f>
        <v>3691</v>
      </c>
      <c r="T59" s="2">
        <f>'3deAfd'!CS47</f>
        <v>0</v>
      </c>
      <c r="V59" s="45">
        <f>'3deAfd'!CY47</f>
        <v>6446</v>
      </c>
      <c r="W59" s="2">
        <f>'3deAfd'!DG47</f>
        <v>0</v>
      </c>
      <c r="Y59" s="2">
        <f>'3deAfd'!DM47</f>
        <v>4715</v>
      </c>
      <c r="Z59" s="2">
        <f>'3deAfd'!DU47</f>
        <v>1</v>
      </c>
      <c r="AB59" s="2">
        <f>'3deAfd'!EA47</f>
        <v>5013</v>
      </c>
      <c r="AC59" s="2">
        <f>'3deAfd'!EI47</f>
        <v>0</v>
      </c>
      <c r="AE59" s="2">
        <f>'3deAfd'!EO47</f>
        <v>432</v>
      </c>
      <c r="AF59" s="2">
        <f>'3deAfd'!EW47</f>
        <v>0</v>
      </c>
      <c r="AH59" s="2">
        <f>'3deAfd'!FC47</f>
        <v>8306</v>
      </c>
      <c r="AI59" s="2">
        <f>'3deAfd'!FK47</f>
        <v>0</v>
      </c>
      <c r="AK59" s="2">
        <f>'3deAfd'!FQ47</f>
        <v>5013</v>
      </c>
      <c r="AL59" s="2">
        <f>'3deAfd'!FY47</f>
        <v>3</v>
      </c>
      <c r="AN59" s="45">
        <f>'3deAfd'!GE47</f>
        <v>2284</v>
      </c>
      <c r="AO59" s="2">
        <f>'3deAfd'!GM47</f>
        <v>0</v>
      </c>
      <c r="AQ59" s="2">
        <f>'3deAfd'!GS47</f>
        <v>8062</v>
      </c>
      <c r="AR59" s="2">
        <f>'3deAfd'!HA47</f>
        <v>0</v>
      </c>
      <c r="AT59" s="2">
        <f>'3deAfd'!HG47</f>
        <v>8048</v>
      </c>
      <c r="AU59" s="2">
        <f>'3deAfd'!HO47</f>
        <v>0</v>
      </c>
      <c r="AW59" s="2">
        <f>'3deAfd'!HU47</f>
        <v>8072</v>
      </c>
      <c r="AX59" s="2">
        <f>'3deAfd'!IC47</f>
        <v>0</v>
      </c>
      <c r="AZ59" s="2">
        <f>'3deAfd'!II47</f>
        <v>8048</v>
      </c>
      <c r="BA59" s="2">
        <f>'3deAfd'!IQ47</f>
        <v>3</v>
      </c>
      <c r="BC59" s="2">
        <f>'3deAfd'!IW47</f>
        <v>2836</v>
      </c>
      <c r="BD59" s="2">
        <f>'3deAfd'!JE47</f>
        <v>3</v>
      </c>
      <c r="BF59" s="2">
        <f>'3deAfd'!JK47</f>
        <v>1173</v>
      </c>
      <c r="BG59" s="2">
        <f>'3deAfd'!JS47</f>
        <v>3</v>
      </c>
      <c r="BI59" s="2">
        <f>'3deAfd'!JY47</f>
        <v>6912</v>
      </c>
      <c r="BJ59" s="2">
        <f>'3deAfd'!KG47</f>
        <v>3</v>
      </c>
      <c r="BL59" s="2">
        <f>'3deAfd'!KM47</f>
        <v>5291</v>
      </c>
      <c r="BM59" s="2">
        <f>'3deAfd'!KU47</f>
        <v>3</v>
      </c>
      <c r="BO59" s="45">
        <f>'3deAfd'!LA47</f>
        <v>0</v>
      </c>
      <c r="BP59" s="2">
        <f>'3deAfd'!LI47</f>
        <v>0</v>
      </c>
      <c r="BR59" s="2">
        <f>'3deAfd'!LO47</f>
        <v>0</v>
      </c>
      <c r="BS59" s="2">
        <f>'3deAfd'!LW47</f>
        <v>0</v>
      </c>
      <c r="BU59" s="2">
        <f>'3deAfd'!MC47</f>
        <v>0</v>
      </c>
      <c r="BV59" s="2">
        <f>'3deAfd'!MK47</f>
        <v>0</v>
      </c>
      <c r="BX59" s="2">
        <f>'3deAfd'!MQ47</f>
        <v>0</v>
      </c>
      <c r="BY59" s="2">
        <f>'3deAfd'!MY47</f>
        <v>0</v>
      </c>
    </row>
    <row r="60" spans="1:77" x14ac:dyDescent="0.25">
      <c r="A60" s="2">
        <f>'3deAfd'!E48</f>
        <v>3689</v>
      </c>
      <c r="B60" s="2">
        <f>'3deAfd'!M48</f>
        <v>3</v>
      </c>
      <c r="D60" s="2">
        <f>'3deAfd'!S48</f>
        <v>8303</v>
      </c>
      <c r="E60" s="2">
        <f>'3deAfd'!AA48</f>
        <v>1</v>
      </c>
      <c r="G60" s="2">
        <f>'3deAfd'!AG48</f>
        <v>8062</v>
      </c>
      <c r="H60" s="2">
        <f>'3deAfd'!AO48</f>
        <v>3</v>
      </c>
      <c r="J60" s="2">
        <f>'3deAfd'!AU48</f>
        <v>3019</v>
      </c>
      <c r="K60" s="2">
        <f>'3deAfd'!BC48</f>
        <v>3</v>
      </c>
      <c r="M60" s="2">
        <f>'3deAfd'!BI48</f>
        <v>8426</v>
      </c>
      <c r="N60" s="2">
        <f>'3deAfd'!BQ48</f>
        <v>0</v>
      </c>
      <c r="P60" s="2">
        <f>'3deAfd'!BW48</f>
        <v>7705</v>
      </c>
      <c r="Q60" s="2">
        <f>'3deAfd'!CE48</f>
        <v>0</v>
      </c>
      <c r="S60" s="2">
        <f>'3deAfd'!CK48</f>
        <v>2601</v>
      </c>
      <c r="T60" s="2">
        <f>'3deAfd'!CS48</f>
        <v>1</v>
      </c>
      <c r="V60" s="45">
        <f>'3deAfd'!CY48</f>
        <v>8739</v>
      </c>
      <c r="W60" s="2">
        <f>'3deAfd'!DG48</f>
        <v>0</v>
      </c>
      <c r="Y60" s="2">
        <f>'3deAfd'!DM48</f>
        <v>8304</v>
      </c>
      <c r="Z60" s="2">
        <f>'3deAfd'!DU48</f>
        <v>1</v>
      </c>
      <c r="AB60" s="2">
        <f>'3deAfd'!EA48</f>
        <v>2738</v>
      </c>
      <c r="AC60" s="2">
        <f>'3deAfd'!EI48</f>
        <v>0</v>
      </c>
      <c r="AE60" s="2">
        <f>'3deAfd'!EO48</f>
        <v>5427</v>
      </c>
      <c r="AF60" s="2">
        <f>'3deAfd'!EW48</f>
        <v>1</v>
      </c>
      <c r="AH60" s="2">
        <f>'3deAfd'!FC48</f>
        <v>8304</v>
      </c>
      <c r="AI60" s="2">
        <f>'3deAfd'!FK48</f>
        <v>0</v>
      </c>
      <c r="AK60" s="2">
        <f>'3deAfd'!FQ48</f>
        <v>2738</v>
      </c>
      <c r="AL60" s="2">
        <f>'3deAfd'!FY48</f>
        <v>1</v>
      </c>
      <c r="AN60" s="45">
        <f>'3deAfd'!GE48</f>
        <v>5427</v>
      </c>
      <c r="AO60" s="2">
        <f>'3deAfd'!GM48</f>
        <v>1</v>
      </c>
      <c r="AQ60" s="2">
        <f>'3deAfd'!GS48</f>
        <v>8056</v>
      </c>
      <c r="AR60" s="2">
        <f>'3deAfd'!HA48</f>
        <v>1</v>
      </c>
      <c r="AT60" s="2">
        <f>'3deAfd'!HG48</f>
        <v>7705</v>
      </c>
      <c r="AU60" s="2">
        <f>'3deAfd'!HO48</f>
        <v>1</v>
      </c>
      <c r="AW60" s="2">
        <f>'3deAfd'!HU48</f>
        <v>4209</v>
      </c>
      <c r="AX60" s="2">
        <f>'3deAfd'!IC48</f>
        <v>3</v>
      </c>
      <c r="AZ60" s="2">
        <f>'3deAfd'!II48</f>
        <v>7705</v>
      </c>
      <c r="BA60" s="2">
        <f>'3deAfd'!IQ48</f>
        <v>3</v>
      </c>
      <c r="BC60" s="2">
        <f>'3deAfd'!IW48</f>
        <v>3010</v>
      </c>
      <c r="BD60" s="2">
        <f>'3deAfd'!JE48</f>
        <v>1</v>
      </c>
      <c r="BF60" s="2">
        <f>'3deAfd'!JK48</f>
        <v>3246</v>
      </c>
      <c r="BG60" s="2">
        <f>'3deAfd'!JS48</f>
        <v>1</v>
      </c>
      <c r="BI60" s="2">
        <f>'3deAfd'!JY48</f>
        <v>2630</v>
      </c>
      <c r="BJ60" s="2">
        <f>'3deAfd'!KG48</f>
        <v>0</v>
      </c>
      <c r="BL60" s="2">
        <f>'3deAfd'!KM48</f>
        <v>2911</v>
      </c>
      <c r="BM60" s="2">
        <f>'3deAfd'!KU48</f>
        <v>1</v>
      </c>
      <c r="BO60" s="45">
        <f>'3deAfd'!LA48</f>
        <v>0</v>
      </c>
      <c r="BP60" s="2">
        <f>'3deAfd'!LI48</f>
        <v>0</v>
      </c>
      <c r="BR60" s="2">
        <f>'3deAfd'!LO48</f>
        <v>0</v>
      </c>
      <c r="BS60" s="2">
        <f>'3deAfd'!LW48</f>
        <v>0</v>
      </c>
      <c r="BU60" s="2">
        <f>'3deAfd'!MC48</f>
        <v>0</v>
      </c>
      <c r="BV60" s="2">
        <f>'3deAfd'!MK48</f>
        <v>0</v>
      </c>
      <c r="BX60" s="2">
        <f>'3deAfd'!MQ48</f>
        <v>0</v>
      </c>
      <c r="BY60" s="2">
        <f>'3deAfd'!MY48</f>
        <v>0</v>
      </c>
    </row>
    <row r="61" spans="1:77" s="38" customFormat="1" ht="15.75" thickBot="1" x14ac:dyDescent="0.3">
      <c r="A61" s="4">
        <f>'3deAfd'!E49</f>
        <v>8078</v>
      </c>
      <c r="B61" s="4">
        <f>'3deAfd'!M49</f>
        <v>3</v>
      </c>
      <c r="C61"/>
      <c r="D61" s="4">
        <f>'3deAfd'!S49</f>
        <v>5873</v>
      </c>
      <c r="E61" s="4">
        <f>'3deAfd'!AA49</f>
        <v>0</v>
      </c>
      <c r="F61"/>
      <c r="G61" s="4">
        <f>'3deAfd'!AG49</f>
        <v>3288</v>
      </c>
      <c r="H61" s="4">
        <f>'3deAfd'!AO49</f>
        <v>0</v>
      </c>
      <c r="I61"/>
      <c r="J61" s="4">
        <f>'3deAfd'!AU49</f>
        <v>7767</v>
      </c>
      <c r="K61" s="4">
        <f>'3deAfd'!BC49</f>
        <v>0</v>
      </c>
      <c r="L61"/>
      <c r="M61" s="4">
        <f>'3deAfd'!BI49</f>
        <v>5397</v>
      </c>
      <c r="N61" s="4">
        <f>'3deAfd'!BQ49</f>
        <v>0</v>
      </c>
      <c r="O61"/>
      <c r="P61" s="4">
        <f>'3deAfd'!BW49</f>
        <v>7767</v>
      </c>
      <c r="Q61" s="4">
        <f>'3deAfd'!CE49</f>
        <v>1</v>
      </c>
      <c r="R61"/>
      <c r="S61" s="4">
        <f>'3deAfd'!CK49</f>
        <v>432</v>
      </c>
      <c r="T61" s="4">
        <f>'3deAfd'!CS49</f>
        <v>0</v>
      </c>
      <c r="U61"/>
      <c r="V61" s="46">
        <f>'3deAfd'!CY49</f>
        <v>5873</v>
      </c>
      <c r="W61" s="4">
        <f>'3deAfd'!DG49</f>
        <v>0</v>
      </c>
      <c r="X61"/>
      <c r="Y61" s="4">
        <f>'3deAfd'!DM49</f>
        <v>6446</v>
      </c>
      <c r="Z61" s="4">
        <f>'3deAfd'!DU49</f>
        <v>0</v>
      </c>
      <c r="AA61"/>
      <c r="AB61" s="2">
        <f>'3deAfd'!EA49</f>
        <v>8062</v>
      </c>
      <c r="AC61" s="4">
        <f>'3deAfd'!EI49</f>
        <v>0</v>
      </c>
      <c r="AD61"/>
      <c r="AE61" s="4">
        <f>'3deAfd'!EO49</f>
        <v>2601</v>
      </c>
      <c r="AF61" s="4">
        <f>'3deAfd'!EW49</f>
        <v>3</v>
      </c>
      <c r="AG61"/>
      <c r="AH61" s="4">
        <f>'3deAfd'!FC49</f>
        <v>5873</v>
      </c>
      <c r="AI61" s="4">
        <f>'3deAfd'!FK49</f>
        <v>3</v>
      </c>
      <c r="AJ61"/>
      <c r="AK61" s="4">
        <f>'3deAfd'!FQ49</f>
        <v>8062</v>
      </c>
      <c r="AL61" s="4">
        <f>'3deAfd'!FY49</f>
        <v>3</v>
      </c>
      <c r="AM61"/>
      <c r="AN61" s="46">
        <f>'3deAfd'!GE49</f>
        <v>2601</v>
      </c>
      <c r="AO61" s="4">
        <f>'3deAfd'!GM49</f>
        <v>1</v>
      </c>
      <c r="AP61"/>
      <c r="AQ61" s="4">
        <f>'3deAfd'!GS49</f>
        <v>5013</v>
      </c>
      <c r="AR61" s="4">
        <f>'3deAfd'!HA49</f>
        <v>0</v>
      </c>
      <c r="AS61"/>
      <c r="AT61" s="4">
        <f>'3deAfd'!HG49</f>
        <v>7646</v>
      </c>
      <c r="AU61" s="4">
        <f>'3deAfd'!HO49</f>
        <v>1</v>
      </c>
      <c r="AV61"/>
      <c r="AW61" s="4">
        <f>'3deAfd'!HU49</f>
        <v>8078</v>
      </c>
      <c r="AX61" s="4">
        <f>'3deAfd'!IC49</f>
        <v>0</v>
      </c>
      <c r="AY61"/>
      <c r="AZ61" s="4">
        <f>'3deAfd'!II49</f>
        <v>6327</v>
      </c>
      <c r="BA61" s="4">
        <f>'3deAfd'!IQ49</f>
        <v>3</v>
      </c>
      <c r="BB61"/>
      <c r="BC61" s="4">
        <f>'3deAfd'!IW49</f>
        <v>2973</v>
      </c>
      <c r="BD61" s="4">
        <f>'3deAfd'!JE49</f>
        <v>0</v>
      </c>
      <c r="BE61"/>
      <c r="BF61" s="4">
        <f>'3deAfd'!JK49</f>
        <v>3829</v>
      </c>
      <c r="BG61" s="2">
        <f>'3deAfd'!JS49</f>
        <v>3</v>
      </c>
      <c r="BH61"/>
      <c r="BI61" s="4">
        <f>'3deAfd'!JY49</f>
        <v>1271</v>
      </c>
      <c r="BJ61" s="4">
        <f>'3deAfd'!KG49</f>
        <v>1</v>
      </c>
      <c r="BK61"/>
      <c r="BL61" s="4">
        <f>'3deAfd'!KM49</f>
        <v>7165</v>
      </c>
      <c r="BM61" s="4">
        <f>'3deAfd'!KU49</f>
        <v>0</v>
      </c>
      <c r="BN61"/>
      <c r="BO61" s="46">
        <f>'3deAfd'!LA49</f>
        <v>0</v>
      </c>
      <c r="BP61" s="4">
        <f>'3deAfd'!LI49</f>
        <v>0</v>
      </c>
      <c r="BQ61"/>
      <c r="BR61" s="4">
        <f>'3deAfd'!LO49</f>
        <v>0</v>
      </c>
      <c r="BS61" s="4">
        <f>'3deAfd'!LW49</f>
        <v>0</v>
      </c>
      <c r="BT61"/>
      <c r="BU61" s="4">
        <f>'3deAfd'!MC49</f>
        <v>0</v>
      </c>
      <c r="BV61" s="4">
        <f>'3deAfd'!MK49</f>
        <v>0</v>
      </c>
      <c r="BW61"/>
      <c r="BX61" s="4">
        <f>'3deAfd'!MQ49</f>
        <v>0</v>
      </c>
      <c r="BY61" s="4">
        <f>'3deAfd'!MY49</f>
        <v>0</v>
      </c>
    </row>
    <row r="62" spans="1:77" x14ac:dyDescent="0.25">
      <c r="A62" s="3">
        <f>'3deAfd'!B54</f>
        <v>3841</v>
      </c>
      <c r="B62" s="3">
        <f>'3deAfd'!L54</f>
        <v>0</v>
      </c>
      <c r="D62" s="3">
        <f>'3deAfd'!P54</f>
        <v>1769</v>
      </c>
      <c r="E62" s="3">
        <f>'3deAfd'!Z54</f>
        <v>0</v>
      </c>
      <c r="G62" s="3">
        <f>'3deAfd'!AD54</f>
        <v>8306</v>
      </c>
      <c r="H62" s="3">
        <f>'3deAfd'!AN54</f>
        <v>0</v>
      </c>
      <c r="J62" s="3">
        <f>'3deAfd'!AR54</f>
        <v>6994</v>
      </c>
      <c r="K62" s="3">
        <f>'3deAfd'!BB54</f>
        <v>0</v>
      </c>
      <c r="M62" s="3">
        <f>'3deAfd'!BF54</f>
        <v>2709</v>
      </c>
      <c r="N62" s="3">
        <f>'3deAfd'!BP54</f>
        <v>1</v>
      </c>
      <c r="P62" s="3">
        <f>'3deAfd'!BT54</f>
        <v>5427</v>
      </c>
      <c r="Q62" s="3">
        <f>'3deAfd'!CD54</f>
        <v>0</v>
      </c>
      <c r="S62" s="3">
        <f>'3deAfd'!CH54</f>
        <v>8303</v>
      </c>
      <c r="T62" s="3">
        <f>'3deAfd'!CR54</f>
        <v>0</v>
      </c>
      <c r="V62" s="47">
        <f>'3deAfd'!CV54</f>
        <v>6573</v>
      </c>
      <c r="W62" s="3">
        <f>'3deAfd'!DF54</f>
        <v>0</v>
      </c>
      <c r="Y62" s="3">
        <f>'3deAfd'!DJ54</f>
        <v>605</v>
      </c>
      <c r="Z62" s="3">
        <f>'3deAfd'!DT54</f>
        <v>1</v>
      </c>
      <c r="AB62" s="3">
        <f>'3deAfd'!DX54</f>
        <v>8306</v>
      </c>
      <c r="AC62" s="3">
        <f>'3deAfd'!EH54</f>
        <v>0</v>
      </c>
      <c r="AE62" s="3">
        <f>'3deAfd'!EL54</f>
        <v>2630</v>
      </c>
      <c r="AF62" s="3">
        <f>'3deAfd'!EV54</f>
        <v>1</v>
      </c>
      <c r="AH62" s="3">
        <f>'3deAfd'!EZ54</f>
        <v>8059</v>
      </c>
      <c r="AI62" s="3">
        <f>'3deAfd'!FJ54</f>
        <v>3</v>
      </c>
      <c r="AK62" s="3">
        <f>'3deAfd'!FN54</f>
        <v>3841</v>
      </c>
      <c r="AL62" s="3">
        <f>'3deAfd'!FX54</f>
        <v>1</v>
      </c>
      <c r="AN62" s="47">
        <f>'3deAfd'!GB54</f>
        <v>8075</v>
      </c>
      <c r="AO62" s="3">
        <f>'3deAfd'!GL54</f>
        <v>3</v>
      </c>
      <c r="AQ62" s="3">
        <f>'3deAfd'!GP54</f>
        <v>6573</v>
      </c>
      <c r="AR62" s="3">
        <f>'3deAfd'!GZ54</f>
        <v>0</v>
      </c>
      <c r="AT62" s="3">
        <f>'3deAfd'!HD54</f>
        <v>8059</v>
      </c>
      <c r="AU62" s="3">
        <f>'3deAfd'!HN54</f>
        <v>0</v>
      </c>
      <c r="AW62" s="3">
        <f>'3deAfd'!HR54</f>
        <v>8303</v>
      </c>
      <c r="AX62" s="3">
        <f>'3deAfd'!IB54</f>
        <v>3</v>
      </c>
      <c r="AZ62" s="3">
        <f>'3deAfd'!IF54</f>
        <v>3841</v>
      </c>
      <c r="BA62" s="3">
        <f>'3deAfd'!IP54</f>
        <v>3</v>
      </c>
      <c r="BC62" s="3">
        <f>'3deAfd'!IT54</f>
        <v>1437</v>
      </c>
      <c r="BD62" s="3">
        <f>'3deAfd'!JD54</f>
        <v>3</v>
      </c>
      <c r="BF62" s="3">
        <f>'3deAfd'!JH54</f>
        <v>6994</v>
      </c>
      <c r="BG62" s="3">
        <f>'3deAfd'!JR54</f>
        <v>1</v>
      </c>
      <c r="BI62" s="3">
        <f>'3deAfd'!JV54</f>
        <v>605</v>
      </c>
      <c r="BJ62" s="3">
        <f>'3deAfd'!KF54</f>
        <v>1</v>
      </c>
      <c r="BL62" s="3">
        <f>'3deAfd'!KJ54</f>
        <v>3841</v>
      </c>
      <c r="BM62" s="3">
        <f>'3deAfd'!KT54</f>
        <v>1</v>
      </c>
      <c r="BO62" s="47">
        <f>'3deAfd'!KX54</f>
        <v>0</v>
      </c>
      <c r="BP62" s="3">
        <f>'3deAfd'!LH54</f>
        <v>0</v>
      </c>
      <c r="BR62" s="3">
        <f>'3deAfd'!LL54</f>
        <v>0</v>
      </c>
      <c r="BS62" s="3">
        <f>'3deAfd'!LV54</f>
        <v>0</v>
      </c>
      <c r="BU62" s="3">
        <f>'3deAfd'!LZ54</f>
        <v>0</v>
      </c>
      <c r="BV62" s="3">
        <f>'3deAfd'!MJ54</f>
        <v>0</v>
      </c>
      <c r="BX62" s="3">
        <f>'3deAfd'!MN54</f>
        <v>0</v>
      </c>
      <c r="BY62" s="3">
        <f>'3deAfd'!MX54</f>
        <v>0</v>
      </c>
    </row>
    <row r="63" spans="1:77" x14ac:dyDescent="0.25">
      <c r="A63" s="2">
        <f>'3deAfd'!B55</f>
        <v>1864</v>
      </c>
      <c r="B63" s="2">
        <f>'3deAfd'!L55</f>
        <v>1</v>
      </c>
      <c r="D63" s="2">
        <f>'3deAfd'!P55</f>
        <v>4209</v>
      </c>
      <c r="E63" s="2">
        <f>'3deAfd'!Z55</f>
        <v>1</v>
      </c>
      <c r="G63" s="2">
        <f>'3deAfd'!AD55</f>
        <v>435</v>
      </c>
      <c r="H63" s="2">
        <f>'3deAfd'!AN55</f>
        <v>0</v>
      </c>
      <c r="J63" s="2">
        <f>'3deAfd'!AR55</f>
        <v>2720</v>
      </c>
      <c r="K63" s="2">
        <f>'3deAfd'!BB55</f>
        <v>3</v>
      </c>
      <c r="M63" s="2">
        <f>'3deAfd'!BF55</f>
        <v>6573</v>
      </c>
      <c r="N63" s="2">
        <f>'3deAfd'!BP55</f>
        <v>1</v>
      </c>
      <c r="P63" s="2">
        <f>'3deAfd'!BT55</f>
        <v>2284</v>
      </c>
      <c r="Q63" s="2">
        <f>'3deAfd'!CD55</f>
        <v>0</v>
      </c>
      <c r="S63" s="2">
        <f>'3deAfd'!CH55</f>
        <v>4715</v>
      </c>
      <c r="T63" s="2">
        <f>'3deAfd'!CR55</f>
        <v>1</v>
      </c>
      <c r="V63" s="45">
        <f>'3deAfd'!CV55</f>
        <v>1769</v>
      </c>
      <c r="W63" s="2">
        <f>'3deAfd'!DF55</f>
        <v>3</v>
      </c>
      <c r="Y63" s="2">
        <f>'3deAfd'!DJ55</f>
        <v>7646</v>
      </c>
      <c r="Z63" s="2">
        <f>'3deAfd'!DT55</f>
        <v>3</v>
      </c>
      <c r="AB63" s="2">
        <f>'3deAfd'!DX55</f>
        <v>8303</v>
      </c>
      <c r="AC63" s="2">
        <f>'3deAfd'!EH55</f>
        <v>3</v>
      </c>
      <c r="AE63" s="2">
        <f>'3deAfd'!EL55</f>
        <v>8573</v>
      </c>
      <c r="AF63" s="2">
        <f>'3deAfd'!EV55</f>
        <v>0</v>
      </c>
      <c r="AH63" s="2">
        <f>'3deAfd'!EZ55</f>
        <v>2738</v>
      </c>
      <c r="AI63" s="2">
        <f>'3deAfd'!FJ55</f>
        <v>1</v>
      </c>
      <c r="AK63" s="2">
        <f>'3deAfd'!FN55</f>
        <v>5397</v>
      </c>
      <c r="AL63" s="2">
        <f>'3deAfd'!FX55</f>
        <v>3</v>
      </c>
      <c r="AN63" s="45">
        <f>'3deAfd'!GB55</f>
        <v>1271</v>
      </c>
      <c r="AO63" s="2">
        <f>'3deAfd'!GL55</f>
        <v>1</v>
      </c>
      <c r="AQ63" s="2">
        <f>'3deAfd'!GP55</f>
        <v>1769</v>
      </c>
      <c r="AR63" s="2">
        <f>'3deAfd'!GZ55</f>
        <v>1</v>
      </c>
      <c r="AT63" s="2">
        <f>'3deAfd'!HD55</f>
        <v>7595</v>
      </c>
      <c r="AU63" s="2">
        <f>'3deAfd'!HN55</f>
        <v>3</v>
      </c>
      <c r="AW63" s="2">
        <f>'3deAfd'!HR55</f>
        <v>6446</v>
      </c>
      <c r="AX63" s="2">
        <f>'3deAfd'!IB55</f>
        <v>0</v>
      </c>
      <c r="AZ63" s="2">
        <f>'3deAfd'!IF55</f>
        <v>5397</v>
      </c>
      <c r="BA63" s="2">
        <f>'3deAfd'!IP55</f>
        <v>1</v>
      </c>
      <c r="BC63" s="2">
        <f>'3deAfd'!IT55</f>
        <v>2961</v>
      </c>
      <c r="BD63" s="2">
        <f>'3deAfd'!JD55</f>
        <v>0</v>
      </c>
      <c r="BF63" s="2">
        <f>'3deAfd'!JH55</f>
        <v>8573</v>
      </c>
      <c r="BG63" s="3">
        <f>'3deAfd'!JR55</f>
        <v>1</v>
      </c>
      <c r="BI63" s="2">
        <f>'3deAfd'!JV55</f>
        <v>2888</v>
      </c>
      <c r="BJ63" s="2">
        <f>'3deAfd'!KF55</f>
        <v>0</v>
      </c>
      <c r="BL63" s="2">
        <f>'3deAfd'!KJ55</f>
        <v>5397</v>
      </c>
      <c r="BM63" s="2">
        <f>'3deAfd'!KT55</f>
        <v>1</v>
      </c>
      <c r="BO63" s="45">
        <f>'3deAfd'!KX55</f>
        <v>0</v>
      </c>
      <c r="BP63" s="2">
        <f>'3deAfd'!LH55</f>
        <v>0</v>
      </c>
      <c r="BR63" s="2">
        <f>'3deAfd'!LL55</f>
        <v>0</v>
      </c>
      <c r="BS63" s="2">
        <f>'3deAfd'!LV55</f>
        <v>0</v>
      </c>
      <c r="BU63" s="2">
        <f>'3deAfd'!LZ55</f>
        <v>0</v>
      </c>
      <c r="BV63" s="2">
        <f>'3deAfd'!MJ55</f>
        <v>0</v>
      </c>
      <c r="BX63" s="2">
        <f>'3deAfd'!MN55</f>
        <v>0</v>
      </c>
      <c r="BY63" s="2">
        <f>'3deAfd'!MX55</f>
        <v>0</v>
      </c>
    </row>
    <row r="64" spans="1:77" x14ac:dyDescent="0.25">
      <c r="A64" s="2">
        <f>'3deAfd'!B56</f>
        <v>5275</v>
      </c>
      <c r="B64" s="2">
        <f>'3deAfd'!L56</f>
        <v>1</v>
      </c>
      <c r="D64" s="2">
        <f>'3deAfd'!P56</f>
        <v>7900</v>
      </c>
      <c r="E64" s="2">
        <f>'3deAfd'!Z56</f>
        <v>1</v>
      </c>
      <c r="G64" s="2">
        <f>'3deAfd'!AD56</f>
        <v>4715</v>
      </c>
      <c r="H64" s="2">
        <f>'3deAfd'!AN56</f>
        <v>0</v>
      </c>
      <c r="J64" s="2">
        <f>'3deAfd'!AR56</f>
        <v>2630</v>
      </c>
      <c r="K64" s="2">
        <f>'3deAfd'!BB56</f>
        <v>3</v>
      </c>
      <c r="M64" s="2">
        <f>'3deAfd'!BF56</f>
        <v>1769</v>
      </c>
      <c r="N64" s="2">
        <f>'3deAfd'!BP56</f>
        <v>1</v>
      </c>
      <c r="P64" s="2">
        <f>'3deAfd'!BT56</f>
        <v>2798</v>
      </c>
      <c r="Q64" s="2">
        <f>'3deAfd'!CD56</f>
        <v>1</v>
      </c>
      <c r="S64" s="2">
        <f>'3deAfd'!CH56</f>
        <v>8306</v>
      </c>
      <c r="T64" s="2">
        <f>'3deAfd'!CR56</f>
        <v>0</v>
      </c>
      <c r="V64" s="45">
        <f>'3deAfd'!CV56</f>
        <v>4209</v>
      </c>
      <c r="W64" s="2">
        <f>'3deAfd'!DF56</f>
        <v>3</v>
      </c>
      <c r="Y64" s="2">
        <f>'3deAfd'!DJ56</f>
        <v>8048</v>
      </c>
      <c r="Z64" s="2">
        <f>'3deAfd'!DT56</f>
        <v>3</v>
      </c>
      <c r="AB64" s="2">
        <f>'3deAfd'!DX56</f>
        <v>6446</v>
      </c>
      <c r="AC64" s="2">
        <f>'3deAfd'!EH56</f>
        <v>0</v>
      </c>
      <c r="AE64" s="2">
        <f>'3deAfd'!EL56</f>
        <v>3048</v>
      </c>
      <c r="AF64" s="2">
        <f>'3deAfd'!EV56</f>
        <v>0</v>
      </c>
      <c r="AH64" s="2">
        <f>'3deAfd'!EZ56</f>
        <v>8062</v>
      </c>
      <c r="AI64" s="2">
        <f>'3deAfd'!FJ56</f>
        <v>3</v>
      </c>
      <c r="AK64" s="2">
        <f>'3deAfd'!FN56</f>
        <v>5275</v>
      </c>
      <c r="AL64" s="2">
        <f>'3deAfd'!FX56</f>
        <v>0</v>
      </c>
      <c r="AN64" s="45">
        <f>'3deAfd'!GB56</f>
        <v>2720</v>
      </c>
      <c r="AO64" s="2">
        <f>'3deAfd'!GL56</f>
        <v>3</v>
      </c>
      <c r="AQ64" s="2">
        <f>'3deAfd'!GP56</f>
        <v>8072</v>
      </c>
      <c r="AR64" s="2">
        <f>'3deAfd'!GZ56</f>
        <v>0</v>
      </c>
      <c r="AT64" s="2">
        <f>'3deAfd'!HD56</f>
        <v>8063</v>
      </c>
      <c r="AU64" s="2">
        <f>'3deAfd'!HN56</f>
        <v>0</v>
      </c>
      <c r="AW64" s="2">
        <f>'3deAfd'!HR56</f>
        <v>4715</v>
      </c>
      <c r="AX64" s="2">
        <f>'3deAfd'!IB56</f>
        <v>3</v>
      </c>
      <c r="AZ64" s="2">
        <f>'3deAfd'!IF56</f>
        <v>8426</v>
      </c>
      <c r="BA64" s="2">
        <f>'3deAfd'!IP56</f>
        <v>1</v>
      </c>
      <c r="BC64" s="2">
        <f>'3deAfd'!IT56</f>
        <v>5291</v>
      </c>
      <c r="BD64" s="2">
        <f>'3deAfd'!JD56</f>
        <v>1</v>
      </c>
      <c r="BF64" s="2">
        <f>'3deAfd'!JH56</f>
        <v>8075</v>
      </c>
      <c r="BG64" s="3">
        <f>'3deAfd'!JR56</f>
        <v>1</v>
      </c>
      <c r="BI64" s="2">
        <f>'3deAfd'!JV56</f>
        <v>3531</v>
      </c>
      <c r="BJ64" s="2">
        <f>'3deAfd'!KF56</f>
        <v>3</v>
      </c>
      <c r="BL64" s="2">
        <f>'3deAfd'!KJ56</f>
        <v>5275</v>
      </c>
      <c r="BM64" s="2">
        <f>'3deAfd'!KT56</f>
        <v>3</v>
      </c>
      <c r="BO64" s="45">
        <f>'3deAfd'!KX56</f>
        <v>0</v>
      </c>
      <c r="BP64" s="2">
        <f>'3deAfd'!LH56</f>
        <v>0</v>
      </c>
      <c r="BR64" s="2">
        <f>'3deAfd'!LL56</f>
        <v>0</v>
      </c>
      <c r="BS64" s="2">
        <f>'3deAfd'!LV56</f>
        <v>0</v>
      </c>
      <c r="BU64" s="2">
        <f>'3deAfd'!LZ56</f>
        <v>0</v>
      </c>
      <c r="BV64" s="2">
        <f>'3deAfd'!MJ56</f>
        <v>0</v>
      </c>
      <c r="BX64" s="2">
        <f>'3deAfd'!MN56</f>
        <v>0</v>
      </c>
      <c r="BY64" s="2">
        <f>'3deAfd'!MX56</f>
        <v>0</v>
      </c>
    </row>
    <row r="65" spans="1:77" x14ac:dyDescent="0.25">
      <c r="A65" s="2">
        <f>'3deAfd'!B57</f>
        <v>8426</v>
      </c>
      <c r="B65" s="2">
        <f>'3deAfd'!L57</f>
        <v>1</v>
      </c>
      <c r="D65" s="2">
        <f>'3deAfd'!P57</f>
        <v>3689</v>
      </c>
      <c r="E65" s="2">
        <f>'3deAfd'!Z57</f>
        <v>1</v>
      </c>
      <c r="G65" s="2">
        <f>'3deAfd'!AD57</f>
        <v>8304</v>
      </c>
      <c r="H65" s="2">
        <f>'3deAfd'!AN57</f>
        <v>1</v>
      </c>
      <c r="J65" s="2">
        <f>'3deAfd'!AR57</f>
        <v>8573</v>
      </c>
      <c r="K65" s="2">
        <f>'3deAfd'!BB57</f>
        <v>3</v>
      </c>
      <c r="M65" s="2">
        <f>'3deAfd'!BF57</f>
        <v>4209</v>
      </c>
      <c r="N65" s="2">
        <f>'3deAfd'!BP57</f>
        <v>3</v>
      </c>
      <c r="P65" s="2">
        <f>'3deAfd'!BT57</f>
        <v>432</v>
      </c>
      <c r="Q65" s="2">
        <f>'3deAfd'!CD57</f>
        <v>0</v>
      </c>
      <c r="S65" s="2">
        <f>'3deAfd'!CH57</f>
        <v>8304</v>
      </c>
      <c r="T65" s="2">
        <f>'3deAfd'!CR57</f>
        <v>0</v>
      </c>
      <c r="V65" s="45">
        <f>'3deAfd'!CV57</f>
        <v>8078</v>
      </c>
      <c r="W65" s="2">
        <f>'3deAfd'!DF57</f>
        <v>3</v>
      </c>
      <c r="Y65" s="2">
        <f>'3deAfd'!DJ57</f>
        <v>4808</v>
      </c>
      <c r="Z65" s="2">
        <f>'3deAfd'!DT57</f>
        <v>3</v>
      </c>
      <c r="AB65" s="2">
        <f>'3deAfd'!DX57</f>
        <v>4715</v>
      </c>
      <c r="AC65" s="2">
        <f>'3deAfd'!EH57</f>
        <v>1</v>
      </c>
      <c r="AE65" s="2">
        <f>'3deAfd'!EL57</f>
        <v>6912</v>
      </c>
      <c r="AF65" s="2">
        <f>'3deAfd'!EV57</f>
        <v>3</v>
      </c>
      <c r="AH65" s="2">
        <f>'3deAfd'!EZ57</f>
        <v>5013</v>
      </c>
      <c r="AI65" s="2">
        <f>'3deAfd'!FJ57</f>
        <v>3</v>
      </c>
      <c r="AK65" s="2">
        <f>'3deAfd'!FN57</f>
        <v>8426</v>
      </c>
      <c r="AL65" s="2">
        <f>'3deAfd'!FX57</f>
        <v>0</v>
      </c>
      <c r="AN65" s="45">
        <f>'3deAfd'!GB57</f>
        <v>6994</v>
      </c>
      <c r="AO65" s="2">
        <f>'3deAfd'!GL57</f>
        <v>3</v>
      </c>
      <c r="AQ65" s="2">
        <f>'3deAfd'!GP57</f>
        <v>8078</v>
      </c>
      <c r="AR65" s="2">
        <f>'3deAfd'!GZ57</f>
        <v>0</v>
      </c>
      <c r="AT65" s="2">
        <f>'3deAfd'!HD57</f>
        <v>8062</v>
      </c>
      <c r="AU65" s="2">
        <f>'3deAfd'!HN57</f>
        <v>1</v>
      </c>
      <c r="AW65" s="2">
        <f>'3deAfd'!HR57</f>
        <v>2249</v>
      </c>
      <c r="AX65" s="2">
        <f>'3deAfd'!IB57</f>
        <v>3</v>
      </c>
      <c r="AZ65" s="2">
        <f>'3deAfd'!IF57</f>
        <v>5275</v>
      </c>
      <c r="BA65" s="2">
        <f>'3deAfd'!IP57</f>
        <v>1</v>
      </c>
      <c r="BC65" s="2">
        <f>'3deAfd'!IT57</f>
        <v>7165</v>
      </c>
      <c r="BD65" s="2">
        <f>'3deAfd'!JD57</f>
        <v>3</v>
      </c>
      <c r="BF65" s="2">
        <f>'3deAfd'!JH57</f>
        <v>6912</v>
      </c>
      <c r="BG65" s="3">
        <f>'3deAfd'!JR57</f>
        <v>3</v>
      </c>
      <c r="BI65" s="2">
        <f>'3deAfd'!JV57</f>
        <v>7705</v>
      </c>
      <c r="BJ65" s="2">
        <f>'3deAfd'!KF57</f>
        <v>3</v>
      </c>
      <c r="BL65" s="2">
        <f>'3deAfd'!KJ57</f>
        <v>1158</v>
      </c>
      <c r="BM65" s="2">
        <f>'3deAfd'!KT57</f>
        <v>0</v>
      </c>
      <c r="BO65" s="45">
        <f>'3deAfd'!KX57</f>
        <v>0</v>
      </c>
      <c r="BP65" s="2">
        <f>'3deAfd'!LH57</f>
        <v>0</v>
      </c>
      <c r="BR65" s="2">
        <f>'3deAfd'!LL57</f>
        <v>0</v>
      </c>
      <c r="BS65" s="2">
        <f>'3deAfd'!LV57</f>
        <v>0</v>
      </c>
      <c r="BU65" s="2">
        <f>'3deAfd'!LZ57</f>
        <v>0</v>
      </c>
      <c r="BV65" s="2">
        <f>'3deAfd'!MJ57</f>
        <v>0</v>
      </c>
      <c r="BX65" s="2">
        <f>'3deAfd'!MN57</f>
        <v>0</v>
      </c>
      <c r="BY65" s="2">
        <f>'3deAfd'!MX57</f>
        <v>0</v>
      </c>
    </row>
    <row r="66" spans="1:77" x14ac:dyDescent="0.25">
      <c r="A66" s="2">
        <f>'3deAfd'!B58</f>
        <v>5335</v>
      </c>
      <c r="B66" s="2">
        <f>'3deAfd'!L58</f>
        <v>1</v>
      </c>
      <c r="D66" s="2">
        <f>'3deAfd'!P58</f>
        <v>8078</v>
      </c>
      <c r="E66" s="2">
        <f>'3deAfd'!Z58</f>
        <v>0</v>
      </c>
      <c r="G66" s="2">
        <f>'3deAfd'!AD58</f>
        <v>6446</v>
      </c>
      <c r="H66" s="2">
        <f>'3deAfd'!AN58</f>
        <v>0</v>
      </c>
      <c r="J66" s="2">
        <f>'3deAfd'!AR58</f>
        <v>8075</v>
      </c>
      <c r="K66" s="2">
        <f>'3deAfd'!BB58</f>
        <v>3</v>
      </c>
      <c r="M66" s="2">
        <f>'3deAfd'!BF58</f>
        <v>8078</v>
      </c>
      <c r="N66" s="2">
        <f>'3deAfd'!BP58</f>
        <v>1</v>
      </c>
      <c r="P66" s="2">
        <f>'3deAfd'!BT58</f>
        <v>3691</v>
      </c>
      <c r="Q66" s="2">
        <f>'3deAfd'!CD58</f>
        <v>3</v>
      </c>
      <c r="S66" s="2">
        <f>'3deAfd'!CH58</f>
        <v>6446</v>
      </c>
      <c r="T66" s="2">
        <f>'3deAfd'!CR58</f>
        <v>1</v>
      </c>
      <c r="V66" s="45">
        <f>'3deAfd'!CV58</f>
        <v>8072</v>
      </c>
      <c r="W66" s="2">
        <f>'3deAfd'!DF58</f>
        <v>0</v>
      </c>
      <c r="Y66" s="2">
        <f>'3deAfd'!DJ58</f>
        <v>7705</v>
      </c>
      <c r="Z66" s="2">
        <f>'3deAfd'!DT58</f>
        <v>3</v>
      </c>
      <c r="AB66" s="2">
        <f>'3deAfd'!DX58</f>
        <v>8304</v>
      </c>
      <c r="AC66" s="2">
        <f>'3deAfd'!EH58</f>
        <v>1</v>
      </c>
      <c r="AE66" s="2">
        <f>'3deAfd'!EL58</f>
        <v>2720</v>
      </c>
      <c r="AF66" s="2">
        <f>'3deAfd'!EV58</f>
        <v>3</v>
      </c>
      <c r="AH66" s="2">
        <f>'3deAfd'!EZ58</f>
        <v>8309</v>
      </c>
      <c r="AI66" s="2">
        <f>'3deAfd'!FJ58</f>
        <v>1</v>
      </c>
      <c r="AK66" s="2">
        <f>'3deAfd'!FN58</f>
        <v>1158</v>
      </c>
      <c r="AL66" s="2">
        <f>'3deAfd'!FX58</f>
        <v>0</v>
      </c>
      <c r="AN66" s="45">
        <f>'3deAfd'!GB58</f>
        <v>2630</v>
      </c>
      <c r="AO66" s="2">
        <f>'3deAfd'!GL58</f>
        <v>3</v>
      </c>
      <c r="AQ66" s="2">
        <f>'3deAfd'!GP58</f>
        <v>4209</v>
      </c>
      <c r="AR66" s="2">
        <f>'3deAfd'!GZ58</f>
        <v>3</v>
      </c>
      <c r="AT66" s="2">
        <f>'3deAfd'!HD58</f>
        <v>2738</v>
      </c>
      <c r="AU66" s="2">
        <f>'3deAfd'!HN58</f>
        <v>3</v>
      </c>
      <c r="AW66" s="2">
        <f>'3deAfd'!HR58</f>
        <v>8304</v>
      </c>
      <c r="AX66" s="2">
        <f>'3deAfd'!IB58</f>
        <v>1</v>
      </c>
      <c r="AZ66" s="2">
        <f>'3deAfd'!IF58</f>
        <v>1158</v>
      </c>
      <c r="BA66" s="2">
        <f>'3deAfd'!IP58</f>
        <v>3</v>
      </c>
      <c r="BC66" s="2">
        <f>'3deAfd'!IT58</f>
        <v>1699</v>
      </c>
      <c r="BD66" s="2">
        <f>'3deAfd'!JD58</f>
        <v>1</v>
      </c>
      <c r="BF66" s="2">
        <f>'3deAfd'!JH58</f>
        <v>2630</v>
      </c>
      <c r="BG66" s="3">
        <f>'3deAfd'!JR58</f>
        <v>1</v>
      </c>
      <c r="BI66" s="2">
        <f>'3deAfd'!JV58</f>
        <v>8048</v>
      </c>
      <c r="BJ66" s="2">
        <f>'3deAfd'!KF58</f>
        <v>3</v>
      </c>
      <c r="BL66" s="2">
        <f>'3deAfd'!KJ58</f>
        <v>950</v>
      </c>
      <c r="BM66" s="2">
        <f>'3deAfd'!KT58</f>
        <v>3</v>
      </c>
      <c r="BO66" s="45">
        <f>'3deAfd'!KX58</f>
        <v>0</v>
      </c>
      <c r="BP66" s="2">
        <f>'3deAfd'!LH58</f>
        <v>0</v>
      </c>
      <c r="BR66" s="2">
        <f>'3deAfd'!LL58</f>
        <v>0</v>
      </c>
      <c r="BS66" s="2">
        <f>'3deAfd'!LV58</f>
        <v>0</v>
      </c>
      <c r="BU66" s="2">
        <f>'3deAfd'!LZ58</f>
        <v>0</v>
      </c>
      <c r="BV66" s="2">
        <f>'3deAfd'!MJ58</f>
        <v>0</v>
      </c>
      <c r="BX66" s="2">
        <f>'3deAfd'!MN58</f>
        <v>0</v>
      </c>
      <c r="BY66" s="2">
        <f>'3deAfd'!MX58</f>
        <v>0</v>
      </c>
    </row>
    <row r="67" spans="1:77" s="38" customFormat="1" ht="15.75" thickBot="1" x14ac:dyDescent="0.3">
      <c r="A67" s="2">
        <f>'3deAfd'!B59</f>
        <v>5397</v>
      </c>
      <c r="B67" s="2">
        <f>'3deAfd'!L59</f>
        <v>1</v>
      </c>
      <c r="C67"/>
      <c r="D67" s="2">
        <f>'3deAfd'!P59</f>
        <v>6573</v>
      </c>
      <c r="E67" s="2">
        <f>'3deAfd'!Z59</f>
        <v>0</v>
      </c>
      <c r="F67"/>
      <c r="G67" s="2">
        <f>'3deAfd'!AD59</f>
        <v>5873</v>
      </c>
      <c r="H67" s="2">
        <f>'3deAfd'!AN59</f>
        <v>1</v>
      </c>
      <c r="I67"/>
      <c r="J67" s="2">
        <f>'3deAfd'!AR59</f>
        <v>3048</v>
      </c>
      <c r="K67" s="2">
        <f>'3deAfd'!BB59</f>
        <v>3</v>
      </c>
      <c r="L67"/>
      <c r="M67" s="2">
        <f>'3deAfd'!BF59</f>
        <v>3689</v>
      </c>
      <c r="N67" s="2">
        <f>'3deAfd'!BP59</f>
        <v>1</v>
      </c>
      <c r="O67"/>
      <c r="P67" s="2">
        <f>'3deAfd'!BT59</f>
        <v>2601</v>
      </c>
      <c r="Q67" s="2">
        <f>'3deAfd'!CD59</f>
        <v>0</v>
      </c>
      <c r="R67"/>
      <c r="S67" s="2">
        <f>'3deAfd'!CH59</f>
        <v>2249</v>
      </c>
      <c r="T67" s="2">
        <f>'3deAfd'!CR59</f>
        <v>0</v>
      </c>
      <c r="U67"/>
      <c r="V67" s="45">
        <f>'3deAfd'!CV59</f>
        <v>3689</v>
      </c>
      <c r="W67" s="2">
        <f>'3deAfd'!DF59</f>
        <v>3</v>
      </c>
      <c r="X67"/>
      <c r="Y67" s="2">
        <f>'3deAfd'!DJ59</f>
        <v>7767</v>
      </c>
      <c r="Z67" s="2">
        <f>'3deAfd'!DT59</f>
        <v>0</v>
      </c>
      <c r="AA67"/>
      <c r="AB67" s="2">
        <f>'3deAfd'!DX59</f>
        <v>5873</v>
      </c>
      <c r="AC67" s="2">
        <f>'3deAfd'!EH59</f>
        <v>1</v>
      </c>
      <c r="AD67"/>
      <c r="AE67" s="2">
        <f>'3deAfd'!EL59</f>
        <v>6994</v>
      </c>
      <c r="AF67" s="2">
        <f>'3deAfd'!EV59</f>
        <v>3</v>
      </c>
      <c r="AG67"/>
      <c r="AH67" s="2">
        <f>'3deAfd'!EZ59</f>
        <v>8064</v>
      </c>
      <c r="AI67" s="2">
        <f>'3deAfd'!FJ59</f>
        <v>3</v>
      </c>
      <c r="AJ67"/>
      <c r="AK67" s="2">
        <f>'3deAfd'!FN59</f>
        <v>950</v>
      </c>
      <c r="AL67" s="2">
        <f>'3deAfd'!FX59</f>
        <v>0</v>
      </c>
      <c r="AM67"/>
      <c r="AN67" s="45">
        <f>'3deAfd'!GB59</f>
        <v>8573</v>
      </c>
      <c r="AO67" s="2">
        <f>'3deAfd'!GL59</f>
        <v>3</v>
      </c>
      <c r="AP67"/>
      <c r="AQ67" s="2">
        <f>'3deAfd'!GP59</f>
        <v>3689</v>
      </c>
      <c r="AR67" s="2">
        <f>'3deAfd'!GZ59</f>
        <v>1</v>
      </c>
      <c r="AS67"/>
      <c r="AT67" s="2">
        <f>'3deAfd'!HD59</f>
        <v>3288</v>
      </c>
      <c r="AU67" s="2">
        <f>'3deAfd'!HN59</f>
        <v>3</v>
      </c>
      <c r="AV67"/>
      <c r="AW67" s="2">
        <f>'3deAfd'!HR59</f>
        <v>5873</v>
      </c>
      <c r="AX67" s="2">
        <f>'3deAfd'!IB59</f>
        <v>1</v>
      </c>
      <c r="AY67"/>
      <c r="AZ67" s="2">
        <f>'3deAfd'!IF59</f>
        <v>950</v>
      </c>
      <c r="BA67" s="2">
        <f>'3deAfd'!IP59</f>
        <v>1</v>
      </c>
      <c r="BB67"/>
      <c r="BC67" s="2">
        <f>'3deAfd'!IT59</f>
        <v>2911</v>
      </c>
      <c r="BD67" s="2">
        <f>'3deAfd'!JD59</f>
        <v>1</v>
      </c>
      <c r="BE67"/>
      <c r="BF67" s="2">
        <f>'3deAfd'!JH59</f>
        <v>2720</v>
      </c>
      <c r="BG67" s="3">
        <f>'3deAfd'!JR59</f>
        <v>3</v>
      </c>
      <c r="BH67"/>
      <c r="BI67" s="2">
        <f>'3deAfd'!JV59</f>
        <v>7767</v>
      </c>
      <c r="BJ67" s="2">
        <f>'3deAfd'!KF59</f>
        <v>0</v>
      </c>
      <c r="BK67"/>
      <c r="BL67" s="2">
        <f>'3deAfd'!KJ59</f>
        <v>8426</v>
      </c>
      <c r="BM67" s="2">
        <f>'3deAfd'!KT59</f>
        <v>3</v>
      </c>
      <c r="BN67"/>
      <c r="BO67" s="45">
        <f>'3deAfd'!KX59</f>
        <v>0</v>
      </c>
      <c r="BP67" s="2">
        <f>'3deAfd'!LH59</f>
        <v>0</v>
      </c>
      <c r="BQ67"/>
      <c r="BR67" s="2">
        <f>'3deAfd'!LL59</f>
        <v>0</v>
      </c>
      <c r="BS67" s="2">
        <f>'3deAfd'!LV59</f>
        <v>0</v>
      </c>
      <c r="BT67"/>
      <c r="BU67" s="2">
        <f>'3deAfd'!LZ59</f>
        <v>0</v>
      </c>
      <c r="BV67" s="2">
        <f>'3deAfd'!MJ59</f>
        <v>0</v>
      </c>
      <c r="BW67"/>
      <c r="BX67" s="2">
        <f>'3deAfd'!MN59</f>
        <v>0</v>
      </c>
      <c r="BY67" s="2">
        <f>'3deAfd'!MX59</f>
        <v>0</v>
      </c>
    </row>
    <row r="68" spans="1:77" x14ac:dyDescent="0.25">
      <c r="A68" s="2">
        <f>'3deAfd'!E54</f>
        <v>8059</v>
      </c>
      <c r="B68" s="2">
        <f>'3deAfd'!M54</f>
        <v>3</v>
      </c>
      <c r="D68" s="2">
        <f>'3deAfd'!S54</f>
        <v>3841</v>
      </c>
      <c r="E68" s="2">
        <f>'3deAfd'!AA54</f>
        <v>3</v>
      </c>
      <c r="G68" s="2">
        <f>'3deAfd'!AG54</f>
        <v>2720</v>
      </c>
      <c r="H68" s="2">
        <f>'3deAfd'!AO54</f>
        <v>3</v>
      </c>
      <c r="J68" s="2">
        <f>'3deAfd'!AU54</f>
        <v>1769</v>
      </c>
      <c r="K68" s="2">
        <f>'3deAfd'!BC54</f>
        <v>3</v>
      </c>
      <c r="M68" s="2">
        <f>'3deAfd'!BI54</f>
        <v>8059</v>
      </c>
      <c r="N68" s="2">
        <f>'3deAfd'!BQ54</f>
        <v>1</v>
      </c>
      <c r="P68" s="2">
        <f>'3deAfd'!BW54</f>
        <v>2249</v>
      </c>
      <c r="Q68" s="2">
        <f>'3deAfd'!CE54</f>
        <v>3</v>
      </c>
      <c r="S68" s="2">
        <f>'3deAfd'!CK54</f>
        <v>3841</v>
      </c>
      <c r="T68" s="2">
        <f>'3deAfd'!CS54</f>
        <v>3</v>
      </c>
      <c r="V68" s="45">
        <f>'3deAfd'!CY54</f>
        <v>1437</v>
      </c>
      <c r="W68" s="2">
        <f>'3deAfd'!DG54</f>
        <v>3</v>
      </c>
      <c r="Y68" s="2">
        <f>'3deAfd'!DM54</f>
        <v>2630</v>
      </c>
      <c r="Z68" s="2">
        <f>'3deAfd'!DU54</f>
        <v>1</v>
      </c>
      <c r="AB68" s="2">
        <f>'3deAfd'!EA54</f>
        <v>7646</v>
      </c>
      <c r="AC68" s="2">
        <f>'3deAfd'!EI54</f>
        <v>3</v>
      </c>
      <c r="AE68" s="2">
        <f>'3deAfd'!EO54</f>
        <v>3841</v>
      </c>
      <c r="AF68" s="2">
        <f>'3deAfd'!EW54</f>
        <v>1</v>
      </c>
      <c r="AH68" s="2">
        <f>'3deAfd'!FC54</f>
        <v>5397</v>
      </c>
      <c r="AI68" s="2">
        <f>'3deAfd'!FK54</f>
        <v>0</v>
      </c>
      <c r="AK68" s="2">
        <f>'3deAfd'!FQ54</f>
        <v>6573</v>
      </c>
      <c r="AL68" s="2">
        <f>'3deAfd'!FY54</f>
        <v>1</v>
      </c>
      <c r="AN68" s="45">
        <f>'3deAfd'!GE54</f>
        <v>6446</v>
      </c>
      <c r="AO68" s="2">
        <f>'3deAfd'!GM54</f>
        <v>0</v>
      </c>
      <c r="AQ68" s="2">
        <f>'3deAfd'!GS54</f>
        <v>6994</v>
      </c>
      <c r="AR68" s="2">
        <f>'3deAfd'!HA54</f>
        <v>3</v>
      </c>
      <c r="AT68" s="2">
        <f>'3deAfd'!HG54</f>
        <v>1769</v>
      </c>
      <c r="AU68" s="2">
        <f>'3deAfd'!HO54</f>
        <v>3</v>
      </c>
      <c r="AW68" s="2">
        <f>'3deAfd'!HU54</f>
        <v>7688</v>
      </c>
      <c r="AX68" s="2">
        <f>'3deAfd'!IC54</f>
        <v>0</v>
      </c>
      <c r="AZ68" s="2">
        <f>'3deAfd'!II54</f>
        <v>8306</v>
      </c>
      <c r="BA68" s="2">
        <f>'3deAfd'!IQ54</f>
        <v>0</v>
      </c>
      <c r="BC68" s="2">
        <f>'3deAfd'!IW54</f>
        <v>8072</v>
      </c>
      <c r="BD68" s="2">
        <f>'3deAfd'!JE54</f>
        <v>0</v>
      </c>
      <c r="BF68" s="2">
        <f>'3deAfd'!JK54</f>
        <v>3531</v>
      </c>
      <c r="BG68" s="2">
        <f>'3deAfd'!JS54</f>
        <v>1</v>
      </c>
      <c r="BI68" s="2">
        <f>'3deAfd'!JY54</f>
        <v>8306</v>
      </c>
      <c r="BJ68" s="2">
        <f>'3deAfd'!KG54</f>
        <v>1</v>
      </c>
      <c r="BL68" s="2">
        <f>'3deAfd'!KM54</f>
        <v>6912</v>
      </c>
      <c r="BM68" s="2">
        <f>'3deAfd'!KU54</f>
        <v>1</v>
      </c>
      <c r="BO68" s="45">
        <f>'3deAfd'!LA54</f>
        <v>0</v>
      </c>
      <c r="BP68" s="2">
        <f>'3deAfd'!LI54</f>
        <v>0</v>
      </c>
      <c r="BR68" s="2">
        <f>'3deAfd'!LO54</f>
        <v>0</v>
      </c>
      <c r="BS68" s="2">
        <f>'3deAfd'!LW54</f>
        <v>0</v>
      </c>
      <c r="BU68" s="2">
        <f>'3deAfd'!MC54</f>
        <v>0</v>
      </c>
      <c r="BV68" s="2">
        <f>'3deAfd'!MK54</f>
        <v>0</v>
      </c>
      <c r="BX68" s="2">
        <f>'3deAfd'!MQ54</f>
        <v>0</v>
      </c>
      <c r="BY68" s="2">
        <f>'3deAfd'!MY54</f>
        <v>0</v>
      </c>
    </row>
    <row r="69" spans="1:77" x14ac:dyDescent="0.25">
      <c r="A69" s="2">
        <f>'3deAfd'!E55</f>
        <v>2738</v>
      </c>
      <c r="B69" s="2">
        <f>'3deAfd'!M55</f>
        <v>1</v>
      </c>
      <c r="D69" s="2">
        <f>'3deAfd'!S55</f>
        <v>5397</v>
      </c>
      <c r="E69" s="2">
        <f>'3deAfd'!AA55</f>
        <v>1</v>
      </c>
      <c r="G69" s="2">
        <f>'3deAfd'!AG55</f>
        <v>2630</v>
      </c>
      <c r="H69" s="2">
        <f>'3deAfd'!AO55</f>
        <v>3</v>
      </c>
      <c r="J69" s="2">
        <f>'3deAfd'!AU55</f>
        <v>7900</v>
      </c>
      <c r="K69" s="2">
        <f>'3deAfd'!BC55</f>
        <v>0</v>
      </c>
      <c r="M69" s="2">
        <f>'3deAfd'!BI55</f>
        <v>2738</v>
      </c>
      <c r="N69" s="2">
        <f>'3deAfd'!BQ55</f>
        <v>1</v>
      </c>
      <c r="P69" s="2">
        <f>'3deAfd'!BW55</f>
        <v>8304</v>
      </c>
      <c r="Q69" s="2">
        <f>'3deAfd'!CE55</f>
        <v>3</v>
      </c>
      <c r="S69" s="2">
        <f>'3deAfd'!CK55</f>
        <v>5335</v>
      </c>
      <c r="T69" s="2">
        <f>'3deAfd'!CS55</f>
        <v>1</v>
      </c>
      <c r="V69" s="45">
        <f>'3deAfd'!CY55</f>
        <v>1699</v>
      </c>
      <c r="W69" s="2">
        <f>'3deAfd'!DG55</f>
        <v>0</v>
      </c>
      <c r="Y69" s="2">
        <f>'3deAfd'!DM55</f>
        <v>1271</v>
      </c>
      <c r="Z69" s="2">
        <f>'3deAfd'!DU55</f>
        <v>0</v>
      </c>
      <c r="AB69" s="2">
        <f>'3deAfd'!EA55</f>
        <v>8210</v>
      </c>
      <c r="AC69" s="2">
        <f>'3deAfd'!EI55</f>
        <v>0</v>
      </c>
      <c r="AE69" s="2">
        <f>'3deAfd'!EO55</f>
        <v>5397</v>
      </c>
      <c r="AF69" s="2">
        <f>'3deAfd'!EW55</f>
        <v>3</v>
      </c>
      <c r="AH69" s="2">
        <f>'3deAfd'!FC55</f>
        <v>3841</v>
      </c>
      <c r="AI69" s="2">
        <f>'3deAfd'!FK55</f>
        <v>1</v>
      </c>
      <c r="AK69" s="2">
        <f>'3deAfd'!FQ55</f>
        <v>8072</v>
      </c>
      <c r="AL69" s="2">
        <f>'3deAfd'!FY55</f>
        <v>0</v>
      </c>
      <c r="AN69" s="45">
        <f>'3deAfd'!GE55</f>
        <v>8303</v>
      </c>
      <c r="AO69" s="2">
        <f>'3deAfd'!GM55</f>
        <v>1</v>
      </c>
      <c r="AQ69" s="2">
        <f>'3deAfd'!GS55</f>
        <v>2720</v>
      </c>
      <c r="AR69" s="2">
        <f>'3deAfd'!HA55</f>
        <v>1</v>
      </c>
      <c r="AT69" s="2">
        <f>'3deAfd'!HG55</f>
        <v>6573</v>
      </c>
      <c r="AU69" s="2">
        <f>'3deAfd'!HO55</f>
        <v>0</v>
      </c>
      <c r="AW69" s="2">
        <f>'3deAfd'!HU55</f>
        <v>2798</v>
      </c>
      <c r="AX69" s="2">
        <f>'3deAfd'!IC55</f>
        <v>3</v>
      </c>
      <c r="AZ69" s="2">
        <f>'3deAfd'!II55</f>
        <v>8303</v>
      </c>
      <c r="BA69" s="2">
        <f>'3deAfd'!IQ55</f>
        <v>1</v>
      </c>
      <c r="BC69" s="2">
        <f>'3deAfd'!IW55</f>
        <v>6573</v>
      </c>
      <c r="BD69" s="2">
        <f>'3deAfd'!JE55</f>
        <v>3</v>
      </c>
      <c r="BF69" s="2">
        <f>'3deAfd'!JK55</f>
        <v>605</v>
      </c>
      <c r="BG69" s="2">
        <f>'3deAfd'!JS55</f>
        <v>1</v>
      </c>
      <c r="BI69" s="2">
        <f>'3deAfd'!JY55</f>
        <v>8303</v>
      </c>
      <c r="BJ69" s="2">
        <f>'3deAfd'!KG55</f>
        <v>3</v>
      </c>
      <c r="BL69" s="2">
        <f>'3deAfd'!KM55</f>
        <v>8573</v>
      </c>
      <c r="BM69" s="2">
        <f>'3deAfd'!KU55</f>
        <v>1</v>
      </c>
      <c r="BO69" s="45">
        <f>'3deAfd'!LA55</f>
        <v>0</v>
      </c>
      <c r="BP69" s="2">
        <f>'3deAfd'!LI55</f>
        <v>0</v>
      </c>
      <c r="BR69" s="2">
        <f>'3deAfd'!LO55</f>
        <v>0</v>
      </c>
      <c r="BS69" s="2">
        <f>'3deAfd'!LW55</f>
        <v>0</v>
      </c>
      <c r="BU69" s="2">
        <f>'3deAfd'!MC55</f>
        <v>0</v>
      </c>
      <c r="BV69" s="2">
        <f>'3deAfd'!MK55</f>
        <v>0</v>
      </c>
      <c r="BX69" s="2">
        <f>'3deAfd'!MQ55</f>
        <v>0</v>
      </c>
      <c r="BY69" s="2">
        <f>'3deAfd'!MY55</f>
        <v>0</v>
      </c>
    </row>
    <row r="70" spans="1:77" x14ac:dyDescent="0.25">
      <c r="A70" s="2">
        <f>'3deAfd'!E56</f>
        <v>3022</v>
      </c>
      <c r="B70" s="2">
        <f>'3deAfd'!M56</f>
        <v>1</v>
      </c>
      <c r="D70" s="2">
        <f>'3deAfd'!S56</f>
        <v>1352</v>
      </c>
      <c r="E70" s="2">
        <f>'3deAfd'!AA56</f>
        <v>1</v>
      </c>
      <c r="G70" s="2">
        <f>'3deAfd'!AG56</f>
        <v>1271</v>
      </c>
      <c r="H70" s="2">
        <f>'3deAfd'!AO56</f>
        <v>3</v>
      </c>
      <c r="J70" s="2">
        <f>'3deAfd'!AU56</f>
        <v>6573</v>
      </c>
      <c r="K70" s="2">
        <f>'3deAfd'!BC56</f>
        <v>0</v>
      </c>
      <c r="M70" s="2">
        <f>'3deAfd'!BI56</f>
        <v>8062</v>
      </c>
      <c r="N70" s="2">
        <f>'3deAfd'!BQ56</f>
        <v>1</v>
      </c>
      <c r="P70" s="2">
        <f>'3deAfd'!BW56</f>
        <v>4715</v>
      </c>
      <c r="Q70" s="2">
        <f>'3deAfd'!CE56</f>
        <v>1</v>
      </c>
      <c r="S70" s="2">
        <f>'3deAfd'!CK56</f>
        <v>5275</v>
      </c>
      <c r="T70" s="2">
        <f>'3deAfd'!CS56</f>
        <v>3</v>
      </c>
      <c r="V70" s="45">
        <f>'3deAfd'!CY56</f>
        <v>5291</v>
      </c>
      <c r="W70" s="2">
        <f>'3deAfd'!DG56</f>
        <v>0</v>
      </c>
      <c r="Y70" s="2">
        <f>'3deAfd'!DM56</f>
        <v>3048</v>
      </c>
      <c r="Z70" s="2">
        <f>'3deAfd'!DU56</f>
        <v>0</v>
      </c>
      <c r="AB70" s="2">
        <f>'3deAfd'!EA56</f>
        <v>8048</v>
      </c>
      <c r="AC70" s="2">
        <f>'3deAfd'!EI56</f>
        <v>3</v>
      </c>
      <c r="AE70" s="2">
        <f>'3deAfd'!EO56</f>
        <v>1864</v>
      </c>
      <c r="AF70" s="2">
        <f>'3deAfd'!EW56</f>
        <v>3</v>
      </c>
      <c r="AH70" s="2">
        <f>'3deAfd'!FC56</f>
        <v>8426</v>
      </c>
      <c r="AI70" s="2">
        <f>'3deAfd'!FK56</f>
        <v>0</v>
      </c>
      <c r="AK70" s="2">
        <f>'3deAfd'!FQ56</f>
        <v>4209</v>
      </c>
      <c r="AL70" s="2">
        <f>'3deAfd'!FY56</f>
        <v>3</v>
      </c>
      <c r="AN70" s="45">
        <f>'3deAfd'!GE56</f>
        <v>4715</v>
      </c>
      <c r="AO70" s="2">
        <f>'3deAfd'!GM56</f>
        <v>0</v>
      </c>
      <c r="AQ70" s="2">
        <f>'3deAfd'!GS56</f>
        <v>6912</v>
      </c>
      <c r="AR70" s="2">
        <f>'3deAfd'!HA56</f>
        <v>3</v>
      </c>
      <c r="AT70" s="2">
        <f>'3deAfd'!HG56</f>
        <v>3689</v>
      </c>
      <c r="AU70" s="2">
        <f>'3deAfd'!HO56</f>
        <v>3</v>
      </c>
      <c r="AW70" s="2">
        <f>'3deAfd'!HU56</f>
        <v>2284</v>
      </c>
      <c r="AX70" s="2">
        <f>'3deAfd'!IC56</f>
        <v>0</v>
      </c>
      <c r="AZ70" s="2">
        <f>'3deAfd'!II56</f>
        <v>4715</v>
      </c>
      <c r="BA70" s="2">
        <f>'3deAfd'!IQ56</f>
        <v>1</v>
      </c>
      <c r="BC70" s="2">
        <f>'3deAfd'!IW56</f>
        <v>4209</v>
      </c>
      <c r="BD70" s="2">
        <f>'3deAfd'!JE56</f>
        <v>1</v>
      </c>
      <c r="BF70" s="2">
        <f>'3deAfd'!JK56</f>
        <v>6327</v>
      </c>
      <c r="BG70" s="2">
        <f>'3deAfd'!JS56</f>
        <v>1</v>
      </c>
      <c r="BI70" s="2">
        <f>'3deAfd'!JY56</f>
        <v>4715</v>
      </c>
      <c r="BJ70" s="2">
        <f>'3deAfd'!KG56</f>
        <v>0</v>
      </c>
      <c r="BL70" s="2">
        <f>'3deAfd'!KM56</f>
        <v>1271</v>
      </c>
      <c r="BM70" s="2">
        <f>'3deAfd'!KU56</f>
        <v>0</v>
      </c>
      <c r="BO70" s="45">
        <f>'3deAfd'!LA56</f>
        <v>0</v>
      </c>
      <c r="BP70" s="2">
        <f>'3deAfd'!LI56</f>
        <v>0</v>
      </c>
      <c r="BR70" s="2">
        <f>'3deAfd'!LO56</f>
        <v>0</v>
      </c>
      <c r="BS70" s="2">
        <f>'3deAfd'!LW56</f>
        <v>0</v>
      </c>
      <c r="BU70" s="2">
        <f>'3deAfd'!MC56</f>
        <v>0</v>
      </c>
      <c r="BV70" s="2">
        <f>'3deAfd'!MK56</f>
        <v>0</v>
      </c>
      <c r="BX70" s="2">
        <f>'3deAfd'!MQ56</f>
        <v>0</v>
      </c>
      <c r="BY70" s="2">
        <f>'3deAfd'!MY56</f>
        <v>0</v>
      </c>
    </row>
    <row r="71" spans="1:77" x14ac:dyDescent="0.25">
      <c r="A71" s="2">
        <f>'3deAfd'!E57</f>
        <v>8056</v>
      </c>
      <c r="B71" s="2">
        <f>'3deAfd'!M57</f>
        <v>1</v>
      </c>
      <c r="D71" s="2">
        <f>'3deAfd'!S57</f>
        <v>5275</v>
      </c>
      <c r="E71" s="2">
        <f>'3deAfd'!AA57</f>
        <v>1</v>
      </c>
      <c r="G71" s="2">
        <f>'3deAfd'!AG57</f>
        <v>8075</v>
      </c>
      <c r="H71" s="2">
        <f>'3deAfd'!AO57</f>
        <v>1</v>
      </c>
      <c r="J71" s="2">
        <f>'3deAfd'!AU57</f>
        <v>2709</v>
      </c>
      <c r="K71" s="2">
        <f>'3deAfd'!BC57</f>
        <v>0</v>
      </c>
      <c r="M71" s="2">
        <f>'3deAfd'!BI57</f>
        <v>5013</v>
      </c>
      <c r="N71" s="2">
        <f>'3deAfd'!BQ57</f>
        <v>0</v>
      </c>
      <c r="P71" s="2">
        <f>'3deAfd'!BW57</f>
        <v>6446</v>
      </c>
      <c r="Q71" s="2">
        <f>'3deAfd'!CE57</f>
        <v>3</v>
      </c>
      <c r="S71" s="2">
        <f>'3deAfd'!CK57</f>
        <v>8426</v>
      </c>
      <c r="T71" s="2">
        <f>'3deAfd'!CS57</f>
        <v>3</v>
      </c>
      <c r="V71" s="45">
        <f>'3deAfd'!CY57</f>
        <v>2911</v>
      </c>
      <c r="W71" s="2">
        <f>'3deAfd'!DG57</f>
        <v>0</v>
      </c>
      <c r="Y71" s="2">
        <f>'3deAfd'!DM57</f>
        <v>8573</v>
      </c>
      <c r="Z71" s="2">
        <f>'3deAfd'!DU57</f>
        <v>0</v>
      </c>
      <c r="AB71" s="2">
        <f>'3deAfd'!EA57</f>
        <v>4808</v>
      </c>
      <c r="AC71" s="2">
        <f>'3deAfd'!EI57</f>
        <v>1</v>
      </c>
      <c r="AE71" s="2">
        <f>'3deAfd'!EO57</f>
        <v>5335</v>
      </c>
      <c r="AF71" s="2">
        <f>'3deAfd'!EW57</f>
        <v>0</v>
      </c>
      <c r="AH71" s="2">
        <f>'3deAfd'!FC57</f>
        <v>3141</v>
      </c>
      <c r="AI71" s="2">
        <f>'3deAfd'!FK57</f>
        <v>0</v>
      </c>
      <c r="AK71" s="2">
        <f>'3deAfd'!FQ57</f>
        <v>1769</v>
      </c>
      <c r="AL71" s="2">
        <f>'3deAfd'!FY57</f>
        <v>3</v>
      </c>
      <c r="AN71" s="45">
        <f>'3deAfd'!GE57</f>
        <v>2249</v>
      </c>
      <c r="AO71" s="2">
        <f>'3deAfd'!GM57</f>
        <v>0</v>
      </c>
      <c r="AQ71" s="2">
        <f>'3deAfd'!GS57</f>
        <v>8075</v>
      </c>
      <c r="AR71" s="2">
        <f>'3deAfd'!HA57</f>
        <v>3</v>
      </c>
      <c r="AT71" s="2">
        <f>'3deAfd'!HG57</f>
        <v>4209</v>
      </c>
      <c r="AU71" s="2">
        <f>'3deAfd'!HO57</f>
        <v>1</v>
      </c>
      <c r="AW71" s="2">
        <f>'3deAfd'!HU57</f>
        <v>3691</v>
      </c>
      <c r="AX71" s="2">
        <f>'3deAfd'!IC57</f>
        <v>0</v>
      </c>
      <c r="AZ71" s="2">
        <f>'3deAfd'!II57</f>
        <v>6446</v>
      </c>
      <c r="BA71" s="2">
        <f>'3deAfd'!IQ57</f>
        <v>1</v>
      </c>
      <c r="BC71" s="2">
        <f>'3deAfd'!IW57</f>
        <v>3689</v>
      </c>
      <c r="BD71" s="2">
        <f>'3deAfd'!JE57</f>
        <v>0</v>
      </c>
      <c r="BF71" s="2">
        <f>'3deAfd'!JK57</f>
        <v>7705</v>
      </c>
      <c r="BG71" s="2">
        <f>'3deAfd'!JS57</f>
        <v>0</v>
      </c>
      <c r="BI71" s="2">
        <f>'3deAfd'!JY57</f>
        <v>6446</v>
      </c>
      <c r="BJ71" s="2">
        <f>'3deAfd'!KG57</f>
        <v>0</v>
      </c>
      <c r="BL71" s="2">
        <f>'3deAfd'!KM57</f>
        <v>3048</v>
      </c>
      <c r="BM71" s="2">
        <f>'3deAfd'!KU57</f>
        <v>3</v>
      </c>
      <c r="BO71" s="45">
        <f>'3deAfd'!LA57</f>
        <v>0</v>
      </c>
      <c r="BP71" s="2">
        <f>'3deAfd'!LI57</f>
        <v>0</v>
      </c>
      <c r="BR71" s="2">
        <f>'3deAfd'!LO57</f>
        <v>0</v>
      </c>
      <c r="BS71" s="2">
        <f>'3deAfd'!LW57</f>
        <v>0</v>
      </c>
      <c r="BU71" s="2">
        <f>'3deAfd'!MC57</f>
        <v>0</v>
      </c>
      <c r="BV71" s="2">
        <f>'3deAfd'!MK57</f>
        <v>0</v>
      </c>
      <c r="BX71" s="2">
        <f>'3deAfd'!MQ57</f>
        <v>0</v>
      </c>
      <c r="BY71" s="2">
        <f>'3deAfd'!MY57</f>
        <v>0</v>
      </c>
    </row>
    <row r="72" spans="1:77" x14ac:dyDescent="0.25">
      <c r="A72" s="2">
        <f>'3deAfd'!E58</f>
        <v>8062</v>
      </c>
      <c r="B72" s="2">
        <f>'3deAfd'!M58</f>
        <v>1</v>
      </c>
      <c r="D72" s="2">
        <f>'3deAfd'!S58</f>
        <v>8426</v>
      </c>
      <c r="E72" s="2">
        <f>'3deAfd'!AA58</f>
        <v>3</v>
      </c>
      <c r="G72" s="2">
        <f>'3deAfd'!AG58</f>
        <v>8573</v>
      </c>
      <c r="H72" s="2">
        <f>'3deAfd'!AO58</f>
        <v>3</v>
      </c>
      <c r="J72" s="2">
        <f>'3deAfd'!AU58</f>
        <v>3689</v>
      </c>
      <c r="K72" s="2">
        <f>'3deAfd'!BC58</f>
        <v>0</v>
      </c>
      <c r="M72" s="2">
        <f>'3deAfd'!BI58</f>
        <v>3288</v>
      </c>
      <c r="N72" s="2">
        <f>'3deAfd'!BQ58</f>
        <v>1</v>
      </c>
      <c r="P72" s="2">
        <f>'3deAfd'!BW58</f>
        <v>8303</v>
      </c>
      <c r="Q72" s="2">
        <f>'3deAfd'!CE58</f>
        <v>0</v>
      </c>
      <c r="S72" s="2">
        <f>'3deAfd'!CK58</f>
        <v>1352</v>
      </c>
      <c r="T72" s="2">
        <f>'3deAfd'!CS58</f>
        <v>1</v>
      </c>
      <c r="V72" s="45">
        <f>'3deAfd'!CY58</f>
        <v>2961</v>
      </c>
      <c r="W72" s="2">
        <f>'3deAfd'!DG58</f>
        <v>3</v>
      </c>
      <c r="Y72" s="2">
        <f>'3deAfd'!DM58</f>
        <v>2720</v>
      </c>
      <c r="Z72" s="2">
        <f>'3deAfd'!DU58</f>
        <v>0</v>
      </c>
      <c r="AB72" s="2">
        <f>'3deAfd'!EA58</f>
        <v>7705</v>
      </c>
      <c r="AC72" s="2">
        <f>'3deAfd'!EI58</f>
        <v>1</v>
      </c>
      <c r="AE72" s="2">
        <f>'3deAfd'!EO58</f>
        <v>5275</v>
      </c>
      <c r="AF72" s="2">
        <f>'3deAfd'!EW58</f>
        <v>0</v>
      </c>
      <c r="AH72" s="2">
        <f>'3deAfd'!FC58</f>
        <v>1158</v>
      </c>
      <c r="AI72" s="2">
        <f>'3deAfd'!FK58</f>
        <v>1</v>
      </c>
      <c r="AK72" s="2">
        <f>'3deAfd'!FQ58</f>
        <v>3689</v>
      </c>
      <c r="AL72" s="2">
        <f>'3deAfd'!FY58</f>
        <v>3</v>
      </c>
      <c r="AN72" s="45">
        <f>'3deAfd'!GE58</f>
        <v>8304</v>
      </c>
      <c r="AO72" s="2">
        <f>'3deAfd'!GM58</f>
        <v>0</v>
      </c>
      <c r="AQ72" s="2">
        <f>'3deAfd'!GS58</f>
        <v>2630</v>
      </c>
      <c r="AR72" s="2">
        <f>'3deAfd'!HA58</f>
        <v>0</v>
      </c>
      <c r="AT72" s="2">
        <f>'3deAfd'!HG58</f>
        <v>8078</v>
      </c>
      <c r="AU72" s="2">
        <f>'3deAfd'!HO58</f>
        <v>0</v>
      </c>
      <c r="AW72" s="2">
        <f>'3deAfd'!HU58</f>
        <v>2601</v>
      </c>
      <c r="AX72" s="2">
        <f>'3deAfd'!IC58</f>
        <v>1</v>
      </c>
      <c r="AZ72" s="2">
        <f>'3deAfd'!II58</f>
        <v>8304</v>
      </c>
      <c r="BA72" s="2">
        <f>'3deAfd'!IQ58</f>
        <v>0</v>
      </c>
      <c r="BC72" s="2">
        <f>'3deAfd'!IW58</f>
        <v>1769</v>
      </c>
      <c r="BD72" s="2">
        <f>'3deAfd'!JE58</f>
        <v>1</v>
      </c>
      <c r="BF72" s="2">
        <f>'3deAfd'!JK58</f>
        <v>8048</v>
      </c>
      <c r="BG72" s="2">
        <f>'3deAfd'!JS58</f>
        <v>1</v>
      </c>
      <c r="BI72" s="2">
        <f>'3deAfd'!JY58</f>
        <v>8304</v>
      </c>
      <c r="BJ72" s="2">
        <f>'3deAfd'!KG58</f>
        <v>0</v>
      </c>
      <c r="BL72" s="2">
        <f>'3deAfd'!KM58</f>
        <v>2630</v>
      </c>
      <c r="BM72" s="2">
        <f>'3deAfd'!KU58</f>
        <v>0</v>
      </c>
      <c r="BO72" s="45">
        <f>'3deAfd'!LA58</f>
        <v>0</v>
      </c>
      <c r="BP72" s="2">
        <f>'3deAfd'!LI58</f>
        <v>0</v>
      </c>
      <c r="BR72" s="2">
        <f>'3deAfd'!LO58</f>
        <v>0</v>
      </c>
      <c r="BS72" s="2">
        <f>'3deAfd'!LW58</f>
        <v>0</v>
      </c>
      <c r="BU72" s="2">
        <f>'3deAfd'!MC58</f>
        <v>0</v>
      </c>
      <c r="BV72" s="2">
        <f>'3deAfd'!MK58</f>
        <v>0</v>
      </c>
      <c r="BX72" s="2">
        <f>'3deAfd'!MQ58</f>
        <v>0</v>
      </c>
      <c r="BY72" s="2">
        <f>'3deAfd'!MY58</f>
        <v>0</v>
      </c>
    </row>
    <row r="73" spans="1:77" s="38" customFormat="1" ht="15.75" thickBot="1" x14ac:dyDescent="0.3">
      <c r="A73" s="2">
        <f>'3deAfd'!E59</f>
        <v>8064</v>
      </c>
      <c r="B73" s="2">
        <f>'3deAfd'!M59</f>
        <v>1</v>
      </c>
      <c r="C73"/>
      <c r="D73" s="2">
        <f>'3deAfd'!S59</f>
        <v>1864</v>
      </c>
      <c r="E73" s="2">
        <f>'3deAfd'!AA59</f>
        <v>3</v>
      </c>
      <c r="F73"/>
      <c r="G73" s="2">
        <f>'3deAfd'!AG59</f>
        <v>6994</v>
      </c>
      <c r="H73" s="2">
        <f>'3deAfd'!AO59</f>
        <v>1</v>
      </c>
      <c r="I73"/>
      <c r="J73" s="2">
        <f>'3deAfd'!AU59</f>
        <v>5436</v>
      </c>
      <c r="K73" s="2">
        <f>'3deAfd'!BC59</f>
        <v>0</v>
      </c>
      <c r="L73"/>
      <c r="M73" s="2">
        <f>'3deAfd'!BI59</f>
        <v>8064</v>
      </c>
      <c r="N73" s="2">
        <f>'3deAfd'!BQ59</f>
        <v>1</v>
      </c>
      <c r="O73"/>
      <c r="P73" s="2">
        <f>'3deAfd'!BW59</f>
        <v>5873</v>
      </c>
      <c r="Q73" s="2">
        <f>'3deAfd'!CE59</f>
        <v>3</v>
      </c>
      <c r="R73"/>
      <c r="S73" s="2">
        <f>'3deAfd'!CK59</f>
        <v>1864</v>
      </c>
      <c r="T73" s="2">
        <f>'3deAfd'!CS59</f>
        <v>3</v>
      </c>
      <c r="U73"/>
      <c r="V73" s="45">
        <f>'3deAfd'!CY59</f>
        <v>7889</v>
      </c>
      <c r="W73" s="2">
        <f>'3deAfd'!DG59</f>
        <v>0</v>
      </c>
      <c r="X73"/>
      <c r="Y73" s="2">
        <f>'3deAfd'!DM59</f>
        <v>6994</v>
      </c>
      <c r="Z73" s="2">
        <f>'3deAfd'!DU59</f>
        <v>3</v>
      </c>
      <c r="AA73"/>
      <c r="AB73" s="2">
        <f>'3deAfd'!EA59</f>
        <v>7767</v>
      </c>
      <c r="AC73" s="2">
        <f>'3deAfd'!EI59</f>
        <v>1</v>
      </c>
      <c r="AD73"/>
      <c r="AE73" s="2">
        <f>'3deAfd'!EO59</f>
        <v>8426</v>
      </c>
      <c r="AF73" s="2">
        <f>'3deAfd'!EW59</f>
        <v>0</v>
      </c>
      <c r="AG73"/>
      <c r="AH73" s="2">
        <f>'3deAfd'!FC59</f>
        <v>5275</v>
      </c>
      <c r="AI73" s="2">
        <f>'3deAfd'!FK59</f>
        <v>0</v>
      </c>
      <c r="AJ73"/>
      <c r="AK73" s="2">
        <f>'3deAfd'!FQ59</f>
        <v>8078</v>
      </c>
      <c r="AL73" s="2">
        <f>'3deAfd'!FY59</f>
        <v>3</v>
      </c>
      <c r="AM73"/>
      <c r="AN73" s="45">
        <f>'3deAfd'!GE59</f>
        <v>5873</v>
      </c>
      <c r="AO73" s="2">
        <f>'3deAfd'!GM59</f>
        <v>0</v>
      </c>
      <c r="AP73"/>
      <c r="AQ73" s="2">
        <f>'3deAfd'!GS59</f>
        <v>8573</v>
      </c>
      <c r="AR73" s="2">
        <f>'3deAfd'!HA59</f>
        <v>1</v>
      </c>
      <c r="AS73"/>
      <c r="AT73" s="2">
        <f>'3deAfd'!HG59</f>
        <v>8072</v>
      </c>
      <c r="AU73" s="2">
        <f>'3deAfd'!HO59</f>
        <v>0</v>
      </c>
      <c r="AV73"/>
      <c r="AW73" s="2">
        <f>'3deAfd'!HU59</f>
        <v>5427</v>
      </c>
      <c r="AX73" s="2">
        <f>'3deAfd'!IC59</f>
        <v>1</v>
      </c>
      <c r="AY73"/>
      <c r="AZ73" s="2">
        <f>'3deAfd'!II59</f>
        <v>5873</v>
      </c>
      <c r="BA73" s="2">
        <f>'3deAfd'!IQ59</f>
        <v>1</v>
      </c>
      <c r="BB73"/>
      <c r="BC73" s="2">
        <f>'3deAfd'!IW59</f>
        <v>8078</v>
      </c>
      <c r="BD73" s="2">
        <f>'3deAfd'!JE59</f>
        <v>1</v>
      </c>
      <c r="BE73"/>
      <c r="BF73" s="2">
        <f>'3deAfd'!JK59</f>
        <v>7646</v>
      </c>
      <c r="BG73" s="2">
        <f>'3deAfd'!JS59</f>
        <v>0</v>
      </c>
      <c r="BH73"/>
      <c r="BI73" s="2">
        <f>'3deAfd'!JY59</f>
        <v>5873</v>
      </c>
      <c r="BJ73" s="2">
        <f>'3deAfd'!KG59</f>
        <v>3</v>
      </c>
      <c r="BK73"/>
      <c r="BL73" s="2">
        <f>'3deAfd'!KM59</f>
        <v>2720</v>
      </c>
      <c r="BM73" s="2">
        <f>'3deAfd'!KU59</f>
        <v>0</v>
      </c>
      <c r="BN73"/>
      <c r="BO73" s="45">
        <f>'3deAfd'!LA59</f>
        <v>0</v>
      </c>
      <c r="BP73" s="2">
        <f>'3deAfd'!LI59</f>
        <v>0</v>
      </c>
      <c r="BQ73"/>
      <c r="BR73" s="2">
        <f>'3deAfd'!LO59</f>
        <v>0</v>
      </c>
      <c r="BS73" s="2">
        <f>'3deAfd'!LW59</f>
        <v>0</v>
      </c>
      <c r="BT73"/>
      <c r="BU73" s="2">
        <f>'3deAfd'!MC59</f>
        <v>0</v>
      </c>
      <c r="BV73" s="2">
        <f>'3deAfd'!MK59</f>
        <v>0</v>
      </c>
      <c r="BW73"/>
      <c r="BX73" s="2">
        <f>'3deAfd'!MQ59</f>
        <v>0</v>
      </c>
      <c r="BY73" s="2">
        <f>'3deAfd'!MY59</f>
        <v>0</v>
      </c>
    </row>
    <row r="74" spans="1:77" x14ac:dyDescent="0.25">
      <c r="A74" s="3" t="e">
        <f>'3deAfd'!#REF!</f>
        <v>#REF!</v>
      </c>
      <c r="B74" s="3" t="e">
        <f>'3deAfd'!#REF!</f>
        <v>#REF!</v>
      </c>
      <c r="D74" s="3" t="e">
        <f>'3deAfd'!#REF!</f>
        <v>#REF!</v>
      </c>
      <c r="E74" s="3" t="e">
        <f>'3deAfd'!#REF!</f>
        <v>#REF!</v>
      </c>
      <c r="G74" s="3" t="e">
        <f>'3deAfd'!#REF!</f>
        <v>#REF!</v>
      </c>
      <c r="H74" s="3" t="e">
        <f>'3deAfd'!#REF!</f>
        <v>#REF!</v>
      </c>
      <c r="J74" s="3" t="e">
        <f>'3deAfd'!#REF!</f>
        <v>#REF!</v>
      </c>
      <c r="K74" s="3" t="e">
        <f>'3deAfd'!#REF!</f>
        <v>#REF!</v>
      </c>
      <c r="M74" s="3" t="e">
        <f>'3deAfd'!#REF!</f>
        <v>#REF!</v>
      </c>
      <c r="N74" s="3" t="e">
        <f>'3deAfd'!#REF!</f>
        <v>#REF!</v>
      </c>
      <c r="P74" s="3" t="e">
        <f>'3deAfd'!#REF!</f>
        <v>#REF!</v>
      </c>
      <c r="Q74" s="3" t="e">
        <f>'3deAfd'!#REF!</f>
        <v>#REF!</v>
      </c>
      <c r="S74" s="3" t="e">
        <f>'3deAfd'!#REF!</f>
        <v>#REF!</v>
      </c>
      <c r="T74" s="3" t="e">
        <f>'3deAfd'!#REF!</f>
        <v>#REF!</v>
      </c>
      <c r="V74" s="3" t="e">
        <f>'3deAfd'!#REF!</f>
        <v>#REF!</v>
      </c>
      <c r="W74" s="3" t="e">
        <f>'3deAfd'!#REF!</f>
        <v>#REF!</v>
      </c>
      <c r="Y74" s="3" t="e">
        <f>'3deAfd'!#REF!</f>
        <v>#REF!</v>
      </c>
      <c r="Z74" s="3" t="e">
        <f>'3deAfd'!#REF!</f>
        <v>#REF!</v>
      </c>
      <c r="AB74" s="3" t="e">
        <f>'3deAfd'!#REF!</f>
        <v>#REF!</v>
      </c>
      <c r="AC74" s="3" t="e">
        <f>'3deAfd'!#REF!</f>
        <v>#REF!</v>
      </c>
      <c r="AE74" s="3" t="e">
        <f>'3deAfd'!#REF!</f>
        <v>#REF!</v>
      </c>
      <c r="AF74" s="3" t="e">
        <f>'3deAfd'!#REF!</f>
        <v>#REF!</v>
      </c>
      <c r="AH74" s="3" t="e">
        <f>'3deAfd'!#REF!</f>
        <v>#REF!</v>
      </c>
      <c r="AI74" s="3" t="e">
        <f>'3deAfd'!#REF!</f>
        <v>#REF!</v>
      </c>
      <c r="AK74" s="3" t="e">
        <f>'3deAfd'!#REF!</f>
        <v>#REF!</v>
      </c>
      <c r="AL74" s="3" t="e">
        <f>'3deAfd'!#REF!</f>
        <v>#REF!</v>
      </c>
      <c r="AN74" s="3" t="e">
        <f>'3deAfd'!#REF!</f>
        <v>#REF!</v>
      </c>
      <c r="AO74" s="3" t="e">
        <f>'3deAfd'!#REF!</f>
        <v>#REF!</v>
      </c>
      <c r="AQ74" s="3" t="e">
        <f>'3deAfd'!#REF!</f>
        <v>#REF!</v>
      </c>
      <c r="AR74" s="3" t="e">
        <f>'3deAfd'!#REF!</f>
        <v>#REF!</v>
      </c>
      <c r="AT74" s="3" t="e">
        <f>'3deAfd'!#REF!</f>
        <v>#REF!</v>
      </c>
      <c r="AU74" s="3" t="e">
        <f>'3deAfd'!#REF!</f>
        <v>#REF!</v>
      </c>
      <c r="AW74" s="3" t="e">
        <f>'3deAfd'!#REF!</f>
        <v>#REF!</v>
      </c>
      <c r="AX74" s="3" t="e">
        <f>'3deAfd'!#REF!</f>
        <v>#REF!</v>
      </c>
      <c r="AZ74" s="3" t="e">
        <f>'3deAfd'!#REF!</f>
        <v>#REF!</v>
      </c>
      <c r="BA74" s="3" t="e">
        <f>'3deAfd'!#REF!</f>
        <v>#REF!</v>
      </c>
      <c r="BC74" s="3" t="e">
        <f>'3deAfd'!#REF!</f>
        <v>#REF!</v>
      </c>
      <c r="BD74" s="3" t="e">
        <f>'3deAfd'!#REF!</f>
        <v>#REF!</v>
      </c>
      <c r="BF74" s="3" t="e">
        <f>'3deAfd'!#REF!</f>
        <v>#REF!</v>
      </c>
      <c r="BG74" s="3" t="e">
        <f>'3deAfd'!#REF!</f>
        <v>#REF!</v>
      </c>
      <c r="BI74" s="3" t="e">
        <f>'3deAfd'!#REF!</f>
        <v>#REF!</v>
      </c>
      <c r="BJ74" s="3" t="e">
        <f>'3deAfd'!#REF!</f>
        <v>#REF!</v>
      </c>
      <c r="BL74" s="3" t="e">
        <f>'3deAfd'!#REF!</f>
        <v>#REF!</v>
      </c>
      <c r="BM74" s="3" t="e">
        <f>'3deAfd'!#REF!</f>
        <v>#REF!</v>
      </c>
      <c r="BO74" s="3" t="e">
        <f>'3deAfd'!#REF!</f>
        <v>#REF!</v>
      </c>
      <c r="BP74" s="3" t="e">
        <f>'3deAfd'!#REF!</f>
        <v>#REF!</v>
      </c>
      <c r="BR74" s="3" t="e">
        <f>'3deAfd'!#REF!</f>
        <v>#REF!</v>
      </c>
      <c r="BS74" s="3" t="e">
        <f>'3deAfd'!#REF!</f>
        <v>#REF!</v>
      </c>
      <c r="BU74" s="3" t="e">
        <f>'3deAfd'!#REF!</f>
        <v>#REF!</v>
      </c>
      <c r="BV74" s="3" t="e">
        <f>'3deAfd'!#REF!</f>
        <v>#REF!</v>
      </c>
      <c r="BX74" s="3" t="e">
        <f>'3deAfd'!#REF!</f>
        <v>#REF!</v>
      </c>
      <c r="BY74" s="3" t="e">
        <f>'3deAfd'!#REF!</f>
        <v>#REF!</v>
      </c>
    </row>
    <row r="75" spans="1:77" x14ac:dyDescent="0.25">
      <c r="A75" s="2" t="e">
        <f>'3deAfd'!#REF!</f>
        <v>#REF!</v>
      </c>
      <c r="B75" s="2" t="e">
        <f>'3deAfd'!#REF!</f>
        <v>#REF!</v>
      </c>
      <c r="D75" s="2" t="e">
        <f>'3deAfd'!#REF!</f>
        <v>#REF!</v>
      </c>
      <c r="E75" s="2" t="e">
        <f>'3deAfd'!#REF!</f>
        <v>#REF!</v>
      </c>
      <c r="G75" s="2" t="e">
        <f>'3deAfd'!#REF!</f>
        <v>#REF!</v>
      </c>
      <c r="H75" s="2" t="e">
        <f>'3deAfd'!#REF!</f>
        <v>#REF!</v>
      </c>
      <c r="J75" s="2" t="e">
        <f>'3deAfd'!#REF!</f>
        <v>#REF!</v>
      </c>
      <c r="K75" s="2" t="e">
        <f>'3deAfd'!#REF!</f>
        <v>#REF!</v>
      </c>
      <c r="M75" s="2" t="e">
        <f>'3deAfd'!#REF!</f>
        <v>#REF!</v>
      </c>
      <c r="N75" s="2" t="e">
        <f>'3deAfd'!#REF!</f>
        <v>#REF!</v>
      </c>
      <c r="P75" s="2" t="e">
        <f>'3deAfd'!#REF!</f>
        <v>#REF!</v>
      </c>
      <c r="Q75" s="2" t="e">
        <f>'3deAfd'!#REF!</f>
        <v>#REF!</v>
      </c>
      <c r="S75" s="2" t="e">
        <f>'3deAfd'!#REF!</f>
        <v>#REF!</v>
      </c>
      <c r="T75" s="2" t="e">
        <f>'3deAfd'!#REF!</f>
        <v>#REF!</v>
      </c>
      <c r="V75" s="2" t="e">
        <f>'3deAfd'!#REF!</f>
        <v>#REF!</v>
      </c>
      <c r="W75" s="2" t="e">
        <f>'3deAfd'!#REF!</f>
        <v>#REF!</v>
      </c>
      <c r="Y75" s="2" t="e">
        <f>'3deAfd'!#REF!</f>
        <v>#REF!</v>
      </c>
      <c r="Z75" s="2" t="e">
        <f>'3deAfd'!#REF!</f>
        <v>#REF!</v>
      </c>
      <c r="AB75" s="2" t="e">
        <f>'3deAfd'!#REF!</f>
        <v>#REF!</v>
      </c>
      <c r="AC75" s="2" t="e">
        <f>'3deAfd'!#REF!</f>
        <v>#REF!</v>
      </c>
      <c r="AE75" s="2" t="e">
        <f>'3deAfd'!#REF!</f>
        <v>#REF!</v>
      </c>
      <c r="AF75" s="2" t="e">
        <f>'3deAfd'!#REF!</f>
        <v>#REF!</v>
      </c>
      <c r="AH75" s="2" t="e">
        <f>'3deAfd'!#REF!</f>
        <v>#REF!</v>
      </c>
      <c r="AI75" s="2" t="e">
        <f>'3deAfd'!#REF!</f>
        <v>#REF!</v>
      </c>
      <c r="AK75" s="2" t="e">
        <f>'3deAfd'!#REF!</f>
        <v>#REF!</v>
      </c>
      <c r="AL75" s="2" t="e">
        <f>'3deAfd'!#REF!</f>
        <v>#REF!</v>
      </c>
      <c r="AN75" s="2" t="e">
        <f>'3deAfd'!#REF!</f>
        <v>#REF!</v>
      </c>
      <c r="AO75" s="2" t="e">
        <f>'3deAfd'!#REF!</f>
        <v>#REF!</v>
      </c>
      <c r="AQ75" s="2" t="e">
        <f>'3deAfd'!#REF!</f>
        <v>#REF!</v>
      </c>
      <c r="AR75" s="2" t="e">
        <f>'3deAfd'!#REF!</f>
        <v>#REF!</v>
      </c>
      <c r="AT75" s="2" t="e">
        <f>'3deAfd'!#REF!</f>
        <v>#REF!</v>
      </c>
      <c r="AU75" s="2" t="e">
        <f>'3deAfd'!#REF!</f>
        <v>#REF!</v>
      </c>
      <c r="AW75" s="2" t="e">
        <f>'3deAfd'!#REF!</f>
        <v>#REF!</v>
      </c>
      <c r="AX75" s="2" t="e">
        <f>'3deAfd'!#REF!</f>
        <v>#REF!</v>
      </c>
      <c r="AZ75" s="2" t="e">
        <f>'3deAfd'!#REF!</f>
        <v>#REF!</v>
      </c>
      <c r="BA75" s="2" t="e">
        <f>'3deAfd'!#REF!</f>
        <v>#REF!</v>
      </c>
      <c r="BC75" s="2" t="e">
        <f>'3deAfd'!#REF!</f>
        <v>#REF!</v>
      </c>
      <c r="BD75" s="2" t="e">
        <f>'3deAfd'!#REF!</f>
        <v>#REF!</v>
      </c>
      <c r="BF75" s="2" t="e">
        <f>'3deAfd'!#REF!</f>
        <v>#REF!</v>
      </c>
      <c r="BG75" s="2" t="e">
        <f>'3deAfd'!#REF!</f>
        <v>#REF!</v>
      </c>
      <c r="BI75" s="2" t="e">
        <f>'3deAfd'!#REF!</f>
        <v>#REF!</v>
      </c>
      <c r="BJ75" s="2" t="e">
        <f>'3deAfd'!#REF!</f>
        <v>#REF!</v>
      </c>
      <c r="BL75" s="2" t="e">
        <f>'3deAfd'!#REF!</f>
        <v>#REF!</v>
      </c>
      <c r="BM75" s="2" t="e">
        <f>'3deAfd'!#REF!</f>
        <v>#REF!</v>
      </c>
      <c r="BO75" s="2" t="e">
        <f>'3deAfd'!#REF!</f>
        <v>#REF!</v>
      </c>
      <c r="BP75" s="2" t="e">
        <f>'3deAfd'!#REF!</f>
        <v>#REF!</v>
      </c>
      <c r="BR75" s="2" t="e">
        <f>'3deAfd'!#REF!</f>
        <v>#REF!</v>
      </c>
      <c r="BS75" s="2" t="e">
        <f>'3deAfd'!#REF!</f>
        <v>#REF!</v>
      </c>
      <c r="BU75" s="2" t="e">
        <f>'3deAfd'!#REF!</f>
        <v>#REF!</v>
      </c>
      <c r="BV75" s="2" t="e">
        <f>'3deAfd'!#REF!</f>
        <v>#REF!</v>
      </c>
      <c r="BX75" s="2" t="e">
        <f>'3deAfd'!#REF!</f>
        <v>#REF!</v>
      </c>
      <c r="BY75" s="2" t="e">
        <f>'3deAfd'!#REF!</f>
        <v>#REF!</v>
      </c>
    </row>
    <row r="76" spans="1:77" x14ac:dyDescent="0.25">
      <c r="A76" s="2" t="e">
        <f>'3deAfd'!#REF!</f>
        <v>#REF!</v>
      </c>
      <c r="B76" s="2" t="e">
        <f>'3deAfd'!#REF!</f>
        <v>#REF!</v>
      </c>
      <c r="D76" s="2" t="e">
        <f>'3deAfd'!#REF!</f>
        <v>#REF!</v>
      </c>
      <c r="E76" s="2" t="e">
        <f>'3deAfd'!#REF!</f>
        <v>#REF!</v>
      </c>
      <c r="G76" s="2" t="e">
        <f>'3deAfd'!#REF!</f>
        <v>#REF!</v>
      </c>
      <c r="H76" s="2" t="e">
        <f>'3deAfd'!#REF!</f>
        <v>#REF!</v>
      </c>
      <c r="J76" s="2" t="e">
        <f>'3deAfd'!#REF!</f>
        <v>#REF!</v>
      </c>
      <c r="K76" s="2" t="e">
        <f>'3deAfd'!#REF!</f>
        <v>#REF!</v>
      </c>
      <c r="M76" s="2" t="e">
        <f>'3deAfd'!#REF!</f>
        <v>#REF!</v>
      </c>
      <c r="N76" s="2" t="e">
        <f>'3deAfd'!#REF!</f>
        <v>#REF!</v>
      </c>
      <c r="P76" s="2" t="e">
        <f>'3deAfd'!#REF!</f>
        <v>#REF!</v>
      </c>
      <c r="Q76" s="2" t="e">
        <f>'3deAfd'!#REF!</f>
        <v>#REF!</v>
      </c>
      <c r="S76" s="2" t="e">
        <f>'3deAfd'!#REF!</f>
        <v>#REF!</v>
      </c>
      <c r="T76" s="2" t="e">
        <f>'3deAfd'!#REF!</f>
        <v>#REF!</v>
      </c>
      <c r="V76" s="2" t="e">
        <f>'3deAfd'!#REF!</f>
        <v>#REF!</v>
      </c>
      <c r="W76" s="2" t="e">
        <f>'3deAfd'!#REF!</f>
        <v>#REF!</v>
      </c>
      <c r="Y76" s="2" t="e">
        <f>'3deAfd'!#REF!</f>
        <v>#REF!</v>
      </c>
      <c r="Z76" s="2" t="e">
        <f>'3deAfd'!#REF!</f>
        <v>#REF!</v>
      </c>
      <c r="AB76" s="2" t="e">
        <f>'3deAfd'!#REF!</f>
        <v>#REF!</v>
      </c>
      <c r="AC76" s="2" t="e">
        <f>'3deAfd'!#REF!</f>
        <v>#REF!</v>
      </c>
      <c r="AE76" s="2" t="e">
        <f>'3deAfd'!#REF!</f>
        <v>#REF!</v>
      </c>
      <c r="AF76" s="2" t="e">
        <f>'3deAfd'!#REF!</f>
        <v>#REF!</v>
      </c>
      <c r="AH76" s="2" t="e">
        <f>'3deAfd'!#REF!</f>
        <v>#REF!</v>
      </c>
      <c r="AI76" s="2" t="e">
        <f>'3deAfd'!#REF!</f>
        <v>#REF!</v>
      </c>
      <c r="AK76" s="2" t="e">
        <f>'3deAfd'!#REF!</f>
        <v>#REF!</v>
      </c>
      <c r="AL76" s="2" t="e">
        <f>'3deAfd'!#REF!</f>
        <v>#REF!</v>
      </c>
      <c r="AN76" s="2" t="e">
        <f>'3deAfd'!#REF!</f>
        <v>#REF!</v>
      </c>
      <c r="AO76" s="2" t="e">
        <f>'3deAfd'!#REF!</f>
        <v>#REF!</v>
      </c>
      <c r="AQ76" s="2" t="e">
        <f>'3deAfd'!#REF!</f>
        <v>#REF!</v>
      </c>
      <c r="AR76" s="2" t="e">
        <f>'3deAfd'!#REF!</f>
        <v>#REF!</v>
      </c>
      <c r="AT76" s="2" t="e">
        <f>'3deAfd'!#REF!</f>
        <v>#REF!</v>
      </c>
      <c r="AU76" s="2" t="e">
        <f>'3deAfd'!#REF!</f>
        <v>#REF!</v>
      </c>
      <c r="AW76" s="2" t="e">
        <f>'3deAfd'!#REF!</f>
        <v>#REF!</v>
      </c>
      <c r="AX76" s="2" t="e">
        <f>'3deAfd'!#REF!</f>
        <v>#REF!</v>
      </c>
      <c r="AZ76" s="2" t="e">
        <f>'3deAfd'!#REF!</f>
        <v>#REF!</v>
      </c>
      <c r="BA76" s="2" t="e">
        <f>'3deAfd'!#REF!</f>
        <v>#REF!</v>
      </c>
      <c r="BC76" s="2" t="e">
        <f>'3deAfd'!#REF!</f>
        <v>#REF!</v>
      </c>
      <c r="BD76" s="2" t="e">
        <f>'3deAfd'!#REF!</f>
        <v>#REF!</v>
      </c>
      <c r="BF76" s="2" t="e">
        <f>'3deAfd'!#REF!</f>
        <v>#REF!</v>
      </c>
      <c r="BG76" s="2" t="e">
        <f>'3deAfd'!#REF!</f>
        <v>#REF!</v>
      </c>
      <c r="BI76" s="2" t="e">
        <f>'3deAfd'!#REF!</f>
        <v>#REF!</v>
      </c>
      <c r="BJ76" s="2" t="e">
        <f>'3deAfd'!#REF!</f>
        <v>#REF!</v>
      </c>
      <c r="BL76" s="2" t="e">
        <f>'3deAfd'!#REF!</f>
        <v>#REF!</v>
      </c>
      <c r="BM76" s="2" t="e">
        <f>'3deAfd'!#REF!</f>
        <v>#REF!</v>
      </c>
      <c r="BO76" s="2" t="e">
        <f>'3deAfd'!#REF!</f>
        <v>#REF!</v>
      </c>
      <c r="BP76" s="2" t="e">
        <f>'3deAfd'!#REF!</f>
        <v>#REF!</v>
      </c>
      <c r="BR76" s="2" t="e">
        <f>'3deAfd'!#REF!</f>
        <v>#REF!</v>
      </c>
      <c r="BS76" s="2" t="e">
        <f>'3deAfd'!#REF!</f>
        <v>#REF!</v>
      </c>
      <c r="BU76" s="2" t="e">
        <f>'3deAfd'!#REF!</f>
        <v>#REF!</v>
      </c>
      <c r="BV76" s="2" t="e">
        <f>'3deAfd'!#REF!</f>
        <v>#REF!</v>
      </c>
      <c r="BX76" s="2" t="e">
        <f>'3deAfd'!#REF!</f>
        <v>#REF!</v>
      </c>
      <c r="BY76" s="2" t="e">
        <f>'3deAfd'!#REF!</f>
        <v>#REF!</v>
      </c>
    </row>
    <row r="77" spans="1:77" x14ac:dyDescent="0.25">
      <c r="A77" s="2" t="e">
        <f>'3deAfd'!#REF!</f>
        <v>#REF!</v>
      </c>
      <c r="B77" s="2" t="e">
        <f>'3deAfd'!#REF!</f>
        <v>#REF!</v>
      </c>
      <c r="D77" s="2" t="e">
        <f>'3deAfd'!#REF!</f>
        <v>#REF!</v>
      </c>
      <c r="E77" s="2" t="e">
        <f>'3deAfd'!#REF!</f>
        <v>#REF!</v>
      </c>
      <c r="G77" s="2" t="e">
        <f>'3deAfd'!#REF!</f>
        <v>#REF!</v>
      </c>
      <c r="H77" s="2" t="e">
        <f>'3deAfd'!#REF!</f>
        <v>#REF!</v>
      </c>
      <c r="J77" s="2" t="e">
        <f>'3deAfd'!#REF!</f>
        <v>#REF!</v>
      </c>
      <c r="K77" s="2" t="e">
        <f>'3deAfd'!#REF!</f>
        <v>#REF!</v>
      </c>
      <c r="M77" s="2" t="e">
        <f>'3deAfd'!#REF!</f>
        <v>#REF!</v>
      </c>
      <c r="N77" s="2" t="e">
        <f>'3deAfd'!#REF!</f>
        <v>#REF!</v>
      </c>
      <c r="P77" s="2" t="e">
        <f>'3deAfd'!#REF!</f>
        <v>#REF!</v>
      </c>
      <c r="Q77" s="2" t="e">
        <f>'3deAfd'!#REF!</f>
        <v>#REF!</v>
      </c>
      <c r="S77" s="2" t="e">
        <f>'3deAfd'!#REF!</f>
        <v>#REF!</v>
      </c>
      <c r="T77" s="2" t="e">
        <f>'3deAfd'!#REF!</f>
        <v>#REF!</v>
      </c>
      <c r="V77" s="2" t="e">
        <f>'3deAfd'!#REF!</f>
        <v>#REF!</v>
      </c>
      <c r="W77" s="2" t="e">
        <f>'3deAfd'!#REF!</f>
        <v>#REF!</v>
      </c>
      <c r="Y77" s="2" t="e">
        <f>'3deAfd'!#REF!</f>
        <v>#REF!</v>
      </c>
      <c r="Z77" s="2" t="e">
        <f>'3deAfd'!#REF!</f>
        <v>#REF!</v>
      </c>
      <c r="AB77" s="2" t="e">
        <f>'3deAfd'!#REF!</f>
        <v>#REF!</v>
      </c>
      <c r="AC77" s="2" t="e">
        <f>'3deAfd'!#REF!</f>
        <v>#REF!</v>
      </c>
      <c r="AE77" s="2" t="e">
        <f>'3deAfd'!#REF!</f>
        <v>#REF!</v>
      </c>
      <c r="AF77" s="2" t="e">
        <f>'3deAfd'!#REF!</f>
        <v>#REF!</v>
      </c>
      <c r="AH77" s="2" t="e">
        <f>'3deAfd'!#REF!</f>
        <v>#REF!</v>
      </c>
      <c r="AI77" s="2" t="e">
        <f>'3deAfd'!#REF!</f>
        <v>#REF!</v>
      </c>
      <c r="AK77" s="2" t="e">
        <f>'3deAfd'!#REF!</f>
        <v>#REF!</v>
      </c>
      <c r="AL77" s="2" t="e">
        <f>'3deAfd'!#REF!</f>
        <v>#REF!</v>
      </c>
      <c r="AN77" s="2" t="e">
        <f>'3deAfd'!#REF!</f>
        <v>#REF!</v>
      </c>
      <c r="AO77" s="2" t="e">
        <f>'3deAfd'!#REF!</f>
        <v>#REF!</v>
      </c>
      <c r="AQ77" s="2" t="e">
        <f>'3deAfd'!#REF!</f>
        <v>#REF!</v>
      </c>
      <c r="AR77" s="2" t="e">
        <f>'3deAfd'!#REF!</f>
        <v>#REF!</v>
      </c>
      <c r="AT77" s="2" t="e">
        <f>'3deAfd'!#REF!</f>
        <v>#REF!</v>
      </c>
      <c r="AU77" s="2" t="e">
        <f>'3deAfd'!#REF!</f>
        <v>#REF!</v>
      </c>
      <c r="AW77" s="2" t="e">
        <f>'3deAfd'!#REF!</f>
        <v>#REF!</v>
      </c>
      <c r="AX77" s="2" t="e">
        <f>'3deAfd'!#REF!</f>
        <v>#REF!</v>
      </c>
      <c r="AZ77" s="2" t="e">
        <f>'3deAfd'!#REF!</f>
        <v>#REF!</v>
      </c>
      <c r="BA77" s="2" t="e">
        <f>'3deAfd'!#REF!</f>
        <v>#REF!</v>
      </c>
      <c r="BC77" s="2" t="e">
        <f>'3deAfd'!#REF!</f>
        <v>#REF!</v>
      </c>
      <c r="BD77" s="2" t="e">
        <f>'3deAfd'!#REF!</f>
        <v>#REF!</v>
      </c>
      <c r="BF77" s="2" t="e">
        <f>'3deAfd'!#REF!</f>
        <v>#REF!</v>
      </c>
      <c r="BG77" s="2" t="e">
        <f>'3deAfd'!#REF!</f>
        <v>#REF!</v>
      </c>
      <c r="BI77" s="2" t="e">
        <f>'3deAfd'!#REF!</f>
        <v>#REF!</v>
      </c>
      <c r="BJ77" s="2" t="e">
        <f>'3deAfd'!#REF!</f>
        <v>#REF!</v>
      </c>
      <c r="BL77" s="2" t="e">
        <f>'3deAfd'!#REF!</f>
        <v>#REF!</v>
      </c>
      <c r="BM77" s="2" t="e">
        <f>'3deAfd'!#REF!</f>
        <v>#REF!</v>
      </c>
      <c r="BO77" s="2" t="e">
        <f>'3deAfd'!#REF!</f>
        <v>#REF!</v>
      </c>
      <c r="BP77" s="2" t="e">
        <f>'3deAfd'!#REF!</f>
        <v>#REF!</v>
      </c>
      <c r="BR77" s="2" t="e">
        <f>'3deAfd'!#REF!</f>
        <v>#REF!</v>
      </c>
      <c r="BS77" s="2" t="e">
        <f>'3deAfd'!#REF!</f>
        <v>#REF!</v>
      </c>
      <c r="BU77" s="2" t="e">
        <f>'3deAfd'!#REF!</f>
        <v>#REF!</v>
      </c>
      <c r="BV77" s="2" t="e">
        <f>'3deAfd'!#REF!</f>
        <v>#REF!</v>
      </c>
      <c r="BX77" s="2" t="e">
        <f>'3deAfd'!#REF!</f>
        <v>#REF!</v>
      </c>
      <c r="BY77" s="2" t="e">
        <f>'3deAfd'!#REF!</f>
        <v>#REF!</v>
      </c>
    </row>
    <row r="78" spans="1:77" x14ac:dyDescent="0.25">
      <c r="A78" s="2" t="e">
        <f>'3deAfd'!#REF!</f>
        <v>#REF!</v>
      </c>
      <c r="B78" s="2" t="e">
        <f>'3deAfd'!#REF!</f>
        <v>#REF!</v>
      </c>
      <c r="D78" s="2" t="e">
        <f>'3deAfd'!#REF!</f>
        <v>#REF!</v>
      </c>
      <c r="E78" s="2" t="e">
        <f>'3deAfd'!#REF!</f>
        <v>#REF!</v>
      </c>
      <c r="G78" s="2" t="e">
        <f>'3deAfd'!#REF!</f>
        <v>#REF!</v>
      </c>
      <c r="H78" s="2" t="e">
        <f>'3deAfd'!#REF!</f>
        <v>#REF!</v>
      </c>
      <c r="J78" s="2" t="e">
        <f>'3deAfd'!#REF!</f>
        <v>#REF!</v>
      </c>
      <c r="K78" s="2" t="e">
        <f>'3deAfd'!#REF!</f>
        <v>#REF!</v>
      </c>
      <c r="M78" s="2" t="e">
        <f>'3deAfd'!#REF!</f>
        <v>#REF!</v>
      </c>
      <c r="N78" s="2" t="e">
        <f>'3deAfd'!#REF!</f>
        <v>#REF!</v>
      </c>
      <c r="P78" s="2" t="e">
        <f>'3deAfd'!#REF!</f>
        <v>#REF!</v>
      </c>
      <c r="Q78" s="2" t="e">
        <f>'3deAfd'!#REF!</f>
        <v>#REF!</v>
      </c>
      <c r="S78" s="2" t="e">
        <f>'3deAfd'!#REF!</f>
        <v>#REF!</v>
      </c>
      <c r="T78" s="2" t="e">
        <f>'3deAfd'!#REF!</f>
        <v>#REF!</v>
      </c>
      <c r="V78" s="2" t="e">
        <f>'3deAfd'!#REF!</f>
        <v>#REF!</v>
      </c>
      <c r="W78" s="2" t="e">
        <f>'3deAfd'!#REF!</f>
        <v>#REF!</v>
      </c>
      <c r="Y78" s="2" t="e">
        <f>'3deAfd'!#REF!</f>
        <v>#REF!</v>
      </c>
      <c r="Z78" s="2" t="e">
        <f>'3deAfd'!#REF!</f>
        <v>#REF!</v>
      </c>
      <c r="AB78" s="2" t="e">
        <f>'3deAfd'!#REF!</f>
        <v>#REF!</v>
      </c>
      <c r="AC78" s="2" t="e">
        <f>'3deAfd'!#REF!</f>
        <v>#REF!</v>
      </c>
      <c r="AE78" s="2" t="e">
        <f>'3deAfd'!#REF!</f>
        <v>#REF!</v>
      </c>
      <c r="AF78" s="2" t="e">
        <f>'3deAfd'!#REF!</f>
        <v>#REF!</v>
      </c>
      <c r="AH78" s="2" t="e">
        <f>'3deAfd'!#REF!</f>
        <v>#REF!</v>
      </c>
      <c r="AI78" s="2" t="e">
        <f>'3deAfd'!#REF!</f>
        <v>#REF!</v>
      </c>
      <c r="AK78" s="2" t="e">
        <f>'3deAfd'!#REF!</f>
        <v>#REF!</v>
      </c>
      <c r="AL78" s="2" t="e">
        <f>'3deAfd'!#REF!</f>
        <v>#REF!</v>
      </c>
      <c r="AN78" s="2" t="e">
        <f>'3deAfd'!#REF!</f>
        <v>#REF!</v>
      </c>
      <c r="AO78" s="2" t="e">
        <f>'3deAfd'!#REF!</f>
        <v>#REF!</v>
      </c>
      <c r="AQ78" s="2" t="e">
        <f>'3deAfd'!#REF!</f>
        <v>#REF!</v>
      </c>
      <c r="AR78" s="2" t="e">
        <f>'3deAfd'!#REF!</f>
        <v>#REF!</v>
      </c>
      <c r="AT78" s="2" t="e">
        <f>'3deAfd'!#REF!</f>
        <v>#REF!</v>
      </c>
      <c r="AU78" s="2" t="e">
        <f>'3deAfd'!#REF!</f>
        <v>#REF!</v>
      </c>
      <c r="AW78" s="2" t="e">
        <f>'3deAfd'!#REF!</f>
        <v>#REF!</v>
      </c>
      <c r="AX78" s="2" t="e">
        <f>'3deAfd'!#REF!</f>
        <v>#REF!</v>
      </c>
      <c r="AZ78" s="2" t="e">
        <f>'3deAfd'!#REF!</f>
        <v>#REF!</v>
      </c>
      <c r="BA78" s="2" t="e">
        <f>'3deAfd'!#REF!</f>
        <v>#REF!</v>
      </c>
      <c r="BC78" s="2" t="e">
        <f>'3deAfd'!#REF!</f>
        <v>#REF!</v>
      </c>
      <c r="BD78" s="2" t="e">
        <f>'3deAfd'!#REF!</f>
        <v>#REF!</v>
      </c>
      <c r="BF78" s="2" t="e">
        <f>'3deAfd'!#REF!</f>
        <v>#REF!</v>
      </c>
      <c r="BG78" s="2" t="e">
        <f>'3deAfd'!#REF!</f>
        <v>#REF!</v>
      </c>
      <c r="BI78" s="2" t="e">
        <f>'3deAfd'!#REF!</f>
        <v>#REF!</v>
      </c>
      <c r="BJ78" s="2" t="e">
        <f>'3deAfd'!#REF!</f>
        <v>#REF!</v>
      </c>
      <c r="BL78" s="2" t="e">
        <f>'3deAfd'!#REF!</f>
        <v>#REF!</v>
      </c>
      <c r="BM78" s="2" t="e">
        <f>'3deAfd'!#REF!</f>
        <v>#REF!</v>
      </c>
      <c r="BO78" s="2" t="e">
        <f>'3deAfd'!#REF!</f>
        <v>#REF!</v>
      </c>
      <c r="BP78" s="2" t="e">
        <f>'3deAfd'!#REF!</f>
        <v>#REF!</v>
      </c>
      <c r="BR78" s="2" t="e">
        <f>'3deAfd'!#REF!</f>
        <v>#REF!</v>
      </c>
      <c r="BS78" s="2" t="e">
        <f>'3deAfd'!#REF!</f>
        <v>#REF!</v>
      </c>
      <c r="BU78" s="2" t="e">
        <f>'3deAfd'!#REF!</f>
        <v>#REF!</v>
      </c>
      <c r="BV78" s="2" t="e">
        <f>'3deAfd'!#REF!</f>
        <v>#REF!</v>
      </c>
      <c r="BX78" s="2" t="e">
        <f>'3deAfd'!#REF!</f>
        <v>#REF!</v>
      </c>
      <c r="BY78" s="2" t="e">
        <f>'3deAfd'!#REF!</f>
        <v>#REF!</v>
      </c>
    </row>
    <row r="79" spans="1:77" s="38" customFormat="1" ht="15.75" thickBot="1" x14ac:dyDescent="0.3">
      <c r="A79" s="4" t="e">
        <f>'3deAfd'!#REF!</f>
        <v>#REF!</v>
      </c>
      <c r="B79" s="4" t="e">
        <f>'3deAfd'!#REF!</f>
        <v>#REF!</v>
      </c>
      <c r="D79" s="4" t="e">
        <f>'3deAfd'!#REF!</f>
        <v>#REF!</v>
      </c>
      <c r="E79" s="4" t="e">
        <f>'3deAfd'!#REF!</f>
        <v>#REF!</v>
      </c>
      <c r="G79" s="4" t="e">
        <f>'3deAfd'!#REF!</f>
        <v>#REF!</v>
      </c>
      <c r="H79" s="4" t="e">
        <f>'3deAfd'!#REF!</f>
        <v>#REF!</v>
      </c>
      <c r="J79" s="4" t="e">
        <f>'3deAfd'!#REF!</f>
        <v>#REF!</v>
      </c>
      <c r="K79" s="4" t="e">
        <f>'3deAfd'!#REF!</f>
        <v>#REF!</v>
      </c>
      <c r="M79" s="4" t="e">
        <f>'3deAfd'!#REF!</f>
        <v>#REF!</v>
      </c>
      <c r="N79" s="4" t="e">
        <f>'3deAfd'!#REF!</f>
        <v>#REF!</v>
      </c>
      <c r="P79" s="4" t="e">
        <f>'3deAfd'!#REF!</f>
        <v>#REF!</v>
      </c>
      <c r="Q79" s="4" t="e">
        <f>'3deAfd'!#REF!</f>
        <v>#REF!</v>
      </c>
      <c r="S79" s="4" t="e">
        <f>'3deAfd'!#REF!</f>
        <v>#REF!</v>
      </c>
      <c r="T79" s="4" t="e">
        <f>'3deAfd'!#REF!</f>
        <v>#REF!</v>
      </c>
      <c r="V79" s="4" t="e">
        <f>'3deAfd'!#REF!</f>
        <v>#REF!</v>
      </c>
      <c r="W79" s="4" t="e">
        <f>'3deAfd'!#REF!</f>
        <v>#REF!</v>
      </c>
      <c r="Y79" s="4" t="e">
        <f>'3deAfd'!#REF!</f>
        <v>#REF!</v>
      </c>
      <c r="Z79" s="4" t="e">
        <f>'3deAfd'!#REF!</f>
        <v>#REF!</v>
      </c>
      <c r="AB79" s="4" t="e">
        <f>'3deAfd'!#REF!</f>
        <v>#REF!</v>
      </c>
      <c r="AC79" s="4" t="e">
        <f>'3deAfd'!#REF!</f>
        <v>#REF!</v>
      </c>
      <c r="AE79" s="4" t="e">
        <f>'3deAfd'!#REF!</f>
        <v>#REF!</v>
      </c>
      <c r="AF79" s="4" t="e">
        <f>'3deAfd'!#REF!</f>
        <v>#REF!</v>
      </c>
      <c r="AH79" s="4" t="e">
        <f>'3deAfd'!#REF!</f>
        <v>#REF!</v>
      </c>
      <c r="AI79" s="4" t="e">
        <f>'3deAfd'!#REF!</f>
        <v>#REF!</v>
      </c>
      <c r="AK79" s="4" t="e">
        <f>'3deAfd'!#REF!</f>
        <v>#REF!</v>
      </c>
      <c r="AL79" s="4" t="e">
        <f>'3deAfd'!#REF!</f>
        <v>#REF!</v>
      </c>
      <c r="AN79" s="4" t="e">
        <f>'3deAfd'!#REF!</f>
        <v>#REF!</v>
      </c>
      <c r="AO79" s="4" t="e">
        <f>'3deAfd'!#REF!</f>
        <v>#REF!</v>
      </c>
      <c r="AQ79" s="4" t="e">
        <f>'3deAfd'!#REF!</f>
        <v>#REF!</v>
      </c>
      <c r="AR79" s="4" t="e">
        <f>'3deAfd'!#REF!</f>
        <v>#REF!</v>
      </c>
      <c r="AT79" s="4" t="e">
        <f>'3deAfd'!#REF!</f>
        <v>#REF!</v>
      </c>
      <c r="AU79" s="4" t="e">
        <f>'3deAfd'!#REF!</f>
        <v>#REF!</v>
      </c>
      <c r="AW79" s="4" t="e">
        <f>'3deAfd'!#REF!</f>
        <v>#REF!</v>
      </c>
      <c r="AX79" s="4" t="e">
        <f>'3deAfd'!#REF!</f>
        <v>#REF!</v>
      </c>
      <c r="AZ79" s="4" t="e">
        <f>'3deAfd'!#REF!</f>
        <v>#REF!</v>
      </c>
      <c r="BA79" s="4" t="e">
        <f>'3deAfd'!#REF!</f>
        <v>#REF!</v>
      </c>
      <c r="BC79" s="4" t="e">
        <f>'3deAfd'!#REF!</f>
        <v>#REF!</v>
      </c>
      <c r="BD79" s="4" t="e">
        <f>'3deAfd'!#REF!</f>
        <v>#REF!</v>
      </c>
      <c r="BF79" s="4" t="e">
        <f>'3deAfd'!#REF!</f>
        <v>#REF!</v>
      </c>
      <c r="BG79" s="4" t="e">
        <f>'3deAfd'!#REF!</f>
        <v>#REF!</v>
      </c>
      <c r="BI79" s="4" t="e">
        <f>'3deAfd'!#REF!</f>
        <v>#REF!</v>
      </c>
      <c r="BJ79" s="4" t="e">
        <f>'3deAfd'!#REF!</f>
        <v>#REF!</v>
      </c>
      <c r="BL79" s="4" t="e">
        <f>'3deAfd'!#REF!</f>
        <v>#REF!</v>
      </c>
      <c r="BM79" s="4" t="e">
        <f>'3deAfd'!#REF!</f>
        <v>#REF!</v>
      </c>
      <c r="BO79" s="4" t="e">
        <f>'3deAfd'!#REF!</f>
        <v>#REF!</v>
      </c>
      <c r="BP79" s="4" t="e">
        <f>'3deAfd'!#REF!</f>
        <v>#REF!</v>
      </c>
      <c r="BR79" s="4" t="e">
        <f>'3deAfd'!#REF!</f>
        <v>#REF!</v>
      </c>
      <c r="BS79" s="4" t="e">
        <f>'3deAfd'!#REF!</f>
        <v>#REF!</v>
      </c>
      <c r="BU79" s="4" t="e">
        <f>'3deAfd'!#REF!</f>
        <v>#REF!</v>
      </c>
      <c r="BV79" s="4" t="e">
        <f>'3deAfd'!#REF!</f>
        <v>#REF!</v>
      </c>
      <c r="BX79" s="4" t="e">
        <f>'3deAfd'!#REF!</f>
        <v>#REF!</v>
      </c>
      <c r="BY79" s="4" t="e">
        <f>'3deAfd'!#REF!</f>
        <v>#REF!</v>
      </c>
    </row>
    <row r="80" spans="1:77" x14ac:dyDescent="0.25">
      <c r="A80" s="3" t="e">
        <f>'3deAfd'!#REF!</f>
        <v>#REF!</v>
      </c>
      <c r="B80" s="3" t="e">
        <f>'3deAfd'!#REF!</f>
        <v>#REF!</v>
      </c>
      <c r="D80" s="3" t="e">
        <f>'3deAfd'!#REF!</f>
        <v>#REF!</v>
      </c>
      <c r="E80" s="3" t="e">
        <f>'3deAfd'!#REF!</f>
        <v>#REF!</v>
      </c>
      <c r="G80" s="3" t="e">
        <f>'3deAfd'!#REF!</f>
        <v>#REF!</v>
      </c>
      <c r="H80" s="3" t="e">
        <f>'3deAfd'!#REF!</f>
        <v>#REF!</v>
      </c>
      <c r="J80" s="3" t="e">
        <f>'3deAfd'!#REF!</f>
        <v>#REF!</v>
      </c>
      <c r="K80" s="3" t="e">
        <f>'3deAfd'!#REF!</f>
        <v>#REF!</v>
      </c>
      <c r="M80" s="3" t="e">
        <f>'3deAfd'!#REF!</f>
        <v>#REF!</v>
      </c>
      <c r="N80" s="3" t="e">
        <f>'3deAfd'!#REF!</f>
        <v>#REF!</v>
      </c>
      <c r="P80" s="3" t="e">
        <f>'3deAfd'!#REF!</f>
        <v>#REF!</v>
      </c>
      <c r="Q80" s="3" t="e">
        <f>'3deAfd'!#REF!</f>
        <v>#REF!</v>
      </c>
      <c r="S80" s="3" t="e">
        <f>'3deAfd'!#REF!</f>
        <v>#REF!</v>
      </c>
      <c r="T80" s="3" t="e">
        <f>'3deAfd'!#REF!</f>
        <v>#REF!</v>
      </c>
      <c r="V80" s="3" t="e">
        <f>'3deAfd'!#REF!</f>
        <v>#REF!</v>
      </c>
      <c r="W80" s="3" t="e">
        <f>'3deAfd'!#REF!</f>
        <v>#REF!</v>
      </c>
      <c r="Y80" s="3" t="e">
        <f>'3deAfd'!#REF!</f>
        <v>#REF!</v>
      </c>
      <c r="Z80" s="3" t="e">
        <f>'3deAfd'!#REF!</f>
        <v>#REF!</v>
      </c>
      <c r="AB80" s="3" t="e">
        <f>'3deAfd'!#REF!</f>
        <v>#REF!</v>
      </c>
      <c r="AC80" s="3" t="e">
        <f>'3deAfd'!#REF!</f>
        <v>#REF!</v>
      </c>
      <c r="AE80" s="3" t="e">
        <f>'3deAfd'!#REF!</f>
        <v>#REF!</v>
      </c>
      <c r="AF80" s="3" t="e">
        <f>'3deAfd'!#REF!</f>
        <v>#REF!</v>
      </c>
      <c r="AH80" s="3" t="e">
        <f>'3deAfd'!#REF!</f>
        <v>#REF!</v>
      </c>
      <c r="AI80" s="3" t="e">
        <f>'3deAfd'!#REF!</f>
        <v>#REF!</v>
      </c>
      <c r="AK80" s="3" t="e">
        <f>'3deAfd'!#REF!</f>
        <v>#REF!</v>
      </c>
      <c r="AL80" s="3" t="e">
        <f>'3deAfd'!#REF!</f>
        <v>#REF!</v>
      </c>
      <c r="AN80" s="3" t="e">
        <f>'3deAfd'!#REF!</f>
        <v>#REF!</v>
      </c>
      <c r="AO80" s="3" t="e">
        <f>'3deAfd'!#REF!</f>
        <v>#REF!</v>
      </c>
      <c r="AQ80" s="3" t="e">
        <f>'3deAfd'!#REF!</f>
        <v>#REF!</v>
      </c>
      <c r="AR80" s="3" t="e">
        <f>'3deAfd'!#REF!</f>
        <v>#REF!</v>
      </c>
      <c r="AT80" s="3" t="e">
        <f>'3deAfd'!#REF!</f>
        <v>#REF!</v>
      </c>
      <c r="AU80" s="3" t="e">
        <f>'3deAfd'!#REF!</f>
        <v>#REF!</v>
      </c>
      <c r="AW80" s="3" t="e">
        <f>'3deAfd'!#REF!</f>
        <v>#REF!</v>
      </c>
      <c r="AX80" s="3" t="e">
        <f>'3deAfd'!#REF!</f>
        <v>#REF!</v>
      </c>
      <c r="AZ80" s="3" t="e">
        <f>'3deAfd'!#REF!</f>
        <v>#REF!</v>
      </c>
      <c r="BA80" s="3" t="e">
        <f>'3deAfd'!#REF!</f>
        <v>#REF!</v>
      </c>
      <c r="BC80" s="3" t="e">
        <f>'3deAfd'!#REF!</f>
        <v>#REF!</v>
      </c>
      <c r="BD80" s="3" t="e">
        <f>'3deAfd'!#REF!</f>
        <v>#REF!</v>
      </c>
      <c r="BF80" s="3" t="e">
        <f>'3deAfd'!#REF!</f>
        <v>#REF!</v>
      </c>
      <c r="BG80" s="3" t="e">
        <f>'3deAfd'!#REF!</f>
        <v>#REF!</v>
      </c>
      <c r="BI80" s="3" t="e">
        <f>'3deAfd'!#REF!</f>
        <v>#REF!</v>
      </c>
      <c r="BJ80" s="3" t="e">
        <f>'3deAfd'!#REF!</f>
        <v>#REF!</v>
      </c>
      <c r="BL80" s="3" t="e">
        <f>'3deAfd'!#REF!</f>
        <v>#REF!</v>
      </c>
      <c r="BM80" s="3" t="e">
        <f>'3deAfd'!#REF!</f>
        <v>#REF!</v>
      </c>
      <c r="BO80" s="3" t="e">
        <f>'3deAfd'!#REF!</f>
        <v>#REF!</v>
      </c>
      <c r="BP80" s="3" t="e">
        <f>'3deAfd'!#REF!</f>
        <v>#REF!</v>
      </c>
      <c r="BR80" s="3" t="e">
        <f>'3deAfd'!#REF!</f>
        <v>#REF!</v>
      </c>
      <c r="BS80" s="3" t="e">
        <f>'3deAfd'!#REF!</f>
        <v>#REF!</v>
      </c>
      <c r="BU80" s="3" t="e">
        <f>'3deAfd'!#REF!</f>
        <v>#REF!</v>
      </c>
      <c r="BV80" s="3" t="e">
        <f>'3deAfd'!#REF!</f>
        <v>#REF!</v>
      </c>
      <c r="BX80" s="3" t="e">
        <f>'3deAfd'!#REF!</f>
        <v>#REF!</v>
      </c>
      <c r="BY80" s="3" t="e">
        <f>'3deAfd'!#REF!</f>
        <v>#REF!</v>
      </c>
    </row>
    <row r="81" spans="1:77" x14ac:dyDescent="0.25">
      <c r="A81" s="2" t="e">
        <f>'3deAfd'!#REF!</f>
        <v>#REF!</v>
      </c>
      <c r="B81" s="2" t="e">
        <f>'3deAfd'!#REF!</f>
        <v>#REF!</v>
      </c>
      <c r="D81" s="2" t="e">
        <f>'3deAfd'!#REF!</f>
        <v>#REF!</v>
      </c>
      <c r="E81" s="2" t="e">
        <f>'3deAfd'!#REF!</f>
        <v>#REF!</v>
      </c>
      <c r="G81" s="2" t="e">
        <f>'3deAfd'!#REF!</f>
        <v>#REF!</v>
      </c>
      <c r="H81" s="2" t="e">
        <f>'3deAfd'!#REF!</f>
        <v>#REF!</v>
      </c>
      <c r="J81" s="2" t="e">
        <f>'3deAfd'!#REF!</f>
        <v>#REF!</v>
      </c>
      <c r="K81" s="2" t="e">
        <f>'3deAfd'!#REF!</f>
        <v>#REF!</v>
      </c>
      <c r="M81" s="2" t="e">
        <f>'3deAfd'!#REF!</f>
        <v>#REF!</v>
      </c>
      <c r="N81" s="2" t="e">
        <f>'3deAfd'!#REF!</f>
        <v>#REF!</v>
      </c>
      <c r="P81" s="2" t="e">
        <f>'3deAfd'!#REF!</f>
        <v>#REF!</v>
      </c>
      <c r="Q81" s="2" t="e">
        <f>'3deAfd'!#REF!</f>
        <v>#REF!</v>
      </c>
      <c r="S81" s="2" t="e">
        <f>'3deAfd'!#REF!</f>
        <v>#REF!</v>
      </c>
      <c r="T81" s="2" t="e">
        <f>'3deAfd'!#REF!</f>
        <v>#REF!</v>
      </c>
      <c r="V81" s="2" t="e">
        <f>'3deAfd'!#REF!</f>
        <v>#REF!</v>
      </c>
      <c r="W81" s="2" t="e">
        <f>'3deAfd'!#REF!</f>
        <v>#REF!</v>
      </c>
      <c r="Y81" s="2" t="e">
        <f>'3deAfd'!#REF!</f>
        <v>#REF!</v>
      </c>
      <c r="Z81" s="2" t="e">
        <f>'3deAfd'!#REF!</f>
        <v>#REF!</v>
      </c>
      <c r="AB81" s="2" t="e">
        <f>'3deAfd'!#REF!</f>
        <v>#REF!</v>
      </c>
      <c r="AC81" s="2" t="e">
        <f>'3deAfd'!#REF!</f>
        <v>#REF!</v>
      </c>
      <c r="AE81" s="2" t="e">
        <f>'3deAfd'!#REF!</f>
        <v>#REF!</v>
      </c>
      <c r="AF81" s="2" t="e">
        <f>'3deAfd'!#REF!</f>
        <v>#REF!</v>
      </c>
      <c r="AH81" s="2" t="e">
        <f>'3deAfd'!#REF!</f>
        <v>#REF!</v>
      </c>
      <c r="AI81" s="2" t="e">
        <f>'3deAfd'!#REF!</f>
        <v>#REF!</v>
      </c>
      <c r="AK81" s="2" t="e">
        <f>'3deAfd'!#REF!</f>
        <v>#REF!</v>
      </c>
      <c r="AL81" s="2" t="e">
        <f>'3deAfd'!#REF!</f>
        <v>#REF!</v>
      </c>
      <c r="AN81" s="2" t="e">
        <f>'3deAfd'!#REF!</f>
        <v>#REF!</v>
      </c>
      <c r="AO81" s="2" t="e">
        <f>'3deAfd'!#REF!</f>
        <v>#REF!</v>
      </c>
      <c r="AQ81" s="2" t="e">
        <f>'3deAfd'!#REF!</f>
        <v>#REF!</v>
      </c>
      <c r="AR81" s="2" t="e">
        <f>'3deAfd'!#REF!</f>
        <v>#REF!</v>
      </c>
      <c r="AT81" s="2" t="e">
        <f>'3deAfd'!#REF!</f>
        <v>#REF!</v>
      </c>
      <c r="AU81" s="2" t="e">
        <f>'3deAfd'!#REF!</f>
        <v>#REF!</v>
      </c>
      <c r="AW81" s="2" t="e">
        <f>'3deAfd'!#REF!</f>
        <v>#REF!</v>
      </c>
      <c r="AX81" s="2" t="e">
        <f>'3deAfd'!#REF!</f>
        <v>#REF!</v>
      </c>
      <c r="AZ81" s="2" t="e">
        <f>'3deAfd'!#REF!</f>
        <v>#REF!</v>
      </c>
      <c r="BA81" s="2" t="e">
        <f>'3deAfd'!#REF!</f>
        <v>#REF!</v>
      </c>
      <c r="BC81" s="2" t="e">
        <f>'3deAfd'!#REF!</f>
        <v>#REF!</v>
      </c>
      <c r="BD81" s="2" t="e">
        <f>'3deAfd'!#REF!</f>
        <v>#REF!</v>
      </c>
      <c r="BF81" s="2" t="e">
        <f>'3deAfd'!#REF!</f>
        <v>#REF!</v>
      </c>
      <c r="BG81" s="2" t="e">
        <f>'3deAfd'!#REF!</f>
        <v>#REF!</v>
      </c>
      <c r="BI81" s="2" t="e">
        <f>'3deAfd'!#REF!</f>
        <v>#REF!</v>
      </c>
      <c r="BJ81" s="2" t="e">
        <f>'3deAfd'!#REF!</f>
        <v>#REF!</v>
      </c>
      <c r="BL81" s="2" t="e">
        <f>'3deAfd'!#REF!</f>
        <v>#REF!</v>
      </c>
      <c r="BM81" s="2" t="e">
        <f>'3deAfd'!#REF!</f>
        <v>#REF!</v>
      </c>
      <c r="BO81" s="2" t="e">
        <f>'3deAfd'!#REF!</f>
        <v>#REF!</v>
      </c>
      <c r="BP81" s="2" t="e">
        <f>'3deAfd'!#REF!</f>
        <v>#REF!</v>
      </c>
      <c r="BR81" s="2" t="e">
        <f>'3deAfd'!#REF!</f>
        <v>#REF!</v>
      </c>
      <c r="BS81" s="2" t="e">
        <f>'3deAfd'!#REF!</f>
        <v>#REF!</v>
      </c>
      <c r="BU81" s="2" t="e">
        <f>'3deAfd'!#REF!</f>
        <v>#REF!</v>
      </c>
      <c r="BV81" s="2" t="e">
        <f>'3deAfd'!#REF!</f>
        <v>#REF!</v>
      </c>
      <c r="BX81" s="2" t="e">
        <f>'3deAfd'!#REF!</f>
        <v>#REF!</v>
      </c>
      <c r="BY81" s="2" t="e">
        <f>'3deAfd'!#REF!</f>
        <v>#REF!</v>
      </c>
    </row>
    <row r="82" spans="1:77" x14ac:dyDescent="0.25">
      <c r="A82" s="2" t="e">
        <f>'3deAfd'!#REF!</f>
        <v>#REF!</v>
      </c>
      <c r="B82" s="2" t="e">
        <f>'3deAfd'!#REF!</f>
        <v>#REF!</v>
      </c>
      <c r="D82" s="2" t="e">
        <f>'3deAfd'!#REF!</f>
        <v>#REF!</v>
      </c>
      <c r="E82" s="2" t="e">
        <f>'3deAfd'!#REF!</f>
        <v>#REF!</v>
      </c>
      <c r="G82" s="2" t="e">
        <f>'3deAfd'!#REF!</f>
        <v>#REF!</v>
      </c>
      <c r="H82" s="2" t="e">
        <f>'3deAfd'!#REF!</f>
        <v>#REF!</v>
      </c>
      <c r="J82" s="2" t="e">
        <f>'3deAfd'!#REF!</f>
        <v>#REF!</v>
      </c>
      <c r="K82" s="2" t="e">
        <f>'3deAfd'!#REF!</f>
        <v>#REF!</v>
      </c>
      <c r="M82" s="2" t="e">
        <f>'3deAfd'!#REF!</f>
        <v>#REF!</v>
      </c>
      <c r="N82" s="2" t="e">
        <f>'3deAfd'!#REF!</f>
        <v>#REF!</v>
      </c>
      <c r="P82" s="2" t="e">
        <f>'3deAfd'!#REF!</f>
        <v>#REF!</v>
      </c>
      <c r="Q82" s="2" t="e">
        <f>'3deAfd'!#REF!</f>
        <v>#REF!</v>
      </c>
      <c r="S82" s="2" t="e">
        <f>'3deAfd'!#REF!</f>
        <v>#REF!</v>
      </c>
      <c r="T82" s="2" t="e">
        <f>'3deAfd'!#REF!</f>
        <v>#REF!</v>
      </c>
      <c r="V82" s="2" t="e">
        <f>'3deAfd'!#REF!</f>
        <v>#REF!</v>
      </c>
      <c r="W82" s="2" t="e">
        <f>'3deAfd'!#REF!</f>
        <v>#REF!</v>
      </c>
      <c r="Y82" s="2" t="e">
        <f>'3deAfd'!#REF!</f>
        <v>#REF!</v>
      </c>
      <c r="Z82" s="2" t="e">
        <f>'3deAfd'!#REF!</f>
        <v>#REF!</v>
      </c>
      <c r="AB82" s="2" t="e">
        <f>'3deAfd'!#REF!</f>
        <v>#REF!</v>
      </c>
      <c r="AC82" s="2" t="e">
        <f>'3deAfd'!#REF!</f>
        <v>#REF!</v>
      </c>
      <c r="AE82" s="2" t="e">
        <f>'3deAfd'!#REF!</f>
        <v>#REF!</v>
      </c>
      <c r="AF82" s="2" t="e">
        <f>'3deAfd'!#REF!</f>
        <v>#REF!</v>
      </c>
      <c r="AH82" s="2" t="e">
        <f>'3deAfd'!#REF!</f>
        <v>#REF!</v>
      </c>
      <c r="AI82" s="2" t="e">
        <f>'3deAfd'!#REF!</f>
        <v>#REF!</v>
      </c>
      <c r="AK82" s="2" t="e">
        <f>'3deAfd'!#REF!</f>
        <v>#REF!</v>
      </c>
      <c r="AL82" s="2" t="e">
        <f>'3deAfd'!#REF!</f>
        <v>#REF!</v>
      </c>
      <c r="AN82" s="2" t="e">
        <f>'3deAfd'!#REF!</f>
        <v>#REF!</v>
      </c>
      <c r="AO82" s="2" t="e">
        <f>'3deAfd'!#REF!</f>
        <v>#REF!</v>
      </c>
      <c r="AQ82" s="2" t="e">
        <f>'3deAfd'!#REF!</f>
        <v>#REF!</v>
      </c>
      <c r="AR82" s="2" t="e">
        <f>'3deAfd'!#REF!</f>
        <v>#REF!</v>
      </c>
      <c r="AT82" s="2" t="e">
        <f>'3deAfd'!#REF!</f>
        <v>#REF!</v>
      </c>
      <c r="AU82" s="2" t="e">
        <f>'3deAfd'!#REF!</f>
        <v>#REF!</v>
      </c>
      <c r="AW82" s="2" t="e">
        <f>'3deAfd'!#REF!</f>
        <v>#REF!</v>
      </c>
      <c r="AX82" s="2" t="e">
        <f>'3deAfd'!#REF!</f>
        <v>#REF!</v>
      </c>
      <c r="AZ82" s="2" t="e">
        <f>'3deAfd'!#REF!</f>
        <v>#REF!</v>
      </c>
      <c r="BA82" s="2" t="e">
        <f>'3deAfd'!#REF!</f>
        <v>#REF!</v>
      </c>
      <c r="BC82" s="2" t="e">
        <f>'3deAfd'!#REF!</f>
        <v>#REF!</v>
      </c>
      <c r="BD82" s="2" t="e">
        <f>'3deAfd'!#REF!</f>
        <v>#REF!</v>
      </c>
      <c r="BF82" s="2" t="e">
        <f>'3deAfd'!#REF!</f>
        <v>#REF!</v>
      </c>
      <c r="BG82" s="2" t="e">
        <f>'3deAfd'!#REF!</f>
        <v>#REF!</v>
      </c>
      <c r="BI82" s="2" t="e">
        <f>'3deAfd'!#REF!</f>
        <v>#REF!</v>
      </c>
      <c r="BJ82" s="2" t="e">
        <f>'3deAfd'!#REF!</f>
        <v>#REF!</v>
      </c>
      <c r="BL82" s="2" t="e">
        <f>'3deAfd'!#REF!</f>
        <v>#REF!</v>
      </c>
      <c r="BM82" s="2" t="e">
        <f>'3deAfd'!#REF!</f>
        <v>#REF!</v>
      </c>
      <c r="BO82" s="2" t="e">
        <f>'3deAfd'!#REF!</f>
        <v>#REF!</v>
      </c>
      <c r="BP82" s="2" t="e">
        <f>'3deAfd'!#REF!</f>
        <v>#REF!</v>
      </c>
      <c r="BR82" s="2" t="e">
        <f>'3deAfd'!#REF!</f>
        <v>#REF!</v>
      </c>
      <c r="BS82" s="2" t="e">
        <f>'3deAfd'!#REF!</f>
        <v>#REF!</v>
      </c>
      <c r="BU82" s="2" t="e">
        <f>'3deAfd'!#REF!</f>
        <v>#REF!</v>
      </c>
      <c r="BV82" s="2" t="e">
        <f>'3deAfd'!#REF!</f>
        <v>#REF!</v>
      </c>
      <c r="BX82" s="2" t="e">
        <f>'3deAfd'!#REF!</f>
        <v>#REF!</v>
      </c>
      <c r="BY82" s="2" t="e">
        <f>'3deAfd'!#REF!</f>
        <v>#REF!</v>
      </c>
    </row>
    <row r="83" spans="1:77" x14ac:dyDescent="0.25">
      <c r="A83" s="2" t="e">
        <f>'3deAfd'!#REF!</f>
        <v>#REF!</v>
      </c>
      <c r="B83" s="2" t="e">
        <f>'3deAfd'!#REF!</f>
        <v>#REF!</v>
      </c>
      <c r="D83" s="2" t="e">
        <f>'3deAfd'!#REF!</f>
        <v>#REF!</v>
      </c>
      <c r="E83" s="2" t="e">
        <f>'3deAfd'!#REF!</f>
        <v>#REF!</v>
      </c>
      <c r="G83" s="2" t="e">
        <f>'3deAfd'!#REF!</f>
        <v>#REF!</v>
      </c>
      <c r="H83" s="2" t="e">
        <f>'3deAfd'!#REF!</f>
        <v>#REF!</v>
      </c>
      <c r="J83" s="2" t="e">
        <f>'3deAfd'!#REF!</f>
        <v>#REF!</v>
      </c>
      <c r="K83" s="2" t="e">
        <f>'3deAfd'!#REF!</f>
        <v>#REF!</v>
      </c>
      <c r="M83" s="2" t="e">
        <f>'3deAfd'!#REF!</f>
        <v>#REF!</v>
      </c>
      <c r="N83" s="2" t="e">
        <f>'3deAfd'!#REF!</f>
        <v>#REF!</v>
      </c>
      <c r="P83" s="2" t="e">
        <f>'3deAfd'!#REF!</f>
        <v>#REF!</v>
      </c>
      <c r="Q83" s="2" t="e">
        <f>'3deAfd'!#REF!</f>
        <v>#REF!</v>
      </c>
      <c r="S83" s="2" t="e">
        <f>'3deAfd'!#REF!</f>
        <v>#REF!</v>
      </c>
      <c r="T83" s="2" t="e">
        <f>'3deAfd'!#REF!</f>
        <v>#REF!</v>
      </c>
      <c r="V83" s="2" t="e">
        <f>'3deAfd'!#REF!</f>
        <v>#REF!</v>
      </c>
      <c r="W83" s="2" t="e">
        <f>'3deAfd'!#REF!</f>
        <v>#REF!</v>
      </c>
      <c r="Y83" s="2" t="e">
        <f>'3deAfd'!#REF!</f>
        <v>#REF!</v>
      </c>
      <c r="Z83" s="2" t="e">
        <f>'3deAfd'!#REF!</f>
        <v>#REF!</v>
      </c>
      <c r="AB83" s="2" t="e">
        <f>'3deAfd'!#REF!</f>
        <v>#REF!</v>
      </c>
      <c r="AC83" s="2" t="e">
        <f>'3deAfd'!#REF!</f>
        <v>#REF!</v>
      </c>
      <c r="AE83" s="2" t="e">
        <f>'3deAfd'!#REF!</f>
        <v>#REF!</v>
      </c>
      <c r="AF83" s="2" t="e">
        <f>'3deAfd'!#REF!</f>
        <v>#REF!</v>
      </c>
      <c r="AH83" s="2" t="e">
        <f>'3deAfd'!#REF!</f>
        <v>#REF!</v>
      </c>
      <c r="AI83" s="2" t="e">
        <f>'3deAfd'!#REF!</f>
        <v>#REF!</v>
      </c>
      <c r="AK83" s="2" t="e">
        <f>'3deAfd'!#REF!</f>
        <v>#REF!</v>
      </c>
      <c r="AL83" s="2" t="e">
        <f>'3deAfd'!#REF!</f>
        <v>#REF!</v>
      </c>
      <c r="AN83" s="2" t="e">
        <f>'3deAfd'!#REF!</f>
        <v>#REF!</v>
      </c>
      <c r="AO83" s="2" t="e">
        <f>'3deAfd'!#REF!</f>
        <v>#REF!</v>
      </c>
      <c r="AQ83" s="2" t="e">
        <f>'3deAfd'!#REF!</f>
        <v>#REF!</v>
      </c>
      <c r="AR83" s="2" t="e">
        <f>'3deAfd'!#REF!</f>
        <v>#REF!</v>
      </c>
      <c r="AT83" s="2" t="e">
        <f>'3deAfd'!#REF!</f>
        <v>#REF!</v>
      </c>
      <c r="AU83" s="2" t="e">
        <f>'3deAfd'!#REF!</f>
        <v>#REF!</v>
      </c>
      <c r="AW83" s="2" t="e">
        <f>'3deAfd'!#REF!</f>
        <v>#REF!</v>
      </c>
      <c r="AX83" s="2" t="e">
        <f>'3deAfd'!#REF!</f>
        <v>#REF!</v>
      </c>
      <c r="AZ83" s="2" t="e">
        <f>'3deAfd'!#REF!</f>
        <v>#REF!</v>
      </c>
      <c r="BA83" s="2" t="e">
        <f>'3deAfd'!#REF!</f>
        <v>#REF!</v>
      </c>
      <c r="BC83" s="2" t="e">
        <f>'3deAfd'!#REF!</f>
        <v>#REF!</v>
      </c>
      <c r="BD83" s="2" t="e">
        <f>'3deAfd'!#REF!</f>
        <v>#REF!</v>
      </c>
      <c r="BF83" s="2" t="e">
        <f>'3deAfd'!#REF!</f>
        <v>#REF!</v>
      </c>
      <c r="BG83" s="2" t="e">
        <f>'3deAfd'!#REF!</f>
        <v>#REF!</v>
      </c>
      <c r="BI83" s="2" t="e">
        <f>'3deAfd'!#REF!</f>
        <v>#REF!</v>
      </c>
      <c r="BJ83" s="2" t="e">
        <f>'3deAfd'!#REF!</f>
        <v>#REF!</v>
      </c>
      <c r="BL83" s="2" t="e">
        <f>'3deAfd'!#REF!</f>
        <v>#REF!</v>
      </c>
      <c r="BM83" s="2" t="e">
        <f>'3deAfd'!#REF!</f>
        <v>#REF!</v>
      </c>
      <c r="BO83" s="2" t="e">
        <f>'3deAfd'!#REF!</f>
        <v>#REF!</v>
      </c>
      <c r="BP83" s="2" t="e">
        <f>'3deAfd'!#REF!</f>
        <v>#REF!</v>
      </c>
      <c r="BR83" s="2" t="e">
        <f>'3deAfd'!#REF!</f>
        <v>#REF!</v>
      </c>
      <c r="BS83" s="2" t="e">
        <f>'3deAfd'!#REF!</f>
        <v>#REF!</v>
      </c>
      <c r="BU83" s="2" t="e">
        <f>'3deAfd'!#REF!</f>
        <v>#REF!</v>
      </c>
      <c r="BV83" s="2" t="e">
        <f>'3deAfd'!#REF!</f>
        <v>#REF!</v>
      </c>
      <c r="BX83" s="2" t="e">
        <f>'3deAfd'!#REF!</f>
        <v>#REF!</v>
      </c>
      <c r="BY83" s="2" t="e">
        <f>'3deAfd'!#REF!</f>
        <v>#REF!</v>
      </c>
    </row>
    <row r="84" spans="1:77" x14ac:dyDescent="0.25">
      <c r="A84" s="2" t="e">
        <f>'3deAfd'!#REF!</f>
        <v>#REF!</v>
      </c>
      <c r="B84" s="2" t="e">
        <f>'3deAfd'!#REF!</f>
        <v>#REF!</v>
      </c>
      <c r="D84" s="2" t="e">
        <f>'3deAfd'!#REF!</f>
        <v>#REF!</v>
      </c>
      <c r="E84" s="2" t="e">
        <f>'3deAfd'!#REF!</f>
        <v>#REF!</v>
      </c>
      <c r="G84" s="2" t="e">
        <f>'3deAfd'!#REF!</f>
        <v>#REF!</v>
      </c>
      <c r="H84" s="2" t="e">
        <f>'3deAfd'!#REF!</f>
        <v>#REF!</v>
      </c>
      <c r="J84" s="2" t="e">
        <f>'3deAfd'!#REF!</f>
        <v>#REF!</v>
      </c>
      <c r="K84" s="2" t="e">
        <f>'3deAfd'!#REF!</f>
        <v>#REF!</v>
      </c>
      <c r="M84" s="2" t="e">
        <f>'3deAfd'!#REF!</f>
        <v>#REF!</v>
      </c>
      <c r="N84" s="2" t="e">
        <f>'3deAfd'!#REF!</f>
        <v>#REF!</v>
      </c>
      <c r="P84" s="2" t="e">
        <f>'3deAfd'!#REF!</f>
        <v>#REF!</v>
      </c>
      <c r="Q84" s="2" t="e">
        <f>'3deAfd'!#REF!</f>
        <v>#REF!</v>
      </c>
      <c r="S84" s="2" t="e">
        <f>'3deAfd'!#REF!</f>
        <v>#REF!</v>
      </c>
      <c r="T84" s="2" t="e">
        <f>'3deAfd'!#REF!</f>
        <v>#REF!</v>
      </c>
      <c r="V84" s="2" t="e">
        <f>'3deAfd'!#REF!</f>
        <v>#REF!</v>
      </c>
      <c r="W84" s="2" t="e">
        <f>'3deAfd'!#REF!</f>
        <v>#REF!</v>
      </c>
      <c r="Y84" s="2" t="e">
        <f>'3deAfd'!#REF!</f>
        <v>#REF!</v>
      </c>
      <c r="Z84" s="2" t="e">
        <f>'3deAfd'!#REF!</f>
        <v>#REF!</v>
      </c>
      <c r="AB84" s="2" t="e">
        <f>'3deAfd'!#REF!</f>
        <v>#REF!</v>
      </c>
      <c r="AC84" s="2" t="e">
        <f>'3deAfd'!#REF!</f>
        <v>#REF!</v>
      </c>
      <c r="AE84" s="2" t="e">
        <f>'3deAfd'!#REF!</f>
        <v>#REF!</v>
      </c>
      <c r="AF84" s="2" t="e">
        <f>'3deAfd'!#REF!</f>
        <v>#REF!</v>
      </c>
      <c r="AH84" s="2" t="e">
        <f>'3deAfd'!#REF!</f>
        <v>#REF!</v>
      </c>
      <c r="AI84" s="2" t="e">
        <f>'3deAfd'!#REF!</f>
        <v>#REF!</v>
      </c>
      <c r="AK84" s="2" t="e">
        <f>'3deAfd'!#REF!</f>
        <v>#REF!</v>
      </c>
      <c r="AL84" s="2" t="e">
        <f>'3deAfd'!#REF!</f>
        <v>#REF!</v>
      </c>
      <c r="AN84" s="2" t="e">
        <f>'3deAfd'!#REF!</f>
        <v>#REF!</v>
      </c>
      <c r="AO84" s="2" t="e">
        <f>'3deAfd'!#REF!</f>
        <v>#REF!</v>
      </c>
      <c r="AQ84" s="2" t="e">
        <f>'3deAfd'!#REF!</f>
        <v>#REF!</v>
      </c>
      <c r="AR84" s="2" t="e">
        <f>'3deAfd'!#REF!</f>
        <v>#REF!</v>
      </c>
      <c r="AT84" s="2" t="e">
        <f>'3deAfd'!#REF!</f>
        <v>#REF!</v>
      </c>
      <c r="AU84" s="2" t="e">
        <f>'3deAfd'!#REF!</f>
        <v>#REF!</v>
      </c>
      <c r="AW84" s="2" t="e">
        <f>'3deAfd'!#REF!</f>
        <v>#REF!</v>
      </c>
      <c r="AX84" s="2" t="e">
        <f>'3deAfd'!#REF!</f>
        <v>#REF!</v>
      </c>
      <c r="AZ84" s="2" t="e">
        <f>'3deAfd'!#REF!</f>
        <v>#REF!</v>
      </c>
      <c r="BA84" s="2" t="e">
        <f>'3deAfd'!#REF!</f>
        <v>#REF!</v>
      </c>
      <c r="BC84" s="2" t="e">
        <f>'3deAfd'!#REF!</f>
        <v>#REF!</v>
      </c>
      <c r="BD84" s="2" t="e">
        <f>'3deAfd'!#REF!</f>
        <v>#REF!</v>
      </c>
      <c r="BF84" s="2" t="e">
        <f>'3deAfd'!#REF!</f>
        <v>#REF!</v>
      </c>
      <c r="BG84" s="2" t="e">
        <f>'3deAfd'!#REF!</f>
        <v>#REF!</v>
      </c>
      <c r="BI84" s="2" t="e">
        <f>'3deAfd'!#REF!</f>
        <v>#REF!</v>
      </c>
      <c r="BJ84" s="2" t="e">
        <f>'3deAfd'!#REF!</f>
        <v>#REF!</v>
      </c>
      <c r="BL84" s="2" t="e">
        <f>'3deAfd'!#REF!</f>
        <v>#REF!</v>
      </c>
      <c r="BM84" s="2" t="e">
        <f>'3deAfd'!#REF!</f>
        <v>#REF!</v>
      </c>
      <c r="BO84" s="2" t="e">
        <f>'3deAfd'!#REF!</f>
        <v>#REF!</v>
      </c>
      <c r="BP84" s="2" t="e">
        <f>'3deAfd'!#REF!</f>
        <v>#REF!</v>
      </c>
      <c r="BR84" s="2" t="e">
        <f>'3deAfd'!#REF!</f>
        <v>#REF!</v>
      </c>
      <c r="BS84" s="2" t="e">
        <f>'3deAfd'!#REF!</f>
        <v>#REF!</v>
      </c>
      <c r="BU84" s="2" t="e">
        <f>'3deAfd'!#REF!</f>
        <v>#REF!</v>
      </c>
      <c r="BV84" s="2" t="e">
        <f>'3deAfd'!#REF!</f>
        <v>#REF!</v>
      </c>
      <c r="BX84" s="2" t="e">
        <f>'3deAfd'!#REF!</f>
        <v>#REF!</v>
      </c>
      <c r="BY84" s="2" t="e">
        <f>'3deAfd'!#REF!</f>
        <v>#REF!</v>
      </c>
    </row>
    <row r="85" spans="1:77" x14ac:dyDescent="0.25">
      <c r="A85" s="2" t="e">
        <f>'3deAfd'!#REF!</f>
        <v>#REF!</v>
      </c>
      <c r="B85" s="2" t="e">
        <f>'3deAfd'!#REF!</f>
        <v>#REF!</v>
      </c>
      <c r="D85" s="2" t="e">
        <f>'3deAfd'!#REF!</f>
        <v>#REF!</v>
      </c>
      <c r="E85" s="2" t="e">
        <f>'3deAfd'!#REF!</f>
        <v>#REF!</v>
      </c>
      <c r="G85" s="2" t="e">
        <f>'3deAfd'!#REF!</f>
        <v>#REF!</v>
      </c>
      <c r="H85" s="2" t="e">
        <f>'3deAfd'!#REF!</f>
        <v>#REF!</v>
      </c>
      <c r="J85" s="2" t="e">
        <f>'3deAfd'!#REF!</f>
        <v>#REF!</v>
      </c>
      <c r="K85" s="2" t="e">
        <f>'3deAfd'!#REF!</f>
        <v>#REF!</v>
      </c>
      <c r="M85" s="2" t="e">
        <f>'3deAfd'!#REF!</f>
        <v>#REF!</v>
      </c>
      <c r="N85" s="2" t="e">
        <f>'3deAfd'!#REF!</f>
        <v>#REF!</v>
      </c>
      <c r="P85" s="2" t="e">
        <f>'3deAfd'!#REF!</f>
        <v>#REF!</v>
      </c>
      <c r="Q85" s="2" t="e">
        <f>'3deAfd'!#REF!</f>
        <v>#REF!</v>
      </c>
      <c r="S85" s="2" t="e">
        <f>'3deAfd'!#REF!</f>
        <v>#REF!</v>
      </c>
      <c r="T85" s="2" t="e">
        <f>'3deAfd'!#REF!</f>
        <v>#REF!</v>
      </c>
      <c r="V85" s="2" t="e">
        <f>'3deAfd'!#REF!</f>
        <v>#REF!</v>
      </c>
      <c r="W85" s="2" t="e">
        <f>'3deAfd'!#REF!</f>
        <v>#REF!</v>
      </c>
      <c r="Y85" s="2" t="e">
        <f>'3deAfd'!#REF!</f>
        <v>#REF!</v>
      </c>
      <c r="Z85" s="2" t="e">
        <f>'3deAfd'!#REF!</f>
        <v>#REF!</v>
      </c>
      <c r="AB85" s="2" t="e">
        <f>'3deAfd'!#REF!</f>
        <v>#REF!</v>
      </c>
      <c r="AC85" s="2" t="e">
        <f>'3deAfd'!#REF!</f>
        <v>#REF!</v>
      </c>
      <c r="AE85" s="2" t="e">
        <f>'3deAfd'!#REF!</f>
        <v>#REF!</v>
      </c>
      <c r="AF85" s="2" t="e">
        <f>'3deAfd'!#REF!</f>
        <v>#REF!</v>
      </c>
      <c r="AH85" s="2" t="e">
        <f>'3deAfd'!#REF!</f>
        <v>#REF!</v>
      </c>
      <c r="AI85" s="2" t="e">
        <f>'3deAfd'!#REF!</f>
        <v>#REF!</v>
      </c>
      <c r="AK85" s="2" t="e">
        <f>'3deAfd'!#REF!</f>
        <v>#REF!</v>
      </c>
      <c r="AL85" s="2" t="e">
        <f>'3deAfd'!#REF!</f>
        <v>#REF!</v>
      </c>
      <c r="AN85" s="2" t="e">
        <f>'3deAfd'!#REF!</f>
        <v>#REF!</v>
      </c>
      <c r="AO85" s="2" t="e">
        <f>'3deAfd'!#REF!</f>
        <v>#REF!</v>
      </c>
      <c r="AQ85" s="2" t="e">
        <f>'3deAfd'!#REF!</f>
        <v>#REF!</v>
      </c>
      <c r="AR85" s="2" t="e">
        <f>'3deAfd'!#REF!</f>
        <v>#REF!</v>
      </c>
      <c r="AT85" s="2" t="e">
        <f>'3deAfd'!#REF!</f>
        <v>#REF!</v>
      </c>
      <c r="AU85" s="2" t="e">
        <f>'3deAfd'!#REF!</f>
        <v>#REF!</v>
      </c>
      <c r="AW85" s="2" t="e">
        <f>'3deAfd'!#REF!</f>
        <v>#REF!</v>
      </c>
      <c r="AX85" s="2" t="e">
        <f>'3deAfd'!#REF!</f>
        <v>#REF!</v>
      </c>
      <c r="AZ85" s="2" t="e">
        <f>'3deAfd'!#REF!</f>
        <v>#REF!</v>
      </c>
      <c r="BA85" s="2" t="e">
        <f>'3deAfd'!#REF!</f>
        <v>#REF!</v>
      </c>
      <c r="BC85" s="2" t="e">
        <f>'3deAfd'!#REF!</f>
        <v>#REF!</v>
      </c>
      <c r="BD85" s="2" t="e">
        <f>'3deAfd'!#REF!</f>
        <v>#REF!</v>
      </c>
      <c r="BF85" s="2" t="e">
        <f>'3deAfd'!#REF!</f>
        <v>#REF!</v>
      </c>
      <c r="BG85" s="2" t="e">
        <f>'3deAfd'!#REF!</f>
        <v>#REF!</v>
      </c>
      <c r="BI85" s="2" t="e">
        <f>'3deAfd'!#REF!</f>
        <v>#REF!</v>
      </c>
      <c r="BJ85" s="2" t="e">
        <f>'3deAfd'!#REF!</f>
        <v>#REF!</v>
      </c>
      <c r="BL85" s="2" t="e">
        <f>'3deAfd'!#REF!</f>
        <v>#REF!</v>
      </c>
      <c r="BM85" s="2" t="e">
        <f>'3deAfd'!#REF!</f>
        <v>#REF!</v>
      </c>
      <c r="BO85" s="2" t="e">
        <f>'3deAfd'!#REF!</f>
        <v>#REF!</v>
      </c>
      <c r="BP85" s="2" t="e">
        <f>'3deAfd'!#REF!</f>
        <v>#REF!</v>
      </c>
      <c r="BR85" s="2" t="e">
        <f>'3deAfd'!#REF!</f>
        <v>#REF!</v>
      </c>
      <c r="BS85" s="2" t="e">
        <f>'3deAfd'!#REF!</f>
        <v>#REF!</v>
      </c>
      <c r="BU85" s="2" t="e">
        <f>'3deAfd'!#REF!</f>
        <v>#REF!</v>
      </c>
      <c r="BV85" s="2" t="e">
        <f>'3deAfd'!#REF!</f>
        <v>#REF!</v>
      </c>
      <c r="BX85" s="2" t="e">
        <f>'3deAfd'!#REF!</f>
        <v>#REF!</v>
      </c>
      <c r="BY85" s="2" t="e">
        <f>'3deAfd'!#REF!</f>
        <v>#REF!</v>
      </c>
    </row>
  </sheetData>
  <sheetProtection selectLockedCells="1"/>
  <mergeCells count="26">
    <mergeCell ref="BO1:BP1"/>
    <mergeCell ref="BR1:BS1"/>
    <mergeCell ref="BU1:BV1"/>
    <mergeCell ref="BX1:BY1"/>
    <mergeCell ref="AZ1:BA1"/>
    <mergeCell ref="BL1:BM1"/>
    <mergeCell ref="BC1:BD1"/>
    <mergeCell ref="BF1:BG1"/>
    <mergeCell ref="BI1:BJ1"/>
    <mergeCell ref="AT1:AU1"/>
    <mergeCell ref="AW1:AX1"/>
    <mergeCell ref="AH1:AI1"/>
    <mergeCell ref="AK1:AL1"/>
    <mergeCell ref="AN1:AO1"/>
    <mergeCell ref="AQ1:AR1"/>
    <mergeCell ref="A1:B1"/>
    <mergeCell ref="D1:E1"/>
    <mergeCell ref="G1:H1"/>
    <mergeCell ref="M1:N1"/>
    <mergeCell ref="P1:Q1"/>
    <mergeCell ref="J1:K1"/>
    <mergeCell ref="S1:T1"/>
    <mergeCell ref="V1:W1"/>
    <mergeCell ref="Y1:Z1"/>
    <mergeCell ref="AB1:AC1"/>
    <mergeCell ref="AE1:AF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H600"/>
  <sheetViews>
    <sheetView workbookViewId="0">
      <pane ySplit="1" topLeftCell="A499" activePane="bottomLeft" state="frozen"/>
      <selection activeCell="AG20" sqref="AG20"/>
      <selection pane="bottomLeft" activeCell="F514" sqref="F514:G514"/>
    </sheetView>
  </sheetViews>
  <sheetFormatPr defaultColWidth="6.28515625" defaultRowHeight="15" x14ac:dyDescent="0.25"/>
  <cols>
    <col min="1" max="2" width="4.28515625" bestFit="1" customWidth="1"/>
    <col min="3" max="3" width="4.7109375" bestFit="1" customWidth="1"/>
    <col min="4" max="4" width="7" bestFit="1" customWidth="1"/>
    <col min="5" max="5" width="8.140625" style="53" customWidth="1"/>
    <col min="6" max="6" width="8" style="53" bestFit="1" customWidth="1"/>
    <col min="7" max="7" width="30.42578125" style="53" bestFit="1" customWidth="1"/>
    <col min="8" max="8" width="7.85546875" style="53" bestFit="1" customWidth="1"/>
  </cols>
  <sheetData>
    <row r="1" spans="1:8" x14ac:dyDescent="0.25">
      <c r="A1" t="s">
        <v>164</v>
      </c>
      <c r="B1" t="s">
        <v>163</v>
      </c>
      <c r="C1" t="s">
        <v>162</v>
      </c>
      <c r="D1" t="s">
        <v>161</v>
      </c>
      <c r="E1" s="54" t="s">
        <v>30</v>
      </c>
      <c r="F1" s="50" t="s">
        <v>31</v>
      </c>
      <c r="G1" s="50" t="s">
        <v>32</v>
      </c>
      <c r="H1" s="50" t="s">
        <v>776</v>
      </c>
    </row>
    <row r="2" spans="1:8" x14ac:dyDescent="0.25">
      <c r="A2">
        <f>IF(F2,IF(COUNTIF(Hbl3de!$A:$BX,F2)&gt;=1,3,""),"")</f>
        <v>3</v>
      </c>
      <c r="B2" t="str">
        <f>IF(F2,IF(COUNTIF(Hbl2de!$A:$BX,F2)&gt;=1,2,""),"")</f>
        <v/>
      </c>
      <c r="C2" t="str">
        <f>IF(F2,IF(COUNTIF(Hbl1ste!$A:$CB,F2)&gt;=1,1,""),"")</f>
        <v/>
      </c>
      <c r="D2" t="str">
        <f>IF(F2,IF(COUNTIF(HblEre!A:BY,F2)&gt;=1,"Ere",""),"")</f>
        <v/>
      </c>
      <c r="E2" s="115" t="s">
        <v>326</v>
      </c>
      <c r="F2" s="49">
        <v>8075</v>
      </c>
      <c r="G2" s="115" t="s">
        <v>327</v>
      </c>
      <c r="H2" s="49" t="s">
        <v>38</v>
      </c>
    </row>
    <row r="3" spans="1:8" x14ac:dyDescent="0.25">
      <c r="A3" t="str">
        <f>IF(F3,IF(COUNTIF(Hbl3de!$A:$BX,F3)&gt;=1,3,""),"")</f>
        <v/>
      </c>
      <c r="B3" t="str">
        <f>IF(F3,IF(COUNTIF(Hbl2de!$A:$BX,F3)&gt;=1,2,""),"")</f>
        <v/>
      </c>
      <c r="C3" t="str">
        <f>IF(F3,IF(COUNTIF(Hbl1ste!$A:$CB,F3)&gt;=1,1,""),"")</f>
        <v/>
      </c>
      <c r="D3" t="str">
        <f>IF(F3,IF(COUNTIF(HblEre!A:BY,F3)&gt;=1,"Ere",""),"")</f>
        <v/>
      </c>
      <c r="E3" s="115" t="s">
        <v>326</v>
      </c>
      <c r="F3" s="49">
        <v>8286</v>
      </c>
      <c r="G3" s="115" t="s">
        <v>504</v>
      </c>
      <c r="H3" s="49" t="s">
        <v>172</v>
      </c>
    </row>
    <row r="4" spans="1:8" x14ac:dyDescent="0.25">
      <c r="A4" t="str">
        <f>IF(F4,IF(COUNTIF(Hbl3de!$A:$BX,F4)&gt;=1,3,""),"")</f>
        <v/>
      </c>
      <c r="B4" t="str">
        <f>IF(F4,IF(COUNTIF(Hbl2de!$A:$BX,F4)&gt;=1,2,""),"")</f>
        <v/>
      </c>
      <c r="C4" t="str">
        <f>IF(F4,IF(COUNTIF(Hbl1ste!$A:$CB,F4)&gt;=1,1,""),"")</f>
        <v/>
      </c>
      <c r="D4" t="str">
        <f>IF(F4,IF(COUNTIF(HblEre!A:BY,F4)&gt;=1,"Ere",""),"")</f>
        <v/>
      </c>
      <c r="E4" s="115" t="s">
        <v>326</v>
      </c>
      <c r="F4" s="49">
        <v>3685</v>
      </c>
      <c r="G4" s="115" t="s">
        <v>563</v>
      </c>
      <c r="H4" s="49" t="s">
        <v>37</v>
      </c>
    </row>
    <row r="5" spans="1:8" x14ac:dyDescent="0.25">
      <c r="A5">
        <f>IF(F5,IF(COUNTIF(Hbl3de!$A:$BX,F5)&gt;=1,3,""),"")</f>
        <v>3</v>
      </c>
      <c r="B5" t="str">
        <f>IF(F5,IF(COUNTIF(Hbl2de!$A:$BX,F5)&gt;=1,2,""),"")</f>
        <v/>
      </c>
      <c r="C5" t="str">
        <f>IF(F5,IF(COUNTIF(Hbl1ste!$A:$CB,F5)&gt;=1,1,""),"")</f>
        <v/>
      </c>
      <c r="D5" t="str">
        <f>IF(F5,IF(COUNTIF(HblEre!A:BY,F5)&gt;=1,"Ere",""),"")</f>
        <v/>
      </c>
      <c r="E5" s="115" t="s">
        <v>326</v>
      </c>
      <c r="F5" s="49">
        <v>2720</v>
      </c>
      <c r="G5" s="115" t="s">
        <v>579</v>
      </c>
      <c r="H5" s="49" t="s">
        <v>36</v>
      </c>
    </row>
    <row r="6" spans="1:8" x14ac:dyDescent="0.25">
      <c r="A6">
        <f>IF(F6,IF(COUNTIF(Hbl3de!$A:$BX,F6)&gt;=1,3,""),"")</f>
        <v>3</v>
      </c>
      <c r="B6">
        <f>IF(F6,IF(COUNTIF(Hbl2de!$A:$BX,F6)&gt;=1,2,""),"")</f>
        <v>2</v>
      </c>
      <c r="C6" t="str">
        <f>IF(F6,IF(COUNTIF(Hbl1ste!$A:$CB,F6)&gt;=1,1,""),"")</f>
        <v/>
      </c>
      <c r="D6" t="str">
        <f>IF(F6,IF(COUNTIF(HblEre!A:BY,F6)&gt;=1,"Ere",""),"")</f>
        <v/>
      </c>
      <c r="E6" s="115" t="s">
        <v>326</v>
      </c>
      <c r="F6" s="49">
        <v>2630</v>
      </c>
      <c r="G6" s="115" t="s">
        <v>614</v>
      </c>
      <c r="H6" s="49" t="s">
        <v>37</v>
      </c>
    </row>
    <row r="7" spans="1:8" x14ac:dyDescent="0.25">
      <c r="A7">
        <f>IF(F7,IF(COUNTIF(Hbl3de!$A:$BX,F7)&gt;=1,3,""),"")</f>
        <v>3</v>
      </c>
      <c r="B7" t="str">
        <f>IF(F7,IF(COUNTIF(Hbl2de!$A:$BX,F7)&gt;=1,2,""),"")</f>
        <v/>
      </c>
      <c r="C7" t="str">
        <f>IF(F7,IF(COUNTIF(Hbl1ste!$A:$CB,F7)&gt;=1,1,""),"")</f>
        <v/>
      </c>
      <c r="D7" t="str">
        <f>IF(F7,IF(COUNTIF(HblEre!A:BY,F7)&gt;=1,"Ere",""),"")</f>
        <v/>
      </c>
      <c r="E7" s="115" t="s">
        <v>326</v>
      </c>
      <c r="F7" s="49">
        <v>3048</v>
      </c>
      <c r="G7" s="115" t="s">
        <v>674</v>
      </c>
      <c r="H7" s="49" t="s">
        <v>34</v>
      </c>
    </row>
    <row r="8" spans="1:8" x14ac:dyDescent="0.25">
      <c r="A8">
        <f>IF(F8,IF(COUNTIF(Hbl3de!$A:$BX,F8)&gt;=1,3,""),"")</f>
        <v>3</v>
      </c>
      <c r="B8" t="str">
        <f>IF(F8,IF(COUNTIF(Hbl2de!$A:$BX,F8)&gt;=1,2,""),"")</f>
        <v/>
      </c>
      <c r="C8" t="str">
        <f>IF(F8,IF(COUNTIF(Hbl1ste!$A:$CB,F8)&gt;=1,1,""),"")</f>
        <v/>
      </c>
      <c r="D8" t="str">
        <f>IF(F8,IF(COUNTIF(HblEre!A:BY,F8)&gt;=1,"Ere",""),"")</f>
        <v/>
      </c>
      <c r="E8" s="115" t="s">
        <v>326</v>
      </c>
      <c r="F8" s="49">
        <v>8573</v>
      </c>
      <c r="G8" s="115" t="s">
        <v>675</v>
      </c>
      <c r="H8" s="49" t="s">
        <v>34</v>
      </c>
    </row>
    <row r="9" spans="1:8" x14ac:dyDescent="0.25">
      <c r="A9">
        <f>IF(F9,IF(COUNTIF(Hbl3de!$A:$BX,F9)&gt;=1,3,""),"")</f>
        <v>3</v>
      </c>
      <c r="B9" t="str">
        <f>IF(F9,IF(COUNTIF(Hbl2de!$A:$BX,F9)&gt;=1,2,""),"")</f>
        <v/>
      </c>
      <c r="C9" t="str">
        <f>IF(F9,IF(COUNTIF(Hbl1ste!$A:$CB,F9)&gt;=1,1,""),"")</f>
        <v/>
      </c>
      <c r="D9" t="str">
        <f>IF(F9,IF(COUNTIF(HblEre!A:BY,F9)&gt;=1,"Ere",""),"")</f>
        <v/>
      </c>
      <c r="E9" s="115" t="s">
        <v>326</v>
      </c>
      <c r="F9" s="49">
        <v>1271</v>
      </c>
      <c r="G9" s="115" t="s">
        <v>676</v>
      </c>
      <c r="H9" s="49" t="s">
        <v>37</v>
      </c>
    </row>
    <row r="10" spans="1:8" x14ac:dyDescent="0.25">
      <c r="A10" t="str">
        <f>IF(F10,IF(COUNTIF(Hbl3de!$A:$BX,F10)&gt;=1,3,""),"")</f>
        <v/>
      </c>
      <c r="B10" t="str">
        <f>IF(F10,IF(COUNTIF(Hbl2de!$A:$BX,F10)&gt;=1,2,""),"")</f>
        <v/>
      </c>
      <c r="C10" t="str">
        <f>IF(F10,IF(COUNTIF(Hbl1ste!$A:$CB,F10)&gt;=1,1,""),"")</f>
        <v/>
      </c>
      <c r="D10" t="str">
        <f>IF(F10,IF(COUNTIF(HblEre!A:BY,F10)&gt;=1,"Ere",""),"")</f>
        <v/>
      </c>
      <c r="E10" s="115" t="s">
        <v>326</v>
      </c>
      <c r="F10" s="49">
        <v>800</v>
      </c>
      <c r="G10" s="115" t="s">
        <v>679</v>
      </c>
      <c r="H10" s="49" t="s">
        <v>37</v>
      </c>
    </row>
    <row r="11" spans="1:8" x14ac:dyDescent="0.25">
      <c r="A11">
        <f>IF(F11,IF(COUNTIF(Hbl3de!$A:$BX,F11)&gt;=1,3,""),"")</f>
        <v>3</v>
      </c>
      <c r="B11" t="str">
        <f>IF(F11,IF(COUNTIF(Hbl2de!$A:$BX,F11)&gt;=1,2,""),"")</f>
        <v/>
      </c>
      <c r="C11" t="str">
        <f>IF(F11,IF(COUNTIF(Hbl1ste!$A:$CB,F11)&gt;=1,1,""),"")</f>
        <v/>
      </c>
      <c r="D11" t="str">
        <f>IF(F11,IF(COUNTIF(HblEre!A:BY,F11)&gt;=1,"Ere",""),"")</f>
        <v/>
      </c>
      <c r="E11" s="115" t="s">
        <v>326</v>
      </c>
      <c r="F11" s="49">
        <v>6994</v>
      </c>
      <c r="G11" s="115" t="s">
        <v>741</v>
      </c>
      <c r="H11" s="49" t="s">
        <v>36</v>
      </c>
    </row>
    <row r="12" spans="1:8" x14ac:dyDescent="0.25">
      <c r="A12" t="str">
        <f>IF(F12,IF(COUNTIF(Hbl3de!$A:$BX,F12)&gt;=1,3,""),"")</f>
        <v/>
      </c>
      <c r="B12" t="str">
        <f>IF(F12,IF(COUNTIF(Hbl2de!$A:$BX,F12)&gt;=1,2,""),"")</f>
        <v/>
      </c>
      <c r="C12">
        <f>IF(F12,IF(COUNTIF(Hbl1ste!$A:$CB,F12)&gt;=1,1,""),"")</f>
        <v>1</v>
      </c>
      <c r="D12" t="str">
        <f>IF(F12,IF(COUNTIF(HblEre!A:BY,F12)&gt;=1,"Ere",""),"")</f>
        <v/>
      </c>
      <c r="E12" s="115" t="s">
        <v>267</v>
      </c>
      <c r="F12" s="49">
        <v>4944</v>
      </c>
      <c r="G12" s="115" t="s">
        <v>268</v>
      </c>
      <c r="H12" s="49" t="s">
        <v>36</v>
      </c>
    </row>
    <row r="13" spans="1:8" x14ac:dyDescent="0.25">
      <c r="A13" t="str">
        <f>IF(F13,IF(COUNTIF(Hbl3de!$A:$BX,F13)&gt;=1,3,""),"")</f>
        <v/>
      </c>
      <c r="B13" t="str">
        <f>IF(F13,IF(COUNTIF(Hbl2de!$A:$BX,F13)&gt;=1,2,""),"")</f>
        <v/>
      </c>
      <c r="C13" t="str">
        <f>IF(F13,IF(COUNTIF(Hbl1ste!$A:$CB,F13)&gt;=1,1,""),"")</f>
        <v/>
      </c>
      <c r="D13" t="str">
        <f>IF(F13,IF(COUNTIF(HblEre!A:BY,F13)&gt;=1,"Ere",""),"")</f>
        <v>Ere</v>
      </c>
      <c r="E13" s="115" t="s">
        <v>267</v>
      </c>
      <c r="F13" s="49">
        <v>2970</v>
      </c>
      <c r="G13" s="115" t="s">
        <v>274</v>
      </c>
      <c r="H13" s="49" t="s">
        <v>35</v>
      </c>
    </row>
    <row r="14" spans="1:8" x14ac:dyDescent="0.25">
      <c r="A14" t="str">
        <f>IF(F14,IF(COUNTIF(Hbl3de!$A:$BX,F14)&gt;=1,3,""),"")</f>
        <v/>
      </c>
      <c r="B14" t="str">
        <f>IF(F14,IF(COUNTIF(Hbl2de!$A:$BX,F14)&gt;=1,2,""),"")</f>
        <v/>
      </c>
      <c r="C14" t="str">
        <f>IF(F14,IF(COUNTIF(Hbl1ste!$A:$CB,F14)&gt;=1,1,""),"")</f>
        <v/>
      </c>
      <c r="D14" t="str">
        <f>IF(F14,IF(COUNTIF(HblEre!A:BY,F14)&gt;=1,"Ere",""),"")</f>
        <v>Ere</v>
      </c>
      <c r="E14" s="115" t="s">
        <v>267</v>
      </c>
      <c r="F14" s="49">
        <v>3243</v>
      </c>
      <c r="G14" s="115" t="s">
        <v>293</v>
      </c>
      <c r="H14" s="49" t="s">
        <v>35</v>
      </c>
    </row>
    <row r="15" spans="1:8" x14ac:dyDescent="0.25">
      <c r="A15" t="str">
        <f>IF(F15,IF(COUNTIF(Hbl3de!$A:$BX,F15)&gt;=1,3,""),"")</f>
        <v/>
      </c>
      <c r="B15" t="str">
        <f>IF(F15,IF(COUNTIF(Hbl2de!$A:$BX,F15)&gt;=1,2,""),"")</f>
        <v/>
      </c>
      <c r="C15" t="str">
        <f>IF(F15,IF(COUNTIF(Hbl1ste!$A:$CB,F15)&gt;=1,1,""),"")</f>
        <v/>
      </c>
      <c r="D15" t="str">
        <f>IF(F15,IF(COUNTIF(HblEre!A:BY,F15)&gt;=1,"Ere",""),"")</f>
        <v/>
      </c>
      <c r="E15" s="115" t="s">
        <v>267</v>
      </c>
      <c r="F15" s="49">
        <v>7531</v>
      </c>
      <c r="G15" s="115" t="s">
        <v>296</v>
      </c>
      <c r="H15" s="49" t="s">
        <v>37</v>
      </c>
    </row>
    <row r="16" spans="1:8" x14ac:dyDescent="0.25">
      <c r="A16" t="str">
        <f>IF(F16,IF(COUNTIF(Hbl3de!$A:$BX,F16)&gt;=1,3,""),"")</f>
        <v/>
      </c>
      <c r="B16" t="str">
        <f>IF(F16,IF(COUNTIF(Hbl2de!$A:$BX,F16)&gt;=1,2,""),"")</f>
        <v/>
      </c>
      <c r="C16">
        <f>IF(F16,IF(COUNTIF(Hbl1ste!$A:$CB,F16)&gt;=1,1,""),"")</f>
        <v>1</v>
      </c>
      <c r="D16" t="str">
        <f>IF(F16,IF(COUNTIF(HblEre!A:BY,F16)&gt;=1,"Ere",""),"")</f>
        <v/>
      </c>
      <c r="E16" s="115" t="s">
        <v>267</v>
      </c>
      <c r="F16" s="49">
        <v>7530</v>
      </c>
      <c r="G16" s="115" t="s">
        <v>371</v>
      </c>
      <c r="H16" s="49" t="s">
        <v>37</v>
      </c>
    </row>
    <row r="17" spans="1:8" x14ac:dyDescent="0.25">
      <c r="A17" t="str">
        <f>IF(F17,IF(COUNTIF(Hbl3de!$A:$BX,F17)&gt;=1,3,""),"")</f>
        <v/>
      </c>
      <c r="B17" t="str">
        <f>IF(F17,IF(COUNTIF(Hbl2de!$A:$BX,F17)&gt;=1,2,""),"")</f>
        <v/>
      </c>
      <c r="C17">
        <f>IF(F17,IF(COUNTIF(Hbl1ste!$A:$CB,F17)&gt;=1,1,""),"")</f>
        <v>1</v>
      </c>
      <c r="D17" t="str">
        <f>IF(F17,IF(COUNTIF(HblEre!A:BY,F17)&gt;=1,"Ere",""),"")</f>
        <v/>
      </c>
      <c r="E17" s="115" t="s">
        <v>267</v>
      </c>
      <c r="F17" s="49">
        <v>2927</v>
      </c>
      <c r="G17" s="115" t="s">
        <v>411</v>
      </c>
      <c r="H17" s="49" t="s">
        <v>35</v>
      </c>
    </row>
    <row r="18" spans="1:8" x14ac:dyDescent="0.25">
      <c r="A18" t="str">
        <f>IF(F18,IF(COUNTIF(Hbl3de!$A:$BX,F18)&gt;=1,3,""),"")</f>
        <v/>
      </c>
      <c r="B18" t="str">
        <f>IF(F18,IF(COUNTIF(Hbl2de!$A:$BX,F18)&gt;=1,2,""),"")</f>
        <v/>
      </c>
      <c r="C18" t="str">
        <f>IF(F18,IF(COUNTIF(Hbl1ste!$A:$CB,F18)&gt;=1,1,""),"")</f>
        <v/>
      </c>
      <c r="D18" t="str">
        <f>IF(F18,IF(COUNTIF(HblEre!A:BY,F18)&gt;=1,"Ere",""),"")</f>
        <v>Ere</v>
      </c>
      <c r="E18" s="115" t="s">
        <v>267</v>
      </c>
      <c r="F18" s="49">
        <v>3050</v>
      </c>
      <c r="G18" s="115" t="s">
        <v>460</v>
      </c>
      <c r="H18" s="49" t="s">
        <v>35</v>
      </c>
    </row>
    <row r="19" spans="1:8" x14ac:dyDescent="0.25">
      <c r="A19" t="str">
        <f>IF(F19,IF(COUNTIF(Hbl3de!$A:$BX,F19)&gt;=1,3,""),"")</f>
        <v/>
      </c>
      <c r="B19">
        <f>IF(F19,IF(COUNTIF(Hbl2de!$A:$BX,F19)&gt;=1,2,""),"")</f>
        <v>2</v>
      </c>
      <c r="C19" t="str">
        <f>IF(F19,IF(COUNTIF(Hbl1ste!$A:$CB,F19)&gt;=1,1,""),"")</f>
        <v/>
      </c>
      <c r="D19" t="str">
        <f>IF(F19,IF(COUNTIF(HblEre!A:BY,F19)&gt;=1,"Ere",""),"")</f>
        <v/>
      </c>
      <c r="E19" s="115" t="s">
        <v>267</v>
      </c>
      <c r="F19" s="49">
        <v>2926</v>
      </c>
      <c r="G19" s="115" t="s">
        <v>495</v>
      </c>
      <c r="H19" s="49" t="s">
        <v>34</v>
      </c>
    </row>
    <row r="20" spans="1:8" x14ac:dyDescent="0.25">
      <c r="A20" t="str">
        <f>IF(F20,IF(COUNTIF(Hbl3de!$A:$BX,F20)&gt;=1,3,""),"")</f>
        <v/>
      </c>
      <c r="B20" t="str">
        <f>IF(F20,IF(COUNTIF(Hbl2de!$A:$BX,F20)&gt;=1,2,""),"")</f>
        <v/>
      </c>
      <c r="C20" t="str">
        <f>IF(F20,IF(COUNTIF(Hbl1ste!$A:$CB,F20)&gt;=1,1,""),"")</f>
        <v/>
      </c>
      <c r="D20" t="str">
        <f>IF(F20,IF(COUNTIF(HblEre!A:BY,F20)&gt;=1,"Ere",""),"")</f>
        <v>Ere</v>
      </c>
      <c r="E20" s="115" t="s">
        <v>267</v>
      </c>
      <c r="F20" s="49">
        <v>2741</v>
      </c>
      <c r="G20" s="115" t="s">
        <v>553</v>
      </c>
      <c r="H20" s="49" t="s">
        <v>35</v>
      </c>
    </row>
    <row r="21" spans="1:8" x14ac:dyDescent="0.25">
      <c r="A21" t="str">
        <f>IF(F21,IF(COUNTIF(Hbl3de!$A:$BX,F21)&gt;=1,3,""),"")</f>
        <v/>
      </c>
      <c r="B21" t="str">
        <f>IF(F21,IF(COUNTIF(Hbl2de!$A:$BX,F21)&gt;=1,2,""),"")</f>
        <v/>
      </c>
      <c r="C21" t="str">
        <f>IF(F21,IF(COUNTIF(Hbl1ste!$A:$CB,F21)&gt;=1,1,""),"")</f>
        <v/>
      </c>
      <c r="D21" t="str">
        <f>IF(F21,IF(COUNTIF(HblEre!A:BY,F21)&gt;=1,"Ere",""),"")</f>
        <v>Ere</v>
      </c>
      <c r="E21" s="115" t="s">
        <v>267</v>
      </c>
      <c r="F21" s="49">
        <v>3034</v>
      </c>
      <c r="G21" s="115" t="s">
        <v>591</v>
      </c>
      <c r="H21" s="49" t="s">
        <v>35</v>
      </c>
    </row>
    <row r="22" spans="1:8" x14ac:dyDescent="0.25">
      <c r="A22" t="str">
        <f>IF(F22,IF(COUNTIF(Hbl3de!$A:$BX,F22)&gt;=1,3,""),"")</f>
        <v/>
      </c>
      <c r="B22" t="str">
        <f>IF(F22,IF(COUNTIF(Hbl2de!$A:$BX,F22)&gt;=1,2,""),"")</f>
        <v/>
      </c>
      <c r="C22" t="str">
        <f>IF(F22,IF(COUNTIF(Hbl1ste!$A:$CB,F22)&gt;=1,1,""),"")</f>
        <v/>
      </c>
      <c r="D22" t="str">
        <f>IF(F22,IF(COUNTIF(HblEre!A:BY,F22)&gt;=1,"Ere",""),"")</f>
        <v>Ere</v>
      </c>
      <c r="E22" s="115" t="s">
        <v>267</v>
      </c>
      <c r="F22" s="49">
        <v>3723</v>
      </c>
      <c r="G22" s="115" t="s">
        <v>594</v>
      </c>
      <c r="H22" s="49" t="s">
        <v>35</v>
      </c>
    </row>
    <row r="23" spans="1:8" x14ac:dyDescent="0.25">
      <c r="A23" t="str">
        <f>IF(F23,IF(COUNTIF(Hbl3de!$A:$BX,F23)&gt;=1,3,""),"")</f>
        <v/>
      </c>
      <c r="B23" t="str">
        <f>IF(F23,IF(COUNTIF(Hbl2de!$A:$BX,F23)&gt;=1,2,""),"")</f>
        <v/>
      </c>
      <c r="C23">
        <f>IF(F23,IF(COUNTIF(Hbl1ste!$A:$CB,F23)&gt;=1,1,""),"")</f>
        <v>1</v>
      </c>
      <c r="D23" t="str">
        <f>IF(F23,IF(COUNTIF(HblEre!A:BY,F23)&gt;=1,"Ere",""),"")</f>
        <v>Ere</v>
      </c>
      <c r="E23" s="115" t="s">
        <v>267</v>
      </c>
      <c r="F23" s="49">
        <v>3255</v>
      </c>
      <c r="G23" s="115" t="s">
        <v>605</v>
      </c>
      <c r="H23" s="49" t="s">
        <v>36</v>
      </c>
    </row>
    <row r="24" spans="1:8" x14ac:dyDescent="0.25">
      <c r="A24" t="str">
        <f>IF(F24,IF(COUNTIF(Hbl3de!$A:$BX,F24)&gt;=1,3,""),"")</f>
        <v/>
      </c>
      <c r="B24" t="str">
        <f>IF(F24,IF(COUNTIF(Hbl2de!$A:$BX,F24)&gt;=1,2,""),"")</f>
        <v/>
      </c>
      <c r="C24">
        <f>IF(F24,IF(COUNTIF(Hbl1ste!$A:$CB,F24)&gt;=1,1,""),"")</f>
        <v>1</v>
      </c>
      <c r="D24" t="str">
        <f>IF(F24,IF(COUNTIF(HblEre!A:BY,F24)&gt;=1,"Ere",""),"")</f>
        <v/>
      </c>
      <c r="E24" s="115" t="s">
        <v>267</v>
      </c>
      <c r="F24" s="49">
        <v>5054</v>
      </c>
      <c r="G24" s="115" t="s">
        <v>607</v>
      </c>
      <c r="H24" s="49" t="s">
        <v>37</v>
      </c>
    </row>
    <row r="25" spans="1:8" x14ac:dyDescent="0.25">
      <c r="A25" t="str">
        <f>IF(F25,IF(COUNTIF(Hbl3de!$A:$BX,F25)&gt;=1,3,""),"")</f>
        <v/>
      </c>
      <c r="B25" t="str">
        <f>IF(F25,IF(COUNTIF(Hbl2de!$A:$BX,F25)&gt;=1,2,""),"")</f>
        <v/>
      </c>
      <c r="C25" t="str">
        <f>IF(F25,IF(COUNTIF(Hbl1ste!$A:$CB,F25)&gt;=1,1,""),"")</f>
        <v/>
      </c>
      <c r="D25" t="str">
        <f>IF(F25,IF(COUNTIF(HblEre!A:BY,F25)&gt;=1,"Ere",""),"")</f>
        <v>Ere</v>
      </c>
      <c r="E25" s="115" t="s">
        <v>267</v>
      </c>
      <c r="F25" s="49">
        <v>7142</v>
      </c>
      <c r="G25" s="115" t="s">
        <v>608</v>
      </c>
      <c r="H25" s="49" t="s">
        <v>35</v>
      </c>
    </row>
    <row r="26" spans="1:8" x14ac:dyDescent="0.25">
      <c r="A26" t="str">
        <f>IF(F26,IF(COUNTIF(Hbl3de!$A:$BX,F26)&gt;=1,3,""),"")</f>
        <v/>
      </c>
      <c r="B26" t="str">
        <f>IF(F26,IF(COUNTIF(Hbl2de!$A:$BX,F26)&gt;=1,2,""),"")</f>
        <v/>
      </c>
      <c r="C26">
        <f>IF(F26,IF(COUNTIF(Hbl1ste!$A:$CB,F26)&gt;=1,1,""),"")</f>
        <v>1</v>
      </c>
      <c r="D26" t="str">
        <f>IF(F26,IF(COUNTIF(HblEre!A:BY,F26)&gt;=1,"Ere",""),"")</f>
        <v/>
      </c>
      <c r="E26" s="115" t="s">
        <v>267</v>
      </c>
      <c r="F26" s="49">
        <v>1253</v>
      </c>
      <c r="G26" s="115" t="s">
        <v>609</v>
      </c>
      <c r="H26" s="49" t="s">
        <v>37</v>
      </c>
    </row>
    <row r="27" spans="1:8" x14ac:dyDescent="0.25">
      <c r="A27" t="str">
        <f>IF(F27,IF(COUNTIF(Hbl3de!$A:$BX,F27)&gt;=1,3,""),"")</f>
        <v/>
      </c>
      <c r="B27" t="str">
        <f>IF(F27,IF(COUNTIF(Hbl2de!$A:$BX,F27)&gt;=1,2,""),"")</f>
        <v/>
      </c>
      <c r="C27" t="str">
        <f>IF(F27,IF(COUNTIF(Hbl1ste!$A:$CB,F27)&gt;=1,1,""),"")</f>
        <v/>
      </c>
      <c r="D27" t="str">
        <f>IF(F27,IF(COUNTIF(HblEre!A:BY,F27)&gt;=1,"Ere",""),"")</f>
        <v>Ere</v>
      </c>
      <c r="E27" s="115" t="s">
        <v>267</v>
      </c>
      <c r="F27" s="49">
        <v>5136</v>
      </c>
      <c r="G27" s="115" t="s">
        <v>610</v>
      </c>
      <c r="H27" s="49" t="s">
        <v>35</v>
      </c>
    </row>
    <row r="28" spans="1:8" x14ac:dyDescent="0.25">
      <c r="A28" t="str">
        <f>IF(F28,IF(COUNTIF(Hbl3de!$A:$BX,F28)&gt;=1,3,""),"")</f>
        <v/>
      </c>
      <c r="B28" t="str">
        <f>IF(F28,IF(COUNTIF(Hbl2de!$A:$BX,F28)&gt;=1,2,""),"")</f>
        <v/>
      </c>
      <c r="C28">
        <f>IF(F28,IF(COUNTIF(Hbl1ste!$A:$CB,F28)&gt;=1,1,""),"")</f>
        <v>1</v>
      </c>
      <c r="D28" t="str">
        <f>IF(F28,IF(COUNTIF(HblEre!A:BY,F28)&gt;=1,"Ere",""),"")</f>
        <v/>
      </c>
      <c r="E28" s="115" t="s">
        <v>267</v>
      </c>
      <c r="F28" s="49">
        <v>5055</v>
      </c>
      <c r="G28" s="115" t="s">
        <v>611</v>
      </c>
      <c r="H28" s="49" t="s">
        <v>36</v>
      </c>
    </row>
    <row r="29" spans="1:8" x14ac:dyDescent="0.25">
      <c r="A29" t="str">
        <f>IF(F29,IF(COUNTIF(Hbl3de!$A:$BX,F29)&gt;=1,3,""),"")</f>
        <v/>
      </c>
      <c r="B29" t="str">
        <f>IF(F29,IF(COUNTIF(Hbl2de!$A:$BX,F29)&gt;=1,2,""),"")</f>
        <v/>
      </c>
      <c r="C29" t="str">
        <f>IF(F29,IF(COUNTIF(Hbl1ste!$A:$CB,F29)&gt;=1,1,""),"")</f>
        <v/>
      </c>
      <c r="D29" t="str">
        <f>IF(F29,IF(COUNTIF(HblEre!A:BY,F29)&gt;=1,"Ere",""),"")</f>
        <v>Ere</v>
      </c>
      <c r="E29" s="115" t="s">
        <v>267</v>
      </c>
      <c r="F29" s="49">
        <v>3073</v>
      </c>
      <c r="G29" s="115" t="s">
        <v>626</v>
      </c>
      <c r="H29" s="49" t="s">
        <v>36</v>
      </c>
    </row>
    <row r="30" spans="1:8" x14ac:dyDescent="0.25">
      <c r="A30" t="str">
        <f>IF(F30,IF(COUNTIF(Hbl3de!$A:$BX,F30)&gt;=1,3,""),"")</f>
        <v/>
      </c>
      <c r="B30" t="str">
        <f>IF(F30,IF(COUNTIF(Hbl2de!$A:$BX,F30)&gt;=1,2,""),"")</f>
        <v/>
      </c>
      <c r="C30" t="str">
        <f>IF(F30,IF(COUNTIF(Hbl1ste!$A:$CB,F30)&gt;=1,1,""),"")</f>
        <v/>
      </c>
      <c r="D30" t="str">
        <f>IF(F30,IF(COUNTIF(HblEre!A:BY,F30)&gt;=1,"Ere",""),"")</f>
        <v/>
      </c>
      <c r="E30" s="115" t="s">
        <v>267</v>
      </c>
      <c r="F30" s="49">
        <v>8699</v>
      </c>
      <c r="G30" s="115" t="s">
        <v>664</v>
      </c>
      <c r="H30" s="49" t="s">
        <v>172</v>
      </c>
    </row>
    <row r="31" spans="1:8" x14ac:dyDescent="0.25">
      <c r="A31" t="str">
        <f>IF(F31,IF(COUNTIF(Hbl3de!$A:$BX,F31)&gt;=1,3,""),"")</f>
        <v/>
      </c>
      <c r="B31" t="str">
        <f>IF(F31,IF(COUNTIF(Hbl2de!$A:$BX,F31)&gt;=1,2,""),"")</f>
        <v/>
      </c>
      <c r="C31" t="str">
        <f>IF(F31,IF(COUNTIF(Hbl1ste!$A:$CB,F31)&gt;=1,1,""),"")</f>
        <v/>
      </c>
      <c r="D31" t="str">
        <f>IF(F31,IF(COUNTIF(HblEre!A:BY,F31)&gt;=1,"Ere",""),"")</f>
        <v>Ere</v>
      </c>
      <c r="E31" s="115" t="s">
        <v>267</v>
      </c>
      <c r="F31" s="49">
        <v>1096</v>
      </c>
      <c r="G31" s="115" t="s">
        <v>668</v>
      </c>
      <c r="H31" s="49" t="s">
        <v>36</v>
      </c>
    </row>
    <row r="32" spans="1:8" x14ac:dyDescent="0.25">
      <c r="A32" t="str">
        <f>IF(F32,IF(COUNTIF(Hbl3de!$A:$BX,F32)&gt;=1,3,""),"")</f>
        <v/>
      </c>
      <c r="B32" t="str">
        <f>IF(F32,IF(COUNTIF(Hbl2de!$A:$BX,F32)&gt;=1,2,""),"")</f>
        <v/>
      </c>
      <c r="C32">
        <f>IF(F32,IF(COUNTIF(Hbl1ste!$A:$CB,F32)&gt;=1,1,""),"")</f>
        <v>1</v>
      </c>
      <c r="D32" t="str">
        <f>IF(F32,IF(COUNTIF(HblEre!A:BY,F32)&gt;=1,"Ere",""),"")</f>
        <v/>
      </c>
      <c r="E32" s="115" t="s">
        <v>267</v>
      </c>
      <c r="F32" s="49">
        <v>6202</v>
      </c>
      <c r="G32" s="115" t="s">
        <v>683</v>
      </c>
      <c r="H32" s="49" t="s">
        <v>34</v>
      </c>
    </row>
    <row r="33" spans="1:8" x14ac:dyDescent="0.25">
      <c r="A33" t="str">
        <f>IF(F33,IF(COUNTIF(Hbl3de!$A:$BX,F33)&gt;=1,3,""),"")</f>
        <v/>
      </c>
      <c r="B33" t="str">
        <f>IF(F33,IF(COUNTIF(Hbl2de!$A:$BX,F33)&gt;=1,2,""),"")</f>
        <v/>
      </c>
      <c r="C33" t="str">
        <f>IF(F33,IF(COUNTIF(Hbl1ste!$A:$CB,F33)&gt;=1,1,""),"")</f>
        <v/>
      </c>
      <c r="D33" t="str">
        <f>IF(F33,IF(COUNTIF(HblEre!A:BY,F33)&gt;=1,"Ere",""),"")</f>
        <v/>
      </c>
      <c r="E33" s="115" t="s">
        <v>267</v>
      </c>
      <c r="F33" s="49">
        <v>2533</v>
      </c>
      <c r="G33" s="115" t="s">
        <v>693</v>
      </c>
      <c r="H33" s="49" t="s">
        <v>34</v>
      </c>
    </row>
    <row r="34" spans="1:8" x14ac:dyDescent="0.25">
      <c r="A34" t="str">
        <f>IF(F34,IF(COUNTIF(Hbl3de!$A:$BX,F34)&gt;=1,3,""),"")</f>
        <v/>
      </c>
      <c r="B34" t="str">
        <f>IF(F34,IF(COUNTIF(Hbl2de!$A:$BX,F34)&gt;=1,2,""),"")</f>
        <v/>
      </c>
      <c r="C34">
        <f>IF(F34,IF(COUNTIF(Hbl1ste!$A:$CB,F34)&gt;=1,1,""),"")</f>
        <v>1</v>
      </c>
      <c r="D34" t="str">
        <f>IF(F34,IF(COUNTIF(HblEre!A:BY,F34)&gt;=1,"Ere",""),"")</f>
        <v/>
      </c>
      <c r="E34" s="115" t="s">
        <v>267</v>
      </c>
      <c r="F34" s="49">
        <v>6080</v>
      </c>
      <c r="G34" s="115" t="s">
        <v>694</v>
      </c>
      <c r="H34" s="49" t="s">
        <v>36</v>
      </c>
    </row>
    <row r="35" spans="1:8" x14ac:dyDescent="0.25">
      <c r="A35" t="str">
        <f>IF(F35,IF(COUNTIF(Hbl3de!$A:$BX,F35)&gt;=1,3,""),"")</f>
        <v/>
      </c>
      <c r="B35" t="str">
        <f>IF(F35,IF(COUNTIF(Hbl2de!$A:$BX,F35)&gt;=1,2,""),"")</f>
        <v/>
      </c>
      <c r="C35">
        <f>IF(F35,IF(COUNTIF(Hbl1ste!$A:$CB,F35)&gt;=1,1,""),"")</f>
        <v>1</v>
      </c>
      <c r="D35" t="str">
        <f>IF(F35,IF(COUNTIF(HblEre!A:BY,F35)&gt;=1,"Ere",""),"")</f>
        <v/>
      </c>
      <c r="E35" s="115" t="s">
        <v>267</v>
      </c>
      <c r="F35" s="49">
        <v>7590</v>
      </c>
      <c r="G35" s="115" t="s">
        <v>695</v>
      </c>
      <c r="H35" s="49" t="s">
        <v>34</v>
      </c>
    </row>
    <row r="36" spans="1:8" x14ac:dyDescent="0.25">
      <c r="A36" t="str">
        <f>IF(F36,IF(COUNTIF(Hbl3de!$A:$BX,F36)&gt;=1,3,""),"")</f>
        <v/>
      </c>
      <c r="B36" t="str">
        <f>IF(F36,IF(COUNTIF(Hbl2de!$A:$BX,F36)&gt;=1,2,""),"")</f>
        <v/>
      </c>
      <c r="C36" t="str">
        <f>IF(F36,IF(COUNTIF(Hbl1ste!$A:$CB,F36)&gt;=1,1,""),"")</f>
        <v/>
      </c>
      <c r="D36" t="str">
        <f>IF(F36,IF(COUNTIF(HblEre!A:BY,F36)&gt;=1,"Ere",""),"")</f>
        <v>Ere</v>
      </c>
      <c r="E36" s="115" t="s">
        <v>267</v>
      </c>
      <c r="F36" s="49">
        <v>3021</v>
      </c>
      <c r="G36" s="115" t="s">
        <v>708</v>
      </c>
      <c r="H36" s="49" t="s">
        <v>35</v>
      </c>
    </row>
    <row r="37" spans="1:8" x14ac:dyDescent="0.25">
      <c r="A37" t="str">
        <f>IF(F37,IF(COUNTIF(Hbl3de!$A:$BX,F37)&gt;=1,3,""),"")</f>
        <v/>
      </c>
      <c r="B37" t="str">
        <f>IF(F37,IF(COUNTIF(Hbl2de!$A:$BX,F37)&gt;=1,2,""),"")</f>
        <v/>
      </c>
      <c r="C37" t="str">
        <f>IF(F37,IF(COUNTIF(Hbl1ste!$A:$CB,F37)&gt;=1,1,""),"")</f>
        <v/>
      </c>
      <c r="D37" t="str">
        <f>IF(F37,IF(COUNTIF(HblEre!A:BY,F37)&gt;=1,"Ere",""),"")</f>
        <v>Ere</v>
      </c>
      <c r="E37" s="115" t="s">
        <v>267</v>
      </c>
      <c r="F37" s="49">
        <v>3628</v>
      </c>
      <c r="G37" s="115" t="s">
        <v>727</v>
      </c>
      <c r="H37" s="49" t="s">
        <v>35</v>
      </c>
    </row>
    <row r="38" spans="1:8" x14ac:dyDescent="0.25">
      <c r="A38" t="str">
        <f>IF(F38,IF(COUNTIF(Hbl3de!$A:$BX,F38)&gt;=1,3,""),"")</f>
        <v/>
      </c>
      <c r="B38" t="str">
        <f>IF(F38,IF(COUNTIF(Hbl2de!$A:$BX,F38)&gt;=1,2,""),"")</f>
        <v/>
      </c>
      <c r="C38" t="str">
        <f>IF(F38,IF(COUNTIF(Hbl1ste!$A:$CB,F38)&gt;=1,1,""),"")</f>
        <v/>
      </c>
      <c r="D38" t="str">
        <f>IF(F38,IF(COUNTIF(HblEre!A:BY,F38)&gt;=1,"Ere",""),"")</f>
        <v>Ere</v>
      </c>
      <c r="E38" s="115" t="s">
        <v>267</v>
      </c>
      <c r="F38" s="49">
        <v>8671</v>
      </c>
      <c r="G38" s="115" t="s">
        <v>728</v>
      </c>
      <c r="H38" s="49" t="s">
        <v>38</v>
      </c>
    </row>
    <row r="39" spans="1:8" x14ac:dyDescent="0.25">
      <c r="A39" t="str">
        <f>IF(F39,IF(COUNTIF(Hbl3de!$A:$BX,F39)&gt;=1,3,""),"")</f>
        <v/>
      </c>
      <c r="B39" t="str">
        <f>IF(F39,IF(COUNTIF(Hbl2de!$A:$BX,F39)&gt;=1,2,""),"")</f>
        <v/>
      </c>
      <c r="C39" t="str">
        <f>IF(F39,IF(COUNTIF(Hbl1ste!$A:$CB,F39)&gt;=1,1,""),"")</f>
        <v/>
      </c>
      <c r="D39" t="str">
        <f>IF(F39,IF(COUNTIF(HblEre!A:BY,F39)&gt;=1,"Ere",""),"")</f>
        <v>Ere</v>
      </c>
      <c r="E39" s="115" t="s">
        <v>267</v>
      </c>
      <c r="F39" s="49">
        <v>2705</v>
      </c>
      <c r="G39" s="115" t="s">
        <v>765</v>
      </c>
      <c r="H39" s="49" t="s">
        <v>35</v>
      </c>
    </row>
    <row r="40" spans="1:8" x14ac:dyDescent="0.25">
      <c r="A40" t="str">
        <f>IF(F40,IF(COUNTIF(Hbl3de!$A:$BX,F40)&gt;=1,3,""),"")</f>
        <v/>
      </c>
      <c r="B40" t="str">
        <f>IF(F40,IF(COUNTIF(Hbl2de!$A:$BX,F40)&gt;=1,2,""),"")</f>
        <v/>
      </c>
      <c r="C40">
        <f>IF(F40,IF(COUNTIF(Hbl1ste!$A:$CB,F40)&gt;=1,1,""),"")</f>
        <v>1</v>
      </c>
      <c r="D40" t="str">
        <f>IF(F40,IF(COUNTIF(HblEre!A:BY,F40)&gt;=1,"Ere",""),"")</f>
        <v/>
      </c>
      <c r="E40" s="115" t="s">
        <v>382</v>
      </c>
      <c r="F40" s="49">
        <v>3695</v>
      </c>
      <c r="G40" s="115" t="s">
        <v>383</v>
      </c>
      <c r="H40" s="49" t="s">
        <v>36</v>
      </c>
    </row>
    <row r="41" spans="1:8" x14ac:dyDescent="0.25">
      <c r="A41" t="str">
        <f>IF(F41,IF(COUNTIF(Hbl3de!$A:$BX,F41)&gt;=1,3,""),"")</f>
        <v/>
      </c>
      <c r="B41" t="str">
        <f>IF(F41,IF(COUNTIF(Hbl2de!$A:$BX,F41)&gt;=1,2,""),"")</f>
        <v/>
      </c>
      <c r="C41">
        <f>IF(F41,IF(COUNTIF(Hbl1ste!$A:$CB,F41)&gt;=1,1,""),"")</f>
        <v>1</v>
      </c>
      <c r="D41" t="str">
        <f>IF(F41,IF(COUNTIF(HblEre!A:BY,F41)&gt;=1,"Ere",""),"")</f>
        <v/>
      </c>
      <c r="E41" s="115" t="s">
        <v>382</v>
      </c>
      <c r="F41" s="49">
        <v>747</v>
      </c>
      <c r="G41" s="115" t="s">
        <v>422</v>
      </c>
      <c r="H41" s="49" t="s">
        <v>36</v>
      </c>
    </row>
    <row r="42" spans="1:8" x14ac:dyDescent="0.25">
      <c r="A42" t="str">
        <f>IF(F42,IF(COUNTIF(Hbl3de!$A:$BX,F42)&gt;=1,3,""),"")</f>
        <v/>
      </c>
      <c r="B42" t="str">
        <f>IF(F42,IF(COUNTIF(Hbl2de!$A:$BX,F42)&gt;=1,2,""),"")</f>
        <v/>
      </c>
      <c r="C42">
        <f>IF(F42,IF(COUNTIF(Hbl1ste!$A:$CB,F42)&gt;=1,1,""),"")</f>
        <v>1</v>
      </c>
      <c r="D42" t="str">
        <f>IF(F42,IF(COUNTIF(HblEre!A:BY,F42)&gt;=1,"Ere",""),"")</f>
        <v/>
      </c>
      <c r="E42" s="115" t="s">
        <v>382</v>
      </c>
      <c r="F42" s="49">
        <v>5741</v>
      </c>
      <c r="G42" s="115" t="s">
        <v>423</v>
      </c>
      <c r="H42" s="49" t="s">
        <v>38</v>
      </c>
    </row>
    <row r="43" spans="1:8" x14ac:dyDescent="0.25">
      <c r="A43" t="str">
        <f>IF(F43,IF(COUNTIF(Hbl3de!$A:$BX,F43)&gt;=1,3,""),"")</f>
        <v/>
      </c>
      <c r="B43" t="str">
        <f>IF(F43,IF(COUNTIF(Hbl2de!$A:$BX,F43)&gt;=1,2,""),"")</f>
        <v/>
      </c>
      <c r="C43">
        <f>IF(F43,IF(COUNTIF(Hbl1ste!$A:$CB,F43)&gt;=1,1,""),"")</f>
        <v>1</v>
      </c>
      <c r="D43" t="str">
        <f>IF(F43,IF(COUNTIF(HblEre!A:BY,F43)&gt;=1,"Ere",""),"")</f>
        <v/>
      </c>
      <c r="E43" s="115" t="s">
        <v>382</v>
      </c>
      <c r="F43" s="49">
        <v>4739</v>
      </c>
      <c r="G43" s="115" t="s">
        <v>429</v>
      </c>
      <c r="H43" s="49" t="s">
        <v>38</v>
      </c>
    </row>
    <row r="44" spans="1:8" x14ac:dyDescent="0.25">
      <c r="A44" t="str">
        <f>IF(F44,IF(COUNTIF(Hbl3de!$A:$BX,F44)&gt;=1,3,""),"")</f>
        <v/>
      </c>
      <c r="B44" t="str">
        <f>IF(F44,IF(COUNTIF(Hbl2de!$A:$BX,F44)&gt;=1,2,""),"")</f>
        <v/>
      </c>
      <c r="C44">
        <f>IF(F44,IF(COUNTIF(Hbl1ste!$A:$CB,F44)&gt;=1,1,""),"")</f>
        <v>1</v>
      </c>
      <c r="D44" t="str">
        <f>IF(F44,IF(COUNTIF(HblEre!A:BY,F44)&gt;=1,"Ere",""),"")</f>
        <v/>
      </c>
      <c r="E44" s="115" t="s">
        <v>382</v>
      </c>
      <c r="F44" s="49">
        <v>5112</v>
      </c>
      <c r="G44" s="115" t="s">
        <v>599</v>
      </c>
      <c r="H44" s="49" t="s">
        <v>36</v>
      </c>
    </row>
    <row r="45" spans="1:8" x14ac:dyDescent="0.25">
      <c r="A45" t="str">
        <f>IF(F45,IF(COUNTIF(Hbl3de!$A:$BX,F45)&gt;=1,3,""),"")</f>
        <v/>
      </c>
      <c r="B45" t="str">
        <f>IF(F45,IF(COUNTIF(Hbl2de!$A:$BX,F45)&gt;=1,2,""),"")</f>
        <v/>
      </c>
      <c r="C45">
        <f>IF(F45,IF(COUNTIF(Hbl1ste!$A:$CB,F45)&gt;=1,1,""),"")</f>
        <v>1</v>
      </c>
      <c r="D45" t="str">
        <f>IF(F45,IF(COUNTIF(HblEre!A:BY,F45)&gt;=1,"Ere",""),"")</f>
        <v/>
      </c>
      <c r="E45" s="115" t="s">
        <v>382</v>
      </c>
      <c r="F45" s="49">
        <v>1284</v>
      </c>
      <c r="G45" s="115" t="s">
        <v>601</v>
      </c>
      <c r="H45" s="49" t="s">
        <v>38</v>
      </c>
    </row>
    <row r="46" spans="1:8" x14ac:dyDescent="0.25">
      <c r="A46" t="str">
        <f>IF(F46,IF(COUNTIF(Hbl3de!$A:$BX,F46)&gt;=1,3,""),"")</f>
        <v/>
      </c>
      <c r="B46" t="str">
        <f>IF(F46,IF(COUNTIF(Hbl2de!$A:$BX,F46)&gt;=1,2,""),"")</f>
        <v/>
      </c>
      <c r="C46">
        <f>IF(F46,IF(COUNTIF(Hbl1ste!$A:$CB,F46)&gt;=1,1,""),"")</f>
        <v>1</v>
      </c>
      <c r="D46" t="str">
        <f>IF(F46,IF(COUNTIF(HblEre!A:BY,F46)&gt;=1,"Ere",""),"")</f>
        <v/>
      </c>
      <c r="E46" s="115" t="s">
        <v>382</v>
      </c>
      <c r="F46" s="49">
        <v>5376</v>
      </c>
      <c r="G46" s="115" t="s">
        <v>602</v>
      </c>
      <c r="H46" s="49" t="s">
        <v>36</v>
      </c>
    </row>
    <row r="47" spans="1:8" x14ac:dyDescent="0.25">
      <c r="A47" t="str">
        <f>IF(F47,IF(COUNTIF(Hbl3de!$A:$BX,F47)&gt;=1,3,""),"")</f>
        <v/>
      </c>
      <c r="B47" t="str">
        <f>IF(F47,IF(COUNTIF(Hbl2de!$A:$BX,F47)&gt;=1,2,""),"")</f>
        <v/>
      </c>
      <c r="C47">
        <f>IF(F47,IF(COUNTIF(Hbl1ste!$A:$CB,F47)&gt;=1,1,""),"")</f>
        <v>1</v>
      </c>
      <c r="D47" t="str">
        <f>IF(F47,IF(COUNTIF(HblEre!A:BY,F47)&gt;=1,"Ere",""),"")</f>
        <v/>
      </c>
      <c r="E47" s="115" t="s">
        <v>382</v>
      </c>
      <c r="F47" s="49">
        <v>3004</v>
      </c>
      <c r="G47" s="115" t="s">
        <v>620</v>
      </c>
      <c r="H47" s="49" t="s">
        <v>36</v>
      </c>
    </row>
    <row r="48" spans="1:8" x14ac:dyDescent="0.25">
      <c r="A48" t="str">
        <f>IF(F48,IF(COUNTIF(Hbl3de!$A:$BX,F48)&gt;=1,3,""),"")</f>
        <v/>
      </c>
      <c r="B48" t="str">
        <f>IF(F48,IF(COUNTIF(Hbl2de!$A:$BX,F48)&gt;=1,2,""),"")</f>
        <v/>
      </c>
      <c r="C48">
        <f>IF(F48,IF(COUNTIF(Hbl1ste!$A:$CB,F48)&gt;=1,1,""),"")</f>
        <v>1</v>
      </c>
      <c r="D48" t="str">
        <f>IF(F48,IF(COUNTIF(HblEre!A:BY,F48)&gt;=1,"Ere",""),"")</f>
        <v/>
      </c>
      <c r="E48" s="115" t="s">
        <v>382</v>
      </c>
      <c r="F48" s="49">
        <v>6016</v>
      </c>
      <c r="G48" s="115" t="s">
        <v>702</v>
      </c>
      <c r="H48" s="49" t="s">
        <v>34</v>
      </c>
    </row>
    <row r="49" spans="1:8" x14ac:dyDescent="0.25">
      <c r="A49">
        <f>IF(F49,IF(COUNTIF(Hbl3de!$A:$BX,F49)&gt;=1,3,""),"")</f>
        <v>3</v>
      </c>
      <c r="B49" t="str">
        <f>IF(F49,IF(COUNTIF(Hbl2de!$A:$BX,F49)&gt;=1,2,""),"")</f>
        <v/>
      </c>
      <c r="C49" t="str">
        <f>IF(F49,IF(COUNTIF(Hbl1ste!$A:$CB,F49)&gt;=1,1,""),"")</f>
        <v/>
      </c>
      <c r="D49" t="str">
        <f>IF(F49,IF(COUNTIF(HblEre!A:BY,F49)&gt;=1,"Ere",""),"")</f>
        <v/>
      </c>
      <c r="E49" s="115" t="s">
        <v>289</v>
      </c>
      <c r="F49" s="49">
        <v>8097</v>
      </c>
      <c r="G49" s="115" t="s">
        <v>290</v>
      </c>
      <c r="H49" s="49" t="s">
        <v>37</v>
      </c>
    </row>
    <row r="50" spans="1:8" x14ac:dyDescent="0.25">
      <c r="A50">
        <f>IF(F50,IF(COUNTIF(Hbl3de!$A:$BX,F50)&gt;=1,3,""),"")</f>
        <v>3</v>
      </c>
      <c r="B50">
        <f>IF(F50,IF(COUNTIF(Hbl2de!$A:$BX,F50)&gt;=1,2,""),"")</f>
        <v>2</v>
      </c>
      <c r="C50" t="str">
        <f>IF(F50,IF(COUNTIF(Hbl1ste!$A:$CB,F50)&gt;=1,1,""),"")</f>
        <v/>
      </c>
      <c r="D50" t="str">
        <f>IF(F50,IF(COUNTIF(HblEre!A:BY,F50)&gt;=1,"Ere",""),"")</f>
        <v/>
      </c>
      <c r="E50" s="115" t="s">
        <v>289</v>
      </c>
      <c r="F50" s="49">
        <v>2662</v>
      </c>
      <c r="G50" s="115" t="s">
        <v>291</v>
      </c>
      <c r="H50" s="49" t="s">
        <v>34</v>
      </c>
    </row>
    <row r="51" spans="1:8" x14ac:dyDescent="0.25">
      <c r="A51" t="str">
        <f>IF(F51,IF(COUNTIF(Hbl3de!$A:$BX,F51)&gt;=1,3,""),"")</f>
        <v/>
      </c>
      <c r="B51" t="str">
        <f>IF(F51,IF(COUNTIF(Hbl2de!$A:$BX,F51)&gt;=1,2,""),"")</f>
        <v/>
      </c>
      <c r="C51" t="str">
        <f>IF(F51,IF(COUNTIF(Hbl1ste!$A:$CB,F51)&gt;=1,1,""),"")</f>
        <v/>
      </c>
      <c r="D51" t="str">
        <f>IF(F51,IF(COUNTIF(HblEre!A:BY,F51)&gt;=1,"Ere",""),"")</f>
        <v/>
      </c>
      <c r="E51" s="115" t="s">
        <v>289</v>
      </c>
      <c r="F51" s="49">
        <v>1696</v>
      </c>
      <c r="G51" s="115" t="s">
        <v>345</v>
      </c>
      <c r="H51" s="49" t="s">
        <v>37</v>
      </c>
    </row>
    <row r="52" spans="1:8" x14ac:dyDescent="0.25">
      <c r="A52">
        <f>IF(F52,IF(COUNTIF(Hbl3de!$A:$BX,F52)&gt;=1,3,""),"")</f>
        <v>3</v>
      </c>
      <c r="B52" t="str">
        <f>IF(F52,IF(COUNTIF(Hbl2de!$A:$BX,F52)&gt;=1,2,""),"")</f>
        <v/>
      </c>
      <c r="C52" t="str">
        <f>IF(F52,IF(COUNTIF(Hbl1ste!$A:$CB,F52)&gt;=1,1,""),"")</f>
        <v/>
      </c>
      <c r="D52" t="str">
        <f>IF(F52,IF(COUNTIF(HblEre!A:BY,F52)&gt;=1,"Ere",""),"")</f>
        <v/>
      </c>
      <c r="E52" s="115" t="s">
        <v>289</v>
      </c>
      <c r="F52" s="49">
        <v>2682</v>
      </c>
      <c r="G52" s="115" t="s">
        <v>387</v>
      </c>
      <c r="H52" s="49" t="s">
        <v>37</v>
      </c>
    </row>
    <row r="53" spans="1:8" x14ac:dyDescent="0.25">
      <c r="A53">
        <f>IF(F53,IF(COUNTIF(Hbl3de!$A:$BX,F53)&gt;=1,3,""),"")</f>
        <v>3</v>
      </c>
      <c r="B53" t="str">
        <f>IF(F53,IF(COUNTIF(Hbl2de!$A:$BX,F53)&gt;=1,2,""),"")</f>
        <v/>
      </c>
      <c r="C53" t="str">
        <f>IF(F53,IF(COUNTIF(Hbl1ste!$A:$CB,F53)&gt;=1,1,""),"")</f>
        <v/>
      </c>
      <c r="D53" t="str">
        <f>IF(F53,IF(COUNTIF(HblEre!A:BY,F53)&gt;=1,"Ere",""),"")</f>
        <v/>
      </c>
      <c r="E53" s="115" t="s">
        <v>289</v>
      </c>
      <c r="F53" s="49">
        <v>7888</v>
      </c>
      <c r="G53" s="115" t="s">
        <v>414</v>
      </c>
      <c r="H53" s="49" t="s">
        <v>37</v>
      </c>
    </row>
    <row r="54" spans="1:8" x14ac:dyDescent="0.25">
      <c r="A54" t="str">
        <f>IF(F54,IF(COUNTIF(Hbl3de!$A:$BX,F54)&gt;=1,3,""),"")</f>
        <v/>
      </c>
      <c r="B54">
        <f>IF(F54,IF(COUNTIF(Hbl2de!$A:$BX,F54)&gt;=1,2,""),"")</f>
        <v>2</v>
      </c>
      <c r="C54" t="str">
        <f>IF(F54,IF(COUNTIF(Hbl1ste!$A:$CB,F54)&gt;=1,1,""),"")</f>
        <v/>
      </c>
      <c r="D54" t="str">
        <f>IF(F54,IF(COUNTIF(HblEre!A:BY,F54)&gt;=1,"Ere",""),"")</f>
        <v/>
      </c>
      <c r="E54" s="115" t="s">
        <v>289</v>
      </c>
      <c r="F54" s="49">
        <v>389</v>
      </c>
      <c r="G54" s="115" t="s">
        <v>420</v>
      </c>
      <c r="H54" s="49" t="s">
        <v>37</v>
      </c>
    </row>
    <row r="55" spans="1:8" x14ac:dyDescent="0.25">
      <c r="A55">
        <f>IF(F55,IF(COUNTIF(Hbl3de!$A:$BX,F55)&gt;=1,3,""),"")</f>
        <v>3</v>
      </c>
      <c r="B55" t="str">
        <f>IF(F55,IF(COUNTIF(Hbl2de!$A:$BX,F55)&gt;=1,2,""),"")</f>
        <v/>
      </c>
      <c r="C55" t="str">
        <f>IF(F55,IF(COUNTIF(Hbl1ste!$A:$CB,F55)&gt;=1,1,""),"")</f>
        <v/>
      </c>
      <c r="D55" t="str">
        <f>IF(F55,IF(COUNTIF(HblEre!A:BY,F55)&gt;=1,"Ere",""),"")</f>
        <v/>
      </c>
      <c r="E55" s="115" t="s">
        <v>289</v>
      </c>
      <c r="F55" s="49">
        <v>8714</v>
      </c>
      <c r="G55" s="115" t="s">
        <v>421</v>
      </c>
      <c r="H55" s="49" t="s">
        <v>37</v>
      </c>
    </row>
    <row r="56" spans="1:8" x14ac:dyDescent="0.25">
      <c r="A56">
        <f>IF(F56,IF(COUNTIF(Hbl3de!$A:$BX,F56)&gt;=1,3,""),"")</f>
        <v>3</v>
      </c>
      <c r="B56">
        <f>IF(F56,IF(COUNTIF(Hbl2de!$A:$BX,F56)&gt;=1,2,""),"")</f>
        <v>2</v>
      </c>
      <c r="C56" t="str">
        <f>IF(F56,IF(COUNTIF(Hbl1ste!$A:$CB,F56)&gt;=1,1,""),"")</f>
        <v/>
      </c>
      <c r="D56" t="str">
        <f>IF(F56,IF(COUNTIF(HblEre!A:BY,F56)&gt;=1,"Ere",""),"")</f>
        <v/>
      </c>
      <c r="E56" s="115" t="s">
        <v>289</v>
      </c>
      <c r="F56" s="49">
        <v>7887</v>
      </c>
      <c r="G56" s="115" t="s">
        <v>427</v>
      </c>
      <c r="H56" s="49" t="s">
        <v>37</v>
      </c>
    </row>
    <row r="57" spans="1:8" x14ac:dyDescent="0.25">
      <c r="A57">
        <f>IF(F57,IF(COUNTIF(Hbl3de!$A:$BX,F57)&gt;=1,3,""),"")</f>
        <v>3</v>
      </c>
      <c r="B57">
        <f>IF(F57,IF(COUNTIF(Hbl2de!$A:$BX,F57)&gt;=1,2,""),"")</f>
        <v>2</v>
      </c>
      <c r="C57" t="str">
        <f>IF(F57,IF(COUNTIF(Hbl1ste!$A:$CB,F57)&gt;=1,1,""),"")</f>
        <v/>
      </c>
      <c r="D57" t="str">
        <f>IF(F57,IF(COUNTIF(HblEre!A:BY,F57)&gt;=1,"Ere",""),"")</f>
        <v/>
      </c>
      <c r="E57" s="115" t="s">
        <v>289</v>
      </c>
      <c r="F57" s="49">
        <v>7453</v>
      </c>
      <c r="G57" s="115" t="s">
        <v>428</v>
      </c>
      <c r="H57" s="49" t="s">
        <v>38</v>
      </c>
    </row>
    <row r="58" spans="1:8" x14ac:dyDescent="0.25">
      <c r="A58">
        <f>IF(F58,IF(COUNTIF(Hbl3de!$A:$BX,F58)&gt;=1,3,""),"")</f>
        <v>3</v>
      </c>
      <c r="B58">
        <f>IF(F58,IF(COUNTIF(Hbl2de!$A:$BX,F58)&gt;=1,2,""),"")</f>
        <v>2</v>
      </c>
      <c r="C58" t="str">
        <f>IF(F58,IF(COUNTIF(Hbl1ste!$A:$CB,F58)&gt;=1,1,""),"")</f>
        <v/>
      </c>
      <c r="D58" t="str">
        <f>IF(F58,IF(COUNTIF(HblEre!A:BY,F58)&gt;=1,"Ere",""),"")</f>
        <v/>
      </c>
      <c r="E58" s="115" t="s">
        <v>289</v>
      </c>
      <c r="F58" s="49">
        <v>8241</v>
      </c>
      <c r="G58" s="115" t="s">
        <v>456</v>
      </c>
      <c r="H58" s="49" t="s">
        <v>37</v>
      </c>
    </row>
    <row r="59" spans="1:8" x14ac:dyDescent="0.25">
      <c r="A59" t="str">
        <f>IF(F59,IF(COUNTIF(Hbl3de!$A:$BX,F59)&gt;=1,3,""),"")</f>
        <v/>
      </c>
      <c r="B59" t="str">
        <f>IF(F59,IF(COUNTIF(Hbl2de!$A:$BX,F59)&gt;=1,2,""),"")</f>
        <v/>
      </c>
      <c r="C59" t="str">
        <f>IF(F59,IF(COUNTIF(Hbl1ste!$A:$CB,F59)&gt;=1,1,""),"")</f>
        <v/>
      </c>
      <c r="D59" t="str">
        <f>IF(F59,IF(COUNTIF(HblEre!A:BY,F59)&gt;=1,"Ere",""),"")</f>
        <v/>
      </c>
      <c r="E59" s="115" t="s">
        <v>289</v>
      </c>
      <c r="F59" s="49">
        <v>566</v>
      </c>
      <c r="G59" s="115" t="s">
        <v>511</v>
      </c>
      <c r="H59" s="49" t="s">
        <v>37</v>
      </c>
    </row>
    <row r="60" spans="1:8" x14ac:dyDescent="0.25">
      <c r="A60">
        <f>IF(F60,IF(COUNTIF(Hbl3de!$A:$BX,F60)&gt;=1,3,""),"")</f>
        <v>3</v>
      </c>
      <c r="B60">
        <f>IF(F60,IF(COUNTIF(Hbl2de!$A:$BX,F60)&gt;=1,2,""),"")</f>
        <v>2</v>
      </c>
      <c r="C60" t="str">
        <f>IF(F60,IF(COUNTIF(Hbl1ste!$A:$CB,F60)&gt;=1,1,""),"")</f>
        <v/>
      </c>
      <c r="D60" t="str">
        <f>IF(F60,IF(COUNTIF(HblEre!A:BY,F60)&gt;=1,"Ere",""),"")</f>
        <v/>
      </c>
      <c r="E60" s="115" t="s">
        <v>289</v>
      </c>
      <c r="F60" s="49">
        <v>2242</v>
      </c>
      <c r="G60" s="115" t="s">
        <v>543</v>
      </c>
      <c r="H60" s="49" t="s">
        <v>37</v>
      </c>
    </row>
    <row r="61" spans="1:8" x14ac:dyDescent="0.25">
      <c r="A61">
        <f>IF(F61,IF(COUNTIF(Hbl3de!$A:$BX,F61)&gt;=1,3,""),"")</f>
        <v>3</v>
      </c>
      <c r="B61" t="str">
        <f>IF(F61,IF(COUNTIF(Hbl2de!$A:$BX,F61)&gt;=1,2,""),"")</f>
        <v/>
      </c>
      <c r="C61" t="str">
        <f>IF(F61,IF(COUNTIF(Hbl1ste!$A:$CB,F61)&gt;=1,1,""),"")</f>
        <v/>
      </c>
      <c r="D61" t="str">
        <f>IF(F61,IF(COUNTIF(HblEre!A:BY,F61)&gt;=1,"Ere",""),"")</f>
        <v/>
      </c>
      <c r="E61" s="115" t="s">
        <v>289</v>
      </c>
      <c r="F61" s="49">
        <v>2893</v>
      </c>
      <c r="G61" s="115" t="s">
        <v>590</v>
      </c>
      <c r="H61" s="49" t="s">
        <v>37</v>
      </c>
    </row>
    <row r="62" spans="1:8" x14ac:dyDescent="0.25">
      <c r="A62" t="str">
        <f>IF(F62,IF(COUNTIF(Hbl3de!$A:$BX,F62)&gt;=1,3,""),"")</f>
        <v/>
      </c>
      <c r="B62">
        <f>IF(F62,IF(COUNTIF(Hbl2de!$A:$BX,F62)&gt;=1,2,""),"")</f>
        <v>2</v>
      </c>
      <c r="C62" t="str">
        <f>IF(F62,IF(COUNTIF(Hbl1ste!$A:$CB,F62)&gt;=1,1,""),"")</f>
        <v/>
      </c>
      <c r="D62" t="str">
        <f>IF(F62,IF(COUNTIF(HblEre!A:BY,F62)&gt;=1,"Ere",""),"")</f>
        <v/>
      </c>
      <c r="E62" s="115" t="s">
        <v>289</v>
      </c>
      <c r="F62" s="49">
        <v>8242</v>
      </c>
      <c r="G62" s="115" t="s">
        <v>606</v>
      </c>
      <c r="H62" s="49" t="s">
        <v>37</v>
      </c>
    </row>
    <row r="63" spans="1:8" x14ac:dyDescent="0.25">
      <c r="A63" t="str">
        <f>IF(F63,IF(COUNTIF(Hbl3de!$A:$BX,F63)&gt;=1,3,""),"")</f>
        <v/>
      </c>
      <c r="B63">
        <f>IF(F63,IF(COUNTIF(Hbl2de!$A:$BX,F63)&gt;=1,2,""),"")</f>
        <v>2</v>
      </c>
      <c r="C63" t="str">
        <f>IF(F63,IF(COUNTIF(Hbl1ste!$A:$CB,F63)&gt;=1,1,""),"")</f>
        <v/>
      </c>
      <c r="D63" t="str">
        <f>IF(F63,IF(COUNTIF(HblEre!A:BY,F63)&gt;=1,"Ere",""),"")</f>
        <v/>
      </c>
      <c r="E63" s="115" t="s">
        <v>289</v>
      </c>
      <c r="F63" s="49">
        <v>4643</v>
      </c>
      <c r="G63" s="115" t="s">
        <v>670</v>
      </c>
      <c r="H63" s="49" t="s">
        <v>36</v>
      </c>
    </row>
    <row r="64" spans="1:8" x14ac:dyDescent="0.25">
      <c r="A64" t="str">
        <f>IF(F64,IF(COUNTIF(Hbl3de!$A:$BX,F64)&gt;=1,3,""),"")</f>
        <v/>
      </c>
      <c r="B64">
        <f>IF(F64,IF(COUNTIF(Hbl2de!$A:$BX,F64)&gt;=1,2,""),"")</f>
        <v>2</v>
      </c>
      <c r="C64" t="str">
        <f>IF(F64,IF(COUNTIF(Hbl1ste!$A:$CB,F64)&gt;=1,1,""),"")</f>
        <v/>
      </c>
      <c r="D64" t="str">
        <f>IF(F64,IF(COUNTIF(HblEre!A:BY,F64)&gt;=1,"Ere",""),"")</f>
        <v/>
      </c>
      <c r="E64" s="115" t="s">
        <v>289</v>
      </c>
      <c r="F64" s="49">
        <v>7226</v>
      </c>
      <c r="G64" s="115" t="s">
        <v>734</v>
      </c>
      <c r="H64" s="49" t="s">
        <v>37</v>
      </c>
    </row>
    <row r="65" spans="1:8" x14ac:dyDescent="0.25">
      <c r="A65">
        <f>IF(F65,IF(COUNTIF(Hbl3de!$A:$BX,F65)&gt;=1,3,""),"")</f>
        <v>3</v>
      </c>
      <c r="B65">
        <f>IF(F65,IF(COUNTIF(Hbl2de!$A:$BX,F65)&gt;=1,2,""),"")</f>
        <v>2</v>
      </c>
      <c r="C65" t="str">
        <f>IF(F65,IF(COUNTIF(Hbl1ste!$A:$CB,F65)&gt;=1,1,""),"")</f>
        <v/>
      </c>
      <c r="D65" t="str">
        <f>IF(F65,IF(COUNTIF(HblEre!A:BY,F65)&gt;=1,"Ere",""),"")</f>
        <v/>
      </c>
      <c r="E65" s="115" t="s">
        <v>289</v>
      </c>
      <c r="F65" s="49">
        <v>3038</v>
      </c>
      <c r="G65" s="115" t="s">
        <v>737</v>
      </c>
      <c r="H65" s="49" t="s">
        <v>36</v>
      </c>
    </row>
    <row r="66" spans="1:8" x14ac:dyDescent="0.25">
      <c r="A66">
        <f>IF(F66,IF(COUNTIF(Hbl3de!$A:$BX,F66)&gt;=1,3,""),"")</f>
        <v>3</v>
      </c>
      <c r="B66" t="str">
        <f>IF(F66,IF(COUNTIF(Hbl2de!$A:$BX,F66)&gt;=1,2,""),"")</f>
        <v/>
      </c>
      <c r="C66" t="str">
        <f>IF(F66,IF(COUNTIF(Hbl1ste!$A:$CB,F66)&gt;=1,1,""),"")</f>
        <v/>
      </c>
      <c r="D66" t="str">
        <f>IF(F66,IF(COUNTIF(HblEre!A:BY,F66)&gt;=1,"Ere",""),"")</f>
        <v/>
      </c>
      <c r="E66" s="115" t="s">
        <v>289</v>
      </c>
      <c r="F66" s="49">
        <v>3546</v>
      </c>
      <c r="G66" s="115" t="s">
        <v>757</v>
      </c>
      <c r="H66" s="49" t="s">
        <v>37</v>
      </c>
    </row>
    <row r="67" spans="1:8" x14ac:dyDescent="0.25">
      <c r="A67" t="str">
        <f>IF(F67,IF(COUNTIF(Hbl3de!$A:$BX,F67)&gt;=1,3,""),"")</f>
        <v/>
      </c>
      <c r="B67">
        <f>IF(F67,IF(COUNTIF(Hbl2de!$A:$BX,F67)&gt;=1,2,""),"")</f>
        <v>2</v>
      </c>
      <c r="C67" t="str">
        <f>IF(F67,IF(COUNTIF(Hbl1ste!$A:$CB,F67)&gt;=1,1,""),"")</f>
        <v/>
      </c>
      <c r="D67" t="str">
        <f>IF(F67,IF(COUNTIF(HblEre!A:BY,F67)&gt;=1,"Ere",""),"")</f>
        <v/>
      </c>
      <c r="E67" s="115" t="s">
        <v>201</v>
      </c>
      <c r="F67" s="49">
        <v>5343</v>
      </c>
      <c r="G67" s="115" t="s">
        <v>330</v>
      </c>
      <c r="H67" s="49" t="s">
        <v>37</v>
      </c>
    </row>
    <row r="68" spans="1:8" x14ac:dyDescent="0.25">
      <c r="A68" t="str">
        <f>IF(F68,IF(COUNTIF(Hbl3de!$A:$BX,F68)&gt;=1,3,""),"")</f>
        <v/>
      </c>
      <c r="B68">
        <f>IF(F68,IF(COUNTIF(Hbl2de!$A:$BX,F68)&gt;=1,2,""),"")</f>
        <v>2</v>
      </c>
      <c r="C68" t="str">
        <f>IF(F68,IF(COUNTIF(Hbl1ste!$A:$CB,F68)&gt;=1,1,""),"")</f>
        <v/>
      </c>
      <c r="D68" t="str">
        <f>IF(F68,IF(COUNTIF(HblEre!A:BY,F68)&gt;=1,"Ere",""),"")</f>
        <v/>
      </c>
      <c r="E68" s="115" t="s">
        <v>201</v>
      </c>
      <c r="F68" s="49">
        <v>5792</v>
      </c>
      <c r="G68" s="115" t="s">
        <v>767</v>
      </c>
      <c r="H68" s="49" t="s">
        <v>34</v>
      </c>
    </row>
    <row r="69" spans="1:8" x14ac:dyDescent="0.25">
      <c r="A69" t="str">
        <f>IF(F69,IF(COUNTIF(Hbl3de!$A:$BX,F69)&gt;=1,3,""),"")</f>
        <v/>
      </c>
      <c r="B69">
        <f>IF(F69,IF(COUNTIF(Hbl2de!$A:$BX,F69)&gt;=1,2,""),"")</f>
        <v>2</v>
      </c>
      <c r="C69" t="str">
        <f>IF(F69,IF(COUNTIF(Hbl1ste!$A:$CB,F69)&gt;=1,1,""),"")</f>
        <v/>
      </c>
      <c r="D69" t="str">
        <f>IF(F69,IF(COUNTIF(HblEre!A:BY,F69)&gt;=1,"Ere",""),"")</f>
        <v/>
      </c>
      <c r="E69" s="115" t="s">
        <v>201</v>
      </c>
      <c r="F69" s="49">
        <v>3608</v>
      </c>
      <c r="G69" s="115" t="s">
        <v>463</v>
      </c>
      <c r="H69" s="49" t="s">
        <v>34</v>
      </c>
    </row>
    <row r="70" spans="1:8" x14ac:dyDescent="0.25">
      <c r="A70" t="str">
        <f>IF(F70,IF(COUNTIF(Hbl3de!$A:$BX,F70)&gt;=1,3,""),"")</f>
        <v/>
      </c>
      <c r="B70" t="str">
        <f>IF(F70,IF(COUNTIF(Hbl2de!$A:$BX,F70)&gt;=1,2,""),"")</f>
        <v/>
      </c>
      <c r="C70" t="str">
        <f>IF(F70,IF(COUNTIF(Hbl1ste!$A:$CB,F70)&gt;=1,1,""),"")</f>
        <v/>
      </c>
      <c r="D70" t="str">
        <f>IF(F70,IF(COUNTIF(HblEre!A:BY,F70)&gt;=1,"Ere",""),"")</f>
        <v/>
      </c>
      <c r="E70" s="115" t="s">
        <v>201</v>
      </c>
      <c r="F70" s="49">
        <v>4521</v>
      </c>
      <c r="G70" s="115" t="s">
        <v>489</v>
      </c>
      <c r="H70" s="49" t="s">
        <v>34</v>
      </c>
    </row>
    <row r="71" spans="1:8" x14ac:dyDescent="0.25">
      <c r="A71" t="str">
        <f>IF(F71,IF(COUNTIF(Hbl3de!$A:$BX,F71)&gt;=1,3,""),"")</f>
        <v/>
      </c>
      <c r="B71" t="str">
        <f>IF(F71,IF(COUNTIF(Hbl2de!$A:$BX,F71)&gt;=1,2,""),"")</f>
        <v/>
      </c>
      <c r="C71" t="str">
        <f>IF(F71,IF(COUNTIF(Hbl1ste!$A:$CB,F71)&gt;=1,1,""),"")</f>
        <v/>
      </c>
      <c r="D71" t="str">
        <f>IF(F71,IF(COUNTIF(HblEre!A:BY,F71)&gt;=1,"Ere",""),"")</f>
        <v/>
      </c>
      <c r="E71" s="115" t="s">
        <v>201</v>
      </c>
      <c r="F71" s="49">
        <v>1274</v>
      </c>
      <c r="G71" s="115" t="s">
        <v>490</v>
      </c>
      <c r="H71" s="49" t="s">
        <v>37</v>
      </c>
    </row>
    <row r="72" spans="1:8" x14ac:dyDescent="0.25">
      <c r="A72" t="str">
        <f>IF(F72,IF(COUNTIF(Hbl3de!$A:$BX,F72)&gt;=1,3,""),"")</f>
        <v/>
      </c>
      <c r="B72">
        <f>IF(F72,IF(COUNTIF(Hbl2de!$A:$BX,F72)&gt;=1,2,""),"")</f>
        <v>2</v>
      </c>
      <c r="C72" t="str">
        <f>IF(F72,IF(COUNTIF(Hbl1ste!$A:$CB,F72)&gt;=1,1,""),"")</f>
        <v/>
      </c>
      <c r="D72" t="str">
        <f>IF(F72,IF(COUNTIF(HblEre!A:BY,F72)&gt;=1,"Ere",""),"")</f>
        <v/>
      </c>
      <c r="E72" s="115" t="s">
        <v>201</v>
      </c>
      <c r="F72" s="49">
        <v>7837</v>
      </c>
      <c r="G72" s="115" t="s">
        <v>567</v>
      </c>
      <c r="H72" s="49" t="s">
        <v>34</v>
      </c>
    </row>
    <row r="73" spans="1:8" x14ac:dyDescent="0.25">
      <c r="A73" t="str">
        <f>IF(F73,IF(COUNTIF(Hbl3de!$A:$BX,F73)&gt;=1,3,""),"")</f>
        <v/>
      </c>
      <c r="B73">
        <f>IF(F73,IF(COUNTIF(Hbl2de!$A:$BX,F73)&gt;=1,2,""),"")</f>
        <v>2</v>
      </c>
      <c r="C73" t="str">
        <f>IF(F73,IF(COUNTIF(Hbl1ste!$A:$CB,F73)&gt;=1,1,""),"")</f>
        <v/>
      </c>
      <c r="D73" t="str">
        <f>IF(F73,IF(COUNTIF(HblEre!A:BY,F73)&gt;=1,"Ere",""),"")</f>
        <v/>
      </c>
      <c r="E73" s="115" t="s">
        <v>201</v>
      </c>
      <c r="F73" s="49">
        <v>3264</v>
      </c>
      <c r="G73" s="115" t="s">
        <v>631</v>
      </c>
      <c r="H73" s="49" t="s">
        <v>37</v>
      </c>
    </row>
    <row r="74" spans="1:8" x14ac:dyDescent="0.25">
      <c r="A74" t="str">
        <f>IF(F74,IF(COUNTIF(Hbl3de!$A:$BX,F74)&gt;=1,3,""),"")</f>
        <v/>
      </c>
      <c r="B74">
        <f>IF(F74,IF(COUNTIF(Hbl2de!$A:$BX,F74)&gt;=1,2,""),"")</f>
        <v>2</v>
      </c>
      <c r="C74" t="str">
        <f>IF(F74,IF(COUNTIF(Hbl1ste!$A:$CB,F74)&gt;=1,1,""),"")</f>
        <v/>
      </c>
      <c r="D74" t="str">
        <f>IF(F74,IF(COUNTIF(HblEre!A:BY,F74)&gt;=1,"Ere",""),"")</f>
        <v/>
      </c>
      <c r="E74" s="115" t="s">
        <v>201</v>
      </c>
      <c r="F74" s="49">
        <v>2766</v>
      </c>
      <c r="G74" s="115" t="s">
        <v>632</v>
      </c>
      <c r="H74" s="49" t="s">
        <v>34</v>
      </c>
    </row>
    <row r="75" spans="1:8" x14ac:dyDescent="0.25">
      <c r="A75" t="str">
        <f>IF(F75,IF(COUNTIF(Hbl3de!$A:$BX,F75)&gt;=1,3,""),"")</f>
        <v/>
      </c>
      <c r="B75">
        <f>IF(F75,IF(COUNTIF(Hbl2de!$A:$BX,F75)&gt;=1,2,""),"")</f>
        <v>2</v>
      </c>
      <c r="C75" t="str">
        <f>IF(F75,IF(COUNTIF(Hbl1ste!$A:$CB,F75)&gt;=1,1,""),"")</f>
        <v/>
      </c>
      <c r="D75" t="str">
        <f>IF(F75,IF(COUNTIF(HblEre!A:BY,F75)&gt;=1,"Ere",""),"")</f>
        <v/>
      </c>
      <c r="E75" s="115" t="s">
        <v>201</v>
      </c>
      <c r="F75" s="49">
        <v>2931</v>
      </c>
      <c r="G75" s="115" t="s">
        <v>661</v>
      </c>
      <c r="H75" s="49" t="s">
        <v>34</v>
      </c>
    </row>
    <row r="76" spans="1:8" x14ac:dyDescent="0.25">
      <c r="A76" t="str">
        <f>IF(F76,IF(COUNTIF(Hbl3de!$A:$BX,F76)&gt;=1,3,""),"")</f>
        <v/>
      </c>
      <c r="B76">
        <f>IF(F76,IF(COUNTIF(Hbl2de!$A:$BX,F76)&gt;=1,2,""),"")</f>
        <v>2</v>
      </c>
      <c r="C76" t="str">
        <f>IF(F76,IF(COUNTIF(Hbl1ste!$A:$CB,F76)&gt;=1,1,""),"")</f>
        <v/>
      </c>
      <c r="D76" t="str">
        <f>IF(F76,IF(COUNTIF(HblEre!A:BY,F76)&gt;=1,"Ere",""),"")</f>
        <v/>
      </c>
      <c r="E76" s="115" t="s">
        <v>201</v>
      </c>
      <c r="F76" s="49">
        <v>1883</v>
      </c>
      <c r="G76" s="115" t="s">
        <v>709</v>
      </c>
      <c r="H76" s="49" t="s">
        <v>36</v>
      </c>
    </row>
    <row r="77" spans="1:8" x14ac:dyDescent="0.25">
      <c r="A77" t="str">
        <f>IF(F77,IF(COUNTIF(Hbl3de!$A:$BX,F77)&gt;=1,3,""),"")</f>
        <v/>
      </c>
      <c r="B77">
        <f>IF(F77,IF(COUNTIF(Hbl2de!$A:$BX,F77)&gt;=1,2,""),"")</f>
        <v>2</v>
      </c>
      <c r="C77" t="str">
        <f>IF(F77,IF(COUNTIF(Hbl1ste!$A:$CB,F77)&gt;=1,1,""),"")</f>
        <v/>
      </c>
      <c r="D77" t="str">
        <f>IF(F77,IF(COUNTIF(HblEre!A:BY,F77)&gt;=1,"Ere",""),"")</f>
        <v/>
      </c>
      <c r="E77" s="115" t="s">
        <v>351</v>
      </c>
      <c r="F77" s="49">
        <v>2696</v>
      </c>
      <c r="G77" s="115" t="s">
        <v>352</v>
      </c>
      <c r="H77" s="49" t="s">
        <v>37</v>
      </c>
    </row>
    <row r="78" spans="1:8" x14ac:dyDescent="0.25">
      <c r="A78" t="str">
        <f>IF(F78,IF(COUNTIF(Hbl3de!$A:$BX,F78)&gt;=1,3,""),"")</f>
        <v/>
      </c>
      <c r="B78">
        <f>IF(F78,IF(COUNTIF(Hbl2de!$A:$BX,F78)&gt;=1,2,""),"")</f>
        <v>2</v>
      </c>
      <c r="C78" t="str">
        <f>IF(F78,IF(COUNTIF(Hbl1ste!$A:$CB,F78)&gt;=1,1,""),"")</f>
        <v/>
      </c>
      <c r="D78" t="str">
        <f>IF(F78,IF(COUNTIF(HblEre!A:BY,F78)&gt;=1,"Ere",""),"")</f>
        <v/>
      </c>
      <c r="E78" s="115" t="s">
        <v>351</v>
      </c>
      <c r="F78" s="49">
        <v>7584</v>
      </c>
      <c r="G78" s="115" t="s">
        <v>419</v>
      </c>
      <c r="H78" s="49" t="s">
        <v>34</v>
      </c>
    </row>
    <row r="79" spans="1:8" x14ac:dyDescent="0.25">
      <c r="A79" t="str">
        <f>IF(F79,IF(COUNTIF(Hbl3de!$A:$BX,F79)&gt;=1,3,""),"")</f>
        <v/>
      </c>
      <c r="B79" t="str">
        <f>IF(F79,IF(COUNTIF(Hbl2de!$A:$BX,F79)&gt;=1,2,""),"")</f>
        <v/>
      </c>
      <c r="C79">
        <f>IF(F79,IF(COUNTIF(Hbl1ste!$A:$CB,F79)&gt;=1,1,""),"")</f>
        <v>1</v>
      </c>
      <c r="D79" t="str">
        <f>IF(F79,IF(COUNTIF(HblEre!A:BY,F79)&gt;=1,"Ere",""),"")</f>
        <v/>
      </c>
      <c r="E79" s="115" t="s">
        <v>351</v>
      </c>
      <c r="F79" s="49">
        <v>2600</v>
      </c>
      <c r="G79" s="115" t="s">
        <v>466</v>
      </c>
      <c r="H79" s="49" t="s">
        <v>36</v>
      </c>
    </row>
    <row r="80" spans="1:8" x14ac:dyDescent="0.25">
      <c r="A80" t="str">
        <f>IF(F80,IF(COUNTIF(Hbl3de!$A:$BX,F80)&gt;=1,3,""),"")</f>
        <v/>
      </c>
      <c r="B80">
        <f>IF(F80,IF(COUNTIF(Hbl2de!$A:$BX,F80)&gt;=1,2,""),"")</f>
        <v>2</v>
      </c>
      <c r="C80">
        <f>IF(F80,IF(COUNTIF(Hbl1ste!$A:$CB,F80)&gt;=1,1,""),"")</f>
        <v>1</v>
      </c>
      <c r="D80" t="str">
        <f>IF(F80,IF(COUNTIF(HblEre!A:BY,F80)&gt;=1,"Ere",""),"")</f>
        <v/>
      </c>
      <c r="E80" s="115" t="s">
        <v>351</v>
      </c>
      <c r="F80" s="49">
        <v>3282</v>
      </c>
      <c r="G80" s="115" t="s">
        <v>467</v>
      </c>
      <c r="H80" s="49" t="s">
        <v>34</v>
      </c>
    </row>
    <row r="81" spans="1:8" x14ac:dyDescent="0.25">
      <c r="A81" t="str">
        <f>IF(F81,IF(COUNTIF(Hbl3de!$A:$BX,F81)&gt;=1,3,""),"")</f>
        <v/>
      </c>
      <c r="B81" t="str">
        <f>IF(F81,IF(COUNTIF(Hbl2de!$A:$BX,F81)&gt;=1,2,""),"")</f>
        <v/>
      </c>
      <c r="C81">
        <f>IF(F81,IF(COUNTIF(Hbl1ste!$A:$CB,F81)&gt;=1,1,""),"")</f>
        <v>1</v>
      </c>
      <c r="D81" t="str">
        <f>IF(F81,IF(COUNTIF(HblEre!A:BY,F81)&gt;=1,"Ere",""),"")</f>
        <v/>
      </c>
      <c r="E81" s="115" t="s">
        <v>351</v>
      </c>
      <c r="F81" s="49">
        <v>2701</v>
      </c>
      <c r="G81" s="115" t="s">
        <v>488</v>
      </c>
      <c r="H81" s="49" t="s">
        <v>34</v>
      </c>
    </row>
    <row r="82" spans="1:8" x14ac:dyDescent="0.25">
      <c r="A82" t="str">
        <f>IF(F82,IF(COUNTIF(Hbl3de!$A:$BX,F82)&gt;=1,3,""),"")</f>
        <v/>
      </c>
      <c r="B82" t="str">
        <f>IF(F82,IF(COUNTIF(Hbl2de!$A:$BX,F82)&gt;=1,2,""),"")</f>
        <v/>
      </c>
      <c r="C82">
        <f>IF(F82,IF(COUNTIF(Hbl1ste!$A:$CB,F82)&gt;=1,1,""),"")</f>
        <v>1</v>
      </c>
      <c r="D82" t="str">
        <f>IF(F82,IF(COUNTIF(HblEre!A:BY,F82)&gt;=1,"Ere",""),"")</f>
        <v/>
      </c>
      <c r="E82" s="115" t="s">
        <v>351</v>
      </c>
      <c r="F82" s="49">
        <v>1575</v>
      </c>
      <c r="G82" s="115" t="s">
        <v>515</v>
      </c>
      <c r="H82" s="49" t="s">
        <v>34</v>
      </c>
    </row>
    <row r="83" spans="1:8" x14ac:dyDescent="0.25">
      <c r="A83" t="str">
        <f>IF(F83,IF(COUNTIF(Hbl3de!$A:$BX,F83)&gt;=1,3,""),"")</f>
        <v/>
      </c>
      <c r="B83" t="str">
        <f>IF(F83,IF(COUNTIF(Hbl2de!$A:$BX,F83)&gt;=1,2,""),"")</f>
        <v/>
      </c>
      <c r="C83">
        <f>IF(F83,IF(COUNTIF(Hbl1ste!$A:$CB,F83)&gt;=1,1,""),"")</f>
        <v>1</v>
      </c>
      <c r="D83" t="str">
        <f>IF(F83,IF(COUNTIF(HblEre!A:BY,F83)&gt;=1,"Ere",""),"")</f>
        <v/>
      </c>
      <c r="E83" s="115" t="s">
        <v>351</v>
      </c>
      <c r="F83" s="49">
        <v>7811</v>
      </c>
      <c r="G83" s="115" t="s">
        <v>534</v>
      </c>
      <c r="H83" s="49" t="s">
        <v>34</v>
      </c>
    </row>
    <row r="84" spans="1:8" x14ac:dyDescent="0.25">
      <c r="A84" t="str">
        <f>IF(F84,IF(COUNTIF(Hbl3de!$A:$BX,F84)&gt;=1,3,""),"")</f>
        <v/>
      </c>
      <c r="B84" t="str">
        <f>IF(F84,IF(COUNTIF(Hbl2de!$A:$BX,F84)&gt;=1,2,""),"")</f>
        <v/>
      </c>
      <c r="C84">
        <f>IF(F84,IF(COUNTIF(Hbl1ste!$A:$CB,F84)&gt;=1,1,""),"")</f>
        <v>1</v>
      </c>
      <c r="D84" t="str">
        <f>IF(F84,IF(COUNTIF(HblEre!A:BY,F84)&gt;=1,"Ere",""),"")</f>
        <v/>
      </c>
      <c r="E84" s="115" t="s">
        <v>351</v>
      </c>
      <c r="F84" s="49">
        <v>2631</v>
      </c>
      <c r="G84" s="115" t="s">
        <v>600</v>
      </c>
      <c r="H84" s="49" t="s">
        <v>36</v>
      </c>
    </row>
    <row r="85" spans="1:8" x14ac:dyDescent="0.25">
      <c r="A85" t="str">
        <f>IF(F85,IF(COUNTIF(Hbl3de!$A:$BX,F85)&gt;=1,3,""),"")</f>
        <v/>
      </c>
      <c r="B85">
        <f>IF(F85,IF(COUNTIF(Hbl2de!$A:$BX,F85)&gt;=1,2,""),"")</f>
        <v>2</v>
      </c>
      <c r="C85" t="str">
        <f>IF(F85,IF(COUNTIF(Hbl1ste!$A:$CB,F85)&gt;=1,1,""),"")</f>
        <v/>
      </c>
      <c r="D85" t="str">
        <f>IF(F85,IF(COUNTIF(HblEre!A:BY,F85)&gt;=1,"Ere",""),"")</f>
        <v/>
      </c>
      <c r="E85" s="115" t="s">
        <v>351</v>
      </c>
      <c r="F85" s="49">
        <v>3539</v>
      </c>
      <c r="G85" s="115" t="s">
        <v>624</v>
      </c>
      <c r="H85" s="49" t="s">
        <v>34</v>
      </c>
    </row>
    <row r="86" spans="1:8" x14ac:dyDescent="0.25">
      <c r="A86" t="str">
        <f>IF(F86,IF(COUNTIF(Hbl3de!$A:$BX,F86)&gt;=1,3,""),"")</f>
        <v/>
      </c>
      <c r="B86" t="str">
        <f>IF(F86,IF(COUNTIF(Hbl2de!$A:$BX,F86)&gt;=1,2,""),"")</f>
        <v/>
      </c>
      <c r="C86" t="str">
        <f>IF(F86,IF(COUNTIF(Hbl1ste!$A:$CB,F86)&gt;=1,1,""),"")</f>
        <v/>
      </c>
      <c r="D86" t="str">
        <f>IF(F86,IF(COUNTIF(HblEre!A:BY,F86)&gt;=1,"Ere",""),"")</f>
        <v/>
      </c>
      <c r="E86" s="115" t="s">
        <v>351</v>
      </c>
      <c r="F86" s="49">
        <v>4443</v>
      </c>
      <c r="G86" s="115" t="s">
        <v>647</v>
      </c>
      <c r="H86" s="49" t="s">
        <v>37</v>
      </c>
    </row>
    <row r="87" spans="1:8" x14ac:dyDescent="0.25">
      <c r="A87" t="str">
        <f>IF(F87,IF(COUNTIF(Hbl3de!$A:$BX,F87)&gt;=1,3,""),"")</f>
        <v/>
      </c>
      <c r="B87" t="str">
        <f>IF(F87,IF(COUNTIF(Hbl2de!$A:$BX,F87)&gt;=1,2,""),"")</f>
        <v/>
      </c>
      <c r="C87">
        <f>IF(F87,IF(COUNTIF(Hbl1ste!$A:$CB,F87)&gt;=1,1,""),"")</f>
        <v>1</v>
      </c>
      <c r="D87" t="str">
        <f>IF(F87,IF(COUNTIF(HblEre!A:BY,F87)&gt;=1,"Ere",""),"")</f>
        <v/>
      </c>
      <c r="E87" s="115" t="s">
        <v>351</v>
      </c>
      <c r="F87" s="49">
        <v>4970</v>
      </c>
      <c r="G87" s="115" t="s">
        <v>682</v>
      </c>
      <c r="H87" s="49" t="s">
        <v>36</v>
      </c>
    </row>
    <row r="88" spans="1:8" x14ac:dyDescent="0.25">
      <c r="A88" t="str">
        <f>IF(F88,IF(COUNTIF(Hbl3de!$A:$BX,F88)&gt;=1,3,""),"")</f>
        <v/>
      </c>
      <c r="B88">
        <f>IF(F88,IF(COUNTIF(Hbl2de!$A:$BX,F88)&gt;=1,2,""),"")</f>
        <v>2</v>
      </c>
      <c r="C88">
        <f>IF(F88,IF(COUNTIF(Hbl1ste!$A:$CB,F88)&gt;=1,1,""),"")</f>
        <v>1</v>
      </c>
      <c r="D88" t="str">
        <f>IF(F88,IF(COUNTIF(HblEre!A:BY,F88)&gt;=1,"Ere",""),"")</f>
        <v/>
      </c>
      <c r="E88" s="115" t="s">
        <v>351</v>
      </c>
      <c r="F88" s="49">
        <v>2632</v>
      </c>
      <c r="G88" s="115" t="s">
        <v>721</v>
      </c>
      <c r="H88" s="49" t="s">
        <v>36</v>
      </c>
    </row>
    <row r="89" spans="1:8" x14ac:dyDescent="0.25">
      <c r="A89" t="str">
        <f>IF(F89,IF(COUNTIF(Hbl3de!$A:$BX,F89)&gt;=1,3,""),"")</f>
        <v/>
      </c>
      <c r="B89">
        <f>IF(F89,IF(COUNTIF(Hbl2de!$A:$BX,F89)&gt;=1,2,""),"")</f>
        <v>2</v>
      </c>
      <c r="C89">
        <f>IF(F89,IF(COUNTIF(Hbl1ste!$A:$CB,F89)&gt;=1,1,""),"")</f>
        <v>1</v>
      </c>
      <c r="D89" t="str">
        <f>IF(F89,IF(COUNTIF(HblEre!A:BY,F89)&gt;=1,"Ere",""),"")</f>
        <v/>
      </c>
      <c r="E89" s="115" t="s">
        <v>351</v>
      </c>
      <c r="F89" s="49">
        <v>6290</v>
      </c>
      <c r="G89" s="115" t="s">
        <v>724</v>
      </c>
      <c r="H89" s="49" t="s">
        <v>36</v>
      </c>
    </row>
    <row r="90" spans="1:8" x14ac:dyDescent="0.25">
      <c r="A90" t="str">
        <f>IF(F90,IF(COUNTIF(Hbl3de!$A:$BX,F90)&gt;=1,3,""),"")</f>
        <v/>
      </c>
      <c r="B90">
        <f>IF(F90,IF(COUNTIF(Hbl2de!$A:$BX,F90)&gt;=1,2,""),"")</f>
        <v>2</v>
      </c>
      <c r="C90" t="str">
        <f>IF(F90,IF(COUNTIF(Hbl1ste!$A:$CB,F90)&gt;=1,1,""),"")</f>
        <v/>
      </c>
      <c r="D90" t="str">
        <f>IF(F90,IF(COUNTIF(HblEre!A:BY,F90)&gt;=1,"Ere",""),"")</f>
        <v/>
      </c>
      <c r="E90" s="115" t="s">
        <v>351</v>
      </c>
      <c r="F90" s="49">
        <v>3918</v>
      </c>
      <c r="G90" s="115" t="s">
        <v>736</v>
      </c>
      <c r="H90" s="49" t="s">
        <v>34</v>
      </c>
    </row>
    <row r="91" spans="1:8" x14ac:dyDescent="0.25">
      <c r="A91" t="str">
        <f>IF(F91,IF(COUNTIF(Hbl3de!$A:$BX,F91)&gt;=1,3,""),"")</f>
        <v/>
      </c>
      <c r="B91">
        <f>IF(F91,IF(COUNTIF(Hbl2de!$A:$BX,F91)&gt;=1,2,""),"")</f>
        <v>2</v>
      </c>
      <c r="C91" t="str">
        <f>IF(F91,IF(COUNTIF(Hbl1ste!$A:$CB,F91)&gt;=1,1,""),"")</f>
        <v/>
      </c>
      <c r="D91" t="str">
        <f>IF(F91,IF(COUNTIF(HblEre!A:BY,F91)&gt;=1,"Ere",""),"")</f>
        <v/>
      </c>
      <c r="E91" s="115" t="s">
        <v>351</v>
      </c>
      <c r="F91" s="49">
        <v>6700</v>
      </c>
      <c r="G91" s="115" t="s">
        <v>756</v>
      </c>
      <c r="H91" s="49" t="s">
        <v>34</v>
      </c>
    </row>
    <row r="92" spans="1:8" x14ac:dyDescent="0.25">
      <c r="A92" t="str">
        <f>IF(F92,IF(COUNTIF(Hbl3de!$A:$BX,F92)&gt;=1,3,""),"")</f>
        <v/>
      </c>
      <c r="B92" t="str">
        <f>IF(F92,IF(COUNTIF(Hbl2de!$A:$BX,F92)&gt;=1,2,""),"")</f>
        <v/>
      </c>
      <c r="C92">
        <f>IF(F92,IF(COUNTIF(Hbl1ste!$A:$CB,F92)&gt;=1,1,""),"")</f>
        <v>1</v>
      </c>
      <c r="D92" t="str">
        <f>IF(F92,IF(COUNTIF(HblEre!A:BY,F92)&gt;=1,"Ere",""),"")</f>
        <v/>
      </c>
      <c r="E92" s="115" t="s">
        <v>335</v>
      </c>
      <c r="F92" s="49">
        <v>15</v>
      </c>
      <c r="G92" s="115" t="s">
        <v>336</v>
      </c>
      <c r="H92" s="49" t="s">
        <v>34</v>
      </c>
    </row>
    <row r="93" spans="1:8" x14ac:dyDescent="0.25">
      <c r="A93" t="str">
        <f>IF(F93,IF(COUNTIF(Hbl3de!$A:$BX,F93)&gt;=1,3,""),"")</f>
        <v/>
      </c>
      <c r="B93" t="str">
        <f>IF(F93,IF(COUNTIF(Hbl2de!$A:$BX,F93)&gt;=1,2,""),"")</f>
        <v/>
      </c>
      <c r="C93">
        <f>IF(F93,IF(COUNTIF(Hbl1ste!$A:$CB,F93)&gt;=1,1,""),"")</f>
        <v>1</v>
      </c>
      <c r="D93" t="str">
        <f>IF(F93,IF(COUNTIF(HblEre!A:BY,F93)&gt;=1,"Ere",""),"")</f>
        <v/>
      </c>
      <c r="E93" s="115" t="s">
        <v>335</v>
      </c>
      <c r="F93" s="49">
        <v>2988</v>
      </c>
      <c r="G93" s="115" t="s">
        <v>367</v>
      </c>
      <c r="H93" s="49" t="s">
        <v>36</v>
      </c>
    </row>
    <row r="94" spans="1:8" x14ac:dyDescent="0.25">
      <c r="A94" t="str">
        <f>IF(F94,IF(COUNTIF(Hbl3de!$A:$BX,F94)&gt;=1,3,""),"")</f>
        <v/>
      </c>
      <c r="B94" t="str">
        <f>IF(F94,IF(COUNTIF(Hbl2de!$A:$BX,F94)&gt;=1,2,""),"")</f>
        <v/>
      </c>
      <c r="C94">
        <f>IF(F94,IF(COUNTIF(Hbl1ste!$A:$CB,F94)&gt;=1,1,""),"")</f>
        <v>1</v>
      </c>
      <c r="D94" t="str">
        <f>IF(F94,IF(COUNTIF(HblEre!A:BY,F94)&gt;=1,"Ere",""),"")</f>
        <v/>
      </c>
      <c r="E94" s="115" t="s">
        <v>335</v>
      </c>
      <c r="F94" s="49">
        <v>2982</v>
      </c>
      <c r="G94" s="115" t="s">
        <v>415</v>
      </c>
      <c r="H94" s="49" t="s">
        <v>35</v>
      </c>
    </row>
    <row r="95" spans="1:8" x14ac:dyDescent="0.25">
      <c r="A95" t="str">
        <f>IF(F95,IF(COUNTIF(Hbl3de!$A:$BX,F95)&gt;=1,3,""),"")</f>
        <v/>
      </c>
      <c r="B95" t="str">
        <f>IF(F95,IF(COUNTIF(Hbl2de!$A:$BX,F95)&gt;=1,2,""),"")</f>
        <v/>
      </c>
      <c r="C95">
        <f>IF(F95,IF(COUNTIF(Hbl1ste!$A:$CB,F95)&gt;=1,1,""),"")</f>
        <v>1</v>
      </c>
      <c r="D95" t="str">
        <f>IF(F95,IF(COUNTIF(HblEre!A:BY,F95)&gt;=1,"Ere",""),"")</f>
        <v/>
      </c>
      <c r="E95" s="115" t="s">
        <v>335</v>
      </c>
      <c r="F95" s="49">
        <v>8152</v>
      </c>
      <c r="G95" s="115" t="s">
        <v>437</v>
      </c>
      <c r="H95" s="49" t="s">
        <v>37</v>
      </c>
    </row>
    <row r="96" spans="1:8" x14ac:dyDescent="0.25">
      <c r="A96" t="str">
        <f>IF(F96,IF(COUNTIF(Hbl3de!$A:$BX,F96)&gt;=1,3,""),"")</f>
        <v/>
      </c>
      <c r="B96" t="str">
        <f>IF(F96,IF(COUNTIF(Hbl2de!$A:$BX,F96)&gt;=1,2,""),"")</f>
        <v/>
      </c>
      <c r="C96">
        <f>IF(F96,IF(COUNTIF(Hbl1ste!$A:$CB,F96)&gt;=1,1,""),"")</f>
        <v>1</v>
      </c>
      <c r="D96" t="str">
        <f>IF(F96,IF(COUNTIF(HblEre!A:BY,F96)&gt;=1,"Ere",""),"")</f>
        <v/>
      </c>
      <c r="E96" s="115" t="s">
        <v>335</v>
      </c>
      <c r="F96" s="49">
        <v>8691</v>
      </c>
      <c r="G96" s="115" t="s">
        <v>438</v>
      </c>
      <c r="H96" s="49" t="s">
        <v>37</v>
      </c>
    </row>
    <row r="97" spans="1:8" x14ac:dyDescent="0.25">
      <c r="A97" t="str">
        <f>IF(F97,IF(COUNTIF(Hbl3de!$A:$BX,F97)&gt;=1,3,""),"")</f>
        <v/>
      </c>
      <c r="B97" t="str">
        <f>IF(F97,IF(COUNTIF(Hbl2de!$A:$BX,F97)&gt;=1,2,""),"")</f>
        <v/>
      </c>
      <c r="C97">
        <f>IF(F97,IF(COUNTIF(Hbl1ste!$A:$CB,F97)&gt;=1,1,""),"")</f>
        <v>1</v>
      </c>
      <c r="D97" t="str">
        <f>IF(F97,IF(COUNTIF(HblEre!A:BY,F97)&gt;=1,"Ere",""),"")</f>
        <v/>
      </c>
      <c r="E97" s="115" t="s">
        <v>335</v>
      </c>
      <c r="F97" s="49">
        <v>2764</v>
      </c>
      <c r="G97" s="115" t="s">
        <v>445</v>
      </c>
      <c r="H97" s="49" t="s">
        <v>35</v>
      </c>
    </row>
    <row r="98" spans="1:8" x14ac:dyDescent="0.25">
      <c r="A98" t="str">
        <f>IF(F98,IF(COUNTIF(Hbl3de!$A:$BX,F98)&gt;=1,3,""),"")</f>
        <v/>
      </c>
      <c r="B98" t="str">
        <f>IF(F98,IF(COUNTIF(Hbl2de!$A:$BX,F98)&gt;=1,2,""),"")</f>
        <v/>
      </c>
      <c r="C98">
        <f>IF(F98,IF(COUNTIF(Hbl1ste!$A:$CB,F98)&gt;=1,1,""),"")</f>
        <v>1</v>
      </c>
      <c r="D98" t="str">
        <f>IF(F98,IF(COUNTIF(HblEre!A:BY,F98)&gt;=1,"Ere",""),"")</f>
        <v/>
      </c>
      <c r="E98" s="115" t="s">
        <v>335</v>
      </c>
      <c r="F98" s="49">
        <v>7322</v>
      </c>
      <c r="G98" s="115" t="s">
        <v>564</v>
      </c>
      <c r="H98" s="49" t="s">
        <v>34</v>
      </c>
    </row>
    <row r="99" spans="1:8" x14ac:dyDescent="0.25">
      <c r="A99" t="str">
        <f>IF(F99,IF(COUNTIF(Hbl3de!$A:$BX,F99)&gt;=1,3,""),"")</f>
        <v/>
      </c>
      <c r="B99" t="str">
        <f>IF(F99,IF(COUNTIF(Hbl2de!$A:$BX,F99)&gt;=1,2,""),"")</f>
        <v/>
      </c>
      <c r="C99" t="str">
        <f>IF(F99,IF(COUNTIF(Hbl1ste!$A:$CB,F99)&gt;=1,1,""),"")</f>
        <v/>
      </c>
      <c r="D99" t="str">
        <f>IF(F99,IF(COUNTIF(HblEre!A:BY,F99)&gt;=1,"Ere",""),"")</f>
        <v/>
      </c>
      <c r="E99" s="115" t="s">
        <v>335</v>
      </c>
      <c r="F99" s="49">
        <v>2913</v>
      </c>
      <c r="G99" s="115" t="s">
        <v>565</v>
      </c>
      <c r="H99" s="49" t="s">
        <v>172</v>
      </c>
    </row>
    <row r="100" spans="1:8" x14ac:dyDescent="0.25">
      <c r="A100" t="str">
        <f>IF(F100,IF(COUNTIF(Hbl3de!$A:$BX,F100)&gt;=1,3,""),"")</f>
        <v/>
      </c>
      <c r="B100" t="str">
        <f>IF(F100,IF(COUNTIF(Hbl2de!$A:$BX,F100)&gt;=1,2,""),"")</f>
        <v/>
      </c>
      <c r="C100" t="str">
        <f>IF(F100,IF(COUNTIF(Hbl1ste!$A:$CB,F100)&gt;=1,1,""),"")</f>
        <v/>
      </c>
      <c r="D100" t="str">
        <f>IF(F100,IF(COUNTIF(HblEre!A:BY,F100)&gt;=1,"Ere",""),"")</f>
        <v/>
      </c>
      <c r="E100" s="115" t="s">
        <v>335</v>
      </c>
      <c r="F100" s="49">
        <v>5236</v>
      </c>
      <c r="G100" s="115" t="s">
        <v>752</v>
      </c>
      <c r="H100" s="49" t="s">
        <v>172</v>
      </c>
    </row>
    <row r="101" spans="1:8" x14ac:dyDescent="0.25">
      <c r="A101" t="str">
        <f>IF(F101,IF(COUNTIF(Hbl3de!$A:$BX,F101)&gt;=1,3,""),"")</f>
        <v/>
      </c>
      <c r="B101">
        <f>IF(F101,IF(COUNTIF(Hbl2de!$A:$BX,F101)&gt;=1,2,""),"")</f>
        <v>2</v>
      </c>
      <c r="C101" t="str">
        <f>IF(F101,IF(COUNTIF(Hbl1ste!$A:$CB,F101)&gt;=1,1,""),"")</f>
        <v/>
      </c>
      <c r="D101" t="str">
        <f>IF(F101,IF(COUNTIF(HblEre!A:BY,F101)&gt;=1,"Ere",""),"")</f>
        <v/>
      </c>
      <c r="E101" s="115" t="s">
        <v>269</v>
      </c>
      <c r="F101" s="49">
        <v>2883</v>
      </c>
      <c r="G101" s="115" t="s">
        <v>270</v>
      </c>
      <c r="H101" s="49" t="s">
        <v>37</v>
      </c>
    </row>
    <row r="102" spans="1:8" x14ac:dyDescent="0.25">
      <c r="A102" t="str">
        <f>IF(F102,IF(COUNTIF(Hbl3de!$A:$BX,F102)&gt;=1,3,""),"")</f>
        <v/>
      </c>
      <c r="B102">
        <f>IF(F102,IF(COUNTIF(Hbl2de!$A:$BX,F102)&gt;=1,2,""),"")</f>
        <v>2</v>
      </c>
      <c r="C102" t="str">
        <f>IF(F102,IF(COUNTIF(Hbl1ste!$A:$CB,F102)&gt;=1,1,""),"")</f>
        <v/>
      </c>
      <c r="D102" t="str">
        <f>IF(F102,IF(COUNTIF(HblEre!A:BY,F102)&gt;=1,"Ere",""),"")</f>
        <v/>
      </c>
      <c r="E102" s="115" t="s">
        <v>269</v>
      </c>
      <c r="F102" s="49">
        <v>2586</v>
      </c>
      <c r="G102" s="115" t="s">
        <v>281</v>
      </c>
      <c r="H102" s="49" t="s">
        <v>37</v>
      </c>
    </row>
    <row r="103" spans="1:8" x14ac:dyDescent="0.25">
      <c r="A103" t="str">
        <f>IF(F103,IF(COUNTIF(Hbl3de!$A:$BX,F103)&gt;=1,3,""),"")</f>
        <v/>
      </c>
      <c r="B103">
        <f>IF(F103,IF(COUNTIF(Hbl2de!$A:$BX,F103)&gt;=1,2,""),"")</f>
        <v>2</v>
      </c>
      <c r="C103" t="str">
        <f>IF(F103,IF(COUNTIF(Hbl1ste!$A:$CB,F103)&gt;=1,1,""),"")</f>
        <v/>
      </c>
      <c r="D103" t="str">
        <f>IF(F103,IF(COUNTIF(HblEre!A:BY,F103)&gt;=1,"Ere",""),"")</f>
        <v/>
      </c>
      <c r="E103" s="115" t="s">
        <v>269</v>
      </c>
      <c r="F103" s="49">
        <v>2652</v>
      </c>
      <c r="G103" s="115" t="s">
        <v>282</v>
      </c>
      <c r="H103" s="49" t="s">
        <v>37</v>
      </c>
    </row>
    <row r="104" spans="1:8" x14ac:dyDescent="0.25">
      <c r="A104" t="str">
        <f>IF(F104,IF(COUNTIF(Hbl3de!$A:$BX,F104)&gt;=1,3,""),"")</f>
        <v/>
      </c>
      <c r="B104">
        <f>IF(F104,IF(COUNTIF(Hbl2de!$A:$BX,F104)&gt;=1,2,""),"")</f>
        <v>2</v>
      </c>
      <c r="C104" t="str">
        <f>IF(F104,IF(COUNTIF(Hbl1ste!$A:$CB,F104)&gt;=1,1,""),"")</f>
        <v/>
      </c>
      <c r="D104" t="str">
        <f>IF(F104,IF(COUNTIF(HblEre!A:BY,F104)&gt;=1,"Ere",""),"")</f>
        <v/>
      </c>
      <c r="E104" s="115" t="s">
        <v>269</v>
      </c>
      <c r="F104" s="49">
        <v>5287</v>
      </c>
      <c r="G104" s="115" t="s">
        <v>300</v>
      </c>
      <c r="H104" s="49" t="s">
        <v>34</v>
      </c>
    </row>
    <row r="105" spans="1:8" x14ac:dyDescent="0.25">
      <c r="A105" t="str">
        <f>IF(F105,IF(COUNTIF(Hbl3de!$A:$BX,F105)&gt;=1,3,""),"")</f>
        <v/>
      </c>
      <c r="B105">
        <f>IF(F105,IF(COUNTIF(Hbl2de!$A:$BX,F105)&gt;=1,2,""),"")</f>
        <v>2</v>
      </c>
      <c r="C105" t="str">
        <f>IF(F105,IF(COUNTIF(Hbl1ste!$A:$CB,F105)&gt;=1,1,""),"")</f>
        <v/>
      </c>
      <c r="D105" t="str">
        <f>IF(F105,IF(COUNTIF(HblEre!A:BY,F105)&gt;=1,"Ere",""),"")</f>
        <v/>
      </c>
      <c r="E105" s="115" t="s">
        <v>269</v>
      </c>
      <c r="F105" s="49">
        <v>546</v>
      </c>
      <c r="G105" s="115" t="s">
        <v>320</v>
      </c>
      <c r="H105" s="49" t="s">
        <v>34</v>
      </c>
    </row>
    <row r="106" spans="1:8" x14ac:dyDescent="0.25">
      <c r="A106" t="str">
        <f>IF(F106,IF(COUNTIF(Hbl3de!$A:$BX,F106)&gt;=1,3,""),"")</f>
        <v/>
      </c>
      <c r="B106">
        <f>IF(F106,IF(COUNTIF(Hbl2de!$A:$BX,F106)&gt;=1,2,""),"")</f>
        <v>2</v>
      </c>
      <c r="C106" t="str">
        <f>IF(F106,IF(COUNTIF(Hbl1ste!$A:$CB,F106)&gt;=1,1,""),"")</f>
        <v/>
      </c>
      <c r="D106" t="str">
        <f>IF(F106,IF(COUNTIF(HblEre!A:BY,F106)&gt;=1,"Ere",""),"")</f>
        <v/>
      </c>
      <c r="E106" s="115" t="s">
        <v>269</v>
      </c>
      <c r="F106" s="49">
        <v>7386</v>
      </c>
      <c r="G106" s="115" t="s">
        <v>783</v>
      </c>
      <c r="H106" s="49" t="s">
        <v>38</v>
      </c>
    </row>
    <row r="107" spans="1:8" x14ac:dyDescent="0.25">
      <c r="A107" t="str">
        <f>IF(F107,IF(COUNTIF(Hbl3de!$A:$BX,F107)&gt;=1,3,""),"")</f>
        <v/>
      </c>
      <c r="B107">
        <f>IF(F107,IF(COUNTIF(Hbl2de!$A:$BX,F107)&gt;=1,2,""),"")</f>
        <v>2</v>
      </c>
      <c r="C107" t="str">
        <f>IF(F107,IF(COUNTIF(Hbl1ste!$A:$CB,F107)&gt;=1,1,""),"")</f>
        <v/>
      </c>
      <c r="D107" t="str">
        <f>IF(F107,IF(COUNTIF(HblEre!A:BY,F107)&gt;=1,"Ere",""),"")</f>
        <v/>
      </c>
      <c r="E107" s="115" t="s">
        <v>269</v>
      </c>
      <c r="F107" s="49">
        <v>3773</v>
      </c>
      <c r="G107" s="115" t="s">
        <v>391</v>
      </c>
      <c r="H107" s="49" t="s">
        <v>37</v>
      </c>
    </row>
    <row r="108" spans="1:8" x14ac:dyDescent="0.25">
      <c r="A108" t="str">
        <f>IF(F108,IF(COUNTIF(Hbl3de!$A:$BX,F108)&gt;=1,3,""),"")</f>
        <v/>
      </c>
      <c r="B108">
        <f>IF(F108,IF(COUNTIF(Hbl2de!$A:$BX,F108)&gt;=1,2,""),"")</f>
        <v>2</v>
      </c>
      <c r="C108" t="str">
        <f>IF(F108,IF(COUNTIF(Hbl1ste!$A:$CB,F108)&gt;=1,1,""),"")</f>
        <v/>
      </c>
      <c r="D108" t="str">
        <f>IF(F108,IF(COUNTIF(HblEre!A:BY,F108)&gt;=1,"Ere",""),"")</f>
        <v/>
      </c>
      <c r="E108" s="115" t="s">
        <v>269</v>
      </c>
      <c r="F108" s="49">
        <v>7119</v>
      </c>
      <c r="G108" s="115" t="s">
        <v>439</v>
      </c>
      <c r="H108" s="49" t="s">
        <v>38</v>
      </c>
    </row>
    <row r="109" spans="1:8" x14ac:dyDescent="0.25">
      <c r="A109" t="str">
        <f>IF(F109,IF(COUNTIF(Hbl3de!$A:$BX,F109)&gt;=1,3,""),"")</f>
        <v/>
      </c>
      <c r="B109">
        <f>IF(F109,IF(COUNTIF(Hbl2de!$A:$BX,F109)&gt;=1,2,""),"")</f>
        <v>2</v>
      </c>
      <c r="C109" t="str">
        <f>IF(F109,IF(COUNTIF(Hbl1ste!$A:$CB,F109)&gt;=1,1,""),"")</f>
        <v/>
      </c>
      <c r="D109" t="str">
        <f>IF(F109,IF(COUNTIF(HblEre!A:BY,F109)&gt;=1,"Ere",""),"")</f>
        <v/>
      </c>
      <c r="E109" s="115" t="s">
        <v>269</v>
      </c>
      <c r="F109" s="49">
        <v>7450</v>
      </c>
      <c r="G109" s="115" t="s">
        <v>441</v>
      </c>
      <c r="H109" s="49" t="s">
        <v>37</v>
      </c>
    </row>
    <row r="110" spans="1:8" x14ac:dyDescent="0.25">
      <c r="A110" t="str">
        <f>IF(F110,IF(COUNTIF(Hbl3de!$A:$BX,F110)&gt;=1,3,""),"")</f>
        <v/>
      </c>
      <c r="B110">
        <f>IF(F110,IF(COUNTIF(Hbl2de!$A:$BX,F110)&gt;=1,2,""),"")</f>
        <v>2</v>
      </c>
      <c r="C110" t="str">
        <f>IF(F110,IF(COUNTIF(Hbl1ste!$A:$CB,F110)&gt;=1,1,""),"")</f>
        <v/>
      </c>
      <c r="D110" t="str">
        <f>IF(F110,IF(COUNTIF(HblEre!A:BY,F110)&gt;=1,"Ere",""),"")</f>
        <v/>
      </c>
      <c r="E110" s="115" t="s">
        <v>269</v>
      </c>
      <c r="F110" s="49">
        <v>2616</v>
      </c>
      <c r="G110" s="115" t="s">
        <v>501</v>
      </c>
      <c r="H110" s="49" t="s">
        <v>37</v>
      </c>
    </row>
    <row r="111" spans="1:8" x14ac:dyDescent="0.25">
      <c r="A111" t="str">
        <f>IF(F111,IF(COUNTIF(Hbl3de!$A:$BX,F111)&gt;=1,3,""),"")</f>
        <v/>
      </c>
      <c r="B111">
        <f>IF(F111,IF(COUNTIF(Hbl2de!$A:$BX,F111)&gt;=1,2,""),"")</f>
        <v>2</v>
      </c>
      <c r="C111" t="str">
        <f>IF(F111,IF(COUNTIF(Hbl1ste!$A:$CB,F111)&gt;=1,1,""),"")</f>
        <v/>
      </c>
      <c r="D111" t="str">
        <f>IF(F111,IF(COUNTIF(HblEre!A:BY,F111)&gt;=1,"Ere",""),"")</f>
        <v/>
      </c>
      <c r="E111" s="115" t="s">
        <v>269</v>
      </c>
      <c r="F111" s="49">
        <v>2885</v>
      </c>
      <c r="G111" s="115" t="s">
        <v>548</v>
      </c>
      <c r="H111" s="49" t="s">
        <v>34</v>
      </c>
    </row>
    <row r="112" spans="1:8" x14ac:dyDescent="0.25">
      <c r="A112" t="str">
        <f>IF(F112,IF(COUNTIF(Hbl3de!$A:$BX,F112)&gt;=1,3,""),"")</f>
        <v/>
      </c>
      <c r="B112">
        <f>IF(F112,IF(COUNTIF(Hbl2de!$A:$BX,F112)&gt;=1,2,""),"")</f>
        <v>2</v>
      </c>
      <c r="C112" t="str">
        <f>IF(F112,IF(COUNTIF(Hbl1ste!$A:$CB,F112)&gt;=1,1,""),"")</f>
        <v/>
      </c>
      <c r="D112" t="str">
        <f>IF(F112,IF(COUNTIF(HblEre!A:BY,F112)&gt;=1,"Ere",""),"")</f>
        <v/>
      </c>
      <c r="E112" s="115" t="s">
        <v>269</v>
      </c>
      <c r="F112" s="49">
        <v>5351</v>
      </c>
      <c r="G112" s="115" t="s">
        <v>649</v>
      </c>
      <c r="H112" s="49" t="s">
        <v>172</v>
      </c>
    </row>
    <row r="113" spans="1:8" x14ac:dyDescent="0.25">
      <c r="A113" t="str">
        <f>IF(F113,IF(COUNTIF(Hbl3de!$A:$BX,F113)&gt;=1,3,""),"")</f>
        <v/>
      </c>
      <c r="B113">
        <f>IF(F113,IF(COUNTIF(Hbl2de!$A:$BX,F113)&gt;=1,2,""),"")</f>
        <v>2</v>
      </c>
      <c r="C113" t="str">
        <f>IF(F113,IF(COUNTIF(Hbl1ste!$A:$CB,F113)&gt;=1,1,""),"")</f>
        <v/>
      </c>
      <c r="D113" t="str">
        <f>IF(F113,IF(COUNTIF(HblEre!A:BY,F113)&gt;=1,"Ere",""),"")</f>
        <v/>
      </c>
      <c r="E113" s="115" t="s">
        <v>269</v>
      </c>
      <c r="F113" s="49">
        <v>8599</v>
      </c>
      <c r="G113" s="115" t="s">
        <v>650</v>
      </c>
      <c r="H113" s="49" t="s">
        <v>34</v>
      </c>
    </row>
    <row r="114" spans="1:8" x14ac:dyDescent="0.25">
      <c r="A114">
        <f>IF(F114,IF(COUNTIF(Hbl3de!$A:$BX,F114)&gt;=1,3,""),"")</f>
        <v>3</v>
      </c>
      <c r="B114" t="str">
        <f>IF(F114,IF(COUNTIF(Hbl2de!$A:$BX,F114)&gt;=1,2,""),"")</f>
        <v/>
      </c>
      <c r="C114" t="str">
        <f>IF(F114,IF(COUNTIF(Hbl1ste!$A:$CB,F114)&gt;=1,1,""),"")</f>
        <v/>
      </c>
      <c r="D114" t="str">
        <f>IF(F114,IF(COUNTIF(HblEre!A:BY,F114)&gt;=1,"Ere",""),"")</f>
        <v/>
      </c>
      <c r="E114" s="115" t="s">
        <v>277</v>
      </c>
      <c r="F114" s="49">
        <v>2641</v>
      </c>
      <c r="G114" s="115" t="s">
        <v>278</v>
      </c>
      <c r="H114" s="49" t="s">
        <v>34</v>
      </c>
    </row>
    <row r="115" spans="1:8" x14ac:dyDescent="0.25">
      <c r="A115">
        <f>IF(F115,IF(COUNTIF(Hbl3de!$A:$BX,F115)&gt;=1,3,""),"")</f>
        <v>3</v>
      </c>
      <c r="B115" t="str">
        <f>IF(F115,IF(COUNTIF(Hbl2de!$A:$BX,F115)&gt;=1,2,""),"")</f>
        <v/>
      </c>
      <c r="C115" t="str">
        <f>IF(F115,IF(COUNTIF(Hbl1ste!$A:$CB,F115)&gt;=1,1,""),"")</f>
        <v/>
      </c>
      <c r="D115" t="str">
        <f>IF(F115,IF(COUNTIF(HblEre!A:BY,F115)&gt;=1,"Ere",""),"")</f>
        <v/>
      </c>
      <c r="E115" s="115" t="s">
        <v>277</v>
      </c>
      <c r="F115" s="49">
        <v>3024</v>
      </c>
      <c r="G115" s="115" t="s">
        <v>346</v>
      </c>
      <c r="H115" s="49" t="s">
        <v>34</v>
      </c>
    </row>
    <row r="116" spans="1:8" x14ac:dyDescent="0.25">
      <c r="A116" t="str">
        <f>IF(F116,IF(COUNTIF(Hbl3de!$A:$BX,F116)&gt;=1,3,""),"")</f>
        <v/>
      </c>
      <c r="B116" t="str">
        <f>IF(F116,IF(COUNTIF(Hbl2de!$A:$BX,F116)&gt;=1,2,""),"")</f>
        <v/>
      </c>
      <c r="C116" t="str">
        <f>IF(F116,IF(COUNTIF(Hbl1ste!$A:$CB,F116)&gt;=1,1,""),"")</f>
        <v/>
      </c>
      <c r="D116" t="str">
        <f>IF(F116,IF(COUNTIF(HblEre!A:BY,F116)&gt;=1,"Ere",""),"")</f>
        <v>Ere</v>
      </c>
      <c r="E116" s="115" t="s">
        <v>277</v>
      </c>
      <c r="F116" s="49">
        <v>2816</v>
      </c>
      <c r="G116" s="115" t="s">
        <v>393</v>
      </c>
      <c r="H116" s="49" t="s">
        <v>36</v>
      </c>
    </row>
    <row r="117" spans="1:8" x14ac:dyDescent="0.25">
      <c r="A117" t="str">
        <f>IF(F117,IF(COUNTIF(Hbl3de!$A:$BX,F117)&gt;=1,3,""),"")</f>
        <v/>
      </c>
      <c r="B117" t="str">
        <f>IF(F117,IF(COUNTIF(Hbl2de!$A:$BX,F117)&gt;=1,2,""),"")</f>
        <v/>
      </c>
      <c r="C117" t="str">
        <f>IF(F117,IF(COUNTIF(Hbl1ste!$A:$CB,F117)&gt;=1,1,""),"")</f>
        <v/>
      </c>
      <c r="D117" t="str">
        <f>IF(F117,IF(COUNTIF(HblEre!A:BY,F117)&gt;=1,"Ere",""),"")</f>
        <v>Ere</v>
      </c>
      <c r="E117" s="115" t="s">
        <v>277</v>
      </c>
      <c r="F117" s="49">
        <v>2669</v>
      </c>
      <c r="G117" s="115" t="s">
        <v>394</v>
      </c>
      <c r="H117" s="49" t="s">
        <v>36</v>
      </c>
    </row>
    <row r="118" spans="1:8" x14ac:dyDescent="0.25">
      <c r="A118" t="str">
        <f>IF(F118,IF(COUNTIF(Hbl3de!$A:$BX,F118)&gt;=1,3,""),"")</f>
        <v/>
      </c>
      <c r="B118" t="str">
        <f>IF(F118,IF(COUNTIF(Hbl2de!$A:$BX,F118)&gt;=1,2,""),"")</f>
        <v/>
      </c>
      <c r="C118" t="str">
        <f>IF(F118,IF(COUNTIF(Hbl1ste!$A:$CB,F118)&gt;=1,1,""),"")</f>
        <v/>
      </c>
      <c r="D118" t="str">
        <f>IF(F118,IF(COUNTIF(HblEre!A:BY,F118)&gt;=1,"Ere",""),"")</f>
        <v>Ere</v>
      </c>
      <c r="E118" s="115" t="s">
        <v>277</v>
      </c>
      <c r="F118" s="49">
        <v>3621</v>
      </c>
      <c r="G118" s="115" t="s">
        <v>398</v>
      </c>
      <c r="H118" s="49" t="s">
        <v>36</v>
      </c>
    </row>
    <row r="119" spans="1:8" x14ac:dyDescent="0.25">
      <c r="A119">
        <f>IF(F119,IF(COUNTIF(Hbl3de!$A:$BX,F119)&gt;=1,3,""),"")</f>
        <v>3</v>
      </c>
      <c r="B119" t="str">
        <f>IF(F119,IF(COUNTIF(Hbl2de!$A:$BX,F119)&gt;=1,2,""),"")</f>
        <v/>
      </c>
      <c r="C119" t="str">
        <f>IF(F119,IF(COUNTIF(Hbl1ste!$A:$CB,F119)&gt;=1,1,""),"")</f>
        <v/>
      </c>
      <c r="D119" t="str">
        <f>IF(F119,IF(COUNTIF(HblEre!A:BY,F119)&gt;=1,"Ere",""),"")</f>
        <v/>
      </c>
      <c r="E119" s="115" t="s">
        <v>277</v>
      </c>
      <c r="F119" s="49">
        <v>3305</v>
      </c>
      <c r="G119" s="115" t="s">
        <v>768</v>
      </c>
      <c r="H119" s="49" t="s">
        <v>172</v>
      </c>
    </row>
    <row r="120" spans="1:8" x14ac:dyDescent="0.25">
      <c r="A120">
        <f>IF(F120,IF(COUNTIF(Hbl3de!$A:$BX,F120)&gt;=1,3,""),"")</f>
        <v>3</v>
      </c>
      <c r="B120" t="str">
        <f>IF(F120,IF(COUNTIF(Hbl2de!$A:$BX,F120)&gt;=1,2,""),"")</f>
        <v/>
      </c>
      <c r="C120" t="str">
        <f>IF(F120,IF(COUNTIF(Hbl1ste!$A:$CB,F120)&gt;=1,1,""),"")</f>
        <v/>
      </c>
      <c r="D120" t="str">
        <f>IF(F120,IF(COUNTIF(HblEre!A:BY,F120)&gt;=1,"Ere",""),"")</f>
        <v/>
      </c>
      <c r="E120" s="115" t="s">
        <v>277</v>
      </c>
      <c r="F120" s="49">
        <v>7839</v>
      </c>
      <c r="G120" s="115" t="s">
        <v>433</v>
      </c>
      <c r="H120" s="49" t="s">
        <v>37</v>
      </c>
    </row>
    <row r="121" spans="1:8" x14ac:dyDescent="0.25">
      <c r="A121">
        <f>IF(F121,IF(COUNTIF(Hbl3de!$A:$BX,F121)&gt;=1,3,""),"")</f>
        <v>3</v>
      </c>
      <c r="B121" t="str">
        <f>IF(F121,IF(COUNTIF(Hbl2de!$A:$BX,F121)&gt;=1,2,""),"")</f>
        <v/>
      </c>
      <c r="C121" t="str">
        <f>IF(F121,IF(COUNTIF(Hbl1ste!$A:$CB,F121)&gt;=1,1,""),"")</f>
        <v/>
      </c>
      <c r="D121" t="str">
        <f>IF(F121,IF(COUNTIF(HblEre!A:BY,F121)&gt;=1,"Ere",""),"")</f>
        <v/>
      </c>
      <c r="E121" s="115" t="s">
        <v>277</v>
      </c>
      <c r="F121" s="49">
        <v>3037</v>
      </c>
      <c r="G121" s="115" t="s">
        <v>443</v>
      </c>
      <c r="H121" s="49" t="s">
        <v>34</v>
      </c>
    </row>
    <row r="122" spans="1:8" x14ac:dyDescent="0.25">
      <c r="A122" t="str">
        <f>IF(F122,IF(COUNTIF(Hbl3de!$A:$BX,F122)&gt;=1,3,""),"")</f>
        <v/>
      </c>
      <c r="B122" t="str">
        <f>IF(F122,IF(COUNTIF(Hbl2de!$A:$BX,F122)&gt;=1,2,""),"")</f>
        <v/>
      </c>
      <c r="C122" t="str">
        <f>IF(F122,IF(COUNTIF(Hbl1ste!$A:$CB,F122)&gt;=1,1,""),"")</f>
        <v/>
      </c>
      <c r="D122" t="str">
        <f>IF(F122,IF(COUNTIF(HblEre!A:BY,F122)&gt;=1,"Ere",""),"")</f>
        <v/>
      </c>
      <c r="E122" s="115" t="s">
        <v>277</v>
      </c>
      <c r="F122" s="49">
        <v>3657</v>
      </c>
      <c r="G122" s="115" t="s">
        <v>444</v>
      </c>
      <c r="H122" s="49" t="s">
        <v>37</v>
      </c>
    </row>
    <row r="123" spans="1:8" x14ac:dyDescent="0.25">
      <c r="A123">
        <f>IF(F123,IF(COUNTIF(Hbl3de!$A:$BX,F123)&gt;=1,3,""),"")</f>
        <v>3</v>
      </c>
      <c r="B123">
        <f>IF(F123,IF(COUNTIF(Hbl2de!$A:$BX,F123)&gt;=1,2,""),"")</f>
        <v>2</v>
      </c>
      <c r="C123" t="str">
        <f>IF(F123,IF(COUNTIF(Hbl1ste!$A:$CB,F123)&gt;=1,1,""),"")</f>
        <v/>
      </c>
      <c r="D123" t="str">
        <f>IF(F123,IF(COUNTIF(HblEre!A:BY,F123)&gt;=1,"Ere",""),"")</f>
        <v/>
      </c>
      <c r="E123" s="115" t="s">
        <v>277</v>
      </c>
      <c r="F123" s="49">
        <v>3612</v>
      </c>
      <c r="G123" s="115" t="s">
        <v>449</v>
      </c>
      <c r="H123" s="49" t="s">
        <v>34</v>
      </c>
    </row>
    <row r="124" spans="1:8" x14ac:dyDescent="0.25">
      <c r="A124">
        <f>IF(F124,IF(COUNTIF(Hbl3de!$A:$BX,F124)&gt;=1,3,""),"")</f>
        <v>3</v>
      </c>
      <c r="B124" t="str">
        <f>IF(F124,IF(COUNTIF(Hbl2de!$A:$BX,F124)&gt;=1,2,""),"")</f>
        <v/>
      </c>
      <c r="C124" t="str">
        <f>IF(F124,IF(COUNTIF(Hbl1ste!$A:$CB,F124)&gt;=1,1,""),"")</f>
        <v/>
      </c>
      <c r="D124" t="str">
        <f>IF(F124,IF(COUNTIF(HblEre!A:BY,F124)&gt;=1,"Ere",""),"")</f>
        <v/>
      </c>
      <c r="E124" s="115" t="s">
        <v>277</v>
      </c>
      <c r="F124" s="49">
        <v>7545</v>
      </c>
      <c r="G124" s="115" t="s">
        <v>457</v>
      </c>
      <c r="H124" s="49" t="s">
        <v>37</v>
      </c>
    </row>
    <row r="125" spans="1:8" x14ac:dyDescent="0.25">
      <c r="A125" t="str">
        <f>IF(F125,IF(COUNTIF(Hbl3de!$A:$BX,F125)&gt;=1,3,""),"")</f>
        <v/>
      </c>
      <c r="B125" t="str">
        <f>IF(F125,IF(COUNTIF(Hbl2de!$A:$BX,F125)&gt;=1,2,""),"")</f>
        <v/>
      </c>
      <c r="C125" t="str">
        <f>IF(F125,IF(COUNTIF(Hbl1ste!$A:$CB,F125)&gt;=1,1,""),"")</f>
        <v/>
      </c>
      <c r="D125" t="str">
        <f>IF(F125,IF(COUNTIF(HblEre!A:BY,F125)&gt;=1,"Ere",""),"")</f>
        <v>Ere</v>
      </c>
      <c r="E125" s="115" t="s">
        <v>277</v>
      </c>
      <c r="F125" s="49">
        <v>2844</v>
      </c>
      <c r="G125" s="115" t="s">
        <v>513</v>
      </c>
      <c r="H125" s="49" t="s">
        <v>36</v>
      </c>
    </row>
    <row r="126" spans="1:8" x14ac:dyDescent="0.25">
      <c r="A126" t="str">
        <f>IF(F126,IF(COUNTIF(Hbl3de!$A:$BX,F126)&gt;=1,3,""),"")</f>
        <v/>
      </c>
      <c r="B126" t="str">
        <f>IF(F126,IF(COUNTIF(Hbl2de!$A:$BX,F126)&gt;=1,2,""),"")</f>
        <v/>
      </c>
      <c r="C126" t="str">
        <f>IF(F126,IF(COUNTIF(Hbl1ste!$A:$CB,F126)&gt;=1,1,""),"")</f>
        <v/>
      </c>
      <c r="D126" t="str">
        <f>IF(F126,IF(COUNTIF(HblEre!A:BY,F126)&gt;=1,"Ere",""),"")</f>
        <v>Ere</v>
      </c>
      <c r="E126" s="115" t="s">
        <v>277</v>
      </c>
      <c r="F126" s="49">
        <v>612</v>
      </c>
      <c r="G126" s="115" t="s">
        <v>514</v>
      </c>
      <c r="H126" s="49" t="s">
        <v>36</v>
      </c>
    </row>
    <row r="127" spans="1:8" x14ac:dyDescent="0.25">
      <c r="A127" t="str">
        <f>IF(F127,IF(COUNTIF(Hbl3de!$A:$BX,F127)&gt;=1,3,""),"")</f>
        <v/>
      </c>
      <c r="B127" t="str">
        <f>IF(F127,IF(COUNTIF(Hbl2de!$A:$BX,F127)&gt;=1,2,""),"")</f>
        <v/>
      </c>
      <c r="C127" t="str">
        <f>IF(F127,IF(COUNTIF(Hbl1ste!$A:$CB,F127)&gt;=1,1,""),"")</f>
        <v/>
      </c>
      <c r="D127" t="str">
        <f>IF(F127,IF(COUNTIF(HblEre!A:BY,F127)&gt;=1,"Ere",""),"")</f>
        <v/>
      </c>
      <c r="E127" s="115" t="s">
        <v>277</v>
      </c>
      <c r="F127" s="49">
        <v>3591</v>
      </c>
      <c r="G127" s="115" t="s">
        <v>516</v>
      </c>
      <c r="H127" s="49" t="s">
        <v>38</v>
      </c>
    </row>
    <row r="128" spans="1:8" x14ac:dyDescent="0.25">
      <c r="A128" t="str">
        <f>IF(F128,IF(COUNTIF(Hbl3de!$A:$BX,F128)&gt;=1,3,""),"")</f>
        <v/>
      </c>
      <c r="B128" t="str">
        <f>IF(F128,IF(COUNTIF(Hbl2de!$A:$BX,F128)&gt;=1,2,""),"")</f>
        <v/>
      </c>
      <c r="C128" t="str">
        <f>IF(F128,IF(COUNTIF(Hbl1ste!$A:$CB,F128)&gt;=1,1,""),"")</f>
        <v/>
      </c>
      <c r="D128" t="str">
        <f>IF(F128,IF(COUNTIF(HblEre!A:BY,F128)&gt;=1,"Ere",""),"")</f>
        <v>Ere</v>
      </c>
      <c r="E128" s="115" t="s">
        <v>277</v>
      </c>
      <c r="F128" s="49">
        <v>4385</v>
      </c>
      <c r="G128" s="115" t="s">
        <v>527</v>
      </c>
      <c r="H128" s="49" t="s">
        <v>36</v>
      </c>
    </row>
    <row r="129" spans="1:8" x14ac:dyDescent="0.25">
      <c r="A129">
        <f>IF(F129,IF(COUNTIF(Hbl3de!$A:$BX,F129)&gt;=1,3,""),"")</f>
        <v>3</v>
      </c>
      <c r="B129" t="str">
        <f>IF(F129,IF(COUNTIF(Hbl2de!$A:$BX,F129)&gt;=1,2,""),"")</f>
        <v/>
      </c>
      <c r="C129" t="str">
        <f>IF(F129,IF(COUNTIF(Hbl1ste!$A:$CB,F129)&gt;=1,1,""),"")</f>
        <v/>
      </c>
      <c r="D129" t="str">
        <f>IF(F129,IF(COUNTIF(HblEre!A:BY,F129)&gt;=1,"Ere",""),"")</f>
        <v/>
      </c>
      <c r="E129" s="115" t="s">
        <v>277</v>
      </c>
      <c r="F129" s="49">
        <v>3033</v>
      </c>
      <c r="G129" s="115" t="s">
        <v>550</v>
      </c>
      <c r="H129" s="49" t="s">
        <v>34</v>
      </c>
    </row>
    <row r="130" spans="1:8" x14ac:dyDescent="0.25">
      <c r="A130">
        <f>IF(F130,IF(COUNTIF(Hbl3de!$A:$BX,F130)&gt;=1,3,""),"")</f>
        <v>3</v>
      </c>
      <c r="B130" t="str">
        <f>IF(F130,IF(COUNTIF(Hbl2de!$A:$BX,F130)&gt;=1,2,""),"")</f>
        <v/>
      </c>
      <c r="C130" t="str">
        <f>IF(F130,IF(COUNTIF(Hbl1ste!$A:$CB,F130)&gt;=1,1,""),"")</f>
        <v/>
      </c>
      <c r="D130" t="str">
        <f>IF(F130,IF(COUNTIF(HblEre!A:BY,F130)&gt;=1,"Ere",""),"")</f>
        <v/>
      </c>
      <c r="E130" s="115" t="s">
        <v>277</v>
      </c>
      <c r="F130" s="49">
        <v>1655</v>
      </c>
      <c r="G130" s="115" t="s">
        <v>615</v>
      </c>
      <c r="H130" s="49" t="s">
        <v>37</v>
      </c>
    </row>
    <row r="131" spans="1:8" x14ac:dyDescent="0.25">
      <c r="A131" t="str">
        <f>IF(F131,IF(COUNTIF(Hbl3de!$A:$BX,F131)&gt;=1,3,""),"")</f>
        <v/>
      </c>
      <c r="B131" t="str">
        <f>IF(F131,IF(COUNTIF(Hbl2de!$A:$BX,F131)&gt;=1,2,""),"")</f>
        <v/>
      </c>
      <c r="C131" t="str">
        <f>IF(F131,IF(COUNTIF(Hbl1ste!$A:$CB,F131)&gt;=1,1,""),"")</f>
        <v/>
      </c>
      <c r="D131" t="str">
        <f>IF(F131,IF(COUNTIF(HblEre!A:BY,F131)&gt;=1,"Ere",""),"")</f>
        <v>Ere</v>
      </c>
      <c r="E131" s="115" t="s">
        <v>277</v>
      </c>
      <c r="F131" s="49">
        <v>7194</v>
      </c>
      <c r="G131" s="115" t="s">
        <v>645</v>
      </c>
      <c r="H131" s="49" t="s">
        <v>36</v>
      </c>
    </row>
    <row r="132" spans="1:8" x14ac:dyDescent="0.25">
      <c r="A132" t="str">
        <f>IF(F132,IF(COUNTIF(Hbl3de!$A:$BX,F132)&gt;=1,3,""),"")</f>
        <v/>
      </c>
      <c r="B132" t="str">
        <f>IF(F132,IF(COUNTIF(Hbl2de!$A:$BX,F132)&gt;=1,2,""),"")</f>
        <v/>
      </c>
      <c r="C132" t="str">
        <f>IF(F132,IF(COUNTIF(Hbl1ste!$A:$CB,F132)&gt;=1,1,""),"")</f>
        <v/>
      </c>
      <c r="D132" t="str">
        <f>IF(F132,IF(COUNTIF(HblEre!A:BY,F132)&gt;=1,"Ere",""),"")</f>
        <v>Ere</v>
      </c>
      <c r="E132" s="115" t="s">
        <v>277</v>
      </c>
      <c r="F132" s="49">
        <v>2991</v>
      </c>
      <c r="G132" s="115" t="s">
        <v>655</v>
      </c>
      <c r="H132" s="49" t="s">
        <v>34</v>
      </c>
    </row>
    <row r="133" spans="1:8" x14ac:dyDescent="0.25">
      <c r="A133">
        <f>IF(F133,IF(COUNTIF(Hbl3de!$A:$BX,F133)&gt;=1,3,""),"")</f>
        <v>3</v>
      </c>
      <c r="B133" t="str">
        <f>IF(F133,IF(COUNTIF(Hbl2de!$A:$BX,F133)&gt;=1,2,""),"")</f>
        <v/>
      </c>
      <c r="C133" t="str">
        <f>IF(F133,IF(COUNTIF(Hbl1ste!$A:$CB,F133)&gt;=1,1,""),"")</f>
        <v/>
      </c>
      <c r="D133" t="str">
        <f>IF(F133,IF(COUNTIF(HblEre!A:BY,F133)&gt;=1,"Ere",""),"")</f>
        <v>Ere</v>
      </c>
      <c r="E133" s="115" t="s">
        <v>277</v>
      </c>
      <c r="F133" s="49">
        <v>3678</v>
      </c>
      <c r="G133" s="115" t="s">
        <v>739</v>
      </c>
      <c r="H133" s="49" t="s">
        <v>34</v>
      </c>
    </row>
    <row r="134" spans="1:8" x14ac:dyDescent="0.25">
      <c r="A134" t="str">
        <f>IF(F134,IF(COUNTIF(Hbl3de!$A:$BX,F134)&gt;=1,3,""),"")</f>
        <v/>
      </c>
      <c r="B134" t="str">
        <f>IF(F134,IF(COUNTIF(Hbl2de!$A:$BX,F134)&gt;=1,2,""),"")</f>
        <v/>
      </c>
      <c r="C134" t="str">
        <f>IF(F134,IF(COUNTIF(Hbl1ste!$A:$CB,F134)&gt;=1,1,""),"")</f>
        <v/>
      </c>
      <c r="D134" t="str">
        <f>IF(F134,IF(COUNTIF(HblEre!A:BY,F134)&gt;=1,"Ere",""),"")</f>
        <v/>
      </c>
      <c r="E134" s="115" t="s">
        <v>277</v>
      </c>
      <c r="F134" s="49">
        <v>3641</v>
      </c>
      <c r="G134" s="115" t="s">
        <v>740</v>
      </c>
      <c r="H134" s="49" t="s">
        <v>37</v>
      </c>
    </row>
    <row r="135" spans="1:8" x14ac:dyDescent="0.25">
      <c r="A135">
        <f>IF(F135,IF(COUNTIF(Hbl3de!$A:$BX,F135)&gt;=1,3,""),"")</f>
        <v>3</v>
      </c>
      <c r="B135" t="str">
        <f>IF(F135,IF(COUNTIF(Hbl2de!$A:$BX,F135)&gt;=1,2,""),"")</f>
        <v/>
      </c>
      <c r="C135" t="str">
        <f>IF(F135,IF(COUNTIF(Hbl1ste!$A:$CB,F135)&gt;=1,1,""),"")</f>
        <v/>
      </c>
      <c r="D135" t="str">
        <f>IF(F135,IF(COUNTIF(HblEre!A:BY,F135)&gt;=1,"Ere",""),"")</f>
        <v/>
      </c>
      <c r="E135" s="115" t="s">
        <v>277</v>
      </c>
      <c r="F135" s="49">
        <v>3662</v>
      </c>
      <c r="G135" s="115" t="s">
        <v>751</v>
      </c>
      <c r="H135" s="49" t="s">
        <v>34</v>
      </c>
    </row>
    <row r="136" spans="1:8" x14ac:dyDescent="0.25">
      <c r="A136" t="str">
        <f>IF(F136,IF(COUNTIF(Hbl3de!$A:$BX,F136)&gt;=1,3,""),"")</f>
        <v/>
      </c>
      <c r="B136" t="str">
        <f>IF(F136,IF(COUNTIF(Hbl2de!$A:$BX,F136)&gt;=1,2,""),"")</f>
        <v/>
      </c>
      <c r="C136">
        <f>IF(F136,IF(COUNTIF(Hbl1ste!$A:$CB,F136)&gt;=1,1,""),"")</f>
        <v>1</v>
      </c>
      <c r="D136" t="str">
        <f>IF(F136,IF(COUNTIF(HblEre!A:BY,F136)&gt;=1,"Ere",""),"")</f>
        <v/>
      </c>
      <c r="E136" s="115" t="s">
        <v>403</v>
      </c>
      <c r="F136" s="49">
        <v>8397</v>
      </c>
      <c r="G136" s="115" t="s">
        <v>404</v>
      </c>
      <c r="H136" s="49" t="s">
        <v>36</v>
      </c>
    </row>
    <row r="137" spans="1:8" x14ac:dyDescent="0.25">
      <c r="A137" t="str">
        <f>IF(F137,IF(COUNTIF(Hbl3de!$A:$BX,F137)&gt;=1,3,""),"")</f>
        <v/>
      </c>
      <c r="B137" t="str">
        <f>IF(F137,IF(COUNTIF(Hbl2de!$A:$BX,F137)&gt;=1,2,""),"")</f>
        <v/>
      </c>
      <c r="C137">
        <f>IF(F137,IF(COUNTIF(Hbl1ste!$A:$CB,F137)&gt;=1,1,""),"")</f>
        <v>1</v>
      </c>
      <c r="D137" t="str">
        <f>IF(F137,IF(COUNTIF(HblEre!A:BY,F137)&gt;=1,"Ere",""),"")</f>
        <v/>
      </c>
      <c r="E137" s="115" t="s">
        <v>403</v>
      </c>
      <c r="F137" s="49">
        <v>2697</v>
      </c>
      <c r="G137" s="115" t="s">
        <v>494</v>
      </c>
      <c r="H137" s="49" t="s">
        <v>34</v>
      </c>
    </row>
    <row r="138" spans="1:8" x14ac:dyDescent="0.25">
      <c r="A138" t="str">
        <f>IF(F138,IF(COUNTIF(Hbl3de!$A:$BX,F138)&gt;=1,3,""),"")</f>
        <v/>
      </c>
      <c r="B138" t="str">
        <f>IF(F138,IF(COUNTIF(Hbl2de!$A:$BX,F138)&gt;=1,2,""),"")</f>
        <v/>
      </c>
      <c r="C138">
        <f>IF(F138,IF(COUNTIF(Hbl1ste!$A:$CB,F138)&gt;=1,1,""),"")</f>
        <v>1</v>
      </c>
      <c r="D138" t="str">
        <f>IF(F138,IF(COUNTIF(HblEre!A:BY,F138)&gt;=1,"Ere",""),"")</f>
        <v/>
      </c>
      <c r="E138" s="115" t="s">
        <v>403</v>
      </c>
      <c r="F138" s="49">
        <v>5582</v>
      </c>
      <c r="G138" s="115" t="s">
        <v>560</v>
      </c>
      <c r="H138" s="49" t="s">
        <v>34</v>
      </c>
    </row>
    <row r="139" spans="1:8" x14ac:dyDescent="0.25">
      <c r="A139" t="str">
        <f>IF(F139,IF(COUNTIF(Hbl3de!$A:$BX,F139)&gt;=1,3,""),"")</f>
        <v/>
      </c>
      <c r="B139" t="str">
        <f>IF(F139,IF(COUNTIF(Hbl2de!$A:$BX,F139)&gt;=1,2,""),"")</f>
        <v/>
      </c>
      <c r="C139">
        <f>IF(F139,IF(COUNTIF(Hbl1ste!$A:$CB,F139)&gt;=1,1,""),"")</f>
        <v>1</v>
      </c>
      <c r="D139" t="str">
        <f>IF(F139,IF(COUNTIF(HblEre!A:BY,F139)&gt;=1,"Ere",""),"")</f>
        <v/>
      </c>
      <c r="E139" s="115" t="s">
        <v>403</v>
      </c>
      <c r="F139" s="49">
        <v>4005</v>
      </c>
      <c r="G139" s="115" t="s">
        <v>688</v>
      </c>
      <c r="H139" s="49" t="s">
        <v>34</v>
      </c>
    </row>
    <row r="140" spans="1:8" x14ac:dyDescent="0.25">
      <c r="A140" t="str">
        <f>IF(F140,IF(COUNTIF(Hbl3de!$A:$BX,F140)&gt;=1,3,""),"")</f>
        <v/>
      </c>
      <c r="B140" t="str">
        <f>IF(F140,IF(COUNTIF(Hbl2de!$A:$BX,F140)&gt;=1,2,""),"")</f>
        <v/>
      </c>
      <c r="C140">
        <f>IF(F140,IF(COUNTIF(Hbl1ste!$A:$CB,F140)&gt;=1,1,""),"")</f>
        <v>1</v>
      </c>
      <c r="D140" t="str">
        <f>IF(F140,IF(COUNTIF(HblEre!A:BY,F140)&gt;=1,"Ere",""),"")</f>
        <v/>
      </c>
      <c r="E140" s="115" t="s">
        <v>403</v>
      </c>
      <c r="F140" s="49">
        <v>4876</v>
      </c>
      <c r="G140" s="115" t="s">
        <v>698</v>
      </c>
      <c r="H140" s="49" t="s">
        <v>34</v>
      </c>
    </row>
    <row r="141" spans="1:8" x14ac:dyDescent="0.25">
      <c r="A141" t="str">
        <f>IF(F141,IF(COUNTIF(Hbl3de!$A:$BX,F141)&gt;=1,3,""),"")</f>
        <v/>
      </c>
      <c r="B141" t="str">
        <f>IF(F141,IF(COUNTIF(Hbl2de!$A:$BX,F141)&gt;=1,2,""),"")</f>
        <v/>
      </c>
      <c r="C141">
        <f>IF(F141,IF(COUNTIF(Hbl1ste!$A:$CB,F141)&gt;=1,1,""),"")</f>
        <v>1</v>
      </c>
      <c r="D141" t="str">
        <f>IF(F141,IF(COUNTIF(HblEre!A:BY,F141)&gt;=1,"Ere",""),"")</f>
        <v/>
      </c>
      <c r="E141" s="115" t="s">
        <v>403</v>
      </c>
      <c r="F141" s="49">
        <v>4780</v>
      </c>
      <c r="G141" s="115" t="s">
        <v>699</v>
      </c>
      <c r="H141" s="49" t="s">
        <v>34</v>
      </c>
    </row>
    <row r="142" spans="1:8" x14ac:dyDescent="0.25">
      <c r="A142" t="str">
        <f>IF(F142,IF(COUNTIF(Hbl3de!$A:$BX,F142)&gt;=1,3,""),"")</f>
        <v/>
      </c>
      <c r="B142" t="str">
        <f>IF(F142,IF(COUNTIF(Hbl2de!$A:$BX,F142)&gt;=1,2,""),"")</f>
        <v/>
      </c>
      <c r="C142">
        <f>IF(F142,IF(COUNTIF(Hbl1ste!$A:$CB,F142)&gt;=1,1,""),"")</f>
        <v>1</v>
      </c>
      <c r="D142" t="str">
        <f>IF(F142,IF(COUNTIF(HblEre!A:BY,F142)&gt;=1,"Ere",""),"")</f>
        <v/>
      </c>
      <c r="E142" s="115" t="s">
        <v>403</v>
      </c>
      <c r="F142" s="49">
        <v>4875</v>
      </c>
      <c r="G142" s="115" t="s">
        <v>700</v>
      </c>
      <c r="H142" s="49" t="s">
        <v>34</v>
      </c>
    </row>
    <row r="143" spans="1:8" x14ac:dyDescent="0.25">
      <c r="A143" t="str">
        <f>IF(F143,IF(COUNTIF(Hbl3de!$A:$BX,F143)&gt;=1,3,""),"")</f>
        <v/>
      </c>
      <c r="B143" t="str">
        <f>IF(F143,IF(COUNTIF(Hbl2de!$A:$BX,F143)&gt;=1,2,""),"")</f>
        <v/>
      </c>
      <c r="C143">
        <f>IF(F143,IF(COUNTIF(Hbl1ste!$A:$CB,F143)&gt;=1,1,""),"")</f>
        <v>1</v>
      </c>
      <c r="D143" t="str">
        <f>IF(F143,IF(COUNTIF(HblEre!A:BY,F143)&gt;=1,"Ere",""),"")</f>
        <v/>
      </c>
      <c r="E143" s="115" t="s">
        <v>403</v>
      </c>
      <c r="F143" s="49">
        <v>3923</v>
      </c>
      <c r="G143" s="115" t="s">
        <v>764</v>
      </c>
      <c r="H143" s="49" t="s">
        <v>36</v>
      </c>
    </row>
    <row r="144" spans="1:8" x14ac:dyDescent="0.25">
      <c r="A144" t="str">
        <f>IF(F144,IF(COUNTIF(Hbl3de!$A:$BX,F144)&gt;=1,3,""),"")</f>
        <v/>
      </c>
      <c r="B144">
        <f>IF(F144,IF(COUNTIF(Hbl2de!$A:$BX,F144)&gt;=1,2,""),"")</f>
        <v>2</v>
      </c>
      <c r="C144" t="str">
        <f>IF(F144,IF(COUNTIF(Hbl1ste!$A:$CB,F144)&gt;=1,1,""),"")</f>
        <v/>
      </c>
      <c r="D144" t="str">
        <f>IF(F144,IF(COUNTIF(HblEre!A:BY,F144)&gt;=1,"Ere",""),"")</f>
        <v/>
      </c>
      <c r="E144" s="115" t="s">
        <v>315</v>
      </c>
      <c r="F144" s="49">
        <v>7871</v>
      </c>
      <c r="G144" s="115" t="s">
        <v>786</v>
      </c>
      <c r="H144" s="49" t="s">
        <v>38</v>
      </c>
    </row>
    <row r="145" spans="1:8" x14ac:dyDescent="0.25">
      <c r="A145" t="str">
        <f>IF(F145,IF(COUNTIF(Hbl3de!$A:$BX,F145)&gt;=1,3,""),"")</f>
        <v/>
      </c>
      <c r="B145">
        <f>IF(F145,IF(COUNTIF(Hbl2de!$A:$BX,F145)&gt;=1,2,""),"")</f>
        <v>2</v>
      </c>
      <c r="C145">
        <f>IF(F145,IF(COUNTIF(Hbl1ste!$A:$CB,F145)&gt;=1,1,""),"")</f>
        <v>1</v>
      </c>
      <c r="D145" t="str">
        <f>IF(F145,IF(COUNTIF(HblEre!A:BY,F145)&gt;=1,"Ere",""),"")</f>
        <v/>
      </c>
      <c r="E145" s="115" t="s">
        <v>315</v>
      </c>
      <c r="F145" s="49">
        <v>4860</v>
      </c>
      <c r="G145" s="115" t="s">
        <v>316</v>
      </c>
      <c r="H145" s="49" t="s">
        <v>37</v>
      </c>
    </row>
    <row r="146" spans="1:8" x14ac:dyDescent="0.25">
      <c r="A146" t="str">
        <f>IF(F146,IF(COUNTIF(Hbl3de!$A:$BX,F146)&gt;=1,3,""),"")</f>
        <v/>
      </c>
      <c r="B146" t="str">
        <f>IF(F146,IF(COUNTIF(Hbl2de!$A:$BX,F146)&gt;=1,2,""),"")</f>
        <v/>
      </c>
      <c r="C146" t="str">
        <f>IF(F146,IF(COUNTIF(Hbl1ste!$A:$CB,F146)&gt;=1,1,""),"")</f>
        <v/>
      </c>
      <c r="D146" t="str">
        <f>IF(F146,IF(COUNTIF(HblEre!A:BY,F146)&gt;=1,"Ere",""),"")</f>
        <v/>
      </c>
      <c r="E146" s="115" t="s">
        <v>315</v>
      </c>
      <c r="F146" s="49">
        <v>2776</v>
      </c>
      <c r="G146" s="115" t="s">
        <v>348</v>
      </c>
      <c r="H146" s="49" t="s">
        <v>37</v>
      </c>
    </row>
    <row r="147" spans="1:8" x14ac:dyDescent="0.25">
      <c r="A147" t="str">
        <f>IF(F147,IF(COUNTIF(Hbl3de!$A:$BX,F147)&gt;=1,3,""),"")</f>
        <v/>
      </c>
      <c r="B147" t="str">
        <f>IF(F147,IF(COUNTIF(Hbl2de!$A:$BX,F147)&gt;=1,2,""),"")</f>
        <v/>
      </c>
      <c r="C147">
        <f>IF(F147,IF(COUNTIF(Hbl1ste!$A:$CB,F147)&gt;=1,1,""),"")</f>
        <v>1</v>
      </c>
      <c r="D147" t="str">
        <f>IF(F147,IF(COUNTIF(HblEre!A:BY,F147)&gt;=1,"Ere",""),"")</f>
        <v/>
      </c>
      <c r="E147" s="115" t="s">
        <v>315</v>
      </c>
      <c r="F147" s="49">
        <v>2502</v>
      </c>
      <c r="G147" s="115" t="s">
        <v>363</v>
      </c>
      <c r="H147" s="49" t="s">
        <v>36</v>
      </c>
    </row>
    <row r="148" spans="1:8" x14ac:dyDescent="0.25">
      <c r="A148" t="str">
        <f>IF(F148,IF(COUNTIF(Hbl3de!$A:$BX,F148)&gt;=1,3,""),"")</f>
        <v/>
      </c>
      <c r="B148" t="str">
        <f>IF(F148,IF(COUNTIF(Hbl2de!$A:$BX,F148)&gt;=1,2,""),"")</f>
        <v/>
      </c>
      <c r="C148">
        <f>IF(F148,IF(COUNTIF(Hbl1ste!$A:$CB,F148)&gt;=1,1,""),"")</f>
        <v>1</v>
      </c>
      <c r="D148" t="str">
        <f>IF(F148,IF(COUNTIF(HblEre!A:BY,F148)&gt;=1,"Ere",""),"")</f>
        <v/>
      </c>
      <c r="E148" s="115" t="s">
        <v>315</v>
      </c>
      <c r="F148" s="49">
        <v>1041</v>
      </c>
      <c r="G148" s="115" t="s">
        <v>395</v>
      </c>
      <c r="H148" s="49" t="s">
        <v>34</v>
      </c>
    </row>
    <row r="149" spans="1:8" x14ac:dyDescent="0.25">
      <c r="A149" t="str">
        <f>IF(F149,IF(COUNTIF(Hbl3de!$A:$BX,F149)&gt;=1,3,""),"")</f>
        <v/>
      </c>
      <c r="B149">
        <f>IF(F149,IF(COUNTIF(Hbl2de!$A:$BX,F149)&gt;=1,2,""),"")</f>
        <v>2</v>
      </c>
      <c r="C149">
        <f>IF(F149,IF(COUNTIF(Hbl1ste!$A:$CB,F149)&gt;=1,1,""),"")</f>
        <v>1</v>
      </c>
      <c r="D149" t="str">
        <f>IF(F149,IF(COUNTIF(HblEre!A:BY,F149)&gt;=1,"Ere",""),"")</f>
        <v/>
      </c>
      <c r="E149" s="115" t="s">
        <v>315</v>
      </c>
      <c r="F149" s="49">
        <v>3327</v>
      </c>
      <c r="G149" s="115" t="s">
        <v>402</v>
      </c>
      <c r="H149" s="49" t="s">
        <v>34</v>
      </c>
    </row>
    <row r="150" spans="1:8" x14ac:dyDescent="0.25">
      <c r="A150" t="str">
        <f>IF(F150,IF(COUNTIF(Hbl3de!$A:$BX,F150)&gt;=1,3,""),"")</f>
        <v/>
      </c>
      <c r="B150" t="str">
        <f>IF(F150,IF(COUNTIF(Hbl2de!$A:$BX,F150)&gt;=1,2,""),"")</f>
        <v/>
      </c>
      <c r="C150" t="str">
        <f>IF(F150,IF(COUNTIF(Hbl1ste!$A:$CB,F150)&gt;=1,1,""),"")</f>
        <v/>
      </c>
      <c r="D150" t="str">
        <f>IF(F150,IF(COUNTIF(HblEre!A:BY,F150)&gt;=1,"Ere",""),"")</f>
        <v/>
      </c>
      <c r="E150" s="115" t="s">
        <v>315</v>
      </c>
      <c r="F150" s="49">
        <v>2801</v>
      </c>
      <c r="G150" s="115" t="s">
        <v>454</v>
      </c>
      <c r="H150" s="49" t="s">
        <v>37</v>
      </c>
    </row>
    <row r="151" spans="1:8" x14ac:dyDescent="0.25">
      <c r="A151" t="str">
        <f>IF(F151,IF(COUNTIF(Hbl3de!$A:$BX,F151)&gt;=1,3,""),"")</f>
        <v/>
      </c>
      <c r="B151">
        <f>IF(F151,IF(COUNTIF(Hbl2de!$A:$BX,F151)&gt;=1,2,""),"")</f>
        <v>2</v>
      </c>
      <c r="C151" t="str">
        <f>IF(F151,IF(COUNTIF(Hbl1ste!$A:$CB,F151)&gt;=1,1,""),"")</f>
        <v/>
      </c>
      <c r="D151" t="str">
        <f>IF(F151,IF(COUNTIF(HblEre!A:BY,F151)&gt;=1,"Ere",""),"")</f>
        <v/>
      </c>
      <c r="E151" s="115" t="s">
        <v>315</v>
      </c>
      <c r="F151" s="49">
        <v>5570</v>
      </c>
      <c r="G151" s="115" t="s">
        <v>455</v>
      </c>
      <c r="H151" s="49" t="s">
        <v>34</v>
      </c>
    </row>
    <row r="152" spans="1:8" x14ac:dyDescent="0.25">
      <c r="A152" t="str">
        <f>IF(F152,IF(COUNTIF(Hbl3de!$A:$BX,F152)&gt;=1,3,""),"")</f>
        <v/>
      </c>
      <c r="B152">
        <f>IF(F152,IF(COUNTIF(Hbl2de!$A:$BX,F152)&gt;=1,2,""),"")</f>
        <v>2</v>
      </c>
      <c r="C152" t="str">
        <f>IF(F152,IF(COUNTIF(Hbl1ste!$A:$CB,F152)&gt;=1,1,""),"")</f>
        <v/>
      </c>
      <c r="D152" t="str">
        <f>IF(F152,IF(COUNTIF(HblEre!A:BY,F152)&gt;=1,"Ere",""),"")</f>
        <v/>
      </c>
      <c r="E152" s="115" t="s">
        <v>315</v>
      </c>
      <c r="F152" s="49">
        <v>4856</v>
      </c>
      <c r="G152" s="115" t="s">
        <v>471</v>
      </c>
      <c r="H152" s="49" t="s">
        <v>34</v>
      </c>
    </row>
    <row r="153" spans="1:8" x14ac:dyDescent="0.25">
      <c r="A153" t="str">
        <f>IF(F153,IF(COUNTIF(Hbl3de!$A:$BX,F153)&gt;=1,3,""),"")</f>
        <v/>
      </c>
      <c r="B153" t="str">
        <f>IF(F153,IF(COUNTIF(Hbl2de!$A:$BX,F153)&gt;=1,2,""),"")</f>
        <v/>
      </c>
      <c r="C153">
        <f>IF(F153,IF(COUNTIF(Hbl1ste!$A:$CB,F153)&gt;=1,1,""),"")</f>
        <v>1</v>
      </c>
      <c r="D153" t="str">
        <f>IF(F153,IF(COUNTIF(HblEre!A:BY,F153)&gt;=1,"Ere",""),"")</f>
        <v/>
      </c>
      <c r="E153" s="115" t="s">
        <v>315</v>
      </c>
      <c r="F153" s="49">
        <v>2748</v>
      </c>
      <c r="G153" s="115" t="s">
        <v>519</v>
      </c>
      <c r="H153" s="49" t="s">
        <v>35</v>
      </c>
    </row>
    <row r="154" spans="1:8" x14ac:dyDescent="0.25">
      <c r="A154" t="str">
        <f>IF(F154,IF(COUNTIF(Hbl3de!$A:$BX,F154)&gt;=1,3,""),"")</f>
        <v/>
      </c>
      <c r="B154" t="str">
        <f>IF(F154,IF(COUNTIF(Hbl2de!$A:$BX,F154)&gt;=1,2,""),"")</f>
        <v/>
      </c>
      <c r="C154">
        <f>IF(F154,IF(COUNTIF(Hbl1ste!$A:$CB,F154)&gt;=1,1,""),"")</f>
        <v>1</v>
      </c>
      <c r="D154" t="str">
        <f>IF(F154,IF(COUNTIF(HblEre!A:BY,F154)&gt;=1,"Ere",""),"")</f>
        <v/>
      </c>
      <c r="E154" s="115" t="s">
        <v>315</v>
      </c>
      <c r="F154" s="49">
        <v>5774</v>
      </c>
      <c r="G154" s="115" t="s">
        <v>538</v>
      </c>
      <c r="H154" s="49" t="s">
        <v>38</v>
      </c>
    </row>
    <row r="155" spans="1:8" x14ac:dyDescent="0.25">
      <c r="A155" t="str">
        <f>IF(F155,IF(COUNTIF(Hbl3de!$A:$BX,F155)&gt;=1,3,""),"")</f>
        <v/>
      </c>
      <c r="B155" t="str">
        <f>IF(F155,IF(COUNTIF(Hbl2de!$A:$BX,F155)&gt;=1,2,""),"")</f>
        <v/>
      </c>
      <c r="C155">
        <f>IF(F155,IF(COUNTIF(Hbl1ste!$A:$CB,F155)&gt;=1,1,""),"")</f>
        <v>1</v>
      </c>
      <c r="D155" t="str">
        <f>IF(F155,IF(COUNTIF(HblEre!A:BY,F155)&gt;=1,"Ere",""),"")</f>
        <v/>
      </c>
      <c r="E155" s="115" t="s">
        <v>315</v>
      </c>
      <c r="F155" s="49">
        <v>3026</v>
      </c>
      <c r="G155" s="115" t="s">
        <v>540</v>
      </c>
      <c r="H155" s="49" t="s">
        <v>36</v>
      </c>
    </row>
    <row r="156" spans="1:8" x14ac:dyDescent="0.25">
      <c r="A156" t="str">
        <f>IF(F156,IF(COUNTIF(Hbl3de!$A:$BX,F156)&gt;=1,3,""),"")</f>
        <v/>
      </c>
      <c r="B156">
        <f>IF(F156,IF(COUNTIF(Hbl2de!$A:$BX,F156)&gt;=1,2,""),"")</f>
        <v>2</v>
      </c>
      <c r="C156">
        <f>IF(F156,IF(COUNTIF(Hbl1ste!$A:$CB,F156)&gt;=1,1,""),"")</f>
        <v>1</v>
      </c>
      <c r="D156" t="str">
        <f>IF(F156,IF(COUNTIF(HblEre!A:BY,F156)&gt;=1,"Ere",""),"")</f>
        <v/>
      </c>
      <c r="E156" s="115" t="s">
        <v>315</v>
      </c>
      <c r="F156" s="49">
        <v>5740</v>
      </c>
      <c r="G156" s="115" t="s">
        <v>769</v>
      </c>
      <c r="H156" s="49" t="s">
        <v>37</v>
      </c>
    </row>
    <row r="157" spans="1:8" x14ac:dyDescent="0.25">
      <c r="A157" t="str">
        <f>IF(F157,IF(COUNTIF(Hbl3de!$A:$BX,F157)&gt;=1,3,""),"")</f>
        <v/>
      </c>
      <c r="B157">
        <f>IF(F157,IF(COUNTIF(Hbl2de!$A:$BX,F157)&gt;=1,2,""),"")</f>
        <v>2</v>
      </c>
      <c r="C157" t="str">
        <f>IF(F157,IF(COUNTIF(Hbl1ste!$A:$CB,F157)&gt;=1,1,""),"")</f>
        <v/>
      </c>
      <c r="D157" t="str">
        <f>IF(F157,IF(COUNTIF(HblEre!A:BY,F157)&gt;=1,"Ere",""),"")</f>
        <v/>
      </c>
      <c r="E157" s="115" t="s">
        <v>315</v>
      </c>
      <c r="F157" s="49">
        <v>4858</v>
      </c>
      <c r="G157" s="115" t="s">
        <v>574</v>
      </c>
      <c r="H157" s="49" t="s">
        <v>37</v>
      </c>
    </row>
    <row r="158" spans="1:8" x14ac:dyDescent="0.25">
      <c r="A158" t="str">
        <f>IF(F158,IF(COUNTIF(Hbl3de!$A:$BX,F158)&gt;=1,3,""),"")</f>
        <v/>
      </c>
      <c r="B158" t="str">
        <f>IF(F158,IF(COUNTIF(Hbl2de!$A:$BX,F158)&gt;=1,2,""),"")</f>
        <v/>
      </c>
      <c r="C158">
        <f>IF(F158,IF(COUNTIF(Hbl1ste!$A:$CB,F158)&gt;=1,1,""),"")</f>
        <v>1</v>
      </c>
      <c r="D158" t="str">
        <f>IF(F158,IF(COUNTIF(HblEre!A:BY,F158)&gt;=1,"Ere",""),"")</f>
        <v/>
      </c>
      <c r="E158" s="115" t="s">
        <v>315</v>
      </c>
      <c r="F158" s="49">
        <v>3235</v>
      </c>
      <c r="G158" s="115" t="s">
        <v>612</v>
      </c>
      <c r="H158" s="49" t="s">
        <v>36</v>
      </c>
    </row>
    <row r="159" spans="1:8" x14ac:dyDescent="0.25">
      <c r="A159" t="str">
        <f>IF(F159,IF(COUNTIF(Hbl3de!$A:$BX,F159)&gt;=1,3,""),"")</f>
        <v/>
      </c>
      <c r="B159" t="str">
        <f>IF(F159,IF(COUNTIF(Hbl2de!$A:$BX,F159)&gt;=1,2,""),"")</f>
        <v/>
      </c>
      <c r="C159">
        <f>IF(F159,IF(COUNTIF(Hbl1ste!$A:$CB,F159)&gt;=1,1,""),"")</f>
        <v>1</v>
      </c>
      <c r="D159" t="str">
        <f>IF(F159,IF(COUNTIF(HblEre!A:BY,F159)&gt;=1,"Ere",""),"")</f>
        <v/>
      </c>
      <c r="E159" s="115" t="s">
        <v>315</v>
      </c>
      <c r="F159" s="49">
        <v>2964</v>
      </c>
      <c r="G159" s="115" t="s">
        <v>629</v>
      </c>
      <c r="H159" s="49" t="s">
        <v>36</v>
      </c>
    </row>
    <row r="160" spans="1:8" x14ac:dyDescent="0.25">
      <c r="A160" t="str">
        <f>IF(F160,IF(COUNTIF(Hbl3de!$A:$BX,F160)&gt;=1,3,""),"")</f>
        <v/>
      </c>
      <c r="B160">
        <f>IF(F160,IF(COUNTIF(Hbl2de!$A:$BX,F160)&gt;=1,2,""),"")</f>
        <v>2</v>
      </c>
      <c r="C160" t="str">
        <f>IF(F160,IF(COUNTIF(Hbl1ste!$A:$CB,F160)&gt;=1,1,""),"")</f>
        <v/>
      </c>
      <c r="D160" t="str">
        <f>IF(F160,IF(COUNTIF(HblEre!A:BY,F160)&gt;=1,"Ere",""),"")</f>
        <v/>
      </c>
      <c r="E160" s="115" t="s">
        <v>315</v>
      </c>
      <c r="F160" s="49">
        <v>8070</v>
      </c>
      <c r="G160" s="115" t="s">
        <v>652</v>
      </c>
      <c r="H160" s="49" t="s">
        <v>36</v>
      </c>
    </row>
    <row r="161" spans="1:8" x14ac:dyDescent="0.25">
      <c r="A161" t="str">
        <f>IF(F161,IF(COUNTIF(Hbl3de!$A:$BX,F161)&gt;=1,3,""),"")</f>
        <v/>
      </c>
      <c r="B161" t="str">
        <f>IF(F161,IF(COUNTIF(Hbl2de!$A:$BX,F161)&gt;=1,2,""),"")</f>
        <v/>
      </c>
      <c r="C161">
        <f>IF(F161,IF(COUNTIF(Hbl1ste!$A:$CB,F161)&gt;=1,1,""),"")</f>
        <v>1</v>
      </c>
      <c r="D161" t="str">
        <f>IF(F161,IF(COUNTIF(HblEre!A:BY,F161)&gt;=1,"Ere",""),"")</f>
        <v/>
      </c>
      <c r="E161" s="115" t="s">
        <v>315</v>
      </c>
      <c r="F161" s="49">
        <v>2802</v>
      </c>
      <c r="G161" s="115" t="s">
        <v>656</v>
      </c>
      <c r="H161" s="49" t="s">
        <v>36</v>
      </c>
    </row>
    <row r="162" spans="1:8" x14ac:dyDescent="0.25">
      <c r="A162" t="str">
        <f>IF(F162,IF(COUNTIF(Hbl3de!$A:$BX,F162)&gt;=1,3,""),"")</f>
        <v/>
      </c>
      <c r="B162">
        <f>IF(F162,IF(COUNTIF(Hbl2de!$A:$BX,F162)&gt;=1,2,""),"")</f>
        <v>2</v>
      </c>
      <c r="C162" t="str">
        <f>IF(F162,IF(COUNTIF(Hbl1ste!$A:$CB,F162)&gt;=1,1,""),"")</f>
        <v/>
      </c>
      <c r="D162" t="str">
        <f>IF(F162,IF(COUNTIF(HblEre!A:BY,F162)&gt;=1,"Ere",""),"")</f>
        <v/>
      </c>
      <c r="E162" s="115" t="s">
        <v>315</v>
      </c>
      <c r="F162" s="49">
        <v>1135</v>
      </c>
      <c r="G162" s="115" t="s">
        <v>677</v>
      </c>
      <c r="H162" s="49" t="s">
        <v>36</v>
      </c>
    </row>
    <row r="163" spans="1:8" x14ac:dyDescent="0.25">
      <c r="A163" t="str">
        <f>IF(F163,IF(COUNTIF(Hbl3de!$A:$BX,F163)&gt;=1,3,""),"")</f>
        <v/>
      </c>
      <c r="B163">
        <f>IF(F163,IF(COUNTIF(Hbl2de!$A:$BX,F163)&gt;=1,2,""),"")</f>
        <v>2</v>
      </c>
      <c r="C163">
        <f>IF(F163,IF(COUNTIF(Hbl1ste!$A:$CB,F163)&gt;=1,1,""),"")</f>
        <v>1</v>
      </c>
      <c r="D163" t="str">
        <f>IF(F163,IF(COUNTIF(HblEre!A:BY,F163)&gt;=1,"Ere",""),"")</f>
        <v/>
      </c>
      <c r="E163" s="115" t="s">
        <v>315</v>
      </c>
      <c r="F163" s="49">
        <v>2286</v>
      </c>
      <c r="G163" s="115" t="s">
        <v>678</v>
      </c>
      <c r="H163" s="49" t="s">
        <v>38</v>
      </c>
    </row>
    <row r="164" spans="1:8" x14ac:dyDescent="0.25">
      <c r="A164">
        <f>IF(F164,IF(COUNTIF(Hbl3de!$A:$BX,F164)&gt;=1,3,""),"")</f>
        <v>3</v>
      </c>
      <c r="B164" t="str">
        <f>IF(F164,IF(COUNTIF(Hbl2de!$A:$BX,F164)&gt;=1,2,""),"")</f>
        <v/>
      </c>
      <c r="C164" t="str">
        <f>IF(F164,IF(COUNTIF(Hbl1ste!$A:$CB,F164)&gt;=1,1,""),"")</f>
        <v/>
      </c>
      <c r="D164" t="str">
        <f>IF(F164,IF(COUNTIF(HblEre!A:BY,F164)&gt;=1,"Ere",""),"")</f>
        <v/>
      </c>
      <c r="E164" s="115" t="s">
        <v>271</v>
      </c>
      <c r="F164" s="49">
        <v>432</v>
      </c>
      <c r="G164" s="115" t="s">
        <v>272</v>
      </c>
      <c r="H164" s="49" t="s">
        <v>37</v>
      </c>
    </row>
    <row r="165" spans="1:8" x14ac:dyDescent="0.25">
      <c r="A165">
        <f>IF(F165,IF(COUNTIF(Hbl3de!$A:$BX,F165)&gt;=1,3,""),"")</f>
        <v>3</v>
      </c>
      <c r="B165" t="str">
        <f>IF(F165,IF(COUNTIF(Hbl2de!$A:$BX,F165)&gt;=1,2,""),"")</f>
        <v/>
      </c>
      <c r="C165" t="str">
        <f>IF(F165,IF(COUNTIF(Hbl1ste!$A:$CB,F165)&gt;=1,1,""),"")</f>
        <v/>
      </c>
      <c r="D165" t="str">
        <f>IF(F165,IF(COUNTIF(HblEre!A:BY,F165)&gt;=1,"Ere",""),"")</f>
        <v/>
      </c>
      <c r="E165" s="115" t="s">
        <v>271</v>
      </c>
      <c r="F165" s="49">
        <v>3691</v>
      </c>
      <c r="G165" s="115" t="s">
        <v>273</v>
      </c>
      <c r="H165" s="49" t="s">
        <v>37</v>
      </c>
    </row>
    <row r="166" spans="1:8" x14ac:dyDescent="0.25">
      <c r="A166">
        <f>IF(F166,IF(COUNTIF(Hbl3de!$A:$BX,F166)&gt;=1,3,""),"")</f>
        <v>3</v>
      </c>
      <c r="B166" t="str">
        <f>IF(F166,IF(COUNTIF(Hbl2de!$A:$BX,F166)&gt;=1,2,""),"")</f>
        <v/>
      </c>
      <c r="C166" t="str">
        <f>IF(F166,IF(COUNTIF(Hbl1ste!$A:$CB,F166)&gt;=1,1,""),"")</f>
        <v/>
      </c>
      <c r="D166" t="str">
        <f>IF(F166,IF(COUNTIF(HblEre!A:BY,F166)&gt;=1,"Ere",""),"")</f>
        <v/>
      </c>
      <c r="E166" s="115" t="s">
        <v>271</v>
      </c>
      <c r="F166" s="49">
        <v>2798</v>
      </c>
      <c r="G166" s="115" t="s">
        <v>396</v>
      </c>
      <c r="H166" s="49" t="s">
        <v>37</v>
      </c>
    </row>
    <row r="167" spans="1:8" x14ac:dyDescent="0.25">
      <c r="A167" t="str">
        <f>IF(F167,IF(COUNTIF(Hbl3de!$A:$BX,F167)&gt;=1,3,""),"")</f>
        <v/>
      </c>
      <c r="B167" t="str">
        <f>IF(F167,IF(COUNTIF(Hbl2de!$A:$BX,F167)&gt;=1,2,""),"")</f>
        <v/>
      </c>
      <c r="C167" t="str">
        <f>IF(F167,IF(COUNTIF(Hbl1ste!$A:$CB,F167)&gt;=1,1,""),"")</f>
        <v/>
      </c>
      <c r="D167" t="str">
        <f>IF(F167,IF(COUNTIF(HblEre!A:BY,F167)&gt;=1,"Ere",""),"")</f>
        <v/>
      </c>
      <c r="E167" s="115" t="s">
        <v>271</v>
      </c>
      <c r="F167" s="49">
        <v>759</v>
      </c>
      <c r="G167" s="115" t="s">
        <v>401</v>
      </c>
      <c r="H167" s="49" t="s">
        <v>38</v>
      </c>
    </row>
    <row r="168" spans="1:8" x14ac:dyDescent="0.25">
      <c r="A168">
        <f>IF(F168,IF(COUNTIF(Hbl3de!$A:$BX,F168)&gt;=1,3,""),"")</f>
        <v>3</v>
      </c>
      <c r="B168" t="str">
        <f>IF(F168,IF(COUNTIF(Hbl2de!$A:$BX,F168)&gt;=1,2,""),"")</f>
        <v/>
      </c>
      <c r="C168" t="str">
        <f>IF(F168,IF(COUNTIF(Hbl1ste!$A:$CB,F168)&gt;=1,1,""),"")</f>
        <v/>
      </c>
      <c r="D168" t="str">
        <f>IF(F168,IF(COUNTIF(HblEre!A:BY,F168)&gt;=1,"Ere",""),"")</f>
        <v/>
      </c>
      <c r="E168" s="115" t="s">
        <v>271</v>
      </c>
      <c r="F168" s="49">
        <v>8732</v>
      </c>
      <c r="G168" s="115" t="s">
        <v>496</v>
      </c>
      <c r="H168" s="49" t="s">
        <v>172</v>
      </c>
    </row>
    <row r="169" spans="1:8" x14ac:dyDescent="0.25">
      <c r="A169" t="str">
        <f>IF(F169,IF(COUNTIF(Hbl3de!$A:$BX,F169)&gt;=1,3,""),"")</f>
        <v/>
      </c>
      <c r="B169" t="str">
        <f>IF(F169,IF(COUNTIF(Hbl2de!$A:$BX,F169)&gt;=1,2,""),"")</f>
        <v/>
      </c>
      <c r="C169" t="str">
        <f>IF(F169,IF(COUNTIF(Hbl1ste!$A:$CB,F169)&gt;=1,1,""),"")</f>
        <v/>
      </c>
      <c r="D169" t="str">
        <f>IF(F169,IF(COUNTIF(HblEre!A:BY,F169)&gt;=1,"Ere",""),"")</f>
        <v/>
      </c>
      <c r="E169" s="115" t="s">
        <v>271</v>
      </c>
      <c r="F169" s="49">
        <v>8631</v>
      </c>
      <c r="G169" s="115" t="s">
        <v>500</v>
      </c>
      <c r="H169" s="49" t="s">
        <v>38</v>
      </c>
    </row>
    <row r="170" spans="1:8" x14ac:dyDescent="0.25">
      <c r="A170">
        <f>IF(F170,IF(COUNTIF(Hbl3de!$A:$BX,F170)&gt;=1,3,""),"")</f>
        <v>3</v>
      </c>
      <c r="B170" t="str">
        <f>IF(F170,IF(COUNTIF(Hbl2de!$A:$BX,F170)&gt;=1,2,""),"")</f>
        <v/>
      </c>
      <c r="C170" t="str">
        <f>IF(F170,IF(COUNTIF(Hbl1ste!$A:$CB,F170)&gt;=1,1,""),"")</f>
        <v/>
      </c>
      <c r="D170" t="str">
        <f>IF(F170,IF(COUNTIF(HblEre!A:BY,F170)&gt;=1,"Ere",""),"")</f>
        <v/>
      </c>
      <c r="E170" s="115" t="s">
        <v>271</v>
      </c>
      <c r="F170" s="49">
        <v>5427</v>
      </c>
      <c r="G170" s="115" t="s">
        <v>526</v>
      </c>
      <c r="H170" s="49" t="s">
        <v>37</v>
      </c>
    </row>
    <row r="171" spans="1:8" x14ac:dyDescent="0.25">
      <c r="A171">
        <f>IF(F171,IF(COUNTIF(Hbl3de!$A:$BX,F171)&gt;=1,3,""),"")</f>
        <v>3</v>
      </c>
      <c r="B171" t="str">
        <f>IF(F171,IF(COUNTIF(Hbl2de!$A:$BX,F171)&gt;=1,2,""),"")</f>
        <v/>
      </c>
      <c r="C171" t="str">
        <f>IF(F171,IF(COUNTIF(Hbl1ste!$A:$CB,F171)&gt;=1,1,""),"")</f>
        <v/>
      </c>
      <c r="D171" t="str">
        <f>IF(F171,IF(COUNTIF(HblEre!A:BY,F171)&gt;=1,"Ere",""),"")</f>
        <v/>
      </c>
      <c r="E171" s="115" t="s">
        <v>271</v>
      </c>
      <c r="F171" s="49">
        <v>5998</v>
      </c>
      <c r="G171" s="115" t="s">
        <v>528</v>
      </c>
      <c r="H171" s="49" t="s">
        <v>172</v>
      </c>
    </row>
    <row r="172" spans="1:8" x14ac:dyDescent="0.25">
      <c r="A172">
        <f>IF(F172,IF(COUNTIF(Hbl3de!$A:$BX,F172)&gt;=1,3,""),"")</f>
        <v>3</v>
      </c>
      <c r="B172" t="str">
        <f>IF(F172,IF(COUNTIF(Hbl2de!$A:$BX,F172)&gt;=1,2,""),"")</f>
        <v/>
      </c>
      <c r="C172" t="str">
        <f>IF(F172,IF(COUNTIF(Hbl1ste!$A:$CB,F172)&gt;=1,1,""),"")</f>
        <v/>
      </c>
      <c r="D172" t="str">
        <f>IF(F172,IF(COUNTIF(HblEre!A:BY,F172)&gt;=1,"Ere",""),"")</f>
        <v/>
      </c>
      <c r="E172" s="115" t="s">
        <v>271</v>
      </c>
      <c r="F172" s="49">
        <v>2284</v>
      </c>
      <c r="G172" s="115" t="s">
        <v>583</v>
      </c>
      <c r="H172" s="49" t="s">
        <v>37</v>
      </c>
    </row>
    <row r="173" spans="1:8" x14ac:dyDescent="0.25">
      <c r="A173">
        <f>IF(F173,IF(COUNTIF(Hbl3de!$A:$BX,F173)&gt;=1,3,""),"")</f>
        <v>3</v>
      </c>
      <c r="B173" t="str">
        <f>IF(F173,IF(COUNTIF(Hbl2de!$A:$BX,F173)&gt;=1,2,""),"")</f>
        <v/>
      </c>
      <c r="C173" t="str">
        <f>IF(F173,IF(COUNTIF(Hbl1ste!$A:$CB,F173)&gt;=1,1,""),"")</f>
        <v/>
      </c>
      <c r="D173" t="str">
        <f>IF(F173,IF(COUNTIF(HblEre!A:BY,F173)&gt;=1,"Ere",""),"")</f>
        <v/>
      </c>
      <c r="E173" s="115" t="s">
        <v>271</v>
      </c>
      <c r="F173" s="49">
        <v>2601</v>
      </c>
      <c r="G173" s="115" t="s">
        <v>613</v>
      </c>
      <c r="H173" s="49" t="s">
        <v>37</v>
      </c>
    </row>
    <row r="174" spans="1:8" x14ac:dyDescent="0.25">
      <c r="A174">
        <f>IF(F174,IF(COUNTIF(Hbl3de!$A:$BX,F174)&gt;=1,3,""),"")</f>
        <v>3</v>
      </c>
      <c r="B174" t="str">
        <f>IF(F174,IF(COUNTIF(Hbl2de!$A:$BX,F174)&gt;=1,2,""),"")</f>
        <v/>
      </c>
      <c r="C174" t="str">
        <f>IF(F174,IF(COUNTIF(Hbl1ste!$A:$CB,F174)&gt;=1,1,""),"")</f>
        <v/>
      </c>
      <c r="D174" t="str">
        <f>IF(F174,IF(COUNTIF(HblEre!A:BY,F174)&gt;=1,"Ere",""),"")</f>
        <v/>
      </c>
      <c r="E174" s="115" t="s">
        <v>271</v>
      </c>
      <c r="F174" s="49">
        <v>3031</v>
      </c>
      <c r="G174" s="115" t="s">
        <v>644</v>
      </c>
      <c r="H174" s="49" t="s">
        <v>37</v>
      </c>
    </row>
    <row r="175" spans="1:8" x14ac:dyDescent="0.25">
      <c r="A175" t="str">
        <f>IF(F175,IF(COUNTIF(Hbl3de!$A:$BX,F175)&gt;=1,3,""),"")</f>
        <v/>
      </c>
      <c r="B175" t="str">
        <f>IF(F175,IF(COUNTIF(Hbl2de!$A:$BX,F175)&gt;=1,2,""),"")</f>
        <v/>
      </c>
      <c r="C175" t="str">
        <f>IF(F175,IF(COUNTIF(Hbl1ste!$A:$CB,F175)&gt;=1,1,""),"")</f>
        <v/>
      </c>
      <c r="D175" t="str">
        <f>IF(F175,IF(COUNTIF(HblEre!A:BY,F175)&gt;=1,"Ere",""),"")</f>
        <v>Ere</v>
      </c>
      <c r="E175" s="115" t="s">
        <v>287</v>
      </c>
      <c r="F175" s="49">
        <v>4986</v>
      </c>
      <c r="G175" s="115" t="s">
        <v>288</v>
      </c>
      <c r="H175" s="49" t="s">
        <v>36</v>
      </c>
    </row>
    <row r="176" spans="1:8" x14ac:dyDescent="0.25">
      <c r="A176">
        <f>IF(F176,IF(COUNTIF(Hbl3de!$A:$BX,F176)&gt;=1,3,""),"")</f>
        <v>3</v>
      </c>
      <c r="B176" t="str">
        <f>IF(F176,IF(COUNTIF(Hbl2de!$A:$BX,F176)&gt;=1,2,""),"")</f>
        <v/>
      </c>
      <c r="C176" t="str">
        <f>IF(F176,IF(COUNTIF(Hbl1ste!$A:$CB,F176)&gt;=1,1,""),"")</f>
        <v/>
      </c>
      <c r="D176" t="str">
        <f>IF(F176,IF(COUNTIF(HblEre!A:BY,F176)&gt;=1,"Ere",""),"")</f>
        <v/>
      </c>
      <c r="E176" s="115" t="s">
        <v>287</v>
      </c>
      <c r="F176" s="49">
        <v>2961</v>
      </c>
      <c r="G176" s="115" t="s">
        <v>342</v>
      </c>
      <c r="H176" s="49" t="s">
        <v>37</v>
      </c>
    </row>
    <row r="177" spans="1:8" x14ac:dyDescent="0.25">
      <c r="A177" t="str">
        <f>IF(F177,IF(COUNTIF(Hbl3de!$A:$BX,F177)&gt;=1,3,""),"")</f>
        <v/>
      </c>
      <c r="B177" t="str">
        <f>IF(F177,IF(COUNTIF(Hbl2de!$A:$BX,F177)&gt;=1,2,""),"")</f>
        <v/>
      </c>
      <c r="C177" t="str">
        <f>IF(F177,IF(COUNTIF(Hbl1ste!$A:$CB,F177)&gt;=1,1,""),"")</f>
        <v/>
      </c>
      <c r="D177" t="str">
        <f>IF(F177,IF(COUNTIF(HblEre!A:BY,F177)&gt;=1,"Ere",""),"")</f>
        <v>Ere</v>
      </c>
      <c r="E177" s="115" t="s">
        <v>287</v>
      </c>
      <c r="F177" s="49">
        <v>3356</v>
      </c>
      <c r="G177" s="115" t="s">
        <v>359</v>
      </c>
      <c r="H177" s="49" t="s">
        <v>34</v>
      </c>
    </row>
    <row r="178" spans="1:8" x14ac:dyDescent="0.25">
      <c r="A178">
        <f>IF(F178,IF(COUNTIF(Hbl3de!$A:$BX,F178)&gt;=1,3,""),"")</f>
        <v>3</v>
      </c>
      <c r="B178" t="str">
        <f>IF(F178,IF(COUNTIF(Hbl2de!$A:$BX,F178)&gt;=1,2,""),"")</f>
        <v/>
      </c>
      <c r="C178" t="str">
        <f>IF(F178,IF(COUNTIF(Hbl1ste!$A:$CB,F178)&gt;=1,1,""),"")</f>
        <v/>
      </c>
      <c r="D178" t="str">
        <f>IF(F178,IF(COUNTIF(HblEre!A:BY,F178)&gt;=1,"Ere",""),"")</f>
        <v/>
      </c>
      <c r="E178" s="115" t="s">
        <v>287</v>
      </c>
      <c r="F178" s="49">
        <v>1437</v>
      </c>
      <c r="G178" s="115" t="s">
        <v>781</v>
      </c>
      <c r="H178" s="49" t="s">
        <v>38</v>
      </c>
    </row>
    <row r="179" spans="1:8" x14ac:dyDescent="0.25">
      <c r="A179">
        <f>IF(F179,IF(COUNTIF(Hbl3de!$A:$BX,F179)&gt;=1,3,""),"")</f>
        <v>3</v>
      </c>
      <c r="B179" t="str">
        <f>IF(F179,IF(COUNTIF(Hbl2de!$A:$BX,F179)&gt;=1,2,""),"")</f>
        <v/>
      </c>
      <c r="C179" t="str">
        <f>IF(F179,IF(COUNTIF(Hbl1ste!$A:$CB,F179)&gt;=1,1,""),"")</f>
        <v/>
      </c>
      <c r="D179" t="str">
        <f>IF(F179,IF(COUNTIF(HblEre!A:BY,F179)&gt;=1,"Ere",""),"")</f>
        <v/>
      </c>
      <c r="E179" s="115" t="s">
        <v>287</v>
      </c>
      <c r="F179" s="49">
        <v>6541</v>
      </c>
      <c r="G179" s="115" t="s">
        <v>389</v>
      </c>
      <c r="H179" s="49" t="s">
        <v>38</v>
      </c>
    </row>
    <row r="180" spans="1:8" x14ac:dyDescent="0.25">
      <c r="A180">
        <f>IF(F180,IF(COUNTIF(Hbl3de!$A:$BX,F180)&gt;=1,3,""),"")</f>
        <v>3</v>
      </c>
      <c r="B180" t="str">
        <f>IF(F180,IF(COUNTIF(Hbl2de!$A:$BX,F180)&gt;=1,2,""),"")</f>
        <v/>
      </c>
      <c r="C180" t="str">
        <f>IF(F180,IF(COUNTIF(Hbl1ste!$A:$CB,F180)&gt;=1,1,""),"")</f>
        <v/>
      </c>
      <c r="D180" t="str">
        <f>IF(F180,IF(COUNTIF(HblEre!A:BY,F180)&gt;=1,"Ere",""),"")</f>
        <v/>
      </c>
      <c r="E180" s="115" t="s">
        <v>287</v>
      </c>
      <c r="F180" s="49">
        <v>7889</v>
      </c>
      <c r="G180" s="115" t="s">
        <v>434</v>
      </c>
      <c r="H180" s="49" t="s">
        <v>37</v>
      </c>
    </row>
    <row r="181" spans="1:8" x14ac:dyDescent="0.25">
      <c r="A181">
        <f>IF(F181,IF(COUNTIF(Hbl3de!$A:$BX,F181)&gt;=1,3,""),"")</f>
        <v>3</v>
      </c>
      <c r="B181" t="str">
        <f>IF(F181,IF(COUNTIF(Hbl2de!$A:$BX,F181)&gt;=1,2,""),"")</f>
        <v/>
      </c>
      <c r="C181" t="str">
        <f>IF(F181,IF(COUNTIF(Hbl1ste!$A:$CB,F181)&gt;=1,1,""),"")</f>
        <v/>
      </c>
      <c r="D181" t="str">
        <f>IF(F181,IF(COUNTIF(HblEre!A:BY,F181)&gt;=1,"Ere",""),"")</f>
        <v/>
      </c>
      <c r="E181" s="115" t="s">
        <v>287</v>
      </c>
      <c r="F181" s="49">
        <v>2911</v>
      </c>
      <c r="G181" s="115" t="s">
        <v>435</v>
      </c>
      <c r="H181" s="49" t="s">
        <v>37</v>
      </c>
    </row>
    <row r="182" spans="1:8" x14ac:dyDescent="0.25">
      <c r="A182">
        <f>IF(F182,IF(COUNTIF(Hbl3de!$A:$BX,F182)&gt;=1,3,""),"")</f>
        <v>3</v>
      </c>
      <c r="B182" t="str">
        <f>IF(F182,IF(COUNTIF(Hbl2de!$A:$BX,F182)&gt;=1,2,""),"")</f>
        <v/>
      </c>
      <c r="C182" t="str">
        <f>IF(F182,IF(COUNTIF(Hbl1ste!$A:$CB,F182)&gt;=1,1,""),"")</f>
        <v/>
      </c>
      <c r="D182" t="str">
        <f>IF(F182,IF(COUNTIF(HblEre!A:BY,F182)&gt;=1,"Ere",""),"")</f>
        <v/>
      </c>
      <c r="E182" s="115" t="s">
        <v>287</v>
      </c>
      <c r="F182" s="49">
        <v>5291</v>
      </c>
      <c r="G182" s="115" t="s">
        <v>453</v>
      </c>
      <c r="H182" s="49" t="s">
        <v>34</v>
      </c>
    </row>
    <row r="183" spans="1:8" x14ac:dyDescent="0.25">
      <c r="A183">
        <f>IF(F183,IF(COUNTIF(Hbl3de!$A:$BX,F183)&gt;=1,3,""),"")</f>
        <v>3</v>
      </c>
      <c r="B183" t="str">
        <f>IF(F183,IF(COUNTIF(Hbl2de!$A:$BX,F183)&gt;=1,2,""),"")</f>
        <v/>
      </c>
      <c r="C183" t="str">
        <f>IF(F183,IF(COUNTIF(Hbl1ste!$A:$CB,F183)&gt;=1,1,""),"")</f>
        <v/>
      </c>
      <c r="D183" t="str">
        <f>IF(F183,IF(COUNTIF(HblEre!A:BY,F183)&gt;=1,"Ere",""),"")</f>
        <v/>
      </c>
      <c r="E183" s="115" t="s">
        <v>287</v>
      </c>
      <c r="F183" s="49">
        <v>6727</v>
      </c>
      <c r="G183" s="115" t="s">
        <v>472</v>
      </c>
      <c r="H183" s="49" t="s">
        <v>37</v>
      </c>
    </row>
    <row r="184" spans="1:8" x14ac:dyDescent="0.25">
      <c r="A184" t="str">
        <f>IF(F184,IF(COUNTIF(Hbl3de!$A:$BX,F184)&gt;=1,3,""),"")</f>
        <v/>
      </c>
      <c r="B184" t="str">
        <f>IF(F184,IF(COUNTIF(Hbl2de!$A:$BX,F184)&gt;=1,2,""),"")</f>
        <v/>
      </c>
      <c r="C184" t="str">
        <f>IF(F184,IF(COUNTIF(Hbl1ste!$A:$CB,F184)&gt;=1,1,""),"")</f>
        <v/>
      </c>
      <c r="D184" t="str">
        <f>IF(F184,IF(COUNTIF(HblEre!A:BY,F184)&gt;=1,"Ere",""),"")</f>
        <v>Ere</v>
      </c>
      <c r="E184" s="115" t="s">
        <v>287</v>
      </c>
      <c r="F184" s="49">
        <v>3409</v>
      </c>
      <c r="G184" s="115" t="s">
        <v>499</v>
      </c>
      <c r="H184" s="49" t="s">
        <v>34</v>
      </c>
    </row>
    <row r="185" spans="1:8" x14ac:dyDescent="0.25">
      <c r="A185" t="str">
        <f>IF(F185,IF(COUNTIF(Hbl3de!$A:$BX,F185)&gt;=1,3,""),"")</f>
        <v/>
      </c>
      <c r="B185" t="str">
        <f>IF(F185,IF(COUNTIF(Hbl2de!$A:$BX,F185)&gt;=1,2,""),"")</f>
        <v/>
      </c>
      <c r="C185" t="str">
        <f>IF(F185,IF(COUNTIF(Hbl1ste!$A:$CB,F185)&gt;=1,1,""),"")</f>
        <v/>
      </c>
      <c r="D185" t="str">
        <f>IF(F185,IF(COUNTIF(HblEre!A:BY,F185)&gt;=1,"Ere",""),"")</f>
        <v/>
      </c>
      <c r="E185" s="115" t="s">
        <v>287</v>
      </c>
      <c r="F185" s="49">
        <v>4505</v>
      </c>
      <c r="G185" s="115" t="s">
        <v>556</v>
      </c>
      <c r="H185" s="49" t="s">
        <v>34</v>
      </c>
    </row>
    <row r="186" spans="1:8" x14ac:dyDescent="0.25">
      <c r="A186" t="str">
        <f>IF(F186,IF(COUNTIF(Hbl3de!$A:$BX,F186)&gt;=1,3,""),"")</f>
        <v/>
      </c>
      <c r="B186" t="str">
        <f>IF(F186,IF(COUNTIF(Hbl2de!$A:$BX,F186)&gt;=1,2,""),"")</f>
        <v/>
      </c>
      <c r="C186" t="str">
        <f>IF(F186,IF(COUNTIF(Hbl1ste!$A:$CB,F186)&gt;=1,1,""),"")</f>
        <v/>
      </c>
      <c r="D186" t="str">
        <f>IF(F186,IF(COUNTIF(HblEre!A:BY,F186)&gt;=1,"Ere",""),"")</f>
        <v/>
      </c>
      <c r="E186" s="115" t="s">
        <v>287</v>
      </c>
      <c r="F186" s="49">
        <v>2733</v>
      </c>
      <c r="G186" s="115" t="s">
        <v>595</v>
      </c>
      <c r="H186" s="49" t="s">
        <v>38</v>
      </c>
    </row>
    <row r="187" spans="1:8" x14ac:dyDescent="0.25">
      <c r="A187" t="str">
        <f>IF(F187,IF(COUNTIF(Hbl3de!$A:$BX,F187)&gt;=1,3,""),"")</f>
        <v/>
      </c>
      <c r="B187" t="str">
        <f>IF(F187,IF(COUNTIF(Hbl2de!$A:$BX,F187)&gt;=1,2,""),"")</f>
        <v/>
      </c>
      <c r="C187" t="str">
        <f>IF(F187,IF(COUNTIF(Hbl1ste!$A:$CB,F187)&gt;=1,1,""),"")</f>
        <v/>
      </c>
      <c r="D187" t="str">
        <f>IF(F187,IF(COUNTIF(HblEre!A:BY,F187)&gt;=1,"Ere",""),"")</f>
        <v>Ere</v>
      </c>
      <c r="E187" s="115" t="s">
        <v>287</v>
      </c>
      <c r="F187" s="49">
        <v>7886</v>
      </c>
      <c r="G187" s="115" t="s">
        <v>779</v>
      </c>
      <c r="H187" s="49" t="s">
        <v>35</v>
      </c>
    </row>
    <row r="188" spans="1:8" x14ac:dyDescent="0.25">
      <c r="A188" t="str">
        <f>IF(F188,IF(COUNTIF(Hbl3de!$A:$BX,F188)&gt;=1,3,""),"")</f>
        <v/>
      </c>
      <c r="B188" t="str">
        <f>IF(F188,IF(COUNTIF(Hbl2de!$A:$BX,F188)&gt;=1,2,""),"")</f>
        <v/>
      </c>
      <c r="C188" t="str">
        <f>IF(F188,IF(COUNTIF(Hbl1ste!$A:$CB,F188)&gt;=1,1,""),"")</f>
        <v/>
      </c>
      <c r="D188" t="str">
        <f>IF(F188,IF(COUNTIF(HblEre!A:BY,F188)&gt;=1,"Ere",""),"")</f>
        <v>Ere</v>
      </c>
      <c r="E188" s="115" t="s">
        <v>287</v>
      </c>
      <c r="F188" s="49">
        <v>4331</v>
      </c>
      <c r="G188" s="115" t="s">
        <v>625</v>
      </c>
      <c r="H188" s="49" t="s">
        <v>34</v>
      </c>
    </row>
    <row r="189" spans="1:8" x14ac:dyDescent="0.25">
      <c r="A189" t="str">
        <f>IF(F189,IF(COUNTIF(Hbl3de!$A:$BX,F189)&gt;=1,3,""),"")</f>
        <v/>
      </c>
      <c r="B189" t="str">
        <f>IF(F189,IF(COUNTIF(Hbl2de!$A:$BX,F189)&gt;=1,2,""),"")</f>
        <v/>
      </c>
      <c r="C189" t="str">
        <f>IF(F189,IF(COUNTIF(Hbl1ste!$A:$CB,F189)&gt;=1,1,""),"")</f>
        <v/>
      </c>
      <c r="D189" t="str">
        <f>IF(F189,IF(COUNTIF(HblEre!A:BY,F189)&gt;=1,"Ere",""),"")</f>
        <v>Ere</v>
      </c>
      <c r="E189" s="115" t="s">
        <v>287</v>
      </c>
      <c r="F189" s="49">
        <v>2657</v>
      </c>
      <c r="G189" s="115" t="s">
        <v>733</v>
      </c>
      <c r="H189" s="49" t="s">
        <v>34</v>
      </c>
    </row>
    <row r="190" spans="1:8" x14ac:dyDescent="0.25">
      <c r="A190">
        <f>IF(F190,IF(COUNTIF(Hbl3de!$A:$BX,F190)&gt;=1,3,""),"")</f>
        <v>3</v>
      </c>
      <c r="B190" t="str">
        <f>IF(F190,IF(COUNTIF(Hbl2de!$A:$BX,F190)&gt;=1,2,""),"")</f>
        <v/>
      </c>
      <c r="C190" t="str">
        <f>IF(F190,IF(COUNTIF(Hbl1ste!$A:$CB,F190)&gt;=1,1,""),"")</f>
        <v/>
      </c>
      <c r="D190" t="str">
        <f>IF(F190,IF(COUNTIF(HblEre!A:BY,F190)&gt;=1,"Ere",""),"")</f>
        <v>Ere</v>
      </c>
      <c r="E190" s="115" t="s">
        <v>287</v>
      </c>
      <c r="F190" s="49">
        <v>1699</v>
      </c>
      <c r="G190" s="115" t="s">
        <v>738</v>
      </c>
      <c r="H190" s="49" t="s">
        <v>34</v>
      </c>
    </row>
    <row r="191" spans="1:8" x14ac:dyDescent="0.25">
      <c r="A191" t="str">
        <f>IF(F191,IF(COUNTIF(Hbl3de!$A:$BX,F191)&gt;=1,3,""),"")</f>
        <v/>
      </c>
      <c r="B191" t="str">
        <f>IF(F191,IF(COUNTIF(Hbl2de!$A:$BX,F191)&gt;=1,2,""),"")</f>
        <v/>
      </c>
      <c r="C191" t="str">
        <f>IF(F191,IF(COUNTIF(Hbl1ste!$A:$CB,F191)&gt;=1,1,""),"")</f>
        <v/>
      </c>
      <c r="D191" t="str">
        <f>IF(F191,IF(COUNTIF(HblEre!A:BY,F191)&gt;=1,"Ere",""),"")</f>
        <v>Ere</v>
      </c>
      <c r="E191" s="115" t="s">
        <v>287</v>
      </c>
      <c r="F191" s="49">
        <v>3597</v>
      </c>
      <c r="G191" s="115" t="s">
        <v>763</v>
      </c>
      <c r="H191" s="49" t="s">
        <v>34</v>
      </c>
    </row>
    <row r="192" spans="1:8" x14ac:dyDescent="0.25">
      <c r="A192" t="str">
        <f>IF(F192,IF(COUNTIF(Hbl3de!$A:$BX,F192)&gt;=1,3,""),"")</f>
        <v/>
      </c>
      <c r="B192" t="str">
        <f>IF(F192,IF(COUNTIF(Hbl2de!$A:$BX,F192)&gt;=1,2,""),"")</f>
        <v/>
      </c>
      <c r="C192">
        <f>IF(F192,IF(COUNTIF(Hbl1ste!$A:$CB,F192)&gt;=1,1,""),"")</f>
        <v>1</v>
      </c>
      <c r="D192" t="str">
        <f>IF(F192,IF(COUNTIF(HblEre!A:BY,F192)&gt;=1,"Ere",""),"")</f>
        <v/>
      </c>
      <c r="E192" s="115" t="s">
        <v>318</v>
      </c>
      <c r="F192" s="49">
        <v>149</v>
      </c>
      <c r="G192" s="115" t="s">
        <v>319</v>
      </c>
      <c r="H192" s="49" t="s">
        <v>34</v>
      </c>
    </row>
    <row r="193" spans="1:8" x14ac:dyDescent="0.25">
      <c r="A193" t="str">
        <f>IF(F193,IF(COUNTIF(Hbl3de!$A:$BX,F193)&gt;=1,3,""),"")</f>
        <v/>
      </c>
      <c r="B193" t="str">
        <f>IF(F193,IF(COUNTIF(Hbl2de!$A:$BX,F193)&gt;=1,2,""),"")</f>
        <v/>
      </c>
      <c r="C193">
        <f>IF(F193,IF(COUNTIF(Hbl1ste!$A:$CB,F193)&gt;=1,1,""),"")</f>
        <v>1</v>
      </c>
      <c r="D193" t="str">
        <f>IF(F193,IF(COUNTIF(HblEre!A:BY,F193)&gt;=1,"Ere",""),"")</f>
        <v/>
      </c>
      <c r="E193" s="115" t="s">
        <v>318</v>
      </c>
      <c r="F193" s="49">
        <v>2719</v>
      </c>
      <c r="G193" s="115" t="s">
        <v>333</v>
      </c>
      <c r="H193" s="49" t="s">
        <v>34</v>
      </c>
    </row>
    <row r="194" spans="1:8" x14ac:dyDescent="0.25">
      <c r="A194" t="str">
        <f>IF(F194,IF(COUNTIF(Hbl3de!$A:$BX,F194)&gt;=1,3,""),"")</f>
        <v/>
      </c>
      <c r="B194" t="str">
        <f>IF(F194,IF(COUNTIF(Hbl2de!$A:$BX,F194)&gt;=1,2,""),"")</f>
        <v/>
      </c>
      <c r="C194" t="str">
        <f>IF(F194,IF(COUNTIF(Hbl1ste!$A:$CB,F194)&gt;=1,1,""),"")</f>
        <v/>
      </c>
      <c r="D194" t="str">
        <f>IF(F194,IF(COUNTIF(HblEre!A:BY,F194)&gt;=1,"Ere",""),"")</f>
        <v>Ere</v>
      </c>
      <c r="E194" s="115" t="s">
        <v>318</v>
      </c>
      <c r="F194" s="49">
        <v>2957</v>
      </c>
      <c r="G194" s="115" t="s">
        <v>356</v>
      </c>
      <c r="H194" s="49" t="s">
        <v>35</v>
      </c>
    </row>
    <row r="195" spans="1:8" x14ac:dyDescent="0.25">
      <c r="A195" t="str">
        <f>IF(F195,IF(COUNTIF(Hbl3de!$A:$BX,F195)&gt;=1,3,""),"")</f>
        <v/>
      </c>
      <c r="B195" t="str">
        <f>IF(F195,IF(COUNTIF(Hbl2de!$A:$BX,F195)&gt;=1,2,""),"")</f>
        <v/>
      </c>
      <c r="C195" t="str">
        <f>IF(F195,IF(COUNTIF(Hbl1ste!$A:$CB,F195)&gt;=1,1,""),"")</f>
        <v/>
      </c>
      <c r="D195" t="str">
        <f>IF(F195,IF(COUNTIF(HblEre!A:BY,F195)&gt;=1,"Ere",""),"")</f>
        <v>Ere</v>
      </c>
      <c r="E195" s="115" t="s">
        <v>318</v>
      </c>
      <c r="F195" s="49">
        <v>3017</v>
      </c>
      <c r="G195" s="115" t="s">
        <v>357</v>
      </c>
      <c r="H195" s="49" t="s">
        <v>35</v>
      </c>
    </row>
    <row r="196" spans="1:8" x14ac:dyDescent="0.25">
      <c r="A196" t="str">
        <f>IF(F196,IF(COUNTIF(Hbl3de!$A:$BX,F196)&gt;=1,3,""),"")</f>
        <v/>
      </c>
      <c r="B196" t="str">
        <f>IF(F196,IF(COUNTIF(Hbl2de!$A:$BX,F196)&gt;=1,2,""),"")</f>
        <v/>
      </c>
      <c r="C196" t="str">
        <f>IF(F196,IF(COUNTIF(Hbl1ste!$A:$CB,F196)&gt;=1,1,""),"")</f>
        <v/>
      </c>
      <c r="D196" t="str">
        <f>IF(F196,IF(COUNTIF(HblEre!A:BY,F196)&gt;=1,"Ere",""),"")</f>
        <v>Ere</v>
      </c>
      <c r="E196" s="115" t="s">
        <v>318</v>
      </c>
      <c r="F196" s="49">
        <v>3208</v>
      </c>
      <c r="G196" s="115" t="s">
        <v>358</v>
      </c>
      <c r="H196" s="49" t="s">
        <v>35</v>
      </c>
    </row>
    <row r="197" spans="1:8" x14ac:dyDescent="0.25">
      <c r="A197" t="str">
        <f>IF(F197,IF(COUNTIF(Hbl3de!$A:$BX,F197)&gt;=1,3,""),"")</f>
        <v/>
      </c>
      <c r="B197" t="str">
        <f>IF(F197,IF(COUNTIF(Hbl2de!$A:$BX,F197)&gt;=1,2,""),"")</f>
        <v/>
      </c>
      <c r="C197" t="str">
        <f>IF(F197,IF(COUNTIF(Hbl1ste!$A:$CB,F197)&gt;=1,1,""),"")</f>
        <v/>
      </c>
      <c r="D197" t="str">
        <f>IF(F197,IF(COUNTIF(HblEre!A:BY,F197)&gt;=1,"Ere",""),"")</f>
        <v>Ere</v>
      </c>
      <c r="E197" s="115" t="s">
        <v>318</v>
      </c>
      <c r="F197" s="49">
        <v>5840</v>
      </c>
      <c r="G197" s="115" t="s">
        <v>473</v>
      </c>
      <c r="H197" s="49" t="s">
        <v>35</v>
      </c>
    </row>
    <row r="198" spans="1:8" x14ac:dyDescent="0.25">
      <c r="A198" t="str">
        <f>IF(F198,IF(COUNTIF(Hbl3de!$A:$BX,F198)&gt;=1,3,""),"")</f>
        <v/>
      </c>
      <c r="B198" t="str">
        <f>IF(F198,IF(COUNTIF(Hbl2de!$A:$BX,F198)&gt;=1,2,""),"")</f>
        <v/>
      </c>
      <c r="C198">
        <f>IF(F198,IF(COUNTIF(Hbl1ste!$A:$CB,F198)&gt;=1,1,""),"")</f>
        <v>1</v>
      </c>
      <c r="D198" t="str">
        <f>IF(F198,IF(COUNTIF(HblEre!A:BY,F198)&gt;=1,"Ere",""),"")</f>
        <v/>
      </c>
      <c r="E198" s="115" t="s">
        <v>318</v>
      </c>
      <c r="F198" s="49">
        <v>2604</v>
      </c>
      <c r="G198" s="115" t="s">
        <v>505</v>
      </c>
      <c r="H198" s="49" t="s">
        <v>36</v>
      </c>
    </row>
    <row r="199" spans="1:8" x14ac:dyDescent="0.25">
      <c r="A199" t="str">
        <f>IF(F199,IF(COUNTIF(Hbl3de!$A:$BX,F199)&gt;=1,3,""),"")</f>
        <v/>
      </c>
      <c r="B199" t="str">
        <f>IF(F199,IF(COUNTIF(Hbl2de!$A:$BX,F199)&gt;=1,2,""),"")</f>
        <v/>
      </c>
      <c r="C199" t="str">
        <f>IF(F199,IF(COUNTIF(Hbl1ste!$A:$CB,F199)&gt;=1,1,""),"")</f>
        <v/>
      </c>
      <c r="D199" t="str">
        <f>IF(F199,IF(COUNTIF(HblEre!A:BY,F199)&gt;=1,"Ere",""),"")</f>
        <v>Ere</v>
      </c>
      <c r="E199" s="115" t="s">
        <v>318</v>
      </c>
      <c r="F199" s="49">
        <v>3205</v>
      </c>
      <c r="G199" s="115" t="s">
        <v>542</v>
      </c>
      <c r="H199" s="49" t="s">
        <v>35</v>
      </c>
    </row>
    <row r="200" spans="1:8" x14ac:dyDescent="0.25">
      <c r="A200" t="str">
        <f>IF(F200,IF(COUNTIF(Hbl3de!$A:$BX,F200)&gt;=1,3,""),"")</f>
        <v/>
      </c>
      <c r="B200" t="str">
        <f>IF(F200,IF(COUNTIF(Hbl2de!$A:$BX,F200)&gt;=1,2,""),"")</f>
        <v/>
      </c>
      <c r="C200">
        <f>IF(F200,IF(COUNTIF(Hbl1ste!$A:$CB,F200)&gt;=1,1,""),"")</f>
        <v>1</v>
      </c>
      <c r="D200" t="str">
        <f>IF(F200,IF(COUNTIF(HblEre!A:BY,F200)&gt;=1,"Ere",""),"")</f>
        <v/>
      </c>
      <c r="E200" s="115" t="s">
        <v>318</v>
      </c>
      <c r="F200" s="49">
        <v>2935</v>
      </c>
      <c r="G200" s="115" t="s">
        <v>577</v>
      </c>
      <c r="H200" s="49" t="s">
        <v>36</v>
      </c>
    </row>
    <row r="201" spans="1:8" x14ac:dyDescent="0.25">
      <c r="A201" t="str">
        <f>IF(F201,IF(COUNTIF(Hbl3de!$A:$BX,F201)&gt;=1,3,""),"")</f>
        <v/>
      </c>
      <c r="B201" t="str">
        <f>IF(F201,IF(COUNTIF(Hbl2de!$A:$BX,F201)&gt;=1,2,""),"")</f>
        <v/>
      </c>
      <c r="C201">
        <f>IF(F201,IF(COUNTIF(Hbl1ste!$A:$CB,F201)&gt;=1,1,""),"")</f>
        <v>1</v>
      </c>
      <c r="D201" t="str">
        <f>IF(F201,IF(COUNTIF(HblEre!A:BY,F201)&gt;=1,"Ere",""),"")</f>
        <v>Ere</v>
      </c>
      <c r="E201" s="115" t="s">
        <v>318</v>
      </c>
      <c r="F201" s="49">
        <v>2953</v>
      </c>
      <c r="G201" s="115" t="s">
        <v>604</v>
      </c>
      <c r="H201" s="49" t="s">
        <v>34</v>
      </c>
    </row>
    <row r="202" spans="1:8" x14ac:dyDescent="0.25">
      <c r="A202" t="str">
        <f>IF(F202,IF(COUNTIF(Hbl3de!$A:$BX,F202)&gt;=1,3,""),"")</f>
        <v/>
      </c>
      <c r="B202" t="str">
        <f>IF(F202,IF(COUNTIF(Hbl2de!$A:$BX,F202)&gt;=1,2,""),"")</f>
        <v/>
      </c>
      <c r="C202" t="str">
        <f>IF(F202,IF(COUNTIF(Hbl1ste!$A:$CB,F202)&gt;=1,1,""),"")</f>
        <v/>
      </c>
      <c r="D202" t="str">
        <f>IF(F202,IF(COUNTIF(HblEre!A:BY,F202)&gt;=1,"Ere",""),"")</f>
        <v/>
      </c>
      <c r="E202" s="115" t="s">
        <v>318</v>
      </c>
      <c r="F202" s="49">
        <v>2537</v>
      </c>
      <c r="G202" s="115" t="s">
        <v>616</v>
      </c>
      <c r="H202" s="49" t="s">
        <v>172</v>
      </c>
    </row>
    <row r="203" spans="1:8" x14ac:dyDescent="0.25">
      <c r="A203" t="str">
        <f>IF(F203,IF(COUNTIF(Hbl3de!$A:$BX,F203)&gt;=1,3,""),"")</f>
        <v/>
      </c>
      <c r="B203" t="str">
        <f>IF(F203,IF(COUNTIF(Hbl2de!$A:$BX,F203)&gt;=1,2,""),"")</f>
        <v/>
      </c>
      <c r="C203">
        <f>IF(F203,IF(COUNTIF(Hbl1ste!$A:$CB,F203)&gt;=1,1,""),"")</f>
        <v>1</v>
      </c>
      <c r="D203" t="str">
        <f>IF(F203,IF(COUNTIF(HblEre!A:BY,F203)&gt;=1,"Ere",""),"")</f>
        <v/>
      </c>
      <c r="E203" s="115" t="s">
        <v>318</v>
      </c>
      <c r="F203" s="49">
        <v>1622</v>
      </c>
      <c r="G203" s="115" t="s">
        <v>617</v>
      </c>
      <c r="H203" s="49" t="s">
        <v>37</v>
      </c>
    </row>
    <row r="204" spans="1:8" x14ac:dyDescent="0.25">
      <c r="A204" t="str">
        <f>IF(F204,IF(COUNTIF(Hbl3de!$A:$BX,F204)&gt;=1,3,""),"")</f>
        <v/>
      </c>
      <c r="B204" t="str">
        <f>IF(F204,IF(COUNTIF(Hbl2de!$A:$BX,F204)&gt;=1,2,""),"")</f>
        <v/>
      </c>
      <c r="C204" t="str">
        <f>IF(F204,IF(COUNTIF(Hbl1ste!$A:$CB,F204)&gt;=1,1,""),"")</f>
        <v/>
      </c>
      <c r="D204" t="str">
        <f>IF(F204,IF(COUNTIF(HblEre!A:BY,F204)&gt;=1,"Ere",""),"")</f>
        <v>Ere</v>
      </c>
      <c r="E204" s="115" t="s">
        <v>318</v>
      </c>
      <c r="F204" s="49">
        <v>2325</v>
      </c>
      <c r="G204" s="115" t="s">
        <v>636</v>
      </c>
      <c r="H204" s="49" t="s">
        <v>35</v>
      </c>
    </row>
    <row r="205" spans="1:8" x14ac:dyDescent="0.25">
      <c r="A205" t="str">
        <f>IF(F205,IF(COUNTIF(Hbl3de!$A:$BX,F205)&gt;=1,3,""),"")</f>
        <v/>
      </c>
      <c r="B205" t="str">
        <f>IF(F205,IF(COUNTIF(Hbl2de!$A:$BX,F205)&gt;=1,2,""),"")</f>
        <v/>
      </c>
      <c r="C205" t="str">
        <f>IF(F205,IF(COUNTIF(Hbl1ste!$A:$CB,F205)&gt;=1,1,""),"")</f>
        <v/>
      </c>
      <c r="D205" t="str">
        <f>IF(F205,IF(COUNTIF(HblEre!A:BY,F205)&gt;=1,"Ere",""),"")</f>
        <v/>
      </c>
      <c r="E205" s="115" t="s">
        <v>318</v>
      </c>
      <c r="F205" s="49">
        <v>5672</v>
      </c>
      <c r="G205" s="115" t="s">
        <v>654</v>
      </c>
      <c r="H205" s="49" t="s">
        <v>38</v>
      </c>
    </row>
    <row r="206" spans="1:8" x14ac:dyDescent="0.25">
      <c r="A206" t="str">
        <f>IF(F206,IF(COUNTIF(Hbl3de!$A:$BX,F206)&gt;=1,3,""),"")</f>
        <v/>
      </c>
      <c r="B206" t="str">
        <f>IF(F206,IF(COUNTIF(Hbl2de!$A:$BX,F206)&gt;=1,2,""),"")</f>
        <v/>
      </c>
      <c r="C206">
        <f>IF(F206,IF(COUNTIF(Hbl1ste!$A:$CB,F206)&gt;=1,1,""),"")</f>
        <v>1</v>
      </c>
      <c r="D206" t="str">
        <f>IF(F206,IF(COUNTIF(HblEre!A:BY,F206)&gt;=1,"Ere",""),"")</f>
        <v/>
      </c>
      <c r="E206" s="115" t="s">
        <v>318</v>
      </c>
      <c r="F206" s="49">
        <v>7324</v>
      </c>
      <c r="G206" s="115" t="s">
        <v>673</v>
      </c>
      <c r="H206" s="49" t="s">
        <v>34</v>
      </c>
    </row>
    <row r="207" spans="1:8" x14ac:dyDescent="0.25">
      <c r="A207" t="str">
        <f>IF(F207,IF(COUNTIF(Hbl3de!$A:$BX,F207)&gt;=1,3,""),"")</f>
        <v/>
      </c>
      <c r="B207" t="str">
        <f>IF(F207,IF(COUNTIF(Hbl2de!$A:$BX,F207)&gt;=1,2,""),"")</f>
        <v/>
      </c>
      <c r="C207">
        <f>IF(F207,IF(COUNTIF(Hbl1ste!$A:$CB,F207)&gt;=1,1,""),"")</f>
        <v>1</v>
      </c>
      <c r="D207" t="str">
        <f>IF(F207,IF(COUNTIF(HblEre!A:BY,F207)&gt;=1,"Ere",""),"")</f>
        <v/>
      </c>
      <c r="E207" s="115" t="s">
        <v>318</v>
      </c>
      <c r="F207" s="49">
        <v>8302</v>
      </c>
      <c r="G207" s="115" t="s">
        <v>697</v>
      </c>
      <c r="H207" s="49" t="s">
        <v>34</v>
      </c>
    </row>
    <row r="208" spans="1:8" x14ac:dyDescent="0.25">
      <c r="A208" t="str">
        <f>IF(F208,IF(COUNTIF(Hbl3de!$A:$BX,F208)&gt;=1,3,""),"")</f>
        <v/>
      </c>
      <c r="B208" t="str">
        <f>IF(F208,IF(COUNTIF(Hbl2de!$A:$BX,F208)&gt;=1,2,""),"")</f>
        <v/>
      </c>
      <c r="C208" t="str">
        <f>IF(F208,IF(COUNTIF(Hbl1ste!$A:$CB,F208)&gt;=1,1,""),"")</f>
        <v/>
      </c>
      <c r="D208" t="str">
        <f>IF(F208,IF(COUNTIF(HblEre!A:BY,F208)&gt;=1,"Ere",""),"")</f>
        <v>Ere</v>
      </c>
      <c r="E208" s="115" t="s">
        <v>318</v>
      </c>
      <c r="F208" s="49">
        <v>2301</v>
      </c>
      <c r="G208" s="115" t="s">
        <v>732</v>
      </c>
      <c r="H208" s="49" t="s">
        <v>36</v>
      </c>
    </row>
    <row r="209" spans="1:8" x14ac:dyDescent="0.25">
      <c r="A209" t="str">
        <f>IF(F209,IF(COUNTIF(Hbl3de!$A:$BX,F209)&gt;=1,3,""),"")</f>
        <v/>
      </c>
      <c r="B209" t="str">
        <f>IF(F209,IF(COUNTIF(Hbl2de!$A:$BX,F209)&gt;=1,2,""),"")</f>
        <v/>
      </c>
      <c r="C209">
        <f>IF(F209,IF(COUNTIF(Hbl1ste!$A:$CB,F209)&gt;=1,1,""),"")</f>
        <v>1</v>
      </c>
      <c r="D209" t="str">
        <f>IF(F209,IF(COUNTIF(HblEre!A:BY,F209)&gt;=1,"Ere",""),"")</f>
        <v/>
      </c>
      <c r="E209" s="115" t="s">
        <v>318</v>
      </c>
      <c r="F209" s="49">
        <v>2656</v>
      </c>
      <c r="G209" s="115" t="s">
        <v>753</v>
      </c>
      <c r="H209" s="49" t="s">
        <v>37</v>
      </c>
    </row>
    <row r="210" spans="1:8" x14ac:dyDescent="0.25">
      <c r="A210" t="str">
        <f>IF(F210,IF(COUNTIF(Hbl3de!$A:$BX,F210)&gt;=1,3,""),"")</f>
        <v/>
      </c>
      <c r="B210" t="str">
        <f>IF(F210,IF(COUNTIF(Hbl2de!$A:$BX,F210)&gt;=1,2,""),"")</f>
        <v/>
      </c>
      <c r="C210" t="str">
        <f>IF(F210,IF(COUNTIF(Hbl1ste!$A:$CB,F210)&gt;=1,1,""),"")</f>
        <v/>
      </c>
      <c r="D210" t="str">
        <f>IF(F210,IF(COUNTIF(HblEre!A:BY,F210)&gt;=1,"Ere",""),"")</f>
        <v>Ere</v>
      </c>
      <c r="E210" s="115" t="s">
        <v>364</v>
      </c>
      <c r="F210" s="49">
        <v>6952</v>
      </c>
      <c r="G210" s="115" t="s">
        <v>365</v>
      </c>
      <c r="H210" s="49" t="s">
        <v>35</v>
      </c>
    </row>
    <row r="211" spans="1:8" x14ac:dyDescent="0.25">
      <c r="A211" t="str">
        <f>IF(F211,IF(COUNTIF(Hbl3de!$A:$BX,F211)&gt;=1,3,""),"")</f>
        <v/>
      </c>
      <c r="B211" t="str">
        <f>IF(F211,IF(COUNTIF(Hbl2de!$A:$BX,F211)&gt;=1,2,""),"")</f>
        <v/>
      </c>
      <c r="C211" t="str">
        <f>IF(F211,IF(COUNTIF(Hbl1ste!$A:$CB,F211)&gt;=1,1,""),"")</f>
        <v/>
      </c>
      <c r="D211" t="str">
        <f>IF(F211,IF(COUNTIF(HblEre!A:BY,F211)&gt;=1,"Ere",""),"")</f>
        <v/>
      </c>
      <c r="E211" s="115" t="s">
        <v>364</v>
      </c>
      <c r="F211" s="49">
        <v>4383</v>
      </c>
      <c r="G211" s="115" t="s">
        <v>368</v>
      </c>
      <c r="H211" s="49" t="s">
        <v>36</v>
      </c>
    </row>
    <row r="212" spans="1:8" x14ac:dyDescent="0.25">
      <c r="A212" t="str">
        <f>IF(F212,IF(COUNTIF(Hbl3de!$A:$BX,F212)&gt;=1,3,""),"")</f>
        <v/>
      </c>
      <c r="B212" t="str">
        <f>IF(F212,IF(COUNTIF(Hbl2de!$A:$BX,F212)&gt;=1,2,""),"")</f>
        <v/>
      </c>
      <c r="C212" t="str">
        <f>IF(F212,IF(COUNTIF(Hbl1ste!$A:$CB,F212)&gt;=1,1,""),"")</f>
        <v/>
      </c>
      <c r="D212" t="str">
        <f>IF(F212,IF(COUNTIF(HblEre!A:BY,F212)&gt;=1,"Ere",""),"")</f>
        <v>Ere</v>
      </c>
      <c r="E212" s="115" t="s">
        <v>364</v>
      </c>
      <c r="F212" s="49">
        <v>7086</v>
      </c>
      <c r="G212" s="115" t="s">
        <v>385</v>
      </c>
      <c r="H212" s="49" t="s">
        <v>35</v>
      </c>
    </row>
    <row r="213" spans="1:8" x14ac:dyDescent="0.25">
      <c r="A213" t="str">
        <f>IF(F213,IF(COUNTIF(Hbl3de!$A:$BX,F213)&gt;=1,3,""),"")</f>
        <v/>
      </c>
      <c r="B213" t="str">
        <f>IF(F213,IF(COUNTIF(Hbl2de!$A:$BX,F213)&gt;=1,2,""),"")</f>
        <v/>
      </c>
      <c r="C213" t="str">
        <f>IF(F213,IF(COUNTIF(Hbl1ste!$A:$CB,F213)&gt;=1,1,""),"")</f>
        <v/>
      </c>
      <c r="D213" t="str">
        <f>IF(F213,IF(COUNTIF(HblEre!A:BY,F213)&gt;=1,"Ere",""),"")</f>
        <v>Ere</v>
      </c>
      <c r="E213" s="115" t="s">
        <v>364</v>
      </c>
      <c r="F213" s="49">
        <v>7091</v>
      </c>
      <c r="G213" s="115" t="s">
        <v>465</v>
      </c>
      <c r="H213" s="49" t="s">
        <v>34</v>
      </c>
    </row>
    <row r="214" spans="1:8" x14ac:dyDescent="0.25">
      <c r="A214" t="str">
        <f>IF(F214,IF(COUNTIF(Hbl3de!$A:$BX,F214)&gt;=1,3,""),"")</f>
        <v/>
      </c>
      <c r="B214" t="str">
        <f>IF(F214,IF(COUNTIF(Hbl2de!$A:$BX,F214)&gt;=1,2,""),"")</f>
        <v/>
      </c>
      <c r="C214" t="str">
        <f>IF(F214,IF(COUNTIF(Hbl1ste!$A:$CB,F214)&gt;=1,1,""),"")</f>
        <v/>
      </c>
      <c r="D214" t="str">
        <f>IF(F214,IF(COUNTIF(HblEre!A:BY,F214)&gt;=1,"Ere",""),"")</f>
        <v>Ere</v>
      </c>
      <c r="E214" s="115" t="s">
        <v>364</v>
      </c>
      <c r="F214" s="49">
        <v>3003</v>
      </c>
      <c r="G214" s="115" t="s">
        <v>619</v>
      </c>
      <c r="H214" s="49" t="s">
        <v>36</v>
      </c>
    </row>
    <row r="215" spans="1:8" x14ac:dyDescent="0.25">
      <c r="A215" t="str">
        <f>IF(F215,IF(COUNTIF(Hbl3de!$A:$BX,F215)&gt;=1,3,""),"")</f>
        <v/>
      </c>
      <c r="B215" t="str">
        <f>IF(F215,IF(COUNTIF(Hbl2de!$A:$BX,F215)&gt;=1,2,""),"")</f>
        <v/>
      </c>
      <c r="C215" t="str">
        <f>IF(F215,IF(COUNTIF(Hbl1ste!$A:$CB,F215)&gt;=1,1,""),"")</f>
        <v/>
      </c>
      <c r="D215" t="str">
        <f>IF(F215,IF(COUNTIF(HblEre!A:BY,F215)&gt;=1,"Ere",""),"")</f>
        <v>Ere</v>
      </c>
      <c r="E215" s="115" t="s">
        <v>364</v>
      </c>
      <c r="F215" s="49">
        <v>2895</v>
      </c>
      <c r="G215" s="115" t="s">
        <v>634</v>
      </c>
      <c r="H215" s="49" t="s">
        <v>36</v>
      </c>
    </row>
    <row r="216" spans="1:8" x14ac:dyDescent="0.25">
      <c r="A216" t="str">
        <f>IF(F216,IF(COUNTIF(Hbl3de!$A:$BX,F216)&gt;=1,3,""),"")</f>
        <v/>
      </c>
      <c r="B216" t="str">
        <f>IF(F216,IF(COUNTIF(Hbl2de!$A:$BX,F216)&gt;=1,2,""),"")</f>
        <v/>
      </c>
      <c r="C216" t="str">
        <f>IF(F216,IF(COUNTIF(Hbl1ste!$A:$CB,F216)&gt;=1,1,""),"")</f>
        <v/>
      </c>
      <c r="D216" t="str">
        <f>IF(F216,IF(COUNTIF(HblEre!A:BY,F216)&gt;=1,"Ere",""),"")</f>
        <v>Ere</v>
      </c>
      <c r="E216" s="115" t="s">
        <v>364</v>
      </c>
      <c r="F216" s="49">
        <v>5017</v>
      </c>
      <c r="G216" s="115" t="s">
        <v>642</v>
      </c>
      <c r="H216" s="49" t="s">
        <v>36</v>
      </c>
    </row>
    <row r="217" spans="1:8" x14ac:dyDescent="0.25">
      <c r="A217" t="str">
        <f>IF(F217,IF(COUNTIF(Hbl3de!$A:$BX,F217)&gt;=1,3,""),"")</f>
        <v/>
      </c>
      <c r="B217" t="str">
        <f>IF(F217,IF(COUNTIF(Hbl2de!$A:$BX,F217)&gt;=1,2,""),"")</f>
        <v/>
      </c>
      <c r="C217" t="str">
        <f>IF(F217,IF(COUNTIF(Hbl1ste!$A:$CB,F217)&gt;=1,1,""),"")</f>
        <v/>
      </c>
      <c r="D217" t="str">
        <f>IF(F217,IF(COUNTIF(HblEre!A:BY,F217)&gt;=1,"Ere",""),"")</f>
        <v>Ere</v>
      </c>
      <c r="E217" s="115" t="s">
        <v>364</v>
      </c>
      <c r="F217" s="49">
        <v>2712</v>
      </c>
      <c r="G217" s="115" t="s">
        <v>643</v>
      </c>
      <c r="H217" s="49" t="s">
        <v>35</v>
      </c>
    </row>
    <row r="218" spans="1:8" x14ac:dyDescent="0.25">
      <c r="A218" t="str">
        <f>IF(F218,IF(COUNTIF(Hbl3de!$A:$BX,F218)&gt;=1,3,""),"")</f>
        <v/>
      </c>
      <c r="B218" t="str">
        <f>IF(F218,IF(COUNTIF(Hbl2de!$A:$BX,F218)&gt;=1,2,""),"")</f>
        <v/>
      </c>
      <c r="C218" t="str">
        <f>IF(F218,IF(COUNTIF(Hbl1ste!$A:$CB,F218)&gt;=1,1,""),"")</f>
        <v/>
      </c>
      <c r="D218" t="str">
        <f>IF(F218,IF(COUNTIF(HblEre!A:BY,F218)&gt;=1,"Ere",""),"")</f>
        <v>Ere</v>
      </c>
      <c r="E218" s="115" t="s">
        <v>364</v>
      </c>
      <c r="F218" s="49">
        <v>3690</v>
      </c>
      <c r="G218" s="115" t="s">
        <v>687</v>
      </c>
      <c r="H218" s="49" t="s">
        <v>36</v>
      </c>
    </row>
    <row r="219" spans="1:8" x14ac:dyDescent="0.25">
      <c r="A219" t="str">
        <f>IF(F219,IF(COUNTIF(Hbl3de!$A:$BX,F219)&gt;=1,3,""),"")</f>
        <v/>
      </c>
      <c r="B219" t="str">
        <f>IF(F219,IF(COUNTIF(Hbl2de!$A:$BX,F219)&gt;=1,2,""),"")</f>
        <v/>
      </c>
      <c r="C219" t="str">
        <f>IF(F219,IF(COUNTIF(Hbl1ste!$A:$CB,F219)&gt;=1,1,""),"")</f>
        <v/>
      </c>
      <c r="D219" t="str">
        <f>IF(F219,IF(COUNTIF(HblEre!A:BY,F219)&gt;=1,"Ere",""),"")</f>
        <v>Ere</v>
      </c>
      <c r="E219" s="115" t="s">
        <v>364</v>
      </c>
      <c r="F219" s="49">
        <v>2946</v>
      </c>
      <c r="G219" s="115" t="s">
        <v>726</v>
      </c>
      <c r="H219" s="49" t="s">
        <v>35</v>
      </c>
    </row>
    <row r="220" spans="1:8" x14ac:dyDescent="0.25">
      <c r="A220" t="str">
        <f>IF(F220,IF(COUNTIF(Hbl3de!$A:$BX,F220)&gt;=1,3,""),"")</f>
        <v/>
      </c>
      <c r="B220" t="str">
        <f>IF(F220,IF(COUNTIF(Hbl2de!$A:$BX,F220)&gt;=1,2,""),"")</f>
        <v/>
      </c>
      <c r="C220" t="str">
        <f>IF(F220,IF(COUNTIF(Hbl1ste!$A:$CB,F220)&gt;=1,1,""),"")</f>
        <v/>
      </c>
      <c r="D220" t="str">
        <f>IF(F220,IF(COUNTIF(HblEre!A:BY,F220)&gt;=1,"Ere",""),"")</f>
        <v>Ere</v>
      </c>
      <c r="E220" s="115" t="s">
        <v>303</v>
      </c>
      <c r="F220" s="49">
        <v>1293</v>
      </c>
      <c r="G220" s="115" t="s">
        <v>304</v>
      </c>
      <c r="H220" s="49" t="s">
        <v>35</v>
      </c>
    </row>
    <row r="221" spans="1:8" x14ac:dyDescent="0.25">
      <c r="A221" t="str">
        <f>IF(F221,IF(COUNTIF(Hbl3de!$A:$BX,F221)&gt;=1,3,""),"")</f>
        <v/>
      </c>
      <c r="B221">
        <f>IF(F221,IF(COUNTIF(Hbl2de!$A:$BX,F221)&gt;=1,2,""),"")</f>
        <v>2</v>
      </c>
      <c r="C221" t="str">
        <f>IF(F221,IF(COUNTIF(Hbl1ste!$A:$CB,F221)&gt;=1,1,""),"")</f>
        <v/>
      </c>
      <c r="D221" t="str">
        <f>IF(F221,IF(COUNTIF(HblEre!A:BY,F221)&gt;=1,"Ere",""),"")</f>
        <v/>
      </c>
      <c r="E221" s="115" t="s">
        <v>303</v>
      </c>
      <c r="F221" s="49">
        <v>7290</v>
      </c>
      <c r="G221" s="115" t="s">
        <v>314</v>
      </c>
      <c r="H221" s="49" t="s">
        <v>36</v>
      </c>
    </row>
    <row r="222" spans="1:8" x14ac:dyDescent="0.25">
      <c r="A222" t="str">
        <f>IF(F222,IF(COUNTIF(Hbl3de!$A:$BX,F222)&gt;=1,3,""),"")</f>
        <v/>
      </c>
      <c r="B222" t="str">
        <f>IF(F222,IF(COUNTIF(Hbl2de!$A:$BX,F222)&gt;=1,2,""),"")</f>
        <v/>
      </c>
      <c r="C222" t="str">
        <f>IF(F222,IF(COUNTIF(Hbl1ste!$A:$CB,F222)&gt;=1,1,""),"")</f>
        <v/>
      </c>
      <c r="D222" t="str">
        <f>IF(F222,IF(COUNTIF(HblEre!A:BY,F222)&gt;=1,"Ere",""),"")</f>
        <v>Ere</v>
      </c>
      <c r="E222" s="115" t="s">
        <v>303</v>
      </c>
      <c r="F222" s="49">
        <v>3244</v>
      </c>
      <c r="G222" s="115" t="s">
        <v>344</v>
      </c>
      <c r="H222" s="49" t="s">
        <v>35</v>
      </c>
    </row>
    <row r="223" spans="1:8" x14ac:dyDescent="0.25">
      <c r="A223" t="str">
        <f>IF(F223,IF(COUNTIF(Hbl3de!$A:$BX,F223)&gt;=1,3,""),"")</f>
        <v/>
      </c>
      <c r="B223" t="str">
        <f>IF(F223,IF(COUNTIF(Hbl2de!$A:$BX,F223)&gt;=1,2,""),"")</f>
        <v/>
      </c>
      <c r="C223" t="str">
        <f>IF(F223,IF(COUNTIF(Hbl1ste!$A:$CB,F223)&gt;=1,1,""),"")</f>
        <v/>
      </c>
      <c r="D223" t="str">
        <f>IF(F223,IF(COUNTIF(HblEre!A:BY,F223)&gt;=1,"Ere",""),"")</f>
        <v>Ere</v>
      </c>
      <c r="E223" s="115" t="s">
        <v>303</v>
      </c>
      <c r="F223" s="49">
        <v>842</v>
      </c>
      <c r="G223" s="115" t="s">
        <v>353</v>
      </c>
      <c r="H223" s="49" t="s">
        <v>35</v>
      </c>
    </row>
    <row r="224" spans="1:8" x14ac:dyDescent="0.25">
      <c r="A224" t="str">
        <f>IF(F224,IF(COUNTIF(Hbl3de!$A:$BX,F224)&gt;=1,3,""),"")</f>
        <v/>
      </c>
      <c r="B224">
        <f>IF(F224,IF(COUNTIF(Hbl2de!$A:$BX,F224)&gt;=1,2,""),"")</f>
        <v>2</v>
      </c>
      <c r="C224" t="str">
        <f>IF(F224,IF(COUNTIF(Hbl1ste!$A:$CB,F224)&gt;=1,1,""),"")</f>
        <v/>
      </c>
      <c r="D224" t="str">
        <f>IF(F224,IF(COUNTIF(HblEre!A:BY,F224)&gt;=1,"Ere",""),"")</f>
        <v>Ere</v>
      </c>
      <c r="E224" s="115" t="s">
        <v>303</v>
      </c>
      <c r="F224" s="49">
        <v>5367</v>
      </c>
      <c r="G224" s="115" t="s">
        <v>375</v>
      </c>
      <c r="H224" s="49" t="s">
        <v>37</v>
      </c>
    </row>
    <row r="225" spans="1:8" x14ac:dyDescent="0.25">
      <c r="A225" t="str">
        <f>IF(F225,IF(COUNTIF(Hbl3de!$A:$BX,F225)&gt;=1,3,""),"")</f>
        <v/>
      </c>
      <c r="B225" t="str">
        <f>IF(F225,IF(COUNTIF(Hbl2de!$A:$BX,F225)&gt;=1,2,""),"")</f>
        <v/>
      </c>
      <c r="C225" t="str">
        <f>IF(F225,IF(COUNTIF(Hbl1ste!$A:$CB,F225)&gt;=1,1,""),"")</f>
        <v/>
      </c>
      <c r="D225" t="str">
        <f>IF(F225,IF(COUNTIF(HblEre!A:BY,F225)&gt;=1,"Ere",""),"")</f>
        <v>Ere</v>
      </c>
      <c r="E225" s="115" t="s">
        <v>303</v>
      </c>
      <c r="F225" s="49">
        <v>2022</v>
      </c>
      <c r="G225" s="115" t="s">
        <v>392</v>
      </c>
      <c r="H225" s="49" t="s">
        <v>35</v>
      </c>
    </row>
    <row r="226" spans="1:8" x14ac:dyDescent="0.25">
      <c r="A226" t="str">
        <f>IF(F226,IF(COUNTIF(Hbl3de!$A:$BX,F226)&gt;=1,3,""),"")</f>
        <v/>
      </c>
      <c r="B226" t="str">
        <f>IF(F226,IF(COUNTIF(Hbl2de!$A:$BX,F226)&gt;=1,2,""),"")</f>
        <v/>
      </c>
      <c r="C226" t="str">
        <f>IF(F226,IF(COUNTIF(Hbl1ste!$A:$CB,F226)&gt;=1,1,""),"")</f>
        <v/>
      </c>
      <c r="D226" t="str">
        <f>IF(F226,IF(COUNTIF(HblEre!A:BY,F226)&gt;=1,"Ere",""),"")</f>
        <v/>
      </c>
      <c r="E226" s="115" t="s">
        <v>303</v>
      </c>
      <c r="F226" s="49">
        <v>8736</v>
      </c>
      <c r="G226" s="115" t="s">
        <v>400</v>
      </c>
      <c r="H226" s="49" t="s">
        <v>34</v>
      </c>
    </row>
    <row r="227" spans="1:8" x14ac:dyDescent="0.25">
      <c r="A227" t="str">
        <f>IF(F227,IF(COUNTIF(Hbl3de!$A:$BX,F227)&gt;=1,3,""),"")</f>
        <v/>
      </c>
      <c r="B227">
        <f>IF(F227,IF(COUNTIF(Hbl2de!$A:$BX,F227)&gt;=1,2,""),"")</f>
        <v>2</v>
      </c>
      <c r="C227" t="str">
        <f>IF(F227,IF(COUNTIF(Hbl1ste!$A:$CB,F227)&gt;=1,1,""),"")</f>
        <v/>
      </c>
      <c r="D227" t="str">
        <f>IF(F227,IF(COUNTIF(HblEre!A:BY,F227)&gt;=1,"Ere",""),"")</f>
        <v/>
      </c>
      <c r="E227" s="115" t="s">
        <v>303</v>
      </c>
      <c r="F227" s="49">
        <v>8598</v>
      </c>
      <c r="G227" s="115" t="s">
        <v>406</v>
      </c>
      <c r="H227" s="49" t="s">
        <v>36</v>
      </c>
    </row>
    <row r="228" spans="1:8" x14ac:dyDescent="0.25">
      <c r="A228" t="str">
        <f>IF(F228,IF(COUNTIF(Hbl3de!$A:$BX,F228)&gt;=1,3,""),"")</f>
        <v/>
      </c>
      <c r="B228" t="str">
        <f>IF(F228,IF(COUNTIF(Hbl2de!$A:$BX,F228)&gt;=1,2,""),"")</f>
        <v/>
      </c>
      <c r="C228" t="str">
        <f>IF(F228,IF(COUNTIF(Hbl1ste!$A:$CB,F228)&gt;=1,1,""),"")</f>
        <v/>
      </c>
      <c r="D228" t="str">
        <f>IF(F228,IF(COUNTIF(HblEre!A:BY,F228)&gt;=1,"Ere",""),"")</f>
        <v>Ere</v>
      </c>
      <c r="E228" s="115" t="s">
        <v>303</v>
      </c>
      <c r="F228" s="49">
        <v>3727</v>
      </c>
      <c r="G228" s="115" t="s">
        <v>424</v>
      </c>
      <c r="H228" s="49" t="s">
        <v>35</v>
      </c>
    </row>
    <row r="229" spans="1:8" x14ac:dyDescent="0.25">
      <c r="A229" t="str">
        <f>IF(F229,IF(COUNTIF(Hbl3de!$A:$BX,F229)&gt;=1,3,""),"")</f>
        <v/>
      </c>
      <c r="B229" t="str">
        <f>IF(F229,IF(COUNTIF(Hbl2de!$A:$BX,F229)&gt;=1,2,""),"")</f>
        <v/>
      </c>
      <c r="C229" t="str">
        <f>IF(F229,IF(COUNTIF(Hbl1ste!$A:$CB,F229)&gt;=1,1,""),"")</f>
        <v/>
      </c>
      <c r="D229" t="str">
        <f>IF(F229,IF(COUNTIF(HblEre!A:BY,F229)&gt;=1,"Ere",""),"")</f>
        <v/>
      </c>
      <c r="E229" s="115" t="s">
        <v>303</v>
      </c>
      <c r="F229" s="49">
        <v>2199</v>
      </c>
      <c r="G229" s="115" t="s">
        <v>426</v>
      </c>
      <c r="H229" s="49" t="s">
        <v>34</v>
      </c>
    </row>
    <row r="230" spans="1:8" x14ac:dyDescent="0.25">
      <c r="A230" t="str">
        <f>IF(F230,IF(COUNTIF(Hbl3de!$A:$BX,F230)&gt;=1,3,""),"")</f>
        <v/>
      </c>
      <c r="B230" t="str">
        <f>IF(F230,IF(COUNTIF(Hbl2de!$A:$BX,F230)&gt;=1,2,""),"")</f>
        <v/>
      </c>
      <c r="C230" t="str">
        <f>IF(F230,IF(COUNTIF(Hbl1ste!$A:$CB,F230)&gt;=1,1,""),"")</f>
        <v/>
      </c>
      <c r="D230" t="str">
        <f>IF(F230,IF(COUNTIF(HblEre!A:BY,F230)&gt;=1,"Ere",""),"")</f>
        <v>Ere</v>
      </c>
      <c r="E230" s="115" t="s">
        <v>303</v>
      </c>
      <c r="F230" s="49">
        <v>854</v>
      </c>
      <c r="G230" s="115" t="s">
        <v>475</v>
      </c>
      <c r="H230" s="49" t="s">
        <v>35</v>
      </c>
    </row>
    <row r="231" spans="1:8" x14ac:dyDescent="0.25">
      <c r="A231" t="str">
        <f>IF(F231,IF(COUNTIF(Hbl3de!$A:$BX,F231)&gt;=1,3,""),"")</f>
        <v/>
      </c>
      <c r="B231" t="str">
        <f>IF(F231,IF(COUNTIF(Hbl2de!$A:$BX,F231)&gt;=1,2,""),"")</f>
        <v/>
      </c>
      <c r="C231" t="str">
        <f>IF(F231,IF(COUNTIF(Hbl1ste!$A:$CB,F231)&gt;=1,1,""),"")</f>
        <v/>
      </c>
      <c r="D231" t="str">
        <f>IF(F231,IF(COUNTIF(HblEre!A:BY,F231)&gt;=1,"Ere",""),"")</f>
        <v>Ere</v>
      </c>
      <c r="E231" s="115" t="s">
        <v>303</v>
      </c>
      <c r="F231" s="49">
        <v>5230</v>
      </c>
      <c r="G231" s="115" t="s">
        <v>493</v>
      </c>
      <c r="H231" s="49" t="s">
        <v>35</v>
      </c>
    </row>
    <row r="232" spans="1:8" x14ac:dyDescent="0.25">
      <c r="A232" t="str">
        <f>IF(F232,IF(COUNTIF(Hbl3de!$A:$BX,F232)&gt;=1,3,""),"")</f>
        <v/>
      </c>
      <c r="B232" t="str">
        <f>IF(F232,IF(COUNTIF(Hbl2de!$A:$BX,F232)&gt;=1,2,""),"")</f>
        <v/>
      </c>
      <c r="C232" t="str">
        <f>IF(F232,IF(COUNTIF(Hbl1ste!$A:$CB,F232)&gt;=1,1,""),"")</f>
        <v/>
      </c>
      <c r="D232" t="str">
        <f>IF(F232,IF(COUNTIF(HblEre!A:BY,F232)&gt;=1,"Ere",""),"")</f>
        <v>Ere</v>
      </c>
      <c r="E232" s="115" t="s">
        <v>303</v>
      </c>
      <c r="F232" s="49">
        <v>4802</v>
      </c>
      <c r="G232" s="115" t="s">
        <v>544</v>
      </c>
      <c r="H232" s="49" t="s">
        <v>35</v>
      </c>
    </row>
    <row r="233" spans="1:8" x14ac:dyDescent="0.25">
      <c r="A233" t="str">
        <f>IF(F233,IF(COUNTIF(Hbl3de!$A:$BX,F233)&gt;=1,3,""),"")</f>
        <v/>
      </c>
      <c r="B233" t="str">
        <f>IF(F233,IF(COUNTIF(Hbl2de!$A:$BX,F233)&gt;=1,2,""),"")</f>
        <v/>
      </c>
      <c r="C233" t="str">
        <f>IF(F233,IF(COUNTIF(Hbl1ste!$A:$CB,F233)&gt;=1,1,""),"")</f>
        <v/>
      </c>
      <c r="D233" t="str">
        <f>IF(F233,IF(COUNTIF(HblEre!A:BY,F233)&gt;=1,"Ere",""),"")</f>
        <v/>
      </c>
      <c r="E233" s="115" t="s">
        <v>303</v>
      </c>
      <c r="F233" s="49">
        <v>4173</v>
      </c>
      <c r="G233" s="115" t="s">
        <v>568</v>
      </c>
      <c r="H233" s="49" t="s">
        <v>38</v>
      </c>
    </row>
    <row r="234" spans="1:8" x14ac:dyDescent="0.25">
      <c r="A234" t="str">
        <f>IF(F234,IF(COUNTIF(Hbl3de!$A:$BX,F234)&gt;=1,3,""),"")</f>
        <v/>
      </c>
      <c r="B234">
        <f>IF(F234,IF(COUNTIF(Hbl2de!$A:$BX,F234)&gt;=1,2,""),"")</f>
        <v>2</v>
      </c>
      <c r="C234" t="str">
        <f>IF(F234,IF(COUNTIF(Hbl1ste!$A:$CB,F234)&gt;=1,1,""),"")</f>
        <v/>
      </c>
      <c r="D234" t="str">
        <f>IF(F234,IF(COUNTIF(HblEre!A:BY,F234)&gt;=1,"Ere",""),"")</f>
        <v/>
      </c>
      <c r="E234" s="115" t="s">
        <v>303</v>
      </c>
      <c r="F234" s="49">
        <v>8069</v>
      </c>
      <c r="G234" s="115" t="s">
        <v>580</v>
      </c>
      <c r="H234" s="49" t="s">
        <v>38</v>
      </c>
    </row>
    <row r="235" spans="1:8" x14ac:dyDescent="0.25">
      <c r="A235" t="str">
        <f>IF(F235,IF(COUNTIF(Hbl3de!$A:$BX,F235)&gt;=1,3,""),"")</f>
        <v/>
      </c>
      <c r="B235">
        <f>IF(F235,IF(COUNTIF(Hbl2de!$A:$BX,F235)&gt;=1,2,""),"")</f>
        <v>2</v>
      </c>
      <c r="C235" t="str">
        <f>IF(F235,IF(COUNTIF(Hbl1ste!$A:$CB,F235)&gt;=1,1,""),"")</f>
        <v/>
      </c>
      <c r="D235" t="str">
        <f>IF(F235,IF(COUNTIF(HblEre!A:BY,F235)&gt;=1,"Ere",""),"")</f>
        <v/>
      </c>
      <c r="E235" s="115" t="s">
        <v>303</v>
      </c>
      <c r="F235" s="49">
        <v>8379</v>
      </c>
      <c r="G235" s="115" t="s">
        <v>770</v>
      </c>
      <c r="H235" s="49" t="s">
        <v>37</v>
      </c>
    </row>
    <row r="236" spans="1:8" x14ac:dyDescent="0.25">
      <c r="A236" t="str">
        <f>IF(F236,IF(COUNTIF(Hbl3de!$A:$BX,F236)&gt;=1,3,""),"")</f>
        <v/>
      </c>
      <c r="B236" t="str">
        <f>IF(F236,IF(COUNTIF(Hbl2de!$A:$BX,F236)&gt;=1,2,""),"")</f>
        <v/>
      </c>
      <c r="C236" t="str">
        <f>IF(F236,IF(COUNTIF(Hbl1ste!$A:$CB,F236)&gt;=1,1,""),"")</f>
        <v/>
      </c>
      <c r="D236" t="str">
        <f>IF(F236,IF(COUNTIF(HblEre!A:BY,F236)&gt;=1,"Ere",""),"")</f>
        <v>Ere</v>
      </c>
      <c r="E236" s="115" t="s">
        <v>303</v>
      </c>
      <c r="F236" s="49">
        <v>3085</v>
      </c>
      <c r="G236" s="115" t="s">
        <v>637</v>
      </c>
      <c r="H236" s="49" t="s">
        <v>34</v>
      </c>
    </row>
    <row r="237" spans="1:8" x14ac:dyDescent="0.25">
      <c r="A237" t="str">
        <f>IF(F237,IF(COUNTIF(Hbl3de!$A:$BX,F237)&gt;=1,3,""),"")</f>
        <v/>
      </c>
      <c r="B237">
        <f>IF(F237,IF(COUNTIF(Hbl2de!$A:$BX,F237)&gt;=1,2,""),"")</f>
        <v>2</v>
      </c>
      <c r="C237" t="str">
        <f>IF(F237,IF(COUNTIF(Hbl1ste!$A:$CB,F237)&gt;=1,1,""),"")</f>
        <v/>
      </c>
      <c r="D237" t="str">
        <f>IF(F237,IF(COUNTIF(HblEre!A:BY,F237)&gt;=1,"Ere",""),"")</f>
        <v/>
      </c>
      <c r="E237" s="115" t="s">
        <v>303</v>
      </c>
      <c r="F237" s="49">
        <v>5281</v>
      </c>
      <c r="G237" s="115" t="s">
        <v>646</v>
      </c>
      <c r="H237" s="49" t="s">
        <v>34</v>
      </c>
    </row>
    <row r="238" spans="1:8" x14ac:dyDescent="0.25">
      <c r="A238" t="str">
        <f>IF(F238,IF(COUNTIF(Hbl3de!$A:$BX,F238)&gt;=1,3,""),"")</f>
        <v/>
      </c>
      <c r="B238">
        <f>IF(F238,IF(COUNTIF(Hbl2de!$A:$BX,F238)&gt;=1,2,""),"")</f>
        <v>2</v>
      </c>
      <c r="C238" t="str">
        <f>IF(F238,IF(COUNTIF(Hbl1ste!$A:$CB,F238)&gt;=1,1,""),"")</f>
        <v/>
      </c>
      <c r="D238" t="str">
        <f>IF(F238,IF(COUNTIF(HblEre!A:BY,F238)&gt;=1,"Ere",""),"")</f>
        <v/>
      </c>
      <c r="E238" s="115" t="s">
        <v>303</v>
      </c>
      <c r="F238" s="49">
        <v>2790</v>
      </c>
      <c r="G238" s="115" t="s">
        <v>692</v>
      </c>
      <c r="H238" s="49" t="s">
        <v>37</v>
      </c>
    </row>
    <row r="239" spans="1:8" x14ac:dyDescent="0.25">
      <c r="A239" t="str">
        <f>IF(F239,IF(COUNTIF(Hbl3de!$A:$BX,F239)&gt;=1,3,""),"")</f>
        <v/>
      </c>
      <c r="B239">
        <f>IF(F239,IF(COUNTIF(Hbl2de!$A:$BX,F239)&gt;=1,2,""),"")</f>
        <v>2</v>
      </c>
      <c r="C239" t="str">
        <f>IF(F239,IF(COUNTIF(Hbl1ste!$A:$CB,F239)&gt;=1,1,""),"")</f>
        <v/>
      </c>
      <c r="D239" t="str">
        <f>IF(F239,IF(COUNTIF(HblEre!A:BY,F239)&gt;=1,"Ere",""),"")</f>
        <v/>
      </c>
      <c r="E239" s="115" t="s">
        <v>303</v>
      </c>
      <c r="F239" s="49">
        <v>8068</v>
      </c>
      <c r="G239" s="115" t="s">
        <v>707</v>
      </c>
      <c r="H239" s="49" t="s">
        <v>37</v>
      </c>
    </row>
    <row r="240" spans="1:8" x14ac:dyDescent="0.25">
      <c r="A240" t="str">
        <f>IF(F240,IF(COUNTIF(Hbl3de!$A:$BX,F240)&gt;=1,3,""),"")</f>
        <v/>
      </c>
      <c r="B240" t="str">
        <f>IF(F240,IF(COUNTIF(Hbl2de!$A:$BX,F240)&gt;=1,2,""),"")</f>
        <v/>
      </c>
      <c r="C240" t="str">
        <f>IF(F240,IF(COUNTIF(Hbl1ste!$A:$CB,F240)&gt;=1,1,""),"")</f>
        <v/>
      </c>
      <c r="D240" t="str">
        <f>IF(F240,IF(COUNTIF(HblEre!A:BY,F240)&gt;=1,"Ere",""),"")</f>
        <v>Ere</v>
      </c>
      <c r="E240" s="115" t="s">
        <v>303</v>
      </c>
      <c r="F240" s="49">
        <v>8037</v>
      </c>
      <c r="G240" s="115" t="s">
        <v>766</v>
      </c>
      <c r="H240" s="49" t="s">
        <v>34</v>
      </c>
    </row>
    <row r="241" spans="1:8" x14ac:dyDescent="0.25">
      <c r="A241" t="str">
        <f>IF(F241,IF(COUNTIF(Hbl3de!$A:$BX,F241)&gt;=1,3,""),"")</f>
        <v/>
      </c>
      <c r="B241">
        <f>IF(F241,IF(COUNTIF(Hbl2de!$A:$BX,F241)&gt;=1,2,""),"")</f>
        <v>2</v>
      </c>
      <c r="C241" t="str">
        <f>IF(F241,IF(COUNTIF(Hbl1ste!$A:$CB,F241)&gt;=1,1,""),"")</f>
        <v/>
      </c>
      <c r="D241" t="str">
        <f>IF(F241,IF(COUNTIF(HblEre!A:BY,F241)&gt;=1,"Ere",""),"")</f>
        <v/>
      </c>
      <c r="E241" s="115" t="s">
        <v>285</v>
      </c>
      <c r="F241" s="49">
        <v>6267</v>
      </c>
      <c r="G241" s="115" t="s">
        <v>286</v>
      </c>
      <c r="H241" s="49" t="s">
        <v>34</v>
      </c>
    </row>
    <row r="242" spans="1:8" x14ac:dyDescent="0.25">
      <c r="A242" t="str">
        <f>IF(F242,IF(COUNTIF(Hbl3de!$A:$BX,F242)&gt;=1,3,""),"")</f>
        <v/>
      </c>
      <c r="B242">
        <f>IF(F242,IF(COUNTIF(Hbl2de!$A:$BX,F242)&gt;=1,2,""),"")</f>
        <v>2</v>
      </c>
      <c r="C242" t="str">
        <f>IF(F242,IF(COUNTIF(Hbl1ste!$A:$CB,F242)&gt;=1,1,""),"")</f>
        <v/>
      </c>
      <c r="D242" t="str">
        <f>IF(F242,IF(COUNTIF(HblEre!A:BY,F242)&gt;=1,"Ere",""),"")</f>
        <v/>
      </c>
      <c r="E242" s="115" t="s">
        <v>285</v>
      </c>
      <c r="F242" s="49">
        <v>7283</v>
      </c>
      <c r="G242" s="115" t="s">
        <v>341</v>
      </c>
      <c r="H242" s="49" t="s">
        <v>37</v>
      </c>
    </row>
    <row r="243" spans="1:8" x14ac:dyDescent="0.25">
      <c r="A243" t="str">
        <f>IF(F243,IF(COUNTIF(Hbl3de!$A:$BX,F243)&gt;=1,3,""),"")</f>
        <v/>
      </c>
      <c r="B243">
        <f>IF(F243,IF(COUNTIF(Hbl2de!$A:$BX,F243)&gt;=1,2,""),"")</f>
        <v>2</v>
      </c>
      <c r="C243" t="str">
        <f>IF(F243,IF(COUNTIF(Hbl1ste!$A:$CB,F243)&gt;=1,1,""),"")</f>
        <v/>
      </c>
      <c r="D243" t="str">
        <f>IF(F243,IF(COUNTIF(HblEre!A:BY,F243)&gt;=1,"Ere",""),"")</f>
        <v/>
      </c>
      <c r="E243" s="115" t="s">
        <v>285</v>
      </c>
      <c r="F243" s="49">
        <v>8383</v>
      </c>
      <c r="G243" s="115" t="s">
        <v>372</v>
      </c>
      <c r="H243" s="49" t="s">
        <v>34</v>
      </c>
    </row>
    <row r="244" spans="1:8" x14ac:dyDescent="0.25">
      <c r="A244" t="str">
        <f>IF(F244,IF(COUNTIF(Hbl3de!$A:$BX,F244)&gt;=1,3,""),"")</f>
        <v/>
      </c>
      <c r="B244">
        <f>IF(F244,IF(COUNTIF(Hbl2de!$A:$BX,F244)&gt;=1,2,""),"")</f>
        <v>2</v>
      </c>
      <c r="C244" t="str">
        <f>IF(F244,IF(COUNTIF(Hbl1ste!$A:$CB,F244)&gt;=1,1,""),"")</f>
        <v/>
      </c>
      <c r="D244" t="str">
        <f>IF(F244,IF(COUNTIF(HblEre!A:BY,F244)&gt;=1,"Ere",""),"")</f>
        <v/>
      </c>
      <c r="E244" s="115" t="s">
        <v>285</v>
      </c>
      <c r="F244" s="49">
        <v>5513</v>
      </c>
      <c r="G244" s="115" t="s">
        <v>381</v>
      </c>
      <c r="H244" s="49" t="s">
        <v>34</v>
      </c>
    </row>
    <row r="245" spans="1:8" x14ac:dyDescent="0.25">
      <c r="A245" t="str">
        <f>IF(F245,IF(COUNTIF(Hbl3de!$A:$BX,F245)&gt;=1,3,""),"")</f>
        <v/>
      </c>
      <c r="B245" t="str">
        <f>IF(F245,IF(COUNTIF(Hbl2de!$A:$BX,F245)&gt;=1,2,""),"")</f>
        <v/>
      </c>
      <c r="C245" t="str">
        <f>IF(F245,IF(COUNTIF(Hbl1ste!$A:$CB,F245)&gt;=1,1,""),"")</f>
        <v/>
      </c>
      <c r="D245" t="str">
        <f>IF(F245,IF(COUNTIF(HblEre!A:BY,F245)&gt;=1,"Ere",""),"")</f>
        <v/>
      </c>
      <c r="E245" s="115" t="s">
        <v>285</v>
      </c>
      <c r="F245" s="49">
        <v>1374</v>
      </c>
      <c r="G245" s="115" t="s">
        <v>418</v>
      </c>
      <c r="H245" s="49" t="s">
        <v>37</v>
      </c>
    </row>
    <row r="246" spans="1:8" x14ac:dyDescent="0.25">
      <c r="A246" t="str">
        <f>IF(F246,IF(COUNTIF(Hbl3de!$A:$BX,F246)&gt;=1,3,""),"")</f>
        <v/>
      </c>
      <c r="B246">
        <f>IF(F246,IF(COUNTIF(Hbl2de!$A:$BX,F246)&gt;=1,2,""),"")</f>
        <v>2</v>
      </c>
      <c r="C246" t="str">
        <f>IF(F246,IF(COUNTIF(Hbl1ste!$A:$CB,F246)&gt;=1,1,""),"")</f>
        <v/>
      </c>
      <c r="D246" t="str">
        <f>IF(F246,IF(COUNTIF(HblEre!A:BY,F246)&gt;=1,"Ere",""),"")</f>
        <v/>
      </c>
      <c r="E246" s="115" t="s">
        <v>285</v>
      </c>
      <c r="F246" s="49">
        <v>1311</v>
      </c>
      <c r="G246" s="115" t="s">
        <v>716</v>
      </c>
      <c r="H246" s="49" t="s">
        <v>37</v>
      </c>
    </row>
    <row r="247" spans="1:8" x14ac:dyDescent="0.25">
      <c r="A247" t="str">
        <f>IF(F247,IF(COUNTIF(Hbl3de!$A:$BX,F247)&gt;=1,3,""),"")</f>
        <v/>
      </c>
      <c r="B247">
        <f>IF(F247,IF(COUNTIF(Hbl2de!$A:$BX,F247)&gt;=1,2,""),"")</f>
        <v>2</v>
      </c>
      <c r="C247" t="str">
        <f>IF(F247,IF(COUNTIF(Hbl1ste!$A:$CB,F247)&gt;=1,1,""),"")</f>
        <v/>
      </c>
      <c r="D247" t="str">
        <f>IF(F247,IF(COUNTIF(HblEre!A:BY,F247)&gt;=1,"Ere",""),"")</f>
        <v/>
      </c>
      <c r="E247" s="115" t="s">
        <v>285</v>
      </c>
      <c r="F247" s="49">
        <v>4581</v>
      </c>
      <c r="G247" s="115" t="s">
        <v>717</v>
      </c>
      <c r="H247" s="49" t="s">
        <v>34</v>
      </c>
    </row>
    <row r="248" spans="1:8" x14ac:dyDescent="0.25">
      <c r="A248" t="str">
        <f>IF(F248,IF(COUNTIF(Hbl3de!$A:$BX,F248)&gt;=1,3,""),"")</f>
        <v/>
      </c>
      <c r="B248">
        <f>IF(F248,IF(COUNTIF(Hbl2de!$A:$BX,F248)&gt;=1,2,""),"")</f>
        <v>2</v>
      </c>
      <c r="C248" t="str">
        <f>IF(F248,IF(COUNTIF(Hbl1ste!$A:$CB,F248)&gt;=1,1,""),"")</f>
        <v/>
      </c>
      <c r="D248" t="str">
        <f>IF(F248,IF(COUNTIF(HblEre!A:BY,F248)&gt;=1,"Ere",""),"")</f>
        <v/>
      </c>
      <c r="E248" s="115" t="s">
        <v>285</v>
      </c>
      <c r="F248" s="49">
        <v>7306</v>
      </c>
      <c r="G248" s="115" t="s">
        <v>719</v>
      </c>
      <c r="H248" s="49" t="s">
        <v>34</v>
      </c>
    </row>
    <row r="249" spans="1:8" x14ac:dyDescent="0.25">
      <c r="A249" t="str">
        <f>IF(F249,IF(COUNTIF(Hbl3de!$A:$BX,F249)&gt;=1,3,""),"")</f>
        <v/>
      </c>
      <c r="B249">
        <f>IF(F249,IF(COUNTIF(Hbl2de!$A:$BX,F249)&gt;=1,2,""),"")</f>
        <v>2</v>
      </c>
      <c r="C249" t="str">
        <f>IF(F249,IF(COUNTIF(Hbl1ste!$A:$CB,F249)&gt;=1,1,""),"")</f>
        <v/>
      </c>
      <c r="D249" t="str">
        <f>IF(F249,IF(COUNTIF(HblEre!A:BY,F249)&gt;=1,"Ere",""),"")</f>
        <v/>
      </c>
      <c r="E249" s="115" t="s">
        <v>285</v>
      </c>
      <c r="F249" s="49">
        <v>1123</v>
      </c>
      <c r="G249" s="115" t="s">
        <v>743</v>
      </c>
      <c r="H249" s="49" t="s">
        <v>36</v>
      </c>
    </row>
    <row r="250" spans="1:8" x14ac:dyDescent="0.25">
      <c r="A250" t="str">
        <f>IF(F250,IF(COUNTIF(Hbl3de!$A:$BX,F250)&gt;=1,3,""),"")</f>
        <v/>
      </c>
      <c r="B250" t="str">
        <f>IF(F250,IF(COUNTIF(Hbl2de!$A:$BX,F250)&gt;=1,2,""),"")</f>
        <v/>
      </c>
      <c r="C250" t="str">
        <f>IF(F250,IF(COUNTIF(Hbl1ste!$A:$CB,F250)&gt;=1,1,""),"")</f>
        <v/>
      </c>
      <c r="D250" t="str">
        <f>IF(F250,IF(COUNTIF(HblEre!A:BY,F250)&gt;=1,"Ere",""),"")</f>
        <v/>
      </c>
      <c r="E250" s="115" t="s">
        <v>285</v>
      </c>
      <c r="F250" s="49">
        <v>1539</v>
      </c>
      <c r="G250" s="115" t="s">
        <v>759</v>
      </c>
      <c r="H250" s="49" t="s">
        <v>172</v>
      </c>
    </row>
    <row r="251" spans="1:8" x14ac:dyDescent="0.25">
      <c r="A251" t="str">
        <f>IF(F251,IF(COUNTIF(Hbl3de!$A:$BX,F251)&gt;=1,3,""),"")</f>
        <v/>
      </c>
      <c r="B251" t="str">
        <f>IF(F251,IF(COUNTIF(Hbl2de!$A:$BX,F251)&gt;=1,2,""),"")</f>
        <v/>
      </c>
      <c r="C251" t="str">
        <f>IF(F251,IF(COUNTIF(Hbl1ste!$A:$CB,F251)&gt;=1,1,""),"")</f>
        <v/>
      </c>
      <c r="D251" t="str">
        <f>IF(F251,IF(COUNTIF(HblEre!A:BY,F251)&gt;=1,"Ere",""),"")</f>
        <v>Ere</v>
      </c>
      <c r="E251" s="115" t="s">
        <v>298</v>
      </c>
      <c r="F251" s="49">
        <v>5317</v>
      </c>
      <c r="G251" s="115" t="s">
        <v>299</v>
      </c>
      <c r="H251" s="49" t="s">
        <v>36</v>
      </c>
    </row>
    <row r="252" spans="1:8" x14ac:dyDescent="0.25">
      <c r="A252" t="str">
        <f>IF(F252,IF(COUNTIF(Hbl3de!$A:$BX,F252)&gt;=1,3,""),"")</f>
        <v/>
      </c>
      <c r="B252" t="str">
        <f>IF(F252,IF(COUNTIF(Hbl2de!$A:$BX,F252)&gt;=1,2,""),"")</f>
        <v/>
      </c>
      <c r="C252" t="str">
        <f>IF(F252,IF(COUNTIF(Hbl1ste!$A:$CB,F252)&gt;=1,1,""),"")</f>
        <v/>
      </c>
      <c r="D252" t="str">
        <f>IF(F252,IF(COUNTIF(HblEre!A:BY,F252)&gt;=1,"Ere",""),"")</f>
        <v/>
      </c>
      <c r="E252" s="115" t="s">
        <v>298</v>
      </c>
      <c r="F252" s="49">
        <v>5398</v>
      </c>
      <c r="G252" s="115" t="s">
        <v>462</v>
      </c>
      <c r="H252" s="49" t="s">
        <v>34</v>
      </c>
    </row>
    <row r="253" spans="1:8" x14ac:dyDescent="0.25">
      <c r="A253" t="str">
        <f>IF(F253,IF(COUNTIF(Hbl3de!$A:$BX,F253)&gt;=1,3,""),"")</f>
        <v/>
      </c>
      <c r="B253" t="str">
        <f>IF(F253,IF(COUNTIF(Hbl2de!$A:$BX,F253)&gt;=1,2,""),"")</f>
        <v/>
      </c>
      <c r="C253" t="str">
        <f>IF(F253,IF(COUNTIF(Hbl1ste!$A:$CB,F253)&gt;=1,1,""),"")</f>
        <v/>
      </c>
      <c r="D253" t="str">
        <f>IF(F253,IF(COUNTIF(HblEre!A:BY,F253)&gt;=1,"Ere",""),"")</f>
        <v>Ere</v>
      </c>
      <c r="E253" s="115" t="s">
        <v>298</v>
      </c>
      <c r="F253" s="49">
        <v>3257</v>
      </c>
      <c r="G253" s="115" t="s">
        <v>520</v>
      </c>
      <c r="H253" s="49" t="s">
        <v>36</v>
      </c>
    </row>
    <row r="254" spans="1:8" x14ac:dyDescent="0.25">
      <c r="A254" t="str">
        <f>IF(F254,IF(COUNTIF(Hbl3de!$A:$BX,F254)&gt;=1,3,""),"")</f>
        <v/>
      </c>
      <c r="B254" t="str">
        <f>IF(F254,IF(COUNTIF(Hbl2de!$A:$BX,F254)&gt;=1,2,""),"")</f>
        <v/>
      </c>
      <c r="C254" t="str">
        <f>IF(F254,IF(COUNTIF(Hbl1ste!$A:$CB,F254)&gt;=1,1,""),"")</f>
        <v/>
      </c>
      <c r="D254" t="str">
        <f>IF(F254,IF(COUNTIF(HblEre!A:BY,F254)&gt;=1,"Ere",""),"")</f>
        <v>Ere</v>
      </c>
      <c r="E254" s="115" t="s">
        <v>298</v>
      </c>
      <c r="F254" s="49">
        <v>3220</v>
      </c>
      <c r="G254" s="115" t="s">
        <v>521</v>
      </c>
      <c r="H254" s="49" t="s">
        <v>35</v>
      </c>
    </row>
    <row r="255" spans="1:8" x14ac:dyDescent="0.25">
      <c r="A255" t="str">
        <f>IF(F255,IF(COUNTIF(Hbl3de!$A:$BX,F255)&gt;=1,3,""),"")</f>
        <v/>
      </c>
      <c r="B255" t="str">
        <f>IF(F255,IF(COUNTIF(Hbl2de!$A:$BX,F255)&gt;=1,2,""),"")</f>
        <v/>
      </c>
      <c r="C255" t="str">
        <f>IF(F255,IF(COUNTIF(Hbl1ste!$A:$CB,F255)&gt;=1,1,""),"")</f>
        <v/>
      </c>
      <c r="D255" t="str">
        <f>IF(F255,IF(COUNTIF(HblEre!A:BY,F255)&gt;=1,"Ere",""),"")</f>
        <v>Ere</v>
      </c>
      <c r="E255" s="115" t="s">
        <v>298</v>
      </c>
      <c r="F255" s="49">
        <v>3258</v>
      </c>
      <c r="G255" s="115" t="s">
        <v>522</v>
      </c>
      <c r="H255" s="49" t="s">
        <v>35</v>
      </c>
    </row>
    <row r="256" spans="1:8" x14ac:dyDescent="0.25">
      <c r="A256" t="str">
        <f>IF(F256,IF(COUNTIF(Hbl3de!$A:$BX,F256)&gt;=1,3,""),"")</f>
        <v/>
      </c>
      <c r="B256" t="str">
        <f>IF(F256,IF(COUNTIF(Hbl2de!$A:$BX,F256)&gt;=1,2,""),"")</f>
        <v/>
      </c>
      <c r="C256" t="str">
        <f>IF(F256,IF(COUNTIF(Hbl1ste!$A:$CB,F256)&gt;=1,1,""),"")</f>
        <v/>
      </c>
      <c r="D256" t="str">
        <f>IF(F256,IF(COUNTIF(HblEre!A:BY,F256)&gt;=1,"Ere",""),"")</f>
        <v>Ere</v>
      </c>
      <c r="E256" s="115" t="s">
        <v>298</v>
      </c>
      <c r="F256" s="49">
        <v>104</v>
      </c>
      <c r="G256" s="115" t="s">
        <v>640</v>
      </c>
      <c r="H256" s="49" t="s">
        <v>36</v>
      </c>
    </row>
    <row r="257" spans="1:8" x14ac:dyDescent="0.25">
      <c r="A257" t="str">
        <f>IF(F257,IF(COUNTIF(Hbl3de!$A:$BX,F257)&gt;=1,3,""),"")</f>
        <v/>
      </c>
      <c r="B257" t="str">
        <f>IF(F257,IF(COUNTIF(Hbl2de!$A:$BX,F257)&gt;=1,2,""),"")</f>
        <v/>
      </c>
      <c r="C257" t="str">
        <f>IF(F257,IF(COUNTIF(Hbl1ste!$A:$CB,F257)&gt;=1,1,""),"")</f>
        <v/>
      </c>
      <c r="D257" t="str">
        <f>IF(F257,IF(COUNTIF(HblEre!A:BY,F257)&gt;=1,"Ere",""),"")</f>
        <v>Ere</v>
      </c>
      <c r="E257" s="115" t="s">
        <v>298</v>
      </c>
      <c r="F257" s="49">
        <v>5068</v>
      </c>
      <c r="G257" s="115" t="s">
        <v>710</v>
      </c>
      <c r="H257" s="49" t="s">
        <v>36</v>
      </c>
    </row>
    <row r="258" spans="1:8" x14ac:dyDescent="0.25">
      <c r="A258" t="str">
        <f>IF(F258,IF(COUNTIF(Hbl3de!$A:$BX,F258)&gt;=1,3,""),"")</f>
        <v/>
      </c>
      <c r="B258" t="str">
        <f>IF(F258,IF(COUNTIF(Hbl2de!$A:$BX,F258)&gt;=1,2,""),"")</f>
        <v/>
      </c>
      <c r="C258" t="str">
        <f>IF(F258,IF(COUNTIF(Hbl1ste!$A:$CB,F258)&gt;=1,1,""),"")</f>
        <v/>
      </c>
      <c r="D258" t="str">
        <f>IF(F258,IF(COUNTIF(HblEre!A:BY,F258)&gt;=1,"Ere",""),"")</f>
        <v>Ere</v>
      </c>
      <c r="E258" s="115" t="s">
        <v>298</v>
      </c>
      <c r="F258" s="49">
        <v>3802</v>
      </c>
      <c r="G258" s="115" t="s">
        <v>755</v>
      </c>
      <c r="H258" s="49" t="s">
        <v>36</v>
      </c>
    </row>
    <row r="259" spans="1:8" x14ac:dyDescent="0.25">
      <c r="A259" t="str">
        <f>IF(F259,IF(COUNTIF(Hbl3de!$A:$BX,F259)&gt;=1,3,""),"")</f>
        <v/>
      </c>
      <c r="B259" t="str">
        <f>IF(F259,IF(COUNTIF(Hbl2de!$A:$BX,F259)&gt;=1,2,""),"")</f>
        <v/>
      </c>
      <c r="C259">
        <f>IF(F259,IF(COUNTIF(Hbl1ste!$A:$CB,F259)&gt;=1,1,""),"")</f>
        <v>1</v>
      </c>
      <c r="D259" t="str">
        <f>IF(F259,IF(COUNTIF(HblEre!A:BY,F259)&gt;=1,"Ere",""),"")</f>
        <v/>
      </c>
      <c r="E259" s="115" t="s">
        <v>328</v>
      </c>
      <c r="F259" s="49">
        <v>2092</v>
      </c>
      <c r="G259" s="115" t="s">
        <v>329</v>
      </c>
      <c r="H259" s="49" t="s">
        <v>36</v>
      </c>
    </row>
    <row r="260" spans="1:8" x14ac:dyDescent="0.25">
      <c r="A260" t="str">
        <f>IF(F260,IF(COUNTIF(Hbl3de!$A:$BX,F260)&gt;=1,3,""),"")</f>
        <v/>
      </c>
      <c r="B260">
        <f>IF(F260,IF(COUNTIF(Hbl2de!$A:$BX,F260)&gt;=1,2,""),"")</f>
        <v>2</v>
      </c>
      <c r="C260" t="str">
        <f>IF(F260,IF(COUNTIF(Hbl1ste!$A:$CB,F260)&gt;=1,1,""),"")</f>
        <v/>
      </c>
      <c r="D260" t="str">
        <f>IF(F260,IF(COUNTIF(HblEre!A:BY,F260)&gt;=1,"Ere",""),"")</f>
        <v/>
      </c>
      <c r="E260" s="115" t="s">
        <v>328</v>
      </c>
      <c r="F260" s="49">
        <v>6430</v>
      </c>
      <c r="G260" s="115" t="s">
        <v>373</v>
      </c>
      <c r="H260" s="49" t="s">
        <v>37</v>
      </c>
    </row>
    <row r="261" spans="1:8" x14ac:dyDescent="0.25">
      <c r="A261" t="str">
        <f>IF(F261,IF(COUNTIF(Hbl3de!$A:$BX,F261)&gt;=1,3,""),"")</f>
        <v/>
      </c>
      <c r="B261">
        <f>IF(F261,IF(COUNTIF(Hbl2de!$A:$BX,F261)&gt;=1,2,""),"")</f>
        <v>2</v>
      </c>
      <c r="C261" t="str">
        <f>IF(F261,IF(COUNTIF(Hbl1ste!$A:$CB,F261)&gt;=1,1,""),"")</f>
        <v/>
      </c>
      <c r="D261" t="str">
        <f>IF(F261,IF(COUNTIF(HblEre!A:BY,F261)&gt;=1,"Ere",""),"")</f>
        <v/>
      </c>
      <c r="E261" s="115" t="s">
        <v>328</v>
      </c>
      <c r="F261" s="49">
        <v>8715</v>
      </c>
      <c r="G261" s="115" t="s">
        <v>388</v>
      </c>
      <c r="H261" s="49" t="s">
        <v>37</v>
      </c>
    </row>
    <row r="262" spans="1:8" x14ac:dyDescent="0.25">
      <c r="A262" t="str">
        <f>IF(F262,IF(COUNTIF(Hbl3de!$A:$BX,F262)&gt;=1,3,""),"")</f>
        <v/>
      </c>
      <c r="B262" t="str">
        <f>IF(F262,IF(COUNTIF(Hbl2de!$A:$BX,F262)&gt;=1,2,""),"")</f>
        <v/>
      </c>
      <c r="C262">
        <f>IF(F262,IF(COUNTIF(Hbl1ste!$A:$CB,F262)&gt;=1,1,""),"")</f>
        <v>1</v>
      </c>
      <c r="D262" t="str">
        <f>IF(F262,IF(COUNTIF(HblEre!A:BY,F262)&gt;=1,"Ere",""),"")</f>
        <v/>
      </c>
      <c r="E262" s="115" t="s">
        <v>328</v>
      </c>
      <c r="F262" s="49">
        <v>2602</v>
      </c>
      <c r="G262" s="115" t="s">
        <v>409</v>
      </c>
      <c r="H262" s="49" t="s">
        <v>36</v>
      </c>
    </row>
    <row r="263" spans="1:8" x14ac:dyDescent="0.25">
      <c r="A263" t="str">
        <f>IF(F263,IF(COUNTIF(Hbl3de!$A:$BX,F263)&gt;=1,3,""),"")</f>
        <v/>
      </c>
      <c r="B263" t="str">
        <f>IF(F263,IF(COUNTIF(Hbl2de!$A:$BX,F263)&gt;=1,2,""),"")</f>
        <v/>
      </c>
      <c r="C263">
        <f>IF(F263,IF(COUNTIF(Hbl1ste!$A:$CB,F263)&gt;=1,1,""),"")</f>
        <v>1</v>
      </c>
      <c r="D263" t="str">
        <f>IF(F263,IF(COUNTIF(HblEre!A:BY,F263)&gt;=1,"Ere",""),"")</f>
        <v/>
      </c>
      <c r="E263" s="115" t="s">
        <v>328</v>
      </c>
      <c r="F263" s="49">
        <v>4000</v>
      </c>
      <c r="G263" s="115" t="s">
        <v>447</v>
      </c>
      <c r="H263" s="49" t="s">
        <v>36</v>
      </c>
    </row>
    <row r="264" spans="1:8" x14ac:dyDescent="0.25">
      <c r="A264" t="str">
        <f>IF(F264,IF(COUNTIF(Hbl3de!$A:$BX,F264)&gt;=1,3,""),"")</f>
        <v/>
      </c>
      <c r="B264" t="str">
        <f>IF(F264,IF(COUNTIF(Hbl2de!$A:$BX,F264)&gt;=1,2,""),"")</f>
        <v/>
      </c>
      <c r="C264">
        <f>IF(F264,IF(COUNTIF(Hbl1ste!$A:$CB,F264)&gt;=1,1,""),"")</f>
        <v>1</v>
      </c>
      <c r="D264" t="str">
        <f>IF(F264,IF(COUNTIF(HblEre!A:BY,F264)&gt;=1,"Ere",""),"")</f>
        <v/>
      </c>
      <c r="E264" s="115" t="s">
        <v>328</v>
      </c>
      <c r="F264" s="49">
        <v>3648</v>
      </c>
      <c r="G264" s="115" t="s">
        <v>448</v>
      </c>
      <c r="H264" s="49" t="s">
        <v>34</v>
      </c>
    </row>
    <row r="265" spans="1:8" x14ac:dyDescent="0.25">
      <c r="A265" t="str">
        <f>IF(F265,IF(COUNTIF(Hbl3de!$A:$BX,F265)&gt;=1,3,""),"")</f>
        <v/>
      </c>
      <c r="B265" t="str">
        <f>IF(F265,IF(COUNTIF(Hbl2de!$A:$BX,F265)&gt;=1,2,""),"")</f>
        <v/>
      </c>
      <c r="C265">
        <f>IF(F265,IF(COUNTIF(Hbl1ste!$A:$CB,F265)&gt;=1,1,""),"")</f>
        <v>1</v>
      </c>
      <c r="D265" t="str">
        <f>IF(F265,IF(COUNTIF(HblEre!A:BY,F265)&gt;=1,"Ere",""),"")</f>
        <v/>
      </c>
      <c r="E265" s="115" t="s">
        <v>328</v>
      </c>
      <c r="F265" s="49">
        <v>3647</v>
      </c>
      <c r="G265" s="115" t="s">
        <v>450</v>
      </c>
      <c r="H265" s="49" t="s">
        <v>35</v>
      </c>
    </row>
    <row r="266" spans="1:8" x14ac:dyDescent="0.25">
      <c r="A266" t="str">
        <f>IF(F266,IF(COUNTIF(Hbl3de!$A:$BX,F266)&gt;=1,3,""),"")</f>
        <v/>
      </c>
      <c r="B266">
        <f>IF(F266,IF(COUNTIF(Hbl2de!$A:$BX,F266)&gt;=1,2,""),"")</f>
        <v>2</v>
      </c>
      <c r="C266">
        <f>IF(F266,IF(COUNTIF(Hbl1ste!$A:$CB,F266)&gt;=1,1,""),"")</f>
        <v>1</v>
      </c>
      <c r="D266" t="str">
        <f>IF(F266,IF(COUNTIF(HblEre!A:BY,F266)&gt;=1,"Ere",""),"")</f>
        <v/>
      </c>
      <c r="E266" s="115" t="s">
        <v>328</v>
      </c>
      <c r="F266" s="49">
        <v>8712</v>
      </c>
      <c r="G266" s="115" t="s">
        <v>485</v>
      </c>
      <c r="H266" s="49" t="s">
        <v>37</v>
      </c>
    </row>
    <row r="267" spans="1:8" x14ac:dyDescent="0.25">
      <c r="A267" t="str">
        <f>IF(F267,IF(COUNTIF(Hbl3de!$A:$BX,F267)&gt;=1,3,""),"")</f>
        <v/>
      </c>
      <c r="B267">
        <f>IF(F267,IF(COUNTIF(Hbl2de!$A:$BX,F267)&gt;=1,2,""),"")</f>
        <v>2</v>
      </c>
      <c r="C267" t="str">
        <f>IF(F267,IF(COUNTIF(Hbl1ste!$A:$CB,F267)&gt;=1,1,""),"")</f>
        <v/>
      </c>
      <c r="D267" t="str">
        <f>IF(F267,IF(COUNTIF(HblEre!A:BY,F267)&gt;=1,"Ere",""),"")</f>
        <v/>
      </c>
      <c r="E267" s="115" t="s">
        <v>328</v>
      </c>
      <c r="F267" s="49">
        <v>4636</v>
      </c>
      <c r="G267" s="115" t="s">
        <v>486</v>
      </c>
      <c r="H267" s="49" t="s">
        <v>37</v>
      </c>
    </row>
    <row r="268" spans="1:8" x14ac:dyDescent="0.25">
      <c r="A268" t="str">
        <f>IF(F268,IF(COUNTIF(Hbl3de!$A:$BX,F268)&gt;=1,3,""),"")</f>
        <v/>
      </c>
      <c r="B268">
        <f>IF(F268,IF(COUNTIF(Hbl2de!$A:$BX,F268)&gt;=1,2,""),"")</f>
        <v>2</v>
      </c>
      <c r="C268" t="str">
        <f>IF(F268,IF(COUNTIF(Hbl1ste!$A:$CB,F268)&gt;=1,1,""),"")</f>
        <v/>
      </c>
      <c r="D268" t="str">
        <f>IF(F268,IF(COUNTIF(HblEre!A:BY,F268)&gt;=1,"Ere",""),"")</f>
        <v/>
      </c>
      <c r="E268" s="115" t="s">
        <v>328</v>
      </c>
      <c r="F268" s="49">
        <v>2612</v>
      </c>
      <c r="G268" s="115" t="s">
        <v>497</v>
      </c>
      <c r="H268" s="49" t="s">
        <v>37</v>
      </c>
    </row>
    <row r="269" spans="1:8" x14ac:dyDescent="0.25">
      <c r="A269" t="str">
        <f>IF(F269,IF(COUNTIF(Hbl3de!$A:$BX,F269)&gt;=1,3,""),"")</f>
        <v/>
      </c>
      <c r="B269">
        <f>IF(F269,IF(COUNTIF(Hbl2de!$A:$BX,F269)&gt;=1,2,""),"")</f>
        <v>2</v>
      </c>
      <c r="C269" t="str">
        <f>IF(F269,IF(COUNTIF(Hbl1ste!$A:$CB,F269)&gt;=1,1,""),"")</f>
        <v/>
      </c>
      <c r="D269" t="str">
        <f>IF(F269,IF(COUNTIF(HblEre!A:BY,F269)&gt;=1,"Ere",""),"")</f>
        <v/>
      </c>
      <c r="E269" s="115" t="s">
        <v>328</v>
      </c>
      <c r="F269" s="49">
        <v>8378</v>
      </c>
      <c r="G269" s="115" t="s">
        <v>508</v>
      </c>
      <c r="H269" s="49" t="s">
        <v>37</v>
      </c>
    </row>
    <row r="270" spans="1:8" x14ac:dyDescent="0.25">
      <c r="A270" t="str">
        <f>IF(F270,IF(COUNTIF(Hbl3de!$A:$BX,F270)&gt;=1,3,""),"")</f>
        <v/>
      </c>
      <c r="B270">
        <f>IF(F270,IF(COUNTIF(Hbl2de!$A:$BX,F270)&gt;=1,2,""),"")</f>
        <v>2</v>
      </c>
      <c r="C270" t="str">
        <f>IF(F270,IF(COUNTIF(Hbl1ste!$A:$CB,F270)&gt;=1,1,""),"")</f>
        <v/>
      </c>
      <c r="D270" t="str">
        <f>IF(F270,IF(COUNTIF(HblEre!A:BY,F270)&gt;=1,"Ere",""),"")</f>
        <v/>
      </c>
      <c r="E270" s="115" t="s">
        <v>328</v>
      </c>
      <c r="F270" s="49">
        <v>5731</v>
      </c>
      <c r="G270" s="115" t="s">
        <v>533</v>
      </c>
      <c r="H270" s="49" t="s">
        <v>34</v>
      </c>
    </row>
    <row r="271" spans="1:8" x14ac:dyDescent="0.25">
      <c r="A271" t="str">
        <f>IF(F271,IF(COUNTIF(Hbl3de!$A:$BX,F271)&gt;=1,3,""),"")</f>
        <v/>
      </c>
      <c r="B271">
        <f>IF(F271,IF(COUNTIF(Hbl2de!$A:$BX,F271)&gt;=1,2,""),"")</f>
        <v>2</v>
      </c>
      <c r="C271">
        <f>IF(F271,IF(COUNTIF(Hbl1ste!$A:$CB,F271)&gt;=1,1,""),"")</f>
        <v>1</v>
      </c>
      <c r="D271" t="str">
        <f>IF(F271,IF(COUNTIF(HblEre!A:BY,F271)&gt;=1,"Ere",""),"")</f>
        <v/>
      </c>
      <c r="E271" s="115" t="s">
        <v>328</v>
      </c>
      <c r="F271" s="49">
        <v>2655</v>
      </c>
      <c r="G271" s="115" t="s">
        <v>572</v>
      </c>
      <c r="H271" s="49" t="s">
        <v>34</v>
      </c>
    </row>
    <row r="272" spans="1:8" x14ac:dyDescent="0.25">
      <c r="A272" t="str">
        <f>IF(F272,IF(COUNTIF(Hbl3de!$A:$BX,F272)&gt;=1,3,""),"")</f>
        <v/>
      </c>
      <c r="B272" t="str">
        <f>IF(F272,IF(COUNTIF(Hbl2de!$A:$BX,F272)&gt;=1,2,""),"")</f>
        <v/>
      </c>
      <c r="C272">
        <f>IF(F272,IF(COUNTIF(Hbl1ste!$A:$CB,F272)&gt;=1,1,""),"")</f>
        <v>1</v>
      </c>
      <c r="D272" t="str">
        <f>IF(F272,IF(COUNTIF(HblEre!A:BY,F272)&gt;=1,"Ere",""),"")</f>
        <v/>
      </c>
      <c r="E272" s="115" t="s">
        <v>328</v>
      </c>
      <c r="F272" s="49">
        <v>1885</v>
      </c>
      <c r="G272" s="115" t="s">
        <v>618</v>
      </c>
      <c r="H272" s="49" t="s">
        <v>38</v>
      </c>
    </row>
    <row r="273" spans="1:8" x14ac:dyDescent="0.25">
      <c r="A273" t="str">
        <f>IF(F273,IF(COUNTIF(Hbl3de!$A:$BX,F273)&gt;=1,3,""),"")</f>
        <v/>
      </c>
      <c r="B273">
        <f>IF(F273,IF(COUNTIF(Hbl2de!$A:$BX,F273)&gt;=1,2,""),"")</f>
        <v>2</v>
      </c>
      <c r="C273">
        <f>IF(F273,IF(COUNTIF(Hbl1ste!$A:$CB,F273)&gt;=1,1,""),"")</f>
        <v>1</v>
      </c>
      <c r="D273" t="str">
        <f>IF(F273,IF(COUNTIF(HblEre!A:BY,F273)&gt;=1,"Ere",""),"")</f>
        <v/>
      </c>
      <c r="E273" s="115" t="s">
        <v>328</v>
      </c>
      <c r="F273" s="49">
        <v>6011</v>
      </c>
      <c r="G273" s="115" t="s">
        <v>657</v>
      </c>
      <c r="H273" s="49" t="s">
        <v>34</v>
      </c>
    </row>
    <row r="274" spans="1:8" x14ac:dyDescent="0.25">
      <c r="A274" t="str">
        <f>IF(F274,IF(COUNTIF(Hbl3de!$A:$BX,F274)&gt;=1,3,""),"")</f>
        <v/>
      </c>
      <c r="B274" t="str">
        <f>IF(F274,IF(COUNTIF(Hbl2de!$A:$BX,F274)&gt;=1,2,""),"")</f>
        <v/>
      </c>
      <c r="C274">
        <f>IF(F274,IF(COUNTIF(Hbl1ste!$A:$CB,F274)&gt;=1,1,""),"")</f>
        <v>1</v>
      </c>
      <c r="D274" t="str">
        <f>IF(F274,IF(COUNTIF(HblEre!A:BY,F274)&gt;=1,"Ere",""),"")</f>
        <v/>
      </c>
      <c r="E274" s="115" t="s">
        <v>328</v>
      </c>
      <c r="F274" s="49">
        <v>1561</v>
      </c>
      <c r="G274" s="115" t="s">
        <v>771</v>
      </c>
      <c r="H274" s="49" t="s">
        <v>38</v>
      </c>
    </row>
    <row r="275" spans="1:8" x14ac:dyDescent="0.25">
      <c r="A275" t="str">
        <f>IF(F275,IF(COUNTIF(Hbl3de!$A:$BX,F275)&gt;=1,3,""),"")</f>
        <v/>
      </c>
      <c r="B275" t="str">
        <f>IF(F275,IF(COUNTIF(Hbl2de!$A:$BX,F275)&gt;=1,2,""),"")</f>
        <v/>
      </c>
      <c r="C275">
        <f>IF(F275,IF(COUNTIF(Hbl1ste!$A:$CB,F275)&gt;=1,1,""),"")</f>
        <v>1</v>
      </c>
      <c r="D275" t="str">
        <f>IF(F275,IF(COUNTIF(HblEre!A:BY,F275)&gt;=1,"Ere",""),"")</f>
        <v/>
      </c>
      <c r="E275" s="115" t="s">
        <v>328</v>
      </c>
      <c r="F275" s="49">
        <v>7803</v>
      </c>
      <c r="G275" s="115" t="s">
        <v>711</v>
      </c>
      <c r="H275" s="49" t="s">
        <v>35</v>
      </c>
    </row>
    <row r="276" spans="1:8" x14ac:dyDescent="0.25">
      <c r="A276" t="str">
        <f>IF(F276,IF(COUNTIF(Hbl3de!$A:$BX,F276)&gt;=1,3,""),"")</f>
        <v/>
      </c>
      <c r="B276">
        <f>IF(F276,IF(COUNTIF(Hbl2de!$A:$BX,F276)&gt;=1,2,""),"")</f>
        <v>2</v>
      </c>
      <c r="C276" t="str">
        <f>IF(F276,IF(COUNTIF(Hbl1ste!$A:$CB,F276)&gt;=1,1,""),"")</f>
        <v/>
      </c>
      <c r="D276" t="str">
        <f>IF(F276,IF(COUNTIF(HblEre!A:BY,F276)&gt;=1,"Ere",""),"")</f>
        <v/>
      </c>
      <c r="E276" s="115" t="s">
        <v>328</v>
      </c>
      <c r="F276" s="49">
        <v>8049</v>
      </c>
      <c r="G276" s="115" t="s">
        <v>748</v>
      </c>
      <c r="H276" s="49" t="s">
        <v>37</v>
      </c>
    </row>
    <row r="277" spans="1:8" x14ac:dyDescent="0.25">
      <c r="A277" t="str">
        <f>IF(F277,IF(COUNTIF(Hbl3de!$A:$BX,F277)&gt;=1,3,""),"")</f>
        <v/>
      </c>
      <c r="B277">
        <f>IF(F277,IF(COUNTIF(Hbl2de!$A:$BX,F277)&gt;=1,2,""),"")</f>
        <v>2</v>
      </c>
      <c r="C277" t="str">
        <f>IF(F277,IF(COUNTIF(Hbl1ste!$A:$CB,F277)&gt;=1,1,""),"")</f>
        <v/>
      </c>
      <c r="D277" t="str">
        <f>IF(F277,IF(COUNTIF(HblEre!A:BY,F277)&gt;=1,"Ere",""),"")</f>
        <v/>
      </c>
      <c r="E277" s="115" t="s">
        <v>328</v>
      </c>
      <c r="F277" s="49">
        <v>2820</v>
      </c>
      <c r="G277" s="115" t="s">
        <v>750</v>
      </c>
      <c r="H277" s="49" t="s">
        <v>37</v>
      </c>
    </row>
    <row r="278" spans="1:8" x14ac:dyDescent="0.25">
      <c r="A278" t="str">
        <f>IF(F278,IF(COUNTIF(Hbl3de!$A:$BX,F278)&gt;=1,3,""),"")</f>
        <v/>
      </c>
      <c r="B278" t="str">
        <f>IF(F278,IF(COUNTIF(Hbl2de!$A:$BX,F278)&gt;=1,2,""),"")</f>
        <v/>
      </c>
      <c r="C278">
        <f>IF(F278,IF(COUNTIF(Hbl1ste!$A:$CB,F278)&gt;=1,1,""),"")</f>
        <v>1</v>
      </c>
      <c r="D278" t="str">
        <f>IF(F278,IF(COUNTIF(HblEre!A:BY,F278)&gt;=1,"Ere",""),"")</f>
        <v/>
      </c>
      <c r="E278" s="115" t="s">
        <v>328</v>
      </c>
      <c r="F278" s="49">
        <v>3222</v>
      </c>
      <c r="G278" s="115" t="s">
        <v>761</v>
      </c>
      <c r="H278" s="49" t="s">
        <v>35</v>
      </c>
    </row>
    <row r="279" spans="1:8" x14ac:dyDescent="0.25">
      <c r="A279" t="str">
        <f>IF(F279,IF(COUNTIF(Hbl3de!$A:$BX,F279)&gt;=1,3,""),"")</f>
        <v/>
      </c>
      <c r="B279" t="str">
        <f>IF(F279,IF(COUNTIF(Hbl2de!$A:$BX,F279)&gt;=1,2,""),"")</f>
        <v/>
      </c>
      <c r="C279" t="str">
        <f>IF(F279,IF(COUNTIF(Hbl1ste!$A:$CB,F279)&gt;=1,1,""),"")</f>
        <v/>
      </c>
      <c r="D279" t="str">
        <f>IF(F279,IF(COUNTIF(HblEre!A:BY,F279)&gt;=1,"Ere",""),"")</f>
        <v>Ere</v>
      </c>
      <c r="E279" s="115" t="s">
        <v>279</v>
      </c>
      <c r="F279" s="49">
        <v>1685</v>
      </c>
      <c r="G279" s="115" t="s">
        <v>280</v>
      </c>
      <c r="H279" s="49" t="s">
        <v>34</v>
      </c>
    </row>
    <row r="280" spans="1:8" x14ac:dyDescent="0.25">
      <c r="A280" t="str">
        <f>IF(F280,IF(COUNTIF(Hbl3de!$A:$BX,F280)&gt;=1,3,""),"")</f>
        <v/>
      </c>
      <c r="B280" t="str">
        <f>IF(F280,IF(COUNTIF(Hbl2de!$A:$BX,F280)&gt;=1,2,""),"")</f>
        <v/>
      </c>
      <c r="C280" t="str">
        <f>IF(F280,IF(COUNTIF(Hbl1ste!$A:$CB,F280)&gt;=1,1,""),"")</f>
        <v/>
      </c>
      <c r="D280" t="str">
        <f>IF(F280,IF(COUNTIF(HblEre!A:BY,F280)&gt;=1,"Ere",""),"")</f>
        <v>Ere</v>
      </c>
      <c r="E280" s="115" t="s">
        <v>279</v>
      </c>
      <c r="F280" s="49">
        <v>3663</v>
      </c>
      <c r="G280" s="115" t="s">
        <v>292</v>
      </c>
      <c r="H280" s="49" t="s">
        <v>35</v>
      </c>
    </row>
    <row r="281" spans="1:8" x14ac:dyDescent="0.25">
      <c r="A281" t="str">
        <f>IF(F281,IF(COUNTIF(Hbl3de!$A:$BX,F281)&gt;=1,3,""),"")</f>
        <v/>
      </c>
      <c r="B281" t="str">
        <f>IF(F281,IF(COUNTIF(Hbl2de!$A:$BX,F281)&gt;=1,2,""),"")</f>
        <v/>
      </c>
      <c r="C281" t="str">
        <f>IF(F281,IF(COUNTIF(Hbl1ste!$A:$CB,F281)&gt;=1,1,""),"")</f>
        <v/>
      </c>
      <c r="D281" t="str">
        <f>IF(F281,IF(COUNTIF(HblEre!A:BY,F281)&gt;=1,"Ere",""),"")</f>
        <v>Ere</v>
      </c>
      <c r="E281" s="115" t="s">
        <v>279</v>
      </c>
      <c r="F281" s="49">
        <v>4031</v>
      </c>
      <c r="G281" s="115" t="s">
        <v>780</v>
      </c>
      <c r="H281" s="49" t="s">
        <v>38</v>
      </c>
    </row>
    <row r="282" spans="1:8" x14ac:dyDescent="0.25">
      <c r="A282" t="str">
        <f>IF(F282,IF(COUNTIF(Hbl3de!$A:$BX,F282)&gt;=1,3,""),"")</f>
        <v/>
      </c>
      <c r="B282" t="str">
        <f>IF(F282,IF(COUNTIF(Hbl2de!$A:$BX,F282)&gt;=1,2,""),"")</f>
        <v/>
      </c>
      <c r="C282" t="str">
        <f>IF(F282,IF(COUNTIF(Hbl1ste!$A:$CB,F282)&gt;=1,1,""),"")</f>
        <v/>
      </c>
      <c r="D282" t="str">
        <f>IF(F282,IF(COUNTIF(HblEre!A:BY,F282)&gt;=1,"Ere",""),"")</f>
        <v>Ere</v>
      </c>
      <c r="E282" s="115" t="s">
        <v>279</v>
      </c>
      <c r="F282" s="49">
        <v>3498</v>
      </c>
      <c r="G282" s="115" t="s">
        <v>446</v>
      </c>
      <c r="H282" s="49" t="s">
        <v>36</v>
      </c>
    </row>
    <row r="283" spans="1:8" x14ac:dyDescent="0.25">
      <c r="A283" t="str">
        <f>IF(F283,IF(COUNTIF(Hbl3de!$A:$BX,F283)&gt;=1,3,""),"")</f>
        <v/>
      </c>
      <c r="B283" t="str">
        <f>IF(F283,IF(COUNTIF(Hbl2de!$A:$BX,F283)&gt;=1,2,""),"")</f>
        <v/>
      </c>
      <c r="C283" t="str">
        <f>IF(F283,IF(COUNTIF(Hbl1ste!$A:$CB,F283)&gt;=1,1,""),"")</f>
        <v/>
      </c>
      <c r="D283" t="str">
        <f>IF(F283,IF(COUNTIF(HblEre!A:BY,F283)&gt;=1,"Ere",""),"")</f>
        <v>Ere</v>
      </c>
      <c r="E283" s="115" t="s">
        <v>279</v>
      </c>
      <c r="F283" s="49">
        <v>7589</v>
      </c>
      <c r="G283" s="115" t="s">
        <v>452</v>
      </c>
      <c r="H283" s="49" t="s">
        <v>34</v>
      </c>
    </row>
    <row r="284" spans="1:8" x14ac:dyDescent="0.25">
      <c r="A284" t="str">
        <f>IF(F284,IF(COUNTIF(Hbl3de!$A:$BX,F284)&gt;=1,3,""),"")</f>
        <v/>
      </c>
      <c r="B284" t="str">
        <f>IF(F284,IF(COUNTIF(Hbl2de!$A:$BX,F284)&gt;=1,2,""),"")</f>
        <v/>
      </c>
      <c r="C284" t="str">
        <f>IF(F284,IF(COUNTIF(Hbl1ste!$A:$CB,F284)&gt;=1,1,""),"")</f>
        <v/>
      </c>
      <c r="D284" t="str">
        <f>IF(F284,IF(COUNTIF(HblEre!A:BY,F284)&gt;=1,"Ere",""),"")</f>
        <v>Ere</v>
      </c>
      <c r="E284" s="115" t="s">
        <v>279</v>
      </c>
      <c r="F284" s="49">
        <v>5295</v>
      </c>
      <c r="G284" s="115" t="s">
        <v>506</v>
      </c>
      <c r="H284" s="49" t="s">
        <v>34</v>
      </c>
    </row>
    <row r="285" spans="1:8" x14ac:dyDescent="0.25">
      <c r="A285" t="str">
        <f>IF(F285,IF(COUNTIF(Hbl3de!$A:$BX,F285)&gt;=1,3,""),"")</f>
        <v/>
      </c>
      <c r="B285" t="str">
        <f>IF(F285,IF(COUNTIF(Hbl2de!$A:$BX,F285)&gt;=1,2,""),"")</f>
        <v/>
      </c>
      <c r="C285" t="str">
        <f>IF(F285,IF(COUNTIF(Hbl1ste!$A:$CB,F285)&gt;=1,1,""),"")</f>
        <v/>
      </c>
      <c r="D285" t="str">
        <f>IF(F285,IF(COUNTIF(HblEre!A:BY,F285)&gt;=1,"Ere",""),"")</f>
        <v>Ere</v>
      </c>
      <c r="E285" s="115" t="s">
        <v>279</v>
      </c>
      <c r="F285" s="49">
        <v>3336</v>
      </c>
      <c r="G285" s="115" t="s">
        <v>660</v>
      </c>
      <c r="H285" s="49" t="s">
        <v>34</v>
      </c>
    </row>
    <row r="286" spans="1:8" x14ac:dyDescent="0.25">
      <c r="A286" t="str">
        <f>IF(F286,IF(COUNTIF(Hbl3de!$A:$BX,F286)&gt;=1,3,""),"")</f>
        <v/>
      </c>
      <c r="B286" t="str">
        <f>IF(F286,IF(COUNTIF(Hbl2de!$A:$BX,F286)&gt;=1,2,""),"")</f>
        <v/>
      </c>
      <c r="C286" t="str">
        <f>IF(F286,IF(COUNTIF(Hbl1ste!$A:$CB,F286)&gt;=1,1,""),"")</f>
        <v/>
      </c>
      <c r="D286" t="str">
        <f>IF(F286,IF(COUNTIF(HblEre!A:BY,F286)&gt;=1,"Ere",""),"")</f>
        <v>Ere</v>
      </c>
      <c r="E286" s="115" t="s">
        <v>279</v>
      </c>
      <c r="F286" s="49">
        <v>7591</v>
      </c>
      <c r="G286" s="115" t="s">
        <v>667</v>
      </c>
      <c r="H286" s="49" t="s">
        <v>36</v>
      </c>
    </row>
    <row r="287" spans="1:8" x14ac:dyDescent="0.25">
      <c r="A287" t="str">
        <f>IF(F287,IF(COUNTIF(Hbl3de!$A:$BX,F287)&gt;=1,3,""),"")</f>
        <v/>
      </c>
      <c r="B287" t="str">
        <f>IF(F287,IF(COUNTIF(Hbl2de!$A:$BX,F287)&gt;=1,2,""),"")</f>
        <v/>
      </c>
      <c r="C287" t="str">
        <f>IF(F287,IF(COUNTIF(Hbl1ste!$A:$CB,F287)&gt;=1,1,""),"")</f>
        <v/>
      </c>
      <c r="D287" t="str">
        <f>IF(F287,IF(COUNTIF(HblEre!A:BY,F287)&gt;=1,"Ere",""),"")</f>
        <v>Ere</v>
      </c>
      <c r="E287" s="115" t="s">
        <v>279</v>
      </c>
      <c r="F287" s="49">
        <v>9700</v>
      </c>
      <c r="G287" s="115" t="s">
        <v>703</v>
      </c>
      <c r="H287" s="49" t="s">
        <v>36</v>
      </c>
    </row>
    <row r="288" spans="1:8" x14ac:dyDescent="0.25">
      <c r="A288">
        <f>IF(F288,IF(COUNTIF(Hbl3de!$A:$BX,F288)&gt;=1,3,""),"")</f>
        <v>3</v>
      </c>
      <c r="B288" t="str">
        <f>IF(F288,IF(COUNTIF(Hbl2de!$A:$BX,F288)&gt;=1,2,""),"")</f>
        <v/>
      </c>
      <c r="C288" t="str">
        <f>IF(F288,IF(COUNTIF(Hbl1ste!$A:$CB,F288)&gt;=1,1,""),"")</f>
        <v/>
      </c>
      <c r="D288" t="str">
        <f>IF(F288,IF(COUNTIF(HblEre!A:BY,F288)&gt;=1,"Ere",""),"")</f>
        <v/>
      </c>
      <c r="E288" s="115" t="s">
        <v>331</v>
      </c>
      <c r="F288" s="49">
        <v>6446</v>
      </c>
      <c r="G288" s="115" t="s">
        <v>332</v>
      </c>
      <c r="H288" s="49" t="s">
        <v>37</v>
      </c>
    </row>
    <row r="289" spans="1:8" x14ac:dyDescent="0.25">
      <c r="A289">
        <f>IF(F289,IF(COUNTIF(Hbl3de!$A:$BX,F289)&gt;=1,3,""),"")</f>
        <v>3</v>
      </c>
      <c r="B289" t="str">
        <f>IF(F289,IF(COUNTIF(Hbl2de!$A:$BX,F289)&gt;=1,2,""),"")</f>
        <v/>
      </c>
      <c r="C289" t="str">
        <f>IF(F289,IF(COUNTIF(Hbl1ste!$A:$CB,F289)&gt;=1,1,""),"")</f>
        <v/>
      </c>
      <c r="D289" t="str">
        <f>IF(F289,IF(COUNTIF(HblEre!A:BY,F289)&gt;=1,"Ere",""),"")</f>
        <v/>
      </c>
      <c r="E289" s="115" t="s">
        <v>331</v>
      </c>
      <c r="F289" s="49">
        <v>4715</v>
      </c>
      <c r="G289" s="115" t="s">
        <v>334</v>
      </c>
      <c r="H289" s="49" t="s">
        <v>37</v>
      </c>
    </row>
    <row r="290" spans="1:8" x14ac:dyDescent="0.25">
      <c r="A290">
        <f>IF(F290,IF(COUNTIF(Hbl3de!$A:$BX,F290)&gt;=1,3,""),"")</f>
        <v>3</v>
      </c>
      <c r="B290" t="str">
        <f>IF(F290,IF(COUNTIF(Hbl2de!$A:$BX,F290)&gt;=1,2,""),"")</f>
        <v/>
      </c>
      <c r="C290" t="str">
        <f>IF(F290,IF(COUNTIF(Hbl1ste!$A:$CB,F290)&gt;=1,1,""),"")</f>
        <v/>
      </c>
      <c r="D290" t="str">
        <f>IF(F290,IF(COUNTIF(HblEre!A:BY,F290)&gt;=1,"Ere",""),"")</f>
        <v/>
      </c>
      <c r="E290" s="115" t="s">
        <v>331</v>
      </c>
      <c r="F290" s="49">
        <v>8303</v>
      </c>
      <c r="G290" s="115" t="s">
        <v>510</v>
      </c>
      <c r="H290" s="49" t="s">
        <v>37</v>
      </c>
    </row>
    <row r="291" spans="1:8" x14ac:dyDescent="0.25">
      <c r="A291">
        <f>IF(F291,IF(COUNTIF(Hbl3de!$A:$BX,F291)&gt;=1,3,""),"")</f>
        <v>3</v>
      </c>
      <c r="B291" t="str">
        <f>IF(F291,IF(COUNTIF(Hbl2de!$A:$BX,F291)&gt;=1,2,""),"")</f>
        <v/>
      </c>
      <c r="C291" t="str">
        <f>IF(F291,IF(COUNTIF(Hbl1ste!$A:$CB,F291)&gt;=1,1,""),"")</f>
        <v/>
      </c>
      <c r="D291" t="str">
        <f>IF(F291,IF(COUNTIF(HblEre!A:BY,F291)&gt;=1,"Ere",""),"")</f>
        <v/>
      </c>
      <c r="E291" s="115" t="s">
        <v>331</v>
      </c>
      <c r="F291" s="49">
        <v>8739</v>
      </c>
      <c r="G291" s="115" t="s">
        <v>535</v>
      </c>
      <c r="H291" s="49" t="s">
        <v>172</v>
      </c>
    </row>
    <row r="292" spans="1:8" x14ac:dyDescent="0.25">
      <c r="A292">
        <f>IF(F292,IF(COUNTIF(Hbl3de!$A:$BX,F292)&gt;=1,3,""),"")</f>
        <v>3</v>
      </c>
      <c r="B292" t="str">
        <f>IF(F292,IF(COUNTIF(Hbl2de!$A:$BX,F292)&gt;=1,2,""),"")</f>
        <v/>
      </c>
      <c r="C292" t="str">
        <f>IF(F292,IF(COUNTIF(Hbl1ste!$A:$CB,F292)&gt;=1,1,""),"")</f>
        <v/>
      </c>
      <c r="D292" t="str">
        <f>IF(F292,IF(COUNTIF(HblEre!A:BY,F292)&gt;=1,"Ere",""),"")</f>
        <v/>
      </c>
      <c r="E292" s="115" t="s">
        <v>331</v>
      </c>
      <c r="F292" s="49">
        <v>435</v>
      </c>
      <c r="G292" s="115" t="s">
        <v>546</v>
      </c>
      <c r="H292" s="49" t="s">
        <v>37</v>
      </c>
    </row>
    <row r="293" spans="1:8" x14ac:dyDescent="0.25">
      <c r="A293">
        <f>IF(F293,IF(COUNTIF(Hbl3de!$A:$BX,F293)&gt;=1,3,""),"")</f>
        <v>3</v>
      </c>
      <c r="B293" t="str">
        <f>IF(F293,IF(COUNTIF(Hbl2de!$A:$BX,F293)&gt;=1,2,""),"")</f>
        <v/>
      </c>
      <c r="C293" t="str">
        <f>IF(F293,IF(COUNTIF(Hbl1ste!$A:$CB,F293)&gt;=1,1,""),"")</f>
        <v/>
      </c>
      <c r="D293" t="str">
        <f>IF(F293,IF(COUNTIF(HblEre!A:BY,F293)&gt;=1,"Ere",""),"")</f>
        <v/>
      </c>
      <c r="E293" s="115" t="s">
        <v>331</v>
      </c>
      <c r="F293" s="49">
        <v>8304</v>
      </c>
      <c r="G293" s="115" t="s">
        <v>547</v>
      </c>
      <c r="H293" s="49" t="s">
        <v>37</v>
      </c>
    </row>
    <row r="294" spans="1:8" x14ac:dyDescent="0.25">
      <c r="A294">
        <f>IF(F294,IF(COUNTIF(Hbl3de!$A:$BX,F294)&gt;=1,3,""),"")</f>
        <v>3</v>
      </c>
      <c r="B294" t="str">
        <f>IF(F294,IF(COUNTIF(Hbl2de!$A:$BX,F294)&gt;=1,2,""),"")</f>
        <v/>
      </c>
      <c r="C294" t="str">
        <f>IF(F294,IF(COUNTIF(Hbl1ste!$A:$CB,F294)&gt;=1,1,""),"")</f>
        <v/>
      </c>
      <c r="D294" t="str">
        <f>IF(F294,IF(COUNTIF(HblEre!A:BY,F294)&gt;=1,"Ere",""),"")</f>
        <v/>
      </c>
      <c r="E294" s="115" t="s">
        <v>331</v>
      </c>
      <c r="F294" s="49">
        <v>5873</v>
      </c>
      <c r="G294" s="115" t="s">
        <v>653</v>
      </c>
      <c r="H294" s="49" t="s">
        <v>37</v>
      </c>
    </row>
    <row r="295" spans="1:8" x14ac:dyDescent="0.25">
      <c r="A295">
        <f>IF(F295,IF(COUNTIF(Hbl3de!$A:$BX,F295)&gt;=1,3,""),"")</f>
        <v>3</v>
      </c>
      <c r="B295" t="str">
        <f>IF(F295,IF(COUNTIF(Hbl2de!$A:$BX,F295)&gt;=1,2,""),"")</f>
        <v/>
      </c>
      <c r="C295" t="str">
        <f>IF(F295,IF(COUNTIF(Hbl1ste!$A:$CB,F295)&gt;=1,1,""),"")</f>
        <v/>
      </c>
      <c r="D295" t="str">
        <f>IF(F295,IF(COUNTIF(HblEre!A:BY,F295)&gt;=1,"Ere",""),"")</f>
        <v/>
      </c>
      <c r="E295" s="115" t="s">
        <v>331</v>
      </c>
      <c r="F295" s="49">
        <v>2249</v>
      </c>
      <c r="G295" s="115" t="s">
        <v>686</v>
      </c>
      <c r="H295" s="49" t="s">
        <v>34</v>
      </c>
    </row>
    <row r="296" spans="1:8" x14ac:dyDescent="0.25">
      <c r="A296">
        <f>IF(F296,IF(COUNTIF(Hbl3de!$A:$BX,F296)&gt;=1,3,""),"")</f>
        <v>3</v>
      </c>
      <c r="B296" t="str">
        <f>IF(F296,IF(COUNTIF(Hbl2de!$A:$BX,F296)&gt;=1,2,""),"")</f>
        <v/>
      </c>
      <c r="C296" t="str">
        <f>IF(F296,IF(COUNTIF(Hbl1ste!$A:$CB,F296)&gt;=1,1,""),"")</f>
        <v/>
      </c>
      <c r="D296" t="str">
        <f>IF(F296,IF(COUNTIF(HblEre!A:BY,F296)&gt;=1,"Ere",""),"")</f>
        <v/>
      </c>
      <c r="E296" s="115" t="s">
        <v>331</v>
      </c>
      <c r="F296" s="49">
        <v>8306</v>
      </c>
      <c r="G296" s="115" t="s">
        <v>746</v>
      </c>
      <c r="H296" s="49" t="s">
        <v>37</v>
      </c>
    </row>
    <row r="297" spans="1:8" x14ac:dyDescent="0.25">
      <c r="A297" t="str">
        <f>IF(F297,IF(COUNTIF(Hbl3de!$A:$BX,F297)&gt;=1,3,""),"")</f>
        <v/>
      </c>
      <c r="B297">
        <f>IF(F297,IF(COUNTIF(Hbl2de!$A:$BX,F297)&gt;=1,2,""),"")</f>
        <v>2</v>
      </c>
      <c r="C297" t="str">
        <f>IF(F297,IF(COUNTIF(Hbl1ste!$A:$CB,F297)&gt;=1,1,""),"")</f>
        <v/>
      </c>
      <c r="D297" t="str">
        <f>IF(F297,IF(COUNTIF(HblEre!A:BY,F297)&gt;=1,"Ere",""),"")</f>
        <v/>
      </c>
      <c r="E297" s="115" t="s">
        <v>301</v>
      </c>
      <c r="F297" s="49">
        <v>7497</v>
      </c>
      <c r="G297" s="115" t="s">
        <v>302</v>
      </c>
      <c r="H297" s="49" t="s">
        <v>34</v>
      </c>
    </row>
    <row r="298" spans="1:8" x14ac:dyDescent="0.25">
      <c r="A298" t="str">
        <f>IF(F298,IF(COUNTIF(Hbl3de!$A:$BX,F298)&gt;=1,3,""),"")</f>
        <v/>
      </c>
      <c r="B298">
        <f>IF(F298,IF(COUNTIF(Hbl2de!$A:$BX,F298)&gt;=1,2,""),"")</f>
        <v>2</v>
      </c>
      <c r="C298" t="str">
        <f>IF(F298,IF(COUNTIF(Hbl1ste!$A:$CB,F298)&gt;=1,1,""),"")</f>
        <v/>
      </c>
      <c r="D298" t="str">
        <f>IF(F298,IF(COUNTIF(HblEre!A:BY,F298)&gt;=1,"Ere",""),"")</f>
        <v/>
      </c>
      <c r="E298" s="115" t="s">
        <v>301</v>
      </c>
      <c r="F298" s="49">
        <v>2899</v>
      </c>
      <c r="G298" s="115" t="s">
        <v>417</v>
      </c>
      <c r="H298" s="49" t="s">
        <v>34</v>
      </c>
    </row>
    <row r="299" spans="1:8" x14ac:dyDescent="0.25">
      <c r="A299" t="str">
        <f>IF(F299,IF(COUNTIF(Hbl3de!$A:$BX,F299)&gt;=1,3,""),"")</f>
        <v/>
      </c>
      <c r="B299" t="str">
        <f>IF(F299,IF(COUNTIF(Hbl2de!$A:$BX,F299)&gt;=1,2,""),"")</f>
        <v/>
      </c>
      <c r="C299" t="str">
        <f>IF(F299,IF(COUNTIF(Hbl1ste!$A:$CB,F299)&gt;=1,1,""),"")</f>
        <v/>
      </c>
      <c r="D299" t="str">
        <f>IF(F299,IF(COUNTIF(HblEre!A:BY,F299)&gt;=1,"Ere",""),"")</f>
        <v/>
      </c>
      <c r="E299" s="115" t="s">
        <v>301</v>
      </c>
      <c r="F299" s="49">
        <v>8670</v>
      </c>
      <c r="G299" s="115" t="s">
        <v>430</v>
      </c>
      <c r="H299" s="49" t="s">
        <v>38</v>
      </c>
    </row>
    <row r="300" spans="1:8" x14ac:dyDescent="0.25">
      <c r="A300">
        <f>IF(F300,IF(COUNTIF(Hbl3de!$A:$BX,F300)&gt;=1,3,""),"")</f>
        <v>3</v>
      </c>
      <c r="B300">
        <f>IF(F300,IF(COUNTIF(Hbl2de!$A:$BX,F300)&gt;=1,2,""),"")</f>
        <v>2</v>
      </c>
      <c r="C300" t="str">
        <f>IF(F300,IF(COUNTIF(Hbl1ste!$A:$CB,F300)&gt;=1,1,""),"")</f>
        <v/>
      </c>
      <c r="D300" t="str">
        <f>IF(F300,IF(COUNTIF(HblEre!A:BY,F300)&gt;=1,"Ere",""),"")</f>
        <v/>
      </c>
      <c r="E300" s="115" t="s">
        <v>301</v>
      </c>
      <c r="F300" s="49">
        <v>3288</v>
      </c>
      <c r="G300" s="115" t="s">
        <v>436</v>
      </c>
      <c r="H300" s="49" t="s">
        <v>34</v>
      </c>
    </row>
    <row r="301" spans="1:8" x14ac:dyDescent="0.25">
      <c r="A301">
        <f>IF(F301,IF(COUNTIF(Hbl3de!$A:$BX,F301)&gt;=1,3,""),"")</f>
        <v>3</v>
      </c>
      <c r="B301">
        <f>IF(F301,IF(COUNTIF(Hbl2de!$A:$BX,F301)&gt;=1,2,""),"")</f>
        <v>2</v>
      </c>
      <c r="C301" t="str">
        <f>IF(F301,IF(COUNTIF(Hbl1ste!$A:$CB,F301)&gt;=1,1,""),"")</f>
        <v/>
      </c>
      <c r="D301" t="str">
        <f>IF(F301,IF(COUNTIF(HblEre!A:BY,F301)&gt;=1,"Ere",""),"")</f>
        <v/>
      </c>
      <c r="E301" s="115" t="s">
        <v>301</v>
      </c>
      <c r="F301" s="49">
        <v>5013</v>
      </c>
      <c r="G301" s="115" t="s">
        <v>461</v>
      </c>
      <c r="H301" s="49" t="s">
        <v>34</v>
      </c>
    </row>
    <row r="302" spans="1:8" x14ac:dyDescent="0.25">
      <c r="A302">
        <f>IF(F302,IF(COUNTIF(Hbl3de!$A:$BX,F302)&gt;=1,3,""),"")</f>
        <v>3</v>
      </c>
      <c r="B302" t="str">
        <f>IF(F302,IF(COUNTIF(Hbl2de!$A:$BX,F302)&gt;=1,2,""),"")</f>
        <v/>
      </c>
      <c r="C302" t="str">
        <f>IF(F302,IF(COUNTIF(Hbl1ste!$A:$CB,F302)&gt;=1,1,""),"")</f>
        <v/>
      </c>
      <c r="D302" t="str">
        <f>IF(F302,IF(COUNTIF(HblEre!A:BY,F302)&gt;=1,"Ere",""),"")</f>
        <v/>
      </c>
      <c r="E302" s="115" t="s">
        <v>301</v>
      </c>
      <c r="F302" s="49">
        <v>8063</v>
      </c>
      <c r="G302" s="115" t="s">
        <v>477</v>
      </c>
      <c r="H302" s="49" t="s">
        <v>38</v>
      </c>
    </row>
    <row r="303" spans="1:8" x14ac:dyDescent="0.25">
      <c r="A303" t="str">
        <f>IF(F303,IF(COUNTIF(Hbl3de!$A:$BX,F303)&gt;=1,3,""),"")</f>
        <v/>
      </c>
      <c r="B303">
        <f>IF(F303,IF(COUNTIF(Hbl2de!$A:$BX,F303)&gt;=1,2,""),"")</f>
        <v>2</v>
      </c>
      <c r="C303" t="str">
        <f>IF(F303,IF(COUNTIF(Hbl1ste!$A:$CB,F303)&gt;=1,1,""),"")</f>
        <v/>
      </c>
      <c r="D303" t="str">
        <f>IF(F303,IF(COUNTIF(HblEre!A:BY,F303)&gt;=1,"Ere",""),"")</f>
        <v/>
      </c>
      <c r="E303" s="115" t="s">
        <v>301</v>
      </c>
      <c r="F303" s="49">
        <v>3271</v>
      </c>
      <c r="G303" s="115" t="s">
        <v>478</v>
      </c>
      <c r="H303" s="49" t="s">
        <v>34</v>
      </c>
    </row>
    <row r="304" spans="1:8" x14ac:dyDescent="0.25">
      <c r="A304">
        <f>IF(F304,IF(COUNTIF(Hbl3de!$A:$BX,F304)&gt;=1,3,""),"")</f>
        <v>3</v>
      </c>
      <c r="B304" t="str">
        <f>IF(F304,IF(COUNTIF(Hbl2de!$A:$BX,F304)&gt;=1,2,""),"")</f>
        <v/>
      </c>
      <c r="C304" t="str">
        <f>IF(F304,IF(COUNTIF(Hbl1ste!$A:$CB,F304)&gt;=1,1,""),"")</f>
        <v/>
      </c>
      <c r="D304" t="str">
        <f>IF(F304,IF(COUNTIF(HblEre!A:BY,F304)&gt;=1,"Ere",""),"")</f>
        <v/>
      </c>
      <c r="E304" s="115" t="s">
        <v>301</v>
      </c>
      <c r="F304" s="49">
        <v>7595</v>
      </c>
      <c r="G304" s="115" t="s">
        <v>479</v>
      </c>
      <c r="H304" s="49" t="s">
        <v>38</v>
      </c>
    </row>
    <row r="305" spans="1:8" x14ac:dyDescent="0.25">
      <c r="A305">
        <f>IF(F305,IF(COUNTIF(Hbl3de!$A:$BX,F305)&gt;=1,3,""),"")</f>
        <v>3</v>
      </c>
      <c r="B305" t="str">
        <f>IF(F305,IF(COUNTIF(Hbl2de!$A:$BX,F305)&gt;=1,2,""),"")</f>
        <v/>
      </c>
      <c r="C305" t="str">
        <f>IF(F305,IF(COUNTIF(Hbl1ste!$A:$CB,F305)&gt;=1,1,""),"")</f>
        <v/>
      </c>
      <c r="D305" t="str">
        <f>IF(F305,IF(COUNTIF(HblEre!A:BY,F305)&gt;=1,"Ere",""),"")</f>
        <v/>
      </c>
      <c r="E305" s="115" t="s">
        <v>301</v>
      </c>
      <c r="F305" s="49">
        <v>8064</v>
      </c>
      <c r="G305" s="115" t="s">
        <v>484</v>
      </c>
      <c r="H305" s="49" t="s">
        <v>37</v>
      </c>
    </row>
    <row r="306" spans="1:8" x14ac:dyDescent="0.25">
      <c r="A306" t="str">
        <f>IF(F306,IF(COUNTIF(Hbl3de!$A:$BX,F306)&gt;=1,3,""),"")</f>
        <v/>
      </c>
      <c r="B306">
        <f>IF(F306,IF(COUNTIF(Hbl2de!$A:$BX,F306)&gt;=1,2,""),"")</f>
        <v>2</v>
      </c>
      <c r="C306" t="str">
        <f>IF(F306,IF(COUNTIF(Hbl1ste!$A:$CB,F306)&gt;=1,1,""),"")</f>
        <v/>
      </c>
      <c r="D306" t="str">
        <f>IF(F306,IF(COUNTIF(HblEre!A:BY,F306)&gt;=1,"Ere",""),"")</f>
        <v/>
      </c>
      <c r="E306" s="115" t="s">
        <v>301</v>
      </c>
      <c r="F306" s="49">
        <v>1007</v>
      </c>
      <c r="G306" s="115" t="s">
        <v>487</v>
      </c>
      <c r="H306" s="49" t="s">
        <v>37</v>
      </c>
    </row>
    <row r="307" spans="1:8" x14ac:dyDescent="0.25">
      <c r="A307" t="str">
        <f>IF(F307,IF(COUNTIF(Hbl3de!$A:$BX,F307)&gt;=1,3,""),"")</f>
        <v/>
      </c>
      <c r="B307" t="str">
        <f>IF(F307,IF(COUNTIF(Hbl2de!$A:$BX,F307)&gt;=1,2,""),"")</f>
        <v/>
      </c>
      <c r="C307" t="str">
        <f>IF(F307,IF(COUNTIF(Hbl1ste!$A:$CB,F307)&gt;=1,1,""),"")</f>
        <v/>
      </c>
      <c r="D307" t="str">
        <f>IF(F307,IF(COUNTIF(HblEre!A:BY,F307)&gt;=1,"Ere",""),"")</f>
        <v/>
      </c>
      <c r="E307" s="115" t="s">
        <v>301</v>
      </c>
      <c r="F307" s="49">
        <v>3877</v>
      </c>
      <c r="G307" s="115" t="s">
        <v>502</v>
      </c>
      <c r="H307" s="49" t="s">
        <v>38</v>
      </c>
    </row>
    <row r="308" spans="1:8" x14ac:dyDescent="0.25">
      <c r="A308" t="str">
        <f>IF(F308,IF(COUNTIF(Hbl3de!$A:$BX,F308)&gt;=1,3,""),"")</f>
        <v/>
      </c>
      <c r="B308">
        <f>IF(F308,IF(COUNTIF(Hbl2de!$A:$BX,F308)&gt;=1,2,""),"")</f>
        <v>2</v>
      </c>
      <c r="C308" t="str">
        <f>IF(F308,IF(COUNTIF(Hbl1ste!$A:$CB,F308)&gt;=1,1,""),"")</f>
        <v/>
      </c>
      <c r="D308" t="str">
        <f>IF(F308,IF(COUNTIF(HblEre!A:BY,F308)&gt;=1,"Ere",""),"")</f>
        <v/>
      </c>
      <c r="E308" s="115" t="s">
        <v>301</v>
      </c>
      <c r="F308" s="49">
        <v>8058</v>
      </c>
      <c r="G308" s="115" t="s">
        <v>517</v>
      </c>
      <c r="H308" s="49" t="s">
        <v>37</v>
      </c>
    </row>
    <row r="309" spans="1:8" x14ac:dyDescent="0.25">
      <c r="A309" t="str">
        <f>IF(F309,IF(COUNTIF(Hbl3de!$A:$BX,F309)&gt;=1,3,""),"")</f>
        <v/>
      </c>
      <c r="B309" t="str">
        <f>IF(F309,IF(COUNTIF(Hbl2de!$A:$BX,F309)&gt;=1,2,""),"")</f>
        <v/>
      </c>
      <c r="C309" t="str">
        <f>IF(F309,IF(COUNTIF(Hbl1ste!$A:$CB,F309)&gt;=1,1,""),"")</f>
        <v/>
      </c>
      <c r="D309" t="str">
        <f>IF(F309,IF(COUNTIF(HblEre!A:BY,F309)&gt;=1,"Ere",""),"")</f>
        <v/>
      </c>
      <c r="E309" s="115" t="s">
        <v>301</v>
      </c>
      <c r="F309" s="49">
        <v>5929</v>
      </c>
      <c r="G309" s="115" t="s">
        <v>518</v>
      </c>
      <c r="H309" s="49" t="s">
        <v>38</v>
      </c>
    </row>
    <row r="310" spans="1:8" x14ac:dyDescent="0.25">
      <c r="A310">
        <f>IF(F310,IF(COUNTIF(Hbl3de!$A:$BX,F310)&gt;=1,3,""),"")</f>
        <v>3</v>
      </c>
      <c r="B310">
        <f>IF(F310,IF(COUNTIF(Hbl2de!$A:$BX,F310)&gt;=1,2,""),"")</f>
        <v>2</v>
      </c>
      <c r="C310" t="str">
        <f>IF(F310,IF(COUNTIF(Hbl1ste!$A:$CB,F310)&gt;=1,1,""),"")</f>
        <v/>
      </c>
      <c r="D310" t="str">
        <f>IF(F310,IF(COUNTIF(HblEre!A:BY,F310)&gt;=1,"Ere",""),"")</f>
        <v/>
      </c>
      <c r="E310" s="115" t="s">
        <v>301</v>
      </c>
      <c r="F310" s="49">
        <v>3022</v>
      </c>
      <c r="G310" s="115" t="s">
        <v>527</v>
      </c>
      <c r="H310" s="49" t="s">
        <v>37</v>
      </c>
    </row>
    <row r="311" spans="1:8" x14ac:dyDescent="0.25">
      <c r="A311" t="str">
        <f>IF(F311,IF(COUNTIF(Hbl3de!$A:$BX,F311)&gt;=1,3,""),"")</f>
        <v/>
      </c>
      <c r="B311" t="str">
        <f>IF(F311,IF(COUNTIF(Hbl2de!$A:$BX,F311)&gt;=1,2,""),"")</f>
        <v/>
      </c>
      <c r="C311" t="str">
        <f>IF(F311,IF(COUNTIF(Hbl1ste!$A:$CB,F311)&gt;=1,1,""),"")</f>
        <v/>
      </c>
      <c r="D311" t="str">
        <f>IF(F311,IF(COUNTIF(HblEre!A:BY,F311)&gt;=1,"Ere",""),"")</f>
        <v/>
      </c>
      <c r="E311" s="115" t="s">
        <v>301</v>
      </c>
      <c r="F311" s="49">
        <v>2048</v>
      </c>
      <c r="G311" s="115" t="s">
        <v>529</v>
      </c>
      <c r="H311" s="49" t="s">
        <v>36</v>
      </c>
    </row>
    <row r="312" spans="1:8" x14ac:dyDescent="0.25">
      <c r="A312">
        <f>IF(F312,IF(COUNTIF(Hbl3de!$A:$BX,F312)&gt;=1,3,""),"")</f>
        <v>3</v>
      </c>
      <c r="B312" t="str">
        <f>IF(F312,IF(COUNTIF(Hbl2de!$A:$BX,F312)&gt;=1,2,""),"")</f>
        <v/>
      </c>
      <c r="C312" t="str">
        <f>IF(F312,IF(COUNTIF(Hbl1ste!$A:$CB,F312)&gt;=1,1,""),"")</f>
        <v/>
      </c>
      <c r="D312" t="str">
        <f>IF(F312,IF(COUNTIF(HblEre!A:BY,F312)&gt;=1,"Ere",""),"")</f>
        <v/>
      </c>
      <c r="E312" s="115" t="s">
        <v>301</v>
      </c>
      <c r="F312" s="49">
        <v>8056</v>
      </c>
      <c r="G312" s="115" t="s">
        <v>536</v>
      </c>
      <c r="H312" s="49" t="s">
        <v>34</v>
      </c>
    </row>
    <row r="313" spans="1:8" x14ac:dyDescent="0.25">
      <c r="A313">
        <f>IF(F313,IF(COUNTIF(Hbl3de!$A:$BX,F313)&gt;=1,3,""),"")</f>
        <v>3</v>
      </c>
      <c r="B313" t="str">
        <f>IF(F313,IF(COUNTIF(Hbl2de!$A:$BX,F313)&gt;=1,2,""),"")</f>
        <v/>
      </c>
      <c r="C313" t="str">
        <f>IF(F313,IF(COUNTIF(Hbl1ste!$A:$CB,F313)&gt;=1,1,""),"")</f>
        <v/>
      </c>
      <c r="D313" t="str">
        <f>IF(F313,IF(COUNTIF(HblEre!A:BY,F313)&gt;=1,"Ere",""),"")</f>
        <v/>
      </c>
      <c r="E313" s="115" t="s">
        <v>301</v>
      </c>
      <c r="F313" s="49">
        <v>8309</v>
      </c>
      <c r="G313" s="115" t="s">
        <v>598</v>
      </c>
      <c r="H313" s="49" t="s">
        <v>38</v>
      </c>
    </row>
    <row r="314" spans="1:8" x14ac:dyDescent="0.25">
      <c r="A314" t="str">
        <f>IF(F314,IF(COUNTIF(Hbl3de!$A:$BX,F314)&gt;=1,3,""),"")</f>
        <v/>
      </c>
      <c r="B314" t="str">
        <f>IF(F314,IF(COUNTIF(Hbl2de!$A:$BX,F314)&gt;=1,2,""),"")</f>
        <v/>
      </c>
      <c r="C314" t="str">
        <f>IF(F314,IF(COUNTIF(Hbl1ste!$A:$CB,F314)&gt;=1,1,""),"")</f>
        <v/>
      </c>
      <c r="D314" t="str">
        <f>IF(F314,IF(COUNTIF(HblEre!A:BY,F314)&gt;=1,"Ere",""),"")</f>
        <v/>
      </c>
      <c r="E314" s="115" t="s">
        <v>301</v>
      </c>
      <c r="F314" s="49">
        <v>8703</v>
      </c>
      <c r="G314" s="115" t="s">
        <v>622</v>
      </c>
      <c r="H314" s="49" t="s">
        <v>38</v>
      </c>
    </row>
    <row r="315" spans="1:8" x14ac:dyDescent="0.25">
      <c r="A315">
        <f>IF(F315,IF(COUNTIF(Hbl3de!$A:$BX,F315)&gt;=1,3,""),"")</f>
        <v>3</v>
      </c>
      <c r="B315" t="str">
        <f>IF(F315,IF(COUNTIF(Hbl2de!$A:$BX,F315)&gt;=1,2,""),"")</f>
        <v/>
      </c>
      <c r="C315" t="str">
        <f>IF(F315,IF(COUNTIF(Hbl1ste!$A:$CB,F315)&gt;=1,1,""),"")</f>
        <v/>
      </c>
      <c r="D315" t="str">
        <f>IF(F315,IF(COUNTIF(HblEre!A:BY,F315)&gt;=1,"Ere",""),"")</f>
        <v/>
      </c>
      <c r="E315" s="115" t="s">
        <v>301</v>
      </c>
      <c r="F315" s="49">
        <v>2738</v>
      </c>
      <c r="G315" s="115" t="s">
        <v>627</v>
      </c>
      <c r="H315" s="49" t="s">
        <v>37</v>
      </c>
    </row>
    <row r="316" spans="1:8" x14ac:dyDescent="0.25">
      <c r="A316" t="str">
        <f>IF(F316,IF(COUNTIF(Hbl3de!$A:$BX,F316)&gt;=1,3,""),"")</f>
        <v/>
      </c>
      <c r="B316">
        <f>IF(F316,IF(COUNTIF(Hbl2de!$A:$BX,F316)&gt;=1,2,""),"")</f>
        <v>2</v>
      </c>
      <c r="C316" t="str">
        <f>IF(F316,IF(COUNTIF(Hbl1ste!$A:$CB,F316)&gt;=1,1,""),"")</f>
        <v/>
      </c>
      <c r="D316" t="str">
        <f>IF(F316,IF(COUNTIF(HblEre!A:BY,F316)&gt;=1,"Ere",""),"")</f>
        <v/>
      </c>
      <c r="E316" s="115" t="s">
        <v>301</v>
      </c>
      <c r="F316" s="49">
        <v>7247</v>
      </c>
      <c r="G316" s="115" t="s">
        <v>665</v>
      </c>
      <c r="H316" s="49" t="s">
        <v>38</v>
      </c>
    </row>
    <row r="317" spans="1:8" x14ac:dyDescent="0.25">
      <c r="A317" t="str">
        <f>IF(F317,IF(COUNTIF(Hbl3de!$A:$BX,F317)&gt;=1,3,""),"")</f>
        <v/>
      </c>
      <c r="B317">
        <f>IF(F317,IF(COUNTIF(Hbl2de!$A:$BX,F317)&gt;=1,2,""),"")</f>
        <v>2</v>
      </c>
      <c r="C317" t="str">
        <f>IF(F317,IF(COUNTIF(Hbl1ste!$A:$CB,F317)&gt;=1,1,""),"")</f>
        <v/>
      </c>
      <c r="D317" t="str">
        <f>IF(F317,IF(COUNTIF(HblEre!A:BY,F317)&gt;=1,"Ere",""),"")</f>
        <v/>
      </c>
      <c r="E317" s="115" t="s">
        <v>301</v>
      </c>
      <c r="F317" s="49">
        <v>8737</v>
      </c>
      <c r="G317" s="115" t="s">
        <v>681</v>
      </c>
      <c r="H317" s="49" t="s">
        <v>34</v>
      </c>
    </row>
    <row r="318" spans="1:8" x14ac:dyDescent="0.25">
      <c r="A318">
        <f>IF(F318,IF(COUNTIF(Hbl3de!$A:$BX,F318)&gt;=1,3,""),"")</f>
        <v>3</v>
      </c>
      <c r="B318">
        <f>IF(F318,IF(COUNTIF(Hbl2de!$A:$BX,F318)&gt;=1,2,""),"")</f>
        <v>2</v>
      </c>
      <c r="C318" t="str">
        <f>IF(F318,IF(COUNTIF(Hbl1ste!$A:$CB,F318)&gt;=1,1,""),"")</f>
        <v/>
      </c>
      <c r="D318" t="str">
        <f>IF(F318,IF(COUNTIF(HblEre!A:BY,F318)&gt;=1,"Ere",""),"")</f>
        <v/>
      </c>
      <c r="E318" s="115" t="s">
        <v>301</v>
      </c>
      <c r="F318" s="49">
        <v>8059</v>
      </c>
      <c r="G318" s="115" t="s">
        <v>690</v>
      </c>
      <c r="H318" s="49" t="s">
        <v>34</v>
      </c>
    </row>
    <row r="319" spans="1:8" x14ac:dyDescent="0.25">
      <c r="A319">
        <f>IF(F319,IF(COUNTIF(Hbl3de!$A:$BX,F319)&gt;=1,3,""),"")</f>
        <v>3</v>
      </c>
      <c r="B319" t="str">
        <f>IF(F319,IF(COUNTIF(Hbl2de!$A:$BX,F319)&gt;=1,2,""),"")</f>
        <v/>
      </c>
      <c r="C319" t="str">
        <f>IF(F319,IF(COUNTIF(Hbl1ste!$A:$CB,F319)&gt;=1,1,""),"")</f>
        <v/>
      </c>
      <c r="D319" t="str">
        <f>IF(F319,IF(COUNTIF(HblEre!A:BY,F319)&gt;=1,"Ere",""),"")</f>
        <v/>
      </c>
      <c r="E319" s="115" t="s">
        <v>301</v>
      </c>
      <c r="F319" s="49">
        <v>8062</v>
      </c>
      <c r="G319" s="115" t="s">
        <v>691</v>
      </c>
      <c r="H319" s="49" t="s">
        <v>37</v>
      </c>
    </row>
    <row r="320" spans="1:8" x14ac:dyDescent="0.25">
      <c r="A320">
        <f>IF(F320,IF(COUNTIF(Hbl3de!$A:$BX,F320)&gt;=1,3,""),"")</f>
        <v>3</v>
      </c>
      <c r="B320" t="str">
        <f>IF(F320,IF(COUNTIF(Hbl2de!$A:$BX,F320)&gt;=1,2,""),"")</f>
        <v/>
      </c>
      <c r="C320" t="str">
        <f>IF(F320,IF(COUNTIF(Hbl1ste!$A:$CB,F320)&gt;=1,1,""),"")</f>
        <v/>
      </c>
      <c r="D320" t="str">
        <f>IF(F320,IF(COUNTIF(HblEre!A:BY,F320)&gt;=1,"Ere",""),"")</f>
        <v/>
      </c>
      <c r="E320" s="115" t="s">
        <v>301</v>
      </c>
      <c r="F320" s="49">
        <v>3882</v>
      </c>
      <c r="G320" s="115" t="s">
        <v>725</v>
      </c>
      <c r="H320" s="49" t="s">
        <v>37</v>
      </c>
    </row>
    <row r="321" spans="1:8" x14ac:dyDescent="0.25">
      <c r="A321" t="str">
        <f>IF(F321,IF(COUNTIF(Hbl3de!$A:$BX,F321)&gt;=1,3,""),"")</f>
        <v/>
      </c>
      <c r="B321">
        <f>IF(F321,IF(COUNTIF(Hbl2de!$A:$BX,F321)&gt;=1,2,""),"")</f>
        <v>2</v>
      </c>
      <c r="C321" t="str">
        <f>IF(F321,IF(COUNTIF(Hbl1ste!$A:$CB,F321)&gt;=1,1,""),"")</f>
        <v/>
      </c>
      <c r="D321" t="str">
        <f>IF(F321,IF(COUNTIF(HblEre!A:BY,F321)&gt;=1,"Ere",""),"")</f>
        <v/>
      </c>
      <c r="E321" s="115" t="s">
        <v>301</v>
      </c>
      <c r="F321" s="49">
        <v>2939</v>
      </c>
      <c r="G321" s="115" t="s">
        <v>744</v>
      </c>
      <c r="H321" s="49" t="s">
        <v>36</v>
      </c>
    </row>
    <row r="322" spans="1:8" x14ac:dyDescent="0.25">
      <c r="A322">
        <f>IF(F322,IF(COUNTIF(Hbl3de!$A:$BX,F322)&gt;=1,3,""),"")</f>
        <v>3</v>
      </c>
      <c r="B322" t="str">
        <f>IF(F322,IF(COUNTIF(Hbl2de!$A:$BX,F322)&gt;=1,2,""),"")</f>
        <v/>
      </c>
      <c r="C322" t="str">
        <f>IF(F322,IF(COUNTIF(Hbl1ste!$A:$CB,F322)&gt;=1,1,""),"")</f>
        <v/>
      </c>
      <c r="D322" t="str">
        <f>IF(F322,IF(COUNTIF(HblEre!A:BY,F322)&gt;=1,"Ere",""),"")</f>
        <v/>
      </c>
      <c r="E322" s="115" t="s">
        <v>301</v>
      </c>
      <c r="F322" s="49">
        <v>8704</v>
      </c>
      <c r="G322" s="115" t="s">
        <v>758</v>
      </c>
      <c r="H322" s="49" t="s">
        <v>38</v>
      </c>
    </row>
    <row r="323" spans="1:8" x14ac:dyDescent="0.25">
      <c r="A323" t="str">
        <f>IF(F323,IF(COUNTIF(Hbl3de!$A:$BX,F323)&gt;=1,3,""),"")</f>
        <v/>
      </c>
      <c r="B323" t="str">
        <f>IF(F323,IF(COUNTIF(Hbl2de!$A:$BX,F323)&gt;=1,2,""),"")</f>
        <v/>
      </c>
      <c r="C323">
        <f>IF(F323,IF(COUNTIF(Hbl1ste!$A:$CB,F323)&gt;=1,1,""),"")</f>
        <v>1</v>
      </c>
      <c r="D323" t="str">
        <f>IF(F323,IF(COUNTIF(HblEre!A:BY,F323)&gt;=1,"Ere",""),"")</f>
        <v/>
      </c>
      <c r="E323" s="115" t="s">
        <v>323</v>
      </c>
      <c r="F323" s="49">
        <v>3564</v>
      </c>
      <c r="G323" s="115" t="s">
        <v>324</v>
      </c>
      <c r="H323" s="49" t="s">
        <v>37</v>
      </c>
    </row>
    <row r="324" spans="1:8" x14ac:dyDescent="0.25">
      <c r="A324" t="str">
        <f>IF(F324,IF(COUNTIF(Hbl3de!$A:$BX,F324)&gt;=1,3,""),"")</f>
        <v/>
      </c>
      <c r="B324" t="str">
        <f>IF(F324,IF(COUNTIF(Hbl2de!$A:$BX,F324)&gt;=1,2,""),"")</f>
        <v/>
      </c>
      <c r="C324">
        <f>IF(F324,IF(COUNTIF(Hbl1ste!$A:$CB,F324)&gt;=1,1,""),"")</f>
        <v>1</v>
      </c>
      <c r="D324" t="str">
        <f>IF(F324,IF(COUNTIF(HblEre!A:BY,F324)&gt;=1,"Ere",""),"")</f>
        <v/>
      </c>
      <c r="E324" s="115" t="s">
        <v>323</v>
      </c>
      <c r="F324" s="49">
        <v>2638</v>
      </c>
      <c r="G324" s="115" t="s">
        <v>787</v>
      </c>
      <c r="H324" s="49" t="s">
        <v>38</v>
      </c>
    </row>
    <row r="325" spans="1:8" x14ac:dyDescent="0.25">
      <c r="A325" t="str">
        <f>IF(F325,IF(COUNTIF(Hbl3de!$A:$BX,F325)&gt;=1,3,""),"")</f>
        <v/>
      </c>
      <c r="B325" t="str">
        <f>IF(F325,IF(COUNTIF(Hbl2de!$A:$BX,F325)&gt;=1,2,""),"")</f>
        <v/>
      </c>
      <c r="C325">
        <f>IF(F325,IF(COUNTIF(Hbl1ste!$A:$CB,F325)&gt;=1,1,""),"")</f>
        <v>1</v>
      </c>
      <c r="D325" t="str">
        <f>IF(F325,IF(COUNTIF(HblEre!A:BY,F325)&gt;=1,"Ere",""),"")</f>
        <v/>
      </c>
      <c r="E325" s="115" t="s">
        <v>323</v>
      </c>
      <c r="F325" s="49">
        <v>8221</v>
      </c>
      <c r="G325" s="115" t="s">
        <v>379</v>
      </c>
      <c r="H325" s="49" t="s">
        <v>37</v>
      </c>
    </row>
    <row r="326" spans="1:8" x14ac:dyDescent="0.25">
      <c r="A326" t="str">
        <f>IF(F326,IF(COUNTIF(Hbl3de!$A:$BX,F326)&gt;=1,3,""),"")</f>
        <v/>
      </c>
      <c r="B326" t="str">
        <f>IF(F326,IF(COUNTIF(Hbl2de!$A:$BX,F326)&gt;=1,2,""),"")</f>
        <v/>
      </c>
      <c r="C326">
        <f>IF(F326,IF(COUNTIF(Hbl1ste!$A:$CB,F326)&gt;=1,1,""),"")</f>
        <v>1</v>
      </c>
      <c r="D326" t="str">
        <f>IF(F326,IF(COUNTIF(HblEre!A:BY,F326)&gt;=1,"Ere",""),"")</f>
        <v/>
      </c>
      <c r="E326" s="115" t="s">
        <v>323</v>
      </c>
      <c r="F326" s="49">
        <v>2742</v>
      </c>
      <c r="G326" s="115" t="s">
        <v>523</v>
      </c>
      <c r="H326" s="49" t="s">
        <v>34</v>
      </c>
    </row>
    <row r="327" spans="1:8" x14ac:dyDescent="0.25">
      <c r="A327" t="str">
        <f>IF(F327,IF(COUNTIF(Hbl3de!$A:$BX,F327)&gt;=1,3,""),"")</f>
        <v/>
      </c>
      <c r="B327" t="str">
        <f>IF(F327,IF(COUNTIF(Hbl2de!$A:$BX,F327)&gt;=1,2,""),"")</f>
        <v/>
      </c>
      <c r="C327">
        <f>IF(F327,IF(COUNTIF(Hbl1ste!$A:$CB,F327)&gt;=1,1,""),"")</f>
        <v>1</v>
      </c>
      <c r="D327" t="str">
        <f>IF(F327,IF(COUNTIF(HblEre!A:BY,F327)&gt;=1,"Ere",""),"")</f>
        <v/>
      </c>
      <c r="E327" s="115" t="s">
        <v>323</v>
      </c>
      <c r="F327" s="49">
        <v>3565</v>
      </c>
      <c r="G327" s="115" t="s">
        <v>524</v>
      </c>
      <c r="H327" s="49" t="s">
        <v>34</v>
      </c>
    </row>
    <row r="328" spans="1:8" x14ac:dyDescent="0.25">
      <c r="A328" t="str">
        <f>IF(F328,IF(COUNTIF(Hbl3de!$A:$BX,F328)&gt;=1,3,""),"")</f>
        <v/>
      </c>
      <c r="B328" t="str">
        <f>IF(F328,IF(COUNTIF(Hbl2de!$A:$BX,F328)&gt;=1,2,""),"")</f>
        <v/>
      </c>
      <c r="C328">
        <f>IF(F328,IF(COUNTIF(Hbl1ste!$A:$CB,F328)&gt;=1,1,""),"")</f>
        <v>1</v>
      </c>
      <c r="D328" t="str">
        <f>IF(F328,IF(COUNTIF(HblEre!A:BY,F328)&gt;=1,"Ere",""),"")</f>
        <v/>
      </c>
      <c r="E328" s="115" t="s">
        <v>323</v>
      </c>
      <c r="F328" s="49">
        <v>1106</v>
      </c>
      <c r="G328" s="115" t="s">
        <v>525</v>
      </c>
      <c r="H328" s="49" t="s">
        <v>36</v>
      </c>
    </row>
    <row r="329" spans="1:8" x14ac:dyDescent="0.25">
      <c r="A329" t="str">
        <f>IF(F329,IF(COUNTIF(Hbl3de!$A:$BX,F329)&gt;=1,3,""),"")</f>
        <v/>
      </c>
      <c r="B329" t="str">
        <f>IF(F329,IF(COUNTIF(Hbl2de!$A:$BX,F329)&gt;=1,2,""),"")</f>
        <v/>
      </c>
      <c r="C329">
        <f>IF(F329,IF(COUNTIF(Hbl1ste!$A:$CB,F329)&gt;=1,1,""),"")</f>
        <v>1</v>
      </c>
      <c r="D329" t="str">
        <f>IF(F329,IF(COUNTIF(HblEre!A:BY,F329)&gt;=1,"Ere",""),"")</f>
        <v/>
      </c>
      <c r="E329" s="115" t="s">
        <v>323</v>
      </c>
      <c r="F329" s="49">
        <v>5434</v>
      </c>
      <c r="G329" s="115" t="s">
        <v>559</v>
      </c>
      <c r="H329" s="49" t="s">
        <v>34</v>
      </c>
    </row>
    <row r="330" spans="1:8" x14ac:dyDescent="0.25">
      <c r="A330" t="str">
        <f>IF(F330,IF(COUNTIF(Hbl3de!$A:$BX,F330)&gt;=1,3,""),"")</f>
        <v/>
      </c>
      <c r="B330" t="str">
        <f>IF(F330,IF(COUNTIF(Hbl2de!$A:$BX,F330)&gt;=1,2,""),"")</f>
        <v/>
      </c>
      <c r="C330" t="str">
        <f>IF(F330,IF(COUNTIF(Hbl1ste!$A:$CB,F330)&gt;=1,1,""),"")</f>
        <v/>
      </c>
      <c r="D330" t="str">
        <f>IF(F330,IF(COUNTIF(HblEre!A:BY,F330)&gt;=1,"Ere",""),"")</f>
        <v/>
      </c>
      <c r="E330" s="115" t="s">
        <v>323</v>
      </c>
      <c r="F330" s="49">
        <v>8672</v>
      </c>
      <c r="G330" s="115" t="s">
        <v>578</v>
      </c>
      <c r="H330" s="49" t="s">
        <v>34</v>
      </c>
    </row>
    <row r="331" spans="1:8" x14ac:dyDescent="0.25">
      <c r="A331" t="str">
        <f>IF(F331,IF(COUNTIF(Hbl3de!$A:$BX,F331)&gt;=1,3,""),"")</f>
        <v/>
      </c>
      <c r="B331" t="str">
        <f>IF(F331,IF(COUNTIF(Hbl2de!$A:$BX,F331)&gt;=1,2,""),"")</f>
        <v/>
      </c>
      <c r="C331">
        <f>IF(F331,IF(COUNTIF(Hbl1ste!$A:$CB,F331)&gt;=1,1,""),"")</f>
        <v>1</v>
      </c>
      <c r="D331" t="str">
        <f>IF(F331,IF(COUNTIF(HblEre!A:BY,F331)&gt;=1,"Ere",""),"")</f>
        <v/>
      </c>
      <c r="E331" s="115" t="s">
        <v>323</v>
      </c>
      <c r="F331" s="49">
        <v>2415</v>
      </c>
      <c r="G331" s="115" t="s">
        <v>669</v>
      </c>
      <c r="H331" s="49" t="s">
        <v>34</v>
      </c>
    </row>
    <row r="332" spans="1:8" x14ac:dyDescent="0.25">
      <c r="A332" t="str">
        <f>IF(F332,IF(COUNTIF(Hbl3de!$A:$BX,F332)&gt;=1,3,""),"")</f>
        <v/>
      </c>
      <c r="B332" t="str">
        <f>IF(F332,IF(COUNTIF(Hbl2de!$A:$BX,F332)&gt;=1,2,""),"")</f>
        <v/>
      </c>
      <c r="C332">
        <f>IF(F332,IF(COUNTIF(Hbl1ste!$A:$CB,F332)&gt;=1,1,""),"")</f>
        <v>1</v>
      </c>
      <c r="D332" t="str">
        <f>IF(F332,IF(COUNTIF(HblEre!A:BY,F332)&gt;=1,"Ere",""),"")</f>
        <v/>
      </c>
      <c r="E332" s="115" t="s">
        <v>323</v>
      </c>
      <c r="F332" s="49">
        <v>5270</v>
      </c>
      <c r="G332" s="115" t="s">
        <v>680</v>
      </c>
      <c r="H332" s="49" t="s">
        <v>34</v>
      </c>
    </row>
    <row r="333" spans="1:8" x14ac:dyDescent="0.25">
      <c r="A333" t="str">
        <f>IF(F333,IF(COUNTIF(Hbl3de!$A:$BX,F333)&gt;=1,3,""),"")</f>
        <v/>
      </c>
      <c r="B333" t="str">
        <f>IF(F333,IF(COUNTIF(Hbl2de!$A:$BX,F333)&gt;=1,2,""),"")</f>
        <v/>
      </c>
      <c r="C333">
        <f>IF(F333,IF(COUNTIF(Hbl1ste!$A:$CB,F333)&gt;=1,1,""),"")</f>
        <v>1</v>
      </c>
      <c r="D333" t="str">
        <f>IF(F333,IF(COUNTIF(HblEre!A:BY,F333)&gt;=1,"Ere",""),"")</f>
        <v/>
      </c>
      <c r="E333" s="115" t="s">
        <v>323</v>
      </c>
      <c r="F333" s="49">
        <v>7498</v>
      </c>
      <c r="G333" s="115" t="s">
        <v>689</v>
      </c>
      <c r="H333" s="49" t="s">
        <v>34</v>
      </c>
    </row>
    <row r="334" spans="1:8" x14ac:dyDescent="0.25">
      <c r="A334" t="str">
        <f>IF(F334,IF(COUNTIF(Hbl3de!$A:$BX,F334)&gt;=1,3,""),"")</f>
        <v/>
      </c>
      <c r="B334" t="str">
        <f>IF(F334,IF(COUNTIF(Hbl2de!$A:$BX,F334)&gt;=1,2,""),"")</f>
        <v/>
      </c>
      <c r="C334" t="str">
        <f>IF(F334,IF(COUNTIF(Hbl1ste!$A:$CB,F334)&gt;=1,1,""),"")</f>
        <v/>
      </c>
      <c r="D334" t="str">
        <f>IF(F334,IF(COUNTIF(HblEre!A:BY,F334)&gt;=1,"Ere",""),"")</f>
        <v/>
      </c>
      <c r="E334" s="115" t="s">
        <v>305</v>
      </c>
      <c r="F334" s="49">
        <v>1022</v>
      </c>
      <c r="G334" s="115" t="s">
        <v>788</v>
      </c>
      <c r="H334" s="49" t="s">
        <v>172</v>
      </c>
    </row>
    <row r="335" spans="1:8" x14ac:dyDescent="0.25">
      <c r="A335" t="str">
        <f>IF(F335,IF(COUNTIF(Hbl3de!$A:$BX,F335)&gt;=1,3,""),"")</f>
        <v/>
      </c>
      <c r="B335" t="str">
        <f>IF(F335,IF(COUNTIF(Hbl2de!$A:$BX,F335)&gt;=1,2,""),"")</f>
        <v/>
      </c>
      <c r="C335" t="str">
        <f>IF(F335,IF(COUNTIF(Hbl1ste!$A:$CB,F335)&gt;=1,1,""),"")</f>
        <v/>
      </c>
      <c r="D335" t="str">
        <f>IF(F335,IF(COUNTIF(HblEre!A:BY,F335)&gt;=1,"Ere",""),"")</f>
        <v/>
      </c>
      <c r="E335" s="115" t="s">
        <v>305</v>
      </c>
      <c r="F335" s="49">
        <v>7592</v>
      </c>
      <c r="G335" s="115" t="s">
        <v>306</v>
      </c>
      <c r="H335" s="49" t="s">
        <v>172</v>
      </c>
    </row>
    <row r="336" spans="1:8" x14ac:dyDescent="0.25">
      <c r="A336" t="str">
        <f>IF(F336,IF(COUNTIF(Hbl3de!$A:$BX,F336)&gt;=1,3,""),"")</f>
        <v/>
      </c>
      <c r="B336">
        <f>IF(F336,IF(COUNTIF(Hbl2de!$A:$BX,F336)&gt;=1,2,""),"")</f>
        <v>2</v>
      </c>
      <c r="C336" t="str">
        <f>IF(F336,IF(COUNTIF(Hbl1ste!$A:$CB,F336)&gt;=1,1,""),"")</f>
        <v/>
      </c>
      <c r="D336" t="str">
        <f>IF(F336,IF(COUNTIF(HblEre!A:BY,F336)&gt;=1,"Ere",""),"")</f>
        <v/>
      </c>
      <c r="E336" s="115" t="s">
        <v>305</v>
      </c>
      <c r="F336" s="49">
        <v>4903</v>
      </c>
      <c r="G336" s="115" t="s">
        <v>310</v>
      </c>
      <c r="H336" s="49" t="s">
        <v>37</v>
      </c>
    </row>
    <row r="337" spans="1:8" x14ac:dyDescent="0.25">
      <c r="A337" t="str">
        <f>IF(F337,IF(COUNTIF(Hbl3de!$A:$BX,F337)&gt;=1,3,""),"")</f>
        <v/>
      </c>
      <c r="B337">
        <f>IF(F337,IF(COUNTIF(Hbl2de!$A:$BX,F337)&gt;=1,2,""),"")</f>
        <v>2</v>
      </c>
      <c r="C337" t="str">
        <f>IF(F337,IF(COUNTIF(Hbl1ste!$A:$CB,F337)&gt;=1,1,""),"")</f>
        <v/>
      </c>
      <c r="D337" t="str">
        <f>IF(F337,IF(COUNTIF(HblEre!A:BY,F337)&gt;=1,"Ere",""),"")</f>
        <v/>
      </c>
      <c r="E337" s="115" t="s">
        <v>305</v>
      </c>
      <c r="F337" s="49">
        <v>3401</v>
      </c>
      <c r="G337" s="115" t="s">
        <v>317</v>
      </c>
      <c r="H337" s="49" t="s">
        <v>34</v>
      </c>
    </row>
    <row r="338" spans="1:8" x14ac:dyDescent="0.25">
      <c r="A338" t="str">
        <f>IF(F338,IF(COUNTIF(Hbl3de!$A:$BX,F338)&gt;=1,3,""),"")</f>
        <v/>
      </c>
      <c r="B338" t="str">
        <f>IF(F338,IF(COUNTIF(Hbl2de!$A:$BX,F338)&gt;=1,2,""),"")</f>
        <v/>
      </c>
      <c r="C338">
        <f>IF(F338,IF(COUNTIF(Hbl1ste!$A:$CB,F338)&gt;=1,1,""),"")</f>
        <v>1</v>
      </c>
      <c r="D338" t="str">
        <f>IF(F338,IF(COUNTIF(HblEre!A:BY,F338)&gt;=1,"Ere",""),"")</f>
        <v/>
      </c>
      <c r="E338" s="115" t="s">
        <v>305</v>
      </c>
      <c r="F338" s="49">
        <v>3013</v>
      </c>
      <c r="G338" s="115" t="s">
        <v>337</v>
      </c>
      <c r="H338" s="49" t="s">
        <v>34</v>
      </c>
    </row>
    <row r="339" spans="1:8" x14ac:dyDescent="0.25">
      <c r="A339" t="str">
        <f>IF(F339,IF(COUNTIF(Hbl3de!$A:$BX,F339)&gt;=1,3,""),"")</f>
        <v/>
      </c>
      <c r="B339" t="str">
        <f>IF(F339,IF(COUNTIF(Hbl2de!$A:$BX,F339)&gt;=1,2,""),"")</f>
        <v/>
      </c>
      <c r="C339">
        <f>IF(F339,IF(COUNTIF(Hbl1ste!$A:$CB,F339)&gt;=1,1,""),"")</f>
        <v>1</v>
      </c>
      <c r="D339" t="str">
        <f>IF(F339,IF(COUNTIF(HblEre!A:BY,F339)&gt;=1,"Ere",""),"")</f>
        <v/>
      </c>
      <c r="E339" s="115" t="s">
        <v>305</v>
      </c>
      <c r="F339" s="49">
        <v>2879</v>
      </c>
      <c r="G339" s="115" t="s">
        <v>338</v>
      </c>
      <c r="H339" s="49" t="s">
        <v>35</v>
      </c>
    </row>
    <row r="340" spans="1:8" x14ac:dyDescent="0.25">
      <c r="A340" t="str">
        <f>IF(F340,IF(COUNTIF(Hbl3de!$A:$BX,F340)&gt;=1,3,""),"")</f>
        <v/>
      </c>
      <c r="B340" t="str">
        <f>IF(F340,IF(COUNTIF(Hbl2de!$A:$BX,F340)&gt;=1,2,""),"")</f>
        <v/>
      </c>
      <c r="C340">
        <f>IF(F340,IF(COUNTIF(Hbl1ste!$A:$CB,F340)&gt;=1,1,""),"")</f>
        <v>1</v>
      </c>
      <c r="D340" t="str">
        <f>IF(F340,IF(COUNTIF(HblEre!A:BY,F340)&gt;=1,"Ere",""),"")</f>
        <v/>
      </c>
      <c r="E340" s="115" t="s">
        <v>305</v>
      </c>
      <c r="F340" s="49">
        <v>3349</v>
      </c>
      <c r="G340" s="115" t="s">
        <v>339</v>
      </c>
      <c r="H340" s="49" t="s">
        <v>35</v>
      </c>
    </row>
    <row r="341" spans="1:8" x14ac:dyDescent="0.25">
      <c r="A341">
        <f>IF(F341,IF(COUNTIF(Hbl3de!$A:$BX,F341)&gt;=1,3,""),"")</f>
        <v>3</v>
      </c>
      <c r="B341" t="str">
        <f>IF(F341,IF(COUNTIF(Hbl2de!$A:$BX,F341)&gt;=1,2,""),"")</f>
        <v/>
      </c>
      <c r="C341">
        <f>IF(F341,IF(COUNTIF(Hbl1ste!$A:$CB,F341)&gt;=1,1,""),"")</f>
        <v>1</v>
      </c>
      <c r="D341" t="str">
        <f>IF(F341,IF(COUNTIF(HblEre!A:BY,F341)&gt;=1,"Ere",""),"")</f>
        <v/>
      </c>
      <c r="E341" s="115" t="s">
        <v>305</v>
      </c>
      <c r="F341" s="49">
        <v>3797</v>
      </c>
      <c r="G341" s="115" t="s">
        <v>772</v>
      </c>
      <c r="H341" s="49" t="s">
        <v>36</v>
      </c>
    </row>
    <row r="342" spans="1:8" x14ac:dyDescent="0.25">
      <c r="A342" t="str">
        <f>IF(F342,IF(COUNTIF(Hbl3de!$A:$BX,F342)&gt;=1,3,""),"")</f>
        <v/>
      </c>
      <c r="B342" t="str">
        <f>IF(F342,IF(COUNTIF(Hbl2de!$A:$BX,F342)&gt;=1,2,""),"")</f>
        <v/>
      </c>
      <c r="C342">
        <f>IF(F342,IF(COUNTIF(Hbl1ste!$A:$CB,F342)&gt;=1,1,""),"")</f>
        <v>1</v>
      </c>
      <c r="D342" t="str">
        <f>IF(F342,IF(COUNTIF(HblEre!A:BY,F342)&gt;=1,"Ere",""),"")</f>
        <v/>
      </c>
      <c r="E342" s="115" t="s">
        <v>305</v>
      </c>
      <c r="F342" s="49">
        <v>4994</v>
      </c>
      <c r="G342" s="115" t="s">
        <v>355</v>
      </c>
      <c r="H342" s="49" t="s">
        <v>36</v>
      </c>
    </row>
    <row r="343" spans="1:8" x14ac:dyDescent="0.25">
      <c r="A343" t="str">
        <f>IF(F343,IF(COUNTIF(Hbl3de!$A:$BX,F343)&gt;=1,3,""),"")</f>
        <v/>
      </c>
      <c r="B343" t="str">
        <f>IF(F343,IF(COUNTIF(Hbl2de!$A:$BX,F343)&gt;=1,2,""),"")</f>
        <v/>
      </c>
      <c r="C343" t="str">
        <f>IF(F343,IF(COUNTIF(Hbl1ste!$A:$CB,F343)&gt;=1,1,""),"")</f>
        <v/>
      </c>
      <c r="D343" t="str">
        <f>IF(F343,IF(COUNTIF(HblEre!A:BY,F343)&gt;=1,"Ere",""),"")</f>
        <v/>
      </c>
      <c r="E343" s="115" t="s">
        <v>305</v>
      </c>
      <c r="F343" s="49">
        <v>4972</v>
      </c>
      <c r="G343" s="115" t="s">
        <v>378</v>
      </c>
      <c r="H343" s="49" t="s">
        <v>37</v>
      </c>
    </row>
    <row r="344" spans="1:8" x14ac:dyDescent="0.25">
      <c r="A344" t="str">
        <f>IF(F344,IF(COUNTIF(Hbl3de!$A:$BX,F344)&gt;=1,3,""),"")</f>
        <v/>
      </c>
      <c r="B344" t="str">
        <f>IF(F344,IF(COUNTIF(Hbl2de!$A:$BX,F344)&gt;=1,2,""),"")</f>
        <v/>
      </c>
      <c r="C344" t="str">
        <f>IF(F344,IF(COUNTIF(Hbl1ste!$A:$CB,F344)&gt;=1,1,""),"")</f>
        <v/>
      </c>
      <c r="D344" t="str">
        <f>IF(F344,IF(COUNTIF(HblEre!A:BY,F344)&gt;=1,"Ere",""),"")</f>
        <v>Ere</v>
      </c>
      <c r="E344" s="115" t="s">
        <v>305</v>
      </c>
      <c r="F344" s="49">
        <v>2613</v>
      </c>
      <c r="G344" s="115" t="s">
        <v>380</v>
      </c>
      <c r="H344" s="49" t="s">
        <v>35</v>
      </c>
    </row>
    <row r="345" spans="1:8" x14ac:dyDescent="0.25">
      <c r="A345" t="str">
        <f>IF(F345,IF(COUNTIF(Hbl3de!$A:$BX,F345)&gt;=1,3,""),"")</f>
        <v/>
      </c>
      <c r="B345" t="str">
        <f>IF(F345,IF(COUNTIF(Hbl2de!$A:$BX,F345)&gt;=1,2,""),"")</f>
        <v/>
      </c>
      <c r="C345" t="str">
        <f>IF(F345,IF(COUNTIF(Hbl1ste!$A:$CB,F345)&gt;=1,1,""),"")</f>
        <v/>
      </c>
      <c r="D345" t="str">
        <f>IF(F345,IF(COUNTIF(HblEre!A:BY,F345)&gt;=1,"Ere",""),"")</f>
        <v>Ere</v>
      </c>
      <c r="E345" s="115" t="s">
        <v>305</v>
      </c>
      <c r="F345" s="49">
        <v>3766</v>
      </c>
      <c r="G345" s="115" t="s">
        <v>386</v>
      </c>
      <c r="H345" s="49" t="s">
        <v>36</v>
      </c>
    </row>
    <row r="346" spans="1:8" x14ac:dyDescent="0.25">
      <c r="A346">
        <f>IF(F346,IF(COUNTIF(Hbl3de!$A:$BX,F346)&gt;=1,3,""),"")</f>
        <v>3</v>
      </c>
      <c r="B346" t="str">
        <f>IF(F346,IF(COUNTIF(Hbl2de!$A:$BX,F346)&gt;=1,2,""),"")</f>
        <v/>
      </c>
      <c r="C346" t="str">
        <f>IF(F346,IF(COUNTIF(Hbl1ste!$A:$CB,F346)&gt;=1,1,""),"")</f>
        <v/>
      </c>
      <c r="D346" t="str">
        <f>IF(F346,IF(COUNTIF(HblEre!A:BY,F346)&gt;=1,"Ere",""),"")</f>
        <v/>
      </c>
      <c r="E346" s="115" t="s">
        <v>305</v>
      </c>
      <c r="F346" s="49">
        <v>3829</v>
      </c>
      <c r="G346" s="115" t="s">
        <v>399</v>
      </c>
      <c r="H346" s="49" t="s">
        <v>37</v>
      </c>
    </row>
    <row r="347" spans="1:8" x14ac:dyDescent="0.25">
      <c r="A347" t="str">
        <f>IF(F347,IF(COUNTIF(Hbl3de!$A:$BX,F347)&gt;=1,3,""),"")</f>
        <v/>
      </c>
      <c r="B347">
        <f>IF(F347,IF(COUNTIF(Hbl2de!$A:$BX,F347)&gt;=1,2,""),"")</f>
        <v>2</v>
      </c>
      <c r="C347" t="str">
        <f>IF(F347,IF(COUNTIF(Hbl1ste!$A:$CB,F347)&gt;=1,1,""),"")</f>
        <v/>
      </c>
      <c r="D347" t="str">
        <f>IF(F347,IF(COUNTIF(HblEre!A:BY,F347)&gt;=1,"Ere",""),"")</f>
        <v>Ere</v>
      </c>
      <c r="E347" s="115" t="s">
        <v>305</v>
      </c>
      <c r="F347" s="49">
        <v>7954</v>
      </c>
      <c r="G347" s="115" t="s">
        <v>405</v>
      </c>
      <c r="H347" s="49" t="s">
        <v>37</v>
      </c>
    </row>
    <row r="348" spans="1:8" x14ac:dyDescent="0.25">
      <c r="A348" t="str">
        <f>IF(F348,IF(COUNTIF(Hbl3de!$A:$BX,F348)&gt;=1,3,""),"")</f>
        <v/>
      </c>
      <c r="B348" t="str">
        <f>IF(F348,IF(COUNTIF(Hbl2de!$A:$BX,F348)&gt;=1,2,""),"")</f>
        <v/>
      </c>
      <c r="C348" t="str">
        <f>IF(F348,IF(COUNTIF(Hbl1ste!$A:$CB,F348)&gt;=1,1,""),"")</f>
        <v/>
      </c>
      <c r="D348" t="str">
        <f>IF(F348,IF(COUNTIF(HblEre!A:BY,F348)&gt;=1,"Ere",""),"")</f>
        <v>Ere</v>
      </c>
      <c r="E348" s="115" t="s">
        <v>305</v>
      </c>
      <c r="F348" s="49">
        <v>5042</v>
      </c>
      <c r="G348" s="115" t="s">
        <v>413</v>
      </c>
      <c r="H348" s="49" t="s">
        <v>36</v>
      </c>
    </row>
    <row r="349" spans="1:8" x14ac:dyDescent="0.25">
      <c r="A349">
        <f>IF(F349,IF(COUNTIF(Hbl3de!$A:$BX,F349)&gt;=1,3,""),"")</f>
        <v>3</v>
      </c>
      <c r="B349" t="str">
        <f>IF(F349,IF(COUNTIF(Hbl2de!$A:$BX,F349)&gt;=1,2,""),"")</f>
        <v/>
      </c>
      <c r="C349">
        <f>IF(F349,IF(COUNTIF(Hbl1ste!$A:$CB,F349)&gt;=1,1,""),"")</f>
        <v>1</v>
      </c>
      <c r="D349" t="str">
        <f>IF(F349,IF(COUNTIF(HblEre!A:BY,F349)&gt;=1,"Ere",""),"")</f>
        <v/>
      </c>
      <c r="E349" s="115" t="s">
        <v>305</v>
      </c>
      <c r="F349" s="49">
        <v>1663</v>
      </c>
      <c r="G349" s="115" t="s">
        <v>432</v>
      </c>
      <c r="H349" s="49" t="s">
        <v>37</v>
      </c>
    </row>
    <row r="350" spans="1:8" x14ac:dyDescent="0.25">
      <c r="A350" t="str">
        <f>IF(F350,IF(COUNTIF(Hbl3de!$A:$BX,F350)&gt;=1,3,""),"")</f>
        <v/>
      </c>
      <c r="B350" t="str">
        <f>IF(F350,IF(COUNTIF(Hbl2de!$A:$BX,F350)&gt;=1,2,""),"")</f>
        <v/>
      </c>
      <c r="C350" t="str">
        <f>IF(F350,IF(COUNTIF(Hbl1ste!$A:$CB,F350)&gt;=1,1,""),"")</f>
        <v/>
      </c>
      <c r="D350" t="str">
        <f>IF(F350,IF(COUNTIF(HblEre!A:BY,F350)&gt;=1,"Ere",""),"")</f>
        <v>Ere</v>
      </c>
      <c r="E350" s="115" t="s">
        <v>305</v>
      </c>
      <c r="F350" s="49">
        <v>2621</v>
      </c>
      <c r="G350" s="115" t="s">
        <v>440</v>
      </c>
      <c r="H350" s="49" t="s">
        <v>36</v>
      </c>
    </row>
    <row r="351" spans="1:8" x14ac:dyDescent="0.25">
      <c r="A351" t="str">
        <f>IF(F351,IF(COUNTIF(Hbl3de!$A:$BX,F351)&gt;=1,3,""),"")</f>
        <v/>
      </c>
      <c r="B351">
        <f>IF(F351,IF(COUNTIF(Hbl2de!$A:$BX,F351)&gt;=1,2,""),"")</f>
        <v>2</v>
      </c>
      <c r="C351" t="str">
        <f>IF(F351,IF(COUNTIF(Hbl1ste!$A:$CB,F351)&gt;=1,1,""),"")</f>
        <v/>
      </c>
      <c r="D351" t="str">
        <f>IF(F351,IF(COUNTIF(HblEre!A:BY,F351)&gt;=1,"Ere",""),"")</f>
        <v/>
      </c>
      <c r="E351" s="115" t="s">
        <v>305</v>
      </c>
      <c r="F351" s="49">
        <v>7547</v>
      </c>
      <c r="G351" s="115" t="s">
        <v>459</v>
      </c>
      <c r="H351" s="49" t="s">
        <v>34</v>
      </c>
    </row>
    <row r="352" spans="1:8" x14ac:dyDescent="0.25">
      <c r="A352" t="str">
        <f>IF(F352,IF(COUNTIF(Hbl3de!$A:$BX,F352)&gt;=1,3,""),"")</f>
        <v/>
      </c>
      <c r="B352">
        <f>IF(F352,IF(COUNTIF(Hbl2de!$A:$BX,F352)&gt;=1,2,""),"")</f>
        <v>2</v>
      </c>
      <c r="C352" t="str">
        <f>IF(F352,IF(COUNTIF(Hbl1ste!$A:$CB,F352)&gt;=1,1,""),"")</f>
        <v/>
      </c>
      <c r="D352" t="str">
        <f>IF(F352,IF(COUNTIF(HblEre!A:BY,F352)&gt;=1,"Ere",""),"")</f>
        <v/>
      </c>
      <c r="E352" s="115" t="s">
        <v>305</v>
      </c>
      <c r="F352" s="49">
        <v>3041</v>
      </c>
      <c r="G352" s="115" t="s">
        <v>468</v>
      </c>
      <c r="H352" s="49" t="s">
        <v>36</v>
      </c>
    </row>
    <row r="353" spans="1:8" x14ac:dyDescent="0.25">
      <c r="A353" t="str">
        <f>IF(F353,IF(COUNTIF(Hbl3de!$A:$BX,F353)&gt;=1,3,""),"")</f>
        <v/>
      </c>
      <c r="B353" t="str">
        <f>IF(F353,IF(COUNTIF(Hbl2de!$A:$BX,F353)&gt;=1,2,""),"")</f>
        <v/>
      </c>
      <c r="C353" t="str">
        <f>IF(F353,IF(COUNTIF(Hbl1ste!$A:$CB,F353)&gt;=1,1,""),"")</f>
        <v/>
      </c>
      <c r="D353" t="str">
        <f>IF(F353,IF(COUNTIF(HblEre!A:BY,F353)&gt;=1,"Ere",""),"")</f>
        <v>Ere</v>
      </c>
      <c r="E353" s="115" t="s">
        <v>305</v>
      </c>
      <c r="F353" s="49">
        <v>3042</v>
      </c>
      <c r="G353" s="115" t="s">
        <v>469</v>
      </c>
      <c r="H353" s="49" t="s">
        <v>36</v>
      </c>
    </row>
    <row r="354" spans="1:8" x14ac:dyDescent="0.25">
      <c r="A354" t="str">
        <f>IF(F354,IF(COUNTIF(Hbl3de!$A:$BX,F354)&gt;=1,3,""),"")</f>
        <v/>
      </c>
      <c r="B354" t="str">
        <f>IF(F354,IF(COUNTIF(Hbl2de!$A:$BX,F354)&gt;=1,2,""),"")</f>
        <v/>
      </c>
      <c r="C354" t="str">
        <f>IF(F354,IF(COUNTIF(Hbl1ste!$A:$CB,F354)&gt;=1,1,""),"")</f>
        <v/>
      </c>
      <c r="D354" t="str">
        <f>IF(F354,IF(COUNTIF(HblEre!A:BY,F354)&gt;=1,"Ere",""),"")</f>
        <v>Ere</v>
      </c>
      <c r="E354" s="115" t="s">
        <v>305</v>
      </c>
      <c r="F354" s="49">
        <v>2711</v>
      </c>
      <c r="G354" s="115" t="s">
        <v>470</v>
      </c>
      <c r="H354" s="49" t="s">
        <v>35</v>
      </c>
    </row>
    <row r="355" spans="1:8" x14ac:dyDescent="0.25">
      <c r="A355" t="str">
        <f>IF(F355,IF(COUNTIF(Hbl3de!$A:$BX,F355)&gt;=1,3,""),"")</f>
        <v/>
      </c>
      <c r="B355" t="str">
        <f>IF(F355,IF(COUNTIF(Hbl2de!$A:$BX,F355)&gt;=1,2,""),"")</f>
        <v/>
      </c>
      <c r="C355">
        <f>IF(F355,IF(COUNTIF(Hbl1ste!$A:$CB,F355)&gt;=1,1,""),"")</f>
        <v>1</v>
      </c>
      <c r="D355" t="str">
        <f>IF(F355,IF(COUNTIF(HblEre!A:BY,F355)&gt;=1,"Ere",""),"")</f>
        <v/>
      </c>
      <c r="E355" s="115" t="s">
        <v>305</v>
      </c>
      <c r="F355" s="49">
        <v>8669</v>
      </c>
      <c r="G355" s="115" t="s">
        <v>481</v>
      </c>
      <c r="H355" s="49" t="s">
        <v>34</v>
      </c>
    </row>
    <row r="356" spans="1:8" x14ac:dyDescent="0.25">
      <c r="A356" t="str">
        <f>IF(F356,IF(COUNTIF(Hbl3de!$A:$BX,F356)&gt;=1,3,""),"")</f>
        <v/>
      </c>
      <c r="B356" t="str">
        <f>IF(F356,IF(COUNTIF(Hbl2de!$A:$BX,F356)&gt;=1,2,""),"")</f>
        <v/>
      </c>
      <c r="C356">
        <f>IF(F356,IF(COUNTIF(Hbl1ste!$A:$CB,F356)&gt;=1,1,""),"")</f>
        <v>1</v>
      </c>
      <c r="D356" t="str">
        <f>IF(F356,IF(COUNTIF(HblEre!A:BY,F356)&gt;=1,"Ere",""),"")</f>
        <v/>
      </c>
      <c r="E356" s="115" t="s">
        <v>305</v>
      </c>
      <c r="F356" s="49">
        <v>2715</v>
      </c>
      <c r="G356" s="115" t="s">
        <v>482</v>
      </c>
      <c r="H356" s="49" t="s">
        <v>35</v>
      </c>
    </row>
    <row r="357" spans="1:8" x14ac:dyDescent="0.25">
      <c r="A357">
        <f>IF(F357,IF(COUNTIF(Hbl3de!$A:$BX,F357)&gt;=1,3,""),"")</f>
        <v>3</v>
      </c>
      <c r="B357" t="str">
        <f>IF(F357,IF(COUNTIF(Hbl2de!$A:$BX,F357)&gt;=1,2,""),"")</f>
        <v/>
      </c>
      <c r="C357" t="str">
        <f>IF(F357,IF(COUNTIF(Hbl1ste!$A:$CB,F357)&gt;=1,1,""),"")</f>
        <v/>
      </c>
      <c r="D357" t="str">
        <f>IF(F357,IF(COUNTIF(HblEre!A:BY,F357)&gt;=1,"Ere",""),"")</f>
        <v/>
      </c>
      <c r="E357" s="115" t="s">
        <v>305</v>
      </c>
      <c r="F357" s="49">
        <v>2598</v>
      </c>
      <c r="G357" s="115" t="s">
        <v>492</v>
      </c>
      <c r="H357" s="49" t="s">
        <v>34</v>
      </c>
    </row>
    <row r="358" spans="1:8" x14ac:dyDescent="0.25">
      <c r="A358" t="str">
        <f>IF(F358,IF(COUNTIF(Hbl3de!$A:$BX,F358)&gt;=1,3,""),"")</f>
        <v/>
      </c>
      <c r="B358" t="str">
        <f>IF(F358,IF(COUNTIF(Hbl2de!$A:$BX,F358)&gt;=1,2,""),"")</f>
        <v/>
      </c>
      <c r="C358">
        <f>IF(F358,IF(COUNTIF(Hbl1ste!$A:$CB,F358)&gt;=1,1,""),"")</f>
        <v>1</v>
      </c>
      <c r="D358" t="str">
        <f>IF(F358,IF(COUNTIF(HblEre!A:BY,F358)&gt;=1,"Ere",""),"")</f>
        <v/>
      </c>
      <c r="E358" s="115" t="s">
        <v>305</v>
      </c>
      <c r="F358" s="49">
        <v>5364</v>
      </c>
      <c r="G358" s="115" t="s">
        <v>498</v>
      </c>
      <c r="H358" s="49" t="s">
        <v>34</v>
      </c>
    </row>
    <row r="359" spans="1:8" x14ac:dyDescent="0.25">
      <c r="A359" t="str">
        <f>IF(F359,IF(COUNTIF(Hbl3de!$A:$BX,F359)&gt;=1,3,""),"")</f>
        <v/>
      </c>
      <c r="B359" t="str">
        <f>IF(F359,IF(COUNTIF(Hbl2de!$A:$BX,F359)&gt;=1,2,""),"")</f>
        <v/>
      </c>
      <c r="C359">
        <f>IF(F359,IF(COUNTIF(Hbl1ste!$A:$CB,F359)&gt;=1,1,""),"")</f>
        <v>1</v>
      </c>
      <c r="D359" t="str">
        <f>IF(F359,IF(COUNTIF(HblEre!A:BY,F359)&gt;=1,"Ere",""),"")</f>
        <v/>
      </c>
      <c r="E359" s="115" t="s">
        <v>305</v>
      </c>
      <c r="F359" s="49">
        <v>2678</v>
      </c>
      <c r="G359" s="115" t="s">
        <v>507</v>
      </c>
      <c r="H359" s="49" t="s">
        <v>36</v>
      </c>
    </row>
    <row r="360" spans="1:8" x14ac:dyDescent="0.25">
      <c r="A360">
        <f>IF(F360,IF(COUNTIF(Hbl3de!$A:$BX,F360)&gt;=1,3,""),"")</f>
        <v>3</v>
      </c>
      <c r="B360" t="str">
        <f>IF(F360,IF(COUNTIF(Hbl2de!$A:$BX,F360)&gt;=1,2,""),"")</f>
        <v/>
      </c>
      <c r="C360">
        <f>IF(F360,IF(COUNTIF(Hbl1ste!$A:$CB,F360)&gt;=1,1,""),"")</f>
        <v>1</v>
      </c>
      <c r="D360" t="str">
        <f>IF(F360,IF(COUNTIF(HblEre!A:BY,F360)&gt;=1,"Ere",""),"")</f>
        <v/>
      </c>
      <c r="E360" s="115" t="s">
        <v>305</v>
      </c>
      <c r="F360" s="49">
        <v>2840</v>
      </c>
      <c r="G360" s="115" t="s">
        <v>537</v>
      </c>
      <c r="H360" s="49" t="s">
        <v>36</v>
      </c>
    </row>
    <row r="361" spans="1:8" x14ac:dyDescent="0.25">
      <c r="A361" t="str">
        <f>IF(F361,IF(COUNTIF(Hbl3de!$A:$BX,F361)&gt;=1,3,""),"")</f>
        <v/>
      </c>
      <c r="B361">
        <f>IF(F361,IF(COUNTIF(Hbl2de!$A:$BX,F361)&gt;=1,2,""),"")</f>
        <v>2</v>
      </c>
      <c r="C361" t="str">
        <f>IF(F361,IF(COUNTIF(Hbl1ste!$A:$CB,F361)&gt;=1,1,""),"")</f>
        <v/>
      </c>
      <c r="D361" t="str">
        <f>IF(F361,IF(COUNTIF(HblEre!A:BY,F361)&gt;=1,"Ere",""),"")</f>
        <v/>
      </c>
      <c r="E361" s="115" t="s">
        <v>305</v>
      </c>
      <c r="F361" s="49">
        <v>1446</v>
      </c>
      <c r="G361" s="115" t="s">
        <v>539</v>
      </c>
      <c r="H361" s="49" t="s">
        <v>34</v>
      </c>
    </row>
    <row r="362" spans="1:8" x14ac:dyDescent="0.25">
      <c r="A362" t="str">
        <f>IF(F362,IF(COUNTIF(Hbl3de!$A:$BX,F362)&gt;=1,3,""),"")</f>
        <v/>
      </c>
      <c r="B362" t="str">
        <f>IF(F362,IF(COUNTIF(Hbl2de!$A:$BX,F362)&gt;=1,2,""),"")</f>
        <v/>
      </c>
      <c r="C362">
        <f>IF(F362,IF(COUNTIF(Hbl1ste!$A:$CB,F362)&gt;=1,1,""),"")</f>
        <v>1</v>
      </c>
      <c r="D362" t="str">
        <f>IF(F362,IF(COUNTIF(HblEre!A:BY,F362)&gt;=1,"Ere",""),"")</f>
        <v/>
      </c>
      <c r="E362" s="115" t="s">
        <v>305</v>
      </c>
      <c r="F362" s="49">
        <v>3082</v>
      </c>
      <c r="G362" s="115" t="s">
        <v>541</v>
      </c>
      <c r="H362" s="49" t="s">
        <v>34</v>
      </c>
    </row>
    <row r="363" spans="1:8" x14ac:dyDescent="0.25">
      <c r="A363" t="str">
        <f>IF(F363,IF(COUNTIF(Hbl3de!$A:$BX,F363)&gt;=1,3,""),"")</f>
        <v/>
      </c>
      <c r="B363" t="str">
        <f>IF(F363,IF(COUNTIF(Hbl2de!$A:$BX,F363)&gt;=1,2,""),"")</f>
        <v/>
      </c>
      <c r="C363">
        <f>IF(F363,IF(COUNTIF(Hbl1ste!$A:$CB,F363)&gt;=1,1,""),"")</f>
        <v>1</v>
      </c>
      <c r="D363" t="str">
        <f>IF(F363,IF(COUNTIF(HblEre!A:BY,F363)&gt;=1,"Ere",""),"")</f>
        <v>Ere</v>
      </c>
      <c r="E363" s="115" t="s">
        <v>305</v>
      </c>
      <c r="F363" s="49">
        <v>5002</v>
      </c>
      <c r="G363" s="115" t="s">
        <v>551</v>
      </c>
      <c r="H363" s="49" t="s">
        <v>34</v>
      </c>
    </row>
    <row r="364" spans="1:8" x14ac:dyDescent="0.25">
      <c r="A364">
        <f>IF(F364,IF(COUNTIF(Hbl3de!$A:$BX,F364)&gt;=1,3,""),"")</f>
        <v>3</v>
      </c>
      <c r="B364" t="str">
        <f>IF(F364,IF(COUNTIF(Hbl2de!$A:$BX,F364)&gt;=1,2,""),"")</f>
        <v/>
      </c>
      <c r="C364" t="str">
        <f>IF(F364,IF(COUNTIF(Hbl1ste!$A:$CB,F364)&gt;=1,1,""),"")</f>
        <v/>
      </c>
      <c r="D364" t="str">
        <f>IF(F364,IF(COUNTIF(HblEre!A:BY,F364)&gt;=1,"Ere",""),"")</f>
        <v/>
      </c>
      <c r="E364" s="115" t="s">
        <v>305</v>
      </c>
      <c r="F364" s="49">
        <v>3246</v>
      </c>
      <c r="G364" s="115" t="s">
        <v>569</v>
      </c>
      <c r="H364" s="49" t="s">
        <v>37</v>
      </c>
    </row>
    <row r="365" spans="1:8" x14ac:dyDescent="0.25">
      <c r="A365" t="str">
        <f>IF(F365,IF(COUNTIF(Hbl3de!$A:$BX,F365)&gt;=1,3,""),"")</f>
        <v/>
      </c>
      <c r="B365" t="str">
        <f>IF(F365,IF(COUNTIF(Hbl2de!$A:$BX,F365)&gt;=1,2,""),"")</f>
        <v/>
      </c>
      <c r="C365" t="str">
        <f>IF(F365,IF(COUNTIF(Hbl1ste!$A:$CB,F365)&gt;=1,1,""),"")</f>
        <v/>
      </c>
      <c r="D365" t="str">
        <f>IF(F365,IF(COUNTIF(HblEre!A:BY,F365)&gt;=1,"Ere",""),"")</f>
        <v>Ere</v>
      </c>
      <c r="E365" s="115" t="s">
        <v>305</v>
      </c>
      <c r="F365" s="49">
        <v>3059</v>
      </c>
      <c r="G365" s="115" t="s">
        <v>575</v>
      </c>
      <c r="H365" s="49" t="s">
        <v>36</v>
      </c>
    </row>
    <row r="366" spans="1:8" x14ac:dyDescent="0.25">
      <c r="A366" t="str">
        <f>IF(F366,IF(COUNTIF(Hbl3de!$A:$BX,F366)&gt;=1,3,""),"")</f>
        <v/>
      </c>
      <c r="B366">
        <f>IF(F366,IF(COUNTIF(Hbl2de!$A:$BX,F366)&gt;=1,2,""),"")</f>
        <v>2</v>
      </c>
      <c r="C366" t="str">
        <f>IF(F366,IF(COUNTIF(Hbl1ste!$A:$CB,F366)&gt;=1,1,""),"")</f>
        <v/>
      </c>
      <c r="D366" t="str">
        <f>IF(F366,IF(COUNTIF(HblEre!A:BY,F366)&gt;=1,"Ere",""),"")</f>
        <v/>
      </c>
      <c r="E366" s="115" t="s">
        <v>305</v>
      </c>
      <c r="F366" s="49">
        <v>3277</v>
      </c>
      <c r="G366" s="115" t="s">
        <v>576</v>
      </c>
      <c r="H366" s="49" t="s">
        <v>34</v>
      </c>
    </row>
    <row r="367" spans="1:8" x14ac:dyDescent="0.25">
      <c r="A367">
        <f>IF(F367,IF(COUNTIF(Hbl3de!$A:$BX,F367)&gt;=1,3,""),"")</f>
        <v>3</v>
      </c>
      <c r="B367" t="str">
        <f>IF(F367,IF(COUNTIF(Hbl2de!$A:$BX,F367)&gt;=1,2,""),"")</f>
        <v/>
      </c>
      <c r="C367" t="str">
        <f>IF(F367,IF(COUNTIF(Hbl1ste!$A:$CB,F367)&gt;=1,1,""),"")</f>
        <v/>
      </c>
      <c r="D367" t="str">
        <f>IF(F367,IF(COUNTIF(HblEre!A:BY,F367)&gt;=1,"Ere",""),"")</f>
        <v>Ere</v>
      </c>
      <c r="E367" s="115" t="s">
        <v>305</v>
      </c>
      <c r="F367" s="49">
        <v>3247</v>
      </c>
      <c r="G367" s="115" t="s">
        <v>586</v>
      </c>
      <c r="H367" s="49" t="s">
        <v>35</v>
      </c>
    </row>
    <row r="368" spans="1:8" x14ac:dyDescent="0.25">
      <c r="A368" t="str">
        <f>IF(F368,IF(COUNTIF(Hbl3de!$A:$BX,F368)&gt;=1,3,""),"")</f>
        <v/>
      </c>
      <c r="B368" t="str">
        <f>IF(F368,IF(COUNTIF(Hbl2de!$A:$BX,F368)&gt;=1,2,""),"")</f>
        <v/>
      </c>
      <c r="C368">
        <f>IF(F368,IF(COUNTIF(Hbl1ste!$A:$CB,F368)&gt;=1,1,""),"")</f>
        <v>1</v>
      </c>
      <c r="D368" t="str">
        <f>IF(F368,IF(COUNTIF(HblEre!A:BY,F368)&gt;=1,"Ere",""),"")</f>
        <v>Ere</v>
      </c>
      <c r="E368" s="115" t="s">
        <v>305</v>
      </c>
      <c r="F368" s="49">
        <v>2739</v>
      </c>
      <c r="G368" s="115" t="s">
        <v>628</v>
      </c>
      <c r="H368" s="49" t="s">
        <v>34</v>
      </c>
    </row>
    <row r="369" spans="1:8" x14ac:dyDescent="0.25">
      <c r="A369" t="str">
        <f>IF(F369,IF(COUNTIF(Hbl3de!$A:$BX,F369)&gt;=1,3,""),"")</f>
        <v/>
      </c>
      <c r="B369" t="str">
        <f>IF(F369,IF(COUNTIF(Hbl2de!$A:$BX,F369)&gt;=1,2,""),"")</f>
        <v/>
      </c>
      <c r="C369" t="str">
        <f>IF(F369,IF(COUNTIF(Hbl1ste!$A:$CB,F369)&gt;=1,1,""),"")</f>
        <v/>
      </c>
      <c r="D369" t="str">
        <f>IF(F369,IF(COUNTIF(HblEre!A:BY,F369)&gt;=1,"Ere",""),"")</f>
        <v>Ere</v>
      </c>
      <c r="E369" s="115" t="s">
        <v>305</v>
      </c>
      <c r="F369" s="49">
        <v>8061</v>
      </c>
      <c r="G369" s="115" t="s">
        <v>641</v>
      </c>
      <c r="H369" s="49" t="s">
        <v>36</v>
      </c>
    </row>
    <row r="370" spans="1:8" x14ac:dyDescent="0.25">
      <c r="A370" t="str">
        <f>IF(F370,IF(COUNTIF(Hbl3de!$A:$BX,F370)&gt;=1,3,""),"")</f>
        <v/>
      </c>
      <c r="B370" t="str">
        <f>IF(F370,IF(COUNTIF(Hbl2de!$A:$BX,F370)&gt;=1,2,""),"")</f>
        <v/>
      </c>
      <c r="C370" t="str">
        <f>IF(F370,IF(COUNTIF(Hbl1ste!$A:$CB,F370)&gt;=1,1,""),"")</f>
        <v/>
      </c>
      <c r="D370" t="str">
        <f>IF(F370,IF(COUNTIF(HblEre!A:BY,F370)&gt;=1,"Ere",""),"")</f>
        <v/>
      </c>
      <c r="E370" s="115" t="s">
        <v>305</v>
      </c>
      <c r="F370" s="49">
        <v>4963</v>
      </c>
      <c r="G370" s="115" t="s">
        <v>648</v>
      </c>
      <c r="H370" s="49" t="s">
        <v>34</v>
      </c>
    </row>
    <row r="371" spans="1:8" x14ac:dyDescent="0.25">
      <c r="A371" t="str">
        <f>IF(F371,IF(COUNTIF(Hbl3de!$A:$BX,F371)&gt;=1,3,""),"")</f>
        <v/>
      </c>
      <c r="B371" t="str">
        <f>IF(F371,IF(COUNTIF(Hbl2de!$A:$BX,F371)&gt;=1,2,""),"")</f>
        <v/>
      </c>
      <c r="C371" t="str">
        <f>IF(F371,IF(COUNTIF(Hbl1ste!$A:$CB,F371)&gt;=1,1,""),"")</f>
        <v/>
      </c>
      <c r="D371" t="str">
        <f>IF(F371,IF(COUNTIF(HblEre!A:BY,F371)&gt;=1,"Ere",""),"")</f>
        <v>Ere</v>
      </c>
      <c r="E371" s="115" t="s">
        <v>305</v>
      </c>
      <c r="F371" s="49">
        <v>3374</v>
      </c>
      <c r="G371" s="115" t="s">
        <v>651</v>
      </c>
      <c r="H371" s="49" t="s">
        <v>35</v>
      </c>
    </row>
    <row r="372" spans="1:8" x14ac:dyDescent="0.25">
      <c r="A372">
        <f>IF(F372,IF(COUNTIF(Hbl3de!$A:$BX,F372)&gt;=1,3,""),"")</f>
        <v>3</v>
      </c>
      <c r="B372" t="str">
        <f>IF(F372,IF(COUNTIF(Hbl2de!$A:$BX,F372)&gt;=1,2,""),"")</f>
        <v/>
      </c>
      <c r="C372" t="str">
        <f>IF(F372,IF(COUNTIF(Hbl1ste!$A:$CB,F372)&gt;=1,1,""),"")</f>
        <v/>
      </c>
      <c r="D372" t="str">
        <f>IF(F372,IF(COUNTIF(HblEre!A:BY,F372)&gt;=1,"Ere",""),"")</f>
        <v/>
      </c>
      <c r="E372" s="115" t="s">
        <v>305</v>
      </c>
      <c r="F372" s="49">
        <v>2987</v>
      </c>
      <c r="G372" s="115" t="s">
        <v>662</v>
      </c>
      <c r="H372" s="49" t="s">
        <v>37</v>
      </c>
    </row>
    <row r="373" spans="1:8" x14ac:dyDescent="0.25">
      <c r="A373">
        <f>IF(F373,IF(COUNTIF(Hbl3de!$A:$BX,F373)&gt;=1,3,""),"")</f>
        <v>3</v>
      </c>
      <c r="B373" t="str">
        <f>IF(F373,IF(COUNTIF(Hbl2de!$A:$BX,F373)&gt;=1,2,""),"")</f>
        <v/>
      </c>
      <c r="C373" t="str">
        <f>IF(F373,IF(COUNTIF(Hbl1ste!$A:$CB,F373)&gt;=1,1,""),"")</f>
        <v/>
      </c>
      <c r="D373" t="str">
        <f>IF(F373,IF(COUNTIF(HblEre!A:BY,F373)&gt;=1,"Ere",""),"")</f>
        <v/>
      </c>
      <c r="E373" s="115" t="s">
        <v>305</v>
      </c>
      <c r="F373" s="49">
        <v>2782</v>
      </c>
      <c r="G373" s="115" t="s">
        <v>663</v>
      </c>
      <c r="H373" s="49" t="s">
        <v>37</v>
      </c>
    </row>
    <row r="374" spans="1:8" x14ac:dyDescent="0.25">
      <c r="A374" t="str">
        <f>IF(F374,IF(COUNTIF(Hbl3de!$A:$BX,F374)&gt;=1,3,""),"")</f>
        <v/>
      </c>
      <c r="B374" t="str">
        <f>IF(F374,IF(COUNTIF(Hbl2de!$A:$BX,F374)&gt;=1,2,""),"")</f>
        <v/>
      </c>
      <c r="C374">
        <f>IF(F374,IF(COUNTIF(Hbl1ste!$A:$CB,F374)&gt;=1,1,""),"")</f>
        <v>1</v>
      </c>
      <c r="D374" t="str">
        <f>IF(F374,IF(COUNTIF(HblEre!A:BY,F374)&gt;=1,"Ere",""),"")</f>
        <v/>
      </c>
      <c r="E374" s="115" t="s">
        <v>305</v>
      </c>
      <c r="F374" s="49">
        <v>3527</v>
      </c>
      <c r="G374" s="115" t="s">
        <v>672</v>
      </c>
      <c r="H374" s="49" t="s">
        <v>36</v>
      </c>
    </row>
    <row r="375" spans="1:8" x14ac:dyDescent="0.25">
      <c r="A375">
        <f>IF(F375,IF(COUNTIF(Hbl3de!$A:$BX,F375)&gt;=1,3,""),"")</f>
        <v>3</v>
      </c>
      <c r="B375" t="str">
        <f>IF(F375,IF(COUNTIF(Hbl2de!$A:$BX,F375)&gt;=1,2,""),"")</f>
        <v/>
      </c>
      <c r="C375" t="str">
        <f>IF(F375,IF(COUNTIF(Hbl1ste!$A:$CB,F375)&gt;=1,1,""),"")</f>
        <v/>
      </c>
      <c r="D375" t="str">
        <f>IF(F375,IF(COUNTIF(HblEre!A:BY,F375)&gt;=1,"Ere",""),"")</f>
        <v/>
      </c>
      <c r="E375" s="115" t="s">
        <v>305</v>
      </c>
      <c r="F375" s="49">
        <v>6920</v>
      </c>
      <c r="G375" s="115" t="s">
        <v>684</v>
      </c>
      <c r="H375" s="49" t="s">
        <v>37</v>
      </c>
    </row>
    <row r="376" spans="1:8" x14ac:dyDescent="0.25">
      <c r="A376" t="str">
        <f>IF(F376,IF(COUNTIF(Hbl3de!$A:$BX,F376)&gt;=1,3,""),"")</f>
        <v/>
      </c>
      <c r="B376" t="str">
        <f>IF(F376,IF(COUNTIF(Hbl2de!$A:$BX,F376)&gt;=1,2,""),"")</f>
        <v/>
      </c>
      <c r="C376">
        <f>IF(F376,IF(COUNTIF(Hbl1ste!$A:$CB,F376)&gt;=1,1,""),"")</f>
        <v>1</v>
      </c>
      <c r="D376" t="str">
        <f>IF(F376,IF(COUNTIF(HblEre!A:BY,F376)&gt;=1,"Ere",""),"")</f>
        <v>Ere</v>
      </c>
      <c r="E376" s="115" t="s">
        <v>305</v>
      </c>
      <c r="F376" s="49">
        <v>1962</v>
      </c>
      <c r="G376" s="115" t="s">
        <v>789</v>
      </c>
      <c r="H376" s="49" t="s">
        <v>38</v>
      </c>
    </row>
    <row r="377" spans="1:8" x14ac:dyDescent="0.25">
      <c r="A377" t="str">
        <f>IF(F377,IF(COUNTIF(Hbl3de!$A:$BX,F377)&gt;=1,3,""),"")</f>
        <v/>
      </c>
      <c r="B377">
        <f>IF(F377,IF(COUNTIF(Hbl2de!$A:$BX,F377)&gt;=1,2,""),"")</f>
        <v>2</v>
      </c>
      <c r="C377">
        <f>IF(F377,IF(COUNTIF(Hbl1ste!$A:$CB,F377)&gt;=1,1,""),"")</f>
        <v>1</v>
      </c>
      <c r="D377" t="str">
        <f>IF(F377,IF(COUNTIF(HblEre!A:BY,F377)&gt;=1,"Ere",""),"")</f>
        <v/>
      </c>
      <c r="E377" s="115" t="s">
        <v>305</v>
      </c>
      <c r="F377" s="49">
        <v>2909</v>
      </c>
      <c r="G377" s="115" t="s">
        <v>720</v>
      </c>
      <c r="H377" s="49" t="s">
        <v>34</v>
      </c>
    </row>
    <row r="378" spans="1:8" x14ac:dyDescent="0.25">
      <c r="A378">
        <f>IF(F378,IF(COUNTIF(Hbl3de!$A:$BX,F378)&gt;=1,3,""),"")</f>
        <v>3</v>
      </c>
      <c r="B378" t="str">
        <f>IF(F378,IF(COUNTIF(Hbl2de!$A:$BX,F378)&gt;=1,2,""),"")</f>
        <v/>
      </c>
      <c r="C378">
        <f>IF(F378,IF(COUNTIF(Hbl1ste!$A:$CB,F378)&gt;=1,1,""),"")</f>
        <v>1</v>
      </c>
      <c r="D378" t="str">
        <f>IF(F378,IF(COUNTIF(HblEre!A:BY,F378)&gt;=1,"Ere",""),"")</f>
        <v>Ere</v>
      </c>
      <c r="E378" s="115" t="s">
        <v>305</v>
      </c>
      <c r="F378" s="49">
        <v>2981</v>
      </c>
      <c r="G378" s="115" t="s">
        <v>722</v>
      </c>
      <c r="H378" s="49" t="s">
        <v>34</v>
      </c>
    </row>
    <row r="379" spans="1:8" x14ac:dyDescent="0.25">
      <c r="A379" t="str">
        <f>IF(F379,IF(COUNTIF(Hbl3de!$A:$BX,F379)&gt;=1,3,""),"")</f>
        <v/>
      </c>
      <c r="B379" t="str">
        <f>IF(F379,IF(COUNTIF(Hbl2de!$A:$BX,F379)&gt;=1,2,""),"")</f>
        <v/>
      </c>
      <c r="C379" t="str">
        <f>IF(F379,IF(COUNTIF(Hbl1ste!$A:$CB,F379)&gt;=1,1,""),"")</f>
        <v/>
      </c>
      <c r="D379" t="str">
        <f>IF(F379,IF(COUNTIF(HblEre!A:BY,F379)&gt;=1,"Ere",""),"")</f>
        <v>Ere</v>
      </c>
      <c r="E379" s="115" t="s">
        <v>305</v>
      </c>
      <c r="F379" s="49">
        <v>821</v>
      </c>
      <c r="G379" s="115" t="s">
        <v>723</v>
      </c>
      <c r="H379" s="49" t="s">
        <v>34</v>
      </c>
    </row>
    <row r="380" spans="1:8" x14ac:dyDescent="0.25">
      <c r="A380" t="str">
        <f>IF(F380,IF(COUNTIF(Hbl3de!$A:$BX,F380)&gt;=1,3,""),"")</f>
        <v/>
      </c>
      <c r="B380" t="str">
        <f>IF(F380,IF(COUNTIF(Hbl2de!$A:$BX,F380)&gt;=1,2,""),"")</f>
        <v/>
      </c>
      <c r="C380">
        <f>IF(F380,IF(COUNTIF(Hbl1ste!$A:$CB,F380)&gt;=1,1,""),"")</f>
        <v>1</v>
      </c>
      <c r="D380" t="str">
        <f>IF(F380,IF(COUNTIF(HblEre!A:BY,F380)&gt;=1,"Ere",""),"")</f>
        <v/>
      </c>
      <c r="E380" s="115" t="s">
        <v>305</v>
      </c>
      <c r="F380" s="49">
        <v>3232</v>
      </c>
      <c r="G380" s="115" t="s">
        <v>730</v>
      </c>
      <c r="H380" s="49" t="s">
        <v>36</v>
      </c>
    </row>
    <row r="381" spans="1:8" x14ac:dyDescent="0.25">
      <c r="A381" t="str">
        <f>IF(F381,IF(COUNTIF(Hbl3de!$A:$BX,F381)&gt;=1,3,""),"")</f>
        <v/>
      </c>
      <c r="B381" t="str">
        <f>IF(F381,IF(COUNTIF(Hbl2de!$A:$BX,F381)&gt;=1,2,""),"")</f>
        <v/>
      </c>
      <c r="C381" t="str">
        <f>IF(F381,IF(COUNTIF(Hbl1ste!$A:$CB,F381)&gt;=1,1,""),"")</f>
        <v/>
      </c>
      <c r="D381" t="str">
        <f>IF(F381,IF(COUNTIF(HblEre!A:BY,F381)&gt;=1,"Ere",""),"")</f>
        <v>Ere</v>
      </c>
      <c r="E381" s="115" t="s">
        <v>305</v>
      </c>
      <c r="F381" s="49">
        <v>3370</v>
      </c>
      <c r="G381" s="115" t="s">
        <v>731</v>
      </c>
      <c r="H381" s="49" t="s">
        <v>36</v>
      </c>
    </row>
    <row r="382" spans="1:8" x14ac:dyDescent="0.25">
      <c r="A382" t="str">
        <f>IF(F382,IF(COUNTIF(Hbl3de!$A:$BX,F382)&gt;=1,3,""),"")</f>
        <v/>
      </c>
      <c r="B382" t="str">
        <f>IF(F382,IF(COUNTIF(Hbl2de!$A:$BX,F382)&gt;=1,2,""),"")</f>
        <v/>
      </c>
      <c r="C382">
        <f>IF(F382,IF(COUNTIF(Hbl1ste!$A:$CB,F382)&gt;=1,1,""),"")</f>
        <v>1</v>
      </c>
      <c r="D382" t="str">
        <f>IF(F382,IF(COUNTIF(HblEre!A:BY,F382)&gt;=1,"Ere",""),"")</f>
        <v/>
      </c>
      <c r="E382" s="115" t="s">
        <v>305</v>
      </c>
      <c r="F382" s="49">
        <v>3369</v>
      </c>
      <c r="G382" s="115" t="s">
        <v>735</v>
      </c>
      <c r="H382" s="49" t="s">
        <v>36</v>
      </c>
    </row>
    <row r="383" spans="1:8" x14ac:dyDescent="0.25">
      <c r="A383">
        <f>IF(F383,IF(COUNTIF(Hbl3de!$A:$BX,F383)&gt;=1,3,""),"")</f>
        <v>3</v>
      </c>
      <c r="B383" t="str">
        <f>IF(F383,IF(COUNTIF(Hbl2de!$A:$BX,F383)&gt;=1,2,""),"")</f>
        <v/>
      </c>
      <c r="C383" t="str">
        <f>IF(F383,IF(COUNTIF(Hbl1ste!$A:$CB,F383)&gt;=1,1,""),"")</f>
        <v/>
      </c>
      <c r="D383" t="str">
        <f>IF(F383,IF(COUNTIF(HblEre!A:BY,F383)&gt;=1,"Ere",""),"")</f>
        <v/>
      </c>
      <c r="E383" s="115" t="s">
        <v>305</v>
      </c>
      <c r="F383" s="49">
        <v>1173</v>
      </c>
      <c r="G383" s="115" t="s">
        <v>749</v>
      </c>
      <c r="H383" s="49" t="s">
        <v>37</v>
      </c>
    </row>
    <row r="384" spans="1:8" x14ac:dyDescent="0.25">
      <c r="A384">
        <f>IF(F384,IF(COUNTIF(Hbl3de!$A:$BX,F384)&gt;=1,3,""),"")</f>
        <v>3</v>
      </c>
      <c r="B384" t="str">
        <f>IF(F384,IF(COUNTIF(Hbl2de!$A:$BX,F384)&gt;=1,2,""),"")</f>
        <v/>
      </c>
      <c r="C384" t="str">
        <f>IF(F384,IF(COUNTIF(Hbl1ste!$A:$CB,F384)&gt;=1,1,""),"")</f>
        <v/>
      </c>
      <c r="D384" t="str">
        <f>IF(F384,IF(COUNTIF(HblEre!A:BY,F384)&gt;=1,"Ere",""),"")</f>
        <v/>
      </c>
      <c r="E384" s="115" t="s">
        <v>321</v>
      </c>
      <c r="F384" s="49">
        <v>5436</v>
      </c>
      <c r="G384" s="115" t="s">
        <v>322</v>
      </c>
      <c r="H384" s="49" t="s">
        <v>38</v>
      </c>
    </row>
    <row r="385" spans="1:8" x14ac:dyDescent="0.25">
      <c r="A385">
        <f>IF(F385,IF(COUNTIF(Hbl3de!$A:$BX,F385)&gt;=1,3,""),"")</f>
        <v>3</v>
      </c>
      <c r="B385" t="str">
        <f>IF(F385,IF(COUNTIF(Hbl2de!$A:$BX,F385)&gt;=1,2,""),"")</f>
        <v/>
      </c>
      <c r="C385" t="str">
        <f>IF(F385,IF(COUNTIF(Hbl1ste!$A:$CB,F385)&gt;=1,1,""),"")</f>
        <v/>
      </c>
      <c r="D385" t="str">
        <f>IF(F385,IF(COUNTIF(HblEre!A:BY,F385)&gt;=1,"Ere",""),"")</f>
        <v/>
      </c>
      <c r="E385" s="115" t="s">
        <v>321</v>
      </c>
      <c r="F385" s="49">
        <v>4209</v>
      </c>
      <c r="G385" s="115" t="s">
        <v>349</v>
      </c>
      <c r="H385" s="49" t="s">
        <v>36</v>
      </c>
    </row>
    <row r="386" spans="1:8" x14ac:dyDescent="0.25">
      <c r="A386" t="str">
        <f>IF(F386,IF(COUNTIF(Hbl3de!$A:$BX,F386)&gt;=1,3,""),"")</f>
        <v/>
      </c>
      <c r="B386" t="str">
        <f>IF(F386,IF(COUNTIF(Hbl2de!$A:$BX,F386)&gt;=1,2,""),"")</f>
        <v/>
      </c>
      <c r="C386" t="str">
        <f>IF(F386,IF(COUNTIF(Hbl1ste!$A:$CB,F386)&gt;=1,1,""),"")</f>
        <v/>
      </c>
      <c r="D386" t="str">
        <f>IF(F386,IF(COUNTIF(HblEre!A:BY,F386)&gt;=1,"Ere",""),"")</f>
        <v/>
      </c>
      <c r="E386" s="115" t="s">
        <v>321</v>
      </c>
      <c r="F386" s="49">
        <v>18</v>
      </c>
      <c r="G386" s="115" t="s">
        <v>790</v>
      </c>
      <c r="H386" s="49" t="s">
        <v>38</v>
      </c>
    </row>
    <row r="387" spans="1:8" x14ac:dyDescent="0.25">
      <c r="A387">
        <f>IF(F387,IF(COUNTIF(Hbl3de!$A:$BX,F387)&gt;=1,3,""),"")</f>
        <v>3</v>
      </c>
      <c r="B387" t="str">
        <f>IF(F387,IF(COUNTIF(Hbl2de!$A:$BX,F387)&gt;=1,2,""),"")</f>
        <v/>
      </c>
      <c r="C387" t="str">
        <f>IF(F387,IF(COUNTIF(Hbl1ste!$A:$CB,F387)&gt;=1,1,""),"")</f>
        <v/>
      </c>
      <c r="D387" t="str">
        <f>IF(F387,IF(COUNTIF(HblEre!A:BY,F387)&gt;=1,"Ere",""),"")</f>
        <v/>
      </c>
      <c r="E387" s="115" t="s">
        <v>321</v>
      </c>
      <c r="F387" s="49">
        <v>1769</v>
      </c>
      <c r="G387" s="115" t="s">
        <v>782</v>
      </c>
      <c r="H387" s="49" t="s">
        <v>34</v>
      </c>
    </row>
    <row r="388" spans="1:8" x14ac:dyDescent="0.25">
      <c r="A388">
        <f>IF(F388,IF(COUNTIF(Hbl3de!$A:$BX,F388)&gt;=1,3,""),"")</f>
        <v>3</v>
      </c>
      <c r="B388" t="str">
        <f>IF(F388,IF(COUNTIF(Hbl2de!$A:$BX,F388)&gt;=1,2,""),"")</f>
        <v/>
      </c>
      <c r="C388" t="str">
        <f>IF(F388,IF(COUNTIF(Hbl1ste!$A:$CB,F388)&gt;=1,1,""),"")</f>
        <v/>
      </c>
      <c r="D388" t="str">
        <f>IF(F388,IF(COUNTIF(HblEre!A:BY,F388)&gt;=1,"Ere",""),"")</f>
        <v/>
      </c>
      <c r="E388" s="115" t="s">
        <v>321</v>
      </c>
      <c r="F388" s="49">
        <v>8072</v>
      </c>
      <c r="G388" s="115" t="s">
        <v>442</v>
      </c>
      <c r="H388" s="49" t="s">
        <v>37</v>
      </c>
    </row>
    <row r="389" spans="1:8" x14ac:dyDescent="0.25">
      <c r="A389">
        <f>IF(F389,IF(COUNTIF(Hbl3de!$A:$BX,F389)&gt;=1,3,""),"")</f>
        <v>3</v>
      </c>
      <c r="B389" t="str">
        <f>IF(F389,IF(COUNTIF(Hbl2de!$A:$BX,F389)&gt;=1,2,""),"")</f>
        <v/>
      </c>
      <c r="C389" t="str">
        <f>IF(F389,IF(COUNTIF(Hbl1ste!$A:$CB,F389)&gt;=1,1,""),"")</f>
        <v/>
      </c>
      <c r="D389" t="str">
        <f>IF(F389,IF(COUNTIF(HblEre!A:BY,F389)&gt;=1,"Ere",""),"")</f>
        <v/>
      </c>
      <c r="E389" s="115" t="s">
        <v>321</v>
      </c>
      <c r="F389" s="49">
        <v>2709</v>
      </c>
      <c r="G389" s="115" t="s">
        <v>773</v>
      </c>
      <c r="H389" s="49" t="s">
        <v>38</v>
      </c>
    </row>
    <row r="390" spans="1:8" x14ac:dyDescent="0.25">
      <c r="A390">
        <f>IF(F390,IF(COUNTIF(Hbl3de!$A:$BX,F390)&gt;=1,3,""),"")</f>
        <v>3</v>
      </c>
      <c r="B390" t="str">
        <f>IF(F390,IF(COUNTIF(Hbl2de!$A:$BX,F390)&gt;=1,2,""),"")</f>
        <v/>
      </c>
      <c r="C390" t="str">
        <f>IF(F390,IF(COUNTIF(Hbl1ste!$A:$CB,F390)&gt;=1,1,""),"")</f>
        <v/>
      </c>
      <c r="D390" t="str">
        <f>IF(F390,IF(COUNTIF(HblEre!A:BY,F390)&gt;=1,"Ere",""),"")</f>
        <v/>
      </c>
      <c r="E390" s="115" t="s">
        <v>321</v>
      </c>
      <c r="F390" s="49">
        <v>7900</v>
      </c>
      <c r="G390" s="115" t="s">
        <v>480</v>
      </c>
      <c r="H390" s="49" t="s">
        <v>172</v>
      </c>
    </row>
    <row r="391" spans="1:8" x14ac:dyDescent="0.25">
      <c r="A391">
        <f>IF(F391,IF(COUNTIF(Hbl3de!$A:$BX,F391)&gt;=1,3,""),"")</f>
        <v>3</v>
      </c>
      <c r="B391" t="str">
        <f>IF(F391,IF(COUNTIF(Hbl2de!$A:$BX,F391)&gt;=1,2,""),"")</f>
        <v/>
      </c>
      <c r="C391" t="str">
        <f>IF(F391,IF(COUNTIF(Hbl1ste!$A:$CB,F391)&gt;=1,1,""),"")</f>
        <v/>
      </c>
      <c r="D391" t="str">
        <f>IF(F391,IF(COUNTIF(HblEre!A:BY,F391)&gt;=1,"Ere",""),"")</f>
        <v/>
      </c>
      <c r="E391" s="115" t="s">
        <v>321</v>
      </c>
      <c r="F391" s="49">
        <v>3184</v>
      </c>
      <c r="G391" s="115" t="s">
        <v>509</v>
      </c>
      <c r="H391" s="49" t="s">
        <v>38</v>
      </c>
    </row>
    <row r="392" spans="1:8" x14ac:dyDescent="0.25">
      <c r="A392">
        <f>IF(F392,IF(COUNTIF(Hbl3de!$A:$BX,F392)&gt;=1,3,""),"")</f>
        <v>3</v>
      </c>
      <c r="B392" t="str">
        <f>IF(F392,IF(COUNTIF(Hbl2de!$A:$BX,F392)&gt;=1,2,""),"")</f>
        <v/>
      </c>
      <c r="C392" t="str">
        <f>IF(F392,IF(COUNTIF(Hbl1ste!$A:$CB,F392)&gt;=1,1,""),"")</f>
        <v/>
      </c>
      <c r="D392" t="str">
        <f>IF(F392,IF(COUNTIF(HblEre!A:BY,F392)&gt;=1,"Ere",""),"")</f>
        <v/>
      </c>
      <c r="E392" s="115" t="s">
        <v>321</v>
      </c>
      <c r="F392" s="49">
        <v>3689</v>
      </c>
      <c r="G392" s="115" t="s">
        <v>592</v>
      </c>
      <c r="H392" s="49" t="s">
        <v>34</v>
      </c>
    </row>
    <row r="393" spans="1:8" x14ac:dyDescent="0.25">
      <c r="A393">
        <f>IF(F393,IF(COUNTIF(Hbl3de!$A:$BX,F393)&gt;=1,3,""),"")</f>
        <v>3</v>
      </c>
      <c r="B393" t="str">
        <f>IF(F393,IF(COUNTIF(Hbl2de!$A:$BX,F393)&gt;=1,2,""),"")</f>
        <v/>
      </c>
      <c r="C393" t="str">
        <f>IF(F393,IF(COUNTIF(Hbl1ste!$A:$CB,F393)&gt;=1,1,""),"")</f>
        <v/>
      </c>
      <c r="D393" t="str">
        <f>IF(F393,IF(COUNTIF(HblEre!A:BY,F393)&gt;=1,"Ere",""),"")</f>
        <v/>
      </c>
      <c r="E393" s="115" t="s">
        <v>321</v>
      </c>
      <c r="F393" s="49">
        <v>8078</v>
      </c>
      <c r="G393" s="115" t="s">
        <v>593</v>
      </c>
      <c r="H393" s="49" t="s">
        <v>37</v>
      </c>
    </row>
    <row r="394" spans="1:8" x14ac:dyDescent="0.25">
      <c r="A394">
        <f>IF(F394,IF(COUNTIF(Hbl3de!$A:$BX,F394)&gt;=1,3,""),"")</f>
        <v>3</v>
      </c>
      <c r="B394" t="str">
        <f>IF(F394,IF(COUNTIF(Hbl2de!$A:$BX,F394)&gt;=1,2,""),"")</f>
        <v/>
      </c>
      <c r="C394" t="str">
        <f>IF(F394,IF(COUNTIF(Hbl1ste!$A:$CB,F394)&gt;=1,1,""),"")</f>
        <v/>
      </c>
      <c r="D394" t="str">
        <f>IF(F394,IF(COUNTIF(HblEre!A:BY,F394)&gt;=1,"Ere",""),"")</f>
        <v/>
      </c>
      <c r="E394" s="115" t="s">
        <v>321</v>
      </c>
      <c r="F394" s="49">
        <v>6573</v>
      </c>
      <c r="G394" s="115" t="s">
        <v>718</v>
      </c>
      <c r="H394" s="49" t="s">
        <v>37</v>
      </c>
    </row>
    <row r="395" spans="1:8" x14ac:dyDescent="0.25">
      <c r="A395">
        <f>IF(F395,IF(COUNTIF(Hbl3de!$A:$BX,F395)&gt;=1,3,""),"")</f>
        <v>3</v>
      </c>
      <c r="B395" t="str">
        <f>IF(F395,IF(COUNTIF(Hbl2de!$A:$BX,F395)&gt;=1,2,""),"")</f>
        <v/>
      </c>
      <c r="C395" t="str">
        <f>IF(F395,IF(COUNTIF(Hbl1ste!$A:$CB,F395)&gt;=1,1,""),"")</f>
        <v/>
      </c>
      <c r="D395" t="str">
        <f>IF(F395,IF(COUNTIF(HblEre!A:BY,F395)&gt;=1,"Ere",""),"")</f>
        <v/>
      </c>
      <c r="E395" s="115" t="s">
        <v>283</v>
      </c>
      <c r="F395" s="49">
        <v>7767</v>
      </c>
      <c r="G395" s="115" t="s">
        <v>284</v>
      </c>
      <c r="H395" s="49" t="s">
        <v>37</v>
      </c>
    </row>
    <row r="396" spans="1:8" x14ac:dyDescent="0.25">
      <c r="A396">
        <f>IF(F396,IF(COUNTIF(Hbl3de!$A:$BX,F396)&gt;=1,3,""),"")</f>
        <v>3</v>
      </c>
      <c r="B396" t="str">
        <f>IF(F396,IF(COUNTIF(Hbl2de!$A:$BX,F396)&gt;=1,2,""),"")</f>
        <v/>
      </c>
      <c r="C396" t="str">
        <f>IF(F396,IF(COUNTIF(Hbl1ste!$A:$CB,F396)&gt;=1,1,""),"")</f>
        <v/>
      </c>
      <c r="D396" t="str">
        <f>IF(F396,IF(COUNTIF(HblEre!A:BY,F396)&gt;=1,"Ere",""),"")</f>
        <v/>
      </c>
      <c r="E396" s="115" t="s">
        <v>283</v>
      </c>
      <c r="F396" s="49">
        <v>7911</v>
      </c>
      <c r="G396" s="115" t="s">
        <v>774</v>
      </c>
      <c r="H396" s="49" t="s">
        <v>38</v>
      </c>
    </row>
    <row r="397" spans="1:8" x14ac:dyDescent="0.25">
      <c r="A397">
        <f>IF(F397,IF(COUNTIF(Hbl3de!$A:$BX,F397)&gt;=1,3,""),"")</f>
        <v>3</v>
      </c>
      <c r="B397" t="str">
        <f>IF(F397,IF(COUNTIF(Hbl2de!$A:$BX,F397)&gt;=1,2,""),"")</f>
        <v/>
      </c>
      <c r="C397" t="str">
        <f>IF(F397,IF(COUNTIF(Hbl1ste!$A:$CB,F397)&gt;=1,1,""),"")</f>
        <v/>
      </c>
      <c r="D397" t="str">
        <f>IF(F397,IF(COUNTIF(HblEre!A:BY,F397)&gt;=1,"Ere",""),"")</f>
        <v/>
      </c>
      <c r="E397" s="115" t="s">
        <v>283</v>
      </c>
      <c r="F397" s="49">
        <v>7751</v>
      </c>
      <c r="G397" s="115" t="s">
        <v>325</v>
      </c>
      <c r="H397" s="49" t="s">
        <v>38</v>
      </c>
    </row>
    <row r="398" spans="1:8" x14ac:dyDescent="0.25">
      <c r="A398">
        <f>IF(F398,IF(COUNTIF(Hbl3de!$A:$BX,F398)&gt;=1,3,""),"")</f>
        <v>3</v>
      </c>
      <c r="B398" t="str">
        <f>IF(F398,IF(COUNTIF(Hbl2de!$A:$BX,F398)&gt;=1,2,""),"")</f>
        <v/>
      </c>
      <c r="C398" t="str">
        <f>IF(F398,IF(COUNTIF(Hbl1ste!$A:$CB,F398)&gt;=1,1,""),"")</f>
        <v/>
      </c>
      <c r="D398" t="str">
        <f>IF(F398,IF(COUNTIF(HblEre!A:BY,F398)&gt;=1,"Ere",""),"")</f>
        <v/>
      </c>
      <c r="E398" s="115" t="s">
        <v>283</v>
      </c>
      <c r="F398" s="49">
        <v>605</v>
      </c>
      <c r="G398" s="115" t="s">
        <v>369</v>
      </c>
      <c r="H398" s="49" t="s">
        <v>34</v>
      </c>
    </row>
    <row r="399" spans="1:8" x14ac:dyDescent="0.25">
      <c r="A399">
        <f>IF(F399,IF(COUNTIF(Hbl3de!$A:$BX,F399)&gt;=1,3,""),"")</f>
        <v>3</v>
      </c>
      <c r="B399" t="str">
        <f>IF(F399,IF(COUNTIF(Hbl2de!$A:$BX,F399)&gt;=1,2,""),"")</f>
        <v/>
      </c>
      <c r="C399" t="str">
        <f>IF(F399,IF(COUNTIF(Hbl1ste!$A:$CB,F399)&gt;=1,1,""),"")</f>
        <v/>
      </c>
      <c r="D399" t="str">
        <f>IF(F399,IF(COUNTIF(HblEre!A:BY,F399)&gt;=1,"Ere",""),"")</f>
        <v/>
      </c>
      <c r="E399" s="115" t="s">
        <v>283</v>
      </c>
      <c r="F399" s="49">
        <v>4808</v>
      </c>
      <c r="G399" s="115" t="s">
        <v>374</v>
      </c>
      <c r="H399" s="49" t="s">
        <v>38</v>
      </c>
    </row>
    <row r="400" spans="1:8" x14ac:dyDescent="0.25">
      <c r="A400">
        <f>IF(F400,IF(COUNTIF(Hbl3de!$A:$BX,F400)&gt;=1,3,""),"")</f>
        <v>3</v>
      </c>
      <c r="B400" t="str">
        <f>IF(F400,IF(COUNTIF(Hbl2de!$A:$BX,F400)&gt;=1,2,""),"")</f>
        <v/>
      </c>
      <c r="C400" t="str">
        <f>IF(F400,IF(COUNTIF(Hbl1ste!$A:$CB,F400)&gt;=1,1,""),"")</f>
        <v/>
      </c>
      <c r="D400" t="str">
        <f>IF(F400,IF(COUNTIF(HblEre!A:BY,F400)&gt;=1,"Ere",""),"")</f>
        <v/>
      </c>
      <c r="E400" s="115" t="s">
        <v>283</v>
      </c>
      <c r="F400" s="49">
        <v>8048</v>
      </c>
      <c r="G400" s="115" t="s">
        <v>503</v>
      </c>
      <c r="H400" s="49" t="s">
        <v>37</v>
      </c>
    </row>
    <row r="401" spans="1:8" x14ac:dyDescent="0.25">
      <c r="A401">
        <f>IF(F401,IF(COUNTIF(Hbl3de!$A:$BX,F401)&gt;=1,3,""),"")</f>
        <v>3</v>
      </c>
      <c r="B401" t="str">
        <f>IF(F401,IF(COUNTIF(Hbl2de!$A:$BX,F401)&gt;=1,2,""),"")</f>
        <v/>
      </c>
      <c r="C401" t="str">
        <f>IF(F401,IF(COUNTIF(Hbl1ste!$A:$CB,F401)&gt;=1,1,""),"")</f>
        <v/>
      </c>
      <c r="D401" t="str">
        <f>IF(F401,IF(COUNTIF(HblEre!A:BY,F401)&gt;=1,"Ere",""),"")</f>
        <v/>
      </c>
      <c r="E401" s="115" t="s">
        <v>283</v>
      </c>
      <c r="F401" s="49">
        <v>7705</v>
      </c>
      <c r="G401" s="115" t="s">
        <v>573</v>
      </c>
      <c r="H401" s="49" t="s">
        <v>34</v>
      </c>
    </row>
    <row r="402" spans="1:8" x14ac:dyDescent="0.25">
      <c r="A402">
        <f>IF(F402,IF(COUNTIF(Hbl3de!$A:$BX,F402)&gt;=1,3,""),"")</f>
        <v>3</v>
      </c>
      <c r="B402" t="str">
        <f>IF(F402,IF(COUNTIF(Hbl2de!$A:$BX,F402)&gt;=1,2,""),"")</f>
        <v/>
      </c>
      <c r="C402" t="str">
        <f>IF(F402,IF(COUNTIF(Hbl1ste!$A:$CB,F402)&gt;=1,1,""),"")</f>
        <v/>
      </c>
      <c r="D402" t="str">
        <f>IF(F402,IF(COUNTIF(HblEre!A:BY,F402)&gt;=1,"Ere",""),"")</f>
        <v/>
      </c>
      <c r="E402" s="115" t="s">
        <v>283</v>
      </c>
      <c r="F402" s="49">
        <v>2888</v>
      </c>
      <c r="G402" s="115" t="s">
        <v>581</v>
      </c>
      <c r="H402" s="49" t="s">
        <v>34</v>
      </c>
    </row>
    <row r="403" spans="1:8" x14ac:dyDescent="0.25">
      <c r="A403">
        <f>IF(F403,IF(COUNTIF(Hbl3de!$A:$BX,F403)&gt;=1,3,""),"")</f>
        <v>3</v>
      </c>
      <c r="B403" t="str">
        <f>IF(F403,IF(COUNTIF(Hbl2de!$A:$BX,F403)&gt;=1,2,""),"")</f>
        <v/>
      </c>
      <c r="C403" t="str">
        <f>IF(F403,IF(COUNTIF(Hbl1ste!$A:$CB,F403)&gt;=1,1,""),"")</f>
        <v/>
      </c>
      <c r="D403" t="str">
        <f>IF(F403,IF(COUNTIF(HblEre!A:BY,F403)&gt;=1,"Ere",""),"")</f>
        <v/>
      </c>
      <c r="E403" s="115" t="s">
        <v>283</v>
      </c>
      <c r="F403" s="49">
        <v>6327</v>
      </c>
      <c r="G403" s="115" t="s">
        <v>587</v>
      </c>
      <c r="H403" s="49" t="s">
        <v>35</v>
      </c>
    </row>
    <row r="404" spans="1:8" x14ac:dyDescent="0.25">
      <c r="A404">
        <f>IF(F404,IF(COUNTIF(Hbl3de!$A:$BX,F404)&gt;=1,3,""),"")</f>
        <v>3</v>
      </c>
      <c r="B404" t="str">
        <f>IF(F404,IF(COUNTIF(Hbl2de!$A:$BX,F404)&gt;=1,2,""),"")</f>
        <v/>
      </c>
      <c r="C404" t="str">
        <f>IF(F404,IF(COUNTIF(Hbl1ste!$A:$CB,F404)&gt;=1,1,""),"")</f>
        <v/>
      </c>
      <c r="D404" t="str">
        <f>IF(F404,IF(COUNTIF(HblEre!A:BY,F404)&gt;=1,"Ere",""),"")</f>
        <v/>
      </c>
      <c r="E404" s="115" t="s">
        <v>283</v>
      </c>
      <c r="F404" s="49">
        <v>7646</v>
      </c>
      <c r="G404" s="115" t="s">
        <v>588</v>
      </c>
      <c r="H404" s="49" t="s">
        <v>36</v>
      </c>
    </row>
    <row r="405" spans="1:8" x14ac:dyDescent="0.25">
      <c r="A405">
        <f>IF(F405,IF(COUNTIF(Hbl3de!$A:$BX,F405)&gt;=1,3,""),"")</f>
        <v>3</v>
      </c>
      <c r="B405" t="str">
        <f>IF(F405,IF(COUNTIF(Hbl2de!$A:$BX,F405)&gt;=1,2,""),"")</f>
        <v/>
      </c>
      <c r="C405" t="str">
        <f>IF(F405,IF(COUNTIF(Hbl1ste!$A:$CB,F405)&gt;=1,1,""),"")</f>
        <v/>
      </c>
      <c r="D405" t="str">
        <f>IF(F405,IF(COUNTIF(HblEre!A:BY,F405)&gt;=1,"Ere",""),"")</f>
        <v/>
      </c>
      <c r="E405" s="115" t="s">
        <v>283</v>
      </c>
      <c r="F405" s="49">
        <v>3019</v>
      </c>
      <c r="G405" s="115" t="s">
        <v>696</v>
      </c>
      <c r="H405" s="49" t="s">
        <v>38</v>
      </c>
    </row>
    <row r="406" spans="1:8" x14ac:dyDescent="0.25">
      <c r="A406">
        <f>IF(F406,IF(COUNTIF(Hbl3de!$A:$BX,F406)&gt;=1,3,""),"")</f>
        <v>3</v>
      </c>
      <c r="B406" t="str">
        <f>IF(F406,IF(COUNTIF(Hbl2de!$A:$BX,F406)&gt;=1,2,""),"")</f>
        <v/>
      </c>
      <c r="C406" t="str">
        <f>IF(F406,IF(COUNTIF(Hbl1ste!$A:$CB,F406)&gt;=1,1,""),"")</f>
        <v/>
      </c>
      <c r="D406" t="str">
        <f>IF(F406,IF(COUNTIF(HblEre!A:BY,F406)&gt;=1,"Ere",""),"")</f>
        <v/>
      </c>
      <c r="E406" s="115" t="s">
        <v>283</v>
      </c>
      <c r="F406" s="49">
        <v>8210</v>
      </c>
      <c r="G406" s="115" t="s">
        <v>742</v>
      </c>
      <c r="H406" s="49" t="s">
        <v>38</v>
      </c>
    </row>
    <row r="407" spans="1:8" x14ac:dyDescent="0.25">
      <c r="A407" t="str">
        <f>IF(F407,IF(COUNTIF(Hbl3de!$A:$BX,F407)&gt;=1,3,""),"")</f>
        <v/>
      </c>
      <c r="B407">
        <f>IF(F407,IF(COUNTIF(Hbl2de!$A:$BX,F407)&gt;=1,2,""),"")</f>
        <v>2</v>
      </c>
      <c r="C407" t="str">
        <f>IF(F407,IF(COUNTIF(Hbl1ste!$A:$CB,F407)&gt;=1,1,""),"")</f>
        <v/>
      </c>
      <c r="D407" t="str">
        <f>IF(F407,IF(COUNTIF(HblEre!A:BY,F407)&gt;=1,"Ere",""),"")</f>
        <v/>
      </c>
      <c r="E407" s="115" t="s">
        <v>307</v>
      </c>
      <c r="F407" s="49">
        <v>3687</v>
      </c>
      <c r="G407" s="115" t="s">
        <v>308</v>
      </c>
      <c r="H407" s="49" t="s">
        <v>34</v>
      </c>
    </row>
    <row r="408" spans="1:8" x14ac:dyDescent="0.25">
      <c r="A408" t="str">
        <f>IF(F408,IF(COUNTIF(Hbl3de!$A:$BX,F408)&gt;=1,3,""),"")</f>
        <v/>
      </c>
      <c r="B408">
        <f>IF(F408,IF(COUNTIF(Hbl2de!$A:$BX,F408)&gt;=1,2,""),"")</f>
        <v>2</v>
      </c>
      <c r="C408" t="str">
        <f>IF(F408,IF(COUNTIF(Hbl1ste!$A:$CB,F408)&gt;=1,1,""),"")</f>
        <v/>
      </c>
      <c r="D408" t="str">
        <f>IF(F408,IF(COUNTIF(HblEre!A:BY,F408)&gt;=1,"Ere",""),"")</f>
        <v/>
      </c>
      <c r="E408" s="115" t="s">
        <v>307</v>
      </c>
      <c r="F408" s="49">
        <v>6206</v>
      </c>
      <c r="G408" s="115" t="s">
        <v>309</v>
      </c>
      <c r="H408" s="49" t="s">
        <v>38</v>
      </c>
    </row>
    <row r="409" spans="1:8" x14ac:dyDescent="0.25">
      <c r="A409" t="str">
        <f>IF(F409,IF(COUNTIF(Hbl3de!$A:$BX,F409)&gt;=1,3,""),"")</f>
        <v/>
      </c>
      <c r="B409" t="str">
        <f>IF(F409,IF(COUNTIF(Hbl2de!$A:$BX,F409)&gt;=1,2,""),"")</f>
        <v/>
      </c>
      <c r="C409" t="str">
        <f>IF(F409,IF(COUNTIF(Hbl1ste!$A:$CB,F409)&gt;=1,1,""),"")</f>
        <v/>
      </c>
      <c r="D409" t="str">
        <f>IF(F409,IF(COUNTIF(HblEre!A:BY,F409)&gt;=1,"Ere",""),"")</f>
        <v/>
      </c>
      <c r="E409" s="115" t="s">
        <v>307</v>
      </c>
      <c r="F409" s="49">
        <v>5523</v>
      </c>
      <c r="G409" s="115" t="s">
        <v>354</v>
      </c>
      <c r="H409" s="49" t="s">
        <v>38</v>
      </c>
    </row>
    <row r="410" spans="1:8" x14ac:dyDescent="0.25">
      <c r="A410" t="str">
        <f>IF(F410,IF(COUNTIF(Hbl3de!$A:$BX,F410)&gt;=1,3,""),"")</f>
        <v/>
      </c>
      <c r="B410" t="str">
        <f>IF(F410,IF(COUNTIF(Hbl2de!$A:$BX,F410)&gt;=1,2,""),"")</f>
        <v/>
      </c>
      <c r="C410" t="str">
        <f>IF(F410,IF(COUNTIF(Hbl1ste!$A:$CB,F410)&gt;=1,1,""),"")</f>
        <v/>
      </c>
      <c r="D410" t="str">
        <f>IF(F410,IF(COUNTIF(HblEre!A:BY,F410)&gt;=1,"Ere",""),"")</f>
        <v/>
      </c>
      <c r="E410" s="115" t="s">
        <v>307</v>
      </c>
      <c r="F410" s="49">
        <v>2971</v>
      </c>
      <c r="G410" s="115" t="s">
        <v>370</v>
      </c>
      <c r="H410" s="49" t="s">
        <v>38</v>
      </c>
    </row>
    <row r="411" spans="1:8" x14ac:dyDescent="0.25">
      <c r="A411" t="str">
        <f>IF(F411,IF(COUNTIF(Hbl3de!$A:$BX,F411)&gt;=1,3,""),"")</f>
        <v/>
      </c>
      <c r="B411">
        <f>IF(F411,IF(COUNTIF(Hbl2de!$A:$BX,F411)&gt;=1,2,""),"")</f>
        <v>2</v>
      </c>
      <c r="C411" t="str">
        <f>IF(F411,IF(COUNTIF(Hbl1ste!$A:$CB,F411)&gt;=1,1,""),"")</f>
        <v/>
      </c>
      <c r="D411" t="str">
        <f>IF(F411,IF(COUNTIF(HblEre!A:BY,F411)&gt;=1,"Ere",""),"")</f>
        <v/>
      </c>
      <c r="E411" s="115" t="s">
        <v>307</v>
      </c>
      <c r="F411" s="49">
        <v>2934</v>
      </c>
      <c r="G411" s="115" t="s">
        <v>407</v>
      </c>
      <c r="H411" s="49" t="s">
        <v>36</v>
      </c>
    </row>
    <row r="412" spans="1:8" x14ac:dyDescent="0.25">
      <c r="A412" t="str">
        <f>IF(F412,IF(COUNTIF(Hbl3de!$A:$BX,F412)&gt;=1,3,""),"")</f>
        <v/>
      </c>
      <c r="B412">
        <f>IF(F412,IF(COUNTIF(Hbl2de!$A:$BX,F412)&gt;=1,2,""),"")</f>
        <v>2</v>
      </c>
      <c r="C412" t="str">
        <f>IF(F412,IF(COUNTIF(Hbl1ste!$A:$CB,F412)&gt;=1,1,""),"")</f>
        <v/>
      </c>
      <c r="D412" t="str">
        <f>IF(F412,IF(COUNTIF(HblEre!A:BY,F412)&gt;=1,"Ere",""),"")</f>
        <v/>
      </c>
      <c r="E412" s="115" t="s">
        <v>307</v>
      </c>
      <c r="F412" s="49">
        <v>7168</v>
      </c>
      <c r="G412" s="115" t="s">
        <v>408</v>
      </c>
      <c r="H412" s="49" t="s">
        <v>36</v>
      </c>
    </row>
    <row r="413" spans="1:8" x14ac:dyDescent="0.25">
      <c r="A413" t="str">
        <f>IF(F413,IF(COUNTIF(Hbl3de!$A:$BX,F413)&gt;=1,3,""),"")</f>
        <v/>
      </c>
      <c r="B413">
        <f>IF(F413,IF(COUNTIF(Hbl2de!$A:$BX,F413)&gt;=1,2,""),"")</f>
        <v>2</v>
      </c>
      <c r="C413" t="str">
        <f>IF(F413,IF(COUNTIF(Hbl1ste!$A:$CB,F413)&gt;=1,1,""),"")</f>
        <v/>
      </c>
      <c r="D413" t="str">
        <f>IF(F413,IF(COUNTIF(HblEre!A:BY,F413)&gt;=1,"Ere",""),"")</f>
        <v/>
      </c>
      <c r="E413" s="115" t="s">
        <v>307</v>
      </c>
      <c r="F413" s="49">
        <v>6298</v>
      </c>
      <c r="G413" s="115" t="s">
        <v>412</v>
      </c>
      <c r="H413" s="49" t="s">
        <v>34</v>
      </c>
    </row>
    <row r="414" spans="1:8" x14ac:dyDescent="0.25">
      <c r="A414" t="str">
        <f>IF(F414,IF(COUNTIF(Hbl3de!$A:$BX,F414)&gt;=1,3,""),"")</f>
        <v/>
      </c>
      <c r="B414">
        <f>IF(F414,IF(COUNTIF(Hbl2de!$A:$BX,F414)&gt;=1,2,""),"")</f>
        <v>2</v>
      </c>
      <c r="C414" t="str">
        <f>IF(F414,IF(COUNTIF(Hbl1ste!$A:$CB,F414)&gt;=1,1,""),"")</f>
        <v/>
      </c>
      <c r="D414" t="str">
        <f>IF(F414,IF(COUNTIF(HblEre!A:BY,F414)&gt;=1,"Ere",""),"")</f>
        <v/>
      </c>
      <c r="E414" s="115" t="s">
        <v>307</v>
      </c>
      <c r="F414" s="49">
        <v>2763</v>
      </c>
      <c r="G414" s="115" t="s">
        <v>416</v>
      </c>
      <c r="H414" s="49" t="s">
        <v>37</v>
      </c>
    </row>
    <row r="415" spans="1:8" x14ac:dyDescent="0.25">
      <c r="A415" t="str">
        <f>IF(F415,IF(COUNTIF(Hbl3de!$A:$BX,F415)&gt;=1,3,""),"")</f>
        <v/>
      </c>
      <c r="B415" t="str">
        <f>IF(F415,IF(COUNTIF(Hbl2de!$A:$BX,F415)&gt;=1,2,""),"")</f>
        <v/>
      </c>
      <c r="C415" t="str">
        <f>IF(F415,IF(COUNTIF(Hbl1ste!$A:$CB,F415)&gt;=1,1,""),"")</f>
        <v/>
      </c>
      <c r="D415" t="str">
        <f>IF(F415,IF(COUNTIF(HblEre!A:BY,F415)&gt;=1,"Ere",""),"")</f>
        <v>Ere</v>
      </c>
      <c r="E415" s="115" t="s">
        <v>307</v>
      </c>
      <c r="F415" s="49">
        <v>1216</v>
      </c>
      <c r="G415" s="115" t="s">
        <v>425</v>
      </c>
      <c r="H415" s="49" t="s">
        <v>38</v>
      </c>
    </row>
    <row r="416" spans="1:8" x14ac:dyDescent="0.25">
      <c r="A416" t="str">
        <f>IF(F416,IF(COUNTIF(Hbl3de!$A:$BX,F416)&gt;=1,3,""),"")</f>
        <v/>
      </c>
      <c r="B416" t="str">
        <f>IF(F416,IF(COUNTIF(Hbl2de!$A:$BX,F416)&gt;=1,2,""),"")</f>
        <v/>
      </c>
      <c r="C416" t="str">
        <f>IF(F416,IF(COUNTIF(Hbl1ste!$A:$CB,F416)&gt;=1,1,""),"")</f>
        <v/>
      </c>
      <c r="D416" t="str">
        <f>IF(F416,IF(COUNTIF(HblEre!A:BY,F416)&gt;=1,"Ere",""),"")</f>
        <v>Ere</v>
      </c>
      <c r="E416" s="115" t="s">
        <v>307</v>
      </c>
      <c r="F416" s="49">
        <v>3326</v>
      </c>
      <c r="G416" s="115" t="s">
        <v>451</v>
      </c>
      <c r="H416" s="49" t="s">
        <v>36</v>
      </c>
    </row>
    <row r="417" spans="1:8" x14ac:dyDescent="0.25">
      <c r="A417" t="str">
        <f>IF(F417,IF(COUNTIF(Hbl3de!$A:$BX,F417)&gt;=1,3,""),"")</f>
        <v/>
      </c>
      <c r="B417" t="str">
        <f>IF(F417,IF(COUNTIF(Hbl2de!$A:$BX,F417)&gt;=1,2,""),"")</f>
        <v/>
      </c>
      <c r="C417" t="str">
        <f>IF(F417,IF(COUNTIF(Hbl1ste!$A:$CB,F417)&gt;=1,1,""),"")</f>
        <v/>
      </c>
      <c r="D417" t="str">
        <f>IF(F417,IF(COUNTIF(HblEre!A:BY,F417)&gt;=1,"Ere",""),"")</f>
        <v>Ere</v>
      </c>
      <c r="E417" s="115" t="s">
        <v>307</v>
      </c>
      <c r="F417" s="49">
        <v>5074</v>
      </c>
      <c r="G417" s="115" t="s">
        <v>458</v>
      </c>
      <c r="H417" s="49" t="s">
        <v>34</v>
      </c>
    </row>
    <row r="418" spans="1:8" x14ac:dyDescent="0.25">
      <c r="A418" t="str">
        <f>IF(F418,IF(COUNTIF(Hbl3de!$A:$BX,F418)&gt;=1,3,""),"")</f>
        <v/>
      </c>
      <c r="B418">
        <f>IF(F418,IF(COUNTIF(Hbl2de!$A:$BX,F418)&gt;=1,2,""),"")</f>
        <v>2</v>
      </c>
      <c r="C418" t="str">
        <f>IF(F418,IF(COUNTIF(Hbl1ste!$A:$CB,F418)&gt;=1,1,""),"")</f>
        <v/>
      </c>
      <c r="D418" t="str">
        <f>IF(F418,IF(COUNTIF(HblEre!A:BY,F418)&gt;=1,"Ere",""),"")</f>
        <v>Ere</v>
      </c>
      <c r="E418" s="115" t="s">
        <v>307</v>
      </c>
      <c r="F418" s="49">
        <v>5272</v>
      </c>
      <c r="G418" s="115" t="s">
        <v>512</v>
      </c>
      <c r="H418" s="49" t="s">
        <v>36</v>
      </c>
    </row>
    <row r="419" spans="1:8" x14ac:dyDescent="0.25">
      <c r="A419" t="str">
        <f>IF(F419,IF(COUNTIF(Hbl3de!$A:$BX,F419)&gt;=1,3,""),"")</f>
        <v/>
      </c>
      <c r="B419" t="str">
        <f>IF(F419,IF(COUNTIF(Hbl2de!$A:$BX,F419)&gt;=1,2,""),"")</f>
        <v/>
      </c>
      <c r="C419" t="str">
        <f>IF(F419,IF(COUNTIF(Hbl1ste!$A:$CB,F419)&gt;=1,1,""),"")</f>
        <v/>
      </c>
      <c r="D419" t="str">
        <f>IF(F419,IF(COUNTIF(HblEre!A:BY,F419)&gt;=1,"Ere",""),"")</f>
        <v>Ere</v>
      </c>
      <c r="E419" s="115" t="s">
        <v>307</v>
      </c>
      <c r="F419" s="49">
        <v>5046</v>
      </c>
      <c r="G419" s="115" t="s">
        <v>532</v>
      </c>
      <c r="H419" s="49" t="s">
        <v>35</v>
      </c>
    </row>
    <row r="420" spans="1:8" x14ac:dyDescent="0.25">
      <c r="A420" t="str">
        <f>IF(F420,IF(COUNTIF(Hbl3de!$A:$BX,F420)&gt;=1,3,""),"")</f>
        <v/>
      </c>
      <c r="B420" t="str">
        <f>IF(F420,IF(COUNTIF(Hbl2de!$A:$BX,F420)&gt;=1,2,""),"")</f>
        <v/>
      </c>
      <c r="C420" t="str">
        <f>IF(F420,IF(COUNTIF(Hbl1ste!$A:$CB,F420)&gt;=1,1,""),"")</f>
        <v/>
      </c>
      <c r="D420" t="str">
        <f>IF(F420,IF(COUNTIF(HblEre!A:BY,F420)&gt;=1,"Ere",""),"")</f>
        <v/>
      </c>
      <c r="E420" s="115" t="s">
        <v>307</v>
      </c>
      <c r="F420" s="49">
        <v>4022</v>
      </c>
      <c r="G420" s="115" t="s">
        <v>545</v>
      </c>
      <c r="H420" s="49" t="s">
        <v>38</v>
      </c>
    </row>
    <row r="421" spans="1:8" x14ac:dyDescent="0.25">
      <c r="A421" t="str">
        <f>IF(F421,IF(COUNTIF(Hbl3de!$A:$BX,F421)&gt;=1,3,""),"")</f>
        <v/>
      </c>
      <c r="B421" t="str">
        <f>IF(F421,IF(COUNTIF(Hbl2de!$A:$BX,F421)&gt;=1,2,""),"")</f>
        <v/>
      </c>
      <c r="C421" t="str">
        <f>IF(F421,IF(COUNTIF(Hbl1ste!$A:$CB,F421)&gt;=1,1,""),"")</f>
        <v/>
      </c>
      <c r="D421" t="str">
        <f>IF(F421,IF(COUNTIF(HblEre!A:BY,F421)&gt;=1,"Ere",""),"")</f>
        <v>Ere</v>
      </c>
      <c r="E421" s="115" t="s">
        <v>307</v>
      </c>
      <c r="F421" s="49">
        <v>5137</v>
      </c>
      <c r="G421" s="115" t="s">
        <v>554</v>
      </c>
      <c r="H421" s="49" t="s">
        <v>35</v>
      </c>
    </row>
    <row r="422" spans="1:8" x14ac:dyDescent="0.25">
      <c r="A422" t="str">
        <f>IF(F422,IF(COUNTIF(Hbl3de!$A:$BX,F422)&gt;=1,3,""),"")</f>
        <v/>
      </c>
      <c r="B422">
        <f>IF(F422,IF(COUNTIF(Hbl2de!$A:$BX,F422)&gt;=1,2,""),"")</f>
        <v>2</v>
      </c>
      <c r="C422" t="str">
        <f>IF(F422,IF(COUNTIF(Hbl1ste!$A:$CB,F422)&gt;=1,1,""),"")</f>
        <v/>
      </c>
      <c r="D422" t="str">
        <f>IF(F422,IF(COUNTIF(HblEre!A:BY,F422)&gt;=1,"Ere",""),"")</f>
        <v/>
      </c>
      <c r="E422" s="115" t="s">
        <v>307</v>
      </c>
      <c r="F422" s="49">
        <v>1697</v>
      </c>
      <c r="G422" s="115" t="s">
        <v>561</v>
      </c>
      <c r="H422" s="49" t="s">
        <v>34</v>
      </c>
    </row>
    <row r="423" spans="1:8" x14ac:dyDescent="0.25">
      <c r="A423" t="str">
        <f>IF(F423,IF(COUNTIF(Hbl3de!$A:$BX,F423)&gt;=1,3,""),"")</f>
        <v/>
      </c>
      <c r="B423" t="str">
        <f>IF(F423,IF(COUNTIF(Hbl2de!$A:$BX,F423)&gt;=1,2,""),"")</f>
        <v/>
      </c>
      <c r="C423" t="str">
        <f>IF(F423,IF(COUNTIF(Hbl1ste!$A:$CB,F423)&gt;=1,1,""),"")</f>
        <v/>
      </c>
      <c r="D423" t="str">
        <f>IF(F423,IF(COUNTIF(HblEre!A:BY,F423)&gt;=1,"Ere",""),"")</f>
        <v>Ere</v>
      </c>
      <c r="E423" s="115" t="s">
        <v>307</v>
      </c>
      <c r="F423" s="49">
        <v>1194</v>
      </c>
      <c r="G423" s="115" t="s">
        <v>584</v>
      </c>
      <c r="H423" s="49" t="s">
        <v>35</v>
      </c>
    </row>
    <row r="424" spans="1:8" x14ac:dyDescent="0.25">
      <c r="A424" t="str">
        <f>IF(F424,IF(COUNTIF(Hbl3de!$A:$BX,F424)&gt;=1,3,""),"")</f>
        <v/>
      </c>
      <c r="B424" t="str">
        <f>IF(F424,IF(COUNTIF(Hbl2de!$A:$BX,F424)&gt;=1,2,""),"")</f>
        <v/>
      </c>
      <c r="C424" t="str">
        <f>IF(F424,IF(COUNTIF(Hbl1ste!$A:$CB,F424)&gt;=1,1,""),"")</f>
        <v/>
      </c>
      <c r="D424" t="str">
        <f>IF(F424,IF(COUNTIF(HblEre!A:BY,F424)&gt;=1,"Ere",""),"")</f>
        <v>Ere</v>
      </c>
      <c r="E424" s="115" t="s">
        <v>307</v>
      </c>
      <c r="F424" s="49">
        <v>7714</v>
      </c>
      <c r="G424" s="115" t="s">
        <v>585</v>
      </c>
      <c r="H424" s="49" t="s">
        <v>35</v>
      </c>
    </row>
    <row r="425" spans="1:8" x14ac:dyDescent="0.25">
      <c r="A425" t="str">
        <f>IF(F425,IF(COUNTIF(Hbl3de!$A:$BX,F425)&gt;=1,3,""),"")</f>
        <v/>
      </c>
      <c r="B425" t="str">
        <f>IF(F425,IF(COUNTIF(Hbl2de!$A:$BX,F425)&gt;=1,2,""),"")</f>
        <v/>
      </c>
      <c r="C425" t="str">
        <f>IF(F425,IF(COUNTIF(Hbl1ste!$A:$CB,F425)&gt;=1,1,""),"")</f>
        <v/>
      </c>
      <c r="D425" t="str">
        <f>IF(F425,IF(COUNTIF(HblEre!A:BY,F425)&gt;=1,"Ere",""),"")</f>
        <v/>
      </c>
      <c r="E425" s="115" t="s">
        <v>307</v>
      </c>
      <c r="F425" s="49">
        <v>7313</v>
      </c>
      <c r="G425" s="115" t="s">
        <v>596</v>
      </c>
      <c r="H425" s="49" t="s">
        <v>34</v>
      </c>
    </row>
    <row r="426" spans="1:8" x14ac:dyDescent="0.25">
      <c r="A426" t="str">
        <f>IF(F426,IF(COUNTIF(Hbl3de!$A:$BX,F426)&gt;=1,3,""),"")</f>
        <v/>
      </c>
      <c r="B426" t="str">
        <f>IF(F426,IF(COUNTIF(Hbl2de!$A:$BX,F426)&gt;=1,2,""),"")</f>
        <v/>
      </c>
      <c r="C426" t="str">
        <f>IF(F426,IF(COUNTIF(Hbl1ste!$A:$CB,F426)&gt;=1,1,""),"")</f>
        <v/>
      </c>
      <c r="D426" t="str">
        <f>IF(F426,IF(COUNTIF(HblEre!A:BY,F426)&gt;=1,"Ere",""),"")</f>
        <v/>
      </c>
      <c r="E426" s="115" t="s">
        <v>307</v>
      </c>
      <c r="F426" s="49">
        <v>6524</v>
      </c>
      <c r="G426" s="115" t="s">
        <v>621</v>
      </c>
      <c r="H426" s="49" t="s">
        <v>38</v>
      </c>
    </row>
    <row r="427" spans="1:8" x14ac:dyDescent="0.25">
      <c r="A427" t="str">
        <f>IF(F427,IF(COUNTIF(Hbl3de!$A:$BX,F427)&gt;=1,3,""),"")</f>
        <v/>
      </c>
      <c r="B427">
        <f>IF(F427,IF(COUNTIF(Hbl2de!$A:$BX,F427)&gt;=1,2,""),"")</f>
        <v>2</v>
      </c>
      <c r="C427" t="str">
        <f>IF(F427,IF(COUNTIF(Hbl1ste!$A:$CB,F427)&gt;=1,1,""),"")</f>
        <v/>
      </c>
      <c r="D427" t="str">
        <f>IF(F427,IF(COUNTIF(HblEre!A:BY,F427)&gt;=1,"Ere",""),"")</f>
        <v/>
      </c>
      <c r="E427" s="115" t="s">
        <v>307</v>
      </c>
      <c r="F427" s="49">
        <v>3526</v>
      </c>
      <c r="G427" s="115" t="s">
        <v>623</v>
      </c>
      <c r="H427" s="49" t="s">
        <v>34</v>
      </c>
    </row>
    <row r="428" spans="1:8" x14ac:dyDescent="0.25">
      <c r="A428" t="str">
        <f>IF(F428,IF(COUNTIF(Hbl3de!$A:$BX,F428)&gt;=1,3,""),"")</f>
        <v/>
      </c>
      <c r="B428" t="str">
        <f>IF(F428,IF(COUNTIF(Hbl2de!$A:$BX,F428)&gt;=1,2,""),"")</f>
        <v/>
      </c>
      <c r="C428" t="str">
        <f>IF(F428,IF(COUNTIF(Hbl1ste!$A:$CB,F428)&gt;=1,1,""),"")</f>
        <v/>
      </c>
      <c r="D428" t="str">
        <f>IF(F428,IF(COUNTIF(HblEre!A:BY,F428)&gt;=1,"Ere",""),"")</f>
        <v/>
      </c>
      <c r="E428" s="115" t="s">
        <v>307</v>
      </c>
      <c r="F428" s="49">
        <v>6516</v>
      </c>
      <c r="G428" s="115" t="s">
        <v>633</v>
      </c>
      <c r="H428" s="49" t="s">
        <v>38</v>
      </c>
    </row>
    <row r="429" spans="1:8" x14ac:dyDescent="0.25">
      <c r="A429" t="str">
        <f>IF(F429,IF(COUNTIF(Hbl3de!$A:$BX,F429)&gt;=1,3,""),"")</f>
        <v/>
      </c>
      <c r="B429" t="str">
        <f>IF(F429,IF(COUNTIF(Hbl2de!$A:$BX,F429)&gt;=1,2,""),"")</f>
        <v/>
      </c>
      <c r="C429" t="str">
        <f>IF(F429,IF(COUNTIF(Hbl1ste!$A:$CB,F429)&gt;=1,1,""),"")</f>
        <v/>
      </c>
      <c r="D429" t="str">
        <f>IF(F429,IF(COUNTIF(HblEre!A:BY,F429)&gt;=1,"Ere",""),"")</f>
        <v/>
      </c>
      <c r="E429" s="115" t="s">
        <v>307</v>
      </c>
      <c r="F429" s="49">
        <v>8545</v>
      </c>
      <c r="G429" s="115" t="s">
        <v>635</v>
      </c>
      <c r="H429" s="49" t="s">
        <v>38</v>
      </c>
    </row>
    <row r="430" spans="1:8" x14ac:dyDescent="0.25">
      <c r="A430" t="str">
        <f>IF(F430,IF(COUNTIF(Hbl3de!$A:$BX,F430)&gt;=1,3,""),"")</f>
        <v/>
      </c>
      <c r="B430" t="str">
        <f>IF(F430,IF(COUNTIF(Hbl2de!$A:$BX,F430)&gt;=1,2,""),"")</f>
        <v/>
      </c>
      <c r="C430" t="str">
        <f>IF(F430,IF(COUNTIF(Hbl1ste!$A:$CB,F430)&gt;=1,1,""),"")</f>
        <v/>
      </c>
      <c r="D430" t="str">
        <f>IF(F430,IF(COUNTIF(HblEre!A:BY,F430)&gt;=1,"Ere",""),"")</f>
        <v>Ere</v>
      </c>
      <c r="E430" s="115" t="s">
        <v>307</v>
      </c>
      <c r="F430" s="49">
        <v>7319</v>
      </c>
      <c r="G430" s="115" t="s">
        <v>714</v>
      </c>
      <c r="H430" s="49" t="s">
        <v>36</v>
      </c>
    </row>
    <row r="431" spans="1:8" x14ac:dyDescent="0.25">
      <c r="A431" t="str">
        <f>IF(F431,IF(COUNTIF(Hbl3de!$A:$BX,F431)&gt;=1,3,""),"")</f>
        <v/>
      </c>
      <c r="B431">
        <f>IF(F431,IF(COUNTIF(Hbl2de!$A:$BX,F431)&gt;=1,2,""),"")</f>
        <v>2</v>
      </c>
      <c r="C431" t="str">
        <f>IF(F431,IF(COUNTIF(Hbl1ste!$A:$CB,F431)&gt;=1,1,""),"")</f>
        <v/>
      </c>
      <c r="D431" t="str">
        <f>IF(F431,IF(COUNTIF(HblEre!A:BY,F431)&gt;=1,"Ere",""),"")</f>
        <v/>
      </c>
      <c r="E431" s="115" t="s">
        <v>307</v>
      </c>
      <c r="F431" s="49">
        <v>1941</v>
      </c>
      <c r="G431" s="115" t="s">
        <v>715</v>
      </c>
      <c r="H431" s="49" t="s">
        <v>38</v>
      </c>
    </row>
    <row r="432" spans="1:8" x14ac:dyDescent="0.25">
      <c r="A432" t="str">
        <f>IF(F432,IF(COUNTIF(Hbl3de!$A:$BX,F432)&gt;=1,3,""),"")</f>
        <v/>
      </c>
      <c r="B432" t="str">
        <f>IF(F432,IF(COUNTIF(Hbl2de!$A:$BX,F432)&gt;=1,2,""),"")</f>
        <v/>
      </c>
      <c r="C432">
        <f>IF(F432,IF(COUNTIF(Hbl1ste!$A:$CB,F432)&gt;=1,1,""),"")</f>
        <v>1</v>
      </c>
      <c r="D432" t="str">
        <f>IF(F432,IF(COUNTIF(HblEre!A:BY,F432)&gt;=1,"Ere",""),"")</f>
        <v/>
      </c>
      <c r="E432" s="115" t="s">
        <v>294</v>
      </c>
      <c r="F432" s="49">
        <v>3376</v>
      </c>
      <c r="G432" s="115" t="s">
        <v>295</v>
      </c>
      <c r="H432" s="49" t="s">
        <v>36</v>
      </c>
    </row>
    <row r="433" spans="1:8" x14ac:dyDescent="0.25">
      <c r="A433">
        <f>IF(F433,IF(COUNTIF(Hbl3de!$A:$BX,F433)&gt;=1,3,""),"")</f>
        <v>3</v>
      </c>
      <c r="B433" t="str">
        <f>IF(F433,IF(COUNTIF(Hbl2de!$A:$BX,F433)&gt;=1,2,""),"")</f>
        <v/>
      </c>
      <c r="C433" t="str">
        <f>IF(F433,IF(COUNTIF(Hbl1ste!$A:$CB,F433)&gt;=1,1,""),"")</f>
        <v/>
      </c>
      <c r="D433" t="str">
        <f>IF(F433,IF(COUNTIF(HblEre!A:BY,F433)&gt;=1,"Ere",""),"")</f>
        <v/>
      </c>
      <c r="E433" s="115" t="s">
        <v>294</v>
      </c>
      <c r="F433" s="49">
        <v>2777</v>
      </c>
      <c r="G433" s="115" t="s">
        <v>311</v>
      </c>
      <c r="H433" s="49" t="s">
        <v>37</v>
      </c>
    </row>
    <row r="434" spans="1:8" x14ac:dyDescent="0.25">
      <c r="A434">
        <f>IF(F434,IF(COUNTIF(Hbl3de!$A:$BX,F434)&gt;=1,3,""),"")</f>
        <v>3</v>
      </c>
      <c r="B434" t="str">
        <f>IF(F434,IF(COUNTIF(Hbl2de!$A:$BX,F434)&gt;=1,2,""),"")</f>
        <v/>
      </c>
      <c r="C434" t="str">
        <f>IF(F434,IF(COUNTIF(Hbl1ste!$A:$CB,F434)&gt;=1,1,""),"")</f>
        <v/>
      </c>
      <c r="D434" t="str">
        <f>IF(F434,IF(COUNTIF(HblEre!A:BY,F434)&gt;=1,"Ere",""),"")</f>
        <v/>
      </c>
      <c r="E434" s="115" t="s">
        <v>294</v>
      </c>
      <c r="F434" s="49">
        <v>3914</v>
      </c>
      <c r="G434" s="115" t="s">
        <v>350</v>
      </c>
      <c r="H434" s="49" t="s">
        <v>34</v>
      </c>
    </row>
    <row r="435" spans="1:8" x14ac:dyDescent="0.25">
      <c r="A435" t="str">
        <f>IF(F435,IF(COUNTIF(Hbl3de!$A:$BX,F435)&gt;=1,3,""),"")</f>
        <v/>
      </c>
      <c r="B435" t="str">
        <f>IF(F435,IF(COUNTIF(Hbl2de!$A:$BX,F435)&gt;=1,2,""),"")</f>
        <v/>
      </c>
      <c r="C435">
        <f>IF(F435,IF(COUNTIF(Hbl1ste!$A:$CB,F435)&gt;=1,1,""),"")</f>
        <v>1</v>
      </c>
      <c r="D435" t="str">
        <f>IF(F435,IF(COUNTIF(HblEre!A:BY,F435)&gt;=1,"Ere",""),"")</f>
        <v/>
      </c>
      <c r="E435" s="115" t="s">
        <v>294</v>
      </c>
      <c r="F435" s="49">
        <v>3261</v>
      </c>
      <c r="G435" s="115" t="s">
        <v>366</v>
      </c>
      <c r="H435" s="49" t="s">
        <v>35</v>
      </c>
    </row>
    <row r="436" spans="1:8" x14ac:dyDescent="0.25">
      <c r="A436">
        <f>IF(F436,IF(COUNTIF(Hbl3de!$A:$BX,F436)&gt;=1,3,""),"")</f>
        <v>3</v>
      </c>
      <c r="B436" t="str">
        <f>IF(F436,IF(COUNTIF(Hbl2de!$A:$BX,F436)&gt;=1,2,""),"")</f>
        <v/>
      </c>
      <c r="C436">
        <f>IF(F436,IF(COUNTIF(Hbl1ste!$A:$CB,F436)&gt;=1,1,""),"")</f>
        <v>1</v>
      </c>
      <c r="D436" t="str">
        <f>IF(F436,IF(COUNTIF(HblEre!A:BY,F436)&gt;=1,"Ere",""),"")</f>
        <v/>
      </c>
      <c r="E436" s="115" t="s">
        <v>294</v>
      </c>
      <c r="F436" s="49">
        <v>3791</v>
      </c>
      <c r="G436" s="115" t="s">
        <v>390</v>
      </c>
      <c r="H436" s="49" t="s">
        <v>37</v>
      </c>
    </row>
    <row r="437" spans="1:8" x14ac:dyDescent="0.25">
      <c r="A437">
        <f>IF(F437,IF(COUNTIF(Hbl3de!$A:$BX,F437)&gt;=1,3,""),"")</f>
        <v>3</v>
      </c>
      <c r="B437" t="str">
        <f>IF(F437,IF(COUNTIF(Hbl2de!$A:$BX,F437)&gt;=1,2,""),"")</f>
        <v/>
      </c>
      <c r="C437">
        <f>IF(F437,IF(COUNTIF(Hbl1ste!$A:$CB,F437)&gt;=1,1,""),"")</f>
        <v>1</v>
      </c>
      <c r="D437" t="str">
        <f>IF(F437,IF(COUNTIF(HblEre!A:BY,F437)&gt;=1,"Ere",""),"")</f>
        <v/>
      </c>
      <c r="E437" s="115" t="s">
        <v>294</v>
      </c>
      <c r="F437" s="49">
        <v>4979</v>
      </c>
      <c r="G437" s="115" t="s">
        <v>410</v>
      </c>
      <c r="H437" s="49" t="s">
        <v>34</v>
      </c>
    </row>
    <row r="438" spans="1:8" x14ac:dyDescent="0.25">
      <c r="A438">
        <f>IF(F438,IF(COUNTIF(Hbl3de!$A:$BX,F438)&gt;=1,3,""),"")</f>
        <v>3</v>
      </c>
      <c r="B438" t="str">
        <f>IF(F438,IF(COUNTIF(Hbl2de!$A:$BX,F438)&gt;=1,2,""),"")</f>
        <v/>
      </c>
      <c r="C438">
        <f>IF(F438,IF(COUNTIF(Hbl1ste!$A:$CB,F438)&gt;=1,1,""),"")</f>
        <v>1</v>
      </c>
      <c r="D438" t="str">
        <f>IF(F438,IF(COUNTIF(HblEre!A:BY,F438)&gt;=1,"Ere",""),"")</f>
        <v/>
      </c>
      <c r="E438" s="115" t="s">
        <v>294</v>
      </c>
      <c r="F438" s="49">
        <v>2789</v>
      </c>
      <c r="G438" s="115" t="s">
        <v>474</v>
      </c>
      <c r="H438" s="49" t="s">
        <v>36</v>
      </c>
    </row>
    <row r="439" spans="1:8" x14ac:dyDescent="0.25">
      <c r="A439">
        <f>IF(F439,IF(COUNTIF(Hbl3de!$A:$BX,F439)&gt;=1,3,""),"")</f>
        <v>3</v>
      </c>
      <c r="B439" t="str">
        <f>IF(F439,IF(COUNTIF(Hbl2de!$A:$BX,F439)&gt;=1,2,""),"")</f>
        <v/>
      </c>
      <c r="C439" t="str">
        <f>IF(F439,IF(COUNTIF(Hbl1ste!$A:$CB,F439)&gt;=1,1,""),"")</f>
        <v/>
      </c>
      <c r="D439" t="str">
        <f>IF(F439,IF(COUNTIF(HblEre!A:BY,F439)&gt;=1,"Ere",""),"")</f>
        <v/>
      </c>
      <c r="E439" s="115" t="s">
        <v>294</v>
      </c>
      <c r="F439" s="49">
        <v>2781</v>
      </c>
      <c r="G439" s="115" t="s">
        <v>476</v>
      </c>
      <c r="H439" s="49" t="s">
        <v>37</v>
      </c>
    </row>
    <row r="440" spans="1:8" x14ac:dyDescent="0.25">
      <c r="A440">
        <f>IF(F440,IF(COUNTIF(Hbl3de!$A:$BX,F440)&gt;=1,3,""),"")</f>
        <v>3</v>
      </c>
      <c r="B440" t="str">
        <f>IF(F440,IF(COUNTIF(Hbl2de!$A:$BX,F440)&gt;=1,2,""),"")</f>
        <v/>
      </c>
      <c r="C440">
        <f>IF(F440,IF(COUNTIF(Hbl1ste!$A:$CB,F440)&gt;=1,1,""),"")</f>
        <v>1</v>
      </c>
      <c r="D440" t="str">
        <f>IF(F440,IF(COUNTIF(HblEre!A:BY,F440)&gt;=1,"Ere",""),"")</f>
        <v/>
      </c>
      <c r="E440" s="115" t="s">
        <v>294</v>
      </c>
      <c r="F440" s="49">
        <v>1117</v>
      </c>
      <c r="G440" s="115" t="s">
        <v>791</v>
      </c>
      <c r="H440" s="49" t="s">
        <v>36</v>
      </c>
    </row>
    <row r="441" spans="1:8" x14ac:dyDescent="0.25">
      <c r="A441" t="str">
        <f>IF(F441,IF(COUNTIF(Hbl3de!$A:$BX,F441)&gt;=1,3,""),"")</f>
        <v/>
      </c>
      <c r="B441" t="str">
        <f>IF(F441,IF(COUNTIF(Hbl2de!$A:$BX,F441)&gt;=1,2,""),"")</f>
        <v/>
      </c>
      <c r="C441">
        <f>IF(F441,IF(COUNTIF(Hbl1ste!$A:$CB,F441)&gt;=1,1,""),"")</f>
        <v>1</v>
      </c>
      <c r="D441" t="str">
        <f>IF(F441,IF(COUNTIF(HblEre!A:BY,F441)&gt;=1,"Ere",""),"")</f>
        <v/>
      </c>
      <c r="E441" s="115" t="s">
        <v>294</v>
      </c>
      <c r="F441" s="49">
        <v>304</v>
      </c>
      <c r="G441" s="115" t="s">
        <v>531</v>
      </c>
      <c r="H441" s="49" t="s">
        <v>35</v>
      </c>
    </row>
    <row r="442" spans="1:8" x14ac:dyDescent="0.25">
      <c r="A442">
        <f>IF(F442,IF(COUNTIF(Hbl3de!$A:$BX,F442)&gt;=1,3,""),"")</f>
        <v>3</v>
      </c>
      <c r="B442" t="str">
        <f>IF(F442,IF(COUNTIF(Hbl2de!$A:$BX,F442)&gt;=1,2,""),"")</f>
        <v/>
      </c>
      <c r="C442" t="str">
        <f>IF(F442,IF(COUNTIF(Hbl1ste!$A:$CB,F442)&gt;=1,1,""),"")</f>
        <v/>
      </c>
      <c r="D442" t="str">
        <f>IF(F442,IF(COUNTIF(HblEre!A:BY,F442)&gt;=1,"Ere",""),"")</f>
        <v/>
      </c>
      <c r="E442" s="115" t="s">
        <v>294</v>
      </c>
      <c r="F442" s="49">
        <v>3010</v>
      </c>
      <c r="G442" s="115" t="s">
        <v>562</v>
      </c>
      <c r="H442" s="49" t="s">
        <v>34</v>
      </c>
    </row>
    <row r="443" spans="1:8" x14ac:dyDescent="0.25">
      <c r="A443" t="str">
        <f>IF(F443,IF(COUNTIF(Hbl3de!$A:$BX,F443)&gt;=1,3,""),"")</f>
        <v/>
      </c>
      <c r="B443" t="str">
        <f>IF(F443,IF(COUNTIF(Hbl2de!$A:$BX,F443)&gt;=1,2,""),"")</f>
        <v/>
      </c>
      <c r="C443">
        <f>IF(F443,IF(COUNTIF(Hbl1ste!$A:$CB,F443)&gt;=1,1,""),"")</f>
        <v>1</v>
      </c>
      <c r="D443" t="str">
        <f>IF(F443,IF(COUNTIF(HblEre!A:BY,F443)&gt;=1,"Ere",""),"")</f>
        <v/>
      </c>
      <c r="E443" s="115" t="s">
        <v>294</v>
      </c>
      <c r="F443" s="49">
        <v>5211</v>
      </c>
      <c r="G443" s="115" t="s">
        <v>571</v>
      </c>
      <c r="H443" s="49" t="s">
        <v>35</v>
      </c>
    </row>
    <row r="444" spans="1:8" x14ac:dyDescent="0.25">
      <c r="A444" t="str">
        <f>IF(F444,IF(COUNTIF(Hbl3de!$A:$BX,F444)&gt;=1,3,""),"")</f>
        <v/>
      </c>
      <c r="B444" t="str">
        <f>IF(F444,IF(COUNTIF(Hbl2de!$A:$BX,F444)&gt;=1,2,""),"")</f>
        <v/>
      </c>
      <c r="C444">
        <f>IF(F444,IF(COUNTIF(Hbl1ste!$A:$CB,F444)&gt;=1,1,""),"")</f>
        <v>1</v>
      </c>
      <c r="D444" t="str">
        <f>IF(F444,IF(COUNTIF(HblEre!A:BY,F444)&gt;=1,"Ere",""),"")</f>
        <v/>
      </c>
      <c r="E444" s="115" t="s">
        <v>294</v>
      </c>
      <c r="F444" s="49">
        <v>3625</v>
      </c>
      <c r="G444" s="115" t="s">
        <v>603</v>
      </c>
      <c r="H444" s="49" t="s">
        <v>36</v>
      </c>
    </row>
    <row r="445" spans="1:8" x14ac:dyDescent="0.25">
      <c r="A445">
        <f>IF(F445,IF(COUNTIF(Hbl3de!$A:$BX,F445)&gt;=1,3,""),"")</f>
        <v>3</v>
      </c>
      <c r="B445" t="str">
        <f>IF(F445,IF(COUNTIF(Hbl2de!$A:$BX,F445)&gt;=1,2,""),"")</f>
        <v/>
      </c>
      <c r="C445" t="str">
        <f>IF(F445,IF(COUNTIF(Hbl1ste!$A:$CB,F445)&gt;=1,1,""),"")</f>
        <v/>
      </c>
      <c r="D445" t="str">
        <f>IF(F445,IF(COUNTIF(HblEre!A:BY,F445)&gt;=1,"Ere",""),"")</f>
        <v/>
      </c>
      <c r="E445" s="115" t="s">
        <v>294</v>
      </c>
      <c r="F445" s="49">
        <v>2973</v>
      </c>
      <c r="G445" s="115" t="s">
        <v>630</v>
      </c>
      <c r="H445" s="49" t="s">
        <v>37</v>
      </c>
    </row>
    <row r="446" spans="1:8" x14ac:dyDescent="0.25">
      <c r="A446">
        <f>IF(F446,IF(COUNTIF(Hbl3de!$A:$BX,F446)&gt;=1,3,""),"")</f>
        <v>3</v>
      </c>
      <c r="B446" t="str">
        <f>IF(F446,IF(COUNTIF(Hbl2de!$A:$BX,F446)&gt;=1,2,""),"")</f>
        <v/>
      </c>
      <c r="C446" t="str">
        <f>IF(F446,IF(COUNTIF(Hbl1ste!$A:$CB,F446)&gt;=1,1,""),"")</f>
        <v/>
      </c>
      <c r="D446" t="str">
        <f>IF(F446,IF(COUNTIF(HblEre!A:BY,F446)&gt;=1,"Ere",""),"")</f>
        <v/>
      </c>
      <c r="E446" s="115" t="s">
        <v>294</v>
      </c>
      <c r="F446" s="49">
        <v>2836</v>
      </c>
      <c r="G446" s="115" t="s">
        <v>671</v>
      </c>
      <c r="H446" s="49" t="s">
        <v>37</v>
      </c>
    </row>
    <row r="447" spans="1:8" x14ac:dyDescent="0.25">
      <c r="A447" t="str">
        <f>IF(F447,IF(COUNTIF(Hbl3de!$A:$BX,F447)&gt;=1,3,""),"")</f>
        <v/>
      </c>
      <c r="B447" t="str">
        <f>IF(F447,IF(COUNTIF(Hbl2de!$A:$BX,F447)&gt;=1,2,""),"")</f>
        <v/>
      </c>
      <c r="C447">
        <f>IF(F447,IF(COUNTIF(Hbl1ste!$A:$CB,F447)&gt;=1,1,""),"")</f>
        <v>1</v>
      </c>
      <c r="D447" t="str">
        <f>IF(F447,IF(COUNTIF(HblEre!A:BY,F447)&gt;=1,"Ere",""),"")</f>
        <v/>
      </c>
      <c r="E447" s="115" t="s">
        <v>294</v>
      </c>
      <c r="F447" s="49">
        <v>2668</v>
      </c>
      <c r="G447" s="115" t="s">
        <v>712</v>
      </c>
      <c r="H447" s="49" t="s">
        <v>36</v>
      </c>
    </row>
    <row r="448" spans="1:8" x14ac:dyDescent="0.25">
      <c r="A448">
        <f>IF(F448,IF(COUNTIF(Hbl3de!$A:$BX,F448)&gt;=1,3,""),"")</f>
        <v>3</v>
      </c>
      <c r="B448" t="str">
        <f>IF(F448,IF(COUNTIF(Hbl2de!$A:$BX,F448)&gt;=1,2,""),"")</f>
        <v/>
      </c>
      <c r="C448">
        <f>IF(F448,IF(COUNTIF(Hbl1ste!$A:$CB,F448)&gt;=1,1,""),"")</f>
        <v>1</v>
      </c>
      <c r="D448" t="str">
        <f>IF(F448,IF(COUNTIF(HblEre!A:BY,F448)&gt;=1,"Ere",""),"")</f>
        <v/>
      </c>
      <c r="E448" s="115" t="s">
        <v>294</v>
      </c>
      <c r="F448" s="49">
        <v>2778</v>
      </c>
      <c r="G448" s="115" t="s">
        <v>713</v>
      </c>
      <c r="H448" s="49" t="s">
        <v>37</v>
      </c>
    </row>
    <row r="449" spans="1:8" x14ac:dyDescent="0.25">
      <c r="A449">
        <f>IF(F449,IF(COUNTIF(Hbl3de!$A:$BX,F449)&gt;=1,3,""),"")</f>
        <v>3</v>
      </c>
      <c r="B449" t="str">
        <f>IF(F449,IF(COUNTIF(Hbl2de!$A:$BX,F449)&gt;=1,2,""),"")</f>
        <v/>
      </c>
      <c r="C449" t="str">
        <f>IF(F449,IF(COUNTIF(Hbl1ste!$A:$CB,F449)&gt;=1,1,""),"")</f>
        <v/>
      </c>
      <c r="D449" t="str">
        <f>IF(F449,IF(COUNTIF(HblEre!A:BY,F449)&gt;=1,"Ere",""),"")</f>
        <v/>
      </c>
      <c r="E449" s="115" t="s">
        <v>312</v>
      </c>
      <c r="F449" s="49">
        <v>5275</v>
      </c>
      <c r="G449" s="115" t="s">
        <v>313</v>
      </c>
      <c r="H449" s="49" t="s">
        <v>37</v>
      </c>
    </row>
    <row r="450" spans="1:8" x14ac:dyDescent="0.25">
      <c r="A450">
        <f>IF(F450,IF(COUNTIF(Hbl3de!$A:$BX,F450)&gt;=1,3,""),"")</f>
        <v>3</v>
      </c>
      <c r="B450" t="str">
        <f>IF(F450,IF(COUNTIF(Hbl2de!$A:$BX,F450)&gt;=1,2,""),"")</f>
        <v/>
      </c>
      <c r="C450" t="str">
        <f>IF(F450,IF(COUNTIF(Hbl1ste!$A:$CB,F450)&gt;=1,1,""),"")</f>
        <v/>
      </c>
      <c r="D450" t="str">
        <f>IF(F450,IF(COUNTIF(HblEre!A:BY,F450)&gt;=1,"Ere",""),"")</f>
        <v/>
      </c>
      <c r="E450" s="115" t="s">
        <v>312</v>
      </c>
      <c r="F450" s="49">
        <v>8426</v>
      </c>
      <c r="G450" s="115" t="s">
        <v>347</v>
      </c>
      <c r="H450" s="49" t="s">
        <v>34</v>
      </c>
    </row>
    <row r="451" spans="1:8" x14ac:dyDescent="0.25">
      <c r="A451">
        <f>IF(F451,IF(COUNTIF(Hbl3de!$A:$BX,F451)&gt;=1,3,""),"")</f>
        <v>3</v>
      </c>
      <c r="B451" t="str">
        <f>IF(F451,IF(COUNTIF(Hbl2de!$A:$BX,F451)&gt;=1,2,""),"")</f>
        <v/>
      </c>
      <c r="C451" t="str">
        <f>IF(F451,IF(COUNTIF(Hbl1ste!$A:$CB,F451)&gt;=1,1,""),"")</f>
        <v/>
      </c>
      <c r="D451" t="str">
        <f>IF(F451,IF(COUNTIF(HblEre!A:BY,F451)&gt;=1,"Ere",""),"")</f>
        <v/>
      </c>
      <c r="E451" s="115" t="s">
        <v>312</v>
      </c>
      <c r="F451" s="49">
        <v>1864</v>
      </c>
      <c r="G451" s="115" t="s">
        <v>376</v>
      </c>
      <c r="H451" s="49" t="s">
        <v>34</v>
      </c>
    </row>
    <row r="452" spans="1:8" x14ac:dyDescent="0.25">
      <c r="A452">
        <f>IF(F452,IF(COUNTIF(Hbl3de!$A:$BX,F452)&gt;=1,3,""),"")</f>
        <v>3</v>
      </c>
      <c r="B452" t="str">
        <f>IF(F452,IF(COUNTIF(Hbl2de!$A:$BX,F452)&gt;=1,2,""),"")</f>
        <v/>
      </c>
      <c r="C452" t="str">
        <f>IF(F452,IF(COUNTIF(Hbl1ste!$A:$CB,F452)&gt;=1,1,""),"")</f>
        <v/>
      </c>
      <c r="D452" t="str">
        <f>IF(F452,IF(COUNTIF(HblEre!A:BY,F452)&gt;=1,"Ere",""),"")</f>
        <v/>
      </c>
      <c r="E452" s="115" t="s">
        <v>312</v>
      </c>
      <c r="F452" s="49">
        <v>5335</v>
      </c>
      <c r="G452" s="115" t="s">
        <v>377</v>
      </c>
      <c r="H452" s="49" t="s">
        <v>37</v>
      </c>
    </row>
    <row r="453" spans="1:8" x14ac:dyDescent="0.25">
      <c r="A453">
        <f>IF(F453,IF(COUNTIF(Hbl3de!$A:$BX,F453)&gt;=1,3,""),"")</f>
        <v>3</v>
      </c>
      <c r="B453" t="str">
        <f>IF(F453,IF(COUNTIF(Hbl2de!$A:$BX,F453)&gt;=1,2,""),"")</f>
        <v/>
      </c>
      <c r="C453" t="str">
        <f>IF(F453,IF(COUNTIF(Hbl1ste!$A:$CB,F453)&gt;=1,1,""),"")</f>
        <v/>
      </c>
      <c r="D453" t="str">
        <f>IF(F453,IF(COUNTIF(HblEre!A:BY,F453)&gt;=1,"Ere",""),"")</f>
        <v/>
      </c>
      <c r="E453" s="115" t="s">
        <v>312</v>
      </c>
      <c r="F453" s="49">
        <v>3841</v>
      </c>
      <c r="G453" s="115" t="s">
        <v>483</v>
      </c>
      <c r="H453" s="49" t="s">
        <v>34</v>
      </c>
    </row>
    <row r="454" spans="1:8" x14ac:dyDescent="0.25">
      <c r="A454">
        <f>IF(F454,IF(COUNTIF(Hbl3de!$A:$BX,F454)&gt;=1,3,""),"")</f>
        <v>3</v>
      </c>
      <c r="B454" t="str">
        <f>IF(F454,IF(COUNTIF(Hbl2de!$A:$BX,F454)&gt;=1,2,""),"")</f>
        <v/>
      </c>
      <c r="C454" t="str">
        <f>IF(F454,IF(COUNTIF(Hbl1ste!$A:$CB,F454)&gt;=1,1,""),"")</f>
        <v/>
      </c>
      <c r="D454" t="str">
        <f>IF(F454,IF(COUNTIF(HblEre!A:BY,F454)&gt;=1,"Ere",""),"")</f>
        <v/>
      </c>
      <c r="E454" s="115" t="s">
        <v>312</v>
      </c>
      <c r="F454" s="49">
        <v>1352</v>
      </c>
      <c r="G454" s="115" t="s">
        <v>491</v>
      </c>
      <c r="H454" s="49" t="s">
        <v>172</v>
      </c>
    </row>
    <row r="455" spans="1:8" x14ac:dyDescent="0.25">
      <c r="A455" t="str">
        <f>IF(F455,IF(COUNTIF(Hbl3de!$A:$BX,F455)&gt;=1,3,""),"")</f>
        <v/>
      </c>
      <c r="B455" t="str">
        <f>IF(F455,IF(COUNTIF(Hbl2de!$A:$BX,F455)&gt;=1,2,""),"")</f>
        <v/>
      </c>
      <c r="C455" t="str">
        <f>IF(F455,IF(COUNTIF(Hbl1ste!$A:$CB,F455)&gt;=1,1,""),"")</f>
        <v/>
      </c>
      <c r="D455" t="str">
        <f>IF(F455,IF(COUNTIF(HblEre!A:BY,F455)&gt;=1,"Ere",""),"")</f>
        <v/>
      </c>
      <c r="E455" s="115" t="s">
        <v>312</v>
      </c>
      <c r="F455" s="49">
        <v>3224</v>
      </c>
      <c r="G455" s="115" t="s">
        <v>792</v>
      </c>
      <c r="H455" s="49" t="s">
        <v>38</v>
      </c>
    </row>
    <row r="456" spans="1:8" x14ac:dyDescent="0.25">
      <c r="A456">
        <f>IF(F456,IF(COUNTIF(Hbl3de!$A:$BX,F456)&gt;=1,3,""),"")</f>
        <v>3</v>
      </c>
      <c r="B456" t="str">
        <f>IF(F456,IF(COUNTIF(Hbl2de!$A:$BX,F456)&gt;=1,2,""),"")</f>
        <v/>
      </c>
      <c r="C456" t="str">
        <f>IF(F456,IF(COUNTIF(Hbl1ste!$A:$CB,F456)&gt;=1,1,""),"")</f>
        <v/>
      </c>
      <c r="D456" t="str">
        <f>IF(F456,IF(COUNTIF(HblEre!A:BY,F456)&gt;=1,"Ere",""),"")</f>
        <v/>
      </c>
      <c r="E456" s="115" t="s">
        <v>312</v>
      </c>
      <c r="F456" s="49">
        <v>5397</v>
      </c>
      <c r="G456" s="115" t="s">
        <v>552</v>
      </c>
      <c r="H456" s="49" t="s">
        <v>34</v>
      </c>
    </row>
    <row r="457" spans="1:8" x14ac:dyDescent="0.25">
      <c r="A457">
        <f>IF(F457,IF(COUNTIF(Hbl3de!$A:$BX,F457)&gt;=1,3,""),"")</f>
        <v>3</v>
      </c>
      <c r="B457" t="str">
        <f>IF(F457,IF(COUNTIF(Hbl2de!$A:$BX,F457)&gt;=1,2,""),"")</f>
        <v/>
      </c>
      <c r="C457" t="str">
        <f>IF(F457,IF(COUNTIF(Hbl1ste!$A:$CB,F457)&gt;=1,1,""),"")</f>
        <v/>
      </c>
      <c r="D457" t="str">
        <f>IF(F457,IF(COUNTIF(HblEre!A:BY,F457)&gt;=1,"Ere",""),"")</f>
        <v/>
      </c>
      <c r="E457" s="115" t="s">
        <v>312</v>
      </c>
      <c r="F457" s="49">
        <v>3141</v>
      </c>
      <c r="G457" s="115" t="s">
        <v>729</v>
      </c>
      <c r="H457" s="49" t="s">
        <v>38</v>
      </c>
    </row>
    <row r="458" spans="1:8" x14ac:dyDescent="0.25">
      <c r="A458">
        <f>IF(F458,IF(COUNTIF(Hbl3de!$A:$BX,F458)&gt;=1,3,""),"")</f>
        <v>3</v>
      </c>
      <c r="B458" t="str">
        <f>IF(F458,IF(COUNTIF(Hbl2de!$A:$BX,F458)&gt;=1,2,""),"")</f>
        <v/>
      </c>
      <c r="C458" t="str">
        <f>IF(F458,IF(COUNTIF(Hbl1ste!$A:$CB,F458)&gt;=1,1,""),"")</f>
        <v/>
      </c>
      <c r="D458" t="str">
        <f>IF(F458,IF(COUNTIF(HblEre!A:BY,F458)&gt;=1,"Ere",""),"")</f>
        <v/>
      </c>
      <c r="E458" s="115" t="s">
        <v>312</v>
      </c>
      <c r="F458" s="49">
        <v>4132</v>
      </c>
      <c r="G458" s="115" t="s">
        <v>785</v>
      </c>
      <c r="H458" s="49" t="s">
        <v>38</v>
      </c>
    </row>
    <row r="459" spans="1:8" x14ac:dyDescent="0.25">
      <c r="A459">
        <f>IF(F459,IF(COUNTIF(Hbl3de!$A:$BX,F459)&gt;=1,3,""),"")</f>
        <v>3</v>
      </c>
      <c r="B459" t="str">
        <f>IF(F459,IF(COUNTIF(Hbl2de!$A:$BX,F459)&gt;=1,2,""),"")</f>
        <v/>
      </c>
      <c r="C459" t="str">
        <f>IF(F459,IF(COUNTIF(Hbl1ste!$A:$CB,F459)&gt;=1,1,""),"")</f>
        <v/>
      </c>
      <c r="D459" t="str">
        <f>IF(F459,IF(COUNTIF(HblEre!A:BY,F459)&gt;=1,"Ere",""),"")</f>
        <v/>
      </c>
      <c r="E459" s="115" t="s">
        <v>312</v>
      </c>
      <c r="F459" s="49">
        <v>7459</v>
      </c>
      <c r="G459" s="115" t="s">
        <v>754</v>
      </c>
      <c r="H459" s="49" t="s">
        <v>38</v>
      </c>
    </row>
    <row r="460" spans="1:8" x14ac:dyDescent="0.25">
      <c r="A460" t="str">
        <f>IF(F460,IF(COUNTIF(Hbl3de!$A:$BX,F460)&gt;=1,3,""),"")</f>
        <v/>
      </c>
      <c r="B460">
        <f>IF(F460,IF(COUNTIF(Hbl2de!$A:$BX,F460)&gt;=1,2,""),"")</f>
        <v>2</v>
      </c>
      <c r="C460" t="str">
        <f>IF(F460,IF(COUNTIF(Hbl1ste!$A:$CB,F460)&gt;=1,1,""),"")</f>
        <v/>
      </c>
      <c r="D460" t="str">
        <f>IF(F460,IF(COUNTIF(HblEre!A:BY,F460)&gt;=1,"Ere",""),"")</f>
        <v/>
      </c>
      <c r="E460" s="115" t="s">
        <v>275</v>
      </c>
      <c r="F460" s="49">
        <v>8646</v>
      </c>
      <c r="G460" s="115" t="s">
        <v>276</v>
      </c>
      <c r="H460" s="49" t="s">
        <v>34</v>
      </c>
    </row>
    <row r="461" spans="1:8" x14ac:dyDescent="0.25">
      <c r="A461" t="str">
        <f>IF(F461,IF(COUNTIF(Hbl3de!$A:$BX,F461)&gt;=1,3,""),"")</f>
        <v/>
      </c>
      <c r="B461">
        <f>IF(F461,IF(COUNTIF(Hbl2de!$A:$BX,F461)&gt;=1,2,""),"")</f>
        <v>2</v>
      </c>
      <c r="C461">
        <f>IF(F461,IF(COUNTIF(Hbl1ste!$A:$CB,F461)&gt;=1,1,""),"")</f>
        <v>1</v>
      </c>
      <c r="D461" t="str">
        <f>IF(F461,IF(COUNTIF(HblEre!A:BY,F461)&gt;=1,"Ere",""),"")</f>
        <v>Ere</v>
      </c>
      <c r="E461" s="115" t="s">
        <v>275</v>
      </c>
      <c r="F461" s="49">
        <v>3337</v>
      </c>
      <c r="G461" s="115" t="s">
        <v>297</v>
      </c>
      <c r="H461" s="49" t="s">
        <v>35</v>
      </c>
    </row>
    <row r="462" spans="1:8" x14ac:dyDescent="0.25">
      <c r="A462" t="str">
        <f>IF(F462,IF(COUNTIF(Hbl3de!$A:$BX,F462)&gt;=1,3,""),"")</f>
        <v/>
      </c>
      <c r="B462" t="str">
        <f>IF(F462,IF(COUNTIF(Hbl2de!$A:$BX,F462)&gt;=1,2,""),"")</f>
        <v/>
      </c>
      <c r="C462">
        <f>IF(F462,IF(COUNTIF(Hbl1ste!$A:$CB,F462)&gt;=1,1,""),"")</f>
        <v>1</v>
      </c>
      <c r="D462" t="str">
        <f>IF(F462,IF(COUNTIF(HblEre!A:BY,F462)&gt;=1,"Ere",""),"")</f>
        <v>Ere</v>
      </c>
      <c r="E462" s="115" t="s">
        <v>275</v>
      </c>
      <c r="F462" s="49">
        <v>3072</v>
      </c>
      <c r="G462" s="115" t="s">
        <v>340</v>
      </c>
      <c r="H462" s="49" t="s">
        <v>35</v>
      </c>
    </row>
    <row r="463" spans="1:8" x14ac:dyDescent="0.25">
      <c r="A463" t="str">
        <f>IF(F463,IF(COUNTIF(Hbl3de!$A:$BX,F463)&gt;=1,3,""),"")</f>
        <v/>
      </c>
      <c r="B463" t="str">
        <f>IF(F463,IF(COUNTIF(Hbl2de!$A:$BX,F463)&gt;=1,2,""),"")</f>
        <v/>
      </c>
      <c r="C463" t="str">
        <f>IF(F463,IF(COUNTIF(Hbl1ste!$A:$CB,F463)&gt;=1,1,""),"")</f>
        <v/>
      </c>
      <c r="D463" t="str">
        <f>IF(F463,IF(COUNTIF(HblEre!A:BY,F463)&gt;=1,"Ere",""),"")</f>
        <v>Ere</v>
      </c>
      <c r="E463" s="115" t="s">
        <v>275</v>
      </c>
      <c r="F463" s="49">
        <v>3268</v>
      </c>
      <c r="G463" s="115" t="s">
        <v>343</v>
      </c>
      <c r="H463" s="49" t="s">
        <v>35</v>
      </c>
    </row>
    <row r="464" spans="1:8" x14ac:dyDescent="0.25">
      <c r="A464" t="str">
        <f>IF(F464,IF(COUNTIF(Hbl3de!$A:$BX,F464)&gt;=1,3,""),"")</f>
        <v/>
      </c>
      <c r="B464" t="str">
        <f>IF(F464,IF(COUNTIF(Hbl2de!$A:$BX,F464)&gt;=1,2,""),"")</f>
        <v/>
      </c>
      <c r="C464" t="str">
        <f>IF(F464,IF(COUNTIF(Hbl1ste!$A:$CB,F464)&gt;=1,1,""),"")</f>
        <v/>
      </c>
      <c r="D464" t="str">
        <f>IF(F464,IF(COUNTIF(HblEre!A:BY,F464)&gt;=1,"Ere",""),"")</f>
        <v>Ere</v>
      </c>
      <c r="E464" s="115" t="s">
        <v>275</v>
      </c>
      <c r="F464" s="49">
        <v>1487</v>
      </c>
      <c r="G464" s="115" t="s">
        <v>360</v>
      </c>
      <c r="H464" s="49" t="s">
        <v>34</v>
      </c>
    </row>
    <row r="465" spans="1:8" x14ac:dyDescent="0.25">
      <c r="A465" t="str">
        <f>IF(F465,IF(COUNTIF(Hbl3de!$A:$BX,F465)&gt;=1,3,""),"")</f>
        <v/>
      </c>
      <c r="B465">
        <f>IF(F465,IF(COUNTIF(Hbl2de!$A:$BX,F465)&gt;=1,2,""),"")</f>
        <v>2</v>
      </c>
      <c r="C465" t="str">
        <f>IF(F465,IF(COUNTIF(Hbl1ste!$A:$CB,F465)&gt;=1,1,""),"")</f>
        <v/>
      </c>
      <c r="D465" t="str">
        <f>IF(F465,IF(COUNTIF(HblEre!A:BY,F465)&gt;=1,"Ere",""),"")</f>
        <v>Ere</v>
      </c>
      <c r="E465" s="115" t="s">
        <v>275</v>
      </c>
      <c r="F465" s="49">
        <v>7853</v>
      </c>
      <c r="G465" s="115" t="s">
        <v>384</v>
      </c>
      <c r="H465" s="49" t="s">
        <v>36</v>
      </c>
    </row>
    <row r="466" spans="1:8" x14ac:dyDescent="0.25">
      <c r="A466" t="str">
        <f>IF(F466,IF(COUNTIF(Hbl3de!$A:$BX,F466)&gt;=1,3,""),"")</f>
        <v/>
      </c>
      <c r="B466" t="str">
        <f>IF(F466,IF(COUNTIF(Hbl2de!$A:$BX,F466)&gt;=1,2,""),"")</f>
        <v/>
      </c>
      <c r="C466" t="str">
        <f>IF(F466,IF(COUNTIF(Hbl1ste!$A:$CB,F466)&gt;=1,1,""),"")</f>
        <v/>
      </c>
      <c r="D466" t="str">
        <f>IF(F466,IF(COUNTIF(HblEre!A:BY,F466)&gt;=1,"Ere",""),"")</f>
        <v>Ere</v>
      </c>
      <c r="E466" s="115" t="s">
        <v>275</v>
      </c>
      <c r="F466" s="49">
        <v>3250</v>
      </c>
      <c r="G466" s="115" t="s">
        <v>397</v>
      </c>
      <c r="H466" s="49" t="s">
        <v>35</v>
      </c>
    </row>
    <row r="467" spans="1:8" x14ac:dyDescent="0.25">
      <c r="A467" t="str">
        <f>IF(F467,IF(COUNTIF(Hbl3de!$A:$BX,F467)&gt;=1,3,""),"")</f>
        <v/>
      </c>
      <c r="B467">
        <f>IF(F467,IF(COUNTIF(Hbl2de!$A:$BX,F467)&gt;=1,2,""),"")</f>
        <v>2</v>
      </c>
      <c r="C467" t="str">
        <f>IF(F467,IF(COUNTIF(Hbl1ste!$A:$CB,F467)&gt;=1,1,""),"")</f>
        <v/>
      </c>
      <c r="D467" t="str">
        <f>IF(F467,IF(COUNTIF(HblEre!A:BY,F467)&gt;=1,"Ere",""),"")</f>
        <v/>
      </c>
      <c r="E467" s="115" t="s">
        <v>275</v>
      </c>
      <c r="F467" s="49">
        <v>3857</v>
      </c>
      <c r="G467" s="115" t="s">
        <v>431</v>
      </c>
      <c r="H467" s="49" t="s">
        <v>34</v>
      </c>
    </row>
    <row r="468" spans="1:8" x14ac:dyDescent="0.25">
      <c r="A468" t="str">
        <f>IF(F468,IF(COUNTIF(Hbl3de!$A:$BX,F468)&gt;=1,3,""),"")</f>
        <v/>
      </c>
      <c r="B468" t="str">
        <f>IF(F468,IF(COUNTIF(Hbl2de!$A:$BX,F468)&gt;=1,2,""),"")</f>
        <v/>
      </c>
      <c r="C468" t="str">
        <f>IF(F468,IF(COUNTIF(Hbl1ste!$A:$CB,F468)&gt;=1,1,""),"")</f>
        <v/>
      </c>
      <c r="D468" t="str">
        <f>IF(F468,IF(COUNTIF(HblEre!A:BY,F468)&gt;=1,"Ere",""),"")</f>
        <v/>
      </c>
      <c r="E468" s="115" t="s">
        <v>275</v>
      </c>
      <c r="F468" s="49">
        <v>397</v>
      </c>
      <c r="G468" s="115" t="s">
        <v>775</v>
      </c>
      <c r="H468" s="49" t="s">
        <v>38</v>
      </c>
    </row>
    <row r="469" spans="1:8" x14ac:dyDescent="0.25">
      <c r="A469" t="str">
        <f>IF(F469,IF(COUNTIF(Hbl3de!$A:$BX,F469)&gt;=1,3,""),"")</f>
        <v/>
      </c>
      <c r="B469" t="str">
        <f>IF(F469,IF(COUNTIF(Hbl2de!$A:$BX,F469)&gt;=1,2,""),"")</f>
        <v/>
      </c>
      <c r="C469">
        <f>IF(F469,IF(COUNTIF(Hbl1ste!$A:$CB,F469)&gt;=1,1,""),"")</f>
        <v>1</v>
      </c>
      <c r="D469" t="str">
        <f>IF(F469,IF(COUNTIF(HblEre!A:BY,F469)&gt;=1,"Ere",""),"")</f>
        <v>Ere</v>
      </c>
      <c r="E469" s="115" t="s">
        <v>275</v>
      </c>
      <c r="F469" s="49">
        <v>1700</v>
      </c>
      <c r="G469" s="115" t="s">
        <v>530</v>
      </c>
      <c r="H469" s="49" t="s">
        <v>34</v>
      </c>
    </row>
    <row r="470" spans="1:8" x14ac:dyDescent="0.25">
      <c r="A470" t="str">
        <f>IF(F470,IF(COUNTIF(Hbl3de!$A:$BX,F470)&gt;=1,3,""),"")</f>
        <v/>
      </c>
      <c r="B470">
        <f>IF(F470,IF(COUNTIF(Hbl2de!$A:$BX,F470)&gt;=1,2,""),"")</f>
        <v>2</v>
      </c>
      <c r="C470" t="str">
        <f>IF(F470,IF(COUNTIF(Hbl1ste!$A:$CB,F470)&gt;=1,1,""),"")</f>
        <v/>
      </c>
      <c r="D470" t="str">
        <f>IF(F470,IF(COUNTIF(HblEre!A:BY,F470)&gt;=1,"Ere",""),"")</f>
        <v>Ere</v>
      </c>
      <c r="E470" s="115" t="s">
        <v>275</v>
      </c>
      <c r="F470" s="49">
        <v>5310</v>
      </c>
      <c r="G470" s="115" t="s">
        <v>549</v>
      </c>
      <c r="H470" s="49" t="s">
        <v>34</v>
      </c>
    </row>
    <row r="471" spans="1:8" x14ac:dyDescent="0.25">
      <c r="A471" t="str">
        <f>IF(F471,IF(COUNTIF(Hbl3de!$A:$BX,F471)&gt;=1,3,""),"")</f>
        <v/>
      </c>
      <c r="B471">
        <f>IF(F471,IF(COUNTIF(Hbl2de!$A:$BX,F471)&gt;=1,2,""),"")</f>
        <v>2</v>
      </c>
      <c r="C471" t="str">
        <f>IF(F471,IF(COUNTIF(Hbl1ste!$A:$CB,F471)&gt;=1,1,""),"")</f>
        <v/>
      </c>
      <c r="D471" t="str">
        <f>IF(F471,IF(COUNTIF(HblEre!A:BY,F471)&gt;=1,"Ere",""),"")</f>
        <v/>
      </c>
      <c r="E471" s="115" t="s">
        <v>275</v>
      </c>
      <c r="F471" s="49">
        <v>7532</v>
      </c>
      <c r="G471" s="115" t="s">
        <v>555</v>
      </c>
      <c r="H471" s="49" t="s">
        <v>37</v>
      </c>
    </row>
    <row r="472" spans="1:8" x14ac:dyDescent="0.25">
      <c r="A472" t="str">
        <f>IF(F472,IF(COUNTIF(Hbl3de!$A:$BX,F472)&gt;=1,3,""),"")</f>
        <v/>
      </c>
      <c r="B472" t="str">
        <f>IF(F472,IF(COUNTIF(Hbl2de!$A:$BX,F472)&gt;=1,2,""),"")</f>
        <v/>
      </c>
      <c r="C472">
        <f>IF(F472,IF(COUNTIF(Hbl1ste!$A:$CB,F472)&gt;=1,1,""),"")</f>
        <v>1</v>
      </c>
      <c r="D472" t="str">
        <f>IF(F472,IF(COUNTIF(HblEre!A:BY,F472)&gt;=1,"Ere",""),"")</f>
        <v>Ere</v>
      </c>
      <c r="E472" s="115" t="s">
        <v>275</v>
      </c>
      <c r="F472" s="49">
        <v>5026</v>
      </c>
      <c r="G472" s="115" t="s">
        <v>557</v>
      </c>
      <c r="H472" s="49" t="s">
        <v>37</v>
      </c>
    </row>
    <row r="473" spans="1:8" x14ac:dyDescent="0.25">
      <c r="A473" t="str">
        <f>IF(F473,IF(COUNTIF(Hbl3de!$A:$BX,F473)&gt;=1,3,""),"")</f>
        <v/>
      </c>
      <c r="B473">
        <f>IF(F473,IF(COUNTIF(Hbl2de!$A:$BX,F473)&gt;=1,2,""),"")</f>
        <v>2</v>
      </c>
      <c r="C473" t="str">
        <f>IF(F473,IF(COUNTIF(Hbl1ste!$A:$CB,F473)&gt;=1,1,""),"")</f>
        <v/>
      </c>
      <c r="D473" t="str">
        <f>IF(F473,IF(COUNTIF(HblEre!A:BY,F473)&gt;=1,"Ere",""),"")</f>
        <v/>
      </c>
      <c r="E473" s="115" t="s">
        <v>275</v>
      </c>
      <c r="F473" s="49">
        <v>2753</v>
      </c>
      <c r="G473" s="115" t="s">
        <v>558</v>
      </c>
      <c r="H473" s="49" t="s">
        <v>37</v>
      </c>
    </row>
    <row r="474" spans="1:8" x14ac:dyDescent="0.25">
      <c r="A474" t="str">
        <f>IF(F474,IF(COUNTIF(Hbl3de!$A:$BX,F474)&gt;=1,3,""),"")</f>
        <v/>
      </c>
      <c r="B474">
        <f>IF(F474,IF(COUNTIF(Hbl2de!$A:$BX,F474)&gt;=1,2,""),"")</f>
        <v>2</v>
      </c>
      <c r="C474">
        <f>IF(F474,IF(COUNTIF(Hbl1ste!$A:$CB,F474)&gt;=1,1,""),"")</f>
        <v>1</v>
      </c>
      <c r="D474" t="str">
        <f>IF(F474,IF(COUNTIF(HblEre!A:BY,F474)&gt;=1,"Ere",""),"")</f>
        <v>Ere</v>
      </c>
      <c r="E474" s="115" t="s">
        <v>275</v>
      </c>
      <c r="F474" s="49">
        <v>749</v>
      </c>
      <c r="G474" s="115" t="s">
        <v>566</v>
      </c>
      <c r="H474" s="49" t="s">
        <v>36</v>
      </c>
    </row>
    <row r="475" spans="1:8" x14ac:dyDescent="0.25">
      <c r="A475" t="str">
        <f>IF(F475,IF(COUNTIF(Hbl3de!$A:$BX,F475)&gt;=1,3,""),"")</f>
        <v/>
      </c>
      <c r="B475" t="str">
        <f>IF(F475,IF(COUNTIF(Hbl2de!$A:$BX,F475)&gt;=1,2,""),"")</f>
        <v/>
      </c>
      <c r="C475">
        <f>IF(F475,IF(COUNTIF(Hbl1ste!$A:$CB,F475)&gt;=1,1,""),"")</f>
        <v>1</v>
      </c>
      <c r="D475" t="str">
        <f>IF(F475,IF(COUNTIF(HblEre!A:BY,F475)&gt;=1,"Ere",""),"")</f>
        <v/>
      </c>
      <c r="E475" s="115" t="s">
        <v>275</v>
      </c>
      <c r="F475" s="49">
        <v>3645</v>
      </c>
      <c r="G475" s="115" t="s">
        <v>570</v>
      </c>
      <c r="H475" s="49" t="s">
        <v>34</v>
      </c>
    </row>
    <row r="476" spans="1:8" x14ac:dyDescent="0.25">
      <c r="A476" t="str">
        <f>IF(F476,IF(COUNTIF(Hbl3de!$A:$BX,F476)&gt;=1,3,""),"")</f>
        <v/>
      </c>
      <c r="B476" t="str">
        <f>IF(F476,IF(COUNTIF(Hbl2de!$A:$BX,F476)&gt;=1,2,""),"")</f>
        <v/>
      </c>
      <c r="C476">
        <f>IF(F476,IF(COUNTIF(Hbl1ste!$A:$CB,F476)&gt;=1,1,""),"")</f>
        <v>1</v>
      </c>
      <c r="D476" t="str">
        <f>IF(F476,IF(COUNTIF(HblEre!A:BY,F476)&gt;=1,"Ere",""),"")</f>
        <v>Ere</v>
      </c>
      <c r="E476" s="115" t="s">
        <v>275</v>
      </c>
      <c r="F476" s="49">
        <v>3070</v>
      </c>
      <c r="G476" s="115" t="s">
        <v>589</v>
      </c>
      <c r="H476" s="49" t="s">
        <v>36</v>
      </c>
    </row>
    <row r="477" spans="1:8" x14ac:dyDescent="0.25">
      <c r="A477" t="str">
        <f>IF(F477,IF(COUNTIF(Hbl3de!$A:$BX,F477)&gt;=1,3,""),"")</f>
        <v/>
      </c>
      <c r="B477" t="str">
        <f>IF(F477,IF(COUNTIF(Hbl2de!$A:$BX,F477)&gt;=1,2,""),"")</f>
        <v/>
      </c>
      <c r="C477" t="str">
        <f>IF(F477,IF(COUNTIF(Hbl1ste!$A:$CB,F477)&gt;=1,1,""),"")</f>
        <v/>
      </c>
      <c r="D477" t="str">
        <f>IF(F477,IF(COUNTIF(HblEre!A:BY,F477)&gt;=1,"Ere",""),"")</f>
        <v/>
      </c>
      <c r="E477" s="115" t="s">
        <v>275</v>
      </c>
      <c r="F477" s="49">
        <v>2402</v>
      </c>
      <c r="G477" s="115" t="s">
        <v>597</v>
      </c>
      <c r="H477" s="49" t="s">
        <v>37</v>
      </c>
    </row>
    <row r="478" spans="1:8" x14ac:dyDescent="0.25">
      <c r="A478" t="str">
        <f>IF(F478,IF(COUNTIF(Hbl3de!$A:$BX,F478)&gt;=1,3,""),"")</f>
        <v/>
      </c>
      <c r="B478" t="str">
        <f>IF(F478,IF(COUNTIF(Hbl2de!$A:$BX,F478)&gt;=1,2,""),"")</f>
        <v/>
      </c>
      <c r="C478">
        <f>IF(F478,IF(COUNTIF(Hbl1ste!$A:$CB,F478)&gt;=1,1,""),"")</f>
        <v>1</v>
      </c>
      <c r="D478" t="str">
        <f>IF(F478,IF(COUNTIF(HblEre!A:BY,F478)&gt;=1,"Ere",""),"")</f>
        <v/>
      </c>
      <c r="E478" s="115" t="s">
        <v>275</v>
      </c>
      <c r="F478" s="49">
        <v>2770</v>
      </c>
      <c r="G478" s="115" t="s">
        <v>638</v>
      </c>
      <c r="H478" s="49" t="s">
        <v>34</v>
      </c>
    </row>
    <row r="479" spans="1:8" x14ac:dyDescent="0.25">
      <c r="A479" t="str">
        <f>IF(F479,IF(COUNTIF(Hbl3de!$A:$BX,F479)&gt;=1,3,""),"")</f>
        <v/>
      </c>
      <c r="B479" t="str">
        <f>IF(F479,IF(COUNTIF(Hbl2de!$A:$BX,F479)&gt;=1,2,""),"")</f>
        <v/>
      </c>
      <c r="C479">
        <f>IF(F479,IF(COUNTIF(Hbl1ste!$A:$CB,F479)&gt;=1,1,""),"")</f>
        <v>1</v>
      </c>
      <c r="D479" t="str">
        <f>IF(F479,IF(COUNTIF(HblEre!A:BY,F479)&gt;=1,"Ere",""),"")</f>
        <v/>
      </c>
      <c r="E479" s="115" t="s">
        <v>275</v>
      </c>
      <c r="F479" s="49">
        <v>3334</v>
      </c>
      <c r="G479" s="115" t="s">
        <v>658</v>
      </c>
      <c r="H479" s="49" t="s">
        <v>37</v>
      </c>
    </row>
    <row r="480" spans="1:8" x14ac:dyDescent="0.25">
      <c r="A480" t="str">
        <f>IF(F480,IF(COUNTIF(Hbl3de!$A:$BX,F480)&gt;=1,3,""),"")</f>
        <v/>
      </c>
      <c r="B480">
        <f>IF(F480,IF(COUNTIF(Hbl2de!$A:$BX,F480)&gt;=1,2,""),"")</f>
        <v>2</v>
      </c>
      <c r="C480" t="str">
        <f>IF(F480,IF(COUNTIF(Hbl1ste!$A:$CB,F480)&gt;=1,1,""),"")</f>
        <v/>
      </c>
      <c r="D480" t="str">
        <f>IF(F480,IF(COUNTIF(HblEre!A:BY,F480)&gt;=1,"Ere",""),"")</f>
        <v/>
      </c>
      <c r="E480" s="115" t="s">
        <v>275</v>
      </c>
      <c r="F480" s="49">
        <v>6518</v>
      </c>
      <c r="G480" s="115" t="s">
        <v>659</v>
      </c>
      <c r="H480" s="49" t="s">
        <v>37</v>
      </c>
    </row>
    <row r="481" spans="1:8" x14ac:dyDescent="0.25">
      <c r="A481" t="str">
        <f>IF(F481,IF(COUNTIF(Hbl3de!$A:$BX,F481)&gt;=1,3,""),"")</f>
        <v/>
      </c>
      <c r="B481">
        <f>IF(F481,IF(COUNTIF(Hbl2de!$A:$BX,F481)&gt;=1,2,""),"")</f>
        <v>2</v>
      </c>
      <c r="C481">
        <f>IF(F481,IF(COUNTIF(Hbl1ste!$A:$CB,F481)&gt;=1,1,""),"")</f>
        <v>1</v>
      </c>
      <c r="D481" t="str">
        <f>IF(F481,IF(COUNTIF(HblEre!A:BY,F481)&gt;=1,"Ere",""),"")</f>
        <v>Ere</v>
      </c>
      <c r="E481" s="115" t="s">
        <v>275</v>
      </c>
      <c r="F481" s="49">
        <v>2639</v>
      </c>
      <c r="G481" s="115" t="s">
        <v>666</v>
      </c>
      <c r="H481" s="49" t="s">
        <v>34</v>
      </c>
    </row>
    <row r="482" spans="1:8" x14ac:dyDescent="0.25">
      <c r="A482" t="str">
        <f>IF(F482,IF(COUNTIF(Hbl3de!$A:$BX,F482)&gt;=1,3,""),"")</f>
        <v/>
      </c>
      <c r="B482">
        <f>IF(F482,IF(COUNTIF(Hbl2de!$A:$BX,F482)&gt;=1,2,""),"")</f>
        <v>2</v>
      </c>
      <c r="C482" t="str">
        <f>IF(F482,IF(COUNTIF(Hbl1ste!$A:$CB,F482)&gt;=1,1,""),"")</f>
        <v/>
      </c>
      <c r="D482" t="str">
        <f>IF(F482,IF(COUNTIF(HblEre!A:BY,F482)&gt;=1,"Ere",""),"")</f>
        <v/>
      </c>
      <c r="E482" s="115" t="s">
        <v>275</v>
      </c>
      <c r="F482" s="49">
        <v>806</v>
      </c>
      <c r="G482" s="115" t="s">
        <v>701</v>
      </c>
      <c r="H482" s="49" t="s">
        <v>38</v>
      </c>
    </row>
    <row r="483" spans="1:8" x14ac:dyDescent="0.25">
      <c r="A483" t="str">
        <f>IF(F483,IF(COUNTIF(Hbl3de!$A:$BX,F483)&gt;=1,3,""),"")</f>
        <v/>
      </c>
      <c r="B483">
        <f>IF(F483,IF(COUNTIF(Hbl2de!$A:$BX,F483)&gt;=1,2,""),"")</f>
        <v>2</v>
      </c>
      <c r="C483">
        <f>IF(F483,IF(COUNTIF(Hbl1ste!$A:$CB,F483)&gt;=1,1,""),"")</f>
        <v>1</v>
      </c>
      <c r="D483" t="str">
        <f>IF(F483,IF(COUNTIF(HblEre!A:BY,F483)&gt;=1,"Ere",""),"")</f>
        <v>Ere</v>
      </c>
      <c r="E483" s="115" t="s">
        <v>275</v>
      </c>
      <c r="F483" s="49">
        <v>2886</v>
      </c>
      <c r="G483" s="115" t="s">
        <v>704</v>
      </c>
      <c r="H483" s="49" t="s">
        <v>36</v>
      </c>
    </row>
    <row r="484" spans="1:8" x14ac:dyDescent="0.25">
      <c r="A484" t="str">
        <f>IF(F484,IF(COUNTIF(Hbl3de!$A:$BX,F484)&gt;=1,3,""),"")</f>
        <v/>
      </c>
      <c r="B484">
        <f>IF(F484,IF(COUNTIF(Hbl2de!$A:$BX,F484)&gt;=1,2,""),"")</f>
        <v>2</v>
      </c>
      <c r="C484" t="str">
        <f>IF(F484,IF(COUNTIF(Hbl1ste!$A:$CB,F484)&gt;=1,1,""),"")</f>
        <v/>
      </c>
      <c r="D484" t="str">
        <f>IF(F484,IF(COUNTIF(HblEre!A:BY,F484)&gt;=1,"Ere",""),"")</f>
        <v/>
      </c>
      <c r="E484" s="115" t="s">
        <v>275</v>
      </c>
      <c r="F484" s="49">
        <v>4964</v>
      </c>
      <c r="G484" s="115" t="s">
        <v>705</v>
      </c>
      <c r="H484" s="49" t="s">
        <v>34</v>
      </c>
    </row>
    <row r="485" spans="1:8" x14ac:dyDescent="0.25">
      <c r="A485" t="str">
        <f>IF(F485,IF(COUNTIF(Hbl3de!$A:$BX,F485)&gt;=1,3,""),"")</f>
        <v/>
      </c>
      <c r="B485">
        <f>IF(F485,IF(COUNTIF(Hbl2de!$A:$BX,F485)&gt;=1,2,""),"")</f>
        <v>2</v>
      </c>
      <c r="C485" t="str">
        <f>IF(F485,IF(COUNTIF(Hbl1ste!$A:$CB,F485)&gt;=1,1,""),"")</f>
        <v/>
      </c>
      <c r="D485" t="str">
        <f>IF(F485,IF(COUNTIF(HblEre!A:BY,F485)&gt;=1,"Ere",""),"")</f>
        <v>Ere</v>
      </c>
      <c r="E485" s="115" t="s">
        <v>275</v>
      </c>
      <c r="F485" s="49">
        <v>7474</v>
      </c>
      <c r="G485" s="115" t="s">
        <v>706</v>
      </c>
      <c r="H485" s="49" t="s">
        <v>34</v>
      </c>
    </row>
    <row r="486" spans="1:8" x14ac:dyDescent="0.25">
      <c r="A486" t="str">
        <f>IF(F486,IF(COUNTIF(Hbl3de!$A:$BX,F486)&gt;=1,3,""),"")</f>
        <v/>
      </c>
      <c r="B486" t="str">
        <f>IF(F486,IF(COUNTIF(Hbl2de!$A:$BX,F486)&gt;=1,2,""),"")</f>
        <v/>
      </c>
      <c r="C486">
        <f>IF(F486,IF(COUNTIF(Hbl1ste!$A:$CB,F486)&gt;=1,1,""),"")</f>
        <v>1</v>
      </c>
      <c r="D486" t="str">
        <f>IF(F486,IF(COUNTIF(HblEre!A:BY,F486)&gt;=1,"Ere",""),"")</f>
        <v/>
      </c>
      <c r="E486" s="115" t="s">
        <v>275</v>
      </c>
      <c r="F486" s="49">
        <v>5271</v>
      </c>
      <c r="G486" s="115" t="s">
        <v>745</v>
      </c>
      <c r="H486" s="49" t="s">
        <v>34</v>
      </c>
    </row>
    <row r="487" spans="1:8" x14ac:dyDescent="0.25">
      <c r="A487" t="str">
        <f>IF(F487,IF(COUNTIF(Hbl3de!$A:$BX,F487)&gt;=1,3,""),"")</f>
        <v/>
      </c>
      <c r="B487" t="str">
        <f>IF(F487,IF(COUNTIF(Hbl2de!$A:$BX,F487)&gt;=1,2,""),"")</f>
        <v/>
      </c>
      <c r="C487" t="str">
        <f>IF(F487,IF(COUNTIF(Hbl1ste!$A:$CB,F487)&gt;=1,1,""),"")</f>
        <v/>
      </c>
      <c r="D487" t="str">
        <f>IF(F487,IF(COUNTIF(HblEre!A:BY,F487)&gt;=1,"Ere",""),"")</f>
        <v>Ere</v>
      </c>
      <c r="E487" s="115" t="s">
        <v>275</v>
      </c>
      <c r="F487" s="49">
        <v>5471</v>
      </c>
      <c r="G487" s="115" t="s">
        <v>747</v>
      </c>
      <c r="H487" s="49" t="s">
        <v>35</v>
      </c>
    </row>
    <row r="488" spans="1:8" x14ac:dyDescent="0.25">
      <c r="A488" t="str">
        <f>IF(F488,IF(COUNTIF(Hbl3de!$A:$BX,F488)&gt;=1,3,""),"")</f>
        <v/>
      </c>
      <c r="B488" t="str">
        <f>IF(F488,IF(COUNTIF(Hbl2de!$A:$BX,F488)&gt;=1,2,""),"")</f>
        <v/>
      </c>
      <c r="C488" t="str">
        <f>IF(F488,IF(COUNTIF(Hbl1ste!$A:$CB,F488)&gt;=1,1,""),"")</f>
        <v/>
      </c>
      <c r="D488" t="str">
        <f>IF(F488,IF(COUNTIF(HblEre!A:BY,F488)&gt;=1,"Ere",""),"")</f>
        <v>Ere</v>
      </c>
      <c r="E488" s="115" t="s">
        <v>361</v>
      </c>
      <c r="F488" s="49">
        <v>5374</v>
      </c>
      <c r="G488" s="115" t="s">
        <v>362</v>
      </c>
      <c r="H488" s="49" t="s">
        <v>36</v>
      </c>
    </row>
    <row r="489" spans="1:8" x14ac:dyDescent="0.25">
      <c r="A489">
        <f>IF(F600,IF(COUNTIF(Hbl3de!$A:$BX,F600)&gt;=1,3,""),"")</f>
        <v>3</v>
      </c>
      <c r="B489">
        <f>IF(F600,IF(COUNTIF(Hbl2de!$A:$BX,F600)&gt;=1,2,""),"")</f>
        <v>2</v>
      </c>
      <c r="C489">
        <f>IF(F600,IF(COUNTIF(Hbl1ste!$A:$CB,F600)&gt;=1,1,""),"")</f>
        <v>1</v>
      </c>
      <c r="D489" t="str">
        <f>IF(F600,IF(COUNTIF(HblEre!A:BY,F600)&gt;=1,"Ere",""),"")</f>
        <v>Ere</v>
      </c>
      <c r="E489" s="115" t="s">
        <v>361</v>
      </c>
      <c r="F489" s="49">
        <v>2295</v>
      </c>
      <c r="G489" s="115" t="s">
        <v>464</v>
      </c>
      <c r="H489" s="49" t="s">
        <v>36</v>
      </c>
    </row>
    <row r="490" spans="1:8" x14ac:dyDescent="0.25">
      <c r="A490" t="str">
        <f>IF(F490,IF(COUNTIF(Hbl3de!$A:$BX,F490)&gt;=1,3,""),"")</f>
        <v/>
      </c>
      <c r="B490" t="str">
        <f>IF(F490,IF(COUNTIF(Hbl2de!$A:$BX,F490)&gt;=1,2,""),"")</f>
        <v/>
      </c>
      <c r="C490" t="str">
        <f>IF(F490,IF(COUNTIF(Hbl1ste!$A:$CB,F490)&gt;=1,1,""),"")</f>
        <v/>
      </c>
      <c r="D490" t="str">
        <f>IF(F490,IF(COUNTIF(HblEre!A:BY,F490)&gt;=1,"Ere",""),"")</f>
        <v>Ere</v>
      </c>
      <c r="E490" s="115" t="s">
        <v>361</v>
      </c>
      <c r="F490" s="49">
        <v>7213</v>
      </c>
      <c r="G490" s="115" t="s">
        <v>582</v>
      </c>
      <c r="H490" s="49" t="s">
        <v>36</v>
      </c>
    </row>
    <row r="491" spans="1:8" x14ac:dyDescent="0.25">
      <c r="A491" t="str">
        <f>IF(F491,IF(COUNTIF(Hbl3de!$A:$BX,F491)&gt;=1,3,""),"")</f>
        <v/>
      </c>
      <c r="B491" t="str">
        <f>IF(F491,IF(COUNTIF(Hbl2de!$A:$BX,F491)&gt;=1,2,""),"")</f>
        <v/>
      </c>
      <c r="C491" t="str">
        <f>IF(F491,IF(COUNTIF(Hbl1ste!$A:$CB,F491)&gt;=1,1,""),"")</f>
        <v/>
      </c>
      <c r="D491" t="str">
        <f>IF(F491,IF(COUNTIF(HblEre!A:BY,F491)&gt;=1,"Ere",""),"")</f>
        <v>Ere</v>
      </c>
      <c r="E491" s="115" t="s">
        <v>361</v>
      </c>
      <c r="F491" s="49">
        <v>3339</v>
      </c>
      <c r="G491" s="115" t="s">
        <v>639</v>
      </c>
      <c r="H491" s="49" t="s">
        <v>34</v>
      </c>
    </row>
    <row r="492" spans="1:8" x14ac:dyDescent="0.25">
      <c r="A492" t="str">
        <f>IF(F492,IF(COUNTIF(Hbl3de!$A:$BX,F492)&gt;=1,3,""),"")</f>
        <v/>
      </c>
      <c r="B492" t="str">
        <f>IF(F492,IF(COUNTIF(Hbl2de!$A:$BX,F492)&gt;=1,2,""),"")</f>
        <v/>
      </c>
      <c r="C492" t="str">
        <f>IF(F492,IF(COUNTIF(Hbl1ste!$A:$CB,F492)&gt;=1,1,""),"")</f>
        <v/>
      </c>
      <c r="D492" t="str">
        <f>IF(F492,IF(COUNTIF(HblEre!A:BY,F492)&gt;=1,"Ere",""),"")</f>
        <v>Ere</v>
      </c>
      <c r="E492" s="115" t="s">
        <v>361</v>
      </c>
      <c r="F492" s="49">
        <v>4879</v>
      </c>
      <c r="G492" s="115" t="s">
        <v>685</v>
      </c>
      <c r="H492" s="49" t="s">
        <v>35</v>
      </c>
    </row>
    <row r="493" spans="1:8" x14ac:dyDescent="0.25">
      <c r="A493" t="str">
        <f>IF(F493,IF(COUNTIF(Hbl3de!$A:$BX,F493)&gt;=1,3,""),"")</f>
        <v/>
      </c>
      <c r="B493" t="str">
        <f>IF(F493,IF(COUNTIF(Hbl2de!$A:$BX,F493)&gt;=1,2,""),"")</f>
        <v/>
      </c>
      <c r="C493" t="str">
        <f>IF(F493,IF(COUNTIF(Hbl1ste!$A:$CB,F493)&gt;=1,1,""),"")</f>
        <v/>
      </c>
      <c r="D493" t="str">
        <f>IF(F493,IF(COUNTIF(HblEre!A:BY,F493)&gt;=1,"Ere",""),"")</f>
        <v>Ere</v>
      </c>
      <c r="E493" s="115" t="s">
        <v>361</v>
      </c>
      <c r="F493" s="49">
        <v>3251</v>
      </c>
      <c r="G493" s="115" t="s">
        <v>760</v>
      </c>
      <c r="H493" s="49" t="s">
        <v>36</v>
      </c>
    </row>
    <row r="494" spans="1:8" x14ac:dyDescent="0.25">
      <c r="A494" t="str">
        <f>IF(F494,IF(COUNTIF(Hbl3de!$A:$BX,F494)&gt;=1,3,""),"")</f>
        <v/>
      </c>
      <c r="B494" t="str">
        <f>IF(F494,IF(COUNTIF(Hbl2de!$A:$BX,F494)&gt;=1,2,""),"")</f>
        <v/>
      </c>
      <c r="C494" t="str">
        <f>IF(F494,IF(COUNTIF(Hbl1ste!$A:$CB,F494)&gt;=1,1,""),"")</f>
        <v/>
      </c>
      <c r="D494" t="str">
        <f>IF(F494,IF(COUNTIF(HblEre!A:BY,F494)&gt;=1,"Ere",""),"")</f>
        <v>Ere</v>
      </c>
      <c r="E494" s="115" t="s">
        <v>361</v>
      </c>
      <c r="F494" s="49">
        <v>7220</v>
      </c>
      <c r="G494" s="115" t="s">
        <v>762</v>
      </c>
      <c r="H494" s="49" t="s">
        <v>34</v>
      </c>
    </row>
    <row r="495" spans="1:8" x14ac:dyDescent="0.25">
      <c r="A495" t="str">
        <f>IF(F495,IF(COUNTIF(Hbl3de!$A:$BX,F495)&gt;=1,3,""),"")</f>
        <v/>
      </c>
      <c r="B495" t="str">
        <f>IF(F495,IF(COUNTIF(Hbl2de!$A:$BX,F495)&gt;=1,2,""),"")</f>
        <v/>
      </c>
      <c r="C495">
        <f>IF(F495,IF(COUNTIF(Hbl1ste!$A:$CB,F495)&gt;=1,1,""),"")</f>
        <v>1</v>
      </c>
      <c r="D495" t="str">
        <f>IF(F495,IF(COUNTIF(HblEre!A:BY,F495)&gt;=1,"Ere",""),"")</f>
        <v>Ere</v>
      </c>
      <c r="E495" s="52" t="s">
        <v>305</v>
      </c>
      <c r="F495" s="51">
        <v>5946</v>
      </c>
      <c r="G495" s="52" t="s">
        <v>793</v>
      </c>
      <c r="H495" s="51" t="s">
        <v>34</v>
      </c>
    </row>
    <row r="496" spans="1:8" x14ac:dyDescent="0.25">
      <c r="A496" t="str">
        <f>IF(F496,IF(COUNTIF(Hbl3de!$A:$BX,F496)&gt;=1,3,""),"")</f>
        <v/>
      </c>
      <c r="B496" t="str">
        <f>IF(F496,IF(COUNTIF(Hbl2de!$A:$BX,F496)&gt;=1,2,""),"")</f>
        <v/>
      </c>
      <c r="C496" t="str">
        <f>IF(F496,IF(COUNTIF(Hbl1ste!$A:$CB,F496)&gt;=1,1,""),"")</f>
        <v/>
      </c>
      <c r="D496" t="str">
        <f>IF(F496,IF(COUNTIF(HblEre!A:BY,F496)&gt;=1,"Ere",""),"")</f>
        <v>Ere</v>
      </c>
      <c r="E496" s="52" t="s">
        <v>364</v>
      </c>
      <c r="F496" s="51">
        <v>2902</v>
      </c>
      <c r="G496" s="52" t="s">
        <v>794</v>
      </c>
      <c r="H496" s="51" t="s">
        <v>36</v>
      </c>
    </row>
    <row r="497" spans="1:8" x14ac:dyDescent="0.25">
      <c r="A497" t="str">
        <f>IF(F497,IF(COUNTIF(Hbl3de!$A:$BX,F497)&gt;=1,3,""),"")</f>
        <v/>
      </c>
      <c r="B497">
        <f>IF(F497,IF(COUNTIF(Hbl2de!$A:$BX,F497)&gt;=1,2,""),"")</f>
        <v>2</v>
      </c>
      <c r="C497" t="str">
        <f>IF(F497,IF(COUNTIF(Hbl1ste!$A:$CB,F497)&gt;=1,1,""),"")</f>
        <v/>
      </c>
      <c r="D497" t="str">
        <f>IF(F497,IF(COUNTIF(HblEre!A:BY,F497)&gt;=1,"Ere",""),"")</f>
        <v/>
      </c>
      <c r="E497" s="52" t="s">
        <v>269</v>
      </c>
      <c r="F497" s="51">
        <v>1338</v>
      </c>
      <c r="G497" s="52" t="s">
        <v>795</v>
      </c>
      <c r="H497" s="51" t="s">
        <v>38</v>
      </c>
    </row>
    <row r="498" spans="1:8" x14ac:dyDescent="0.25">
      <c r="A498" t="str">
        <f>IF(F498,IF(COUNTIF(Hbl3de!$A:$BX,F498)&gt;=1,3,""),"")</f>
        <v/>
      </c>
      <c r="B498" t="str">
        <f>IF(F498,IF(COUNTIF(Hbl2de!$A:$BX,F498)&gt;=1,2,""),"")</f>
        <v/>
      </c>
      <c r="C498">
        <f>IF(F498,IF(COUNTIF(Hbl1ste!$A:$CB,F498)&gt;=1,1,""),"")</f>
        <v>1</v>
      </c>
      <c r="D498" t="str">
        <f>IF(F498,IF(COUNTIF(HblEre!A:BY,F498)&gt;=1,"Ere",""),"")</f>
        <v/>
      </c>
      <c r="E498" s="52" t="s">
        <v>335</v>
      </c>
      <c r="F498" s="51">
        <v>1552</v>
      </c>
      <c r="G498" s="52" t="s">
        <v>796</v>
      </c>
      <c r="H498" s="51" t="s">
        <v>37</v>
      </c>
    </row>
    <row r="499" spans="1:8" x14ac:dyDescent="0.25">
      <c r="A499" t="str">
        <f>IF(F499,IF(COUNTIF(Hbl3de!$A:$BX,F499)&gt;=1,3,""),"")</f>
        <v/>
      </c>
      <c r="B499">
        <f>IF(F499,IF(COUNTIF(Hbl2de!$A:$BX,F499)&gt;=1,2,""),"")</f>
        <v>2</v>
      </c>
      <c r="C499" t="str">
        <f>IF(F499,IF(COUNTIF(Hbl1ste!$A:$CB,F499)&gt;=1,1,""),"")</f>
        <v/>
      </c>
      <c r="D499" t="str">
        <f>IF(F499,IF(COUNTIF(HblEre!A:BY,F499)&gt;=1,"Ere",""),"")</f>
        <v/>
      </c>
      <c r="E499" s="52" t="s">
        <v>315</v>
      </c>
      <c r="F499" s="51">
        <v>7573</v>
      </c>
      <c r="G499" s="52" t="s">
        <v>797</v>
      </c>
      <c r="H499" s="51" t="s">
        <v>38</v>
      </c>
    </row>
    <row r="500" spans="1:8" x14ac:dyDescent="0.25">
      <c r="A500">
        <f>IF(F500,IF(COUNTIF(Hbl3de!$A:$BX,F500)&gt;=1,3,""),"")</f>
        <v>3</v>
      </c>
      <c r="B500" t="str">
        <f>IF(F500,IF(COUNTIF(Hbl2de!$A:$BX,F500)&gt;=1,2,""),"")</f>
        <v/>
      </c>
      <c r="C500" t="str">
        <f>IF(F500,IF(COUNTIF(Hbl1ste!$A:$CB,F500)&gt;=1,1,""),"")</f>
        <v/>
      </c>
      <c r="D500" t="str">
        <f>IF(F500,IF(COUNTIF(HblEre!A:BY,F500)&gt;=1,"Ere",""),"")</f>
        <v/>
      </c>
      <c r="E500" s="52" t="s">
        <v>287</v>
      </c>
      <c r="F500" s="51">
        <v>7165</v>
      </c>
      <c r="G500" s="52" t="s">
        <v>798</v>
      </c>
      <c r="H500" s="51" t="s">
        <v>37</v>
      </c>
    </row>
    <row r="501" spans="1:8" x14ac:dyDescent="0.25">
      <c r="A501">
        <f>IF(F501,IF(COUNTIF(Hbl3de!$A:$BX,F501)&gt;=1,3,""),"")</f>
        <v>3</v>
      </c>
      <c r="B501" t="str">
        <f>IF(F501,IF(COUNTIF(Hbl2de!$A:$BX,F501)&gt;=1,2,""),"")</f>
        <v/>
      </c>
      <c r="C501" t="str">
        <f>IF(F501,IF(COUNTIF(Hbl1ste!$A:$CB,F501)&gt;=1,1,""),"")</f>
        <v/>
      </c>
      <c r="D501" t="str">
        <f>IF(F501,IF(COUNTIF(HblEre!A:BY,F501)&gt;=1,"Ere",""),"")</f>
        <v/>
      </c>
      <c r="E501" s="52" t="s">
        <v>287</v>
      </c>
      <c r="F501" s="51">
        <v>1722</v>
      </c>
      <c r="G501" s="52" t="s">
        <v>799</v>
      </c>
      <c r="H501" s="51" t="s">
        <v>38</v>
      </c>
    </row>
    <row r="502" spans="1:8" x14ac:dyDescent="0.25">
      <c r="A502">
        <f>IF(F502,IF(COUNTIF(Hbl3de!$A:$BX,F502)&gt;=1,3,""),"")</f>
        <v>3</v>
      </c>
      <c r="B502" t="str">
        <f>IF(F502,IF(COUNTIF(Hbl2de!$A:$BX,F502)&gt;=1,2,""),"")</f>
        <v/>
      </c>
      <c r="C502" t="str">
        <f>IF(F502,IF(COUNTIF(Hbl1ste!$A:$CB,F502)&gt;=1,1,""),"")</f>
        <v/>
      </c>
      <c r="D502" t="str">
        <f>IF(F502,IF(COUNTIF(HblEre!A:BY,F502)&gt;=1,"Ere",""),"")</f>
        <v/>
      </c>
      <c r="E502" s="52" t="s">
        <v>321</v>
      </c>
      <c r="F502" s="51">
        <v>7073</v>
      </c>
      <c r="G502" s="52" t="s">
        <v>800</v>
      </c>
      <c r="H502" s="51" t="s">
        <v>38</v>
      </c>
    </row>
    <row r="503" spans="1:8" x14ac:dyDescent="0.25">
      <c r="A503">
        <f>IF(F503,IF(COUNTIF(Hbl3de!$A:$BX,F503)&gt;=1,3,""),"")</f>
        <v>3</v>
      </c>
      <c r="B503" t="str">
        <f>IF(F503,IF(COUNTIF(Hbl2de!$A:$BX,F503)&gt;=1,2,""),"")</f>
        <v/>
      </c>
      <c r="C503" t="str">
        <f>IF(F503,IF(COUNTIF(Hbl1ste!$A:$CB,F503)&gt;=1,1,""),"")</f>
        <v/>
      </c>
      <c r="D503" t="str">
        <f>IF(F503,IF(COUNTIF(HblEre!A:BY,F503)&gt;=1,"Ere",""),"")</f>
        <v/>
      </c>
      <c r="E503" s="53" t="s">
        <v>801</v>
      </c>
      <c r="F503" s="51">
        <v>5817</v>
      </c>
      <c r="G503" s="52" t="s">
        <v>802</v>
      </c>
      <c r="H503" s="51" t="s">
        <v>38</v>
      </c>
    </row>
    <row r="504" spans="1:8" x14ac:dyDescent="0.25">
      <c r="A504">
        <f>IF(F504,IF(COUNTIF(Hbl3de!$A:$BX,F504)&gt;=1,3,""),"")</f>
        <v>3</v>
      </c>
      <c r="B504" t="str">
        <f>IF(F504,IF(COUNTIF(Hbl2de!$A:$BX,F504)&gt;=1,2,""),"")</f>
        <v/>
      </c>
      <c r="C504" t="str">
        <f>IF(F504,IF(COUNTIF(Hbl1ste!$A:$CB,F504)&gt;=1,1,""),"")</f>
        <v/>
      </c>
      <c r="D504" t="str">
        <f>IF(F504,IF(COUNTIF(HblEre!A:BY,F504)&gt;=1,"Ere",""),"")</f>
        <v/>
      </c>
      <c r="E504" s="53" t="s">
        <v>326</v>
      </c>
      <c r="F504" s="51">
        <v>6912</v>
      </c>
      <c r="G504" s="52" t="s">
        <v>803</v>
      </c>
      <c r="H504" s="121" t="s">
        <v>34</v>
      </c>
    </row>
    <row r="505" spans="1:8" x14ac:dyDescent="0.25">
      <c r="A505">
        <f>IF(F505,IF(COUNTIF(Hbl3de!$A:$BX,F505)&gt;=1,3,""),"")</f>
        <v>3</v>
      </c>
      <c r="B505" t="str">
        <f>IF(F505,IF(COUNTIF(Hbl2de!$A:$BX,F505)&gt;=1,2,""),"")</f>
        <v/>
      </c>
      <c r="C505" t="str">
        <f>IF(F505,IF(COUNTIF(Hbl1ste!$A:$CB,F505)&gt;=1,1,""),"")</f>
        <v/>
      </c>
      <c r="D505" t="str">
        <f>IF(F505,IF(COUNTIF(HblEre!A:BY,F505)&gt;=1,"Ere",""),"")</f>
        <v/>
      </c>
      <c r="E505" s="53" t="s">
        <v>271</v>
      </c>
      <c r="F505" s="51">
        <v>7688</v>
      </c>
      <c r="G505" s="52" t="s">
        <v>804</v>
      </c>
      <c r="H505" s="121" t="s">
        <v>38</v>
      </c>
    </row>
    <row r="506" spans="1:8" x14ac:dyDescent="0.25">
      <c r="A506" t="str">
        <f>IF(F506,IF(COUNTIF(Hbl3de!$A:$BX,F506)&gt;=1,3,""),"")</f>
        <v/>
      </c>
      <c r="B506" t="str">
        <f>IF(F506,IF(COUNTIF(Hbl2de!$A:$BX,F506)&gt;=1,2,""),"")</f>
        <v/>
      </c>
      <c r="C506">
        <f>IF(F506,IF(COUNTIF(Hbl1ste!$A:$CB,F506)&gt;=1,1,""),"")</f>
        <v>1</v>
      </c>
      <c r="D506" t="str">
        <f>IF(F506,IF(COUNTIF(HblEre!A:BY,F506)&gt;=1,"Ere",""),"")</f>
        <v/>
      </c>
      <c r="E506" s="53" t="s">
        <v>323</v>
      </c>
      <c r="F506" s="51">
        <v>7457</v>
      </c>
      <c r="G506" s="52" t="s">
        <v>805</v>
      </c>
      <c r="H506" s="121" t="s">
        <v>38</v>
      </c>
    </row>
    <row r="507" spans="1:8" x14ac:dyDescent="0.25">
      <c r="A507">
        <f>IF(F507,IF(COUNTIF(Hbl3de!$A:$BX,F507)&gt;=1,3,""),"")</f>
        <v>3</v>
      </c>
      <c r="B507">
        <f>IF(F507,IF(COUNTIF(Hbl2de!$A:$BX,F507)&gt;=1,2,""),"")</f>
        <v>2</v>
      </c>
      <c r="C507" t="str">
        <f>IF(F507,IF(COUNTIF(Hbl1ste!$A:$CB,F507)&gt;=1,1,""),"")</f>
        <v/>
      </c>
      <c r="D507" t="str">
        <f>IF(F507,IF(COUNTIF(HblEre!A:BY,F507)&gt;=1,"Ere",""),"")</f>
        <v/>
      </c>
      <c r="E507" s="53" t="s">
        <v>301</v>
      </c>
      <c r="F507" s="51">
        <v>8200</v>
      </c>
      <c r="G507" s="52" t="s">
        <v>806</v>
      </c>
      <c r="H507" s="121" t="s">
        <v>38</v>
      </c>
    </row>
    <row r="508" spans="1:8" x14ac:dyDescent="0.25">
      <c r="A508">
        <f>IF(F508,IF(COUNTIF(Hbl3de!$A:$BX,F508)&gt;=1,3,""),"")</f>
        <v>3</v>
      </c>
      <c r="B508" t="str">
        <f>IF(F508,IF(COUNTIF(Hbl2de!$A:$BX,F508)&gt;=1,2,""),"")</f>
        <v/>
      </c>
      <c r="C508" t="str">
        <f>IF(F508,IF(COUNTIF(Hbl1ste!$A:$CB,F508)&gt;=1,1,""),"")</f>
        <v/>
      </c>
      <c r="D508" t="str">
        <f>IF(F508,IF(COUNTIF(HblEre!A:BY,F508)&gt;=1,"Ere",""),"")</f>
        <v/>
      </c>
      <c r="E508" s="53" t="s">
        <v>283</v>
      </c>
      <c r="F508" s="51">
        <v>3531</v>
      </c>
      <c r="G508" s="52" t="s">
        <v>808</v>
      </c>
      <c r="H508" s="121" t="s">
        <v>34</v>
      </c>
    </row>
    <row r="509" spans="1:8" x14ac:dyDescent="0.25">
      <c r="A509">
        <f>IF(F509,IF(COUNTIF(Hbl3de!$A:$BX,F509)&gt;=1,3,""),"")</f>
        <v>3</v>
      </c>
      <c r="B509" t="str">
        <f>IF(F509,IF(COUNTIF(Hbl2de!$A:$BX,F509)&gt;=1,2,""),"")</f>
        <v/>
      </c>
      <c r="C509" t="str">
        <f>IF(F509,IF(COUNTIF(Hbl1ste!$A:$CB,F509)&gt;=1,1,""),"")</f>
        <v/>
      </c>
      <c r="D509" t="str">
        <f>IF(F509,IF(COUNTIF(HblEre!A:BY,F509)&gt;=1,"Ere",""),"")</f>
        <v/>
      </c>
      <c r="E509" s="53" t="s">
        <v>312</v>
      </c>
      <c r="F509" s="51">
        <v>1158</v>
      </c>
      <c r="G509" s="52" t="s">
        <v>807</v>
      </c>
      <c r="H509" s="121" t="s">
        <v>38</v>
      </c>
    </row>
    <row r="510" spans="1:8" x14ac:dyDescent="0.25">
      <c r="A510" t="str">
        <f>IF(F510,IF(COUNTIF(Hbl3de!$A:$BX,F510)&gt;=1,3,""),"")</f>
        <v/>
      </c>
      <c r="B510" t="str">
        <f>IF(F510,IF(COUNTIF(Hbl2de!$A:$BX,F510)&gt;=1,2,""),"")</f>
        <v/>
      </c>
      <c r="C510">
        <f>IF(F510,IF(COUNTIF(Hbl1ste!$A:$CB,F510)&gt;=1,1,""),"")</f>
        <v>1</v>
      </c>
      <c r="D510" t="str">
        <f>IF(F510,IF(COUNTIF(HblEre!A:BY,F510)&gt;=1,"Ere",""),"")</f>
        <v/>
      </c>
      <c r="E510" s="53" t="s">
        <v>382</v>
      </c>
      <c r="F510" s="51">
        <v>7801</v>
      </c>
      <c r="G510" s="52" t="s">
        <v>811</v>
      </c>
      <c r="H510" s="121" t="s">
        <v>38</v>
      </c>
    </row>
    <row r="511" spans="1:8" x14ac:dyDescent="0.25">
      <c r="A511">
        <f>IF(F511,IF(COUNTIF(Hbl3de!$A:$BX,F511)&gt;=1,3,""),"")</f>
        <v>3</v>
      </c>
      <c r="B511" t="str">
        <f>IF(F511,IF(COUNTIF(Hbl2de!$A:$BX,F511)&gt;=1,2,""),"")</f>
        <v/>
      </c>
      <c r="C511" t="str">
        <f>IF(F511,IF(COUNTIF(Hbl1ste!$A:$CB,F511)&gt;=1,1,""),"")</f>
        <v/>
      </c>
      <c r="D511" t="str">
        <f>IF(F511,IF(COUNTIF(HblEre!A:BY,F511)&gt;=1,"Ere",""),"")</f>
        <v/>
      </c>
      <c r="E511" s="53" t="s">
        <v>312</v>
      </c>
      <c r="F511" s="51">
        <v>950</v>
      </c>
      <c r="G511" s="52" t="s">
        <v>813</v>
      </c>
      <c r="H511" s="121" t="s">
        <v>38</v>
      </c>
    </row>
    <row r="512" spans="1:8" x14ac:dyDescent="0.25">
      <c r="A512" t="str">
        <f>IF(F512,IF(COUNTIF(Hbl3de!$A:$BX,F512)&gt;=1,3,""),"")</f>
        <v/>
      </c>
      <c r="B512" t="str">
        <f>IF(F512,IF(COUNTIF(Hbl2de!$A:$BX,F512)&gt;=1,2,""),"")</f>
        <v/>
      </c>
      <c r="C512">
        <f>IF(F512,IF(COUNTIF(Hbl1ste!$A:$CB,F512)&gt;=1,1,""),"")</f>
        <v>1</v>
      </c>
      <c r="D512" t="str">
        <f>IF(F512,IF(COUNTIF(HblEre!A:BY,F512)&gt;=1,"Ere",""),"")</f>
        <v/>
      </c>
      <c r="E512" s="53" t="s">
        <v>382</v>
      </c>
      <c r="F512" s="51">
        <v>7895</v>
      </c>
      <c r="G512" s="52" t="s">
        <v>814</v>
      </c>
      <c r="H512" s="121" t="s">
        <v>38</v>
      </c>
    </row>
    <row r="513" spans="1:8" x14ac:dyDescent="0.25">
      <c r="A513">
        <f>IF(F513,IF(COUNTIF(Hbl3de!$A:$BX,F513)&gt;=1,3,""),"")</f>
        <v>3</v>
      </c>
      <c r="B513" t="str">
        <f>IF(F513,IF(COUNTIF(Hbl2de!$A:$BX,F513)&gt;=1,2,""),"")</f>
        <v/>
      </c>
      <c r="C513" t="str">
        <f>IF(F513,IF(COUNTIF(Hbl1ste!$A:$CB,F513)&gt;=1,1,""),"")</f>
        <v/>
      </c>
      <c r="D513" t="str">
        <f>IF(F513,IF(COUNTIF(HblEre!A:BY,F513)&gt;=1,"Ere",""),"")</f>
        <v/>
      </c>
      <c r="E513" s="53" t="s">
        <v>312</v>
      </c>
      <c r="F513" s="51">
        <v>1156</v>
      </c>
      <c r="G513" s="52" t="s">
        <v>807</v>
      </c>
      <c r="H513" s="121" t="s">
        <v>38</v>
      </c>
    </row>
    <row r="514" spans="1:8" x14ac:dyDescent="0.25">
      <c r="A514" t="str">
        <f>IF(F514,IF(COUNTIF(Hbl3de!$A:$BX,F514)&gt;=1,3,""),"")</f>
        <v/>
      </c>
      <c r="B514" t="str">
        <f>IF(F514,IF(COUNTIF(Hbl2de!$A:$BX,F514)&gt;=1,2,""),"")</f>
        <v/>
      </c>
      <c r="C514">
        <f>IF(F514,IF(COUNTIF(Hbl1ste!$A:$CB,F514)&gt;=1,1,""),"")</f>
        <v>1</v>
      </c>
      <c r="D514" t="str">
        <f>IF(F514,IF(COUNTIF(HblEre!A:BY,F514)&gt;=1,"Ere",""),"")</f>
        <v>Ere</v>
      </c>
      <c r="E514" s="53" t="s">
        <v>305</v>
      </c>
      <c r="F514" s="51">
        <v>5946</v>
      </c>
      <c r="G514" s="52" t="s">
        <v>793</v>
      </c>
      <c r="H514" s="121" t="s">
        <v>34</v>
      </c>
    </row>
    <row r="515" spans="1:8" x14ac:dyDescent="0.25">
      <c r="A515">
        <f>IF(F515,IF(COUNTIF(Hbl3de!$A:$BX,F515)&gt;=1,3,""),"")</f>
        <v>3</v>
      </c>
      <c r="B515">
        <f>IF(F515,IF(COUNTIF(Hbl2de!$A:$BX,F515)&gt;=1,2,""),"")</f>
        <v>2</v>
      </c>
      <c r="C515">
        <f>IF(F515,IF(COUNTIF(Hbl1ste!$A:$CB,F515)&gt;=1,1,""),"")</f>
        <v>1</v>
      </c>
      <c r="D515" t="str">
        <f>IF(F515,IF(COUNTIF(HblEre!A:BY,F515)&gt;=1,"Ere",""),"")</f>
        <v>Ere</v>
      </c>
      <c r="F515" s="51">
        <v>1</v>
      </c>
      <c r="G515" s="52" t="s">
        <v>784</v>
      </c>
    </row>
    <row r="516" spans="1:8" x14ac:dyDescent="0.25">
      <c r="A516">
        <f>IF(F516,IF(COUNTIF(Hbl3de!$A:$BX,F516)&gt;=1,3,""),"")</f>
        <v>3</v>
      </c>
      <c r="B516">
        <f>IF(F516,IF(COUNTIF(Hbl2de!$A:$BX,F516)&gt;=1,2,""),"")</f>
        <v>2</v>
      </c>
      <c r="C516">
        <f>IF(F516,IF(COUNTIF(Hbl1ste!$A:$CB,F516)&gt;=1,1,""),"")</f>
        <v>1</v>
      </c>
      <c r="D516" t="str">
        <f>IF(F516,IF(COUNTIF(HblEre!A:BY,F516)&gt;=1,"Ere",""),"")</f>
        <v>Ere</v>
      </c>
      <c r="F516" s="51">
        <v>1</v>
      </c>
      <c r="G516" s="52" t="s">
        <v>784</v>
      </c>
    </row>
    <row r="517" spans="1:8" x14ac:dyDescent="0.25">
      <c r="A517">
        <f>IF(F517,IF(COUNTIF(Hbl3de!$A:$BX,F517)&gt;=1,3,""),"")</f>
        <v>3</v>
      </c>
      <c r="B517">
        <f>IF(F517,IF(COUNTIF(Hbl2de!$A:$BX,F517)&gt;=1,2,""),"")</f>
        <v>2</v>
      </c>
      <c r="C517">
        <f>IF(F517,IF(COUNTIF(Hbl1ste!$A:$CB,F517)&gt;=1,1,""),"")</f>
        <v>1</v>
      </c>
      <c r="D517" t="str">
        <f>IF(F517,IF(COUNTIF(HblEre!A:BY,F517)&gt;=1,"Ere",""),"")</f>
        <v>Ere</v>
      </c>
      <c r="F517" s="51">
        <v>1</v>
      </c>
      <c r="G517" s="52" t="s">
        <v>784</v>
      </c>
    </row>
    <row r="518" spans="1:8" x14ac:dyDescent="0.25">
      <c r="A518">
        <f>IF(F518,IF(COUNTIF(Hbl3de!$A:$BX,F518)&gt;=1,3,""),"")</f>
        <v>3</v>
      </c>
      <c r="B518">
        <f>IF(F518,IF(COUNTIF(Hbl2de!$A:$BX,F518)&gt;=1,2,""),"")</f>
        <v>2</v>
      </c>
      <c r="C518">
        <f>IF(F518,IF(COUNTIF(Hbl1ste!$A:$CB,F518)&gt;=1,1,""),"")</f>
        <v>1</v>
      </c>
      <c r="D518" t="str">
        <f>IF(F518,IF(COUNTIF(HblEre!A:BY,F518)&gt;=1,"Ere",""),"")</f>
        <v>Ere</v>
      </c>
      <c r="F518" s="51">
        <v>1</v>
      </c>
      <c r="G518" s="52" t="s">
        <v>784</v>
      </c>
    </row>
    <row r="519" spans="1:8" x14ac:dyDescent="0.25">
      <c r="A519">
        <f>IF(F519,IF(COUNTIF(Hbl3de!$A:$BX,F519)&gt;=1,3,""),"")</f>
        <v>3</v>
      </c>
      <c r="B519">
        <f>IF(F519,IF(COUNTIF(Hbl2de!$A:$BX,F519)&gt;=1,2,""),"")</f>
        <v>2</v>
      </c>
      <c r="C519">
        <f>IF(F519,IF(COUNTIF(Hbl1ste!$A:$CB,F519)&gt;=1,1,""),"")</f>
        <v>1</v>
      </c>
      <c r="D519" t="str">
        <f>IF(F519,IF(COUNTIF(HblEre!A:BY,F519)&gt;=1,"Ere",""),"")</f>
        <v>Ere</v>
      </c>
      <c r="F519" s="51">
        <v>1</v>
      </c>
      <c r="G519" s="52" t="s">
        <v>784</v>
      </c>
    </row>
    <row r="520" spans="1:8" x14ac:dyDescent="0.25">
      <c r="A520">
        <f>IF(F520,IF(COUNTIF(Hbl3de!$A:$BX,F520)&gt;=1,3,""),"")</f>
        <v>3</v>
      </c>
      <c r="B520">
        <f>IF(F520,IF(COUNTIF(Hbl2de!$A:$BX,F520)&gt;=1,2,""),"")</f>
        <v>2</v>
      </c>
      <c r="C520">
        <f>IF(F520,IF(COUNTIF(Hbl1ste!$A:$CB,F520)&gt;=1,1,""),"")</f>
        <v>1</v>
      </c>
      <c r="D520" t="str">
        <f>IF(F520,IF(COUNTIF(HblEre!A:BY,F520)&gt;=1,"Ere",""),"")</f>
        <v>Ere</v>
      </c>
      <c r="F520" s="51">
        <v>1</v>
      </c>
      <c r="G520" s="52" t="s">
        <v>784</v>
      </c>
    </row>
    <row r="521" spans="1:8" x14ac:dyDescent="0.25">
      <c r="A521">
        <f>IF(F521,IF(COUNTIF(Hbl3de!$A:$BX,F521)&gt;=1,3,""),"")</f>
        <v>3</v>
      </c>
      <c r="B521">
        <f>IF(F521,IF(COUNTIF(Hbl2de!$A:$BX,F521)&gt;=1,2,""),"")</f>
        <v>2</v>
      </c>
      <c r="C521">
        <f>IF(F521,IF(COUNTIF(Hbl1ste!$A:$CB,F521)&gt;=1,1,""),"")</f>
        <v>1</v>
      </c>
      <c r="D521" t="str">
        <f>IF(F521,IF(COUNTIF(HblEre!A:BY,F521)&gt;=1,"Ere",""),"")</f>
        <v>Ere</v>
      </c>
      <c r="F521" s="51">
        <v>1</v>
      </c>
      <c r="G521" s="52" t="s">
        <v>784</v>
      </c>
    </row>
    <row r="522" spans="1:8" x14ac:dyDescent="0.25">
      <c r="A522">
        <f>IF(F522,IF(COUNTIF(Hbl3de!$A:$BX,F522)&gt;=1,3,""),"")</f>
        <v>3</v>
      </c>
      <c r="B522">
        <f>IF(F522,IF(COUNTIF(Hbl2de!$A:$BX,F522)&gt;=1,2,""),"")</f>
        <v>2</v>
      </c>
      <c r="C522">
        <f>IF(F522,IF(COUNTIF(Hbl1ste!$A:$CB,F522)&gt;=1,1,""),"")</f>
        <v>1</v>
      </c>
      <c r="D522" t="str">
        <f>IF(F522,IF(COUNTIF(HblEre!A:BY,F522)&gt;=1,"Ere",""),"")</f>
        <v>Ere</v>
      </c>
      <c r="F522" s="51">
        <v>1</v>
      </c>
      <c r="G522" s="52" t="s">
        <v>784</v>
      </c>
    </row>
    <row r="523" spans="1:8" x14ac:dyDescent="0.25">
      <c r="A523">
        <f>IF(F523,IF(COUNTIF(Hbl3de!$A:$BX,F523)&gt;=1,3,""),"")</f>
        <v>3</v>
      </c>
      <c r="B523">
        <f>IF(F523,IF(COUNTIF(Hbl2de!$A:$BX,F523)&gt;=1,2,""),"")</f>
        <v>2</v>
      </c>
      <c r="C523">
        <f>IF(F523,IF(COUNTIF(Hbl1ste!$A:$CB,F523)&gt;=1,1,""),"")</f>
        <v>1</v>
      </c>
      <c r="D523" t="str">
        <f>IF(F523,IF(COUNTIF(HblEre!A:BY,F523)&gt;=1,"Ere",""),"")</f>
        <v>Ere</v>
      </c>
      <c r="F523" s="51">
        <v>1</v>
      </c>
      <c r="G523" s="52" t="s">
        <v>784</v>
      </c>
    </row>
    <row r="524" spans="1:8" x14ac:dyDescent="0.25">
      <c r="A524">
        <f>IF(F524,IF(COUNTIF(Hbl3de!$A:$BX,F524)&gt;=1,3,""),"")</f>
        <v>3</v>
      </c>
      <c r="B524">
        <f>IF(F524,IF(COUNTIF(Hbl2de!$A:$BX,F524)&gt;=1,2,""),"")</f>
        <v>2</v>
      </c>
      <c r="C524">
        <f>IF(F524,IF(COUNTIF(Hbl1ste!$A:$CB,F524)&gt;=1,1,""),"")</f>
        <v>1</v>
      </c>
      <c r="D524" t="str">
        <f>IF(F524,IF(COUNTIF(HblEre!A:BY,F524)&gt;=1,"Ere",""),"")</f>
        <v>Ere</v>
      </c>
      <c r="F524" s="51">
        <v>1</v>
      </c>
      <c r="G524" s="52" t="s">
        <v>784</v>
      </c>
    </row>
    <row r="525" spans="1:8" x14ac:dyDescent="0.25">
      <c r="A525">
        <f>IF(F525,IF(COUNTIF(Hbl3de!$A:$BX,F525)&gt;=1,3,""),"")</f>
        <v>3</v>
      </c>
      <c r="B525">
        <f>IF(F525,IF(COUNTIF(Hbl2de!$A:$BX,F525)&gt;=1,2,""),"")</f>
        <v>2</v>
      </c>
      <c r="C525">
        <f>IF(F525,IF(COUNTIF(Hbl1ste!$A:$CB,F525)&gt;=1,1,""),"")</f>
        <v>1</v>
      </c>
      <c r="D525" t="str">
        <f>IF(F525,IF(COUNTIF(HblEre!A:BY,F525)&gt;=1,"Ere",""),"")</f>
        <v>Ere</v>
      </c>
      <c r="F525" s="51">
        <v>1</v>
      </c>
      <c r="G525" s="52" t="s">
        <v>784</v>
      </c>
    </row>
    <row r="526" spans="1:8" x14ac:dyDescent="0.25">
      <c r="A526">
        <f>IF(F526,IF(COUNTIF(Hbl3de!$A:$BX,F526)&gt;=1,3,""),"")</f>
        <v>3</v>
      </c>
      <c r="B526">
        <f>IF(F526,IF(COUNTIF(Hbl2de!$A:$BX,F526)&gt;=1,2,""),"")</f>
        <v>2</v>
      </c>
      <c r="C526">
        <f>IF(F526,IF(COUNTIF(Hbl1ste!$A:$CB,F526)&gt;=1,1,""),"")</f>
        <v>1</v>
      </c>
      <c r="D526" t="str">
        <f>IF(F526,IF(COUNTIF(HblEre!A:BY,F526)&gt;=1,"Ere",""),"")</f>
        <v>Ere</v>
      </c>
      <c r="F526" s="51">
        <v>1</v>
      </c>
      <c r="G526" s="52" t="s">
        <v>784</v>
      </c>
    </row>
    <row r="527" spans="1:8" x14ac:dyDescent="0.25">
      <c r="A527">
        <f>IF(F527,IF(COUNTIF(Hbl3de!$A:$BX,F527)&gt;=1,3,""),"")</f>
        <v>3</v>
      </c>
      <c r="B527">
        <f>IF(F527,IF(COUNTIF(Hbl2de!$A:$BX,F527)&gt;=1,2,""),"")</f>
        <v>2</v>
      </c>
      <c r="C527">
        <f>IF(F527,IF(COUNTIF(Hbl1ste!$A:$CB,F527)&gt;=1,1,""),"")</f>
        <v>1</v>
      </c>
      <c r="D527" t="str">
        <f>IF(F527,IF(COUNTIF(HblEre!A:BY,F527)&gt;=1,"Ere",""),"")</f>
        <v>Ere</v>
      </c>
      <c r="F527" s="51">
        <v>1</v>
      </c>
      <c r="G527" s="52" t="s">
        <v>784</v>
      </c>
    </row>
    <row r="528" spans="1:8" x14ac:dyDescent="0.25">
      <c r="A528">
        <f>IF(F528,IF(COUNTIF(Hbl3de!$A:$BX,F528)&gt;=1,3,""),"")</f>
        <v>3</v>
      </c>
      <c r="B528">
        <f>IF(F528,IF(COUNTIF(Hbl2de!$A:$BX,F528)&gt;=1,2,""),"")</f>
        <v>2</v>
      </c>
      <c r="C528">
        <f>IF(F528,IF(COUNTIF(Hbl1ste!$A:$CB,F528)&gt;=1,1,""),"")</f>
        <v>1</v>
      </c>
      <c r="D528" t="str">
        <f>IF(F528,IF(COUNTIF(HblEre!A:BY,F528)&gt;=1,"Ere",""),"")</f>
        <v>Ere</v>
      </c>
      <c r="F528" s="51">
        <v>1</v>
      </c>
      <c r="G528" s="52" t="s">
        <v>784</v>
      </c>
    </row>
    <row r="529" spans="1:7" x14ac:dyDescent="0.25">
      <c r="A529">
        <f>IF(F529,IF(COUNTIF(Hbl3de!$A:$BX,F529)&gt;=1,3,""),"")</f>
        <v>3</v>
      </c>
      <c r="B529">
        <f>IF(F529,IF(COUNTIF(Hbl2de!$A:$BX,F529)&gt;=1,2,""),"")</f>
        <v>2</v>
      </c>
      <c r="C529">
        <f>IF(F529,IF(COUNTIF(Hbl1ste!$A:$CB,F529)&gt;=1,1,""),"")</f>
        <v>1</v>
      </c>
      <c r="D529" t="str">
        <f>IF(F529,IF(COUNTIF(HblEre!A:BY,F529)&gt;=1,"Ere",""),"")</f>
        <v>Ere</v>
      </c>
      <c r="F529" s="51">
        <v>1</v>
      </c>
      <c r="G529" s="52" t="s">
        <v>784</v>
      </c>
    </row>
    <row r="530" spans="1:7" x14ac:dyDescent="0.25">
      <c r="A530">
        <f>IF(F530,IF(COUNTIF(Hbl3de!$A:$BX,F530)&gt;=1,3,""),"")</f>
        <v>3</v>
      </c>
      <c r="B530">
        <f>IF(F530,IF(COUNTIF(Hbl2de!$A:$BX,F530)&gt;=1,2,""),"")</f>
        <v>2</v>
      </c>
      <c r="C530">
        <f>IF(F530,IF(COUNTIF(Hbl1ste!$A:$CB,F530)&gt;=1,1,""),"")</f>
        <v>1</v>
      </c>
      <c r="D530" t="str">
        <f>IF(F530,IF(COUNTIF(HblEre!A:BY,F530)&gt;=1,"Ere",""),"")</f>
        <v>Ere</v>
      </c>
      <c r="F530" s="51">
        <v>1</v>
      </c>
      <c r="G530" s="52" t="s">
        <v>784</v>
      </c>
    </row>
    <row r="531" spans="1:7" x14ac:dyDescent="0.25">
      <c r="A531">
        <f>IF(F531,IF(COUNTIF(Hbl3de!$A:$BX,F531)&gt;=1,3,""),"")</f>
        <v>3</v>
      </c>
      <c r="B531">
        <f>IF(F531,IF(COUNTIF(Hbl2de!$A:$BX,F531)&gt;=1,2,""),"")</f>
        <v>2</v>
      </c>
      <c r="C531">
        <f>IF(F531,IF(COUNTIF(Hbl1ste!$A:$CB,F531)&gt;=1,1,""),"")</f>
        <v>1</v>
      </c>
      <c r="D531" t="str">
        <f>IF(F531,IF(COUNTIF(HblEre!A:BY,F531)&gt;=1,"Ere",""),"")</f>
        <v>Ere</v>
      </c>
      <c r="F531" s="51">
        <v>1</v>
      </c>
      <c r="G531" s="52" t="s">
        <v>784</v>
      </c>
    </row>
    <row r="532" spans="1:7" x14ac:dyDescent="0.25">
      <c r="A532">
        <f>IF(F532,IF(COUNTIF(Hbl3de!$A:$BX,F532)&gt;=1,3,""),"")</f>
        <v>3</v>
      </c>
      <c r="B532">
        <f>IF(F532,IF(COUNTIF(Hbl2de!$A:$BX,F532)&gt;=1,2,""),"")</f>
        <v>2</v>
      </c>
      <c r="C532">
        <f>IF(F532,IF(COUNTIF(Hbl1ste!$A:$CB,F532)&gt;=1,1,""),"")</f>
        <v>1</v>
      </c>
      <c r="D532" t="str">
        <f>IF(F532,IF(COUNTIF(HblEre!A:BY,F532)&gt;=1,"Ere",""),"")</f>
        <v>Ere</v>
      </c>
      <c r="F532" s="51">
        <v>1</v>
      </c>
      <c r="G532" s="52" t="s">
        <v>784</v>
      </c>
    </row>
    <row r="533" spans="1:7" x14ac:dyDescent="0.25">
      <c r="A533">
        <f>IF(F533,IF(COUNTIF(Hbl3de!$A:$BX,F533)&gt;=1,3,""),"")</f>
        <v>3</v>
      </c>
      <c r="B533">
        <f>IF(F533,IF(COUNTIF(Hbl2de!$A:$BX,F533)&gt;=1,2,""),"")</f>
        <v>2</v>
      </c>
      <c r="C533">
        <f>IF(F533,IF(COUNTIF(Hbl1ste!$A:$CB,F533)&gt;=1,1,""),"")</f>
        <v>1</v>
      </c>
      <c r="D533" t="str">
        <f>IF(F533,IF(COUNTIF(HblEre!A:BY,F533)&gt;=1,"Ere",""),"")</f>
        <v>Ere</v>
      </c>
      <c r="F533" s="51">
        <v>1</v>
      </c>
      <c r="G533" s="52" t="s">
        <v>784</v>
      </c>
    </row>
    <row r="534" spans="1:7" x14ac:dyDescent="0.25">
      <c r="A534">
        <f>IF(F534,IF(COUNTIF(Hbl3de!$A:$BX,F534)&gt;=1,3,""),"")</f>
        <v>3</v>
      </c>
      <c r="B534">
        <f>IF(F534,IF(COUNTIF(Hbl2de!$A:$BX,F534)&gt;=1,2,""),"")</f>
        <v>2</v>
      </c>
      <c r="C534">
        <f>IF(F534,IF(COUNTIF(Hbl1ste!$A:$CB,F534)&gt;=1,1,""),"")</f>
        <v>1</v>
      </c>
      <c r="D534" t="str">
        <f>IF(F534,IF(COUNTIF(HblEre!A:BY,F534)&gt;=1,"Ere",""),"")</f>
        <v>Ere</v>
      </c>
      <c r="F534" s="51">
        <v>1</v>
      </c>
      <c r="G534" s="52" t="s">
        <v>784</v>
      </c>
    </row>
    <row r="535" spans="1:7" x14ac:dyDescent="0.25">
      <c r="A535">
        <f>IF(F535,IF(COUNTIF(Hbl3de!$A:$BX,F535)&gt;=1,3,""),"")</f>
        <v>3</v>
      </c>
      <c r="B535">
        <f>IF(F535,IF(COUNTIF(Hbl2de!$A:$BX,F535)&gt;=1,2,""),"")</f>
        <v>2</v>
      </c>
      <c r="C535">
        <f>IF(F535,IF(COUNTIF(Hbl1ste!$A:$CB,F535)&gt;=1,1,""),"")</f>
        <v>1</v>
      </c>
      <c r="D535" t="str">
        <f>IF(F535,IF(COUNTIF(HblEre!A:BY,F535)&gt;=1,"Ere",""),"")</f>
        <v>Ere</v>
      </c>
      <c r="F535" s="51">
        <v>1</v>
      </c>
      <c r="G535" s="52" t="s">
        <v>784</v>
      </c>
    </row>
    <row r="536" spans="1:7" x14ac:dyDescent="0.25">
      <c r="A536">
        <f>IF(F536,IF(COUNTIF(Hbl3de!$A:$BX,F536)&gt;=1,3,""),"")</f>
        <v>3</v>
      </c>
      <c r="B536">
        <f>IF(F536,IF(COUNTIF(Hbl2de!$A:$BX,F536)&gt;=1,2,""),"")</f>
        <v>2</v>
      </c>
      <c r="C536">
        <f>IF(F536,IF(COUNTIF(Hbl1ste!$A:$CB,F536)&gt;=1,1,""),"")</f>
        <v>1</v>
      </c>
      <c r="D536" t="str">
        <f>IF(F536,IF(COUNTIF(HblEre!A:BY,F536)&gt;=1,"Ere",""),"")</f>
        <v>Ere</v>
      </c>
      <c r="F536" s="51">
        <v>1</v>
      </c>
      <c r="G536" s="52" t="s">
        <v>784</v>
      </c>
    </row>
    <row r="537" spans="1:7" x14ac:dyDescent="0.25">
      <c r="A537">
        <f>IF(F537,IF(COUNTIF(Hbl3de!$A:$BX,F537)&gt;=1,3,""),"")</f>
        <v>3</v>
      </c>
      <c r="B537">
        <f>IF(F537,IF(COUNTIF(Hbl2de!$A:$BX,F537)&gt;=1,2,""),"")</f>
        <v>2</v>
      </c>
      <c r="C537">
        <f>IF(F537,IF(COUNTIF(Hbl1ste!$A:$CB,F537)&gt;=1,1,""),"")</f>
        <v>1</v>
      </c>
      <c r="D537" t="str">
        <f>IF(F537,IF(COUNTIF(HblEre!A:BY,F537)&gt;=1,"Ere",""),"")</f>
        <v>Ere</v>
      </c>
      <c r="F537" s="51">
        <v>1</v>
      </c>
      <c r="G537" s="52" t="s">
        <v>784</v>
      </c>
    </row>
    <row r="538" spans="1:7" x14ac:dyDescent="0.25">
      <c r="A538">
        <f>IF(F538,IF(COUNTIF(Hbl3de!$A:$BX,F538)&gt;=1,3,""),"")</f>
        <v>3</v>
      </c>
      <c r="B538">
        <f>IF(F538,IF(COUNTIF(Hbl2de!$A:$BX,F538)&gt;=1,2,""),"")</f>
        <v>2</v>
      </c>
      <c r="C538">
        <f>IF(F538,IF(COUNTIF(Hbl1ste!$A:$CB,F538)&gt;=1,1,""),"")</f>
        <v>1</v>
      </c>
      <c r="D538" t="str">
        <f>IF(F538,IF(COUNTIF(HblEre!A:BY,F538)&gt;=1,"Ere",""),"")</f>
        <v>Ere</v>
      </c>
      <c r="F538" s="51">
        <v>1</v>
      </c>
      <c r="G538" s="52" t="s">
        <v>784</v>
      </c>
    </row>
    <row r="539" spans="1:7" x14ac:dyDescent="0.25">
      <c r="A539">
        <f>IF(F539,IF(COUNTIF(Hbl3de!$A:$BX,F539)&gt;=1,3,""),"")</f>
        <v>3</v>
      </c>
      <c r="B539">
        <f>IF(F539,IF(COUNTIF(Hbl2de!$A:$BX,F539)&gt;=1,2,""),"")</f>
        <v>2</v>
      </c>
      <c r="C539">
        <f>IF(F539,IF(COUNTIF(Hbl1ste!$A:$CB,F539)&gt;=1,1,""),"")</f>
        <v>1</v>
      </c>
      <c r="D539" t="str">
        <f>IF(F539,IF(COUNTIF(HblEre!A:BY,F539)&gt;=1,"Ere",""),"")</f>
        <v>Ere</v>
      </c>
      <c r="F539" s="51">
        <v>1</v>
      </c>
      <c r="G539" s="52" t="s">
        <v>784</v>
      </c>
    </row>
    <row r="540" spans="1:7" x14ac:dyDescent="0.25">
      <c r="A540">
        <f>IF(F540,IF(COUNTIF(Hbl3de!$A:$BX,F540)&gt;=1,3,""),"")</f>
        <v>3</v>
      </c>
      <c r="B540">
        <f>IF(F540,IF(COUNTIF(Hbl2de!$A:$BX,F540)&gt;=1,2,""),"")</f>
        <v>2</v>
      </c>
      <c r="C540">
        <f>IF(F540,IF(COUNTIF(Hbl1ste!$A:$CB,F540)&gt;=1,1,""),"")</f>
        <v>1</v>
      </c>
      <c r="D540" t="str">
        <f>IF(F540,IF(COUNTIF(HblEre!A:BY,F540)&gt;=1,"Ere",""),"")</f>
        <v>Ere</v>
      </c>
      <c r="F540" s="51">
        <v>1</v>
      </c>
      <c r="G540" s="52" t="s">
        <v>784</v>
      </c>
    </row>
    <row r="541" spans="1:7" x14ac:dyDescent="0.25">
      <c r="A541">
        <f>IF(F541,IF(COUNTIF(Hbl3de!$A:$BX,F541)&gt;=1,3,""),"")</f>
        <v>3</v>
      </c>
      <c r="B541">
        <f>IF(F541,IF(COUNTIF(Hbl2de!$A:$BX,F541)&gt;=1,2,""),"")</f>
        <v>2</v>
      </c>
      <c r="C541">
        <f>IF(F541,IF(COUNTIF(Hbl1ste!$A:$CB,F541)&gt;=1,1,""),"")</f>
        <v>1</v>
      </c>
      <c r="D541" t="str">
        <f>IF(F541,IF(COUNTIF(HblEre!A:BY,F541)&gt;=1,"Ere",""),"")</f>
        <v>Ere</v>
      </c>
      <c r="F541" s="51">
        <v>1</v>
      </c>
      <c r="G541" s="52" t="s">
        <v>784</v>
      </c>
    </row>
    <row r="542" spans="1:7" x14ac:dyDescent="0.25">
      <c r="A542">
        <f>IF(F542,IF(COUNTIF(Hbl3de!$A:$BX,F542)&gt;=1,3,""),"")</f>
        <v>3</v>
      </c>
      <c r="B542">
        <f>IF(F542,IF(COUNTIF(Hbl2de!$A:$BX,F542)&gt;=1,2,""),"")</f>
        <v>2</v>
      </c>
      <c r="C542">
        <f>IF(F542,IF(COUNTIF(Hbl1ste!$A:$CB,F542)&gt;=1,1,""),"")</f>
        <v>1</v>
      </c>
      <c r="D542" t="str">
        <f>IF(F542,IF(COUNTIF(HblEre!A:BY,F542)&gt;=1,"Ere",""),"")</f>
        <v>Ere</v>
      </c>
      <c r="F542" s="51">
        <v>1</v>
      </c>
      <c r="G542" s="52" t="s">
        <v>784</v>
      </c>
    </row>
    <row r="543" spans="1:7" x14ac:dyDescent="0.25">
      <c r="A543">
        <f>IF(F543,IF(COUNTIF(Hbl3de!$A:$BX,F543)&gt;=1,3,""),"")</f>
        <v>3</v>
      </c>
      <c r="B543">
        <f>IF(F543,IF(COUNTIF(Hbl2de!$A:$BX,F543)&gt;=1,2,""),"")</f>
        <v>2</v>
      </c>
      <c r="C543">
        <f>IF(F543,IF(COUNTIF(Hbl1ste!$A:$CB,F543)&gt;=1,1,""),"")</f>
        <v>1</v>
      </c>
      <c r="D543" t="str">
        <f>IF(F543,IF(COUNTIF(HblEre!A:BY,F543)&gt;=1,"Ere",""),"")</f>
        <v>Ere</v>
      </c>
      <c r="F543" s="51">
        <v>1</v>
      </c>
      <c r="G543" s="52" t="s">
        <v>784</v>
      </c>
    </row>
    <row r="544" spans="1:7" x14ac:dyDescent="0.25">
      <c r="A544">
        <f>IF(F544,IF(COUNTIF(Hbl3de!$A:$BX,F544)&gt;=1,3,""),"")</f>
        <v>3</v>
      </c>
      <c r="B544">
        <f>IF(F544,IF(COUNTIF(Hbl2de!$A:$BX,F544)&gt;=1,2,""),"")</f>
        <v>2</v>
      </c>
      <c r="C544">
        <f>IF(F544,IF(COUNTIF(Hbl1ste!$A:$CB,F544)&gt;=1,1,""),"")</f>
        <v>1</v>
      </c>
      <c r="D544" t="str">
        <f>IF(F544,IF(COUNTIF(HblEre!A:BY,F544)&gt;=1,"Ere",""),"")</f>
        <v>Ere</v>
      </c>
      <c r="F544" s="51">
        <v>1</v>
      </c>
      <c r="G544" s="52" t="s">
        <v>784</v>
      </c>
    </row>
    <row r="545" spans="1:7" x14ac:dyDescent="0.25">
      <c r="A545">
        <f>IF(F545,IF(COUNTIF(Hbl3de!$A:$BX,F545)&gt;=1,3,""),"")</f>
        <v>3</v>
      </c>
      <c r="B545">
        <f>IF(F545,IF(COUNTIF(Hbl2de!$A:$BX,F545)&gt;=1,2,""),"")</f>
        <v>2</v>
      </c>
      <c r="C545">
        <f>IF(F545,IF(COUNTIF(Hbl1ste!$A:$CB,F545)&gt;=1,1,""),"")</f>
        <v>1</v>
      </c>
      <c r="D545" t="str">
        <f>IF(F545,IF(COUNTIF(HblEre!A:BY,F545)&gt;=1,"Ere",""),"")</f>
        <v>Ere</v>
      </c>
      <c r="F545" s="51">
        <v>1</v>
      </c>
      <c r="G545" s="52" t="s">
        <v>784</v>
      </c>
    </row>
    <row r="546" spans="1:7" x14ac:dyDescent="0.25">
      <c r="A546">
        <f>IF(F546,IF(COUNTIF(Hbl3de!$A:$BX,F546)&gt;=1,3,""),"")</f>
        <v>3</v>
      </c>
      <c r="B546">
        <f>IF(F546,IF(COUNTIF(Hbl2de!$A:$BX,F546)&gt;=1,2,""),"")</f>
        <v>2</v>
      </c>
      <c r="C546">
        <f>IF(F546,IF(COUNTIF(Hbl1ste!$A:$CB,F546)&gt;=1,1,""),"")</f>
        <v>1</v>
      </c>
      <c r="D546" t="str">
        <f>IF(F546,IF(COUNTIF(HblEre!A:BY,F546)&gt;=1,"Ere",""),"")</f>
        <v>Ere</v>
      </c>
      <c r="F546" s="51">
        <v>1</v>
      </c>
      <c r="G546" s="52" t="s">
        <v>784</v>
      </c>
    </row>
    <row r="547" spans="1:7" x14ac:dyDescent="0.25">
      <c r="A547">
        <f>IF(F547,IF(COUNTIF(Hbl3de!$A:$BX,F547)&gt;=1,3,""),"")</f>
        <v>3</v>
      </c>
      <c r="B547">
        <f>IF(F547,IF(COUNTIF(Hbl2de!$A:$BX,F547)&gt;=1,2,""),"")</f>
        <v>2</v>
      </c>
      <c r="C547">
        <f>IF(F547,IF(COUNTIF(Hbl1ste!$A:$CB,F547)&gt;=1,1,""),"")</f>
        <v>1</v>
      </c>
      <c r="D547" t="str">
        <f>IF(F547,IF(COUNTIF(HblEre!A:BY,F547)&gt;=1,"Ere",""),"")</f>
        <v>Ere</v>
      </c>
      <c r="F547" s="51">
        <v>1</v>
      </c>
      <c r="G547" s="52" t="s">
        <v>784</v>
      </c>
    </row>
    <row r="548" spans="1:7" x14ac:dyDescent="0.25">
      <c r="A548">
        <f>IF(F548,IF(COUNTIF(Hbl3de!$A:$BX,F548)&gt;=1,3,""),"")</f>
        <v>3</v>
      </c>
      <c r="B548">
        <f>IF(F548,IF(COUNTIF(Hbl2de!$A:$BX,F548)&gt;=1,2,""),"")</f>
        <v>2</v>
      </c>
      <c r="C548">
        <f>IF(F548,IF(COUNTIF(Hbl1ste!$A:$CB,F548)&gt;=1,1,""),"")</f>
        <v>1</v>
      </c>
      <c r="D548" t="str">
        <f>IF(F548,IF(COUNTIF(HblEre!A:BY,F548)&gt;=1,"Ere",""),"")</f>
        <v>Ere</v>
      </c>
      <c r="F548" s="51">
        <v>1</v>
      </c>
      <c r="G548" s="52" t="s">
        <v>784</v>
      </c>
    </row>
    <row r="549" spans="1:7" x14ac:dyDescent="0.25">
      <c r="A549">
        <f>IF(F549,IF(COUNTIF(Hbl3de!$A:$BX,F549)&gt;=1,3,""),"")</f>
        <v>3</v>
      </c>
      <c r="B549">
        <f>IF(F549,IF(COUNTIF(Hbl2de!$A:$BX,F549)&gt;=1,2,""),"")</f>
        <v>2</v>
      </c>
      <c r="C549">
        <f>IF(F549,IF(COUNTIF(Hbl1ste!$A:$CB,F549)&gt;=1,1,""),"")</f>
        <v>1</v>
      </c>
      <c r="D549" t="str">
        <f>IF(F549,IF(COUNTIF(HblEre!A:BY,F549)&gt;=1,"Ere",""),"")</f>
        <v>Ere</v>
      </c>
      <c r="F549" s="51">
        <v>1</v>
      </c>
      <c r="G549" s="52" t="s">
        <v>784</v>
      </c>
    </row>
    <row r="550" spans="1:7" x14ac:dyDescent="0.25">
      <c r="A550">
        <f>IF(F550,IF(COUNTIF(Hbl3de!$A:$BX,F550)&gt;=1,3,""),"")</f>
        <v>3</v>
      </c>
      <c r="B550">
        <f>IF(F550,IF(COUNTIF(Hbl2de!$A:$BX,F550)&gt;=1,2,""),"")</f>
        <v>2</v>
      </c>
      <c r="C550">
        <f>IF(F550,IF(COUNTIF(Hbl1ste!$A:$CB,F550)&gt;=1,1,""),"")</f>
        <v>1</v>
      </c>
      <c r="D550" t="str">
        <f>IF(F550,IF(COUNTIF(HblEre!A:BY,F550)&gt;=1,"Ere",""),"")</f>
        <v>Ere</v>
      </c>
      <c r="F550" s="51">
        <v>1</v>
      </c>
      <c r="G550" s="52" t="s">
        <v>784</v>
      </c>
    </row>
    <row r="551" spans="1:7" x14ac:dyDescent="0.25">
      <c r="A551">
        <f>IF(F551,IF(COUNTIF(Hbl3de!$A:$BX,F551)&gt;=1,3,""),"")</f>
        <v>3</v>
      </c>
      <c r="B551">
        <f>IF(F551,IF(COUNTIF(Hbl2de!$A:$BX,F551)&gt;=1,2,""),"")</f>
        <v>2</v>
      </c>
      <c r="C551">
        <f>IF(F551,IF(COUNTIF(Hbl1ste!$A:$CB,F551)&gt;=1,1,""),"")</f>
        <v>1</v>
      </c>
      <c r="D551" t="str">
        <f>IF(F551,IF(COUNTIF(HblEre!A:BY,F551)&gt;=1,"Ere",""),"")</f>
        <v>Ere</v>
      </c>
      <c r="F551" s="51">
        <v>1</v>
      </c>
      <c r="G551" s="52" t="s">
        <v>784</v>
      </c>
    </row>
    <row r="552" spans="1:7" x14ac:dyDescent="0.25">
      <c r="A552">
        <f>IF(F552,IF(COUNTIF(Hbl3de!$A:$BX,F552)&gt;=1,3,""),"")</f>
        <v>3</v>
      </c>
      <c r="B552">
        <f>IF(F552,IF(COUNTIF(Hbl2de!$A:$BX,F552)&gt;=1,2,""),"")</f>
        <v>2</v>
      </c>
      <c r="C552">
        <f>IF(F552,IF(COUNTIF(Hbl1ste!$A:$CB,F552)&gt;=1,1,""),"")</f>
        <v>1</v>
      </c>
      <c r="D552" t="str">
        <f>IF(F552,IF(COUNTIF(HblEre!A:BY,F552)&gt;=1,"Ere",""),"")</f>
        <v>Ere</v>
      </c>
      <c r="F552" s="51">
        <v>1</v>
      </c>
      <c r="G552" s="52" t="s">
        <v>784</v>
      </c>
    </row>
    <row r="553" spans="1:7" x14ac:dyDescent="0.25">
      <c r="A553">
        <f>IF(F553,IF(COUNTIF(Hbl3de!$A:$BX,F553)&gt;=1,3,""),"")</f>
        <v>3</v>
      </c>
      <c r="B553">
        <f>IF(F553,IF(COUNTIF(Hbl2de!$A:$BX,F553)&gt;=1,2,""),"")</f>
        <v>2</v>
      </c>
      <c r="C553">
        <f>IF(F553,IF(COUNTIF(Hbl1ste!$A:$CB,F553)&gt;=1,1,""),"")</f>
        <v>1</v>
      </c>
      <c r="D553" t="str">
        <f>IF(F553,IF(COUNTIF(HblEre!A:BY,F553)&gt;=1,"Ere",""),"")</f>
        <v>Ere</v>
      </c>
      <c r="F553" s="51">
        <v>1</v>
      </c>
      <c r="G553" s="52" t="s">
        <v>784</v>
      </c>
    </row>
    <row r="554" spans="1:7" x14ac:dyDescent="0.25">
      <c r="A554">
        <f>IF(F554,IF(COUNTIF(Hbl3de!$A:$BX,F554)&gt;=1,3,""),"")</f>
        <v>3</v>
      </c>
      <c r="B554">
        <f>IF(F554,IF(COUNTIF(Hbl2de!$A:$BX,F554)&gt;=1,2,""),"")</f>
        <v>2</v>
      </c>
      <c r="C554">
        <f>IF(F554,IF(COUNTIF(Hbl1ste!$A:$CB,F554)&gt;=1,1,""),"")</f>
        <v>1</v>
      </c>
      <c r="D554" t="str">
        <f>IF(F554,IF(COUNTIF(HblEre!A:BY,F554)&gt;=1,"Ere",""),"")</f>
        <v>Ere</v>
      </c>
      <c r="F554" s="51">
        <v>1</v>
      </c>
      <c r="G554" s="52" t="s">
        <v>784</v>
      </c>
    </row>
    <row r="555" spans="1:7" x14ac:dyDescent="0.25">
      <c r="A555">
        <f>IF(F555,IF(COUNTIF(Hbl3de!$A:$BX,F555)&gt;=1,3,""),"")</f>
        <v>3</v>
      </c>
      <c r="B555">
        <f>IF(F555,IF(COUNTIF(Hbl2de!$A:$BX,F555)&gt;=1,2,""),"")</f>
        <v>2</v>
      </c>
      <c r="C555">
        <f>IF(F555,IF(COUNTIF(Hbl1ste!$A:$CB,F555)&gt;=1,1,""),"")</f>
        <v>1</v>
      </c>
      <c r="D555" t="str">
        <f>IF(F555,IF(COUNTIF(HblEre!A:BY,F555)&gt;=1,"Ere",""),"")</f>
        <v>Ere</v>
      </c>
      <c r="F555" s="51">
        <v>1</v>
      </c>
      <c r="G555" s="52" t="s">
        <v>784</v>
      </c>
    </row>
    <row r="556" spans="1:7" x14ac:dyDescent="0.25">
      <c r="A556">
        <f>IF(F556,IF(COUNTIF(Hbl3de!$A:$BX,F556)&gt;=1,3,""),"")</f>
        <v>3</v>
      </c>
      <c r="B556">
        <f>IF(F556,IF(COUNTIF(Hbl2de!$A:$BX,F556)&gt;=1,2,""),"")</f>
        <v>2</v>
      </c>
      <c r="C556">
        <f>IF(F556,IF(COUNTIF(Hbl1ste!$A:$CB,F556)&gt;=1,1,""),"")</f>
        <v>1</v>
      </c>
      <c r="D556" t="str">
        <f>IF(F556,IF(COUNTIF(HblEre!A:BY,F556)&gt;=1,"Ere",""),"")</f>
        <v>Ere</v>
      </c>
      <c r="F556" s="51">
        <v>1</v>
      </c>
      <c r="G556" s="52" t="s">
        <v>784</v>
      </c>
    </row>
    <row r="557" spans="1:7" x14ac:dyDescent="0.25">
      <c r="A557">
        <f>IF(F557,IF(COUNTIF(Hbl3de!$A:$BX,F557)&gt;=1,3,""),"")</f>
        <v>3</v>
      </c>
      <c r="B557">
        <f>IF(F557,IF(COUNTIF(Hbl2de!$A:$BX,F557)&gt;=1,2,""),"")</f>
        <v>2</v>
      </c>
      <c r="C557">
        <f>IF(F557,IF(COUNTIF(Hbl1ste!$A:$CB,F557)&gt;=1,1,""),"")</f>
        <v>1</v>
      </c>
      <c r="D557" t="str">
        <f>IF(F557,IF(COUNTIF(HblEre!A:BY,F557)&gt;=1,"Ere",""),"")</f>
        <v>Ere</v>
      </c>
      <c r="F557" s="51">
        <v>1</v>
      </c>
      <c r="G557" s="52" t="s">
        <v>784</v>
      </c>
    </row>
    <row r="558" spans="1:7" x14ac:dyDescent="0.25">
      <c r="A558">
        <f>IF(F558,IF(COUNTIF(Hbl3de!$A:$BX,F558)&gt;=1,3,""),"")</f>
        <v>3</v>
      </c>
      <c r="B558">
        <f>IF(F558,IF(COUNTIF(Hbl2de!$A:$BX,F558)&gt;=1,2,""),"")</f>
        <v>2</v>
      </c>
      <c r="C558">
        <f>IF(F558,IF(COUNTIF(Hbl1ste!$A:$CB,F558)&gt;=1,1,""),"")</f>
        <v>1</v>
      </c>
      <c r="D558" t="str">
        <f>IF(F558,IF(COUNTIF(HblEre!A:BY,F558)&gt;=1,"Ere",""),"")</f>
        <v>Ere</v>
      </c>
      <c r="F558" s="51">
        <v>1</v>
      </c>
      <c r="G558" s="52" t="s">
        <v>784</v>
      </c>
    </row>
    <row r="559" spans="1:7" x14ac:dyDescent="0.25">
      <c r="A559">
        <f>IF(F559,IF(COUNTIF(Hbl3de!$A:$BX,F559)&gt;=1,3,""),"")</f>
        <v>3</v>
      </c>
      <c r="B559">
        <f>IF(F559,IF(COUNTIF(Hbl2de!$A:$BX,F559)&gt;=1,2,""),"")</f>
        <v>2</v>
      </c>
      <c r="C559">
        <f>IF(F559,IF(COUNTIF(Hbl1ste!$A:$CB,F559)&gt;=1,1,""),"")</f>
        <v>1</v>
      </c>
      <c r="D559" t="str">
        <f>IF(F559,IF(COUNTIF(HblEre!A:BY,F559)&gt;=1,"Ere",""),"")</f>
        <v>Ere</v>
      </c>
      <c r="F559" s="51">
        <v>1</v>
      </c>
      <c r="G559" s="52" t="s">
        <v>784</v>
      </c>
    </row>
    <row r="560" spans="1:7" x14ac:dyDescent="0.25">
      <c r="A560">
        <f>IF(F560,IF(COUNTIF(Hbl3de!$A:$BX,F560)&gt;=1,3,""),"")</f>
        <v>3</v>
      </c>
      <c r="B560">
        <f>IF(F560,IF(COUNTIF(Hbl2de!$A:$BX,F560)&gt;=1,2,""),"")</f>
        <v>2</v>
      </c>
      <c r="C560">
        <f>IF(F560,IF(COUNTIF(Hbl1ste!$A:$CB,F560)&gt;=1,1,""),"")</f>
        <v>1</v>
      </c>
      <c r="D560" t="str">
        <f>IF(F560,IF(COUNTIF(HblEre!A:BY,F560)&gt;=1,"Ere",""),"")</f>
        <v>Ere</v>
      </c>
      <c r="F560" s="51">
        <v>1</v>
      </c>
      <c r="G560" s="52" t="s">
        <v>784</v>
      </c>
    </row>
    <row r="561" spans="1:7" x14ac:dyDescent="0.25">
      <c r="A561">
        <f>IF(F561,IF(COUNTIF(Hbl3de!$A:$BX,F561)&gt;=1,3,""),"")</f>
        <v>3</v>
      </c>
      <c r="B561">
        <f>IF(F561,IF(COUNTIF(Hbl2de!$A:$BX,F561)&gt;=1,2,""),"")</f>
        <v>2</v>
      </c>
      <c r="C561">
        <f>IF(F561,IF(COUNTIF(Hbl1ste!$A:$CB,F561)&gt;=1,1,""),"")</f>
        <v>1</v>
      </c>
      <c r="D561" t="str">
        <f>IF(F561,IF(COUNTIF(HblEre!A:BY,F561)&gt;=1,"Ere",""),"")</f>
        <v>Ere</v>
      </c>
      <c r="F561" s="51">
        <v>1</v>
      </c>
      <c r="G561" s="52" t="s">
        <v>784</v>
      </c>
    </row>
    <row r="562" spans="1:7" x14ac:dyDescent="0.25">
      <c r="A562">
        <f>IF(F562,IF(COUNTIF(Hbl3de!$A:$BX,F562)&gt;=1,3,""),"")</f>
        <v>3</v>
      </c>
      <c r="B562">
        <f>IF(F562,IF(COUNTIF(Hbl2de!$A:$BX,F562)&gt;=1,2,""),"")</f>
        <v>2</v>
      </c>
      <c r="C562">
        <f>IF(F562,IF(COUNTIF(Hbl1ste!$A:$CB,F562)&gt;=1,1,""),"")</f>
        <v>1</v>
      </c>
      <c r="D562" t="str">
        <f>IF(F562,IF(COUNTIF(HblEre!A:BY,F562)&gt;=1,"Ere",""),"")</f>
        <v>Ere</v>
      </c>
      <c r="F562" s="51">
        <v>1</v>
      </c>
      <c r="G562" s="52" t="s">
        <v>784</v>
      </c>
    </row>
    <row r="563" spans="1:7" x14ac:dyDescent="0.25">
      <c r="A563">
        <f>IF(F563,IF(COUNTIF(Hbl3de!$A:$BX,F563)&gt;=1,3,""),"")</f>
        <v>3</v>
      </c>
      <c r="B563">
        <f>IF(F563,IF(COUNTIF(Hbl2de!$A:$BX,F563)&gt;=1,2,""),"")</f>
        <v>2</v>
      </c>
      <c r="C563">
        <f>IF(F563,IF(COUNTIF(Hbl1ste!$A:$CB,F563)&gt;=1,1,""),"")</f>
        <v>1</v>
      </c>
      <c r="D563" t="str">
        <f>IF(F563,IF(COUNTIF(HblEre!A:BY,F563)&gt;=1,"Ere",""),"")</f>
        <v>Ere</v>
      </c>
      <c r="F563" s="51">
        <v>1</v>
      </c>
      <c r="G563" s="52" t="s">
        <v>784</v>
      </c>
    </row>
    <row r="564" spans="1:7" x14ac:dyDescent="0.25">
      <c r="A564">
        <f>IF(F564,IF(COUNTIF(Hbl3de!$A:$BX,F564)&gt;=1,3,""),"")</f>
        <v>3</v>
      </c>
      <c r="B564">
        <f>IF(F564,IF(COUNTIF(Hbl2de!$A:$BX,F564)&gt;=1,2,""),"")</f>
        <v>2</v>
      </c>
      <c r="C564">
        <f>IF(F564,IF(COUNTIF(Hbl1ste!$A:$CB,F564)&gt;=1,1,""),"")</f>
        <v>1</v>
      </c>
      <c r="D564" t="str">
        <f>IF(F564,IF(COUNTIF(HblEre!A:BY,F564)&gt;=1,"Ere",""),"")</f>
        <v>Ere</v>
      </c>
      <c r="F564" s="51">
        <v>1</v>
      </c>
      <c r="G564" s="52" t="s">
        <v>784</v>
      </c>
    </row>
    <row r="565" spans="1:7" x14ac:dyDescent="0.25">
      <c r="A565">
        <f>IF(F565,IF(COUNTIF(Hbl3de!$A:$BX,F565)&gt;=1,3,""),"")</f>
        <v>3</v>
      </c>
      <c r="B565">
        <f>IF(F565,IF(COUNTIF(Hbl2de!$A:$BX,F565)&gt;=1,2,""),"")</f>
        <v>2</v>
      </c>
      <c r="C565">
        <f>IF(F565,IF(COUNTIF(Hbl1ste!$A:$CB,F565)&gt;=1,1,""),"")</f>
        <v>1</v>
      </c>
      <c r="D565" t="str">
        <f>IF(F565,IF(COUNTIF(HblEre!A:BY,F565)&gt;=1,"Ere",""),"")</f>
        <v>Ere</v>
      </c>
      <c r="F565" s="51">
        <v>1</v>
      </c>
      <c r="G565" s="52" t="s">
        <v>784</v>
      </c>
    </row>
    <row r="566" spans="1:7" x14ac:dyDescent="0.25">
      <c r="A566">
        <f>IF(F566,IF(COUNTIF(Hbl3de!$A:$BX,F566)&gt;=1,3,""),"")</f>
        <v>3</v>
      </c>
      <c r="B566">
        <f>IF(F566,IF(COUNTIF(Hbl2de!$A:$BX,F566)&gt;=1,2,""),"")</f>
        <v>2</v>
      </c>
      <c r="C566">
        <f>IF(F566,IF(COUNTIF(Hbl1ste!$A:$CB,F566)&gt;=1,1,""),"")</f>
        <v>1</v>
      </c>
      <c r="D566" t="str">
        <f>IF(F566,IF(COUNTIF(HblEre!A:BY,F566)&gt;=1,"Ere",""),"")</f>
        <v>Ere</v>
      </c>
      <c r="F566" s="51">
        <v>1</v>
      </c>
      <c r="G566" s="52" t="s">
        <v>784</v>
      </c>
    </row>
    <row r="567" spans="1:7" x14ac:dyDescent="0.25">
      <c r="A567">
        <f>IF(F567,IF(COUNTIF(Hbl3de!$A:$BX,F567)&gt;=1,3,""),"")</f>
        <v>3</v>
      </c>
      <c r="B567">
        <f>IF(F567,IF(COUNTIF(Hbl2de!$A:$BX,F567)&gt;=1,2,""),"")</f>
        <v>2</v>
      </c>
      <c r="C567">
        <f>IF(F567,IF(COUNTIF(Hbl1ste!$A:$CB,F567)&gt;=1,1,""),"")</f>
        <v>1</v>
      </c>
      <c r="D567" t="str">
        <f>IF(F567,IF(COUNTIF(HblEre!A:BY,F567)&gt;=1,"Ere",""),"")</f>
        <v>Ere</v>
      </c>
      <c r="F567" s="51">
        <v>1</v>
      </c>
      <c r="G567" s="52" t="s">
        <v>784</v>
      </c>
    </row>
    <row r="568" spans="1:7" x14ac:dyDescent="0.25">
      <c r="A568">
        <f>IF(F568,IF(COUNTIF(Hbl3de!$A:$BX,F568)&gt;=1,3,""),"")</f>
        <v>3</v>
      </c>
      <c r="B568">
        <f>IF(F568,IF(COUNTIF(Hbl2de!$A:$BX,F568)&gt;=1,2,""),"")</f>
        <v>2</v>
      </c>
      <c r="C568">
        <f>IF(F568,IF(COUNTIF(Hbl1ste!$A:$CB,F568)&gt;=1,1,""),"")</f>
        <v>1</v>
      </c>
      <c r="D568" t="str">
        <f>IF(F568,IF(COUNTIF(HblEre!A:BY,F568)&gt;=1,"Ere",""),"")</f>
        <v>Ere</v>
      </c>
      <c r="F568" s="51">
        <v>1</v>
      </c>
      <c r="G568" s="52" t="s">
        <v>784</v>
      </c>
    </row>
    <row r="569" spans="1:7" x14ac:dyDescent="0.25">
      <c r="A569">
        <f>IF(F569,IF(COUNTIF(Hbl3de!$A:$BX,F569)&gt;=1,3,""),"")</f>
        <v>3</v>
      </c>
      <c r="B569">
        <f>IF(F569,IF(COUNTIF(Hbl2de!$A:$BX,F569)&gt;=1,2,""),"")</f>
        <v>2</v>
      </c>
      <c r="C569">
        <f>IF(F569,IF(COUNTIF(Hbl1ste!$A:$CB,F569)&gt;=1,1,""),"")</f>
        <v>1</v>
      </c>
      <c r="D569" t="str">
        <f>IF(F569,IF(COUNTIF(HblEre!A:BY,F569)&gt;=1,"Ere",""),"")</f>
        <v>Ere</v>
      </c>
      <c r="F569" s="51">
        <v>1</v>
      </c>
      <c r="G569" s="52" t="s">
        <v>784</v>
      </c>
    </row>
    <row r="570" spans="1:7" x14ac:dyDescent="0.25">
      <c r="A570">
        <f>IF(F570,IF(COUNTIF(Hbl3de!$A:$BX,F570)&gt;=1,3,""),"")</f>
        <v>3</v>
      </c>
      <c r="B570">
        <f>IF(F570,IF(COUNTIF(Hbl2de!$A:$BX,F570)&gt;=1,2,""),"")</f>
        <v>2</v>
      </c>
      <c r="C570">
        <f>IF(F570,IF(COUNTIF(Hbl1ste!$A:$CB,F570)&gt;=1,1,""),"")</f>
        <v>1</v>
      </c>
      <c r="D570" t="str">
        <f>IF(F570,IF(COUNTIF(HblEre!A:BY,F570)&gt;=1,"Ere",""),"")</f>
        <v>Ere</v>
      </c>
      <c r="F570" s="51">
        <v>1</v>
      </c>
      <c r="G570" s="52" t="s">
        <v>784</v>
      </c>
    </row>
    <row r="571" spans="1:7" x14ac:dyDescent="0.25">
      <c r="A571">
        <f>IF(F571,IF(COUNTIF(Hbl3de!$A:$BX,F571)&gt;=1,3,""),"")</f>
        <v>3</v>
      </c>
      <c r="B571">
        <f>IF(F571,IF(COUNTIF(Hbl2de!$A:$BX,F571)&gt;=1,2,""),"")</f>
        <v>2</v>
      </c>
      <c r="C571">
        <f>IF(F571,IF(COUNTIF(Hbl1ste!$A:$CB,F571)&gt;=1,1,""),"")</f>
        <v>1</v>
      </c>
      <c r="D571" t="str">
        <f>IF(F571,IF(COUNTIF(HblEre!A:BY,F571)&gt;=1,"Ere",""),"")</f>
        <v>Ere</v>
      </c>
      <c r="F571" s="51">
        <v>1</v>
      </c>
      <c r="G571" s="52" t="s">
        <v>784</v>
      </c>
    </row>
    <row r="572" spans="1:7" x14ac:dyDescent="0.25">
      <c r="A572">
        <f>IF(F572,IF(COUNTIF(Hbl3de!$A:$BX,F572)&gt;=1,3,""),"")</f>
        <v>3</v>
      </c>
      <c r="B572">
        <f>IF(F572,IF(COUNTIF(Hbl2de!$A:$BX,F572)&gt;=1,2,""),"")</f>
        <v>2</v>
      </c>
      <c r="C572">
        <f>IF(F572,IF(COUNTIF(Hbl1ste!$A:$CB,F572)&gt;=1,1,""),"")</f>
        <v>1</v>
      </c>
      <c r="D572" t="str">
        <f>IF(F572,IF(COUNTIF(HblEre!A:BY,F572)&gt;=1,"Ere",""),"")</f>
        <v>Ere</v>
      </c>
      <c r="F572" s="51">
        <v>1</v>
      </c>
      <c r="G572" s="52" t="s">
        <v>784</v>
      </c>
    </row>
    <row r="573" spans="1:7" x14ac:dyDescent="0.25">
      <c r="A573">
        <f>IF(F573,IF(COUNTIF(Hbl3de!$A:$BX,F573)&gt;=1,3,""),"")</f>
        <v>3</v>
      </c>
      <c r="B573">
        <f>IF(F573,IF(COUNTIF(Hbl2de!$A:$BX,F573)&gt;=1,2,""),"")</f>
        <v>2</v>
      </c>
      <c r="C573">
        <f>IF(F573,IF(COUNTIF(Hbl1ste!$A:$CB,F573)&gt;=1,1,""),"")</f>
        <v>1</v>
      </c>
      <c r="D573" t="str">
        <f>IF(F573,IF(COUNTIF(HblEre!A:BY,F573)&gt;=1,"Ere",""),"")</f>
        <v>Ere</v>
      </c>
      <c r="F573" s="51">
        <v>1</v>
      </c>
      <c r="G573" s="52" t="s">
        <v>784</v>
      </c>
    </row>
    <row r="574" spans="1:7" x14ac:dyDescent="0.25">
      <c r="A574">
        <f>IF(F574,IF(COUNTIF(Hbl3de!$A:$BX,F574)&gt;=1,3,""),"")</f>
        <v>3</v>
      </c>
      <c r="B574">
        <f>IF(F574,IF(COUNTIF(Hbl2de!$A:$BX,F574)&gt;=1,2,""),"")</f>
        <v>2</v>
      </c>
      <c r="C574">
        <f>IF(F574,IF(COUNTIF(Hbl1ste!$A:$CB,F574)&gt;=1,1,""),"")</f>
        <v>1</v>
      </c>
      <c r="D574" t="str">
        <f>IF(F574,IF(COUNTIF(HblEre!A:BY,F574)&gt;=1,"Ere",""),"")</f>
        <v>Ere</v>
      </c>
      <c r="F574" s="51">
        <v>1</v>
      </c>
      <c r="G574" s="52" t="s">
        <v>784</v>
      </c>
    </row>
    <row r="575" spans="1:7" x14ac:dyDescent="0.25">
      <c r="A575">
        <f>IF(F575,IF(COUNTIF(Hbl3de!$A:$BX,F575)&gt;=1,3,""),"")</f>
        <v>3</v>
      </c>
      <c r="B575">
        <f>IF(F575,IF(COUNTIF(Hbl2de!$A:$BX,F575)&gt;=1,2,""),"")</f>
        <v>2</v>
      </c>
      <c r="C575">
        <f>IF(F575,IF(COUNTIF(Hbl1ste!$A:$CB,F575)&gt;=1,1,""),"")</f>
        <v>1</v>
      </c>
      <c r="D575" t="str">
        <f>IF(F575,IF(COUNTIF(HblEre!A:BY,F575)&gt;=1,"Ere",""),"")</f>
        <v>Ere</v>
      </c>
      <c r="F575" s="51">
        <v>1</v>
      </c>
      <c r="G575" s="52" t="s">
        <v>784</v>
      </c>
    </row>
    <row r="576" spans="1:7" x14ac:dyDescent="0.25">
      <c r="A576">
        <f>IF(F576,IF(COUNTIF(Hbl3de!$A:$BX,F576)&gt;=1,3,""),"")</f>
        <v>3</v>
      </c>
      <c r="B576">
        <f>IF(F576,IF(COUNTIF(Hbl2de!$A:$BX,F576)&gt;=1,2,""),"")</f>
        <v>2</v>
      </c>
      <c r="C576">
        <f>IF(F576,IF(COUNTIF(Hbl1ste!$A:$CB,F576)&gt;=1,1,""),"")</f>
        <v>1</v>
      </c>
      <c r="D576" t="str">
        <f>IF(F576,IF(COUNTIF(HblEre!A:BY,F576)&gt;=1,"Ere",""),"")</f>
        <v>Ere</v>
      </c>
      <c r="F576" s="51">
        <v>1</v>
      </c>
      <c r="G576" s="52" t="s">
        <v>784</v>
      </c>
    </row>
    <row r="577" spans="1:7" x14ac:dyDescent="0.25">
      <c r="A577">
        <f>IF(F577,IF(COUNTIF(Hbl3de!$A:$BX,F577)&gt;=1,3,""),"")</f>
        <v>3</v>
      </c>
      <c r="B577">
        <f>IF(F577,IF(COUNTIF(Hbl2de!$A:$BX,F577)&gt;=1,2,""),"")</f>
        <v>2</v>
      </c>
      <c r="C577">
        <f>IF(F577,IF(COUNTIF(Hbl1ste!$A:$CB,F577)&gt;=1,1,""),"")</f>
        <v>1</v>
      </c>
      <c r="D577" t="str">
        <f>IF(F577,IF(COUNTIF(HblEre!A:BY,F577)&gt;=1,"Ere",""),"")</f>
        <v>Ere</v>
      </c>
      <c r="F577" s="51">
        <v>1</v>
      </c>
      <c r="G577" s="52" t="s">
        <v>784</v>
      </c>
    </row>
    <row r="578" spans="1:7" x14ac:dyDescent="0.25">
      <c r="A578">
        <f>IF(F578,IF(COUNTIF(Hbl3de!$A:$BX,F578)&gt;=1,3,""),"")</f>
        <v>3</v>
      </c>
      <c r="B578">
        <f>IF(F578,IF(COUNTIF(Hbl2de!$A:$BX,F578)&gt;=1,2,""),"")</f>
        <v>2</v>
      </c>
      <c r="C578">
        <f>IF(F578,IF(COUNTIF(Hbl1ste!$A:$CB,F578)&gt;=1,1,""),"")</f>
        <v>1</v>
      </c>
      <c r="D578" t="str">
        <f>IF(F578,IF(COUNTIF(HblEre!A:BY,F578)&gt;=1,"Ere",""),"")</f>
        <v>Ere</v>
      </c>
      <c r="F578" s="51">
        <v>1</v>
      </c>
      <c r="G578" s="52" t="s">
        <v>784</v>
      </c>
    </row>
    <row r="579" spans="1:7" x14ac:dyDescent="0.25">
      <c r="A579">
        <f>IF(F579,IF(COUNTIF(Hbl3de!$A:$BX,F579)&gt;=1,3,""),"")</f>
        <v>3</v>
      </c>
      <c r="B579">
        <f>IF(F579,IF(COUNTIF(Hbl2de!$A:$BX,F579)&gt;=1,2,""),"")</f>
        <v>2</v>
      </c>
      <c r="C579">
        <f>IF(F579,IF(COUNTIF(Hbl1ste!$A:$CB,F579)&gt;=1,1,""),"")</f>
        <v>1</v>
      </c>
      <c r="D579" t="str">
        <f>IF(F579,IF(COUNTIF(HblEre!A:BY,F579)&gt;=1,"Ere",""),"")</f>
        <v>Ere</v>
      </c>
      <c r="F579" s="51">
        <v>1</v>
      </c>
      <c r="G579" s="52" t="s">
        <v>784</v>
      </c>
    </row>
    <row r="580" spans="1:7" x14ac:dyDescent="0.25">
      <c r="A580">
        <f>IF(F580,IF(COUNTIF(Hbl3de!$A:$BX,F580)&gt;=1,3,""),"")</f>
        <v>3</v>
      </c>
      <c r="B580">
        <f>IF(F580,IF(COUNTIF(Hbl2de!$A:$BX,F580)&gt;=1,2,""),"")</f>
        <v>2</v>
      </c>
      <c r="C580">
        <f>IF(F580,IF(COUNTIF(Hbl1ste!$A:$CB,F580)&gt;=1,1,""),"")</f>
        <v>1</v>
      </c>
      <c r="D580" t="str">
        <f>IF(F580,IF(COUNTIF(HblEre!A:BY,F580)&gt;=1,"Ere",""),"")</f>
        <v>Ere</v>
      </c>
      <c r="F580" s="51">
        <v>1</v>
      </c>
      <c r="G580" s="52" t="s">
        <v>784</v>
      </c>
    </row>
    <row r="581" spans="1:7" x14ac:dyDescent="0.25">
      <c r="A581">
        <f>IF(F581,IF(COUNTIF(Hbl3de!$A:$BX,F581)&gt;=1,3,""),"")</f>
        <v>3</v>
      </c>
      <c r="B581">
        <f>IF(F581,IF(COUNTIF(Hbl2de!$A:$BX,F581)&gt;=1,2,""),"")</f>
        <v>2</v>
      </c>
      <c r="C581">
        <f>IF(F581,IF(COUNTIF(Hbl1ste!$A:$CB,F581)&gt;=1,1,""),"")</f>
        <v>1</v>
      </c>
      <c r="D581" t="str">
        <f>IF(F581,IF(COUNTIF(HblEre!A:BY,F581)&gt;=1,"Ere",""),"")</f>
        <v>Ere</v>
      </c>
      <c r="F581" s="51">
        <v>1</v>
      </c>
      <c r="G581" s="52" t="s">
        <v>784</v>
      </c>
    </row>
    <row r="582" spans="1:7" x14ac:dyDescent="0.25">
      <c r="A582">
        <f>IF(F582,IF(COUNTIF(Hbl3de!$A:$BX,F582)&gt;=1,3,""),"")</f>
        <v>3</v>
      </c>
      <c r="B582">
        <f>IF(F582,IF(COUNTIF(Hbl2de!$A:$BX,F582)&gt;=1,2,""),"")</f>
        <v>2</v>
      </c>
      <c r="C582">
        <f>IF(F582,IF(COUNTIF(Hbl1ste!$A:$CB,F582)&gt;=1,1,""),"")</f>
        <v>1</v>
      </c>
      <c r="D582" t="str">
        <f>IF(F582,IF(COUNTIF(HblEre!A:BY,F582)&gt;=1,"Ere",""),"")</f>
        <v>Ere</v>
      </c>
      <c r="F582" s="51">
        <v>1</v>
      </c>
      <c r="G582" s="52" t="s">
        <v>784</v>
      </c>
    </row>
    <row r="583" spans="1:7" x14ac:dyDescent="0.25">
      <c r="A583">
        <f>IF(F583,IF(COUNTIF(Hbl3de!$A:$BX,F583)&gt;=1,3,""),"")</f>
        <v>3</v>
      </c>
      <c r="B583">
        <f>IF(F583,IF(COUNTIF(Hbl2de!$A:$BX,F583)&gt;=1,2,""),"")</f>
        <v>2</v>
      </c>
      <c r="C583">
        <f>IF(F583,IF(COUNTIF(Hbl1ste!$A:$CB,F583)&gt;=1,1,""),"")</f>
        <v>1</v>
      </c>
      <c r="D583" t="str">
        <f>IF(F583,IF(COUNTIF(HblEre!A:BY,F583)&gt;=1,"Ere",""),"")</f>
        <v>Ere</v>
      </c>
      <c r="F583" s="51">
        <v>1</v>
      </c>
      <c r="G583" s="52" t="s">
        <v>784</v>
      </c>
    </row>
    <row r="584" spans="1:7" x14ac:dyDescent="0.25">
      <c r="A584">
        <f>IF(F584,IF(COUNTIF(Hbl3de!$A:$BX,F584)&gt;=1,3,""),"")</f>
        <v>3</v>
      </c>
      <c r="B584">
        <f>IF(F584,IF(COUNTIF(Hbl2de!$A:$BX,F584)&gt;=1,2,""),"")</f>
        <v>2</v>
      </c>
      <c r="C584">
        <f>IF(F584,IF(COUNTIF(Hbl1ste!$A:$CB,F584)&gt;=1,1,""),"")</f>
        <v>1</v>
      </c>
      <c r="D584" t="str">
        <f>IF(F584,IF(COUNTIF(HblEre!A:BY,F584)&gt;=1,"Ere",""),"")</f>
        <v>Ere</v>
      </c>
      <c r="F584" s="51">
        <v>1</v>
      </c>
      <c r="G584" s="52" t="s">
        <v>784</v>
      </c>
    </row>
    <row r="585" spans="1:7" x14ac:dyDescent="0.25">
      <c r="A585">
        <f>IF(F585,IF(COUNTIF(Hbl3de!$A:$BX,F585)&gt;=1,3,""),"")</f>
        <v>3</v>
      </c>
      <c r="B585">
        <f>IF(F585,IF(COUNTIF(Hbl2de!$A:$BX,F585)&gt;=1,2,""),"")</f>
        <v>2</v>
      </c>
      <c r="C585">
        <f>IF(F585,IF(COUNTIF(Hbl1ste!$A:$CB,F585)&gt;=1,1,""),"")</f>
        <v>1</v>
      </c>
      <c r="D585" t="str">
        <f>IF(F585,IF(COUNTIF(HblEre!A:BY,F585)&gt;=1,"Ere",""),"")</f>
        <v>Ere</v>
      </c>
      <c r="F585" s="51">
        <v>1</v>
      </c>
      <c r="G585" s="52" t="s">
        <v>784</v>
      </c>
    </row>
    <row r="586" spans="1:7" x14ac:dyDescent="0.25">
      <c r="A586">
        <f>IF(F586,IF(COUNTIF(Hbl3de!$A:$BX,F586)&gt;=1,3,""),"")</f>
        <v>3</v>
      </c>
      <c r="B586">
        <f>IF(F586,IF(COUNTIF(Hbl2de!$A:$BX,F586)&gt;=1,2,""),"")</f>
        <v>2</v>
      </c>
      <c r="C586">
        <f>IF(F586,IF(COUNTIF(Hbl1ste!$A:$CB,F586)&gt;=1,1,""),"")</f>
        <v>1</v>
      </c>
      <c r="D586" t="str">
        <f>IF(F586,IF(COUNTIF(HblEre!A:BY,F586)&gt;=1,"Ere",""),"")</f>
        <v>Ere</v>
      </c>
      <c r="F586" s="51">
        <v>1</v>
      </c>
      <c r="G586" s="52" t="s">
        <v>784</v>
      </c>
    </row>
    <row r="587" spans="1:7" x14ac:dyDescent="0.25">
      <c r="A587">
        <f>IF(F587,IF(COUNTIF(Hbl3de!$A:$BX,F587)&gt;=1,3,""),"")</f>
        <v>3</v>
      </c>
      <c r="B587">
        <f>IF(F587,IF(COUNTIF(Hbl2de!$A:$BX,F587)&gt;=1,2,""),"")</f>
        <v>2</v>
      </c>
      <c r="C587">
        <f>IF(F587,IF(COUNTIF(Hbl1ste!$A:$CB,F587)&gt;=1,1,""),"")</f>
        <v>1</v>
      </c>
      <c r="D587" t="str">
        <f>IF(F587,IF(COUNTIF(HblEre!A:BY,F587)&gt;=1,"Ere",""),"")</f>
        <v>Ere</v>
      </c>
      <c r="F587" s="51">
        <v>1</v>
      </c>
      <c r="G587" s="52" t="s">
        <v>784</v>
      </c>
    </row>
    <row r="588" spans="1:7" x14ac:dyDescent="0.25">
      <c r="A588">
        <f>IF(F588,IF(COUNTIF(Hbl3de!$A:$BX,F588)&gt;=1,3,""),"")</f>
        <v>3</v>
      </c>
      <c r="B588">
        <f>IF(F588,IF(COUNTIF(Hbl2de!$A:$BX,F588)&gt;=1,2,""),"")</f>
        <v>2</v>
      </c>
      <c r="C588">
        <f>IF(F588,IF(COUNTIF(Hbl1ste!$A:$CB,F588)&gt;=1,1,""),"")</f>
        <v>1</v>
      </c>
      <c r="D588" t="str">
        <f>IF(F588,IF(COUNTIF(HblEre!A:BY,F588)&gt;=1,"Ere",""),"")</f>
        <v>Ere</v>
      </c>
      <c r="F588" s="51">
        <v>1</v>
      </c>
      <c r="G588" s="52" t="s">
        <v>784</v>
      </c>
    </row>
    <row r="589" spans="1:7" x14ac:dyDescent="0.25">
      <c r="A589">
        <f>IF(F589,IF(COUNTIF(Hbl3de!$A:$BX,F589)&gt;=1,3,""),"")</f>
        <v>3</v>
      </c>
      <c r="B589">
        <f>IF(F589,IF(COUNTIF(Hbl2de!$A:$BX,F589)&gt;=1,2,""),"")</f>
        <v>2</v>
      </c>
      <c r="C589">
        <f>IF(F589,IF(COUNTIF(Hbl1ste!$A:$CB,F589)&gt;=1,1,""),"")</f>
        <v>1</v>
      </c>
      <c r="D589" t="str">
        <f>IF(F589,IF(COUNTIF(HblEre!A:BY,F589)&gt;=1,"Ere",""),"")</f>
        <v>Ere</v>
      </c>
      <c r="F589" s="51">
        <v>1</v>
      </c>
      <c r="G589" s="52" t="s">
        <v>784</v>
      </c>
    </row>
    <row r="590" spans="1:7" x14ac:dyDescent="0.25">
      <c r="A590">
        <f>IF(F590,IF(COUNTIF(Hbl3de!$A:$BX,F590)&gt;=1,3,""),"")</f>
        <v>3</v>
      </c>
      <c r="B590">
        <f>IF(F590,IF(COUNTIF(Hbl2de!$A:$BX,F590)&gt;=1,2,""),"")</f>
        <v>2</v>
      </c>
      <c r="C590">
        <f>IF(F590,IF(COUNTIF(Hbl1ste!$A:$CB,F590)&gt;=1,1,""),"")</f>
        <v>1</v>
      </c>
      <c r="D590" t="str">
        <f>IF(F590,IF(COUNTIF(HblEre!A:BY,F590)&gt;=1,"Ere",""),"")</f>
        <v>Ere</v>
      </c>
      <c r="F590" s="51">
        <v>1</v>
      </c>
      <c r="G590" s="52" t="s">
        <v>784</v>
      </c>
    </row>
    <row r="591" spans="1:7" x14ac:dyDescent="0.25">
      <c r="A591">
        <f>IF(F591,IF(COUNTIF(Hbl3de!$A:$BX,F591)&gt;=1,3,""),"")</f>
        <v>3</v>
      </c>
      <c r="B591">
        <f>IF(F591,IF(COUNTIF(Hbl2de!$A:$BX,F591)&gt;=1,2,""),"")</f>
        <v>2</v>
      </c>
      <c r="C591">
        <f>IF(F591,IF(COUNTIF(Hbl1ste!$A:$CB,F591)&gt;=1,1,""),"")</f>
        <v>1</v>
      </c>
      <c r="D591" t="str">
        <f>IF(F591,IF(COUNTIF(HblEre!A:BY,F591)&gt;=1,"Ere",""),"")</f>
        <v>Ere</v>
      </c>
      <c r="F591" s="51">
        <v>1</v>
      </c>
      <c r="G591" s="52" t="s">
        <v>784</v>
      </c>
    </row>
    <row r="592" spans="1:7" x14ac:dyDescent="0.25">
      <c r="A592">
        <f>IF(F592,IF(COUNTIF(Hbl3de!$A:$BX,F592)&gt;=1,3,""),"")</f>
        <v>3</v>
      </c>
      <c r="B592">
        <f>IF(F592,IF(COUNTIF(Hbl2de!$A:$BX,F592)&gt;=1,2,""),"")</f>
        <v>2</v>
      </c>
      <c r="C592">
        <f>IF(F592,IF(COUNTIF(Hbl1ste!$A:$CB,F592)&gt;=1,1,""),"")</f>
        <v>1</v>
      </c>
      <c r="D592" t="str">
        <f>IF(F592,IF(COUNTIF(HblEre!A:BY,F592)&gt;=1,"Ere",""),"")</f>
        <v>Ere</v>
      </c>
      <c r="F592" s="51">
        <v>1</v>
      </c>
      <c r="G592" s="52" t="s">
        <v>784</v>
      </c>
    </row>
    <row r="593" spans="1:7" x14ac:dyDescent="0.25">
      <c r="A593">
        <f>IF(F593,IF(COUNTIF(Hbl3de!$A:$BX,F593)&gt;=1,3,""),"")</f>
        <v>3</v>
      </c>
      <c r="B593">
        <f>IF(F593,IF(COUNTIF(Hbl2de!$A:$BX,F593)&gt;=1,2,""),"")</f>
        <v>2</v>
      </c>
      <c r="C593">
        <f>IF(F593,IF(COUNTIF(Hbl1ste!$A:$CB,F593)&gt;=1,1,""),"")</f>
        <v>1</v>
      </c>
      <c r="D593" t="str">
        <f>IF(F593,IF(COUNTIF(HblEre!A:BY,F593)&gt;=1,"Ere",""),"")</f>
        <v>Ere</v>
      </c>
      <c r="F593" s="51">
        <v>1</v>
      </c>
      <c r="G593" s="52" t="s">
        <v>784</v>
      </c>
    </row>
    <row r="594" spans="1:7" x14ac:dyDescent="0.25">
      <c r="A594">
        <f>IF(F594,IF(COUNTIF(Hbl3de!$A:$BX,F594)&gt;=1,3,""),"")</f>
        <v>3</v>
      </c>
      <c r="B594">
        <f>IF(F594,IF(COUNTIF(Hbl2de!$A:$BX,F594)&gt;=1,2,""),"")</f>
        <v>2</v>
      </c>
      <c r="C594">
        <f>IF(F594,IF(COUNTIF(Hbl1ste!$A:$CB,F594)&gt;=1,1,""),"")</f>
        <v>1</v>
      </c>
      <c r="D594" t="str">
        <f>IF(F594,IF(COUNTIF(HblEre!A:BY,F594)&gt;=1,"Ere",""),"")</f>
        <v>Ere</v>
      </c>
      <c r="F594" s="51">
        <v>1</v>
      </c>
      <c r="G594" s="52" t="s">
        <v>784</v>
      </c>
    </row>
    <row r="595" spans="1:7" x14ac:dyDescent="0.25">
      <c r="A595">
        <f>IF(F595,IF(COUNTIF(Hbl3de!$A:$BX,F595)&gt;=1,3,""),"")</f>
        <v>3</v>
      </c>
      <c r="B595">
        <f>IF(F595,IF(COUNTIF(Hbl2de!$A:$BX,F595)&gt;=1,2,""),"")</f>
        <v>2</v>
      </c>
      <c r="C595">
        <f>IF(F595,IF(COUNTIF(Hbl1ste!$A:$CB,F595)&gt;=1,1,""),"")</f>
        <v>1</v>
      </c>
      <c r="D595" t="str">
        <f>IF(F595,IF(COUNTIF(HblEre!A:BY,F595)&gt;=1,"Ere",""),"")</f>
        <v>Ere</v>
      </c>
      <c r="F595" s="51">
        <v>1</v>
      </c>
      <c r="G595" s="52" t="s">
        <v>784</v>
      </c>
    </row>
    <row r="596" spans="1:7" x14ac:dyDescent="0.25">
      <c r="A596">
        <f>IF(F596,IF(COUNTIF(Hbl3de!$A:$BX,F596)&gt;=1,3,""),"")</f>
        <v>3</v>
      </c>
      <c r="B596">
        <f>IF(F596,IF(COUNTIF(Hbl2de!$A:$BX,F596)&gt;=1,2,""),"")</f>
        <v>2</v>
      </c>
      <c r="C596">
        <f>IF(F596,IF(COUNTIF(Hbl1ste!$A:$CB,F596)&gt;=1,1,""),"")</f>
        <v>1</v>
      </c>
      <c r="D596" t="str">
        <f>IF(F596,IF(COUNTIF(HblEre!A:BY,F596)&gt;=1,"Ere",""),"")</f>
        <v>Ere</v>
      </c>
      <c r="F596" s="51">
        <v>1</v>
      </c>
      <c r="G596" s="52" t="s">
        <v>784</v>
      </c>
    </row>
    <row r="597" spans="1:7" x14ac:dyDescent="0.25">
      <c r="A597">
        <f>IF(F597,IF(COUNTIF(Hbl3de!$A:$BX,F597)&gt;=1,3,""),"")</f>
        <v>3</v>
      </c>
      <c r="B597">
        <f>IF(F597,IF(COUNTIF(Hbl2de!$A:$BX,F597)&gt;=1,2,""),"")</f>
        <v>2</v>
      </c>
      <c r="C597">
        <f>IF(F597,IF(COUNTIF(Hbl1ste!$A:$CB,F597)&gt;=1,1,""),"")</f>
        <v>1</v>
      </c>
      <c r="D597" t="str">
        <f>IF(F597,IF(COUNTIF(HblEre!A:BY,F597)&gt;=1,"Ere",""),"")</f>
        <v>Ere</v>
      </c>
      <c r="F597" s="51">
        <v>1</v>
      </c>
      <c r="G597" s="52" t="s">
        <v>784</v>
      </c>
    </row>
    <row r="598" spans="1:7" x14ac:dyDescent="0.25">
      <c r="A598">
        <f>IF(F598,IF(COUNTIF(Hbl3de!$A:$BX,F598)&gt;=1,3,""),"")</f>
        <v>3</v>
      </c>
      <c r="B598">
        <f>IF(F598,IF(COUNTIF(Hbl2de!$A:$BX,F598)&gt;=1,2,""),"")</f>
        <v>2</v>
      </c>
      <c r="C598">
        <f>IF(F598,IF(COUNTIF(Hbl1ste!$A:$CB,F598)&gt;=1,1,""),"")</f>
        <v>1</v>
      </c>
      <c r="D598" t="str">
        <f>IF(F598,IF(COUNTIF(HblEre!A:BY,F598)&gt;=1,"Ere",""),"")</f>
        <v>Ere</v>
      </c>
      <c r="F598" s="51">
        <v>1</v>
      </c>
      <c r="G598" s="52" t="s">
        <v>784</v>
      </c>
    </row>
    <row r="599" spans="1:7" x14ac:dyDescent="0.25">
      <c r="A599">
        <f>IF(F599,IF(COUNTIF(Hbl3de!$A:$BX,F599)&gt;=1,3,""),"")</f>
        <v>3</v>
      </c>
      <c r="B599">
        <f>IF(F599,IF(COUNTIF(Hbl2de!$A:$BX,F599)&gt;=1,2,""),"")</f>
        <v>2</v>
      </c>
      <c r="C599">
        <f>IF(F599,IF(COUNTIF(Hbl1ste!$A:$CB,F599)&gt;=1,1,""),"")</f>
        <v>1</v>
      </c>
      <c r="D599" t="str">
        <f>IF(F599,IF(COUNTIF(HblEre!A:BY,F599)&gt;=1,"Ere",""),"")</f>
        <v>Ere</v>
      </c>
      <c r="F599" s="51">
        <v>1</v>
      </c>
      <c r="G599" s="52" t="s">
        <v>784</v>
      </c>
    </row>
    <row r="600" spans="1:7" x14ac:dyDescent="0.25">
      <c r="A600">
        <f>IF(F600,IF(COUNTIF(Hbl3de!$A:$BX,F600)&gt;=1,3,""),"")</f>
        <v>3</v>
      </c>
      <c r="B600">
        <f>IF(F600,IF(COUNTIF(Hbl2de!$A:$BX,F600)&gt;=1,2,""),"")</f>
        <v>2</v>
      </c>
      <c r="C600">
        <f>IF(F600,IF(COUNTIF(Hbl1ste!$A:$CB,F600)&gt;=1,1,""),"")</f>
        <v>1</v>
      </c>
      <c r="D600" t="str">
        <f>IF(F600,IF(COUNTIF(HblEre!A:BY,F600)&gt;=1,"Ere",""),"")</f>
        <v>Ere</v>
      </c>
      <c r="F600" s="51">
        <v>1</v>
      </c>
      <c r="G600" s="52" t="s">
        <v>784</v>
      </c>
    </row>
  </sheetData>
  <sheetProtection selectLockedCells="1" selectUnlockedCells="1"/>
  <sortState ref="A2:H502">
    <sortCondition ref="E2:E502"/>
    <sortCondition ref="G2:G502"/>
  </sortState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CJ910"/>
  <sheetViews>
    <sheetView topLeftCell="A809" workbookViewId="0">
      <selection activeCell="D834" sqref="D834"/>
    </sheetView>
  </sheetViews>
  <sheetFormatPr defaultColWidth="19.85546875" defaultRowHeight="15" x14ac:dyDescent="0.25"/>
  <cols>
    <col min="4" max="4" width="22.28515625" bestFit="1" customWidth="1"/>
  </cols>
  <sheetData>
    <row r="1" spans="1:88" ht="16.5" thickTop="1" x14ac:dyDescent="0.25">
      <c r="B1" s="6" t="s">
        <v>131</v>
      </c>
      <c r="C1" s="7">
        <v>1</v>
      </c>
      <c r="D1" s="8">
        <v>42244</v>
      </c>
      <c r="E1" s="32" t="s">
        <v>5</v>
      </c>
      <c r="CI1">
        <f>'2deAfd'!JC4</f>
        <v>1</v>
      </c>
      <c r="CJ1">
        <f>IF(CI1&lt;&gt;"",IF(CI1=1,2,0),"")</f>
        <v>2</v>
      </c>
    </row>
    <row r="2" spans="1:88" ht="15.75" x14ac:dyDescent="0.25">
      <c r="B2" s="144" t="s">
        <v>132</v>
      </c>
      <c r="C2" s="145"/>
      <c r="D2" s="146"/>
      <c r="E2" s="33"/>
    </row>
    <row r="3" spans="1:88" ht="15.75" x14ac:dyDescent="0.25">
      <c r="A3">
        <v>111</v>
      </c>
      <c r="B3" s="14" t="s">
        <v>175</v>
      </c>
      <c r="C3" s="9" t="s">
        <v>133</v>
      </c>
      <c r="D3" s="19" t="s">
        <v>176</v>
      </c>
      <c r="E3" s="34"/>
    </row>
    <row r="4" spans="1:88" ht="15.75" x14ac:dyDescent="0.25">
      <c r="A4">
        <v>112</v>
      </c>
      <c r="B4" s="14" t="s">
        <v>177</v>
      </c>
      <c r="C4" s="9" t="s">
        <v>133</v>
      </c>
      <c r="D4" s="15" t="s">
        <v>178</v>
      </c>
      <c r="E4" s="34"/>
    </row>
    <row r="5" spans="1:88" ht="15.75" x14ac:dyDescent="0.25">
      <c r="A5">
        <v>113</v>
      </c>
      <c r="B5" s="14" t="s">
        <v>180</v>
      </c>
      <c r="C5" s="9" t="s">
        <v>133</v>
      </c>
      <c r="D5" s="15" t="s">
        <v>179</v>
      </c>
      <c r="E5" s="34"/>
    </row>
    <row r="6" spans="1:88" ht="15.75" x14ac:dyDescent="0.25">
      <c r="A6">
        <v>114</v>
      </c>
      <c r="B6" s="14" t="s">
        <v>181</v>
      </c>
      <c r="C6" s="9" t="s">
        <v>133</v>
      </c>
      <c r="D6" s="15" t="s">
        <v>182</v>
      </c>
      <c r="E6" s="34"/>
    </row>
    <row r="7" spans="1:88" ht="15.75" x14ac:dyDescent="0.25">
      <c r="A7">
        <v>115</v>
      </c>
      <c r="B7" s="18" t="s">
        <v>185</v>
      </c>
      <c r="C7" s="9" t="s">
        <v>133</v>
      </c>
      <c r="D7" s="15" t="s">
        <v>225</v>
      </c>
      <c r="E7" s="34"/>
    </row>
    <row r="8" spans="1:88" ht="15.75" x14ac:dyDescent="0.25">
      <c r="A8">
        <v>116</v>
      </c>
      <c r="B8" s="14" t="s">
        <v>184</v>
      </c>
      <c r="C8" s="9" t="s">
        <v>133</v>
      </c>
      <c r="D8" s="15" t="s">
        <v>183</v>
      </c>
      <c r="E8" s="34"/>
    </row>
    <row r="9" spans="1:88" ht="15.75" x14ac:dyDescent="0.25">
      <c r="A9">
        <v>117</v>
      </c>
      <c r="B9" s="16" t="s">
        <v>186</v>
      </c>
      <c r="C9" s="9" t="s">
        <v>133</v>
      </c>
      <c r="D9" s="17" t="s">
        <v>187</v>
      </c>
      <c r="E9" s="35"/>
    </row>
    <row r="10" spans="1:88" ht="15.75" x14ac:dyDescent="0.25">
      <c r="B10" s="144" t="s">
        <v>137</v>
      </c>
      <c r="C10" s="145"/>
      <c r="D10" s="146"/>
      <c r="E10" s="33"/>
    </row>
    <row r="11" spans="1:88" ht="15.75" x14ac:dyDescent="0.25">
      <c r="A11">
        <v>121</v>
      </c>
      <c r="B11" s="14" t="s">
        <v>188</v>
      </c>
      <c r="C11" s="9" t="s">
        <v>133</v>
      </c>
      <c r="D11" s="15" t="s">
        <v>189</v>
      </c>
      <c r="E11" s="34"/>
    </row>
    <row r="12" spans="1:88" ht="15.75" x14ac:dyDescent="0.25">
      <c r="A12">
        <v>122</v>
      </c>
      <c r="B12" s="14" t="s">
        <v>191</v>
      </c>
      <c r="C12" s="9" t="s">
        <v>133</v>
      </c>
      <c r="D12" s="15" t="s">
        <v>190</v>
      </c>
      <c r="E12" s="34"/>
    </row>
    <row r="13" spans="1:88" ht="15.75" x14ac:dyDescent="0.25">
      <c r="A13">
        <v>123</v>
      </c>
      <c r="B13" s="14" t="s">
        <v>193</v>
      </c>
      <c r="C13" s="9" t="s">
        <v>133</v>
      </c>
      <c r="D13" s="15" t="s">
        <v>192</v>
      </c>
      <c r="E13" s="34"/>
    </row>
    <row r="14" spans="1:88" ht="15.75" x14ac:dyDescent="0.25">
      <c r="A14">
        <v>124</v>
      </c>
      <c r="B14" s="14" t="s">
        <v>196</v>
      </c>
      <c r="C14" s="9" t="s">
        <v>133</v>
      </c>
      <c r="D14" s="15" t="s">
        <v>194</v>
      </c>
      <c r="E14" s="34"/>
    </row>
    <row r="15" spans="1:88" ht="15.75" x14ac:dyDescent="0.25">
      <c r="A15">
        <v>125</v>
      </c>
      <c r="B15" s="14" t="s">
        <v>195</v>
      </c>
      <c r="C15" s="9" t="s">
        <v>133</v>
      </c>
      <c r="D15" s="15" t="s">
        <v>197</v>
      </c>
      <c r="E15" s="34"/>
    </row>
    <row r="16" spans="1:88" ht="15.75" x14ac:dyDescent="0.25">
      <c r="A16">
        <v>126</v>
      </c>
      <c r="B16" s="14" t="s">
        <v>199</v>
      </c>
      <c r="C16" s="9" t="s">
        <v>133</v>
      </c>
      <c r="D16" s="15" t="s">
        <v>198</v>
      </c>
      <c r="E16" s="34"/>
    </row>
    <row r="17" spans="1:5" ht="15.75" x14ac:dyDescent="0.25">
      <c r="A17">
        <v>127</v>
      </c>
      <c r="B17" s="16" t="s">
        <v>226</v>
      </c>
      <c r="C17" s="9" t="s">
        <v>133</v>
      </c>
      <c r="D17" s="17" t="s">
        <v>200</v>
      </c>
      <c r="E17" s="35"/>
    </row>
    <row r="18" spans="1:5" ht="15.75" x14ac:dyDescent="0.25">
      <c r="B18" s="144" t="s">
        <v>134</v>
      </c>
      <c r="C18" s="145"/>
      <c r="D18" s="146"/>
      <c r="E18" s="33"/>
    </row>
    <row r="19" spans="1:5" ht="15.75" x14ac:dyDescent="0.25">
      <c r="A19">
        <v>131</v>
      </c>
      <c r="B19" s="18"/>
      <c r="C19" s="9" t="s">
        <v>133</v>
      </c>
      <c r="D19" s="19"/>
      <c r="E19" s="34"/>
    </row>
    <row r="20" spans="1:5" ht="15.75" x14ac:dyDescent="0.25">
      <c r="A20">
        <v>132</v>
      </c>
      <c r="B20" s="14"/>
      <c r="C20" s="9" t="s">
        <v>133</v>
      </c>
      <c r="D20" s="15"/>
      <c r="E20" s="34"/>
    </row>
    <row r="21" spans="1:5" ht="15.75" x14ac:dyDescent="0.25">
      <c r="A21">
        <v>133</v>
      </c>
      <c r="B21" s="14"/>
      <c r="C21" s="9" t="s">
        <v>133</v>
      </c>
      <c r="D21" s="15"/>
      <c r="E21" s="34"/>
    </row>
    <row r="22" spans="1:5" ht="15.75" x14ac:dyDescent="0.25">
      <c r="A22">
        <v>134</v>
      </c>
      <c r="B22" s="14"/>
      <c r="C22" s="9" t="s">
        <v>133</v>
      </c>
      <c r="D22" s="15"/>
      <c r="E22" s="34"/>
    </row>
    <row r="23" spans="1:5" ht="15.75" x14ac:dyDescent="0.25">
      <c r="A23">
        <v>135</v>
      </c>
      <c r="B23" s="14"/>
      <c r="C23" s="9" t="s">
        <v>133</v>
      </c>
      <c r="D23" s="15"/>
      <c r="E23" s="34"/>
    </row>
    <row r="24" spans="1:5" ht="15.75" x14ac:dyDescent="0.25">
      <c r="A24">
        <v>136</v>
      </c>
      <c r="B24" s="14"/>
      <c r="C24" s="9" t="s">
        <v>133</v>
      </c>
      <c r="D24" s="15"/>
      <c r="E24" s="34"/>
    </row>
    <row r="25" spans="1:5" ht="15.75" x14ac:dyDescent="0.25">
      <c r="A25">
        <v>137</v>
      </c>
      <c r="B25" s="16"/>
      <c r="C25" s="9" t="s">
        <v>133</v>
      </c>
      <c r="D25" s="17"/>
      <c r="E25" s="35"/>
    </row>
    <row r="26" spans="1:5" ht="15.75" x14ac:dyDescent="0.25">
      <c r="B26" s="144" t="s">
        <v>135</v>
      </c>
      <c r="C26" s="145"/>
      <c r="D26" s="146"/>
      <c r="E26" s="33"/>
    </row>
    <row r="27" spans="1:5" ht="15.75" x14ac:dyDescent="0.25">
      <c r="A27">
        <v>141</v>
      </c>
      <c r="B27" s="14"/>
      <c r="C27" s="9" t="s">
        <v>133</v>
      </c>
      <c r="D27" s="15"/>
      <c r="E27" s="34"/>
    </row>
    <row r="28" spans="1:5" ht="15.75" x14ac:dyDescent="0.25">
      <c r="A28">
        <v>142</v>
      </c>
      <c r="B28" s="18"/>
      <c r="C28" s="9" t="s">
        <v>133</v>
      </c>
      <c r="D28" s="15"/>
      <c r="E28" s="34"/>
    </row>
    <row r="29" spans="1:5" ht="15.75" x14ac:dyDescent="0.25">
      <c r="A29">
        <v>143</v>
      </c>
      <c r="B29" s="14"/>
      <c r="C29" s="9" t="s">
        <v>133</v>
      </c>
      <c r="D29" s="15"/>
      <c r="E29" s="34"/>
    </row>
    <row r="30" spans="1:5" ht="15.75" x14ac:dyDescent="0.25">
      <c r="A30">
        <v>144</v>
      </c>
      <c r="B30" s="14"/>
      <c r="C30" s="9" t="s">
        <v>133</v>
      </c>
      <c r="D30" s="15"/>
      <c r="E30" s="34"/>
    </row>
    <row r="31" spans="1:5" ht="15.75" x14ac:dyDescent="0.25">
      <c r="A31">
        <v>145</v>
      </c>
      <c r="B31" s="14"/>
      <c r="C31" s="9" t="s">
        <v>133</v>
      </c>
      <c r="D31" s="15"/>
      <c r="E31" s="34"/>
    </row>
    <row r="32" spans="1:5" ht="15.75" x14ac:dyDescent="0.25">
      <c r="A32">
        <v>146</v>
      </c>
      <c r="B32" s="14"/>
      <c r="C32" s="9" t="s">
        <v>133</v>
      </c>
      <c r="D32" s="15"/>
      <c r="E32" s="34"/>
    </row>
    <row r="33" spans="1:6" ht="15.75" x14ac:dyDescent="0.25">
      <c r="A33">
        <v>147</v>
      </c>
      <c r="B33" s="14"/>
      <c r="C33" s="9" t="s">
        <v>133</v>
      </c>
      <c r="D33" s="15"/>
      <c r="E33" s="34"/>
    </row>
    <row r="34" spans="1:6" ht="16.5" thickBot="1" x14ac:dyDescent="0.3">
      <c r="A34">
        <v>148</v>
      </c>
      <c r="B34" s="11"/>
      <c r="C34" s="12"/>
      <c r="D34" s="13"/>
      <c r="E34" s="36"/>
    </row>
    <row r="35" spans="1:6" ht="16.5" thickTop="1" thickBot="1" x14ac:dyDescent="0.3">
      <c r="E35" s="37"/>
    </row>
    <row r="36" spans="1:6" ht="16.5" thickTop="1" x14ac:dyDescent="0.25">
      <c r="B36" s="6" t="s">
        <v>131</v>
      </c>
      <c r="C36" s="7">
        <v>2</v>
      </c>
      <c r="D36" s="8">
        <v>42251</v>
      </c>
      <c r="E36" s="32" t="s">
        <v>5</v>
      </c>
    </row>
    <row r="37" spans="1:6" ht="15.75" x14ac:dyDescent="0.25">
      <c r="B37" s="144" t="s">
        <v>132</v>
      </c>
      <c r="C37" s="145"/>
      <c r="D37" s="146"/>
      <c r="E37" s="33"/>
    </row>
    <row r="38" spans="1:6" ht="15.75" x14ac:dyDescent="0.25">
      <c r="A38">
        <v>211</v>
      </c>
      <c r="B38" s="18" t="s">
        <v>183</v>
      </c>
      <c r="C38" s="9" t="s">
        <v>133</v>
      </c>
      <c r="D38" s="15" t="s">
        <v>225</v>
      </c>
      <c r="E38" s="34"/>
    </row>
    <row r="39" spans="1:6" ht="15.75" x14ac:dyDescent="0.25">
      <c r="A39">
        <v>212</v>
      </c>
      <c r="B39" s="14" t="s">
        <v>187</v>
      </c>
      <c r="C39" s="9" t="s">
        <v>133</v>
      </c>
      <c r="D39" s="15" t="s">
        <v>180</v>
      </c>
      <c r="E39" s="34"/>
    </row>
    <row r="40" spans="1:6" ht="15.75" x14ac:dyDescent="0.25">
      <c r="A40">
        <v>213</v>
      </c>
      <c r="B40" s="14" t="s">
        <v>176</v>
      </c>
      <c r="C40" s="9" t="s">
        <v>133</v>
      </c>
      <c r="D40" s="15" t="s">
        <v>184</v>
      </c>
      <c r="E40" s="34"/>
    </row>
    <row r="41" spans="1:6" ht="15.75" x14ac:dyDescent="0.25">
      <c r="A41">
        <v>214</v>
      </c>
      <c r="B41" s="14" t="s">
        <v>178</v>
      </c>
      <c r="C41" s="9" t="s">
        <v>133</v>
      </c>
      <c r="D41" s="15" t="s">
        <v>181</v>
      </c>
      <c r="E41" s="34"/>
    </row>
    <row r="42" spans="1:6" ht="15.75" x14ac:dyDescent="0.25">
      <c r="A42">
        <v>215</v>
      </c>
      <c r="B42" s="14" t="s">
        <v>179</v>
      </c>
      <c r="C42" s="9" t="s">
        <v>133</v>
      </c>
      <c r="D42" s="15" t="s">
        <v>175</v>
      </c>
      <c r="E42" s="34"/>
    </row>
    <row r="43" spans="1:6" ht="15.75" x14ac:dyDescent="0.25">
      <c r="A43">
        <v>216</v>
      </c>
      <c r="B43" s="14" t="s">
        <v>185</v>
      </c>
      <c r="C43" s="9" t="s">
        <v>133</v>
      </c>
      <c r="D43" s="19" t="s">
        <v>186</v>
      </c>
      <c r="E43" s="34"/>
    </row>
    <row r="44" spans="1:6" ht="15.75" x14ac:dyDescent="0.25">
      <c r="B44" s="16" t="s">
        <v>182</v>
      </c>
      <c r="C44" s="10"/>
      <c r="D44" s="17" t="s">
        <v>177</v>
      </c>
      <c r="E44" s="35"/>
    </row>
    <row r="45" spans="1:6" ht="15.75" x14ac:dyDescent="0.25">
      <c r="B45" s="144" t="s">
        <v>137</v>
      </c>
      <c r="C45" s="145"/>
      <c r="D45" s="146"/>
      <c r="E45" s="33"/>
    </row>
    <row r="46" spans="1:6" ht="15.75" x14ac:dyDescent="0.25">
      <c r="A46">
        <v>221</v>
      </c>
      <c r="B46" s="14" t="s">
        <v>190</v>
      </c>
      <c r="C46" s="9" t="s">
        <v>133</v>
      </c>
      <c r="D46" s="15" t="s">
        <v>195</v>
      </c>
      <c r="E46" s="34"/>
      <c r="F46" s="39"/>
    </row>
    <row r="47" spans="1:6" ht="15.75" x14ac:dyDescent="0.25">
      <c r="A47">
        <v>222</v>
      </c>
      <c r="B47" s="14" t="s">
        <v>197</v>
      </c>
      <c r="C47" s="9" t="s">
        <v>133</v>
      </c>
      <c r="D47" s="15" t="s">
        <v>199</v>
      </c>
      <c r="E47" s="34"/>
    </row>
    <row r="48" spans="1:6" ht="15.75" x14ac:dyDescent="0.25">
      <c r="A48">
        <v>223</v>
      </c>
      <c r="B48" s="14" t="s">
        <v>193</v>
      </c>
      <c r="C48" s="9" t="s">
        <v>133</v>
      </c>
      <c r="D48" s="15" t="s">
        <v>226</v>
      </c>
      <c r="E48" s="34"/>
    </row>
    <row r="49" spans="1:5" ht="15.75" x14ac:dyDescent="0.25">
      <c r="A49">
        <v>224</v>
      </c>
      <c r="B49" s="14" t="s">
        <v>194</v>
      </c>
      <c r="C49" s="9" t="s">
        <v>133</v>
      </c>
      <c r="D49" s="15" t="s">
        <v>192</v>
      </c>
      <c r="E49" s="34"/>
    </row>
    <row r="50" spans="1:5" ht="15.75" x14ac:dyDescent="0.25">
      <c r="A50">
        <v>225</v>
      </c>
      <c r="B50" s="14" t="s">
        <v>189</v>
      </c>
      <c r="C50" s="9" t="s">
        <v>133</v>
      </c>
      <c r="D50" s="15" t="s">
        <v>196</v>
      </c>
      <c r="E50" s="34"/>
    </row>
    <row r="51" spans="1:5" ht="15.75" x14ac:dyDescent="0.25">
      <c r="A51">
        <v>226</v>
      </c>
      <c r="B51" s="14" t="s">
        <v>198</v>
      </c>
      <c r="C51" s="9" t="s">
        <v>133</v>
      </c>
      <c r="D51" s="15" t="s">
        <v>188</v>
      </c>
      <c r="E51" s="34"/>
    </row>
    <row r="52" spans="1:5" ht="15.75" x14ac:dyDescent="0.25">
      <c r="B52" s="16" t="s">
        <v>191</v>
      </c>
      <c r="C52" s="9" t="s">
        <v>133</v>
      </c>
      <c r="D52" s="17" t="s">
        <v>200</v>
      </c>
      <c r="E52" s="35"/>
    </row>
    <row r="53" spans="1:5" ht="15.75" x14ac:dyDescent="0.25">
      <c r="B53" s="144" t="s">
        <v>134</v>
      </c>
      <c r="C53" s="145"/>
      <c r="D53" s="146"/>
      <c r="E53" s="33"/>
    </row>
    <row r="54" spans="1:5" ht="15.75" x14ac:dyDescent="0.25">
      <c r="A54">
        <v>231</v>
      </c>
      <c r="B54" s="18" t="s">
        <v>201</v>
      </c>
      <c r="C54" s="9" t="s">
        <v>133</v>
      </c>
      <c r="D54" s="19" t="s">
        <v>202</v>
      </c>
      <c r="E54" s="34"/>
    </row>
    <row r="55" spans="1:5" ht="15.75" x14ac:dyDescent="0.25">
      <c r="A55">
        <v>232</v>
      </c>
      <c r="B55" s="14" t="s">
        <v>204</v>
      </c>
      <c r="C55" s="9" t="s">
        <v>133</v>
      </c>
      <c r="D55" s="15" t="s">
        <v>203</v>
      </c>
      <c r="E55" s="34"/>
    </row>
    <row r="56" spans="1:5" ht="15.75" x14ac:dyDescent="0.25">
      <c r="A56">
        <v>233</v>
      </c>
      <c r="B56" s="14" t="s">
        <v>205</v>
      </c>
      <c r="C56" s="9" t="s">
        <v>133</v>
      </c>
      <c r="D56" s="15" t="s">
        <v>206</v>
      </c>
      <c r="E56" s="34"/>
    </row>
    <row r="57" spans="1:5" ht="15.75" x14ac:dyDescent="0.25">
      <c r="A57">
        <v>234</v>
      </c>
      <c r="B57" s="14" t="s">
        <v>208</v>
      </c>
      <c r="C57" s="9" t="s">
        <v>133</v>
      </c>
      <c r="D57" s="15" t="s">
        <v>207</v>
      </c>
      <c r="E57" s="34"/>
    </row>
    <row r="58" spans="1:5" ht="15.75" x14ac:dyDescent="0.25">
      <c r="A58">
        <v>235</v>
      </c>
      <c r="B58" s="14" t="s">
        <v>209</v>
      </c>
      <c r="C58" s="9" t="s">
        <v>133</v>
      </c>
      <c r="D58" s="15" t="s">
        <v>210</v>
      </c>
      <c r="E58" s="34"/>
    </row>
    <row r="59" spans="1:5" ht="15.75" x14ac:dyDescent="0.25">
      <c r="A59">
        <v>236</v>
      </c>
      <c r="B59" s="14" t="s">
        <v>212</v>
      </c>
      <c r="C59" s="9" t="s">
        <v>133</v>
      </c>
      <c r="D59" s="15" t="s">
        <v>211</v>
      </c>
      <c r="E59" s="34"/>
    </row>
    <row r="60" spans="1:5" ht="15.75" x14ac:dyDescent="0.25">
      <c r="B60" s="16"/>
      <c r="C60" s="10"/>
      <c r="D60" s="17"/>
      <c r="E60" s="35"/>
    </row>
    <row r="61" spans="1:5" ht="15.75" x14ac:dyDescent="0.25">
      <c r="B61" s="144" t="s">
        <v>135</v>
      </c>
      <c r="C61" s="145"/>
      <c r="D61" s="146"/>
      <c r="E61" s="33"/>
    </row>
    <row r="62" spans="1:5" ht="15.75" x14ac:dyDescent="0.25">
      <c r="A62">
        <v>241</v>
      </c>
      <c r="B62" s="14" t="s">
        <v>213</v>
      </c>
      <c r="C62" s="9" t="s">
        <v>133</v>
      </c>
      <c r="D62" s="15" t="s">
        <v>214</v>
      </c>
      <c r="E62" s="34"/>
    </row>
    <row r="63" spans="1:5" ht="15.75" x14ac:dyDescent="0.25">
      <c r="A63">
        <v>242</v>
      </c>
      <c r="B63" s="18" t="s">
        <v>216</v>
      </c>
      <c r="C63" s="9" t="s">
        <v>133</v>
      </c>
      <c r="D63" s="15" t="s">
        <v>215</v>
      </c>
      <c r="E63" s="34"/>
    </row>
    <row r="64" spans="1:5" ht="15.75" x14ac:dyDescent="0.25">
      <c r="A64">
        <v>243</v>
      </c>
      <c r="B64" s="14" t="s">
        <v>217</v>
      </c>
      <c r="C64" s="9" t="s">
        <v>133</v>
      </c>
      <c r="D64" s="15" t="s">
        <v>218</v>
      </c>
      <c r="E64" s="34"/>
    </row>
    <row r="65" spans="1:5" ht="15.75" x14ac:dyDescent="0.25">
      <c r="A65">
        <v>244</v>
      </c>
      <c r="B65" s="14" t="s">
        <v>220</v>
      </c>
      <c r="C65" s="9" t="s">
        <v>133</v>
      </c>
      <c r="D65" s="15" t="s">
        <v>219</v>
      </c>
      <c r="E65" s="34"/>
    </row>
    <row r="66" spans="1:5" ht="15.75" x14ac:dyDescent="0.25">
      <c r="A66">
        <v>245</v>
      </c>
      <c r="B66" s="14" t="s">
        <v>221</v>
      </c>
      <c r="C66" s="9" t="s">
        <v>133</v>
      </c>
      <c r="D66" s="15" t="s">
        <v>222</v>
      </c>
      <c r="E66" s="34"/>
    </row>
    <row r="67" spans="1:5" ht="15.75" x14ac:dyDescent="0.25">
      <c r="A67">
        <v>246</v>
      </c>
      <c r="B67" s="14" t="s">
        <v>224</v>
      </c>
      <c r="C67" s="9" t="s">
        <v>133</v>
      </c>
      <c r="D67" s="15" t="s">
        <v>223</v>
      </c>
      <c r="E67" s="34"/>
    </row>
    <row r="68" spans="1:5" ht="15.75" x14ac:dyDescent="0.25">
      <c r="A68">
        <v>247</v>
      </c>
      <c r="B68" s="14"/>
      <c r="C68" s="9"/>
      <c r="D68" s="15"/>
      <c r="E68" s="34"/>
    </row>
    <row r="69" spans="1:5" ht="16.5" thickBot="1" x14ac:dyDescent="0.3">
      <c r="B69" s="11"/>
      <c r="C69" s="12"/>
      <c r="D69" s="13"/>
      <c r="E69" s="36"/>
    </row>
    <row r="70" spans="1:5" ht="16.5" thickTop="1" thickBot="1" x14ac:dyDescent="0.3">
      <c r="E70" s="37"/>
    </row>
    <row r="71" spans="1:5" ht="16.5" thickTop="1" x14ac:dyDescent="0.25">
      <c r="B71" s="6" t="s">
        <v>131</v>
      </c>
      <c r="C71" s="7">
        <v>3</v>
      </c>
      <c r="D71" s="8">
        <v>42258</v>
      </c>
      <c r="E71" s="32" t="s">
        <v>5</v>
      </c>
    </row>
    <row r="72" spans="1:5" ht="15.75" x14ac:dyDescent="0.25">
      <c r="B72" s="144" t="s">
        <v>132</v>
      </c>
      <c r="C72" s="145"/>
      <c r="D72" s="146"/>
      <c r="E72" s="33"/>
    </row>
    <row r="73" spans="1:5" ht="15.75" x14ac:dyDescent="0.25">
      <c r="A73">
        <v>311</v>
      </c>
      <c r="B73" s="14" t="s">
        <v>186</v>
      </c>
      <c r="C73" s="9" t="s">
        <v>133</v>
      </c>
      <c r="D73" s="15" t="s">
        <v>178</v>
      </c>
      <c r="E73" s="34"/>
    </row>
    <row r="74" spans="1:5" ht="15.75" x14ac:dyDescent="0.25">
      <c r="A74">
        <v>312</v>
      </c>
      <c r="B74" s="14" t="s">
        <v>184</v>
      </c>
      <c r="C74" s="9" t="s">
        <v>133</v>
      </c>
      <c r="D74" s="15" t="s">
        <v>185</v>
      </c>
      <c r="E74" s="34"/>
    </row>
    <row r="75" spans="1:5" ht="15.75" x14ac:dyDescent="0.25">
      <c r="A75">
        <v>313</v>
      </c>
      <c r="B75" s="18" t="s">
        <v>225</v>
      </c>
      <c r="C75" s="9" t="s">
        <v>133</v>
      </c>
      <c r="D75" s="15" t="s">
        <v>182</v>
      </c>
      <c r="E75" s="34"/>
    </row>
    <row r="76" spans="1:5" ht="15.75" x14ac:dyDescent="0.25">
      <c r="A76">
        <v>314</v>
      </c>
      <c r="B76" s="18" t="s">
        <v>180</v>
      </c>
      <c r="C76" s="9" t="s">
        <v>133</v>
      </c>
      <c r="D76" s="15" t="s">
        <v>176</v>
      </c>
      <c r="E76" s="34"/>
    </row>
    <row r="77" spans="1:5" ht="15.75" x14ac:dyDescent="0.25">
      <c r="A77">
        <v>315</v>
      </c>
      <c r="B77" s="14" t="s">
        <v>181</v>
      </c>
      <c r="C77" s="9" t="s">
        <v>133</v>
      </c>
      <c r="D77" s="15" t="s">
        <v>179</v>
      </c>
      <c r="E77" s="34"/>
    </row>
    <row r="78" spans="1:5" ht="15.75" x14ac:dyDescent="0.25">
      <c r="A78">
        <v>316</v>
      </c>
      <c r="B78" s="14" t="s">
        <v>177</v>
      </c>
      <c r="C78" s="9" t="s">
        <v>133</v>
      </c>
      <c r="D78" s="15" t="s">
        <v>187</v>
      </c>
      <c r="E78" s="34"/>
    </row>
    <row r="79" spans="1:5" ht="15.75" x14ac:dyDescent="0.25">
      <c r="B79" s="16" t="s">
        <v>175</v>
      </c>
      <c r="C79" s="10"/>
      <c r="D79" s="17" t="s">
        <v>183</v>
      </c>
      <c r="E79" s="35"/>
    </row>
    <row r="80" spans="1:5" ht="15.75" x14ac:dyDescent="0.25">
      <c r="B80" s="144" t="s">
        <v>137</v>
      </c>
      <c r="C80" s="145"/>
      <c r="D80" s="146"/>
      <c r="E80" s="33"/>
    </row>
    <row r="81" spans="1:5" ht="15.75" x14ac:dyDescent="0.25">
      <c r="A81">
        <v>321</v>
      </c>
      <c r="B81" s="14" t="s">
        <v>198</v>
      </c>
      <c r="C81" s="9" t="s">
        <v>133</v>
      </c>
      <c r="D81" s="15" t="s">
        <v>190</v>
      </c>
      <c r="E81" s="34"/>
    </row>
    <row r="82" spans="1:5" ht="15.75" x14ac:dyDescent="0.25">
      <c r="A82">
        <v>322</v>
      </c>
      <c r="B82" s="14" t="s">
        <v>226</v>
      </c>
      <c r="C82" s="9" t="s">
        <v>133</v>
      </c>
      <c r="D82" s="15" t="s">
        <v>194</v>
      </c>
      <c r="E82" s="34"/>
    </row>
    <row r="83" spans="1:5" ht="15.75" x14ac:dyDescent="0.25">
      <c r="A83">
        <v>323</v>
      </c>
      <c r="B83" s="14" t="s">
        <v>192</v>
      </c>
      <c r="C83" s="9" t="s">
        <v>133</v>
      </c>
      <c r="D83" s="15" t="s">
        <v>189</v>
      </c>
      <c r="E83" s="34"/>
    </row>
    <row r="84" spans="1:5" ht="15.75" x14ac:dyDescent="0.25">
      <c r="A84">
        <v>324</v>
      </c>
      <c r="B84" s="14" t="s">
        <v>196</v>
      </c>
      <c r="C84" s="9" t="s">
        <v>133</v>
      </c>
      <c r="D84" s="15" t="s">
        <v>228</v>
      </c>
      <c r="E84" s="34"/>
    </row>
    <row r="85" spans="1:5" ht="15.75" x14ac:dyDescent="0.25">
      <c r="A85">
        <v>325</v>
      </c>
      <c r="B85" s="14" t="s">
        <v>191</v>
      </c>
      <c r="C85" s="9" t="s">
        <v>133</v>
      </c>
      <c r="D85" s="15" t="s">
        <v>199</v>
      </c>
      <c r="E85" s="34"/>
    </row>
    <row r="86" spans="1:5" ht="15.75" x14ac:dyDescent="0.25">
      <c r="A86">
        <v>326</v>
      </c>
      <c r="B86" s="14" t="s">
        <v>188</v>
      </c>
      <c r="C86" s="9" t="s">
        <v>133</v>
      </c>
      <c r="D86" s="15" t="s">
        <v>195</v>
      </c>
      <c r="E86" s="34"/>
    </row>
    <row r="87" spans="1:5" ht="15.75" x14ac:dyDescent="0.25">
      <c r="B87" s="16" t="s">
        <v>197</v>
      </c>
      <c r="C87" s="10"/>
      <c r="D87" s="17" t="s">
        <v>200</v>
      </c>
      <c r="E87" s="35"/>
    </row>
    <row r="88" spans="1:5" ht="15.75" x14ac:dyDescent="0.25">
      <c r="B88" s="144" t="s">
        <v>134</v>
      </c>
      <c r="C88" s="145"/>
      <c r="D88" s="146"/>
      <c r="E88" s="33"/>
    </row>
    <row r="89" spans="1:5" ht="15.75" x14ac:dyDescent="0.25">
      <c r="A89">
        <v>331</v>
      </c>
      <c r="B89" s="18" t="s">
        <v>211</v>
      </c>
      <c r="C89" s="9" t="s">
        <v>133</v>
      </c>
      <c r="D89" s="15" t="s">
        <v>205</v>
      </c>
      <c r="E89" s="34"/>
    </row>
    <row r="90" spans="1:5" ht="15.75" x14ac:dyDescent="0.25">
      <c r="A90">
        <v>332</v>
      </c>
      <c r="B90" s="14" t="s">
        <v>203</v>
      </c>
      <c r="C90" s="9" t="s">
        <v>133</v>
      </c>
      <c r="D90" s="19" t="s">
        <v>210</v>
      </c>
      <c r="E90" s="34"/>
    </row>
    <row r="91" spans="1:5" ht="15.75" x14ac:dyDescent="0.25">
      <c r="A91">
        <v>333</v>
      </c>
      <c r="B91" s="14" t="s">
        <v>207</v>
      </c>
      <c r="C91" s="9" t="s">
        <v>133</v>
      </c>
      <c r="D91" s="15" t="s">
        <v>201</v>
      </c>
      <c r="E91" s="34"/>
    </row>
    <row r="92" spans="1:5" ht="15.75" x14ac:dyDescent="0.25">
      <c r="A92">
        <v>334</v>
      </c>
      <c r="B92" s="14" t="s">
        <v>209</v>
      </c>
      <c r="C92" s="9" t="s">
        <v>133</v>
      </c>
      <c r="D92" s="15" t="s">
        <v>208</v>
      </c>
      <c r="E92" s="34"/>
    </row>
    <row r="93" spans="1:5" ht="15.75" x14ac:dyDescent="0.25">
      <c r="A93">
        <v>335</v>
      </c>
      <c r="B93" s="14" t="s">
        <v>202</v>
      </c>
      <c r="C93" s="9" t="s">
        <v>133</v>
      </c>
      <c r="D93" s="15" t="s">
        <v>204</v>
      </c>
      <c r="E93" s="34"/>
    </row>
    <row r="94" spans="1:5" ht="15.75" x14ac:dyDescent="0.25">
      <c r="A94">
        <v>336</v>
      </c>
      <c r="B94" s="14" t="s">
        <v>206</v>
      </c>
      <c r="C94" s="9" t="s">
        <v>133</v>
      </c>
      <c r="D94" s="15" t="s">
        <v>227</v>
      </c>
      <c r="E94" s="34"/>
    </row>
    <row r="95" spans="1:5" ht="15.75" x14ac:dyDescent="0.25">
      <c r="B95" s="16"/>
      <c r="C95" s="10"/>
      <c r="D95" s="17"/>
      <c r="E95" s="35"/>
    </row>
    <row r="96" spans="1:5" ht="15.75" x14ac:dyDescent="0.25">
      <c r="B96" s="144" t="s">
        <v>135</v>
      </c>
      <c r="C96" s="145"/>
      <c r="D96" s="146"/>
      <c r="E96" s="33"/>
    </row>
    <row r="97" spans="1:5" ht="15.75" x14ac:dyDescent="0.25">
      <c r="A97">
        <v>341</v>
      </c>
      <c r="B97" s="14" t="s">
        <v>216</v>
      </c>
      <c r="C97" s="9" t="s">
        <v>133</v>
      </c>
      <c r="D97" s="15" t="s">
        <v>213</v>
      </c>
      <c r="E97" s="34"/>
    </row>
    <row r="98" spans="1:5" ht="15.75" x14ac:dyDescent="0.25">
      <c r="A98">
        <v>342</v>
      </c>
      <c r="B98" s="14" t="s">
        <v>215</v>
      </c>
      <c r="C98" s="9" t="s">
        <v>133</v>
      </c>
      <c r="D98" s="15" t="s">
        <v>214</v>
      </c>
      <c r="E98" s="34"/>
    </row>
    <row r="99" spans="1:5" ht="15.75" x14ac:dyDescent="0.25">
      <c r="A99">
        <v>343</v>
      </c>
      <c r="B99" s="14" t="s">
        <v>218</v>
      </c>
      <c r="C99" s="9" t="s">
        <v>133</v>
      </c>
      <c r="D99" s="19" t="s">
        <v>219</v>
      </c>
      <c r="E99" s="34"/>
    </row>
    <row r="100" spans="1:5" ht="15.75" x14ac:dyDescent="0.25">
      <c r="A100">
        <v>344</v>
      </c>
      <c r="B100" s="14" t="s">
        <v>220</v>
      </c>
      <c r="C100" s="9" t="s">
        <v>133</v>
      </c>
      <c r="D100" s="15" t="s">
        <v>217</v>
      </c>
      <c r="E100" s="34"/>
    </row>
    <row r="101" spans="1:5" ht="15.75" x14ac:dyDescent="0.25">
      <c r="A101">
        <v>345</v>
      </c>
      <c r="B101" s="14" t="s">
        <v>223</v>
      </c>
      <c r="C101" s="9" t="s">
        <v>133</v>
      </c>
      <c r="D101" s="15" t="s">
        <v>221</v>
      </c>
      <c r="E101" s="34"/>
    </row>
    <row r="102" spans="1:5" ht="15.75" x14ac:dyDescent="0.25">
      <c r="A102">
        <v>346</v>
      </c>
      <c r="B102" s="14" t="s">
        <v>222</v>
      </c>
      <c r="C102" s="9" t="s">
        <v>133</v>
      </c>
      <c r="D102" s="15" t="s">
        <v>224</v>
      </c>
      <c r="E102" s="34"/>
    </row>
    <row r="103" spans="1:5" ht="15.75" x14ac:dyDescent="0.25">
      <c r="A103">
        <v>347</v>
      </c>
      <c r="B103" s="14"/>
      <c r="C103" s="9"/>
      <c r="D103" s="15"/>
      <c r="E103" s="34"/>
    </row>
    <row r="104" spans="1:5" ht="16.5" thickBot="1" x14ac:dyDescent="0.3">
      <c r="B104" s="11"/>
      <c r="C104" s="12"/>
      <c r="D104" s="13"/>
      <c r="E104" s="36"/>
    </row>
    <row r="105" spans="1:5" ht="16.5" thickTop="1" thickBot="1" x14ac:dyDescent="0.3">
      <c r="E105" s="37"/>
    </row>
    <row r="106" spans="1:5" ht="16.5" thickTop="1" x14ac:dyDescent="0.25">
      <c r="B106" s="6" t="s">
        <v>131</v>
      </c>
      <c r="C106" s="7">
        <v>4</v>
      </c>
      <c r="D106" s="8">
        <v>42265</v>
      </c>
      <c r="E106" s="32" t="s">
        <v>5</v>
      </c>
    </row>
    <row r="107" spans="1:5" ht="15.75" x14ac:dyDescent="0.25">
      <c r="B107" s="144" t="s">
        <v>132</v>
      </c>
      <c r="C107" s="145"/>
      <c r="D107" s="146"/>
      <c r="E107" s="33"/>
    </row>
    <row r="108" spans="1:5" ht="15.75" x14ac:dyDescent="0.25">
      <c r="A108">
        <v>411</v>
      </c>
      <c r="B108" s="14" t="s">
        <v>183</v>
      </c>
      <c r="C108" s="9" t="s">
        <v>133</v>
      </c>
      <c r="D108" s="15" t="s">
        <v>178</v>
      </c>
      <c r="E108" s="34"/>
    </row>
    <row r="109" spans="1:5" ht="15.75" x14ac:dyDescent="0.25">
      <c r="A109">
        <v>412</v>
      </c>
      <c r="B109" s="14" t="s">
        <v>187</v>
      </c>
      <c r="C109" s="9" t="s">
        <v>133</v>
      </c>
      <c r="D109" s="19" t="s">
        <v>184</v>
      </c>
      <c r="E109" s="34"/>
    </row>
    <row r="110" spans="1:5" ht="15.75" x14ac:dyDescent="0.25">
      <c r="A110">
        <v>413</v>
      </c>
      <c r="B110" s="14" t="s">
        <v>179</v>
      </c>
      <c r="C110" s="9" t="s">
        <v>133</v>
      </c>
      <c r="D110" s="15" t="s">
        <v>225</v>
      </c>
      <c r="E110" s="34"/>
    </row>
    <row r="111" spans="1:5" ht="15.75" x14ac:dyDescent="0.25">
      <c r="A111">
        <v>414</v>
      </c>
      <c r="B111" s="14" t="s">
        <v>176</v>
      </c>
      <c r="C111" s="9" t="s">
        <v>133</v>
      </c>
      <c r="D111" s="15" t="s">
        <v>181</v>
      </c>
      <c r="E111" s="34"/>
    </row>
    <row r="112" spans="1:5" ht="15.75" x14ac:dyDescent="0.25">
      <c r="A112">
        <v>415</v>
      </c>
      <c r="B112" s="14" t="s">
        <v>182</v>
      </c>
      <c r="C112" s="9" t="s">
        <v>133</v>
      </c>
      <c r="D112" s="19" t="s">
        <v>180</v>
      </c>
      <c r="E112" s="34"/>
    </row>
    <row r="113" spans="1:5" ht="15.75" x14ac:dyDescent="0.25">
      <c r="A113">
        <v>416</v>
      </c>
      <c r="B113" s="14" t="s">
        <v>185</v>
      </c>
      <c r="C113" s="9" t="s">
        <v>133</v>
      </c>
      <c r="D113" s="15" t="s">
        <v>177</v>
      </c>
      <c r="E113" s="34"/>
    </row>
    <row r="114" spans="1:5" ht="15.75" x14ac:dyDescent="0.25">
      <c r="B114" s="16" t="s">
        <v>186</v>
      </c>
      <c r="C114" s="10"/>
      <c r="D114" s="17" t="s">
        <v>175</v>
      </c>
      <c r="E114" s="35"/>
    </row>
    <row r="115" spans="1:5" ht="15.75" x14ac:dyDescent="0.25">
      <c r="B115" s="144" t="s">
        <v>137</v>
      </c>
      <c r="C115" s="145"/>
      <c r="D115" s="146"/>
      <c r="E115" s="33"/>
    </row>
    <row r="116" spans="1:5" ht="15.75" x14ac:dyDescent="0.25">
      <c r="A116">
        <v>421</v>
      </c>
      <c r="B116" s="14" t="s">
        <v>195</v>
      </c>
      <c r="C116" s="9" t="s">
        <v>133</v>
      </c>
      <c r="D116" s="15" t="s">
        <v>193</v>
      </c>
      <c r="E116" s="34"/>
    </row>
    <row r="117" spans="1:5" ht="15.75" x14ac:dyDescent="0.25">
      <c r="A117">
        <v>422</v>
      </c>
      <c r="B117" s="14" t="s">
        <v>194</v>
      </c>
      <c r="C117" s="9" t="s">
        <v>133</v>
      </c>
      <c r="D117" s="15" t="s">
        <v>198</v>
      </c>
      <c r="E117" s="34"/>
    </row>
    <row r="118" spans="1:5" ht="15.75" x14ac:dyDescent="0.25">
      <c r="A118">
        <v>423</v>
      </c>
      <c r="B118" s="14" t="s">
        <v>199</v>
      </c>
      <c r="C118" s="9" t="s">
        <v>133</v>
      </c>
      <c r="D118" s="15" t="s">
        <v>196</v>
      </c>
      <c r="E118" s="34"/>
    </row>
    <row r="119" spans="1:5" ht="15.75" x14ac:dyDescent="0.25">
      <c r="A119">
        <v>424</v>
      </c>
      <c r="B119" s="14" t="s">
        <v>197</v>
      </c>
      <c r="C119" s="9" t="s">
        <v>133</v>
      </c>
      <c r="D119" s="15" t="s">
        <v>192</v>
      </c>
      <c r="E119" s="34"/>
    </row>
    <row r="120" spans="1:5" ht="15.75" x14ac:dyDescent="0.25">
      <c r="A120">
        <v>425</v>
      </c>
      <c r="B120" s="14" t="s">
        <v>211</v>
      </c>
      <c r="C120" s="9" t="s">
        <v>133</v>
      </c>
      <c r="D120" s="15" t="s">
        <v>188</v>
      </c>
      <c r="E120" s="34"/>
    </row>
    <row r="121" spans="1:5" ht="15.75" x14ac:dyDescent="0.25">
      <c r="A121">
        <v>426</v>
      </c>
      <c r="B121" s="14" t="s">
        <v>191</v>
      </c>
      <c r="C121" s="9" t="s">
        <v>133</v>
      </c>
      <c r="D121" s="15" t="s">
        <v>226</v>
      </c>
      <c r="E121" s="34"/>
    </row>
    <row r="122" spans="1:5" ht="15.75" x14ac:dyDescent="0.25">
      <c r="B122" s="16" t="s">
        <v>189</v>
      </c>
      <c r="C122" s="10"/>
      <c r="D122" s="17" t="s">
        <v>200</v>
      </c>
      <c r="E122" s="35"/>
    </row>
    <row r="123" spans="1:5" ht="15.75" x14ac:dyDescent="0.25">
      <c r="B123" s="144" t="s">
        <v>134</v>
      </c>
      <c r="C123" s="145"/>
      <c r="D123" s="146"/>
      <c r="E123" s="33"/>
    </row>
    <row r="124" spans="1:5" ht="15.75" x14ac:dyDescent="0.25">
      <c r="A124">
        <v>431</v>
      </c>
      <c r="B124" s="14" t="s">
        <v>204</v>
      </c>
      <c r="C124" s="9" t="s">
        <v>133</v>
      </c>
      <c r="D124" s="15" t="s">
        <v>211</v>
      </c>
      <c r="E124" s="34"/>
    </row>
    <row r="125" spans="1:5" ht="15.75" x14ac:dyDescent="0.25">
      <c r="A125">
        <v>432</v>
      </c>
      <c r="B125" s="14" t="s">
        <v>205</v>
      </c>
      <c r="C125" s="9" t="s">
        <v>133</v>
      </c>
      <c r="D125" s="15" t="s">
        <v>203</v>
      </c>
      <c r="E125" s="34"/>
    </row>
    <row r="126" spans="1:5" ht="15.75" x14ac:dyDescent="0.25">
      <c r="A126">
        <v>433</v>
      </c>
      <c r="B126" s="18" t="s">
        <v>201</v>
      </c>
      <c r="C126" s="9" t="s">
        <v>133</v>
      </c>
      <c r="D126" s="15" t="s">
        <v>209</v>
      </c>
      <c r="E126" s="34"/>
    </row>
    <row r="127" spans="1:5" ht="15.75" x14ac:dyDescent="0.25">
      <c r="A127">
        <v>434</v>
      </c>
      <c r="B127" s="14" t="s">
        <v>210</v>
      </c>
      <c r="C127" s="9" t="s">
        <v>133</v>
      </c>
      <c r="D127" s="19" t="s">
        <v>202</v>
      </c>
      <c r="E127" s="34"/>
    </row>
    <row r="128" spans="1:5" ht="15.75" x14ac:dyDescent="0.25">
      <c r="A128">
        <v>435</v>
      </c>
      <c r="B128" s="14" t="s">
        <v>208</v>
      </c>
      <c r="C128" s="9" t="s">
        <v>133</v>
      </c>
      <c r="D128" s="15" t="s">
        <v>206</v>
      </c>
      <c r="E128" s="34"/>
    </row>
    <row r="129" spans="1:5" ht="15.75" x14ac:dyDescent="0.25">
      <c r="A129">
        <v>436</v>
      </c>
      <c r="B129" s="14" t="s">
        <v>207</v>
      </c>
      <c r="C129" s="9" t="s">
        <v>133</v>
      </c>
      <c r="D129" s="15" t="s">
        <v>227</v>
      </c>
      <c r="E129" s="34"/>
    </row>
    <row r="130" spans="1:5" ht="15.75" x14ac:dyDescent="0.25">
      <c r="B130" s="16"/>
      <c r="C130" s="10"/>
      <c r="D130" s="17"/>
      <c r="E130" s="35"/>
    </row>
    <row r="131" spans="1:5" ht="15.75" x14ac:dyDescent="0.25">
      <c r="B131" s="144" t="s">
        <v>135</v>
      </c>
      <c r="C131" s="145"/>
      <c r="D131" s="146"/>
      <c r="E131" s="33"/>
    </row>
    <row r="132" spans="1:5" ht="15.75" x14ac:dyDescent="0.25">
      <c r="A132">
        <v>441</v>
      </c>
      <c r="B132" s="14" t="s">
        <v>214</v>
      </c>
      <c r="C132" s="9" t="s">
        <v>133</v>
      </c>
      <c r="D132" s="15" t="s">
        <v>216</v>
      </c>
      <c r="E132" s="34"/>
    </row>
    <row r="133" spans="1:5" ht="15.75" x14ac:dyDescent="0.25">
      <c r="A133">
        <v>442</v>
      </c>
      <c r="B133" s="14" t="s">
        <v>222</v>
      </c>
      <c r="C133" s="9" t="s">
        <v>133</v>
      </c>
      <c r="D133" s="15" t="s">
        <v>215</v>
      </c>
      <c r="E133" s="34"/>
    </row>
    <row r="134" spans="1:5" ht="15.75" x14ac:dyDescent="0.25">
      <c r="A134">
        <v>443</v>
      </c>
      <c r="B134" s="14" t="s">
        <v>224</v>
      </c>
      <c r="C134" s="9" t="s">
        <v>133</v>
      </c>
      <c r="D134" s="15" t="s">
        <v>218</v>
      </c>
      <c r="E134" s="34"/>
    </row>
    <row r="135" spans="1:5" ht="15.75" x14ac:dyDescent="0.25">
      <c r="A135">
        <v>444</v>
      </c>
      <c r="B135" s="14" t="s">
        <v>213</v>
      </c>
      <c r="C135" s="9" t="s">
        <v>133</v>
      </c>
      <c r="D135" s="15" t="s">
        <v>220</v>
      </c>
      <c r="E135" s="34"/>
    </row>
    <row r="136" spans="1:5" ht="15.75" x14ac:dyDescent="0.25">
      <c r="A136">
        <v>445</v>
      </c>
      <c r="B136" s="14" t="s">
        <v>217</v>
      </c>
      <c r="C136" s="9" t="s">
        <v>133</v>
      </c>
      <c r="D136" s="19" t="s">
        <v>223</v>
      </c>
      <c r="E136" s="34"/>
    </row>
    <row r="137" spans="1:5" ht="15.75" x14ac:dyDescent="0.25">
      <c r="A137">
        <v>446</v>
      </c>
      <c r="B137" s="14" t="s">
        <v>221</v>
      </c>
      <c r="C137" s="9" t="s">
        <v>133</v>
      </c>
      <c r="D137" s="15" t="s">
        <v>219</v>
      </c>
      <c r="E137" s="34"/>
    </row>
    <row r="138" spans="1:5" ht="15.75" x14ac:dyDescent="0.25">
      <c r="A138">
        <v>447</v>
      </c>
      <c r="B138" s="14"/>
      <c r="C138" s="9"/>
      <c r="D138" s="15"/>
      <c r="E138" s="34"/>
    </row>
    <row r="139" spans="1:5" ht="16.5" thickBot="1" x14ac:dyDescent="0.3">
      <c r="B139" s="11"/>
      <c r="C139" s="12"/>
      <c r="D139" s="13"/>
      <c r="E139" s="36"/>
    </row>
    <row r="140" spans="1:5" ht="16.5" thickTop="1" thickBot="1" x14ac:dyDescent="0.3">
      <c r="E140" s="37"/>
    </row>
    <row r="141" spans="1:5" ht="16.5" thickTop="1" x14ac:dyDescent="0.25">
      <c r="B141" s="6" t="s">
        <v>131</v>
      </c>
      <c r="C141" s="7">
        <v>5</v>
      </c>
      <c r="D141" s="8">
        <v>42272</v>
      </c>
      <c r="E141" s="32" t="s">
        <v>5</v>
      </c>
    </row>
    <row r="142" spans="1:5" ht="15.75" x14ac:dyDescent="0.25">
      <c r="B142" s="144" t="s">
        <v>132</v>
      </c>
      <c r="C142" s="145"/>
      <c r="D142" s="146"/>
      <c r="E142" s="33"/>
    </row>
    <row r="143" spans="1:5" ht="15.75" x14ac:dyDescent="0.25">
      <c r="A143">
        <v>511</v>
      </c>
      <c r="B143" s="14" t="s">
        <v>180</v>
      </c>
      <c r="C143" s="9" t="s">
        <v>133</v>
      </c>
      <c r="D143" s="15" t="s">
        <v>183</v>
      </c>
      <c r="E143" s="34"/>
    </row>
    <row r="144" spans="1:5" ht="15.75" x14ac:dyDescent="0.25">
      <c r="A144">
        <v>512</v>
      </c>
      <c r="B144" s="14" t="s">
        <v>184</v>
      </c>
      <c r="C144" s="9" t="s">
        <v>133</v>
      </c>
      <c r="D144" s="15" t="s">
        <v>186</v>
      </c>
      <c r="E144" s="34"/>
    </row>
    <row r="145" spans="1:5" ht="15.75" x14ac:dyDescent="0.25">
      <c r="A145">
        <v>513</v>
      </c>
      <c r="B145" s="14" t="s">
        <v>181</v>
      </c>
      <c r="C145" s="9" t="s">
        <v>133</v>
      </c>
      <c r="D145" s="19" t="s">
        <v>229</v>
      </c>
      <c r="E145" s="34"/>
    </row>
    <row r="146" spans="1:5" ht="15.75" x14ac:dyDescent="0.25">
      <c r="A146">
        <v>514</v>
      </c>
      <c r="B146" s="14" t="s">
        <v>225</v>
      </c>
      <c r="C146" s="9" t="s">
        <v>133</v>
      </c>
      <c r="D146" s="19" t="s">
        <v>175</v>
      </c>
      <c r="E146" s="34"/>
    </row>
    <row r="147" spans="1:5" ht="15.75" x14ac:dyDescent="0.25">
      <c r="A147">
        <v>515</v>
      </c>
      <c r="B147" s="14" t="s">
        <v>176</v>
      </c>
      <c r="C147" s="9" t="s">
        <v>133</v>
      </c>
      <c r="D147" s="15" t="s">
        <v>182</v>
      </c>
      <c r="E147" s="34"/>
    </row>
    <row r="148" spans="1:5" ht="15.75" x14ac:dyDescent="0.25">
      <c r="A148">
        <v>516</v>
      </c>
      <c r="B148" s="14" t="s">
        <v>178</v>
      </c>
      <c r="C148" s="9" t="s">
        <v>133</v>
      </c>
      <c r="D148" s="15" t="s">
        <v>187</v>
      </c>
      <c r="E148" s="34"/>
    </row>
    <row r="149" spans="1:5" ht="15.75" x14ac:dyDescent="0.25">
      <c r="B149" s="16" t="s">
        <v>177</v>
      </c>
      <c r="C149" s="10"/>
      <c r="D149" s="17" t="s">
        <v>179</v>
      </c>
      <c r="E149" s="35"/>
    </row>
    <row r="150" spans="1:5" ht="15.75" x14ac:dyDescent="0.25">
      <c r="B150" s="144" t="s">
        <v>137</v>
      </c>
      <c r="C150" s="145"/>
      <c r="D150" s="146"/>
      <c r="E150" s="33"/>
    </row>
    <row r="151" spans="1:5" ht="15.75" x14ac:dyDescent="0.25">
      <c r="A151">
        <v>521</v>
      </c>
      <c r="B151" s="14" t="s">
        <v>226</v>
      </c>
      <c r="C151" s="9" t="s">
        <v>133</v>
      </c>
      <c r="D151" s="15" t="s">
        <v>197</v>
      </c>
      <c r="E151" s="34"/>
    </row>
    <row r="152" spans="1:5" ht="15.75" x14ac:dyDescent="0.25">
      <c r="A152">
        <v>522</v>
      </c>
      <c r="B152" s="14" t="s">
        <v>188</v>
      </c>
      <c r="C152" s="9" t="s">
        <v>133</v>
      </c>
      <c r="D152" s="15" t="s">
        <v>194</v>
      </c>
      <c r="E152" s="34"/>
    </row>
    <row r="153" spans="1:5" ht="15.75" x14ac:dyDescent="0.25">
      <c r="A153">
        <v>523</v>
      </c>
      <c r="B153" s="14" t="s">
        <v>198</v>
      </c>
      <c r="C153" s="9" t="s">
        <v>133</v>
      </c>
      <c r="D153" s="15" t="s">
        <v>191</v>
      </c>
      <c r="E153" s="34"/>
    </row>
    <row r="154" spans="1:5" ht="15.75" x14ac:dyDescent="0.25">
      <c r="A154">
        <v>524</v>
      </c>
      <c r="B154" s="14" t="s">
        <v>192</v>
      </c>
      <c r="C154" s="9" t="s">
        <v>133</v>
      </c>
      <c r="D154" s="15" t="s">
        <v>196</v>
      </c>
      <c r="E154" s="34"/>
    </row>
    <row r="155" spans="1:5" ht="15.75" x14ac:dyDescent="0.25">
      <c r="A155">
        <v>525</v>
      </c>
      <c r="B155" s="14" t="s">
        <v>189</v>
      </c>
      <c r="C155" s="9" t="s">
        <v>133</v>
      </c>
      <c r="D155" s="15" t="s">
        <v>199</v>
      </c>
      <c r="E155" s="34"/>
    </row>
    <row r="156" spans="1:5" ht="15.75" x14ac:dyDescent="0.25">
      <c r="A156">
        <v>526</v>
      </c>
      <c r="B156" s="14" t="s">
        <v>193</v>
      </c>
      <c r="C156" s="9" t="s">
        <v>133</v>
      </c>
      <c r="D156" s="15" t="s">
        <v>190</v>
      </c>
      <c r="E156" s="34"/>
    </row>
    <row r="157" spans="1:5" ht="15.75" x14ac:dyDescent="0.25">
      <c r="B157" s="16" t="s">
        <v>195</v>
      </c>
      <c r="C157" s="10"/>
      <c r="D157" s="17" t="s">
        <v>200</v>
      </c>
      <c r="E157" s="35"/>
    </row>
    <row r="158" spans="1:5" ht="15.75" x14ac:dyDescent="0.25">
      <c r="B158" s="144" t="s">
        <v>134</v>
      </c>
      <c r="C158" s="145"/>
      <c r="D158" s="146"/>
      <c r="E158" s="33"/>
    </row>
    <row r="159" spans="1:5" ht="15.75" x14ac:dyDescent="0.25">
      <c r="A159">
        <v>531</v>
      </c>
      <c r="B159" s="14" t="s">
        <v>202</v>
      </c>
      <c r="C159" s="9" t="s">
        <v>133</v>
      </c>
      <c r="D159" s="15" t="s">
        <v>203</v>
      </c>
      <c r="E159" s="34"/>
    </row>
    <row r="160" spans="1:5" ht="15.75" x14ac:dyDescent="0.25">
      <c r="A160">
        <v>532</v>
      </c>
      <c r="B160" s="14" t="s">
        <v>211</v>
      </c>
      <c r="C160" s="9" t="s">
        <v>133</v>
      </c>
      <c r="D160" s="19" t="s">
        <v>207</v>
      </c>
      <c r="E160" s="34"/>
    </row>
    <row r="161" spans="1:5" ht="15.75" x14ac:dyDescent="0.25">
      <c r="A161">
        <v>533</v>
      </c>
      <c r="B161" s="18" t="s">
        <v>209</v>
      </c>
      <c r="C161" s="9" t="s">
        <v>133</v>
      </c>
      <c r="D161" s="15" t="s">
        <v>205</v>
      </c>
      <c r="E161" s="34"/>
    </row>
    <row r="162" spans="1:5" ht="15.75" x14ac:dyDescent="0.25">
      <c r="A162">
        <v>534</v>
      </c>
      <c r="B162" s="14" t="s">
        <v>206</v>
      </c>
      <c r="C162" s="9" t="s">
        <v>133</v>
      </c>
      <c r="D162" s="15" t="s">
        <v>204</v>
      </c>
      <c r="E162" s="34"/>
    </row>
    <row r="163" spans="1:5" ht="15.75" x14ac:dyDescent="0.25">
      <c r="A163">
        <v>535</v>
      </c>
      <c r="B163" s="14" t="s">
        <v>210</v>
      </c>
      <c r="C163" s="9" t="s">
        <v>133</v>
      </c>
      <c r="D163" s="15" t="s">
        <v>201</v>
      </c>
      <c r="E163" s="34"/>
    </row>
    <row r="164" spans="1:5" ht="15.75" x14ac:dyDescent="0.25">
      <c r="A164">
        <v>536</v>
      </c>
      <c r="B164" s="14" t="s">
        <v>227</v>
      </c>
      <c r="C164" s="9" t="s">
        <v>133</v>
      </c>
      <c r="D164" s="15" t="s">
        <v>208</v>
      </c>
      <c r="E164" s="34"/>
    </row>
    <row r="165" spans="1:5" ht="15.75" x14ac:dyDescent="0.25">
      <c r="B165" s="16"/>
      <c r="C165" s="10"/>
      <c r="D165" s="17"/>
      <c r="E165" s="35"/>
    </row>
    <row r="166" spans="1:5" ht="15.75" x14ac:dyDescent="0.25">
      <c r="B166" s="144" t="s">
        <v>135</v>
      </c>
      <c r="C166" s="145"/>
      <c r="D166" s="146"/>
      <c r="E166" s="33"/>
    </row>
    <row r="167" spans="1:5" ht="15.75" x14ac:dyDescent="0.25">
      <c r="A167">
        <v>541</v>
      </c>
      <c r="B167" s="14" t="s">
        <v>216</v>
      </c>
      <c r="C167" s="9" t="s">
        <v>133</v>
      </c>
      <c r="D167" s="15" t="s">
        <v>220</v>
      </c>
      <c r="E167" s="34"/>
    </row>
    <row r="168" spans="1:5" ht="15.75" x14ac:dyDescent="0.25">
      <c r="A168">
        <v>542</v>
      </c>
      <c r="B168" s="14" t="s">
        <v>215</v>
      </c>
      <c r="C168" s="9" t="s">
        <v>133</v>
      </c>
      <c r="D168" s="15" t="s">
        <v>217</v>
      </c>
      <c r="E168" s="34"/>
    </row>
    <row r="169" spans="1:5" ht="15.75" x14ac:dyDescent="0.25">
      <c r="A169">
        <v>543</v>
      </c>
      <c r="B169" s="14" t="s">
        <v>218</v>
      </c>
      <c r="C169" s="9" t="s">
        <v>133</v>
      </c>
      <c r="D169" s="15" t="s">
        <v>221</v>
      </c>
      <c r="E169" s="34"/>
    </row>
    <row r="170" spans="1:5" ht="15.75" x14ac:dyDescent="0.25">
      <c r="A170">
        <v>544</v>
      </c>
      <c r="B170" s="18" t="s">
        <v>213</v>
      </c>
      <c r="C170" s="9" t="s">
        <v>133</v>
      </c>
      <c r="D170" s="15" t="s">
        <v>224</v>
      </c>
      <c r="E170" s="34"/>
    </row>
    <row r="171" spans="1:5" ht="15.75" x14ac:dyDescent="0.25">
      <c r="A171">
        <v>545</v>
      </c>
      <c r="B171" s="14" t="s">
        <v>223</v>
      </c>
      <c r="C171" s="9" t="s">
        <v>133</v>
      </c>
      <c r="D171" s="15" t="s">
        <v>214</v>
      </c>
      <c r="E171" s="34"/>
    </row>
    <row r="172" spans="1:5" ht="15.75" x14ac:dyDescent="0.25">
      <c r="A172">
        <v>546</v>
      </c>
      <c r="B172" s="14" t="s">
        <v>219</v>
      </c>
      <c r="C172" s="9" t="s">
        <v>133</v>
      </c>
      <c r="D172" s="15" t="s">
        <v>222</v>
      </c>
      <c r="E172" s="34"/>
    </row>
    <row r="173" spans="1:5" ht="15.75" x14ac:dyDescent="0.25">
      <c r="A173">
        <v>547</v>
      </c>
      <c r="B173" s="14"/>
      <c r="C173" s="9"/>
      <c r="D173" s="15"/>
      <c r="E173" s="34"/>
    </row>
    <row r="174" spans="1:5" ht="16.5" thickBot="1" x14ac:dyDescent="0.3">
      <c r="B174" s="11"/>
      <c r="C174" s="12"/>
      <c r="D174" s="13"/>
      <c r="E174" s="36"/>
    </row>
    <row r="175" spans="1:5" ht="16.5" thickTop="1" thickBot="1" x14ac:dyDescent="0.3">
      <c r="E175" s="37"/>
    </row>
    <row r="176" spans="1:5" ht="16.5" thickTop="1" x14ac:dyDescent="0.25">
      <c r="B176" s="6" t="s">
        <v>131</v>
      </c>
      <c r="C176" s="7">
        <v>6</v>
      </c>
      <c r="D176" s="8">
        <v>42279</v>
      </c>
      <c r="E176" s="32" t="s">
        <v>5</v>
      </c>
    </row>
    <row r="177" spans="1:5" ht="15.75" x14ac:dyDescent="0.25">
      <c r="B177" s="144" t="s">
        <v>132</v>
      </c>
      <c r="C177" s="145"/>
      <c r="D177" s="146"/>
      <c r="E177" s="33"/>
    </row>
    <row r="178" spans="1:5" ht="15.75" x14ac:dyDescent="0.25">
      <c r="A178">
        <v>611</v>
      </c>
      <c r="B178" s="14" t="s">
        <v>186</v>
      </c>
      <c r="C178" s="9" t="s">
        <v>133</v>
      </c>
      <c r="D178" s="15" t="s">
        <v>183</v>
      </c>
      <c r="E178" s="34"/>
    </row>
    <row r="179" spans="1:5" ht="15.75" x14ac:dyDescent="0.25">
      <c r="A179">
        <v>612</v>
      </c>
      <c r="B179" s="18" t="s">
        <v>185</v>
      </c>
      <c r="C179" s="9" t="s">
        <v>133</v>
      </c>
      <c r="D179" s="15" t="s">
        <v>178</v>
      </c>
      <c r="E179" s="34"/>
    </row>
    <row r="180" spans="1:5" ht="15.75" x14ac:dyDescent="0.25">
      <c r="A180">
        <v>613</v>
      </c>
      <c r="B180" s="14" t="s">
        <v>175</v>
      </c>
      <c r="C180" s="9" t="s">
        <v>133</v>
      </c>
      <c r="D180" s="15" t="s">
        <v>181</v>
      </c>
      <c r="E180" s="34"/>
    </row>
    <row r="181" spans="1:5" ht="15.75" x14ac:dyDescent="0.25">
      <c r="A181">
        <v>614</v>
      </c>
      <c r="B181" s="14" t="s">
        <v>177</v>
      </c>
      <c r="C181" s="9" t="s">
        <v>133</v>
      </c>
      <c r="D181" s="15" t="s">
        <v>176</v>
      </c>
      <c r="E181" s="34"/>
    </row>
    <row r="182" spans="1:5" ht="15.75" x14ac:dyDescent="0.25">
      <c r="A182">
        <v>615</v>
      </c>
      <c r="B182" s="18" t="s">
        <v>182</v>
      </c>
      <c r="C182" s="9" t="s">
        <v>133</v>
      </c>
      <c r="D182" s="15" t="s">
        <v>184</v>
      </c>
      <c r="E182" s="34"/>
    </row>
    <row r="183" spans="1:5" ht="15.75" x14ac:dyDescent="0.25">
      <c r="A183">
        <v>616</v>
      </c>
      <c r="B183" s="14" t="s">
        <v>179</v>
      </c>
      <c r="C183" s="9" t="s">
        <v>133</v>
      </c>
      <c r="D183" s="15" t="s">
        <v>187</v>
      </c>
      <c r="E183" s="34"/>
    </row>
    <row r="184" spans="1:5" ht="15.75" x14ac:dyDescent="0.25">
      <c r="B184" s="16" t="s">
        <v>180</v>
      </c>
      <c r="C184" s="10"/>
      <c r="D184" s="17" t="s">
        <v>225</v>
      </c>
      <c r="E184" s="35"/>
    </row>
    <row r="185" spans="1:5" ht="15.75" x14ac:dyDescent="0.25">
      <c r="B185" s="144" t="s">
        <v>137</v>
      </c>
      <c r="C185" s="145"/>
      <c r="D185" s="146"/>
      <c r="E185" s="33"/>
    </row>
    <row r="186" spans="1:5" ht="15.75" x14ac:dyDescent="0.25">
      <c r="A186">
        <v>621</v>
      </c>
      <c r="B186" s="14" t="s">
        <v>197</v>
      </c>
      <c r="C186" s="9" t="s">
        <v>133</v>
      </c>
      <c r="D186" s="15" t="s">
        <v>193</v>
      </c>
      <c r="E186" s="34"/>
    </row>
    <row r="187" spans="1:5" ht="15.75" x14ac:dyDescent="0.25">
      <c r="A187">
        <v>622</v>
      </c>
      <c r="B187" s="14" t="s">
        <v>190</v>
      </c>
      <c r="C187" s="9" t="s">
        <v>133</v>
      </c>
      <c r="D187" s="15" t="s">
        <v>192</v>
      </c>
      <c r="E187" s="34"/>
    </row>
    <row r="188" spans="1:5" ht="15.75" x14ac:dyDescent="0.25">
      <c r="A188">
        <v>623</v>
      </c>
      <c r="B188" s="14" t="s">
        <v>199</v>
      </c>
      <c r="C188" s="9" t="s">
        <v>133</v>
      </c>
      <c r="D188" s="15" t="s">
        <v>226</v>
      </c>
      <c r="E188" s="34"/>
    </row>
    <row r="189" spans="1:5" ht="15.75" x14ac:dyDescent="0.25">
      <c r="A189">
        <v>624</v>
      </c>
      <c r="B189" s="14" t="s">
        <v>194</v>
      </c>
      <c r="C189" s="9" t="s">
        <v>133</v>
      </c>
      <c r="D189" s="15" t="s">
        <v>195</v>
      </c>
      <c r="E189" s="34"/>
    </row>
    <row r="190" spans="1:5" ht="15.75" x14ac:dyDescent="0.25">
      <c r="A190">
        <v>625</v>
      </c>
      <c r="B190" s="14" t="s">
        <v>196</v>
      </c>
      <c r="C190" s="9" t="s">
        <v>133</v>
      </c>
      <c r="D190" s="15" t="s">
        <v>191</v>
      </c>
      <c r="E190" s="34"/>
    </row>
    <row r="191" spans="1:5" ht="15.75" x14ac:dyDescent="0.25">
      <c r="A191">
        <v>626</v>
      </c>
      <c r="B191" s="14" t="s">
        <v>189</v>
      </c>
      <c r="C191" s="9" t="s">
        <v>133</v>
      </c>
      <c r="D191" s="15" t="s">
        <v>198</v>
      </c>
      <c r="E191" s="34"/>
    </row>
    <row r="192" spans="1:5" ht="15.75" x14ac:dyDescent="0.25">
      <c r="B192" s="16" t="s">
        <v>188</v>
      </c>
      <c r="C192" s="9" t="s">
        <v>133</v>
      </c>
      <c r="D192" s="17" t="s">
        <v>200</v>
      </c>
      <c r="E192" s="35"/>
    </row>
    <row r="193" spans="1:5" ht="15.75" x14ac:dyDescent="0.25">
      <c r="B193" s="144" t="s">
        <v>134</v>
      </c>
      <c r="C193" s="145"/>
      <c r="D193" s="146"/>
      <c r="E193" s="33"/>
    </row>
    <row r="194" spans="1:5" ht="15.75" x14ac:dyDescent="0.25">
      <c r="A194">
        <v>631</v>
      </c>
      <c r="B194" s="14" t="s">
        <v>202</v>
      </c>
      <c r="C194" s="9" t="s">
        <v>133</v>
      </c>
      <c r="D194" s="15" t="s">
        <v>211</v>
      </c>
      <c r="E194" s="34"/>
    </row>
    <row r="195" spans="1:5" ht="15.75" x14ac:dyDescent="0.25">
      <c r="A195">
        <v>632</v>
      </c>
      <c r="B195" s="14" t="s">
        <v>203</v>
      </c>
      <c r="C195" s="9" t="s">
        <v>133</v>
      </c>
      <c r="D195" s="15" t="s">
        <v>207</v>
      </c>
      <c r="E195" s="34"/>
    </row>
    <row r="196" spans="1:5" ht="15.75" x14ac:dyDescent="0.25">
      <c r="A196">
        <v>633</v>
      </c>
      <c r="B196" s="14" t="s">
        <v>204</v>
      </c>
      <c r="C196" s="9" t="s">
        <v>133</v>
      </c>
      <c r="D196" s="15" t="s">
        <v>227</v>
      </c>
      <c r="E196" s="34"/>
    </row>
    <row r="197" spans="1:5" ht="15.75" x14ac:dyDescent="0.25">
      <c r="A197">
        <v>634</v>
      </c>
      <c r="B197" s="14" t="s">
        <v>205</v>
      </c>
      <c r="C197" s="9" t="s">
        <v>133</v>
      </c>
      <c r="D197" s="15" t="s">
        <v>230</v>
      </c>
      <c r="E197" s="34"/>
    </row>
    <row r="198" spans="1:5" ht="15.75" x14ac:dyDescent="0.25">
      <c r="A198">
        <v>635</v>
      </c>
      <c r="B198" s="18" t="s">
        <v>209</v>
      </c>
      <c r="C198" s="9" t="s">
        <v>133</v>
      </c>
      <c r="D198" s="15" t="s">
        <v>206</v>
      </c>
      <c r="E198" s="34"/>
    </row>
    <row r="199" spans="1:5" ht="15.75" x14ac:dyDescent="0.25">
      <c r="A199">
        <v>636</v>
      </c>
      <c r="B199" s="14" t="s">
        <v>208</v>
      </c>
      <c r="C199" s="9" t="s">
        <v>133</v>
      </c>
      <c r="D199" s="19" t="s">
        <v>201</v>
      </c>
      <c r="E199" s="34"/>
    </row>
    <row r="200" spans="1:5" ht="15.75" x14ac:dyDescent="0.25">
      <c r="B200" s="16"/>
      <c r="C200" s="10"/>
      <c r="D200" s="17"/>
      <c r="E200" s="35"/>
    </row>
    <row r="201" spans="1:5" ht="15.75" x14ac:dyDescent="0.25">
      <c r="B201" s="144" t="s">
        <v>135</v>
      </c>
      <c r="C201" s="145"/>
      <c r="D201" s="146"/>
      <c r="E201" s="33"/>
    </row>
    <row r="202" spans="1:5" ht="15.75" x14ac:dyDescent="0.25">
      <c r="A202">
        <v>641</v>
      </c>
      <c r="B202" s="14" t="s">
        <v>218</v>
      </c>
      <c r="C202" s="9" t="s">
        <v>133</v>
      </c>
      <c r="D202" s="15" t="s">
        <v>216</v>
      </c>
      <c r="E202" s="34"/>
    </row>
    <row r="203" spans="1:5" ht="15.75" x14ac:dyDescent="0.25">
      <c r="A203">
        <v>642</v>
      </c>
      <c r="B203" s="14" t="s">
        <v>220</v>
      </c>
      <c r="C203" s="9" t="s">
        <v>133</v>
      </c>
      <c r="D203" s="15" t="s">
        <v>215</v>
      </c>
      <c r="E203" s="34"/>
    </row>
    <row r="204" spans="1:5" ht="15.75" x14ac:dyDescent="0.25">
      <c r="A204">
        <v>643</v>
      </c>
      <c r="B204" s="14" t="s">
        <v>221</v>
      </c>
      <c r="C204" s="9" t="s">
        <v>133</v>
      </c>
      <c r="D204" s="15" t="s">
        <v>213</v>
      </c>
      <c r="E204" s="34"/>
    </row>
    <row r="205" spans="1:5" ht="15.75" x14ac:dyDescent="0.25">
      <c r="A205">
        <v>644</v>
      </c>
      <c r="B205" s="14" t="s">
        <v>217</v>
      </c>
      <c r="C205" s="9" t="s">
        <v>133</v>
      </c>
      <c r="D205" s="15" t="s">
        <v>219</v>
      </c>
      <c r="E205" s="34"/>
    </row>
    <row r="206" spans="1:5" ht="15.75" x14ac:dyDescent="0.25">
      <c r="A206">
        <v>645</v>
      </c>
      <c r="B206" s="14" t="s">
        <v>214</v>
      </c>
      <c r="C206" s="9" t="s">
        <v>133</v>
      </c>
      <c r="D206" s="15" t="s">
        <v>224</v>
      </c>
      <c r="E206" s="34"/>
    </row>
    <row r="207" spans="1:5" ht="15.75" x14ac:dyDescent="0.25">
      <c r="A207">
        <v>646</v>
      </c>
      <c r="B207" s="14" t="s">
        <v>222</v>
      </c>
      <c r="C207" s="9" t="s">
        <v>133</v>
      </c>
      <c r="D207" s="15" t="s">
        <v>223</v>
      </c>
      <c r="E207" s="34"/>
    </row>
    <row r="208" spans="1:5" ht="15.75" x14ac:dyDescent="0.25">
      <c r="A208">
        <v>647</v>
      </c>
      <c r="B208" s="14"/>
      <c r="C208" s="9"/>
      <c r="D208" s="19"/>
      <c r="E208" s="34"/>
    </row>
    <row r="209" spans="1:5" ht="16.5" thickBot="1" x14ac:dyDescent="0.3">
      <c r="B209" s="11"/>
      <c r="C209" s="12"/>
      <c r="D209" s="13"/>
      <c r="E209" s="36"/>
    </row>
    <row r="210" spans="1:5" ht="16.5" thickTop="1" thickBot="1" x14ac:dyDescent="0.3">
      <c r="E210" s="37"/>
    </row>
    <row r="211" spans="1:5" ht="16.5" thickTop="1" x14ac:dyDescent="0.25">
      <c r="B211" s="6" t="s">
        <v>131</v>
      </c>
      <c r="C211" s="7">
        <v>7</v>
      </c>
      <c r="D211" s="8">
        <v>42286</v>
      </c>
      <c r="E211" s="32" t="s">
        <v>5</v>
      </c>
    </row>
    <row r="212" spans="1:5" ht="15.75" x14ac:dyDescent="0.25">
      <c r="B212" s="144" t="s">
        <v>132</v>
      </c>
      <c r="C212" s="145"/>
      <c r="D212" s="146"/>
      <c r="E212" s="33"/>
    </row>
    <row r="213" spans="1:5" ht="15.75" x14ac:dyDescent="0.25">
      <c r="A213">
        <v>711</v>
      </c>
      <c r="B213" s="14" t="s">
        <v>183</v>
      </c>
      <c r="C213" s="9" t="s">
        <v>133</v>
      </c>
      <c r="D213" s="15" t="s">
        <v>177</v>
      </c>
      <c r="E213" s="34"/>
    </row>
    <row r="214" spans="1:5" ht="15.75" x14ac:dyDescent="0.25">
      <c r="A214">
        <v>712</v>
      </c>
      <c r="B214" s="14" t="s">
        <v>187</v>
      </c>
      <c r="C214" s="9" t="s">
        <v>133</v>
      </c>
      <c r="D214" s="15" t="s">
        <v>182</v>
      </c>
      <c r="E214" s="34"/>
    </row>
    <row r="215" spans="1:5" ht="15.75" x14ac:dyDescent="0.25">
      <c r="A215">
        <v>713</v>
      </c>
      <c r="B215" s="14" t="s">
        <v>231</v>
      </c>
      <c r="C215" s="9" t="s">
        <v>133</v>
      </c>
      <c r="D215" s="15" t="s">
        <v>179</v>
      </c>
      <c r="E215" s="34"/>
    </row>
    <row r="216" spans="1:5" ht="15.75" x14ac:dyDescent="0.25">
      <c r="A216">
        <v>714</v>
      </c>
      <c r="B216" s="14" t="s">
        <v>184</v>
      </c>
      <c r="C216" s="9" t="s">
        <v>133</v>
      </c>
      <c r="D216" s="15" t="s">
        <v>181</v>
      </c>
      <c r="E216" s="34"/>
    </row>
    <row r="217" spans="1:5" ht="15.75" x14ac:dyDescent="0.25">
      <c r="A217">
        <v>715</v>
      </c>
      <c r="B217" s="14" t="s">
        <v>175</v>
      </c>
      <c r="C217" s="9" t="s">
        <v>133</v>
      </c>
      <c r="D217" s="15" t="s">
        <v>180</v>
      </c>
      <c r="E217" s="34"/>
    </row>
    <row r="218" spans="1:5" ht="15.75" x14ac:dyDescent="0.25">
      <c r="A218">
        <v>716</v>
      </c>
      <c r="B218" s="14" t="s">
        <v>225</v>
      </c>
      <c r="C218" s="9" t="s">
        <v>133</v>
      </c>
      <c r="D218" s="15" t="s">
        <v>186</v>
      </c>
      <c r="E218" s="34"/>
    </row>
    <row r="219" spans="1:5" ht="15.75" x14ac:dyDescent="0.25">
      <c r="B219" s="16" t="s">
        <v>178</v>
      </c>
      <c r="C219" s="9" t="s">
        <v>133</v>
      </c>
      <c r="D219" s="17" t="s">
        <v>176</v>
      </c>
      <c r="E219" s="35"/>
    </row>
    <row r="220" spans="1:5" ht="15.75" x14ac:dyDescent="0.25">
      <c r="B220" s="144" t="s">
        <v>137</v>
      </c>
      <c r="C220" s="145"/>
      <c r="D220" s="146"/>
      <c r="E220" s="33"/>
    </row>
    <row r="221" spans="1:5" ht="15.75" x14ac:dyDescent="0.25">
      <c r="A221">
        <v>721</v>
      </c>
      <c r="B221" s="14" t="s">
        <v>193</v>
      </c>
      <c r="C221" s="9" t="s">
        <v>133</v>
      </c>
      <c r="D221" s="15" t="s">
        <v>198</v>
      </c>
      <c r="E221" s="34"/>
    </row>
    <row r="222" spans="1:5" ht="15.75" x14ac:dyDescent="0.25">
      <c r="A222">
        <v>722</v>
      </c>
      <c r="B222" s="14" t="s">
        <v>226</v>
      </c>
      <c r="C222" s="9" t="s">
        <v>133</v>
      </c>
      <c r="D222" s="15" t="s">
        <v>196</v>
      </c>
      <c r="E222" s="34"/>
    </row>
    <row r="223" spans="1:5" ht="15.75" x14ac:dyDescent="0.25">
      <c r="A223">
        <v>723</v>
      </c>
      <c r="B223" s="14" t="s">
        <v>188</v>
      </c>
      <c r="C223" s="9" t="s">
        <v>133</v>
      </c>
      <c r="D223" s="15" t="s">
        <v>197</v>
      </c>
      <c r="E223" s="34"/>
    </row>
    <row r="224" spans="1:5" ht="15.75" x14ac:dyDescent="0.25">
      <c r="A224">
        <v>724</v>
      </c>
      <c r="B224" s="14" t="s">
        <v>190</v>
      </c>
      <c r="C224" s="9" t="s">
        <v>133</v>
      </c>
      <c r="D224" s="15" t="s">
        <v>194</v>
      </c>
      <c r="E224" s="34"/>
    </row>
    <row r="225" spans="1:5" ht="15.75" x14ac:dyDescent="0.25">
      <c r="A225">
        <v>725</v>
      </c>
      <c r="B225" s="14" t="s">
        <v>191</v>
      </c>
      <c r="C225" s="9" t="s">
        <v>133</v>
      </c>
      <c r="D225" s="15" t="s">
        <v>192</v>
      </c>
      <c r="E225" s="34"/>
    </row>
    <row r="226" spans="1:5" ht="15.75" x14ac:dyDescent="0.25">
      <c r="A226">
        <v>726</v>
      </c>
      <c r="B226" s="14" t="s">
        <v>195</v>
      </c>
      <c r="C226" s="9" t="s">
        <v>133</v>
      </c>
      <c r="D226" s="15" t="s">
        <v>189</v>
      </c>
      <c r="E226" s="34"/>
    </row>
    <row r="227" spans="1:5" ht="15.75" x14ac:dyDescent="0.25">
      <c r="B227" s="16" t="s">
        <v>199</v>
      </c>
      <c r="C227" s="9" t="s">
        <v>133</v>
      </c>
      <c r="D227" s="17" t="s">
        <v>200</v>
      </c>
      <c r="E227" s="35"/>
    </row>
    <row r="228" spans="1:5" ht="15.75" x14ac:dyDescent="0.25">
      <c r="B228" s="144" t="s">
        <v>134</v>
      </c>
      <c r="C228" s="145"/>
      <c r="D228" s="146"/>
      <c r="E228" s="33"/>
    </row>
    <row r="229" spans="1:5" ht="15.75" x14ac:dyDescent="0.25">
      <c r="A229">
        <v>731</v>
      </c>
      <c r="B229" s="14" t="s">
        <v>207</v>
      </c>
      <c r="C229" s="9" t="s">
        <v>133</v>
      </c>
      <c r="D229" s="15" t="s">
        <v>202</v>
      </c>
      <c r="E229" s="34"/>
    </row>
    <row r="230" spans="1:5" ht="15.75" x14ac:dyDescent="0.25">
      <c r="A230">
        <v>732</v>
      </c>
      <c r="B230" s="14" t="s">
        <v>203</v>
      </c>
      <c r="C230" s="9" t="s">
        <v>133</v>
      </c>
      <c r="D230" s="15" t="s">
        <v>211</v>
      </c>
      <c r="E230" s="34"/>
    </row>
    <row r="231" spans="1:5" ht="15.75" x14ac:dyDescent="0.25">
      <c r="A231">
        <v>733</v>
      </c>
      <c r="B231" s="14" t="s">
        <v>204</v>
      </c>
      <c r="C231" s="9" t="s">
        <v>133</v>
      </c>
      <c r="D231" s="15" t="s">
        <v>209</v>
      </c>
      <c r="E231" s="34"/>
    </row>
    <row r="232" spans="1:5" ht="15.75" x14ac:dyDescent="0.25">
      <c r="A232">
        <v>734</v>
      </c>
      <c r="B232" s="14" t="s">
        <v>208</v>
      </c>
      <c r="C232" s="9" t="s">
        <v>133</v>
      </c>
      <c r="D232" s="15" t="s">
        <v>205</v>
      </c>
      <c r="E232" s="34"/>
    </row>
    <row r="233" spans="1:5" ht="15.75" x14ac:dyDescent="0.25">
      <c r="A233">
        <v>735</v>
      </c>
      <c r="B233" s="14" t="s">
        <v>201</v>
      </c>
      <c r="C233" s="9" t="s">
        <v>133</v>
      </c>
      <c r="D233" s="15" t="s">
        <v>227</v>
      </c>
      <c r="E233" s="34"/>
    </row>
    <row r="234" spans="1:5" ht="15.75" x14ac:dyDescent="0.25">
      <c r="A234">
        <v>736</v>
      </c>
      <c r="B234" s="14" t="s">
        <v>210</v>
      </c>
      <c r="C234" s="9" t="s">
        <v>133</v>
      </c>
      <c r="D234" s="15" t="s">
        <v>206</v>
      </c>
      <c r="E234" s="34"/>
    </row>
    <row r="235" spans="1:5" ht="15.75" x14ac:dyDescent="0.25">
      <c r="B235" s="16"/>
      <c r="C235" s="10"/>
      <c r="D235" s="17"/>
      <c r="E235" s="35"/>
    </row>
    <row r="236" spans="1:5" ht="15.75" x14ac:dyDescent="0.25">
      <c r="B236" s="144" t="s">
        <v>135</v>
      </c>
      <c r="C236" s="145"/>
      <c r="D236" s="146"/>
      <c r="E236" s="33"/>
    </row>
    <row r="237" spans="1:5" ht="15.75" x14ac:dyDescent="0.25">
      <c r="A237">
        <v>741</v>
      </c>
      <c r="B237" s="18" t="s">
        <v>215</v>
      </c>
      <c r="C237" s="9" t="s">
        <v>133</v>
      </c>
      <c r="D237" s="15" t="s">
        <v>218</v>
      </c>
      <c r="E237" s="34"/>
    </row>
    <row r="238" spans="1:5" ht="15.75" x14ac:dyDescent="0.25">
      <c r="A238">
        <v>742</v>
      </c>
      <c r="B238" s="14" t="s">
        <v>224</v>
      </c>
      <c r="C238" s="9" t="s">
        <v>133</v>
      </c>
      <c r="D238" s="15" t="s">
        <v>220</v>
      </c>
      <c r="E238" s="34"/>
    </row>
    <row r="239" spans="1:5" ht="15.75" x14ac:dyDescent="0.25">
      <c r="A239">
        <v>743</v>
      </c>
      <c r="B239" s="14" t="s">
        <v>219</v>
      </c>
      <c r="C239" s="9" t="s">
        <v>133</v>
      </c>
      <c r="D239" s="15" t="s">
        <v>213</v>
      </c>
      <c r="E239" s="34"/>
    </row>
    <row r="240" spans="1:5" ht="15.75" x14ac:dyDescent="0.25">
      <c r="A240">
        <v>744</v>
      </c>
      <c r="B240" s="14" t="s">
        <v>216</v>
      </c>
      <c r="C240" s="9" t="s">
        <v>133</v>
      </c>
      <c r="D240" s="15" t="s">
        <v>223</v>
      </c>
      <c r="E240" s="34"/>
    </row>
    <row r="241" spans="1:6" ht="15.75" x14ac:dyDescent="0.25">
      <c r="A241">
        <v>745</v>
      </c>
      <c r="B241" s="14" t="s">
        <v>222</v>
      </c>
      <c r="C241" s="9" t="s">
        <v>133</v>
      </c>
      <c r="D241" s="15" t="s">
        <v>214</v>
      </c>
      <c r="E241" s="34"/>
    </row>
    <row r="242" spans="1:6" ht="15.75" x14ac:dyDescent="0.25">
      <c r="A242">
        <v>746</v>
      </c>
      <c r="B242" s="14" t="s">
        <v>217</v>
      </c>
      <c r="C242" s="9" t="s">
        <v>133</v>
      </c>
      <c r="D242" s="15" t="s">
        <v>221</v>
      </c>
      <c r="E242" s="34"/>
    </row>
    <row r="243" spans="1:6" ht="15.75" x14ac:dyDescent="0.25">
      <c r="A243">
        <v>747</v>
      </c>
      <c r="B243" s="14"/>
      <c r="C243" s="9"/>
      <c r="D243" s="15"/>
      <c r="E243" s="34"/>
    </row>
    <row r="244" spans="1:6" ht="16.5" thickBot="1" x14ac:dyDescent="0.3">
      <c r="B244" s="11"/>
      <c r="C244" s="12"/>
      <c r="D244" s="13"/>
      <c r="E244" s="36"/>
    </row>
    <row r="245" spans="1:6" ht="16.5" thickTop="1" thickBot="1" x14ac:dyDescent="0.3">
      <c r="E245" s="37"/>
    </row>
    <row r="246" spans="1:6" ht="16.5" thickTop="1" x14ac:dyDescent="0.25">
      <c r="B246" s="6" t="s">
        <v>131</v>
      </c>
      <c r="C246" s="7">
        <v>8</v>
      </c>
      <c r="D246" s="8">
        <v>42300</v>
      </c>
      <c r="E246" s="32" t="s">
        <v>5</v>
      </c>
    </row>
    <row r="247" spans="1:6" ht="15.75" x14ac:dyDescent="0.25">
      <c r="B247" s="144" t="s">
        <v>132</v>
      </c>
      <c r="C247" s="145"/>
      <c r="D247" s="146"/>
      <c r="E247" s="33"/>
    </row>
    <row r="248" spans="1:6" ht="15.75" x14ac:dyDescent="0.25">
      <c r="A248">
        <v>811</v>
      </c>
      <c r="B248" s="14" t="s">
        <v>183</v>
      </c>
      <c r="C248" s="9" t="s">
        <v>133</v>
      </c>
      <c r="D248" s="19" t="s">
        <v>179</v>
      </c>
      <c r="E248" s="34"/>
    </row>
    <row r="249" spans="1:6" ht="15.75" x14ac:dyDescent="0.25">
      <c r="A249">
        <v>812</v>
      </c>
      <c r="B249" s="14" t="s">
        <v>182</v>
      </c>
      <c r="C249" s="9" t="s">
        <v>133</v>
      </c>
      <c r="D249" s="15" t="s">
        <v>186</v>
      </c>
      <c r="E249" s="34"/>
    </row>
    <row r="250" spans="1:6" ht="15.75" x14ac:dyDescent="0.25">
      <c r="A250">
        <v>813</v>
      </c>
      <c r="B250" s="14" t="s">
        <v>181</v>
      </c>
      <c r="C250" s="9" t="s">
        <v>133</v>
      </c>
      <c r="D250" s="15" t="s">
        <v>187</v>
      </c>
      <c r="E250" s="34"/>
    </row>
    <row r="251" spans="1:6" ht="15.75" x14ac:dyDescent="0.25">
      <c r="A251">
        <v>814</v>
      </c>
      <c r="B251" s="14" t="s">
        <v>178</v>
      </c>
      <c r="C251" s="9" t="s">
        <v>133</v>
      </c>
      <c r="D251" s="15" t="s">
        <v>175</v>
      </c>
      <c r="E251" s="34"/>
    </row>
    <row r="252" spans="1:6" ht="15.75" x14ac:dyDescent="0.25">
      <c r="A252">
        <v>815</v>
      </c>
      <c r="B252" s="14" t="s">
        <v>184</v>
      </c>
      <c r="C252" s="9" t="s">
        <v>133</v>
      </c>
      <c r="D252" s="15" t="s">
        <v>180</v>
      </c>
      <c r="E252" s="34"/>
      <c r="F252" s="39"/>
    </row>
    <row r="253" spans="1:6" ht="15.75" x14ac:dyDescent="0.25">
      <c r="A253">
        <v>816</v>
      </c>
      <c r="B253" s="18" t="s">
        <v>177</v>
      </c>
      <c r="C253" s="9" t="s">
        <v>133</v>
      </c>
      <c r="D253" s="15" t="s">
        <v>225</v>
      </c>
      <c r="E253" s="34"/>
    </row>
    <row r="254" spans="1:6" ht="15.75" x14ac:dyDescent="0.25">
      <c r="B254" s="16" t="s">
        <v>176</v>
      </c>
      <c r="C254" s="9" t="s">
        <v>133</v>
      </c>
      <c r="D254" s="17" t="s">
        <v>185</v>
      </c>
      <c r="E254" s="35"/>
    </row>
    <row r="255" spans="1:6" ht="15.75" x14ac:dyDescent="0.25">
      <c r="B255" s="144" t="s">
        <v>137</v>
      </c>
      <c r="C255" s="145"/>
      <c r="D255" s="146"/>
      <c r="E255" s="33"/>
    </row>
    <row r="256" spans="1:6" ht="15.75" x14ac:dyDescent="0.25">
      <c r="A256">
        <v>821</v>
      </c>
      <c r="B256" s="14" t="s">
        <v>199</v>
      </c>
      <c r="C256" s="9" t="s">
        <v>133</v>
      </c>
      <c r="D256" s="15" t="s">
        <v>193</v>
      </c>
      <c r="E256" s="34"/>
    </row>
    <row r="257" spans="1:5" ht="15.75" x14ac:dyDescent="0.25">
      <c r="A257">
        <v>822</v>
      </c>
      <c r="B257" s="14" t="s">
        <v>194</v>
      </c>
      <c r="C257" s="9" t="s">
        <v>133</v>
      </c>
      <c r="D257" s="15" t="s">
        <v>197</v>
      </c>
      <c r="E257" s="34"/>
    </row>
    <row r="258" spans="1:5" ht="15.75" x14ac:dyDescent="0.25">
      <c r="A258">
        <v>823</v>
      </c>
      <c r="B258" s="14" t="s">
        <v>192</v>
      </c>
      <c r="C258" s="9" t="s">
        <v>133</v>
      </c>
      <c r="D258" s="15" t="s">
        <v>226</v>
      </c>
      <c r="E258" s="34"/>
    </row>
    <row r="259" spans="1:5" ht="15.75" x14ac:dyDescent="0.25">
      <c r="A259">
        <v>824</v>
      </c>
      <c r="B259" s="14" t="s">
        <v>189</v>
      </c>
      <c r="C259" s="9" t="s">
        <v>133</v>
      </c>
      <c r="D259" s="15" t="s">
        <v>191</v>
      </c>
      <c r="E259" s="34"/>
    </row>
    <row r="260" spans="1:5" ht="15.75" x14ac:dyDescent="0.25">
      <c r="A260">
        <v>825</v>
      </c>
      <c r="B260" s="14" t="s">
        <v>198</v>
      </c>
      <c r="C260" s="9" t="s">
        <v>133</v>
      </c>
      <c r="D260" s="15" t="s">
        <v>195</v>
      </c>
      <c r="E260" s="34"/>
    </row>
    <row r="261" spans="1:5" ht="15.75" x14ac:dyDescent="0.25">
      <c r="A261">
        <v>826</v>
      </c>
      <c r="B261" s="14" t="s">
        <v>196</v>
      </c>
      <c r="C261" s="9" t="s">
        <v>133</v>
      </c>
      <c r="D261" s="15" t="s">
        <v>188</v>
      </c>
      <c r="E261" s="34"/>
    </row>
    <row r="262" spans="1:5" ht="15.75" x14ac:dyDescent="0.25">
      <c r="B262" s="16" t="s">
        <v>190</v>
      </c>
      <c r="C262" s="9" t="s">
        <v>133</v>
      </c>
      <c r="D262" s="17" t="s">
        <v>200</v>
      </c>
      <c r="E262" s="35"/>
    </row>
    <row r="263" spans="1:5" ht="15.75" x14ac:dyDescent="0.25">
      <c r="B263" s="144" t="s">
        <v>134</v>
      </c>
      <c r="C263" s="145"/>
      <c r="D263" s="146"/>
      <c r="E263" s="33"/>
    </row>
    <row r="264" spans="1:5" ht="15.75" x14ac:dyDescent="0.25">
      <c r="A264">
        <v>831</v>
      </c>
      <c r="B264" s="14" t="s">
        <v>209</v>
      </c>
      <c r="C264" s="9" t="s">
        <v>133</v>
      </c>
      <c r="D264" s="15" t="s">
        <v>203</v>
      </c>
      <c r="E264" s="34"/>
    </row>
    <row r="265" spans="1:5" ht="15.75" x14ac:dyDescent="0.25">
      <c r="A265">
        <v>832</v>
      </c>
      <c r="B265" s="14" t="s">
        <v>205</v>
      </c>
      <c r="C265" s="9" t="s">
        <v>133</v>
      </c>
      <c r="D265" s="15" t="s">
        <v>204</v>
      </c>
      <c r="E265" s="34"/>
    </row>
    <row r="266" spans="1:5" ht="15.75" x14ac:dyDescent="0.25">
      <c r="A266">
        <v>833</v>
      </c>
      <c r="B266" s="14" t="s">
        <v>210</v>
      </c>
      <c r="C266" s="9" t="s">
        <v>133</v>
      </c>
      <c r="D266" s="15" t="s">
        <v>207</v>
      </c>
      <c r="E266" s="34"/>
    </row>
    <row r="267" spans="1:5" ht="15.75" x14ac:dyDescent="0.25">
      <c r="A267">
        <v>834</v>
      </c>
      <c r="B267" s="14" t="s">
        <v>227</v>
      </c>
      <c r="C267" s="9" t="s">
        <v>133</v>
      </c>
      <c r="D267" s="15" t="s">
        <v>202</v>
      </c>
      <c r="E267" s="34"/>
    </row>
    <row r="268" spans="1:5" ht="15.75" x14ac:dyDescent="0.25">
      <c r="A268">
        <v>835</v>
      </c>
      <c r="B268" s="14" t="s">
        <v>211</v>
      </c>
      <c r="C268" s="9" t="s">
        <v>133</v>
      </c>
      <c r="D268" s="19" t="s">
        <v>208</v>
      </c>
      <c r="E268" s="34"/>
    </row>
    <row r="269" spans="1:5" ht="15.75" x14ac:dyDescent="0.25">
      <c r="A269">
        <v>836</v>
      </c>
      <c r="B269" s="18" t="s">
        <v>206</v>
      </c>
      <c r="C269" s="9" t="s">
        <v>133</v>
      </c>
      <c r="D269" s="15" t="s">
        <v>201</v>
      </c>
      <c r="E269" s="34"/>
    </row>
    <row r="270" spans="1:5" ht="15.75" x14ac:dyDescent="0.25">
      <c r="B270" s="16"/>
      <c r="C270" s="10"/>
      <c r="D270" s="17"/>
      <c r="E270" s="35"/>
    </row>
    <row r="271" spans="1:5" ht="15.75" x14ac:dyDescent="0.25">
      <c r="B271" s="144" t="s">
        <v>135</v>
      </c>
      <c r="C271" s="145"/>
      <c r="D271" s="146"/>
      <c r="E271" s="33"/>
    </row>
    <row r="272" spans="1:5" ht="15.75" x14ac:dyDescent="0.25">
      <c r="A272">
        <v>841</v>
      </c>
      <c r="B272" s="14" t="s">
        <v>219</v>
      </c>
      <c r="C272" s="9" t="s">
        <v>133</v>
      </c>
      <c r="D272" s="15" t="s">
        <v>216</v>
      </c>
      <c r="E272" s="34"/>
    </row>
    <row r="273" spans="1:5" ht="15.75" x14ac:dyDescent="0.25">
      <c r="A273">
        <v>842</v>
      </c>
      <c r="B273" s="14" t="s">
        <v>213</v>
      </c>
      <c r="C273" s="9" t="s">
        <v>133</v>
      </c>
      <c r="D273" s="15" t="s">
        <v>215</v>
      </c>
      <c r="E273" s="34"/>
    </row>
    <row r="274" spans="1:5" ht="15.75" x14ac:dyDescent="0.25">
      <c r="A274">
        <v>843</v>
      </c>
      <c r="B274" s="14" t="s">
        <v>223</v>
      </c>
      <c r="C274" s="9" t="s">
        <v>133</v>
      </c>
      <c r="D274" s="15" t="s">
        <v>220</v>
      </c>
      <c r="E274" s="34"/>
    </row>
    <row r="275" spans="1:5" ht="15.75" x14ac:dyDescent="0.25">
      <c r="A275">
        <v>844</v>
      </c>
      <c r="B275" s="14" t="s">
        <v>218</v>
      </c>
      <c r="C275" s="9" t="s">
        <v>133</v>
      </c>
      <c r="D275" s="15" t="s">
        <v>222</v>
      </c>
      <c r="E275" s="34"/>
    </row>
    <row r="276" spans="1:5" ht="15.75" x14ac:dyDescent="0.25">
      <c r="A276">
        <v>845</v>
      </c>
      <c r="B276" s="14" t="s">
        <v>214</v>
      </c>
      <c r="C276" s="9" t="s">
        <v>133</v>
      </c>
      <c r="D276" s="15" t="s">
        <v>217</v>
      </c>
      <c r="E276" s="34"/>
    </row>
    <row r="277" spans="1:5" ht="15.75" x14ac:dyDescent="0.25">
      <c r="A277">
        <v>846</v>
      </c>
      <c r="B277" s="14" t="s">
        <v>221</v>
      </c>
      <c r="C277" s="9" t="s">
        <v>133</v>
      </c>
      <c r="D277" s="19" t="s">
        <v>224</v>
      </c>
      <c r="E277" s="34"/>
    </row>
    <row r="278" spans="1:5" ht="15.75" x14ac:dyDescent="0.25">
      <c r="A278">
        <v>847</v>
      </c>
      <c r="B278" s="14"/>
      <c r="C278" s="9"/>
      <c r="D278" s="15"/>
      <c r="E278" s="34"/>
    </row>
    <row r="279" spans="1:5" ht="16.5" thickBot="1" x14ac:dyDescent="0.3">
      <c r="B279" s="11"/>
      <c r="C279" s="12"/>
      <c r="D279" s="13"/>
      <c r="E279" s="36"/>
    </row>
    <row r="280" spans="1:5" ht="16.5" thickTop="1" thickBot="1" x14ac:dyDescent="0.3">
      <c r="E280" s="37"/>
    </row>
    <row r="281" spans="1:5" ht="16.5" thickTop="1" x14ac:dyDescent="0.25">
      <c r="B281" s="6" t="s">
        <v>131</v>
      </c>
      <c r="C281" s="7">
        <v>9</v>
      </c>
      <c r="D281" s="8">
        <v>42314</v>
      </c>
      <c r="E281" s="32" t="s">
        <v>5</v>
      </c>
    </row>
    <row r="282" spans="1:5" ht="15.75" x14ac:dyDescent="0.25">
      <c r="B282" s="144" t="s">
        <v>132</v>
      </c>
      <c r="C282" s="145"/>
      <c r="D282" s="146"/>
      <c r="E282" s="33"/>
    </row>
    <row r="283" spans="1:5" ht="15.75" x14ac:dyDescent="0.25">
      <c r="A283">
        <v>911</v>
      </c>
      <c r="B283" s="18" t="s">
        <v>185</v>
      </c>
      <c r="C283" s="9" t="s">
        <v>133</v>
      </c>
      <c r="D283" s="15" t="s">
        <v>183</v>
      </c>
      <c r="E283" s="34"/>
    </row>
    <row r="284" spans="1:5" ht="15.75" x14ac:dyDescent="0.25">
      <c r="A284">
        <v>912</v>
      </c>
      <c r="B284" s="14" t="s">
        <v>175</v>
      </c>
      <c r="C284" s="9" t="s">
        <v>133</v>
      </c>
      <c r="D284" s="15" t="s">
        <v>182</v>
      </c>
      <c r="E284" s="34"/>
    </row>
    <row r="285" spans="1:5" ht="15.75" x14ac:dyDescent="0.25">
      <c r="A285">
        <v>913</v>
      </c>
      <c r="B285" s="14" t="s">
        <v>225</v>
      </c>
      <c r="C285" s="9" t="s">
        <v>133</v>
      </c>
      <c r="D285" s="15" t="s">
        <v>184</v>
      </c>
      <c r="E285" s="34"/>
    </row>
    <row r="286" spans="1:5" ht="15.75" x14ac:dyDescent="0.25">
      <c r="A286">
        <v>914</v>
      </c>
      <c r="B286" s="14" t="s">
        <v>186</v>
      </c>
      <c r="C286" s="9" t="s">
        <v>133</v>
      </c>
      <c r="D286" s="15" t="s">
        <v>177</v>
      </c>
      <c r="E286" s="34"/>
    </row>
    <row r="287" spans="1:5" ht="15.75" x14ac:dyDescent="0.25">
      <c r="A287">
        <v>915</v>
      </c>
      <c r="B287" s="14" t="s">
        <v>180</v>
      </c>
      <c r="C287" s="9" t="s">
        <v>133</v>
      </c>
      <c r="D287" s="19" t="s">
        <v>181</v>
      </c>
      <c r="E287" s="34"/>
    </row>
    <row r="288" spans="1:5" ht="15.75" x14ac:dyDescent="0.25">
      <c r="A288">
        <v>916</v>
      </c>
      <c r="B288" s="14" t="s">
        <v>187</v>
      </c>
      <c r="C288" s="9" t="s">
        <v>133</v>
      </c>
      <c r="D288" s="15" t="s">
        <v>176</v>
      </c>
      <c r="E288" s="34"/>
    </row>
    <row r="289" spans="1:5" ht="15.75" x14ac:dyDescent="0.25">
      <c r="B289" s="16" t="s">
        <v>179</v>
      </c>
      <c r="C289" s="9" t="s">
        <v>133</v>
      </c>
      <c r="D289" s="17" t="s">
        <v>178</v>
      </c>
      <c r="E289" s="35"/>
    </row>
    <row r="290" spans="1:5" ht="15.75" x14ac:dyDescent="0.25">
      <c r="B290" s="144" t="s">
        <v>137</v>
      </c>
      <c r="C290" s="145"/>
      <c r="D290" s="146"/>
      <c r="E290" s="33"/>
    </row>
    <row r="291" spans="1:5" ht="15.75" x14ac:dyDescent="0.25">
      <c r="A291">
        <v>921</v>
      </c>
      <c r="B291" s="14" t="s">
        <v>226</v>
      </c>
      <c r="C291" s="9" t="s">
        <v>133</v>
      </c>
      <c r="D291" s="15" t="s">
        <v>189</v>
      </c>
      <c r="E291" s="34"/>
    </row>
    <row r="292" spans="1:5" ht="15.75" x14ac:dyDescent="0.25">
      <c r="A292">
        <v>922</v>
      </c>
      <c r="B292" s="14" t="s">
        <v>197</v>
      </c>
      <c r="C292" s="9" t="s">
        <v>133</v>
      </c>
      <c r="D292" s="15" t="s">
        <v>190</v>
      </c>
      <c r="E292" s="34"/>
    </row>
    <row r="293" spans="1:5" ht="15.75" x14ac:dyDescent="0.25">
      <c r="A293">
        <v>923</v>
      </c>
      <c r="B293" s="14" t="s">
        <v>193</v>
      </c>
      <c r="C293" s="9" t="s">
        <v>133</v>
      </c>
      <c r="D293" s="15" t="s">
        <v>194</v>
      </c>
      <c r="E293" s="34"/>
    </row>
    <row r="294" spans="1:5" ht="15.75" x14ac:dyDescent="0.25">
      <c r="A294">
        <v>924</v>
      </c>
      <c r="B294" s="14" t="s">
        <v>195</v>
      </c>
      <c r="C294" s="9" t="s">
        <v>133</v>
      </c>
      <c r="D294" s="15" t="s">
        <v>199</v>
      </c>
      <c r="E294" s="34"/>
    </row>
    <row r="295" spans="1:5" ht="15.75" x14ac:dyDescent="0.25">
      <c r="A295">
        <v>925</v>
      </c>
      <c r="B295" s="14" t="s">
        <v>196</v>
      </c>
      <c r="C295" s="9" t="s">
        <v>133</v>
      </c>
      <c r="D295" s="15" t="s">
        <v>198</v>
      </c>
      <c r="E295" s="34"/>
    </row>
    <row r="296" spans="1:5" ht="15.75" x14ac:dyDescent="0.25">
      <c r="A296">
        <v>926</v>
      </c>
      <c r="B296" s="14" t="s">
        <v>188</v>
      </c>
      <c r="C296" s="9" t="s">
        <v>133</v>
      </c>
      <c r="D296" s="15" t="s">
        <v>191</v>
      </c>
      <c r="E296" s="34"/>
    </row>
    <row r="297" spans="1:5" ht="15.75" x14ac:dyDescent="0.25">
      <c r="B297" s="16" t="s">
        <v>192</v>
      </c>
      <c r="C297" s="9" t="s">
        <v>133</v>
      </c>
      <c r="D297" s="17" t="s">
        <v>200</v>
      </c>
      <c r="E297" s="35"/>
    </row>
    <row r="298" spans="1:5" ht="15.75" x14ac:dyDescent="0.25">
      <c r="B298" s="144" t="s">
        <v>134</v>
      </c>
      <c r="C298" s="145"/>
      <c r="D298" s="146"/>
      <c r="E298" s="33"/>
    </row>
    <row r="299" spans="1:5" ht="15.75" x14ac:dyDescent="0.25">
      <c r="A299">
        <v>931</v>
      </c>
      <c r="B299" s="14" t="s">
        <v>202</v>
      </c>
      <c r="C299" s="9" t="s">
        <v>133</v>
      </c>
      <c r="D299" s="15" t="s">
        <v>205</v>
      </c>
      <c r="E299" s="34"/>
    </row>
    <row r="300" spans="1:5" ht="15.75" x14ac:dyDescent="0.25">
      <c r="A300">
        <v>932</v>
      </c>
      <c r="B300" s="14" t="s">
        <v>211</v>
      </c>
      <c r="C300" s="9" t="s">
        <v>133</v>
      </c>
      <c r="D300" s="15" t="s">
        <v>209</v>
      </c>
      <c r="E300" s="34"/>
    </row>
    <row r="301" spans="1:5" ht="15.75" x14ac:dyDescent="0.25">
      <c r="A301">
        <v>933</v>
      </c>
      <c r="B301" s="14" t="s">
        <v>203</v>
      </c>
      <c r="C301" s="9" t="s">
        <v>133</v>
      </c>
      <c r="D301" s="15" t="s">
        <v>201</v>
      </c>
      <c r="E301" s="34"/>
    </row>
    <row r="302" spans="1:5" ht="15.75" x14ac:dyDescent="0.25">
      <c r="A302">
        <v>934</v>
      </c>
      <c r="B302" s="18" t="s">
        <v>204</v>
      </c>
      <c r="C302" s="9" t="s">
        <v>133</v>
      </c>
      <c r="D302" s="15" t="s">
        <v>208</v>
      </c>
      <c r="E302" s="34"/>
    </row>
    <row r="303" spans="1:5" ht="15.75" x14ac:dyDescent="0.25">
      <c r="A303">
        <v>935</v>
      </c>
      <c r="B303" s="14" t="s">
        <v>207</v>
      </c>
      <c r="C303" s="9" t="s">
        <v>133</v>
      </c>
      <c r="D303" s="19" t="s">
        <v>206</v>
      </c>
      <c r="E303" s="34"/>
    </row>
    <row r="304" spans="1:5" ht="15.75" x14ac:dyDescent="0.25">
      <c r="A304">
        <v>936</v>
      </c>
      <c r="B304" s="14" t="s">
        <v>227</v>
      </c>
      <c r="C304" s="9" t="s">
        <v>133</v>
      </c>
      <c r="D304" s="15" t="s">
        <v>210</v>
      </c>
      <c r="E304" s="34"/>
    </row>
    <row r="305" spans="1:5" ht="15.75" x14ac:dyDescent="0.25">
      <c r="B305" s="16"/>
      <c r="C305" s="10"/>
      <c r="D305" s="17"/>
      <c r="E305" s="35"/>
    </row>
    <row r="306" spans="1:5" ht="15.75" x14ac:dyDescent="0.25">
      <c r="B306" s="144" t="s">
        <v>135</v>
      </c>
      <c r="C306" s="145"/>
      <c r="D306" s="146"/>
      <c r="E306" s="33"/>
    </row>
    <row r="307" spans="1:5" ht="15.75" x14ac:dyDescent="0.25">
      <c r="A307">
        <v>941</v>
      </c>
      <c r="B307" s="14" t="s">
        <v>223</v>
      </c>
      <c r="C307" s="9" t="s">
        <v>133</v>
      </c>
      <c r="D307" s="15" t="s">
        <v>218</v>
      </c>
      <c r="E307" s="34"/>
    </row>
    <row r="308" spans="1:5" ht="15.75" x14ac:dyDescent="0.25">
      <c r="A308">
        <v>942</v>
      </c>
      <c r="B308" s="14" t="s">
        <v>215</v>
      </c>
      <c r="C308" s="9" t="s">
        <v>133</v>
      </c>
      <c r="D308" s="15" t="s">
        <v>219</v>
      </c>
      <c r="E308" s="34"/>
    </row>
    <row r="309" spans="1:5" ht="15.75" x14ac:dyDescent="0.25">
      <c r="A309">
        <v>943</v>
      </c>
      <c r="B309" s="14" t="s">
        <v>217</v>
      </c>
      <c r="C309" s="9" t="s">
        <v>133</v>
      </c>
      <c r="D309" s="15" t="s">
        <v>224</v>
      </c>
      <c r="E309" s="34"/>
    </row>
    <row r="310" spans="1:5" ht="15.75" x14ac:dyDescent="0.25">
      <c r="A310">
        <v>944</v>
      </c>
      <c r="B310" s="14" t="s">
        <v>220</v>
      </c>
      <c r="C310" s="9" t="s">
        <v>133</v>
      </c>
      <c r="D310" s="15" t="s">
        <v>214</v>
      </c>
      <c r="E310" s="34"/>
    </row>
    <row r="311" spans="1:5" ht="15.75" x14ac:dyDescent="0.25">
      <c r="A311">
        <v>945</v>
      </c>
      <c r="B311" s="18" t="s">
        <v>216</v>
      </c>
      <c r="C311" s="9" t="s">
        <v>133</v>
      </c>
      <c r="D311" s="15" t="s">
        <v>221</v>
      </c>
      <c r="E311" s="34"/>
    </row>
    <row r="312" spans="1:5" ht="15.75" x14ac:dyDescent="0.25">
      <c r="A312">
        <v>946</v>
      </c>
      <c r="B312" s="14" t="s">
        <v>222</v>
      </c>
      <c r="C312" s="9" t="s">
        <v>133</v>
      </c>
      <c r="D312" s="15" t="s">
        <v>213</v>
      </c>
      <c r="E312" s="34"/>
    </row>
    <row r="313" spans="1:5" ht="15.75" x14ac:dyDescent="0.25">
      <c r="A313">
        <v>947</v>
      </c>
      <c r="B313" s="14"/>
      <c r="C313" s="9"/>
      <c r="D313" s="15"/>
      <c r="E313" s="34"/>
    </row>
    <row r="314" spans="1:5" ht="16.5" thickBot="1" x14ac:dyDescent="0.3">
      <c r="B314" s="11"/>
      <c r="C314" s="12"/>
      <c r="D314" s="13"/>
      <c r="E314" s="36"/>
    </row>
    <row r="315" spans="1:5" ht="16.5" thickTop="1" thickBot="1" x14ac:dyDescent="0.3">
      <c r="E315" s="37"/>
    </row>
    <row r="316" spans="1:5" ht="16.5" thickTop="1" x14ac:dyDescent="0.25">
      <c r="B316" s="6" t="s">
        <v>131</v>
      </c>
      <c r="C316" s="7">
        <v>10</v>
      </c>
      <c r="D316" s="8">
        <v>42321</v>
      </c>
      <c r="E316" s="32" t="s">
        <v>5</v>
      </c>
    </row>
    <row r="317" spans="1:5" ht="15.75" x14ac:dyDescent="0.25">
      <c r="B317" s="144" t="s">
        <v>132</v>
      </c>
      <c r="C317" s="145"/>
      <c r="D317" s="146"/>
      <c r="E317" s="33"/>
    </row>
    <row r="318" spans="1:5" ht="15.75" x14ac:dyDescent="0.25">
      <c r="A318">
        <v>1011</v>
      </c>
      <c r="B318" s="14" t="s">
        <v>176</v>
      </c>
      <c r="C318" s="9" t="s">
        <v>133</v>
      </c>
      <c r="D318" s="15" t="s">
        <v>186</v>
      </c>
      <c r="E318" s="34"/>
    </row>
    <row r="319" spans="1:5" ht="15.75" x14ac:dyDescent="0.25">
      <c r="A319">
        <v>1012</v>
      </c>
      <c r="B319" s="14" t="s">
        <v>178</v>
      </c>
      <c r="C319" s="9" t="s">
        <v>133</v>
      </c>
      <c r="D319" s="19" t="s">
        <v>180</v>
      </c>
      <c r="E319" s="34"/>
    </row>
    <row r="320" spans="1:5" ht="15.75" x14ac:dyDescent="0.25">
      <c r="A320">
        <v>1013</v>
      </c>
      <c r="B320" s="14" t="s">
        <v>187</v>
      </c>
      <c r="C320" s="9" t="s">
        <v>133</v>
      </c>
      <c r="D320" s="15" t="s">
        <v>225</v>
      </c>
      <c r="E320" s="34"/>
    </row>
    <row r="321" spans="1:5" ht="15.75" x14ac:dyDescent="0.25">
      <c r="A321">
        <v>1014</v>
      </c>
      <c r="B321" s="18" t="s">
        <v>175</v>
      </c>
      <c r="C321" s="9" t="s">
        <v>133</v>
      </c>
      <c r="D321" s="15" t="s">
        <v>185</v>
      </c>
      <c r="E321" s="34"/>
    </row>
    <row r="322" spans="1:5" ht="15.75" x14ac:dyDescent="0.25">
      <c r="A322">
        <v>1015</v>
      </c>
      <c r="B322" s="14" t="s">
        <v>182</v>
      </c>
      <c r="C322" s="9" t="s">
        <v>133</v>
      </c>
      <c r="D322" s="15" t="s">
        <v>183</v>
      </c>
      <c r="E322" s="34"/>
    </row>
    <row r="323" spans="1:5" ht="15.75" x14ac:dyDescent="0.25">
      <c r="A323">
        <v>1016</v>
      </c>
      <c r="B323" s="14" t="s">
        <v>181</v>
      </c>
      <c r="C323" s="9" t="s">
        <v>133</v>
      </c>
      <c r="D323" s="15" t="s">
        <v>177</v>
      </c>
      <c r="E323" s="34"/>
    </row>
    <row r="324" spans="1:5" ht="15.75" x14ac:dyDescent="0.25">
      <c r="B324" s="16" t="s">
        <v>184</v>
      </c>
      <c r="C324" s="9" t="s">
        <v>133</v>
      </c>
      <c r="D324" s="17" t="s">
        <v>179</v>
      </c>
      <c r="E324" s="35"/>
    </row>
    <row r="325" spans="1:5" ht="15.75" x14ac:dyDescent="0.25">
      <c r="B325" s="144" t="s">
        <v>137</v>
      </c>
      <c r="C325" s="145"/>
      <c r="D325" s="146"/>
      <c r="E325" s="33"/>
    </row>
    <row r="326" spans="1:5" ht="15.75" x14ac:dyDescent="0.25">
      <c r="A326">
        <v>1021</v>
      </c>
      <c r="B326" s="14" t="s">
        <v>198</v>
      </c>
      <c r="C326" s="9" t="s">
        <v>133</v>
      </c>
      <c r="D326" s="15" t="s">
        <v>226</v>
      </c>
      <c r="E326" s="34"/>
    </row>
    <row r="327" spans="1:5" ht="15.75" x14ac:dyDescent="0.25">
      <c r="A327">
        <v>1022</v>
      </c>
      <c r="B327" s="14" t="s">
        <v>194</v>
      </c>
      <c r="C327" s="9" t="s">
        <v>133</v>
      </c>
      <c r="D327" s="15" t="s">
        <v>199</v>
      </c>
      <c r="E327" s="34"/>
    </row>
    <row r="328" spans="1:5" ht="15.75" x14ac:dyDescent="0.25">
      <c r="A328">
        <v>1023</v>
      </c>
      <c r="B328" s="14" t="s">
        <v>196</v>
      </c>
      <c r="C328" s="9" t="s">
        <v>133</v>
      </c>
      <c r="D328" s="15" t="s">
        <v>197</v>
      </c>
      <c r="E328" s="34"/>
    </row>
    <row r="329" spans="1:5" ht="15.75" x14ac:dyDescent="0.25">
      <c r="A329">
        <v>1024</v>
      </c>
      <c r="B329" s="14" t="s">
        <v>188</v>
      </c>
      <c r="C329" s="9" t="s">
        <v>133</v>
      </c>
      <c r="D329" s="15" t="s">
        <v>192</v>
      </c>
      <c r="E329" s="34"/>
    </row>
    <row r="330" spans="1:5" ht="15.75" x14ac:dyDescent="0.25">
      <c r="A330">
        <v>1025</v>
      </c>
      <c r="B330" s="14" t="s">
        <v>190</v>
      </c>
      <c r="C330" s="9" t="s">
        <v>133</v>
      </c>
      <c r="D330" s="15" t="s">
        <v>189</v>
      </c>
      <c r="E330" s="34"/>
    </row>
    <row r="331" spans="1:5" ht="15.75" x14ac:dyDescent="0.25">
      <c r="A331">
        <v>1026</v>
      </c>
      <c r="B331" s="14" t="s">
        <v>191</v>
      </c>
      <c r="C331" s="9" t="s">
        <v>133</v>
      </c>
      <c r="D331" s="15" t="s">
        <v>195</v>
      </c>
      <c r="E331" s="34"/>
    </row>
    <row r="332" spans="1:5" ht="15.75" x14ac:dyDescent="0.25">
      <c r="B332" s="16" t="s">
        <v>193</v>
      </c>
      <c r="C332" s="9" t="s">
        <v>133</v>
      </c>
      <c r="D332" s="17" t="s">
        <v>200</v>
      </c>
      <c r="E332" s="35"/>
    </row>
    <row r="333" spans="1:5" ht="15.75" x14ac:dyDescent="0.25">
      <c r="B333" s="144" t="s">
        <v>134</v>
      </c>
      <c r="C333" s="145"/>
      <c r="D333" s="146"/>
      <c r="E333" s="33"/>
    </row>
    <row r="334" spans="1:5" ht="15.75" x14ac:dyDescent="0.25">
      <c r="A334">
        <v>1031</v>
      </c>
      <c r="B334" s="14"/>
      <c r="C334" s="9"/>
      <c r="D334" s="15"/>
      <c r="E334" s="34"/>
    </row>
    <row r="335" spans="1:5" ht="15.75" x14ac:dyDescent="0.25">
      <c r="A335">
        <v>1032</v>
      </c>
      <c r="B335" s="14"/>
      <c r="C335" s="9"/>
      <c r="D335" s="15"/>
      <c r="E335" s="34"/>
    </row>
    <row r="336" spans="1:5" ht="15.75" x14ac:dyDescent="0.25">
      <c r="A336">
        <v>1033</v>
      </c>
      <c r="B336" s="14"/>
      <c r="C336" s="9"/>
      <c r="D336" s="19"/>
      <c r="E336" s="34"/>
    </row>
    <row r="337" spans="1:6" ht="15.75" x14ac:dyDescent="0.25">
      <c r="A337">
        <v>1034</v>
      </c>
      <c r="B337" s="18"/>
      <c r="C337" s="9"/>
      <c r="D337" s="15"/>
      <c r="E337" s="34"/>
    </row>
    <row r="338" spans="1:6" ht="15.75" x14ac:dyDescent="0.25">
      <c r="A338">
        <v>1035</v>
      </c>
      <c r="B338" s="14"/>
      <c r="C338" s="9"/>
      <c r="D338" s="15"/>
      <c r="E338" s="34"/>
    </row>
    <row r="339" spans="1:6" ht="15.75" x14ac:dyDescent="0.25">
      <c r="A339">
        <v>1036</v>
      </c>
      <c r="B339" s="14"/>
      <c r="C339" s="9"/>
      <c r="D339" s="15"/>
      <c r="E339" s="34"/>
    </row>
    <row r="340" spans="1:6" ht="15.75" x14ac:dyDescent="0.25">
      <c r="B340" s="16"/>
      <c r="C340" s="10"/>
      <c r="D340" s="17"/>
      <c r="E340" s="35"/>
    </row>
    <row r="341" spans="1:6" ht="15.75" x14ac:dyDescent="0.25">
      <c r="B341" s="144" t="s">
        <v>135</v>
      </c>
      <c r="C341" s="145"/>
      <c r="D341" s="146"/>
      <c r="E341" s="33"/>
    </row>
    <row r="342" spans="1:6" ht="15.75" x14ac:dyDescent="0.25">
      <c r="A342">
        <v>1041</v>
      </c>
      <c r="B342" s="14"/>
      <c r="C342" s="9"/>
      <c r="D342" s="15"/>
      <c r="E342" s="34"/>
    </row>
    <row r="343" spans="1:6" ht="15.75" x14ac:dyDescent="0.25">
      <c r="A343">
        <v>1042</v>
      </c>
      <c r="B343" s="14"/>
      <c r="C343" s="9"/>
      <c r="D343" s="15"/>
      <c r="E343" s="34"/>
      <c r="F343" s="39"/>
    </row>
    <row r="344" spans="1:6" ht="15.75" x14ac:dyDescent="0.25">
      <c r="A344">
        <v>1043</v>
      </c>
      <c r="B344" s="14"/>
      <c r="C344" s="9"/>
      <c r="D344" s="15"/>
      <c r="E344" s="34"/>
    </row>
    <row r="345" spans="1:6" ht="15.75" x14ac:dyDescent="0.25">
      <c r="A345">
        <v>1044</v>
      </c>
      <c r="B345" s="14"/>
      <c r="C345" s="9"/>
      <c r="D345" s="19"/>
      <c r="E345" s="34"/>
    </row>
    <row r="346" spans="1:6" ht="15.75" x14ac:dyDescent="0.25">
      <c r="A346">
        <v>1045</v>
      </c>
      <c r="B346" s="14"/>
      <c r="C346" s="9"/>
      <c r="D346" s="15"/>
      <c r="E346" s="34"/>
    </row>
    <row r="347" spans="1:6" ht="15.75" x14ac:dyDescent="0.25">
      <c r="A347">
        <v>1046</v>
      </c>
      <c r="B347" s="14"/>
      <c r="C347" s="9"/>
      <c r="D347" s="15"/>
      <c r="E347" s="34"/>
    </row>
    <row r="348" spans="1:6" ht="15.75" x14ac:dyDescent="0.25">
      <c r="A348">
        <v>1047</v>
      </c>
      <c r="B348" s="14"/>
      <c r="C348" s="9"/>
      <c r="D348" s="15"/>
      <c r="E348" s="34"/>
    </row>
    <row r="349" spans="1:6" ht="16.5" thickBot="1" x14ac:dyDescent="0.3">
      <c r="B349" s="11"/>
      <c r="C349" s="12"/>
      <c r="D349" s="13"/>
      <c r="E349" s="36"/>
    </row>
    <row r="350" spans="1:6" ht="16.5" thickTop="1" thickBot="1" x14ac:dyDescent="0.3">
      <c r="E350" s="37"/>
    </row>
    <row r="351" spans="1:6" ht="16.5" thickTop="1" x14ac:dyDescent="0.25">
      <c r="B351" s="6" t="s">
        <v>131</v>
      </c>
      <c r="C351" s="7">
        <v>11</v>
      </c>
      <c r="D351" s="8">
        <v>42328</v>
      </c>
      <c r="E351" s="32" t="s">
        <v>5</v>
      </c>
    </row>
    <row r="352" spans="1:6" ht="15.75" x14ac:dyDescent="0.25">
      <c r="B352" s="144" t="s">
        <v>132</v>
      </c>
      <c r="C352" s="145"/>
      <c r="D352" s="146"/>
      <c r="E352" s="33"/>
    </row>
    <row r="353" spans="1:5" ht="15.75" x14ac:dyDescent="0.25">
      <c r="A353">
        <v>1111</v>
      </c>
      <c r="B353" s="14" t="s">
        <v>187</v>
      </c>
      <c r="C353" s="9" t="s">
        <v>133</v>
      </c>
      <c r="D353" s="15" t="s">
        <v>183</v>
      </c>
      <c r="E353" s="34"/>
    </row>
    <row r="354" spans="1:5" ht="15.75" x14ac:dyDescent="0.25">
      <c r="A354">
        <v>1112</v>
      </c>
      <c r="B354" s="14" t="s">
        <v>225</v>
      </c>
      <c r="C354" s="9" t="s">
        <v>133</v>
      </c>
      <c r="D354" s="15" t="s">
        <v>176</v>
      </c>
      <c r="E354" s="34"/>
    </row>
    <row r="355" spans="1:5" ht="15.75" x14ac:dyDescent="0.25">
      <c r="A355">
        <v>1113</v>
      </c>
      <c r="B355" s="18" t="s">
        <v>185</v>
      </c>
      <c r="C355" s="9" t="s">
        <v>133</v>
      </c>
      <c r="D355" s="19" t="s">
        <v>180</v>
      </c>
      <c r="E355" s="34"/>
    </row>
    <row r="356" spans="1:5" ht="15.75" x14ac:dyDescent="0.25">
      <c r="A356">
        <v>1114</v>
      </c>
      <c r="B356" s="14" t="s">
        <v>186</v>
      </c>
      <c r="C356" s="9" t="s">
        <v>133</v>
      </c>
      <c r="D356" s="15" t="s">
        <v>181</v>
      </c>
      <c r="E356" s="34"/>
    </row>
    <row r="357" spans="1:5" ht="15.75" x14ac:dyDescent="0.25">
      <c r="A357">
        <v>1115</v>
      </c>
      <c r="B357" s="14" t="s">
        <v>177</v>
      </c>
      <c r="C357" s="9" t="s">
        <v>133</v>
      </c>
      <c r="D357" s="15" t="s">
        <v>175</v>
      </c>
      <c r="E357" s="34"/>
    </row>
    <row r="358" spans="1:5" ht="15.75" x14ac:dyDescent="0.25">
      <c r="A358">
        <v>1116</v>
      </c>
      <c r="B358" s="14" t="s">
        <v>184</v>
      </c>
      <c r="C358" s="9" t="s">
        <v>133</v>
      </c>
      <c r="D358" s="15" t="s">
        <v>178</v>
      </c>
      <c r="E358" s="34"/>
    </row>
    <row r="359" spans="1:5" ht="15.75" x14ac:dyDescent="0.25">
      <c r="B359" s="16" t="s">
        <v>179</v>
      </c>
      <c r="C359" s="9" t="s">
        <v>133</v>
      </c>
      <c r="D359" s="17" t="s">
        <v>182</v>
      </c>
      <c r="E359" s="35"/>
    </row>
    <row r="360" spans="1:5" ht="15.75" x14ac:dyDescent="0.25">
      <c r="B360" s="144" t="s">
        <v>137</v>
      </c>
      <c r="C360" s="145"/>
      <c r="D360" s="146"/>
      <c r="E360" s="33"/>
    </row>
    <row r="361" spans="1:5" ht="15.75" x14ac:dyDescent="0.25">
      <c r="A361">
        <v>1121</v>
      </c>
      <c r="B361" s="14" t="s">
        <v>226</v>
      </c>
      <c r="C361" s="9" t="s">
        <v>133</v>
      </c>
      <c r="D361" s="15" t="s">
        <v>188</v>
      </c>
      <c r="E361" s="34"/>
    </row>
    <row r="362" spans="1:5" ht="15.75" x14ac:dyDescent="0.25">
      <c r="A362">
        <v>1122</v>
      </c>
      <c r="B362" s="14" t="s">
        <v>198</v>
      </c>
      <c r="C362" s="9" t="s">
        <v>133</v>
      </c>
      <c r="D362" s="15" t="s">
        <v>197</v>
      </c>
      <c r="E362" s="34"/>
    </row>
    <row r="363" spans="1:5" ht="15.75" x14ac:dyDescent="0.25">
      <c r="A363">
        <v>1123</v>
      </c>
      <c r="B363" s="14" t="s">
        <v>189</v>
      </c>
      <c r="C363" s="9" t="s">
        <v>133</v>
      </c>
      <c r="D363" s="15" t="s">
        <v>194</v>
      </c>
      <c r="E363" s="34"/>
    </row>
    <row r="364" spans="1:5" ht="15.75" x14ac:dyDescent="0.25">
      <c r="A364">
        <v>1124</v>
      </c>
      <c r="B364" s="14" t="s">
        <v>192</v>
      </c>
      <c r="C364" s="9" t="s">
        <v>133</v>
      </c>
      <c r="D364" s="15" t="s">
        <v>195</v>
      </c>
      <c r="E364" s="34"/>
    </row>
    <row r="365" spans="1:5" ht="15.75" x14ac:dyDescent="0.25">
      <c r="A365">
        <v>1125</v>
      </c>
      <c r="B365" s="14" t="s">
        <v>199</v>
      </c>
      <c r="C365" s="9" t="s">
        <v>133</v>
      </c>
      <c r="D365" s="15" t="s">
        <v>190</v>
      </c>
      <c r="E365" s="34"/>
    </row>
    <row r="366" spans="1:5" ht="15.75" x14ac:dyDescent="0.25">
      <c r="A366">
        <v>1126</v>
      </c>
      <c r="B366" s="14" t="s">
        <v>193</v>
      </c>
      <c r="C366" s="9" t="s">
        <v>133</v>
      </c>
      <c r="D366" s="15" t="s">
        <v>191</v>
      </c>
      <c r="E366" s="34"/>
    </row>
    <row r="367" spans="1:5" ht="15.75" x14ac:dyDescent="0.25">
      <c r="B367" s="16" t="s">
        <v>196</v>
      </c>
      <c r="C367" s="9" t="s">
        <v>133</v>
      </c>
      <c r="D367" s="17" t="s">
        <v>200</v>
      </c>
      <c r="E367" s="35"/>
    </row>
    <row r="368" spans="1:5" ht="15.75" x14ac:dyDescent="0.25">
      <c r="B368" s="144" t="s">
        <v>134</v>
      </c>
      <c r="C368" s="145"/>
      <c r="D368" s="146"/>
      <c r="E368" s="33"/>
    </row>
    <row r="369" spans="1:5" ht="15.75" x14ac:dyDescent="0.25">
      <c r="A369">
        <v>1131</v>
      </c>
      <c r="B369" s="14" t="s">
        <v>211</v>
      </c>
      <c r="C369" s="9" t="s">
        <v>133</v>
      </c>
      <c r="D369" s="15" t="s">
        <v>206</v>
      </c>
      <c r="E369" s="34"/>
    </row>
    <row r="370" spans="1:5" ht="15.75" x14ac:dyDescent="0.25">
      <c r="A370">
        <v>1132</v>
      </c>
      <c r="B370" s="18" t="s">
        <v>209</v>
      </c>
      <c r="C370" s="9" t="s">
        <v>133</v>
      </c>
      <c r="D370" s="15" t="s">
        <v>207</v>
      </c>
      <c r="E370" s="34"/>
    </row>
    <row r="371" spans="1:5" ht="15.75" x14ac:dyDescent="0.25">
      <c r="A371">
        <v>1133</v>
      </c>
      <c r="B371" s="14" t="s">
        <v>208</v>
      </c>
      <c r="C371" s="9" t="s">
        <v>133</v>
      </c>
      <c r="D371" s="19" t="s">
        <v>202</v>
      </c>
      <c r="E371" s="34"/>
    </row>
    <row r="372" spans="1:5" ht="15.75" x14ac:dyDescent="0.25">
      <c r="A372">
        <v>1134</v>
      </c>
      <c r="B372" s="14" t="s">
        <v>201</v>
      </c>
      <c r="C372" s="9" t="s">
        <v>133</v>
      </c>
      <c r="D372" s="15" t="s">
        <v>205</v>
      </c>
      <c r="E372" s="34"/>
    </row>
    <row r="373" spans="1:5" ht="15.75" x14ac:dyDescent="0.25">
      <c r="A373">
        <v>1135</v>
      </c>
      <c r="B373" s="14" t="s">
        <v>203</v>
      </c>
      <c r="C373" s="9" t="s">
        <v>133</v>
      </c>
      <c r="D373" s="15" t="s">
        <v>227</v>
      </c>
      <c r="E373" s="34"/>
    </row>
    <row r="374" spans="1:5" ht="15.75" x14ac:dyDescent="0.25">
      <c r="A374">
        <v>1136</v>
      </c>
      <c r="B374" s="14" t="s">
        <v>204</v>
      </c>
      <c r="C374" s="9" t="s">
        <v>133</v>
      </c>
      <c r="D374" s="15" t="s">
        <v>210</v>
      </c>
      <c r="E374" s="34"/>
    </row>
    <row r="375" spans="1:5" ht="15.75" x14ac:dyDescent="0.25">
      <c r="B375" s="16"/>
      <c r="C375" s="10"/>
      <c r="D375" s="17"/>
      <c r="E375" s="35"/>
    </row>
    <row r="376" spans="1:5" ht="15.75" x14ac:dyDescent="0.25">
      <c r="B376" s="144" t="s">
        <v>135</v>
      </c>
      <c r="C376" s="145"/>
      <c r="D376" s="146"/>
      <c r="E376" s="33"/>
    </row>
    <row r="377" spans="1:5" ht="15.75" x14ac:dyDescent="0.25">
      <c r="A377">
        <v>1141</v>
      </c>
      <c r="B377" s="14" t="s">
        <v>220</v>
      </c>
      <c r="C377" s="9" t="s">
        <v>133</v>
      </c>
      <c r="D377" s="15" t="s">
        <v>218</v>
      </c>
      <c r="E377" s="34"/>
    </row>
    <row r="378" spans="1:5" ht="15.75" x14ac:dyDescent="0.25">
      <c r="A378">
        <v>1142</v>
      </c>
      <c r="B378" s="14" t="s">
        <v>213</v>
      </c>
      <c r="C378" s="9" t="s">
        <v>133</v>
      </c>
      <c r="D378" s="15" t="s">
        <v>223</v>
      </c>
      <c r="E378" s="34"/>
    </row>
    <row r="379" spans="1:5" ht="15.75" x14ac:dyDescent="0.25">
      <c r="A379">
        <v>1143</v>
      </c>
      <c r="B379" s="18" t="s">
        <v>224</v>
      </c>
      <c r="C379" s="9" t="s">
        <v>133</v>
      </c>
      <c r="D379" s="15" t="s">
        <v>216</v>
      </c>
      <c r="E379" s="34"/>
    </row>
    <row r="380" spans="1:5" ht="15.75" x14ac:dyDescent="0.25">
      <c r="A380">
        <v>1144</v>
      </c>
      <c r="B380" s="14" t="s">
        <v>222</v>
      </c>
      <c r="C380" s="9" t="s">
        <v>133</v>
      </c>
      <c r="D380" s="15" t="s">
        <v>217</v>
      </c>
      <c r="E380" s="34"/>
    </row>
    <row r="381" spans="1:5" ht="15.75" x14ac:dyDescent="0.25">
      <c r="A381">
        <v>1145</v>
      </c>
      <c r="B381" s="14" t="s">
        <v>215</v>
      </c>
      <c r="C381" s="9" t="s">
        <v>133</v>
      </c>
      <c r="D381" s="15" t="s">
        <v>221</v>
      </c>
      <c r="E381" s="34"/>
    </row>
    <row r="382" spans="1:5" ht="15.75" x14ac:dyDescent="0.25">
      <c r="A382">
        <v>1146</v>
      </c>
      <c r="B382" s="14" t="s">
        <v>214</v>
      </c>
      <c r="C382" s="9" t="s">
        <v>133</v>
      </c>
      <c r="D382" s="15" t="s">
        <v>219</v>
      </c>
      <c r="E382" s="34"/>
    </row>
    <row r="383" spans="1:5" ht="15.75" x14ac:dyDescent="0.25">
      <c r="A383">
        <v>1147</v>
      </c>
      <c r="B383" s="14"/>
      <c r="C383" s="9"/>
      <c r="D383" s="15"/>
      <c r="E383" s="34"/>
    </row>
    <row r="384" spans="1:5" ht="16.5" thickBot="1" x14ac:dyDescent="0.3">
      <c r="B384" s="11"/>
      <c r="C384" s="12"/>
      <c r="D384" s="13"/>
      <c r="E384" s="36"/>
    </row>
    <row r="385" spans="1:5" ht="16.5" thickTop="1" thickBot="1" x14ac:dyDescent="0.3">
      <c r="E385" s="37"/>
    </row>
    <row r="386" spans="1:5" ht="16.5" thickTop="1" x14ac:dyDescent="0.25">
      <c r="B386" s="6" t="s">
        <v>131</v>
      </c>
      <c r="C386" s="7">
        <v>12</v>
      </c>
      <c r="D386" s="8">
        <v>42335</v>
      </c>
      <c r="E386" s="32" t="s">
        <v>5</v>
      </c>
    </row>
    <row r="387" spans="1:5" ht="15.75" x14ac:dyDescent="0.25">
      <c r="B387" s="144" t="s">
        <v>132</v>
      </c>
      <c r="C387" s="145"/>
      <c r="D387" s="146"/>
      <c r="E387" s="33"/>
    </row>
    <row r="388" spans="1:5" ht="15.75" x14ac:dyDescent="0.25">
      <c r="A388">
        <v>1211</v>
      </c>
      <c r="B388" s="14" t="s">
        <v>176</v>
      </c>
      <c r="C388" s="9" t="s">
        <v>133</v>
      </c>
      <c r="D388" s="15" t="s">
        <v>179</v>
      </c>
      <c r="E388" s="34"/>
    </row>
    <row r="389" spans="1:5" ht="15.75" x14ac:dyDescent="0.25">
      <c r="A389">
        <v>1212</v>
      </c>
      <c r="B389" s="14" t="s">
        <v>182</v>
      </c>
      <c r="C389" s="9" t="s">
        <v>133</v>
      </c>
      <c r="D389" s="15" t="s">
        <v>185</v>
      </c>
      <c r="E389" s="34"/>
    </row>
    <row r="390" spans="1:5" ht="15.75" x14ac:dyDescent="0.25">
      <c r="A390">
        <v>1213</v>
      </c>
      <c r="B390" s="14" t="s">
        <v>177</v>
      </c>
      <c r="C390" s="9" t="s">
        <v>133</v>
      </c>
      <c r="D390" s="15" t="s">
        <v>184</v>
      </c>
      <c r="E390" s="34"/>
    </row>
    <row r="391" spans="1:5" ht="15.75" x14ac:dyDescent="0.25">
      <c r="A391">
        <v>1214</v>
      </c>
      <c r="B391" s="14" t="s">
        <v>178</v>
      </c>
      <c r="C391" s="9" t="s">
        <v>133</v>
      </c>
      <c r="D391" s="15" t="s">
        <v>225</v>
      </c>
      <c r="E391" s="34"/>
    </row>
    <row r="392" spans="1:5" ht="15.75" x14ac:dyDescent="0.25">
      <c r="A392">
        <v>1215</v>
      </c>
      <c r="B392" s="14" t="s">
        <v>180</v>
      </c>
      <c r="C392" s="9" t="s">
        <v>133</v>
      </c>
      <c r="D392" s="15" t="s">
        <v>186</v>
      </c>
      <c r="E392" s="34"/>
    </row>
    <row r="393" spans="1:5" ht="15.75" x14ac:dyDescent="0.25">
      <c r="A393">
        <v>1216</v>
      </c>
      <c r="B393" s="14" t="s">
        <v>181</v>
      </c>
      <c r="C393" s="9" t="s">
        <v>133</v>
      </c>
      <c r="D393" s="15" t="s">
        <v>183</v>
      </c>
      <c r="E393" s="34"/>
    </row>
    <row r="394" spans="1:5" ht="15.75" x14ac:dyDescent="0.25">
      <c r="B394" s="16" t="s">
        <v>175</v>
      </c>
      <c r="C394" s="9" t="s">
        <v>133</v>
      </c>
      <c r="D394" s="17" t="s">
        <v>187</v>
      </c>
      <c r="E394" s="35"/>
    </row>
    <row r="395" spans="1:5" ht="15.75" x14ac:dyDescent="0.25">
      <c r="B395" s="144" t="s">
        <v>137</v>
      </c>
      <c r="C395" s="145"/>
      <c r="D395" s="146"/>
      <c r="E395" s="33"/>
    </row>
    <row r="396" spans="1:5" ht="15.75" x14ac:dyDescent="0.25">
      <c r="A396">
        <v>1221</v>
      </c>
      <c r="B396" s="14" t="s">
        <v>190</v>
      </c>
      <c r="C396" s="9" t="s">
        <v>133</v>
      </c>
      <c r="D396" s="15" t="s">
        <v>196</v>
      </c>
      <c r="E396" s="34"/>
    </row>
    <row r="397" spans="1:5" ht="15.75" x14ac:dyDescent="0.25">
      <c r="A397">
        <v>1222</v>
      </c>
      <c r="B397" s="14" t="s">
        <v>195</v>
      </c>
      <c r="C397" s="9" t="s">
        <v>133</v>
      </c>
      <c r="D397" s="15" t="s">
        <v>226</v>
      </c>
      <c r="E397" s="34"/>
    </row>
    <row r="398" spans="1:5" ht="15.75" x14ac:dyDescent="0.25">
      <c r="A398">
        <v>1223</v>
      </c>
      <c r="B398" s="14" t="s">
        <v>199</v>
      </c>
      <c r="C398" s="9" t="s">
        <v>133</v>
      </c>
      <c r="D398" s="15" t="s">
        <v>192</v>
      </c>
      <c r="E398" s="34"/>
    </row>
    <row r="399" spans="1:5" ht="15.75" x14ac:dyDescent="0.25">
      <c r="A399">
        <v>1224</v>
      </c>
      <c r="B399" s="14" t="s">
        <v>197</v>
      </c>
      <c r="C399" s="9" t="s">
        <v>133</v>
      </c>
      <c r="D399" s="15" t="s">
        <v>189</v>
      </c>
      <c r="E399" s="34"/>
    </row>
    <row r="400" spans="1:5" ht="15.75" x14ac:dyDescent="0.25">
      <c r="A400">
        <v>1225</v>
      </c>
      <c r="B400" s="14" t="s">
        <v>188</v>
      </c>
      <c r="C400" s="9" t="s">
        <v>133</v>
      </c>
      <c r="D400" s="15" t="s">
        <v>193</v>
      </c>
      <c r="E400" s="34"/>
    </row>
    <row r="401" spans="1:6" ht="15.75" x14ac:dyDescent="0.25">
      <c r="A401">
        <v>1226</v>
      </c>
      <c r="B401" s="14" t="s">
        <v>194</v>
      </c>
      <c r="C401" s="9" t="s">
        <v>133</v>
      </c>
      <c r="D401" s="15" t="s">
        <v>191</v>
      </c>
      <c r="E401" s="34"/>
    </row>
    <row r="402" spans="1:6" ht="15.75" x14ac:dyDescent="0.25">
      <c r="B402" s="16" t="s">
        <v>198</v>
      </c>
      <c r="C402" s="9" t="s">
        <v>133</v>
      </c>
      <c r="D402" s="17" t="s">
        <v>200</v>
      </c>
      <c r="E402" s="35"/>
    </row>
    <row r="403" spans="1:6" ht="15.75" x14ac:dyDescent="0.25">
      <c r="B403" s="144" t="s">
        <v>134</v>
      </c>
      <c r="C403" s="145"/>
      <c r="D403" s="146"/>
      <c r="E403" s="33"/>
    </row>
    <row r="404" spans="1:6" ht="15.75" x14ac:dyDescent="0.25">
      <c r="A404">
        <v>1231</v>
      </c>
      <c r="B404" s="14" t="s">
        <v>202</v>
      </c>
      <c r="C404" s="9" t="s">
        <v>133</v>
      </c>
      <c r="D404" s="15" t="s">
        <v>209</v>
      </c>
      <c r="E404" s="34"/>
    </row>
    <row r="405" spans="1:6" ht="15.75" x14ac:dyDescent="0.25">
      <c r="A405">
        <v>1232</v>
      </c>
      <c r="B405" s="14" t="s">
        <v>207</v>
      </c>
      <c r="C405" s="9" t="s">
        <v>133</v>
      </c>
      <c r="D405" s="15" t="s">
        <v>204</v>
      </c>
      <c r="E405" s="34"/>
    </row>
    <row r="406" spans="1:6" ht="15.75" x14ac:dyDescent="0.25">
      <c r="A406">
        <v>1233</v>
      </c>
      <c r="B406" s="14" t="s">
        <v>205</v>
      </c>
      <c r="C406" s="9" t="s">
        <v>133</v>
      </c>
      <c r="D406" s="15" t="s">
        <v>227</v>
      </c>
      <c r="E406" s="34"/>
    </row>
    <row r="407" spans="1:6" ht="15.75" x14ac:dyDescent="0.25">
      <c r="A407">
        <v>1234</v>
      </c>
      <c r="B407" s="14" t="s">
        <v>201</v>
      </c>
      <c r="C407" s="9" t="s">
        <v>133</v>
      </c>
      <c r="D407" s="15" t="s">
        <v>211</v>
      </c>
      <c r="E407" s="34"/>
    </row>
    <row r="408" spans="1:6" ht="15.75" x14ac:dyDescent="0.25">
      <c r="A408">
        <v>1235</v>
      </c>
      <c r="B408" s="14" t="s">
        <v>206</v>
      </c>
      <c r="C408" s="9" t="s">
        <v>133</v>
      </c>
      <c r="D408" s="15" t="s">
        <v>203</v>
      </c>
      <c r="E408" s="34"/>
    </row>
    <row r="409" spans="1:6" ht="15.75" x14ac:dyDescent="0.25">
      <c r="A409">
        <v>1236</v>
      </c>
      <c r="B409" s="14" t="s">
        <v>208</v>
      </c>
      <c r="C409" s="9" t="s">
        <v>133</v>
      </c>
      <c r="D409" s="15" t="s">
        <v>210</v>
      </c>
      <c r="E409" s="34"/>
    </row>
    <row r="410" spans="1:6" ht="15.75" x14ac:dyDescent="0.25">
      <c r="B410" s="16"/>
      <c r="C410" s="10"/>
      <c r="D410" s="17"/>
      <c r="E410" s="35"/>
    </row>
    <row r="411" spans="1:6" ht="15.75" x14ac:dyDescent="0.25">
      <c r="B411" s="144" t="s">
        <v>135</v>
      </c>
      <c r="C411" s="145"/>
      <c r="D411" s="146"/>
      <c r="E411" s="33"/>
    </row>
    <row r="412" spans="1:6" ht="15.75" x14ac:dyDescent="0.25">
      <c r="A412">
        <v>1241</v>
      </c>
      <c r="B412" s="14" t="s">
        <v>217</v>
      </c>
      <c r="C412" s="9" t="s">
        <v>133</v>
      </c>
      <c r="D412" s="19" t="s">
        <v>216</v>
      </c>
      <c r="E412" s="34"/>
    </row>
    <row r="413" spans="1:6" ht="15.75" x14ac:dyDescent="0.25">
      <c r="A413">
        <v>1242</v>
      </c>
      <c r="B413" s="14" t="s">
        <v>224</v>
      </c>
      <c r="C413" s="9" t="s">
        <v>133</v>
      </c>
      <c r="D413" s="15" t="s">
        <v>215</v>
      </c>
      <c r="E413" s="34"/>
      <c r="F413" s="39"/>
    </row>
    <row r="414" spans="1:6" ht="15.75" x14ac:dyDescent="0.25">
      <c r="A414">
        <v>1243</v>
      </c>
      <c r="B414" s="14" t="s">
        <v>218</v>
      </c>
      <c r="C414" s="9" t="s">
        <v>133</v>
      </c>
      <c r="D414" s="15" t="s">
        <v>213</v>
      </c>
      <c r="E414" s="34"/>
    </row>
    <row r="415" spans="1:6" ht="15.75" x14ac:dyDescent="0.25">
      <c r="A415">
        <v>1244</v>
      </c>
      <c r="B415" s="14" t="s">
        <v>220</v>
      </c>
      <c r="C415" s="9" t="s">
        <v>133</v>
      </c>
      <c r="D415" s="15" t="s">
        <v>222</v>
      </c>
      <c r="E415" s="34"/>
    </row>
    <row r="416" spans="1:6" ht="15.75" x14ac:dyDescent="0.25">
      <c r="A416">
        <v>1245</v>
      </c>
      <c r="B416" s="14" t="s">
        <v>219</v>
      </c>
      <c r="C416" s="9" t="s">
        <v>133</v>
      </c>
      <c r="D416" s="15" t="s">
        <v>223</v>
      </c>
      <c r="E416" s="34"/>
    </row>
    <row r="417" spans="1:5" ht="15.75" x14ac:dyDescent="0.25">
      <c r="A417">
        <v>1246</v>
      </c>
      <c r="B417" s="14" t="s">
        <v>221</v>
      </c>
      <c r="C417" s="9" t="s">
        <v>133</v>
      </c>
      <c r="D417" s="15" t="s">
        <v>214</v>
      </c>
      <c r="E417" s="34"/>
    </row>
    <row r="418" spans="1:5" ht="15.75" x14ac:dyDescent="0.25">
      <c r="A418">
        <v>1247</v>
      </c>
      <c r="B418" s="14"/>
      <c r="C418" s="9"/>
      <c r="D418" s="15"/>
      <c r="E418" s="34"/>
    </row>
    <row r="419" spans="1:5" ht="16.5" thickBot="1" x14ac:dyDescent="0.3">
      <c r="B419" s="11"/>
      <c r="C419" s="12"/>
      <c r="D419" s="13"/>
      <c r="E419" s="36"/>
    </row>
    <row r="420" spans="1:5" ht="16.5" thickTop="1" thickBot="1" x14ac:dyDescent="0.3">
      <c r="E420" s="37"/>
    </row>
    <row r="421" spans="1:5" ht="16.5" thickTop="1" x14ac:dyDescent="0.25">
      <c r="B421" s="6" t="s">
        <v>131</v>
      </c>
      <c r="C421" s="7">
        <v>13</v>
      </c>
      <c r="D421" s="8">
        <v>42342</v>
      </c>
      <c r="E421" s="32" t="s">
        <v>5</v>
      </c>
    </row>
    <row r="422" spans="1:5" ht="15.75" x14ac:dyDescent="0.25">
      <c r="B422" s="144" t="s">
        <v>132</v>
      </c>
      <c r="C422" s="145"/>
      <c r="D422" s="146"/>
      <c r="E422" s="33"/>
    </row>
    <row r="423" spans="1:5" ht="15.75" x14ac:dyDescent="0.25">
      <c r="A423">
        <v>1311</v>
      </c>
      <c r="B423" s="14" t="s">
        <v>182</v>
      </c>
      <c r="C423" s="9" t="s">
        <v>133</v>
      </c>
      <c r="D423" s="15" t="s">
        <v>178</v>
      </c>
      <c r="E423" s="34"/>
    </row>
    <row r="424" spans="1:5" ht="15.75" x14ac:dyDescent="0.25">
      <c r="A424">
        <v>1312</v>
      </c>
      <c r="B424" s="18" t="s">
        <v>184</v>
      </c>
      <c r="C424" s="9" t="s">
        <v>133</v>
      </c>
      <c r="D424" s="15" t="s">
        <v>175</v>
      </c>
      <c r="E424" s="34"/>
    </row>
    <row r="425" spans="1:5" ht="15.75" x14ac:dyDescent="0.25">
      <c r="A425">
        <v>1313</v>
      </c>
      <c r="B425" s="14" t="s">
        <v>187</v>
      </c>
      <c r="C425" s="9" t="s">
        <v>133</v>
      </c>
      <c r="D425" s="15" t="s">
        <v>185</v>
      </c>
      <c r="E425" s="34"/>
    </row>
    <row r="426" spans="1:5" ht="15.75" x14ac:dyDescent="0.25">
      <c r="A426">
        <v>1314</v>
      </c>
      <c r="B426" s="14" t="s">
        <v>225</v>
      </c>
      <c r="C426" s="9" t="s">
        <v>133</v>
      </c>
      <c r="D426" s="19" t="s">
        <v>181</v>
      </c>
      <c r="E426" s="34"/>
    </row>
    <row r="427" spans="1:5" ht="15.75" x14ac:dyDescent="0.25">
      <c r="A427">
        <v>1315</v>
      </c>
      <c r="B427" s="14" t="s">
        <v>180</v>
      </c>
      <c r="C427" s="9" t="s">
        <v>133</v>
      </c>
      <c r="D427" s="15" t="s">
        <v>177</v>
      </c>
      <c r="E427" s="34"/>
    </row>
    <row r="428" spans="1:5" ht="15.75" x14ac:dyDescent="0.25">
      <c r="A428">
        <v>1316</v>
      </c>
      <c r="B428" s="14" t="s">
        <v>183</v>
      </c>
      <c r="C428" s="9" t="s">
        <v>133</v>
      </c>
      <c r="D428" s="15" t="s">
        <v>176</v>
      </c>
      <c r="E428" s="34"/>
    </row>
    <row r="429" spans="1:5" ht="15.75" x14ac:dyDescent="0.25">
      <c r="B429" s="16" t="s">
        <v>186</v>
      </c>
      <c r="C429" s="10"/>
      <c r="D429" s="17" t="s">
        <v>179</v>
      </c>
      <c r="E429" s="35"/>
    </row>
    <row r="430" spans="1:5" ht="15.75" x14ac:dyDescent="0.25">
      <c r="B430" s="144" t="s">
        <v>137</v>
      </c>
      <c r="C430" s="145"/>
      <c r="D430" s="146"/>
      <c r="E430" s="33"/>
    </row>
    <row r="431" spans="1:5" ht="15.75" x14ac:dyDescent="0.25">
      <c r="A431">
        <v>1321</v>
      </c>
      <c r="B431" s="14" t="s">
        <v>190</v>
      </c>
      <c r="C431" s="9" t="s">
        <v>133</v>
      </c>
      <c r="D431" s="15" t="s">
        <v>226</v>
      </c>
      <c r="E431" s="34"/>
    </row>
    <row r="432" spans="1:5" ht="15.75" x14ac:dyDescent="0.25">
      <c r="A432">
        <v>1322</v>
      </c>
      <c r="B432" s="14" t="s">
        <v>191</v>
      </c>
      <c r="C432" s="9" t="s">
        <v>133</v>
      </c>
      <c r="D432" s="15" t="s">
        <v>197</v>
      </c>
      <c r="E432" s="34"/>
    </row>
    <row r="433" spans="1:5" ht="15.75" x14ac:dyDescent="0.25">
      <c r="A433">
        <v>1323</v>
      </c>
      <c r="B433" s="14" t="s">
        <v>193</v>
      </c>
      <c r="C433" s="9" t="s">
        <v>133</v>
      </c>
      <c r="D433" s="15" t="s">
        <v>189</v>
      </c>
      <c r="E433" s="34"/>
    </row>
    <row r="434" spans="1:5" ht="15.75" x14ac:dyDescent="0.25">
      <c r="A434">
        <v>1324</v>
      </c>
      <c r="B434" s="14" t="s">
        <v>192</v>
      </c>
      <c r="C434" s="9" t="s">
        <v>133</v>
      </c>
      <c r="D434" s="15" t="s">
        <v>198</v>
      </c>
      <c r="E434" s="34"/>
    </row>
    <row r="435" spans="1:5" ht="15.75" x14ac:dyDescent="0.25">
      <c r="A435">
        <v>1325</v>
      </c>
      <c r="B435" s="14" t="s">
        <v>195</v>
      </c>
      <c r="C435" s="9" t="s">
        <v>133</v>
      </c>
      <c r="D435" s="15" t="s">
        <v>196</v>
      </c>
      <c r="E435" s="34"/>
    </row>
    <row r="436" spans="1:5" ht="15.75" x14ac:dyDescent="0.25">
      <c r="A436">
        <v>1326</v>
      </c>
      <c r="B436" s="14" t="s">
        <v>188</v>
      </c>
      <c r="C436" s="9" t="s">
        <v>133</v>
      </c>
      <c r="D436" s="15" t="s">
        <v>199</v>
      </c>
      <c r="E436" s="34"/>
    </row>
    <row r="437" spans="1:5" ht="15.75" x14ac:dyDescent="0.25">
      <c r="B437" s="16" t="s">
        <v>194</v>
      </c>
      <c r="C437" s="9" t="s">
        <v>133</v>
      </c>
      <c r="D437" s="17" t="s">
        <v>200</v>
      </c>
      <c r="E437" s="35"/>
    </row>
    <row r="438" spans="1:5" ht="15.75" x14ac:dyDescent="0.25">
      <c r="B438" s="144" t="s">
        <v>134</v>
      </c>
      <c r="C438" s="145"/>
      <c r="D438" s="146"/>
      <c r="E438" s="33"/>
    </row>
    <row r="439" spans="1:5" ht="15.75" x14ac:dyDescent="0.25">
      <c r="A439">
        <v>1331</v>
      </c>
      <c r="B439" s="14" t="s">
        <v>206</v>
      </c>
      <c r="C439" s="9" t="s">
        <v>133</v>
      </c>
      <c r="D439" s="19" t="s">
        <v>202</v>
      </c>
      <c r="E439" s="34"/>
    </row>
    <row r="440" spans="1:5" ht="15.75" x14ac:dyDescent="0.25">
      <c r="A440">
        <v>1332</v>
      </c>
      <c r="B440" s="18" t="s">
        <v>207</v>
      </c>
      <c r="C440" s="9" t="s">
        <v>133</v>
      </c>
      <c r="D440" s="15" t="s">
        <v>205</v>
      </c>
      <c r="E440" s="34"/>
    </row>
    <row r="441" spans="1:5" ht="15.75" x14ac:dyDescent="0.25">
      <c r="A441">
        <v>1333</v>
      </c>
      <c r="B441" s="14" t="s">
        <v>203</v>
      </c>
      <c r="C441" s="9" t="s">
        <v>133</v>
      </c>
      <c r="D441" s="15" t="s">
        <v>208</v>
      </c>
      <c r="E441" s="34"/>
    </row>
    <row r="442" spans="1:5" ht="15.75" x14ac:dyDescent="0.25">
      <c r="A442">
        <v>1334</v>
      </c>
      <c r="B442" s="14" t="s">
        <v>220</v>
      </c>
      <c r="C442" s="9" t="s">
        <v>133</v>
      </c>
      <c r="D442" s="15" t="s">
        <v>211</v>
      </c>
      <c r="E442" s="34"/>
    </row>
    <row r="443" spans="1:5" ht="15.75" x14ac:dyDescent="0.25">
      <c r="A443">
        <v>1335</v>
      </c>
      <c r="B443" s="14" t="s">
        <v>204</v>
      </c>
      <c r="C443" s="9" t="s">
        <v>133</v>
      </c>
      <c r="D443" s="15" t="s">
        <v>201</v>
      </c>
      <c r="E443" s="34"/>
    </row>
    <row r="444" spans="1:5" ht="15.75" x14ac:dyDescent="0.25">
      <c r="A444">
        <v>1336</v>
      </c>
      <c r="B444" s="14" t="s">
        <v>227</v>
      </c>
      <c r="C444" s="9" t="s">
        <v>133</v>
      </c>
      <c r="D444" s="15" t="s">
        <v>209</v>
      </c>
      <c r="E444" s="34"/>
    </row>
    <row r="445" spans="1:5" ht="15.75" x14ac:dyDescent="0.25">
      <c r="B445" s="16"/>
      <c r="C445" s="10"/>
      <c r="D445" s="17"/>
      <c r="E445" s="35"/>
    </row>
    <row r="446" spans="1:5" ht="15.75" x14ac:dyDescent="0.25">
      <c r="B446" s="144" t="s">
        <v>135</v>
      </c>
      <c r="C446" s="145"/>
      <c r="D446" s="146"/>
      <c r="E446" s="33"/>
    </row>
    <row r="447" spans="1:5" ht="15.75" x14ac:dyDescent="0.25">
      <c r="A447">
        <v>1341</v>
      </c>
      <c r="B447" s="14" t="s">
        <v>216</v>
      </c>
      <c r="C447" s="9" t="s">
        <v>133</v>
      </c>
      <c r="D447" s="15" t="s">
        <v>222</v>
      </c>
      <c r="E447" s="34"/>
    </row>
    <row r="448" spans="1:5" ht="15.75" x14ac:dyDescent="0.25">
      <c r="A448">
        <v>1342</v>
      </c>
      <c r="B448" s="14" t="s">
        <v>223</v>
      </c>
      <c r="C448" s="9" t="s">
        <v>133</v>
      </c>
      <c r="D448" s="19" t="s">
        <v>215</v>
      </c>
      <c r="E448" s="34"/>
    </row>
    <row r="449" spans="1:5" ht="15.75" x14ac:dyDescent="0.25">
      <c r="A449">
        <v>1343</v>
      </c>
      <c r="B449" s="14" t="s">
        <v>214</v>
      </c>
      <c r="C449" s="9" t="s">
        <v>133</v>
      </c>
      <c r="D449" s="15" t="s">
        <v>218</v>
      </c>
      <c r="E449" s="34"/>
    </row>
    <row r="450" spans="1:5" ht="15.75" x14ac:dyDescent="0.25">
      <c r="A450">
        <v>1344</v>
      </c>
      <c r="B450" s="14" t="s">
        <v>221</v>
      </c>
      <c r="C450" s="9" t="s">
        <v>133</v>
      </c>
      <c r="D450" s="15" t="s">
        <v>220</v>
      </c>
      <c r="E450" s="34"/>
    </row>
    <row r="451" spans="1:5" ht="15.75" x14ac:dyDescent="0.25">
      <c r="A451">
        <v>1345</v>
      </c>
      <c r="B451" s="14" t="s">
        <v>213</v>
      </c>
      <c r="C451" s="9" t="s">
        <v>133</v>
      </c>
      <c r="D451" s="15" t="s">
        <v>217</v>
      </c>
      <c r="E451" s="34"/>
    </row>
    <row r="452" spans="1:5" ht="15.75" x14ac:dyDescent="0.25">
      <c r="A452">
        <v>1346</v>
      </c>
      <c r="B452" s="14" t="s">
        <v>219</v>
      </c>
      <c r="C452" s="9" t="s">
        <v>133</v>
      </c>
      <c r="D452" s="15" t="s">
        <v>224</v>
      </c>
      <c r="E452" s="34"/>
    </row>
    <row r="453" spans="1:5" ht="15.75" x14ac:dyDescent="0.25">
      <c r="A453">
        <v>1347</v>
      </c>
      <c r="B453" s="14"/>
      <c r="C453" s="9"/>
      <c r="D453" s="15"/>
      <c r="E453" s="34"/>
    </row>
    <row r="454" spans="1:5" ht="16.5" thickBot="1" x14ac:dyDescent="0.3">
      <c r="B454" s="11"/>
      <c r="C454" s="12"/>
      <c r="D454" s="13"/>
      <c r="E454" s="36"/>
    </row>
    <row r="455" spans="1:5" ht="16.5" thickTop="1" thickBot="1" x14ac:dyDescent="0.3">
      <c r="E455" s="37"/>
    </row>
    <row r="456" spans="1:5" ht="16.5" thickTop="1" x14ac:dyDescent="0.25">
      <c r="B456" s="6" t="s">
        <v>131</v>
      </c>
      <c r="C456" s="7">
        <v>14</v>
      </c>
      <c r="D456" s="8">
        <v>42349</v>
      </c>
      <c r="E456" s="32" t="s">
        <v>5</v>
      </c>
    </row>
    <row r="457" spans="1:5" ht="15.75" x14ac:dyDescent="0.25">
      <c r="B457" s="144" t="s">
        <v>132</v>
      </c>
      <c r="C457" s="145"/>
      <c r="D457" s="146"/>
      <c r="E457" s="33"/>
    </row>
    <row r="458" spans="1:5" ht="15.75" x14ac:dyDescent="0.25">
      <c r="A458">
        <v>1411</v>
      </c>
      <c r="B458" s="18" t="s">
        <v>176</v>
      </c>
      <c r="C458" s="9" t="s">
        <v>133</v>
      </c>
      <c r="D458" s="15" t="s">
        <v>175</v>
      </c>
      <c r="E458" s="34"/>
    </row>
    <row r="459" spans="1:5" ht="15.75" x14ac:dyDescent="0.25">
      <c r="A459">
        <v>1412</v>
      </c>
      <c r="B459" s="14" t="s">
        <v>178</v>
      </c>
      <c r="C459" s="9" t="s">
        <v>133</v>
      </c>
      <c r="D459" s="15" t="s">
        <v>177</v>
      </c>
      <c r="E459" s="34"/>
    </row>
    <row r="460" spans="1:5" ht="15.75" x14ac:dyDescent="0.25">
      <c r="A460">
        <v>1413</v>
      </c>
      <c r="B460" s="14" t="s">
        <v>179</v>
      </c>
      <c r="C460" s="9" t="s">
        <v>133</v>
      </c>
      <c r="D460" s="15" t="s">
        <v>180</v>
      </c>
      <c r="E460" s="34"/>
    </row>
    <row r="461" spans="1:5" ht="15.75" x14ac:dyDescent="0.25">
      <c r="A461">
        <v>1414</v>
      </c>
      <c r="B461" s="14" t="s">
        <v>182</v>
      </c>
      <c r="C461" s="9" t="s">
        <v>133</v>
      </c>
      <c r="D461" s="15" t="s">
        <v>181</v>
      </c>
      <c r="E461" s="34"/>
    </row>
    <row r="462" spans="1:5" ht="15.75" x14ac:dyDescent="0.25">
      <c r="A462">
        <v>1415</v>
      </c>
      <c r="B462" s="14" t="s">
        <v>225</v>
      </c>
      <c r="C462" s="9" t="s">
        <v>133</v>
      </c>
      <c r="D462" s="19" t="s">
        <v>185</v>
      </c>
      <c r="E462" s="34"/>
    </row>
    <row r="463" spans="1:5" ht="15.75" x14ac:dyDescent="0.25">
      <c r="A463">
        <v>1416</v>
      </c>
      <c r="B463" s="14" t="s">
        <v>183</v>
      </c>
      <c r="C463" s="9" t="s">
        <v>133</v>
      </c>
      <c r="D463" s="15" t="s">
        <v>184</v>
      </c>
      <c r="E463" s="34"/>
    </row>
    <row r="464" spans="1:5" ht="15.75" x14ac:dyDescent="0.25">
      <c r="B464" s="16" t="s">
        <v>187</v>
      </c>
      <c r="C464" s="9" t="s">
        <v>133</v>
      </c>
      <c r="D464" s="17" t="s">
        <v>186</v>
      </c>
      <c r="E464" s="35"/>
    </row>
    <row r="465" spans="1:5" ht="15.75" x14ac:dyDescent="0.25">
      <c r="B465" s="144" t="s">
        <v>137</v>
      </c>
      <c r="C465" s="145"/>
      <c r="D465" s="146"/>
      <c r="E465" s="33"/>
    </row>
    <row r="466" spans="1:5" ht="15.75" x14ac:dyDescent="0.25">
      <c r="A466">
        <v>1421</v>
      </c>
      <c r="B466" s="14" t="s">
        <v>189</v>
      </c>
      <c r="C466" s="9" t="s">
        <v>133</v>
      </c>
      <c r="D466" s="15" t="s">
        <v>188</v>
      </c>
      <c r="E466" s="34"/>
    </row>
    <row r="467" spans="1:5" ht="15.75" x14ac:dyDescent="0.25">
      <c r="A467">
        <v>1422</v>
      </c>
      <c r="B467" s="14" t="s">
        <v>190</v>
      </c>
      <c r="C467" s="9" t="s">
        <v>133</v>
      </c>
      <c r="D467" s="15" t="s">
        <v>191</v>
      </c>
      <c r="E467" s="34"/>
    </row>
    <row r="468" spans="1:5" ht="15.75" x14ac:dyDescent="0.25">
      <c r="A468">
        <v>1423</v>
      </c>
      <c r="B468" s="14" t="s">
        <v>192</v>
      </c>
      <c r="C468" s="9" t="s">
        <v>133</v>
      </c>
      <c r="D468" s="15" t="s">
        <v>193</v>
      </c>
      <c r="E468" s="34"/>
    </row>
    <row r="469" spans="1:5" ht="15.75" x14ac:dyDescent="0.25">
      <c r="A469">
        <v>1424</v>
      </c>
      <c r="B469" s="14" t="s">
        <v>194</v>
      </c>
      <c r="C469" s="9" t="s">
        <v>133</v>
      </c>
      <c r="D469" s="15" t="s">
        <v>196</v>
      </c>
      <c r="E469" s="34"/>
    </row>
    <row r="470" spans="1:5" ht="15.75" x14ac:dyDescent="0.25">
      <c r="A470">
        <v>1425</v>
      </c>
      <c r="B470" s="14" t="s">
        <v>197</v>
      </c>
      <c r="C470" s="9" t="s">
        <v>133</v>
      </c>
      <c r="D470" s="15" t="s">
        <v>195</v>
      </c>
      <c r="E470" s="34"/>
    </row>
    <row r="471" spans="1:5" ht="15.75" x14ac:dyDescent="0.25">
      <c r="A471">
        <v>1426</v>
      </c>
      <c r="B471" s="14" t="s">
        <v>198</v>
      </c>
      <c r="C471" s="9" t="s">
        <v>133</v>
      </c>
      <c r="D471" s="15" t="s">
        <v>199</v>
      </c>
      <c r="E471" s="34"/>
    </row>
    <row r="472" spans="1:5" ht="15.75" x14ac:dyDescent="0.25">
      <c r="B472" s="16" t="s">
        <v>200</v>
      </c>
      <c r="C472" s="9" t="s">
        <v>133</v>
      </c>
      <c r="D472" s="17" t="s">
        <v>226</v>
      </c>
      <c r="E472" s="35"/>
    </row>
    <row r="473" spans="1:5" ht="15.75" x14ac:dyDescent="0.25">
      <c r="B473" s="144" t="s">
        <v>134</v>
      </c>
      <c r="C473" s="145"/>
      <c r="D473" s="146"/>
      <c r="E473" s="33"/>
    </row>
    <row r="474" spans="1:5" ht="15.75" x14ac:dyDescent="0.25">
      <c r="A474">
        <v>1431</v>
      </c>
      <c r="B474" s="18"/>
      <c r="C474" s="9"/>
      <c r="D474" s="19"/>
      <c r="E474" s="34"/>
    </row>
    <row r="475" spans="1:5" ht="15.75" x14ac:dyDescent="0.25">
      <c r="A475">
        <v>1432</v>
      </c>
      <c r="B475" s="14"/>
      <c r="C475" s="9"/>
      <c r="D475" s="15"/>
      <c r="E475" s="34"/>
    </row>
    <row r="476" spans="1:5" ht="15.75" x14ac:dyDescent="0.25">
      <c r="A476">
        <v>1433</v>
      </c>
      <c r="B476" s="14"/>
      <c r="C476" s="9"/>
      <c r="D476" s="15"/>
      <c r="E476" s="34"/>
    </row>
    <row r="477" spans="1:5" ht="15.75" x14ac:dyDescent="0.25">
      <c r="A477">
        <v>1434</v>
      </c>
      <c r="B477" s="14"/>
      <c r="C477" s="9"/>
      <c r="D477" s="15"/>
      <c r="E477" s="34"/>
    </row>
    <row r="478" spans="1:5" ht="15.75" x14ac:dyDescent="0.25">
      <c r="A478">
        <v>1435</v>
      </c>
      <c r="B478" s="14"/>
      <c r="C478" s="9"/>
      <c r="D478" s="15"/>
      <c r="E478" s="34"/>
    </row>
    <row r="479" spans="1:5" ht="15.75" x14ac:dyDescent="0.25">
      <c r="A479">
        <v>1436</v>
      </c>
      <c r="B479" s="14"/>
      <c r="C479" s="9"/>
      <c r="D479" s="15"/>
      <c r="E479" s="34"/>
    </row>
    <row r="480" spans="1:5" ht="15.75" x14ac:dyDescent="0.25">
      <c r="B480" s="16"/>
      <c r="C480" s="10"/>
      <c r="D480" s="17"/>
      <c r="E480" s="35"/>
    </row>
    <row r="481" spans="1:5" ht="15.75" x14ac:dyDescent="0.25">
      <c r="B481" s="144" t="s">
        <v>135</v>
      </c>
      <c r="C481" s="145"/>
      <c r="D481" s="146"/>
      <c r="E481" s="33"/>
    </row>
    <row r="482" spans="1:5" ht="15.75" x14ac:dyDescent="0.25">
      <c r="A482">
        <v>1441</v>
      </c>
      <c r="B482" s="14"/>
      <c r="C482" s="9"/>
      <c r="D482" s="15"/>
      <c r="E482" s="34"/>
    </row>
    <row r="483" spans="1:5" ht="15.75" x14ac:dyDescent="0.25">
      <c r="A483">
        <v>1442</v>
      </c>
      <c r="B483" s="14"/>
      <c r="C483" s="9"/>
      <c r="D483" s="19"/>
      <c r="E483" s="34"/>
    </row>
    <row r="484" spans="1:5" ht="15.75" x14ac:dyDescent="0.25">
      <c r="A484">
        <v>1443</v>
      </c>
      <c r="B484" s="14"/>
      <c r="C484" s="9"/>
      <c r="D484" s="15"/>
      <c r="E484" s="34"/>
    </row>
    <row r="485" spans="1:5" ht="15.75" x14ac:dyDescent="0.25">
      <c r="A485">
        <v>1444</v>
      </c>
      <c r="B485" s="14"/>
      <c r="C485" s="9"/>
      <c r="D485" s="15"/>
      <c r="E485" s="34"/>
    </row>
    <row r="486" spans="1:5" ht="15.75" x14ac:dyDescent="0.25">
      <c r="A486">
        <v>1445</v>
      </c>
      <c r="B486" s="14"/>
      <c r="C486" s="9"/>
      <c r="D486" s="15"/>
      <c r="E486" s="34"/>
    </row>
    <row r="487" spans="1:5" ht="15.75" x14ac:dyDescent="0.25">
      <c r="A487">
        <v>1446</v>
      </c>
      <c r="B487" s="14"/>
      <c r="C487" s="9"/>
      <c r="D487" s="15"/>
      <c r="E487" s="34"/>
    </row>
    <row r="488" spans="1:5" ht="15.75" x14ac:dyDescent="0.25">
      <c r="A488">
        <v>1447</v>
      </c>
      <c r="B488" s="14"/>
      <c r="C488" s="9"/>
      <c r="D488" s="15"/>
      <c r="E488" s="34"/>
    </row>
    <row r="489" spans="1:5" ht="16.5" thickBot="1" x14ac:dyDescent="0.3">
      <c r="B489" s="11"/>
      <c r="C489" s="12"/>
      <c r="D489" s="13"/>
      <c r="E489" s="36"/>
    </row>
    <row r="490" spans="1:5" ht="16.5" thickTop="1" thickBot="1" x14ac:dyDescent="0.3">
      <c r="E490" s="37"/>
    </row>
    <row r="491" spans="1:5" ht="16.5" thickTop="1" x14ac:dyDescent="0.25">
      <c r="B491" s="6" t="s">
        <v>131</v>
      </c>
      <c r="C491" s="7">
        <v>15</v>
      </c>
      <c r="D491" s="8">
        <v>42384</v>
      </c>
      <c r="E491" s="32" t="s">
        <v>5</v>
      </c>
    </row>
    <row r="492" spans="1:5" ht="15.75" x14ac:dyDescent="0.25">
      <c r="B492" s="144" t="s">
        <v>132</v>
      </c>
      <c r="C492" s="145"/>
      <c r="D492" s="146"/>
      <c r="E492" s="33"/>
    </row>
    <row r="493" spans="1:5" ht="15.75" x14ac:dyDescent="0.25">
      <c r="A493">
        <v>1511</v>
      </c>
      <c r="B493" s="14" t="s">
        <v>225</v>
      </c>
      <c r="C493" s="9" t="s">
        <v>133</v>
      </c>
      <c r="D493" s="19" t="s">
        <v>183</v>
      </c>
      <c r="E493" s="34"/>
    </row>
    <row r="494" spans="1:5" ht="15.75" x14ac:dyDescent="0.25">
      <c r="A494">
        <v>1512</v>
      </c>
      <c r="B494" s="14" t="s">
        <v>180</v>
      </c>
      <c r="C494" s="9" t="s">
        <v>133</v>
      </c>
      <c r="D494" s="15" t="s">
        <v>187</v>
      </c>
      <c r="E494" s="34"/>
    </row>
    <row r="495" spans="1:5" ht="15.75" x14ac:dyDescent="0.25">
      <c r="A495">
        <v>1513</v>
      </c>
      <c r="B495" s="14" t="s">
        <v>184</v>
      </c>
      <c r="C495" s="9" t="s">
        <v>133</v>
      </c>
      <c r="D495" s="15" t="s">
        <v>176</v>
      </c>
      <c r="E495" s="34"/>
    </row>
    <row r="496" spans="1:5" ht="15.75" x14ac:dyDescent="0.25">
      <c r="A496">
        <v>1514</v>
      </c>
      <c r="B496" s="14" t="s">
        <v>181</v>
      </c>
      <c r="C496" s="9" t="s">
        <v>133</v>
      </c>
      <c r="D496" s="15" t="s">
        <v>178</v>
      </c>
      <c r="E496" s="34"/>
    </row>
    <row r="497" spans="1:5" ht="15.75" x14ac:dyDescent="0.25">
      <c r="A497">
        <v>1515</v>
      </c>
      <c r="B497" s="14" t="s">
        <v>175</v>
      </c>
      <c r="C497" s="9" t="s">
        <v>133</v>
      </c>
      <c r="D497" s="15" t="s">
        <v>179</v>
      </c>
      <c r="E497" s="34"/>
    </row>
    <row r="498" spans="1:5" ht="15.75" x14ac:dyDescent="0.25">
      <c r="A498">
        <v>1516</v>
      </c>
      <c r="B498" s="18" t="s">
        <v>186</v>
      </c>
      <c r="C498" s="9" t="s">
        <v>133</v>
      </c>
      <c r="D498" s="15" t="s">
        <v>185</v>
      </c>
      <c r="E498" s="34"/>
    </row>
    <row r="499" spans="1:5" ht="15.75" x14ac:dyDescent="0.25">
      <c r="B499" s="16" t="s">
        <v>177</v>
      </c>
      <c r="C499" s="10"/>
      <c r="D499" s="17" t="s">
        <v>182</v>
      </c>
      <c r="E499" s="35"/>
    </row>
    <row r="500" spans="1:5" ht="15.75" x14ac:dyDescent="0.25">
      <c r="B500" s="144" t="s">
        <v>137</v>
      </c>
      <c r="C500" s="145"/>
      <c r="D500" s="146"/>
      <c r="E500" s="33"/>
    </row>
    <row r="501" spans="1:5" ht="15.75" x14ac:dyDescent="0.25">
      <c r="A501">
        <v>1521</v>
      </c>
      <c r="B501" s="14" t="s">
        <v>195</v>
      </c>
      <c r="C501" s="9" t="s">
        <v>133</v>
      </c>
      <c r="D501" s="15" t="s">
        <v>190</v>
      </c>
      <c r="E501" s="34"/>
    </row>
    <row r="502" spans="1:5" ht="15.75" x14ac:dyDescent="0.25">
      <c r="A502">
        <v>1522</v>
      </c>
      <c r="B502" s="14" t="s">
        <v>199</v>
      </c>
      <c r="C502" s="9" t="s">
        <v>133</v>
      </c>
      <c r="D502" s="15" t="s">
        <v>197</v>
      </c>
      <c r="E502" s="34"/>
    </row>
    <row r="503" spans="1:5" ht="15.75" x14ac:dyDescent="0.25">
      <c r="A503">
        <v>1523</v>
      </c>
      <c r="B503" s="14" t="s">
        <v>226</v>
      </c>
      <c r="C503" s="9" t="s">
        <v>133</v>
      </c>
      <c r="D503" s="15" t="s">
        <v>39</v>
      </c>
      <c r="E503" s="34"/>
    </row>
    <row r="504" spans="1:5" ht="15.75" x14ac:dyDescent="0.25">
      <c r="A504">
        <v>1524</v>
      </c>
      <c r="B504" s="14" t="s">
        <v>192</v>
      </c>
      <c r="C504" s="9" t="s">
        <v>133</v>
      </c>
      <c r="D504" s="15" t="s">
        <v>194</v>
      </c>
      <c r="E504" s="34"/>
    </row>
    <row r="505" spans="1:5" ht="15.75" x14ac:dyDescent="0.25">
      <c r="A505">
        <v>1525</v>
      </c>
      <c r="B505" s="14" t="s">
        <v>196</v>
      </c>
      <c r="C505" s="9" t="s">
        <v>133</v>
      </c>
      <c r="D505" s="15" t="s">
        <v>189</v>
      </c>
      <c r="E505" s="34"/>
    </row>
    <row r="506" spans="1:5" ht="15.75" x14ac:dyDescent="0.25">
      <c r="A506">
        <v>1526</v>
      </c>
      <c r="B506" s="14" t="s">
        <v>188</v>
      </c>
      <c r="C506" s="9" t="s">
        <v>133</v>
      </c>
      <c r="D506" s="15" t="s">
        <v>198</v>
      </c>
      <c r="E506" s="34"/>
    </row>
    <row r="507" spans="1:5" ht="15.75" x14ac:dyDescent="0.25">
      <c r="B507" s="16" t="s">
        <v>200</v>
      </c>
      <c r="C507" s="9" t="s">
        <v>133</v>
      </c>
      <c r="D507" s="17" t="s">
        <v>191</v>
      </c>
      <c r="E507" s="35"/>
    </row>
    <row r="508" spans="1:5" ht="15.75" x14ac:dyDescent="0.25">
      <c r="B508" s="144" t="s">
        <v>134</v>
      </c>
      <c r="C508" s="145"/>
      <c r="D508" s="146"/>
      <c r="E508" s="33"/>
    </row>
    <row r="509" spans="1:5" ht="15.75" x14ac:dyDescent="0.25">
      <c r="A509">
        <v>1531</v>
      </c>
      <c r="B509" s="14" t="s">
        <v>202</v>
      </c>
      <c r="C509" s="9" t="s">
        <v>133</v>
      </c>
      <c r="D509" s="19" t="s">
        <v>201</v>
      </c>
      <c r="E509" s="34"/>
    </row>
    <row r="510" spans="1:5" ht="15.75" x14ac:dyDescent="0.25">
      <c r="A510">
        <v>1532</v>
      </c>
      <c r="B510" s="18" t="s">
        <v>232</v>
      </c>
      <c r="C510" s="9" t="s">
        <v>133</v>
      </c>
      <c r="D510" s="15" t="s">
        <v>204</v>
      </c>
      <c r="E510" s="34"/>
    </row>
    <row r="511" spans="1:5" ht="15.75" x14ac:dyDescent="0.25">
      <c r="A511">
        <v>1533</v>
      </c>
      <c r="B511" s="14" t="s">
        <v>206</v>
      </c>
      <c r="C511" s="9" t="s">
        <v>133</v>
      </c>
      <c r="D511" s="15" t="s">
        <v>205</v>
      </c>
      <c r="E511" s="34"/>
    </row>
    <row r="512" spans="1:5" ht="15.75" x14ac:dyDescent="0.25">
      <c r="A512">
        <v>1534</v>
      </c>
      <c r="B512" s="14" t="s">
        <v>207</v>
      </c>
      <c r="C512" s="9" t="s">
        <v>133</v>
      </c>
      <c r="D512" s="15" t="s">
        <v>208</v>
      </c>
      <c r="E512" s="34"/>
    </row>
    <row r="513" spans="1:5" ht="15.75" x14ac:dyDescent="0.25">
      <c r="A513">
        <v>1535</v>
      </c>
      <c r="B513" s="14" t="s">
        <v>210</v>
      </c>
      <c r="C513" s="9" t="s">
        <v>133</v>
      </c>
      <c r="D513" s="15" t="s">
        <v>209</v>
      </c>
      <c r="E513" s="34"/>
    </row>
    <row r="514" spans="1:5" ht="15.75" x14ac:dyDescent="0.25">
      <c r="A514">
        <v>1536</v>
      </c>
      <c r="B514" s="14" t="s">
        <v>211</v>
      </c>
      <c r="C514" s="9" t="s">
        <v>133</v>
      </c>
      <c r="D514" s="15" t="s">
        <v>227</v>
      </c>
      <c r="E514" s="34"/>
    </row>
    <row r="515" spans="1:5" ht="15.75" x14ac:dyDescent="0.25">
      <c r="B515" s="16"/>
      <c r="C515" s="10"/>
      <c r="D515" s="17"/>
      <c r="E515" s="35"/>
    </row>
    <row r="516" spans="1:5" ht="15.75" x14ac:dyDescent="0.25">
      <c r="B516" s="144" t="s">
        <v>135</v>
      </c>
      <c r="C516" s="145"/>
      <c r="D516" s="146"/>
      <c r="E516" s="33"/>
    </row>
    <row r="517" spans="1:5" ht="15.75" x14ac:dyDescent="0.25">
      <c r="A517">
        <v>1541</v>
      </c>
      <c r="B517" s="14" t="s">
        <v>214</v>
      </c>
      <c r="C517" s="9" t="s">
        <v>133</v>
      </c>
      <c r="D517" s="15" t="s">
        <v>213</v>
      </c>
      <c r="E517" s="34"/>
    </row>
    <row r="518" spans="1:5" ht="15.75" x14ac:dyDescent="0.25">
      <c r="A518">
        <v>1542</v>
      </c>
      <c r="B518" s="14" t="s">
        <v>215</v>
      </c>
      <c r="C518" s="9" t="s">
        <v>133</v>
      </c>
      <c r="D518" s="15" t="s">
        <v>216</v>
      </c>
      <c r="E518" s="34"/>
    </row>
    <row r="519" spans="1:5" ht="15.75" x14ac:dyDescent="0.25">
      <c r="A519">
        <v>1543</v>
      </c>
      <c r="B519" s="18" t="s">
        <v>218</v>
      </c>
      <c r="C519" s="9" t="s">
        <v>133</v>
      </c>
      <c r="D519" s="15" t="s">
        <v>217</v>
      </c>
      <c r="E519" s="34"/>
    </row>
    <row r="520" spans="1:5" ht="15.75" x14ac:dyDescent="0.25">
      <c r="A520">
        <v>1544</v>
      </c>
      <c r="B520" s="14" t="s">
        <v>219</v>
      </c>
      <c r="C520" s="9" t="s">
        <v>133</v>
      </c>
      <c r="D520" s="15" t="s">
        <v>220</v>
      </c>
      <c r="E520" s="34"/>
    </row>
    <row r="521" spans="1:5" ht="15.75" x14ac:dyDescent="0.25">
      <c r="A521">
        <v>1545</v>
      </c>
      <c r="B521" s="14" t="s">
        <v>222</v>
      </c>
      <c r="C521" s="9" t="s">
        <v>133</v>
      </c>
      <c r="D521" s="15" t="s">
        <v>221</v>
      </c>
      <c r="E521" s="34"/>
    </row>
    <row r="522" spans="1:5" ht="15.75" x14ac:dyDescent="0.25">
      <c r="A522">
        <v>1546</v>
      </c>
      <c r="B522" s="14" t="s">
        <v>223</v>
      </c>
      <c r="C522" s="9" t="s">
        <v>133</v>
      </c>
      <c r="D522" s="15" t="s">
        <v>224</v>
      </c>
      <c r="E522" s="34"/>
    </row>
    <row r="523" spans="1:5" ht="15.75" x14ac:dyDescent="0.25">
      <c r="A523">
        <v>1547</v>
      </c>
      <c r="B523" s="14"/>
      <c r="C523" s="9"/>
      <c r="D523" s="15"/>
      <c r="E523" s="34"/>
    </row>
    <row r="524" spans="1:5" ht="16.5" thickBot="1" x14ac:dyDescent="0.3">
      <c r="B524" s="11"/>
      <c r="C524" s="12"/>
      <c r="D524" s="13"/>
      <c r="E524" s="36"/>
    </row>
    <row r="525" spans="1:5" ht="16.5" thickTop="1" thickBot="1" x14ac:dyDescent="0.3">
      <c r="E525" s="37"/>
    </row>
    <row r="526" spans="1:5" ht="16.5" thickTop="1" x14ac:dyDescent="0.25">
      <c r="B526" s="6" t="s">
        <v>131</v>
      </c>
      <c r="C526" s="7">
        <v>16</v>
      </c>
      <c r="D526" s="8">
        <v>42391</v>
      </c>
      <c r="E526" s="32" t="s">
        <v>5</v>
      </c>
    </row>
    <row r="527" spans="1:5" ht="15.75" x14ac:dyDescent="0.25">
      <c r="B527" s="144" t="s">
        <v>132</v>
      </c>
      <c r="C527" s="145"/>
      <c r="D527" s="146"/>
      <c r="E527" s="33"/>
    </row>
    <row r="528" spans="1:5" ht="15.75" x14ac:dyDescent="0.25">
      <c r="A528">
        <v>1611</v>
      </c>
      <c r="B528" s="14" t="s">
        <v>178</v>
      </c>
      <c r="C528" s="9" t="s">
        <v>133</v>
      </c>
      <c r="D528" s="15" t="s">
        <v>186</v>
      </c>
      <c r="E528" s="34"/>
    </row>
    <row r="529" spans="1:5" ht="15.75" x14ac:dyDescent="0.25">
      <c r="A529">
        <v>1612</v>
      </c>
      <c r="B529" s="18" t="s">
        <v>231</v>
      </c>
      <c r="C529" s="9" t="s">
        <v>133</v>
      </c>
      <c r="D529" s="15" t="s">
        <v>184</v>
      </c>
      <c r="E529" s="34"/>
    </row>
    <row r="530" spans="1:5" ht="15.75" x14ac:dyDescent="0.25">
      <c r="A530">
        <v>1613</v>
      </c>
      <c r="B530" s="14" t="s">
        <v>182</v>
      </c>
      <c r="C530" s="9" t="s">
        <v>133</v>
      </c>
      <c r="D530" s="15" t="s">
        <v>225</v>
      </c>
      <c r="E530" s="34"/>
    </row>
    <row r="531" spans="1:5" ht="15.75" x14ac:dyDescent="0.25">
      <c r="A531">
        <v>1614</v>
      </c>
      <c r="B531" s="14" t="s">
        <v>176</v>
      </c>
      <c r="C531" s="9" t="s">
        <v>133</v>
      </c>
      <c r="D531" s="15" t="s">
        <v>180</v>
      </c>
      <c r="E531" s="34"/>
    </row>
    <row r="532" spans="1:5" ht="15.75" x14ac:dyDescent="0.25">
      <c r="A532">
        <v>1615</v>
      </c>
      <c r="B532" s="18" t="s">
        <v>179</v>
      </c>
      <c r="C532" s="9" t="s">
        <v>133</v>
      </c>
      <c r="D532" s="15" t="s">
        <v>181</v>
      </c>
      <c r="E532" s="34"/>
    </row>
    <row r="533" spans="1:5" ht="15.75" x14ac:dyDescent="0.25">
      <c r="A533">
        <v>1616</v>
      </c>
      <c r="B533" s="14" t="s">
        <v>187</v>
      </c>
      <c r="C533" s="9" t="s">
        <v>133</v>
      </c>
      <c r="D533" s="15" t="s">
        <v>177</v>
      </c>
      <c r="E533" s="34"/>
    </row>
    <row r="534" spans="1:5" ht="15.75" x14ac:dyDescent="0.25">
      <c r="B534" s="16" t="s">
        <v>183</v>
      </c>
      <c r="C534" s="9" t="s">
        <v>133</v>
      </c>
      <c r="D534" s="17" t="s">
        <v>175</v>
      </c>
      <c r="E534" s="35"/>
    </row>
    <row r="535" spans="1:5" ht="15.75" x14ac:dyDescent="0.25">
      <c r="B535" s="144" t="s">
        <v>137</v>
      </c>
      <c r="C535" s="145"/>
      <c r="D535" s="146"/>
      <c r="E535" s="33"/>
    </row>
    <row r="536" spans="1:5" ht="15.75" x14ac:dyDescent="0.25">
      <c r="A536">
        <v>1621</v>
      </c>
      <c r="B536" s="14" t="s">
        <v>190</v>
      </c>
      <c r="C536" s="9" t="s">
        <v>133</v>
      </c>
      <c r="D536" s="15" t="s">
        <v>198</v>
      </c>
      <c r="E536" s="34"/>
    </row>
    <row r="537" spans="1:5" ht="15.75" x14ac:dyDescent="0.25">
      <c r="A537">
        <v>1622</v>
      </c>
      <c r="B537" s="14" t="s">
        <v>194</v>
      </c>
      <c r="C537" s="9" t="s">
        <v>133</v>
      </c>
      <c r="D537" s="15" t="s">
        <v>226</v>
      </c>
      <c r="E537" s="34"/>
    </row>
    <row r="538" spans="1:5" ht="15.75" x14ac:dyDescent="0.25">
      <c r="A538">
        <v>1623</v>
      </c>
      <c r="B538" s="14" t="s">
        <v>189</v>
      </c>
      <c r="C538" s="9" t="s">
        <v>133</v>
      </c>
      <c r="D538" s="15" t="s">
        <v>192</v>
      </c>
      <c r="E538" s="34"/>
    </row>
    <row r="539" spans="1:5" ht="15.75" x14ac:dyDescent="0.25">
      <c r="A539">
        <v>1624</v>
      </c>
      <c r="B539" s="14" t="s">
        <v>193</v>
      </c>
      <c r="C539" s="9" t="s">
        <v>133</v>
      </c>
      <c r="D539" s="15" t="s">
        <v>196</v>
      </c>
      <c r="E539" s="34"/>
    </row>
    <row r="540" spans="1:5" ht="15.75" x14ac:dyDescent="0.25">
      <c r="A540">
        <v>1625</v>
      </c>
      <c r="B540" s="14" t="s">
        <v>199</v>
      </c>
      <c r="C540" s="9" t="s">
        <v>133</v>
      </c>
      <c r="D540" s="15" t="s">
        <v>191</v>
      </c>
      <c r="E540" s="34"/>
    </row>
    <row r="541" spans="1:5" ht="15.75" x14ac:dyDescent="0.25">
      <c r="A541">
        <v>1626</v>
      </c>
      <c r="B541" s="14" t="s">
        <v>195</v>
      </c>
      <c r="C541" s="9" t="s">
        <v>133</v>
      </c>
      <c r="D541" s="15" t="s">
        <v>188</v>
      </c>
      <c r="E541" s="34"/>
    </row>
    <row r="542" spans="1:5" ht="15.75" x14ac:dyDescent="0.25">
      <c r="B542" s="16" t="s">
        <v>200</v>
      </c>
      <c r="C542" s="9" t="s">
        <v>133</v>
      </c>
      <c r="D542" s="17" t="s">
        <v>197</v>
      </c>
      <c r="E542" s="35"/>
    </row>
    <row r="543" spans="1:5" ht="15.75" x14ac:dyDescent="0.25">
      <c r="B543" s="144" t="s">
        <v>134</v>
      </c>
      <c r="C543" s="145"/>
      <c r="D543" s="146"/>
      <c r="E543" s="33"/>
    </row>
    <row r="544" spans="1:5" ht="15.75" x14ac:dyDescent="0.25">
      <c r="A544">
        <v>1631</v>
      </c>
      <c r="B544" s="14" t="s">
        <v>205</v>
      </c>
      <c r="C544" s="9" t="s">
        <v>133</v>
      </c>
      <c r="D544" s="15" t="s">
        <v>211</v>
      </c>
      <c r="E544" s="34"/>
    </row>
    <row r="545" spans="1:5" ht="15.75" x14ac:dyDescent="0.25">
      <c r="A545">
        <v>1632</v>
      </c>
      <c r="B545" s="18" t="s">
        <v>210</v>
      </c>
      <c r="C545" s="9" t="s">
        <v>133</v>
      </c>
      <c r="D545" s="15" t="s">
        <v>203</v>
      </c>
      <c r="E545" s="34"/>
    </row>
    <row r="546" spans="1:5" ht="15.75" x14ac:dyDescent="0.25">
      <c r="A546">
        <v>1633</v>
      </c>
      <c r="B546" s="14" t="s">
        <v>201</v>
      </c>
      <c r="C546" s="9" t="s">
        <v>133</v>
      </c>
      <c r="D546" s="19" t="s">
        <v>207</v>
      </c>
      <c r="E546" s="34"/>
    </row>
    <row r="547" spans="1:5" ht="15.75" x14ac:dyDescent="0.25">
      <c r="A547">
        <v>1634</v>
      </c>
      <c r="B547" s="14" t="s">
        <v>208</v>
      </c>
      <c r="C547" s="9" t="s">
        <v>133</v>
      </c>
      <c r="D547" s="15" t="s">
        <v>209</v>
      </c>
      <c r="E547" s="34"/>
    </row>
    <row r="548" spans="1:5" ht="15.75" x14ac:dyDescent="0.25">
      <c r="A548">
        <v>1635</v>
      </c>
      <c r="B548" s="14" t="s">
        <v>204</v>
      </c>
      <c r="C548" s="9" t="s">
        <v>133</v>
      </c>
      <c r="D548" s="15" t="s">
        <v>202</v>
      </c>
      <c r="E548" s="34"/>
    </row>
    <row r="549" spans="1:5" ht="15.75" x14ac:dyDescent="0.25">
      <c r="A549">
        <v>1636</v>
      </c>
      <c r="B549" s="14" t="s">
        <v>227</v>
      </c>
      <c r="C549" s="9" t="s">
        <v>133</v>
      </c>
      <c r="D549" s="15" t="s">
        <v>206</v>
      </c>
      <c r="E549" s="34"/>
    </row>
    <row r="550" spans="1:5" ht="15.75" x14ac:dyDescent="0.25">
      <c r="B550" s="16"/>
      <c r="C550" s="10"/>
      <c r="D550" s="17"/>
      <c r="E550" s="35"/>
    </row>
    <row r="551" spans="1:5" ht="15.75" x14ac:dyDescent="0.25">
      <c r="B551" s="144" t="s">
        <v>135</v>
      </c>
      <c r="C551" s="145"/>
      <c r="D551" s="146"/>
      <c r="E551" s="33"/>
    </row>
    <row r="552" spans="1:5" ht="15.75" x14ac:dyDescent="0.25">
      <c r="A552">
        <v>1641</v>
      </c>
      <c r="B552" s="14" t="s">
        <v>213</v>
      </c>
      <c r="C552" s="9" t="s">
        <v>133</v>
      </c>
      <c r="D552" s="15" t="s">
        <v>216</v>
      </c>
      <c r="E552" s="34"/>
    </row>
    <row r="553" spans="1:5" ht="15.75" x14ac:dyDescent="0.25">
      <c r="A553">
        <v>1642</v>
      </c>
      <c r="B553" s="14" t="s">
        <v>214</v>
      </c>
      <c r="C553" s="9" t="s">
        <v>133</v>
      </c>
      <c r="D553" s="15" t="s">
        <v>215</v>
      </c>
      <c r="E553" s="34"/>
    </row>
    <row r="554" spans="1:5" ht="15.75" x14ac:dyDescent="0.25">
      <c r="A554">
        <v>1643</v>
      </c>
      <c r="B554" s="14" t="s">
        <v>219</v>
      </c>
      <c r="C554" s="9" t="s">
        <v>133</v>
      </c>
      <c r="D554" s="15" t="s">
        <v>218</v>
      </c>
      <c r="E554" s="34"/>
    </row>
    <row r="555" spans="1:5" ht="15.75" x14ac:dyDescent="0.25">
      <c r="A555">
        <v>1644</v>
      </c>
      <c r="B555" s="14" t="s">
        <v>217</v>
      </c>
      <c r="C555" s="9" t="s">
        <v>133</v>
      </c>
      <c r="D555" s="19" t="s">
        <v>220</v>
      </c>
      <c r="E555" s="34"/>
    </row>
    <row r="556" spans="1:5" ht="15.75" x14ac:dyDescent="0.25">
      <c r="A556">
        <v>1645</v>
      </c>
      <c r="B556" s="14" t="s">
        <v>221</v>
      </c>
      <c r="C556" s="9" t="s">
        <v>133</v>
      </c>
      <c r="D556" s="15" t="s">
        <v>223</v>
      </c>
      <c r="E556" s="34"/>
    </row>
    <row r="557" spans="1:5" ht="15.75" x14ac:dyDescent="0.25">
      <c r="A557">
        <v>1646</v>
      </c>
      <c r="B557" s="14" t="s">
        <v>224</v>
      </c>
      <c r="C557" s="9" t="s">
        <v>133</v>
      </c>
      <c r="D557" s="15" t="s">
        <v>222</v>
      </c>
      <c r="E557" s="34"/>
    </row>
    <row r="558" spans="1:5" ht="15.75" x14ac:dyDescent="0.25">
      <c r="A558">
        <v>1647</v>
      </c>
      <c r="B558" s="14"/>
      <c r="C558" s="9"/>
      <c r="D558" s="15"/>
      <c r="E558" s="34"/>
    </row>
    <row r="559" spans="1:5" ht="16.5" thickBot="1" x14ac:dyDescent="0.3">
      <c r="B559" s="11"/>
      <c r="C559" s="12"/>
      <c r="D559" s="13"/>
      <c r="E559" s="36"/>
    </row>
    <row r="560" spans="1:5" ht="16.5" thickTop="1" thickBot="1" x14ac:dyDescent="0.3">
      <c r="E560" s="37"/>
    </row>
    <row r="561" spans="1:5" ht="16.5" thickTop="1" x14ac:dyDescent="0.25">
      <c r="B561" s="6" t="s">
        <v>131</v>
      </c>
      <c r="C561" s="7">
        <v>17</v>
      </c>
      <c r="D561" s="8">
        <v>42398</v>
      </c>
      <c r="E561" s="32" t="s">
        <v>5</v>
      </c>
    </row>
    <row r="562" spans="1:5" ht="15.75" x14ac:dyDescent="0.25">
      <c r="B562" s="144" t="s">
        <v>132</v>
      </c>
      <c r="C562" s="145"/>
      <c r="D562" s="146"/>
      <c r="E562" s="33"/>
    </row>
    <row r="563" spans="1:5" ht="15.75" x14ac:dyDescent="0.25">
      <c r="A563">
        <v>1711</v>
      </c>
      <c r="B563" s="14" t="s">
        <v>178</v>
      </c>
      <c r="C563" s="9" t="s">
        <v>133</v>
      </c>
      <c r="D563" s="15" t="s">
        <v>183</v>
      </c>
      <c r="E563" s="34"/>
    </row>
    <row r="564" spans="1:5" ht="15.75" x14ac:dyDescent="0.25">
      <c r="A564">
        <v>1712</v>
      </c>
      <c r="B564" s="14" t="s">
        <v>184</v>
      </c>
      <c r="C564" s="9" t="s">
        <v>133</v>
      </c>
      <c r="D564" s="15" t="s">
        <v>187</v>
      </c>
      <c r="E564" s="34"/>
    </row>
    <row r="565" spans="1:5" ht="15.75" x14ac:dyDescent="0.25">
      <c r="A565">
        <v>1713</v>
      </c>
      <c r="B565" s="14" t="s">
        <v>225</v>
      </c>
      <c r="C565" s="9" t="s">
        <v>133</v>
      </c>
      <c r="D565" s="19" t="s">
        <v>179</v>
      </c>
      <c r="E565" s="34"/>
    </row>
    <row r="566" spans="1:5" ht="15.75" x14ac:dyDescent="0.25">
      <c r="A566">
        <v>1714</v>
      </c>
      <c r="B566" s="14" t="s">
        <v>181</v>
      </c>
      <c r="C566" s="9" t="s">
        <v>133</v>
      </c>
      <c r="D566" s="19" t="s">
        <v>176</v>
      </c>
      <c r="E566" s="34"/>
    </row>
    <row r="567" spans="1:5" ht="15.75" x14ac:dyDescent="0.25">
      <c r="A567">
        <v>1715</v>
      </c>
      <c r="B567" s="14" t="s">
        <v>180</v>
      </c>
      <c r="C567" s="9" t="s">
        <v>133</v>
      </c>
      <c r="D567" s="15" t="s">
        <v>182</v>
      </c>
      <c r="E567" s="34"/>
    </row>
    <row r="568" spans="1:5" ht="15.75" x14ac:dyDescent="0.25">
      <c r="A568">
        <v>1716</v>
      </c>
      <c r="B568" s="14" t="s">
        <v>177</v>
      </c>
      <c r="C568" s="9" t="s">
        <v>133</v>
      </c>
      <c r="D568" s="15" t="s">
        <v>185</v>
      </c>
      <c r="E568" s="34"/>
    </row>
    <row r="569" spans="1:5" ht="15.75" x14ac:dyDescent="0.25">
      <c r="B569" s="16" t="s">
        <v>175</v>
      </c>
      <c r="C569" s="9" t="s">
        <v>133</v>
      </c>
      <c r="D569" s="17" t="s">
        <v>186</v>
      </c>
      <c r="E569" s="35"/>
    </row>
    <row r="570" spans="1:5" ht="15.75" x14ac:dyDescent="0.25">
      <c r="B570" s="144" t="s">
        <v>137</v>
      </c>
      <c r="C570" s="145"/>
      <c r="D570" s="146"/>
      <c r="E570" s="33"/>
    </row>
    <row r="571" spans="1:5" ht="15.75" x14ac:dyDescent="0.25">
      <c r="A571">
        <v>1721</v>
      </c>
      <c r="B571" s="14" t="s">
        <v>193</v>
      </c>
      <c r="C571" s="9" t="s">
        <v>133</v>
      </c>
      <c r="D571" s="15" t="s">
        <v>195</v>
      </c>
      <c r="E571" s="34"/>
    </row>
    <row r="572" spans="1:5" ht="15.75" x14ac:dyDescent="0.25">
      <c r="A572">
        <v>1722</v>
      </c>
      <c r="B572" s="14" t="s">
        <v>198</v>
      </c>
      <c r="C572" s="9" t="s">
        <v>133</v>
      </c>
      <c r="D572" s="15" t="s">
        <v>194</v>
      </c>
      <c r="E572" s="34"/>
    </row>
    <row r="573" spans="1:5" ht="15.75" x14ac:dyDescent="0.25">
      <c r="A573">
        <v>1723</v>
      </c>
      <c r="B573" s="14" t="s">
        <v>196</v>
      </c>
      <c r="C573" s="9" t="s">
        <v>133</v>
      </c>
      <c r="D573" s="15" t="s">
        <v>199</v>
      </c>
      <c r="E573" s="34"/>
    </row>
    <row r="574" spans="1:5" ht="15.75" x14ac:dyDescent="0.25">
      <c r="A574">
        <v>1724</v>
      </c>
      <c r="B574" s="14" t="s">
        <v>192</v>
      </c>
      <c r="C574" s="9" t="s">
        <v>133</v>
      </c>
      <c r="D574" s="15" t="s">
        <v>197</v>
      </c>
      <c r="E574" s="34"/>
    </row>
    <row r="575" spans="1:5" ht="15.75" x14ac:dyDescent="0.25">
      <c r="A575">
        <v>1725</v>
      </c>
      <c r="B575" s="14" t="s">
        <v>188</v>
      </c>
      <c r="C575" s="9" t="s">
        <v>133</v>
      </c>
      <c r="D575" s="15" t="s">
        <v>211</v>
      </c>
      <c r="E575" s="34"/>
    </row>
    <row r="576" spans="1:5" ht="15.75" x14ac:dyDescent="0.25">
      <c r="A576">
        <v>1726</v>
      </c>
      <c r="B576" s="14" t="s">
        <v>226</v>
      </c>
      <c r="C576" s="9" t="s">
        <v>133</v>
      </c>
      <c r="D576" s="15" t="s">
        <v>191</v>
      </c>
      <c r="E576" s="34"/>
    </row>
    <row r="577" spans="1:5" ht="15.75" x14ac:dyDescent="0.25">
      <c r="B577" s="16" t="s">
        <v>200</v>
      </c>
      <c r="C577" s="9" t="s">
        <v>133</v>
      </c>
      <c r="D577" s="17" t="s">
        <v>189</v>
      </c>
      <c r="E577" s="35"/>
    </row>
    <row r="578" spans="1:5" ht="15.75" x14ac:dyDescent="0.25">
      <c r="B578" s="144" t="s">
        <v>134</v>
      </c>
      <c r="C578" s="145"/>
      <c r="D578" s="146"/>
      <c r="E578" s="33"/>
    </row>
    <row r="579" spans="1:5" ht="15.75" x14ac:dyDescent="0.25">
      <c r="A579">
        <v>1731</v>
      </c>
      <c r="B579" s="14" t="s">
        <v>211</v>
      </c>
      <c r="C579" s="9" t="s">
        <v>133</v>
      </c>
      <c r="D579" s="15" t="s">
        <v>204</v>
      </c>
      <c r="E579" s="34"/>
    </row>
    <row r="580" spans="1:5" ht="15.75" x14ac:dyDescent="0.25">
      <c r="A580">
        <v>1732</v>
      </c>
      <c r="B580" s="14" t="s">
        <v>203</v>
      </c>
      <c r="C580" s="9" t="s">
        <v>133</v>
      </c>
      <c r="D580" s="15" t="s">
        <v>205</v>
      </c>
      <c r="E580" s="34"/>
    </row>
    <row r="581" spans="1:5" ht="15.75" x14ac:dyDescent="0.25">
      <c r="A581">
        <v>1733</v>
      </c>
      <c r="B581" s="14" t="s">
        <v>209</v>
      </c>
      <c r="C581" s="9" t="s">
        <v>133</v>
      </c>
      <c r="D581" s="19" t="s">
        <v>201</v>
      </c>
      <c r="E581" s="34"/>
    </row>
    <row r="582" spans="1:5" ht="15.75" x14ac:dyDescent="0.25">
      <c r="A582">
        <v>1734</v>
      </c>
      <c r="B582" s="18" t="s">
        <v>202</v>
      </c>
      <c r="C582" s="9" t="s">
        <v>133</v>
      </c>
      <c r="D582" s="15" t="s">
        <v>210</v>
      </c>
      <c r="E582" s="34"/>
    </row>
    <row r="583" spans="1:5" ht="15.75" x14ac:dyDescent="0.25">
      <c r="A583">
        <v>1735</v>
      </c>
      <c r="B583" s="14" t="s">
        <v>206</v>
      </c>
      <c r="C583" s="9" t="s">
        <v>133</v>
      </c>
      <c r="D583" s="15" t="s">
        <v>208</v>
      </c>
      <c r="E583" s="34"/>
    </row>
    <row r="584" spans="1:5" ht="15.75" x14ac:dyDescent="0.25">
      <c r="A584">
        <v>1736</v>
      </c>
      <c r="B584" s="14" t="s">
        <v>227</v>
      </c>
      <c r="C584" s="9" t="s">
        <v>133</v>
      </c>
      <c r="D584" s="15" t="s">
        <v>207</v>
      </c>
      <c r="E584" s="34"/>
    </row>
    <row r="585" spans="1:5" ht="15.75" x14ac:dyDescent="0.25">
      <c r="B585" s="16"/>
      <c r="C585" s="10"/>
      <c r="D585" s="17"/>
      <c r="E585" s="35"/>
    </row>
    <row r="586" spans="1:5" ht="15.75" x14ac:dyDescent="0.25">
      <c r="B586" s="144" t="s">
        <v>135</v>
      </c>
      <c r="C586" s="145"/>
      <c r="D586" s="146"/>
      <c r="E586" s="33"/>
    </row>
    <row r="587" spans="1:5" ht="15.75" x14ac:dyDescent="0.25">
      <c r="A587">
        <v>1741</v>
      </c>
      <c r="B587" s="14" t="s">
        <v>216</v>
      </c>
      <c r="C587" s="9" t="s">
        <v>133</v>
      </c>
      <c r="D587" s="15" t="s">
        <v>214</v>
      </c>
      <c r="E587" s="34"/>
    </row>
    <row r="588" spans="1:5" ht="15.75" x14ac:dyDescent="0.25">
      <c r="A588">
        <v>1742</v>
      </c>
      <c r="B588" s="14" t="s">
        <v>215</v>
      </c>
      <c r="C588" s="9" t="s">
        <v>133</v>
      </c>
      <c r="D588" s="15" t="s">
        <v>222</v>
      </c>
      <c r="E588" s="34"/>
    </row>
    <row r="589" spans="1:5" ht="15.75" x14ac:dyDescent="0.25">
      <c r="A589">
        <v>1743</v>
      </c>
      <c r="B589" s="14" t="s">
        <v>218</v>
      </c>
      <c r="C589" s="9" t="s">
        <v>133</v>
      </c>
      <c r="D589" s="15" t="s">
        <v>224</v>
      </c>
      <c r="E589" s="34"/>
    </row>
    <row r="590" spans="1:5" ht="15.75" x14ac:dyDescent="0.25">
      <c r="A590">
        <v>1744</v>
      </c>
      <c r="B590" s="14" t="s">
        <v>220</v>
      </c>
      <c r="C590" s="9" t="s">
        <v>133</v>
      </c>
      <c r="D590" s="15" t="s">
        <v>213</v>
      </c>
      <c r="E590" s="34"/>
    </row>
    <row r="591" spans="1:5" ht="15.75" x14ac:dyDescent="0.25">
      <c r="A591">
        <v>1745</v>
      </c>
      <c r="B591" s="18" t="s">
        <v>223</v>
      </c>
      <c r="C591" s="9" t="s">
        <v>133</v>
      </c>
      <c r="D591" s="15" t="s">
        <v>217</v>
      </c>
      <c r="E591" s="34"/>
    </row>
    <row r="592" spans="1:5" ht="15.75" x14ac:dyDescent="0.25">
      <c r="A592">
        <v>1746</v>
      </c>
      <c r="B592" s="14" t="s">
        <v>219</v>
      </c>
      <c r="C592" s="9" t="s">
        <v>133</v>
      </c>
      <c r="D592" s="15" t="s">
        <v>221</v>
      </c>
      <c r="E592" s="34"/>
    </row>
    <row r="593" spans="1:5" ht="15.75" x14ac:dyDescent="0.25">
      <c r="A593">
        <v>1747</v>
      </c>
      <c r="B593" s="14"/>
      <c r="C593" s="9"/>
      <c r="D593" s="15"/>
      <c r="E593" s="34"/>
    </row>
    <row r="594" spans="1:5" ht="16.5" thickBot="1" x14ac:dyDescent="0.3">
      <c r="B594" s="11"/>
      <c r="C594" s="12"/>
      <c r="D594" s="13"/>
      <c r="E594" s="36"/>
    </row>
    <row r="595" spans="1:5" ht="16.5" thickTop="1" thickBot="1" x14ac:dyDescent="0.3">
      <c r="E595" s="37"/>
    </row>
    <row r="596" spans="1:5" ht="16.5" thickTop="1" x14ac:dyDescent="0.25">
      <c r="B596" s="6" t="s">
        <v>131</v>
      </c>
      <c r="C596" s="7">
        <v>18</v>
      </c>
      <c r="D596" s="8">
        <v>42405</v>
      </c>
      <c r="E596" s="32" t="s">
        <v>5</v>
      </c>
    </row>
    <row r="597" spans="1:5" ht="15.75" x14ac:dyDescent="0.25">
      <c r="B597" s="144" t="s">
        <v>132</v>
      </c>
      <c r="C597" s="145"/>
      <c r="D597" s="146"/>
      <c r="E597" s="33"/>
    </row>
    <row r="598" spans="1:5" ht="15.75" x14ac:dyDescent="0.25">
      <c r="A598">
        <v>1811</v>
      </c>
      <c r="B598" s="14" t="s">
        <v>183</v>
      </c>
      <c r="C598" s="9" t="s">
        <v>133</v>
      </c>
      <c r="D598" s="15" t="s">
        <v>180</v>
      </c>
      <c r="E598" s="34"/>
    </row>
    <row r="599" spans="1:5" ht="15.75" x14ac:dyDescent="0.25">
      <c r="A599">
        <v>1812</v>
      </c>
      <c r="B599" s="14" t="s">
        <v>186</v>
      </c>
      <c r="C599" s="9" t="s">
        <v>133</v>
      </c>
      <c r="D599" s="15" t="s">
        <v>184</v>
      </c>
      <c r="E599" s="34"/>
    </row>
    <row r="600" spans="1:5" ht="15.75" x14ac:dyDescent="0.25">
      <c r="A600">
        <v>1813</v>
      </c>
      <c r="B600" s="18" t="s">
        <v>185</v>
      </c>
      <c r="C600" s="9" t="s">
        <v>133</v>
      </c>
      <c r="D600" s="15" t="s">
        <v>181</v>
      </c>
      <c r="E600" s="34"/>
    </row>
    <row r="601" spans="1:5" ht="15.75" x14ac:dyDescent="0.25">
      <c r="A601">
        <v>1814</v>
      </c>
      <c r="B601" s="18" t="s">
        <v>175</v>
      </c>
      <c r="C601" s="9" t="s">
        <v>133</v>
      </c>
      <c r="D601" s="15" t="s">
        <v>225</v>
      </c>
      <c r="E601" s="34"/>
    </row>
    <row r="602" spans="1:5" ht="15.75" x14ac:dyDescent="0.25">
      <c r="A602">
        <v>1815</v>
      </c>
      <c r="B602" s="14" t="s">
        <v>182</v>
      </c>
      <c r="C602" s="9" t="s">
        <v>133</v>
      </c>
      <c r="D602" s="15" t="s">
        <v>176</v>
      </c>
      <c r="E602" s="34"/>
    </row>
    <row r="603" spans="1:5" ht="15.75" x14ac:dyDescent="0.25">
      <c r="A603">
        <v>1816</v>
      </c>
      <c r="B603" s="14" t="s">
        <v>187</v>
      </c>
      <c r="C603" s="9" t="s">
        <v>133</v>
      </c>
      <c r="D603" s="15" t="s">
        <v>178</v>
      </c>
      <c r="E603" s="34"/>
    </row>
    <row r="604" spans="1:5" ht="15.75" x14ac:dyDescent="0.25">
      <c r="B604" s="16" t="s">
        <v>179</v>
      </c>
      <c r="C604" s="9" t="s">
        <v>133</v>
      </c>
      <c r="D604" s="17" t="s">
        <v>177</v>
      </c>
      <c r="E604" s="35"/>
    </row>
    <row r="605" spans="1:5" ht="15.75" x14ac:dyDescent="0.25">
      <c r="B605" s="144" t="s">
        <v>137</v>
      </c>
      <c r="C605" s="145"/>
      <c r="D605" s="146"/>
      <c r="E605" s="33"/>
    </row>
    <row r="606" spans="1:5" ht="15.75" x14ac:dyDescent="0.25">
      <c r="A606">
        <v>1821</v>
      </c>
      <c r="B606" s="14" t="s">
        <v>197</v>
      </c>
      <c r="C606" s="9" t="s">
        <v>133</v>
      </c>
      <c r="D606" s="15" t="s">
        <v>226</v>
      </c>
      <c r="E606" s="34"/>
    </row>
    <row r="607" spans="1:5" ht="15.75" x14ac:dyDescent="0.25">
      <c r="A607">
        <v>1822</v>
      </c>
      <c r="B607" s="14" t="s">
        <v>194</v>
      </c>
      <c r="C607" s="9" t="s">
        <v>133</v>
      </c>
      <c r="D607" s="15" t="s">
        <v>188</v>
      </c>
      <c r="E607" s="34"/>
    </row>
    <row r="608" spans="1:5" ht="15.75" x14ac:dyDescent="0.25">
      <c r="A608">
        <v>1823</v>
      </c>
      <c r="B608" s="14" t="s">
        <v>191</v>
      </c>
      <c r="C608" s="9" t="s">
        <v>133</v>
      </c>
      <c r="D608" s="15" t="s">
        <v>198</v>
      </c>
      <c r="E608" s="34"/>
    </row>
    <row r="609" spans="1:5" ht="15.75" x14ac:dyDescent="0.25">
      <c r="A609">
        <v>1824</v>
      </c>
      <c r="B609" s="14" t="s">
        <v>196</v>
      </c>
      <c r="C609" s="9" t="s">
        <v>133</v>
      </c>
      <c r="D609" s="15" t="s">
        <v>192</v>
      </c>
      <c r="E609" s="34"/>
    </row>
    <row r="610" spans="1:5" ht="15.75" x14ac:dyDescent="0.25">
      <c r="A610">
        <v>1825</v>
      </c>
      <c r="B610" s="14" t="s">
        <v>199</v>
      </c>
      <c r="C610" s="9" t="s">
        <v>133</v>
      </c>
      <c r="D610" s="15" t="s">
        <v>189</v>
      </c>
      <c r="E610" s="34"/>
    </row>
    <row r="611" spans="1:5" ht="15.75" x14ac:dyDescent="0.25">
      <c r="A611">
        <v>1826</v>
      </c>
      <c r="B611" s="14" t="s">
        <v>190</v>
      </c>
      <c r="C611" s="9" t="s">
        <v>133</v>
      </c>
      <c r="D611" s="15" t="s">
        <v>193</v>
      </c>
      <c r="E611" s="34"/>
    </row>
    <row r="612" spans="1:5" ht="15.75" x14ac:dyDescent="0.25">
      <c r="B612" s="16" t="s">
        <v>200</v>
      </c>
      <c r="C612" s="9" t="s">
        <v>133</v>
      </c>
      <c r="D612" s="17" t="s">
        <v>195</v>
      </c>
      <c r="E612" s="35"/>
    </row>
    <row r="613" spans="1:5" ht="15.75" x14ac:dyDescent="0.25">
      <c r="B613" s="144" t="s">
        <v>134</v>
      </c>
      <c r="C613" s="145"/>
      <c r="D613" s="146"/>
      <c r="E613" s="33"/>
    </row>
    <row r="614" spans="1:5" ht="15.75" x14ac:dyDescent="0.25">
      <c r="A614">
        <v>1831</v>
      </c>
      <c r="B614" s="14" t="s">
        <v>203</v>
      </c>
      <c r="C614" s="9" t="s">
        <v>133</v>
      </c>
      <c r="D614" s="15" t="s">
        <v>202</v>
      </c>
      <c r="E614" s="34"/>
    </row>
    <row r="615" spans="1:5" ht="15.75" x14ac:dyDescent="0.25">
      <c r="A615">
        <v>1832</v>
      </c>
      <c r="B615" s="14" t="s">
        <v>207</v>
      </c>
      <c r="C615" s="9" t="s">
        <v>133</v>
      </c>
      <c r="D615" s="15" t="s">
        <v>211</v>
      </c>
      <c r="E615" s="34"/>
    </row>
    <row r="616" spans="1:5" ht="15.75" x14ac:dyDescent="0.25">
      <c r="A616">
        <v>1833</v>
      </c>
      <c r="B616" s="14" t="s">
        <v>205</v>
      </c>
      <c r="C616" s="9" t="s">
        <v>133</v>
      </c>
      <c r="D616" s="15" t="s">
        <v>209</v>
      </c>
      <c r="E616" s="34"/>
    </row>
    <row r="617" spans="1:5" ht="15.75" x14ac:dyDescent="0.25">
      <c r="A617">
        <v>1834</v>
      </c>
      <c r="B617" s="18" t="s">
        <v>204</v>
      </c>
      <c r="C617" s="9" t="s">
        <v>133</v>
      </c>
      <c r="D617" s="15" t="s">
        <v>206</v>
      </c>
      <c r="E617" s="34"/>
    </row>
    <row r="618" spans="1:5" ht="15.75" x14ac:dyDescent="0.25">
      <c r="A618">
        <v>1835</v>
      </c>
      <c r="B618" s="14" t="s">
        <v>201</v>
      </c>
      <c r="C618" s="9" t="s">
        <v>133</v>
      </c>
      <c r="D618" s="19" t="s">
        <v>210</v>
      </c>
      <c r="E618" s="34"/>
    </row>
    <row r="619" spans="1:5" ht="15.75" x14ac:dyDescent="0.25">
      <c r="A619">
        <v>1836</v>
      </c>
      <c r="B619" s="14" t="s">
        <v>208</v>
      </c>
      <c r="C619" s="9" t="s">
        <v>133</v>
      </c>
      <c r="D619" s="15" t="s">
        <v>227</v>
      </c>
      <c r="E619" s="34"/>
    </row>
    <row r="620" spans="1:5" ht="15.75" x14ac:dyDescent="0.25">
      <c r="B620" s="16"/>
      <c r="C620" s="10"/>
      <c r="D620" s="17"/>
      <c r="E620" s="35"/>
    </row>
    <row r="621" spans="1:5" ht="15.75" x14ac:dyDescent="0.25">
      <c r="B621" s="144" t="s">
        <v>135</v>
      </c>
      <c r="C621" s="145"/>
      <c r="D621" s="146"/>
      <c r="E621" s="33"/>
    </row>
    <row r="622" spans="1:5" ht="15.75" x14ac:dyDescent="0.25">
      <c r="A622">
        <v>1841</v>
      </c>
      <c r="B622" s="14" t="s">
        <v>220</v>
      </c>
      <c r="C622" s="9" t="s">
        <v>133</v>
      </c>
      <c r="D622" s="15" t="s">
        <v>216</v>
      </c>
      <c r="E622" s="34"/>
    </row>
    <row r="623" spans="1:5" ht="15.75" x14ac:dyDescent="0.25">
      <c r="A623">
        <v>1842</v>
      </c>
      <c r="B623" s="14" t="s">
        <v>217</v>
      </c>
      <c r="C623" s="9" t="s">
        <v>133</v>
      </c>
      <c r="D623" s="15" t="s">
        <v>215</v>
      </c>
      <c r="E623" s="34"/>
    </row>
    <row r="624" spans="1:5" ht="15.75" x14ac:dyDescent="0.25">
      <c r="A624">
        <v>1843</v>
      </c>
      <c r="B624" s="14" t="s">
        <v>221</v>
      </c>
      <c r="C624" s="9" t="s">
        <v>133</v>
      </c>
      <c r="D624" s="15" t="s">
        <v>218</v>
      </c>
      <c r="E624" s="34"/>
    </row>
    <row r="625" spans="1:5" ht="15.75" x14ac:dyDescent="0.25">
      <c r="A625">
        <v>1844</v>
      </c>
      <c r="B625" s="14" t="s">
        <v>224</v>
      </c>
      <c r="C625" s="9" t="s">
        <v>133</v>
      </c>
      <c r="D625" s="15" t="s">
        <v>213</v>
      </c>
      <c r="E625" s="34"/>
    </row>
    <row r="626" spans="1:5" ht="15.75" x14ac:dyDescent="0.25">
      <c r="A626">
        <v>1845</v>
      </c>
      <c r="B626" s="14" t="s">
        <v>214</v>
      </c>
      <c r="C626" s="9" t="s">
        <v>133</v>
      </c>
      <c r="D626" s="15" t="s">
        <v>223</v>
      </c>
      <c r="E626" s="34"/>
    </row>
    <row r="627" spans="1:5" ht="15.75" x14ac:dyDescent="0.25">
      <c r="A627">
        <v>1846</v>
      </c>
      <c r="B627" s="14" t="s">
        <v>222</v>
      </c>
      <c r="C627" s="9" t="s">
        <v>133</v>
      </c>
      <c r="D627" s="19" t="s">
        <v>219</v>
      </c>
      <c r="E627" s="34"/>
    </row>
    <row r="628" spans="1:5" ht="15.75" x14ac:dyDescent="0.25">
      <c r="A628">
        <v>1847</v>
      </c>
      <c r="B628" s="14"/>
      <c r="C628" s="9"/>
      <c r="D628" s="15"/>
      <c r="E628" s="34"/>
    </row>
    <row r="629" spans="1:5" ht="16.5" thickBot="1" x14ac:dyDescent="0.3">
      <c r="B629" s="11"/>
      <c r="C629" s="12"/>
      <c r="D629" s="13"/>
      <c r="E629" s="36"/>
    </row>
    <row r="630" spans="1:5" ht="16.5" thickTop="1" thickBot="1" x14ac:dyDescent="0.3">
      <c r="E630" s="37"/>
    </row>
    <row r="631" spans="1:5" ht="16.5" thickTop="1" x14ac:dyDescent="0.25">
      <c r="B631" s="6" t="s">
        <v>131</v>
      </c>
      <c r="C631" s="7">
        <v>19</v>
      </c>
      <c r="D631" s="8">
        <v>42412</v>
      </c>
      <c r="E631" s="32" t="s">
        <v>5</v>
      </c>
    </row>
    <row r="632" spans="1:5" ht="15.75" x14ac:dyDescent="0.25">
      <c r="B632" s="144" t="s">
        <v>132</v>
      </c>
      <c r="C632" s="145"/>
      <c r="D632" s="146"/>
      <c r="E632" s="33"/>
    </row>
    <row r="633" spans="1:5" ht="15.75" x14ac:dyDescent="0.25">
      <c r="A633">
        <v>1911</v>
      </c>
      <c r="B633" s="14" t="s">
        <v>183</v>
      </c>
      <c r="C633" s="9" t="s">
        <v>133</v>
      </c>
      <c r="D633" s="15" t="s">
        <v>186</v>
      </c>
      <c r="E633" s="34"/>
    </row>
    <row r="634" spans="1:5" ht="15.75" x14ac:dyDescent="0.25">
      <c r="A634">
        <v>1912</v>
      </c>
      <c r="B634" s="14" t="s">
        <v>178</v>
      </c>
      <c r="C634" s="9" t="s">
        <v>133</v>
      </c>
      <c r="D634" s="19" t="s">
        <v>185</v>
      </c>
      <c r="E634" s="34"/>
    </row>
    <row r="635" spans="1:5" ht="15.75" x14ac:dyDescent="0.25">
      <c r="A635">
        <v>1913</v>
      </c>
      <c r="B635" s="14" t="s">
        <v>181</v>
      </c>
      <c r="C635" s="9" t="s">
        <v>133</v>
      </c>
      <c r="D635" s="15" t="s">
        <v>175</v>
      </c>
      <c r="E635" s="34"/>
    </row>
    <row r="636" spans="1:5" ht="15.75" x14ac:dyDescent="0.25">
      <c r="A636">
        <v>1914</v>
      </c>
      <c r="B636" s="14" t="s">
        <v>176</v>
      </c>
      <c r="C636" s="9" t="s">
        <v>133</v>
      </c>
      <c r="D636" s="15" t="s">
        <v>177</v>
      </c>
      <c r="E636" s="34"/>
    </row>
    <row r="637" spans="1:5" ht="15.75" x14ac:dyDescent="0.25">
      <c r="A637">
        <v>1915</v>
      </c>
      <c r="B637" s="14" t="s">
        <v>184</v>
      </c>
      <c r="C637" s="9" t="s">
        <v>133</v>
      </c>
      <c r="D637" s="19" t="s">
        <v>182</v>
      </c>
      <c r="E637" s="34"/>
    </row>
    <row r="638" spans="1:5" ht="15.75" x14ac:dyDescent="0.25">
      <c r="A638">
        <v>1916</v>
      </c>
      <c r="B638" s="14" t="s">
        <v>187</v>
      </c>
      <c r="C638" s="9" t="s">
        <v>133</v>
      </c>
      <c r="D638" s="15" t="s">
        <v>179</v>
      </c>
      <c r="E638" s="34"/>
    </row>
    <row r="639" spans="1:5" ht="15.75" x14ac:dyDescent="0.25">
      <c r="B639" s="16" t="s">
        <v>225</v>
      </c>
      <c r="C639" s="9" t="s">
        <v>133</v>
      </c>
      <c r="D639" s="17" t="s">
        <v>180</v>
      </c>
      <c r="E639" s="35"/>
    </row>
    <row r="640" spans="1:5" ht="15.75" x14ac:dyDescent="0.25">
      <c r="B640" s="144" t="s">
        <v>137</v>
      </c>
      <c r="C640" s="145"/>
      <c r="D640" s="146"/>
      <c r="E640" s="33"/>
    </row>
    <row r="641" spans="1:5" ht="15.75" x14ac:dyDescent="0.25">
      <c r="A641">
        <v>1921</v>
      </c>
      <c r="B641" s="14" t="s">
        <v>193</v>
      </c>
      <c r="C641" s="9" t="s">
        <v>133</v>
      </c>
      <c r="D641" s="15" t="s">
        <v>197</v>
      </c>
      <c r="E641" s="34"/>
    </row>
    <row r="642" spans="1:5" ht="15.75" x14ac:dyDescent="0.25">
      <c r="A642">
        <v>1922</v>
      </c>
      <c r="B642" s="14" t="s">
        <v>192</v>
      </c>
      <c r="C642" s="9" t="s">
        <v>133</v>
      </c>
      <c r="D642" s="15" t="s">
        <v>190</v>
      </c>
      <c r="E642" s="34"/>
    </row>
    <row r="643" spans="1:5" ht="15.75" x14ac:dyDescent="0.25">
      <c r="A643">
        <v>1923</v>
      </c>
      <c r="B643" s="14" t="s">
        <v>226</v>
      </c>
      <c r="C643" s="9" t="s">
        <v>133</v>
      </c>
      <c r="D643" s="15" t="s">
        <v>199</v>
      </c>
      <c r="E643" s="34"/>
    </row>
    <row r="644" spans="1:5" ht="15.75" x14ac:dyDescent="0.25">
      <c r="A644">
        <v>1924</v>
      </c>
      <c r="B644" s="14" t="s">
        <v>195</v>
      </c>
      <c r="C644" s="9" t="s">
        <v>133</v>
      </c>
      <c r="D644" s="15" t="s">
        <v>194</v>
      </c>
      <c r="E644" s="34"/>
    </row>
    <row r="645" spans="1:5" ht="15.75" x14ac:dyDescent="0.25">
      <c r="A645">
        <v>1925</v>
      </c>
      <c r="B645" s="14" t="s">
        <v>191</v>
      </c>
      <c r="C645" s="9" t="s">
        <v>133</v>
      </c>
      <c r="D645" s="15" t="s">
        <v>196</v>
      </c>
      <c r="E645" s="34"/>
    </row>
    <row r="646" spans="1:5" ht="15.75" x14ac:dyDescent="0.25">
      <c r="A646">
        <v>1926</v>
      </c>
      <c r="B646" s="14" t="s">
        <v>198</v>
      </c>
      <c r="C646" s="9" t="s">
        <v>133</v>
      </c>
      <c r="D646" s="15" t="s">
        <v>189</v>
      </c>
      <c r="E646" s="34"/>
    </row>
    <row r="647" spans="1:5" ht="15.75" x14ac:dyDescent="0.25">
      <c r="B647" s="16" t="s">
        <v>200</v>
      </c>
      <c r="C647" s="9" t="s">
        <v>133</v>
      </c>
      <c r="D647" s="17" t="s">
        <v>188</v>
      </c>
      <c r="E647" s="35"/>
    </row>
    <row r="648" spans="1:5" ht="15.75" x14ac:dyDescent="0.25">
      <c r="B648" s="144" t="s">
        <v>134</v>
      </c>
      <c r="C648" s="145"/>
      <c r="D648" s="146"/>
      <c r="E648" s="33"/>
    </row>
    <row r="649" spans="1:5" ht="15.75" x14ac:dyDescent="0.25">
      <c r="A649">
        <v>1931</v>
      </c>
      <c r="B649" s="14" t="s">
        <v>211</v>
      </c>
      <c r="C649" s="9" t="s">
        <v>133</v>
      </c>
      <c r="D649" s="15" t="s">
        <v>202</v>
      </c>
      <c r="E649" s="34"/>
    </row>
    <row r="650" spans="1:5" ht="15.75" x14ac:dyDescent="0.25">
      <c r="A650">
        <v>1932</v>
      </c>
      <c r="B650" s="14" t="s">
        <v>207</v>
      </c>
      <c r="C650" s="9" t="s">
        <v>133</v>
      </c>
      <c r="D650" s="15" t="s">
        <v>203</v>
      </c>
      <c r="E650" s="34"/>
    </row>
    <row r="651" spans="1:5" ht="15.75" x14ac:dyDescent="0.25">
      <c r="A651">
        <v>1933</v>
      </c>
      <c r="B651" s="14" t="s">
        <v>227</v>
      </c>
      <c r="C651" s="9" t="s">
        <v>133</v>
      </c>
      <c r="D651" s="15" t="s">
        <v>204</v>
      </c>
      <c r="E651" s="34"/>
    </row>
    <row r="652" spans="1:5" ht="15.75" x14ac:dyDescent="0.25">
      <c r="A652">
        <v>1934</v>
      </c>
      <c r="B652" s="14" t="s">
        <v>210</v>
      </c>
      <c r="C652" s="9" t="s">
        <v>133</v>
      </c>
      <c r="D652" s="15" t="s">
        <v>205</v>
      </c>
      <c r="E652" s="34"/>
    </row>
    <row r="653" spans="1:5" ht="15.75" x14ac:dyDescent="0.25">
      <c r="A653">
        <v>1935</v>
      </c>
      <c r="B653" s="14" t="s">
        <v>206</v>
      </c>
      <c r="C653" s="9" t="s">
        <v>133</v>
      </c>
      <c r="D653" s="19" t="s">
        <v>209</v>
      </c>
      <c r="E653" s="34"/>
    </row>
    <row r="654" spans="1:5" ht="15.75" x14ac:dyDescent="0.25">
      <c r="A654">
        <v>1936</v>
      </c>
      <c r="B654" s="18" t="s">
        <v>201</v>
      </c>
      <c r="C654" s="9" t="s">
        <v>133</v>
      </c>
      <c r="D654" s="15" t="s">
        <v>233</v>
      </c>
      <c r="E654" s="34"/>
    </row>
    <row r="655" spans="1:5" ht="15.75" x14ac:dyDescent="0.25">
      <c r="B655" s="16"/>
      <c r="C655" s="10"/>
      <c r="D655" s="17"/>
      <c r="E655" s="35"/>
    </row>
    <row r="656" spans="1:5" ht="15.75" x14ac:dyDescent="0.25">
      <c r="B656" s="144" t="s">
        <v>135</v>
      </c>
      <c r="C656" s="145"/>
      <c r="D656" s="146"/>
      <c r="E656" s="33"/>
    </row>
    <row r="657" spans="1:5" ht="15.75" x14ac:dyDescent="0.25">
      <c r="A657">
        <v>1941</v>
      </c>
      <c r="B657" s="14" t="s">
        <v>216</v>
      </c>
      <c r="C657" s="9" t="s">
        <v>133</v>
      </c>
      <c r="D657" s="15" t="s">
        <v>218</v>
      </c>
      <c r="E657" s="34"/>
    </row>
    <row r="658" spans="1:5" ht="15.75" x14ac:dyDescent="0.25">
      <c r="A658">
        <v>1942</v>
      </c>
      <c r="B658" s="14" t="s">
        <v>215</v>
      </c>
      <c r="C658" s="9" t="s">
        <v>133</v>
      </c>
      <c r="D658" s="15" t="s">
        <v>234</v>
      </c>
      <c r="E658" s="34"/>
    </row>
    <row r="659" spans="1:5" ht="15.75" x14ac:dyDescent="0.25">
      <c r="A659">
        <v>1943</v>
      </c>
      <c r="B659" s="14" t="s">
        <v>213</v>
      </c>
      <c r="C659" s="9" t="s">
        <v>133</v>
      </c>
      <c r="D659" s="15" t="s">
        <v>221</v>
      </c>
      <c r="E659" s="34"/>
    </row>
    <row r="660" spans="1:5" ht="15.75" x14ac:dyDescent="0.25">
      <c r="A660">
        <v>1944</v>
      </c>
      <c r="B660" s="14" t="s">
        <v>219</v>
      </c>
      <c r="C660" s="9" t="s">
        <v>133</v>
      </c>
      <c r="D660" s="15" t="s">
        <v>217</v>
      </c>
      <c r="E660" s="34"/>
    </row>
    <row r="661" spans="1:5" ht="15.75" x14ac:dyDescent="0.25">
      <c r="A661">
        <v>1945</v>
      </c>
      <c r="B661" s="14" t="s">
        <v>224</v>
      </c>
      <c r="C661" s="9" t="s">
        <v>133</v>
      </c>
      <c r="D661" s="15" t="s">
        <v>214</v>
      </c>
      <c r="E661" s="34"/>
    </row>
    <row r="662" spans="1:5" ht="15.75" x14ac:dyDescent="0.25">
      <c r="A662">
        <v>1946</v>
      </c>
      <c r="B662" s="14" t="s">
        <v>223</v>
      </c>
      <c r="C662" s="9" t="s">
        <v>133</v>
      </c>
      <c r="D662" s="15" t="s">
        <v>222</v>
      </c>
      <c r="E662" s="34"/>
    </row>
    <row r="663" spans="1:5" ht="15.75" x14ac:dyDescent="0.25">
      <c r="A663">
        <v>1947</v>
      </c>
      <c r="B663" s="18"/>
      <c r="C663" s="9"/>
      <c r="D663" s="15"/>
      <c r="E663" s="34"/>
    </row>
    <row r="664" spans="1:5" ht="16.5" thickBot="1" x14ac:dyDescent="0.3">
      <c r="B664" s="11"/>
      <c r="C664" s="12"/>
      <c r="D664" s="13"/>
      <c r="E664" s="36"/>
    </row>
    <row r="665" spans="1:5" ht="16.5" thickTop="1" thickBot="1" x14ac:dyDescent="0.3">
      <c r="E665" s="37"/>
    </row>
    <row r="666" spans="1:5" ht="16.5" thickTop="1" x14ac:dyDescent="0.25">
      <c r="B666" s="6" t="s">
        <v>131</v>
      </c>
      <c r="C666" s="7">
        <v>20</v>
      </c>
      <c r="D666" s="8">
        <v>42419</v>
      </c>
      <c r="E666" s="32" t="s">
        <v>5</v>
      </c>
    </row>
    <row r="667" spans="1:5" ht="15.75" x14ac:dyDescent="0.25">
      <c r="B667" s="144" t="s">
        <v>132</v>
      </c>
      <c r="C667" s="145"/>
      <c r="D667" s="146"/>
      <c r="E667" s="33"/>
    </row>
    <row r="668" spans="1:5" ht="15.75" x14ac:dyDescent="0.25">
      <c r="A668">
        <v>2011</v>
      </c>
      <c r="B668" s="14" t="s">
        <v>177</v>
      </c>
      <c r="C668" s="9" t="s">
        <v>133</v>
      </c>
      <c r="D668" s="15" t="s">
        <v>183</v>
      </c>
      <c r="E668" s="34"/>
    </row>
    <row r="669" spans="1:5" ht="15.75" x14ac:dyDescent="0.25">
      <c r="A669">
        <v>2012</v>
      </c>
      <c r="B669" s="14" t="s">
        <v>182</v>
      </c>
      <c r="C669" s="9" t="s">
        <v>133</v>
      </c>
      <c r="D669" s="15" t="s">
        <v>187</v>
      </c>
      <c r="E669" s="34"/>
    </row>
    <row r="670" spans="1:5" ht="15.75" x14ac:dyDescent="0.25">
      <c r="A670">
        <v>2013</v>
      </c>
      <c r="B670" s="14" t="s">
        <v>179</v>
      </c>
      <c r="C670" s="9" t="s">
        <v>133</v>
      </c>
      <c r="D670" s="15" t="s">
        <v>185</v>
      </c>
      <c r="E670" s="34"/>
    </row>
    <row r="671" spans="1:5" ht="15.75" x14ac:dyDescent="0.25">
      <c r="A671">
        <v>2014</v>
      </c>
      <c r="B671" s="14" t="s">
        <v>181</v>
      </c>
      <c r="C671" s="9" t="s">
        <v>133</v>
      </c>
      <c r="D671" s="15" t="s">
        <v>184</v>
      </c>
      <c r="E671" s="34"/>
    </row>
    <row r="672" spans="1:5" ht="15.75" x14ac:dyDescent="0.25">
      <c r="A672">
        <v>2015</v>
      </c>
      <c r="B672" s="14" t="s">
        <v>180</v>
      </c>
      <c r="C672" s="9" t="s">
        <v>133</v>
      </c>
      <c r="D672" s="15" t="s">
        <v>175</v>
      </c>
      <c r="E672" s="34"/>
    </row>
    <row r="673" spans="1:5" ht="15.75" x14ac:dyDescent="0.25">
      <c r="A673">
        <v>2016</v>
      </c>
      <c r="B673" s="14" t="s">
        <v>186</v>
      </c>
      <c r="C673" s="9" t="s">
        <v>133</v>
      </c>
      <c r="D673" s="15" t="s">
        <v>225</v>
      </c>
      <c r="E673" s="34"/>
    </row>
    <row r="674" spans="1:5" ht="15.75" x14ac:dyDescent="0.25">
      <c r="B674" s="16" t="s">
        <v>176</v>
      </c>
      <c r="C674" s="9" t="s">
        <v>133</v>
      </c>
      <c r="D674" s="17" t="s">
        <v>178</v>
      </c>
      <c r="E674" s="35"/>
    </row>
    <row r="675" spans="1:5" ht="15.75" x14ac:dyDescent="0.25">
      <c r="B675" s="144" t="s">
        <v>137</v>
      </c>
      <c r="C675" s="145"/>
      <c r="D675" s="146"/>
      <c r="E675" s="33"/>
    </row>
    <row r="676" spans="1:5" ht="15.75" x14ac:dyDescent="0.25">
      <c r="A676">
        <v>2021</v>
      </c>
      <c r="B676" s="14" t="s">
        <v>198</v>
      </c>
      <c r="C676" s="9" t="s">
        <v>133</v>
      </c>
      <c r="D676" s="15" t="s">
        <v>193</v>
      </c>
      <c r="E676" s="34"/>
    </row>
    <row r="677" spans="1:5" ht="15.75" x14ac:dyDescent="0.25">
      <c r="A677">
        <v>2022</v>
      </c>
      <c r="B677" s="14" t="s">
        <v>196</v>
      </c>
      <c r="C677" s="9" t="s">
        <v>133</v>
      </c>
      <c r="D677" s="15" t="s">
        <v>226</v>
      </c>
      <c r="E677" s="34"/>
    </row>
    <row r="678" spans="1:5" ht="15.75" x14ac:dyDescent="0.25">
      <c r="A678">
        <v>2023</v>
      </c>
      <c r="B678" s="14" t="s">
        <v>197</v>
      </c>
      <c r="C678" s="9" t="s">
        <v>133</v>
      </c>
      <c r="D678" s="15" t="s">
        <v>188</v>
      </c>
      <c r="E678" s="34"/>
    </row>
    <row r="679" spans="1:5" ht="15.75" x14ac:dyDescent="0.25">
      <c r="A679">
        <v>2024</v>
      </c>
      <c r="B679" s="14" t="s">
        <v>194</v>
      </c>
      <c r="C679" s="9" t="s">
        <v>133</v>
      </c>
      <c r="D679" s="15" t="s">
        <v>190</v>
      </c>
      <c r="E679" s="34"/>
    </row>
    <row r="680" spans="1:5" ht="15.75" x14ac:dyDescent="0.25">
      <c r="A680">
        <v>2025</v>
      </c>
      <c r="B680" s="14" t="s">
        <v>192</v>
      </c>
      <c r="C680" s="9" t="s">
        <v>133</v>
      </c>
      <c r="D680" s="15" t="s">
        <v>191</v>
      </c>
      <c r="E680" s="34"/>
    </row>
    <row r="681" spans="1:5" ht="15.75" x14ac:dyDescent="0.25">
      <c r="A681">
        <v>2026</v>
      </c>
      <c r="B681" s="14" t="s">
        <v>189</v>
      </c>
      <c r="C681" s="9" t="s">
        <v>133</v>
      </c>
      <c r="D681" s="15" t="s">
        <v>195</v>
      </c>
      <c r="E681" s="34"/>
    </row>
    <row r="682" spans="1:5" ht="15.75" x14ac:dyDescent="0.25">
      <c r="B682" s="16" t="s">
        <v>200</v>
      </c>
      <c r="C682" s="9" t="s">
        <v>133</v>
      </c>
      <c r="D682" s="17" t="s">
        <v>199</v>
      </c>
      <c r="E682" s="35"/>
    </row>
    <row r="683" spans="1:5" ht="15.75" x14ac:dyDescent="0.25">
      <c r="B683" s="144" t="s">
        <v>134</v>
      </c>
      <c r="C683" s="145"/>
      <c r="D683" s="146"/>
      <c r="E683" s="33"/>
    </row>
    <row r="684" spans="1:5" ht="15.75" x14ac:dyDescent="0.25">
      <c r="A684">
        <v>2031</v>
      </c>
      <c r="B684" s="14" t="s">
        <v>202</v>
      </c>
      <c r="C684" s="9" t="s">
        <v>133</v>
      </c>
      <c r="D684" s="15" t="s">
        <v>207</v>
      </c>
      <c r="E684" s="34"/>
    </row>
    <row r="685" spans="1:5" ht="15.75" x14ac:dyDescent="0.25">
      <c r="A685">
        <v>2032</v>
      </c>
      <c r="B685" s="14" t="s">
        <v>211</v>
      </c>
      <c r="C685" s="9" t="s">
        <v>133</v>
      </c>
      <c r="D685" s="15" t="s">
        <v>203</v>
      </c>
      <c r="E685" s="34"/>
    </row>
    <row r="686" spans="1:5" ht="15.75" x14ac:dyDescent="0.25">
      <c r="A686">
        <v>2033</v>
      </c>
      <c r="B686" s="14" t="s">
        <v>209</v>
      </c>
      <c r="C686" s="9" t="s">
        <v>133</v>
      </c>
      <c r="D686" s="15" t="s">
        <v>204</v>
      </c>
      <c r="E686" s="34"/>
    </row>
    <row r="687" spans="1:5" ht="15.75" x14ac:dyDescent="0.25">
      <c r="A687">
        <v>2034</v>
      </c>
      <c r="B687" s="14" t="s">
        <v>205</v>
      </c>
      <c r="C687" s="9" t="s">
        <v>133</v>
      </c>
      <c r="D687" s="15" t="s">
        <v>208</v>
      </c>
      <c r="E687" s="34"/>
    </row>
    <row r="688" spans="1:5" ht="15.75" x14ac:dyDescent="0.25">
      <c r="A688">
        <v>2035</v>
      </c>
      <c r="B688" s="14" t="s">
        <v>227</v>
      </c>
      <c r="C688" s="9" t="s">
        <v>133</v>
      </c>
      <c r="D688" s="15" t="s">
        <v>201</v>
      </c>
      <c r="E688" s="34"/>
    </row>
    <row r="689" spans="1:5" ht="15.75" x14ac:dyDescent="0.25">
      <c r="A689">
        <v>2036</v>
      </c>
      <c r="B689" s="14" t="s">
        <v>206</v>
      </c>
      <c r="C689" s="9" t="s">
        <v>133</v>
      </c>
      <c r="D689" s="15" t="s">
        <v>210</v>
      </c>
      <c r="E689" s="34"/>
    </row>
    <row r="690" spans="1:5" ht="15.75" x14ac:dyDescent="0.25">
      <c r="B690" s="16"/>
      <c r="C690" s="10"/>
      <c r="D690" s="17"/>
      <c r="E690" s="35"/>
    </row>
    <row r="691" spans="1:5" ht="15.75" x14ac:dyDescent="0.25">
      <c r="B691" s="144" t="s">
        <v>135</v>
      </c>
      <c r="C691" s="145"/>
      <c r="D691" s="146"/>
      <c r="E691" s="33"/>
    </row>
    <row r="692" spans="1:5" ht="15.75" x14ac:dyDescent="0.25">
      <c r="A692">
        <v>2041</v>
      </c>
      <c r="B692" s="14" t="s">
        <v>218</v>
      </c>
      <c r="C692" s="9" t="s">
        <v>133</v>
      </c>
      <c r="D692" s="19" t="s">
        <v>215</v>
      </c>
      <c r="E692" s="34"/>
    </row>
    <row r="693" spans="1:5" ht="15.75" x14ac:dyDescent="0.25">
      <c r="A693">
        <v>2042</v>
      </c>
      <c r="B693" s="14" t="s">
        <v>220</v>
      </c>
      <c r="C693" s="9" t="s">
        <v>133</v>
      </c>
      <c r="D693" s="15" t="s">
        <v>224</v>
      </c>
      <c r="E693" s="34"/>
    </row>
    <row r="694" spans="1:5" ht="15.75" x14ac:dyDescent="0.25">
      <c r="A694">
        <v>2043</v>
      </c>
      <c r="B694" s="14" t="s">
        <v>213</v>
      </c>
      <c r="C694" s="9" t="s">
        <v>133</v>
      </c>
      <c r="D694" s="15" t="s">
        <v>219</v>
      </c>
      <c r="E694" s="34"/>
    </row>
    <row r="695" spans="1:5" ht="15.75" x14ac:dyDescent="0.25">
      <c r="A695">
        <v>2044</v>
      </c>
      <c r="B695" s="14" t="s">
        <v>223</v>
      </c>
      <c r="C695" s="9" t="s">
        <v>133</v>
      </c>
      <c r="D695" s="15" t="s">
        <v>216</v>
      </c>
      <c r="E695" s="34"/>
    </row>
    <row r="696" spans="1:5" ht="15.75" x14ac:dyDescent="0.25">
      <c r="A696">
        <v>2045</v>
      </c>
      <c r="B696" s="14" t="s">
        <v>214</v>
      </c>
      <c r="C696" s="9" t="s">
        <v>133</v>
      </c>
      <c r="D696" s="15" t="s">
        <v>222</v>
      </c>
      <c r="E696" s="34"/>
    </row>
    <row r="697" spans="1:5" ht="15.75" x14ac:dyDescent="0.25">
      <c r="A697">
        <v>2046</v>
      </c>
      <c r="B697" s="14" t="s">
        <v>221</v>
      </c>
      <c r="C697" s="9" t="s">
        <v>133</v>
      </c>
      <c r="D697" s="15" t="s">
        <v>217</v>
      </c>
      <c r="E697" s="34"/>
    </row>
    <row r="698" spans="1:5" ht="15.75" x14ac:dyDescent="0.25">
      <c r="A698">
        <v>2047</v>
      </c>
      <c r="B698" s="14"/>
      <c r="C698" s="9"/>
      <c r="D698" s="15"/>
      <c r="E698" s="34"/>
    </row>
    <row r="699" spans="1:5" ht="16.5" thickBot="1" x14ac:dyDescent="0.3">
      <c r="B699" s="11"/>
      <c r="C699" s="12"/>
      <c r="D699" s="13"/>
      <c r="E699" s="36"/>
    </row>
    <row r="700" spans="1:5" ht="16.5" thickTop="1" thickBot="1" x14ac:dyDescent="0.3">
      <c r="E700" s="37"/>
    </row>
    <row r="701" spans="1:5" ht="16.5" thickTop="1" x14ac:dyDescent="0.25">
      <c r="B701" s="6" t="s">
        <v>131</v>
      </c>
      <c r="C701" s="7">
        <v>21</v>
      </c>
      <c r="D701" s="8">
        <v>42433</v>
      </c>
      <c r="E701" s="32" t="s">
        <v>5</v>
      </c>
    </row>
    <row r="702" spans="1:5" ht="15.75" x14ac:dyDescent="0.25">
      <c r="B702" s="144" t="s">
        <v>132</v>
      </c>
      <c r="C702" s="145"/>
      <c r="D702" s="146"/>
      <c r="E702" s="33"/>
    </row>
    <row r="703" spans="1:5" ht="15.75" x14ac:dyDescent="0.25">
      <c r="A703">
        <v>2111</v>
      </c>
      <c r="B703" s="18" t="s">
        <v>179</v>
      </c>
      <c r="C703" s="9" t="s">
        <v>133</v>
      </c>
      <c r="D703" s="15" t="s">
        <v>183</v>
      </c>
      <c r="E703" s="34"/>
    </row>
    <row r="704" spans="1:5" ht="15.75" x14ac:dyDescent="0.25">
      <c r="A704">
        <v>2112</v>
      </c>
      <c r="B704" s="14" t="s">
        <v>186</v>
      </c>
      <c r="C704" s="9" t="s">
        <v>133</v>
      </c>
      <c r="D704" s="15" t="s">
        <v>182</v>
      </c>
      <c r="E704" s="34"/>
    </row>
    <row r="705" spans="1:5" ht="15.75" x14ac:dyDescent="0.25">
      <c r="A705">
        <v>2113</v>
      </c>
      <c r="B705" s="14" t="s">
        <v>187</v>
      </c>
      <c r="C705" s="9" t="s">
        <v>133</v>
      </c>
      <c r="D705" s="15" t="s">
        <v>181</v>
      </c>
      <c r="E705" s="34"/>
    </row>
    <row r="706" spans="1:5" ht="15.75" x14ac:dyDescent="0.25">
      <c r="A706">
        <v>2114</v>
      </c>
      <c r="B706" s="14" t="s">
        <v>175</v>
      </c>
      <c r="C706" s="9" t="s">
        <v>133</v>
      </c>
      <c r="D706" s="15" t="s">
        <v>178</v>
      </c>
      <c r="E706" s="34"/>
    </row>
    <row r="707" spans="1:5" ht="15.75" x14ac:dyDescent="0.25">
      <c r="A707">
        <v>2115</v>
      </c>
      <c r="B707" s="14" t="s">
        <v>180</v>
      </c>
      <c r="C707" s="9" t="s">
        <v>133</v>
      </c>
      <c r="D707" s="15" t="s">
        <v>184</v>
      </c>
      <c r="E707" s="34"/>
    </row>
    <row r="708" spans="1:5" ht="15.75" x14ac:dyDescent="0.25">
      <c r="A708">
        <v>2116</v>
      </c>
      <c r="B708" s="14" t="s">
        <v>225</v>
      </c>
      <c r="C708" s="9" t="s">
        <v>133</v>
      </c>
      <c r="D708" s="19" t="s">
        <v>177</v>
      </c>
      <c r="E708" s="34"/>
    </row>
    <row r="709" spans="1:5" ht="15.75" x14ac:dyDescent="0.25">
      <c r="B709" s="16" t="s">
        <v>185</v>
      </c>
      <c r="C709" s="9" t="s">
        <v>133</v>
      </c>
      <c r="D709" s="17" t="s">
        <v>176</v>
      </c>
      <c r="E709" s="35"/>
    </row>
    <row r="710" spans="1:5" ht="15.75" x14ac:dyDescent="0.25">
      <c r="B710" s="144" t="s">
        <v>137</v>
      </c>
      <c r="C710" s="145"/>
      <c r="D710" s="146"/>
      <c r="E710" s="33"/>
    </row>
    <row r="711" spans="1:5" ht="15.75" x14ac:dyDescent="0.25">
      <c r="A711">
        <v>2121</v>
      </c>
      <c r="B711" s="14" t="s">
        <v>193</v>
      </c>
      <c r="C711" s="9" t="s">
        <v>133</v>
      </c>
      <c r="D711" s="15" t="s">
        <v>199</v>
      </c>
      <c r="E711" s="34"/>
    </row>
    <row r="712" spans="1:5" ht="15.75" x14ac:dyDescent="0.25">
      <c r="A712">
        <v>2122</v>
      </c>
      <c r="B712" s="14" t="s">
        <v>197</v>
      </c>
      <c r="C712" s="9" t="s">
        <v>133</v>
      </c>
      <c r="D712" s="15" t="s">
        <v>194</v>
      </c>
      <c r="E712" s="34"/>
    </row>
    <row r="713" spans="1:5" ht="15.75" x14ac:dyDescent="0.25">
      <c r="A713">
        <v>2123</v>
      </c>
      <c r="B713" s="14" t="s">
        <v>226</v>
      </c>
      <c r="C713" s="9" t="s">
        <v>133</v>
      </c>
      <c r="D713" s="15" t="s">
        <v>192</v>
      </c>
      <c r="E713" s="34"/>
    </row>
    <row r="714" spans="1:5" ht="15.75" x14ac:dyDescent="0.25">
      <c r="A714">
        <v>2124</v>
      </c>
      <c r="B714" s="14" t="s">
        <v>191</v>
      </c>
      <c r="C714" s="9" t="s">
        <v>133</v>
      </c>
      <c r="D714" s="15" t="s">
        <v>189</v>
      </c>
      <c r="E714" s="34"/>
    </row>
    <row r="715" spans="1:5" ht="15.75" x14ac:dyDescent="0.25">
      <c r="A715">
        <v>2125</v>
      </c>
      <c r="B715" s="14" t="s">
        <v>195</v>
      </c>
      <c r="C715" s="9" t="s">
        <v>133</v>
      </c>
      <c r="D715" s="15" t="s">
        <v>198</v>
      </c>
      <c r="E715" s="34"/>
    </row>
    <row r="716" spans="1:5" ht="15.75" x14ac:dyDescent="0.25">
      <c r="A716">
        <v>2126</v>
      </c>
      <c r="B716" s="14" t="s">
        <v>188</v>
      </c>
      <c r="C716" s="9" t="s">
        <v>133</v>
      </c>
      <c r="D716" s="15" t="s">
        <v>196</v>
      </c>
      <c r="E716" s="34"/>
    </row>
    <row r="717" spans="1:5" ht="15.75" x14ac:dyDescent="0.25">
      <c r="B717" s="16" t="s">
        <v>200</v>
      </c>
      <c r="C717" s="9" t="s">
        <v>133</v>
      </c>
      <c r="D717" s="17" t="s">
        <v>190</v>
      </c>
      <c r="E717" s="35"/>
    </row>
    <row r="718" spans="1:5" ht="15.75" x14ac:dyDescent="0.25">
      <c r="B718" s="144" t="s">
        <v>134</v>
      </c>
      <c r="C718" s="145"/>
      <c r="D718" s="146"/>
      <c r="E718" s="33"/>
    </row>
    <row r="719" spans="1:5" ht="15.75" x14ac:dyDescent="0.25">
      <c r="A719">
        <v>2131</v>
      </c>
      <c r="B719" s="14" t="s">
        <v>203</v>
      </c>
      <c r="C719" s="9" t="s">
        <v>133</v>
      </c>
      <c r="D719" s="15" t="s">
        <v>209</v>
      </c>
      <c r="E719" s="34"/>
    </row>
    <row r="720" spans="1:5" ht="15.75" x14ac:dyDescent="0.25">
      <c r="A720">
        <v>2132</v>
      </c>
      <c r="B720" s="14" t="s">
        <v>204</v>
      </c>
      <c r="C720" s="9" t="s">
        <v>133</v>
      </c>
      <c r="D720" s="15" t="s">
        <v>205</v>
      </c>
      <c r="E720" s="34"/>
    </row>
    <row r="721" spans="1:5" ht="15.75" x14ac:dyDescent="0.25">
      <c r="A721">
        <v>2133</v>
      </c>
      <c r="B721" s="14" t="s">
        <v>207</v>
      </c>
      <c r="C721" s="9" t="s">
        <v>133</v>
      </c>
      <c r="D721" s="15" t="s">
        <v>210</v>
      </c>
      <c r="E721" s="34"/>
    </row>
    <row r="722" spans="1:5" ht="15.75" x14ac:dyDescent="0.25">
      <c r="A722">
        <v>2134</v>
      </c>
      <c r="B722" s="14" t="s">
        <v>202</v>
      </c>
      <c r="C722" s="9" t="s">
        <v>133</v>
      </c>
      <c r="D722" s="15" t="s">
        <v>227</v>
      </c>
      <c r="E722" s="34"/>
    </row>
    <row r="723" spans="1:5" ht="15.75" x14ac:dyDescent="0.25">
      <c r="A723">
        <v>2135</v>
      </c>
      <c r="B723" s="18" t="s">
        <v>208</v>
      </c>
      <c r="C723" s="9" t="s">
        <v>133</v>
      </c>
      <c r="D723" s="15" t="s">
        <v>211</v>
      </c>
      <c r="E723" s="34"/>
    </row>
    <row r="724" spans="1:5" ht="15.75" x14ac:dyDescent="0.25">
      <c r="A724">
        <v>2136</v>
      </c>
      <c r="B724" s="14" t="s">
        <v>201</v>
      </c>
      <c r="C724" s="9" t="s">
        <v>133</v>
      </c>
      <c r="D724" s="19" t="s">
        <v>206</v>
      </c>
      <c r="E724" s="34"/>
    </row>
    <row r="725" spans="1:5" ht="15.75" x14ac:dyDescent="0.25">
      <c r="B725" s="16"/>
      <c r="C725" s="10"/>
      <c r="D725" s="17"/>
      <c r="E725" s="35"/>
    </row>
    <row r="726" spans="1:5" ht="15.75" x14ac:dyDescent="0.25">
      <c r="B726" s="144" t="s">
        <v>135</v>
      </c>
      <c r="C726" s="145"/>
      <c r="D726" s="146"/>
      <c r="E726" s="33"/>
    </row>
    <row r="727" spans="1:5" ht="15.75" x14ac:dyDescent="0.25">
      <c r="A727">
        <v>2141</v>
      </c>
      <c r="B727" s="14" t="s">
        <v>216</v>
      </c>
      <c r="C727" s="9" t="s">
        <v>133</v>
      </c>
      <c r="D727" s="15" t="s">
        <v>219</v>
      </c>
      <c r="E727" s="34"/>
    </row>
    <row r="728" spans="1:5" ht="15.75" x14ac:dyDescent="0.25">
      <c r="A728">
        <v>2142</v>
      </c>
      <c r="B728" s="14" t="s">
        <v>215</v>
      </c>
      <c r="C728" s="9" t="s">
        <v>133</v>
      </c>
      <c r="D728" s="15" t="s">
        <v>213</v>
      </c>
      <c r="E728" s="34"/>
    </row>
    <row r="729" spans="1:5" ht="15.75" x14ac:dyDescent="0.25">
      <c r="A729">
        <v>2143</v>
      </c>
      <c r="B729" s="14" t="s">
        <v>220</v>
      </c>
      <c r="C729" s="9" t="s">
        <v>133</v>
      </c>
      <c r="D729" s="15" t="s">
        <v>223</v>
      </c>
      <c r="E729" s="34"/>
    </row>
    <row r="730" spans="1:5" ht="15.75" x14ac:dyDescent="0.25">
      <c r="A730">
        <v>2144</v>
      </c>
      <c r="B730" s="14" t="s">
        <v>222</v>
      </c>
      <c r="C730" s="9" t="s">
        <v>133</v>
      </c>
      <c r="D730" s="15" t="s">
        <v>218</v>
      </c>
      <c r="E730" s="34"/>
    </row>
    <row r="731" spans="1:5" ht="15.75" x14ac:dyDescent="0.25">
      <c r="A731">
        <v>2145</v>
      </c>
      <c r="B731" s="14" t="s">
        <v>217</v>
      </c>
      <c r="C731" s="9" t="s">
        <v>133</v>
      </c>
      <c r="D731" s="15" t="s">
        <v>214</v>
      </c>
      <c r="E731" s="34"/>
    </row>
    <row r="732" spans="1:5" ht="15.75" x14ac:dyDescent="0.25">
      <c r="A732">
        <v>2146</v>
      </c>
      <c r="B732" s="18" t="s">
        <v>224</v>
      </c>
      <c r="C732" s="9" t="s">
        <v>133</v>
      </c>
      <c r="D732" s="15" t="s">
        <v>221</v>
      </c>
      <c r="E732" s="34"/>
    </row>
    <row r="733" spans="1:5" ht="15.75" x14ac:dyDescent="0.25">
      <c r="A733">
        <v>2147</v>
      </c>
      <c r="B733" s="14"/>
      <c r="C733" s="9"/>
      <c r="D733" s="15"/>
      <c r="E733" s="34"/>
    </row>
    <row r="734" spans="1:5" ht="16.5" thickBot="1" x14ac:dyDescent="0.3">
      <c r="B734" s="11"/>
      <c r="C734" s="12"/>
      <c r="D734" s="13"/>
      <c r="E734" s="36"/>
    </row>
    <row r="735" spans="1:5" ht="16.5" thickTop="1" thickBot="1" x14ac:dyDescent="0.3">
      <c r="E735" s="37"/>
    </row>
    <row r="736" spans="1:5" ht="16.5" thickTop="1" x14ac:dyDescent="0.25">
      <c r="B736" s="6" t="s">
        <v>131</v>
      </c>
      <c r="C736" s="7">
        <v>22</v>
      </c>
      <c r="D736" s="8">
        <v>42454</v>
      </c>
      <c r="E736" s="32" t="s">
        <v>5</v>
      </c>
    </row>
    <row r="737" spans="1:5" ht="15.75" x14ac:dyDescent="0.25">
      <c r="B737" s="144" t="s">
        <v>132</v>
      </c>
      <c r="C737" s="145"/>
      <c r="D737" s="146"/>
      <c r="E737" s="33"/>
    </row>
    <row r="738" spans="1:5" ht="15.75" x14ac:dyDescent="0.25">
      <c r="A738">
        <v>2211</v>
      </c>
      <c r="B738" s="14" t="s">
        <v>183</v>
      </c>
      <c r="C738" s="9" t="s">
        <v>133</v>
      </c>
      <c r="D738" s="19" t="s">
        <v>185</v>
      </c>
      <c r="E738" s="34"/>
    </row>
    <row r="739" spans="1:5" ht="15.75" x14ac:dyDescent="0.25">
      <c r="A739">
        <v>2212</v>
      </c>
      <c r="B739" s="14" t="s">
        <v>182</v>
      </c>
      <c r="C739" s="9" t="s">
        <v>133</v>
      </c>
      <c r="D739" s="15" t="s">
        <v>175</v>
      </c>
      <c r="E739" s="34"/>
    </row>
    <row r="740" spans="1:5" ht="15.75" x14ac:dyDescent="0.25">
      <c r="A740">
        <v>2213</v>
      </c>
      <c r="B740" s="14" t="s">
        <v>184</v>
      </c>
      <c r="C740" s="9" t="s">
        <v>133</v>
      </c>
      <c r="D740" s="15" t="s">
        <v>225</v>
      </c>
      <c r="E740" s="34"/>
    </row>
    <row r="741" spans="1:5" ht="15.75" x14ac:dyDescent="0.25">
      <c r="A741">
        <v>2214</v>
      </c>
      <c r="B741" s="14" t="s">
        <v>177</v>
      </c>
      <c r="C741" s="9" t="s">
        <v>133</v>
      </c>
      <c r="D741" s="15" t="s">
        <v>186</v>
      </c>
      <c r="E741" s="34"/>
    </row>
    <row r="742" spans="1:5" ht="15.75" x14ac:dyDescent="0.25">
      <c r="A742">
        <v>2215</v>
      </c>
      <c r="B742" s="18" t="s">
        <v>181</v>
      </c>
      <c r="C742" s="9" t="s">
        <v>133</v>
      </c>
      <c r="D742" s="15" t="s">
        <v>180</v>
      </c>
      <c r="E742" s="34"/>
    </row>
    <row r="743" spans="1:5" ht="15.75" x14ac:dyDescent="0.25">
      <c r="A743">
        <v>2216</v>
      </c>
      <c r="B743" s="14" t="s">
        <v>176</v>
      </c>
      <c r="C743" s="9" t="s">
        <v>133</v>
      </c>
      <c r="D743" s="15" t="s">
        <v>187</v>
      </c>
      <c r="E743" s="34"/>
    </row>
    <row r="744" spans="1:5" ht="15.75" x14ac:dyDescent="0.25">
      <c r="B744" s="16" t="s">
        <v>178</v>
      </c>
      <c r="C744" s="9" t="s">
        <v>133</v>
      </c>
      <c r="D744" s="17" t="s">
        <v>179</v>
      </c>
      <c r="E744" s="35"/>
    </row>
    <row r="745" spans="1:5" ht="15.75" x14ac:dyDescent="0.25">
      <c r="B745" s="144" t="s">
        <v>137</v>
      </c>
      <c r="C745" s="145"/>
      <c r="D745" s="146"/>
      <c r="E745" s="33"/>
    </row>
    <row r="746" spans="1:5" ht="15.75" x14ac:dyDescent="0.25">
      <c r="A746">
        <v>2221</v>
      </c>
      <c r="B746" s="14" t="s">
        <v>189</v>
      </c>
      <c r="C746" s="9" t="s">
        <v>133</v>
      </c>
      <c r="D746" s="15" t="s">
        <v>226</v>
      </c>
      <c r="E746" s="34"/>
    </row>
    <row r="747" spans="1:5" ht="15.75" x14ac:dyDescent="0.25">
      <c r="A747">
        <v>2222</v>
      </c>
      <c r="B747" s="14" t="s">
        <v>190</v>
      </c>
      <c r="C747" s="9" t="s">
        <v>133</v>
      </c>
      <c r="D747" s="15" t="s">
        <v>197</v>
      </c>
      <c r="E747" s="34"/>
    </row>
    <row r="748" spans="1:5" ht="15.75" x14ac:dyDescent="0.25">
      <c r="A748">
        <v>2223</v>
      </c>
      <c r="B748" s="14" t="s">
        <v>194</v>
      </c>
      <c r="C748" s="9" t="s">
        <v>133</v>
      </c>
      <c r="D748" s="15" t="s">
        <v>193</v>
      </c>
      <c r="E748" s="34"/>
    </row>
    <row r="749" spans="1:5" ht="15.75" x14ac:dyDescent="0.25">
      <c r="A749">
        <v>2224</v>
      </c>
      <c r="B749" s="14" t="s">
        <v>199</v>
      </c>
      <c r="C749" s="9" t="s">
        <v>133</v>
      </c>
      <c r="D749" s="15" t="s">
        <v>195</v>
      </c>
      <c r="E749" s="34"/>
    </row>
    <row r="750" spans="1:5" ht="15.75" x14ac:dyDescent="0.25">
      <c r="A750">
        <v>2225</v>
      </c>
      <c r="B750" s="14" t="s">
        <v>198</v>
      </c>
      <c r="C750" s="9" t="s">
        <v>133</v>
      </c>
      <c r="D750" s="15" t="s">
        <v>196</v>
      </c>
      <c r="E750" s="34"/>
    </row>
    <row r="751" spans="1:5" ht="15.75" x14ac:dyDescent="0.25">
      <c r="A751">
        <v>2226</v>
      </c>
      <c r="B751" s="14" t="s">
        <v>191</v>
      </c>
      <c r="C751" s="9" t="s">
        <v>133</v>
      </c>
      <c r="D751" s="15" t="s">
        <v>188</v>
      </c>
      <c r="E751" s="34"/>
    </row>
    <row r="752" spans="1:5" ht="15.75" x14ac:dyDescent="0.25">
      <c r="B752" s="16" t="s">
        <v>200</v>
      </c>
      <c r="C752" s="9" t="s">
        <v>133</v>
      </c>
      <c r="D752" s="17" t="s">
        <v>192</v>
      </c>
      <c r="E752" s="35"/>
    </row>
    <row r="753" spans="1:5" ht="15.75" x14ac:dyDescent="0.25">
      <c r="B753" s="144" t="s">
        <v>134</v>
      </c>
      <c r="C753" s="145"/>
      <c r="D753" s="146"/>
      <c r="E753" s="33"/>
    </row>
    <row r="754" spans="1:5" ht="15.75" x14ac:dyDescent="0.25">
      <c r="A754">
        <v>2231</v>
      </c>
      <c r="B754" s="14" t="s">
        <v>205</v>
      </c>
      <c r="C754" s="9" t="s">
        <v>133</v>
      </c>
      <c r="D754" s="15" t="s">
        <v>202</v>
      </c>
      <c r="E754" s="34"/>
    </row>
    <row r="755" spans="1:5" ht="15.75" x14ac:dyDescent="0.25">
      <c r="A755">
        <v>2232</v>
      </c>
      <c r="B755" s="14" t="s">
        <v>209</v>
      </c>
      <c r="C755" s="9" t="s">
        <v>133</v>
      </c>
      <c r="D755" s="15" t="s">
        <v>211</v>
      </c>
      <c r="E755" s="34"/>
    </row>
    <row r="756" spans="1:5" ht="15.75" x14ac:dyDescent="0.25">
      <c r="A756">
        <v>2233</v>
      </c>
      <c r="B756" s="14" t="s">
        <v>201</v>
      </c>
      <c r="C756" s="9" t="s">
        <v>133</v>
      </c>
      <c r="D756" s="15" t="s">
        <v>203</v>
      </c>
      <c r="E756" s="34"/>
    </row>
    <row r="757" spans="1:5" ht="15.75" x14ac:dyDescent="0.25">
      <c r="A757">
        <v>2234</v>
      </c>
      <c r="B757" s="14" t="s">
        <v>208</v>
      </c>
      <c r="C757" s="9" t="s">
        <v>133</v>
      </c>
      <c r="D757" s="19" t="s">
        <v>204</v>
      </c>
      <c r="E757" s="34"/>
    </row>
    <row r="758" spans="1:5" ht="15.75" x14ac:dyDescent="0.25">
      <c r="A758">
        <v>2235</v>
      </c>
      <c r="B758" s="18" t="s">
        <v>206</v>
      </c>
      <c r="C758" s="9" t="s">
        <v>133</v>
      </c>
      <c r="D758" s="15" t="s">
        <v>207</v>
      </c>
      <c r="E758" s="34"/>
    </row>
    <row r="759" spans="1:5" ht="15.75" x14ac:dyDescent="0.25">
      <c r="A759">
        <v>2236</v>
      </c>
      <c r="B759" s="14" t="s">
        <v>210</v>
      </c>
      <c r="C759" s="9" t="s">
        <v>133</v>
      </c>
      <c r="D759" s="15" t="s">
        <v>227</v>
      </c>
      <c r="E759" s="34"/>
    </row>
    <row r="760" spans="1:5" ht="15.75" x14ac:dyDescent="0.25">
      <c r="B760" s="16"/>
      <c r="C760" s="10"/>
      <c r="D760" s="17"/>
      <c r="E760" s="35"/>
    </row>
    <row r="761" spans="1:5" ht="15.75" x14ac:dyDescent="0.25">
      <c r="B761" s="144" t="s">
        <v>135</v>
      </c>
      <c r="C761" s="145"/>
      <c r="D761" s="146"/>
      <c r="E761" s="33"/>
    </row>
    <row r="762" spans="1:5" ht="15.75" x14ac:dyDescent="0.25">
      <c r="A762">
        <v>2241</v>
      </c>
      <c r="B762" s="14" t="s">
        <v>218</v>
      </c>
      <c r="C762" s="9" t="s">
        <v>133</v>
      </c>
      <c r="D762" s="15" t="s">
        <v>223</v>
      </c>
      <c r="E762" s="34"/>
    </row>
    <row r="763" spans="1:5" ht="15.75" x14ac:dyDescent="0.25">
      <c r="A763">
        <v>2242</v>
      </c>
      <c r="B763" s="14" t="s">
        <v>219</v>
      </c>
      <c r="C763" s="9" t="s">
        <v>133</v>
      </c>
      <c r="D763" s="15" t="s">
        <v>215</v>
      </c>
      <c r="E763" s="34"/>
    </row>
    <row r="764" spans="1:5" ht="15.75" x14ac:dyDescent="0.25">
      <c r="A764">
        <v>2243</v>
      </c>
      <c r="B764" s="14" t="s">
        <v>224</v>
      </c>
      <c r="C764" s="9" t="s">
        <v>133</v>
      </c>
      <c r="D764" s="15" t="s">
        <v>217</v>
      </c>
      <c r="E764" s="34"/>
    </row>
    <row r="765" spans="1:5" ht="15.75" x14ac:dyDescent="0.25">
      <c r="A765">
        <v>2244</v>
      </c>
      <c r="B765" s="14" t="s">
        <v>214</v>
      </c>
      <c r="C765" s="9" t="s">
        <v>133</v>
      </c>
      <c r="D765" s="15" t="s">
        <v>220</v>
      </c>
      <c r="E765" s="34"/>
    </row>
    <row r="766" spans="1:5" ht="15.75" x14ac:dyDescent="0.25">
      <c r="A766">
        <v>2245</v>
      </c>
      <c r="B766" s="14" t="s">
        <v>221</v>
      </c>
      <c r="C766" s="9" t="s">
        <v>133</v>
      </c>
      <c r="D766" s="19" t="s">
        <v>216</v>
      </c>
      <c r="E766" s="34"/>
    </row>
    <row r="767" spans="1:5" ht="15.75" x14ac:dyDescent="0.25">
      <c r="A767">
        <v>2246</v>
      </c>
      <c r="B767" s="14" t="s">
        <v>213</v>
      </c>
      <c r="C767" s="9" t="s">
        <v>133</v>
      </c>
      <c r="D767" s="15" t="s">
        <v>222</v>
      </c>
      <c r="E767" s="34"/>
    </row>
    <row r="768" spans="1:5" ht="15.75" x14ac:dyDescent="0.25">
      <c r="A768">
        <v>2247</v>
      </c>
      <c r="B768" s="14"/>
      <c r="C768" s="9"/>
      <c r="D768" s="15"/>
      <c r="E768" s="34"/>
    </row>
    <row r="769" spans="1:5" ht="16.5" thickBot="1" x14ac:dyDescent="0.3">
      <c r="B769" s="11"/>
      <c r="C769" s="12"/>
      <c r="D769" s="13"/>
      <c r="E769" s="36"/>
    </row>
    <row r="770" spans="1:5" ht="16.5" thickTop="1" thickBot="1" x14ac:dyDescent="0.3">
      <c r="E770" s="37"/>
    </row>
    <row r="771" spans="1:5" ht="16.5" thickTop="1" x14ac:dyDescent="0.25">
      <c r="B771" s="6" t="s">
        <v>131</v>
      </c>
      <c r="C771" s="7">
        <v>23</v>
      </c>
      <c r="D771" s="8">
        <v>42461</v>
      </c>
      <c r="E771" s="32" t="s">
        <v>5</v>
      </c>
    </row>
    <row r="772" spans="1:5" ht="15.75" x14ac:dyDescent="0.25">
      <c r="B772" s="144" t="s">
        <v>132</v>
      </c>
      <c r="C772" s="145"/>
      <c r="D772" s="146"/>
      <c r="E772" s="33"/>
    </row>
    <row r="773" spans="1:5" ht="15.75" x14ac:dyDescent="0.25">
      <c r="A773">
        <v>2311</v>
      </c>
      <c r="B773" s="14" t="s">
        <v>186</v>
      </c>
      <c r="C773" s="9" t="s">
        <v>133</v>
      </c>
      <c r="D773" s="15" t="s">
        <v>176</v>
      </c>
      <c r="E773" s="34"/>
    </row>
    <row r="774" spans="1:5" ht="15.75" x14ac:dyDescent="0.25">
      <c r="A774">
        <v>2312</v>
      </c>
      <c r="B774" s="42" t="s">
        <v>180</v>
      </c>
      <c r="C774" s="9" t="s">
        <v>133</v>
      </c>
      <c r="D774" s="41" t="s">
        <v>178</v>
      </c>
      <c r="E774" s="34"/>
    </row>
    <row r="775" spans="1:5" ht="15.75" x14ac:dyDescent="0.25">
      <c r="A775">
        <v>2313</v>
      </c>
      <c r="B775" s="40" t="s">
        <v>225</v>
      </c>
      <c r="C775" s="9" t="s">
        <v>133</v>
      </c>
      <c r="D775" s="41" t="s">
        <v>235</v>
      </c>
      <c r="E775" s="34"/>
    </row>
    <row r="776" spans="1:5" ht="15.75" x14ac:dyDescent="0.25">
      <c r="A776">
        <v>2314</v>
      </c>
      <c r="B776" s="14" t="s">
        <v>229</v>
      </c>
      <c r="C776" s="9" t="s">
        <v>133</v>
      </c>
      <c r="D776" s="15" t="s">
        <v>175</v>
      </c>
      <c r="E776" s="34"/>
    </row>
    <row r="777" spans="1:5" ht="15.75" x14ac:dyDescent="0.25">
      <c r="A777">
        <v>2315</v>
      </c>
      <c r="B777" s="14" t="s">
        <v>183</v>
      </c>
      <c r="C777" s="9" t="s">
        <v>133</v>
      </c>
      <c r="D777" s="15" t="s">
        <v>182</v>
      </c>
      <c r="E777" s="34"/>
    </row>
    <row r="778" spans="1:5" ht="15.75" x14ac:dyDescent="0.25">
      <c r="A778">
        <v>2316</v>
      </c>
      <c r="B778" s="14" t="s">
        <v>177</v>
      </c>
      <c r="C778" s="9" t="s">
        <v>133</v>
      </c>
      <c r="D778" s="15" t="s">
        <v>181</v>
      </c>
      <c r="E778" s="34"/>
    </row>
    <row r="779" spans="1:5" ht="15.75" x14ac:dyDescent="0.25">
      <c r="B779" s="16" t="s">
        <v>179</v>
      </c>
      <c r="C779" s="9" t="s">
        <v>133</v>
      </c>
      <c r="D779" s="17" t="s">
        <v>184</v>
      </c>
      <c r="E779" s="35"/>
    </row>
    <row r="780" spans="1:5" ht="15.75" x14ac:dyDescent="0.25">
      <c r="B780" s="144" t="s">
        <v>137</v>
      </c>
      <c r="C780" s="145"/>
      <c r="D780" s="146"/>
      <c r="E780" s="33"/>
    </row>
    <row r="781" spans="1:5" ht="15.75" x14ac:dyDescent="0.25">
      <c r="A781">
        <v>2321</v>
      </c>
      <c r="B781" s="14" t="s">
        <v>226</v>
      </c>
      <c r="C781" s="9" t="s">
        <v>133</v>
      </c>
      <c r="D781" s="15" t="s">
        <v>198</v>
      </c>
      <c r="E781" s="34"/>
    </row>
    <row r="782" spans="1:5" ht="15.75" x14ac:dyDescent="0.25">
      <c r="A782">
        <v>2322</v>
      </c>
      <c r="B782" s="14" t="s">
        <v>199</v>
      </c>
      <c r="C782" s="9" t="s">
        <v>133</v>
      </c>
      <c r="D782" s="15" t="s">
        <v>194</v>
      </c>
      <c r="E782" s="34"/>
    </row>
    <row r="783" spans="1:5" ht="15.75" x14ac:dyDescent="0.25">
      <c r="A783">
        <v>2323</v>
      </c>
      <c r="B783" s="14" t="s">
        <v>197</v>
      </c>
      <c r="C783" s="9" t="s">
        <v>133</v>
      </c>
      <c r="D783" s="15" t="s">
        <v>196</v>
      </c>
      <c r="E783" s="34"/>
    </row>
    <row r="784" spans="1:5" ht="15.75" x14ac:dyDescent="0.25">
      <c r="A784">
        <v>2324</v>
      </c>
      <c r="B784" s="14" t="s">
        <v>188</v>
      </c>
      <c r="C784" s="9" t="s">
        <v>133</v>
      </c>
      <c r="D784" s="15" t="s">
        <v>192</v>
      </c>
      <c r="E784" s="34"/>
    </row>
    <row r="785" spans="1:5" ht="15.75" x14ac:dyDescent="0.25">
      <c r="A785">
        <v>2325</v>
      </c>
      <c r="B785" s="14" t="s">
        <v>189</v>
      </c>
      <c r="C785" s="9" t="s">
        <v>133</v>
      </c>
      <c r="D785" s="15" t="s">
        <v>190</v>
      </c>
      <c r="E785" s="34"/>
    </row>
    <row r="786" spans="1:5" ht="15.75" x14ac:dyDescent="0.25">
      <c r="A786">
        <v>2326</v>
      </c>
      <c r="B786" s="14" t="s">
        <v>195</v>
      </c>
      <c r="C786" s="9" t="s">
        <v>133</v>
      </c>
      <c r="D786" s="15" t="s">
        <v>191</v>
      </c>
      <c r="E786" s="34"/>
    </row>
    <row r="787" spans="1:5" ht="15.75" x14ac:dyDescent="0.25">
      <c r="B787" s="16" t="s">
        <v>200</v>
      </c>
      <c r="C787" s="9" t="s">
        <v>133</v>
      </c>
      <c r="D787" s="17" t="s">
        <v>193</v>
      </c>
      <c r="E787" s="35"/>
    </row>
    <row r="788" spans="1:5" ht="15.75" x14ac:dyDescent="0.25">
      <c r="B788" s="144" t="s">
        <v>134</v>
      </c>
      <c r="C788" s="145"/>
      <c r="D788" s="146"/>
      <c r="E788" s="33"/>
    </row>
    <row r="789" spans="1:5" ht="15.75" x14ac:dyDescent="0.25">
      <c r="A789">
        <v>2331</v>
      </c>
      <c r="B789" s="14"/>
      <c r="C789" s="9"/>
      <c r="D789" s="15"/>
      <c r="E789" s="34"/>
    </row>
    <row r="790" spans="1:5" ht="15.75" x14ac:dyDescent="0.25">
      <c r="A790">
        <v>2332</v>
      </c>
      <c r="B790" s="14"/>
      <c r="C790" s="9"/>
      <c r="D790" s="15"/>
      <c r="E790" s="34"/>
    </row>
    <row r="791" spans="1:5" ht="15.75" x14ac:dyDescent="0.25">
      <c r="A791">
        <v>2333</v>
      </c>
      <c r="B791" s="14"/>
      <c r="C791" s="9"/>
      <c r="D791" s="15"/>
      <c r="E791" s="34"/>
    </row>
    <row r="792" spans="1:5" ht="15.75" x14ac:dyDescent="0.25">
      <c r="A792">
        <v>2334</v>
      </c>
      <c r="B792" s="14"/>
      <c r="C792" s="9"/>
      <c r="D792" s="15"/>
      <c r="E792" s="34"/>
    </row>
    <row r="793" spans="1:5" ht="15.75" x14ac:dyDescent="0.25">
      <c r="A793">
        <v>2335</v>
      </c>
      <c r="B793" s="14"/>
      <c r="C793" s="9"/>
      <c r="D793" s="15"/>
      <c r="E793" s="34"/>
    </row>
    <row r="794" spans="1:5" ht="15.75" x14ac:dyDescent="0.25">
      <c r="A794">
        <v>2336</v>
      </c>
      <c r="B794" s="14"/>
      <c r="C794" s="9"/>
      <c r="D794" s="15"/>
      <c r="E794" s="34"/>
    </row>
    <row r="795" spans="1:5" ht="15.75" x14ac:dyDescent="0.25">
      <c r="B795" s="16"/>
      <c r="C795" s="10"/>
      <c r="D795" s="17"/>
      <c r="E795" s="35"/>
    </row>
    <row r="796" spans="1:5" ht="15.75" x14ac:dyDescent="0.25">
      <c r="B796" s="144" t="s">
        <v>135</v>
      </c>
      <c r="C796" s="145"/>
      <c r="D796" s="146"/>
      <c r="E796" s="33"/>
    </row>
    <row r="797" spans="1:5" ht="15.75" x14ac:dyDescent="0.25">
      <c r="A797">
        <v>2341</v>
      </c>
      <c r="B797" s="18"/>
      <c r="C797" s="9"/>
      <c r="D797" s="15"/>
      <c r="E797" s="34"/>
    </row>
    <row r="798" spans="1:5" ht="15.75" x14ac:dyDescent="0.25">
      <c r="A798">
        <v>2342</v>
      </c>
      <c r="B798" s="14"/>
      <c r="C798" s="9"/>
      <c r="D798" s="15"/>
      <c r="E798" s="34"/>
    </row>
    <row r="799" spans="1:5" ht="15.75" x14ac:dyDescent="0.25">
      <c r="A799">
        <v>2343</v>
      </c>
      <c r="B799" s="14"/>
      <c r="C799" s="9"/>
      <c r="D799" s="15"/>
      <c r="E799" s="34"/>
    </row>
    <row r="800" spans="1:5" ht="15.75" x14ac:dyDescent="0.25">
      <c r="A800">
        <v>2344</v>
      </c>
      <c r="B800" s="14"/>
      <c r="C800" s="9"/>
      <c r="D800" s="15"/>
      <c r="E800" s="34"/>
    </row>
    <row r="801" spans="1:5" ht="15.75" x14ac:dyDescent="0.25">
      <c r="A801">
        <v>2345</v>
      </c>
      <c r="B801" s="14"/>
      <c r="C801" s="9"/>
      <c r="D801" s="15"/>
      <c r="E801" s="34"/>
    </row>
    <row r="802" spans="1:5" ht="15.75" x14ac:dyDescent="0.25">
      <c r="A802">
        <v>2346</v>
      </c>
      <c r="B802" s="14"/>
      <c r="C802" s="9"/>
      <c r="D802" s="15"/>
      <c r="E802" s="34"/>
    </row>
    <row r="803" spans="1:5" ht="15.75" x14ac:dyDescent="0.25">
      <c r="A803">
        <v>2347</v>
      </c>
      <c r="B803" s="14"/>
      <c r="C803" s="9"/>
      <c r="D803" s="15"/>
      <c r="E803" s="34"/>
    </row>
    <row r="804" spans="1:5" ht="16.5" thickBot="1" x14ac:dyDescent="0.3">
      <c r="B804" s="11"/>
      <c r="C804" s="12"/>
      <c r="D804" s="13"/>
      <c r="E804" s="36"/>
    </row>
    <row r="805" spans="1:5" ht="16.5" thickTop="1" thickBot="1" x14ac:dyDescent="0.3">
      <c r="E805" s="37"/>
    </row>
    <row r="806" spans="1:5" ht="16.5" thickTop="1" x14ac:dyDescent="0.25">
      <c r="B806" s="6" t="s">
        <v>131</v>
      </c>
      <c r="C806" s="7">
        <v>24</v>
      </c>
      <c r="D806" s="8">
        <v>42468</v>
      </c>
      <c r="E806" s="32" t="s">
        <v>5</v>
      </c>
    </row>
    <row r="807" spans="1:5" ht="15.75" x14ac:dyDescent="0.25">
      <c r="B807" s="144" t="s">
        <v>132</v>
      </c>
      <c r="C807" s="145"/>
      <c r="D807" s="146"/>
      <c r="E807" s="33"/>
    </row>
    <row r="808" spans="1:5" ht="15.75" x14ac:dyDescent="0.25">
      <c r="A808">
        <v>2411</v>
      </c>
      <c r="B808" s="14" t="s">
        <v>183</v>
      </c>
      <c r="C808" s="9" t="s">
        <v>133</v>
      </c>
      <c r="D808" s="15" t="s">
        <v>187</v>
      </c>
      <c r="E808" s="34"/>
    </row>
    <row r="809" spans="1:5" ht="15.75" x14ac:dyDescent="0.25">
      <c r="A809">
        <v>2412</v>
      </c>
      <c r="B809" s="18" t="s">
        <v>176</v>
      </c>
      <c r="C809" s="9" t="s">
        <v>133</v>
      </c>
      <c r="D809" s="15" t="s">
        <v>225</v>
      </c>
      <c r="E809" s="34"/>
    </row>
    <row r="810" spans="1:5" ht="15.75" x14ac:dyDescent="0.25">
      <c r="A810">
        <v>2413</v>
      </c>
      <c r="B810" s="14" t="s">
        <v>180</v>
      </c>
      <c r="C810" s="9" t="s">
        <v>133</v>
      </c>
      <c r="D810" s="15" t="s">
        <v>185</v>
      </c>
      <c r="E810" s="34"/>
    </row>
    <row r="811" spans="1:5" ht="15.75" x14ac:dyDescent="0.25">
      <c r="A811">
        <v>2414</v>
      </c>
      <c r="B811" s="14" t="s">
        <v>181</v>
      </c>
      <c r="C811" s="9" t="s">
        <v>133</v>
      </c>
      <c r="D811" s="19" t="s">
        <v>186</v>
      </c>
      <c r="E811" s="34"/>
    </row>
    <row r="812" spans="1:5" ht="15.75" x14ac:dyDescent="0.25">
      <c r="A812">
        <v>2415</v>
      </c>
      <c r="B812" s="14" t="s">
        <v>175</v>
      </c>
      <c r="C812" s="9" t="s">
        <v>133</v>
      </c>
      <c r="D812" s="15" t="s">
        <v>177</v>
      </c>
      <c r="E812" s="34"/>
    </row>
    <row r="813" spans="1:5" ht="15.75" x14ac:dyDescent="0.25">
      <c r="A813">
        <v>2416</v>
      </c>
      <c r="B813" s="14" t="s">
        <v>178</v>
      </c>
      <c r="C813" s="9" t="s">
        <v>133</v>
      </c>
      <c r="D813" s="15" t="s">
        <v>184</v>
      </c>
      <c r="E813" s="34"/>
    </row>
    <row r="814" spans="1:5" ht="15.75" x14ac:dyDescent="0.25">
      <c r="B814" s="16" t="s">
        <v>182</v>
      </c>
      <c r="C814" s="9" t="s">
        <v>133</v>
      </c>
      <c r="D814" s="17" t="s">
        <v>179</v>
      </c>
      <c r="E814" s="35"/>
    </row>
    <row r="815" spans="1:5" ht="15.75" x14ac:dyDescent="0.25">
      <c r="B815" s="144" t="s">
        <v>137</v>
      </c>
      <c r="C815" s="145"/>
      <c r="D815" s="146"/>
      <c r="E815" s="33"/>
    </row>
    <row r="816" spans="1:5" ht="15.75" x14ac:dyDescent="0.25">
      <c r="A816">
        <v>2421</v>
      </c>
      <c r="B816" s="14" t="s">
        <v>188</v>
      </c>
      <c r="C816" s="9" t="s">
        <v>133</v>
      </c>
      <c r="D816" s="15" t="s">
        <v>226</v>
      </c>
      <c r="E816" s="34"/>
    </row>
    <row r="817" spans="1:5" ht="15.75" x14ac:dyDescent="0.25">
      <c r="A817">
        <v>2422</v>
      </c>
      <c r="B817" s="14" t="s">
        <v>197</v>
      </c>
      <c r="C817" s="9" t="s">
        <v>133</v>
      </c>
      <c r="D817" s="15" t="s">
        <v>198</v>
      </c>
      <c r="E817" s="34"/>
    </row>
    <row r="818" spans="1:5" ht="15.75" x14ac:dyDescent="0.25">
      <c r="A818">
        <v>2423</v>
      </c>
      <c r="B818" s="14" t="s">
        <v>194</v>
      </c>
      <c r="C818" s="9" t="s">
        <v>133</v>
      </c>
      <c r="D818" s="15" t="s">
        <v>189</v>
      </c>
      <c r="E818" s="34"/>
    </row>
    <row r="819" spans="1:5" ht="15.75" x14ac:dyDescent="0.25">
      <c r="A819">
        <v>2424</v>
      </c>
      <c r="B819" s="14" t="s">
        <v>195</v>
      </c>
      <c r="C819" s="9" t="s">
        <v>133</v>
      </c>
      <c r="D819" s="15" t="s">
        <v>192</v>
      </c>
      <c r="E819" s="34"/>
    </row>
    <row r="820" spans="1:5" ht="15.75" x14ac:dyDescent="0.25">
      <c r="A820">
        <v>2425</v>
      </c>
      <c r="B820" s="14" t="s">
        <v>190</v>
      </c>
      <c r="C820" s="9" t="s">
        <v>133</v>
      </c>
      <c r="D820" s="15" t="s">
        <v>199</v>
      </c>
      <c r="E820" s="34"/>
    </row>
    <row r="821" spans="1:5" ht="15.75" x14ac:dyDescent="0.25">
      <c r="A821">
        <v>2426</v>
      </c>
      <c r="B821" s="14" t="s">
        <v>191</v>
      </c>
      <c r="C821" s="9" t="s">
        <v>133</v>
      </c>
      <c r="D821" s="15" t="s">
        <v>193</v>
      </c>
      <c r="E821" s="34"/>
    </row>
    <row r="822" spans="1:5" ht="15.75" x14ac:dyDescent="0.25">
      <c r="B822" s="16" t="s">
        <v>236</v>
      </c>
      <c r="C822" s="9" t="s">
        <v>133</v>
      </c>
      <c r="D822" s="17" t="s">
        <v>196</v>
      </c>
      <c r="E822" s="35"/>
    </row>
    <row r="823" spans="1:5" ht="15.75" x14ac:dyDescent="0.25">
      <c r="B823" s="144" t="s">
        <v>134</v>
      </c>
      <c r="C823" s="145"/>
      <c r="D823" s="146"/>
      <c r="E823" s="33"/>
    </row>
    <row r="824" spans="1:5" ht="15.75" x14ac:dyDescent="0.25">
      <c r="A824">
        <v>2431</v>
      </c>
      <c r="B824" s="14" t="s">
        <v>206</v>
      </c>
      <c r="C824" s="9" t="s">
        <v>133</v>
      </c>
      <c r="D824" s="15" t="s">
        <v>211</v>
      </c>
      <c r="E824" s="34"/>
    </row>
    <row r="825" spans="1:5" ht="15.75" x14ac:dyDescent="0.25">
      <c r="A825">
        <v>2432</v>
      </c>
      <c r="B825" s="14" t="s">
        <v>207</v>
      </c>
      <c r="C825" s="9" t="s">
        <v>133</v>
      </c>
      <c r="D825" s="15" t="s">
        <v>209</v>
      </c>
      <c r="E825" s="34"/>
    </row>
    <row r="826" spans="1:5" ht="15.75" x14ac:dyDescent="0.25">
      <c r="A826">
        <v>2433</v>
      </c>
      <c r="B826" s="18" t="s">
        <v>202</v>
      </c>
      <c r="C826" s="9" t="s">
        <v>133</v>
      </c>
      <c r="D826" s="15" t="s">
        <v>208</v>
      </c>
      <c r="E826" s="34"/>
    </row>
    <row r="827" spans="1:5" ht="15.75" x14ac:dyDescent="0.25">
      <c r="A827">
        <v>2434</v>
      </c>
      <c r="B827" s="14" t="s">
        <v>205</v>
      </c>
      <c r="C827" s="9" t="s">
        <v>133</v>
      </c>
      <c r="D827" s="19" t="s">
        <v>201</v>
      </c>
      <c r="E827" s="34"/>
    </row>
    <row r="828" spans="1:5" ht="15.75" x14ac:dyDescent="0.25">
      <c r="A828">
        <v>2435</v>
      </c>
      <c r="B828" s="14" t="s">
        <v>227</v>
      </c>
      <c r="C828" s="9" t="s">
        <v>133</v>
      </c>
      <c r="D828" s="15" t="s">
        <v>203</v>
      </c>
      <c r="E828" s="34"/>
    </row>
    <row r="829" spans="1:5" ht="15.75" x14ac:dyDescent="0.25">
      <c r="A829">
        <v>2436</v>
      </c>
      <c r="B829" s="14" t="s">
        <v>210</v>
      </c>
      <c r="C829" s="9" t="s">
        <v>133</v>
      </c>
      <c r="D829" s="15" t="s">
        <v>204</v>
      </c>
      <c r="E829" s="34"/>
    </row>
    <row r="830" spans="1:5" ht="15.75" x14ac:dyDescent="0.25">
      <c r="B830" s="16"/>
      <c r="C830" s="10"/>
      <c r="D830" s="17"/>
      <c r="E830" s="35"/>
    </row>
    <row r="831" spans="1:5" ht="15.75" x14ac:dyDescent="0.25">
      <c r="B831" s="144" t="s">
        <v>135</v>
      </c>
      <c r="C831" s="145"/>
      <c r="D831" s="146"/>
      <c r="E831" s="33"/>
    </row>
    <row r="832" spans="1:5" ht="15.75" x14ac:dyDescent="0.25">
      <c r="A832">
        <v>2441</v>
      </c>
      <c r="B832" s="14" t="s">
        <v>218</v>
      </c>
      <c r="C832" s="9" t="s">
        <v>133</v>
      </c>
      <c r="D832" s="15" t="s">
        <v>220</v>
      </c>
      <c r="E832" s="34"/>
    </row>
    <row r="833" spans="1:5" ht="15.75" x14ac:dyDescent="0.25">
      <c r="A833">
        <v>2442</v>
      </c>
      <c r="B833" s="14" t="s">
        <v>223</v>
      </c>
      <c r="C833" s="9" t="s">
        <v>133</v>
      </c>
      <c r="D833" s="15" t="s">
        <v>213</v>
      </c>
      <c r="E833" s="34"/>
    </row>
    <row r="834" spans="1:5" ht="15.75" x14ac:dyDescent="0.25">
      <c r="A834">
        <v>2443</v>
      </c>
      <c r="B834" s="14" t="s">
        <v>216</v>
      </c>
      <c r="C834" s="9" t="s">
        <v>133</v>
      </c>
      <c r="D834" s="15" t="s">
        <v>224</v>
      </c>
      <c r="E834" s="34"/>
    </row>
    <row r="835" spans="1:5" ht="15.75" x14ac:dyDescent="0.25">
      <c r="A835">
        <v>2444</v>
      </c>
      <c r="B835" s="18" t="s">
        <v>217</v>
      </c>
      <c r="C835" s="9" t="s">
        <v>133</v>
      </c>
      <c r="D835" s="15" t="s">
        <v>222</v>
      </c>
      <c r="E835" s="34"/>
    </row>
    <row r="836" spans="1:5" ht="15.75" x14ac:dyDescent="0.25">
      <c r="A836">
        <v>2445</v>
      </c>
      <c r="B836" s="14" t="s">
        <v>237</v>
      </c>
      <c r="C836" s="9" t="s">
        <v>133</v>
      </c>
      <c r="D836" s="15" t="s">
        <v>215</v>
      </c>
      <c r="E836" s="34"/>
    </row>
    <row r="837" spans="1:5" ht="15.75" x14ac:dyDescent="0.25">
      <c r="A837">
        <v>2446</v>
      </c>
      <c r="B837" s="14" t="s">
        <v>219</v>
      </c>
      <c r="C837" s="9" t="s">
        <v>133</v>
      </c>
      <c r="D837" s="15" t="s">
        <v>214</v>
      </c>
      <c r="E837" s="34"/>
    </row>
    <row r="838" spans="1:5" ht="15.75" x14ac:dyDescent="0.25">
      <c r="A838">
        <v>2447</v>
      </c>
      <c r="B838" s="14"/>
      <c r="C838" s="9"/>
      <c r="D838" s="15"/>
      <c r="E838" s="34"/>
    </row>
    <row r="839" spans="1:5" ht="16.5" thickBot="1" x14ac:dyDescent="0.3">
      <c r="B839" s="11"/>
      <c r="C839" s="12"/>
      <c r="D839" s="13"/>
      <c r="E839" s="36"/>
    </row>
    <row r="840" spans="1:5" ht="16.5" thickTop="1" thickBot="1" x14ac:dyDescent="0.3">
      <c r="E840" s="37"/>
    </row>
    <row r="841" spans="1:5" ht="16.5" thickTop="1" x14ac:dyDescent="0.25">
      <c r="B841" s="6" t="s">
        <v>131</v>
      </c>
      <c r="C841" s="7">
        <v>25</v>
      </c>
      <c r="D841" s="8">
        <v>42475</v>
      </c>
      <c r="E841" s="32" t="s">
        <v>5</v>
      </c>
    </row>
    <row r="842" spans="1:5" ht="15.75" x14ac:dyDescent="0.25">
      <c r="B842" s="144" t="s">
        <v>132</v>
      </c>
      <c r="C842" s="145"/>
      <c r="D842" s="146"/>
      <c r="E842" s="33"/>
    </row>
    <row r="843" spans="1:5" ht="15.75" x14ac:dyDescent="0.25">
      <c r="A843">
        <v>2511</v>
      </c>
      <c r="B843" s="14" t="s">
        <v>179</v>
      </c>
      <c r="C843" s="9" t="s">
        <v>133</v>
      </c>
      <c r="D843" s="15" t="s">
        <v>176</v>
      </c>
      <c r="E843" s="34"/>
    </row>
    <row r="844" spans="1:5" ht="15.75" x14ac:dyDescent="0.25">
      <c r="A844">
        <v>2512</v>
      </c>
      <c r="B844" s="14" t="s">
        <v>185</v>
      </c>
      <c r="C844" s="9" t="s">
        <v>133</v>
      </c>
      <c r="D844" s="15" t="s">
        <v>182</v>
      </c>
      <c r="E844" s="34"/>
    </row>
    <row r="845" spans="1:5" ht="15.75" x14ac:dyDescent="0.25">
      <c r="A845">
        <v>2513</v>
      </c>
      <c r="B845" s="18" t="s">
        <v>184</v>
      </c>
      <c r="C845" s="9" t="s">
        <v>133</v>
      </c>
      <c r="D845" s="19" t="s">
        <v>177</v>
      </c>
      <c r="E845" s="34"/>
    </row>
    <row r="846" spans="1:5" ht="15.75" x14ac:dyDescent="0.25">
      <c r="A846">
        <v>2514</v>
      </c>
      <c r="B846" s="14" t="s">
        <v>225</v>
      </c>
      <c r="C846" s="9" t="s">
        <v>133</v>
      </c>
      <c r="D846" s="15" t="s">
        <v>178</v>
      </c>
      <c r="E846" s="34"/>
    </row>
    <row r="847" spans="1:5" ht="15.75" x14ac:dyDescent="0.25">
      <c r="A847">
        <v>2515</v>
      </c>
      <c r="B847" s="14" t="s">
        <v>186</v>
      </c>
      <c r="C847" s="9" t="s">
        <v>133</v>
      </c>
      <c r="D847" s="15" t="s">
        <v>180</v>
      </c>
      <c r="E847" s="34"/>
    </row>
    <row r="848" spans="1:5" ht="15.75" x14ac:dyDescent="0.25">
      <c r="A848">
        <v>2516</v>
      </c>
      <c r="B848" s="14" t="s">
        <v>183</v>
      </c>
      <c r="C848" s="9" t="s">
        <v>133</v>
      </c>
      <c r="D848" s="15" t="s">
        <v>181</v>
      </c>
      <c r="E848" s="34"/>
    </row>
    <row r="849" spans="1:5" ht="15.75" x14ac:dyDescent="0.25">
      <c r="B849" s="16" t="s">
        <v>187</v>
      </c>
      <c r="C849" s="9" t="s">
        <v>133</v>
      </c>
      <c r="D849" s="17" t="s">
        <v>175</v>
      </c>
      <c r="E849" s="35"/>
    </row>
    <row r="850" spans="1:5" ht="15.75" x14ac:dyDescent="0.25">
      <c r="B850" s="144" t="s">
        <v>137</v>
      </c>
      <c r="C850" s="145"/>
      <c r="D850" s="146"/>
      <c r="E850" s="33"/>
    </row>
    <row r="851" spans="1:5" ht="15.75" x14ac:dyDescent="0.25">
      <c r="A851">
        <v>2521</v>
      </c>
      <c r="B851" s="14" t="s">
        <v>196</v>
      </c>
      <c r="C851" s="9" t="s">
        <v>133</v>
      </c>
      <c r="D851" s="15" t="s">
        <v>190</v>
      </c>
      <c r="E851" s="34"/>
    </row>
    <row r="852" spans="1:5" ht="15.75" x14ac:dyDescent="0.25">
      <c r="A852">
        <v>2522</v>
      </c>
      <c r="B852" s="14" t="s">
        <v>226</v>
      </c>
      <c r="C852" s="9" t="s">
        <v>133</v>
      </c>
      <c r="D852" s="15" t="s">
        <v>195</v>
      </c>
      <c r="E852" s="34"/>
    </row>
    <row r="853" spans="1:5" ht="15.75" x14ac:dyDescent="0.25">
      <c r="A853">
        <v>2523</v>
      </c>
      <c r="B853" s="14" t="s">
        <v>192</v>
      </c>
      <c r="C853" s="9" t="s">
        <v>133</v>
      </c>
      <c r="D853" s="15" t="s">
        <v>238</v>
      </c>
      <c r="E853" s="34"/>
    </row>
    <row r="854" spans="1:5" ht="15.75" x14ac:dyDescent="0.25">
      <c r="A854">
        <v>2524</v>
      </c>
      <c r="B854" s="14" t="s">
        <v>189</v>
      </c>
      <c r="C854" s="9" t="s">
        <v>133</v>
      </c>
      <c r="D854" s="15" t="s">
        <v>197</v>
      </c>
      <c r="E854" s="34"/>
    </row>
    <row r="855" spans="1:5" ht="15.75" x14ac:dyDescent="0.25">
      <c r="A855">
        <v>2525</v>
      </c>
      <c r="B855" s="14" t="s">
        <v>193</v>
      </c>
      <c r="C855" s="9" t="s">
        <v>133</v>
      </c>
      <c r="D855" s="15" t="s">
        <v>188</v>
      </c>
      <c r="E855" s="34"/>
    </row>
    <row r="856" spans="1:5" ht="15.75" x14ac:dyDescent="0.25">
      <c r="A856">
        <v>2526</v>
      </c>
      <c r="B856" s="14" t="s">
        <v>191</v>
      </c>
      <c r="C856" s="9" t="s">
        <v>133</v>
      </c>
      <c r="D856" s="15" t="s">
        <v>194</v>
      </c>
      <c r="E856" s="34"/>
    </row>
    <row r="857" spans="1:5" ht="15.75" x14ac:dyDescent="0.25">
      <c r="B857" s="16" t="s">
        <v>200</v>
      </c>
      <c r="C857" s="9" t="s">
        <v>133</v>
      </c>
      <c r="D857" s="17" t="s">
        <v>198</v>
      </c>
      <c r="E857" s="35"/>
    </row>
    <row r="858" spans="1:5" ht="15.75" x14ac:dyDescent="0.25">
      <c r="B858" s="144" t="s">
        <v>134</v>
      </c>
      <c r="C858" s="145"/>
      <c r="D858" s="146"/>
      <c r="E858" s="33"/>
    </row>
    <row r="859" spans="1:5" ht="15.75" x14ac:dyDescent="0.25">
      <c r="A859">
        <v>2531</v>
      </c>
      <c r="B859" s="14" t="s">
        <v>209</v>
      </c>
      <c r="C859" s="9" t="s">
        <v>133</v>
      </c>
      <c r="D859" s="15" t="s">
        <v>202</v>
      </c>
      <c r="E859" s="34"/>
    </row>
    <row r="860" spans="1:5" ht="15.75" x14ac:dyDescent="0.25">
      <c r="A860">
        <v>2532</v>
      </c>
      <c r="B860" s="14" t="s">
        <v>204</v>
      </c>
      <c r="C860" s="9" t="s">
        <v>133</v>
      </c>
      <c r="D860" s="19" t="s">
        <v>207</v>
      </c>
      <c r="E860" s="34"/>
    </row>
    <row r="861" spans="1:5" ht="15.75" x14ac:dyDescent="0.25">
      <c r="A861">
        <v>2533</v>
      </c>
      <c r="B861" s="18" t="s">
        <v>227</v>
      </c>
      <c r="C861" s="9" t="s">
        <v>133</v>
      </c>
      <c r="D861" s="15" t="s">
        <v>205</v>
      </c>
      <c r="E861" s="34"/>
    </row>
    <row r="862" spans="1:5" ht="15.75" x14ac:dyDescent="0.25">
      <c r="A862">
        <v>2534</v>
      </c>
      <c r="B862" s="14" t="s">
        <v>211</v>
      </c>
      <c r="C862" s="9" t="s">
        <v>133</v>
      </c>
      <c r="D862" s="15" t="s">
        <v>201</v>
      </c>
      <c r="E862" s="34"/>
    </row>
    <row r="863" spans="1:5" ht="15.75" x14ac:dyDescent="0.25">
      <c r="A863">
        <v>2535</v>
      </c>
      <c r="B863" s="14" t="s">
        <v>203</v>
      </c>
      <c r="C863" s="9" t="s">
        <v>133</v>
      </c>
      <c r="D863" s="15" t="s">
        <v>206</v>
      </c>
      <c r="E863" s="34"/>
    </row>
    <row r="864" spans="1:5" ht="15.75" x14ac:dyDescent="0.25">
      <c r="A864">
        <v>2536</v>
      </c>
      <c r="B864" s="14" t="s">
        <v>210</v>
      </c>
      <c r="C864" s="9" t="s">
        <v>133</v>
      </c>
      <c r="D864" s="15" t="s">
        <v>208</v>
      </c>
      <c r="E864" s="34"/>
    </row>
    <row r="865" spans="1:5" ht="15.75" x14ac:dyDescent="0.25">
      <c r="B865" s="16"/>
      <c r="C865" s="10"/>
      <c r="D865" s="17"/>
      <c r="E865" s="35"/>
    </row>
    <row r="866" spans="1:5" ht="15.75" x14ac:dyDescent="0.25">
      <c r="B866" s="144" t="s">
        <v>135</v>
      </c>
      <c r="C866" s="145"/>
      <c r="D866" s="146"/>
      <c r="E866" s="33"/>
    </row>
    <row r="867" spans="1:5" ht="15.75" x14ac:dyDescent="0.25">
      <c r="A867">
        <v>2541</v>
      </c>
      <c r="B867" s="14" t="s">
        <v>216</v>
      </c>
      <c r="C867" s="9" t="s">
        <v>133</v>
      </c>
      <c r="D867" s="15" t="s">
        <v>217</v>
      </c>
      <c r="E867" s="34"/>
    </row>
    <row r="868" spans="1:5" ht="15.75" x14ac:dyDescent="0.25">
      <c r="A868">
        <v>2542</v>
      </c>
      <c r="B868" s="14" t="s">
        <v>215</v>
      </c>
      <c r="C868" s="9" t="s">
        <v>133</v>
      </c>
      <c r="D868" s="15" t="s">
        <v>224</v>
      </c>
      <c r="E868" s="34"/>
    </row>
    <row r="869" spans="1:5" ht="15.75" x14ac:dyDescent="0.25">
      <c r="A869">
        <v>2543</v>
      </c>
      <c r="B869" s="14" t="s">
        <v>213</v>
      </c>
      <c r="C869" s="9" t="s">
        <v>133</v>
      </c>
      <c r="D869" s="19" t="s">
        <v>218</v>
      </c>
      <c r="E869" s="34"/>
    </row>
    <row r="870" spans="1:5" ht="15.75" x14ac:dyDescent="0.25">
      <c r="A870">
        <v>2544</v>
      </c>
      <c r="B870" s="14" t="s">
        <v>222</v>
      </c>
      <c r="C870" s="9" t="s">
        <v>133</v>
      </c>
      <c r="D870" s="15" t="s">
        <v>220</v>
      </c>
      <c r="E870" s="34"/>
    </row>
    <row r="871" spans="1:5" ht="15.75" x14ac:dyDescent="0.25">
      <c r="A871">
        <v>2545</v>
      </c>
      <c r="B871" s="14" t="s">
        <v>223</v>
      </c>
      <c r="C871" s="9" t="s">
        <v>133</v>
      </c>
      <c r="D871" s="15" t="s">
        <v>219</v>
      </c>
      <c r="E871" s="34"/>
    </row>
    <row r="872" spans="1:5" ht="15.75" x14ac:dyDescent="0.25">
      <c r="A872">
        <v>2546</v>
      </c>
      <c r="B872" s="14" t="s">
        <v>214</v>
      </c>
      <c r="C872" s="9" t="s">
        <v>133</v>
      </c>
      <c r="D872" s="15" t="s">
        <v>221</v>
      </c>
      <c r="E872" s="34"/>
    </row>
    <row r="873" spans="1:5" ht="15.75" x14ac:dyDescent="0.25">
      <c r="A873">
        <v>2547</v>
      </c>
      <c r="B873" s="14"/>
      <c r="C873" s="9"/>
      <c r="D873" s="15"/>
      <c r="E873" s="34"/>
    </row>
    <row r="874" spans="1:5" ht="16.5" thickBot="1" x14ac:dyDescent="0.3">
      <c r="B874" s="11"/>
      <c r="C874" s="12"/>
      <c r="D874" s="13"/>
      <c r="E874" s="36"/>
    </row>
    <row r="875" spans="1:5" ht="16.5" thickTop="1" thickBot="1" x14ac:dyDescent="0.3">
      <c r="E875" s="37"/>
    </row>
    <row r="876" spans="1:5" ht="16.5" thickTop="1" x14ac:dyDescent="0.25">
      <c r="B876" s="6" t="s">
        <v>131</v>
      </c>
      <c r="C876" s="7">
        <v>26</v>
      </c>
      <c r="D876" s="8">
        <v>42482</v>
      </c>
      <c r="E876" s="32" t="s">
        <v>5</v>
      </c>
    </row>
    <row r="877" spans="1:5" ht="15.75" x14ac:dyDescent="0.25">
      <c r="B877" s="144" t="s">
        <v>132</v>
      </c>
      <c r="C877" s="145"/>
      <c r="D877" s="146"/>
      <c r="E877" s="33"/>
    </row>
    <row r="878" spans="1:5" ht="15.75" x14ac:dyDescent="0.25">
      <c r="A878">
        <v>2611</v>
      </c>
      <c r="B878" s="14" t="s">
        <v>178</v>
      </c>
      <c r="C878" s="9" t="s">
        <v>133</v>
      </c>
      <c r="D878" s="15" t="s">
        <v>182</v>
      </c>
      <c r="E878" s="34"/>
    </row>
    <row r="879" spans="1:5" ht="15.75" x14ac:dyDescent="0.25">
      <c r="A879">
        <v>2612</v>
      </c>
      <c r="B879" s="14" t="s">
        <v>175</v>
      </c>
      <c r="C879" s="9" t="s">
        <v>133</v>
      </c>
      <c r="D879" s="19" t="s">
        <v>184</v>
      </c>
      <c r="E879" s="34"/>
    </row>
    <row r="880" spans="1:5" ht="15.75" x14ac:dyDescent="0.25">
      <c r="A880">
        <v>2613</v>
      </c>
      <c r="B880" s="14" t="s">
        <v>185</v>
      </c>
      <c r="C880" s="9" t="s">
        <v>133</v>
      </c>
      <c r="D880" s="15" t="s">
        <v>187</v>
      </c>
      <c r="E880" s="34"/>
    </row>
    <row r="881" spans="1:5" ht="15.75" x14ac:dyDescent="0.25">
      <c r="A881">
        <v>2614</v>
      </c>
      <c r="B881" s="18" t="s">
        <v>181</v>
      </c>
      <c r="C881" s="9" t="s">
        <v>133</v>
      </c>
      <c r="D881" s="15" t="s">
        <v>225</v>
      </c>
      <c r="E881" s="34"/>
    </row>
    <row r="882" spans="1:5" ht="15.75" x14ac:dyDescent="0.25">
      <c r="A882">
        <v>2615</v>
      </c>
      <c r="B882" s="14" t="s">
        <v>177</v>
      </c>
      <c r="C882" s="9" t="s">
        <v>133</v>
      </c>
      <c r="D882" s="15" t="s">
        <v>180</v>
      </c>
      <c r="E882" s="34"/>
    </row>
    <row r="883" spans="1:5" ht="15.75" x14ac:dyDescent="0.25">
      <c r="A883">
        <v>2616</v>
      </c>
      <c r="B883" s="14" t="s">
        <v>176</v>
      </c>
      <c r="C883" s="9" t="s">
        <v>133</v>
      </c>
      <c r="D883" s="15" t="s">
        <v>183</v>
      </c>
      <c r="E883" s="34"/>
    </row>
    <row r="884" spans="1:5" ht="15.75" x14ac:dyDescent="0.25">
      <c r="B884" s="16" t="s">
        <v>179</v>
      </c>
      <c r="C884" s="9" t="s">
        <v>133</v>
      </c>
      <c r="D884" s="17" t="s">
        <v>186</v>
      </c>
      <c r="E884" s="35"/>
    </row>
    <row r="885" spans="1:5" ht="15.75" x14ac:dyDescent="0.25">
      <c r="B885" s="144" t="s">
        <v>137</v>
      </c>
      <c r="C885" s="145"/>
      <c r="D885" s="146"/>
      <c r="E885" s="33"/>
    </row>
    <row r="886" spans="1:5" ht="15.75" x14ac:dyDescent="0.25">
      <c r="A886">
        <v>2621</v>
      </c>
      <c r="B886" s="14" t="s">
        <v>226</v>
      </c>
      <c r="C886" s="9" t="s">
        <v>133</v>
      </c>
      <c r="D886" s="15" t="s">
        <v>190</v>
      </c>
      <c r="E886" s="34"/>
    </row>
    <row r="887" spans="1:5" ht="15.75" x14ac:dyDescent="0.25">
      <c r="A887">
        <v>2622</v>
      </c>
      <c r="B887" s="14" t="s">
        <v>197</v>
      </c>
      <c r="C887" s="9" t="s">
        <v>133</v>
      </c>
      <c r="D887" s="15" t="s">
        <v>191</v>
      </c>
      <c r="E887" s="34"/>
    </row>
    <row r="888" spans="1:5" ht="15.75" x14ac:dyDescent="0.25">
      <c r="A888">
        <v>2623</v>
      </c>
      <c r="B888" s="14" t="s">
        <v>189</v>
      </c>
      <c r="C888" s="9" t="s">
        <v>133</v>
      </c>
      <c r="D888" s="15" t="s">
        <v>193</v>
      </c>
      <c r="E888" s="34"/>
    </row>
    <row r="889" spans="1:5" ht="15.75" x14ac:dyDescent="0.25">
      <c r="A889">
        <v>2624</v>
      </c>
      <c r="B889" s="14" t="s">
        <v>198</v>
      </c>
      <c r="C889" s="9" t="s">
        <v>133</v>
      </c>
      <c r="D889" s="15" t="s">
        <v>192</v>
      </c>
      <c r="E889" s="34"/>
    </row>
    <row r="890" spans="1:5" ht="15.75" x14ac:dyDescent="0.25">
      <c r="A890">
        <v>2625</v>
      </c>
      <c r="B890" s="14" t="s">
        <v>196</v>
      </c>
      <c r="C890" s="9" t="s">
        <v>133</v>
      </c>
      <c r="D890" s="15" t="s">
        <v>195</v>
      </c>
      <c r="E890" s="34"/>
    </row>
    <row r="891" spans="1:5" ht="15.75" x14ac:dyDescent="0.25">
      <c r="A891">
        <v>2626</v>
      </c>
      <c r="B891" s="14" t="s">
        <v>199</v>
      </c>
      <c r="C891" s="9" t="s">
        <v>133</v>
      </c>
      <c r="D891" s="15" t="s">
        <v>188</v>
      </c>
      <c r="E891" s="34"/>
    </row>
    <row r="892" spans="1:5" ht="15.75" x14ac:dyDescent="0.25">
      <c r="B892" s="16" t="s">
        <v>200</v>
      </c>
      <c r="C892" s="9" t="s">
        <v>133</v>
      </c>
      <c r="D892" s="17" t="s">
        <v>194</v>
      </c>
      <c r="E892" s="35"/>
    </row>
    <row r="893" spans="1:5" ht="15.75" x14ac:dyDescent="0.25">
      <c r="B893" s="144" t="s">
        <v>134</v>
      </c>
      <c r="C893" s="145"/>
      <c r="D893" s="146"/>
      <c r="E893" s="33"/>
    </row>
    <row r="894" spans="1:5" ht="15.75" x14ac:dyDescent="0.25">
      <c r="A894">
        <v>2631</v>
      </c>
      <c r="B894" s="18" t="s">
        <v>202</v>
      </c>
      <c r="C894" s="9" t="s">
        <v>133</v>
      </c>
      <c r="D894" s="15" t="s">
        <v>206</v>
      </c>
      <c r="E894" s="34"/>
    </row>
    <row r="895" spans="1:5" ht="15.75" x14ac:dyDescent="0.25">
      <c r="A895">
        <v>2632</v>
      </c>
      <c r="B895" s="14" t="s">
        <v>205</v>
      </c>
      <c r="C895" s="9" t="s">
        <v>133</v>
      </c>
      <c r="D895" s="19" t="s">
        <v>207</v>
      </c>
      <c r="E895" s="34"/>
    </row>
    <row r="896" spans="1:5" ht="15.75" x14ac:dyDescent="0.25">
      <c r="A896">
        <v>2633</v>
      </c>
      <c r="B896" s="14" t="s">
        <v>208</v>
      </c>
      <c r="C896" s="9" t="s">
        <v>133</v>
      </c>
      <c r="D896" s="15" t="s">
        <v>203</v>
      </c>
      <c r="E896" s="34"/>
    </row>
    <row r="897" spans="1:5" ht="15.75" x14ac:dyDescent="0.25">
      <c r="A897">
        <v>2634</v>
      </c>
      <c r="B897" s="14" t="s">
        <v>211</v>
      </c>
      <c r="C897" s="9" t="s">
        <v>133</v>
      </c>
      <c r="D897" s="15" t="s">
        <v>210</v>
      </c>
      <c r="E897" s="34"/>
    </row>
    <row r="898" spans="1:5" ht="15.75" x14ac:dyDescent="0.25">
      <c r="A898">
        <v>2635</v>
      </c>
      <c r="B898" s="14" t="s">
        <v>201</v>
      </c>
      <c r="C898" s="9" t="s">
        <v>133</v>
      </c>
      <c r="D898" s="15" t="s">
        <v>204</v>
      </c>
      <c r="E898" s="34"/>
    </row>
    <row r="899" spans="1:5" ht="15.75" x14ac:dyDescent="0.25">
      <c r="A899">
        <v>2636</v>
      </c>
      <c r="B899" s="14" t="s">
        <v>209</v>
      </c>
      <c r="C899" s="9" t="s">
        <v>133</v>
      </c>
      <c r="D899" s="15" t="s">
        <v>227</v>
      </c>
      <c r="E899" s="34"/>
    </row>
    <row r="900" spans="1:5" ht="15.75" x14ac:dyDescent="0.25">
      <c r="B900" s="16"/>
      <c r="C900" s="10"/>
      <c r="D900" s="17"/>
      <c r="E900" s="35"/>
    </row>
    <row r="901" spans="1:5" ht="15.75" x14ac:dyDescent="0.25">
      <c r="B901" s="144" t="s">
        <v>135</v>
      </c>
      <c r="C901" s="145"/>
      <c r="D901" s="146"/>
      <c r="E901" s="33"/>
    </row>
    <row r="902" spans="1:5" ht="15.75" x14ac:dyDescent="0.25">
      <c r="A902">
        <v>2641</v>
      </c>
      <c r="B902" s="14" t="s">
        <v>222</v>
      </c>
      <c r="C902" s="9" t="s">
        <v>133</v>
      </c>
      <c r="D902" s="15" t="s">
        <v>216</v>
      </c>
      <c r="E902" s="34"/>
    </row>
    <row r="903" spans="1:5" ht="15.75" x14ac:dyDescent="0.25">
      <c r="A903">
        <v>2642</v>
      </c>
      <c r="B903" s="18" t="s">
        <v>215</v>
      </c>
      <c r="C903" s="9" t="s">
        <v>133</v>
      </c>
      <c r="D903" s="15" t="s">
        <v>223</v>
      </c>
      <c r="E903" s="34"/>
    </row>
    <row r="904" spans="1:5" ht="15.75" x14ac:dyDescent="0.25">
      <c r="A904">
        <v>2643</v>
      </c>
      <c r="B904" s="14" t="s">
        <v>218</v>
      </c>
      <c r="C904" s="9" t="s">
        <v>133</v>
      </c>
      <c r="D904" s="15" t="s">
        <v>214</v>
      </c>
      <c r="E904" s="34"/>
    </row>
    <row r="905" spans="1:5" ht="15.75" x14ac:dyDescent="0.25">
      <c r="A905">
        <v>2644</v>
      </c>
      <c r="B905" s="14" t="s">
        <v>220</v>
      </c>
      <c r="C905" s="9" t="s">
        <v>133</v>
      </c>
      <c r="D905" s="15" t="s">
        <v>221</v>
      </c>
      <c r="E905" s="34"/>
    </row>
    <row r="906" spans="1:5" ht="15.75" x14ac:dyDescent="0.25">
      <c r="A906">
        <v>2645</v>
      </c>
      <c r="B906" s="14" t="s">
        <v>217</v>
      </c>
      <c r="C906" s="9" t="s">
        <v>133</v>
      </c>
      <c r="D906" s="15" t="s">
        <v>213</v>
      </c>
      <c r="E906" s="34"/>
    </row>
    <row r="907" spans="1:5" ht="15.75" x14ac:dyDescent="0.25">
      <c r="A907">
        <v>2646</v>
      </c>
      <c r="B907" s="14" t="s">
        <v>224</v>
      </c>
      <c r="C907" s="9" t="s">
        <v>133</v>
      </c>
      <c r="D907" s="15" t="s">
        <v>219</v>
      </c>
      <c r="E907" s="34"/>
    </row>
    <row r="908" spans="1:5" ht="15.75" x14ac:dyDescent="0.25">
      <c r="A908">
        <v>2647</v>
      </c>
      <c r="B908" s="14"/>
      <c r="C908" s="9"/>
      <c r="D908" s="15"/>
      <c r="E908" s="34"/>
    </row>
    <row r="909" spans="1:5" ht="16.5" thickBot="1" x14ac:dyDescent="0.3">
      <c r="B909" s="11"/>
      <c r="C909" s="12"/>
      <c r="D909" s="13"/>
      <c r="E909" s="36"/>
    </row>
    <row r="910" spans="1:5" ht="15.75" thickTop="1" x14ac:dyDescent="0.25">
      <c r="E910" s="37"/>
    </row>
  </sheetData>
  <sheetProtection selectLockedCells="1" selectUnlockedCells="1"/>
  <mergeCells count="104">
    <mergeCell ref="B901:D901"/>
    <mergeCell ref="B858:D858"/>
    <mergeCell ref="B866:D866"/>
    <mergeCell ref="B877:D877"/>
    <mergeCell ref="B885:D885"/>
    <mergeCell ref="B893:D893"/>
    <mergeCell ref="B815:D815"/>
    <mergeCell ref="B823:D823"/>
    <mergeCell ref="B831:D831"/>
    <mergeCell ref="B842:D842"/>
    <mergeCell ref="B850:D850"/>
    <mergeCell ref="B772:D772"/>
    <mergeCell ref="B780:D780"/>
    <mergeCell ref="B788:D788"/>
    <mergeCell ref="B796:D796"/>
    <mergeCell ref="B807:D807"/>
    <mergeCell ref="B737:D737"/>
    <mergeCell ref="B745:D745"/>
    <mergeCell ref="B753:D753"/>
    <mergeCell ref="B761:D761"/>
    <mergeCell ref="B683:D683"/>
    <mergeCell ref="B691:D691"/>
    <mergeCell ref="B702:D702"/>
    <mergeCell ref="B710:D710"/>
    <mergeCell ref="B718:D718"/>
    <mergeCell ref="B726:D726"/>
    <mergeCell ref="B675:D675"/>
    <mergeCell ref="B578:D578"/>
    <mergeCell ref="B586:D586"/>
    <mergeCell ref="B597:D597"/>
    <mergeCell ref="B605:D605"/>
    <mergeCell ref="B613:D613"/>
    <mergeCell ref="B621:D621"/>
    <mergeCell ref="B632:D632"/>
    <mergeCell ref="B640:D640"/>
    <mergeCell ref="B648:D648"/>
    <mergeCell ref="B656:D656"/>
    <mergeCell ref="B667:D667"/>
    <mergeCell ref="B570:D570"/>
    <mergeCell ref="B473:D473"/>
    <mergeCell ref="B481:D481"/>
    <mergeCell ref="B492:D492"/>
    <mergeCell ref="B500:D500"/>
    <mergeCell ref="B508:D508"/>
    <mergeCell ref="B516:D516"/>
    <mergeCell ref="B527:D527"/>
    <mergeCell ref="B535:D535"/>
    <mergeCell ref="B543:D543"/>
    <mergeCell ref="B551:D551"/>
    <mergeCell ref="B562:D562"/>
    <mergeCell ref="B465:D465"/>
    <mergeCell ref="B368:D368"/>
    <mergeCell ref="B376:D376"/>
    <mergeCell ref="B387:D387"/>
    <mergeCell ref="B395:D395"/>
    <mergeCell ref="B403:D403"/>
    <mergeCell ref="B411:D411"/>
    <mergeCell ref="B422:D422"/>
    <mergeCell ref="B430:D430"/>
    <mergeCell ref="B438:D438"/>
    <mergeCell ref="B446:D446"/>
    <mergeCell ref="B457:D457"/>
    <mergeCell ref="B360:D360"/>
    <mergeCell ref="B263:D263"/>
    <mergeCell ref="B271:D271"/>
    <mergeCell ref="B282:D282"/>
    <mergeCell ref="B290:D290"/>
    <mergeCell ref="B298:D298"/>
    <mergeCell ref="B306:D306"/>
    <mergeCell ref="B317:D317"/>
    <mergeCell ref="B325:D325"/>
    <mergeCell ref="B333:D333"/>
    <mergeCell ref="B341:D341"/>
    <mergeCell ref="B352:D352"/>
    <mergeCell ref="B255:D255"/>
    <mergeCell ref="B158:D158"/>
    <mergeCell ref="B166:D166"/>
    <mergeCell ref="B177:D177"/>
    <mergeCell ref="B185:D185"/>
    <mergeCell ref="B193:D193"/>
    <mergeCell ref="B201:D201"/>
    <mergeCell ref="B212:D212"/>
    <mergeCell ref="B220:D220"/>
    <mergeCell ref="B228:D228"/>
    <mergeCell ref="B236:D236"/>
    <mergeCell ref="B247:D247"/>
    <mergeCell ref="B45:D45"/>
    <mergeCell ref="B2:D2"/>
    <mergeCell ref="B10:D10"/>
    <mergeCell ref="B18:D18"/>
    <mergeCell ref="B26:D26"/>
    <mergeCell ref="B37:D37"/>
    <mergeCell ref="B150:D150"/>
    <mergeCell ref="B53:D53"/>
    <mergeCell ref="B61:D61"/>
    <mergeCell ref="B72:D72"/>
    <mergeCell ref="B80:D80"/>
    <mergeCell ref="B88:D88"/>
    <mergeCell ref="B96:D96"/>
    <mergeCell ref="B107:D107"/>
    <mergeCell ref="B115:D115"/>
    <mergeCell ref="B123:D123"/>
    <mergeCell ref="B131:D131"/>
    <mergeCell ref="B142:D14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MY70"/>
  <sheetViews>
    <sheetView topLeftCell="LR1" zoomScale="75" zoomScaleNormal="75" workbookViewId="0">
      <pane ySplit="1" topLeftCell="A2" activePane="bottomLeft" state="frozen"/>
      <selection activeCell="AG20" sqref="AG20"/>
      <selection pane="bottomLeft" activeCell="MT44" sqref="MT44"/>
    </sheetView>
  </sheetViews>
  <sheetFormatPr defaultRowHeight="15" x14ac:dyDescent="0.25"/>
  <cols>
    <col min="1" max="1" width="27.28515625" style="21" customWidth="1"/>
    <col min="2" max="2" width="7.140625" style="21" bestFit="1" customWidth="1"/>
    <col min="3" max="3" width="3.7109375" style="21" bestFit="1" customWidth="1"/>
    <col min="4" max="4" width="27.28515625" style="21" customWidth="1"/>
    <col min="5" max="5" width="7.140625" style="21" bestFit="1" customWidth="1"/>
    <col min="6" max="6" width="3.7109375" style="21" bestFit="1" customWidth="1"/>
    <col min="7" max="7" width="5" style="21" customWidth="1"/>
    <col min="8" max="8" width="4.140625" style="21" customWidth="1"/>
    <col min="9" max="9" width="5.5703125" style="21" bestFit="1" customWidth="1"/>
    <col min="10" max="11" width="5.5703125" style="21" customWidth="1"/>
    <col min="12" max="13" width="5.5703125" style="21" hidden="1" customWidth="1"/>
    <col min="14" max="14" width="9.140625" style="21"/>
    <col min="15" max="15" width="27.28515625" style="55" bestFit="1" customWidth="1"/>
    <col min="16" max="16" width="7.140625" style="21" bestFit="1" customWidth="1"/>
    <col min="17" max="17" width="3.7109375" style="21" bestFit="1" customWidth="1"/>
    <col min="18" max="18" width="27.28515625" style="21" customWidth="1"/>
    <col min="19" max="19" width="7.140625" style="21" bestFit="1" customWidth="1"/>
    <col min="20" max="20" width="3.7109375" style="21" bestFit="1" customWidth="1"/>
    <col min="21" max="21" width="5" style="21" customWidth="1"/>
    <col min="22" max="22" width="4.140625" style="21" customWidth="1"/>
    <col min="23" max="23" width="5.5703125" style="21" bestFit="1" customWidth="1"/>
    <col min="24" max="25" width="5.5703125" style="21" customWidth="1"/>
    <col min="26" max="27" width="2.28515625" style="21" hidden="1" customWidth="1"/>
    <col min="28" max="28" width="9.140625" style="21"/>
    <col min="29" max="29" width="27.28515625" style="21" bestFit="1" customWidth="1"/>
    <col min="30" max="30" width="7.140625" style="21" bestFit="1" customWidth="1"/>
    <col min="31" max="31" width="3.7109375" style="21" bestFit="1" customWidth="1"/>
    <col min="32" max="32" width="27.28515625" style="21" customWidth="1"/>
    <col min="33" max="33" width="7.140625" style="21" bestFit="1" customWidth="1"/>
    <col min="34" max="34" width="3.7109375" style="21" bestFit="1" customWidth="1"/>
    <col min="35" max="35" width="5" style="21" customWidth="1"/>
    <col min="36" max="36" width="4.140625" style="21" customWidth="1"/>
    <col min="37" max="37" width="5.5703125" style="21" bestFit="1" customWidth="1"/>
    <col min="38" max="39" width="5.5703125" style="21" customWidth="1"/>
    <col min="40" max="41" width="5.5703125" style="21" hidden="1" customWidth="1"/>
    <col min="42" max="42" width="9.140625" style="21"/>
    <col min="43" max="43" width="27.28515625" style="21" bestFit="1" customWidth="1"/>
    <col min="44" max="44" width="7.140625" style="21" bestFit="1" customWidth="1"/>
    <col min="45" max="45" width="3.7109375" style="21" bestFit="1" customWidth="1"/>
    <col min="46" max="46" width="27.28515625" style="21" customWidth="1"/>
    <col min="47" max="47" width="7.140625" style="21" bestFit="1" customWidth="1"/>
    <col min="48" max="48" width="3.7109375" style="21" bestFit="1" customWidth="1"/>
    <col min="49" max="49" width="5" style="21" customWidth="1"/>
    <col min="50" max="50" width="4.140625" style="21" customWidth="1"/>
    <col min="51" max="51" width="5.5703125" style="21" bestFit="1" customWidth="1"/>
    <col min="52" max="53" width="5.5703125" style="21" customWidth="1"/>
    <col min="54" max="55" width="5.5703125" style="21" hidden="1" customWidth="1"/>
    <col min="56" max="56" width="9.140625" style="21"/>
    <col min="57" max="57" width="27.28515625" style="21" bestFit="1" customWidth="1"/>
    <col min="58" max="58" width="7.140625" style="21" bestFit="1" customWidth="1"/>
    <col min="59" max="59" width="3.7109375" style="21" bestFit="1" customWidth="1"/>
    <col min="60" max="60" width="27.28515625" style="21" customWidth="1"/>
    <col min="61" max="61" width="9" style="21" bestFit="1" customWidth="1"/>
    <col min="62" max="62" width="3.7109375" style="21" bestFit="1" customWidth="1"/>
    <col min="63" max="63" width="5" style="21" customWidth="1"/>
    <col min="64" max="64" width="4.140625" style="21" customWidth="1"/>
    <col min="65" max="65" width="5.5703125" style="21" bestFit="1" customWidth="1"/>
    <col min="66" max="67" width="5.5703125" style="21" customWidth="1"/>
    <col min="68" max="69" width="5.5703125" style="21" hidden="1" customWidth="1"/>
    <col min="70" max="70" width="9.140625" style="21"/>
    <col min="71" max="71" width="27.28515625" style="21" bestFit="1" customWidth="1"/>
    <col min="72" max="72" width="7.140625" style="21" bestFit="1" customWidth="1"/>
    <col min="73" max="73" width="3.7109375" style="21" bestFit="1" customWidth="1"/>
    <col min="74" max="74" width="27.28515625" style="21" customWidth="1"/>
    <col min="75" max="75" width="7.140625" style="21" bestFit="1" customWidth="1"/>
    <col min="76" max="76" width="3.7109375" style="21" bestFit="1" customWidth="1"/>
    <col min="77" max="77" width="5" style="21" customWidth="1"/>
    <col min="78" max="78" width="4.140625" style="21" customWidth="1"/>
    <col min="79" max="79" width="5.5703125" style="21" bestFit="1" customWidth="1"/>
    <col min="80" max="81" width="5.5703125" style="21" customWidth="1"/>
    <col min="82" max="83" width="2.28515625" style="21" hidden="1" customWidth="1"/>
    <col min="84" max="84" width="9.140625" style="21" customWidth="1"/>
    <col min="85" max="85" width="27.28515625" style="21" customWidth="1"/>
    <col min="86" max="86" width="7.140625" style="21" customWidth="1"/>
    <col min="87" max="87" width="3.7109375" style="21" customWidth="1"/>
    <col min="88" max="88" width="27.28515625" style="21" customWidth="1"/>
    <col min="89" max="89" width="7.140625" style="21" customWidth="1"/>
    <col min="90" max="90" width="3.7109375" style="21" customWidth="1"/>
    <col min="91" max="91" width="5" style="21" customWidth="1"/>
    <col min="92" max="92" width="4.140625" style="21" customWidth="1"/>
    <col min="93" max="95" width="5.5703125" style="21" customWidth="1"/>
    <col min="96" max="97" width="2.28515625" style="21" hidden="1" customWidth="1"/>
    <col min="98" max="98" width="9.140625" style="21"/>
    <col min="99" max="99" width="27.28515625" style="21" bestFit="1" customWidth="1"/>
    <col min="100" max="100" width="7.140625" style="21" bestFit="1" customWidth="1"/>
    <col min="101" max="101" width="3.7109375" style="21" bestFit="1" customWidth="1"/>
    <col min="102" max="102" width="27.28515625" style="21" customWidth="1"/>
    <col min="103" max="103" width="7.140625" style="21" bestFit="1" customWidth="1"/>
    <col min="104" max="104" width="3.7109375" style="21" bestFit="1" customWidth="1"/>
    <col min="105" max="105" width="5" style="21" customWidth="1"/>
    <col min="106" max="106" width="4.140625" style="21" customWidth="1"/>
    <col min="107" max="107" width="5.5703125" style="21" bestFit="1" customWidth="1"/>
    <col min="108" max="109" width="5.5703125" style="21" customWidth="1"/>
    <col min="110" max="111" width="5.5703125" style="21" hidden="1" customWidth="1"/>
    <col min="112" max="112" width="9.140625" style="21"/>
    <col min="113" max="113" width="27.28515625" style="21" bestFit="1" customWidth="1"/>
    <col min="114" max="114" width="7.140625" style="21" bestFit="1" customWidth="1"/>
    <col min="115" max="115" width="3.7109375" style="21" bestFit="1" customWidth="1"/>
    <col min="116" max="116" width="27.28515625" style="21" customWidth="1"/>
    <col min="117" max="117" width="7.140625" style="21" bestFit="1" customWidth="1"/>
    <col min="118" max="118" width="3.7109375" style="21" bestFit="1" customWidth="1"/>
    <col min="119" max="119" width="5" style="21" customWidth="1"/>
    <col min="120" max="120" width="4.140625" style="21" customWidth="1"/>
    <col min="121" max="121" width="5.5703125" style="21" bestFit="1" customWidth="1"/>
    <col min="122" max="123" width="5.5703125" style="21" customWidth="1"/>
    <col min="124" max="125" width="5.5703125" style="21" hidden="1" customWidth="1"/>
    <col min="126" max="126" width="9.140625" style="21"/>
    <col min="127" max="127" width="27.28515625" style="21" bestFit="1" customWidth="1"/>
    <col min="128" max="128" width="7.140625" style="21" bestFit="1" customWidth="1"/>
    <col min="129" max="129" width="3.7109375" style="21" bestFit="1" customWidth="1"/>
    <col min="130" max="130" width="27.28515625" style="21" customWidth="1"/>
    <col min="131" max="131" width="7.140625" style="21" bestFit="1" customWidth="1"/>
    <col min="132" max="132" width="3.7109375" style="21" bestFit="1" customWidth="1"/>
    <col min="133" max="133" width="5" style="21" customWidth="1"/>
    <col min="134" max="134" width="4.140625" style="21" customWidth="1"/>
    <col min="135" max="135" width="5.5703125" style="21" bestFit="1" customWidth="1"/>
    <col min="136" max="137" width="5.5703125" style="21" customWidth="1"/>
    <col min="138" max="139" width="5.5703125" style="21" hidden="1" customWidth="1"/>
    <col min="140" max="140" width="9.140625" style="21"/>
    <col min="141" max="141" width="27.28515625" style="55" bestFit="1" customWidth="1"/>
    <col min="142" max="142" width="7.140625" style="21" bestFit="1" customWidth="1"/>
    <col min="143" max="143" width="3.7109375" style="21" bestFit="1" customWidth="1"/>
    <col min="144" max="144" width="27.28515625" style="21" customWidth="1"/>
    <col min="145" max="145" width="7.140625" style="21" bestFit="1" customWidth="1"/>
    <col min="146" max="146" width="3.7109375" style="21" bestFit="1" customWidth="1"/>
    <col min="147" max="147" width="5" style="21" customWidth="1"/>
    <col min="148" max="148" width="4.140625" style="21" customWidth="1"/>
    <col min="149" max="149" width="5.5703125" style="21" bestFit="1" customWidth="1"/>
    <col min="150" max="151" width="5.5703125" style="21" customWidth="1"/>
    <col min="152" max="153" width="5.5703125" style="21" hidden="1" customWidth="1"/>
    <col min="154" max="154" width="9.140625" style="21"/>
    <col min="155" max="155" width="27.28515625" style="21" bestFit="1" customWidth="1"/>
    <col min="156" max="156" width="7.140625" style="21" bestFit="1" customWidth="1"/>
    <col min="157" max="157" width="3.7109375" style="21" bestFit="1" customWidth="1"/>
    <col min="158" max="158" width="27.28515625" style="21" customWidth="1"/>
    <col min="159" max="159" width="7.140625" style="21" bestFit="1" customWidth="1"/>
    <col min="160" max="160" width="3.7109375" style="21" bestFit="1" customWidth="1"/>
    <col min="161" max="161" width="5" style="21" customWidth="1"/>
    <col min="162" max="162" width="4.140625" style="21" customWidth="1"/>
    <col min="163" max="163" width="5.5703125" style="21" bestFit="1" customWidth="1"/>
    <col min="164" max="165" width="5.5703125" style="21" customWidth="1"/>
    <col min="166" max="167" width="5.5703125" style="21" hidden="1" customWidth="1"/>
    <col min="168" max="168" width="9.140625" style="21"/>
    <col min="169" max="169" width="27.28515625" style="21" bestFit="1" customWidth="1"/>
    <col min="170" max="170" width="7.140625" style="21" bestFit="1" customWidth="1"/>
    <col min="171" max="171" width="3.7109375" style="21" bestFit="1" customWidth="1"/>
    <col min="172" max="172" width="27.28515625" style="21" customWidth="1"/>
    <col min="173" max="173" width="7.140625" style="21" bestFit="1" customWidth="1"/>
    <col min="174" max="174" width="3.7109375" style="21" bestFit="1" customWidth="1"/>
    <col min="175" max="175" width="5" style="21" customWidth="1"/>
    <col min="176" max="176" width="4.140625" style="21" customWidth="1"/>
    <col min="177" max="177" width="5.5703125" style="21" bestFit="1" customWidth="1"/>
    <col min="178" max="179" width="5.5703125" style="21" customWidth="1"/>
    <col min="180" max="181" width="5.5703125" style="21" hidden="1" customWidth="1"/>
    <col min="182" max="182" width="9.140625" style="21"/>
    <col min="183" max="183" width="27.28515625" style="21" bestFit="1" customWidth="1"/>
    <col min="184" max="184" width="7.140625" style="21" bestFit="1" customWidth="1"/>
    <col min="185" max="185" width="3.7109375" style="21" bestFit="1" customWidth="1"/>
    <col min="186" max="186" width="27.28515625" style="21" customWidth="1"/>
    <col min="187" max="187" width="7.140625" style="21" bestFit="1" customWidth="1"/>
    <col min="188" max="188" width="3.7109375" style="21" bestFit="1" customWidth="1"/>
    <col min="189" max="189" width="5" style="21" customWidth="1"/>
    <col min="190" max="190" width="4.140625" style="21" customWidth="1"/>
    <col min="191" max="191" width="5.5703125" style="21" bestFit="1" customWidth="1"/>
    <col min="192" max="193" width="5.5703125" style="21" customWidth="1"/>
    <col min="194" max="195" width="5.5703125" style="21" hidden="1" customWidth="1"/>
    <col min="196" max="196" width="9.140625" style="21"/>
    <col min="197" max="197" width="27.28515625" style="21" bestFit="1" customWidth="1"/>
    <col min="198" max="198" width="7.140625" style="21" bestFit="1" customWidth="1"/>
    <col min="199" max="199" width="3.7109375" style="21" bestFit="1" customWidth="1"/>
    <col min="200" max="200" width="27.28515625" style="21" customWidth="1"/>
    <col min="201" max="201" width="7.140625" style="21" bestFit="1" customWidth="1"/>
    <col min="202" max="202" width="3.7109375" style="21" bestFit="1" customWidth="1"/>
    <col min="203" max="203" width="5" style="21" customWidth="1"/>
    <col min="204" max="204" width="4.140625" style="21" customWidth="1"/>
    <col min="205" max="205" width="5.5703125" style="21" bestFit="1" customWidth="1"/>
    <col min="206" max="207" width="5.5703125" style="21" customWidth="1"/>
    <col min="208" max="209" width="5.5703125" style="21" hidden="1" customWidth="1"/>
    <col min="210" max="210" width="9.140625" style="21"/>
    <col min="211" max="211" width="27.28515625" style="55" bestFit="1" customWidth="1"/>
    <col min="212" max="212" width="7.140625" style="21" bestFit="1" customWidth="1"/>
    <col min="213" max="213" width="3.7109375" style="21" bestFit="1" customWidth="1"/>
    <col min="214" max="214" width="27.28515625" style="55" customWidth="1"/>
    <col min="215" max="215" width="7.140625" style="21" bestFit="1" customWidth="1"/>
    <col min="216" max="216" width="3.7109375" style="21" bestFit="1" customWidth="1"/>
    <col min="217" max="217" width="5" style="21" customWidth="1"/>
    <col min="218" max="218" width="4.140625" style="21" customWidth="1"/>
    <col min="219" max="219" width="5.5703125" style="21" bestFit="1" customWidth="1"/>
    <col min="220" max="221" width="5.5703125" style="21" customWidth="1"/>
    <col min="222" max="223" width="5.5703125" style="21" hidden="1" customWidth="1"/>
    <col min="224" max="224" width="9.140625" style="21"/>
    <col min="225" max="225" width="27.28515625" style="21" bestFit="1" customWidth="1"/>
    <col min="226" max="226" width="7.140625" style="21" bestFit="1" customWidth="1"/>
    <col min="227" max="227" width="3.7109375" style="21" bestFit="1" customWidth="1"/>
    <col min="228" max="228" width="27.28515625" style="21" customWidth="1"/>
    <col min="229" max="229" width="7.140625" style="21" bestFit="1" customWidth="1"/>
    <col min="230" max="230" width="3.7109375" style="21" bestFit="1" customWidth="1"/>
    <col min="231" max="231" width="5" style="21" customWidth="1"/>
    <col min="232" max="232" width="4.140625" style="21" customWidth="1"/>
    <col min="233" max="233" width="5.5703125" style="21" bestFit="1" customWidth="1"/>
    <col min="234" max="235" width="5.5703125" style="21" customWidth="1"/>
    <col min="236" max="237" width="5.5703125" style="21" hidden="1" customWidth="1"/>
    <col min="238" max="238" width="9.140625" style="21"/>
    <col min="239" max="239" width="27.28515625" style="21" bestFit="1" customWidth="1"/>
    <col min="240" max="240" width="7.140625" style="21" bestFit="1" customWidth="1"/>
    <col min="241" max="241" width="3.7109375" style="21" bestFit="1" customWidth="1"/>
    <col min="242" max="242" width="27.28515625" style="21" customWidth="1"/>
    <col min="243" max="243" width="7.140625" style="21" bestFit="1" customWidth="1"/>
    <col min="244" max="244" width="3.7109375" style="21" bestFit="1" customWidth="1"/>
    <col min="245" max="245" width="5" style="21" customWidth="1"/>
    <col min="246" max="246" width="4.140625" style="21" customWidth="1"/>
    <col min="247" max="247" width="5.5703125" style="21" bestFit="1" customWidth="1"/>
    <col min="248" max="249" width="5.5703125" style="21" customWidth="1"/>
    <col min="250" max="251" width="5.5703125" style="21" hidden="1" customWidth="1"/>
    <col min="252" max="252" width="9.140625" style="21"/>
    <col min="253" max="253" width="27.28515625" style="21" bestFit="1" customWidth="1"/>
    <col min="254" max="254" width="7.140625" style="21" bestFit="1" customWidth="1"/>
    <col min="255" max="255" width="3.7109375" style="21" bestFit="1" customWidth="1"/>
    <col min="256" max="256" width="27.28515625" style="21" customWidth="1"/>
    <col min="257" max="257" width="7.140625" style="21" bestFit="1" customWidth="1"/>
    <col min="258" max="258" width="3.7109375" style="21" bestFit="1" customWidth="1"/>
    <col min="259" max="259" width="5" style="21" customWidth="1"/>
    <col min="260" max="260" width="4.140625" style="21" customWidth="1"/>
    <col min="261" max="261" width="5.5703125" style="21" bestFit="1" customWidth="1"/>
    <col min="262" max="263" width="5.5703125" style="21" customWidth="1"/>
    <col min="264" max="265" width="5.5703125" style="21" hidden="1" customWidth="1"/>
    <col min="266" max="266" width="9.140625" style="21" customWidth="1"/>
    <col min="267" max="267" width="27.28515625" style="21" customWidth="1"/>
    <col min="268" max="268" width="7.140625" style="21" customWidth="1"/>
    <col min="269" max="269" width="3.7109375" style="21" customWidth="1"/>
    <col min="270" max="270" width="27.28515625" style="21" customWidth="1"/>
    <col min="271" max="271" width="7.140625" style="21" customWidth="1"/>
    <col min="272" max="272" width="3.7109375" style="21" customWidth="1"/>
    <col min="273" max="273" width="5" style="21" customWidth="1"/>
    <col min="274" max="274" width="4.140625" style="21" customWidth="1"/>
    <col min="275" max="277" width="5.5703125" style="21" customWidth="1"/>
    <col min="278" max="279" width="5.5703125" style="21" hidden="1" customWidth="1"/>
    <col min="280" max="280" width="9.140625" style="21"/>
    <col min="281" max="281" width="27.28515625" style="21" bestFit="1" customWidth="1"/>
    <col min="282" max="282" width="7.140625" style="21" bestFit="1" customWidth="1"/>
    <col min="283" max="283" width="3.7109375" style="21" bestFit="1" customWidth="1"/>
    <col min="284" max="284" width="27.28515625" style="21" customWidth="1"/>
    <col min="285" max="285" width="7.140625" style="21" bestFit="1" customWidth="1"/>
    <col min="286" max="286" width="3.7109375" style="21" bestFit="1" customWidth="1"/>
    <col min="287" max="287" width="5" style="21" customWidth="1"/>
    <col min="288" max="288" width="4.140625" style="21" customWidth="1"/>
    <col min="289" max="289" width="5.5703125" style="21" bestFit="1" customWidth="1"/>
    <col min="290" max="291" width="5.5703125" style="21" customWidth="1"/>
    <col min="292" max="293" width="5.5703125" style="21" hidden="1" customWidth="1"/>
    <col min="294" max="294" width="9.140625" style="21"/>
    <col min="295" max="295" width="27.42578125" style="55" customWidth="1"/>
    <col min="296" max="296" width="7.140625" style="21" bestFit="1" customWidth="1"/>
    <col min="297" max="297" width="3.7109375" style="21" bestFit="1" customWidth="1"/>
    <col min="298" max="298" width="27.28515625" style="55" customWidth="1"/>
    <col min="299" max="299" width="7.140625" style="21" bestFit="1" customWidth="1"/>
    <col min="300" max="300" width="3.7109375" style="21" bestFit="1" customWidth="1"/>
    <col min="301" max="301" width="5" style="21" customWidth="1"/>
    <col min="302" max="302" width="4.140625" style="21" customWidth="1"/>
    <col min="303" max="303" width="5.5703125" style="21" bestFit="1" customWidth="1"/>
    <col min="304" max="305" width="5.5703125" style="21" customWidth="1"/>
    <col min="306" max="307" width="5.5703125" style="21" hidden="1" customWidth="1"/>
    <col min="308" max="308" width="9.140625" style="21"/>
    <col min="309" max="309" width="27.42578125" style="21" customWidth="1"/>
    <col min="310" max="310" width="7.140625" style="21" bestFit="1" customWidth="1"/>
    <col min="311" max="311" width="3.7109375" style="21" bestFit="1" customWidth="1"/>
    <col min="312" max="312" width="27.28515625" style="21" customWidth="1"/>
    <col min="313" max="313" width="7.140625" style="21" bestFit="1" customWidth="1"/>
    <col min="314" max="314" width="3.7109375" style="21" bestFit="1" customWidth="1"/>
    <col min="315" max="315" width="5" style="21" customWidth="1"/>
    <col min="316" max="316" width="4.140625" style="21" customWidth="1"/>
    <col min="317" max="317" width="5.5703125" style="21" bestFit="1" customWidth="1"/>
    <col min="318" max="319" width="5.5703125" style="21" customWidth="1"/>
    <col min="320" max="321" width="5.5703125" style="21" hidden="1" customWidth="1"/>
    <col min="322" max="322" width="9.140625" style="21"/>
    <col min="323" max="323" width="27.42578125" style="21" customWidth="1"/>
    <col min="324" max="324" width="7.140625" style="21" bestFit="1" customWidth="1"/>
    <col min="325" max="325" width="3.7109375" style="21" bestFit="1" customWidth="1"/>
    <col min="326" max="326" width="27.28515625" style="21" customWidth="1"/>
    <col min="327" max="327" width="7.140625" style="21" bestFit="1" customWidth="1"/>
    <col min="328" max="328" width="3.7109375" style="21" bestFit="1" customWidth="1"/>
    <col min="329" max="329" width="5" style="21" customWidth="1"/>
    <col min="330" max="330" width="4.140625" style="21" customWidth="1"/>
    <col min="331" max="331" width="5.5703125" style="21" bestFit="1" customWidth="1"/>
    <col min="332" max="333" width="5.5703125" style="21" customWidth="1"/>
    <col min="334" max="335" width="5.5703125" style="21" hidden="1" customWidth="1"/>
    <col min="336" max="336" width="9.140625" style="21"/>
    <col min="337" max="337" width="27.42578125" style="21" customWidth="1"/>
    <col min="338" max="338" width="7.140625" style="21" bestFit="1" customWidth="1"/>
    <col min="339" max="339" width="3.7109375" style="21" bestFit="1" customWidth="1"/>
    <col min="340" max="340" width="27.28515625" style="21" customWidth="1"/>
    <col min="341" max="341" width="7.140625" style="21" bestFit="1" customWidth="1"/>
    <col min="342" max="342" width="3.7109375" style="21" bestFit="1" customWidth="1"/>
    <col min="343" max="343" width="5" style="21" customWidth="1"/>
    <col min="344" max="344" width="4.140625" style="21" customWidth="1"/>
    <col min="345" max="345" width="5.5703125" style="21" bestFit="1" customWidth="1"/>
    <col min="346" max="347" width="5.5703125" style="21" customWidth="1"/>
    <col min="348" max="349" width="5.5703125" style="21" hidden="1" customWidth="1"/>
    <col min="350" max="350" width="9.140625" style="21"/>
    <col min="351" max="351" width="27.42578125" style="21" customWidth="1"/>
    <col min="352" max="352" width="7.140625" style="21" bestFit="1" customWidth="1"/>
    <col min="353" max="353" width="3.7109375" style="21" bestFit="1" customWidth="1"/>
    <col min="354" max="354" width="27.28515625" style="21" customWidth="1"/>
    <col min="355" max="355" width="7.140625" style="21" bestFit="1" customWidth="1"/>
    <col min="356" max="356" width="3.7109375" style="21" bestFit="1" customWidth="1"/>
    <col min="357" max="357" width="5" style="21" customWidth="1"/>
    <col min="358" max="358" width="4.140625" style="21" customWidth="1"/>
    <col min="359" max="359" width="5.5703125" style="21" bestFit="1" customWidth="1"/>
    <col min="360" max="361" width="5.5703125" style="21" customWidth="1"/>
    <col min="362" max="363" width="5.5703125" style="21" hidden="1" customWidth="1"/>
    <col min="364" max="16384" width="9.140625" style="21"/>
  </cols>
  <sheetData>
    <row r="1" spans="1:363" ht="15.75" thickBot="1" x14ac:dyDescent="0.3">
      <c r="A1" s="133" t="s">
        <v>239</v>
      </c>
      <c r="B1" s="134"/>
      <c r="C1" s="134"/>
      <c r="D1" s="134"/>
      <c r="E1" s="134"/>
      <c r="F1" s="134"/>
      <c r="G1" s="134"/>
      <c r="H1" s="134"/>
      <c r="I1" s="134"/>
      <c r="J1" s="134"/>
      <c r="K1" s="135"/>
      <c r="L1" s="44"/>
      <c r="M1" s="44"/>
      <c r="N1" s="56"/>
      <c r="O1" s="133" t="s">
        <v>240</v>
      </c>
      <c r="P1" s="134"/>
      <c r="Q1" s="134"/>
      <c r="R1" s="134"/>
      <c r="S1" s="134"/>
      <c r="T1" s="134"/>
      <c r="U1" s="134"/>
      <c r="V1" s="134"/>
      <c r="W1" s="134"/>
      <c r="X1" s="134"/>
      <c r="Y1" s="135"/>
      <c r="Z1" s="44"/>
      <c r="AA1" s="44"/>
      <c r="AB1" s="56"/>
      <c r="AC1" s="133" t="s">
        <v>241</v>
      </c>
      <c r="AD1" s="134"/>
      <c r="AE1" s="134"/>
      <c r="AF1" s="134"/>
      <c r="AG1" s="134"/>
      <c r="AH1" s="134"/>
      <c r="AI1" s="134"/>
      <c r="AJ1" s="134"/>
      <c r="AK1" s="134"/>
      <c r="AL1" s="134"/>
      <c r="AM1" s="135"/>
      <c r="AN1" s="44"/>
      <c r="AO1" s="44"/>
      <c r="AP1" s="56"/>
      <c r="AQ1" s="133" t="s">
        <v>242</v>
      </c>
      <c r="AR1" s="134"/>
      <c r="AS1" s="134"/>
      <c r="AT1" s="134"/>
      <c r="AU1" s="134"/>
      <c r="AV1" s="134"/>
      <c r="AW1" s="134"/>
      <c r="AX1" s="134"/>
      <c r="AY1" s="134"/>
      <c r="AZ1" s="134"/>
      <c r="BA1" s="135"/>
      <c r="BB1" s="44"/>
      <c r="BC1" s="44"/>
      <c r="BD1" s="56"/>
      <c r="BE1" s="133" t="s">
        <v>243</v>
      </c>
      <c r="BF1" s="134"/>
      <c r="BG1" s="134"/>
      <c r="BH1" s="134"/>
      <c r="BI1" s="134"/>
      <c r="BJ1" s="134"/>
      <c r="BK1" s="134"/>
      <c r="BL1" s="134"/>
      <c r="BM1" s="134"/>
      <c r="BN1" s="134"/>
      <c r="BO1" s="135"/>
      <c r="BP1" s="44"/>
      <c r="BQ1" s="44"/>
      <c r="BR1" s="56"/>
      <c r="BS1" s="133" t="s">
        <v>244</v>
      </c>
      <c r="BT1" s="134"/>
      <c r="BU1" s="134"/>
      <c r="BV1" s="134"/>
      <c r="BW1" s="134"/>
      <c r="BX1" s="134"/>
      <c r="BY1" s="134"/>
      <c r="BZ1" s="134"/>
      <c r="CA1" s="134"/>
      <c r="CB1" s="134"/>
      <c r="CC1" s="135"/>
      <c r="CD1" s="44"/>
      <c r="CE1" s="44"/>
      <c r="CF1" s="56"/>
      <c r="CG1" s="133" t="s">
        <v>245</v>
      </c>
      <c r="CH1" s="134"/>
      <c r="CI1" s="134"/>
      <c r="CJ1" s="134"/>
      <c r="CK1" s="134"/>
      <c r="CL1" s="134"/>
      <c r="CM1" s="134"/>
      <c r="CN1" s="134"/>
      <c r="CO1" s="134"/>
      <c r="CP1" s="134"/>
      <c r="CQ1" s="135"/>
      <c r="CR1" s="44"/>
      <c r="CS1" s="44"/>
      <c r="CT1" s="56"/>
      <c r="CU1" s="133" t="s">
        <v>246</v>
      </c>
      <c r="CV1" s="134"/>
      <c r="CW1" s="134"/>
      <c r="CX1" s="134"/>
      <c r="CY1" s="134"/>
      <c r="CZ1" s="134"/>
      <c r="DA1" s="134"/>
      <c r="DB1" s="134"/>
      <c r="DC1" s="134"/>
      <c r="DD1" s="134"/>
      <c r="DE1" s="135"/>
      <c r="DF1" s="44"/>
      <c r="DG1" s="44"/>
      <c r="DH1" s="56"/>
      <c r="DI1" s="133" t="s">
        <v>247</v>
      </c>
      <c r="DJ1" s="134"/>
      <c r="DK1" s="134"/>
      <c r="DL1" s="134"/>
      <c r="DM1" s="134"/>
      <c r="DN1" s="134"/>
      <c r="DO1" s="134"/>
      <c r="DP1" s="134"/>
      <c r="DQ1" s="134"/>
      <c r="DR1" s="134"/>
      <c r="DS1" s="135"/>
      <c r="DT1" s="44"/>
      <c r="DU1" s="44"/>
      <c r="DV1" s="56"/>
      <c r="DW1" s="133" t="s">
        <v>248</v>
      </c>
      <c r="DX1" s="134"/>
      <c r="DY1" s="134"/>
      <c r="DZ1" s="134"/>
      <c r="EA1" s="134"/>
      <c r="EB1" s="134"/>
      <c r="EC1" s="134"/>
      <c r="ED1" s="134"/>
      <c r="EE1" s="134"/>
      <c r="EF1" s="134"/>
      <c r="EG1" s="135"/>
      <c r="EH1" s="44"/>
      <c r="EI1" s="44"/>
      <c r="EJ1" s="56"/>
      <c r="EK1" s="133" t="s">
        <v>249</v>
      </c>
      <c r="EL1" s="134"/>
      <c r="EM1" s="134"/>
      <c r="EN1" s="134"/>
      <c r="EO1" s="134"/>
      <c r="EP1" s="134"/>
      <c r="EQ1" s="134"/>
      <c r="ER1" s="134"/>
      <c r="ES1" s="134"/>
      <c r="ET1" s="134"/>
      <c r="EU1" s="135"/>
      <c r="EV1" s="44"/>
      <c r="EW1" s="44"/>
      <c r="EX1" s="56"/>
      <c r="EY1" s="133" t="s">
        <v>250</v>
      </c>
      <c r="EZ1" s="134"/>
      <c r="FA1" s="134"/>
      <c r="FB1" s="134"/>
      <c r="FC1" s="134"/>
      <c r="FD1" s="134"/>
      <c r="FE1" s="134"/>
      <c r="FF1" s="134"/>
      <c r="FG1" s="134"/>
      <c r="FH1" s="134"/>
      <c r="FI1" s="135"/>
      <c r="FJ1" s="44"/>
      <c r="FK1" s="44"/>
      <c r="FL1" s="56"/>
      <c r="FM1" s="133" t="s">
        <v>251</v>
      </c>
      <c r="FN1" s="134"/>
      <c r="FO1" s="134"/>
      <c r="FP1" s="134"/>
      <c r="FQ1" s="134"/>
      <c r="FR1" s="134"/>
      <c r="FS1" s="134"/>
      <c r="FT1" s="134"/>
      <c r="FU1" s="134"/>
      <c r="FV1" s="134"/>
      <c r="FW1" s="135"/>
      <c r="FX1" s="44"/>
      <c r="FY1" s="44"/>
      <c r="FZ1" s="56"/>
      <c r="GA1" s="133" t="s">
        <v>252</v>
      </c>
      <c r="GB1" s="134"/>
      <c r="GC1" s="134"/>
      <c r="GD1" s="134"/>
      <c r="GE1" s="134"/>
      <c r="GF1" s="134"/>
      <c r="GG1" s="134"/>
      <c r="GH1" s="134"/>
      <c r="GI1" s="134"/>
      <c r="GJ1" s="134"/>
      <c r="GK1" s="135"/>
      <c r="GL1" s="44"/>
      <c r="GM1" s="44"/>
      <c r="GN1" s="56"/>
      <c r="GO1" s="133" t="s">
        <v>253</v>
      </c>
      <c r="GP1" s="134"/>
      <c r="GQ1" s="134"/>
      <c r="GR1" s="134"/>
      <c r="GS1" s="134"/>
      <c r="GT1" s="134"/>
      <c r="GU1" s="134"/>
      <c r="GV1" s="134"/>
      <c r="GW1" s="134"/>
      <c r="GX1" s="134"/>
      <c r="GY1" s="135"/>
      <c r="GZ1" s="44"/>
      <c r="HA1" s="44"/>
      <c r="HB1" s="56"/>
      <c r="HC1" s="133" t="s">
        <v>254</v>
      </c>
      <c r="HD1" s="134"/>
      <c r="HE1" s="134"/>
      <c r="HF1" s="134"/>
      <c r="HG1" s="134"/>
      <c r="HH1" s="134"/>
      <c r="HI1" s="134"/>
      <c r="HJ1" s="134"/>
      <c r="HK1" s="134"/>
      <c r="HL1" s="134"/>
      <c r="HM1" s="135"/>
      <c r="HN1" s="44"/>
      <c r="HO1" s="44"/>
      <c r="HP1" s="56"/>
      <c r="HQ1" s="133" t="s">
        <v>255</v>
      </c>
      <c r="HR1" s="134"/>
      <c r="HS1" s="134"/>
      <c r="HT1" s="134"/>
      <c r="HU1" s="134"/>
      <c r="HV1" s="134"/>
      <c r="HW1" s="134"/>
      <c r="HX1" s="134"/>
      <c r="HY1" s="134"/>
      <c r="HZ1" s="134"/>
      <c r="IA1" s="135"/>
      <c r="IB1" s="44"/>
      <c r="IC1" s="44"/>
      <c r="ID1" s="56"/>
      <c r="IE1" s="133" t="s">
        <v>256</v>
      </c>
      <c r="IF1" s="134"/>
      <c r="IG1" s="134"/>
      <c r="IH1" s="134"/>
      <c r="II1" s="134"/>
      <c r="IJ1" s="134"/>
      <c r="IK1" s="134"/>
      <c r="IL1" s="134"/>
      <c r="IM1" s="134"/>
      <c r="IN1" s="134"/>
      <c r="IO1" s="135"/>
      <c r="IP1" s="44"/>
      <c r="IQ1" s="44"/>
      <c r="IR1" s="56"/>
      <c r="IS1" s="133" t="s">
        <v>257</v>
      </c>
      <c r="IT1" s="134"/>
      <c r="IU1" s="134"/>
      <c r="IV1" s="134"/>
      <c r="IW1" s="134"/>
      <c r="IX1" s="134"/>
      <c r="IY1" s="134"/>
      <c r="IZ1" s="134"/>
      <c r="JA1" s="134"/>
      <c r="JB1" s="134"/>
      <c r="JC1" s="135"/>
      <c r="JD1" s="44"/>
      <c r="JE1" s="44"/>
      <c r="JF1" s="56"/>
      <c r="JG1" s="133" t="s">
        <v>258</v>
      </c>
      <c r="JH1" s="134"/>
      <c r="JI1" s="134"/>
      <c r="JJ1" s="134"/>
      <c r="JK1" s="134"/>
      <c r="JL1" s="134"/>
      <c r="JM1" s="134"/>
      <c r="JN1" s="134"/>
      <c r="JO1" s="134"/>
      <c r="JP1" s="134"/>
      <c r="JQ1" s="135"/>
      <c r="JR1" s="44"/>
      <c r="JS1" s="44"/>
      <c r="JT1" s="56"/>
      <c r="JU1" s="133" t="s">
        <v>259</v>
      </c>
      <c r="JV1" s="134"/>
      <c r="JW1" s="134"/>
      <c r="JX1" s="134"/>
      <c r="JY1" s="134"/>
      <c r="JZ1" s="134"/>
      <c r="KA1" s="134"/>
      <c r="KB1" s="134"/>
      <c r="KC1" s="134"/>
      <c r="KD1" s="134"/>
      <c r="KE1" s="135"/>
      <c r="KF1" s="44"/>
      <c r="KG1" s="44"/>
      <c r="KH1" s="56"/>
      <c r="KI1" s="133" t="s">
        <v>260</v>
      </c>
      <c r="KJ1" s="134"/>
      <c r="KK1" s="134"/>
      <c r="KL1" s="134"/>
      <c r="KM1" s="134"/>
      <c r="KN1" s="134"/>
      <c r="KO1" s="134"/>
      <c r="KP1" s="134"/>
      <c r="KQ1" s="134"/>
      <c r="KR1" s="134"/>
      <c r="KS1" s="135"/>
      <c r="KT1" s="44"/>
      <c r="KU1" s="44"/>
      <c r="KW1" s="140" t="s">
        <v>261</v>
      </c>
      <c r="KX1" s="134"/>
      <c r="KY1" s="134"/>
      <c r="KZ1" s="134"/>
      <c r="LA1" s="134"/>
      <c r="LB1" s="134"/>
      <c r="LC1" s="134"/>
      <c r="LD1" s="134"/>
      <c r="LE1" s="134"/>
      <c r="LF1" s="134"/>
      <c r="LG1" s="135"/>
      <c r="LH1" s="44"/>
      <c r="LI1" s="44"/>
      <c r="LK1" s="140" t="s">
        <v>262</v>
      </c>
      <c r="LL1" s="134"/>
      <c r="LM1" s="134"/>
      <c r="LN1" s="134"/>
      <c r="LO1" s="134"/>
      <c r="LP1" s="134"/>
      <c r="LQ1" s="134"/>
      <c r="LR1" s="134"/>
      <c r="LS1" s="134"/>
      <c r="LT1" s="134"/>
      <c r="LU1" s="135"/>
      <c r="LV1" s="44"/>
      <c r="LW1" s="44"/>
      <c r="LY1" s="140" t="s">
        <v>263</v>
      </c>
      <c r="LZ1" s="134"/>
      <c r="MA1" s="134"/>
      <c r="MB1" s="134"/>
      <c r="MC1" s="134"/>
      <c r="MD1" s="134"/>
      <c r="ME1" s="134"/>
      <c r="MF1" s="134"/>
      <c r="MG1" s="134"/>
      <c r="MH1" s="134"/>
      <c r="MI1" s="135"/>
      <c r="MJ1" s="44"/>
      <c r="MK1" s="44"/>
      <c r="MM1" s="140" t="s">
        <v>264</v>
      </c>
      <c r="MN1" s="134"/>
      <c r="MO1" s="134"/>
      <c r="MP1" s="134"/>
      <c r="MQ1" s="134"/>
      <c r="MR1" s="134"/>
      <c r="MS1" s="134"/>
      <c r="MT1" s="134"/>
      <c r="MU1" s="134"/>
      <c r="MV1" s="134"/>
      <c r="MW1" s="135"/>
    </row>
    <row r="2" spans="1:363" s="62" customFormat="1" ht="15.75" thickBot="1" x14ac:dyDescent="0.3">
      <c r="A2" s="26" t="str">
        <f>Kalender!B11</f>
        <v>Climax</v>
      </c>
      <c r="B2" s="57"/>
      <c r="C2" s="57"/>
      <c r="D2" s="25" t="str">
        <f>Kalender!D11</f>
        <v>Blocksken 1</v>
      </c>
      <c r="E2" s="58"/>
      <c r="F2" s="59"/>
      <c r="G2" s="59"/>
      <c r="H2" s="59"/>
      <c r="I2" s="59"/>
      <c r="J2" s="59"/>
      <c r="K2" s="60"/>
      <c r="L2" s="61"/>
      <c r="M2" s="61"/>
      <c r="O2" s="26" t="str">
        <f>Kalender!B46</f>
        <v>De Golvers 1</v>
      </c>
      <c r="P2" s="57"/>
      <c r="Q2" s="57"/>
      <c r="R2" s="25" t="str">
        <f>Kalender!D46</f>
        <v>Excelsior 1</v>
      </c>
      <c r="S2" s="58" t="s">
        <v>173</v>
      </c>
      <c r="T2" s="59"/>
      <c r="U2" s="59"/>
      <c r="V2" s="59"/>
      <c r="W2" s="59"/>
      <c r="X2" s="59"/>
      <c r="Y2" s="60"/>
      <c r="Z2" s="61"/>
      <c r="AA2" s="61"/>
      <c r="AC2" s="26" t="str">
        <f>Kalender!B81</f>
        <v>Het Zandhof</v>
      </c>
      <c r="AD2" s="57"/>
      <c r="AE2" s="57"/>
      <c r="AF2" s="26" t="str">
        <f>Kalender!D81</f>
        <v>De Golvers 1</v>
      </c>
      <c r="AG2" s="58"/>
      <c r="AH2" s="59"/>
      <c r="AI2" s="59"/>
      <c r="AJ2" s="59"/>
      <c r="AK2" s="59"/>
      <c r="AL2" s="59"/>
      <c r="AM2" s="60"/>
      <c r="AN2" s="61"/>
      <c r="AO2" s="61"/>
      <c r="AQ2" s="26" t="str">
        <f>Kalender!B116</f>
        <v>Excelsior 1</v>
      </c>
      <c r="AR2" s="57"/>
      <c r="AS2" s="57"/>
      <c r="AT2" s="25" t="str">
        <f>Kalender!D116</f>
        <v>Ten Dorpe 2</v>
      </c>
      <c r="AU2" s="58"/>
      <c r="AV2" s="59"/>
      <c r="AW2" s="59"/>
      <c r="AX2" s="59"/>
      <c r="AY2" s="59"/>
      <c r="AZ2" s="59"/>
      <c r="BA2" s="60"/>
      <c r="BB2" s="61"/>
      <c r="BC2" s="61"/>
      <c r="BE2" s="26" t="str">
        <f>Kalender!B151</f>
        <v>Kalfort 4</v>
      </c>
      <c r="BF2" s="57"/>
      <c r="BG2" s="57"/>
      <c r="BH2" s="25" t="str">
        <f>Kalender!D151</f>
        <v>De Sloebers 2</v>
      </c>
      <c r="BI2" s="58"/>
      <c r="BJ2" s="59"/>
      <c r="BK2" s="59"/>
      <c r="BL2" s="59"/>
      <c r="BM2" s="59"/>
      <c r="BN2" s="59"/>
      <c r="BO2" s="60"/>
      <c r="BP2" s="61"/>
      <c r="BQ2" s="61"/>
      <c r="BS2" s="26" t="str">
        <f>Kalender!B186</f>
        <v>De Sloebers 2</v>
      </c>
      <c r="BT2" s="57"/>
      <c r="BU2" s="57"/>
      <c r="BV2" s="25" t="str">
        <f>Kalender!D186</f>
        <v>Ten Dorpe 2</v>
      </c>
      <c r="BW2" s="58"/>
      <c r="BX2" s="59"/>
      <c r="BY2" s="59"/>
      <c r="BZ2" s="59"/>
      <c r="CA2" s="59"/>
      <c r="CB2" s="59"/>
      <c r="CC2" s="60"/>
      <c r="CD2" s="61"/>
      <c r="CE2" s="61"/>
      <c r="CG2" s="26" t="str">
        <f>Kalender!B221</f>
        <v>Ten Dorpe 2</v>
      </c>
      <c r="CH2" s="57"/>
      <c r="CI2" s="57"/>
      <c r="CJ2" s="25" t="str">
        <f>Kalender!D221</f>
        <v>Het Zandhof</v>
      </c>
      <c r="CK2" s="58"/>
      <c r="CL2" s="59"/>
      <c r="CM2" s="59"/>
      <c r="CN2" s="59"/>
      <c r="CO2" s="59"/>
      <c r="CP2" s="59"/>
      <c r="CQ2" s="60"/>
      <c r="CR2" s="61"/>
      <c r="CS2" s="61"/>
      <c r="CU2" s="26" t="str">
        <f>Kalender!B256</f>
        <v>Sportifke 1</v>
      </c>
      <c r="CV2" s="57"/>
      <c r="CW2" s="57"/>
      <c r="CX2" s="25" t="str">
        <f>Kalender!D256</f>
        <v>Ten Dorpe 2</v>
      </c>
      <c r="CY2" s="58"/>
      <c r="CZ2" s="59"/>
      <c r="DA2" s="59"/>
      <c r="DB2" s="59"/>
      <c r="DC2" s="59"/>
      <c r="DD2" s="59"/>
      <c r="DE2" s="60"/>
      <c r="DF2" s="61"/>
      <c r="DG2" s="61"/>
      <c r="DI2" s="26" t="str">
        <f>Kalender!B291</f>
        <v>Kalfort 4</v>
      </c>
      <c r="DJ2" s="57"/>
      <c r="DK2" s="57"/>
      <c r="DL2" s="25" t="str">
        <f>Kalender!D291</f>
        <v>Blocksken 1</v>
      </c>
      <c r="DM2" s="58"/>
      <c r="DN2" s="59"/>
      <c r="DO2" s="59"/>
      <c r="DP2" s="59"/>
      <c r="DQ2" s="59"/>
      <c r="DR2" s="59"/>
      <c r="DS2" s="60"/>
      <c r="DT2" s="61"/>
      <c r="DU2" s="61"/>
      <c r="DW2" s="26" t="str">
        <f>Kalender!B326</f>
        <v>Het Zandhof</v>
      </c>
      <c r="DX2" s="57"/>
      <c r="DY2" s="57"/>
      <c r="DZ2" s="25" t="str">
        <f>Kalender!D326</f>
        <v>Kalfort 4</v>
      </c>
      <c r="EA2" s="58"/>
      <c r="EB2" s="59"/>
      <c r="EC2" s="59"/>
      <c r="ED2" s="59"/>
      <c r="EE2" s="59"/>
      <c r="EF2" s="59"/>
      <c r="EG2" s="60"/>
      <c r="EH2" s="61"/>
      <c r="EI2" s="61"/>
      <c r="EK2" s="26" t="str">
        <f>Kalender!B361</f>
        <v>Kalfort 4</v>
      </c>
      <c r="EL2" s="57"/>
      <c r="EM2" s="57"/>
      <c r="EN2" s="25" t="str">
        <f>Kalender!D361</f>
        <v>Climax</v>
      </c>
      <c r="EO2" s="58"/>
      <c r="EP2" s="59"/>
      <c r="EQ2" s="59"/>
      <c r="ER2" s="59"/>
      <c r="ES2" s="59"/>
      <c r="ET2" s="59"/>
      <c r="EU2" s="60"/>
      <c r="EV2" s="61"/>
      <c r="EW2" s="61"/>
      <c r="EY2" s="26" t="str">
        <f>Kalender!B396</f>
        <v>De Golvers 1</v>
      </c>
      <c r="EZ2" s="57"/>
      <c r="FA2" s="57"/>
      <c r="FB2" s="25" t="str">
        <f>Kalender!D396</f>
        <v>Black Boys 3</v>
      </c>
      <c r="FC2" s="58"/>
      <c r="FD2" s="59"/>
      <c r="FE2" s="59"/>
      <c r="FF2" s="59"/>
      <c r="FG2" s="59"/>
      <c r="FH2" s="59"/>
      <c r="FI2" s="60"/>
      <c r="FJ2" s="61"/>
      <c r="FK2" s="61"/>
      <c r="FM2" s="26" t="str">
        <f>Kalender!B431</f>
        <v>De Golvers 1</v>
      </c>
      <c r="FN2" s="57"/>
      <c r="FO2" s="57"/>
      <c r="FP2" s="25" t="str">
        <f>Kalender!D431</f>
        <v>Kalfort 4</v>
      </c>
      <c r="FQ2" s="58"/>
      <c r="FR2" s="59"/>
      <c r="FS2" s="59"/>
      <c r="FT2" s="59"/>
      <c r="FU2" s="59"/>
      <c r="FV2" s="59"/>
      <c r="FW2" s="60"/>
      <c r="FX2" s="61"/>
      <c r="FY2" s="61"/>
      <c r="GA2" s="26" t="str">
        <f>Kalender!B466</f>
        <v>Blocksken 1</v>
      </c>
      <c r="GB2" s="57"/>
      <c r="GC2" s="57"/>
      <c r="GD2" s="25" t="str">
        <f>Kalender!D466</f>
        <v>Climax</v>
      </c>
      <c r="GE2" s="58"/>
      <c r="GF2" s="59"/>
      <c r="GG2" s="59"/>
      <c r="GH2" s="59"/>
      <c r="GI2" s="59"/>
      <c r="GJ2" s="59"/>
      <c r="GK2" s="60"/>
      <c r="GL2" s="61"/>
      <c r="GM2" s="61"/>
      <c r="GO2" s="26" t="str">
        <f>Kalender!B501</f>
        <v>Excelsior 1</v>
      </c>
      <c r="GP2" s="57"/>
      <c r="GQ2" s="57"/>
      <c r="GR2" s="25" t="str">
        <f>Kalender!D501</f>
        <v>De Golvers 1</v>
      </c>
      <c r="GS2" s="58"/>
      <c r="GT2" s="59"/>
      <c r="GU2" s="59"/>
      <c r="GV2" s="59"/>
      <c r="GW2" s="59"/>
      <c r="GX2" s="59"/>
      <c r="GY2" s="60"/>
      <c r="GZ2" s="61"/>
      <c r="HA2" s="61"/>
      <c r="HC2" s="26" t="str">
        <f>Kalender!B536</f>
        <v>De Golvers 1</v>
      </c>
      <c r="HD2" s="57"/>
      <c r="HE2" s="57"/>
      <c r="HF2" s="25" t="str">
        <f>Kalender!D536</f>
        <v>Het Zandhof</v>
      </c>
      <c r="HG2" s="58"/>
      <c r="HH2" s="59"/>
      <c r="HI2" s="59"/>
      <c r="HJ2" s="59"/>
      <c r="HK2" s="59"/>
      <c r="HL2" s="59"/>
      <c r="HM2" s="60"/>
      <c r="HN2" s="61"/>
      <c r="HO2" s="61"/>
      <c r="HQ2" s="26" t="str">
        <f>Kalender!B571</f>
        <v>Ten Dorpe 2</v>
      </c>
      <c r="HR2" s="57"/>
      <c r="HS2" s="57"/>
      <c r="HT2" s="25" t="str">
        <f>Kalender!D571</f>
        <v>Excelsior 1</v>
      </c>
      <c r="HU2" s="58"/>
      <c r="HV2" s="59"/>
      <c r="HW2" s="59"/>
      <c r="HX2" s="59"/>
      <c r="HY2" s="59"/>
      <c r="HZ2" s="59"/>
      <c r="IA2" s="60"/>
      <c r="IB2" s="61"/>
      <c r="IC2" s="61"/>
      <c r="IE2" s="26" t="str">
        <f>Kalender!B606</f>
        <v>De Sloebers 2</v>
      </c>
      <c r="IF2" s="57"/>
      <c r="IG2" s="57"/>
      <c r="IH2" s="25" t="str">
        <f>Kalender!D606</f>
        <v>Kalfort 4</v>
      </c>
      <c r="II2" s="58"/>
      <c r="IJ2" s="59"/>
      <c r="IK2" s="59"/>
      <c r="IL2" s="59"/>
      <c r="IM2" s="59"/>
      <c r="IN2" s="59"/>
      <c r="IO2" s="60"/>
      <c r="IP2" s="61"/>
      <c r="IQ2" s="61"/>
      <c r="IS2" s="26" t="str">
        <f>Kalender!B641</f>
        <v>Ten Dorpe 2</v>
      </c>
      <c r="IT2" s="57"/>
      <c r="IU2" s="57"/>
      <c r="IV2" s="25" t="str">
        <f>Kalender!D641</f>
        <v>De Sloebers 2</v>
      </c>
      <c r="IW2" s="58"/>
      <c r="IX2" s="59"/>
      <c r="IY2" s="59"/>
      <c r="IZ2" s="59"/>
      <c r="JA2" s="59"/>
      <c r="JB2" s="59"/>
      <c r="JC2" s="60"/>
      <c r="JD2" s="61"/>
      <c r="JE2" s="61"/>
      <c r="JG2" s="26" t="str">
        <f>Kalender!B676</f>
        <v>Het Zandhof</v>
      </c>
      <c r="JH2" s="57"/>
      <c r="JI2" s="57"/>
      <c r="JJ2" s="25" t="str">
        <f>Kalender!D676</f>
        <v>Ten Dorpe 2</v>
      </c>
      <c r="JK2" s="58"/>
      <c r="JL2" s="59"/>
      <c r="JM2" s="59"/>
      <c r="JN2" s="59"/>
      <c r="JO2" s="59"/>
      <c r="JP2" s="59"/>
      <c r="JQ2" s="60"/>
      <c r="JR2" s="61"/>
      <c r="JS2" s="61"/>
      <c r="JU2" s="26" t="str">
        <f>Kalender!B711</f>
        <v>Ten Dorpe 2</v>
      </c>
      <c r="JV2" s="57"/>
      <c r="JW2" s="57"/>
      <c r="JX2" s="25" t="str">
        <f>Kalender!D711</f>
        <v>Sportifke 1</v>
      </c>
      <c r="JY2" s="58"/>
      <c r="JZ2" s="59"/>
      <c r="KA2" s="59"/>
      <c r="KB2" s="59"/>
      <c r="KC2" s="59"/>
      <c r="KD2" s="59"/>
      <c r="KE2" s="60"/>
      <c r="KF2" s="61"/>
      <c r="KG2" s="61"/>
      <c r="KI2" s="26" t="str">
        <f>Kalender!B746</f>
        <v>Blocksken 1</v>
      </c>
      <c r="KJ2" s="57"/>
      <c r="KK2" s="57"/>
      <c r="KL2" s="25" t="str">
        <f>Kalender!D746</f>
        <v>Kalfort 4</v>
      </c>
      <c r="KM2" s="58"/>
      <c r="KN2" s="59"/>
      <c r="KO2" s="59"/>
      <c r="KP2" s="59"/>
      <c r="KQ2" s="59"/>
      <c r="KR2" s="59"/>
      <c r="KS2" s="60"/>
      <c r="KT2" s="61"/>
      <c r="KU2" s="61"/>
      <c r="KW2" s="26" t="str">
        <f>Kalender!B781</f>
        <v>Kalfort 4</v>
      </c>
      <c r="KX2" s="57"/>
      <c r="KY2" s="57"/>
      <c r="KZ2" s="25" t="str">
        <f>Kalender!D781</f>
        <v>Het Zandhof</v>
      </c>
      <c r="LA2" s="58"/>
      <c r="LB2" s="59"/>
      <c r="LC2" s="59"/>
      <c r="LD2" s="59"/>
      <c r="LE2" s="59"/>
      <c r="LF2" s="59"/>
      <c r="LG2" s="60"/>
      <c r="LH2" s="61"/>
      <c r="LI2" s="61"/>
      <c r="LK2" s="26" t="str">
        <f>Kalender!B816</f>
        <v>Climax</v>
      </c>
      <c r="LL2" s="57"/>
      <c r="LM2" s="57"/>
      <c r="LN2" s="25" t="str">
        <f>Kalender!D816</f>
        <v>Kalfort 4</v>
      </c>
      <c r="LO2" s="58"/>
      <c r="LP2" s="59"/>
      <c r="LQ2" s="59"/>
      <c r="LR2" s="59"/>
      <c r="LS2" s="59"/>
      <c r="LT2" s="59"/>
      <c r="LU2" s="60"/>
      <c r="LV2" s="61"/>
      <c r="LW2" s="61"/>
      <c r="LY2" s="26" t="str">
        <f>Kalender!B851</f>
        <v>Black Boys 3</v>
      </c>
      <c r="LZ2" s="57"/>
      <c r="MA2" s="57"/>
      <c r="MB2" s="25" t="str">
        <f>Kalender!D851</f>
        <v>De Golvers 1</v>
      </c>
      <c r="MC2" s="58"/>
      <c r="MD2" s="59"/>
      <c r="ME2" s="59"/>
      <c r="MF2" s="59"/>
      <c r="MG2" s="59"/>
      <c r="MH2" s="59"/>
      <c r="MI2" s="60"/>
      <c r="MJ2" s="61"/>
      <c r="MK2" s="61"/>
      <c r="MM2" s="26" t="str">
        <f>Kalender!B886</f>
        <v>Kalfort 4</v>
      </c>
      <c r="MN2" s="57"/>
      <c r="MO2" s="57"/>
      <c r="MP2" s="25" t="str">
        <f>Kalender!D886</f>
        <v>De Golvers 1</v>
      </c>
      <c r="MQ2" s="58"/>
      <c r="MR2" s="59"/>
      <c r="MS2" s="59"/>
      <c r="MT2" s="59"/>
      <c r="MU2" s="59"/>
      <c r="MV2" s="59"/>
      <c r="MW2" s="60"/>
    </row>
    <row r="3" spans="1:363" x14ac:dyDescent="0.25">
      <c r="A3" s="63" t="s">
        <v>0</v>
      </c>
      <c r="B3" s="64" t="s">
        <v>1</v>
      </c>
      <c r="C3" s="64" t="s">
        <v>29</v>
      </c>
      <c r="D3" s="64" t="s">
        <v>2</v>
      </c>
      <c r="E3" s="64" t="s">
        <v>1</v>
      </c>
      <c r="F3" s="64" t="s">
        <v>29</v>
      </c>
      <c r="G3" s="64" t="s">
        <v>265</v>
      </c>
      <c r="H3" s="64" t="s">
        <v>266</v>
      </c>
      <c r="I3" s="64"/>
      <c r="J3" s="131" t="s">
        <v>5</v>
      </c>
      <c r="K3" s="132"/>
      <c r="L3" s="44"/>
      <c r="M3" s="44"/>
      <c r="N3" s="56"/>
      <c r="O3" s="63" t="s">
        <v>0</v>
      </c>
      <c r="P3" s="64" t="s">
        <v>1</v>
      </c>
      <c r="Q3" s="64" t="s">
        <v>29</v>
      </c>
      <c r="R3" s="64" t="s">
        <v>2</v>
      </c>
      <c r="S3" s="64" t="s">
        <v>1</v>
      </c>
      <c r="T3" s="64" t="s">
        <v>29</v>
      </c>
      <c r="U3" s="64" t="s">
        <v>265</v>
      </c>
      <c r="V3" s="64" t="s">
        <v>266</v>
      </c>
      <c r="W3" s="64"/>
      <c r="X3" s="131" t="s">
        <v>5</v>
      </c>
      <c r="Y3" s="132"/>
      <c r="Z3" s="44"/>
      <c r="AA3" s="44"/>
      <c r="AB3" s="56"/>
      <c r="AC3" s="63" t="s">
        <v>0</v>
      </c>
      <c r="AD3" s="64" t="s">
        <v>1</v>
      </c>
      <c r="AE3" s="64" t="s">
        <v>29</v>
      </c>
      <c r="AF3" s="64" t="s">
        <v>2</v>
      </c>
      <c r="AG3" s="64" t="s">
        <v>1</v>
      </c>
      <c r="AH3" s="64" t="s">
        <v>29</v>
      </c>
      <c r="AI3" s="64" t="s">
        <v>265</v>
      </c>
      <c r="AJ3" s="64" t="s">
        <v>266</v>
      </c>
      <c r="AK3" s="64"/>
      <c r="AL3" s="131" t="s">
        <v>5</v>
      </c>
      <c r="AM3" s="132"/>
      <c r="AN3" s="44"/>
      <c r="AO3" s="44"/>
      <c r="AP3" s="56"/>
      <c r="AQ3" s="63" t="s">
        <v>0</v>
      </c>
      <c r="AR3" s="64" t="s">
        <v>1</v>
      </c>
      <c r="AS3" s="64" t="s">
        <v>29</v>
      </c>
      <c r="AT3" s="64" t="s">
        <v>2</v>
      </c>
      <c r="AU3" s="64" t="s">
        <v>1</v>
      </c>
      <c r="AV3" s="64" t="s">
        <v>29</v>
      </c>
      <c r="AW3" s="64" t="s">
        <v>265</v>
      </c>
      <c r="AX3" s="64" t="s">
        <v>266</v>
      </c>
      <c r="AY3" s="64"/>
      <c r="AZ3" s="131" t="s">
        <v>5</v>
      </c>
      <c r="BA3" s="132"/>
      <c r="BB3" s="44"/>
      <c r="BC3" s="44"/>
      <c r="BD3" s="56"/>
      <c r="BE3" s="63" t="s">
        <v>0</v>
      </c>
      <c r="BF3" s="64" t="s">
        <v>1</v>
      </c>
      <c r="BG3" s="64" t="s">
        <v>29</v>
      </c>
      <c r="BH3" s="64" t="s">
        <v>2</v>
      </c>
      <c r="BI3" s="64" t="s">
        <v>1</v>
      </c>
      <c r="BJ3" s="64" t="s">
        <v>29</v>
      </c>
      <c r="BK3" s="64" t="s">
        <v>265</v>
      </c>
      <c r="BL3" s="64" t="s">
        <v>266</v>
      </c>
      <c r="BM3" s="64"/>
      <c r="BN3" s="131" t="s">
        <v>5</v>
      </c>
      <c r="BO3" s="132"/>
      <c r="BP3" s="44"/>
      <c r="BQ3" s="44"/>
      <c r="BR3" s="56"/>
      <c r="BS3" s="63" t="s">
        <v>0</v>
      </c>
      <c r="BT3" s="64" t="s">
        <v>1</v>
      </c>
      <c r="BU3" s="64" t="s">
        <v>29</v>
      </c>
      <c r="BV3" s="64" t="s">
        <v>2</v>
      </c>
      <c r="BW3" s="64" t="s">
        <v>1</v>
      </c>
      <c r="BX3" s="64" t="s">
        <v>29</v>
      </c>
      <c r="BY3" s="64" t="s">
        <v>265</v>
      </c>
      <c r="BZ3" s="64" t="s">
        <v>266</v>
      </c>
      <c r="CA3" s="64"/>
      <c r="CB3" s="131" t="s">
        <v>5</v>
      </c>
      <c r="CC3" s="132"/>
      <c r="CD3" s="44"/>
      <c r="CE3" s="44"/>
      <c r="CF3" s="56"/>
      <c r="CG3" s="63" t="s">
        <v>0</v>
      </c>
      <c r="CH3" s="64" t="s">
        <v>1</v>
      </c>
      <c r="CI3" s="64" t="s">
        <v>29</v>
      </c>
      <c r="CJ3" s="64" t="s">
        <v>2</v>
      </c>
      <c r="CK3" s="64" t="s">
        <v>1</v>
      </c>
      <c r="CL3" s="64" t="s">
        <v>29</v>
      </c>
      <c r="CM3" s="64" t="s">
        <v>265</v>
      </c>
      <c r="CN3" s="64" t="s">
        <v>266</v>
      </c>
      <c r="CO3" s="64"/>
      <c r="CP3" s="131" t="s">
        <v>5</v>
      </c>
      <c r="CQ3" s="132"/>
      <c r="CR3" s="44"/>
      <c r="CS3" s="44"/>
      <c r="CT3" s="56"/>
      <c r="CU3" s="63" t="s">
        <v>0</v>
      </c>
      <c r="CV3" s="64" t="s">
        <v>1</v>
      </c>
      <c r="CW3" s="64" t="s">
        <v>29</v>
      </c>
      <c r="CX3" s="64" t="s">
        <v>2</v>
      </c>
      <c r="CY3" s="64" t="s">
        <v>1</v>
      </c>
      <c r="CZ3" s="64" t="s">
        <v>29</v>
      </c>
      <c r="DA3" s="64" t="s">
        <v>265</v>
      </c>
      <c r="DB3" s="64" t="s">
        <v>266</v>
      </c>
      <c r="DC3" s="64"/>
      <c r="DD3" s="131" t="s">
        <v>5</v>
      </c>
      <c r="DE3" s="132"/>
      <c r="DF3" s="44"/>
      <c r="DG3" s="44"/>
      <c r="DH3" s="56"/>
      <c r="DI3" s="63" t="s">
        <v>0</v>
      </c>
      <c r="DJ3" s="64" t="s">
        <v>1</v>
      </c>
      <c r="DK3" s="64" t="s">
        <v>29</v>
      </c>
      <c r="DL3" s="64" t="s">
        <v>2</v>
      </c>
      <c r="DM3" s="64" t="s">
        <v>1</v>
      </c>
      <c r="DN3" s="64" t="s">
        <v>29</v>
      </c>
      <c r="DO3" s="64" t="s">
        <v>265</v>
      </c>
      <c r="DP3" s="64" t="s">
        <v>266</v>
      </c>
      <c r="DQ3" s="64"/>
      <c r="DR3" s="131" t="s">
        <v>5</v>
      </c>
      <c r="DS3" s="132"/>
      <c r="DT3" s="44"/>
      <c r="DU3" s="44"/>
      <c r="DV3" s="56"/>
      <c r="DW3" s="63" t="s">
        <v>0</v>
      </c>
      <c r="DX3" s="64" t="s">
        <v>1</v>
      </c>
      <c r="DY3" s="64" t="s">
        <v>29</v>
      </c>
      <c r="DZ3" s="64" t="s">
        <v>2</v>
      </c>
      <c r="EA3" s="64" t="s">
        <v>1</v>
      </c>
      <c r="EB3" s="64" t="s">
        <v>29</v>
      </c>
      <c r="EC3" s="64" t="s">
        <v>265</v>
      </c>
      <c r="ED3" s="64" t="s">
        <v>266</v>
      </c>
      <c r="EE3" s="64"/>
      <c r="EF3" s="131" t="s">
        <v>5</v>
      </c>
      <c r="EG3" s="132"/>
      <c r="EH3" s="44"/>
      <c r="EI3" s="44"/>
      <c r="EJ3" s="56"/>
      <c r="EK3" s="63" t="s">
        <v>0</v>
      </c>
      <c r="EL3" s="64" t="s">
        <v>1</v>
      </c>
      <c r="EM3" s="64" t="s">
        <v>29</v>
      </c>
      <c r="EN3" s="64" t="s">
        <v>2</v>
      </c>
      <c r="EO3" s="64" t="s">
        <v>1</v>
      </c>
      <c r="EP3" s="64" t="s">
        <v>29</v>
      </c>
      <c r="EQ3" s="64" t="s">
        <v>265</v>
      </c>
      <c r="ER3" s="64" t="s">
        <v>266</v>
      </c>
      <c r="ES3" s="64"/>
      <c r="ET3" s="131" t="s">
        <v>5</v>
      </c>
      <c r="EU3" s="132"/>
      <c r="EV3" s="44"/>
      <c r="EW3" s="44"/>
      <c r="EX3" s="56"/>
      <c r="EY3" s="63" t="s">
        <v>0</v>
      </c>
      <c r="EZ3" s="64" t="s">
        <v>1</v>
      </c>
      <c r="FA3" s="64" t="s">
        <v>29</v>
      </c>
      <c r="FB3" s="64" t="s">
        <v>2</v>
      </c>
      <c r="FC3" s="64" t="s">
        <v>1</v>
      </c>
      <c r="FD3" s="64" t="s">
        <v>29</v>
      </c>
      <c r="FE3" s="64" t="s">
        <v>265</v>
      </c>
      <c r="FF3" s="64" t="s">
        <v>266</v>
      </c>
      <c r="FG3" s="64"/>
      <c r="FH3" s="131" t="s">
        <v>5</v>
      </c>
      <c r="FI3" s="132"/>
      <c r="FJ3" s="44"/>
      <c r="FK3" s="44"/>
      <c r="FL3" s="56"/>
      <c r="FM3" s="63" t="s">
        <v>0</v>
      </c>
      <c r="FN3" s="64" t="s">
        <v>1</v>
      </c>
      <c r="FO3" s="64" t="s">
        <v>29</v>
      </c>
      <c r="FP3" s="64" t="s">
        <v>2</v>
      </c>
      <c r="FQ3" s="64" t="s">
        <v>1</v>
      </c>
      <c r="FR3" s="64" t="s">
        <v>29</v>
      </c>
      <c r="FS3" s="64" t="s">
        <v>265</v>
      </c>
      <c r="FT3" s="64" t="s">
        <v>266</v>
      </c>
      <c r="FU3" s="64"/>
      <c r="FV3" s="131" t="s">
        <v>5</v>
      </c>
      <c r="FW3" s="132"/>
      <c r="FX3" s="44"/>
      <c r="FY3" s="44"/>
      <c r="FZ3" s="56"/>
      <c r="GA3" s="63" t="s">
        <v>0</v>
      </c>
      <c r="GB3" s="64" t="s">
        <v>1</v>
      </c>
      <c r="GC3" s="64" t="s">
        <v>29</v>
      </c>
      <c r="GD3" s="64" t="s">
        <v>2</v>
      </c>
      <c r="GE3" s="64" t="s">
        <v>1</v>
      </c>
      <c r="GF3" s="64" t="s">
        <v>29</v>
      </c>
      <c r="GG3" s="64" t="s">
        <v>265</v>
      </c>
      <c r="GH3" s="64" t="s">
        <v>266</v>
      </c>
      <c r="GI3" s="64"/>
      <c r="GJ3" s="131" t="s">
        <v>5</v>
      </c>
      <c r="GK3" s="132"/>
      <c r="GL3" s="44"/>
      <c r="GM3" s="44"/>
      <c r="GN3" s="56"/>
      <c r="GO3" s="63" t="s">
        <v>0</v>
      </c>
      <c r="GP3" s="64" t="s">
        <v>1</v>
      </c>
      <c r="GQ3" s="64" t="s">
        <v>29</v>
      </c>
      <c r="GR3" s="64" t="s">
        <v>2</v>
      </c>
      <c r="GS3" s="64" t="s">
        <v>1</v>
      </c>
      <c r="GT3" s="64" t="s">
        <v>29</v>
      </c>
      <c r="GU3" s="64" t="s">
        <v>265</v>
      </c>
      <c r="GV3" s="64" t="s">
        <v>266</v>
      </c>
      <c r="GW3" s="64"/>
      <c r="GX3" s="131" t="s">
        <v>5</v>
      </c>
      <c r="GY3" s="132"/>
      <c r="GZ3" s="44"/>
      <c r="HA3" s="44"/>
      <c r="HB3" s="56"/>
      <c r="HC3" s="63" t="s">
        <v>0</v>
      </c>
      <c r="HD3" s="64" t="s">
        <v>1</v>
      </c>
      <c r="HE3" s="64" t="s">
        <v>29</v>
      </c>
      <c r="HF3" s="64" t="s">
        <v>2</v>
      </c>
      <c r="HG3" s="64" t="s">
        <v>1</v>
      </c>
      <c r="HH3" s="64" t="s">
        <v>29</v>
      </c>
      <c r="HI3" s="64" t="s">
        <v>265</v>
      </c>
      <c r="HJ3" s="64" t="s">
        <v>266</v>
      </c>
      <c r="HK3" s="64"/>
      <c r="HL3" s="131" t="s">
        <v>5</v>
      </c>
      <c r="HM3" s="132"/>
      <c r="HN3" s="44"/>
      <c r="HO3" s="44"/>
      <c r="HP3" s="56"/>
      <c r="HQ3" s="63" t="s">
        <v>0</v>
      </c>
      <c r="HR3" s="64" t="s">
        <v>1</v>
      </c>
      <c r="HS3" s="64" t="s">
        <v>29</v>
      </c>
      <c r="HT3" s="64" t="s">
        <v>2</v>
      </c>
      <c r="HU3" s="64" t="s">
        <v>1</v>
      </c>
      <c r="HV3" s="64" t="s">
        <v>29</v>
      </c>
      <c r="HW3" s="64" t="s">
        <v>265</v>
      </c>
      <c r="HX3" s="64" t="s">
        <v>266</v>
      </c>
      <c r="HY3" s="64"/>
      <c r="HZ3" s="131" t="s">
        <v>5</v>
      </c>
      <c r="IA3" s="132"/>
      <c r="IB3" s="44"/>
      <c r="IC3" s="44"/>
      <c r="ID3" s="56"/>
      <c r="IE3" s="63" t="s">
        <v>0</v>
      </c>
      <c r="IF3" s="64" t="s">
        <v>1</v>
      </c>
      <c r="IG3" s="64" t="s">
        <v>29</v>
      </c>
      <c r="IH3" s="64" t="s">
        <v>2</v>
      </c>
      <c r="II3" s="64" t="s">
        <v>1</v>
      </c>
      <c r="IJ3" s="64" t="s">
        <v>29</v>
      </c>
      <c r="IK3" s="64" t="s">
        <v>265</v>
      </c>
      <c r="IL3" s="64" t="s">
        <v>266</v>
      </c>
      <c r="IM3" s="64"/>
      <c r="IN3" s="131" t="s">
        <v>5</v>
      </c>
      <c r="IO3" s="132"/>
      <c r="IP3" s="44"/>
      <c r="IQ3" s="44"/>
      <c r="IR3" s="56"/>
      <c r="IS3" s="63" t="s">
        <v>0</v>
      </c>
      <c r="IT3" s="64" t="s">
        <v>1</v>
      </c>
      <c r="IU3" s="64" t="s">
        <v>29</v>
      </c>
      <c r="IV3" s="64" t="s">
        <v>2</v>
      </c>
      <c r="IW3" s="64" t="s">
        <v>1</v>
      </c>
      <c r="IX3" s="64" t="s">
        <v>29</v>
      </c>
      <c r="IY3" s="64" t="s">
        <v>265</v>
      </c>
      <c r="IZ3" s="64" t="s">
        <v>266</v>
      </c>
      <c r="JA3" s="64"/>
      <c r="JB3" s="131" t="s">
        <v>5</v>
      </c>
      <c r="JC3" s="132"/>
      <c r="JD3" s="44"/>
      <c r="JE3" s="44"/>
      <c r="JF3" s="56"/>
      <c r="JG3" s="63" t="s">
        <v>0</v>
      </c>
      <c r="JH3" s="64" t="s">
        <v>1</v>
      </c>
      <c r="JI3" s="64" t="s">
        <v>29</v>
      </c>
      <c r="JJ3" s="64" t="s">
        <v>2</v>
      </c>
      <c r="JK3" s="64" t="s">
        <v>1</v>
      </c>
      <c r="JL3" s="64" t="s">
        <v>29</v>
      </c>
      <c r="JM3" s="64" t="s">
        <v>265</v>
      </c>
      <c r="JN3" s="64" t="s">
        <v>266</v>
      </c>
      <c r="JO3" s="64"/>
      <c r="JP3" s="131" t="s">
        <v>5</v>
      </c>
      <c r="JQ3" s="132"/>
      <c r="JR3" s="44"/>
      <c r="JS3" s="44"/>
      <c r="JT3" s="56"/>
      <c r="JU3" s="63" t="s">
        <v>0</v>
      </c>
      <c r="JV3" s="64" t="s">
        <v>1</v>
      </c>
      <c r="JW3" s="64" t="s">
        <v>29</v>
      </c>
      <c r="JX3" s="64" t="s">
        <v>2</v>
      </c>
      <c r="JY3" s="64" t="s">
        <v>1</v>
      </c>
      <c r="JZ3" s="64" t="s">
        <v>29</v>
      </c>
      <c r="KA3" s="64" t="s">
        <v>265</v>
      </c>
      <c r="KB3" s="64" t="s">
        <v>266</v>
      </c>
      <c r="KC3" s="64"/>
      <c r="KD3" s="131" t="s">
        <v>5</v>
      </c>
      <c r="KE3" s="132"/>
      <c r="KF3" s="44"/>
      <c r="KG3" s="44"/>
      <c r="KH3" s="56"/>
      <c r="KI3" s="63" t="s">
        <v>0</v>
      </c>
      <c r="KJ3" s="64" t="s">
        <v>1</v>
      </c>
      <c r="KK3" s="64" t="s">
        <v>29</v>
      </c>
      <c r="KL3" s="64" t="s">
        <v>2</v>
      </c>
      <c r="KM3" s="64" t="s">
        <v>1</v>
      </c>
      <c r="KN3" s="64" t="s">
        <v>29</v>
      </c>
      <c r="KO3" s="64" t="s">
        <v>265</v>
      </c>
      <c r="KP3" s="64" t="s">
        <v>266</v>
      </c>
      <c r="KQ3" s="64"/>
      <c r="KR3" s="131" t="s">
        <v>5</v>
      </c>
      <c r="KS3" s="132"/>
      <c r="KT3" s="44"/>
      <c r="KU3" s="44"/>
      <c r="KW3" s="63" t="s">
        <v>0</v>
      </c>
      <c r="KX3" s="64" t="s">
        <v>1</v>
      </c>
      <c r="KY3" s="64" t="s">
        <v>29</v>
      </c>
      <c r="KZ3" s="64" t="s">
        <v>2</v>
      </c>
      <c r="LA3" s="64" t="s">
        <v>1</v>
      </c>
      <c r="LB3" s="64" t="s">
        <v>29</v>
      </c>
      <c r="LC3" s="64" t="s">
        <v>265</v>
      </c>
      <c r="LD3" s="64" t="s">
        <v>266</v>
      </c>
      <c r="LE3" s="64"/>
      <c r="LF3" s="131" t="s">
        <v>5</v>
      </c>
      <c r="LG3" s="132"/>
      <c r="LH3" s="44"/>
      <c r="LI3" s="44"/>
      <c r="LK3" s="63" t="s">
        <v>0</v>
      </c>
      <c r="LL3" s="64" t="s">
        <v>1</v>
      </c>
      <c r="LM3" s="64" t="s">
        <v>29</v>
      </c>
      <c r="LN3" s="64" t="s">
        <v>2</v>
      </c>
      <c r="LO3" s="64" t="s">
        <v>1</v>
      </c>
      <c r="LP3" s="64" t="s">
        <v>29</v>
      </c>
      <c r="LQ3" s="64" t="s">
        <v>265</v>
      </c>
      <c r="LR3" s="64" t="s">
        <v>266</v>
      </c>
      <c r="LS3" s="64"/>
      <c r="LT3" s="131" t="s">
        <v>5</v>
      </c>
      <c r="LU3" s="132"/>
      <c r="LV3" s="44"/>
      <c r="LW3" s="44"/>
      <c r="LY3" s="63" t="s">
        <v>0</v>
      </c>
      <c r="LZ3" s="64" t="s">
        <v>1</v>
      </c>
      <c r="MA3" s="64" t="s">
        <v>29</v>
      </c>
      <c r="MB3" s="64" t="s">
        <v>2</v>
      </c>
      <c r="MC3" s="64" t="s">
        <v>1</v>
      </c>
      <c r="MD3" s="64" t="s">
        <v>29</v>
      </c>
      <c r="ME3" s="64" t="s">
        <v>265</v>
      </c>
      <c r="MF3" s="64" t="s">
        <v>266</v>
      </c>
      <c r="MG3" s="64"/>
      <c r="MH3" s="131" t="s">
        <v>5</v>
      </c>
      <c r="MI3" s="132"/>
      <c r="MJ3" s="44"/>
      <c r="MK3" s="44"/>
      <c r="MM3" s="63" t="s">
        <v>0</v>
      </c>
      <c r="MN3" s="64" t="s">
        <v>1</v>
      </c>
      <c r="MO3" s="64" t="s">
        <v>29</v>
      </c>
      <c r="MP3" s="64" t="s">
        <v>2</v>
      </c>
      <c r="MQ3" s="64" t="s">
        <v>1</v>
      </c>
      <c r="MR3" s="64" t="s">
        <v>29</v>
      </c>
      <c r="MS3" s="64" t="s">
        <v>265</v>
      </c>
      <c r="MT3" s="64" t="s">
        <v>266</v>
      </c>
      <c r="MU3" s="64"/>
      <c r="MV3" s="131" t="s">
        <v>5</v>
      </c>
      <c r="MW3" s="132"/>
    </row>
    <row r="4" spans="1:363" ht="16.5" x14ac:dyDescent="0.3">
      <c r="A4" s="22" t="str">
        <f t="shared" ref="A4:A9" si="0">IF(B4,VLOOKUP(B4,Spelers,2,FALSE),"")</f>
        <v>ELEGHEER Robby</v>
      </c>
      <c r="B4" s="83">
        <v>2764</v>
      </c>
      <c r="C4" s="22" t="str">
        <f t="shared" ref="C4:C9" si="1">IF(B4,VLOOKUP(B4,Spelers,3,FALSE),"")</f>
        <v>A</v>
      </c>
      <c r="D4" s="22" t="str">
        <f t="shared" ref="D4:D9" si="2">IF(E4,VLOOKUP(E4,Spelers,2,FALSE),"")</f>
        <v>VAN WEYENBERGH Patrick</v>
      </c>
      <c r="E4" s="83">
        <v>6290</v>
      </c>
      <c r="F4" s="22" t="str">
        <f t="shared" ref="F4:F9" si="3">IF(E4,VLOOKUP(E4,Spelers,3,FALSE),"")</f>
        <v>B</v>
      </c>
      <c r="G4" s="83">
        <v>1</v>
      </c>
      <c r="H4" s="83">
        <v>1</v>
      </c>
      <c r="I4" s="84"/>
      <c r="J4" s="22">
        <f t="shared" ref="J4:J9" si="4">IF(H4&lt;&gt;"",IF(G4=H4,IF(G4=1,2,0),1),"")</f>
        <v>2</v>
      </c>
      <c r="K4" s="22">
        <f t="shared" ref="K4:K9" si="5">IF(H4&lt;&gt;"",IF(G4=H4,IF(G4=1,0,2),1),"")</f>
        <v>0</v>
      </c>
      <c r="L4" s="43">
        <f>IF(J4=2,3,IF(J4=1,1,0))</f>
        <v>3</v>
      </c>
      <c r="M4" s="43">
        <f>IF(K4=2,3,IF(K4=1,1,0))</f>
        <v>0</v>
      </c>
      <c r="N4" s="66"/>
      <c r="O4" s="22" t="str">
        <f t="shared" ref="O4:O9" si="6">IF(P4,VLOOKUP(P4,Spelers,2,FALSE),"")</f>
        <v>DE HERDT Ivan</v>
      </c>
      <c r="P4" s="83">
        <v>1041</v>
      </c>
      <c r="Q4" s="22" t="str">
        <f t="shared" ref="Q4:Q9" si="7">IF(P4,VLOOKUP(P4,Spelers,3,FALSE),"")</f>
        <v>C</v>
      </c>
      <c r="R4" s="22" t="str">
        <f t="shared" ref="R4:R9" si="8">IF(S4,VLOOKUP(S4,Spelers,2,FALSE),"")</f>
        <v>FOUBERT Bruno</v>
      </c>
      <c r="S4" s="83">
        <v>3647</v>
      </c>
      <c r="T4" s="22" t="str">
        <f t="shared" ref="T4:T9" si="9">IF(S4,VLOOKUP(S4,Spelers,3,FALSE),"")</f>
        <v>A</v>
      </c>
      <c r="U4" s="83">
        <v>2</v>
      </c>
      <c r="V4" s="83">
        <v>2</v>
      </c>
      <c r="W4" s="84"/>
      <c r="X4" s="22">
        <f t="shared" ref="X4:X9" si="10">IF(V4&lt;&gt;"",IF(U4=V4,IF(U4=1,2,0),1),"")</f>
        <v>0</v>
      </c>
      <c r="Y4" s="22">
        <f t="shared" ref="Y4:Y9" si="11">IF(V4&lt;&gt;"",IF(U4=V4,IF(U4=1,0,2),1),"")</f>
        <v>2</v>
      </c>
      <c r="Z4" s="43">
        <f>IF(X4=2,3,IF(X4=1,1,0))</f>
        <v>0</v>
      </c>
      <c r="AA4" s="43">
        <f>IF(Y4=2,3,IF(Y4=1,1,0))</f>
        <v>3</v>
      </c>
      <c r="AB4" s="56"/>
      <c r="AC4" s="22" t="str">
        <f t="shared" ref="AC4:AC9" si="12">IF(AD4,VLOOKUP(AD4,Spelers,2,FALSE),"")</f>
        <v>PEETERS Frederik</v>
      </c>
      <c r="AD4" s="83">
        <v>2742</v>
      </c>
      <c r="AE4" s="22" t="str">
        <f t="shared" ref="AE4:AE9" si="13">IF(AD4,VLOOKUP(AD4,Spelers,3,FALSE),"")</f>
        <v>C</v>
      </c>
      <c r="AF4" s="22" t="str">
        <f t="shared" ref="AF4:AF9" si="14">IF(AG4,VLOOKUP(AG4,Spelers,2,FALSE),"")</f>
        <v>POELMANS Karel</v>
      </c>
      <c r="AG4" s="83">
        <v>3026</v>
      </c>
      <c r="AH4" s="22" t="str">
        <f t="shared" ref="AH4:AH9" si="15">IF(AG4,VLOOKUP(AG4,Spelers,3,FALSE),"")</f>
        <v>B</v>
      </c>
      <c r="AI4" s="83">
        <v>1</v>
      </c>
      <c r="AJ4" s="83">
        <v>1</v>
      </c>
      <c r="AK4" s="84"/>
      <c r="AL4" s="22">
        <f t="shared" ref="AL4:AL9" si="16">IF(AJ4&lt;&gt;"",IF(AI4=AJ4,IF(AI4=1,2,0),1),"")</f>
        <v>2</v>
      </c>
      <c r="AM4" s="22">
        <f t="shared" ref="AM4:AM9" si="17">IF(AJ4&lt;&gt;"",IF(AI4=AJ4,IF(AI4=1,0,2),1),"")</f>
        <v>0</v>
      </c>
      <c r="AN4" s="43">
        <f>IF(AL4=2,3,IF(AL4=1,1,0))</f>
        <v>3</v>
      </c>
      <c r="AO4" s="43">
        <f>IF(AM4=2,3,IF(AM4=1,1,0))</f>
        <v>0</v>
      </c>
      <c r="AP4" s="56"/>
      <c r="AQ4" s="22" t="str">
        <f t="shared" ref="AQ4:AQ9" si="18">IF(AR4,VLOOKUP(AR4,Spelers,2,FALSE),"")</f>
        <v>FOUBERT Bruno</v>
      </c>
      <c r="AR4" s="83">
        <v>3647</v>
      </c>
      <c r="AS4" s="22" t="str">
        <f t="shared" ref="AS4:AS9" si="19">IF(AR4,VLOOKUP(AR4,Spelers,3,FALSE),"")</f>
        <v>A</v>
      </c>
      <c r="AT4" s="22" t="str">
        <f t="shared" ref="AT4:AT9" si="20">IF(AU4,VLOOKUP(AU4,Spelers,2,FALSE),"")</f>
        <v>PERSIJN Tom</v>
      </c>
      <c r="AU4" s="83">
        <v>1700</v>
      </c>
      <c r="AV4" s="22" t="str">
        <f t="shared" ref="AV4:AV9" si="21">IF(AU4,VLOOKUP(AU4,Spelers,3,FALSE),"")</f>
        <v>C</v>
      </c>
      <c r="AW4" s="83">
        <v>1</v>
      </c>
      <c r="AX4" s="83">
        <v>1</v>
      </c>
      <c r="AY4" s="84"/>
      <c r="AZ4" s="22">
        <f t="shared" ref="AZ4:AZ9" si="22">IF(AX4&lt;&gt;"",IF(AW4=AX4,IF(AW4=1,2,0),1),"")</f>
        <v>2</v>
      </c>
      <c r="BA4" s="22">
        <f t="shared" ref="BA4:BA9" si="23">IF(AX4&lt;&gt;"",IF(AW4=AX4,IF(AW4=1,0,2),1),"")</f>
        <v>0</v>
      </c>
      <c r="BB4" s="43">
        <f>IF(AZ4=2,3,IF(AZ4=1,1,0))</f>
        <v>3</v>
      </c>
      <c r="BC4" s="43">
        <f>IF(BA4=2,3,IF(BA4=1,1,0))</f>
        <v>0</v>
      </c>
      <c r="BD4" s="66"/>
      <c r="BE4" s="22" t="str">
        <f t="shared" ref="BE4:BE9" si="24">IF(BF4,VLOOKUP(BF4,Spelers,2,FALSE),"")</f>
        <v>POLFLIET Gustaaf</v>
      </c>
      <c r="BF4" s="83">
        <v>3082</v>
      </c>
      <c r="BG4" s="22" t="str">
        <f t="shared" ref="BG4:BG9" si="25">IF(BF4,VLOOKUP(BF4,Spelers,3,FALSE),"")</f>
        <v>C</v>
      </c>
      <c r="BH4" s="22" t="str">
        <f t="shared" ref="BH4:BH9" si="26">IF(BI4,VLOOKUP(BI4,Spelers,2,FALSE),"")</f>
        <v>VAN HOYE René</v>
      </c>
      <c r="BI4" s="83">
        <v>7324</v>
      </c>
      <c r="BJ4" s="22" t="str">
        <f t="shared" ref="BJ4:BJ9" si="27">IF(BI4,VLOOKUP(BI4,Spelers,3,FALSE),"")</f>
        <v>C</v>
      </c>
      <c r="BK4" s="83">
        <v>1</v>
      </c>
      <c r="BL4" s="83">
        <v>1</v>
      </c>
      <c r="BM4" s="84"/>
      <c r="BN4" s="22">
        <f t="shared" ref="BN4:BN9" si="28">IF(BL4&lt;&gt;"",IF(BK4=BL4,IF(BK4=1,2,0),1),"")</f>
        <v>2</v>
      </c>
      <c r="BO4" s="22">
        <f t="shared" ref="BO4:BO9" si="29">IF(BL4&lt;&gt;"",IF(BK4=BL4,IF(BK4=1,0,2),1),"")</f>
        <v>0</v>
      </c>
      <c r="BP4" s="43">
        <f>IF(BN4=2,3,IF(BN4=1,1,0))</f>
        <v>3</v>
      </c>
      <c r="BQ4" s="43">
        <f>IF(BO4=2,3,IF(BO4=1,1,0))</f>
        <v>0</v>
      </c>
      <c r="BR4" s="56"/>
      <c r="BS4" s="22" t="str">
        <f t="shared" ref="BS4:BS9" si="30">IF(BT4,VLOOKUP(BT4,Spelers,2,FALSE),"")</f>
        <v>SIEBENS Rudy</v>
      </c>
      <c r="BT4" s="83">
        <v>2935</v>
      </c>
      <c r="BU4" s="22" t="str">
        <f t="shared" ref="BU4:BU9" si="31">IF(BT4,VLOOKUP(BT4,Spelers,3,FALSE),"")</f>
        <v>B</v>
      </c>
      <c r="BV4" s="22" t="str">
        <f t="shared" ref="BV4:BV9" si="32">IF(BW4,VLOOKUP(BW4,Spelers,2,FALSE),"")</f>
        <v>VAN DEN BROECK Christian</v>
      </c>
      <c r="BW4" s="83">
        <v>2770</v>
      </c>
      <c r="BX4" s="22" t="str">
        <f t="shared" ref="BX4:BX9" si="33">IF(BW4,VLOOKUP(BW4,Spelers,3,FALSE),"")</f>
        <v>C</v>
      </c>
      <c r="BY4" s="83">
        <v>1</v>
      </c>
      <c r="BZ4" s="83">
        <v>2</v>
      </c>
      <c r="CA4" s="84"/>
      <c r="CB4" s="22">
        <f t="shared" ref="CB4:CB9" si="34">IF(BZ4&lt;&gt;"",IF(BY4=BZ4,IF(BY4=1,2,0),1),"")</f>
        <v>1</v>
      </c>
      <c r="CC4" s="22">
        <f t="shared" ref="CC4:CC9" si="35">IF(BZ4&lt;&gt;"",IF(BY4=BZ4,IF(BY4=1,0,2),1),"")</f>
        <v>1</v>
      </c>
      <c r="CD4" s="43">
        <f>IF(CB4=2,3,IF(CB4=1,1,0))</f>
        <v>1</v>
      </c>
      <c r="CE4" s="43">
        <f>IF(CC4=2,3,IF(CC4=1,1,0))</f>
        <v>1</v>
      </c>
      <c r="CF4" s="56"/>
      <c r="CG4" s="22" t="str">
        <f t="shared" ref="CG4:CG9" si="36">IF(CH4,VLOOKUP(CH4,Spelers,2,FALSE),"")</f>
        <v>VAN DER VREKEN Mario</v>
      </c>
      <c r="CH4" s="83">
        <v>3334</v>
      </c>
      <c r="CI4" s="22" t="str">
        <f t="shared" ref="CI4:CI9" si="37">IF(CH4,VLOOKUP(CH4,Spelers,3,FALSE),"")</f>
        <v>D</v>
      </c>
      <c r="CJ4" s="22" t="str">
        <f t="shared" ref="CJ4:CJ9" si="38">IF(CK4,VLOOKUP(CK4,Spelers,2,FALSE),"")</f>
        <v>VAN HEMELRIJK Jean</v>
      </c>
      <c r="CK4" s="83">
        <v>2415</v>
      </c>
      <c r="CL4" s="22" t="str">
        <f t="shared" ref="CL4:CL9" si="39">IF(CK4,VLOOKUP(CK4,Spelers,3,FALSE),"")</f>
        <v>C</v>
      </c>
      <c r="CM4" s="83">
        <v>1</v>
      </c>
      <c r="CN4" s="83">
        <v>2</v>
      </c>
      <c r="CO4" s="84"/>
      <c r="CP4" s="22">
        <f t="shared" ref="CP4:CP9" si="40">IF(CN4&lt;&gt;"",IF(CM4=CN4,IF(CM4=1,2,0),1),"")</f>
        <v>1</v>
      </c>
      <c r="CQ4" s="22">
        <f t="shared" ref="CQ4:CQ9" si="41">IF(CN4&lt;&gt;"",IF(CM4=CN4,IF(CM4=1,0,2),1),"")</f>
        <v>1</v>
      </c>
      <c r="CR4" s="43">
        <f>IF(CP4=2,3,IF(CP4=1,1,0))</f>
        <v>1</v>
      </c>
      <c r="CS4" s="43">
        <f>IF(CQ4=2,3,IF(CQ4=1,1,0))</f>
        <v>1</v>
      </c>
      <c r="CT4" s="66"/>
      <c r="CU4" s="22" t="str">
        <f t="shared" ref="CU4:CU9" si="42">IF(CV4,VLOOKUP(CV4,Spelers,2,FALSE),"")</f>
        <v>VAN SCHOOR Danny</v>
      </c>
      <c r="CV4" s="83">
        <v>2668</v>
      </c>
      <c r="CW4" s="22" t="str">
        <f t="shared" ref="CW4:CW9" si="43">IF(CV4,VLOOKUP(CV4,Spelers,3,FALSE),"")</f>
        <v>B</v>
      </c>
      <c r="CX4" s="22" t="str">
        <f t="shared" ref="CX4:CX9" si="44">IF(CY4,VLOOKUP(CY4,Spelers,2,FALSE),"")</f>
        <v>BLOMMAERTS Eric</v>
      </c>
      <c r="CY4" s="83">
        <v>3337</v>
      </c>
      <c r="CZ4" s="22" t="str">
        <f t="shared" ref="CZ4:CZ9" si="45">IF(CY4,VLOOKUP(CY4,Spelers,3,FALSE),"")</f>
        <v>A</v>
      </c>
      <c r="DA4" s="83">
        <v>1</v>
      </c>
      <c r="DB4" s="83">
        <v>2</v>
      </c>
      <c r="DC4" s="84"/>
      <c r="DD4" s="22">
        <f t="shared" ref="DD4:DD9" si="46">IF(DB4&lt;&gt;"",IF(DA4=DB4,IF(DA4=1,2,0),1),"")</f>
        <v>1</v>
      </c>
      <c r="DE4" s="22">
        <f t="shared" ref="DE4:DE9" si="47">IF(DB4&lt;&gt;"",IF(DA4=DB4,IF(DA4=1,0,2),1),"")</f>
        <v>1</v>
      </c>
      <c r="DF4" s="43">
        <f>IF(DD4=2,3,IF(DD4=1,1,0))</f>
        <v>1</v>
      </c>
      <c r="DG4" s="43">
        <f>IF(DE4=2,3,IF(DE4=1,1,0))</f>
        <v>1</v>
      </c>
      <c r="DH4" s="56"/>
      <c r="DI4" s="22" t="str">
        <f t="shared" ref="DI4:DI9" si="48">IF(DJ4,VLOOKUP(DJ4,Spelers,2,FALSE),"")</f>
        <v>CASTELEYN Theofiel</v>
      </c>
      <c r="DJ4" s="83">
        <v>3349</v>
      </c>
      <c r="DK4" s="22" t="str">
        <f t="shared" ref="DK4:DK9" si="49">IF(DJ4,VLOOKUP(DJ4,Spelers,3,FALSE),"")</f>
        <v>A</v>
      </c>
      <c r="DL4" s="22" t="str">
        <f t="shared" ref="DL4:DL9" si="50">IF(DM4,VLOOKUP(DM4,Spelers,2,FALSE),"")</f>
        <v>HEYMANS Jan</v>
      </c>
      <c r="DM4" s="83">
        <v>2600</v>
      </c>
      <c r="DN4" s="22" t="str">
        <f t="shared" ref="DN4:DN9" si="51">IF(DM4,VLOOKUP(DM4,Spelers,3,FALSE),"")</f>
        <v>B</v>
      </c>
      <c r="DO4" s="83">
        <v>1</v>
      </c>
      <c r="DP4" s="83">
        <v>2</v>
      </c>
      <c r="DQ4" s="84"/>
      <c r="DR4" s="22">
        <f t="shared" ref="DR4:DR9" si="52">IF(DP4&lt;&gt;"",IF(DO4=DP4,IF(DO4=1,2,0),1),"")</f>
        <v>1</v>
      </c>
      <c r="DS4" s="22">
        <f t="shared" ref="DS4:DS9" si="53">IF(DP4&lt;&gt;"",IF(DO4=DP4,IF(DO4=1,0,2),1),"")</f>
        <v>1</v>
      </c>
      <c r="DT4" s="43">
        <f>IF(DR4=2,3,IF(DR4=1,1,0))</f>
        <v>1</v>
      </c>
      <c r="DU4" s="43">
        <f>IF(DS4=2,3,IF(DS4=1,1,0))</f>
        <v>1</v>
      </c>
      <c r="DV4" s="56"/>
      <c r="DW4" s="22" t="str">
        <f t="shared" ref="DW4:DW9" si="54">IF(DX4,VLOOKUP(DX4,Spelers,2,FALSE),"")</f>
        <v>VAN LANDEGHEM Kris</v>
      </c>
      <c r="DX4" s="83">
        <v>7498</v>
      </c>
      <c r="DY4" s="22" t="str">
        <f t="shared" ref="DY4:DY9" si="55">IF(DX4,VLOOKUP(DX4,Spelers,3,FALSE),"")</f>
        <v>C</v>
      </c>
      <c r="DZ4" s="22" t="str">
        <f t="shared" ref="DZ4:DZ9" si="56">IF(EA4,VLOOKUP(EA4,Spelers,2,FALSE),"")</f>
        <v>CASTELEYN Paul</v>
      </c>
      <c r="EA4" s="83">
        <v>2879</v>
      </c>
      <c r="EB4" s="22" t="str">
        <f t="shared" ref="EB4:EB9" si="57">IF(EA4,VLOOKUP(EA4,Spelers,3,FALSE),"")</f>
        <v>A</v>
      </c>
      <c r="EC4" s="83">
        <v>2</v>
      </c>
      <c r="ED4" s="83">
        <v>2</v>
      </c>
      <c r="EE4" s="84"/>
      <c r="EF4" s="22">
        <f t="shared" ref="EF4:EF9" si="58">IF(ED4&lt;&gt;"",IF(EC4=ED4,IF(EC4=1,2,0),1),"")</f>
        <v>0</v>
      </c>
      <c r="EG4" s="22">
        <f t="shared" ref="EG4:EG9" si="59">IF(ED4&lt;&gt;"",IF(EC4=ED4,IF(EC4=1,0,2),1),"")</f>
        <v>2</v>
      </c>
      <c r="EH4" s="43">
        <f>IF(EF4=2,3,IF(EF4=1,1,0))</f>
        <v>0</v>
      </c>
      <c r="EI4" s="43">
        <f>IF(EG4=2,3,IF(EG4=1,1,0))</f>
        <v>3</v>
      </c>
      <c r="EJ4" s="66"/>
      <c r="EK4" s="22" t="str">
        <f t="shared" ref="EK4:EK9" si="60">IF(EL4,VLOOKUP(EL4,Spelers,2,FALSE),"")</f>
        <v>JANSSENS Maurice</v>
      </c>
      <c r="EL4" s="83">
        <v>2715</v>
      </c>
      <c r="EM4" s="22" t="str">
        <f t="shared" ref="EM4:EM9" si="61">IF(EL4,VLOOKUP(EL4,Spelers,3,FALSE),"")</f>
        <v>A</v>
      </c>
      <c r="EN4" s="22" t="str">
        <f t="shared" ref="EN4:EN9" si="62">IF(EO4,VLOOKUP(EO4,Spelers,2,FALSE),"")</f>
        <v>SCHELFHOUT Kevin</v>
      </c>
      <c r="EO4" s="83">
        <v>7322</v>
      </c>
      <c r="EP4" s="22" t="str">
        <f t="shared" ref="EP4:EP9" si="63">IF(EO4,VLOOKUP(EO4,Spelers,3,FALSE),"")</f>
        <v>C</v>
      </c>
      <c r="EQ4" s="83">
        <v>1</v>
      </c>
      <c r="ER4" s="83">
        <v>1</v>
      </c>
      <c r="ES4" s="84"/>
      <c r="ET4" s="22">
        <f t="shared" ref="ET4:ET9" si="64">IF(ER4&lt;&gt;"",IF(EQ4=ER4,IF(EQ4=1,2,0),1),"")</f>
        <v>2</v>
      </c>
      <c r="EU4" s="22">
        <f t="shared" ref="EU4:EU9" si="65">IF(ER4&lt;&gt;"",IF(EQ4=ER4,IF(EQ4=1,0,2),1),"")</f>
        <v>0</v>
      </c>
      <c r="EV4" s="43">
        <f>IF(ET4=2,3,IF(ET4=1,1,0))</f>
        <v>3</v>
      </c>
      <c r="EW4" s="43">
        <f>IF(EU4=2,3,IF(EU4=1,1,0))</f>
        <v>0</v>
      </c>
      <c r="EX4" s="56"/>
      <c r="EY4" s="22" t="str">
        <f t="shared" ref="EY4:EY9" si="66">IF(EZ4,VLOOKUP(EZ4,Spelers,2,FALSE),"")</f>
        <v>POELMANS Karel</v>
      </c>
      <c r="EZ4" s="83">
        <v>3026</v>
      </c>
      <c r="FA4" s="22" t="str">
        <f t="shared" ref="FA4:FA9" si="67">IF(EZ4,VLOOKUP(EZ4,Spelers,3,FALSE),"")</f>
        <v>B</v>
      </c>
      <c r="FB4" s="22" t="str">
        <f t="shared" ref="FB4:FB9" si="68">IF(FC4,VLOOKUP(FC4,Spelers,2,FALSE),"")</f>
        <v>ADRIAENSSENS Kurt</v>
      </c>
      <c r="FC4" s="83">
        <v>4944</v>
      </c>
      <c r="FD4" s="22" t="str">
        <f t="shared" ref="FD4:FD9" si="69">IF(FC4,VLOOKUP(FC4,Spelers,3,FALSE),"")</f>
        <v>B</v>
      </c>
      <c r="FE4" s="83">
        <v>1</v>
      </c>
      <c r="FF4" s="83">
        <v>1</v>
      </c>
      <c r="FG4" s="84"/>
      <c r="FH4" s="22">
        <f t="shared" ref="FH4:FH9" si="70">IF(FF4&lt;&gt;"",IF(FE4=FF4,IF(FE4=1,2,0),1),"")</f>
        <v>2</v>
      </c>
      <c r="FI4" s="22">
        <f t="shared" ref="FI4:FI9" si="71">IF(FF4&lt;&gt;"",IF(FE4=FF4,IF(FE4=1,0,2),1),"")</f>
        <v>0</v>
      </c>
      <c r="FJ4" s="43">
        <f>IF(FH4=2,3,IF(FH4=1,1,0))</f>
        <v>3</v>
      </c>
      <c r="FK4" s="43">
        <f>IF(FI4=2,3,IF(FI4=1,1,0))</f>
        <v>0</v>
      </c>
      <c r="FL4" s="56"/>
      <c r="FM4" s="22" t="str">
        <f t="shared" ref="FM4:FM9" si="72">IF(FN4,VLOOKUP(FN4,Spelers,2,FALSE),"")</f>
        <v>POELMANS Karel</v>
      </c>
      <c r="FN4" s="83">
        <v>3026</v>
      </c>
      <c r="FO4" s="22" t="str">
        <f t="shared" ref="FO4:FO9" si="73">IF(FN4,VLOOKUP(FN4,Spelers,3,FALSE),"")</f>
        <v>B</v>
      </c>
      <c r="FP4" s="22" t="str">
        <f t="shared" ref="FP4:FP9" si="74">IF(FQ4,VLOOKUP(FQ4,Spelers,2,FALSE),"")</f>
        <v>CASTELEYN Theofiel</v>
      </c>
      <c r="FQ4" s="83">
        <v>3349</v>
      </c>
      <c r="FR4" s="22" t="str">
        <f t="shared" ref="FR4:FR9" si="75">IF(FQ4,VLOOKUP(FQ4,Spelers,3,FALSE),"")</f>
        <v>A</v>
      </c>
      <c r="FS4" s="83">
        <v>1</v>
      </c>
      <c r="FT4" s="83">
        <v>2</v>
      </c>
      <c r="FU4" s="84"/>
      <c r="FV4" s="22">
        <f t="shared" ref="FV4:FV9" si="76">IF(FT4&lt;&gt;"",IF(FS4=FT4,IF(FS4=1,2,0),1),"")</f>
        <v>1</v>
      </c>
      <c r="FW4" s="22">
        <f t="shared" ref="FW4:FW9" si="77">IF(FT4&lt;&gt;"",IF(FS4=FT4,IF(FS4=1,0,2),1),"")</f>
        <v>1</v>
      </c>
      <c r="FX4" s="43">
        <f>IF(FV4=2,3,IF(FV4=1,1,0))</f>
        <v>1</v>
      </c>
      <c r="FY4" s="43">
        <f>IF(FW4=2,3,IF(FW4=1,1,0))</f>
        <v>1</v>
      </c>
      <c r="FZ4" s="66"/>
      <c r="GA4" s="22" t="str">
        <f t="shared" ref="GA4:GA9" si="78">IF(GB4,VLOOKUP(GB4,Spelers,2,FALSE),"")</f>
        <v>HEYMANS Nico</v>
      </c>
      <c r="GB4" s="83">
        <v>3282</v>
      </c>
      <c r="GC4" s="22" t="str">
        <f t="shared" ref="GC4:GC9" si="79">IF(GB4,VLOOKUP(GB4,Spelers,3,FALSE),"")</f>
        <v>C</v>
      </c>
      <c r="GD4" s="22" t="str">
        <f t="shared" ref="GD4:GD9" si="80">IF(GE4,VLOOKUP(GE4,Spelers,2,FALSE),"")</f>
        <v>COWIE Björn</v>
      </c>
      <c r="GE4" s="83">
        <v>2988</v>
      </c>
      <c r="GF4" s="22" t="str">
        <f t="shared" ref="GF4:GF9" si="81">IF(GE4,VLOOKUP(GE4,Spelers,3,FALSE),"")</f>
        <v>B</v>
      </c>
      <c r="GG4" s="83">
        <v>1</v>
      </c>
      <c r="GH4" s="83">
        <v>2</v>
      </c>
      <c r="GI4" s="84"/>
      <c r="GJ4" s="22">
        <f t="shared" ref="GJ4:GJ9" si="82">IF(GH4&lt;&gt;"",IF(GG4=GH4,IF(GG4=1,2,0),1),"")</f>
        <v>1</v>
      </c>
      <c r="GK4" s="22">
        <f t="shared" ref="GK4:GK9" si="83">IF(GH4&lt;&gt;"",IF(GG4=GH4,IF(GG4=1,0,2),1),"")</f>
        <v>1</v>
      </c>
      <c r="GL4" s="43">
        <f>IF(GJ4=2,3,IF(GJ4=1,1,0))</f>
        <v>1</v>
      </c>
      <c r="GM4" s="43">
        <f>IF(GK4=2,3,IF(GK4=1,1,0))</f>
        <v>1</v>
      </c>
      <c r="GN4" s="56"/>
      <c r="GO4" s="22" t="str">
        <f t="shared" ref="GO4:GO9" si="84">IF(GP4,VLOOKUP(GP4,Spelers,2,FALSE),"")</f>
        <v>FOUBERT Bruno</v>
      </c>
      <c r="GP4" s="83">
        <v>3647</v>
      </c>
      <c r="GQ4" s="22" t="str">
        <f t="shared" ref="GQ4:GQ9" si="85">IF(GP4,VLOOKUP(GP4,Spelers,3,FALSE),"")</f>
        <v>A</v>
      </c>
      <c r="GR4" s="22" t="str">
        <f t="shared" ref="GR4:GR9" si="86">IF(GS4,VLOOKUP(GS4,Spelers,2,FALSE),"")</f>
        <v>BRUGGHEMANS Marc</v>
      </c>
      <c r="GS4" s="83">
        <v>4860</v>
      </c>
      <c r="GT4" s="22" t="str">
        <f t="shared" ref="GT4:GT9" si="87">IF(GS4,VLOOKUP(GS4,Spelers,3,FALSE),"")</f>
        <v>D</v>
      </c>
      <c r="GU4" s="83">
        <v>1</v>
      </c>
      <c r="GV4" s="83">
        <v>1</v>
      </c>
      <c r="GW4" s="84"/>
      <c r="GX4" s="22">
        <f t="shared" ref="GX4:GX9" si="88">IF(GV4&lt;&gt;"",IF(GU4=GV4,IF(GU4=1,2,0),1),"")</f>
        <v>2</v>
      </c>
      <c r="GY4" s="22">
        <f t="shared" ref="GY4:GY9" si="89">IF(GV4&lt;&gt;"",IF(GU4=GV4,IF(GU4=1,0,2),1),"")</f>
        <v>0</v>
      </c>
      <c r="GZ4" s="43">
        <f>IF(GX4=2,3,IF(GX4=1,1,0))</f>
        <v>3</v>
      </c>
      <c r="HA4" s="43">
        <f>IF(GY4=2,3,IF(GY4=1,1,0))</f>
        <v>0</v>
      </c>
      <c r="HB4" s="56"/>
      <c r="HC4" s="22" t="str">
        <f t="shared" ref="HC4:HC9" si="90">IF(HD4,VLOOKUP(HD4,Spelers,2,FALSE),"")</f>
        <v>POELMANS Karel</v>
      </c>
      <c r="HD4" s="83">
        <v>3026</v>
      </c>
      <c r="HE4" s="22" t="str">
        <f t="shared" ref="HE4:HE9" si="91">IF(HD4,VLOOKUP(HD4,Spelers,3,FALSE),"")</f>
        <v>B</v>
      </c>
      <c r="HF4" s="22" t="str">
        <f t="shared" ref="HF4:HF9" si="92">IF(HG4,VLOOKUP(HG4,Spelers,2,FALSE),"")</f>
        <v>VAN HEMELRIJK Jean</v>
      </c>
      <c r="HG4" s="83">
        <v>2415</v>
      </c>
      <c r="HH4" s="22" t="str">
        <f t="shared" ref="HH4:HH9" si="93">IF(HG4,VLOOKUP(HG4,Spelers,3,FALSE),"")</f>
        <v>C</v>
      </c>
      <c r="HI4" s="83">
        <v>1</v>
      </c>
      <c r="HJ4" s="83">
        <v>1</v>
      </c>
      <c r="HK4" s="84"/>
      <c r="HL4" s="22">
        <f t="shared" ref="HL4:HL9" si="94">IF(HJ4&lt;&gt;"",IF(HI4=HJ4,IF(HI4=1,2,0),1),"")</f>
        <v>2</v>
      </c>
      <c r="HM4" s="22">
        <f t="shared" ref="HM4:HM9" si="95">IF(HJ4&lt;&gt;"",IF(HI4=HJ4,IF(HI4=1,0,2),1),"")</f>
        <v>0</v>
      </c>
      <c r="HN4" s="43">
        <f>IF(HL4=2,3,IF(HL4=1,1,0))</f>
        <v>3</v>
      </c>
      <c r="HO4" s="43">
        <f>IF(HM4=2,3,IF(HM4=1,1,0))</f>
        <v>0</v>
      </c>
      <c r="HP4" s="66"/>
      <c r="HQ4" s="22" t="str">
        <f t="shared" ref="HQ4:HQ9" si="96">IF(HR4,VLOOKUP(HR4,Spelers,2,FALSE),"")</f>
        <v>ROOFTHOOFT Eddy</v>
      </c>
      <c r="HR4" s="83">
        <v>5026</v>
      </c>
      <c r="HS4" s="22" t="str">
        <f t="shared" ref="HS4:HS9" si="97">IF(HR4,VLOOKUP(HR4,Spelers,3,FALSE),"")</f>
        <v>D</v>
      </c>
      <c r="HT4" s="22" t="str">
        <f t="shared" ref="HT4:HT9" si="98">IF(HU4,VLOOKUP(HU4,Spelers,2,FALSE),"")</f>
        <v>FOUBERT Bruno</v>
      </c>
      <c r="HU4" s="83">
        <v>3647</v>
      </c>
      <c r="HV4" s="22" t="str">
        <f t="shared" ref="HV4:HV9" si="99">IF(HU4,VLOOKUP(HU4,Spelers,3,FALSE),"")</f>
        <v>A</v>
      </c>
      <c r="HW4" s="83">
        <v>2</v>
      </c>
      <c r="HX4" s="83">
        <v>2</v>
      </c>
      <c r="HY4" s="84"/>
      <c r="HZ4" s="22">
        <f t="shared" ref="HZ4:HZ9" si="100">IF(HX4&lt;&gt;"",IF(HW4=HX4,IF(HW4=1,2,0),1),"")</f>
        <v>0</v>
      </c>
      <c r="IA4" s="22">
        <f t="shared" ref="IA4:IA9" si="101">IF(HX4&lt;&gt;"",IF(HW4=HX4,IF(HW4=1,0,2),1),"")</f>
        <v>2</v>
      </c>
      <c r="IB4" s="43">
        <f>IF(HZ4=2,3,IF(HZ4=1,1,0))</f>
        <v>0</v>
      </c>
      <c r="IC4" s="43">
        <f>IF(IA4=2,3,IF(IA4=1,1,0))</f>
        <v>3</v>
      </c>
      <c r="ID4" s="56"/>
      <c r="IE4" s="22" t="str">
        <f t="shared" ref="IE4:IE9" si="102">IF(IF4,VLOOKUP(IF4,Spelers,2,FALSE),"")</f>
        <v>VAN MIERT Dieter</v>
      </c>
      <c r="IF4" s="83">
        <v>8302</v>
      </c>
      <c r="IG4" s="22" t="str">
        <f t="shared" ref="IG4:IG9" si="103">IF(IF4,VLOOKUP(IF4,Spelers,3,FALSE),"")</f>
        <v>C</v>
      </c>
      <c r="IH4" s="22" t="str">
        <f t="shared" ref="IH4:IH9" si="104">IF(II4,VLOOKUP(II4,Spelers,2,FALSE),"")</f>
        <v>JANSSENS Maurice</v>
      </c>
      <c r="II4" s="83">
        <v>2715</v>
      </c>
      <c r="IJ4" s="22" t="str">
        <f t="shared" ref="IJ4:IJ9" si="105">IF(II4,VLOOKUP(II4,Spelers,3,FALSE),"")</f>
        <v>A</v>
      </c>
      <c r="IK4" s="83">
        <v>2</v>
      </c>
      <c r="IL4" s="83">
        <v>2</v>
      </c>
      <c r="IM4" s="65"/>
      <c r="IN4" s="22">
        <f t="shared" ref="IN4:IN9" si="106">IF(IL4&lt;&gt;"",IF(IK4=IL4,IF(IK4=1,2,0),1),"")</f>
        <v>0</v>
      </c>
      <c r="IO4" s="22">
        <f t="shared" ref="IO4:IO9" si="107">IF(IL4&lt;&gt;"",IF(IK4=IL4,IF(IK4=1,0,2),1),"")</f>
        <v>2</v>
      </c>
      <c r="IP4" s="43">
        <f>IF(IN4=2,3,IF(IN4=1,1,0))</f>
        <v>0</v>
      </c>
      <c r="IQ4" s="43">
        <f>IF(IO4=2,3,IF(IO4=1,1,0))</f>
        <v>3</v>
      </c>
      <c r="IR4" s="56"/>
      <c r="IS4" s="22" t="str">
        <f t="shared" ref="IS4:IS9" si="108">IF(IT4,VLOOKUP(IT4,Spelers,2,FALSE),"")</f>
        <v>THIJS Frank</v>
      </c>
      <c r="IT4" s="83">
        <v>3070</v>
      </c>
      <c r="IU4" s="22" t="str">
        <f t="shared" ref="IU4:IU9" si="109">IF(IT4,VLOOKUP(IT4,Spelers,3,FALSE),"")</f>
        <v>B</v>
      </c>
      <c r="IV4" s="22" t="str">
        <f t="shared" ref="IV4:IV9" si="110">IF(IW4,VLOOKUP(IW4,Spelers,2,FALSE),"")</f>
        <v>BRUYNDONCKX Patrick</v>
      </c>
      <c r="IW4" s="83">
        <v>149</v>
      </c>
      <c r="IX4" s="22" t="str">
        <f t="shared" ref="IX4:IX9" si="111">IF(IW4,VLOOKUP(IW4,Spelers,3,FALSE),"")</f>
        <v>C</v>
      </c>
      <c r="IY4" s="83">
        <v>1</v>
      </c>
      <c r="IZ4" s="83">
        <v>1</v>
      </c>
      <c r="JA4" s="84"/>
      <c r="JB4" s="22">
        <f t="shared" ref="JB4:JB9" si="112">IF(IZ4&lt;&gt;"",IF(IY4=IZ4,IF(IY4=1,2,0),1),"")</f>
        <v>2</v>
      </c>
      <c r="JC4" s="22">
        <f t="shared" ref="JC4:JC9" si="113">IF(IZ4&lt;&gt;"",IF(IY4=IZ4,IF(IY4=1,0,2),1),"")</f>
        <v>0</v>
      </c>
      <c r="JD4" s="43">
        <f>IF(JB4=2,3,IF(JB4=1,1,0))</f>
        <v>3</v>
      </c>
      <c r="JE4" s="43">
        <f>IF(JC4=2,3,IF(JC4=1,1,0))</f>
        <v>0</v>
      </c>
      <c r="JF4" s="66"/>
      <c r="JG4" s="22" t="str">
        <f t="shared" ref="JG4:JG9" si="114">IF(JH4,VLOOKUP(JH4,Spelers,2,FALSE),"")</f>
        <v>PEETERS Frederik</v>
      </c>
      <c r="JH4" s="83">
        <v>2742</v>
      </c>
      <c r="JI4" s="22" t="str">
        <f t="shared" ref="JI4:JI9" si="115">IF(JH4,VLOOKUP(JH4,Spelers,3,FALSE),"")</f>
        <v>C</v>
      </c>
      <c r="JJ4" s="22" t="str">
        <f t="shared" ref="JJ4:JJ9" si="116">IF(JK4,VLOOKUP(JK4,Spelers,2,FALSE),"")</f>
        <v>VAN DEN BROECK Christian</v>
      </c>
      <c r="JK4" s="83">
        <v>2770</v>
      </c>
      <c r="JL4" s="22" t="str">
        <f t="shared" ref="JL4:JL9" si="117">IF(JK4,VLOOKUP(JK4,Spelers,3,FALSE),"")</f>
        <v>C</v>
      </c>
      <c r="JM4" s="83">
        <v>1</v>
      </c>
      <c r="JN4" s="83">
        <v>2</v>
      </c>
      <c r="JO4" s="84"/>
      <c r="JP4" s="22">
        <f t="shared" ref="JP4:JP9" si="118">IF(JN4&lt;&gt;"",IF(JM4=JN4,IF(JM4=1,2,0),1),"")</f>
        <v>1</v>
      </c>
      <c r="JQ4" s="22">
        <f t="shared" ref="JQ4:JQ9" si="119">IF(JN4&lt;&gt;"",IF(JM4=JN4,IF(JM4=1,0,2),1),"")</f>
        <v>1</v>
      </c>
      <c r="JR4" s="43">
        <f>IF(JP4=2,3,IF(JP4=1,1,0))</f>
        <v>1</v>
      </c>
      <c r="JS4" s="43">
        <f>IF(JQ4=2,3,IF(JQ4=1,1,0))</f>
        <v>1</v>
      </c>
      <c r="JT4" s="56"/>
      <c r="JU4" s="22" t="str">
        <f t="shared" ref="JU4:JU9" si="120">IF(JV4,VLOOKUP(JV4,Spelers,2,FALSE),"")</f>
        <v>VAN DEN BROECK Christian</v>
      </c>
      <c r="JV4" s="83">
        <v>2770</v>
      </c>
      <c r="JW4" s="22" t="str">
        <f t="shared" ref="JW4:JW9" si="121">IF(JV4,VLOOKUP(JV4,Spelers,3,FALSE),"")</f>
        <v>C</v>
      </c>
      <c r="JX4" s="22" t="str">
        <f t="shared" ref="JX4:JX9" si="122">IF(JY4,VLOOKUP(JY4,Spelers,2,FALSE),"")</f>
        <v>PERSOONS Dirk</v>
      </c>
      <c r="JY4" s="83">
        <v>304</v>
      </c>
      <c r="JZ4" s="22" t="str">
        <f t="shared" ref="JZ4:JZ9" si="123">IF(JY4,VLOOKUP(JY4,Spelers,3,FALSE),"")</f>
        <v>A</v>
      </c>
      <c r="KA4" s="83">
        <v>1</v>
      </c>
      <c r="KB4" s="83">
        <v>2</v>
      </c>
      <c r="KC4" s="84"/>
      <c r="KD4" s="22">
        <f t="shared" ref="KD4:KD9" si="124">IF(KB4&lt;&gt;"",IF(KA4=KB4,IF(KA4=1,2,0),1),"")</f>
        <v>1</v>
      </c>
      <c r="KE4" s="22">
        <f t="shared" ref="KE4:KE9" si="125">IF(KB4&lt;&gt;"",IF(KA4=KB4,IF(KA4=1,0,2),1),"")</f>
        <v>1</v>
      </c>
      <c r="KF4" s="43">
        <f>IF(KD4=2,3,IF(KD4=1,1,0))</f>
        <v>1</v>
      </c>
      <c r="KG4" s="43">
        <f>IF(KE4=2,3,IF(KE4=1,1,0))</f>
        <v>1</v>
      </c>
      <c r="KH4" s="56"/>
      <c r="KI4" s="22" t="str">
        <f t="shared" ref="KI4:KI9" si="126">IF(KJ4,VLOOKUP(KJ4,Spelers,2,FALSE),"")</f>
        <v>HEYMANS Jan</v>
      </c>
      <c r="KJ4" s="83">
        <v>2600</v>
      </c>
      <c r="KK4" s="22" t="str">
        <f t="shared" ref="KK4:KK9" si="127">IF(KJ4,VLOOKUP(KJ4,Spelers,3,FALSE),"")</f>
        <v>B</v>
      </c>
      <c r="KL4" s="22" t="str">
        <f t="shared" ref="KL4:KL9" si="128">IF(KM4,VLOOKUP(KM4,Spelers,2,FALSE),"")</f>
        <v>JANSSENS Maurice</v>
      </c>
      <c r="KM4" s="83">
        <v>2715</v>
      </c>
      <c r="KN4" s="22" t="str">
        <f t="shared" ref="KN4:KN9" si="129">IF(KM4,VLOOKUP(KM4,Spelers,3,FALSE),"")</f>
        <v>A</v>
      </c>
      <c r="KO4" s="83">
        <v>1</v>
      </c>
      <c r="KP4" s="83">
        <v>2</v>
      </c>
      <c r="KQ4" s="84"/>
      <c r="KR4" s="22">
        <f t="shared" ref="KR4:KR9" si="130">IF(KP4&lt;&gt;"",IF(KO4=KP4,IF(KO4=1,2,0),1),"")</f>
        <v>1</v>
      </c>
      <c r="KS4" s="22">
        <f t="shared" ref="KS4:KS9" si="131">IF(KP4&lt;&gt;"",IF(KO4=KP4,IF(KO4=1,0,2),1),"")</f>
        <v>1</v>
      </c>
      <c r="KT4" s="43">
        <f>IF(KR4=2,3,IF(KR4=1,1,0))</f>
        <v>1</v>
      </c>
      <c r="KU4" s="43">
        <f>IF(KS4=2,3,IF(KS4=1,1,0))</f>
        <v>1</v>
      </c>
      <c r="KV4" s="66"/>
      <c r="KW4" s="22" t="str">
        <f t="shared" ref="KW4:KW9" si="132">IF(KX4,VLOOKUP(KX4,Spelers,2,FALSE),"")</f>
        <v>COOL Dirk</v>
      </c>
      <c r="KX4" s="83">
        <v>3797</v>
      </c>
      <c r="KY4" s="22" t="str">
        <f t="shared" ref="KY4:KY9" si="133">IF(KX4,VLOOKUP(KX4,Spelers,3,FALSE),"")</f>
        <v>B</v>
      </c>
      <c r="KZ4" s="22" t="str">
        <f t="shared" ref="KZ4:KZ9" si="134">IF(LA4,VLOOKUP(LA4,Spelers,2,FALSE),"")</f>
        <v>HILLEGEER Luc</v>
      </c>
      <c r="LA4" s="83">
        <v>7457</v>
      </c>
      <c r="LB4" s="22" t="str">
        <f t="shared" ref="LB4:LB9" si="135">IF(LA4,VLOOKUP(LA4,Spelers,3,FALSE),"")</f>
        <v>NA</v>
      </c>
      <c r="LC4" s="83">
        <v>1</v>
      </c>
      <c r="LD4" s="83">
        <v>1</v>
      </c>
      <c r="LE4" s="84"/>
      <c r="LF4" s="22">
        <f t="shared" ref="LF4:LF9" si="136">IF(LD4&lt;&gt;"",IF(LC4=LD4,IF(LC4=1,2,0),1),"")</f>
        <v>2</v>
      </c>
      <c r="LG4" s="22">
        <f t="shared" ref="LG4:LG9" si="137">IF(LD4&lt;&gt;"",IF(LC4=LD4,IF(LC4=1,0,2),1),"")</f>
        <v>0</v>
      </c>
      <c r="LH4" s="43">
        <f>IF(LF4=2,3,IF(LF4=1,1,0))</f>
        <v>3</v>
      </c>
      <c r="LI4" s="43">
        <f>IF(LG4=2,3,IF(LG4=1,1,0))</f>
        <v>0</v>
      </c>
      <c r="LJ4" s="56"/>
      <c r="LK4" s="22" t="str">
        <f t="shared" ref="LK4:LK9" si="138">IF(LL4,VLOOKUP(LL4,Spelers,2,FALSE),"")</f>
        <v>ELEGHEER Robby</v>
      </c>
      <c r="LL4" s="83">
        <v>2764</v>
      </c>
      <c r="LM4" s="22" t="str">
        <f t="shared" ref="LM4:LM9" si="139">IF(LL4,VLOOKUP(LL4,Spelers,3,FALSE),"")</f>
        <v>A</v>
      </c>
      <c r="LN4" s="22" t="str">
        <f t="shared" ref="LN4:LN9" si="140">IF(LO4,VLOOKUP(LO4,Spelers,2,FALSE),"")</f>
        <v>JANSSENS Maurice</v>
      </c>
      <c r="LO4" s="83">
        <v>2715</v>
      </c>
      <c r="LP4" s="22" t="str">
        <f t="shared" ref="LP4:LP9" si="141">IF(LO4,VLOOKUP(LO4,Spelers,3,FALSE),"")</f>
        <v>A</v>
      </c>
      <c r="LQ4" s="83">
        <v>2</v>
      </c>
      <c r="LR4" s="83">
        <v>2</v>
      </c>
      <c r="LS4" s="84"/>
      <c r="LT4" s="22">
        <f t="shared" ref="LT4:LT9" si="142">IF(LR4&lt;&gt;"",IF(LQ4=LR4,IF(LQ4=1,2,0),1),"")</f>
        <v>0</v>
      </c>
      <c r="LU4" s="22">
        <f t="shared" ref="LU4:LU9" si="143">IF(LR4&lt;&gt;"",IF(LQ4=LR4,IF(LQ4=1,0,2),1),"")</f>
        <v>2</v>
      </c>
      <c r="LV4" s="43">
        <f>IF(LT4=2,3,IF(LT4=1,1,0))</f>
        <v>0</v>
      </c>
      <c r="LW4" s="43">
        <f>IF(LU4=2,3,IF(LU4=1,1,0))</f>
        <v>3</v>
      </c>
      <c r="LY4" s="22" t="str">
        <f t="shared" ref="LY4:LY9" si="144">IF(LZ4,VLOOKUP(LZ4,Spelers,2,FALSE),"")</f>
        <v>VAN ASBROECK Yvan</v>
      </c>
      <c r="LZ4" s="83">
        <v>5055</v>
      </c>
      <c r="MA4" s="22" t="str">
        <f t="shared" ref="MA4:MA9" si="145">IF(LZ4,VLOOKUP(LZ4,Spelers,3,FALSE),"")</f>
        <v>B</v>
      </c>
      <c r="MB4" s="22" t="str">
        <f t="shared" ref="MB4:MB9" si="146">IF(MC4,VLOOKUP(MC4,Spelers,2,FALSE),"")</f>
        <v>VAN DER TRAPPEN Jean</v>
      </c>
      <c r="MC4" s="83">
        <v>2802</v>
      </c>
      <c r="MD4" s="22" t="str">
        <f t="shared" ref="MD4:MD9" si="147">IF(MC4,VLOOKUP(MC4,Spelers,3,FALSE),"")</f>
        <v>B</v>
      </c>
      <c r="ME4" s="83">
        <v>1</v>
      </c>
      <c r="MF4" s="83">
        <v>2</v>
      </c>
      <c r="MG4" s="84"/>
      <c r="MH4" s="22">
        <f t="shared" ref="MH4:MH9" si="148">IF(MF4&lt;&gt;"",IF(ME4=MF4,IF(ME4=1,2,0),1),"")</f>
        <v>1</v>
      </c>
      <c r="MI4" s="22">
        <f t="shared" ref="MI4:MI9" si="149">IF(MF4&lt;&gt;"",IF(ME4=MF4,IF(ME4=1,0,2),1),"")</f>
        <v>1</v>
      </c>
      <c r="MJ4" s="43">
        <f>IF(MH4=2,3,IF(MH4=1,1,0))</f>
        <v>1</v>
      </c>
      <c r="MK4" s="43">
        <f>IF(MI4=2,3,IF(MI4=1,1,0))</f>
        <v>1</v>
      </c>
      <c r="ML4" s="56"/>
      <c r="MM4" s="22" t="str">
        <f t="shared" ref="MM4:MM9" si="150">IF(MN4,VLOOKUP(MN4,Spelers,2,FALSE),"")</f>
        <v>JANSSENS Maurice</v>
      </c>
      <c r="MN4" s="83">
        <v>2715</v>
      </c>
      <c r="MO4" s="22" t="str">
        <f t="shared" ref="MO4:MO9" si="151">IF(MN4,VLOOKUP(MN4,Spelers,3,FALSE),"")</f>
        <v>A</v>
      </c>
      <c r="MP4" s="22" t="str">
        <f t="shared" ref="MP4:MP9" si="152">IF(MQ4,VLOOKUP(MQ4,Spelers,2,FALSE),"")</f>
        <v>VAN DER TRAPPEN Jean</v>
      </c>
      <c r="MQ4" s="83">
        <v>2802</v>
      </c>
      <c r="MR4" s="22" t="str">
        <f t="shared" ref="MR4:MR9" si="153">IF(MQ4,VLOOKUP(MQ4,Spelers,3,FALSE),"")</f>
        <v>B</v>
      </c>
      <c r="MS4" s="83">
        <v>1</v>
      </c>
      <c r="MT4" s="83">
        <v>1</v>
      </c>
      <c r="MU4" s="84"/>
      <c r="MV4" s="22">
        <f t="shared" ref="MV4:MV9" si="154">IF(MT4&lt;&gt;"",IF(MS4=MT4,IF(MS4=1,2,0),1),"")</f>
        <v>2</v>
      </c>
      <c r="MW4" s="22">
        <f t="shared" ref="MW4:MW9" si="155">IF(MT4&lt;&gt;"",IF(MS4=MT4,IF(MS4=1,0,2),1),"")</f>
        <v>0</v>
      </c>
      <c r="MX4" s="43">
        <f>IF(MV4=2,3,IF(MV4=1,1,0))</f>
        <v>3</v>
      </c>
      <c r="MY4" s="43">
        <f>IF(MW4=2,3,IF(MW4=1,1,0))</f>
        <v>0</v>
      </c>
    </row>
    <row r="5" spans="1:363" ht="16.5" x14ac:dyDescent="0.3">
      <c r="A5" s="22" t="str">
        <f t="shared" si="0"/>
        <v>D'HONDT Julian</v>
      </c>
      <c r="B5" s="83">
        <v>8691</v>
      </c>
      <c r="C5" s="22" t="str">
        <f t="shared" si="1"/>
        <v>D</v>
      </c>
      <c r="D5" s="22" t="str">
        <f t="shared" si="2"/>
        <v>MOORTGAT Jurgen</v>
      </c>
      <c r="E5" s="83">
        <v>1575</v>
      </c>
      <c r="F5" s="22" t="str">
        <f t="shared" si="3"/>
        <v>C</v>
      </c>
      <c r="G5" s="83">
        <v>2</v>
      </c>
      <c r="H5" s="83">
        <v>2</v>
      </c>
      <c r="I5" s="84"/>
      <c r="J5" s="22">
        <f t="shared" si="4"/>
        <v>0</v>
      </c>
      <c r="K5" s="22">
        <f t="shared" si="5"/>
        <v>2</v>
      </c>
      <c r="L5" s="43">
        <f t="shared" ref="L5:M9" si="156">IF(J5=2,3,IF(J5=1,1,0))</f>
        <v>0</v>
      </c>
      <c r="M5" s="43">
        <f t="shared" si="156"/>
        <v>3</v>
      </c>
      <c r="N5" s="66"/>
      <c r="O5" s="22" t="str">
        <f t="shared" si="6"/>
        <v>POELMANS Karel</v>
      </c>
      <c r="P5" s="83">
        <v>3026</v>
      </c>
      <c r="Q5" s="22" t="str">
        <f t="shared" si="7"/>
        <v>B</v>
      </c>
      <c r="R5" s="22" t="str">
        <f t="shared" si="8"/>
        <v>VAN CAPPELEN Patrick</v>
      </c>
      <c r="S5" s="83">
        <v>1885</v>
      </c>
      <c r="T5" s="22" t="str">
        <f t="shared" si="9"/>
        <v>NA</v>
      </c>
      <c r="U5" s="83">
        <v>2</v>
      </c>
      <c r="V5" s="83">
        <v>1</v>
      </c>
      <c r="W5" s="84"/>
      <c r="X5" s="22">
        <f t="shared" si="10"/>
        <v>1</v>
      </c>
      <c r="Y5" s="22">
        <f t="shared" si="11"/>
        <v>1</v>
      </c>
      <c r="Z5" s="43">
        <f t="shared" ref="Z5:AA9" si="157">IF(X5=2,3,IF(X5=1,1,0))</f>
        <v>1</v>
      </c>
      <c r="AA5" s="43">
        <f t="shared" si="157"/>
        <v>1</v>
      </c>
      <c r="AB5" s="56"/>
      <c r="AC5" s="22" t="str">
        <f t="shared" si="12"/>
        <v>VAN HEMELRIJK Jean</v>
      </c>
      <c r="AD5" s="83">
        <v>2415</v>
      </c>
      <c r="AE5" s="22" t="str">
        <f t="shared" si="13"/>
        <v>C</v>
      </c>
      <c r="AF5" s="22" t="str">
        <f t="shared" si="14"/>
        <v>PAUWELS Frans</v>
      </c>
      <c r="AG5" s="83">
        <v>2748</v>
      </c>
      <c r="AH5" s="22" t="str">
        <f t="shared" si="15"/>
        <v>A</v>
      </c>
      <c r="AI5" s="83">
        <v>2</v>
      </c>
      <c r="AJ5" s="83">
        <v>2</v>
      </c>
      <c r="AK5" s="84"/>
      <c r="AL5" s="22">
        <f t="shared" si="16"/>
        <v>0</v>
      </c>
      <c r="AM5" s="22">
        <f t="shared" si="17"/>
        <v>2</v>
      </c>
      <c r="AN5" s="43">
        <f t="shared" ref="AN5:AO9" si="158">IF(AL5=2,3,IF(AL5=1,1,0))</f>
        <v>0</v>
      </c>
      <c r="AO5" s="43">
        <f t="shared" si="158"/>
        <v>3</v>
      </c>
      <c r="AP5" s="56"/>
      <c r="AQ5" s="22" t="str">
        <f t="shared" si="18"/>
        <v>WEEMAES Yoeri</v>
      </c>
      <c r="AR5" s="83">
        <v>3222</v>
      </c>
      <c r="AS5" s="22" t="str">
        <f t="shared" si="19"/>
        <v>A</v>
      </c>
      <c r="AT5" s="22" t="str">
        <f t="shared" si="20"/>
        <v>THIJS Frank</v>
      </c>
      <c r="AU5" s="83">
        <v>3070</v>
      </c>
      <c r="AV5" s="22" t="str">
        <f t="shared" si="21"/>
        <v>B</v>
      </c>
      <c r="AW5" s="83">
        <v>1</v>
      </c>
      <c r="AX5" s="83">
        <v>2</v>
      </c>
      <c r="AY5" s="84"/>
      <c r="AZ5" s="22">
        <f t="shared" si="22"/>
        <v>1</v>
      </c>
      <c r="BA5" s="22">
        <f t="shared" si="23"/>
        <v>1</v>
      </c>
      <c r="BB5" s="43">
        <f t="shared" ref="BB5:BC9" si="159">IF(AZ5=2,3,IF(AZ5=1,1,0))</f>
        <v>1</v>
      </c>
      <c r="BC5" s="43">
        <f t="shared" si="159"/>
        <v>1</v>
      </c>
      <c r="BD5" s="66"/>
      <c r="BE5" s="22" t="str">
        <f t="shared" si="24"/>
        <v>JANSSENS Maurice</v>
      </c>
      <c r="BF5" s="83">
        <v>2715</v>
      </c>
      <c r="BG5" s="22" t="str">
        <f t="shared" si="25"/>
        <v>A</v>
      </c>
      <c r="BH5" s="22" t="str">
        <f t="shared" si="26"/>
        <v>VAN CAMP Wilfried</v>
      </c>
      <c r="BI5" s="83">
        <v>1622</v>
      </c>
      <c r="BJ5" s="22" t="str">
        <f t="shared" si="27"/>
        <v>D</v>
      </c>
      <c r="BK5" s="83">
        <v>1</v>
      </c>
      <c r="BL5" s="83">
        <v>1</v>
      </c>
      <c r="BM5" s="84"/>
      <c r="BN5" s="22">
        <f t="shared" si="28"/>
        <v>2</v>
      </c>
      <c r="BO5" s="22">
        <f t="shared" si="29"/>
        <v>0</v>
      </c>
      <c r="BP5" s="43">
        <f t="shared" ref="BP5:BQ9" si="160">IF(BN5=2,3,IF(BN5=1,1,0))</f>
        <v>3</v>
      </c>
      <c r="BQ5" s="43">
        <f t="shared" si="160"/>
        <v>0</v>
      </c>
      <c r="BR5" s="56"/>
      <c r="BS5" s="22" t="str">
        <f t="shared" si="30"/>
        <v>VAN HOYE René</v>
      </c>
      <c r="BT5" s="83">
        <v>7324</v>
      </c>
      <c r="BU5" s="22" t="str">
        <f t="shared" si="31"/>
        <v>C</v>
      </c>
      <c r="BV5" s="22" t="str">
        <f t="shared" si="32"/>
        <v>VAN DER VREKEN Mario</v>
      </c>
      <c r="BW5" s="83">
        <v>3334</v>
      </c>
      <c r="BX5" s="22" t="str">
        <f t="shared" si="33"/>
        <v>D</v>
      </c>
      <c r="BY5" s="83">
        <v>1</v>
      </c>
      <c r="BZ5" s="83">
        <v>2</v>
      </c>
      <c r="CA5" s="84"/>
      <c r="CB5" s="22">
        <f t="shared" si="34"/>
        <v>1</v>
      </c>
      <c r="CC5" s="22">
        <f t="shared" si="35"/>
        <v>1</v>
      </c>
      <c r="CD5" s="43">
        <f t="shared" ref="CD5:CE9" si="161">IF(CB5=2,3,IF(CB5=1,1,0))</f>
        <v>1</v>
      </c>
      <c r="CE5" s="43">
        <f t="shared" si="161"/>
        <v>1</v>
      </c>
      <c r="CF5" s="56"/>
      <c r="CG5" s="22" t="str">
        <f t="shared" si="36"/>
        <v>VAN DEN BROECK Christian</v>
      </c>
      <c r="CH5" s="83">
        <v>2770</v>
      </c>
      <c r="CI5" s="22" t="str">
        <f t="shared" si="37"/>
        <v>C</v>
      </c>
      <c r="CJ5" s="22" t="str">
        <f t="shared" si="38"/>
        <v>PEETERS Juliën</v>
      </c>
      <c r="CK5" s="83">
        <v>1106</v>
      </c>
      <c r="CL5" s="22" t="str">
        <f t="shared" si="39"/>
        <v>B</v>
      </c>
      <c r="CM5" s="83">
        <v>2</v>
      </c>
      <c r="CN5" s="83">
        <v>2</v>
      </c>
      <c r="CO5" s="84"/>
      <c r="CP5" s="22">
        <f t="shared" si="40"/>
        <v>0</v>
      </c>
      <c r="CQ5" s="22">
        <f t="shared" si="41"/>
        <v>2</v>
      </c>
      <c r="CR5" s="43">
        <f t="shared" ref="CR5:CR9" si="162">IF(CP5=2,3,IF(CP5=1,1,0))</f>
        <v>0</v>
      </c>
      <c r="CS5" s="43">
        <f t="shared" ref="CS5:CS9" si="163">IF(CQ5=2,3,IF(CQ5=1,1,0))</f>
        <v>3</v>
      </c>
      <c r="CT5" s="66"/>
      <c r="CU5" s="22" t="str">
        <f t="shared" si="42"/>
        <v>PERSOONS Dirk</v>
      </c>
      <c r="CV5" s="83">
        <v>304</v>
      </c>
      <c r="CW5" s="22" t="str">
        <f t="shared" si="43"/>
        <v>A</v>
      </c>
      <c r="CX5" s="22" t="str">
        <f t="shared" si="44"/>
        <v>VAN DER VREKEN Mario</v>
      </c>
      <c r="CY5" s="83">
        <v>3334</v>
      </c>
      <c r="CZ5" s="22" t="str">
        <f t="shared" si="45"/>
        <v>D</v>
      </c>
      <c r="DA5" s="83">
        <v>2</v>
      </c>
      <c r="DB5" s="83">
        <v>2</v>
      </c>
      <c r="DC5" s="84"/>
      <c r="DD5" s="22">
        <f t="shared" si="46"/>
        <v>0</v>
      </c>
      <c r="DE5" s="22">
        <f t="shared" si="47"/>
        <v>2</v>
      </c>
      <c r="DF5" s="43">
        <f t="shared" ref="DF5:DG9" si="164">IF(DD5=2,3,IF(DD5=1,1,0))</f>
        <v>0</v>
      </c>
      <c r="DG5" s="43">
        <f t="shared" si="164"/>
        <v>3</v>
      </c>
      <c r="DH5" s="56"/>
      <c r="DI5" s="22" t="str">
        <f t="shared" si="48"/>
        <v>JANSSENS Maurice</v>
      </c>
      <c r="DJ5" s="83">
        <v>2715</v>
      </c>
      <c r="DK5" s="22" t="str">
        <f t="shared" si="49"/>
        <v>A</v>
      </c>
      <c r="DL5" s="22" t="str">
        <f t="shared" si="50"/>
        <v>MOORTGAT Jurgen</v>
      </c>
      <c r="DM5" s="83">
        <v>1575</v>
      </c>
      <c r="DN5" s="22" t="str">
        <f t="shared" si="51"/>
        <v>C</v>
      </c>
      <c r="DO5" s="83">
        <v>1</v>
      </c>
      <c r="DP5" s="83">
        <v>1</v>
      </c>
      <c r="DQ5" s="84"/>
      <c r="DR5" s="22">
        <f t="shared" si="52"/>
        <v>2</v>
      </c>
      <c r="DS5" s="22">
        <f t="shared" si="53"/>
        <v>0</v>
      </c>
      <c r="DT5" s="43">
        <f t="shared" ref="DT5:DU9" si="165">IF(DR5=2,3,IF(DR5=1,1,0))</f>
        <v>3</v>
      </c>
      <c r="DU5" s="43">
        <f t="shared" si="165"/>
        <v>0</v>
      </c>
      <c r="DV5" s="56"/>
      <c r="DW5" s="22" t="str">
        <f t="shared" si="54"/>
        <v>VAN HEMELRIJK Jean</v>
      </c>
      <c r="DX5" s="83">
        <v>2415</v>
      </c>
      <c r="DY5" s="22" t="str">
        <f t="shared" si="55"/>
        <v>C</v>
      </c>
      <c r="DZ5" s="22" t="str">
        <f t="shared" si="56"/>
        <v>JANSSENS Maurice</v>
      </c>
      <c r="EA5" s="83">
        <v>2715</v>
      </c>
      <c r="EB5" s="22" t="str">
        <f t="shared" si="57"/>
        <v>A</v>
      </c>
      <c r="EC5" s="83">
        <v>2</v>
      </c>
      <c r="ED5" s="83">
        <v>2</v>
      </c>
      <c r="EE5" s="84"/>
      <c r="EF5" s="22">
        <f t="shared" si="58"/>
        <v>0</v>
      </c>
      <c r="EG5" s="22">
        <f t="shared" si="59"/>
        <v>2</v>
      </c>
      <c r="EH5" s="43">
        <f t="shared" ref="EH5:EI9" si="166">IF(EF5=2,3,IF(EF5=1,1,0))</f>
        <v>0</v>
      </c>
      <c r="EI5" s="43">
        <f t="shared" si="166"/>
        <v>3</v>
      </c>
      <c r="EJ5" s="66"/>
      <c r="EK5" s="22" t="str">
        <f t="shared" si="60"/>
        <v>VERBRAECKEN Johan</v>
      </c>
      <c r="EL5" s="83">
        <v>3232</v>
      </c>
      <c r="EM5" s="22" t="str">
        <f t="shared" si="61"/>
        <v>B</v>
      </c>
      <c r="EN5" s="22" t="str">
        <f t="shared" si="62"/>
        <v>D'HONDT Julian</v>
      </c>
      <c r="EO5" s="83">
        <v>8691</v>
      </c>
      <c r="EP5" s="22" t="str">
        <f t="shared" si="63"/>
        <v>D</v>
      </c>
      <c r="EQ5" s="83">
        <v>1</v>
      </c>
      <c r="ER5" s="83">
        <v>1</v>
      </c>
      <c r="ES5" s="84"/>
      <c r="ET5" s="22">
        <f t="shared" si="64"/>
        <v>2</v>
      </c>
      <c r="EU5" s="22">
        <f t="shared" si="65"/>
        <v>0</v>
      </c>
      <c r="EV5" s="43">
        <f t="shared" ref="EV5:EW9" si="167">IF(ET5=2,3,IF(ET5=1,1,0))</f>
        <v>3</v>
      </c>
      <c r="EW5" s="43">
        <f t="shared" si="167"/>
        <v>0</v>
      </c>
      <c r="EX5" s="56"/>
      <c r="EY5" s="22" t="str">
        <f t="shared" si="66"/>
        <v>VAN DE VONDEL Ivan</v>
      </c>
      <c r="EZ5" s="83">
        <v>2964</v>
      </c>
      <c r="FA5" s="22" t="str">
        <f t="shared" si="67"/>
        <v>B</v>
      </c>
      <c r="FB5" s="22" t="str">
        <f t="shared" si="68"/>
        <v>VAN INGELGEM Timmy</v>
      </c>
      <c r="FC5" s="83">
        <v>6202</v>
      </c>
      <c r="FD5" s="22" t="str">
        <f t="shared" si="69"/>
        <v>C</v>
      </c>
      <c r="FE5" s="83">
        <v>2</v>
      </c>
      <c r="FF5" s="83">
        <v>2</v>
      </c>
      <c r="FG5" s="84"/>
      <c r="FH5" s="22">
        <f t="shared" si="70"/>
        <v>0</v>
      </c>
      <c r="FI5" s="22">
        <f t="shared" si="71"/>
        <v>2</v>
      </c>
      <c r="FJ5" s="43">
        <f t="shared" ref="FJ5:FK9" si="168">IF(FH5=2,3,IF(FH5=1,1,0))</f>
        <v>0</v>
      </c>
      <c r="FK5" s="43">
        <f t="shared" si="168"/>
        <v>3</v>
      </c>
      <c r="FL5" s="56"/>
      <c r="FM5" s="22" t="str">
        <f t="shared" si="72"/>
        <v>CORNELIS Jan</v>
      </c>
      <c r="FN5" s="83">
        <v>2502</v>
      </c>
      <c r="FO5" s="22" t="str">
        <f t="shared" si="73"/>
        <v>B</v>
      </c>
      <c r="FP5" s="22" t="str">
        <f t="shared" si="74"/>
        <v>VERBRAECKEN Johan</v>
      </c>
      <c r="FQ5" s="83">
        <v>3232</v>
      </c>
      <c r="FR5" s="22" t="str">
        <f t="shared" si="75"/>
        <v>B</v>
      </c>
      <c r="FS5" s="83">
        <v>2</v>
      </c>
      <c r="FT5" s="83">
        <v>1</v>
      </c>
      <c r="FU5" s="84"/>
      <c r="FV5" s="22">
        <f t="shared" si="76"/>
        <v>1</v>
      </c>
      <c r="FW5" s="22">
        <f t="shared" si="77"/>
        <v>1</v>
      </c>
      <c r="FX5" s="43">
        <f t="shared" ref="FX5:FY9" si="169">IF(FV5=2,3,IF(FV5=1,1,0))</f>
        <v>1</v>
      </c>
      <c r="FY5" s="43">
        <f t="shared" si="169"/>
        <v>1</v>
      </c>
      <c r="FZ5" s="66"/>
      <c r="GA5" s="22" t="str">
        <f t="shared" si="78"/>
        <v>MOORTGAT Jurgen</v>
      </c>
      <c r="GB5" s="83">
        <v>1575</v>
      </c>
      <c r="GC5" s="22" t="str">
        <f t="shared" si="79"/>
        <v>C</v>
      </c>
      <c r="GD5" s="22" t="str">
        <f t="shared" si="80"/>
        <v>D'HONDT Julian</v>
      </c>
      <c r="GE5" s="83">
        <v>8691</v>
      </c>
      <c r="GF5" s="22" t="str">
        <f t="shared" si="81"/>
        <v>D</v>
      </c>
      <c r="GG5" s="83">
        <v>1</v>
      </c>
      <c r="GH5" s="83">
        <v>1</v>
      </c>
      <c r="GI5" s="84"/>
      <c r="GJ5" s="22">
        <f t="shared" si="82"/>
        <v>2</v>
      </c>
      <c r="GK5" s="22">
        <f t="shared" si="83"/>
        <v>0</v>
      </c>
      <c r="GL5" s="43">
        <f t="shared" ref="GL5:GM9" si="170">IF(GJ5=2,3,IF(GJ5=1,1,0))</f>
        <v>3</v>
      </c>
      <c r="GM5" s="43">
        <f t="shared" si="170"/>
        <v>0</v>
      </c>
      <c r="GN5" s="56"/>
      <c r="GO5" s="22" t="str">
        <f t="shared" si="84"/>
        <v>ENGELS Dave</v>
      </c>
      <c r="GP5" s="83">
        <v>4000</v>
      </c>
      <c r="GQ5" s="22" t="str">
        <f t="shared" si="85"/>
        <v>B</v>
      </c>
      <c r="GR5" s="22" t="str">
        <f t="shared" si="86"/>
        <v>VAN DER TRAPPEN Jean</v>
      </c>
      <c r="GS5" s="83">
        <v>2802</v>
      </c>
      <c r="GT5" s="22" t="str">
        <f t="shared" si="87"/>
        <v>B</v>
      </c>
      <c r="GU5" s="83">
        <v>1</v>
      </c>
      <c r="GV5" s="83">
        <v>2</v>
      </c>
      <c r="GW5" s="84"/>
      <c r="GX5" s="22">
        <f t="shared" si="88"/>
        <v>1</v>
      </c>
      <c r="GY5" s="22">
        <f t="shared" si="89"/>
        <v>1</v>
      </c>
      <c r="GZ5" s="43">
        <f t="shared" ref="GZ5:HA9" si="171">IF(GX5=2,3,IF(GX5=1,1,0))</f>
        <v>1</v>
      </c>
      <c r="HA5" s="43">
        <f t="shared" si="171"/>
        <v>1</v>
      </c>
      <c r="HB5" s="56"/>
      <c r="HC5" s="22" t="str">
        <f t="shared" si="90"/>
        <v>PAUWELS Frans</v>
      </c>
      <c r="HD5" s="83">
        <v>2748</v>
      </c>
      <c r="HE5" s="22" t="str">
        <f t="shared" si="91"/>
        <v>A</v>
      </c>
      <c r="HF5" s="22" t="str">
        <f t="shared" si="92"/>
        <v>PEETERS Juliën</v>
      </c>
      <c r="HG5" s="83">
        <v>1106</v>
      </c>
      <c r="HH5" s="22" t="str">
        <f t="shared" si="93"/>
        <v>B</v>
      </c>
      <c r="HI5" s="83">
        <v>1</v>
      </c>
      <c r="HJ5" s="83">
        <v>2</v>
      </c>
      <c r="HK5" s="84"/>
      <c r="HL5" s="22">
        <f t="shared" si="94"/>
        <v>1</v>
      </c>
      <c r="HM5" s="22">
        <f t="shared" si="95"/>
        <v>1</v>
      </c>
      <c r="HN5" s="43">
        <f t="shared" ref="HN5:HO9" si="172">IF(HL5=2,3,IF(HL5=1,1,0))</f>
        <v>1</v>
      </c>
      <c r="HO5" s="43">
        <f t="shared" si="172"/>
        <v>1</v>
      </c>
      <c r="HP5" s="66"/>
      <c r="HQ5" s="22" t="str">
        <f t="shared" si="96"/>
        <v>THIJS Frank</v>
      </c>
      <c r="HR5" s="83">
        <v>3070</v>
      </c>
      <c r="HS5" s="22" t="str">
        <f t="shared" si="97"/>
        <v>B</v>
      </c>
      <c r="HT5" s="22" t="str">
        <f t="shared" si="98"/>
        <v>ENGELS Dave</v>
      </c>
      <c r="HU5" s="83">
        <v>4000</v>
      </c>
      <c r="HV5" s="22" t="str">
        <f t="shared" si="99"/>
        <v>B</v>
      </c>
      <c r="HW5" s="83">
        <v>2</v>
      </c>
      <c r="HX5" s="83">
        <v>1</v>
      </c>
      <c r="HY5" s="84"/>
      <c r="HZ5" s="22">
        <f t="shared" si="100"/>
        <v>1</v>
      </c>
      <c r="IA5" s="22">
        <f t="shared" si="101"/>
        <v>1</v>
      </c>
      <c r="IB5" s="43">
        <f t="shared" ref="IB5:IC9" si="173">IF(HZ5=2,3,IF(HZ5=1,1,0))</f>
        <v>1</v>
      </c>
      <c r="IC5" s="43">
        <f t="shared" si="173"/>
        <v>1</v>
      </c>
      <c r="ID5" s="56"/>
      <c r="IE5" s="22" t="str">
        <f t="shared" si="102"/>
        <v>VAN HOYE René</v>
      </c>
      <c r="IF5" s="83">
        <v>7324</v>
      </c>
      <c r="IG5" s="22" t="str">
        <f t="shared" si="103"/>
        <v>C</v>
      </c>
      <c r="IH5" s="22" t="str">
        <f t="shared" si="104"/>
        <v>CASTELEYN Paul</v>
      </c>
      <c r="II5" s="83">
        <v>2879</v>
      </c>
      <c r="IJ5" s="22" t="str">
        <f t="shared" si="105"/>
        <v>A</v>
      </c>
      <c r="IK5" s="83">
        <v>1</v>
      </c>
      <c r="IL5" s="83">
        <v>1</v>
      </c>
      <c r="IM5" s="65"/>
      <c r="IN5" s="22">
        <f t="shared" si="106"/>
        <v>2</v>
      </c>
      <c r="IO5" s="22">
        <f t="shared" si="107"/>
        <v>0</v>
      </c>
      <c r="IP5" s="43">
        <f t="shared" ref="IP5:IQ9" si="174">IF(IN5=2,3,IF(IN5=1,1,0))</f>
        <v>3</v>
      </c>
      <c r="IQ5" s="43">
        <f t="shared" si="174"/>
        <v>0</v>
      </c>
      <c r="IR5" s="56"/>
      <c r="IS5" s="22" t="str">
        <f t="shared" si="108"/>
        <v>VAN DEN BROECK Christian</v>
      </c>
      <c r="IT5" s="83">
        <v>2770</v>
      </c>
      <c r="IU5" s="22" t="str">
        <f t="shared" si="109"/>
        <v>C</v>
      </c>
      <c r="IV5" s="22" t="str">
        <f t="shared" si="110"/>
        <v>MAMPAEY Kim</v>
      </c>
      <c r="IW5" s="83">
        <v>2604</v>
      </c>
      <c r="IX5" s="22" t="str">
        <f t="shared" si="111"/>
        <v>B</v>
      </c>
      <c r="IY5" s="83">
        <v>1</v>
      </c>
      <c r="IZ5" s="83">
        <v>2</v>
      </c>
      <c r="JA5" s="84"/>
      <c r="JB5" s="22">
        <f t="shared" si="112"/>
        <v>1</v>
      </c>
      <c r="JC5" s="22">
        <f t="shared" si="113"/>
        <v>1</v>
      </c>
      <c r="JD5" s="43">
        <f t="shared" ref="JD5:JE9" si="175">IF(JB5=2,3,IF(JB5=1,1,0))</f>
        <v>1</v>
      </c>
      <c r="JE5" s="43">
        <f t="shared" si="175"/>
        <v>1</v>
      </c>
      <c r="JF5" s="66"/>
      <c r="JG5" s="22" t="str">
        <f t="shared" si="114"/>
        <v>PEETERS Juliën</v>
      </c>
      <c r="JH5" s="83">
        <v>1106</v>
      </c>
      <c r="JI5" s="22" t="str">
        <f t="shared" si="115"/>
        <v>B</v>
      </c>
      <c r="JJ5" s="22" t="str">
        <f t="shared" si="116"/>
        <v>THIJS Frank</v>
      </c>
      <c r="JK5" s="83">
        <v>3070</v>
      </c>
      <c r="JL5" s="22" t="str">
        <f t="shared" si="117"/>
        <v>B</v>
      </c>
      <c r="JM5" s="83">
        <v>2</v>
      </c>
      <c r="JN5" s="83">
        <v>1</v>
      </c>
      <c r="JO5" s="84"/>
      <c r="JP5" s="22">
        <f t="shared" si="118"/>
        <v>1</v>
      </c>
      <c r="JQ5" s="22">
        <f t="shared" si="119"/>
        <v>1</v>
      </c>
      <c r="JR5" s="43">
        <f t="shared" ref="JR5:JR9" si="176">IF(JP5=2,3,IF(JP5=1,1,0))</f>
        <v>1</v>
      </c>
      <c r="JS5" s="43">
        <f t="shared" ref="JS5:JS9" si="177">IF(JQ5=2,3,IF(JQ5=1,1,0))</f>
        <v>1</v>
      </c>
      <c r="JT5" s="56"/>
      <c r="JU5" s="22" t="str">
        <f t="shared" si="120"/>
        <v>PERSIJN Tom</v>
      </c>
      <c r="JV5" s="83">
        <v>1700</v>
      </c>
      <c r="JW5" s="22" t="str">
        <f t="shared" si="121"/>
        <v>C</v>
      </c>
      <c r="JX5" s="22" t="str">
        <f t="shared" si="122"/>
        <v>BARBIER Marcel</v>
      </c>
      <c r="JY5" s="83">
        <v>3376</v>
      </c>
      <c r="JZ5" s="22" t="str">
        <f t="shared" si="123"/>
        <v>B</v>
      </c>
      <c r="KA5" s="83">
        <v>2</v>
      </c>
      <c r="KB5" s="83">
        <v>2</v>
      </c>
      <c r="KC5" s="84"/>
      <c r="KD5" s="22">
        <f t="shared" si="124"/>
        <v>0</v>
      </c>
      <c r="KE5" s="22">
        <f t="shared" si="125"/>
        <v>2</v>
      </c>
      <c r="KF5" s="43">
        <f t="shared" ref="KF5:KG9" si="178">IF(KD5=2,3,IF(KD5=1,1,0))</f>
        <v>0</v>
      </c>
      <c r="KG5" s="43">
        <f t="shared" si="178"/>
        <v>3</v>
      </c>
      <c r="KH5" s="56"/>
      <c r="KI5" s="22" t="str">
        <f t="shared" si="126"/>
        <v>TRAWEELS Franky</v>
      </c>
      <c r="KJ5" s="83">
        <v>2631</v>
      </c>
      <c r="KK5" s="22" t="str">
        <f t="shared" si="127"/>
        <v>B</v>
      </c>
      <c r="KL5" s="22" t="str">
        <f t="shared" si="128"/>
        <v>CASTELEYN Theofiel</v>
      </c>
      <c r="KM5" s="83">
        <v>3349</v>
      </c>
      <c r="KN5" s="22" t="str">
        <f t="shared" si="129"/>
        <v>A</v>
      </c>
      <c r="KO5" s="83">
        <v>2</v>
      </c>
      <c r="KP5" s="83">
        <v>2</v>
      </c>
      <c r="KQ5" s="84"/>
      <c r="KR5" s="22">
        <f t="shared" si="130"/>
        <v>0</v>
      </c>
      <c r="KS5" s="22">
        <f t="shared" si="131"/>
        <v>2</v>
      </c>
      <c r="KT5" s="43">
        <f t="shared" ref="KT5:KU9" si="179">IF(KR5=2,3,IF(KR5=1,1,0))</f>
        <v>0</v>
      </c>
      <c r="KU5" s="43">
        <f t="shared" si="179"/>
        <v>3</v>
      </c>
      <c r="KV5" s="66"/>
      <c r="KW5" s="22" t="str">
        <f t="shared" si="132"/>
        <v>VERBRAECKEN Johan</v>
      </c>
      <c r="KX5" s="83">
        <v>3232</v>
      </c>
      <c r="KY5" s="22" t="str">
        <f t="shared" si="133"/>
        <v>B</v>
      </c>
      <c r="KZ5" s="22" t="str">
        <f t="shared" si="134"/>
        <v>ROOTHANS Peter</v>
      </c>
      <c r="LA5" s="83">
        <v>5434</v>
      </c>
      <c r="LB5" s="22" t="str">
        <f t="shared" si="135"/>
        <v>C</v>
      </c>
      <c r="LC5" s="83">
        <v>1</v>
      </c>
      <c r="LD5" s="83">
        <v>2</v>
      </c>
      <c r="LE5" s="84"/>
      <c r="LF5" s="22">
        <f t="shared" si="136"/>
        <v>1</v>
      </c>
      <c r="LG5" s="22">
        <f t="shared" si="137"/>
        <v>1</v>
      </c>
      <c r="LH5" s="43">
        <f t="shared" ref="LH5:LI9" si="180">IF(LF5=2,3,IF(LF5=1,1,0))</f>
        <v>1</v>
      </c>
      <c r="LI5" s="43">
        <f t="shared" si="180"/>
        <v>1</v>
      </c>
      <c r="LJ5" s="56"/>
      <c r="LK5" s="22" t="str">
        <f t="shared" si="138"/>
        <v>D'HONDT Julian</v>
      </c>
      <c r="LL5" s="83">
        <v>8691</v>
      </c>
      <c r="LM5" s="22" t="str">
        <f t="shared" si="139"/>
        <v>D</v>
      </c>
      <c r="LN5" s="22" t="str">
        <f t="shared" si="140"/>
        <v>CASTELEYN Theofiel</v>
      </c>
      <c r="LO5" s="83">
        <v>3349</v>
      </c>
      <c r="LP5" s="22" t="str">
        <f t="shared" si="141"/>
        <v>A</v>
      </c>
      <c r="LQ5" s="83">
        <v>2</v>
      </c>
      <c r="LR5" s="83">
        <v>1</v>
      </c>
      <c r="LS5" s="84"/>
      <c r="LT5" s="22">
        <f t="shared" si="142"/>
        <v>1</v>
      </c>
      <c r="LU5" s="22">
        <f t="shared" si="143"/>
        <v>1</v>
      </c>
      <c r="LV5" s="43">
        <f t="shared" ref="LV5:LW9" si="181">IF(LT5=2,3,IF(LT5=1,1,0))</f>
        <v>1</v>
      </c>
      <c r="LW5" s="43">
        <f t="shared" si="181"/>
        <v>1</v>
      </c>
      <c r="LY5" s="22" t="str">
        <f t="shared" si="144"/>
        <v>VAN LYSEBETTEN Dirk</v>
      </c>
      <c r="LZ5" s="83">
        <v>6080</v>
      </c>
      <c r="MA5" s="22" t="str">
        <f t="shared" si="145"/>
        <v>B</v>
      </c>
      <c r="MB5" s="22" t="str">
        <f t="shared" si="146"/>
        <v>VAN DE VONDEL Ivan</v>
      </c>
      <c r="MC5" s="83">
        <v>2964</v>
      </c>
      <c r="MD5" s="22" t="str">
        <f t="shared" si="147"/>
        <v>B</v>
      </c>
      <c r="ME5" s="83">
        <v>1</v>
      </c>
      <c r="MF5" s="83">
        <v>2</v>
      </c>
      <c r="MG5" s="84"/>
      <c r="MH5" s="22">
        <f t="shared" si="148"/>
        <v>1</v>
      </c>
      <c r="MI5" s="22">
        <f t="shared" si="149"/>
        <v>1</v>
      </c>
      <c r="MJ5" s="43">
        <f t="shared" ref="MJ5:MK9" si="182">IF(MH5=2,3,IF(MH5=1,1,0))</f>
        <v>1</v>
      </c>
      <c r="MK5" s="43">
        <f t="shared" si="182"/>
        <v>1</v>
      </c>
      <c r="ML5" s="56"/>
      <c r="MM5" s="22" t="str">
        <f t="shared" si="150"/>
        <v>CASTELEYN Theofiel</v>
      </c>
      <c r="MN5" s="83">
        <v>3349</v>
      </c>
      <c r="MO5" s="22" t="str">
        <f t="shared" si="151"/>
        <v>A</v>
      </c>
      <c r="MP5" s="22" t="str">
        <f t="shared" si="152"/>
        <v>PAUWELS Frans</v>
      </c>
      <c r="MQ5" s="83">
        <v>2748</v>
      </c>
      <c r="MR5" s="22" t="str">
        <f t="shared" si="153"/>
        <v>A</v>
      </c>
      <c r="MS5" s="83">
        <v>1</v>
      </c>
      <c r="MT5" s="83">
        <v>1</v>
      </c>
      <c r="MU5" s="84"/>
      <c r="MV5" s="22">
        <f t="shared" si="154"/>
        <v>2</v>
      </c>
      <c r="MW5" s="22">
        <f t="shared" si="155"/>
        <v>0</v>
      </c>
      <c r="MX5" s="43">
        <f t="shared" ref="MX5:MX9" si="183">IF(MV5=2,3,IF(MV5=1,1,0))</f>
        <v>3</v>
      </c>
      <c r="MY5" s="43">
        <f t="shared" ref="MY5:MY9" si="184">IF(MW5=2,3,IF(MW5=1,1,0))</f>
        <v>0</v>
      </c>
    </row>
    <row r="6" spans="1:363" ht="16.5" x14ac:dyDescent="0.3">
      <c r="A6" s="22" t="str">
        <f t="shared" si="0"/>
        <v>DE NIJS Joris</v>
      </c>
      <c r="B6" s="83">
        <v>2982</v>
      </c>
      <c r="C6" s="22" t="str">
        <f t="shared" si="1"/>
        <v>A</v>
      </c>
      <c r="D6" s="22" t="str">
        <f t="shared" si="2"/>
        <v>PEYTIER Bjarne</v>
      </c>
      <c r="E6" s="83">
        <v>7811</v>
      </c>
      <c r="F6" s="22" t="str">
        <f t="shared" si="3"/>
        <v>C</v>
      </c>
      <c r="G6" s="83">
        <v>1</v>
      </c>
      <c r="H6" s="83">
        <v>1</v>
      </c>
      <c r="I6" s="84"/>
      <c r="J6" s="22">
        <f t="shared" si="4"/>
        <v>2</v>
      </c>
      <c r="K6" s="22">
        <f t="shared" si="5"/>
        <v>0</v>
      </c>
      <c r="L6" s="43">
        <f t="shared" si="156"/>
        <v>3</v>
      </c>
      <c r="M6" s="43">
        <f t="shared" si="156"/>
        <v>0</v>
      </c>
      <c r="N6" s="66"/>
      <c r="O6" s="22" t="str">
        <f t="shared" si="6"/>
        <v>PAUWELS Frans</v>
      </c>
      <c r="P6" s="83">
        <v>2748</v>
      </c>
      <c r="Q6" s="22" t="str">
        <f t="shared" si="7"/>
        <v>A</v>
      </c>
      <c r="R6" s="22" t="str">
        <f t="shared" si="8"/>
        <v>VAN HOORDE Tony</v>
      </c>
      <c r="S6" s="83">
        <v>1561</v>
      </c>
      <c r="T6" s="22" t="str">
        <f t="shared" si="9"/>
        <v>NA</v>
      </c>
      <c r="U6" s="83">
        <v>1</v>
      </c>
      <c r="V6" s="83">
        <v>2</v>
      </c>
      <c r="W6" s="84"/>
      <c r="X6" s="22">
        <f t="shared" si="10"/>
        <v>1</v>
      </c>
      <c r="Y6" s="22">
        <f t="shared" si="11"/>
        <v>1</v>
      </c>
      <c r="Z6" s="43">
        <f t="shared" si="157"/>
        <v>1</v>
      </c>
      <c r="AA6" s="43">
        <f t="shared" si="157"/>
        <v>1</v>
      </c>
      <c r="AB6" s="56"/>
      <c r="AC6" s="22" t="str">
        <f t="shared" si="12"/>
        <v>VAN LANDEGHEM Kris</v>
      </c>
      <c r="AD6" s="83">
        <v>7498</v>
      </c>
      <c r="AE6" s="22" t="str">
        <f t="shared" si="13"/>
        <v>C</v>
      </c>
      <c r="AF6" s="22" t="str">
        <f t="shared" si="14"/>
        <v>CORNELIS Jan</v>
      </c>
      <c r="AG6" s="83">
        <v>2502</v>
      </c>
      <c r="AH6" s="22" t="str">
        <f t="shared" si="15"/>
        <v>B</v>
      </c>
      <c r="AI6" s="83">
        <v>2</v>
      </c>
      <c r="AJ6" s="83">
        <v>2</v>
      </c>
      <c r="AK6" s="84"/>
      <c r="AL6" s="22">
        <f t="shared" si="16"/>
        <v>0</v>
      </c>
      <c r="AM6" s="22">
        <f t="shared" si="17"/>
        <v>2</v>
      </c>
      <c r="AN6" s="43">
        <f t="shared" si="158"/>
        <v>0</v>
      </c>
      <c r="AO6" s="43">
        <f t="shared" si="158"/>
        <v>3</v>
      </c>
      <c r="AP6" s="56"/>
      <c r="AQ6" s="22" t="str">
        <f t="shared" si="18"/>
        <v>ENGELS Dave</v>
      </c>
      <c r="AR6" s="83">
        <v>4000</v>
      </c>
      <c r="AS6" s="22" t="str">
        <f t="shared" si="19"/>
        <v>B</v>
      </c>
      <c r="AT6" s="22" t="str">
        <f t="shared" si="20"/>
        <v>VAN DER VREKEN Mario</v>
      </c>
      <c r="AU6" s="83">
        <v>3334</v>
      </c>
      <c r="AV6" s="22" t="str">
        <f t="shared" si="21"/>
        <v>D</v>
      </c>
      <c r="AW6" s="83">
        <v>1</v>
      </c>
      <c r="AX6" s="83">
        <v>1</v>
      </c>
      <c r="AY6" s="84"/>
      <c r="AZ6" s="22">
        <f t="shared" si="22"/>
        <v>2</v>
      </c>
      <c r="BA6" s="22">
        <f t="shared" si="23"/>
        <v>0</v>
      </c>
      <c r="BB6" s="43">
        <f t="shared" si="159"/>
        <v>3</v>
      </c>
      <c r="BC6" s="43">
        <f t="shared" si="159"/>
        <v>0</v>
      </c>
      <c r="BD6" s="66"/>
      <c r="BE6" s="22" t="str">
        <f t="shared" si="24"/>
        <v>VERBRAECKEN Johan</v>
      </c>
      <c r="BF6" s="83">
        <v>3232</v>
      </c>
      <c r="BG6" s="22" t="str">
        <f t="shared" si="25"/>
        <v>B</v>
      </c>
      <c r="BH6" s="22" t="str">
        <f t="shared" si="26"/>
        <v>MAMPAEY Kim</v>
      </c>
      <c r="BI6" s="83">
        <v>2604</v>
      </c>
      <c r="BJ6" s="22" t="str">
        <f t="shared" si="27"/>
        <v>B</v>
      </c>
      <c r="BK6" s="83">
        <v>2</v>
      </c>
      <c r="BL6" s="83">
        <v>1</v>
      </c>
      <c r="BM6" s="84"/>
      <c r="BN6" s="22">
        <f t="shared" si="28"/>
        <v>1</v>
      </c>
      <c r="BO6" s="22">
        <f t="shared" si="29"/>
        <v>1</v>
      </c>
      <c r="BP6" s="43">
        <f t="shared" si="160"/>
        <v>1</v>
      </c>
      <c r="BQ6" s="43">
        <f t="shared" si="160"/>
        <v>1</v>
      </c>
      <c r="BR6" s="56"/>
      <c r="BS6" s="22" t="str">
        <f t="shared" si="30"/>
        <v>VLEMINCKX Francis</v>
      </c>
      <c r="BT6" s="83">
        <v>2656</v>
      </c>
      <c r="BU6" s="22" t="str">
        <f t="shared" si="31"/>
        <v>D</v>
      </c>
      <c r="BV6" s="22" t="str">
        <f t="shared" si="32"/>
        <v>SEGERS Pascal</v>
      </c>
      <c r="BW6" s="83">
        <v>3645</v>
      </c>
      <c r="BX6" s="22" t="str">
        <f t="shared" si="33"/>
        <v>C</v>
      </c>
      <c r="BY6" s="83">
        <v>1</v>
      </c>
      <c r="BZ6" s="83">
        <v>1</v>
      </c>
      <c r="CA6" s="84"/>
      <c r="CB6" s="22">
        <f t="shared" si="34"/>
        <v>2</v>
      </c>
      <c r="CC6" s="22">
        <f t="shared" si="35"/>
        <v>0</v>
      </c>
      <c r="CD6" s="43">
        <f t="shared" si="161"/>
        <v>3</v>
      </c>
      <c r="CE6" s="43">
        <f t="shared" si="161"/>
        <v>0</v>
      </c>
      <c r="CF6" s="56"/>
      <c r="CG6" s="22" t="str">
        <f t="shared" si="36"/>
        <v>PERSIJN Tom</v>
      </c>
      <c r="CH6" s="83">
        <v>1700</v>
      </c>
      <c r="CI6" s="22" t="str">
        <f t="shared" si="37"/>
        <v>C</v>
      </c>
      <c r="CJ6" s="22" t="str">
        <f t="shared" si="38"/>
        <v>VAN LANDEGHEM Kris</v>
      </c>
      <c r="CK6" s="83">
        <v>7498</v>
      </c>
      <c r="CL6" s="22" t="str">
        <f t="shared" si="39"/>
        <v>C</v>
      </c>
      <c r="CM6" s="83">
        <v>2</v>
      </c>
      <c r="CN6" s="83">
        <v>1</v>
      </c>
      <c r="CO6" s="84"/>
      <c r="CP6" s="22">
        <f t="shared" si="40"/>
        <v>1</v>
      </c>
      <c r="CQ6" s="22">
        <f t="shared" si="41"/>
        <v>1</v>
      </c>
      <c r="CR6" s="43">
        <f t="shared" si="162"/>
        <v>1</v>
      </c>
      <c r="CS6" s="43">
        <f t="shared" si="163"/>
        <v>1</v>
      </c>
      <c r="CT6" s="66"/>
      <c r="CU6" s="22" t="str">
        <f t="shared" si="42"/>
        <v>COVELIERS Peter</v>
      </c>
      <c r="CV6" s="83">
        <v>3261</v>
      </c>
      <c r="CW6" s="22" t="str">
        <f t="shared" si="43"/>
        <v>A</v>
      </c>
      <c r="CX6" s="22" t="str">
        <f t="shared" si="44"/>
        <v>PERSIJN Tom</v>
      </c>
      <c r="CY6" s="83">
        <v>1700</v>
      </c>
      <c r="CZ6" s="22" t="str">
        <f t="shared" si="45"/>
        <v>C</v>
      </c>
      <c r="DA6" s="83">
        <v>1</v>
      </c>
      <c r="DB6" s="83">
        <v>1</v>
      </c>
      <c r="DC6" s="84"/>
      <c r="DD6" s="22">
        <f t="shared" si="46"/>
        <v>2</v>
      </c>
      <c r="DE6" s="22">
        <f t="shared" si="47"/>
        <v>0</v>
      </c>
      <c r="DF6" s="43">
        <f t="shared" si="164"/>
        <v>3</v>
      </c>
      <c r="DG6" s="43">
        <f t="shared" si="164"/>
        <v>0</v>
      </c>
      <c r="DH6" s="56"/>
      <c r="DI6" s="22" t="str">
        <f t="shared" si="48"/>
        <v>VERBRAECKEN Johan</v>
      </c>
      <c r="DJ6" s="83">
        <v>3232</v>
      </c>
      <c r="DK6" s="22" t="str">
        <f t="shared" si="49"/>
        <v>B</v>
      </c>
      <c r="DL6" s="22" t="str">
        <f t="shared" si="50"/>
        <v>VAN INGELGEM Kevin</v>
      </c>
      <c r="DM6" s="83">
        <v>4970</v>
      </c>
      <c r="DN6" s="22" t="str">
        <f t="shared" si="51"/>
        <v>B</v>
      </c>
      <c r="DO6" s="83">
        <v>1</v>
      </c>
      <c r="DP6" s="83">
        <v>2</v>
      </c>
      <c r="DQ6" s="84"/>
      <c r="DR6" s="22">
        <f t="shared" si="52"/>
        <v>1</v>
      </c>
      <c r="DS6" s="22">
        <f t="shared" si="53"/>
        <v>1</v>
      </c>
      <c r="DT6" s="43">
        <f t="shared" si="165"/>
        <v>1</v>
      </c>
      <c r="DU6" s="43">
        <f t="shared" si="165"/>
        <v>1</v>
      </c>
      <c r="DV6" s="56"/>
      <c r="DW6" s="22" t="str">
        <f t="shared" si="54"/>
        <v>PEETERS Juliën</v>
      </c>
      <c r="DX6" s="83">
        <v>1106</v>
      </c>
      <c r="DY6" s="22" t="str">
        <f t="shared" si="55"/>
        <v>B</v>
      </c>
      <c r="DZ6" s="22" t="str">
        <f t="shared" si="56"/>
        <v>REYNTIENS Davy</v>
      </c>
      <c r="EA6" s="83">
        <v>5002</v>
      </c>
      <c r="EB6" s="22" t="str">
        <f t="shared" si="57"/>
        <v>C</v>
      </c>
      <c r="EC6" s="83">
        <v>1</v>
      </c>
      <c r="ED6" s="83">
        <v>1</v>
      </c>
      <c r="EE6" s="84"/>
      <c r="EF6" s="22">
        <f t="shared" si="58"/>
        <v>2</v>
      </c>
      <c r="EG6" s="22">
        <f t="shared" si="59"/>
        <v>0</v>
      </c>
      <c r="EH6" s="43">
        <f t="shared" si="166"/>
        <v>3</v>
      </c>
      <c r="EI6" s="43">
        <f t="shared" si="166"/>
        <v>0</v>
      </c>
      <c r="EJ6" s="66"/>
      <c r="EK6" s="22" t="str">
        <f t="shared" si="60"/>
        <v>POLFLIET Gustaaf</v>
      </c>
      <c r="EL6" s="83">
        <v>3082</v>
      </c>
      <c r="EM6" s="22" t="str">
        <f t="shared" si="61"/>
        <v>C</v>
      </c>
      <c r="EN6" s="22" t="str">
        <f t="shared" si="62"/>
        <v>CARLIER Pierre</v>
      </c>
      <c r="EO6" s="83">
        <v>15</v>
      </c>
      <c r="EP6" s="22" t="str">
        <f t="shared" si="63"/>
        <v>C</v>
      </c>
      <c r="EQ6" s="83">
        <v>1</v>
      </c>
      <c r="ER6" s="83">
        <v>1</v>
      </c>
      <c r="ES6" s="84"/>
      <c r="ET6" s="22">
        <f t="shared" si="64"/>
        <v>2</v>
      </c>
      <c r="EU6" s="22">
        <f t="shared" si="65"/>
        <v>0</v>
      </c>
      <c r="EV6" s="43">
        <f t="shared" si="167"/>
        <v>3</v>
      </c>
      <c r="EW6" s="43">
        <f t="shared" si="167"/>
        <v>0</v>
      </c>
      <c r="EX6" s="56"/>
      <c r="EY6" s="22" t="str">
        <f t="shared" si="66"/>
        <v>CORNELIS Jan</v>
      </c>
      <c r="EZ6" s="83">
        <v>2502</v>
      </c>
      <c r="FA6" s="22" t="str">
        <f t="shared" si="67"/>
        <v>B</v>
      </c>
      <c r="FB6" s="22" t="str">
        <f t="shared" si="68"/>
        <v>DE LAET Marc</v>
      </c>
      <c r="FC6" s="83">
        <v>2927</v>
      </c>
      <c r="FD6" s="22" t="str">
        <f t="shared" si="69"/>
        <v>A</v>
      </c>
      <c r="FE6" s="83">
        <v>1</v>
      </c>
      <c r="FF6" s="83">
        <v>1</v>
      </c>
      <c r="FG6" s="84"/>
      <c r="FH6" s="22">
        <f t="shared" si="70"/>
        <v>2</v>
      </c>
      <c r="FI6" s="22">
        <f t="shared" si="71"/>
        <v>0</v>
      </c>
      <c r="FJ6" s="43">
        <f t="shared" si="168"/>
        <v>3</v>
      </c>
      <c r="FK6" s="43">
        <f t="shared" si="168"/>
        <v>0</v>
      </c>
      <c r="FL6" s="56"/>
      <c r="FM6" s="22" t="str">
        <f t="shared" si="72"/>
        <v>PAUWELS Frans</v>
      </c>
      <c r="FN6" s="83">
        <v>2748</v>
      </c>
      <c r="FO6" s="22" t="str">
        <f t="shared" si="73"/>
        <v>A</v>
      </c>
      <c r="FP6" s="22" t="str">
        <f t="shared" si="74"/>
        <v>JANSSENS Maurice</v>
      </c>
      <c r="FQ6" s="83">
        <v>2715</v>
      </c>
      <c r="FR6" s="22" t="str">
        <f t="shared" si="75"/>
        <v>A</v>
      </c>
      <c r="FS6" s="83">
        <v>2</v>
      </c>
      <c r="FT6" s="83">
        <v>2</v>
      </c>
      <c r="FU6" s="84"/>
      <c r="FV6" s="22">
        <f t="shared" si="76"/>
        <v>0</v>
      </c>
      <c r="FW6" s="22">
        <f t="shared" si="77"/>
        <v>2</v>
      </c>
      <c r="FX6" s="43">
        <f t="shared" si="169"/>
        <v>0</v>
      </c>
      <c r="FY6" s="43">
        <f t="shared" si="169"/>
        <v>3</v>
      </c>
      <c r="FZ6" s="66"/>
      <c r="GA6" s="22" t="str">
        <f t="shared" si="78"/>
        <v>HEYMANS Jan</v>
      </c>
      <c r="GB6" s="83">
        <v>2600</v>
      </c>
      <c r="GC6" s="22" t="str">
        <f t="shared" si="79"/>
        <v>B</v>
      </c>
      <c r="GD6" s="22" t="str">
        <f t="shared" si="80"/>
        <v>SCHELFHOUT Kevin</v>
      </c>
      <c r="GE6" s="83">
        <v>7322</v>
      </c>
      <c r="GF6" s="22" t="str">
        <f t="shared" si="81"/>
        <v>C</v>
      </c>
      <c r="GG6" s="83">
        <v>1</v>
      </c>
      <c r="GH6" s="83">
        <v>1</v>
      </c>
      <c r="GI6" s="84"/>
      <c r="GJ6" s="22">
        <f t="shared" si="82"/>
        <v>2</v>
      </c>
      <c r="GK6" s="22">
        <f t="shared" si="83"/>
        <v>0</v>
      </c>
      <c r="GL6" s="43">
        <f t="shared" si="170"/>
        <v>3</v>
      </c>
      <c r="GM6" s="43">
        <f t="shared" si="170"/>
        <v>0</v>
      </c>
      <c r="GN6" s="56"/>
      <c r="GO6" s="22" t="str">
        <f t="shared" si="84"/>
        <v>VAN DER VORST Kevin</v>
      </c>
      <c r="GP6" s="83">
        <v>6011</v>
      </c>
      <c r="GQ6" s="22" t="str">
        <f t="shared" si="85"/>
        <v>C</v>
      </c>
      <c r="GR6" s="22" t="str">
        <f t="shared" si="86"/>
        <v>VAN BAREL Jan</v>
      </c>
      <c r="GS6" s="83">
        <v>3235</v>
      </c>
      <c r="GT6" s="22" t="str">
        <f t="shared" si="87"/>
        <v>B</v>
      </c>
      <c r="GU6" s="83">
        <v>2</v>
      </c>
      <c r="GV6" s="83">
        <v>1</v>
      </c>
      <c r="GW6" s="84"/>
      <c r="GX6" s="22">
        <f t="shared" si="88"/>
        <v>1</v>
      </c>
      <c r="GY6" s="22">
        <f t="shared" si="89"/>
        <v>1</v>
      </c>
      <c r="GZ6" s="43">
        <f t="shared" si="171"/>
        <v>1</v>
      </c>
      <c r="HA6" s="43">
        <f t="shared" si="171"/>
        <v>1</v>
      </c>
      <c r="HB6" s="56"/>
      <c r="HC6" s="22" t="str">
        <f t="shared" si="90"/>
        <v>VAN BAREL Jan</v>
      </c>
      <c r="HD6" s="83">
        <v>3235</v>
      </c>
      <c r="HE6" s="22" t="str">
        <f t="shared" si="91"/>
        <v>B</v>
      </c>
      <c r="HF6" s="22" t="str">
        <f t="shared" si="92"/>
        <v>VAN LANDEGHEM Kris</v>
      </c>
      <c r="HG6" s="83">
        <v>7498</v>
      </c>
      <c r="HH6" s="22" t="str">
        <f t="shared" si="93"/>
        <v>C</v>
      </c>
      <c r="HI6" s="83">
        <v>2</v>
      </c>
      <c r="HJ6" s="83">
        <v>1</v>
      </c>
      <c r="HK6" s="84"/>
      <c r="HL6" s="22">
        <f t="shared" si="94"/>
        <v>1</v>
      </c>
      <c r="HM6" s="22">
        <f t="shared" si="95"/>
        <v>1</v>
      </c>
      <c r="HN6" s="43">
        <f t="shared" si="172"/>
        <v>1</v>
      </c>
      <c r="HO6" s="43">
        <f t="shared" si="172"/>
        <v>1</v>
      </c>
      <c r="HP6" s="66"/>
      <c r="HQ6" s="22" t="str">
        <f t="shared" si="96"/>
        <v>CHARTIER Albert</v>
      </c>
      <c r="HR6" s="83">
        <v>3072</v>
      </c>
      <c r="HS6" s="22" t="str">
        <f t="shared" si="97"/>
        <v>A</v>
      </c>
      <c r="HT6" s="22" t="str">
        <f t="shared" si="98"/>
        <v>DE KEYSER Leander</v>
      </c>
      <c r="HU6" s="83">
        <v>2602</v>
      </c>
      <c r="HV6" s="22" t="str">
        <f t="shared" si="99"/>
        <v>B</v>
      </c>
      <c r="HW6" s="83">
        <v>1</v>
      </c>
      <c r="HX6" s="83">
        <v>1</v>
      </c>
      <c r="HY6" s="84"/>
      <c r="HZ6" s="22">
        <f t="shared" si="100"/>
        <v>2</v>
      </c>
      <c r="IA6" s="22">
        <f t="shared" si="101"/>
        <v>0</v>
      </c>
      <c r="IB6" s="43">
        <f t="shared" si="173"/>
        <v>3</v>
      </c>
      <c r="IC6" s="43">
        <f t="shared" si="173"/>
        <v>0</v>
      </c>
      <c r="ID6" s="56"/>
      <c r="IE6" s="22" t="str">
        <f t="shared" si="102"/>
        <v>VAN CAMP Wilfried</v>
      </c>
      <c r="IF6" s="83">
        <v>1622</v>
      </c>
      <c r="IG6" s="22" t="str">
        <f t="shared" si="103"/>
        <v>D</v>
      </c>
      <c r="IH6" s="22" t="str">
        <f t="shared" si="104"/>
        <v>VERBRAECKEN Johan</v>
      </c>
      <c r="II6" s="83">
        <v>3232</v>
      </c>
      <c r="IJ6" s="22" t="str">
        <f t="shared" si="105"/>
        <v>B</v>
      </c>
      <c r="IK6" s="83">
        <v>2</v>
      </c>
      <c r="IL6" s="83">
        <v>2</v>
      </c>
      <c r="IM6" s="65"/>
      <c r="IN6" s="22">
        <f t="shared" si="106"/>
        <v>0</v>
      </c>
      <c r="IO6" s="22">
        <f t="shared" si="107"/>
        <v>2</v>
      </c>
      <c r="IP6" s="43">
        <f t="shared" si="174"/>
        <v>0</v>
      </c>
      <c r="IQ6" s="43">
        <f t="shared" si="174"/>
        <v>3</v>
      </c>
      <c r="IR6" s="56"/>
      <c r="IS6" s="22" t="str">
        <f t="shared" si="108"/>
        <v>SEGERS Pascal</v>
      </c>
      <c r="IT6" s="83">
        <v>3645</v>
      </c>
      <c r="IU6" s="22" t="str">
        <f t="shared" si="109"/>
        <v>C</v>
      </c>
      <c r="IV6" s="22" t="str">
        <f t="shared" si="110"/>
        <v>SIEBENS Rudy</v>
      </c>
      <c r="IW6" s="83">
        <v>2935</v>
      </c>
      <c r="IX6" s="22" t="str">
        <f t="shared" si="111"/>
        <v>B</v>
      </c>
      <c r="IY6" s="83">
        <v>2</v>
      </c>
      <c r="IZ6" s="83">
        <v>2</v>
      </c>
      <c r="JA6" s="84"/>
      <c r="JB6" s="22">
        <f t="shared" si="112"/>
        <v>0</v>
      </c>
      <c r="JC6" s="22">
        <f t="shared" si="113"/>
        <v>2</v>
      </c>
      <c r="JD6" s="43">
        <f t="shared" si="175"/>
        <v>0</v>
      </c>
      <c r="JE6" s="43">
        <f t="shared" si="175"/>
        <v>3</v>
      </c>
      <c r="JF6" s="66"/>
      <c r="JG6" s="22" t="str">
        <f t="shared" si="114"/>
        <v>VAN HEMELRIJK Jean</v>
      </c>
      <c r="JH6" s="83">
        <v>2415</v>
      </c>
      <c r="JI6" s="22" t="str">
        <f t="shared" si="115"/>
        <v>C</v>
      </c>
      <c r="JJ6" s="22" t="str">
        <f t="shared" si="116"/>
        <v>VERMEULEN Victor</v>
      </c>
      <c r="JK6" s="83">
        <v>5271</v>
      </c>
      <c r="JL6" s="22" t="str">
        <f t="shared" si="117"/>
        <v>C</v>
      </c>
      <c r="JM6" s="83">
        <v>1</v>
      </c>
      <c r="JN6" s="83">
        <v>2</v>
      </c>
      <c r="JO6" s="84"/>
      <c r="JP6" s="22">
        <f t="shared" si="118"/>
        <v>1</v>
      </c>
      <c r="JQ6" s="22">
        <f t="shared" si="119"/>
        <v>1</v>
      </c>
      <c r="JR6" s="43">
        <f t="shared" si="176"/>
        <v>1</v>
      </c>
      <c r="JS6" s="43">
        <f t="shared" si="177"/>
        <v>1</v>
      </c>
      <c r="JT6" s="56"/>
      <c r="JU6" s="22" t="str">
        <f t="shared" si="120"/>
        <v>THIJS Frank</v>
      </c>
      <c r="JV6" s="83">
        <v>3070</v>
      </c>
      <c r="JW6" s="22" t="str">
        <f t="shared" si="121"/>
        <v>B</v>
      </c>
      <c r="JX6" s="22" t="str">
        <f t="shared" si="122"/>
        <v>COVELIERS Peter</v>
      </c>
      <c r="JY6" s="83">
        <v>3261</v>
      </c>
      <c r="JZ6" s="22" t="str">
        <f t="shared" si="123"/>
        <v>A</v>
      </c>
      <c r="KA6" s="83">
        <v>2</v>
      </c>
      <c r="KB6" s="83">
        <v>2</v>
      </c>
      <c r="KC6" s="84"/>
      <c r="KD6" s="22">
        <f t="shared" si="124"/>
        <v>0</v>
      </c>
      <c r="KE6" s="22">
        <f t="shared" si="125"/>
        <v>2</v>
      </c>
      <c r="KF6" s="43">
        <f t="shared" si="178"/>
        <v>0</v>
      </c>
      <c r="KG6" s="43">
        <f t="shared" si="178"/>
        <v>3</v>
      </c>
      <c r="KH6" s="56"/>
      <c r="KI6" s="22" t="str">
        <f t="shared" si="126"/>
        <v>MOORTGAT Jurgen</v>
      </c>
      <c r="KJ6" s="83">
        <v>1575</v>
      </c>
      <c r="KK6" s="22" t="str">
        <f t="shared" si="127"/>
        <v>C</v>
      </c>
      <c r="KL6" s="22" t="str">
        <f t="shared" si="128"/>
        <v>VERBRAECKEN Johan</v>
      </c>
      <c r="KM6" s="83">
        <v>3232</v>
      </c>
      <c r="KN6" s="22" t="str">
        <f t="shared" si="129"/>
        <v>B</v>
      </c>
      <c r="KO6" s="83">
        <v>2</v>
      </c>
      <c r="KP6" s="83">
        <v>1</v>
      </c>
      <c r="KQ6" s="84"/>
      <c r="KR6" s="22">
        <f t="shared" si="130"/>
        <v>1</v>
      </c>
      <c r="KS6" s="22">
        <f t="shared" si="131"/>
        <v>1</v>
      </c>
      <c r="KT6" s="43">
        <f t="shared" si="179"/>
        <v>1</v>
      </c>
      <c r="KU6" s="43">
        <f t="shared" si="179"/>
        <v>1</v>
      </c>
      <c r="KV6" s="66"/>
      <c r="KW6" s="22" t="str">
        <f t="shared" si="132"/>
        <v>JANSSENS Maurice</v>
      </c>
      <c r="KX6" s="83">
        <v>2715</v>
      </c>
      <c r="KY6" s="22" t="str">
        <f t="shared" si="133"/>
        <v>A</v>
      </c>
      <c r="KZ6" s="22" t="str">
        <f t="shared" si="134"/>
        <v>VAN HEMELRIJK Jean</v>
      </c>
      <c r="LA6" s="83">
        <v>2415</v>
      </c>
      <c r="LB6" s="22" t="str">
        <f t="shared" si="135"/>
        <v>C</v>
      </c>
      <c r="LC6" s="83">
        <v>1</v>
      </c>
      <c r="LD6" s="83">
        <v>1</v>
      </c>
      <c r="LE6" s="84"/>
      <c r="LF6" s="22">
        <f t="shared" si="136"/>
        <v>2</v>
      </c>
      <c r="LG6" s="22">
        <f t="shared" si="137"/>
        <v>0</v>
      </c>
      <c r="LH6" s="43">
        <f t="shared" si="180"/>
        <v>3</v>
      </c>
      <c r="LI6" s="43">
        <f t="shared" si="180"/>
        <v>0</v>
      </c>
      <c r="LJ6" s="56"/>
      <c r="LK6" s="22" t="str">
        <f t="shared" si="138"/>
        <v>COWIE Björn</v>
      </c>
      <c r="LL6" s="83">
        <v>2988</v>
      </c>
      <c r="LM6" s="22" t="str">
        <f t="shared" si="139"/>
        <v>B</v>
      </c>
      <c r="LN6" s="22" t="str">
        <f t="shared" si="140"/>
        <v>VERBRAECKEN Johan</v>
      </c>
      <c r="LO6" s="83">
        <v>3232</v>
      </c>
      <c r="LP6" s="22" t="str">
        <f t="shared" si="141"/>
        <v>B</v>
      </c>
      <c r="LQ6" s="83">
        <v>2</v>
      </c>
      <c r="LR6" s="83">
        <v>1</v>
      </c>
      <c r="LS6" s="84"/>
      <c r="LT6" s="22">
        <f t="shared" si="142"/>
        <v>1</v>
      </c>
      <c r="LU6" s="22">
        <f t="shared" si="143"/>
        <v>1</v>
      </c>
      <c r="LV6" s="43">
        <f t="shared" si="181"/>
        <v>1</v>
      </c>
      <c r="LW6" s="43">
        <f t="shared" si="181"/>
        <v>1</v>
      </c>
      <c r="LY6" s="22" t="str">
        <f t="shared" si="144"/>
        <v>VAN INGELGEM Timmy</v>
      </c>
      <c r="LZ6" s="83">
        <v>6202</v>
      </c>
      <c r="MA6" s="22" t="str">
        <f t="shared" si="145"/>
        <v>C</v>
      </c>
      <c r="MB6" s="22" t="str">
        <f t="shared" si="146"/>
        <v>PAUWELS Frans</v>
      </c>
      <c r="MC6" s="83">
        <v>2748</v>
      </c>
      <c r="MD6" s="22" t="str">
        <f t="shared" si="147"/>
        <v>A</v>
      </c>
      <c r="ME6" s="83">
        <v>1</v>
      </c>
      <c r="MF6" s="83">
        <v>2</v>
      </c>
      <c r="MG6" s="84"/>
      <c r="MH6" s="22">
        <f t="shared" si="148"/>
        <v>1</v>
      </c>
      <c r="MI6" s="22">
        <f t="shared" si="149"/>
        <v>1</v>
      </c>
      <c r="MJ6" s="43">
        <f t="shared" si="182"/>
        <v>1</v>
      </c>
      <c r="MK6" s="43">
        <f t="shared" si="182"/>
        <v>1</v>
      </c>
      <c r="ML6" s="56"/>
      <c r="MM6" s="22" t="str">
        <f t="shared" si="150"/>
        <v>CASTELEYN Paul</v>
      </c>
      <c r="MN6" s="83">
        <v>2879</v>
      </c>
      <c r="MO6" s="22" t="str">
        <f t="shared" si="151"/>
        <v>A</v>
      </c>
      <c r="MP6" s="22" t="str">
        <f t="shared" si="152"/>
        <v>VAN DE VONDEL Ivan</v>
      </c>
      <c r="MQ6" s="83">
        <v>2964</v>
      </c>
      <c r="MR6" s="22" t="str">
        <f t="shared" si="153"/>
        <v>B</v>
      </c>
      <c r="MS6" s="83">
        <v>1</v>
      </c>
      <c r="MT6" s="83">
        <v>1</v>
      </c>
      <c r="MU6" s="84"/>
      <c r="MV6" s="22">
        <f t="shared" si="154"/>
        <v>2</v>
      </c>
      <c r="MW6" s="22">
        <f t="shared" si="155"/>
        <v>0</v>
      </c>
      <c r="MX6" s="43">
        <f t="shared" si="183"/>
        <v>3</v>
      </c>
      <c r="MY6" s="43">
        <f t="shared" si="184"/>
        <v>0</v>
      </c>
    </row>
    <row r="7" spans="1:363" ht="16.5" x14ac:dyDescent="0.3">
      <c r="A7" s="22" t="str">
        <f t="shared" si="0"/>
        <v>D'HONDT Jason</v>
      </c>
      <c r="B7" s="83">
        <v>8152</v>
      </c>
      <c r="C7" s="22" t="str">
        <f t="shared" si="1"/>
        <v>D</v>
      </c>
      <c r="D7" s="22" t="str">
        <f t="shared" si="2"/>
        <v>HEYMANS Jan</v>
      </c>
      <c r="E7" s="83">
        <v>2600</v>
      </c>
      <c r="F7" s="22" t="str">
        <f t="shared" si="3"/>
        <v>B</v>
      </c>
      <c r="G7" s="83">
        <v>2</v>
      </c>
      <c r="H7" s="83">
        <v>1</v>
      </c>
      <c r="I7" s="84"/>
      <c r="J7" s="22">
        <f t="shared" si="4"/>
        <v>1</v>
      </c>
      <c r="K7" s="22">
        <f t="shared" si="5"/>
        <v>1</v>
      </c>
      <c r="L7" s="43">
        <f t="shared" si="156"/>
        <v>1</v>
      </c>
      <c r="M7" s="43">
        <f t="shared" si="156"/>
        <v>1</v>
      </c>
      <c r="N7" s="66"/>
      <c r="O7" s="22" t="str">
        <f t="shared" si="6"/>
        <v>VAN BAREL Jan</v>
      </c>
      <c r="P7" s="83">
        <v>3235</v>
      </c>
      <c r="Q7" s="22" t="str">
        <f t="shared" si="7"/>
        <v>B</v>
      </c>
      <c r="R7" s="22" t="str">
        <f t="shared" si="8"/>
        <v>ENGELS Paul</v>
      </c>
      <c r="S7" s="83">
        <v>3648</v>
      </c>
      <c r="T7" s="22" t="str">
        <f t="shared" si="9"/>
        <v>C</v>
      </c>
      <c r="U7" s="83">
        <v>2</v>
      </c>
      <c r="V7" s="83">
        <v>2</v>
      </c>
      <c r="W7" s="84"/>
      <c r="X7" s="22">
        <f t="shared" si="10"/>
        <v>0</v>
      </c>
      <c r="Y7" s="22">
        <f t="shared" si="11"/>
        <v>2</v>
      </c>
      <c r="Z7" s="43">
        <f t="shared" si="157"/>
        <v>0</v>
      </c>
      <c r="AA7" s="43">
        <f t="shared" si="157"/>
        <v>3</v>
      </c>
      <c r="AB7" s="56"/>
      <c r="AC7" s="22" t="str">
        <f t="shared" si="12"/>
        <v>BUSSCHOTS François</v>
      </c>
      <c r="AD7" s="83">
        <v>3564</v>
      </c>
      <c r="AE7" s="22" t="str">
        <f t="shared" si="13"/>
        <v>D</v>
      </c>
      <c r="AF7" s="22" t="str">
        <f t="shared" si="14"/>
        <v>VAN DE VONDEL Ivan</v>
      </c>
      <c r="AG7" s="83">
        <v>2964</v>
      </c>
      <c r="AH7" s="22" t="str">
        <f t="shared" si="15"/>
        <v>B</v>
      </c>
      <c r="AI7" s="83">
        <v>2</v>
      </c>
      <c r="AJ7" s="83">
        <v>2</v>
      </c>
      <c r="AK7" s="84"/>
      <c r="AL7" s="22">
        <f t="shared" si="16"/>
        <v>0</v>
      </c>
      <c r="AM7" s="22">
        <f t="shared" si="17"/>
        <v>2</v>
      </c>
      <c r="AN7" s="43">
        <f t="shared" si="158"/>
        <v>0</v>
      </c>
      <c r="AO7" s="43">
        <f t="shared" si="158"/>
        <v>3</v>
      </c>
      <c r="AP7" s="56"/>
      <c r="AQ7" s="22" t="str">
        <f t="shared" si="18"/>
        <v>VAN CAPPELEN Patrick</v>
      </c>
      <c r="AR7" s="83">
        <v>1885</v>
      </c>
      <c r="AS7" s="22" t="str">
        <f t="shared" si="19"/>
        <v>NA</v>
      </c>
      <c r="AT7" s="22" t="str">
        <f t="shared" si="20"/>
        <v>VAN DEN BROECK Christian</v>
      </c>
      <c r="AU7" s="83">
        <v>2770</v>
      </c>
      <c r="AV7" s="22" t="str">
        <f t="shared" si="21"/>
        <v>C</v>
      </c>
      <c r="AW7" s="83">
        <v>2</v>
      </c>
      <c r="AX7" s="83">
        <v>1</v>
      </c>
      <c r="AY7" s="84"/>
      <c r="AZ7" s="22">
        <f t="shared" si="22"/>
        <v>1</v>
      </c>
      <c r="BA7" s="22">
        <f t="shared" si="23"/>
        <v>1</v>
      </c>
      <c r="BB7" s="43">
        <f t="shared" si="159"/>
        <v>1</v>
      </c>
      <c r="BC7" s="43">
        <f t="shared" si="159"/>
        <v>1</v>
      </c>
      <c r="BD7" s="66"/>
      <c r="BE7" s="22" t="str">
        <f t="shared" si="24"/>
        <v>CASTELEYN Theofiel</v>
      </c>
      <c r="BF7" s="83">
        <v>3349</v>
      </c>
      <c r="BG7" s="22" t="str">
        <f t="shared" si="25"/>
        <v>A</v>
      </c>
      <c r="BH7" s="22" t="str">
        <f t="shared" si="26"/>
        <v>BRUYNDONCKX Patrick</v>
      </c>
      <c r="BI7" s="83">
        <v>149</v>
      </c>
      <c r="BJ7" s="22" t="str">
        <f t="shared" si="27"/>
        <v>C</v>
      </c>
      <c r="BK7" s="83">
        <v>1</v>
      </c>
      <c r="BL7" s="83">
        <v>1</v>
      </c>
      <c r="BM7" s="84"/>
      <c r="BN7" s="22">
        <f t="shared" si="28"/>
        <v>2</v>
      </c>
      <c r="BO7" s="22">
        <f t="shared" si="29"/>
        <v>0</v>
      </c>
      <c r="BP7" s="43">
        <f t="shared" si="160"/>
        <v>3</v>
      </c>
      <c r="BQ7" s="43">
        <f t="shared" si="160"/>
        <v>0</v>
      </c>
      <c r="BR7" s="56"/>
      <c r="BS7" s="22" t="str">
        <f t="shared" si="30"/>
        <v>CARLIER Constant</v>
      </c>
      <c r="BT7" s="83">
        <v>2719</v>
      </c>
      <c r="BU7" s="22" t="str">
        <f t="shared" si="31"/>
        <v>C</v>
      </c>
      <c r="BV7" s="22" t="str">
        <f t="shared" si="32"/>
        <v>THIJS Frank</v>
      </c>
      <c r="BW7" s="83">
        <v>3070</v>
      </c>
      <c r="BX7" s="22" t="str">
        <f t="shared" si="33"/>
        <v>B</v>
      </c>
      <c r="BY7" s="83">
        <v>2</v>
      </c>
      <c r="BZ7" s="83">
        <v>2</v>
      </c>
      <c r="CA7" s="84"/>
      <c r="CB7" s="22">
        <f t="shared" si="34"/>
        <v>0</v>
      </c>
      <c r="CC7" s="22">
        <f t="shared" si="35"/>
        <v>2</v>
      </c>
      <c r="CD7" s="43">
        <f t="shared" si="161"/>
        <v>0</v>
      </c>
      <c r="CE7" s="43">
        <f t="shared" si="161"/>
        <v>3</v>
      </c>
      <c r="CF7" s="56"/>
      <c r="CG7" s="22" t="str">
        <f t="shared" si="36"/>
        <v>THIJS Frank</v>
      </c>
      <c r="CH7" s="83">
        <v>3070</v>
      </c>
      <c r="CI7" s="22" t="str">
        <f t="shared" si="37"/>
        <v>B</v>
      </c>
      <c r="CJ7" s="22" t="str">
        <f t="shared" si="38"/>
        <v>BUSSCHOTS François</v>
      </c>
      <c r="CK7" s="83">
        <v>3564</v>
      </c>
      <c r="CL7" s="22" t="str">
        <f t="shared" si="39"/>
        <v>D</v>
      </c>
      <c r="CM7" s="83">
        <v>1</v>
      </c>
      <c r="CN7" s="83">
        <v>1</v>
      </c>
      <c r="CO7" s="84"/>
      <c r="CP7" s="22">
        <f t="shared" si="40"/>
        <v>2</v>
      </c>
      <c r="CQ7" s="22">
        <f t="shared" si="41"/>
        <v>0</v>
      </c>
      <c r="CR7" s="43">
        <f t="shared" si="162"/>
        <v>3</v>
      </c>
      <c r="CS7" s="43">
        <f t="shared" si="163"/>
        <v>0</v>
      </c>
      <c r="CT7" s="66"/>
      <c r="CU7" s="22" t="str">
        <f t="shared" si="42"/>
        <v>SEGERS Ronny</v>
      </c>
      <c r="CV7" s="83">
        <v>5211</v>
      </c>
      <c r="CW7" s="22" t="str">
        <f t="shared" si="43"/>
        <v>A</v>
      </c>
      <c r="CX7" s="22" t="str">
        <f t="shared" si="44"/>
        <v>THIJS Frank</v>
      </c>
      <c r="CY7" s="83">
        <v>3070</v>
      </c>
      <c r="CZ7" s="22" t="str">
        <f t="shared" si="45"/>
        <v>B</v>
      </c>
      <c r="DA7" s="83">
        <v>1</v>
      </c>
      <c r="DB7" s="83">
        <v>2</v>
      </c>
      <c r="DC7" s="84"/>
      <c r="DD7" s="22">
        <f t="shared" si="46"/>
        <v>1</v>
      </c>
      <c r="DE7" s="22">
        <f t="shared" si="47"/>
        <v>1</v>
      </c>
      <c r="DF7" s="43">
        <f t="shared" si="164"/>
        <v>1</v>
      </c>
      <c r="DG7" s="43">
        <f t="shared" si="164"/>
        <v>1</v>
      </c>
      <c r="DH7" s="56"/>
      <c r="DI7" s="22" t="str">
        <f t="shared" si="48"/>
        <v>REYNTIENS Davy</v>
      </c>
      <c r="DJ7" s="83">
        <v>5002</v>
      </c>
      <c r="DK7" s="22" t="str">
        <f t="shared" si="49"/>
        <v>C</v>
      </c>
      <c r="DL7" s="22" t="str">
        <f t="shared" si="50"/>
        <v>HEYMANS Nico</v>
      </c>
      <c r="DM7" s="83">
        <v>3282</v>
      </c>
      <c r="DN7" s="22" t="str">
        <f t="shared" si="51"/>
        <v>C</v>
      </c>
      <c r="DO7" s="83">
        <v>2</v>
      </c>
      <c r="DP7" s="83">
        <v>1</v>
      </c>
      <c r="DQ7" s="84"/>
      <c r="DR7" s="22">
        <f t="shared" si="52"/>
        <v>1</v>
      </c>
      <c r="DS7" s="22">
        <f t="shared" si="53"/>
        <v>1</v>
      </c>
      <c r="DT7" s="43">
        <f t="shared" si="165"/>
        <v>1</v>
      </c>
      <c r="DU7" s="43">
        <f t="shared" si="165"/>
        <v>1</v>
      </c>
      <c r="DV7" s="56"/>
      <c r="DW7" s="22" t="str">
        <f t="shared" si="54"/>
        <v>ROOTHANS Peter</v>
      </c>
      <c r="DX7" s="83">
        <v>5434</v>
      </c>
      <c r="DY7" s="22" t="str">
        <f t="shared" si="55"/>
        <v>C</v>
      </c>
      <c r="DZ7" s="22" t="str">
        <f t="shared" si="56"/>
        <v>VERBRAECKEN Johan</v>
      </c>
      <c r="EA7" s="83">
        <v>3232</v>
      </c>
      <c r="EB7" s="22" t="str">
        <f t="shared" si="57"/>
        <v>B</v>
      </c>
      <c r="EC7" s="83">
        <v>2</v>
      </c>
      <c r="ED7" s="83">
        <v>2</v>
      </c>
      <c r="EE7" s="84"/>
      <c r="EF7" s="22">
        <f t="shared" si="58"/>
        <v>0</v>
      </c>
      <c r="EG7" s="22">
        <f t="shared" si="59"/>
        <v>2</v>
      </c>
      <c r="EH7" s="43">
        <f t="shared" si="166"/>
        <v>0</v>
      </c>
      <c r="EI7" s="43">
        <f t="shared" si="166"/>
        <v>3</v>
      </c>
      <c r="EJ7" s="66"/>
      <c r="EK7" s="22" t="str">
        <f t="shared" si="60"/>
        <v>CASTELEYN Theofiel</v>
      </c>
      <c r="EL7" s="83">
        <v>3349</v>
      </c>
      <c r="EM7" s="22" t="str">
        <f t="shared" si="61"/>
        <v>A</v>
      </c>
      <c r="EN7" s="22" t="str">
        <f t="shared" si="62"/>
        <v>D'HONDT Jason</v>
      </c>
      <c r="EO7" s="83">
        <v>8152</v>
      </c>
      <c r="EP7" s="22" t="str">
        <f t="shared" si="63"/>
        <v>D</v>
      </c>
      <c r="EQ7" s="83">
        <v>2</v>
      </c>
      <c r="ER7" s="83">
        <v>1</v>
      </c>
      <c r="ES7" s="84"/>
      <c r="ET7" s="22">
        <f t="shared" si="64"/>
        <v>1</v>
      </c>
      <c r="EU7" s="22">
        <f t="shared" si="65"/>
        <v>1</v>
      </c>
      <c r="EV7" s="43">
        <f t="shared" si="167"/>
        <v>1</v>
      </c>
      <c r="EW7" s="43">
        <f t="shared" si="167"/>
        <v>1</v>
      </c>
      <c r="EX7" s="56"/>
      <c r="EY7" s="22" t="str">
        <f t="shared" si="66"/>
        <v>VAN BAREL Jan</v>
      </c>
      <c r="EZ7" s="83">
        <v>3235</v>
      </c>
      <c r="FA7" s="22" t="str">
        <f t="shared" si="67"/>
        <v>B</v>
      </c>
      <c r="FB7" s="22" t="str">
        <f t="shared" si="68"/>
        <v>VAN LYSEBETTEN Dirk</v>
      </c>
      <c r="FC7" s="83">
        <v>6080</v>
      </c>
      <c r="FD7" s="22" t="str">
        <f t="shared" si="69"/>
        <v>B</v>
      </c>
      <c r="FE7" s="83">
        <v>1</v>
      </c>
      <c r="FF7" s="83">
        <v>2</v>
      </c>
      <c r="FG7" s="84"/>
      <c r="FH7" s="22">
        <f t="shared" si="70"/>
        <v>1</v>
      </c>
      <c r="FI7" s="22">
        <f t="shared" si="71"/>
        <v>1</v>
      </c>
      <c r="FJ7" s="43">
        <f t="shared" si="168"/>
        <v>1</v>
      </c>
      <c r="FK7" s="43">
        <f t="shared" si="168"/>
        <v>1</v>
      </c>
      <c r="FL7" s="56"/>
      <c r="FM7" s="22" t="str">
        <f t="shared" si="72"/>
        <v>VAN DE VONDEL Ivan</v>
      </c>
      <c r="FN7" s="83">
        <v>2964</v>
      </c>
      <c r="FO7" s="22" t="str">
        <f t="shared" si="73"/>
        <v>B</v>
      </c>
      <c r="FP7" s="22" t="str">
        <f t="shared" si="74"/>
        <v>REYNTIENS Davy</v>
      </c>
      <c r="FQ7" s="83">
        <v>5002</v>
      </c>
      <c r="FR7" s="22" t="str">
        <f t="shared" si="75"/>
        <v>C</v>
      </c>
      <c r="FS7" s="83">
        <v>2</v>
      </c>
      <c r="FT7" s="83">
        <v>2</v>
      </c>
      <c r="FU7" s="84"/>
      <c r="FV7" s="22">
        <f t="shared" si="76"/>
        <v>0</v>
      </c>
      <c r="FW7" s="22">
        <f t="shared" si="77"/>
        <v>2</v>
      </c>
      <c r="FX7" s="43">
        <f t="shared" si="169"/>
        <v>0</v>
      </c>
      <c r="FY7" s="43">
        <f t="shared" si="169"/>
        <v>3</v>
      </c>
      <c r="FZ7" s="66"/>
      <c r="GA7" s="22" t="str">
        <f t="shared" si="78"/>
        <v>PEYTIER Bjarne</v>
      </c>
      <c r="GB7" s="83">
        <v>7811</v>
      </c>
      <c r="GC7" s="22" t="str">
        <f t="shared" si="79"/>
        <v>C</v>
      </c>
      <c r="GD7" s="22" t="str">
        <f t="shared" si="80"/>
        <v>DE NIJS Joris</v>
      </c>
      <c r="GE7" s="83">
        <v>2982</v>
      </c>
      <c r="GF7" s="22" t="str">
        <f t="shared" si="81"/>
        <v>A</v>
      </c>
      <c r="GG7" s="83">
        <v>2</v>
      </c>
      <c r="GH7" s="83">
        <v>1</v>
      </c>
      <c r="GI7" s="84"/>
      <c r="GJ7" s="22">
        <f t="shared" si="82"/>
        <v>1</v>
      </c>
      <c r="GK7" s="22">
        <f t="shared" si="83"/>
        <v>1</v>
      </c>
      <c r="GL7" s="43">
        <f t="shared" si="170"/>
        <v>1</v>
      </c>
      <c r="GM7" s="43">
        <f t="shared" si="170"/>
        <v>1</v>
      </c>
      <c r="GN7" s="56"/>
      <c r="GO7" s="22" t="str">
        <f t="shared" si="84"/>
        <v>VAN CAPPELEN Patrick</v>
      </c>
      <c r="GP7" s="83">
        <v>1885</v>
      </c>
      <c r="GQ7" s="22" t="str">
        <f t="shared" si="85"/>
        <v>NA</v>
      </c>
      <c r="GR7" s="22" t="str">
        <f t="shared" si="86"/>
        <v>DE KEMPENEER Jos</v>
      </c>
      <c r="GS7" s="83">
        <v>3327</v>
      </c>
      <c r="GT7" s="22" t="str">
        <f t="shared" si="87"/>
        <v>C</v>
      </c>
      <c r="GU7" s="83">
        <v>1</v>
      </c>
      <c r="GV7" s="83">
        <v>1</v>
      </c>
      <c r="GW7" s="84"/>
      <c r="GX7" s="22">
        <f t="shared" si="88"/>
        <v>2</v>
      </c>
      <c r="GY7" s="22">
        <f t="shared" si="89"/>
        <v>0</v>
      </c>
      <c r="GZ7" s="43">
        <f t="shared" si="171"/>
        <v>3</v>
      </c>
      <c r="HA7" s="43">
        <f t="shared" si="171"/>
        <v>0</v>
      </c>
      <c r="HB7" s="56"/>
      <c r="HC7" s="22" t="str">
        <f t="shared" si="90"/>
        <v>DE HERDT Ivan</v>
      </c>
      <c r="HD7" s="83">
        <v>1041</v>
      </c>
      <c r="HE7" s="22" t="str">
        <f t="shared" si="91"/>
        <v>C</v>
      </c>
      <c r="HF7" s="22" t="str">
        <f t="shared" si="92"/>
        <v>BUSSCHOTS François</v>
      </c>
      <c r="HG7" s="83">
        <v>3564</v>
      </c>
      <c r="HH7" s="22" t="str">
        <f t="shared" si="93"/>
        <v>D</v>
      </c>
      <c r="HI7" s="83">
        <v>1</v>
      </c>
      <c r="HJ7" s="83">
        <v>1</v>
      </c>
      <c r="HK7" s="84"/>
      <c r="HL7" s="22">
        <f t="shared" si="94"/>
        <v>2</v>
      </c>
      <c r="HM7" s="22">
        <f t="shared" si="95"/>
        <v>0</v>
      </c>
      <c r="HN7" s="43">
        <f t="shared" si="172"/>
        <v>3</v>
      </c>
      <c r="HO7" s="43">
        <f t="shared" si="172"/>
        <v>0</v>
      </c>
      <c r="HP7" s="66"/>
      <c r="HQ7" s="22" t="str">
        <f t="shared" si="96"/>
        <v>VAN DEN BROECK Christian</v>
      </c>
      <c r="HR7" s="83">
        <v>2770</v>
      </c>
      <c r="HS7" s="22" t="str">
        <f t="shared" si="97"/>
        <v>C</v>
      </c>
      <c r="HT7" s="22" t="str">
        <f t="shared" si="98"/>
        <v>ENGELS Paul</v>
      </c>
      <c r="HU7" s="83">
        <v>3648</v>
      </c>
      <c r="HV7" s="22" t="str">
        <f t="shared" si="99"/>
        <v>C</v>
      </c>
      <c r="HW7" s="83">
        <v>2</v>
      </c>
      <c r="HX7" s="83">
        <v>2</v>
      </c>
      <c r="HY7" s="84"/>
      <c r="HZ7" s="22">
        <f t="shared" si="100"/>
        <v>0</v>
      </c>
      <c r="IA7" s="22">
        <f t="shared" si="101"/>
        <v>2</v>
      </c>
      <c r="IB7" s="43">
        <f t="shared" si="173"/>
        <v>0</v>
      </c>
      <c r="IC7" s="43">
        <f t="shared" si="173"/>
        <v>3</v>
      </c>
      <c r="ID7" s="56"/>
      <c r="IE7" s="22" t="str">
        <f t="shared" si="102"/>
        <v>CARLIER Constant</v>
      </c>
      <c r="IF7" s="83">
        <v>2719</v>
      </c>
      <c r="IG7" s="22" t="str">
        <f t="shared" si="103"/>
        <v>C</v>
      </c>
      <c r="IH7" s="22" t="str">
        <f t="shared" si="104"/>
        <v>CASTELEYN Theofiel</v>
      </c>
      <c r="II7" s="83">
        <v>3349</v>
      </c>
      <c r="IJ7" s="22" t="str">
        <f t="shared" si="105"/>
        <v>A</v>
      </c>
      <c r="IK7" s="83">
        <v>2</v>
      </c>
      <c r="IL7" s="83">
        <v>2</v>
      </c>
      <c r="IM7" s="65"/>
      <c r="IN7" s="22">
        <f t="shared" si="106"/>
        <v>0</v>
      </c>
      <c r="IO7" s="22">
        <f t="shared" si="107"/>
        <v>2</v>
      </c>
      <c r="IP7" s="43">
        <f t="shared" si="174"/>
        <v>0</v>
      </c>
      <c r="IQ7" s="43">
        <f t="shared" si="174"/>
        <v>3</v>
      </c>
      <c r="IR7" s="56"/>
      <c r="IS7" s="22" t="str">
        <f t="shared" si="108"/>
        <v>VERMEULEN Victor</v>
      </c>
      <c r="IT7" s="83">
        <v>5271</v>
      </c>
      <c r="IU7" s="22" t="str">
        <f t="shared" si="109"/>
        <v>C</v>
      </c>
      <c r="IV7" s="22" t="str">
        <f t="shared" si="110"/>
        <v>VAN MIERT Dieter</v>
      </c>
      <c r="IW7" s="83">
        <v>8302</v>
      </c>
      <c r="IX7" s="22" t="str">
        <f t="shared" si="111"/>
        <v>C</v>
      </c>
      <c r="IY7" s="83">
        <v>2</v>
      </c>
      <c r="IZ7" s="83">
        <v>1</v>
      </c>
      <c r="JA7" s="84"/>
      <c r="JB7" s="22">
        <f t="shared" si="112"/>
        <v>1</v>
      </c>
      <c r="JC7" s="22">
        <f t="shared" si="113"/>
        <v>1</v>
      </c>
      <c r="JD7" s="43">
        <f t="shared" si="175"/>
        <v>1</v>
      </c>
      <c r="JE7" s="43">
        <f t="shared" si="175"/>
        <v>1</v>
      </c>
      <c r="JF7" s="66"/>
      <c r="JG7" s="22" t="str">
        <f t="shared" si="114"/>
        <v>VAN LANDEGHEM Kris</v>
      </c>
      <c r="JH7" s="83">
        <v>7498</v>
      </c>
      <c r="JI7" s="22" t="str">
        <f t="shared" si="115"/>
        <v>C</v>
      </c>
      <c r="JJ7" s="22" t="str">
        <f t="shared" si="116"/>
        <v>SEGERS Pascal</v>
      </c>
      <c r="JK7" s="83">
        <v>3645</v>
      </c>
      <c r="JL7" s="22" t="str">
        <f t="shared" si="117"/>
        <v>C</v>
      </c>
      <c r="JM7" s="83">
        <v>2</v>
      </c>
      <c r="JN7" s="83">
        <v>1</v>
      </c>
      <c r="JO7" s="84"/>
      <c r="JP7" s="22">
        <f t="shared" si="118"/>
        <v>1</v>
      </c>
      <c r="JQ7" s="22">
        <f t="shared" si="119"/>
        <v>1</v>
      </c>
      <c r="JR7" s="43">
        <f t="shared" si="176"/>
        <v>1</v>
      </c>
      <c r="JS7" s="43">
        <f t="shared" si="177"/>
        <v>1</v>
      </c>
      <c r="JT7" s="56"/>
      <c r="JU7" s="22" t="str">
        <f t="shared" si="120"/>
        <v>VERMEULEN Victor</v>
      </c>
      <c r="JV7" s="83">
        <v>5271</v>
      </c>
      <c r="JW7" s="22" t="str">
        <f t="shared" si="121"/>
        <v>C</v>
      </c>
      <c r="JX7" s="22" t="str">
        <f t="shared" si="122"/>
        <v>TRUYTS Marcel</v>
      </c>
      <c r="JY7" s="83">
        <v>3625</v>
      </c>
      <c r="JZ7" s="22" t="str">
        <f t="shared" si="123"/>
        <v>B</v>
      </c>
      <c r="KA7" s="83">
        <v>2</v>
      </c>
      <c r="KB7" s="83">
        <v>2</v>
      </c>
      <c r="KC7" s="84"/>
      <c r="KD7" s="22">
        <f t="shared" si="124"/>
        <v>0</v>
      </c>
      <c r="KE7" s="22">
        <f t="shared" si="125"/>
        <v>2</v>
      </c>
      <c r="KF7" s="43">
        <f t="shared" si="178"/>
        <v>0</v>
      </c>
      <c r="KG7" s="43">
        <f t="shared" si="178"/>
        <v>3</v>
      </c>
      <c r="KH7" s="56"/>
      <c r="KI7" s="22" t="str">
        <f t="shared" si="126"/>
        <v>PEYTIER Bjarne</v>
      </c>
      <c r="KJ7" s="83">
        <v>7811</v>
      </c>
      <c r="KK7" s="22" t="str">
        <f t="shared" si="127"/>
        <v>C</v>
      </c>
      <c r="KL7" s="22" t="str">
        <f t="shared" si="128"/>
        <v>CASTELEYN Paul</v>
      </c>
      <c r="KM7" s="83">
        <v>2879</v>
      </c>
      <c r="KN7" s="22" t="str">
        <f t="shared" si="129"/>
        <v>A</v>
      </c>
      <c r="KO7" s="83">
        <v>1</v>
      </c>
      <c r="KP7" s="83">
        <v>2</v>
      </c>
      <c r="KQ7" s="84"/>
      <c r="KR7" s="22">
        <f t="shared" si="130"/>
        <v>1</v>
      </c>
      <c r="KS7" s="22">
        <f t="shared" si="131"/>
        <v>1</v>
      </c>
      <c r="KT7" s="43">
        <f t="shared" si="179"/>
        <v>1</v>
      </c>
      <c r="KU7" s="43">
        <f t="shared" si="179"/>
        <v>1</v>
      </c>
      <c r="KV7" s="66"/>
      <c r="KW7" s="22" t="str">
        <f t="shared" si="132"/>
        <v>CASTELEYN Theofiel</v>
      </c>
      <c r="KX7" s="83">
        <v>3349</v>
      </c>
      <c r="KY7" s="22" t="str">
        <f t="shared" si="133"/>
        <v>A</v>
      </c>
      <c r="KZ7" s="22" t="str">
        <f t="shared" si="134"/>
        <v>PEETERS Juliën</v>
      </c>
      <c r="LA7" s="83">
        <v>1106</v>
      </c>
      <c r="LB7" s="22" t="str">
        <f t="shared" si="135"/>
        <v>B</v>
      </c>
      <c r="LC7" s="83">
        <v>1</v>
      </c>
      <c r="LD7" s="83">
        <v>1</v>
      </c>
      <c r="LE7" s="84"/>
      <c r="LF7" s="22">
        <f t="shared" si="136"/>
        <v>2</v>
      </c>
      <c r="LG7" s="22">
        <f t="shared" si="137"/>
        <v>0</v>
      </c>
      <c r="LH7" s="43">
        <f t="shared" si="180"/>
        <v>3</v>
      </c>
      <c r="LI7" s="43">
        <f t="shared" si="180"/>
        <v>0</v>
      </c>
      <c r="LJ7" s="56"/>
      <c r="LK7" s="22" t="str">
        <f t="shared" si="138"/>
        <v>CARLIER Pierre</v>
      </c>
      <c r="LL7" s="83">
        <v>15</v>
      </c>
      <c r="LM7" s="22" t="str">
        <f t="shared" si="139"/>
        <v>C</v>
      </c>
      <c r="LN7" s="22" t="str">
        <f t="shared" si="140"/>
        <v>REYNTIENS Davy</v>
      </c>
      <c r="LO7" s="83">
        <v>5002</v>
      </c>
      <c r="LP7" s="22" t="str">
        <f t="shared" si="141"/>
        <v>C</v>
      </c>
      <c r="LQ7" s="83">
        <v>2</v>
      </c>
      <c r="LR7" s="83">
        <v>1</v>
      </c>
      <c r="LS7" s="84"/>
      <c r="LT7" s="22">
        <f t="shared" si="142"/>
        <v>1</v>
      </c>
      <c r="LU7" s="22">
        <f t="shared" si="143"/>
        <v>1</v>
      </c>
      <c r="LV7" s="43">
        <f t="shared" si="181"/>
        <v>1</v>
      </c>
      <c r="LW7" s="43">
        <f t="shared" si="181"/>
        <v>1</v>
      </c>
      <c r="LY7" s="22" t="str">
        <f t="shared" si="144"/>
        <v>DAELEMANS François</v>
      </c>
      <c r="LZ7" s="83">
        <v>7530</v>
      </c>
      <c r="MA7" s="22" t="str">
        <f t="shared" si="145"/>
        <v>D</v>
      </c>
      <c r="MB7" s="22" t="str">
        <f t="shared" si="146"/>
        <v>POELMANS Karel</v>
      </c>
      <c r="MC7" s="83">
        <v>3026</v>
      </c>
      <c r="MD7" s="22" t="str">
        <f t="shared" si="147"/>
        <v>B</v>
      </c>
      <c r="ME7" s="83">
        <v>2</v>
      </c>
      <c r="MF7" s="83">
        <v>2</v>
      </c>
      <c r="MG7" s="84"/>
      <c r="MH7" s="22">
        <f t="shared" si="148"/>
        <v>0</v>
      </c>
      <c r="MI7" s="22">
        <f t="shared" si="149"/>
        <v>2</v>
      </c>
      <c r="MJ7" s="43">
        <f t="shared" si="182"/>
        <v>0</v>
      </c>
      <c r="MK7" s="43">
        <f t="shared" si="182"/>
        <v>3</v>
      </c>
      <c r="ML7" s="56"/>
      <c r="MM7" s="22" t="str">
        <f t="shared" si="150"/>
        <v>REYNTIENS Davy</v>
      </c>
      <c r="MN7" s="83">
        <v>5002</v>
      </c>
      <c r="MO7" s="22" t="str">
        <f t="shared" si="151"/>
        <v>C</v>
      </c>
      <c r="MP7" s="22" t="str">
        <f t="shared" si="152"/>
        <v>POELMANS Karel</v>
      </c>
      <c r="MQ7" s="83">
        <v>3026</v>
      </c>
      <c r="MR7" s="22" t="str">
        <f t="shared" si="153"/>
        <v>B</v>
      </c>
      <c r="MS7" s="83">
        <v>1</v>
      </c>
      <c r="MT7" s="83">
        <v>2</v>
      </c>
      <c r="MU7" s="84"/>
      <c r="MV7" s="22">
        <f t="shared" si="154"/>
        <v>1</v>
      </c>
      <c r="MW7" s="22">
        <f t="shared" si="155"/>
        <v>1</v>
      </c>
      <c r="MX7" s="43">
        <f t="shared" si="183"/>
        <v>1</v>
      </c>
      <c r="MY7" s="43">
        <f t="shared" si="184"/>
        <v>1</v>
      </c>
    </row>
    <row r="8" spans="1:363" ht="16.5" x14ac:dyDescent="0.3">
      <c r="A8" s="22" t="str">
        <f t="shared" si="0"/>
        <v>VAN DRIESSCHE Peter</v>
      </c>
      <c r="B8" s="83">
        <v>1552</v>
      </c>
      <c r="C8" s="22" t="str">
        <f t="shared" si="1"/>
        <v>D</v>
      </c>
      <c r="D8" s="22" t="str">
        <f t="shared" si="2"/>
        <v>HEYMANS Nico</v>
      </c>
      <c r="E8" s="83">
        <v>3282</v>
      </c>
      <c r="F8" s="22" t="str">
        <f t="shared" si="3"/>
        <v>C</v>
      </c>
      <c r="G8" s="83">
        <v>2</v>
      </c>
      <c r="H8" s="83">
        <v>2</v>
      </c>
      <c r="I8" s="84"/>
      <c r="J8" s="22">
        <f t="shared" si="4"/>
        <v>0</v>
      </c>
      <c r="K8" s="22">
        <f t="shared" si="5"/>
        <v>2</v>
      </c>
      <c r="L8" s="43">
        <f t="shared" si="156"/>
        <v>0</v>
      </c>
      <c r="M8" s="43">
        <f t="shared" si="156"/>
        <v>3</v>
      </c>
      <c r="N8" s="66"/>
      <c r="O8" s="22" t="str">
        <f t="shared" si="6"/>
        <v>VAN DER TRAPPEN Jean</v>
      </c>
      <c r="P8" s="83">
        <v>2802</v>
      </c>
      <c r="Q8" s="22" t="str">
        <f t="shared" si="7"/>
        <v>B</v>
      </c>
      <c r="R8" s="22" t="str">
        <f t="shared" si="8"/>
        <v>CALUWAERTS Danny</v>
      </c>
      <c r="S8" s="83">
        <v>2092</v>
      </c>
      <c r="T8" s="22" t="str">
        <f t="shared" si="9"/>
        <v>B</v>
      </c>
      <c r="U8" s="83">
        <v>2</v>
      </c>
      <c r="V8" s="83">
        <v>1</v>
      </c>
      <c r="W8" s="84"/>
      <c r="X8" s="22">
        <f t="shared" si="10"/>
        <v>1</v>
      </c>
      <c r="Y8" s="22">
        <f t="shared" si="11"/>
        <v>1</v>
      </c>
      <c r="Z8" s="43">
        <f t="shared" si="157"/>
        <v>1</v>
      </c>
      <c r="AA8" s="43">
        <f t="shared" si="157"/>
        <v>1</v>
      </c>
      <c r="AB8" s="56"/>
      <c r="AC8" s="22" t="str">
        <f t="shared" si="12"/>
        <v>PEETERS Juliën</v>
      </c>
      <c r="AD8" s="83">
        <v>1106</v>
      </c>
      <c r="AE8" s="22" t="str">
        <f t="shared" si="13"/>
        <v>B</v>
      </c>
      <c r="AF8" s="22" t="str">
        <f t="shared" si="14"/>
        <v>DE HERDT Ivan</v>
      </c>
      <c r="AG8" s="83">
        <v>1041</v>
      </c>
      <c r="AH8" s="22" t="str">
        <f t="shared" si="15"/>
        <v>C</v>
      </c>
      <c r="AI8" s="83">
        <v>2</v>
      </c>
      <c r="AJ8" s="83">
        <v>2</v>
      </c>
      <c r="AK8" s="84"/>
      <c r="AL8" s="22">
        <f t="shared" si="16"/>
        <v>0</v>
      </c>
      <c r="AM8" s="22">
        <f t="shared" si="17"/>
        <v>2</v>
      </c>
      <c r="AN8" s="43">
        <f t="shared" si="158"/>
        <v>0</v>
      </c>
      <c r="AO8" s="43">
        <f t="shared" si="158"/>
        <v>3</v>
      </c>
      <c r="AP8" s="56"/>
      <c r="AQ8" s="22" t="str">
        <f t="shared" si="18"/>
        <v>CALUWAERTS Danny</v>
      </c>
      <c r="AR8" s="83">
        <v>2092</v>
      </c>
      <c r="AS8" s="22" t="str">
        <f t="shared" si="19"/>
        <v>B</v>
      </c>
      <c r="AT8" s="22" t="str">
        <f t="shared" si="20"/>
        <v>SEGERS Pascal</v>
      </c>
      <c r="AU8" s="83">
        <v>3645</v>
      </c>
      <c r="AV8" s="22" t="str">
        <f t="shared" si="21"/>
        <v>C</v>
      </c>
      <c r="AW8" s="83">
        <v>1</v>
      </c>
      <c r="AX8" s="83">
        <v>1</v>
      </c>
      <c r="AY8" s="84"/>
      <c r="AZ8" s="22">
        <f t="shared" si="22"/>
        <v>2</v>
      </c>
      <c r="BA8" s="22">
        <f t="shared" si="23"/>
        <v>0</v>
      </c>
      <c r="BB8" s="43">
        <f t="shared" si="159"/>
        <v>3</v>
      </c>
      <c r="BC8" s="43">
        <f t="shared" si="159"/>
        <v>0</v>
      </c>
      <c r="BD8" s="66"/>
      <c r="BE8" s="22" t="str">
        <f t="shared" si="24"/>
        <v>CASTELEYN Paul</v>
      </c>
      <c r="BF8" s="83">
        <v>2879</v>
      </c>
      <c r="BG8" s="22" t="str">
        <f t="shared" si="25"/>
        <v>A</v>
      </c>
      <c r="BH8" s="22" t="str">
        <f t="shared" si="26"/>
        <v>VAN MIERT Dieter</v>
      </c>
      <c r="BI8" s="83">
        <v>8302</v>
      </c>
      <c r="BJ8" s="22" t="str">
        <f t="shared" si="27"/>
        <v>C</v>
      </c>
      <c r="BK8" s="83">
        <v>1</v>
      </c>
      <c r="BL8" s="83">
        <v>1</v>
      </c>
      <c r="BM8" s="84"/>
      <c r="BN8" s="22">
        <f t="shared" si="28"/>
        <v>2</v>
      </c>
      <c r="BO8" s="22">
        <f t="shared" si="29"/>
        <v>0</v>
      </c>
      <c r="BP8" s="43">
        <f t="shared" si="160"/>
        <v>3</v>
      </c>
      <c r="BQ8" s="43">
        <f t="shared" si="160"/>
        <v>0</v>
      </c>
      <c r="BR8" s="56"/>
      <c r="BS8" s="22" t="str">
        <f t="shared" si="30"/>
        <v>MAMPAEY Kim</v>
      </c>
      <c r="BT8" s="83">
        <v>2604</v>
      </c>
      <c r="BU8" s="22" t="str">
        <f t="shared" si="31"/>
        <v>B</v>
      </c>
      <c r="BV8" s="22" t="str">
        <f t="shared" si="32"/>
        <v>PERSIJN Tom</v>
      </c>
      <c r="BW8" s="83">
        <v>1700</v>
      </c>
      <c r="BX8" s="22" t="str">
        <f t="shared" si="33"/>
        <v>C</v>
      </c>
      <c r="BY8" s="83">
        <v>2</v>
      </c>
      <c r="BZ8" s="83">
        <v>1</v>
      </c>
      <c r="CA8" s="84"/>
      <c r="CB8" s="22">
        <f t="shared" si="34"/>
        <v>1</v>
      </c>
      <c r="CC8" s="22">
        <f t="shared" si="35"/>
        <v>1</v>
      </c>
      <c r="CD8" s="43">
        <f t="shared" si="161"/>
        <v>1</v>
      </c>
      <c r="CE8" s="43">
        <f t="shared" si="161"/>
        <v>1</v>
      </c>
      <c r="CF8" s="56"/>
      <c r="CG8" s="22" t="str">
        <f t="shared" si="36"/>
        <v>SEGERS Pascal</v>
      </c>
      <c r="CH8" s="83">
        <v>3645</v>
      </c>
      <c r="CI8" s="22" t="str">
        <f t="shared" si="37"/>
        <v>C</v>
      </c>
      <c r="CJ8" s="22" t="str">
        <f t="shared" si="38"/>
        <v>DE CLERCQ Jozef</v>
      </c>
      <c r="CK8" s="83">
        <v>8221</v>
      </c>
      <c r="CL8" s="22" t="str">
        <f t="shared" si="39"/>
        <v>D</v>
      </c>
      <c r="CM8" s="83">
        <v>1</v>
      </c>
      <c r="CN8" s="83">
        <v>1</v>
      </c>
      <c r="CO8" s="84"/>
      <c r="CP8" s="22">
        <f t="shared" si="40"/>
        <v>2</v>
      </c>
      <c r="CQ8" s="22">
        <f t="shared" si="41"/>
        <v>0</v>
      </c>
      <c r="CR8" s="43">
        <f t="shared" si="162"/>
        <v>3</v>
      </c>
      <c r="CS8" s="43">
        <f t="shared" si="163"/>
        <v>0</v>
      </c>
      <c r="CT8" s="66"/>
      <c r="CU8" s="22" t="str">
        <f t="shared" si="42"/>
        <v>JACOBS Dave</v>
      </c>
      <c r="CV8" s="83">
        <v>2789</v>
      </c>
      <c r="CW8" s="22" t="str">
        <f t="shared" si="43"/>
        <v>B</v>
      </c>
      <c r="CX8" s="22" t="str">
        <f t="shared" si="44"/>
        <v>SEGERS Pascal</v>
      </c>
      <c r="CY8" s="83">
        <v>3645</v>
      </c>
      <c r="CZ8" s="22" t="str">
        <f t="shared" si="45"/>
        <v>C</v>
      </c>
      <c r="DA8" s="83">
        <v>2</v>
      </c>
      <c r="DB8" s="83">
        <v>1</v>
      </c>
      <c r="DC8" s="84"/>
      <c r="DD8" s="22">
        <f t="shared" si="46"/>
        <v>1</v>
      </c>
      <c r="DE8" s="22">
        <f t="shared" si="47"/>
        <v>1</v>
      </c>
      <c r="DF8" s="43">
        <f t="shared" si="164"/>
        <v>1</v>
      </c>
      <c r="DG8" s="43">
        <f t="shared" si="164"/>
        <v>1</v>
      </c>
      <c r="DH8" s="56"/>
      <c r="DI8" s="22" t="str">
        <f t="shared" si="48"/>
        <v>POLFLIET Gustaaf</v>
      </c>
      <c r="DJ8" s="83">
        <v>3082</v>
      </c>
      <c r="DK8" s="22" t="str">
        <f t="shared" si="49"/>
        <v>C</v>
      </c>
      <c r="DL8" s="22" t="str">
        <f t="shared" si="50"/>
        <v>KREBS Frans</v>
      </c>
      <c r="DM8" s="83">
        <v>2701</v>
      </c>
      <c r="DN8" s="22" t="str">
        <f t="shared" si="51"/>
        <v>C</v>
      </c>
      <c r="DO8" s="83">
        <v>1</v>
      </c>
      <c r="DP8" s="83">
        <v>2</v>
      </c>
      <c r="DQ8" s="84"/>
      <c r="DR8" s="22">
        <f t="shared" si="52"/>
        <v>1</v>
      </c>
      <c r="DS8" s="22">
        <f t="shared" si="53"/>
        <v>1</v>
      </c>
      <c r="DT8" s="43">
        <f t="shared" si="165"/>
        <v>1</v>
      </c>
      <c r="DU8" s="43">
        <f t="shared" si="165"/>
        <v>1</v>
      </c>
      <c r="DV8" s="56"/>
      <c r="DW8" s="22" t="str">
        <f t="shared" si="54"/>
        <v>PEETERS Henri</v>
      </c>
      <c r="DX8" s="83">
        <v>3565</v>
      </c>
      <c r="DY8" s="22" t="str">
        <f t="shared" si="55"/>
        <v>C</v>
      </c>
      <c r="DZ8" s="22" t="str">
        <f t="shared" si="56"/>
        <v>CASTELEYN Theofiel</v>
      </c>
      <c r="EA8" s="83">
        <v>3349</v>
      </c>
      <c r="EB8" s="22" t="str">
        <f t="shared" si="57"/>
        <v>A</v>
      </c>
      <c r="EC8" s="83">
        <v>2</v>
      </c>
      <c r="ED8" s="83">
        <v>2</v>
      </c>
      <c r="EE8" s="84"/>
      <c r="EF8" s="22">
        <f t="shared" si="58"/>
        <v>0</v>
      </c>
      <c r="EG8" s="22">
        <f t="shared" si="59"/>
        <v>2</v>
      </c>
      <c r="EH8" s="43">
        <f t="shared" si="166"/>
        <v>0</v>
      </c>
      <c r="EI8" s="43">
        <f t="shared" si="166"/>
        <v>3</v>
      </c>
      <c r="EJ8" s="66"/>
      <c r="EK8" s="22" t="str">
        <f t="shared" si="60"/>
        <v>REYNTIENS Davy</v>
      </c>
      <c r="EL8" s="83">
        <v>5002</v>
      </c>
      <c r="EM8" s="22" t="str">
        <f t="shared" si="61"/>
        <v>C</v>
      </c>
      <c r="EN8" s="22" t="str">
        <f t="shared" si="62"/>
        <v>ELEGHEER Robby</v>
      </c>
      <c r="EO8" s="83">
        <v>2764</v>
      </c>
      <c r="EP8" s="22" t="str">
        <f t="shared" si="63"/>
        <v>A</v>
      </c>
      <c r="EQ8" s="83">
        <v>1</v>
      </c>
      <c r="ER8" s="83">
        <v>2</v>
      </c>
      <c r="ES8" s="84"/>
      <c r="ET8" s="22">
        <f t="shared" si="64"/>
        <v>1</v>
      </c>
      <c r="EU8" s="22">
        <f t="shared" si="65"/>
        <v>1</v>
      </c>
      <c r="EV8" s="43">
        <f t="shared" si="167"/>
        <v>1</v>
      </c>
      <c r="EW8" s="43">
        <f t="shared" si="167"/>
        <v>1</v>
      </c>
      <c r="EX8" s="56"/>
      <c r="EY8" s="22" t="str">
        <f t="shared" si="66"/>
        <v>VAN DER TRAPPEN Jean</v>
      </c>
      <c r="EZ8" s="83">
        <v>2802</v>
      </c>
      <c r="FA8" s="22" t="str">
        <f t="shared" si="67"/>
        <v>B</v>
      </c>
      <c r="FB8" s="22" t="str">
        <f t="shared" si="68"/>
        <v>VAN ASBROECK Juan</v>
      </c>
      <c r="FC8" s="83">
        <v>1253</v>
      </c>
      <c r="FD8" s="22" t="str">
        <f t="shared" si="69"/>
        <v>D</v>
      </c>
      <c r="FE8" s="83">
        <v>1</v>
      </c>
      <c r="FF8" s="83">
        <v>1</v>
      </c>
      <c r="FG8" s="84"/>
      <c r="FH8" s="22">
        <f t="shared" si="70"/>
        <v>2</v>
      </c>
      <c r="FI8" s="22">
        <f t="shared" si="71"/>
        <v>0</v>
      </c>
      <c r="FJ8" s="43">
        <f t="shared" si="168"/>
        <v>3</v>
      </c>
      <c r="FK8" s="43">
        <f t="shared" si="168"/>
        <v>0</v>
      </c>
      <c r="FL8" s="56"/>
      <c r="FM8" s="22" t="str">
        <f t="shared" si="72"/>
        <v>VAN BAREL Jan</v>
      </c>
      <c r="FN8" s="83">
        <v>3235</v>
      </c>
      <c r="FO8" s="22" t="str">
        <f t="shared" si="73"/>
        <v>B</v>
      </c>
      <c r="FP8" s="22" t="str">
        <f t="shared" si="74"/>
        <v>POLFLIET Gustaaf</v>
      </c>
      <c r="FQ8" s="83">
        <v>3082</v>
      </c>
      <c r="FR8" s="22" t="str">
        <f t="shared" si="75"/>
        <v>C</v>
      </c>
      <c r="FS8" s="83">
        <v>1</v>
      </c>
      <c r="FT8" s="83">
        <v>2</v>
      </c>
      <c r="FU8" s="84"/>
      <c r="FV8" s="22">
        <f t="shared" si="76"/>
        <v>1</v>
      </c>
      <c r="FW8" s="22">
        <f t="shared" si="77"/>
        <v>1</v>
      </c>
      <c r="FX8" s="43">
        <f t="shared" si="169"/>
        <v>1</v>
      </c>
      <c r="FY8" s="43">
        <f t="shared" si="169"/>
        <v>1</v>
      </c>
      <c r="FZ8" s="66"/>
      <c r="GA8" s="22" t="str">
        <f t="shared" si="78"/>
        <v>KREBS Frans</v>
      </c>
      <c r="GB8" s="83">
        <v>2701</v>
      </c>
      <c r="GC8" s="22" t="str">
        <f t="shared" si="79"/>
        <v>C</v>
      </c>
      <c r="GD8" s="22" t="str">
        <f t="shared" si="80"/>
        <v>D'HONDT Jason</v>
      </c>
      <c r="GE8" s="83">
        <v>8152</v>
      </c>
      <c r="GF8" s="22" t="str">
        <f t="shared" si="81"/>
        <v>D</v>
      </c>
      <c r="GG8" s="83">
        <v>2</v>
      </c>
      <c r="GH8" s="83">
        <v>1</v>
      </c>
      <c r="GI8" s="84"/>
      <c r="GJ8" s="22">
        <f t="shared" si="82"/>
        <v>1</v>
      </c>
      <c r="GK8" s="22">
        <f t="shared" si="83"/>
        <v>1</v>
      </c>
      <c r="GL8" s="43">
        <f t="shared" si="170"/>
        <v>1</v>
      </c>
      <c r="GM8" s="43">
        <f t="shared" si="170"/>
        <v>1</v>
      </c>
      <c r="GN8" s="56"/>
      <c r="GO8" s="22" t="str">
        <f t="shared" si="84"/>
        <v>CALUWAERTS Danny</v>
      </c>
      <c r="GP8" s="83">
        <v>2092</v>
      </c>
      <c r="GQ8" s="22" t="str">
        <f t="shared" si="85"/>
        <v>B</v>
      </c>
      <c r="GR8" s="22" t="str">
        <f t="shared" si="86"/>
        <v>DE HERDT Ivan</v>
      </c>
      <c r="GS8" s="83">
        <v>1041</v>
      </c>
      <c r="GT8" s="22" t="str">
        <f t="shared" si="87"/>
        <v>C</v>
      </c>
      <c r="GU8" s="83">
        <v>2</v>
      </c>
      <c r="GV8" s="83">
        <v>1</v>
      </c>
      <c r="GW8" s="84"/>
      <c r="GX8" s="22">
        <f t="shared" si="88"/>
        <v>1</v>
      </c>
      <c r="GY8" s="22">
        <f t="shared" si="89"/>
        <v>1</v>
      </c>
      <c r="GZ8" s="43">
        <f t="shared" si="171"/>
        <v>1</v>
      </c>
      <c r="HA8" s="43">
        <f t="shared" si="171"/>
        <v>1</v>
      </c>
      <c r="HB8" s="56"/>
      <c r="HC8" s="22" t="str">
        <f t="shared" si="90"/>
        <v>VAN DE VONDEL Ivan</v>
      </c>
      <c r="HD8" s="83">
        <v>2964</v>
      </c>
      <c r="HE8" s="22" t="str">
        <f t="shared" si="91"/>
        <v>B</v>
      </c>
      <c r="HF8" s="22" t="str">
        <f t="shared" si="92"/>
        <v>ROOTHANS Peter</v>
      </c>
      <c r="HG8" s="83">
        <v>5434</v>
      </c>
      <c r="HH8" s="22" t="str">
        <f t="shared" si="93"/>
        <v>C</v>
      </c>
      <c r="HI8" s="83">
        <v>1</v>
      </c>
      <c r="HJ8" s="83">
        <v>1</v>
      </c>
      <c r="HK8" s="84"/>
      <c r="HL8" s="22">
        <f t="shared" si="94"/>
        <v>2</v>
      </c>
      <c r="HM8" s="22">
        <f t="shared" si="95"/>
        <v>0</v>
      </c>
      <c r="HN8" s="43">
        <f t="shared" si="172"/>
        <v>3</v>
      </c>
      <c r="HO8" s="43">
        <f t="shared" si="172"/>
        <v>0</v>
      </c>
      <c r="HP8" s="66"/>
      <c r="HQ8" s="22" t="str">
        <f t="shared" si="96"/>
        <v>VERMEULEN Victor</v>
      </c>
      <c r="HR8" s="83">
        <v>5271</v>
      </c>
      <c r="HS8" s="22" t="str">
        <f t="shared" si="97"/>
        <v>C</v>
      </c>
      <c r="HT8" s="22" t="str">
        <f t="shared" si="98"/>
        <v>CALUWAERTS Danny</v>
      </c>
      <c r="HU8" s="83">
        <v>2092</v>
      </c>
      <c r="HV8" s="22" t="str">
        <f t="shared" si="99"/>
        <v>B</v>
      </c>
      <c r="HW8" s="83">
        <v>2</v>
      </c>
      <c r="HX8" s="83">
        <v>1</v>
      </c>
      <c r="HY8" s="84"/>
      <c r="HZ8" s="22">
        <f t="shared" si="100"/>
        <v>1</v>
      </c>
      <c r="IA8" s="22">
        <f t="shared" si="101"/>
        <v>1</v>
      </c>
      <c r="IB8" s="43">
        <f t="shared" si="173"/>
        <v>1</v>
      </c>
      <c r="IC8" s="43">
        <f t="shared" si="173"/>
        <v>1</v>
      </c>
      <c r="ID8" s="56"/>
      <c r="IE8" s="22" t="str">
        <f t="shared" si="102"/>
        <v>BRUYNDONCKX Patrick</v>
      </c>
      <c r="IF8" s="83">
        <v>149</v>
      </c>
      <c r="IG8" s="22" t="str">
        <f t="shared" si="103"/>
        <v>C</v>
      </c>
      <c r="IH8" s="22" t="str">
        <f t="shared" si="104"/>
        <v>REYNTIENS Davy</v>
      </c>
      <c r="II8" s="83">
        <v>5002</v>
      </c>
      <c r="IJ8" s="22" t="str">
        <f t="shared" si="105"/>
        <v>C</v>
      </c>
      <c r="IK8" s="83">
        <v>2</v>
      </c>
      <c r="IL8" s="83">
        <v>2</v>
      </c>
      <c r="IM8" s="65"/>
      <c r="IN8" s="22">
        <f t="shared" si="106"/>
        <v>0</v>
      </c>
      <c r="IO8" s="22">
        <f t="shared" si="107"/>
        <v>2</v>
      </c>
      <c r="IP8" s="43">
        <f t="shared" si="174"/>
        <v>0</v>
      </c>
      <c r="IQ8" s="43">
        <f t="shared" si="174"/>
        <v>3</v>
      </c>
      <c r="IR8" s="56"/>
      <c r="IS8" s="22" t="str">
        <f t="shared" si="108"/>
        <v>VAN DER VREKEN Mario</v>
      </c>
      <c r="IT8" s="83">
        <v>3334</v>
      </c>
      <c r="IU8" s="22" t="str">
        <f t="shared" si="109"/>
        <v>D</v>
      </c>
      <c r="IV8" s="22" t="str">
        <f t="shared" si="110"/>
        <v>VAN HOYE René</v>
      </c>
      <c r="IW8" s="83">
        <v>7324</v>
      </c>
      <c r="IX8" s="22" t="str">
        <f t="shared" si="111"/>
        <v>C</v>
      </c>
      <c r="IY8" s="83">
        <v>1</v>
      </c>
      <c r="IZ8" s="83">
        <v>2</v>
      </c>
      <c r="JA8" s="84"/>
      <c r="JB8" s="22">
        <f t="shared" si="112"/>
        <v>1</v>
      </c>
      <c r="JC8" s="22">
        <f t="shared" si="113"/>
        <v>1</v>
      </c>
      <c r="JD8" s="43">
        <f t="shared" si="175"/>
        <v>1</v>
      </c>
      <c r="JE8" s="43">
        <f t="shared" si="175"/>
        <v>1</v>
      </c>
      <c r="JF8" s="66"/>
      <c r="JG8" s="22" t="str">
        <f t="shared" si="114"/>
        <v>VAN INGELGEM André</v>
      </c>
      <c r="JH8" s="83">
        <v>5270</v>
      </c>
      <c r="JI8" s="22" t="str">
        <f t="shared" si="115"/>
        <v>C</v>
      </c>
      <c r="JJ8" s="22" t="str">
        <f t="shared" si="116"/>
        <v>VAN DER VREKEN Mario</v>
      </c>
      <c r="JK8" s="83">
        <v>3334</v>
      </c>
      <c r="JL8" s="22" t="str">
        <f t="shared" si="117"/>
        <v>D</v>
      </c>
      <c r="JM8" s="83">
        <v>2</v>
      </c>
      <c r="JN8" s="83">
        <v>1</v>
      </c>
      <c r="JO8" s="84"/>
      <c r="JP8" s="22">
        <f t="shared" si="118"/>
        <v>1</v>
      </c>
      <c r="JQ8" s="22">
        <f t="shared" si="119"/>
        <v>1</v>
      </c>
      <c r="JR8" s="43">
        <f t="shared" si="176"/>
        <v>1</v>
      </c>
      <c r="JS8" s="43">
        <f t="shared" si="177"/>
        <v>1</v>
      </c>
      <c r="JT8" s="56"/>
      <c r="JU8" s="22" t="str">
        <f t="shared" si="120"/>
        <v>SEGERS Pascal</v>
      </c>
      <c r="JV8" s="83">
        <v>3645</v>
      </c>
      <c r="JW8" s="22" t="str">
        <f t="shared" si="121"/>
        <v>C</v>
      </c>
      <c r="JX8" s="22" t="str">
        <f t="shared" si="122"/>
        <v>SEGERS Ronny</v>
      </c>
      <c r="JY8" s="83">
        <v>5211</v>
      </c>
      <c r="JZ8" s="22" t="str">
        <f t="shared" si="123"/>
        <v>A</v>
      </c>
      <c r="KA8" s="83">
        <v>2</v>
      </c>
      <c r="KB8" s="83">
        <v>2</v>
      </c>
      <c r="KC8" s="84"/>
      <c r="KD8" s="22">
        <f t="shared" si="124"/>
        <v>0</v>
      </c>
      <c r="KE8" s="22">
        <f t="shared" si="125"/>
        <v>2</v>
      </c>
      <c r="KF8" s="43">
        <f t="shared" si="178"/>
        <v>0</v>
      </c>
      <c r="KG8" s="43">
        <f t="shared" si="178"/>
        <v>3</v>
      </c>
      <c r="KH8" s="56"/>
      <c r="KI8" s="22" t="str">
        <f t="shared" si="126"/>
        <v>KREBS Frans</v>
      </c>
      <c r="KJ8" s="83">
        <v>2701</v>
      </c>
      <c r="KK8" s="22" t="str">
        <f t="shared" si="127"/>
        <v>C</v>
      </c>
      <c r="KL8" s="22" t="str">
        <f t="shared" si="128"/>
        <v>POLFLIET Gustaaf</v>
      </c>
      <c r="KM8" s="83">
        <v>3082</v>
      </c>
      <c r="KN8" s="22" t="str">
        <f t="shared" si="129"/>
        <v>C</v>
      </c>
      <c r="KO8" s="83">
        <v>1</v>
      </c>
      <c r="KP8" s="83">
        <v>1</v>
      </c>
      <c r="KQ8" s="84"/>
      <c r="KR8" s="22">
        <f t="shared" si="130"/>
        <v>2</v>
      </c>
      <c r="KS8" s="22">
        <f t="shared" si="131"/>
        <v>0</v>
      </c>
      <c r="KT8" s="43">
        <f t="shared" si="179"/>
        <v>3</v>
      </c>
      <c r="KU8" s="43">
        <f t="shared" si="179"/>
        <v>0</v>
      </c>
      <c r="KV8" s="66"/>
      <c r="KW8" s="22" t="str">
        <f t="shared" si="132"/>
        <v>CASTELEYN Paul</v>
      </c>
      <c r="KX8" s="83">
        <v>2879</v>
      </c>
      <c r="KY8" s="22" t="str">
        <f t="shared" si="133"/>
        <v>A</v>
      </c>
      <c r="KZ8" s="22" t="str">
        <f t="shared" si="134"/>
        <v>BUSSCHOTS François</v>
      </c>
      <c r="LA8" s="83">
        <v>3564</v>
      </c>
      <c r="LB8" s="22" t="str">
        <f t="shared" si="135"/>
        <v>D</v>
      </c>
      <c r="LC8" s="83">
        <v>1</v>
      </c>
      <c r="LD8" s="83">
        <v>2</v>
      </c>
      <c r="LE8" s="84"/>
      <c r="LF8" s="22">
        <f t="shared" si="136"/>
        <v>1</v>
      </c>
      <c r="LG8" s="22">
        <f t="shared" si="137"/>
        <v>1</v>
      </c>
      <c r="LH8" s="43">
        <f t="shared" si="180"/>
        <v>1</v>
      </c>
      <c r="LI8" s="43">
        <f t="shared" si="180"/>
        <v>1</v>
      </c>
      <c r="LJ8" s="56"/>
      <c r="LK8" s="22" t="str">
        <f t="shared" si="138"/>
        <v>D'HONDT Jason</v>
      </c>
      <c r="LL8" s="83">
        <v>8152</v>
      </c>
      <c r="LM8" s="22" t="str">
        <f t="shared" si="139"/>
        <v>D</v>
      </c>
      <c r="LN8" s="22" t="str">
        <f t="shared" si="140"/>
        <v>CASTELEYN Paul</v>
      </c>
      <c r="LO8" s="83">
        <v>2879</v>
      </c>
      <c r="LP8" s="22" t="str">
        <f t="shared" si="141"/>
        <v>A</v>
      </c>
      <c r="LQ8" s="83">
        <v>2</v>
      </c>
      <c r="LR8" s="83">
        <v>2</v>
      </c>
      <c r="LS8" s="84"/>
      <c r="LT8" s="22">
        <f t="shared" si="142"/>
        <v>0</v>
      </c>
      <c r="LU8" s="22">
        <f t="shared" si="143"/>
        <v>2</v>
      </c>
      <c r="LV8" s="43">
        <f t="shared" si="181"/>
        <v>0</v>
      </c>
      <c r="LW8" s="43">
        <f t="shared" si="181"/>
        <v>3</v>
      </c>
      <c r="LY8" s="22" t="str">
        <f t="shared" si="144"/>
        <v>VAN ASBROECK Juan</v>
      </c>
      <c r="LZ8" s="83">
        <v>1253</v>
      </c>
      <c r="MA8" s="22" t="str">
        <f t="shared" si="145"/>
        <v>D</v>
      </c>
      <c r="MB8" s="22" t="str">
        <f t="shared" si="146"/>
        <v>VAN BAREL Jan</v>
      </c>
      <c r="MC8" s="83">
        <v>3235</v>
      </c>
      <c r="MD8" s="22" t="str">
        <f t="shared" si="147"/>
        <v>B</v>
      </c>
      <c r="ME8" s="83">
        <v>2</v>
      </c>
      <c r="MF8" s="83">
        <v>2</v>
      </c>
      <c r="MG8" s="84"/>
      <c r="MH8" s="22">
        <f t="shared" si="148"/>
        <v>0</v>
      </c>
      <c r="MI8" s="22">
        <f t="shared" si="149"/>
        <v>2</v>
      </c>
      <c r="MJ8" s="43">
        <f t="shared" si="182"/>
        <v>0</v>
      </c>
      <c r="MK8" s="43">
        <f t="shared" si="182"/>
        <v>3</v>
      </c>
      <c r="ML8" s="56"/>
      <c r="MM8" s="22" t="str">
        <f t="shared" si="150"/>
        <v>VERBRAECKEN Johan</v>
      </c>
      <c r="MN8" s="83">
        <v>3232</v>
      </c>
      <c r="MO8" s="22" t="str">
        <f t="shared" si="151"/>
        <v>B</v>
      </c>
      <c r="MP8" s="22" t="str">
        <f t="shared" si="152"/>
        <v>VAN BAREL Jan</v>
      </c>
      <c r="MQ8" s="83">
        <v>3235</v>
      </c>
      <c r="MR8" s="22" t="str">
        <f t="shared" si="153"/>
        <v>B</v>
      </c>
      <c r="MS8" s="83">
        <v>1</v>
      </c>
      <c r="MT8" s="83">
        <v>1</v>
      </c>
      <c r="MU8" s="84"/>
      <c r="MV8" s="22">
        <f t="shared" si="154"/>
        <v>2</v>
      </c>
      <c r="MW8" s="22">
        <f t="shared" si="155"/>
        <v>0</v>
      </c>
      <c r="MX8" s="43">
        <f t="shared" si="183"/>
        <v>3</v>
      </c>
      <c r="MY8" s="43">
        <f t="shared" si="184"/>
        <v>0</v>
      </c>
    </row>
    <row r="9" spans="1:363" ht="17.25" thickBot="1" x14ac:dyDescent="0.35">
      <c r="A9" s="22" t="str">
        <f t="shared" si="0"/>
        <v>SCHELFHOUT Kevin</v>
      </c>
      <c r="B9" s="83">
        <v>7322</v>
      </c>
      <c r="C9" s="22" t="str">
        <f t="shared" si="1"/>
        <v>C</v>
      </c>
      <c r="D9" s="22" t="str">
        <f t="shared" si="2"/>
        <v>VAN INGELGEM Kevin</v>
      </c>
      <c r="E9" s="83">
        <v>4970</v>
      </c>
      <c r="F9" s="22" t="str">
        <f t="shared" si="3"/>
        <v>B</v>
      </c>
      <c r="G9" s="83">
        <v>1</v>
      </c>
      <c r="H9" s="83">
        <v>2</v>
      </c>
      <c r="I9" s="85"/>
      <c r="J9" s="22">
        <f t="shared" si="4"/>
        <v>1</v>
      </c>
      <c r="K9" s="22">
        <f t="shared" si="5"/>
        <v>1</v>
      </c>
      <c r="L9" s="43">
        <f t="shared" si="156"/>
        <v>1</v>
      </c>
      <c r="M9" s="43">
        <f t="shared" si="156"/>
        <v>1</v>
      </c>
      <c r="N9" s="56"/>
      <c r="O9" s="22" t="str">
        <f t="shared" si="6"/>
        <v>VAN DE VONDEL Ivan</v>
      </c>
      <c r="P9" s="83">
        <v>2964</v>
      </c>
      <c r="Q9" s="22" t="str">
        <f t="shared" si="7"/>
        <v>B</v>
      </c>
      <c r="R9" s="22" t="str">
        <f t="shared" si="8"/>
        <v>VAN SCHOOR Benny</v>
      </c>
      <c r="S9" s="83">
        <v>7803</v>
      </c>
      <c r="T9" s="22" t="str">
        <f t="shared" si="9"/>
        <v>A</v>
      </c>
      <c r="U9" s="83">
        <v>1</v>
      </c>
      <c r="V9" s="83">
        <v>1</v>
      </c>
      <c r="W9" s="85"/>
      <c r="X9" s="22">
        <f t="shared" si="10"/>
        <v>2</v>
      </c>
      <c r="Y9" s="22">
        <f t="shared" si="11"/>
        <v>0</v>
      </c>
      <c r="Z9" s="43">
        <f t="shared" si="157"/>
        <v>3</v>
      </c>
      <c r="AA9" s="43">
        <f t="shared" si="157"/>
        <v>0</v>
      </c>
      <c r="AB9" s="56"/>
      <c r="AC9" s="22" t="str">
        <f t="shared" si="12"/>
        <v>ROOTHANS Peter</v>
      </c>
      <c r="AD9" s="83">
        <v>5434</v>
      </c>
      <c r="AE9" s="22" t="str">
        <f t="shared" si="13"/>
        <v>C</v>
      </c>
      <c r="AF9" s="22" t="str">
        <f t="shared" si="14"/>
        <v>VAN DER TRAPPEN Jean</v>
      </c>
      <c r="AG9" s="83">
        <v>2802</v>
      </c>
      <c r="AH9" s="22" t="str">
        <f t="shared" si="15"/>
        <v>B</v>
      </c>
      <c r="AI9" s="83">
        <v>1</v>
      </c>
      <c r="AJ9" s="83">
        <v>1</v>
      </c>
      <c r="AK9" s="85"/>
      <c r="AL9" s="22">
        <f t="shared" si="16"/>
        <v>2</v>
      </c>
      <c r="AM9" s="22">
        <f t="shared" si="17"/>
        <v>0</v>
      </c>
      <c r="AN9" s="43">
        <f t="shared" si="158"/>
        <v>3</v>
      </c>
      <c r="AO9" s="43">
        <f t="shared" si="158"/>
        <v>0</v>
      </c>
      <c r="AP9" s="56"/>
      <c r="AQ9" s="22" t="str">
        <f t="shared" si="18"/>
        <v>SEGERS Tom</v>
      </c>
      <c r="AR9" s="83">
        <v>2655</v>
      </c>
      <c r="AS9" s="22" t="str">
        <f t="shared" si="19"/>
        <v>C</v>
      </c>
      <c r="AT9" s="22" t="str">
        <f t="shared" si="20"/>
        <v>VERMEULEN Victor</v>
      </c>
      <c r="AU9" s="83">
        <v>5271</v>
      </c>
      <c r="AV9" s="22" t="str">
        <f t="shared" si="21"/>
        <v>C</v>
      </c>
      <c r="AW9" s="83">
        <v>2</v>
      </c>
      <c r="AX9" s="83">
        <v>2</v>
      </c>
      <c r="AY9" s="85"/>
      <c r="AZ9" s="22">
        <f t="shared" si="22"/>
        <v>0</v>
      </c>
      <c r="BA9" s="22">
        <f t="shared" si="23"/>
        <v>2</v>
      </c>
      <c r="BB9" s="43">
        <f t="shared" si="159"/>
        <v>0</v>
      </c>
      <c r="BC9" s="43">
        <f t="shared" si="159"/>
        <v>3</v>
      </c>
      <c r="BD9" s="56"/>
      <c r="BE9" s="22" t="str">
        <f t="shared" si="24"/>
        <v>REYNTIENS Davy</v>
      </c>
      <c r="BF9" s="83">
        <v>5002</v>
      </c>
      <c r="BG9" s="22" t="str">
        <f t="shared" si="25"/>
        <v>C</v>
      </c>
      <c r="BH9" s="22" t="str">
        <f t="shared" si="26"/>
        <v>CARLIER Constant</v>
      </c>
      <c r="BI9" s="83">
        <v>2719</v>
      </c>
      <c r="BJ9" s="22" t="str">
        <f t="shared" si="27"/>
        <v>C</v>
      </c>
      <c r="BK9" s="83">
        <v>1</v>
      </c>
      <c r="BL9" s="83">
        <v>2</v>
      </c>
      <c r="BM9" s="85"/>
      <c r="BN9" s="22">
        <f t="shared" si="28"/>
        <v>1</v>
      </c>
      <c r="BO9" s="22">
        <f t="shared" si="29"/>
        <v>1</v>
      </c>
      <c r="BP9" s="43">
        <f t="shared" si="160"/>
        <v>1</v>
      </c>
      <c r="BQ9" s="43">
        <f t="shared" si="160"/>
        <v>1</v>
      </c>
      <c r="BR9" s="56"/>
      <c r="BS9" s="22" t="str">
        <f t="shared" si="30"/>
        <v>BRUYNDONCKX Patrick</v>
      </c>
      <c r="BT9" s="83">
        <v>149</v>
      </c>
      <c r="BU9" s="22" t="str">
        <f t="shared" si="31"/>
        <v>C</v>
      </c>
      <c r="BV9" s="22" t="str">
        <f t="shared" si="32"/>
        <v>VERMEULEN Victor</v>
      </c>
      <c r="BW9" s="83">
        <v>5271</v>
      </c>
      <c r="BX9" s="22" t="str">
        <f t="shared" si="33"/>
        <v>C</v>
      </c>
      <c r="BY9" s="83">
        <v>2</v>
      </c>
      <c r="BZ9" s="83">
        <v>2</v>
      </c>
      <c r="CA9" s="85"/>
      <c r="CB9" s="22">
        <f t="shared" si="34"/>
        <v>0</v>
      </c>
      <c r="CC9" s="22">
        <f t="shared" si="35"/>
        <v>2</v>
      </c>
      <c r="CD9" s="43">
        <f t="shared" si="161"/>
        <v>0</v>
      </c>
      <c r="CE9" s="43">
        <f t="shared" si="161"/>
        <v>3</v>
      </c>
      <c r="CF9" s="56"/>
      <c r="CG9" s="22" t="str">
        <f t="shared" si="36"/>
        <v>VERMEULEN Victor</v>
      </c>
      <c r="CH9" s="83">
        <v>5271</v>
      </c>
      <c r="CI9" s="22" t="str">
        <f t="shared" si="37"/>
        <v>C</v>
      </c>
      <c r="CJ9" s="22" t="str">
        <f t="shared" si="38"/>
        <v>ROOTHANS Peter</v>
      </c>
      <c r="CK9" s="83">
        <v>5434</v>
      </c>
      <c r="CL9" s="22" t="str">
        <f t="shared" si="39"/>
        <v>C</v>
      </c>
      <c r="CM9" s="83">
        <v>1</v>
      </c>
      <c r="CN9" s="83">
        <v>2</v>
      </c>
      <c r="CO9" s="85"/>
      <c r="CP9" s="22">
        <f t="shared" si="40"/>
        <v>1</v>
      </c>
      <c r="CQ9" s="22">
        <f t="shared" si="41"/>
        <v>1</v>
      </c>
      <c r="CR9" s="43">
        <f t="shared" si="162"/>
        <v>1</v>
      </c>
      <c r="CS9" s="43">
        <f t="shared" si="163"/>
        <v>1</v>
      </c>
      <c r="CT9" s="56"/>
      <c r="CU9" s="22" t="str">
        <f t="shared" si="42"/>
        <v>TRUYTS Marcel</v>
      </c>
      <c r="CV9" s="83">
        <v>3625</v>
      </c>
      <c r="CW9" s="22" t="str">
        <f t="shared" si="43"/>
        <v>B</v>
      </c>
      <c r="CX9" s="22" t="str">
        <f t="shared" si="44"/>
        <v>VERMEULEN Victor</v>
      </c>
      <c r="CY9" s="83">
        <v>5271</v>
      </c>
      <c r="CZ9" s="22" t="str">
        <f t="shared" si="45"/>
        <v>C</v>
      </c>
      <c r="DA9" s="83">
        <v>1</v>
      </c>
      <c r="DB9" s="83">
        <v>1</v>
      </c>
      <c r="DC9" s="85"/>
      <c r="DD9" s="22">
        <f t="shared" si="46"/>
        <v>2</v>
      </c>
      <c r="DE9" s="22">
        <f t="shared" si="47"/>
        <v>0</v>
      </c>
      <c r="DF9" s="43">
        <f t="shared" si="164"/>
        <v>3</v>
      </c>
      <c r="DG9" s="43">
        <f t="shared" si="164"/>
        <v>0</v>
      </c>
      <c r="DH9" s="56"/>
      <c r="DI9" s="22" t="str">
        <f t="shared" si="48"/>
        <v>CASTELEYN Paul</v>
      </c>
      <c r="DJ9" s="83">
        <v>2879</v>
      </c>
      <c r="DK9" s="22" t="str">
        <f t="shared" si="49"/>
        <v>A</v>
      </c>
      <c r="DL9" s="22" t="str">
        <f t="shared" si="50"/>
        <v>PEYTIER Bjarne</v>
      </c>
      <c r="DM9" s="83">
        <v>7811</v>
      </c>
      <c r="DN9" s="22" t="str">
        <f t="shared" si="51"/>
        <v>C</v>
      </c>
      <c r="DO9" s="83">
        <v>2</v>
      </c>
      <c r="DP9" s="83">
        <v>1</v>
      </c>
      <c r="DQ9" s="85"/>
      <c r="DR9" s="22">
        <f t="shared" si="52"/>
        <v>1</v>
      </c>
      <c r="DS9" s="22">
        <f t="shared" si="53"/>
        <v>1</v>
      </c>
      <c r="DT9" s="43">
        <f t="shared" si="165"/>
        <v>1</v>
      </c>
      <c r="DU9" s="43">
        <f t="shared" si="165"/>
        <v>1</v>
      </c>
      <c r="DV9" s="56"/>
      <c r="DW9" s="22" t="str">
        <f t="shared" si="54"/>
        <v>BUSSCHOTS François</v>
      </c>
      <c r="DX9" s="83">
        <v>3564</v>
      </c>
      <c r="DY9" s="22" t="str">
        <f t="shared" si="55"/>
        <v>D</v>
      </c>
      <c r="DZ9" s="22" t="str">
        <f t="shared" si="56"/>
        <v>POLFLIET Gustaaf</v>
      </c>
      <c r="EA9" s="83">
        <v>3082</v>
      </c>
      <c r="EB9" s="22" t="str">
        <f t="shared" si="57"/>
        <v>C</v>
      </c>
      <c r="EC9" s="83">
        <v>2</v>
      </c>
      <c r="ED9" s="83">
        <v>2</v>
      </c>
      <c r="EE9" s="85"/>
      <c r="EF9" s="22">
        <f t="shared" si="58"/>
        <v>0</v>
      </c>
      <c r="EG9" s="22">
        <f t="shared" si="59"/>
        <v>2</v>
      </c>
      <c r="EH9" s="43">
        <f t="shared" si="166"/>
        <v>0</v>
      </c>
      <c r="EI9" s="43">
        <f t="shared" si="166"/>
        <v>3</v>
      </c>
      <c r="EJ9" s="56"/>
      <c r="EK9" s="22" t="str">
        <f t="shared" si="60"/>
        <v>CASTELEYN Paul</v>
      </c>
      <c r="EL9" s="83">
        <v>2879</v>
      </c>
      <c r="EM9" s="22" t="str">
        <f t="shared" si="61"/>
        <v>A</v>
      </c>
      <c r="EN9" s="22" t="str">
        <f t="shared" si="62"/>
        <v>DE NIJS Joris</v>
      </c>
      <c r="EO9" s="83">
        <v>2982</v>
      </c>
      <c r="EP9" s="22" t="str">
        <f t="shared" si="63"/>
        <v>A</v>
      </c>
      <c r="EQ9" s="83">
        <v>1</v>
      </c>
      <c r="ER9" s="83">
        <v>1</v>
      </c>
      <c r="ES9" s="85"/>
      <c r="ET9" s="22">
        <f t="shared" si="64"/>
        <v>2</v>
      </c>
      <c r="EU9" s="22">
        <f t="shared" si="65"/>
        <v>0</v>
      </c>
      <c r="EV9" s="43">
        <f t="shared" si="167"/>
        <v>3</v>
      </c>
      <c r="EW9" s="43">
        <f t="shared" si="167"/>
        <v>0</v>
      </c>
      <c r="EX9" s="56"/>
      <c r="EY9" s="22" t="str">
        <f t="shared" si="66"/>
        <v>PAUWELS Frans</v>
      </c>
      <c r="EZ9" s="83">
        <v>2748</v>
      </c>
      <c r="FA9" s="22" t="str">
        <f t="shared" si="67"/>
        <v>A</v>
      </c>
      <c r="FB9" s="22" t="str">
        <f t="shared" si="68"/>
        <v>VAN ASBROECK Yvan</v>
      </c>
      <c r="FC9" s="83">
        <v>5055</v>
      </c>
      <c r="FD9" s="22" t="str">
        <f t="shared" si="69"/>
        <v>B</v>
      </c>
      <c r="FE9" s="83">
        <v>1</v>
      </c>
      <c r="FF9" s="83">
        <v>1</v>
      </c>
      <c r="FG9" s="85"/>
      <c r="FH9" s="22">
        <f t="shared" si="70"/>
        <v>2</v>
      </c>
      <c r="FI9" s="22">
        <f t="shared" si="71"/>
        <v>0</v>
      </c>
      <c r="FJ9" s="43">
        <f t="shared" si="168"/>
        <v>3</v>
      </c>
      <c r="FK9" s="43">
        <f t="shared" si="168"/>
        <v>0</v>
      </c>
      <c r="FL9" s="56"/>
      <c r="FM9" s="22" t="str">
        <f t="shared" si="72"/>
        <v>VAN DER TRAPPEN Jean</v>
      </c>
      <c r="FN9" s="83">
        <v>2802</v>
      </c>
      <c r="FO9" s="22" t="str">
        <f t="shared" si="73"/>
        <v>B</v>
      </c>
      <c r="FP9" s="22" t="str">
        <f t="shared" si="74"/>
        <v>CASTELEYN Paul</v>
      </c>
      <c r="FQ9" s="83">
        <v>2879</v>
      </c>
      <c r="FR9" s="22" t="str">
        <f t="shared" si="75"/>
        <v>A</v>
      </c>
      <c r="FS9" s="83">
        <v>1</v>
      </c>
      <c r="FT9" s="83">
        <v>2</v>
      </c>
      <c r="FU9" s="85"/>
      <c r="FV9" s="22">
        <f t="shared" si="76"/>
        <v>1</v>
      </c>
      <c r="FW9" s="22">
        <f t="shared" si="77"/>
        <v>1</v>
      </c>
      <c r="FX9" s="43">
        <f t="shared" si="169"/>
        <v>1</v>
      </c>
      <c r="FY9" s="43">
        <f t="shared" si="169"/>
        <v>1</v>
      </c>
      <c r="FZ9" s="56"/>
      <c r="GA9" s="22" t="str">
        <f t="shared" si="78"/>
        <v>VAN INGELGEM Kevin</v>
      </c>
      <c r="GB9" s="83">
        <v>4970</v>
      </c>
      <c r="GC9" s="22" t="str">
        <f t="shared" si="79"/>
        <v>B</v>
      </c>
      <c r="GD9" s="22" t="str">
        <f t="shared" si="80"/>
        <v>VAN DRIESSCHE Peter</v>
      </c>
      <c r="GE9" s="83">
        <v>1552</v>
      </c>
      <c r="GF9" s="22" t="str">
        <f t="shared" si="81"/>
        <v>D</v>
      </c>
      <c r="GG9" s="83">
        <v>1</v>
      </c>
      <c r="GH9" s="83">
        <v>1</v>
      </c>
      <c r="GI9" s="85"/>
      <c r="GJ9" s="22">
        <f t="shared" si="82"/>
        <v>2</v>
      </c>
      <c r="GK9" s="22">
        <f t="shared" si="83"/>
        <v>0</v>
      </c>
      <c r="GL9" s="43">
        <f t="shared" si="170"/>
        <v>3</v>
      </c>
      <c r="GM9" s="43">
        <f t="shared" si="170"/>
        <v>0</v>
      </c>
      <c r="GN9" s="56"/>
      <c r="GO9" s="22" t="str">
        <f t="shared" si="84"/>
        <v>ENGELS Paul</v>
      </c>
      <c r="GP9" s="83">
        <v>3648</v>
      </c>
      <c r="GQ9" s="22" t="str">
        <f t="shared" si="85"/>
        <v>C</v>
      </c>
      <c r="GR9" s="22" t="str">
        <f t="shared" si="86"/>
        <v>PAUWELS Frans</v>
      </c>
      <c r="GS9" s="83">
        <v>2748</v>
      </c>
      <c r="GT9" s="22" t="str">
        <f t="shared" si="87"/>
        <v>A</v>
      </c>
      <c r="GU9" s="83">
        <v>2</v>
      </c>
      <c r="GV9" s="83">
        <v>1</v>
      </c>
      <c r="GW9" s="85"/>
      <c r="GX9" s="22">
        <f t="shared" si="88"/>
        <v>1</v>
      </c>
      <c r="GY9" s="22">
        <f t="shared" si="89"/>
        <v>1</v>
      </c>
      <c r="GZ9" s="43">
        <f t="shared" si="171"/>
        <v>1</v>
      </c>
      <c r="HA9" s="43">
        <f t="shared" si="171"/>
        <v>1</v>
      </c>
      <c r="HB9" s="56"/>
      <c r="HC9" s="22" t="str">
        <f t="shared" si="90"/>
        <v>VAN DER TRAPPEN Jean</v>
      </c>
      <c r="HD9" s="83">
        <v>2802</v>
      </c>
      <c r="HE9" s="22" t="str">
        <f t="shared" si="91"/>
        <v>B</v>
      </c>
      <c r="HF9" s="22" t="str">
        <f t="shared" si="92"/>
        <v>VAN INGELGEM André</v>
      </c>
      <c r="HG9" s="83">
        <v>5270</v>
      </c>
      <c r="HH9" s="22" t="str">
        <f t="shared" si="93"/>
        <v>C</v>
      </c>
      <c r="HI9" s="83">
        <v>1</v>
      </c>
      <c r="HJ9" s="83">
        <v>1</v>
      </c>
      <c r="HK9" s="85"/>
      <c r="HL9" s="22">
        <f t="shared" si="94"/>
        <v>2</v>
      </c>
      <c r="HM9" s="22">
        <f t="shared" si="95"/>
        <v>0</v>
      </c>
      <c r="HN9" s="43">
        <f t="shared" si="172"/>
        <v>3</v>
      </c>
      <c r="HO9" s="43">
        <f t="shared" si="172"/>
        <v>0</v>
      </c>
      <c r="HP9" s="56"/>
      <c r="HQ9" s="22" t="str">
        <f t="shared" si="96"/>
        <v>SEGERS Pascal</v>
      </c>
      <c r="HR9" s="83">
        <v>3645</v>
      </c>
      <c r="HS9" s="22" t="str">
        <f t="shared" si="97"/>
        <v>C</v>
      </c>
      <c r="HT9" s="22" t="str">
        <f t="shared" si="98"/>
        <v>VAN CAPPELEN Patrick</v>
      </c>
      <c r="HU9" s="83">
        <v>1885</v>
      </c>
      <c r="HV9" s="22" t="str">
        <f t="shared" si="99"/>
        <v>NA</v>
      </c>
      <c r="HW9" s="83">
        <v>1</v>
      </c>
      <c r="HX9" s="83">
        <v>1</v>
      </c>
      <c r="HY9" s="85"/>
      <c r="HZ9" s="22">
        <f t="shared" si="100"/>
        <v>2</v>
      </c>
      <c r="IA9" s="22">
        <f t="shared" si="101"/>
        <v>0</v>
      </c>
      <c r="IB9" s="43">
        <f t="shared" si="173"/>
        <v>3</v>
      </c>
      <c r="IC9" s="43">
        <f t="shared" si="173"/>
        <v>0</v>
      </c>
      <c r="ID9" s="56"/>
      <c r="IE9" s="22" t="str">
        <f t="shared" si="102"/>
        <v>MAMPAEY Kim</v>
      </c>
      <c r="IF9" s="83">
        <v>2604</v>
      </c>
      <c r="IG9" s="22" t="str">
        <f t="shared" si="103"/>
        <v>B</v>
      </c>
      <c r="IH9" s="22" t="str">
        <f t="shared" si="104"/>
        <v>POLFLIET Gustaaf</v>
      </c>
      <c r="II9" s="83">
        <v>3082</v>
      </c>
      <c r="IJ9" s="22" t="str">
        <f t="shared" si="105"/>
        <v>C</v>
      </c>
      <c r="IK9" s="83">
        <v>2</v>
      </c>
      <c r="IL9" s="83">
        <v>2</v>
      </c>
      <c r="IM9" s="67"/>
      <c r="IN9" s="22">
        <f t="shared" si="106"/>
        <v>0</v>
      </c>
      <c r="IO9" s="22">
        <f t="shared" si="107"/>
        <v>2</v>
      </c>
      <c r="IP9" s="43">
        <f t="shared" si="174"/>
        <v>0</v>
      </c>
      <c r="IQ9" s="43">
        <f t="shared" si="174"/>
        <v>3</v>
      </c>
      <c r="IR9" s="56"/>
      <c r="IS9" s="22" t="str">
        <f t="shared" si="108"/>
        <v>PERSIJN Tom</v>
      </c>
      <c r="IT9" s="83">
        <v>1700</v>
      </c>
      <c r="IU9" s="22" t="str">
        <f t="shared" si="109"/>
        <v>C</v>
      </c>
      <c r="IV9" s="22" t="str">
        <f t="shared" si="110"/>
        <v>CARLIER Constant</v>
      </c>
      <c r="IW9" s="83">
        <v>2719</v>
      </c>
      <c r="IX9" s="22" t="str">
        <f t="shared" si="111"/>
        <v>C</v>
      </c>
      <c r="IY9" s="83">
        <v>2</v>
      </c>
      <c r="IZ9" s="83">
        <v>2</v>
      </c>
      <c r="JA9" s="85"/>
      <c r="JB9" s="22">
        <f t="shared" si="112"/>
        <v>0</v>
      </c>
      <c r="JC9" s="22">
        <f t="shared" si="113"/>
        <v>2</v>
      </c>
      <c r="JD9" s="43">
        <f t="shared" si="175"/>
        <v>0</v>
      </c>
      <c r="JE9" s="43">
        <f t="shared" si="175"/>
        <v>3</v>
      </c>
      <c r="JF9" s="56"/>
      <c r="JG9" s="22" t="str">
        <f t="shared" si="114"/>
        <v>ROOTHANS Peter</v>
      </c>
      <c r="JH9" s="83">
        <v>5434</v>
      </c>
      <c r="JI9" s="22" t="str">
        <f t="shared" si="115"/>
        <v>C</v>
      </c>
      <c r="JJ9" s="22" t="str">
        <f t="shared" si="116"/>
        <v>PERSIJN Tom</v>
      </c>
      <c r="JK9" s="83">
        <v>1700</v>
      </c>
      <c r="JL9" s="22" t="str">
        <f t="shared" si="117"/>
        <v>C</v>
      </c>
      <c r="JM9" s="83">
        <v>2</v>
      </c>
      <c r="JN9" s="83">
        <v>1</v>
      </c>
      <c r="JO9" s="85"/>
      <c r="JP9" s="22">
        <f t="shared" si="118"/>
        <v>1</v>
      </c>
      <c r="JQ9" s="22">
        <f t="shared" si="119"/>
        <v>1</v>
      </c>
      <c r="JR9" s="43">
        <f t="shared" si="176"/>
        <v>1</v>
      </c>
      <c r="JS9" s="43">
        <f t="shared" si="177"/>
        <v>1</v>
      </c>
      <c r="JT9" s="56"/>
      <c r="JU9" s="22" t="str">
        <f t="shared" si="120"/>
        <v>SCHNABEL Rudi</v>
      </c>
      <c r="JV9" s="83">
        <v>749</v>
      </c>
      <c r="JW9" s="22" t="str">
        <f t="shared" si="121"/>
        <v>B</v>
      </c>
      <c r="JX9" s="22" t="str">
        <f t="shared" si="122"/>
        <v>VAN SCHOOR Danny</v>
      </c>
      <c r="JY9" s="83">
        <v>2668</v>
      </c>
      <c r="JZ9" s="22" t="str">
        <f t="shared" si="123"/>
        <v>B</v>
      </c>
      <c r="KA9" s="83">
        <v>2</v>
      </c>
      <c r="KB9" s="83">
        <v>2</v>
      </c>
      <c r="KC9" s="85"/>
      <c r="KD9" s="22">
        <f t="shared" si="124"/>
        <v>0</v>
      </c>
      <c r="KE9" s="22">
        <f t="shared" si="125"/>
        <v>2</v>
      </c>
      <c r="KF9" s="43">
        <f t="shared" si="178"/>
        <v>0</v>
      </c>
      <c r="KG9" s="43">
        <f t="shared" si="178"/>
        <v>3</v>
      </c>
      <c r="KH9" s="56"/>
      <c r="KI9" s="22" t="str">
        <f t="shared" si="126"/>
        <v>VAN INGELGEM Kevin</v>
      </c>
      <c r="KJ9" s="83">
        <v>4970</v>
      </c>
      <c r="KK9" s="22" t="str">
        <f t="shared" si="127"/>
        <v>B</v>
      </c>
      <c r="KL9" s="22" t="str">
        <f t="shared" si="128"/>
        <v>REYNTIENS Davy</v>
      </c>
      <c r="KM9" s="83">
        <v>5002</v>
      </c>
      <c r="KN9" s="22" t="str">
        <f t="shared" si="129"/>
        <v>C</v>
      </c>
      <c r="KO9" s="83">
        <v>1</v>
      </c>
      <c r="KP9" s="83">
        <v>1</v>
      </c>
      <c r="KQ9" s="85"/>
      <c r="KR9" s="22">
        <f t="shared" si="130"/>
        <v>2</v>
      </c>
      <c r="KS9" s="22">
        <f t="shared" si="131"/>
        <v>0</v>
      </c>
      <c r="KT9" s="43">
        <f t="shared" si="179"/>
        <v>3</v>
      </c>
      <c r="KU9" s="43">
        <f t="shared" si="179"/>
        <v>0</v>
      </c>
      <c r="KV9" s="56"/>
      <c r="KW9" s="22" t="str">
        <f t="shared" si="132"/>
        <v>POLFLIET Gustaaf</v>
      </c>
      <c r="KX9" s="83">
        <v>3082</v>
      </c>
      <c r="KY9" s="22" t="str">
        <f t="shared" si="133"/>
        <v>C</v>
      </c>
      <c r="KZ9" s="22" t="str">
        <f t="shared" si="134"/>
        <v>VAN INGELGEM André</v>
      </c>
      <c r="LA9" s="83">
        <v>5270</v>
      </c>
      <c r="LB9" s="22" t="str">
        <f t="shared" si="135"/>
        <v>C</v>
      </c>
      <c r="LC9" s="83">
        <v>1</v>
      </c>
      <c r="LD9" s="83">
        <v>1</v>
      </c>
      <c r="LE9" s="85"/>
      <c r="LF9" s="22">
        <f t="shared" si="136"/>
        <v>2</v>
      </c>
      <c r="LG9" s="22">
        <f t="shared" si="137"/>
        <v>0</v>
      </c>
      <c r="LH9" s="43">
        <f t="shared" si="180"/>
        <v>3</v>
      </c>
      <c r="LI9" s="43">
        <f t="shared" si="180"/>
        <v>0</v>
      </c>
      <c r="LJ9" s="56"/>
      <c r="LK9" s="22" t="str">
        <f t="shared" si="138"/>
        <v>SCHELFHOUT Kevin</v>
      </c>
      <c r="LL9" s="83">
        <v>7322</v>
      </c>
      <c r="LM9" s="22" t="str">
        <f t="shared" si="139"/>
        <v>C</v>
      </c>
      <c r="LN9" s="22" t="str">
        <f t="shared" si="140"/>
        <v>POLFLIET Gustaaf</v>
      </c>
      <c r="LO9" s="83">
        <v>3082</v>
      </c>
      <c r="LP9" s="22" t="str">
        <f t="shared" si="141"/>
        <v>C</v>
      </c>
      <c r="LQ9" s="83">
        <v>1</v>
      </c>
      <c r="LR9" s="83">
        <v>1</v>
      </c>
      <c r="LS9" s="85"/>
      <c r="LT9" s="22">
        <f t="shared" si="142"/>
        <v>2</v>
      </c>
      <c r="LU9" s="22">
        <f t="shared" si="143"/>
        <v>0</v>
      </c>
      <c r="LV9" s="43">
        <f t="shared" si="181"/>
        <v>3</v>
      </c>
      <c r="LW9" s="43">
        <f t="shared" si="181"/>
        <v>0</v>
      </c>
      <c r="LY9" s="22" t="str">
        <f t="shared" si="144"/>
        <v>VAN LYSEBETTEN Octaaf</v>
      </c>
      <c r="LZ9" s="83">
        <v>7590</v>
      </c>
      <c r="MA9" s="22" t="str">
        <f t="shared" si="145"/>
        <v>C</v>
      </c>
      <c r="MB9" s="22" t="str">
        <f t="shared" si="146"/>
        <v>DE HERDT Ivan</v>
      </c>
      <c r="MC9" s="83">
        <v>1041</v>
      </c>
      <c r="MD9" s="22" t="str">
        <f t="shared" si="147"/>
        <v>C</v>
      </c>
      <c r="ME9" s="83">
        <v>1</v>
      </c>
      <c r="MF9" s="83">
        <v>1</v>
      </c>
      <c r="MG9" s="85"/>
      <c r="MH9" s="22">
        <f t="shared" si="148"/>
        <v>2</v>
      </c>
      <c r="MI9" s="22">
        <f t="shared" si="149"/>
        <v>0</v>
      </c>
      <c r="MJ9" s="43">
        <f t="shared" si="182"/>
        <v>3</v>
      </c>
      <c r="MK9" s="43">
        <f t="shared" si="182"/>
        <v>0</v>
      </c>
      <c r="ML9" s="56"/>
      <c r="MM9" s="22" t="str">
        <f t="shared" si="150"/>
        <v>POLFLIET Gustaaf</v>
      </c>
      <c r="MN9" s="83">
        <v>3082</v>
      </c>
      <c r="MO9" s="22" t="str">
        <f t="shared" si="151"/>
        <v>C</v>
      </c>
      <c r="MP9" s="22" t="str">
        <f t="shared" si="152"/>
        <v>DE HERDT Ivan</v>
      </c>
      <c r="MQ9" s="83">
        <v>1041</v>
      </c>
      <c r="MR9" s="22" t="str">
        <f t="shared" si="153"/>
        <v>C</v>
      </c>
      <c r="MS9" s="83">
        <v>1</v>
      </c>
      <c r="MT9" s="83">
        <v>1</v>
      </c>
      <c r="MU9" s="85"/>
      <c r="MV9" s="22">
        <f t="shared" si="154"/>
        <v>2</v>
      </c>
      <c r="MW9" s="22">
        <f t="shared" si="155"/>
        <v>0</v>
      </c>
      <c r="MX9" s="43">
        <f t="shared" si="183"/>
        <v>3</v>
      </c>
      <c r="MY9" s="43">
        <f t="shared" si="184"/>
        <v>0</v>
      </c>
    </row>
    <row r="10" spans="1:363" ht="15.75" thickBot="1" x14ac:dyDescent="0.3">
      <c r="A10" s="56"/>
      <c r="B10" s="56"/>
      <c r="C10" s="56"/>
      <c r="D10" s="56"/>
      <c r="E10" s="68"/>
      <c r="F10" s="68"/>
      <c r="G10" s="133" t="s">
        <v>6</v>
      </c>
      <c r="H10" s="134"/>
      <c r="I10" s="135"/>
      <c r="J10" s="23">
        <f>SUM(J4:J9)</f>
        <v>6</v>
      </c>
      <c r="K10" s="24">
        <f>SUM(K4:K9)</f>
        <v>6</v>
      </c>
      <c r="L10" s="44"/>
      <c r="M10" s="44"/>
      <c r="N10" s="56"/>
      <c r="O10" s="56"/>
      <c r="P10" s="56"/>
      <c r="Q10" s="56"/>
      <c r="R10" s="56"/>
      <c r="S10" s="68"/>
      <c r="T10" s="68"/>
      <c r="U10" s="133" t="s">
        <v>6</v>
      </c>
      <c r="V10" s="134"/>
      <c r="W10" s="135"/>
      <c r="X10" s="23">
        <f>SUM(X4:X9)</f>
        <v>5</v>
      </c>
      <c r="Y10" s="24">
        <f>SUM(Y4:Y9)</f>
        <v>7</v>
      </c>
      <c r="Z10" s="44"/>
      <c r="AA10" s="44"/>
      <c r="AB10" s="56"/>
      <c r="AC10" s="56"/>
      <c r="AD10" s="56"/>
      <c r="AE10" s="56"/>
      <c r="AF10" s="56"/>
      <c r="AG10" s="68"/>
      <c r="AH10" s="68"/>
      <c r="AI10" s="133" t="s">
        <v>6</v>
      </c>
      <c r="AJ10" s="134"/>
      <c r="AK10" s="135"/>
      <c r="AL10" s="23">
        <f>SUM(AL4:AL9)</f>
        <v>4</v>
      </c>
      <c r="AM10" s="24">
        <f>SUM(AM4:AM9)</f>
        <v>8</v>
      </c>
      <c r="AN10" s="44"/>
      <c r="AO10" s="44"/>
      <c r="AP10" s="56"/>
      <c r="AQ10" s="56"/>
      <c r="AR10" s="56"/>
      <c r="AS10" s="56"/>
      <c r="AT10" s="56"/>
      <c r="AU10" s="68"/>
      <c r="AV10" s="68"/>
      <c r="AW10" s="133" t="s">
        <v>6</v>
      </c>
      <c r="AX10" s="134"/>
      <c r="AY10" s="135"/>
      <c r="AZ10" s="23">
        <f>SUM(AZ4:AZ9)</f>
        <v>8</v>
      </c>
      <c r="BA10" s="24">
        <f>SUM(BA4:BA9)</f>
        <v>4</v>
      </c>
      <c r="BB10" s="44"/>
      <c r="BC10" s="44"/>
      <c r="BD10" s="56"/>
      <c r="BE10" s="56"/>
      <c r="BF10" s="56"/>
      <c r="BG10" s="56"/>
      <c r="BH10" s="56"/>
      <c r="BI10" s="68"/>
      <c r="BJ10" s="68"/>
      <c r="BK10" s="133" t="s">
        <v>6</v>
      </c>
      <c r="BL10" s="134"/>
      <c r="BM10" s="135"/>
      <c r="BN10" s="23">
        <f>SUM(BN4:BN9)</f>
        <v>10</v>
      </c>
      <c r="BO10" s="24">
        <f>SUM(BO4:BO9)</f>
        <v>2</v>
      </c>
      <c r="BP10" s="44"/>
      <c r="BQ10" s="44"/>
      <c r="BR10" s="56"/>
      <c r="BS10" s="56"/>
      <c r="BT10" s="56"/>
      <c r="BU10" s="56"/>
      <c r="BV10" s="56"/>
      <c r="BW10" s="68"/>
      <c r="BX10" s="68"/>
      <c r="BY10" s="133" t="s">
        <v>6</v>
      </c>
      <c r="BZ10" s="134"/>
      <c r="CA10" s="135"/>
      <c r="CB10" s="23">
        <f>SUM(CB4:CB9)</f>
        <v>5</v>
      </c>
      <c r="CC10" s="24">
        <f>SUM(CC4:CC9)</f>
        <v>7</v>
      </c>
      <c r="CD10" s="44"/>
      <c r="CE10" s="44"/>
      <c r="CF10" s="56"/>
      <c r="CG10" s="56"/>
      <c r="CH10" s="56"/>
      <c r="CI10" s="56"/>
      <c r="CJ10" s="56"/>
      <c r="CK10" s="68"/>
      <c r="CL10" s="68"/>
      <c r="CM10" s="133" t="s">
        <v>6</v>
      </c>
      <c r="CN10" s="134"/>
      <c r="CO10" s="135"/>
      <c r="CP10" s="110">
        <f>SUM(CP4:CP9)</f>
        <v>7</v>
      </c>
      <c r="CQ10" s="24">
        <f>SUM(CQ4:CQ9)</f>
        <v>5</v>
      </c>
      <c r="CR10" s="44"/>
      <c r="CS10" s="44"/>
      <c r="CT10" s="56"/>
      <c r="CU10" s="56"/>
      <c r="CV10" s="56"/>
      <c r="CW10" s="56"/>
      <c r="CX10" s="56"/>
      <c r="CY10" s="68"/>
      <c r="CZ10" s="68"/>
      <c r="DA10" s="133" t="s">
        <v>6</v>
      </c>
      <c r="DB10" s="134"/>
      <c r="DC10" s="135"/>
      <c r="DD10" s="23">
        <f>SUM(DD4:DD9)</f>
        <v>7</v>
      </c>
      <c r="DE10" s="24">
        <f>SUM(DE4:DE9)</f>
        <v>5</v>
      </c>
      <c r="DF10" s="44"/>
      <c r="DG10" s="44"/>
      <c r="DH10" s="56"/>
      <c r="DI10" s="56"/>
      <c r="DJ10" s="56"/>
      <c r="DK10" s="56"/>
      <c r="DL10" s="56"/>
      <c r="DM10" s="68"/>
      <c r="DN10" s="68"/>
      <c r="DO10" s="133" t="s">
        <v>6</v>
      </c>
      <c r="DP10" s="134"/>
      <c r="DQ10" s="135"/>
      <c r="DR10" s="23">
        <f>SUM(DR4:DR9)</f>
        <v>7</v>
      </c>
      <c r="DS10" s="24">
        <f>SUM(DS4:DS9)</f>
        <v>5</v>
      </c>
      <c r="DT10" s="44"/>
      <c r="DU10" s="44"/>
      <c r="DV10" s="56"/>
      <c r="DW10" s="56"/>
      <c r="DX10" s="56"/>
      <c r="DY10" s="56"/>
      <c r="DZ10" s="56"/>
      <c r="EA10" s="68"/>
      <c r="EB10" s="68"/>
      <c r="EC10" s="133" t="s">
        <v>6</v>
      </c>
      <c r="ED10" s="134"/>
      <c r="EE10" s="135"/>
      <c r="EF10" s="23">
        <f>SUM(EF4:EF9)</f>
        <v>2</v>
      </c>
      <c r="EG10" s="24">
        <f>SUM(EG4:EG9)</f>
        <v>10</v>
      </c>
      <c r="EH10" s="44"/>
      <c r="EI10" s="44"/>
      <c r="EJ10" s="56"/>
      <c r="EK10" s="56"/>
      <c r="EL10" s="56"/>
      <c r="EM10" s="56"/>
      <c r="EN10" s="56"/>
      <c r="EO10" s="68"/>
      <c r="EP10" s="68"/>
      <c r="EQ10" s="133" t="s">
        <v>6</v>
      </c>
      <c r="ER10" s="134"/>
      <c r="ES10" s="135"/>
      <c r="ET10" s="23">
        <f>SUM(ET4:ET9)</f>
        <v>10</v>
      </c>
      <c r="EU10" s="24">
        <f>SUM(EU4:EU9)</f>
        <v>2</v>
      </c>
      <c r="EV10" s="44"/>
      <c r="EW10" s="44"/>
      <c r="EX10" s="56"/>
      <c r="EY10" s="56"/>
      <c r="EZ10" s="56"/>
      <c r="FA10" s="56"/>
      <c r="FB10" s="56"/>
      <c r="FC10" s="68"/>
      <c r="FD10" s="68"/>
      <c r="FE10" s="133" t="s">
        <v>6</v>
      </c>
      <c r="FF10" s="134"/>
      <c r="FG10" s="135"/>
      <c r="FH10" s="23">
        <f>SUM(FH4:FH9)</f>
        <v>9</v>
      </c>
      <c r="FI10" s="24">
        <f>SUM(FI4:FI9)</f>
        <v>3</v>
      </c>
      <c r="FJ10" s="44"/>
      <c r="FK10" s="44"/>
      <c r="FL10" s="56"/>
      <c r="FM10" s="56"/>
      <c r="FN10" s="56"/>
      <c r="FO10" s="56"/>
      <c r="FP10" s="56"/>
      <c r="FQ10" s="68"/>
      <c r="FR10" s="68"/>
      <c r="FS10" s="133" t="s">
        <v>6</v>
      </c>
      <c r="FT10" s="134"/>
      <c r="FU10" s="135"/>
      <c r="FV10" s="23">
        <f>SUM(FV4:FV9)</f>
        <v>4</v>
      </c>
      <c r="FW10" s="24">
        <f>SUM(FW4:FW9)</f>
        <v>8</v>
      </c>
      <c r="FX10" s="44"/>
      <c r="FY10" s="44"/>
      <c r="FZ10" s="56"/>
      <c r="GA10" s="56"/>
      <c r="GB10" s="56"/>
      <c r="GC10" s="56"/>
      <c r="GD10" s="56"/>
      <c r="GE10" s="68"/>
      <c r="GF10" s="68"/>
      <c r="GG10" s="133" t="s">
        <v>6</v>
      </c>
      <c r="GH10" s="134"/>
      <c r="GI10" s="135"/>
      <c r="GJ10" s="23">
        <f>SUM(GJ4:GJ9)</f>
        <v>9</v>
      </c>
      <c r="GK10" s="24">
        <f>SUM(GK4:GK9)</f>
        <v>3</v>
      </c>
      <c r="GL10" s="44"/>
      <c r="GM10" s="44"/>
      <c r="GN10" s="56"/>
      <c r="GO10" s="56"/>
      <c r="GP10" s="56"/>
      <c r="GQ10" s="56"/>
      <c r="GR10" s="56"/>
      <c r="GS10" s="68"/>
      <c r="GT10" s="68"/>
      <c r="GU10" s="133" t="s">
        <v>6</v>
      </c>
      <c r="GV10" s="134"/>
      <c r="GW10" s="135"/>
      <c r="GX10" s="23">
        <f>SUM(GX4:GX9)</f>
        <v>8</v>
      </c>
      <c r="GY10" s="24">
        <f>SUM(GY4:GY9)</f>
        <v>4</v>
      </c>
      <c r="GZ10" s="44"/>
      <c r="HA10" s="44"/>
      <c r="HB10" s="56"/>
      <c r="HC10" s="69"/>
      <c r="HD10" s="56"/>
      <c r="HE10" s="56"/>
      <c r="HF10" s="69"/>
      <c r="HG10" s="68"/>
      <c r="HH10" s="68"/>
      <c r="HI10" s="133" t="s">
        <v>6</v>
      </c>
      <c r="HJ10" s="134"/>
      <c r="HK10" s="135"/>
      <c r="HL10" s="23">
        <f>SUM(HL4:HL9)</f>
        <v>10</v>
      </c>
      <c r="HM10" s="24">
        <f>SUM(HM4:HM9)</f>
        <v>2</v>
      </c>
      <c r="HN10" s="44"/>
      <c r="HO10" s="44"/>
      <c r="HP10" s="56"/>
      <c r="HQ10" s="56"/>
      <c r="HR10" s="56"/>
      <c r="HS10" s="56"/>
      <c r="HT10" s="56"/>
      <c r="HU10" s="68"/>
      <c r="HV10" s="68"/>
      <c r="HW10" s="133" t="s">
        <v>6</v>
      </c>
      <c r="HX10" s="134"/>
      <c r="HY10" s="135"/>
      <c r="HZ10" s="23">
        <f>SUM(HZ4:HZ9)</f>
        <v>6</v>
      </c>
      <c r="IA10" s="24">
        <f>SUM(IA4:IA9)</f>
        <v>6</v>
      </c>
      <c r="IB10" s="44"/>
      <c r="IC10" s="44"/>
      <c r="ID10" s="56"/>
      <c r="IE10" s="56"/>
      <c r="IF10" s="56"/>
      <c r="IG10" s="56"/>
      <c r="IH10" s="56"/>
      <c r="II10" s="68"/>
      <c r="IJ10" s="68"/>
      <c r="IK10" s="133" t="s">
        <v>6</v>
      </c>
      <c r="IL10" s="134"/>
      <c r="IM10" s="135"/>
      <c r="IN10" s="23">
        <f>SUM(IN4:IN9)</f>
        <v>2</v>
      </c>
      <c r="IO10" s="24">
        <f>SUM(IO4:IO9)</f>
        <v>10</v>
      </c>
      <c r="IP10" s="44"/>
      <c r="IQ10" s="44"/>
      <c r="IR10" s="56"/>
      <c r="IS10" s="56"/>
      <c r="IT10" s="56"/>
      <c r="IU10" s="56"/>
      <c r="IV10" s="56"/>
      <c r="IW10" s="68"/>
      <c r="IX10" s="68"/>
      <c r="IY10" s="133" t="s">
        <v>6</v>
      </c>
      <c r="IZ10" s="134"/>
      <c r="JA10" s="135"/>
      <c r="JB10" s="23">
        <f>SUM(JB4:JB9)</f>
        <v>5</v>
      </c>
      <c r="JC10" s="24">
        <f>SUM(JC4:JC9)</f>
        <v>7</v>
      </c>
      <c r="JD10" s="44"/>
      <c r="JE10" s="44"/>
      <c r="JF10" s="56"/>
      <c r="JG10" s="56"/>
      <c r="JH10" s="56"/>
      <c r="JI10" s="56"/>
      <c r="JJ10" s="56"/>
      <c r="JK10" s="68"/>
      <c r="JL10" s="68"/>
      <c r="JM10" s="133" t="s">
        <v>6</v>
      </c>
      <c r="JN10" s="134"/>
      <c r="JO10" s="135"/>
      <c r="JP10" s="126">
        <f>SUM(JP4:JP9)</f>
        <v>6</v>
      </c>
      <c r="JQ10" s="24">
        <f>SUM(JQ4:JQ9)</f>
        <v>6</v>
      </c>
      <c r="JR10" s="44"/>
      <c r="JS10" s="44"/>
      <c r="JT10" s="56"/>
      <c r="JU10" s="56"/>
      <c r="JV10" s="56"/>
      <c r="JW10" s="56"/>
      <c r="JX10" s="56"/>
      <c r="JY10" s="68"/>
      <c r="JZ10" s="68"/>
      <c r="KA10" s="133" t="s">
        <v>6</v>
      </c>
      <c r="KB10" s="134"/>
      <c r="KC10" s="135"/>
      <c r="KD10" s="23">
        <f>SUM(KD4:KD9)</f>
        <v>1</v>
      </c>
      <c r="KE10" s="24">
        <f>SUM(KE4:KE9)</f>
        <v>11</v>
      </c>
      <c r="KF10" s="44"/>
      <c r="KG10" s="44"/>
      <c r="KH10" s="56"/>
      <c r="KI10" s="56"/>
      <c r="KJ10" s="56"/>
      <c r="KK10" s="56"/>
      <c r="KL10" s="56"/>
      <c r="KM10" s="68"/>
      <c r="KN10" s="68"/>
      <c r="KO10" s="133" t="s">
        <v>6</v>
      </c>
      <c r="KP10" s="134"/>
      <c r="KQ10" s="135"/>
      <c r="KR10" s="23">
        <f>SUM(KR4:KR9)</f>
        <v>7</v>
      </c>
      <c r="KS10" s="24">
        <f>SUM(KS4:KS9)</f>
        <v>5</v>
      </c>
      <c r="KT10" s="44"/>
      <c r="KU10" s="44"/>
      <c r="KW10" s="56"/>
      <c r="KX10" s="56"/>
      <c r="KY10" s="56"/>
      <c r="KZ10" s="56"/>
      <c r="LA10" s="68"/>
      <c r="LB10" s="68"/>
      <c r="LC10" s="133" t="s">
        <v>6</v>
      </c>
      <c r="LD10" s="134"/>
      <c r="LE10" s="135"/>
      <c r="LF10" s="23">
        <f>SUM(LF4:LF9)</f>
        <v>10</v>
      </c>
      <c r="LG10" s="24">
        <f>SUM(LG4:LG9)</f>
        <v>2</v>
      </c>
      <c r="LH10" s="44"/>
      <c r="LI10" s="44"/>
      <c r="LK10" s="56"/>
      <c r="LL10" s="56"/>
      <c r="LM10" s="56"/>
      <c r="LN10" s="56"/>
      <c r="LO10" s="68"/>
      <c r="LP10" s="68"/>
      <c r="LQ10" s="133" t="s">
        <v>6</v>
      </c>
      <c r="LR10" s="134"/>
      <c r="LS10" s="135"/>
      <c r="LT10" s="23">
        <f>SUM(LT4:LT9)</f>
        <v>5</v>
      </c>
      <c r="LU10" s="24">
        <f>SUM(LU4:LU9)</f>
        <v>7</v>
      </c>
      <c r="LV10" s="44"/>
      <c r="LW10" s="44"/>
      <c r="LY10" s="56"/>
      <c r="LZ10" s="56"/>
      <c r="MA10" s="56"/>
      <c r="MB10" s="56"/>
      <c r="MC10" s="68"/>
      <c r="MD10" s="68"/>
      <c r="ME10" s="133" t="s">
        <v>6</v>
      </c>
      <c r="MF10" s="134"/>
      <c r="MG10" s="135"/>
      <c r="MH10" s="23">
        <f>SUM(MH4:MH9)</f>
        <v>5</v>
      </c>
      <c r="MI10" s="24">
        <f>SUM(MI4:MI9)</f>
        <v>7</v>
      </c>
      <c r="MJ10" s="44"/>
      <c r="MK10" s="44"/>
      <c r="MM10" s="56"/>
      <c r="MN10" s="56"/>
      <c r="MO10" s="56"/>
      <c r="MP10" s="56"/>
      <c r="MQ10" s="68"/>
      <c r="MR10" s="68"/>
      <c r="MS10" s="133" t="s">
        <v>6</v>
      </c>
      <c r="MT10" s="134"/>
      <c r="MU10" s="135"/>
      <c r="MV10" s="23">
        <f>SUM(MV4:MV9)</f>
        <v>11</v>
      </c>
      <c r="MW10" s="24">
        <f>SUM(MW4:MW9)</f>
        <v>1</v>
      </c>
      <c r="MX10" s="44"/>
      <c r="MY10" s="44"/>
    </row>
    <row r="11" spans="1:363" ht="15.75" thickBot="1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69"/>
      <c r="HD11" s="56"/>
      <c r="HE11" s="56"/>
      <c r="HF11" s="69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</row>
    <row r="12" spans="1:363" s="62" customFormat="1" ht="15.75" thickBot="1" x14ac:dyDescent="0.3">
      <c r="A12" s="26" t="str">
        <f>Kalender!B12</f>
        <v>De Giants</v>
      </c>
      <c r="B12" s="70"/>
      <c r="C12" s="70"/>
      <c r="D12" s="25" t="str">
        <f>Kalender!D12</f>
        <v>De Golvers 1</v>
      </c>
      <c r="E12" s="58"/>
      <c r="F12" s="59"/>
      <c r="G12" s="59"/>
      <c r="H12" s="59"/>
      <c r="I12" s="59"/>
      <c r="J12" s="59"/>
      <c r="K12" s="60"/>
      <c r="L12" s="61"/>
      <c r="M12" s="61"/>
      <c r="O12" s="26" t="str">
        <f>Kalender!B47</f>
        <v>De Sloebers 2</v>
      </c>
      <c r="P12" s="57"/>
      <c r="Q12" s="57"/>
      <c r="R12" s="25" t="str">
        <f>Kalender!D47</f>
        <v>Sportifke 1</v>
      </c>
      <c r="S12" s="58"/>
      <c r="T12" s="59"/>
      <c r="U12" s="59"/>
      <c r="V12" s="59"/>
      <c r="W12" s="59"/>
      <c r="X12" s="59"/>
      <c r="Y12" s="60"/>
      <c r="Z12" s="61"/>
      <c r="AA12" s="61"/>
      <c r="AC12" s="26" t="str">
        <f>Kalender!B82</f>
        <v>Kalfort 4</v>
      </c>
      <c r="AD12" s="57"/>
      <c r="AE12" s="57"/>
      <c r="AF12" s="26" t="str">
        <f>Kalender!D82</f>
        <v>Kalfort 3</v>
      </c>
      <c r="AG12" s="58"/>
      <c r="AH12" s="59"/>
      <c r="AI12" s="59"/>
      <c r="AJ12" s="59"/>
      <c r="AK12" s="59"/>
      <c r="AL12" s="59"/>
      <c r="AM12" s="60"/>
      <c r="AN12" s="61"/>
      <c r="AO12" s="61"/>
      <c r="AQ12" s="26" t="str">
        <f>Kalender!B117</f>
        <v>Kalfort 3</v>
      </c>
      <c r="AR12" s="57"/>
      <c r="AS12" s="57"/>
      <c r="AT12" s="25" t="str">
        <f>Kalender!D117</f>
        <v>Het Zandhof</v>
      </c>
      <c r="AU12" s="136" t="s">
        <v>168</v>
      </c>
      <c r="AV12" s="137"/>
      <c r="AW12" s="137"/>
      <c r="AX12" s="137"/>
      <c r="AY12" s="137"/>
      <c r="AZ12" s="137"/>
      <c r="BA12" s="138"/>
      <c r="BB12" s="71"/>
      <c r="BC12" s="71"/>
      <c r="BE12" s="26" t="str">
        <f>Kalender!B152</f>
        <v>Climax</v>
      </c>
      <c r="BF12" s="57"/>
      <c r="BG12" s="57"/>
      <c r="BH12" s="25" t="str">
        <f>Kalender!D152</f>
        <v>Kalfort 3</v>
      </c>
      <c r="BI12" s="58"/>
      <c r="BJ12" s="59"/>
      <c r="BK12" s="59"/>
      <c r="BL12" s="59"/>
      <c r="BM12" s="59"/>
      <c r="BN12" s="59"/>
      <c r="BO12" s="60"/>
      <c r="BP12" s="61"/>
      <c r="BQ12" s="61"/>
      <c r="BS12" s="26" t="str">
        <f>Kalender!B187</f>
        <v>De Golvers 1</v>
      </c>
      <c r="BT12" s="57"/>
      <c r="BU12" s="57"/>
      <c r="BV12" s="25" t="str">
        <f>Kalender!D187</f>
        <v>Betoled</v>
      </c>
      <c r="BW12" s="58"/>
      <c r="BX12" s="59"/>
      <c r="BY12" s="59"/>
      <c r="BZ12" s="59"/>
      <c r="CA12" s="59"/>
      <c r="CB12" s="59"/>
      <c r="CC12" s="60"/>
      <c r="CD12" s="61"/>
      <c r="CE12" s="61"/>
      <c r="CG12" s="26" t="str">
        <f>Kalender!B222</f>
        <v>Kalfort 4</v>
      </c>
      <c r="CH12" s="57"/>
      <c r="CI12" s="57"/>
      <c r="CJ12" s="25" t="str">
        <f>Kalender!D222</f>
        <v>Black Boys 3</v>
      </c>
      <c r="CK12" s="58"/>
      <c r="CL12" s="59"/>
      <c r="CM12" s="59"/>
      <c r="CN12" s="59"/>
      <c r="CO12" s="59"/>
      <c r="CP12" s="59"/>
      <c r="CQ12" s="60"/>
      <c r="CR12" s="61"/>
      <c r="CS12" s="61"/>
      <c r="CU12" s="26" t="str">
        <f>Kalender!B257</f>
        <v>Kalfort 3</v>
      </c>
      <c r="CV12" s="57"/>
      <c r="CW12" s="57"/>
      <c r="CX12" s="25" t="str">
        <f>Kalender!D257</f>
        <v>De Sloebers 2</v>
      </c>
      <c r="CY12" s="58"/>
      <c r="CZ12" s="59"/>
      <c r="DA12" s="59"/>
      <c r="DB12" s="59"/>
      <c r="DC12" s="59"/>
      <c r="DD12" s="59"/>
      <c r="DE12" s="60"/>
      <c r="DF12" s="61"/>
      <c r="DG12" s="61"/>
      <c r="DI12" s="26" t="str">
        <f>Kalender!B292</f>
        <v>De Sloebers 2</v>
      </c>
      <c r="DJ12" s="57"/>
      <c r="DK12" s="57"/>
      <c r="DL12" s="25" t="str">
        <f>Kalender!D292</f>
        <v>De Golvers 1</v>
      </c>
      <c r="DM12" s="58"/>
      <c r="DN12" s="59"/>
      <c r="DO12" s="59"/>
      <c r="DP12" s="59"/>
      <c r="DQ12" s="59"/>
      <c r="DR12" s="59"/>
      <c r="DS12" s="60"/>
      <c r="DT12" s="61"/>
      <c r="DU12" s="61"/>
      <c r="DW12" s="26" t="str">
        <f>Kalender!B327</f>
        <v>Kalfort 3</v>
      </c>
      <c r="DX12" s="57"/>
      <c r="DY12" s="57"/>
      <c r="DZ12" s="25" t="str">
        <f>Kalender!D327</f>
        <v>Sportifke 1</v>
      </c>
      <c r="EA12" s="58"/>
      <c r="EB12" s="59"/>
      <c r="EC12" s="59"/>
      <c r="ED12" s="59"/>
      <c r="EE12" s="59"/>
      <c r="EF12" s="59"/>
      <c r="EG12" s="60"/>
      <c r="EH12" s="61"/>
      <c r="EI12" s="61"/>
      <c r="EK12" s="26" t="str">
        <f>Kalender!B362</f>
        <v>Het Zandhof</v>
      </c>
      <c r="EL12" s="57"/>
      <c r="EM12" s="57"/>
      <c r="EN12" s="25" t="str">
        <f>Kalender!D362</f>
        <v>De Sloebers 2</v>
      </c>
      <c r="EO12" s="58"/>
      <c r="EP12" s="59"/>
      <c r="EQ12" s="59"/>
      <c r="ER12" s="59"/>
      <c r="ES12" s="59"/>
      <c r="ET12" s="59"/>
      <c r="EU12" s="60"/>
      <c r="EV12" s="61"/>
      <c r="EW12" s="61"/>
      <c r="EY12" s="26" t="str">
        <f>Kalender!B397</f>
        <v>Excelsior 1</v>
      </c>
      <c r="EZ12" s="57"/>
      <c r="FA12" s="57"/>
      <c r="FB12" s="25" t="str">
        <f>Kalender!D397</f>
        <v>Kalfort 4</v>
      </c>
      <c r="FC12" s="58"/>
      <c r="FD12" s="59"/>
      <c r="FE12" s="59"/>
      <c r="FF12" s="59"/>
      <c r="FG12" s="59"/>
      <c r="FH12" s="59"/>
      <c r="FI12" s="60"/>
      <c r="FJ12" s="61"/>
      <c r="FK12" s="61"/>
      <c r="FM12" s="26" t="str">
        <f>Kalender!B432</f>
        <v>De Giants</v>
      </c>
      <c r="FN12" s="57"/>
      <c r="FO12" s="57"/>
      <c r="FP12" s="25" t="str">
        <f>Kalender!D432</f>
        <v>De Sloebers 2</v>
      </c>
      <c r="FQ12" s="58"/>
      <c r="FR12" s="59"/>
      <c r="FS12" s="59"/>
      <c r="FT12" s="59"/>
      <c r="FU12" s="59"/>
      <c r="FV12" s="59"/>
      <c r="FW12" s="60"/>
      <c r="FX12" s="61"/>
      <c r="FY12" s="61"/>
      <c r="GA12" s="26" t="str">
        <f>Kalender!B467</f>
        <v>De Golvers 1</v>
      </c>
      <c r="GB12" s="57"/>
      <c r="GC12" s="57"/>
      <c r="GD12" s="25" t="str">
        <f>Kalender!D467</f>
        <v>De Giants</v>
      </c>
      <c r="GE12" s="58"/>
      <c r="GF12" s="59"/>
      <c r="GG12" s="59"/>
      <c r="GH12" s="59"/>
      <c r="GI12" s="59"/>
      <c r="GJ12" s="59"/>
      <c r="GK12" s="60"/>
      <c r="GL12" s="61"/>
      <c r="GM12" s="61"/>
      <c r="GO12" s="26" t="str">
        <f>Kalender!B502</f>
        <v>Sportifke 1</v>
      </c>
      <c r="GP12" s="57"/>
      <c r="GQ12" s="57"/>
      <c r="GR12" s="27" t="str">
        <f>Kalender!D502</f>
        <v>De Sloebers 2</v>
      </c>
      <c r="GS12" s="58"/>
      <c r="GT12" s="59"/>
      <c r="GU12" s="59"/>
      <c r="GV12" s="59"/>
      <c r="GW12" s="59"/>
      <c r="GX12" s="59"/>
      <c r="GY12" s="60"/>
      <c r="GZ12" s="61"/>
      <c r="HA12" s="61"/>
      <c r="HC12" s="27" t="str">
        <f>Kalender!B537</f>
        <v>Kalfort 3</v>
      </c>
      <c r="HD12" s="57"/>
      <c r="HE12" s="57"/>
      <c r="HF12" s="27" t="str">
        <f>Kalender!D537</f>
        <v>Kalfort 4</v>
      </c>
      <c r="HG12" s="58"/>
      <c r="HH12" s="59"/>
      <c r="HI12" s="59"/>
      <c r="HJ12" s="59"/>
      <c r="HK12" s="59"/>
      <c r="HL12" s="59"/>
      <c r="HM12" s="60"/>
      <c r="HN12" s="61"/>
      <c r="HO12" s="61"/>
      <c r="HQ12" s="27" t="str">
        <f>Kalender!B572</f>
        <v>Het Zandhof</v>
      </c>
      <c r="HR12" s="70"/>
      <c r="HS12" s="70"/>
      <c r="HT12" s="27" t="str">
        <f>Kalender!D572</f>
        <v>Kalfort 3</v>
      </c>
      <c r="HU12" s="58"/>
      <c r="HV12" s="59"/>
      <c r="HW12" s="59"/>
      <c r="HX12" s="59"/>
      <c r="HY12" s="59"/>
      <c r="HZ12" s="59"/>
      <c r="IA12" s="60"/>
      <c r="IB12" s="61"/>
      <c r="IC12" s="61"/>
      <c r="IE12" s="27" t="str">
        <f>Kalender!B607</f>
        <v>Kalfort 3</v>
      </c>
      <c r="IF12" s="57"/>
      <c r="IG12" s="57"/>
      <c r="IH12" s="27" t="str">
        <f>Kalender!D607</f>
        <v>Climax</v>
      </c>
      <c r="II12" s="58"/>
      <c r="IJ12" s="59"/>
      <c r="IK12" s="59"/>
      <c r="IL12" s="59"/>
      <c r="IM12" s="59"/>
      <c r="IN12" s="59"/>
      <c r="IO12" s="60"/>
      <c r="IP12" s="61"/>
      <c r="IQ12" s="61"/>
      <c r="IS12" s="27" t="str">
        <f>Kalender!B642</f>
        <v>Betoled</v>
      </c>
      <c r="IT12" s="57"/>
      <c r="IU12" s="57"/>
      <c r="IV12" s="27" t="str">
        <f>Kalender!D642</f>
        <v>De Golvers 1</v>
      </c>
      <c r="IW12" s="58"/>
      <c r="IX12" s="59"/>
      <c r="IY12" s="59"/>
      <c r="IZ12" s="59"/>
      <c r="JA12" s="59"/>
      <c r="JB12" s="59"/>
      <c r="JC12" s="60"/>
      <c r="JD12" s="61"/>
      <c r="JE12" s="61"/>
      <c r="JG12" s="28" t="str">
        <f>Kalender!B677</f>
        <v>Black Boys 3</v>
      </c>
      <c r="JH12" s="57"/>
      <c r="JI12" s="57"/>
      <c r="JJ12" s="28" t="str">
        <f>Kalender!D677</f>
        <v>Kalfort 4</v>
      </c>
      <c r="JK12" s="58"/>
      <c r="JL12" s="59"/>
      <c r="JM12" s="59"/>
      <c r="JN12" s="59"/>
      <c r="JO12" s="59"/>
      <c r="JP12" s="59"/>
      <c r="JQ12" s="60"/>
      <c r="JR12" s="61"/>
      <c r="JS12" s="61"/>
      <c r="JU12" s="27" t="str">
        <f>Kalender!B712</f>
        <v>De Sloebers 2</v>
      </c>
      <c r="JV12" s="57"/>
      <c r="JW12" s="57"/>
      <c r="JX12" s="27" t="str">
        <f>Kalender!D712</f>
        <v>Kalfort 3</v>
      </c>
      <c r="JY12" s="58"/>
      <c r="JZ12" s="59"/>
      <c r="KA12" s="59"/>
      <c r="KB12" s="59"/>
      <c r="KC12" s="59"/>
      <c r="KD12" s="59"/>
      <c r="KE12" s="60"/>
      <c r="KF12" s="61"/>
      <c r="KG12" s="61"/>
      <c r="KI12" s="27" t="str">
        <f>Kalender!B747</f>
        <v>De Golvers 1</v>
      </c>
      <c r="KJ12" s="57"/>
      <c r="KK12" s="57"/>
      <c r="KL12" s="27" t="str">
        <f>Kalender!D747</f>
        <v>De Sloebers 2</v>
      </c>
      <c r="KM12" s="58"/>
      <c r="KN12" s="59"/>
      <c r="KO12" s="59"/>
      <c r="KP12" s="59"/>
      <c r="KQ12" s="59"/>
      <c r="KR12" s="59"/>
      <c r="KS12" s="60"/>
      <c r="KT12" s="61"/>
      <c r="KU12" s="61"/>
      <c r="KW12" s="27" t="str">
        <f>Kalender!B782</f>
        <v>Sportifke 1</v>
      </c>
      <c r="KX12" s="57"/>
      <c r="KY12" s="57"/>
      <c r="KZ12" s="27" t="str">
        <f>Kalender!D782</f>
        <v>Kalfort 3</v>
      </c>
      <c r="LA12" s="58"/>
      <c r="LB12" s="59"/>
      <c r="LC12" s="59"/>
      <c r="LD12" s="59"/>
      <c r="LE12" s="59"/>
      <c r="LF12" s="59"/>
      <c r="LG12" s="60"/>
      <c r="LH12" s="61"/>
      <c r="LI12" s="61"/>
      <c r="LK12" s="27" t="str">
        <f>Kalender!B817</f>
        <v>De Sloebers 2</v>
      </c>
      <c r="LL12" s="57"/>
      <c r="LM12" s="57"/>
      <c r="LN12" s="27" t="str">
        <f>Kalender!D817</f>
        <v>Het Zandhof</v>
      </c>
      <c r="LO12" s="58"/>
      <c r="LP12" s="59"/>
      <c r="LQ12" s="59"/>
      <c r="LR12" s="59"/>
      <c r="LS12" s="59"/>
      <c r="LT12" s="59"/>
      <c r="LU12" s="60"/>
      <c r="LV12" s="61"/>
      <c r="LW12" s="61"/>
      <c r="LY12" s="27" t="str">
        <f>Kalender!B852</f>
        <v>Kalfort 4</v>
      </c>
      <c r="LZ12" s="57"/>
      <c r="MA12" s="57"/>
      <c r="MB12" s="27" t="str">
        <f>Kalender!D852</f>
        <v>Excelsior 1</v>
      </c>
      <c r="MC12" s="58"/>
      <c r="MD12" s="59"/>
      <c r="ME12" s="59"/>
      <c r="MF12" s="59"/>
      <c r="MG12" s="59"/>
      <c r="MH12" s="59"/>
      <c r="MI12" s="60"/>
      <c r="MJ12" s="61"/>
      <c r="MK12" s="61"/>
      <c r="MM12" s="27" t="str">
        <f>Kalender!B887</f>
        <v>De Sloebers 2</v>
      </c>
      <c r="MN12" s="57"/>
      <c r="MO12" s="57"/>
      <c r="MP12" s="27" t="str">
        <f>Kalender!D887</f>
        <v>De Giants</v>
      </c>
      <c r="MQ12" s="58"/>
      <c r="MR12" s="59"/>
      <c r="MS12" s="59"/>
      <c r="MT12" s="59"/>
      <c r="MU12" s="59"/>
      <c r="MV12" s="59"/>
      <c r="MW12" s="60"/>
      <c r="MX12" s="61"/>
      <c r="MY12" s="61"/>
    </row>
    <row r="13" spans="1:363" x14ac:dyDescent="0.25">
      <c r="A13" s="63" t="s">
        <v>0</v>
      </c>
      <c r="B13" s="64" t="s">
        <v>1</v>
      </c>
      <c r="C13" s="64" t="s">
        <v>29</v>
      </c>
      <c r="D13" s="64" t="s">
        <v>2</v>
      </c>
      <c r="E13" s="64" t="s">
        <v>1</v>
      </c>
      <c r="F13" s="64" t="s">
        <v>29</v>
      </c>
      <c r="G13" s="64" t="s">
        <v>265</v>
      </c>
      <c r="H13" s="64" t="s">
        <v>266</v>
      </c>
      <c r="I13" s="64"/>
      <c r="J13" s="131" t="s">
        <v>5</v>
      </c>
      <c r="K13" s="132"/>
      <c r="L13" s="44"/>
      <c r="M13" s="44"/>
      <c r="N13" s="56"/>
      <c r="O13" s="63" t="s">
        <v>0</v>
      </c>
      <c r="P13" s="64" t="s">
        <v>1</v>
      </c>
      <c r="Q13" s="64" t="s">
        <v>29</v>
      </c>
      <c r="R13" s="64" t="s">
        <v>2</v>
      </c>
      <c r="S13" s="64" t="s">
        <v>1</v>
      </c>
      <c r="T13" s="64" t="s">
        <v>29</v>
      </c>
      <c r="U13" s="64" t="s">
        <v>265</v>
      </c>
      <c r="V13" s="64" t="s">
        <v>266</v>
      </c>
      <c r="W13" s="64"/>
      <c r="X13" s="131" t="s">
        <v>5</v>
      </c>
      <c r="Y13" s="132"/>
      <c r="Z13" s="44"/>
      <c r="AA13" s="44"/>
      <c r="AB13" s="56"/>
      <c r="AC13" s="63" t="s">
        <v>0</v>
      </c>
      <c r="AD13" s="64" t="s">
        <v>1</v>
      </c>
      <c r="AE13" s="64" t="s">
        <v>29</v>
      </c>
      <c r="AF13" s="64" t="s">
        <v>2</v>
      </c>
      <c r="AG13" s="64" t="s">
        <v>1</v>
      </c>
      <c r="AH13" s="64" t="s">
        <v>29</v>
      </c>
      <c r="AI13" s="64" t="s">
        <v>265</v>
      </c>
      <c r="AJ13" s="64" t="s">
        <v>266</v>
      </c>
      <c r="AK13" s="64"/>
      <c r="AL13" s="131" t="s">
        <v>5</v>
      </c>
      <c r="AM13" s="132"/>
      <c r="AN13" s="44"/>
      <c r="AO13" s="44"/>
      <c r="AP13" s="56"/>
      <c r="AQ13" s="63" t="s">
        <v>0</v>
      </c>
      <c r="AR13" s="64" t="s">
        <v>1</v>
      </c>
      <c r="AS13" s="64" t="s">
        <v>29</v>
      </c>
      <c r="AT13" s="64" t="s">
        <v>2</v>
      </c>
      <c r="AU13" s="64" t="s">
        <v>1</v>
      </c>
      <c r="AV13" s="64" t="s">
        <v>29</v>
      </c>
      <c r="AW13" s="64" t="s">
        <v>265</v>
      </c>
      <c r="AX13" s="64" t="s">
        <v>266</v>
      </c>
      <c r="AY13" s="64"/>
      <c r="AZ13" s="131" t="s">
        <v>5</v>
      </c>
      <c r="BA13" s="132"/>
      <c r="BB13" s="44"/>
      <c r="BC13" s="44"/>
      <c r="BD13" s="56"/>
      <c r="BE13" s="63" t="s">
        <v>0</v>
      </c>
      <c r="BF13" s="64" t="s">
        <v>1</v>
      </c>
      <c r="BG13" s="64" t="s">
        <v>29</v>
      </c>
      <c r="BH13" s="64" t="s">
        <v>2</v>
      </c>
      <c r="BI13" s="64" t="s">
        <v>1</v>
      </c>
      <c r="BJ13" s="64" t="s">
        <v>29</v>
      </c>
      <c r="BK13" s="64" t="s">
        <v>265</v>
      </c>
      <c r="BL13" s="64" t="s">
        <v>266</v>
      </c>
      <c r="BM13" s="64"/>
      <c r="BN13" s="131" t="s">
        <v>5</v>
      </c>
      <c r="BO13" s="132"/>
      <c r="BP13" s="44"/>
      <c r="BQ13" s="44"/>
      <c r="BR13" s="56"/>
      <c r="BS13" s="63" t="s">
        <v>0</v>
      </c>
      <c r="BT13" s="64" t="s">
        <v>1</v>
      </c>
      <c r="BU13" s="64" t="s">
        <v>29</v>
      </c>
      <c r="BV13" s="64" t="s">
        <v>2</v>
      </c>
      <c r="BW13" s="64" t="s">
        <v>1</v>
      </c>
      <c r="BX13" s="64" t="s">
        <v>29</v>
      </c>
      <c r="BY13" s="64" t="s">
        <v>265</v>
      </c>
      <c r="BZ13" s="64" t="s">
        <v>266</v>
      </c>
      <c r="CA13" s="64"/>
      <c r="CB13" s="131" t="s">
        <v>5</v>
      </c>
      <c r="CC13" s="132"/>
      <c r="CD13" s="44"/>
      <c r="CE13" s="44"/>
      <c r="CF13" s="56"/>
      <c r="CG13" s="63" t="s">
        <v>0</v>
      </c>
      <c r="CH13" s="64" t="s">
        <v>1</v>
      </c>
      <c r="CI13" s="64" t="s">
        <v>29</v>
      </c>
      <c r="CJ13" s="64" t="s">
        <v>2</v>
      </c>
      <c r="CK13" s="64" t="s">
        <v>1</v>
      </c>
      <c r="CL13" s="64" t="s">
        <v>29</v>
      </c>
      <c r="CM13" s="64" t="s">
        <v>265</v>
      </c>
      <c r="CN13" s="64" t="s">
        <v>266</v>
      </c>
      <c r="CO13" s="64"/>
      <c r="CP13" s="131" t="s">
        <v>5</v>
      </c>
      <c r="CQ13" s="132"/>
      <c r="CR13" s="44"/>
      <c r="CS13" s="44"/>
      <c r="CT13" s="56"/>
      <c r="CU13" s="63" t="s">
        <v>0</v>
      </c>
      <c r="CV13" s="64" t="s">
        <v>1</v>
      </c>
      <c r="CW13" s="64" t="s">
        <v>29</v>
      </c>
      <c r="CX13" s="64" t="s">
        <v>2</v>
      </c>
      <c r="CY13" s="64" t="s">
        <v>1</v>
      </c>
      <c r="CZ13" s="64" t="s">
        <v>29</v>
      </c>
      <c r="DA13" s="64" t="s">
        <v>265</v>
      </c>
      <c r="DB13" s="64" t="s">
        <v>266</v>
      </c>
      <c r="DC13" s="64"/>
      <c r="DD13" s="131" t="s">
        <v>5</v>
      </c>
      <c r="DE13" s="132"/>
      <c r="DF13" s="44"/>
      <c r="DG13" s="44"/>
      <c r="DH13" s="56"/>
      <c r="DI13" s="63" t="s">
        <v>0</v>
      </c>
      <c r="DJ13" s="64" t="s">
        <v>1</v>
      </c>
      <c r="DK13" s="64" t="s">
        <v>29</v>
      </c>
      <c r="DL13" s="64" t="s">
        <v>2</v>
      </c>
      <c r="DM13" s="64" t="s">
        <v>1</v>
      </c>
      <c r="DN13" s="64" t="s">
        <v>29</v>
      </c>
      <c r="DO13" s="64" t="s">
        <v>265</v>
      </c>
      <c r="DP13" s="64" t="s">
        <v>266</v>
      </c>
      <c r="DQ13" s="64"/>
      <c r="DR13" s="131" t="s">
        <v>5</v>
      </c>
      <c r="DS13" s="132"/>
      <c r="DT13" s="44"/>
      <c r="DU13" s="44"/>
      <c r="DV13" s="56"/>
      <c r="DW13" s="63" t="s">
        <v>0</v>
      </c>
      <c r="DX13" s="64" t="s">
        <v>1</v>
      </c>
      <c r="DY13" s="64" t="s">
        <v>29</v>
      </c>
      <c r="DZ13" s="64" t="s">
        <v>2</v>
      </c>
      <c r="EA13" s="64" t="s">
        <v>1</v>
      </c>
      <c r="EB13" s="64" t="s">
        <v>29</v>
      </c>
      <c r="EC13" s="64" t="s">
        <v>265</v>
      </c>
      <c r="ED13" s="64" t="s">
        <v>266</v>
      </c>
      <c r="EE13" s="64"/>
      <c r="EF13" s="131" t="s">
        <v>5</v>
      </c>
      <c r="EG13" s="132"/>
      <c r="EH13" s="44"/>
      <c r="EI13" s="44"/>
      <c r="EJ13" s="56"/>
      <c r="EK13" s="63" t="s">
        <v>0</v>
      </c>
      <c r="EL13" s="64" t="s">
        <v>1</v>
      </c>
      <c r="EM13" s="64" t="s">
        <v>29</v>
      </c>
      <c r="EN13" s="64" t="s">
        <v>2</v>
      </c>
      <c r="EO13" s="64" t="s">
        <v>1</v>
      </c>
      <c r="EP13" s="64" t="s">
        <v>29</v>
      </c>
      <c r="EQ13" s="64" t="s">
        <v>265</v>
      </c>
      <c r="ER13" s="64" t="s">
        <v>266</v>
      </c>
      <c r="ES13" s="64"/>
      <c r="ET13" s="131" t="s">
        <v>5</v>
      </c>
      <c r="EU13" s="132"/>
      <c r="EV13" s="44"/>
      <c r="EW13" s="44"/>
      <c r="EX13" s="56"/>
      <c r="EY13" s="63" t="s">
        <v>0</v>
      </c>
      <c r="EZ13" s="64" t="s">
        <v>1</v>
      </c>
      <c r="FA13" s="64" t="s">
        <v>29</v>
      </c>
      <c r="FB13" s="64" t="s">
        <v>2</v>
      </c>
      <c r="FC13" s="64" t="s">
        <v>1</v>
      </c>
      <c r="FD13" s="64" t="s">
        <v>29</v>
      </c>
      <c r="FE13" s="64" t="s">
        <v>265</v>
      </c>
      <c r="FF13" s="64" t="s">
        <v>266</v>
      </c>
      <c r="FG13" s="64"/>
      <c r="FH13" s="131" t="s">
        <v>5</v>
      </c>
      <c r="FI13" s="132"/>
      <c r="FJ13" s="44"/>
      <c r="FK13" s="44"/>
      <c r="FL13" s="56"/>
      <c r="FM13" s="63" t="s">
        <v>0</v>
      </c>
      <c r="FN13" s="64" t="s">
        <v>1</v>
      </c>
      <c r="FO13" s="64" t="s">
        <v>29</v>
      </c>
      <c r="FP13" s="64" t="s">
        <v>2</v>
      </c>
      <c r="FQ13" s="64" t="s">
        <v>1</v>
      </c>
      <c r="FR13" s="64" t="s">
        <v>29</v>
      </c>
      <c r="FS13" s="64" t="s">
        <v>265</v>
      </c>
      <c r="FT13" s="64" t="s">
        <v>266</v>
      </c>
      <c r="FU13" s="64"/>
      <c r="FV13" s="131" t="s">
        <v>5</v>
      </c>
      <c r="FW13" s="132"/>
      <c r="FX13" s="44"/>
      <c r="FY13" s="44"/>
      <c r="FZ13" s="56"/>
      <c r="GA13" s="63" t="s">
        <v>0</v>
      </c>
      <c r="GB13" s="64" t="s">
        <v>1</v>
      </c>
      <c r="GC13" s="64" t="s">
        <v>29</v>
      </c>
      <c r="GD13" s="64" t="s">
        <v>2</v>
      </c>
      <c r="GE13" s="64" t="s">
        <v>1</v>
      </c>
      <c r="GF13" s="64" t="s">
        <v>29</v>
      </c>
      <c r="GG13" s="64" t="s">
        <v>265</v>
      </c>
      <c r="GH13" s="64" t="s">
        <v>266</v>
      </c>
      <c r="GI13" s="64"/>
      <c r="GJ13" s="131" t="s">
        <v>5</v>
      </c>
      <c r="GK13" s="132"/>
      <c r="GL13" s="44"/>
      <c r="GM13" s="44"/>
      <c r="GN13" s="56"/>
      <c r="GO13" s="63" t="s">
        <v>0</v>
      </c>
      <c r="GP13" s="64" t="s">
        <v>1</v>
      </c>
      <c r="GQ13" s="64" t="s">
        <v>29</v>
      </c>
      <c r="GR13" s="64" t="s">
        <v>2</v>
      </c>
      <c r="GS13" s="64" t="s">
        <v>1</v>
      </c>
      <c r="GT13" s="64" t="s">
        <v>29</v>
      </c>
      <c r="GU13" s="64" t="s">
        <v>265</v>
      </c>
      <c r="GV13" s="64" t="s">
        <v>266</v>
      </c>
      <c r="GW13" s="64"/>
      <c r="GX13" s="131" t="s">
        <v>5</v>
      </c>
      <c r="GY13" s="132"/>
      <c r="GZ13" s="44"/>
      <c r="HA13" s="44"/>
      <c r="HB13" s="56"/>
      <c r="HC13" s="63" t="s">
        <v>0</v>
      </c>
      <c r="HD13" s="64" t="s">
        <v>1</v>
      </c>
      <c r="HE13" s="64" t="s">
        <v>29</v>
      </c>
      <c r="HF13" s="64" t="s">
        <v>2</v>
      </c>
      <c r="HG13" s="64" t="s">
        <v>1</v>
      </c>
      <c r="HH13" s="64" t="s">
        <v>29</v>
      </c>
      <c r="HI13" s="64" t="s">
        <v>265</v>
      </c>
      <c r="HJ13" s="64" t="s">
        <v>266</v>
      </c>
      <c r="HK13" s="64"/>
      <c r="HL13" s="131" t="s">
        <v>5</v>
      </c>
      <c r="HM13" s="132"/>
      <c r="HN13" s="44"/>
      <c r="HO13" s="44"/>
      <c r="HP13" s="56"/>
      <c r="HQ13" s="63" t="s">
        <v>0</v>
      </c>
      <c r="HR13" s="64" t="s">
        <v>1</v>
      </c>
      <c r="HS13" s="64" t="s">
        <v>29</v>
      </c>
      <c r="HT13" s="64" t="s">
        <v>2</v>
      </c>
      <c r="HU13" s="64" t="s">
        <v>1</v>
      </c>
      <c r="HV13" s="64" t="s">
        <v>29</v>
      </c>
      <c r="HW13" s="64" t="s">
        <v>265</v>
      </c>
      <c r="HX13" s="64" t="s">
        <v>266</v>
      </c>
      <c r="HY13" s="64"/>
      <c r="HZ13" s="131" t="s">
        <v>5</v>
      </c>
      <c r="IA13" s="132"/>
      <c r="IB13" s="44"/>
      <c r="IC13" s="44"/>
      <c r="ID13" s="56"/>
      <c r="IE13" s="63" t="s">
        <v>0</v>
      </c>
      <c r="IF13" s="64" t="s">
        <v>1</v>
      </c>
      <c r="IG13" s="64" t="s">
        <v>29</v>
      </c>
      <c r="IH13" s="64" t="s">
        <v>2</v>
      </c>
      <c r="II13" s="64" t="s">
        <v>1</v>
      </c>
      <c r="IJ13" s="64" t="s">
        <v>29</v>
      </c>
      <c r="IK13" s="64" t="s">
        <v>265</v>
      </c>
      <c r="IL13" s="64" t="s">
        <v>266</v>
      </c>
      <c r="IM13" s="64"/>
      <c r="IN13" s="131" t="s">
        <v>5</v>
      </c>
      <c r="IO13" s="132"/>
      <c r="IP13" s="44"/>
      <c r="IQ13" s="44"/>
      <c r="IR13" s="56"/>
      <c r="IS13" s="63" t="s">
        <v>0</v>
      </c>
      <c r="IT13" s="64" t="s">
        <v>1</v>
      </c>
      <c r="IU13" s="64" t="s">
        <v>29</v>
      </c>
      <c r="IV13" s="64" t="s">
        <v>2</v>
      </c>
      <c r="IW13" s="64" t="s">
        <v>1</v>
      </c>
      <c r="IX13" s="64" t="s">
        <v>29</v>
      </c>
      <c r="IY13" s="64" t="s">
        <v>265</v>
      </c>
      <c r="IZ13" s="64" t="s">
        <v>266</v>
      </c>
      <c r="JA13" s="64"/>
      <c r="JB13" s="131" t="s">
        <v>5</v>
      </c>
      <c r="JC13" s="132"/>
      <c r="JD13" s="44"/>
      <c r="JE13" s="44"/>
      <c r="JF13" s="56"/>
      <c r="JG13" s="63" t="s">
        <v>0</v>
      </c>
      <c r="JH13" s="64" t="s">
        <v>1</v>
      </c>
      <c r="JI13" s="64" t="s">
        <v>29</v>
      </c>
      <c r="JJ13" s="64" t="s">
        <v>2</v>
      </c>
      <c r="JK13" s="64" t="s">
        <v>1</v>
      </c>
      <c r="JL13" s="64" t="s">
        <v>29</v>
      </c>
      <c r="JM13" s="64" t="s">
        <v>265</v>
      </c>
      <c r="JN13" s="64" t="s">
        <v>266</v>
      </c>
      <c r="JO13" s="64"/>
      <c r="JP13" s="131" t="s">
        <v>5</v>
      </c>
      <c r="JQ13" s="132"/>
      <c r="JR13" s="44"/>
      <c r="JS13" s="44"/>
      <c r="JT13" s="56"/>
      <c r="JU13" s="63" t="s">
        <v>0</v>
      </c>
      <c r="JV13" s="64" t="s">
        <v>1</v>
      </c>
      <c r="JW13" s="64" t="s">
        <v>29</v>
      </c>
      <c r="JX13" s="64" t="s">
        <v>2</v>
      </c>
      <c r="JY13" s="64" t="s">
        <v>1</v>
      </c>
      <c r="JZ13" s="64" t="s">
        <v>29</v>
      </c>
      <c r="KA13" s="64" t="s">
        <v>265</v>
      </c>
      <c r="KB13" s="64" t="s">
        <v>266</v>
      </c>
      <c r="KC13" s="64"/>
      <c r="KD13" s="131" t="s">
        <v>5</v>
      </c>
      <c r="KE13" s="132"/>
      <c r="KF13" s="44"/>
      <c r="KG13" s="44"/>
      <c r="KH13" s="56"/>
      <c r="KI13" s="63" t="s">
        <v>0</v>
      </c>
      <c r="KJ13" s="64" t="s">
        <v>1</v>
      </c>
      <c r="KK13" s="64" t="s">
        <v>29</v>
      </c>
      <c r="KL13" s="64" t="s">
        <v>2</v>
      </c>
      <c r="KM13" s="64" t="s">
        <v>1</v>
      </c>
      <c r="KN13" s="64" t="s">
        <v>29</v>
      </c>
      <c r="KO13" s="64" t="s">
        <v>265</v>
      </c>
      <c r="KP13" s="64" t="s">
        <v>266</v>
      </c>
      <c r="KQ13" s="64"/>
      <c r="KR13" s="131" t="s">
        <v>5</v>
      </c>
      <c r="KS13" s="132"/>
      <c r="KT13" s="44"/>
      <c r="KU13" s="44"/>
      <c r="KW13" s="63" t="s">
        <v>0</v>
      </c>
      <c r="KX13" s="64" t="s">
        <v>1</v>
      </c>
      <c r="KY13" s="64" t="s">
        <v>29</v>
      </c>
      <c r="KZ13" s="64" t="s">
        <v>2</v>
      </c>
      <c r="LA13" s="64" t="s">
        <v>1</v>
      </c>
      <c r="LB13" s="64" t="s">
        <v>29</v>
      </c>
      <c r="LC13" s="64" t="s">
        <v>265</v>
      </c>
      <c r="LD13" s="64" t="s">
        <v>266</v>
      </c>
      <c r="LE13" s="64"/>
      <c r="LF13" s="131" t="s">
        <v>5</v>
      </c>
      <c r="LG13" s="132"/>
      <c r="LH13" s="44"/>
      <c r="LI13" s="44"/>
      <c r="LK13" s="63" t="s">
        <v>0</v>
      </c>
      <c r="LL13" s="64" t="s">
        <v>1</v>
      </c>
      <c r="LM13" s="64" t="s">
        <v>29</v>
      </c>
      <c r="LN13" s="64" t="s">
        <v>2</v>
      </c>
      <c r="LO13" s="64" t="s">
        <v>1</v>
      </c>
      <c r="LP13" s="64" t="s">
        <v>29</v>
      </c>
      <c r="LQ13" s="64" t="s">
        <v>265</v>
      </c>
      <c r="LR13" s="64" t="s">
        <v>266</v>
      </c>
      <c r="LS13" s="64"/>
      <c r="LT13" s="131" t="s">
        <v>5</v>
      </c>
      <c r="LU13" s="132"/>
      <c r="LV13" s="44"/>
      <c r="LW13" s="44"/>
      <c r="LY13" s="63" t="s">
        <v>0</v>
      </c>
      <c r="LZ13" s="64" t="s">
        <v>1</v>
      </c>
      <c r="MA13" s="64" t="s">
        <v>29</v>
      </c>
      <c r="MB13" s="64" t="s">
        <v>2</v>
      </c>
      <c r="MC13" s="64" t="s">
        <v>1</v>
      </c>
      <c r="MD13" s="64" t="s">
        <v>29</v>
      </c>
      <c r="ME13" s="64" t="s">
        <v>265</v>
      </c>
      <c r="MF13" s="64" t="s">
        <v>266</v>
      </c>
      <c r="MG13" s="64"/>
      <c r="MH13" s="131" t="s">
        <v>5</v>
      </c>
      <c r="MI13" s="132"/>
      <c r="MJ13" s="44"/>
      <c r="MK13" s="44"/>
      <c r="MM13" s="63" t="s">
        <v>0</v>
      </c>
      <c r="MN13" s="64" t="s">
        <v>1</v>
      </c>
      <c r="MO13" s="64" t="s">
        <v>29</v>
      </c>
      <c r="MP13" s="64" t="s">
        <v>2</v>
      </c>
      <c r="MQ13" s="64" t="s">
        <v>1</v>
      </c>
      <c r="MR13" s="64" t="s">
        <v>29</v>
      </c>
      <c r="MS13" s="64" t="s">
        <v>265</v>
      </c>
      <c r="MT13" s="64" t="s">
        <v>266</v>
      </c>
      <c r="MU13" s="64"/>
      <c r="MV13" s="131" t="s">
        <v>5</v>
      </c>
      <c r="MW13" s="132"/>
      <c r="MX13" s="44"/>
      <c r="MY13" s="44"/>
    </row>
    <row r="14" spans="1:363" ht="16.5" x14ac:dyDescent="0.3">
      <c r="A14" s="22" t="str">
        <f t="shared" ref="A14:A19" si="185">IF(B14,VLOOKUP(B14,Spelers,2,FALSE),"")</f>
        <v>SANDERS Erik</v>
      </c>
      <c r="B14" s="83">
        <v>5582</v>
      </c>
      <c r="C14" s="22" t="str">
        <f t="shared" ref="C14:C19" si="186">IF(B14,VLOOKUP(B14,Spelers,3,FALSE),"")</f>
        <v>C</v>
      </c>
      <c r="D14" s="22" t="str">
        <f t="shared" ref="D14:D19" si="187">IF(E14,VLOOKUP(E14,Spelers,2,FALSE),"")</f>
        <v>POELMANS Karel</v>
      </c>
      <c r="E14" s="83">
        <v>3026</v>
      </c>
      <c r="F14" s="22" t="str">
        <f t="shared" ref="F14:F19" si="188">IF(E14,VLOOKUP(E14,Spelers,3,FALSE),"")</f>
        <v>B</v>
      </c>
      <c r="G14" s="83">
        <v>2</v>
      </c>
      <c r="H14" s="83">
        <v>2</v>
      </c>
      <c r="I14" s="84"/>
      <c r="J14" s="22">
        <f t="shared" ref="J14:J19" si="189">IF(H14&lt;&gt;"",IF(G14=H14,IF(G14=1,2,0),1),"")</f>
        <v>0</v>
      </c>
      <c r="K14" s="22">
        <f t="shared" ref="K14:K19" si="190">IF(H14&lt;&gt;"",IF(G14=H14,IF(G14=1,0,2),1),"")</f>
        <v>2</v>
      </c>
      <c r="L14" s="43">
        <f>IF(J14=2,3,IF(J14=1,1,0))</f>
        <v>0</v>
      </c>
      <c r="M14" s="43">
        <f>IF(K14=2,3,IF(K14=1,1,0))</f>
        <v>3</v>
      </c>
      <c r="N14" s="66"/>
      <c r="O14" s="22" t="str">
        <f t="shared" ref="O14:O19" si="191">IF(P14,VLOOKUP(P14,Spelers,2,FALSE),"")</f>
        <v>VAN CAMP Wilfried</v>
      </c>
      <c r="P14" s="83">
        <v>1622</v>
      </c>
      <c r="Q14" s="22" t="str">
        <f t="shared" ref="Q14:Q19" si="192">IF(P14,VLOOKUP(P14,Spelers,3,FALSE),"")</f>
        <v>D</v>
      </c>
      <c r="R14" s="22" t="str">
        <f t="shared" ref="R14:R19" si="193">IF(S14,VLOOKUP(S14,Spelers,2,FALSE),"")</f>
        <v>JACOBS Dave</v>
      </c>
      <c r="S14" s="83">
        <v>2789</v>
      </c>
      <c r="T14" s="22" t="str">
        <f t="shared" ref="T14:T19" si="194">IF(S14,VLOOKUP(S14,Spelers,3,FALSE),"")</f>
        <v>B</v>
      </c>
      <c r="U14" s="83">
        <v>2</v>
      </c>
      <c r="V14" s="83">
        <v>2</v>
      </c>
      <c r="W14" s="84"/>
      <c r="X14" s="22">
        <f t="shared" ref="X14:X19" si="195">IF(V14&lt;&gt;"",IF(U14=V14,IF(U14=1,2,0),1),"")</f>
        <v>0</v>
      </c>
      <c r="Y14" s="22">
        <f t="shared" ref="Y14:Y19" si="196">IF(V14&lt;&gt;"",IF(U14=V14,IF(U14=1,0,2),1),"")</f>
        <v>2</v>
      </c>
      <c r="Z14" s="43">
        <f>IF(X14=2,3,IF(X14=1,1,0))</f>
        <v>0</v>
      </c>
      <c r="AA14" s="43">
        <f>IF(Y14=2,3,IF(Y14=1,1,0))</f>
        <v>3</v>
      </c>
      <c r="AB14" s="56"/>
      <c r="AC14" s="22" t="str">
        <f t="shared" ref="AC14:AC19" si="197">IF(AD14,VLOOKUP(AD14,Spelers,2,FALSE),"")</f>
        <v>VAN DE VIJVER Mario</v>
      </c>
      <c r="AD14" s="83">
        <v>2739</v>
      </c>
      <c r="AE14" s="22" t="str">
        <f t="shared" ref="AE14:AE19" si="198">IF(AD14,VLOOKUP(AD14,Spelers,3,FALSE),"")</f>
        <v>C</v>
      </c>
      <c r="AF14" s="22" t="str">
        <f t="shared" ref="AF14:AF19" si="199">IF(AG14,VLOOKUP(AG14,Spelers,2,FALSE),"")</f>
        <v>JANSSENS Filip</v>
      </c>
      <c r="AG14" s="83">
        <v>8669</v>
      </c>
      <c r="AH14" s="22" t="str">
        <f t="shared" ref="AH14:AH19" si="200">IF(AG14,VLOOKUP(AG14,Spelers,3,FALSE),"")</f>
        <v>C</v>
      </c>
      <c r="AI14" s="83">
        <v>1</v>
      </c>
      <c r="AJ14" s="83">
        <v>1</v>
      </c>
      <c r="AK14" s="84"/>
      <c r="AL14" s="22">
        <f t="shared" ref="AL14:AL19" si="201">IF(AJ14&lt;&gt;"",IF(AI14=AJ14,IF(AI14=1,2,0),1),"")</f>
        <v>2</v>
      </c>
      <c r="AM14" s="22">
        <f t="shared" ref="AM14:AM19" si="202">IF(AJ14&lt;&gt;"",IF(AI14=AJ14,IF(AI14=1,0,2),1),"")</f>
        <v>0</v>
      </c>
      <c r="AN14" s="43">
        <f>IF(AL14=2,3,IF(AL14=1,1,0))</f>
        <v>3</v>
      </c>
      <c r="AO14" s="43">
        <f>IF(AM14=2,3,IF(AM14=1,1,0))</f>
        <v>0</v>
      </c>
      <c r="AP14" s="56"/>
      <c r="AQ14" s="22" t="str">
        <f t="shared" ref="AQ14:AQ19" si="203">IF(AR14,VLOOKUP(AR14,Spelers,2,FALSE),"")</f>
        <v>CARRETTE Marc</v>
      </c>
      <c r="AR14" s="83">
        <v>3013</v>
      </c>
      <c r="AS14" s="22" t="str">
        <f t="shared" ref="AS14:AS19" si="204">IF(AR14,VLOOKUP(AR14,Spelers,3,FALSE),"")</f>
        <v>C</v>
      </c>
      <c r="AT14" s="22" t="str">
        <f t="shared" ref="AT14:AT19" si="205">IF(AU14,VLOOKUP(AU14,Spelers,2,FALSE),"")</f>
        <v>VAN LANDEGHEM Kris</v>
      </c>
      <c r="AU14" s="83">
        <v>7498</v>
      </c>
      <c r="AV14" s="22" t="str">
        <f t="shared" ref="AV14:AV19" si="206">IF(AU14,VLOOKUP(AU14,Spelers,3,FALSE),"")</f>
        <v>C</v>
      </c>
      <c r="AW14" s="83">
        <v>2</v>
      </c>
      <c r="AX14" s="83">
        <v>1</v>
      </c>
      <c r="AY14" s="84"/>
      <c r="AZ14" s="22">
        <f t="shared" ref="AZ14:AZ19" si="207">IF(AX14&lt;&gt;"",IF(AW14=AX14,IF(AW14=1,2,0),1),"")</f>
        <v>1</v>
      </c>
      <c r="BA14" s="22">
        <f t="shared" ref="BA14:BA19" si="208">IF(AX14&lt;&gt;"",IF(AW14=AX14,IF(AW14=1,0,2),1),"")</f>
        <v>1</v>
      </c>
      <c r="BB14" s="43">
        <f>IF(AZ14=2,3,IF(AZ14=1,1,0))</f>
        <v>1</v>
      </c>
      <c r="BC14" s="43">
        <f>IF(BA14=2,3,IF(BA14=1,1,0))</f>
        <v>1</v>
      </c>
      <c r="BD14" s="66"/>
      <c r="BE14" s="22" t="str">
        <f t="shared" ref="BE14:BE19" si="209">IF(BF14,VLOOKUP(BF14,Spelers,2,FALSE),"")</f>
        <v>ELEGHEER Robby</v>
      </c>
      <c r="BF14" s="83">
        <v>2764</v>
      </c>
      <c r="BG14" s="22" t="str">
        <f t="shared" ref="BG14:BG19" si="210">IF(BF14,VLOOKUP(BF14,Spelers,3,FALSE),"")</f>
        <v>A</v>
      </c>
      <c r="BH14" s="22" t="str">
        <f t="shared" ref="BH14:BH19" si="211">IF(BI14,VLOOKUP(BI14,Spelers,2,FALSE),"")</f>
        <v>MEERSMAN Gery</v>
      </c>
      <c r="BI14" s="83">
        <v>2678</v>
      </c>
      <c r="BJ14" s="22" t="str">
        <f t="shared" ref="BJ14:BJ19" si="212">IF(BI14,VLOOKUP(BI14,Spelers,3,FALSE),"")</f>
        <v>B</v>
      </c>
      <c r="BK14" s="83">
        <v>1</v>
      </c>
      <c r="BL14" s="83">
        <v>1</v>
      </c>
      <c r="BM14" s="84"/>
      <c r="BN14" s="22">
        <f t="shared" ref="BN14:BN19" si="213">IF(BL14&lt;&gt;"",IF(BK14=BL14,IF(BK14=1,2,0),1),"")</f>
        <v>2</v>
      </c>
      <c r="BO14" s="22">
        <f t="shared" ref="BO14:BO19" si="214">IF(BL14&lt;&gt;"",IF(BK14=BL14,IF(BK14=1,0,2),1),"")</f>
        <v>0</v>
      </c>
      <c r="BP14" s="43">
        <f>IF(BN14=2,3,IF(BN14=1,1,0))</f>
        <v>3</v>
      </c>
      <c r="BQ14" s="43">
        <f>IF(BO14=2,3,IF(BO14=1,1,0))</f>
        <v>0</v>
      </c>
      <c r="BR14" s="56"/>
      <c r="BS14" s="22" t="str">
        <f t="shared" ref="BS14:BS19" si="215">IF(BT14,VLOOKUP(BT14,Spelers,2,FALSE),"")</f>
        <v>CORNELIS Jan</v>
      </c>
      <c r="BT14" s="83">
        <v>2502</v>
      </c>
      <c r="BU14" s="22" t="str">
        <f t="shared" ref="BU14:BU19" si="216">IF(BT14,VLOOKUP(BT14,Spelers,3,FALSE),"")</f>
        <v>B</v>
      </c>
      <c r="BV14" s="22" t="str">
        <f t="shared" ref="BV14:BV19" si="217">IF(BW14,VLOOKUP(BW14,Spelers,2,FALSE),"")</f>
        <v>DE COCK Dirk</v>
      </c>
      <c r="BW14" s="83">
        <v>3695</v>
      </c>
      <c r="BX14" s="22" t="str">
        <f t="shared" ref="BX14:BX19" si="218">IF(BW14,VLOOKUP(BW14,Spelers,3,FALSE),"")</f>
        <v>B</v>
      </c>
      <c r="BY14" s="83">
        <v>2</v>
      </c>
      <c r="BZ14" s="83">
        <v>1</v>
      </c>
      <c r="CA14" s="84"/>
      <c r="CB14" s="22">
        <f t="shared" ref="CB14:CB19" si="219">IF(BZ14&lt;&gt;"",IF(BY14=BZ14,IF(BY14=1,2,0),1),"")</f>
        <v>1</v>
      </c>
      <c r="CC14" s="22">
        <f t="shared" ref="CC14:CC19" si="220">IF(BZ14&lt;&gt;"",IF(BY14=BZ14,IF(BY14=1,0,2),1),"")</f>
        <v>1</v>
      </c>
      <c r="CD14" s="43">
        <f>IF(CB14=2,3,IF(CB14=1,1,0))</f>
        <v>1</v>
      </c>
      <c r="CE14" s="43">
        <f>IF(CC14=2,3,IF(CC14=1,1,0))</f>
        <v>1</v>
      </c>
      <c r="CF14" s="56"/>
      <c r="CG14" s="22" t="str">
        <f t="shared" ref="CG14:CG19" si="221">IF(CH14,VLOOKUP(CH14,Spelers,2,FALSE),"")</f>
        <v>JANSSENS Maurice</v>
      </c>
      <c r="CH14" s="83">
        <v>2715</v>
      </c>
      <c r="CI14" s="22" t="str">
        <f t="shared" ref="CI14:CI19" si="222">IF(CH14,VLOOKUP(CH14,Spelers,3,FALSE),"")</f>
        <v>A</v>
      </c>
      <c r="CJ14" s="22" t="str">
        <f t="shared" ref="CJ14:CJ19" si="223">IF(CK14,VLOOKUP(CK14,Spelers,2,FALSE),"")</f>
        <v>ADRIAENSSENS Kurt</v>
      </c>
      <c r="CK14" s="83">
        <v>4944</v>
      </c>
      <c r="CL14" s="22" t="str">
        <f t="shared" ref="CL14:CL19" si="224">IF(CK14,VLOOKUP(CK14,Spelers,3,FALSE),"")</f>
        <v>B</v>
      </c>
      <c r="CM14" s="83">
        <v>1</v>
      </c>
      <c r="CN14" s="83">
        <v>1</v>
      </c>
      <c r="CO14" s="84"/>
      <c r="CP14" s="22">
        <f t="shared" ref="CP14:CP19" si="225">IF(CN14&lt;&gt;"",IF(CM14=CN14,IF(CM14=1,2,0),1),"")</f>
        <v>2</v>
      </c>
      <c r="CQ14" s="22">
        <f t="shared" ref="CQ14:CQ19" si="226">IF(CN14&lt;&gt;"",IF(CM14=CN14,IF(CM14=1,0,2),1),"")</f>
        <v>0</v>
      </c>
      <c r="CR14" s="43">
        <f>IF(CP14=2,3,IF(CP14=1,1,0))</f>
        <v>3</v>
      </c>
      <c r="CS14" s="43">
        <f>IF(CQ14=2,3,IF(CQ14=1,1,0))</f>
        <v>0</v>
      </c>
      <c r="CT14" s="66"/>
      <c r="CU14" s="22" t="str">
        <f t="shared" ref="CU14:CU19" si="227">IF(CV14,VLOOKUP(CV14,Spelers,2,FALSE),"")</f>
        <v>VERGAUWEN Gino</v>
      </c>
      <c r="CV14" s="83">
        <v>3369</v>
      </c>
      <c r="CW14" s="22" t="str">
        <f t="shared" ref="CW14:CW19" si="228">IF(CV14,VLOOKUP(CV14,Spelers,3,FALSE),"")</f>
        <v>B</v>
      </c>
      <c r="CX14" s="22" t="str">
        <f t="shared" ref="CX14:CX19" si="229">IF(CY14,VLOOKUP(CY14,Spelers,2,FALSE),"")</f>
        <v>BRUYNDONCKX Patrick</v>
      </c>
      <c r="CY14" s="83">
        <v>149</v>
      </c>
      <c r="CZ14" s="22" t="str">
        <f t="shared" ref="CZ14:CZ19" si="230">IF(CY14,VLOOKUP(CY14,Spelers,3,FALSE),"")</f>
        <v>C</v>
      </c>
      <c r="DA14" s="83">
        <v>1</v>
      </c>
      <c r="DB14" s="83">
        <v>2</v>
      </c>
      <c r="DC14" s="84"/>
      <c r="DD14" s="22">
        <f t="shared" ref="DD14:DD19" si="231">IF(DB14&lt;&gt;"",IF(DA14=DB14,IF(DA14=1,2,0),1),"")</f>
        <v>1</v>
      </c>
      <c r="DE14" s="22">
        <f t="shared" ref="DE14:DE19" si="232">IF(DB14&lt;&gt;"",IF(DA14=DB14,IF(DA14=1,0,2),1),"")</f>
        <v>1</v>
      </c>
      <c r="DF14" s="43">
        <f>IF(DD14=2,3,IF(DD14=1,1,0))</f>
        <v>1</v>
      </c>
      <c r="DG14" s="43">
        <f>IF(DE14=2,3,IF(DE14=1,1,0))</f>
        <v>1</v>
      </c>
      <c r="DH14" s="56"/>
      <c r="DI14" s="22" t="str">
        <f t="shared" ref="DI14:DI19" si="233">IF(DJ14,VLOOKUP(DJ14,Spelers,2,FALSE),"")</f>
        <v>VAN HOYE René</v>
      </c>
      <c r="DJ14" s="83">
        <v>7324</v>
      </c>
      <c r="DK14" s="22" t="str">
        <f t="shared" ref="DK14:DK19" si="234">IF(DJ14,VLOOKUP(DJ14,Spelers,3,FALSE),"")</f>
        <v>C</v>
      </c>
      <c r="DL14" s="22" t="str">
        <f t="shared" ref="DL14:DL19" si="235">IF(DM14,VLOOKUP(DM14,Spelers,2,FALSE),"")</f>
        <v>POELMANS Karel</v>
      </c>
      <c r="DM14" s="83">
        <v>3026</v>
      </c>
      <c r="DN14" s="22" t="str">
        <f t="shared" ref="DN14:DN19" si="236">IF(DM14,VLOOKUP(DM14,Spelers,3,FALSE),"")</f>
        <v>B</v>
      </c>
      <c r="DO14" s="83">
        <v>1</v>
      </c>
      <c r="DP14" s="83">
        <v>2</v>
      </c>
      <c r="DQ14" s="84"/>
      <c r="DR14" s="22">
        <f t="shared" ref="DR14:DR19" si="237">IF(DP14&lt;&gt;"",IF(DO14=DP14,IF(DO14=1,2,0),1),"")</f>
        <v>1</v>
      </c>
      <c r="DS14" s="22">
        <f t="shared" ref="DS14:DS19" si="238">IF(DP14&lt;&gt;"",IF(DO14=DP14,IF(DO14=1,0,2),1),"")</f>
        <v>1</v>
      </c>
      <c r="DT14" s="43">
        <f>IF(DR14=2,3,IF(DR14=1,1,0))</f>
        <v>1</v>
      </c>
      <c r="DU14" s="43">
        <f>IF(DS14=2,3,IF(DS14=1,1,0))</f>
        <v>1</v>
      </c>
      <c r="DV14" s="56"/>
      <c r="DW14" s="22" t="str">
        <f t="shared" ref="DW14:DW19" si="239">IF(DX14,VLOOKUP(DX14,Spelers,2,FALSE),"")</f>
        <v>DE MEERSMAN Petrus</v>
      </c>
      <c r="DX14" s="83">
        <v>5946</v>
      </c>
      <c r="DY14" s="22" t="str">
        <f t="shared" ref="DY14:DY19" si="240">IF(DX14,VLOOKUP(DX14,Spelers,3,FALSE),"")</f>
        <v>C</v>
      </c>
      <c r="DZ14" s="22" t="str">
        <f t="shared" ref="DZ14:DZ19" si="241">IF(EA14,VLOOKUP(EA14,Spelers,2,FALSE),"")</f>
        <v>PERSOONS Dirk</v>
      </c>
      <c r="EA14" s="83">
        <v>304</v>
      </c>
      <c r="EB14" s="22" t="str">
        <f t="shared" ref="EB14:EB19" si="242">IF(EA14,VLOOKUP(EA14,Spelers,3,FALSE),"")</f>
        <v>A</v>
      </c>
      <c r="EC14" s="83">
        <v>2</v>
      </c>
      <c r="ED14" s="83">
        <v>2</v>
      </c>
      <c r="EE14" s="84"/>
      <c r="EF14" s="22">
        <f t="shared" ref="EF14:EF19" si="243">IF(ED14&lt;&gt;"",IF(EC14=ED14,IF(EC14=1,2,0),1),"")</f>
        <v>0</v>
      </c>
      <c r="EG14" s="22">
        <f t="shared" ref="EG14:EG19" si="244">IF(ED14&lt;&gt;"",IF(EC14=ED14,IF(EC14=1,0,2),1),"")</f>
        <v>2</v>
      </c>
      <c r="EH14" s="43">
        <f>IF(EF14=2,3,IF(EF14=1,1,0))</f>
        <v>0</v>
      </c>
      <c r="EI14" s="43">
        <f>IF(EG14=2,3,IF(EG14=1,1,0))</f>
        <v>3</v>
      </c>
      <c r="EJ14" s="66"/>
      <c r="EK14" s="22" t="str">
        <f t="shared" ref="EK14:EK19" si="245">IF(EL14,VLOOKUP(EL14,Spelers,2,FALSE),"")</f>
        <v>VAN HEMELRIJK Jean</v>
      </c>
      <c r="EL14" s="83">
        <v>2415</v>
      </c>
      <c r="EM14" s="22" t="str">
        <f t="shared" ref="EM14:EM19" si="246">IF(EL14,VLOOKUP(EL14,Spelers,3,FALSE),"")</f>
        <v>C</v>
      </c>
      <c r="EN14" s="22" t="str">
        <f t="shared" ref="EN14:EN19" si="247">IF(EO14,VLOOKUP(EO14,Spelers,2,FALSE),"")</f>
        <v>BRUYNDONCKX Patrick</v>
      </c>
      <c r="EO14" s="83">
        <v>149</v>
      </c>
      <c r="EP14" s="22" t="str">
        <f t="shared" ref="EP14:EP19" si="248">IF(EO14,VLOOKUP(EO14,Spelers,3,FALSE),"")</f>
        <v>C</v>
      </c>
      <c r="EQ14" s="83">
        <v>2</v>
      </c>
      <c r="ER14" s="83">
        <v>2</v>
      </c>
      <c r="ES14" s="84"/>
      <c r="ET14" s="22">
        <f t="shared" ref="ET14:ET19" si="249">IF(ER14&lt;&gt;"",IF(EQ14=ER14,IF(EQ14=1,2,0),1),"")</f>
        <v>0</v>
      </c>
      <c r="EU14" s="22">
        <f t="shared" ref="EU14:EU19" si="250">IF(ER14&lt;&gt;"",IF(EQ14=ER14,IF(EQ14=1,0,2),1),"")</f>
        <v>2</v>
      </c>
      <c r="EV14" s="43">
        <f>IF(ET14=2,3,IF(ET14=1,1,0))</f>
        <v>0</v>
      </c>
      <c r="EW14" s="43">
        <f>IF(EU14=2,3,IF(EU14=1,1,0))</f>
        <v>3</v>
      </c>
      <c r="EX14" s="56"/>
      <c r="EY14" s="22" t="str">
        <f t="shared" ref="EY14:EY19" si="251">IF(EZ14,VLOOKUP(EZ14,Spelers,2,FALSE),"")</f>
        <v>DE KEYSER Leander</v>
      </c>
      <c r="EZ14" s="83">
        <v>2602</v>
      </c>
      <c r="FA14" s="22" t="str">
        <f t="shared" ref="FA14:FA19" si="252">IF(EZ14,VLOOKUP(EZ14,Spelers,3,FALSE),"")</f>
        <v>B</v>
      </c>
      <c r="FB14" s="22" t="str">
        <f t="shared" ref="FB14:FB19" si="253">IF(FC14,VLOOKUP(FC14,Spelers,2,FALSE),"")</f>
        <v>JANSSENS Maurice</v>
      </c>
      <c r="FC14" s="83">
        <v>2715</v>
      </c>
      <c r="FD14" s="22" t="str">
        <f t="shared" ref="FD14:FD19" si="254">IF(FC14,VLOOKUP(FC14,Spelers,3,FALSE),"")</f>
        <v>A</v>
      </c>
      <c r="FE14" s="83">
        <v>2</v>
      </c>
      <c r="FF14" s="83">
        <v>2</v>
      </c>
      <c r="FG14" s="84"/>
      <c r="FH14" s="22">
        <f t="shared" ref="FH14:FH19" si="255">IF(FF14&lt;&gt;"",IF(FE14=FF14,IF(FE14=1,2,0),1),"")</f>
        <v>0</v>
      </c>
      <c r="FI14" s="22">
        <f t="shared" ref="FI14:FI19" si="256">IF(FF14&lt;&gt;"",IF(FE14=FF14,IF(FE14=1,0,2),1),"")</f>
        <v>2</v>
      </c>
      <c r="FJ14" s="43">
        <f>IF(FH14=2,3,IF(FH14=1,1,0))</f>
        <v>0</v>
      </c>
      <c r="FK14" s="43">
        <f>IF(FI14=2,3,IF(FI14=1,1,0))</f>
        <v>3</v>
      </c>
      <c r="FL14" s="56"/>
      <c r="FM14" s="22" t="str">
        <f t="shared" ref="FM14:FM19" si="257">IF(FN14,VLOOKUP(FN14,Spelers,2,FALSE),"")</f>
        <v>WILLEMS Jan</v>
      </c>
      <c r="FN14" s="83">
        <v>3923</v>
      </c>
      <c r="FO14" s="22" t="str">
        <f t="shared" ref="FO14:FO19" si="258">IF(FN14,VLOOKUP(FN14,Spelers,3,FALSE),"")</f>
        <v>B</v>
      </c>
      <c r="FP14" s="22" t="str">
        <f t="shared" ref="FP14:FP19" si="259">IF(FQ14,VLOOKUP(FQ14,Spelers,2,FALSE),"")</f>
        <v>VAN CAMP Wilfried</v>
      </c>
      <c r="FQ14" s="83">
        <v>1622</v>
      </c>
      <c r="FR14" s="22" t="str">
        <f t="shared" ref="FR14:FR19" si="260">IF(FQ14,VLOOKUP(FQ14,Spelers,3,FALSE),"")</f>
        <v>D</v>
      </c>
      <c r="FS14" s="83">
        <v>1</v>
      </c>
      <c r="FT14" s="83">
        <v>1</v>
      </c>
      <c r="FU14" s="84"/>
      <c r="FV14" s="22">
        <f t="shared" ref="FV14:FV19" si="261">IF(FT14&lt;&gt;"",IF(FS14=FT14,IF(FS14=1,2,0),1),"")</f>
        <v>2</v>
      </c>
      <c r="FW14" s="22">
        <f t="shared" ref="FW14:FW19" si="262">IF(FT14&lt;&gt;"",IF(FS14=FT14,IF(FS14=1,0,2),1),"")</f>
        <v>0</v>
      </c>
      <c r="FX14" s="43">
        <f>IF(FV14=2,3,IF(FV14=1,1,0))</f>
        <v>3</v>
      </c>
      <c r="FY14" s="43">
        <f>IF(FW14=2,3,IF(FW14=1,1,0))</f>
        <v>0</v>
      </c>
      <c r="FZ14" s="66"/>
      <c r="GA14" s="22" t="str">
        <f t="shared" ref="GA14:GA19" si="263">IF(GB14,VLOOKUP(GB14,Spelers,2,FALSE),"")</f>
        <v>POELMANS Karel</v>
      </c>
      <c r="GB14" s="83">
        <v>3026</v>
      </c>
      <c r="GC14" s="22" t="str">
        <f t="shared" ref="GC14:GC19" si="264">IF(GB14,VLOOKUP(GB14,Spelers,3,FALSE),"")</f>
        <v>B</v>
      </c>
      <c r="GD14" s="22" t="str">
        <f t="shared" ref="GD14:GD19" si="265">IF(GE14,VLOOKUP(GE14,Spelers,2,FALSE),"")</f>
        <v>DE KEMPENEER Pierre</v>
      </c>
      <c r="GE14" s="83">
        <v>8397</v>
      </c>
      <c r="GF14" s="22" t="str">
        <f t="shared" ref="GF14:GF19" si="266">IF(GE14,VLOOKUP(GE14,Spelers,3,FALSE),"")</f>
        <v>B</v>
      </c>
      <c r="GG14" s="83">
        <v>2</v>
      </c>
      <c r="GH14" s="83">
        <v>2</v>
      </c>
      <c r="GI14" s="84"/>
      <c r="GJ14" s="22">
        <f t="shared" ref="GJ14:GJ19" si="267">IF(GH14&lt;&gt;"",IF(GG14=GH14,IF(GG14=1,2,0),1),"")</f>
        <v>0</v>
      </c>
      <c r="GK14" s="22">
        <f t="shared" ref="GK14:GK19" si="268">IF(GH14&lt;&gt;"",IF(GG14=GH14,IF(GG14=1,0,2),1),"")</f>
        <v>2</v>
      </c>
      <c r="GL14" s="43">
        <f>IF(GJ14=2,3,IF(GJ14=1,1,0))</f>
        <v>0</v>
      </c>
      <c r="GM14" s="43">
        <f>IF(GK14=2,3,IF(GK14=1,1,0))</f>
        <v>3</v>
      </c>
      <c r="GN14" s="56"/>
      <c r="GO14" s="22" t="str">
        <f t="shared" ref="GO14:GO19" si="269">IF(GP14,VLOOKUP(GP14,Spelers,2,FALSE),"")</f>
        <v>SEGERS Ronny</v>
      </c>
      <c r="GP14" s="83">
        <v>5211</v>
      </c>
      <c r="GQ14" s="22" t="str">
        <f t="shared" ref="GQ14:GQ19" si="270">IF(GP14,VLOOKUP(GP14,Spelers,3,FALSE),"")</f>
        <v>A</v>
      </c>
      <c r="GR14" s="22" t="str">
        <f t="shared" ref="GR14:GR19" si="271">IF(GS14,VLOOKUP(GS14,Spelers,2,FALSE),"")</f>
        <v>BRUYNDONCKX Patrick</v>
      </c>
      <c r="GS14" s="83">
        <v>149</v>
      </c>
      <c r="GT14" s="22" t="str">
        <f t="shared" ref="GT14:GT19" si="272">IF(GS14,VLOOKUP(GS14,Spelers,3,FALSE),"")</f>
        <v>C</v>
      </c>
      <c r="GU14" s="83">
        <v>1</v>
      </c>
      <c r="GV14" s="83">
        <v>1</v>
      </c>
      <c r="GW14" s="84"/>
      <c r="GX14" s="22">
        <f t="shared" ref="GX14:GX19" si="273">IF(GV14&lt;&gt;"",IF(GU14=GV14,IF(GU14=1,2,0),1),"")</f>
        <v>2</v>
      </c>
      <c r="GY14" s="22">
        <f t="shared" ref="GY14:GY19" si="274">IF(GV14&lt;&gt;"",IF(GU14=GV14,IF(GU14=1,0,2),1),"")</f>
        <v>0</v>
      </c>
      <c r="GZ14" s="43">
        <f>IF(GX14=2,3,IF(GX14=1,1,0))</f>
        <v>3</v>
      </c>
      <c r="HA14" s="43">
        <f>IF(GY14=2,3,IF(GY14=1,1,0))</f>
        <v>0</v>
      </c>
      <c r="HB14" s="56"/>
      <c r="HC14" s="22" t="str">
        <f t="shared" ref="HC14:HC19" si="275">IF(HD14,VLOOKUP(HD14,Spelers,2,FALSE),"")</f>
        <v>JANSSENS Filip</v>
      </c>
      <c r="HD14" s="83">
        <v>8669</v>
      </c>
      <c r="HE14" s="22" t="str">
        <f t="shared" ref="HE14:HE19" si="276">IF(HD14,VLOOKUP(HD14,Spelers,3,FALSE),"")</f>
        <v>C</v>
      </c>
      <c r="HF14" s="22" t="str">
        <f t="shared" ref="HF14:HF19" si="277">IF(HG14,VLOOKUP(HG14,Spelers,2,FALSE),"")</f>
        <v>CASTELEYN Paul</v>
      </c>
      <c r="HG14" s="83">
        <v>2879</v>
      </c>
      <c r="HH14" s="22" t="str">
        <f t="shared" ref="HH14:HH19" si="278">IF(HG14,VLOOKUP(HG14,Spelers,3,FALSE),"")</f>
        <v>A</v>
      </c>
      <c r="HI14" s="83">
        <v>2</v>
      </c>
      <c r="HJ14" s="83">
        <v>2</v>
      </c>
      <c r="HK14" s="84"/>
      <c r="HL14" s="22">
        <f t="shared" ref="HL14:HL19" si="279">IF(HJ14&lt;&gt;"",IF(HI14=HJ14,IF(HI14=1,2,0),1),"")</f>
        <v>0</v>
      </c>
      <c r="HM14" s="22">
        <f t="shared" ref="HM14:HM19" si="280">IF(HJ14&lt;&gt;"",IF(HI14=HJ14,IF(HI14=1,0,2),1),"")</f>
        <v>2</v>
      </c>
      <c r="HN14" s="43">
        <f>IF(HL14=2,3,IF(HL14=1,1,0))</f>
        <v>0</v>
      </c>
      <c r="HO14" s="43">
        <f>IF(HM14=2,3,IF(HM14=1,1,0))</f>
        <v>3</v>
      </c>
      <c r="HP14" s="66"/>
      <c r="HQ14" s="22" t="str">
        <f t="shared" ref="HQ14:HQ19" si="281">IF(HR14,VLOOKUP(HR14,Spelers,2,FALSE),"")</f>
        <v>VAN LANDEGHEM Kris</v>
      </c>
      <c r="HR14" s="83">
        <v>7498</v>
      </c>
      <c r="HS14" s="22" t="str">
        <f t="shared" ref="HS14:HS19" si="282">IF(HR14,VLOOKUP(HR14,Spelers,3,FALSE),"")</f>
        <v>C</v>
      </c>
      <c r="HT14" s="22" t="str">
        <f t="shared" ref="HT14:HT19" si="283">IF(HU14,VLOOKUP(HU14,Spelers,2,FALSE),"")</f>
        <v>JANSSENS Filip</v>
      </c>
      <c r="HU14" s="83">
        <v>8669</v>
      </c>
      <c r="HV14" s="22" t="str">
        <f t="shared" ref="HV14:HV19" si="284">IF(HU14,VLOOKUP(HU14,Spelers,3,FALSE),"")</f>
        <v>C</v>
      </c>
      <c r="HW14" s="83">
        <v>2</v>
      </c>
      <c r="HX14" s="83">
        <v>2</v>
      </c>
      <c r="HY14" s="84"/>
      <c r="HZ14" s="22">
        <f t="shared" ref="HZ14:HZ19" si="285">IF(HX14&lt;&gt;"",IF(HW14=HX14,IF(HW14=1,2,0),1),"")</f>
        <v>0</v>
      </c>
      <c r="IA14" s="22">
        <f t="shared" ref="IA14:IA19" si="286">IF(HX14&lt;&gt;"",IF(HW14=HX14,IF(HW14=1,0,2),1),"")</f>
        <v>2</v>
      </c>
      <c r="IB14" s="43">
        <f>IF(HZ14=2,3,IF(HZ14=1,1,0))</f>
        <v>0</v>
      </c>
      <c r="IC14" s="43">
        <f>IF(IA14=2,3,IF(IA14=1,1,0))</f>
        <v>3</v>
      </c>
      <c r="ID14" s="56"/>
      <c r="IE14" s="22" t="str">
        <f t="shared" ref="IE14:IE19" si="287">IF(IF14,VLOOKUP(IF14,Spelers,2,FALSE),"")</f>
        <v>VERGAUWEN Gino</v>
      </c>
      <c r="IF14" s="83">
        <v>3369</v>
      </c>
      <c r="IG14" s="22" t="str">
        <f t="shared" ref="IG14:IG19" si="288">IF(IF14,VLOOKUP(IF14,Spelers,3,FALSE),"")</f>
        <v>B</v>
      </c>
      <c r="IH14" s="22" t="str">
        <f t="shared" ref="IH14:IH19" si="289">IF(II14,VLOOKUP(II14,Spelers,2,FALSE),"")</f>
        <v>COWIE Björn</v>
      </c>
      <c r="II14" s="83">
        <v>2988</v>
      </c>
      <c r="IJ14" s="22" t="str">
        <f t="shared" ref="IJ14:IJ19" si="290">IF(II14,VLOOKUP(II14,Spelers,3,FALSE),"")</f>
        <v>B</v>
      </c>
      <c r="IK14" s="83">
        <v>1</v>
      </c>
      <c r="IL14" s="83">
        <v>1</v>
      </c>
      <c r="IM14" s="65"/>
      <c r="IN14" s="22">
        <f t="shared" ref="IN14:IN19" si="291">IF(IL14&lt;&gt;"",IF(IK14=IL14,IF(IK14=1,2,0),1),"")</f>
        <v>2</v>
      </c>
      <c r="IO14" s="22">
        <f t="shared" ref="IO14:IO19" si="292">IF(IL14&lt;&gt;"",IF(IK14=IL14,IF(IK14=1,0,2),1),"")</f>
        <v>0</v>
      </c>
      <c r="IP14" s="43">
        <f>IF(IN14=2,3,IF(IN14=1,1,0))</f>
        <v>3</v>
      </c>
      <c r="IQ14" s="43">
        <f>IF(IO14=2,3,IF(IO14=1,1,0))</f>
        <v>0</v>
      </c>
      <c r="IR14" s="56"/>
      <c r="IS14" s="22" t="str">
        <f t="shared" ref="IS14:IS19" si="293">IF(IT14,VLOOKUP(IT14,Spelers,2,FALSE),"")</f>
        <v>VAN CAUTER Koen</v>
      </c>
      <c r="IT14" s="83">
        <v>3004</v>
      </c>
      <c r="IU14" s="22" t="str">
        <f t="shared" ref="IU14:IU19" si="294">IF(IT14,VLOOKUP(IT14,Spelers,3,FALSE),"")</f>
        <v>B</v>
      </c>
      <c r="IV14" s="22" t="str">
        <f t="shared" ref="IV14:IV19" si="295">IF(IW14,VLOOKUP(IW14,Spelers,2,FALSE),"")</f>
        <v>PAUWELS Frans</v>
      </c>
      <c r="IW14" s="83">
        <v>2748</v>
      </c>
      <c r="IX14" s="22" t="str">
        <f t="shared" ref="IX14:IX19" si="296">IF(IW14,VLOOKUP(IW14,Spelers,3,FALSE),"")</f>
        <v>A</v>
      </c>
      <c r="IY14" s="83">
        <v>2</v>
      </c>
      <c r="IZ14" s="83">
        <v>2</v>
      </c>
      <c r="JA14" s="84"/>
      <c r="JB14" s="22">
        <f t="shared" ref="JB14:JB19" si="297">IF(IZ14&lt;&gt;"",IF(IY14=IZ14,IF(IY14=1,2,0),1),"")</f>
        <v>0</v>
      </c>
      <c r="JC14" s="22">
        <f t="shared" ref="JC14:JC19" si="298">IF(IZ14&lt;&gt;"",IF(IY14=IZ14,IF(IY14=1,0,2),1),"")</f>
        <v>2</v>
      </c>
      <c r="JD14" s="43">
        <f>IF(JB14=2,3,IF(JB14=1,1,0))</f>
        <v>0</v>
      </c>
      <c r="JE14" s="43">
        <f>IF(JC14=2,3,IF(JC14=1,1,0))</f>
        <v>3</v>
      </c>
      <c r="JF14" s="66"/>
      <c r="JG14" s="22" t="str">
        <f t="shared" ref="JG14:JG19" si="299">IF(JH14,VLOOKUP(JH14,Spelers,2,FALSE),"")</f>
        <v>ADRIAENSSENS Kurt</v>
      </c>
      <c r="JH14" s="83">
        <v>4944</v>
      </c>
      <c r="JI14" s="22" t="str">
        <f t="shared" ref="JI14:JI19" si="300">IF(JH14,VLOOKUP(JH14,Spelers,3,FALSE),"")</f>
        <v>B</v>
      </c>
      <c r="JJ14" s="22" t="str">
        <f t="shared" ref="JJ14:JJ19" si="301">IF(JK14,VLOOKUP(JK14,Spelers,2,FALSE),"")</f>
        <v>JANSSENS Maurice</v>
      </c>
      <c r="JK14" s="83">
        <v>2715</v>
      </c>
      <c r="JL14" s="22" t="str">
        <f t="shared" ref="JL14:JL19" si="302">IF(JK14,VLOOKUP(JK14,Spelers,3,FALSE),"")</f>
        <v>A</v>
      </c>
      <c r="JM14" s="83">
        <v>2</v>
      </c>
      <c r="JN14" s="83">
        <v>2</v>
      </c>
      <c r="JO14" s="84"/>
      <c r="JP14" s="22">
        <f t="shared" ref="JP14:JP19" si="303">IF(JN14&lt;&gt;"",IF(JM14=JN14,IF(JM14=1,2,0),1),"")</f>
        <v>0</v>
      </c>
      <c r="JQ14" s="22">
        <f t="shared" ref="JQ14:JQ19" si="304">IF(JN14&lt;&gt;"",IF(JM14=JN14,IF(JM14=1,0,2),1),"")</f>
        <v>2</v>
      </c>
      <c r="JR14" s="43">
        <f>IF(JP14=2,3,IF(JP14=1,1,0))</f>
        <v>0</v>
      </c>
      <c r="JS14" s="43">
        <f>IF(JQ14=2,3,IF(JQ14=1,1,0))</f>
        <v>3</v>
      </c>
      <c r="JT14" s="56"/>
      <c r="JU14" s="22" t="str">
        <f t="shared" ref="JU14:JU19" si="305">IF(JV14,VLOOKUP(JV14,Spelers,2,FALSE),"")</f>
        <v>VAN HOYE René</v>
      </c>
      <c r="JV14" s="83">
        <v>7324</v>
      </c>
      <c r="JW14" s="22" t="str">
        <f t="shared" ref="JW14:JW19" si="306">IF(JV14,VLOOKUP(JV14,Spelers,3,FALSE),"")</f>
        <v>C</v>
      </c>
      <c r="JX14" s="22" t="str">
        <f t="shared" ref="JX14:JX19" si="307">IF(JY14,VLOOKUP(JY14,Spelers,2,FALSE),"")</f>
        <v>JANSSENS Filip</v>
      </c>
      <c r="JY14" s="83">
        <v>8669</v>
      </c>
      <c r="JZ14" s="22" t="str">
        <f t="shared" ref="JZ14:JZ19" si="308">IF(JY14,VLOOKUP(JY14,Spelers,3,FALSE),"")</f>
        <v>C</v>
      </c>
      <c r="KA14" s="83">
        <v>2</v>
      </c>
      <c r="KB14" s="83">
        <v>2</v>
      </c>
      <c r="KC14" s="84"/>
      <c r="KD14" s="22">
        <f t="shared" ref="KD14:KD19" si="309">IF(KB14&lt;&gt;"",IF(KA14=KB14,IF(KA14=1,2,0),1),"")</f>
        <v>0</v>
      </c>
      <c r="KE14" s="22">
        <f t="shared" ref="KE14:KE19" si="310">IF(KB14&lt;&gt;"",IF(KA14=KB14,IF(KA14=1,0,2),1),"")</f>
        <v>2</v>
      </c>
      <c r="KF14" s="43">
        <f>IF(KD14=2,3,IF(KD14=1,1,0))</f>
        <v>0</v>
      </c>
      <c r="KG14" s="43">
        <f>IF(KE14=2,3,IF(KE14=1,1,0))</f>
        <v>3</v>
      </c>
      <c r="KH14" s="56"/>
      <c r="KI14" s="22" t="str">
        <f t="shared" ref="KI14:KI19" si="311">IF(KJ14,VLOOKUP(KJ14,Spelers,2,FALSE),"")</f>
        <v>DE HERDT Ivan</v>
      </c>
      <c r="KJ14" s="83">
        <v>1041</v>
      </c>
      <c r="KK14" s="22" t="str">
        <f t="shared" ref="KK14:KK19" si="312">IF(KJ14,VLOOKUP(KJ14,Spelers,3,FALSE),"")</f>
        <v>C</v>
      </c>
      <c r="KL14" s="22" t="str">
        <f t="shared" ref="KL14:KL19" si="313">IF(KM14,VLOOKUP(KM14,Spelers,2,FALSE),"")</f>
        <v>VAN CAMP Wilfried</v>
      </c>
      <c r="KM14" s="83">
        <v>1622</v>
      </c>
      <c r="KN14" s="22" t="str">
        <f t="shared" ref="KN14:KN19" si="314">IF(KM14,VLOOKUP(KM14,Spelers,3,FALSE),"")</f>
        <v>D</v>
      </c>
      <c r="KO14" s="83">
        <v>1</v>
      </c>
      <c r="KP14" s="83">
        <v>2</v>
      </c>
      <c r="KQ14" s="84"/>
      <c r="KR14" s="22">
        <f t="shared" ref="KR14:KR19" si="315">IF(KP14&lt;&gt;"",IF(KO14=KP14,IF(KO14=1,2,0),1),"")</f>
        <v>1</v>
      </c>
      <c r="KS14" s="22">
        <f t="shared" ref="KS14:KS19" si="316">IF(KP14&lt;&gt;"",IF(KO14=KP14,IF(KO14=1,0,2),1),"")</f>
        <v>1</v>
      </c>
      <c r="KT14" s="43">
        <f>IF(KR14=2,3,IF(KR14=1,1,0))</f>
        <v>1</v>
      </c>
      <c r="KU14" s="43">
        <f>IF(KS14=2,3,IF(KS14=1,1,0))</f>
        <v>1</v>
      </c>
      <c r="KV14" s="66"/>
      <c r="KW14" s="22" t="str">
        <f t="shared" ref="KW14:KW19" si="317">IF(KX14,VLOOKUP(KX14,Spelers,2,FALSE),"")</f>
        <v>PERSOONS Dirk</v>
      </c>
      <c r="KX14" s="83">
        <v>304</v>
      </c>
      <c r="KY14" s="22" t="str">
        <f t="shared" ref="KY14:KY19" si="318">IF(KX14,VLOOKUP(KX14,Spelers,3,FALSE),"")</f>
        <v>A</v>
      </c>
      <c r="KZ14" s="22" t="str">
        <f t="shared" ref="KZ14:KZ19" si="319">IF(LA14,VLOOKUP(LA14,Spelers,2,FALSE),"")</f>
        <v>JANSSENS Filip</v>
      </c>
      <c r="LA14" s="83">
        <v>8669</v>
      </c>
      <c r="LB14" s="22" t="str">
        <f t="shared" ref="LB14:LB19" si="320">IF(LA14,VLOOKUP(LA14,Spelers,3,FALSE),"")</f>
        <v>C</v>
      </c>
      <c r="LC14" s="83">
        <v>1</v>
      </c>
      <c r="LD14" s="83">
        <v>2</v>
      </c>
      <c r="LE14" s="84"/>
      <c r="LF14" s="22">
        <f t="shared" ref="LF14:LF19" si="321">IF(LD14&lt;&gt;"",IF(LC14=LD14,IF(LC14=1,2,0),1),"")</f>
        <v>1</v>
      </c>
      <c r="LG14" s="22">
        <f t="shared" ref="LG14:LG19" si="322">IF(LD14&lt;&gt;"",IF(LC14=LD14,IF(LC14=1,0,2),1),"")</f>
        <v>1</v>
      </c>
      <c r="LH14" s="43">
        <f>IF(LF14=2,3,IF(LF14=1,1,0))</f>
        <v>1</v>
      </c>
      <c r="LI14" s="43">
        <f>IF(LG14=2,3,IF(LG14=1,1,0))</f>
        <v>1</v>
      </c>
      <c r="LJ14" s="56"/>
      <c r="LK14" s="22" t="str">
        <f t="shared" ref="LK14:LK19" si="323">IF(LL14,VLOOKUP(LL14,Spelers,2,FALSE),"")</f>
        <v>MAMPAEY Kim</v>
      </c>
      <c r="LL14" s="83">
        <v>2604</v>
      </c>
      <c r="LM14" s="22" t="str">
        <f t="shared" ref="LM14:LM19" si="324">IF(LL14,VLOOKUP(LL14,Spelers,3,FALSE),"")</f>
        <v>B</v>
      </c>
      <c r="LN14" s="22" t="str">
        <f t="shared" ref="LN14:LN19" si="325">IF(LO14,VLOOKUP(LO14,Spelers,2,FALSE),"")</f>
        <v>PEETERS Frederik</v>
      </c>
      <c r="LO14" s="83">
        <v>2742</v>
      </c>
      <c r="LP14" s="22" t="str">
        <f t="shared" ref="LP14:LP19" si="326">IF(LO14,VLOOKUP(LO14,Spelers,3,FALSE),"")</f>
        <v>C</v>
      </c>
      <c r="LQ14" s="83">
        <v>2</v>
      </c>
      <c r="LR14" s="83">
        <v>2</v>
      </c>
      <c r="LS14" s="84"/>
      <c r="LT14" s="22">
        <f t="shared" ref="LT14:LT19" si="327">IF(LR14&lt;&gt;"",IF(LQ14=LR14,IF(LQ14=1,2,0),1),"")</f>
        <v>0</v>
      </c>
      <c r="LU14" s="22">
        <f t="shared" ref="LU14:LU19" si="328">IF(LR14&lt;&gt;"",IF(LQ14=LR14,IF(LQ14=1,0,2),1),"")</f>
        <v>2</v>
      </c>
      <c r="LV14" s="43">
        <f>IF(LT14=2,3,IF(LT14=1,1,0))</f>
        <v>0</v>
      </c>
      <c r="LW14" s="43">
        <f>IF(LU14=2,3,IF(LU14=1,1,0))</f>
        <v>3</v>
      </c>
      <c r="LY14" s="22" t="str">
        <f t="shared" ref="LY14:LY19" si="329">IF(LZ14,VLOOKUP(LZ14,Spelers,2,FALSE),"")</f>
        <v>CASTELEYN Theofiel</v>
      </c>
      <c r="LZ14" s="83">
        <v>3349</v>
      </c>
      <c r="MA14" s="22" t="str">
        <f t="shared" ref="MA14:MA19" si="330">IF(LZ14,VLOOKUP(LZ14,Spelers,3,FALSE),"")</f>
        <v>A</v>
      </c>
      <c r="MB14" s="22" t="str">
        <f t="shared" ref="MB14:MB19" si="331">IF(MC14,VLOOKUP(MC14,Spelers,2,FALSE),"")</f>
        <v>ENGELS Dave</v>
      </c>
      <c r="MC14" s="83">
        <v>4000</v>
      </c>
      <c r="MD14" s="22" t="str">
        <f t="shared" ref="MD14:MD19" si="332">IF(MC14,VLOOKUP(MC14,Spelers,3,FALSE),"")</f>
        <v>B</v>
      </c>
      <c r="ME14" s="83">
        <v>1</v>
      </c>
      <c r="MF14" s="83">
        <v>1</v>
      </c>
      <c r="MG14" s="84"/>
      <c r="MH14" s="22">
        <f t="shared" ref="MH14:MH19" si="333">IF(MF14&lt;&gt;"",IF(ME14=MF14,IF(ME14=1,2,0),1),"")</f>
        <v>2</v>
      </c>
      <c r="MI14" s="22">
        <f t="shared" ref="MI14:MI19" si="334">IF(MF14&lt;&gt;"",IF(ME14=MF14,IF(ME14=1,0,2),1),"")</f>
        <v>0</v>
      </c>
      <c r="MJ14" s="43">
        <f>IF(MH14=2,3,IF(MH14=1,1,0))</f>
        <v>3</v>
      </c>
      <c r="MK14" s="43">
        <f>IF(MI14=2,3,IF(MI14=1,1,0))</f>
        <v>0</v>
      </c>
      <c r="ML14" s="56"/>
      <c r="MM14" s="22" t="str">
        <f t="shared" ref="MM14:MM19" si="335">IF(MN14,VLOOKUP(MN14,Spelers,2,FALSE),"")</f>
        <v>MAMPAEY Kim</v>
      </c>
      <c r="MN14" s="83">
        <v>2604</v>
      </c>
      <c r="MO14" s="22" t="str">
        <f t="shared" ref="MO14:MO19" si="336">IF(MN14,VLOOKUP(MN14,Spelers,3,FALSE),"")</f>
        <v>B</v>
      </c>
      <c r="MP14" s="22" t="str">
        <f t="shared" ref="MP14:MP19" si="337">IF(MQ14,VLOOKUP(MQ14,Spelers,2,FALSE),"")</f>
        <v>WILLEMS Jan</v>
      </c>
      <c r="MQ14" s="83">
        <v>3923</v>
      </c>
      <c r="MR14" s="22" t="str">
        <f t="shared" ref="MR14:MR19" si="338">IF(MQ14,VLOOKUP(MQ14,Spelers,3,FALSE),"")</f>
        <v>B</v>
      </c>
      <c r="MS14" s="83">
        <v>2</v>
      </c>
      <c r="MT14" s="83">
        <v>2</v>
      </c>
      <c r="MU14" s="84"/>
      <c r="MV14" s="22">
        <f t="shared" ref="MV14:MV19" si="339">IF(MT14&lt;&gt;"",IF(MS14=MT14,IF(MS14=1,2,0),1),"")</f>
        <v>0</v>
      </c>
      <c r="MW14" s="22">
        <f t="shared" ref="MW14:MW19" si="340">IF(MT14&lt;&gt;"",IF(MS14=MT14,IF(MS14=1,0,2),1),"")</f>
        <v>2</v>
      </c>
      <c r="MX14" s="43">
        <f>IF(MV14=2,3,IF(MV14=1,1,0))</f>
        <v>0</v>
      </c>
      <c r="MY14" s="43">
        <f>IF(MW14=2,3,IF(MW14=1,1,0))</f>
        <v>3</v>
      </c>
    </row>
    <row r="15" spans="1:363" ht="16.5" x14ac:dyDescent="0.3">
      <c r="A15" s="22" t="str">
        <f t="shared" si="185"/>
        <v>VAN MUYLDER Kris</v>
      </c>
      <c r="B15" s="83">
        <v>4780</v>
      </c>
      <c r="C15" s="22" t="str">
        <f t="shared" si="186"/>
        <v>C</v>
      </c>
      <c r="D15" s="22" t="str">
        <f t="shared" si="187"/>
        <v>PAUWELS Frans</v>
      </c>
      <c r="E15" s="83">
        <v>2748</v>
      </c>
      <c r="F15" s="22" t="str">
        <f t="shared" si="188"/>
        <v>A</v>
      </c>
      <c r="G15" s="83">
        <v>2</v>
      </c>
      <c r="H15" s="83">
        <v>1</v>
      </c>
      <c r="I15" s="84"/>
      <c r="J15" s="22">
        <f t="shared" si="189"/>
        <v>1</v>
      </c>
      <c r="K15" s="22">
        <f t="shared" si="190"/>
        <v>1</v>
      </c>
      <c r="L15" s="43">
        <f t="shared" ref="L15:M19" si="341">IF(J15=2,3,IF(J15=1,1,0))</f>
        <v>1</v>
      </c>
      <c r="M15" s="43">
        <f t="shared" si="341"/>
        <v>1</v>
      </c>
      <c r="N15" s="66"/>
      <c r="O15" s="22" t="str">
        <f t="shared" si="191"/>
        <v>MAMPAEY Kim</v>
      </c>
      <c r="P15" s="83">
        <v>2604</v>
      </c>
      <c r="Q15" s="22" t="str">
        <f t="shared" si="192"/>
        <v>B</v>
      </c>
      <c r="R15" s="22" t="str">
        <f t="shared" si="193"/>
        <v>PERSOONS Dirk</v>
      </c>
      <c r="S15" s="83">
        <v>304</v>
      </c>
      <c r="T15" s="22" t="str">
        <f t="shared" si="194"/>
        <v>A</v>
      </c>
      <c r="U15" s="83">
        <v>2</v>
      </c>
      <c r="V15" s="83">
        <v>2</v>
      </c>
      <c r="W15" s="84"/>
      <c r="X15" s="22">
        <f t="shared" si="195"/>
        <v>0</v>
      </c>
      <c r="Y15" s="22">
        <f t="shared" si="196"/>
        <v>2</v>
      </c>
      <c r="Z15" s="43">
        <f t="shared" ref="Z15:AA19" si="342">IF(X15=2,3,IF(X15=1,1,0))</f>
        <v>0</v>
      </c>
      <c r="AA15" s="43">
        <f t="shared" si="342"/>
        <v>3</v>
      </c>
      <c r="AB15" s="56"/>
      <c r="AC15" s="22" t="str">
        <f t="shared" si="197"/>
        <v>JANSSENS Maurice</v>
      </c>
      <c r="AD15" s="83">
        <v>2715</v>
      </c>
      <c r="AE15" s="22" t="str">
        <f t="shared" si="198"/>
        <v>A</v>
      </c>
      <c r="AF15" s="22" t="str">
        <f t="shared" si="199"/>
        <v>DEHERTOGH Nick</v>
      </c>
      <c r="AG15" s="83">
        <v>1663</v>
      </c>
      <c r="AH15" s="22" t="str">
        <f t="shared" si="200"/>
        <v>D</v>
      </c>
      <c r="AI15" s="83">
        <v>1</v>
      </c>
      <c r="AJ15" s="83">
        <v>1</v>
      </c>
      <c r="AK15" s="84"/>
      <c r="AL15" s="22">
        <f t="shared" si="201"/>
        <v>2</v>
      </c>
      <c r="AM15" s="22">
        <f t="shared" si="202"/>
        <v>0</v>
      </c>
      <c r="AN15" s="43">
        <f t="shared" ref="AN15:AO19" si="343">IF(AL15=2,3,IF(AL15=1,1,0))</f>
        <v>3</v>
      </c>
      <c r="AO15" s="43">
        <f t="shared" si="343"/>
        <v>0</v>
      </c>
      <c r="AP15" s="56"/>
      <c r="AQ15" s="22" t="str">
        <f t="shared" si="203"/>
        <v>PINTENS Davy</v>
      </c>
      <c r="AR15" s="83">
        <v>2840</v>
      </c>
      <c r="AS15" s="22" t="str">
        <f t="shared" si="204"/>
        <v>B</v>
      </c>
      <c r="AT15" s="22" t="str">
        <f t="shared" si="205"/>
        <v>PEETERS Juliën</v>
      </c>
      <c r="AU15" s="83">
        <v>1106</v>
      </c>
      <c r="AV15" s="22" t="str">
        <f t="shared" si="206"/>
        <v>B</v>
      </c>
      <c r="AW15" s="83">
        <v>2</v>
      </c>
      <c r="AX15" s="83">
        <v>1</v>
      </c>
      <c r="AY15" s="84"/>
      <c r="AZ15" s="22">
        <f t="shared" si="207"/>
        <v>1</v>
      </c>
      <c r="BA15" s="22">
        <f t="shared" si="208"/>
        <v>1</v>
      </c>
      <c r="BB15" s="43">
        <f t="shared" ref="BB15:BC19" si="344">IF(AZ15=2,3,IF(AZ15=1,1,0))</f>
        <v>1</v>
      </c>
      <c r="BC15" s="43">
        <f t="shared" si="344"/>
        <v>1</v>
      </c>
      <c r="BD15" s="66"/>
      <c r="BE15" s="22" t="str">
        <f t="shared" si="209"/>
        <v>D'HONDT Julian</v>
      </c>
      <c r="BF15" s="83">
        <v>8691</v>
      </c>
      <c r="BG15" s="22" t="str">
        <f t="shared" si="210"/>
        <v>D</v>
      </c>
      <c r="BH15" s="22" t="str">
        <f t="shared" si="211"/>
        <v>MAEREMANS Emiel</v>
      </c>
      <c r="BI15" s="83">
        <v>5364</v>
      </c>
      <c r="BJ15" s="22" t="str">
        <f t="shared" si="212"/>
        <v>C</v>
      </c>
      <c r="BK15" s="83">
        <v>2</v>
      </c>
      <c r="BL15" s="83">
        <v>1</v>
      </c>
      <c r="BM15" s="84"/>
      <c r="BN15" s="22">
        <f t="shared" si="213"/>
        <v>1</v>
      </c>
      <c r="BO15" s="22">
        <f t="shared" si="214"/>
        <v>1</v>
      </c>
      <c r="BP15" s="43">
        <f t="shared" ref="BP15:BQ19" si="345">IF(BN15=2,3,IF(BN15=1,1,0))</f>
        <v>1</v>
      </c>
      <c r="BQ15" s="43">
        <f t="shared" si="345"/>
        <v>1</v>
      </c>
      <c r="BR15" s="56"/>
      <c r="BS15" s="22" t="str">
        <f t="shared" si="215"/>
        <v>DE HERDT Ivan</v>
      </c>
      <c r="BT15" s="83">
        <v>1041</v>
      </c>
      <c r="BU15" s="22" t="str">
        <f t="shared" si="216"/>
        <v>C</v>
      </c>
      <c r="BV15" s="22" t="str">
        <f t="shared" si="217"/>
        <v>DE RYCK Jurgen</v>
      </c>
      <c r="BW15" s="83">
        <v>747</v>
      </c>
      <c r="BX15" s="22" t="str">
        <f t="shared" si="218"/>
        <v>B</v>
      </c>
      <c r="BY15" s="83">
        <v>2</v>
      </c>
      <c r="BZ15" s="83">
        <v>2</v>
      </c>
      <c r="CA15" s="84"/>
      <c r="CB15" s="22">
        <f t="shared" si="219"/>
        <v>0</v>
      </c>
      <c r="CC15" s="22">
        <f t="shared" si="220"/>
        <v>2</v>
      </c>
      <c r="CD15" s="43">
        <f t="shared" ref="CD15:CE19" si="346">IF(CB15=2,3,IF(CB15=1,1,0))</f>
        <v>0</v>
      </c>
      <c r="CE15" s="43">
        <f t="shared" si="346"/>
        <v>3</v>
      </c>
      <c r="CF15" s="56"/>
      <c r="CG15" s="22" t="str">
        <f t="shared" si="221"/>
        <v>CASTELEYN Theofiel</v>
      </c>
      <c r="CH15" s="83">
        <v>3349</v>
      </c>
      <c r="CI15" s="22" t="str">
        <f t="shared" si="222"/>
        <v>A</v>
      </c>
      <c r="CJ15" s="22" t="str">
        <f t="shared" si="223"/>
        <v>VAN ASBROECK Yvan</v>
      </c>
      <c r="CK15" s="83">
        <v>5055</v>
      </c>
      <c r="CL15" s="22" t="str">
        <f t="shared" si="224"/>
        <v>B</v>
      </c>
      <c r="CM15" s="83">
        <v>1</v>
      </c>
      <c r="CN15" s="83">
        <v>2</v>
      </c>
      <c r="CO15" s="84"/>
      <c r="CP15" s="22">
        <f t="shared" si="225"/>
        <v>1</v>
      </c>
      <c r="CQ15" s="22">
        <f t="shared" si="226"/>
        <v>1</v>
      </c>
      <c r="CR15" s="43">
        <f t="shared" ref="CR15:CR19" si="347">IF(CP15=2,3,IF(CP15=1,1,0))</f>
        <v>1</v>
      </c>
      <c r="CS15" s="43">
        <f t="shared" ref="CS15:CS19" si="348">IF(CQ15=2,3,IF(CQ15=1,1,0))</f>
        <v>1</v>
      </c>
      <c r="CT15" s="66"/>
      <c r="CU15" s="22" t="str">
        <f t="shared" si="227"/>
        <v>JANSSENS Filip</v>
      </c>
      <c r="CV15" s="83">
        <v>8669</v>
      </c>
      <c r="CW15" s="22" t="str">
        <f t="shared" si="228"/>
        <v>C</v>
      </c>
      <c r="CX15" s="22" t="str">
        <f t="shared" si="229"/>
        <v>VAN HOYE René</v>
      </c>
      <c r="CY15" s="83">
        <v>7324</v>
      </c>
      <c r="CZ15" s="22" t="str">
        <f t="shared" si="230"/>
        <v>C</v>
      </c>
      <c r="DA15" s="83">
        <v>1</v>
      </c>
      <c r="DB15" s="83">
        <v>2</v>
      </c>
      <c r="DC15" s="84"/>
      <c r="DD15" s="22">
        <f t="shared" si="231"/>
        <v>1</v>
      </c>
      <c r="DE15" s="22">
        <f t="shared" si="232"/>
        <v>1</v>
      </c>
      <c r="DF15" s="43">
        <f t="shared" ref="DF15:DG19" si="349">IF(DD15=2,3,IF(DD15=1,1,0))</f>
        <v>1</v>
      </c>
      <c r="DG15" s="43">
        <f t="shared" si="349"/>
        <v>1</v>
      </c>
      <c r="DH15" s="56"/>
      <c r="DI15" s="22" t="str">
        <f t="shared" si="233"/>
        <v>MAMPAEY Kim</v>
      </c>
      <c r="DJ15" s="83">
        <v>2604</v>
      </c>
      <c r="DK15" s="22" t="str">
        <f t="shared" si="234"/>
        <v>B</v>
      </c>
      <c r="DL15" s="22" t="str">
        <f t="shared" si="235"/>
        <v>DE HERDT Ivan</v>
      </c>
      <c r="DM15" s="83">
        <v>1041</v>
      </c>
      <c r="DN15" s="22" t="str">
        <f t="shared" si="236"/>
        <v>C</v>
      </c>
      <c r="DO15" s="83">
        <v>1</v>
      </c>
      <c r="DP15" s="83">
        <v>1</v>
      </c>
      <c r="DQ15" s="84"/>
      <c r="DR15" s="22">
        <f t="shared" si="237"/>
        <v>2</v>
      </c>
      <c r="DS15" s="22">
        <f t="shared" si="238"/>
        <v>0</v>
      </c>
      <c r="DT15" s="43">
        <f t="shared" ref="DT15:DU19" si="350">IF(DR15=2,3,IF(DR15=1,1,0))</f>
        <v>3</v>
      </c>
      <c r="DU15" s="43">
        <f t="shared" si="350"/>
        <v>0</v>
      </c>
      <c r="DV15" s="56"/>
      <c r="DW15" s="22" t="str">
        <f t="shared" si="239"/>
        <v>JANSSENS Filip</v>
      </c>
      <c r="DX15" s="83">
        <v>8669</v>
      </c>
      <c r="DY15" s="22" t="str">
        <f t="shared" si="240"/>
        <v>C</v>
      </c>
      <c r="DZ15" s="22" t="str">
        <f t="shared" si="241"/>
        <v>SEGERS Ronny</v>
      </c>
      <c r="EA15" s="83">
        <v>5211</v>
      </c>
      <c r="EB15" s="22" t="str">
        <f t="shared" si="242"/>
        <v>A</v>
      </c>
      <c r="EC15" s="83">
        <v>2</v>
      </c>
      <c r="ED15" s="83">
        <v>2</v>
      </c>
      <c r="EE15" s="84"/>
      <c r="EF15" s="22">
        <f t="shared" si="243"/>
        <v>0</v>
      </c>
      <c r="EG15" s="22">
        <f t="shared" si="244"/>
        <v>2</v>
      </c>
      <c r="EH15" s="43">
        <f t="shared" ref="EH15:EI19" si="351">IF(EF15=2,3,IF(EF15=1,1,0))</f>
        <v>0</v>
      </c>
      <c r="EI15" s="43">
        <f t="shared" si="351"/>
        <v>3</v>
      </c>
      <c r="EJ15" s="66"/>
      <c r="EK15" s="22" t="str">
        <f t="shared" si="245"/>
        <v>VAN LANDEGHEM Kris</v>
      </c>
      <c r="EL15" s="83">
        <v>7498</v>
      </c>
      <c r="EM15" s="22" t="str">
        <f t="shared" si="246"/>
        <v>C</v>
      </c>
      <c r="EN15" s="22" t="str">
        <f t="shared" si="247"/>
        <v>SIEBENS Rudy</v>
      </c>
      <c r="EO15" s="83">
        <v>2935</v>
      </c>
      <c r="EP15" s="22" t="str">
        <f t="shared" si="248"/>
        <v>B</v>
      </c>
      <c r="EQ15" s="83">
        <v>1</v>
      </c>
      <c r="ER15" s="83">
        <v>1</v>
      </c>
      <c r="ES15" s="84"/>
      <c r="ET15" s="22">
        <f t="shared" si="249"/>
        <v>2</v>
      </c>
      <c r="EU15" s="22">
        <f t="shared" si="250"/>
        <v>0</v>
      </c>
      <c r="EV15" s="43">
        <f t="shared" ref="EV15:EW19" si="352">IF(ET15=2,3,IF(ET15=1,1,0))</f>
        <v>3</v>
      </c>
      <c r="EW15" s="43">
        <f t="shared" si="352"/>
        <v>0</v>
      </c>
      <c r="EX15" s="56"/>
      <c r="EY15" s="22" t="str">
        <f t="shared" si="251"/>
        <v>WEEMAES Yoeri</v>
      </c>
      <c r="EZ15" s="83">
        <v>3222</v>
      </c>
      <c r="FA15" s="22" t="str">
        <f t="shared" si="252"/>
        <v>A</v>
      </c>
      <c r="FB15" s="22" t="str">
        <f t="shared" si="253"/>
        <v>VERBRAECKEN Johan</v>
      </c>
      <c r="FC15" s="83">
        <v>3232</v>
      </c>
      <c r="FD15" s="22" t="str">
        <f t="shared" si="254"/>
        <v>B</v>
      </c>
      <c r="FE15" s="83">
        <v>2</v>
      </c>
      <c r="FF15" s="83">
        <v>2</v>
      </c>
      <c r="FG15" s="84"/>
      <c r="FH15" s="22">
        <f t="shared" si="255"/>
        <v>0</v>
      </c>
      <c r="FI15" s="22">
        <f t="shared" si="256"/>
        <v>2</v>
      </c>
      <c r="FJ15" s="43">
        <f t="shared" ref="FJ15:FK19" si="353">IF(FH15=2,3,IF(FH15=1,1,0))</f>
        <v>0</v>
      </c>
      <c r="FK15" s="43">
        <f t="shared" si="353"/>
        <v>3</v>
      </c>
      <c r="FL15" s="56"/>
      <c r="FM15" s="22" t="str">
        <f t="shared" si="257"/>
        <v>DE KEMPENEER Pierre</v>
      </c>
      <c r="FN15" s="83">
        <v>8397</v>
      </c>
      <c r="FO15" s="22" t="str">
        <f t="shared" si="258"/>
        <v>B</v>
      </c>
      <c r="FP15" s="22" t="str">
        <f t="shared" si="259"/>
        <v>BRUYNDONCKX Patrick</v>
      </c>
      <c r="FQ15" s="83">
        <v>149</v>
      </c>
      <c r="FR15" s="22" t="str">
        <f t="shared" si="260"/>
        <v>C</v>
      </c>
      <c r="FS15" s="83">
        <v>2</v>
      </c>
      <c r="FT15" s="83">
        <v>2</v>
      </c>
      <c r="FU15" s="84"/>
      <c r="FV15" s="22">
        <f t="shared" si="261"/>
        <v>0</v>
      </c>
      <c r="FW15" s="22">
        <f t="shared" si="262"/>
        <v>2</v>
      </c>
      <c r="FX15" s="43">
        <f t="shared" ref="FX15:FY19" si="354">IF(FV15=2,3,IF(FV15=1,1,0))</f>
        <v>0</v>
      </c>
      <c r="FY15" s="43">
        <f t="shared" si="354"/>
        <v>3</v>
      </c>
      <c r="FZ15" s="66"/>
      <c r="GA15" s="22" t="str">
        <f t="shared" si="263"/>
        <v>VAN DER TRAPPEN Jean</v>
      </c>
      <c r="GB15" s="83">
        <v>2802</v>
      </c>
      <c r="GC15" s="22" t="str">
        <f t="shared" si="264"/>
        <v>B</v>
      </c>
      <c r="GD15" s="22" t="str">
        <f t="shared" si="265"/>
        <v>VAN MUYLDER Kris</v>
      </c>
      <c r="GE15" s="83">
        <v>4780</v>
      </c>
      <c r="GF15" s="22" t="str">
        <f t="shared" si="266"/>
        <v>C</v>
      </c>
      <c r="GG15" s="83">
        <v>2</v>
      </c>
      <c r="GH15" s="83">
        <v>1</v>
      </c>
      <c r="GI15" s="84"/>
      <c r="GJ15" s="22">
        <f t="shared" si="267"/>
        <v>1</v>
      </c>
      <c r="GK15" s="22">
        <f t="shared" si="268"/>
        <v>1</v>
      </c>
      <c r="GL15" s="43">
        <f t="shared" ref="GL15:GM19" si="355">IF(GJ15=2,3,IF(GJ15=1,1,0))</f>
        <v>1</v>
      </c>
      <c r="GM15" s="43">
        <f t="shared" si="355"/>
        <v>1</v>
      </c>
      <c r="GN15" s="56"/>
      <c r="GO15" s="22" t="str">
        <f t="shared" si="269"/>
        <v>PERSOONS Dirk</v>
      </c>
      <c r="GP15" s="83">
        <v>304</v>
      </c>
      <c r="GQ15" s="22" t="str">
        <f t="shared" si="270"/>
        <v>A</v>
      </c>
      <c r="GR15" s="22" t="str">
        <f t="shared" si="271"/>
        <v>VAN CAMP Wilfried</v>
      </c>
      <c r="GS15" s="83">
        <v>1622</v>
      </c>
      <c r="GT15" s="22" t="str">
        <f t="shared" si="272"/>
        <v>D</v>
      </c>
      <c r="GU15" s="83">
        <v>1</v>
      </c>
      <c r="GV15" s="83">
        <v>1</v>
      </c>
      <c r="GW15" s="84"/>
      <c r="GX15" s="22">
        <f t="shared" si="273"/>
        <v>2</v>
      </c>
      <c r="GY15" s="22">
        <f t="shared" si="274"/>
        <v>0</v>
      </c>
      <c r="GZ15" s="43">
        <f t="shared" ref="GZ15:HA19" si="356">IF(GX15=2,3,IF(GX15=1,1,0))</f>
        <v>3</v>
      </c>
      <c r="HA15" s="43">
        <f t="shared" si="356"/>
        <v>0</v>
      </c>
      <c r="HB15" s="56"/>
      <c r="HC15" s="22" t="str">
        <f t="shared" si="275"/>
        <v>VERGAUWEN Gino</v>
      </c>
      <c r="HD15" s="83">
        <v>3369</v>
      </c>
      <c r="HE15" s="22" t="str">
        <f t="shared" si="276"/>
        <v>B</v>
      </c>
      <c r="HF15" s="22" t="str">
        <f t="shared" si="277"/>
        <v>JANSSENS Maurice</v>
      </c>
      <c r="HG15" s="83">
        <v>2715</v>
      </c>
      <c r="HH15" s="22" t="str">
        <f t="shared" si="278"/>
        <v>A</v>
      </c>
      <c r="HI15" s="83">
        <v>2</v>
      </c>
      <c r="HJ15" s="83">
        <v>2</v>
      </c>
      <c r="HK15" s="84"/>
      <c r="HL15" s="22">
        <f t="shared" si="279"/>
        <v>0</v>
      </c>
      <c r="HM15" s="22">
        <f t="shared" si="280"/>
        <v>2</v>
      </c>
      <c r="HN15" s="43">
        <f t="shared" ref="HN15:HO19" si="357">IF(HL15=2,3,IF(HL15=1,1,0))</f>
        <v>0</v>
      </c>
      <c r="HO15" s="43">
        <f t="shared" si="357"/>
        <v>3</v>
      </c>
      <c r="HP15" s="66"/>
      <c r="HQ15" s="22" t="str">
        <f t="shared" si="281"/>
        <v>COOLS Chris</v>
      </c>
      <c r="HR15" s="83">
        <v>2638</v>
      </c>
      <c r="HS15" s="22" t="str">
        <f t="shared" si="282"/>
        <v>NA</v>
      </c>
      <c r="HT15" s="22" t="str">
        <f t="shared" si="283"/>
        <v>VERGAUWEN Gino</v>
      </c>
      <c r="HU15" s="83">
        <v>3369</v>
      </c>
      <c r="HV15" s="22" t="str">
        <f t="shared" si="284"/>
        <v>B</v>
      </c>
      <c r="HW15" s="83">
        <v>2</v>
      </c>
      <c r="HX15" s="83">
        <v>2</v>
      </c>
      <c r="HY15" s="84"/>
      <c r="HZ15" s="22">
        <f t="shared" si="285"/>
        <v>0</v>
      </c>
      <c r="IA15" s="22">
        <f t="shared" si="286"/>
        <v>2</v>
      </c>
      <c r="IB15" s="43">
        <f t="shared" ref="IB15:IC19" si="358">IF(HZ15=2,3,IF(HZ15=1,1,0))</f>
        <v>0</v>
      </c>
      <c r="IC15" s="43">
        <f t="shared" si="358"/>
        <v>3</v>
      </c>
      <c r="ID15" s="56"/>
      <c r="IE15" s="22" t="str">
        <f t="shared" si="287"/>
        <v>MEERSMAN Gery</v>
      </c>
      <c r="IF15" s="83">
        <v>2678</v>
      </c>
      <c r="IG15" s="22" t="str">
        <f t="shared" si="288"/>
        <v>B</v>
      </c>
      <c r="IH15" s="22" t="str">
        <f t="shared" si="289"/>
        <v>ELEGHEER Robby</v>
      </c>
      <c r="II15" s="83">
        <v>2764</v>
      </c>
      <c r="IJ15" s="22" t="str">
        <f t="shared" si="290"/>
        <v>A</v>
      </c>
      <c r="IK15" s="83">
        <v>2</v>
      </c>
      <c r="IL15" s="83">
        <v>1</v>
      </c>
      <c r="IM15" s="65"/>
      <c r="IN15" s="22">
        <f t="shared" si="291"/>
        <v>1</v>
      </c>
      <c r="IO15" s="22">
        <f t="shared" si="292"/>
        <v>1</v>
      </c>
      <c r="IP15" s="43">
        <f t="shared" ref="IP15:IQ19" si="359">IF(IN15=2,3,IF(IN15=1,1,0))</f>
        <v>1</v>
      </c>
      <c r="IQ15" s="43">
        <f t="shared" si="359"/>
        <v>1</v>
      </c>
      <c r="IR15" s="56"/>
      <c r="IS15" s="22" t="str">
        <f t="shared" si="293"/>
        <v>TOTÉ Benjamin</v>
      </c>
      <c r="IT15" s="83">
        <v>5112</v>
      </c>
      <c r="IU15" s="22" t="str">
        <f t="shared" si="294"/>
        <v>B</v>
      </c>
      <c r="IV15" s="22" t="str">
        <f t="shared" si="295"/>
        <v>VAN DER TRAPPEN Jean</v>
      </c>
      <c r="IW15" s="83">
        <v>2802</v>
      </c>
      <c r="IX15" s="22" t="str">
        <f t="shared" si="296"/>
        <v>B</v>
      </c>
      <c r="IY15" s="83">
        <v>1</v>
      </c>
      <c r="IZ15" s="83">
        <v>1</v>
      </c>
      <c r="JA15" s="84"/>
      <c r="JB15" s="22">
        <f t="shared" si="297"/>
        <v>2</v>
      </c>
      <c r="JC15" s="22">
        <f t="shared" si="298"/>
        <v>0</v>
      </c>
      <c r="JD15" s="43">
        <f t="shared" ref="JD15:JE19" si="360">IF(JB15=2,3,IF(JB15=1,1,0))</f>
        <v>3</v>
      </c>
      <c r="JE15" s="43">
        <f t="shared" si="360"/>
        <v>0</v>
      </c>
      <c r="JF15" s="66"/>
      <c r="JG15" s="22" t="str">
        <f t="shared" si="299"/>
        <v>VAN ASBROECK Juan</v>
      </c>
      <c r="JH15" s="83">
        <v>1253</v>
      </c>
      <c r="JI15" s="22" t="str">
        <f t="shared" si="300"/>
        <v>D</v>
      </c>
      <c r="JJ15" s="22" t="str">
        <f t="shared" si="301"/>
        <v>VERBRAECKEN Johan</v>
      </c>
      <c r="JK15" s="83">
        <v>3232</v>
      </c>
      <c r="JL15" s="22" t="str">
        <f t="shared" si="302"/>
        <v>B</v>
      </c>
      <c r="JM15" s="83">
        <v>2</v>
      </c>
      <c r="JN15" s="83">
        <v>2</v>
      </c>
      <c r="JO15" s="84"/>
      <c r="JP15" s="22">
        <f t="shared" si="303"/>
        <v>0</v>
      </c>
      <c r="JQ15" s="22">
        <f t="shared" si="304"/>
        <v>2</v>
      </c>
      <c r="JR15" s="43">
        <f t="shared" ref="JR15:JR19" si="361">IF(JP15=2,3,IF(JP15=1,1,0))</f>
        <v>0</v>
      </c>
      <c r="JS15" s="43">
        <f t="shared" ref="JS15:JS19" si="362">IF(JQ15=2,3,IF(JQ15=1,1,0))</f>
        <v>3</v>
      </c>
      <c r="JT15" s="56"/>
      <c r="JU15" s="22" t="str">
        <f t="shared" si="305"/>
        <v>VLEMINCKX Francis</v>
      </c>
      <c r="JV15" s="83">
        <v>2656</v>
      </c>
      <c r="JW15" s="22" t="str">
        <f t="shared" si="306"/>
        <v>D</v>
      </c>
      <c r="JX15" s="22" t="str">
        <f t="shared" si="307"/>
        <v>VERGAUWEN Gino</v>
      </c>
      <c r="JY15" s="83">
        <v>3369</v>
      </c>
      <c r="JZ15" s="22" t="str">
        <f t="shared" si="308"/>
        <v>B</v>
      </c>
      <c r="KA15" s="83">
        <v>1</v>
      </c>
      <c r="KB15" s="83">
        <v>2</v>
      </c>
      <c r="KC15" s="84"/>
      <c r="KD15" s="22">
        <f t="shared" si="309"/>
        <v>1</v>
      </c>
      <c r="KE15" s="22">
        <f t="shared" si="310"/>
        <v>1</v>
      </c>
      <c r="KF15" s="43">
        <f t="shared" ref="KF15:KG19" si="363">IF(KD15=2,3,IF(KD15=1,1,0))</f>
        <v>1</v>
      </c>
      <c r="KG15" s="43">
        <f t="shared" si="363"/>
        <v>1</v>
      </c>
      <c r="KH15" s="56"/>
      <c r="KI15" s="22" t="str">
        <f t="shared" si="311"/>
        <v>POELMANS Karel</v>
      </c>
      <c r="KJ15" s="83">
        <v>3026</v>
      </c>
      <c r="KK15" s="22" t="str">
        <f t="shared" si="312"/>
        <v>B</v>
      </c>
      <c r="KL15" s="22" t="str">
        <f t="shared" si="313"/>
        <v>DE KEYSER Leander</v>
      </c>
      <c r="KM15" s="83">
        <v>2602</v>
      </c>
      <c r="KN15" s="22" t="str">
        <f t="shared" si="314"/>
        <v>B</v>
      </c>
      <c r="KO15" s="83">
        <v>1</v>
      </c>
      <c r="KP15" s="83">
        <v>2</v>
      </c>
      <c r="KQ15" s="84"/>
      <c r="KR15" s="22">
        <f t="shared" si="315"/>
        <v>1</v>
      </c>
      <c r="KS15" s="22">
        <f t="shared" si="316"/>
        <v>1</v>
      </c>
      <c r="KT15" s="43">
        <f t="shared" ref="KT15:KU19" si="364">IF(KR15=2,3,IF(KR15=1,1,0))</f>
        <v>1</v>
      </c>
      <c r="KU15" s="43">
        <f t="shared" si="364"/>
        <v>1</v>
      </c>
      <c r="KV15" s="66"/>
      <c r="KW15" s="22" t="str">
        <f t="shared" si="317"/>
        <v>COVELIERS Peter</v>
      </c>
      <c r="KX15" s="83">
        <v>3261</v>
      </c>
      <c r="KY15" s="22" t="str">
        <f t="shared" si="318"/>
        <v>A</v>
      </c>
      <c r="KZ15" s="22" t="str">
        <f t="shared" si="319"/>
        <v>MEERSMAN Gery</v>
      </c>
      <c r="LA15" s="83">
        <v>2678</v>
      </c>
      <c r="LB15" s="22" t="str">
        <f t="shared" si="320"/>
        <v>B</v>
      </c>
      <c r="LC15" s="83">
        <v>1</v>
      </c>
      <c r="LD15" s="83">
        <v>1</v>
      </c>
      <c r="LE15" s="84"/>
      <c r="LF15" s="22">
        <f t="shared" si="321"/>
        <v>2</v>
      </c>
      <c r="LG15" s="22">
        <f t="shared" si="322"/>
        <v>0</v>
      </c>
      <c r="LH15" s="43">
        <f t="shared" ref="LH15:LI19" si="365">IF(LF15=2,3,IF(LF15=1,1,0))</f>
        <v>3</v>
      </c>
      <c r="LI15" s="43">
        <f t="shared" si="365"/>
        <v>0</v>
      </c>
      <c r="LJ15" s="56"/>
      <c r="LK15" s="22" t="str">
        <f t="shared" si="323"/>
        <v>VLEMINCKX Francis</v>
      </c>
      <c r="LL15" s="83">
        <v>2656</v>
      </c>
      <c r="LM15" s="22" t="str">
        <f t="shared" si="324"/>
        <v>D</v>
      </c>
      <c r="LN15" s="22" t="str">
        <f t="shared" si="325"/>
        <v>VAN HEMELRIJK Jean</v>
      </c>
      <c r="LO15" s="83">
        <v>2415</v>
      </c>
      <c r="LP15" s="22" t="str">
        <f t="shared" si="326"/>
        <v>C</v>
      </c>
      <c r="LQ15" s="83">
        <v>1</v>
      </c>
      <c r="LR15" s="83">
        <v>1</v>
      </c>
      <c r="LS15" s="84"/>
      <c r="LT15" s="22">
        <f t="shared" si="327"/>
        <v>2</v>
      </c>
      <c r="LU15" s="22">
        <f t="shared" si="328"/>
        <v>0</v>
      </c>
      <c r="LV15" s="43">
        <f t="shared" ref="LV15:LW19" si="366">IF(LT15=2,3,IF(LT15=1,1,0))</f>
        <v>3</v>
      </c>
      <c r="LW15" s="43">
        <f t="shared" si="366"/>
        <v>0</v>
      </c>
      <c r="LY15" s="22" t="str">
        <f t="shared" si="329"/>
        <v>JANSSENS Maurice</v>
      </c>
      <c r="LZ15" s="83">
        <v>2715</v>
      </c>
      <c r="MA15" s="22" t="str">
        <f t="shared" si="330"/>
        <v>A</v>
      </c>
      <c r="MB15" s="22" t="str">
        <f t="shared" si="331"/>
        <v>DE KEYSER Leander</v>
      </c>
      <c r="MC15" s="83">
        <v>2602</v>
      </c>
      <c r="MD15" s="22" t="str">
        <f t="shared" si="332"/>
        <v>B</v>
      </c>
      <c r="ME15" s="83">
        <v>1</v>
      </c>
      <c r="MF15" s="83">
        <v>1</v>
      </c>
      <c r="MG15" s="84"/>
      <c r="MH15" s="22">
        <f t="shared" si="333"/>
        <v>2</v>
      </c>
      <c r="MI15" s="22">
        <f t="shared" si="334"/>
        <v>0</v>
      </c>
      <c r="MJ15" s="43">
        <f t="shared" ref="MJ15:MK19" si="367">IF(MH15=2,3,IF(MH15=1,1,0))</f>
        <v>3</v>
      </c>
      <c r="MK15" s="43">
        <f t="shared" si="367"/>
        <v>0</v>
      </c>
      <c r="ML15" s="56"/>
      <c r="MM15" s="22" t="str">
        <f t="shared" si="335"/>
        <v>VAN MIERT Dieter</v>
      </c>
      <c r="MN15" s="83">
        <v>8302</v>
      </c>
      <c r="MO15" s="22" t="str">
        <f t="shared" si="336"/>
        <v>C</v>
      </c>
      <c r="MP15" s="22" t="str">
        <f t="shared" si="337"/>
        <v>LEROY Benny</v>
      </c>
      <c r="MQ15" s="83">
        <v>2697</v>
      </c>
      <c r="MR15" s="22" t="str">
        <f t="shared" si="338"/>
        <v>C</v>
      </c>
      <c r="MS15" s="83">
        <v>2</v>
      </c>
      <c r="MT15" s="83">
        <v>2</v>
      </c>
      <c r="MU15" s="84"/>
      <c r="MV15" s="22">
        <f t="shared" si="339"/>
        <v>0</v>
      </c>
      <c r="MW15" s="22">
        <f t="shared" si="340"/>
        <v>2</v>
      </c>
      <c r="MX15" s="43">
        <f t="shared" ref="MX15:MX19" si="368">IF(MV15=2,3,IF(MV15=1,1,0))</f>
        <v>0</v>
      </c>
      <c r="MY15" s="43">
        <f t="shared" ref="MY15:MY19" si="369">IF(MW15=2,3,IF(MW15=1,1,0))</f>
        <v>3</v>
      </c>
    </row>
    <row r="16" spans="1:363" ht="16.5" x14ac:dyDescent="0.3">
      <c r="A16" s="22" t="str">
        <f t="shared" si="185"/>
        <v>VAN LAETHEM Frank</v>
      </c>
      <c r="B16" s="83">
        <v>4005</v>
      </c>
      <c r="C16" s="22" t="str">
        <f t="shared" si="186"/>
        <v>C</v>
      </c>
      <c r="D16" s="22" t="str">
        <f t="shared" si="187"/>
        <v>CORNELIS Jan</v>
      </c>
      <c r="E16" s="83">
        <v>2502</v>
      </c>
      <c r="F16" s="22" t="str">
        <f t="shared" si="188"/>
        <v>B</v>
      </c>
      <c r="G16" s="83">
        <v>2</v>
      </c>
      <c r="H16" s="83">
        <v>1</v>
      </c>
      <c r="I16" s="84"/>
      <c r="J16" s="22">
        <f t="shared" si="189"/>
        <v>1</v>
      </c>
      <c r="K16" s="22">
        <f t="shared" si="190"/>
        <v>1</v>
      </c>
      <c r="L16" s="43">
        <f t="shared" si="341"/>
        <v>1</v>
      </c>
      <c r="M16" s="43">
        <f t="shared" si="341"/>
        <v>1</v>
      </c>
      <c r="N16" s="66"/>
      <c r="O16" s="22" t="str">
        <f t="shared" si="191"/>
        <v>VLEMINCKX Francis</v>
      </c>
      <c r="P16" s="83">
        <v>2656</v>
      </c>
      <c r="Q16" s="22" t="str">
        <f t="shared" si="192"/>
        <v>D</v>
      </c>
      <c r="R16" s="22" t="str">
        <f t="shared" si="193"/>
        <v>DE GRAEF Peter</v>
      </c>
      <c r="S16" s="83">
        <v>3791</v>
      </c>
      <c r="T16" s="22" t="str">
        <f t="shared" si="194"/>
        <v>D</v>
      </c>
      <c r="U16" s="83">
        <v>1</v>
      </c>
      <c r="V16" s="83">
        <v>2</v>
      </c>
      <c r="W16" s="84"/>
      <c r="X16" s="22">
        <f t="shared" si="195"/>
        <v>1</v>
      </c>
      <c r="Y16" s="22">
        <f t="shared" si="196"/>
        <v>1</v>
      </c>
      <c r="Z16" s="43">
        <f t="shared" si="342"/>
        <v>1</v>
      </c>
      <c r="AA16" s="43">
        <f t="shared" si="342"/>
        <v>1</v>
      </c>
      <c r="AB16" s="56"/>
      <c r="AC16" s="22" t="str">
        <f t="shared" si="197"/>
        <v>CASTELEYN Theofiel</v>
      </c>
      <c r="AD16" s="83">
        <v>3349</v>
      </c>
      <c r="AE16" s="22" t="str">
        <f t="shared" si="198"/>
        <v>A</v>
      </c>
      <c r="AF16" s="22" t="str">
        <f t="shared" si="199"/>
        <v>MEERSMAN Gery</v>
      </c>
      <c r="AG16" s="83">
        <v>2678</v>
      </c>
      <c r="AH16" s="22" t="str">
        <f t="shared" si="200"/>
        <v>B</v>
      </c>
      <c r="AI16" s="83">
        <v>2</v>
      </c>
      <c r="AJ16" s="83">
        <v>1</v>
      </c>
      <c r="AK16" s="84"/>
      <c r="AL16" s="22">
        <f t="shared" si="201"/>
        <v>1</v>
      </c>
      <c r="AM16" s="22">
        <f t="shared" si="202"/>
        <v>1</v>
      </c>
      <c r="AN16" s="43">
        <f t="shared" si="343"/>
        <v>1</v>
      </c>
      <c r="AO16" s="43">
        <f t="shared" si="343"/>
        <v>1</v>
      </c>
      <c r="AP16" s="56"/>
      <c r="AQ16" s="22" t="str">
        <f t="shared" si="203"/>
        <v>VERGAUWEN Gino</v>
      </c>
      <c r="AR16" s="83">
        <v>3369</v>
      </c>
      <c r="AS16" s="22" t="str">
        <f t="shared" si="204"/>
        <v>B</v>
      </c>
      <c r="AT16" s="22" t="str">
        <f t="shared" si="205"/>
        <v>VAN HEMELRIJK Jean</v>
      </c>
      <c r="AU16" s="83">
        <v>2415</v>
      </c>
      <c r="AV16" s="22" t="str">
        <f t="shared" si="206"/>
        <v>C</v>
      </c>
      <c r="AW16" s="83">
        <v>2</v>
      </c>
      <c r="AX16" s="83">
        <v>1</v>
      </c>
      <c r="AY16" s="84"/>
      <c r="AZ16" s="22">
        <f t="shared" si="207"/>
        <v>1</v>
      </c>
      <c r="BA16" s="22">
        <f t="shared" si="208"/>
        <v>1</v>
      </c>
      <c r="BB16" s="43">
        <f t="shared" si="344"/>
        <v>1</v>
      </c>
      <c r="BC16" s="43">
        <f t="shared" si="344"/>
        <v>1</v>
      </c>
      <c r="BD16" s="66"/>
      <c r="BE16" s="22" t="str">
        <f t="shared" si="209"/>
        <v>SCHELFHOUT Kevin</v>
      </c>
      <c r="BF16" s="83">
        <v>7322</v>
      </c>
      <c r="BG16" s="22" t="str">
        <f t="shared" si="210"/>
        <v>C</v>
      </c>
      <c r="BH16" s="22" t="str">
        <f t="shared" si="211"/>
        <v>JANSSENS Filip</v>
      </c>
      <c r="BI16" s="83">
        <v>8669</v>
      </c>
      <c r="BJ16" s="22" t="str">
        <f t="shared" si="212"/>
        <v>C</v>
      </c>
      <c r="BK16" s="83">
        <v>1</v>
      </c>
      <c r="BL16" s="83">
        <v>1</v>
      </c>
      <c r="BM16" s="84"/>
      <c r="BN16" s="22">
        <f t="shared" si="213"/>
        <v>2</v>
      </c>
      <c r="BO16" s="22">
        <f t="shared" si="214"/>
        <v>0</v>
      </c>
      <c r="BP16" s="43">
        <f t="shared" si="345"/>
        <v>3</v>
      </c>
      <c r="BQ16" s="43">
        <f t="shared" si="345"/>
        <v>0</v>
      </c>
      <c r="BR16" s="56"/>
      <c r="BS16" s="22" t="str">
        <f t="shared" si="215"/>
        <v>PAUWELS Frans</v>
      </c>
      <c r="BT16" s="83">
        <v>2748</v>
      </c>
      <c r="BU16" s="22" t="str">
        <f t="shared" si="216"/>
        <v>A</v>
      </c>
      <c r="BV16" s="22" t="str">
        <f t="shared" si="217"/>
        <v>TOTÉ Benjamin</v>
      </c>
      <c r="BW16" s="83">
        <v>5112</v>
      </c>
      <c r="BX16" s="22" t="str">
        <f t="shared" si="218"/>
        <v>B</v>
      </c>
      <c r="BY16" s="83">
        <v>2</v>
      </c>
      <c r="BZ16" s="83">
        <v>1</v>
      </c>
      <c r="CA16" s="84"/>
      <c r="CB16" s="22">
        <f t="shared" si="219"/>
        <v>1</v>
      </c>
      <c r="CC16" s="22">
        <f t="shared" si="220"/>
        <v>1</v>
      </c>
      <c r="CD16" s="43">
        <f t="shared" si="346"/>
        <v>1</v>
      </c>
      <c r="CE16" s="43">
        <f t="shared" si="346"/>
        <v>1</v>
      </c>
      <c r="CF16" s="56"/>
      <c r="CG16" s="22" t="str">
        <f t="shared" si="221"/>
        <v>REYNTIENS Davy</v>
      </c>
      <c r="CH16" s="83">
        <v>5002</v>
      </c>
      <c r="CI16" s="22" t="str">
        <f t="shared" si="222"/>
        <v>C</v>
      </c>
      <c r="CJ16" s="22" t="str">
        <f t="shared" si="223"/>
        <v>DE LAET Marc</v>
      </c>
      <c r="CK16" s="83">
        <v>2927</v>
      </c>
      <c r="CL16" s="22" t="str">
        <f t="shared" si="224"/>
        <v>A</v>
      </c>
      <c r="CM16" s="83">
        <v>1</v>
      </c>
      <c r="CN16" s="83">
        <v>2</v>
      </c>
      <c r="CO16" s="84"/>
      <c r="CP16" s="22">
        <f t="shared" si="225"/>
        <v>1</v>
      </c>
      <c r="CQ16" s="22">
        <f t="shared" si="226"/>
        <v>1</v>
      </c>
      <c r="CR16" s="43">
        <f t="shared" si="347"/>
        <v>1</v>
      </c>
      <c r="CS16" s="43">
        <f t="shared" si="348"/>
        <v>1</v>
      </c>
      <c r="CT16" s="66"/>
      <c r="CU16" s="22" t="str">
        <f t="shared" si="227"/>
        <v>MAEREMANS Emiel</v>
      </c>
      <c r="CV16" s="83">
        <v>5364</v>
      </c>
      <c r="CW16" s="22" t="str">
        <f t="shared" si="228"/>
        <v>C</v>
      </c>
      <c r="CX16" s="22" t="str">
        <f t="shared" si="229"/>
        <v>SIEBENS Rudy</v>
      </c>
      <c r="CY16" s="83">
        <v>2935</v>
      </c>
      <c r="CZ16" s="22" t="str">
        <f t="shared" si="230"/>
        <v>B</v>
      </c>
      <c r="DA16" s="83">
        <v>2</v>
      </c>
      <c r="DB16" s="83">
        <v>2</v>
      </c>
      <c r="DC16" s="84"/>
      <c r="DD16" s="22">
        <f t="shared" si="231"/>
        <v>0</v>
      </c>
      <c r="DE16" s="22">
        <f t="shared" si="232"/>
        <v>2</v>
      </c>
      <c r="DF16" s="43">
        <f t="shared" si="349"/>
        <v>0</v>
      </c>
      <c r="DG16" s="43">
        <f t="shared" si="349"/>
        <v>3</v>
      </c>
      <c r="DH16" s="56"/>
      <c r="DI16" s="22" t="str">
        <f t="shared" si="233"/>
        <v>VAN MIERT Dieter</v>
      </c>
      <c r="DJ16" s="83">
        <v>8302</v>
      </c>
      <c r="DK16" s="22" t="str">
        <f t="shared" si="234"/>
        <v>C</v>
      </c>
      <c r="DL16" s="22" t="str">
        <f t="shared" si="235"/>
        <v>VAN BAREL Jan</v>
      </c>
      <c r="DM16" s="83">
        <v>3235</v>
      </c>
      <c r="DN16" s="22" t="str">
        <f t="shared" si="236"/>
        <v>B</v>
      </c>
      <c r="DO16" s="83">
        <v>2</v>
      </c>
      <c r="DP16" s="83">
        <v>2</v>
      </c>
      <c r="DQ16" s="84"/>
      <c r="DR16" s="22">
        <f t="shared" si="237"/>
        <v>0</v>
      </c>
      <c r="DS16" s="22">
        <f t="shared" si="238"/>
        <v>2</v>
      </c>
      <c r="DT16" s="43">
        <f t="shared" si="350"/>
        <v>0</v>
      </c>
      <c r="DU16" s="43">
        <f t="shared" si="350"/>
        <v>3</v>
      </c>
      <c r="DV16" s="56"/>
      <c r="DW16" s="22" t="str">
        <f t="shared" si="239"/>
        <v>VERGAUWEN Gino</v>
      </c>
      <c r="DX16" s="83">
        <v>3369</v>
      </c>
      <c r="DY16" s="22" t="str">
        <f t="shared" si="240"/>
        <v>B</v>
      </c>
      <c r="DZ16" s="22" t="str">
        <f t="shared" si="241"/>
        <v>VAN SCHOOR Danny</v>
      </c>
      <c r="EA16" s="83">
        <v>2668</v>
      </c>
      <c r="EB16" s="22" t="str">
        <f t="shared" si="242"/>
        <v>B</v>
      </c>
      <c r="EC16" s="83">
        <v>2</v>
      </c>
      <c r="ED16" s="83">
        <v>1</v>
      </c>
      <c r="EE16" s="84"/>
      <c r="EF16" s="22">
        <f t="shared" si="243"/>
        <v>1</v>
      </c>
      <c r="EG16" s="22">
        <f t="shared" si="244"/>
        <v>1</v>
      </c>
      <c r="EH16" s="43">
        <f t="shared" si="351"/>
        <v>1</v>
      </c>
      <c r="EI16" s="43">
        <f t="shared" si="351"/>
        <v>1</v>
      </c>
      <c r="EJ16" s="66"/>
      <c r="EK16" s="22" t="str">
        <f t="shared" si="245"/>
        <v>PEETERS Juliën</v>
      </c>
      <c r="EL16" s="83">
        <v>1106</v>
      </c>
      <c r="EM16" s="22" t="str">
        <f t="shared" si="246"/>
        <v>B</v>
      </c>
      <c r="EN16" s="22" t="str">
        <f t="shared" si="247"/>
        <v>VAN MIERT Dieter</v>
      </c>
      <c r="EO16" s="83">
        <v>8302</v>
      </c>
      <c r="EP16" s="22" t="str">
        <f t="shared" si="248"/>
        <v>C</v>
      </c>
      <c r="EQ16" s="83">
        <v>1</v>
      </c>
      <c r="ER16" s="83">
        <v>1</v>
      </c>
      <c r="ES16" s="84"/>
      <c r="ET16" s="22">
        <f t="shared" si="249"/>
        <v>2</v>
      </c>
      <c r="EU16" s="22">
        <f t="shared" si="250"/>
        <v>0</v>
      </c>
      <c r="EV16" s="43">
        <f t="shared" si="352"/>
        <v>3</v>
      </c>
      <c r="EW16" s="43">
        <f t="shared" si="352"/>
        <v>0</v>
      </c>
      <c r="EX16" s="56"/>
      <c r="EY16" s="22" t="str">
        <f t="shared" si="251"/>
        <v>FOUBERT Bruno</v>
      </c>
      <c r="EZ16" s="83">
        <v>3647</v>
      </c>
      <c r="FA16" s="22" t="str">
        <f t="shared" si="252"/>
        <v>A</v>
      </c>
      <c r="FB16" s="22" t="str">
        <f t="shared" si="253"/>
        <v>VAN KERCKHOVEN Dirk</v>
      </c>
      <c r="FC16" s="83">
        <v>1962</v>
      </c>
      <c r="FD16" s="22" t="str">
        <f t="shared" si="254"/>
        <v>NA</v>
      </c>
      <c r="FE16" s="83">
        <v>1</v>
      </c>
      <c r="FF16" s="83">
        <v>1</v>
      </c>
      <c r="FG16" s="84"/>
      <c r="FH16" s="22">
        <f t="shared" si="255"/>
        <v>2</v>
      </c>
      <c r="FI16" s="22">
        <f t="shared" si="256"/>
        <v>0</v>
      </c>
      <c r="FJ16" s="43">
        <f t="shared" si="353"/>
        <v>3</v>
      </c>
      <c r="FK16" s="43">
        <f t="shared" si="353"/>
        <v>0</v>
      </c>
      <c r="FL16" s="56"/>
      <c r="FM16" s="22" t="str">
        <f t="shared" si="257"/>
        <v>VAN LAETHEM Frank</v>
      </c>
      <c r="FN16" s="83">
        <v>4005</v>
      </c>
      <c r="FO16" s="22" t="str">
        <f t="shared" si="258"/>
        <v>C</v>
      </c>
      <c r="FP16" s="22" t="str">
        <f t="shared" si="259"/>
        <v>SIEBENS Rudy</v>
      </c>
      <c r="FQ16" s="83">
        <v>2935</v>
      </c>
      <c r="FR16" s="22" t="str">
        <f t="shared" si="260"/>
        <v>B</v>
      </c>
      <c r="FS16" s="83">
        <v>1</v>
      </c>
      <c r="FT16" s="83">
        <v>2</v>
      </c>
      <c r="FU16" s="84"/>
      <c r="FV16" s="22">
        <f t="shared" si="261"/>
        <v>1</v>
      </c>
      <c r="FW16" s="22">
        <f t="shared" si="262"/>
        <v>1</v>
      </c>
      <c r="FX16" s="43">
        <f t="shared" si="354"/>
        <v>1</v>
      </c>
      <c r="FY16" s="43">
        <f t="shared" si="354"/>
        <v>1</v>
      </c>
      <c r="FZ16" s="66"/>
      <c r="GA16" s="22" t="str">
        <f t="shared" si="263"/>
        <v>DE HERDT Ivan</v>
      </c>
      <c r="GB16" s="83">
        <v>1041</v>
      </c>
      <c r="GC16" s="22" t="str">
        <f t="shared" si="264"/>
        <v>C</v>
      </c>
      <c r="GD16" s="22" t="str">
        <f t="shared" si="265"/>
        <v>LEROY Benny</v>
      </c>
      <c r="GE16" s="83">
        <v>2697</v>
      </c>
      <c r="GF16" s="22" t="str">
        <f t="shared" si="266"/>
        <v>C</v>
      </c>
      <c r="GG16" s="83">
        <v>2</v>
      </c>
      <c r="GH16" s="83">
        <v>1</v>
      </c>
      <c r="GI16" s="84"/>
      <c r="GJ16" s="22">
        <f t="shared" si="267"/>
        <v>1</v>
      </c>
      <c r="GK16" s="22">
        <f t="shared" si="268"/>
        <v>1</v>
      </c>
      <c r="GL16" s="43">
        <f t="shared" si="355"/>
        <v>1</v>
      </c>
      <c r="GM16" s="43">
        <f t="shared" si="355"/>
        <v>1</v>
      </c>
      <c r="GN16" s="56"/>
      <c r="GO16" s="22" t="str">
        <f t="shared" si="269"/>
        <v>COVELIERS Peter</v>
      </c>
      <c r="GP16" s="83">
        <v>3261</v>
      </c>
      <c r="GQ16" s="22" t="str">
        <f t="shared" si="270"/>
        <v>A</v>
      </c>
      <c r="GR16" s="22" t="str">
        <f t="shared" si="271"/>
        <v>CARLIER Constant</v>
      </c>
      <c r="GS16" s="83">
        <v>2719</v>
      </c>
      <c r="GT16" s="22" t="str">
        <f t="shared" si="272"/>
        <v>C</v>
      </c>
      <c r="GU16" s="83">
        <v>1</v>
      </c>
      <c r="GV16" s="83">
        <v>1</v>
      </c>
      <c r="GW16" s="84"/>
      <c r="GX16" s="22">
        <f t="shared" si="273"/>
        <v>2</v>
      </c>
      <c r="GY16" s="22">
        <f t="shared" si="274"/>
        <v>0</v>
      </c>
      <c r="GZ16" s="43">
        <f t="shared" si="356"/>
        <v>3</v>
      </c>
      <c r="HA16" s="43">
        <f t="shared" si="356"/>
        <v>0</v>
      </c>
      <c r="HB16" s="56"/>
      <c r="HC16" s="22" t="str">
        <f t="shared" si="275"/>
        <v>MEERSMAN Gery</v>
      </c>
      <c r="HD16" s="83">
        <v>2678</v>
      </c>
      <c r="HE16" s="22" t="str">
        <f t="shared" si="276"/>
        <v>B</v>
      </c>
      <c r="HF16" s="22" t="str">
        <f t="shared" si="277"/>
        <v>VERBRAECKEN Johan</v>
      </c>
      <c r="HG16" s="83">
        <v>3232</v>
      </c>
      <c r="HH16" s="22" t="str">
        <f t="shared" si="278"/>
        <v>B</v>
      </c>
      <c r="HI16" s="83">
        <v>2</v>
      </c>
      <c r="HJ16" s="83">
        <v>1</v>
      </c>
      <c r="HK16" s="84"/>
      <c r="HL16" s="22">
        <f t="shared" si="279"/>
        <v>1</v>
      </c>
      <c r="HM16" s="22">
        <f t="shared" si="280"/>
        <v>1</v>
      </c>
      <c r="HN16" s="43">
        <f t="shared" si="357"/>
        <v>1</v>
      </c>
      <c r="HO16" s="43">
        <f t="shared" si="357"/>
        <v>1</v>
      </c>
      <c r="HP16" s="66"/>
      <c r="HQ16" s="22" t="str">
        <f t="shared" si="281"/>
        <v>PEETERS Juliën</v>
      </c>
      <c r="HR16" s="83">
        <v>1106</v>
      </c>
      <c r="HS16" s="22" t="str">
        <f t="shared" si="282"/>
        <v>B</v>
      </c>
      <c r="HT16" s="22" t="str">
        <f t="shared" si="283"/>
        <v>PINTENS Davy</v>
      </c>
      <c r="HU16" s="83">
        <v>2840</v>
      </c>
      <c r="HV16" s="22" t="str">
        <f t="shared" si="284"/>
        <v>B</v>
      </c>
      <c r="HW16" s="83">
        <v>2</v>
      </c>
      <c r="HX16" s="83">
        <v>1</v>
      </c>
      <c r="HY16" s="84"/>
      <c r="HZ16" s="22">
        <f t="shared" si="285"/>
        <v>1</v>
      </c>
      <c r="IA16" s="22">
        <f t="shared" si="286"/>
        <v>1</v>
      </c>
      <c r="IB16" s="43">
        <f t="shared" si="358"/>
        <v>1</v>
      </c>
      <c r="IC16" s="43">
        <f t="shared" si="358"/>
        <v>1</v>
      </c>
      <c r="ID16" s="56"/>
      <c r="IE16" s="22" t="str">
        <f t="shared" si="287"/>
        <v>CARRETTE Marc</v>
      </c>
      <c r="IF16" s="83">
        <v>3013</v>
      </c>
      <c r="IG16" s="22" t="str">
        <f t="shared" si="288"/>
        <v>C</v>
      </c>
      <c r="IH16" s="22" t="str">
        <f t="shared" si="289"/>
        <v>D'HONDT Julian</v>
      </c>
      <c r="II16" s="83">
        <v>8691</v>
      </c>
      <c r="IJ16" s="22" t="str">
        <f t="shared" si="290"/>
        <v>D</v>
      </c>
      <c r="IK16" s="83">
        <v>2</v>
      </c>
      <c r="IL16" s="83">
        <v>1</v>
      </c>
      <c r="IM16" s="65"/>
      <c r="IN16" s="22">
        <f t="shared" si="291"/>
        <v>1</v>
      </c>
      <c r="IO16" s="22">
        <f t="shared" si="292"/>
        <v>1</v>
      </c>
      <c r="IP16" s="43">
        <f t="shared" si="359"/>
        <v>1</v>
      </c>
      <c r="IQ16" s="43">
        <f t="shared" si="359"/>
        <v>1</v>
      </c>
      <c r="IR16" s="56"/>
      <c r="IS16" s="22" t="str">
        <f t="shared" si="293"/>
        <v>DE RYCK Jurgen</v>
      </c>
      <c r="IT16" s="83">
        <v>747</v>
      </c>
      <c r="IU16" s="22" t="str">
        <f t="shared" si="294"/>
        <v>B</v>
      </c>
      <c r="IV16" s="22" t="str">
        <f t="shared" si="295"/>
        <v>VAN BAREL Jan</v>
      </c>
      <c r="IW16" s="83">
        <v>3235</v>
      </c>
      <c r="IX16" s="22" t="str">
        <f t="shared" si="296"/>
        <v>B</v>
      </c>
      <c r="IY16" s="83">
        <v>2</v>
      </c>
      <c r="IZ16" s="83">
        <v>1</v>
      </c>
      <c r="JA16" s="84"/>
      <c r="JB16" s="22">
        <f t="shared" si="297"/>
        <v>1</v>
      </c>
      <c r="JC16" s="22">
        <f t="shared" si="298"/>
        <v>1</v>
      </c>
      <c r="JD16" s="43">
        <f t="shared" si="360"/>
        <v>1</v>
      </c>
      <c r="JE16" s="43">
        <f t="shared" si="360"/>
        <v>1</v>
      </c>
      <c r="JF16" s="66"/>
      <c r="JG16" s="22" t="str">
        <f t="shared" si="299"/>
        <v>VAN INGELGEM Timmy</v>
      </c>
      <c r="JH16" s="83">
        <v>6202</v>
      </c>
      <c r="JI16" s="22" t="str">
        <f t="shared" si="300"/>
        <v>C</v>
      </c>
      <c r="JJ16" s="22" t="str">
        <f t="shared" si="301"/>
        <v>CASTELEYN Theofiel</v>
      </c>
      <c r="JK16" s="83">
        <v>3349</v>
      </c>
      <c r="JL16" s="22" t="str">
        <f t="shared" si="302"/>
        <v>A</v>
      </c>
      <c r="JM16" s="83">
        <v>1</v>
      </c>
      <c r="JN16" s="83">
        <v>2</v>
      </c>
      <c r="JO16" s="84"/>
      <c r="JP16" s="22">
        <f t="shared" si="303"/>
        <v>1</v>
      </c>
      <c r="JQ16" s="22">
        <f t="shared" si="304"/>
        <v>1</v>
      </c>
      <c r="JR16" s="43">
        <f t="shared" si="361"/>
        <v>1</v>
      </c>
      <c r="JS16" s="43">
        <f t="shared" si="362"/>
        <v>1</v>
      </c>
      <c r="JT16" s="56"/>
      <c r="JU16" s="22" t="str">
        <f t="shared" si="305"/>
        <v>VAN MIERT Dieter</v>
      </c>
      <c r="JV16" s="83">
        <v>8302</v>
      </c>
      <c r="JW16" s="22" t="str">
        <f t="shared" si="306"/>
        <v>C</v>
      </c>
      <c r="JX16" s="22" t="str">
        <f t="shared" si="307"/>
        <v>CARRETTE Marc</v>
      </c>
      <c r="JY16" s="83">
        <v>3013</v>
      </c>
      <c r="JZ16" s="22" t="str">
        <f t="shared" si="308"/>
        <v>C</v>
      </c>
      <c r="KA16" s="83">
        <v>2</v>
      </c>
      <c r="KB16" s="83">
        <v>1</v>
      </c>
      <c r="KC16" s="84"/>
      <c r="KD16" s="22">
        <f t="shared" si="309"/>
        <v>1</v>
      </c>
      <c r="KE16" s="22">
        <f t="shared" si="310"/>
        <v>1</v>
      </c>
      <c r="KF16" s="43">
        <f t="shared" si="363"/>
        <v>1</v>
      </c>
      <c r="KG16" s="43">
        <f t="shared" si="363"/>
        <v>1</v>
      </c>
      <c r="KH16" s="56"/>
      <c r="KI16" s="22" t="str">
        <f t="shared" si="311"/>
        <v>VAN BAREL Jan</v>
      </c>
      <c r="KJ16" s="83">
        <v>3235</v>
      </c>
      <c r="KK16" s="22" t="str">
        <f t="shared" si="312"/>
        <v>B</v>
      </c>
      <c r="KL16" s="22" t="str">
        <f t="shared" si="313"/>
        <v>BRUYNDONCKX Patrick</v>
      </c>
      <c r="KM16" s="83">
        <v>149</v>
      </c>
      <c r="KN16" s="22" t="str">
        <f t="shared" si="314"/>
        <v>C</v>
      </c>
      <c r="KO16" s="83">
        <v>2</v>
      </c>
      <c r="KP16" s="83">
        <v>2</v>
      </c>
      <c r="KQ16" s="84"/>
      <c r="KR16" s="22">
        <f t="shared" si="315"/>
        <v>0</v>
      </c>
      <c r="KS16" s="22">
        <f t="shared" si="316"/>
        <v>2</v>
      </c>
      <c r="KT16" s="43">
        <f t="shared" si="364"/>
        <v>0</v>
      </c>
      <c r="KU16" s="43">
        <f t="shared" si="364"/>
        <v>3</v>
      </c>
      <c r="KV16" s="66"/>
      <c r="KW16" s="22" t="str">
        <f t="shared" si="317"/>
        <v>JACOBS Dave</v>
      </c>
      <c r="KX16" s="83">
        <v>2789</v>
      </c>
      <c r="KY16" s="22" t="str">
        <f t="shared" si="318"/>
        <v>B</v>
      </c>
      <c r="KZ16" s="22" t="str">
        <f t="shared" si="319"/>
        <v>VAN HOYE Pierre</v>
      </c>
      <c r="LA16" s="83">
        <v>3527</v>
      </c>
      <c r="LB16" s="22" t="str">
        <f t="shared" si="320"/>
        <v>B</v>
      </c>
      <c r="LC16" s="83">
        <v>1</v>
      </c>
      <c r="LD16" s="83">
        <v>1</v>
      </c>
      <c r="LE16" s="84"/>
      <c r="LF16" s="22">
        <f t="shared" si="321"/>
        <v>2</v>
      </c>
      <c r="LG16" s="22">
        <f t="shared" si="322"/>
        <v>0</v>
      </c>
      <c r="LH16" s="43">
        <f t="shared" si="365"/>
        <v>3</v>
      </c>
      <c r="LI16" s="43">
        <f t="shared" si="365"/>
        <v>0</v>
      </c>
      <c r="LJ16" s="56"/>
      <c r="LK16" s="22" t="str">
        <f t="shared" si="323"/>
        <v>VAN HOYE René</v>
      </c>
      <c r="LL16" s="83">
        <v>7324</v>
      </c>
      <c r="LM16" s="22" t="str">
        <f t="shared" si="324"/>
        <v>C</v>
      </c>
      <c r="LN16" s="22" t="str">
        <f t="shared" si="325"/>
        <v>PEETERS Juliën</v>
      </c>
      <c r="LO16" s="83">
        <v>1106</v>
      </c>
      <c r="LP16" s="22" t="str">
        <f t="shared" si="326"/>
        <v>B</v>
      </c>
      <c r="LQ16" s="83">
        <v>2</v>
      </c>
      <c r="LR16" s="83">
        <v>2</v>
      </c>
      <c r="LS16" s="84"/>
      <c r="LT16" s="22">
        <f t="shared" si="327"/>
        <v>0</v>
      </c>
      <c r="LU16" s="22">
        <f t="shared" si="328"/>
        <v>2</v>
      </c>
      <c r="LV16" s="43">
        <f t="shared" si="366"/>
        <v>0</v>
      </c>
      <c r="LW16" s="43">
        <f t="shared" si="366"/>
        <v>3</v>
      </c>
      <c r="LY16" s="22" t="str">
        <f t="shared" si="329"/>
        <v>VERBRAECKEN Johan</v>
      </c>
      <c r="LZ16" s="83">
        <v>3232</v>
      </c>
      <c r="MA16" s="22" t="str">
        <f t="shared" si="330"/>
        <v>B</v>
      </c>
      <c r="MB16" s="22" t="str">
        <f t="shared" si="331"/>
        <v>CALUWAERTS Danny</v>
      </c>
      <c r="MC16" s="83">
        <v>2092</v>
      </c>
      <c r="MD16" s="22" t="str">
        <f t="shared" si="332"/>
        <v>B</v>
      </c>
      <c r="ME16" s="83">
        <v>1</v>
      </c>
      <c r="MF16" s="83">
        <v>2</v>
      </c>
      <c r="MG16" s="84"/>
      <c r="MH16" s="22">
        <f t="shared" si="333"/>
        <v>1</v>
      </c>
      <c r="MI16" s="22">
        <f t="shared" si="334"/>
        <v>1</v>
      </c>
      <c r="MJ16" s="43">
        <f t="shared" si="367"/>
        <v>1</v>
      </c>
      <c r="MK16" s="43">
        <f t="shared" si="367"/>
        <v>1</v>
      </c>
      <c r="ML16" s="56"/>
      <c r="MM16" s="22" t="str">
        <f t="shared" si="335"/>
        <v>SIEBENS Rudy</v>
      </c>
      <c r="MN16" s="83">
        <v>2935</v>
      </c>
      <c r="MO16" s="22" t="str">
        <f t="shared" si="336"/>
        <v>B</v>
      </c>
      <c r="MP16" s="22" t="str">
        <f t="shared" si="337"/>
        <v>SANDERS Erik</v>
      </c>
      <c r="MQ16" s="83">
        <v>5582</v>
      </c>
      <c r="MR16" s="22" t="str">
        <f t="shared" si="338"/>
        <v>C</v>
      </c>
      <c r="MS16" s="83">
        <v>2</v>
      </c>
      <c r="MT16" s="83">
        <v>2</v>
      </c>
      <c r="MU16" s="84"/>
      <c r="MV16" s="22">
        <f t="shared" si="339"/>
        <v>0</v>
      </c>
      <c r="MW16" s="22">
        <f t="shared" si="340"/>
        <v>2</v>
      </c>
      <c r="MX16" s="43">
        <f t="shared" si="368"/>
        <v>0</v>
      </c>
      <c r="MY16" s="43">
        <f t="shared" si="369"/>
        <v>3</v>
      </c>
    </row>
    <row r="17" spans="1:363" ht="16.5" x14ac:dyDescent="0.3">
      <c r="A17" s="22" t="str">
        <f t="shared" si="185"/>
        <v>WILLEMS Jan</v>
      </c>
      <c r="B17" s="83">
        <v>3923</v>
      </c>
      <c r="C17" s="22" t="str">
        <f t="shared" si="186"/>
        <v>B</v>
      </c>
      <c r="D17" s="22" t="str">
        <f t="shared" si="187"/>
        <v>VAN BAREL Jan</v>
      </c>
      <c r="E17" s="83">
        <v>3235</v>
      </c>
      <c r="F17" s="22" t="str">
        <f t="shared" si="188"/>
        <v>B</v>
      </c>
      <c r="G17" s="83">
        <v>1</v>
      </c>
      <c r="H17" s="83">
        <v>2</v>
      </c>
      <c r="I17" s="84"/>
      <c r="J17" s="22">
        <f t="shared" si="189"/>
        <v>1</v>
      </c>
      <c r="K17" s="22">
        <f t="shared" si="190"/>
        <v>1</v>
      </c>
      <c r="L17" s="43">
        <f t="shared" si="341"/>
        <v>1</v>
      </c>
      <c r="M17" s="43">
        <f t="shared" si="341"/>
        <v>1</v>
      </c>
      <c r="N17" s="66"/>
      <c r="O17" s="22" t="str">
        <f t="shared" si="191"/>
        <v>SIEBENS Rudy</v>
      </c>
      <c r="P17" s="83">
        <v>2935</v>
      </c>
      <c r="Q17" s="22" t="str">
        <f t="shared" si="192"/>
        <v>B</v>
      </c>
      <c r="R17" s="22" t="str">
        <f t="shared" si="193"/>
        <v>COVELIERS Peter</v>
      </c>
      <c r="S17" s="83">
        <v>3261</v>
      </c>
      <c r="T17" s="22" t="str">
        <f t="shared" si="194"/>
        <v>A</v>
      </c>
      <c r="U17" s="83">
        <v>2</v>
      </c>
      <c r="V17" s="83">
        <v>1</v>
      </c>
      <c r="W17" s="84"/>
      <c r="X17" s="22">
        <f t="shared" si="195"/>
        <v>1</v>
      </c>
      <c r="Y17" s="22">
        <f t="shared" si="196"/>
        <v>1</v>
      </c>
      <c r="Z17" s="43">
        <f t="shared" si="342"/>
        <v>1</v>
      </c>
      <c r="AA17" s="43">
        <f t="shared" si="342"/>
        <v>1</v>
      </c>
      <c r="AB17" s="56"/>
      <c r="AC17" s="22" t="str">
        <f t="shared" si="197"/>
        <v>VERBRAECKEN Johan</v>
      </c>
      <c r="AD17" s="83">
        <v>3232</v>
      </c>
      <c r="AE17" s="22" t="str">
        <f t="shared" si="198"/>
        <v>B</v>
      </c>
      <c r="AF17" s="22" t="str">
        <f t="shared" si="199"/>
        <v>VERGAUWEN Gino</v>
      </c>
      <c r="AG17" s="83">
        <v>3369</v>
      </c>
      <c r="AH17" s="22" t="str">
        <f t="shared" si="200"/>
        <v>B</v>
      </c>
      <c r="AI17" s="83">
        <v>1</v>
      </c>
      <c r="AJ17" s="83">
        <v>1</v>
      </c>
      <c r="AK17" s="84"/>
      <c r="AL17" s="22">
        <f t="shared" si="201"/>
        <v>2</v>
      </c>
      <c r="AM17" s="22">
        <f t="shared" si="202"/>
        <v>0</v>
      </c>
      <c r="AN17" s="43">
        <f t="shared" si="343"/>
        <v>3</v>
      </c>
      <c r="AO17" s="43">
        <f t="shared" si="343"/>
        <v>0</v>
      </c>
      <c r="AP17" s="56"/>
      <c r="AQ17" s="22" t="str">
        <f t="shared" si="203"/>
        <v>JANSSENS Filip</v>
      </c>
      <c r="AR17" s="83">
        <v>8669</v>
      </c>
      <c r="AS17" s="22" t="str">
        <f t="shared" si="204"/>
        <v>C</v>
      </c>
      <c r="AT17" s="22" t="str">
        <f t="shared" si="205"/>
        <v>DE CLERCQ Jozef</v>
      </c>
      <c r="AU17" s="83">
        <v>8221</v>
      </c>
      <c r="AV17" s="22" t="str">
        <f t="shared" si="206"/>
        <v>D</v>
      </c>
      <c r="AW17" s="83">
        <v>1</v>
      </c>
      <c r="AX17" s="83">
        <v>1</v>
      </c>
      <c r="AY17" s="84"/>
      <c r="AZ17" s="22">
        <f t="shared" si="207"/>
        <v>2</v>
      </c>
      <c r="BA17" s="22">
        <f t="shared" si="208"/>
        <v>0</v>
      </c>
      <c r="BB17" s="43">
        <f t="shared" si="344"/>
        <v>3</v>
      </c>
      <c r="BC17" s="43">
        <f t="shared" si="344"/>
        <v>0</v>
      </c>
      <c r="BD17" s="66"/>
      <c r="BE17" s="22" t="str">
        <f t="shared" si="209"/>
        <v>DE NIJS Joris</v>
      </c>
      <c r="BF17" s="83">
        <v>2982</v>
      </c>
      <c r="BG17" s="22" t="str">
        <f t="shared" si="210"/>
        <v>A</v>
      </c>
      <c r="BH17" s="22" t="str">
        <f t="shared" si="211"/>
        <v>CARRETTE Marc</v>
      </c>
      <c r="BI17" s="83">
        <v>3013</v>
      </c>
      <c r="BJ17" s="22" t="str">
        <f t="shared" si="212"/>
        <v>C</v>
      </c>
      <c r="BK17" s="83">
        <v>1</v>
      </c>
      <c r="BL17" s="83">
        <v>1</v>
      </c>
      <c r="BM17" s="84"/>
      <c r="BN17" s="22">
        <f t="shared" si="213"/>
        <v>2</v>
      </c>
      <c r="BO17" s="22">
        <f t="shared" si="214"/>
        <v>0</v>
      </c>
      <c r="BP17" s="43">
        <f t="shared" si="345"/>
        <v>3</v>
      </c>
      <c r="BQ17" s="43">
        <f t="shared" si="345"/>
        <v>0</v>
      </c>
      <c r="BR17" s="56"/>
      <c r="BS17" s="22" t="str">
        <f t="shared" si="215"/>
        <v>VAN DE VONDEL Ivan</v>
      </c>
      <c r="BT17" s="83">
        <v>2964</v>
      </c>
      <c r="BU17" s="22" t="str">
        <f t="shared" si="216"/>
        <v>B</v>
      </c>
      <c r="BV17" s="22" t="str">
        <f t="shared" si="217"/>
        <v>VAN CAUTER Koen</v>
      </c>
      <c r="BW17" s="83">
        <v>3004</v>
      </c>
      <c r="BX17" s="22" t="str">
        <f t="shared" si="218"/>
        <v>B</v>
      </c>
      <c r="BY17" s="83">
        <v>1</v>
      </c>
      <c r="BZ17" s="83">
        <v>2</v>
      </c>
      <c r="CA17" s="84"/>
      <c r="CB17" s="22">
        <f t="shared" si="219"/>
        <v>1</v>
      </c>
      <c r="CC17" s="22">
        <f t="shared" si="220"/>
        <v>1</v>
      </c>
      <c r="CD17" s="43">
        <f t="shared" si="346"/>
        <v>1</v>
      </c>
      <c r="CE17" s="43">
        <f t="shared" si="346"/>
        <v>1</v>
      </c>
      <c r="CF17" s="56"/>
      <c r="CG17" s="22" t="str">
        <f t="shared" si="221"/>
        <v>VERBRAECKEN Johan</v>
      </c>
      <c r="CH17" s="83">
        <v>3232</v>
      </c>
      <c r="CI17" s="22" t="str">
        <f t="shared" si="222"/>
        <v>B</v>
      </c>
      <c r="CJ17" s="22" t="str">
        <f t="shared" si="223"/>
        <v>VAN LYSEBETTEN Octaaf</v>
      </c>
      <c r="CK17" s="83">
        <v>7590</v>
      </c>
      <c r="CL17" s="22" t="str">
        <f t="shared" si="224"/>
        <v>C</v>
      </c>
      <c r="CM17" s="83">
        <v>1</v>
      </c>
      <c r="CN17" s="83">
        <v>1</v>
      </c>
      <c r="CO17" s="84"/>
      <c r="CP17" s="22">
        <f t="shared" si="225"/>
        <v>2</v>
      </c>
      <c r="CQ17" s="22">
        <f t="shared" si="226"/>
        <v>0</v>
      </c>
      <c r="CR17" s="43">
        <f t="shared" si="347"/>
        <v>3</v>
      </c>
      <c r="CS17" s="43">
        <f t="shared" si="348"/>
        <v>0</v>
      </c>
      <c r="CT17" s="66"/>
      <c r="CU17" s="22" t="str">
        <f t="shared" si="227"/>
        <v>CARRETTE Marc</v>
      </c>
      <c r="CV17" s="83">
        <v>3013</v>
      </c>
      <c r="CW17" s="22" t="str">
        <f t="shared" si="228"/>
        <v>C</v>
      </c>
      <c r="CX17" s="22" t="str">
        <f t="shared" si="229"/>
        <v>VAN CAMP Wilfried</v>
      </c>
      <c r="CY17" s="83">
        <v>1622</v>
      </c>
      <c r="CZ17" s="22" t="str">
        <f t="shared" si="230"/>
        <v>D</v>
      </c>
      <c r="DA17" s="83">
        <v>2</v>
      </c>
      <c r="DB17" s="83">
        <v>1</v>
      </c>
      <c r="DC17" s="84"/>
      <c r="DD17" s="22">
        <f t="shared" si="231"/>
        <v>1</v>
      </c>
      <c r="DE17" s="22">
        <f t="shared" si="232"/>
        <v>1</v>
      </c>
      <c r="DF17" s="43">
        <f t="shared" si="349"/>
        <v>1</v>
      </c>
      <c r="DG17" s="43">
        <f t="shared" si="349"/>
        <v>1</v>
      </c>
      <c r="DH17" s="56"/>
      <c r="DI17" s="22" t="str">
        <f t="shared" si="233"/>
        <v>VLEMINCKX Francis</v>
      </c>
      <c r="DJ17" s="83">
        <v>2656</v>
      </c>
      <c r="DK17" s="22" t="str">
        <f t="shared" si="234"/>
        <v>D</v>
      </c>
      <c r="DL17" s="22" t="str">
        <f t="shared" si="235"/>
        <v>PAUWELS Frans</v>
      </c>
      <c r="DM17" s="83">
        <v>2748</v>
      </c>
      <c r="DN17" s="22" t="str">
        <f t="shared" si="236"/>
        <v>A</v>
      </c>
      <c r="DO17" s="83">
        <v>2</v>
      </c>
      <c r="DP17" s="83">
        <v>2</v>
      </c>
      <c r="DQ17" s="84"/>
      <c r="DR17" s="22">
        <f t="shared" si="237"/>
        <v>0</v>
      </c>
      <c r="DS17" s="22">
        <f t="shared" si="238"/>
        <v>2</v>
      </c>
      <c r="DT17" s="43">
        <f t="shared" si="350"/>
        <v>0</v>
      </c>
      <c r="DU17" s="43">
        <f t="shared" si="350"/>
        <v>3</v>
      </c>
      <c r="DV17" s="56"/>
      <c r="DW17" s="22" t="str">
        <f t="shared" si="239"/>
        <v>MEERSMAN Gery</v>
      </c>
      <c r="DX17" s="83">
        <v>2678</v>
      </c>
      <c r="DY17" s="22" t="str">
        <f t="shared" si="240"/>
        <v>B</v>
      </c>
      <c r="DZ17" s="22" t="str">
        <f t="shared" si="241"/>
        <v>COVELIERS Peter</v>
      </c>
      <c r="EA17" s="83">
        <v>3261</v>
      </c>
      <c r="EB17" s="22" t="str">
        <f t="shared" si="242"/>
        <v>A</v>
      </c>
      <c r="EC17" s="83">
        <v>2</v>
      </c>
      <c r="ED17" s="83">
        <v>2</v>
      </c>
      <c r="EE17" s="84"/>
      <c r="EF17" s="22">
        <f t="shared" si="243"/>
        <v>0</v>
      </c>
      <c r="EG17" s="22">
        <f t="shared" si="244"/>
        <v>2</v>
      </c>
      <c r="EH17" s="43">
        <f t="shared" si="351"/>
        <v>0</v>
      </c>
      <c r="EI17" s="43">
        <f t="shared" si="351"/>
        <v>3</v>
      </c>
      <c r="EJ17" s="66"/>
      <c r="EK17" s="22" t="str">
        <f t="shared" si="245"/>
        <v>ROOTHANS Peter</v>
      </c>
      <c r="EL17" s="83">
        <v>5434</v>
      </c>
      <c r="EM17" s="22" t="str">
        <f t="shared" si="246"/>
        <v>C</v>
      </c>
      <c r="EN17" s="22" t="str">
        <f t="shared" si="247"/>
        <v>VAN HOYE René</v>
      </c>
      <c r="EO17" s="83">
        <v>7324</v>
      </c>
      <c r="EP17" s="22" t="str">
        <f t="shared" si="248"/>
        <v>C</v>
      </c>
      <c r="EQ17" s="83">
        <v>2</v>
      </c>
      <c r="ER17" s="83">
        <v>1</v>
      </c>
      <c r="ES17" s="84"/>
      <c r="ET17" s="22">
        <f t="shared" si="249"/>
        <v>1</v>
      </c>
      <c r="EU17" s="22">
        <f t="shared" si="250"/>
        <v>1</v>
      </c>
      <c r="EV17" s="43">
        <f t="shared" si="352"/>
        <v>1</v>
      </c>
      <c r="EW17" s="43">
        <f t="shared" si="352"/>
        <v>1</v>
      </c>
      <c r="EX17" s="56"/>
      <c r="EY17" s="22" t="str">
        <f t="shared" si="251"/>
        <v>ENGELS Dave</v>
      </c>
      <c r="EZ17" s="83">
        <v>4000</v>
      </c>
      <c r="FA17" s="22" t="str">
        <f t="shared" si="252"/>
        <v>B</v>
      </c>
      <c r="FB17" s="22" t="str">
        <f t="shared" si="253"/>
        <v>REYNTIENS Davy</v>
      </c>
      <c r="FC17" s="83">
        <v>5002</v>
      </c>
      <c r="FD17" s="22" t="str">
        <f t="shared" si="254"/>
        <v>C</v>
      </c>
      <c r="FE17" s="83">
        <v>2</v>
      </c>
      <c r="FF17" s="83">
        <v>1</v>
      </c>
      <c r="FG17" s="84"/>
      <c r="FH17" s="22">
        <f t="shared" si="255"/>
        <v>1</v>
      </c>
      <c r="FI17" s="22">
        <f t="shared" si="256"/>
        <v>1</v>
      </c>
      <c r="FJ17" s="43">
        <f t="shared" si="353"/>
        <v>1</v>
      </c>
      <c r="FK17" s="43">
        <f t="shared" si="353"/>
        <v>1</v>
      </c>
      <c r="FL17" s="56"/>
      <c r="FM17" s="22" t="str">
        <f t="shared" si="257"/>
        <v>VAN MUYLDER Kris</v>
      </c>
      <c r="FN17" s="83">
        <v>4780</v>
      </c>
      <c r="FO17" s="22" t="str">
        <f t="shared" si="258"/>
        <v>C</v>
      </c>
      <c r="FP17" s="22" t="str">
        <f t="shared" si="259"/>
        <v>UWAERTS Freddy</v>
      </c>
      <c r="FQ17" s="83">
        <v>2953</v>
      </c>
      <c r="FR17" s="22" t="str">
        <f t="shared" si="260"/>
        <v>C</v>
      </c>
      <c r="FS17" s="83">
        <v>1</v>
      </c>
      <c r="FT17" s="83">
        <v>1</v>
      </c>
      <c r="FU17" s="84"/>
      <c r="FV17" s="22">
        <f t="shared" si="261"/>
        <v>2</v>
      </c>
      <c r="FW17" s="22">
        <f t="shared" si="262"/>
        <v>0</v>
      </c>
      <c r="FX17" s="43">
        <f t="shared" si="354"/>
        <v>3</v>
      </c>
      <c r="FY17" s="43">
        <f t="shared" si="354"/>
        <v>0</v>
      </c>
      <c r="FZ17" s="66"/>
      <c r="GA17" s="22" t="str">
        <f t="shared" si="263"/>
        <v>VAN BAREL Jan</v>
      </c>
      <c r="GB17" s="83">
        <v>3235</v>
      </c>
      <c r="GC17" s="22" t="str">
        <f t="shared" si="264"/>
        <v>B</v>
      </c>
      <c r="GD17" s="22" t="str">
        <f t="shared" si="265"/>
        <v>SANDERS Erik</v>
      </c>
      <c r="GE17" s="83">
        <v>5582</v>
      </c>
      <c r="GF17" s="22" t="str">
        <f t="shared" si="266"/>
        <v>C</v>
      </c>
      <c r="GG17" s="83">
        <v>1</v>
      </c>
      <c r="GH17" s="83">
        <v>2</v>
      </c>
      <c r="GI17" s="84"/>
      <c r="GJ17" s="22">
        <f t="shared" si="267"/>
        <v>1</v>
      </c>
      <c r="GK17" s="22">
        <f t="shared" si="268"/>
        <v>1</v>
      </c>
      <c r="GL17" s="43">
        <f t="shared" si="355"/>
        <v>1</v>
      </c>
      <c r="GM17" s="43">
        <f t="shared" si="355"/>
        <v>1</v>
      </c>
      <c r="GN17" s="56"/>
      <c r="GO17" s="22" t="str">
        <f t="shared" si="269"/>
        <v>TRUYTS Marcel</v>
      </c>
      <c r="GP17" s="83">
        <v>3625</v>
      </c>
      <c r="GQ17" s="22" t="str">
        <f t="shared" si="270"/>
        <v>B</v>
      </c>
      <c r="GR17" s="22" t="str">
        <f t="shared" si="271"/>
        <v>VAN MIERT Dieter</v>
      </c>
      <c r="GS17" s="83">
        <v>8302</v>
      </c>
      <c r="GT17" s="22" t="str">
        <f t="shared" si="272"/>
        <v>C</v>
      </c>
      <c r="GU17" s="83">
        <v>1</v>
      </c>
      <c r="GV17" s="83">
        <v>1</v>
      </c>
      <c r="GW17" s="84"/>
      <c r="GX17" s="22">
        <f t="shared" si="273"/>
        <v>2</v>
      </c>
      <c r="GY17" s="22">
        <f t="shared" si="274"/>
        <v>0</v>
      </c>
      <c r="GZ17" s="43">
        <f t="shared" si="356"/>
        <v>3</v>
      </c>
      <c r="HA17" s="43">
        <f t="shared" si="356"/>
        <v>0</v>
      </c>
      <c r="HB17" s="56"/>
      <c r="HC17" s="22" t="str">
        <f t="shared" si="275"/>
        <v>VAN HOYE Pierre</v>
      </c>
      <c r="HD17" s="83">
        <v>3527</v>
      </c>
      <c r="HE17" s="22" t="str">
        <f t="shared" si="276"/>
        <v>B</v>
      </c>
      <c r="HF17" s="22" t="str">
        <f t="shared" si="277"/>
        <v>CASTELEYN Theofiel</v>
      </c>
      <c r="HG17" s="83">
        <v>3349</v>
      </c>
      <c r="HH17" s="22" t="str">
        <f t="shared" si="278"/>
        <v>A</v>
      </c>
      <c r="HI17" s="83">
        <v>1</v>
      </c>
      <c r="HJ17" s="83">
        <v>1</v>
      </c>
      <c r="HK17" s="84"/>
      <c r="HL17" s="22">
        <f t="shared" si="279"/>
        <v>2</v>
      </c>
      <c r="HM17" s="22">
        <f t="shared" si="280"/>
        <v>0</v>
      </c>
      <c r="HN17" s="43">
        <f t="shared" si="357"/>
        <v>3</v>
      </c>
      <c r="HO17" s="43">
        <f t="shared" si="357"/>
        <v>0</v>
      </c>
      <c r="HP17" s="66"/>
      <c r="HQ17" s="22" t="str">
        <f t="shared" si="281"/>
        <v>HILLEGEER Luc</v>
      </c>
      <c r="HR17" s="83">
        <v>7457</v>
      </c>
      <c r="HS17" s="22" t="str">
        <f t="shared" si="282"/>
        <v>NA</v>
      </c>
      <c r="HT17" s="22" t="str">
        <f t="shared" si="283"/>
        <v>MEERSMAN Gery</v>
      </c>
      <c r="HU17" s="83">
        <v>2678</v>
      </c>
      <c r="HV17" s="22" t="str">
        <f t="shared" si="284"/>
        <v>B</v>
      </c>
      <c r="HW17" s="83">
        <v>2</v>
      </c>
      <c r="HX17" s="83">
        <v>2</v>
      </c>
      <c r="HY17" s="84"/>
      <c r="HZ17" s="22">
        <f t="shared" si="285"/>
        <v>0</v>
      </c>
      <c r="IA17" s="22">
        <f t="shared" si="286"/>
        <v>2</v>
      </c>
      <c r="IB17" s="43">
        <f t="shared" si="358"/>
        <v>0</v>
      </c>
      <c r="IC17" s="43">
        <f t="shared" si="358"/>
        <v>3</v>
      </c>
      <c r="ID17" s="56"/>
      <c r="IE17" s="22" t="str">
        <f t="shared" si="287"/>
        <v>VAN VOSSEL Mireille</v>
      </c>
      <c r="IF17" s="83">
        <v>2981</v>
      </c>
      <c r="IG17" s="22" t="str">
        <f t="shared" si="288"/>
        <v>C</v>
      </c>
      <c r="IH17" s="22" t="str">
        <f t="shared" si="289"/>
        <v>SCHELFHOUT Kevin</v>
      </c>
      <c r="II17" s="83">
        <v>7322</v>
      </c>
      <c r="IJ17" s="22" t="str">
        <f t="shared" si="290"/>
        <v>C</v>
      </c>
      <c r="IK17" s="83">
        <v>2</v>
      </c>
      <c r="IL17" s="83">
        <v>1</v>
      </c>
      <c r="IM17" s="65"/>
      <c r="IN17" s="22">
        <f t="shared" si="291"/>
        <v>1</v>
      </c>
      <c r="IO17" s="22">
        <f t="shared" si="292"/>
        <v>1</v>
      </c>
      <c r="IP17" s="43">
        <f t="shared" si="359"/>
        <v>1</v>
      </c>
      <c r="IQ17" s="43">
        <f t="shared" si="359"/>
        <v>1</v>
      </c>
      <c r="IR17" s="56"/>
      <c r="IS17" s="22" t="str">
        <f t="shared" si="293"/>
        <v>VAN OSSELAER Boudewijn</v>
      </c>
      <c r="IT17" s="83">
        <v>6016</v>
      </c>
      <c r="IU17" s="22" t="str">
        <f t="shared" si="294"/>
        <v>C</v>
      </c>
      <c r="IV17" s="22" t="str">
        <f t="shared" si="295"/>
        <v>DE HERDT Ivan</v>
      </c>
      <c r="IW17" s="83">
        <v>1041</v>
      </c>
      <c r="IX17" s="22" t="str">
        <f t="shared" si="296"/>
        <v>C</v>
      </c>
      <c r="IY17" s="83">
        <v>1</v>
      </c>
      <c r="IZ17" s="83">
        <v>2</v>
      </c>
      <c r="JA17" s="84"/>
      <c r="JB17" s="22">
        <f t="shared" si="297"/>
        <v>1</v>
      </c>
      <c r="JC17" s="22">
        <f t="shared" si="298"/>
        <v>1</v>
      </c>
      <c r="JD17" s="43">
        <f t="shared" si="360"/>
        <v>1</v>
      </c>
      <c r="JE17" s="43">
        <f t="shared" si="360"/>
        <v>1</v>
      </c>
      <c r="JF17" s="66"/>
      <c r="JG17" s="22" t="str">
        <f t="shared" si="299"/>
        <v>DE LAET Marc</v>
      </c>
      <c r="JH17" s="83">
        <v>2927</v>
      </c>
      <c r="JI17" s="22" t="str">
        <f t="shared" si="300"/>
        <v>A</v>
      </c>
      <c r="JJ17" s="22" t="str">
        <f t="shared" si="301"/>
        <v>POLFLIET Gustaaf</v>
      </c>
      <c r="JK17" s="83">
        <v>3082</v>
      </c>
      <c r="JL17" s="22" t="str">
        <f t="shared" si="302"/>
        <v>C</v>
      </c>
      <c r="JM17" s="83">
        <v>2</v>
      </c>
      <c r="JN17" s="83">
        <v>2</v>
      </c>
      <c r="JO17" s="84"/>
      <c r="JP17" s="22">
        <f t="shared" si="303"/>
        <v>0</v>
      </c>
      <c r="JQ17" s="22">
        <f t="shared" si="304"/>
        <v>2</v>
      </c>
      <c r="JR17" s="43">
        <f t="shared" si="361"/>
        <v>0</v>
      </c>
      <c r="JS17" s="43">
        <f t="shared" si="362"/>
        <v>3</v>
      </c>
      <c r="JT17" s="56"/>
      <c r="JU17" s="22" t="str">
        <f t="shared" si="305"/>
        <v>SIEBENS Rudy</v>
      </c>
      <c r="JV17" s="83">
        <v>2935</v>
      </c>
      <c r="JW17" s="22" t="str">
        <f t="shared" si="306"/>
        <v>B</v>
      </c>
      <c r="JX17" s="22" t="str">
        <f t="shared" si="307"/>
        <v>PINTENS Davy</v>
      </c>
      <c r="JY17" s="83">
        <v>2840</v>
      </c>
      <c r="JZ17" s="22" t="str">
        <f t="shared" si="308"/>
        <v>B</v>
      </c>
      <c r="KA17" s="83">
        <v>2</v>
      </c>
      <c r="KB17" s="83">
        <v>1</v>
      </c>
      <c r="KC17" s="84"/>
      <c r="KD17" s="22">
        <f t="shared" si="309"/>
        <v>1</v>
      </c>
      <c r="KE17" s="22">
        <f t="shared" si="310"/>
        <v>1</v>
      </c>
      <c r="KF17" s="43">
        <f t="shared" si="363"/>
        <v>1</v>
      </c>
      <c r="KG17" s="43">
        <f t="shared" si="363"/>
        <v>1</v>
      </c>
      <c r="KH17" s="56"/>
      <c r="KI17" s="22" t="str">
        <f t="shared" si="311"/>
        <v>PAUWELS Frans</v>
      </c>
      <c r="KJ17" s="83">
        <v>2748</v>
      </c>
      <c r="KK17" s="22" t="str">
        <f t="shared" si="312"/>
        <v>A</v>
      </c>
      <c r="KL17" s="22" t="str">
        <f t="shared" si="313"/>
        <v>VAN HOYE René</v>
      </c>
      <c r="KM17" s="83">
        <v>7324</v>
      </c>
      <c r="KN17" s="22" t="str">
        <f t="shared" si="314"/>
        <v>C</v>
      </c>
      <c r="KO17" s="83">
        <v>1</v>
      </c>
      <c r="KP17" s="83">
        <v>1</v>
      </c>
      <c r="KQ17" s="84"/>
      <c r="KR17" s="22">
        <f t="shared" si="315"/>
        <v>2</v>
      </c>
      <c r="KS17" s="22">
        <f t="shared" si="316"/>
        <v>0</v>
      </c>
      <c r="KT17" s="43">
        <f t="shared" si="364"/>
        <v>3</v>
      </c>
      <c r="KU17" s="43">
        <f t="shared" si="364"/>
        <v>0</v>
      </c>
      <c r="KV17" s="66"/>
      <c r="KW17" s="22" t="str">
        <f t="shared" si="317"/>
        <v>VAN SCHOOR Danny</v>
      </c>
      <c r="KX17" s="83">
        <v>2668</v>
      </c>
      <c r="KY17" s="22" t="str">
        <f t="shared" si="318"/>
        <v>B</v>
      </c>
      <c r="KZ17" s="22" t="str">
        <f t="shared" si="319"/>
        <v>DE MEERSMAN Petrus</v>
      </c>
      <c r="LA17" s="83">
        <v>5946</v>
      </c>
      <c r="LB17" s="22" t="str">
        <f t="shared" si="320"/>
        <v>C</v>
      </c>
      <c r="LC17" s="83">
        <v>2</v>
      </c>
      <c r="LD17" s="83">
        <v>1</v>
      </c>
      <c r="LE17" s="84"/>
      <c r="LF17" s="22">
        <f t="shared" si="321"/>
        <v>1</v>
      </c>
      <c r="LG17" s="22">
        <f t="shared" si="322"/>
        <v>1</v>
      </c>
      <c r="LH17" s="43">
        <f t="shared" si="365"/>
        <v>1</v>
      </c>
      <c r="LI17" s="43">
        <f t="shared" si="365"/>
        <v>1</v>
      </c>
      <c r="LJ17" s="56"/>
      <c r="LK17" s="22" t="str">
        <f t="shared" si="323"/>
        <v>CARLIER Constant</v>
      </c>
      <c r="LL17" s="83">
        <v>2719</v>
      </c>
      <c r="LM17" s="22" t="str">
        <f t="shared" si="324"/>
        <v>C</v>
      </c>
      <c r="LN17" s="22" t="str">
        <f t="shared" si="325"/>
        <v>PEETERS Henri</v>
      </c>
      <c r="LO17" s="83">
        <v>3565</v>
      </c>
      <c r="LP17" s="22" t="str">
        <f t="shared" si="326"/>
        <v>C</v>
      </c>
      <c r="LQ17" s="83">
        <v>2</v>
      </c>
      <c r="LR17" s="83">
        <v>2</v>
      </c>
      <c r="LS17" s="84"/>
      <c r="LT17" s="22">
        <f t="shared" si="327"/>
        <v>0</v>
      </c>
      <c r="LU17" s="22">
        <f t="shared" si="328"/>
        <v>2</v>
      </c>
      <c r="LV17" s="43">
        <f t="shared" si="366"/>
        <v>0</v>
      </c>
      <c r="LW17" s="43">
        <f t="shared" si="366"/>
        <v>3</v>
      </c>
      <c r="LY17" s="22" t="str">
        <f t="shared" si="329"/>
        <v>REYNTIENS Davy</v>
      </c>
      <c r="LZ17" s="83">
        <v>5002</v>
      </c>
      <c r="MA17" s="22" t="str">
        <f t="shared" si="330"/>
        <v>C</v>
      </c>
      <c r="MB17" s="22" t="str">
        <f t="shared" si="331"/>
        <v>ENGELS Paul</v>
      </c>
      <c r="MC17" s="83">
        <v>3648</v>
      </c>
      <c r="MD17" s="22" t="str">
        <f t="shared" si="332"/>
        <v>C</v>
      </c>
      <c r="ME17" s="83">
        <v>2</v>
      </c>
      <c r="MF17" s="83">
        <v>2</v>
      </c>
      <c r="MG17" s="84"/>
      <c r="MH17" s="22">
        <f t="shared" si="333"/>
        <v>0</v>
      </c>
      <c r="MI17" s="22">
        <f t="shared" si="334"/>
        <v>2</v>
      </c>
      <c r="MJ17" s="43">
        <f t="shared" si="367"/>
        <v>0</v>
      </c>
      <c r="MK17" s="43">
        <f t="shared" si="367"/>
        <v>3</v>
      </c>
      <c r="ML17" s="56"/>
      <c r="MM17" s="22" t="str">
        <f t="shared" si="335"/>
        <v>CARLIER Constant</v>
      </c>
      <c r="MN17" s="83">
        <v>2719</v>
      </c>
      <c r="MO17" s="22" t="str">
        <f t="shared" si="336"/>
        <v>C</v>
      </c>
      <c r="MP17" s="22" t="str">
        <f t="shared" si="337"/>
        <v>VAN LAETHEM Frank</v>
      </c>
      <c r="MQ17" s="83">
        <v>4005</v>
      </c>
      <c r="MR17" s="22" t="str">
        <f t="shared" si="338"/>
        <v>C</v>
      </c>
      <c r="MS17" s="83">
        <v>2</v>
      </c>
      <c r="MT17" s="83">
        <v>1</v>
      </c>
      <c r="MU17" s="84"/>
      <c r="MV17" s="22">
        <f t="shared" si="339"/>
        <v>1</v>
      </c>
      <c r="MW17" s="22">
        <f t="shared" si="340"/>
        <v>1</v>
      </c>
      <c r="MX17" s="43">
        <f t="shared" si="368"/>
        <v>1</v>
      </c>
      <c r="MY17" s="43">
        <f t="shared" si="369"/>
        <v>1</v>
      </c>
    </row>
    <row r="18" spans="1:363" ht="16.5" x14ac:dyDescent="0.3">
      <c r="A18" s="22" t="str">
        <f t="shared" si="185"/>
        <v>LEROY Benny</v>
      </c>
      <c r="B18" s="83">
        <v>2697</v>
      </c>
      <c r="C18" s="22" t="str">
        <f t="shared" si="186"/>
        <v>C</v>
      </c>
      <c r="D18" s="22" t="str">
        <f t="shared" si="187"/>
        <v>VAN DE VONDEL Ivan</v>
      </c>
      <c r="E18" s="83">
        <v>2964</v>
      </c>
      <c r="F18" s="22" t="str">
        <f t="shared" si="188"/>
        <v>B</v>
      </c>
      <c r="G18" s="83">
        <v>2</v>
      </c>
      <c r="H18" s="83">
        <v>2</v>
      </c>
      <c r="I18" s="84"/>
      <c r="J18" s="22">
        <f t="shared" si="189"/>
        <v>0</v>
      </c>
      <c r="K18" s="22">
        <f t="shared" si="190"/>
        <v>2</v>
      </c>
      <c r="L18" s="43">
        <f t="shared" si="341"/>
        <v>0</v>
      </c>
      <c r="M18" s="43">
        <f t="shared" si="341"/>
        <v>3</v>
      </c>
      <c r="N18" s="66"/>
      <c r="O18" s="22" t="str">
        <f t="shared" si="191"/>
        <v>CARLIER Constant</v>
      </c>
      <c r="P18" s="83">
        <v>2719</v>
      </c>
      <c r="Q18" s="22" t="str">
        <f t="shared" si="192"/>
        <v>C</v>
      </c>
      <c r="R18" s="22" t="str">
        <f t="shared" si="193"/>
        <v>TRUYTS Marcel</v>
      </c>
      <c r="S18" s="83">
        <v>3625</v>
      </c>
      <c r="T18" s="22" t="str">
        <f t="shared" si="194"/>
        <v>B</v>
      </c>
      <c r="U18" s="83">
        <v>1</v>
      </c>
      <c r="V18" s="83">
        <v>1</v>
      </c>
      <c r="W18" s="84"/>
      <c r="X18" s="22">
        <f t="shared" si="195"/>
        <v>2</v>
      </c>
      <c r="Y18" s="22">
        <f t="shared" si="196"/>
        <v>0</v>
      </c>
      <c r="Z18" s="43">
        <f t="shared" si="342"/>
        <v>3</v>
      </c>
      <c r="AA18" s="43">
        <f t="shared" si="342"/>
        <v>0</v>
      </c>
      <c r="AB18" s="56"/>
      <c r="AC18" s="22" t="str">
        <f t="shared" si="197"/>
        <v>REYNTIENS Davy</v>
      </c>
      <c r="AD18" s="83">
        <v>5002</v>
      </c>
      <c r="AE18" s="22" t="str">
        <f t="shared" si="198"/>
        <v>C</v>
      </c>
      <c r="AF18" s="22" t="str">
        <f t="shared" si="199"/>
        <v>MAEREMANS Emiel</v>
      </c>
      <c r="AG18" s="83">
        <v>5364</v>
      </c>
      <c r="AH18" s="22" t="str">
        <f t="shared" si="200"/>
        <v>C</v>
      </c>
      <c r="AI18" s="83">
        <v>1</v>
      </c>
      <c r="AJ18" s="83">
        <v>1</v>
      </c>
      <c r="AK18" s="84"/>
      <c r="AL18" s="22">
        <f t="shared" si="201"/>
        <v>2</v>
      </c>
      <c r="AM18" s="22">
        <f t="shared" si="202"/>
        <v>0</v>
      </c>
      <c r="AN18" s="43">
        <f t="shared" si="343"/>
        <v>3</v>
      </c>
      <c r="AO18" s="43">
        <f t="shared" si="343"/>
        <v>0</v>
      </c>
      <c r="AP18" s="56"/>
      <c r="AQ18" s="22" t="str">
        <f t="shared" si="203"/>
        <v>MAEREMANS Emiel</v>
      </c>
      <c r="AR18" s="83">
        <v>5364</v>
      </c>
      <c r="AS18" s="22" t="str">
        <f t="shared" si="204"/>
        <v>C</v>
      </c>
      <c r="AT18" s="22" t="str">
        <f t="shared" si="205"/>
        <v>ROOTHANS Peter</v>
      </c>
      <c r="AU18" s="83">
        <v>5434</v>
      </c>
      <c r="AV18" s="22" t="str">
        <f t="shared" si="206"/>
        <v>C</v>
      </c>
      <c r="AW18" s="83">
        <v>2</v>
      </c>
      <c r="AX18" s="83">
        <v>1</v>
      </c>
      <c r="AY18" s="84"/>
      <c r="AZ18" s="22">
        <f t="shared" si="207"/>
        <v>1</v>
      </c>
      <c r="BA18" s="22">
        <f t="shared" si="208"/>
        <v>1</v>
      </c>
      <c r="BB18" s="43">
        <f t="shared" si="344"/>
        <v>1</v>
      </c>
      <c r="BC18" s="43">
        <f t="shared" si="344"/>
        <v>1</v>
      </c>
      <c r="BD18" s="66"/>
      <c r="BE18" s="22" t="str">
        <f t="shared" si="209"/>
        <v>D'HONDT Jason</v>
      </c>
      <c r="BF18" s="83">
        <v>8152</v>
      </c>
      <c r="BG18" s="22" t="str">
        <f t="shared" si="210"/>
        <v>D</v>
      </c>
      <c r="BH18" s="22" t="str">
        <f t="shared" si="211"/>
        <v>VERGAUWEN Gino</v>
      </c>
      <c r="BI18" s="83">
        <v>3369</v>
      </c>
      <c r="BJ18" s="22" t="str">
        <f t="shared" si="212"/>
        <v>B</v>
      </c>
      <c r="BK18" s="83">
        <v>2</v>
      </c>
      <c r="BL18" s="83">
        <v>1</v>
      </c>
      <c r="BM18" s="84"/>
      <c r="BN18" s="22">
        <f t="shared" si="213"/>
        <v>1</v>
      </c>
      <c r="BO18" s="22">
        <f t="shared" si="214"/>
        <v>1</v>
      </c>
      <c r="BP18" s="43">
        <f t="shared" si="345"/>
        <v>1</v>
      </c>
      <c r="BQ18" s="43">
        <f t="shared" si="345"/>
        <v>1</v>
      </c>
      <c r="BR18" s="56"/>
      <c r="BS18" s="22" t="str">
        <f t="shared" si="215"/>
        <v>POELMANS Karel</v>
      </c>
      <c r="BT18" s="83">
        <v>3026</v>
      </c>
      <c r="BU18" s="22" t="str">
        <f t="shared" si="216"/>
        <v>B</v>
      </c>
      <c r="BV18" s="22" t="str">
        <f t="shared" si="217"/>
        <v>VAN OSSELAER Boudewijn</v>
      </c>
      <c r="BW18" s="83">
        <v>6016</v>
      </c>
      <c r="BX18" s="22" t="str">
        <f t="shared" si="218"/>
        <v>C</v>
      </c>
      <c r="BY18" s="83">
        <v>2</v>
      </c>
      <c r="BZ18" s="83">
        <v>2</v>
      </c>
      <c r="CA18" s="84"/>
      <c r="CB18" s="22">
        <f t="shared" si="219"/>
        <v>0</v>
      </c>
      <c r="CC18" s="22">
        <f t="shared" si="220"/>
        <v>2</v>
      </c>
      <c r="CD18" s="43">
        <f t="shared" si="346"/>
        <v>0</v>
      </c>
      <c r="CE18" s="43">
        <f t="shared" si="346"/>
        <v>3</v>
      </c>
      <c r="CF18" s="56"/>
      <c r="CG18" s="22" t="str">
        <f t="shared" si="221"/>
        <v>CASTELEYN Paul</v>
      </c>
      <c r="CH18" s="83">
        <v>2879</v>
      </c>
      <c r="CI18" s="22" t="str">
        <f t="shared" si="222"/>
        <v>A</v>
      </c>
      <c r="CJ18" s="22" t="str">
        <f t="shared" si="223"/>
        <v>VAN LYSEBETTEN Dirk</v>
      </c>
      <c r="CK18" s="83">
        <v>6080</v>
      </c>
      <c r="CL18" s="22" t="str">
        <f t="shared" si="224"/>
        <v>B</v>
      </c>
      <c r="CM18" s="83">
        <v>1</v>
      </c>
      <c r="CN18" s="83">
        <v>1</v>
      </c>
      <c r="CO18" s="84"/>
      <c r="CP18" s="22">
        <f t="shared" si="225"/>
        <v>2</v>
      </c>
      <c r="CQ18" s="22">
        <f t="shared" si="226"/>
        <v>0</v>
      </c>
      <c r="CR18" s="43">
        <f t="shared" si="347"/>
        <v>3</v>
      </c>
      <c r="CS18" s="43">
        <f t="shared" si="348"/>
        <v>0</v>
      </c>
      <c r="CT18" s="66"/>
      <c r="CU18" s="22" t="str">
        <f t="shared" si="227"/>
        <v>MEERSMAN Gery</v>
      </c>
      <c r="CV18" s="83">
        <v>2678</v>
      </c>
      <c r="CW18" s="22" t="str">
        <f t="shared" si="228"/>
        <v>B</v>
      </c>
      <c r="CX18" s="22" t="str">
        <f t="shared" si="229"/>
        <v>CARLIER Constant</v>
      </c>
      <c r="CY18" s="83">
        <v>2719</v>
      </c>
      <c r="CZ18" s="22" t="str">
        <f t="shared" si="230"/>
        <v>C</v>
      </c>
      <c r="DA18" s="83">
        <v>2</v>
      </c>
      <c r="DB18" s="83">
        <v>1</v>
      </c>
      <c r="DC18" s="84"/>
      <c r="DD18" s="22">
        <f t="shared" si="231"/>
        <v>1</v>
      </c>
      <c r="DE18" s="22">
        <f t="shared" si="232"/>
        <v>1</v>
      </c>
      <c r="DF18" s="43">
        <f t="shared" si="349"/>
        <v>1</v>
      </c>
      <c r="DG18" s="43">
        <f t="shared" si="349"/>
        <v>1</v>
      </c>
      <c r="DH18" s="56"/>
      <c r="DI18" s="22" t="str">
        <f t="shared" si="233"/>
        <v>CARLIER Constant</v>
      </c>
      <c r="DJ18" s="83">
        <v>2719</v>
      </c>
      <c r="DK18" s="22" t="str">
        <f t="shared" si="234"/>
        <v>C</v>
      </c>
      <c r="DL18" s="22" t="str">
        <f t="shared" si="235"/>
        <v>VAN DE VONDEL Ivan</v>
      </c>
      <c r="DM18" s="83">
        <v>2964</v>
      </c>
      <c r="DN18" s="22" t="str">
        <f t="shared" si="236"/>
        <v>B</v>
      </c>
      <c r="DO18" s="83">
        <v>1</v>
      </c>
      <c r="DP18" s="83">
        <v>2</v>
      </c>
      <c r="DQ18" s="84"/>
      <c r="DR18" s="22">
        <f t="shared" si="237"/>
        <v>1</v>
      </c>
      <c r="DS18" s="22">
        <f t="shared" si="238"/>
        <v>1</v>
      </c>
      <c r="DT18" s="43">
        <f t="shared" si="350"/>
        <v>1</v>
      </c>
      <c r="DU18" s="43">
        <f t="shared" si="350"/>
        <v>1</v>
      </c>
      <c r="DV18" s="56"/>
      <c r="DW18" s="22" t="str">
        <f t="shared" si="239"/>
        <v>MAEREMANS Emiel</v>
      </c>
      <c r="DX18" s="83">
        <v>5364</v>
      </c>
      <c r="DY18" s="22" t="str">
        <f t="shared" si="240"/>
        <v>C</v>
      </c>
      <c r="DZ18" s="22" t="str">
        <f t="shared" si="241"/>
        <v>TRUYTS Marcel</v>
      </c>
      <c r="EA18" s="83">
        <v>3625</v>
      </c>
      <c r="EB18" s="22" t="str">
        <f t="shared" si="242"/>
        <v>B</v>
      </c>
      <c r="EC18" s="83">
        <v>1</v>
      </c>
      <c r="ED18" s="83">
        <v>2</v>
      </c>
      <c r="EE18" s="84"/>
      <c r="EF18" s="22">
        <f t="shared" si="243"/>
        <v>1</v>
      </c>
      <c r="EG18" s="22">
        <f t="shared" si="244"/>
        <v>1</v>
      </c>
      <c r="EH18" s="43">
        <f t="shared" si="351"/>
        <v>1</v>
      </c>
      <c r="EI18" s="43">
        <f t="shared" si="351"/>
        <v>1</v>
      </c>
      <c r="EJ18" s="66"/>
      <c r="EK18" s="22" t="str">
        <f t="shared" si="245"/>
        <v>BUSSCHOTS François</v>
      </c>
      <c r="EL18" s="83">
        <v>3564</v>
      </c>
      <c r="EM18" s="22" t="str">
        <f t="shared" si="246"/>
        <v>D</v>
      </c>
      <c r="EN18" s="22" t="str">
        <f t="shared" si="247"/>
        <v>CARLIER Constant</v>
      </c>
      <c r="EO18" s="83">
        <v>2719</v>
      </c>
      <c r="EP18" s="22" t="str">
        <f t="shared" si="248"/>
        <v>C</v>
      </c>
      <c r="EQ18" s="83">
        <v>2</v>
      </c>
      <c r="ER18" s="83">
        <v>2</v>
      </c>
      <c r="ES18" s="84"/>
      <c r="ET18" s="22">
        <f t="shared" si="249"/>
        <v>0</v>
      </c>
      <c r="EU18" s="22">
        <f t="shared" si="250"/>
        <v>2</v>
      </c>
      <c r="EV18" s="43">
        <f t="shared" si="352"/>
        <v>0</v>
      </c>
      <c r="EW18" s="43">
        <f t="shared" si="352"/>
        <v>3</v>
      </c>
      <c r="EX18" s="56"/>
      <c r="EY18" s="22" t="str">
        <f t="shared" si="251"/>
        <v>ENGELS Paul</v>
      </c>
      <c r="EZ18" s="83">
        <v>3648</v>
      </c>
      <c r="FA18" s="22" t="str">
        <f t="shared" si="252"/>
        <v>C</v>
      </c>
      <c r="FB18" s="22" t="str">
        <f t="shared" si="253"/>
        <v>CASTELEYN Theofiel</v>
      </c>
      <c r="FC18" s="83">
        <v>3349</v>
      </c>
      <c r="FD18" s="22" t="str">
        <f t="shared" si="254"/>
        <v>A</v>
      </c>
      <c r="FE18" s="83">
        <v>2</v>
      </c>
      <c r="FF18" s="83">
        <v>2</v>
      </c>
      <c r="FG18" s="84"/>
      <c r="FH18" s="22">
        <f t="shared" si="255"/>
        <v>0</v>
      </c>
      <c r="FI18" s="22">
        <f t="shared" si="256"/>
        <v>2</v>
      </c>
      <c r="FJ18" s="43">
        <f t="shared" si="353"/>
        <v>0</v>
      </c>
      <c r="FK18" s="43">
        <f t="shared" si="353"/>
        <v>3</v>
      </c>
      <c r="FL18" s="56"/>
      <c r="FM18" s="22" t="str">
        <f t="shared" si="257"/>
        <v>SANDERS Erik</v>
      </c>
      <c r="FN18" s="83">
        <v>5582</v>
      </c>
      <c r="FO18" s="22" t="str">
        <f t="shared" si="258"/>
        <v>C</v>
      </c>
      <c r="FP18" s="22" t="str">
        <f t="shared" si="259"/>
        <v>VAN HOYE René</v>
      </c>
      <c r="FQ18" s="83">
        <v>7324</v>
      </c>
      <c r="FR18" s="22" t="str">
        <f t="shared" si="260"/>
        <v>C</v>
      </c>
      <c r="FS18" s="83">
        <v>2</v>
      </c>
      <c r="FT18" s="83">
        <v>1</v>
      </c>
      <c r="FU18" s="84"/>
      <c r="FV18" s="22">
        <f t="shared" si="261"/>
        <v>1</v>
      </c>
      <c r="FW18" s="22">
        <f t="shared" si="262"/>
        <v>1</v>
      </c>
      <c r="FX18" s="43">
        <f t="shared" si="354"/>
        <v>1</v>
      </c>
      <c r="FY18" s="43">
        <f t="shared" si="354"/>
        <v>1</v>
      </c>
      <c r="FZ18" s="66"/>
      <c r="GA18" s="22" t="str">
        <f t="shared" si="263"/>
        <v>PAUWELS Frans</v>
      </c>
      <c r="GB18" s="83">
        <v>2748</v>
      </c>
      <c r="GC18" s="22" t="str">
        <f t="shared" si="264"/>
        <v>A</v>
      </c>
      <c r="GD18" s="22" t="str">
        <f t="shared" si="265"/>
        <v>VAN LAETHEM Frank</v>
      </c>
      <c r="GE18" s="83">
        <v>4005</v>
      </c>
      <c r="GF18" s="22" t="str">
        <f t="shared" si="266"/>
        <v>C</v>
      </c>
      <c r="GG18" s="83">
        <v>1</v>
      </c>
      <c r="GH18" s="83">
        <v>2</v>
      </c>
      <c r="GI18" s="84"/>
      <c r="GJ18" s="22">
        <f t="shared" si="267"/>
        <v>1</v>
      </c>
      <c r="GK18" s="22">
        <f t="shared" si="268"/>
        <v>1</v>
      </c>
      <c r="GL18" s="43">
        <f t="shared" si="355"/>
        <v>1</v>
      </c>
      <c r="GM18" s="43">
        <f t="shared" si="355"/>
        <v>1</v>
      </c>
      <c r="GN18" s="56"/>
      <c r="GO18" s="22" t="str">
        <f t="shared" si="269"/>
        <v>BARBIER Marcel</v>
      </c>
      <c r="GP18" s="83">
        <v>3376</v>
      </c>
      <c r="GQ18" s="22" t="str">
        <f t="shared" si="270"/>
        <v>B</v>
      </c>
      <c r="GR18" s="22" t="str">
        <f t="shared" si="271"/>
        <v>SIEBENS Rudy</v>
      </c>
      <c r="GS18" s="83">
        <v>2935</v>
      </c>
      <c r="GT18" s="22" t="str">
        <f t="shared" si="272"/>
        <v>B</v>
      </c>
      <c r="GU18" s="83">
        <v>2</v>
      </c>
      <c r="GV18" s="83">
        <v>2</v>
      </c>
      <c r="GW18" s="84"/>
      <c r="GX18" s="22">
        <f t="shared" si="273"/>
        <v>0</v>
      </c>
      <c r="GY18" s="22">
        <f t="shared" si="274"/>
        <v>2</v>
      </c>
      <c r="GZ18" s="43">
        <f t="shared" si="356"/>
        <v>0</v>
      </c>
      <c r="HA18" s="43">
        <f t="shared" si="356"/>
        <v>3</v>
      </c>
      <c r="HB18" s="56"/>
      <c r="HC18" s="22" t="str">
        <f t="shared" si="275"/>
        <v>MAEREMANS Emiel</v>
      </c>
      <c r="HD18" s="83">
        <v>5364</v>
      </c>
      <c r="HE18" s="22" t="str">
        <f t="shared" si="276"/>
        <v>C</v>
      </c>
      <c r="HF18" s="22" t="str">
        <f t="shared" si="277"/>
        <v>POLFLIET Gustaaf</v>
      </c>
      <c r="HG18" s="83">
        <v>3082</v>
      </c>
      <c r="HH18" s="22" t="str">
        <f t="shared" si="278"/>
        <v>C</v>
      </c>
      <c r="HI18" s="83">
        <v>1</v>
      </c>
      <c r="HJ18" s="83">
        <v>2</v>
      </c>
      <c r="HK18" s="84"/>
      <c r="HL18" s="22">
        <f t="shared" si="279"/>
        <v>1</v>
      </c>
      <c r="HM18" s="22">
        <f t="shared" si="280"/>
        <v>1</v>
      </c>
      <c r="HN18" s="43">
        <f t="shared" si="357"/>
        <v>1</v>
      </c>
      <c r="HO18" s="43">
        <f t="shared" si="357"/>
        <v>1</v>
      </c>
      <c r="HP18" s="66"/>
      <c r="HQ18" s="22" t="str">
        <f t="shared" si="281"/>
        <v>ROOTHANS Peter</v>
      </c>
      <c r="HR18" s="83">
        <v>5434</v>
      </c>
      <c r="HS18" s="22" t="str">
        <f t="shared" si="282"/>
        <v>C</v>
      </c>
      <c r="HT18" s="22" t="str">
        <f t="shared" si="283"/>
        <v>VAN HOYE Pierre</v>
      </c>
      <c r="HU18" s="83">
        <v>3527</v>
      </c>
      <c r="HV18" s="22" t="str">
        <f t="shared" si="284"/>
        <v>B</v>
      </c>
      <c r="HW18" s="83">
        <v>1</v>
      </c>
      <c r="HX18" s="83">
        <v>1</v>
      </c>
      <c r="HY18" s="84"/>
      <c r="HZ18" s="22">
        <f t="shared" si="285"/>
        <v>2</v>
      </c>
      <c r="IA18" s="22">
        <f t="shared" si="286"/>
        <v>0</v>
      </c>
      <c r="IB18" s="43">
        <f t="shared" si="358"/>
        <v>3</v>
      </c>
      <c r="IC18" s="43">
        <f t="shared" si="358"/>
        <v>0</v>
      </c>
      <c r="ID18" s="56"/>
      <c r="IE18" s="22" t="str">
        <f t="shared" si="287"/>
        <v>VAN HOYE Pierre</v>
      </c>
      <c r="IF18" s="83">
        <v>3527</v>
      </c>
      <c r="IG18" s="22" t="str">
        <f t="shared" si="288"/>
        <v>B</v>
      </c>
      <c r="IH18" s="22" t="str">
        <f t="shared" si="289"/>
        <v>D'HONDT Jason</v>
      </c>
      <c r="II18" s="83">
        <v>8152</v>
      </c>
      <c r="IJ18" s="22" t="str">
        <f t="shared" si="290"/>
        <v>D</v>
      </c>
      <c r="IK18" s="83">
        <v>1</v>
      </c>
      <c r="IL18" s="83">
        <v>1</v>
      </c>
      <c r="IM18" s="65"/>
      <c r="IN18" s="22">
        <f t="shared" si="291"/>
        <v>2</v>
      </c>
      <c r="IO18" s="22">
        <f t="shared" si="292"/>
        <v>0</v>
      </c>
      <c r="IP18" s="43">
        <f t="shared" si="359"/>
        <v>3</v>
      </c>
      <c r="IQ18" s="43">
        <f t="shared" si="359"/>
        <v>0</v>
      </c>
      <c r="IR18" s="56"/>
      <c r="IS18" s="22" t="str">
        <f t="shared" si="293"/>
        <v>TRUYMAN Stefaan</v>
      </c>
      <c r="IT18" s="83">
        <v>5376</v>
      </c>
      <c r="IU18" s="22" t="str">
        <f t="shared" si="294"/>
        <v>B</v>
      </c>
      <c r="IV18" s="22" t="str">
        <f t="shared" si="295"/>
        <v>POELMANS Karel</v>
      </c>
      <c r="IW18" s="83">
        <v>3026</v>
      </c>
      <c r="IX18" s="22" t="str">
        <f t="shared" si="296"/>
        <v>B</v>
      </c>
      <c r="IY18" s="83">
        <v>2</v>
      </c>
      <c r="IZ18" s="83">
        <v>1</v>
      </c>
      <c r="JA18" s="84"/>
      <c r="JB18" s="22">
        <f t="shared" si="297"/>
        <v>1</v>
      </c>
      <c r="JC18" s="22">
        <f t="shared" si="298"/>
        <v>1</v>
      </c>
      <c r="JD18" s="43">
        <f t="shared" si="360"/>
        <v>1</v>
      </c>
      <c r="JE18" s="43">
        <f t="shared" si="360"/>
        <v>1</v>
      </c>
      <c r="JF18" s="66"/>
      <c r="JG18" s="22" t="str">
        <f t="shared" si="299"/>
        <v>DAELEMANS François</v>
      </c>
      <c r="JH18" s="83">
        <v>7530</v>
      </c>
      <c r="JI18" s="22" t="str">
        <f t="shared" si="300"/>
        <v>D</v>
      </c>
      <c r="JJ18" s="22" t="str">
        <f t="shared" si="301"/>
        <v>CASTELEYN Paul</v>
      </c>
      <c r="JK18" s="83">
        <v>2879</v>
      </c>
      <c r="JL18" s="22" t="str">
        <f t="shared" si="302"/>
        <v>A</v>
      </c>
      <c r="JM18" s="83">
        <v>2</v>
      </c>
      <c r="JN18" s="83">
        <v>2</v>
      </c>
      <c r="JO18" s="84"/>
      <c r="JP18" s="22">
        <f t="shared" si="303"/>
        <v>0</v>
      </c>
      <c r="JQ18" s="22">
        <f t="shared" si="304"/>
        <v>2</v>
      </c>
      <c r="JR18" s="43">
        <f t="shared" si="361"/>
        <v>0</v>
      </c>
      <c r="JS18" s="43">
        <f t="shared" si="362"/>
        <v>3</v>
      </c>
      <c r="JT18" s="56"/>
      <c r="JU18" s="22" t="str">
        <f t="shared" si="305"/>
        <v>CARLIER Constant</v>
      </c>
      <c r="JV18" s="83">
        <v>2719</v>
      </c>
      <c r="JW18" s="22" t="str">
        <f t="shared" si="306"/>
        <v>C</v>
      </c>
      <c r="JX18" s="22" t="str">
        <f t="shared" si="307"/>
        <v>VAN HOYE Pierre</v>
      </c>
      <c r="JY18" s="83">
        <v>3527</v>
      </c>
      <c r="JZ18" s="22" t="str">
        <f t="shared" si="308"/>
        <v>B</v>
      </c>
      <c r="KA18" s="83">
        <v>2</v>
      </c>
      <c r="KB18" s="83">
        <v>1</v>
      </c>
      <c r="KC18" s="84"/>
      <c r="KD18" s="22">
        <f t="shared" si="309"/>
        <v>1</v>
      </c>
      <c r="KE18" s="22">
        <f t="shared" si="310"/>
        <v>1</v>
      </c>
      <c r="KF18" s="43">
        <f t="shared" si="363"/>
        <v>1</v>
      </c>
      <c r="KG18" s="43">
        <f t="shared" si="363"/>
        <v>1</v>
      </c>
      <c r="KH18" s="56"/>
      <c r="KI18" s="22" t="str">
        <f t="shared" si="311"/>
        <v>VAN DER TRAPPEN Jean</v>
      </c>
      <c r="KJ18" s="83">
        <v>2802</v>
      </c>
      <c r="KK18" s="22" t="str">
        <f t="shared" si="312"/>
        <v>B</v>
      </c>
      <c r="KL18" s="22" t="str">
        <f t="shared" si="313"/>
        <v>VAN MIERT Dieter</v>
      </c>
      <c r="KM18" s="83">
        <v>8302</v>
      </c>
      <c r="KN18" s="22" t="str">
        <f t="shared" si="314"/>
        <v>C</v>
      </c>
      <c r="KO18" s="83">
        <v>1</v>
      </c>
      <c r="KP18" s="83">
        <v>2</v>
      </c>
      <c r="KQ18" s="84"/>
      <c r="KR18" s="22">
        <f t="shared" si="315"/>
        <v>1</v>
      </c>
      <c r="KS18" s="22">
        <f t="shared" si="316"/>
        <v>1</v>
      </c>
      <c r="KT18" s="43">
        <f t="shared" si="364"/>
        <v>1</v>
      </c>
      <c r="KU18" s="43">
        <f t="shared" si="364"/>
        <v>1</v>
      </c>
      <c r="KV18" s="66"/>
      <c r="KW18" s="22" t="str">
        <f t="shared" si="317"/>
        <v>TRUYTS Marcel</v>
      </c>
      <c r="KX18" s="83">
        <v>3625</v>
      </c>
      <c r="KY18" s="22" t="str">
        <f t="shared" si="318"/>
        <v>B</v>
      </c>
      <c r="KZ18" s="22" t="str">
        <f t="shared" si="319"/>
        <v>PINTENS Davy</v>
      </c>
      <c r="LA18" s="83">
        <v>2840</v>
      </c>
      <c r="LB18" s="22" t="str">
        <f t="shared" si="320"/>
        <v>B</v>
      </c>
      <c r="LC18" s="83">
        <v>1</v>
      </c>
      <c r="LD18" s="83">
        <v>1</v>
      </c>
      <c r="LE18" s="84"/>
      <c r="LF18" s="22">
        <f t="shared" si="321"/>
        <v>2</v>
      </c>
      <c r="LG18" s="22">
        <f t="shared" si="322"/>
        <v>0</v>
      </c>
      <c r="LH18" s="43">
        <f t="shared" si="365"/>
        <v>3</v>
      </c>
      <c r="LI18" s="43">
        <f t="shared" si="365"/>
        <v>0</v>
      </c>
      <c r="LJ18" s="56"/>
      <c r="LK18" s="22" t="str">
        <f t="shared" si="323"/>
        <v>SIEBENS Rudy</v>
      </c>
      <c r="LL18" s="83">
        <v>2935</v>
      </c>
      <c r="LM18" s="22" t="str">
        <f t="shared" si="324"/>
        <v>B</v>
      </c>
      <c r="LN18" s="22" t="str">
        <f t="shared" si="325"/>
        <v>ROOTHANS Peter</v>
      </c>
      <c r="LO18" s="83">
        <v>5434</v>
      </c>
      <c r="LP18" s="22" t="str">
        <f t="shared" si="326"/>
        <v>C</v>
      </c>
      <c r="LQ18" s="83">
        <v>1</v>
      </c>
      <c r="LR18" s="83">
        <v>1</v>
      </c>
      <c r="LS18" s="84"/>
      <c r="LT18" s="22">
        <f t="shared" si="327"/>
        <v>2</v>
      </c>
      <c r="LU18" s="22">
        <f t="shared" si="328"/>
        <v>0</v>
      </c>
      <c r="LV18" s="43">
        <f t="shared" si="366"/>
        <v>3</v>
      </c>
      <c r="LW18" s="43">
        <f t="shared" si="366"/>
        <v>0</v>
      </c>
      <c r="LY18" s="22" t="str">
        <f t="shared" si="329"/>
        <v>POLFLIET Gustaaf</v>
      </c>
      <c r="LZ18" s="83">
        <v>3082</v>
      </c>
      <c r="MA18" s="22" t="str">
        <f t="shared" si="330"/>
        <v>C</v>
      </c>
      <c r="MB18" s="22" t="str">
        <f t="shared" si="331"/>
        <v>FOUBERT Bruno</v>
      </c>
      <c r="MC18" s="83">
        <v>3647</v>
      </c>
      <c r="MD18" s="22" t="str">
        <f t="shared" si="332"/>
        <v>A</v>
      </c>
      <c r="ME18" s="83">
        <v>1</v>
      </c>
      <c r="MF18" s="83">
        <v>1</v>
      </c>
      <c r="MG18" s="84"/>
      <c r="MH18" s="22">
        <f t="shared" si="333"/>
        <v>2</v>
      </c>
      <c r="MI18" s="22">
        <f t="shared" si="334"/>
        <v>0</v>
      </c>
      <c r="MJ18" s="43">
        <f t="shared" si="367"/>
        <v>3</v>
      </c>
      <c r="MK18" s="43">
        <f t="shared" si="367"/>
        <v>0</v>
      </c>
      <c r="ML18" s="56"/>
      <c r="MM18" s="22" t="str">
        <f t="shared" si="335"/>
        <v>VAN HOYE René</v>
      </c>
      <c r="MN18" s="83">
        <v>7324</v>
      </c>
      <c r="MO18" s="22" t="str">
        <f t="shared" si="336"/>
        <v>C</v>
      </c>
      <c r="MP18" s="22" t="str">
        <f t="shared" si="337"/>
        <v>DE KEMPENEER Pierre</v>
      </c>
      <c r="MQ18" s="83">
        <v>8397</v>
      </c>
      <c r="MR18" s="22" t="str">
        <f t="shared" si="338"/>
        <v>B</v>
      </c>
      <c r="MS18" s="83">
        <v>2</v>
      </c>
      <c r="MT18" s="83">
        <v>2</v>
      </c>
      <c r="MU18" s="84"/>
      <c r="MV18" s="22">
        <f t="shared" si="339"/>
        <v>0</v>
      </c>
      <c r="MW18" s="22">
        <f t="shared" si="340"/>
        <v>2</v>
      </c>
      <c r="MX18" s="43">
        <f t="shared" si="368"/>
        <v>0</v>
      </c>
      <c r="MY18" s="43">
        <f t="shared" si="369"/>
        <v>3</v>
      </c>
    </row>
    <row r="19" spans="1:363" ht="17.25" thickBot="1" x14ac:dyDescent="0.35">
      <c r="A19" s="22" t="str">
        <f t="shared" si="185"/>
        <v>VAN MUYLDER Nico</v>
      </c>
      <c r="B19" s="83">
        <v>4875</v>
      </c>
      <c r="C19" s="22" t="str">
        <f t="shared" si="186"/>
        <v>C</v>
      </c>
      <c r="D19" s="22" t="str">
        <f t="shared" si="187"/>
        <v>VAN DER TRAPPEN Jean</v>
      </c>
      <c r="E19" s="83">
        <v>2802</v>
      </c>
      <c r="F19" s="22" t="str">
        <f t="shared" si="188"/>
        <v>B</v>
      </c>
      <c r="G19" s="83">
        <v>1</v>
      </c>
      <c r="H19" s="83">
        <v>2</v>
      </c>
      <c r="I19" s="85"/>
      <c r="J19" s="22">
        <f t="shared" si="189"/>
        <v>1</v>
      </c>
      <c r="K19" s="22">
        <f t="shared" si="190"/>
        <v>1</v>
      </c>
      <c r="L19" s="43">
        <f t="shared" si="341"/>
        <v>1</v>
      </c>
      <c r="M19" s="43">
        <f t="shared" si="341"/>
        <v>1</v>
      </c>
      <c r="N19" s="56"/>
      <c r="O19" s="22" t="str">
        <f t="shared" si="191"/>
        <v>VAN MIERT Dieter</v>
      </c>
      <c r="P19" s="83">
        <v>8302</v>
      </c>
      <c r="Q19" s="22" t="str">
        <f t="shared" si="192"/>
        <v>C</v>
      </c>
      <c r="R19" s="22" t="str">
        <f t="shared" si="193"/>
        <v>BARBIER Marcel</v>
      </c>
      <c r="S19" s="83">
        <v>3376</v>
      </c>
      <c r="T19" s="22" t="str">
        <f t="shared" si="194"/>
        <v>B</v>
      </c>
      <c r="U19" s="83">
        <v>2</v>
      </c>
      <c r="V19" s="83">
        <v>2</v>
      </c>
      <c r="W19" s="85"/>
      <c r="X19" s="22">
        <f t="shared" si="195"/>
        <v>0</v>
      </c>
      <c r="Y19" s="22">
        <f t="shared" si="196"/>
        <v>2</v>
      </c>
      <c r="Z19" s="43">
        <f t="shared" si="342"/>
        <v>0</v>
      </c>
      <c r="AA19" s="43">
        <f t="shared" si="342"/>
        <v>3</v>
      </c>
      <c r="AB19" s="56"/>
      <c r="AC19" s="22" t="str">
        <f t="shared" si="197"/>
        <v>CASTELEYN Paul</v>
      </c>
      <c r="AD19" s="83">
        <v>2879</v>
      </c>
      <c r="AE19" s="22" t="str">
        <f t="shared" si="198"/>
        <v>A</v>
      </c>
      <c r="AF19" s="22" t="str">
        <f t="shared" si="199"/>
        <v>CARRETTE Marc</v>
      </c>
      <c r="AG19" s="83">
        <v>3013</v>
      </c>
      <c r="AH19" s="22" t="str">
        <f t="shared" si="200"/>
        <v>C</v>
      </c>
      <c r="AI19" s="83">
        <v>1</v>
      </c>
      <c r="AJ19" s="83">
        <v>1</v>
      </c>
      <c r="AK19" s="85"/>
      <c r="AL19" s="22">
        <f t="shared" si="201"/>
        <v>2</v>
      </c>
      <c r="AM19" s="22">
        <f t="shared" si="202"/>
        <v>0</v>
      </c>
      <c r="AN19" s="43">
        <f t="shared" si="343"/>
        <v>3</v>
      </c>
      <c r="AO19" s="43">
        <f t="shared" si="343"/>
        <v>0</v>
      </c>
      <c r="AP19" s="56"/>
      <c r="AQ19" s="22" t="str">
        <f t="shared" si="203"/>
        <v>DEHERTOGH Nick</v>
      </c>
      <c r="AR19" s="83">
        <v>1663</v>
      </c>
      <c r="AS19" s="22" t="str">
        <f t="shared" si="204"/>
        <v>D</v>
      </c>
      <c r="AT19" s="22" t="str">
        <f t="shared" si="205"/>
        <v>VAN INGELGEM André</v>
      </c>
      <c r="AU19" s="83">
        <v>5270</v>
      </c>
      <c r="AV19" s="22" t="str">
        <f t="shared" si="206"/>
        <v>C</v>
      </c>
      <c r="AW19" s="83">
        <v>2</v>
      </c>
      <c r="AX19" s="83">
        <v>2</v>
      </c>
      <c r="AY19" s="85"/>
      <c r="AZ19" s="22">
        <f t="shared" si="207"/>
        <v>0</v>
      </c>
      <c r="BA19" s="22">
        <f t="shared" si="208"/>
        <v>2</v>
      </c>
      <c r="BB19" s="43">
        <f t="shared" si="344"/>
        <v>0</v>
      </c>
      <c r="BC19" s="43">
        <f t="shared" si="344"/>
        <v>3</v>
      </c>
      <c r="BD19" s="56"/>
      <c r="BE19" s="22" t="str">
        <f t="shared" si="209"/>
        <v>COWIE Björn</v>
      </c>
      <c r="BF19" s="83">
        <v>2988</v>
      </c>
      <c r="BG19" s="22" t="str">
        <f t="shared" si="210"/>
        <v>B</v>
      </c>
      <c r="BH19" s="22" t="str">
        <f t="shared" si="211"/>
        <v>PINTENS Davy</v>
      </c>
      <c r="BI19" s="83">
        <v>2840</v>
      </c>
      <c r="BJ19" s="22" t="str">
        <f t="shared" si="212"/>
        <v>B</v>
      </c>
      <c r="BK19" s="83">
        <v>1</v>
      </c>
      <c r="BL19" s="83">
        <v>2</v>
      </c>
      <c r="BM19" s="85"/>
      <c r="BN19" s="22">
        <f t="shared" si="213"/>
        <v>1</v>
      </c>
      <c r="BO19" s="22">
        <f t="shared" si="214"/>
        <v>1</v>
      </c>
      <c r="BP19" s="43">
        <f t="shared" si="345"/>
        <v>1</v>
      </c>
      <c r="BQ19" s="43">
        <f t="shared" si="345"/>
        <v>1</v>
      </c>
      <c r="BR19" s="56"/>
      <c r="BS19" s="22" t="str">
        <f t="shared" si="215"/>
        <v>VAN DER TRAPPEN Jean</v>
      </c>
      <c r="BT19" s="83">
        <v>2802</v>
      </c>
      <c r="BU19" s="22" t="str">
        <f t="shared" si="216"/>
        <v>B</v>
      </c>
      <c r="BV19" s="22" t="str">
        <f t="shared" si="217"/>
        <v>TRUYMAN Stefaan</v>
      </c>
      <c r="BW19" s="83">
        <v>5376</v>
      </c>
      <c r="BX19" s="22" t="str">
        <f t="shared" si="218"/>
        <v>B</v>
      </c>
      <c r="BY19" s="83">
        <v>1</v>
      </c>
      <c r="BZ19" s="83">
        <v>2</v>
      </c>
      <c r="CA19" s="85"/>
      <c r="CB19" s="22">
        <f t="shared" si="219"/>
        <v>1</v>
      </c>
      <c r="CC19" s="22">
        <f t="shared" si="220"/>
        <v>1</v>
      </c>
      <c r="CD19" s="43">
        <f t="shared" si="346"/>
        <v>1</v>
      </c>
      <c r="CE19" s="43">
        <f t="shared" si="346"/>
        <v>1</v>
      </c>
      <c r="CF19" s="56"/>
      <c r="CG19" s="22" t="str">
        <f t="shared" si="221"/>
        <v>POLFLIET Gustaaf</v>
      </c>
      <c r="CH19" s="83">
        <v>3082</v>
      </c>
      <c r="CI19" s="22" t="str">
        <f t="shared" si="222"/>
        <v>C</v>
      </c>
      <c r="CJ19" s="22" t="str">
        <f t="shared" si="223"/>
        <v>VAN ASBROECK Juan</v>
      </c>
      <c r="CK19" s="83">
        <v>1253</v>
      </c>
      <c r="CL19" s="22" t="str">
        <f t="shared" si="224"/>
        <v>D</v>
      </c>
      <c r="CM19" s="83">
        <v>1</v>
      </c>
      <c r="CN19" s="83">
        <v>1</v>
      </c>
      <c r="CO19" s="85"/>
      <c r="CP19" s="22">
        <f t="shared" si="225"/>
        <v>2</v>
      </c>
      <c r="CQ19" s="22">
        <f t="shared" si="226"/>
        <v>0</v>
      </c>
      <c r="CR19" s="43">
        <f t="shared" si="347"/>
        <v>3</v>
      </c>
      <c r="CS19" s="43">
        <f t="shared" si="348"/>
        <v>0</v>
      </c>
      <c r="CT19" s="56"/>
      <c r="CU19" s="22" t="str">
        <f t="shared" si="227"/>
        <v>VAN STRAETEN Henri</v>
      </c>
      <c r="CV19" s="83">
        <v>2909</v>
      </c>
      <c r="CW19" s="22" t="str">
        <f t="shared" si="228"/>
        <v>C</v>
      </c>
      <c r="CX19" s="22" t="str">
        <f t="shared" si="229"/>
        <v>VAN MIERT Dieter</v>
      </c>
      <c r="CY19" s="83">
        <v>8302</v>
      </c>
      <c r="CZ19" s="22" t="str">
        <f t="shared" si="230"/>
        <v>C</v>
      </c>
      <c r="DA19" s="83">
        <v>2</v>
      </c>
      <c r="DB19" s="83">
        <v>1</v>
      </c>
      <c r="DC19" s="85"/>
      <c r="DD19" s="22">
        <f t="shared" si="231"/>
        <v>1</v>
      </c>
      <c r="DE19" s="22">
        <f t="shared" si="232"/>
        <v>1</v>
      </c>
      <c r="DF19" s="43">
        <f t="shared" si="349"/>
        <v>1</v>
      </c>
      <c r="DG19" s="43">
        <f t="shared" si="349"/>
        <v>1</v>
      </c>
      <c r="DH19" s="56"/>
      <c r="DI19" s="22" t="str">
        <f t="shared" si="233"/>
        <v>VAN CAMP Wilfried</v>
      </c>
      <c r="DJ19" s="83">
        <v>1622</v>
      </c>
      <c r="DK19" s="22" t="str">
        <f t="shared" si="234"/>
        <v>D</v>
      </c>
      <c r="DL19" s="22" t="str">
        <f t="shared" si="235"/>
        <v>VAN DER TRAPPEN Jean</v>
      </c>
      <c r="DM19" s="83">
        <v>2802</v>
      </c>
      <c r="DN19" s="22" t="str">
        <f t="shared" si="236"/>
        <v>B</v>
      </c>
      <c r="DO19" s="83">
        <v>2</v>
      </c>
      <c r="DP19" s="83">
        <v>2</v>
      </c>
      <c r="DQ19" s="85"/>
      <c r="DR19" s="22">
        <f t="shared" si="237"/>
        <v>0</v>
      </c>
      <c r="DS19" s="22">
        <f t="shared" si="238"/>
        <v>2</v>
      </c>
      <c r="DT19" s="43">
        <f t="shared" si="350"/>
        <v>0</v>
      </c>
      <c r="DU19" s="43">
        <f t="shared" si="350"/>
        <v>3</v>
      </c>
      <c r="DV19" s="56"/>
      <c r="DW19" s="22" t="str">
        <f t="shared" si="239"/>
        <v>CARRETTE Marc</v>
      </c>
      <c r="DX19" s="83">
        <v>3013</v>
      </c>
      <c r="DY19" s="22" t="str">
        <f t="shared" si="240"/>
        <v>C</v>
      </c>
      <c r="DZ19" s="22" t="str">
        <f t="shared" si="241"/>
        <v>BARBIER Marcel</v>
      </c>
      <c r="EA19" s="83">
        <v>3376</v>
      </c>
      <c r="EB19" s="22" t="str">
        <f t="shared" si="242"/>
        <v>B</v>
      </c>
      <c r="EC19" s="83">
        <v>2</v>
      </c>
      <c r="ED19" s="83">
        <v>2</v>
      </c>
      <c r="EE19" s="85"/>
      <c r="EF19" s="22">
        <f t="shared" si="243"/>
        <v>0</v>
      </c>
      <c r="EG19" s="22">
        <f t="shared" si="244"/>
        <v>2</v>
      </c>
      <c r="EH19" s="43">
        <f t="shared" si="351"/>
        <v>0</v>
      </c>
      <c r="EI19" s="43">
        <f t="shared" si="351"/>
        <v>3</v>
      </c>
      <c r="EJ19" s="56"/>
      <c r="EK19" s="22" t="str">
        <f t="shared" si="245"/>
        <v>VAN INGELGEM André</v>
      </c>
      <c r="EL19" s="83">
        <v>5270</v>
      </c>
      <c r="EM19" s="22" t="str">
        <f t="shared" si="246"/>
        <v>C</v>
      </c>
      <c r="EN19" s="22" t="str">
        <f t="shared" si="247"/>
        <v>MAMPAEY Kim</v>
      </c>
      <c r="EO19" s="83">
        <v>2604</v>
      </c>
      <c r="EP19" s="22" t="str">
        <f t="shared" si="248"/>
        <v>B</v>
      </c>
      <c r="EQ19" s="83">
        <v>2</v>
      </c>
      <c r="ER19" s="83">
        <v>2</v>
      </c>
      <c r="ES19" s="85"/>
      <c r="ET19" s="22">
        <f t="shared" si="249"/>
        <v>0</v>
      </c>
      <c r="EU19" s="22">
        <f t="shared" si="250"/>
        <v>2</v>
      </c>
      <c r="EV19" s="43">
        <f t="shared" si="352"/>
        <v>0</v>
      </c>
      <c r="EW19" s="43">
        <f t="shared" si="352"/>
        <v>3</v>
      </c>
      <c r="EX19" s="56"/>
      <c r="EY19" s="22" t="str">
        <f t="shared" si="251"/>
        <v>VAN CAPPELEN Patrick</v>
      </c>
      <c r="EZ19" s="83">
        <v>1885</v>
      </c>
      <c r="FA19" s="22" t="str">
        <f t="shared" si="252"/>
        <v>NA</v>
      </c>
      <c r="FB19" s="22" t="str">
        <f t="shared" si="253"/>
        <v>CASTELEYN Paul</v>
      </c>
      <c r="FC19" s="83">
        <v>2879</v>
      </c>
      <c r="FD19" s="22" t="str">
        <f t="shared" si="254"/>
        <v>A</v>
      </c>
      <c r="FE19" s="83">
        <v>2</v>
      </c>
      <c r="FF19" s="83">
        <v>1</v>
      </c>
      <c r="FG19" s="85"/>
      <c r="FH19" s="22">
        <f t="shared" si="255"/>
        <v>1</v>
      </c>
      <c r="FI19" s="22">
        <f t="shared" si="256"/>
        <v>1</v>
      </c>
      <c r="FJ19" s="43">
        <f t="shared" si="353"/>
        <v>1</v>
      </c>
      <c r="FK19" s="43">
        <f t="shared" si="353"/>
        <v>1</v>
      </c>
      <c r="FL19" s="56"/>
      <c r="FM19" s="22" t="str">
        <f t="shared" si="257"/>
        <v>LEROY Benny</v>
      </c>
      <c r="FN19" s="83">
        <v>2697</v>
      </c>
      <c r="FO19" s="22" t="str">
        <f t="shared" si="258"/>
        <v>C</v>
      </c>
      <c r="FP19" s="22" t="str">
        <f t="shared" si="259"/>
        <v>CARLIER Constant</v>
      </c>
      <c r="FQ19" s="83">
        <v>2719</v>
      </c>
      <c r="FR19" s="22" t="str">
        <f t="shared" si="260"/>
        <v>C</v>
      </c>
      <c r="FS19" s="83">
        <v>2</v>
      </c>
      <c r="FT19" s="83">
        <v>1</v>
      </c>
      <c r="FU19" s="85"/>
      <c r="FV19" s="22">
        <f t="shared" si="261"/>
        <v>1</v>
      </c>
      <c r="FW19" s="22">
        <f t="shared" si="262"/>
        <v>1</v>
      </c>
      <c r="FX19" s="43">
        <f t="shared" si="354"/>
        <v>1</v>
      </c>
      <c r="FY19" s="43">
        <f t="shared" si="354"/>
        <v>1</v>
      </c>
      <c r="FZ19" s="56"/>
      <c r="GA19" s="22" t="str">
        <f t="shared" si="263"/>
        <v>VAN DE VONDEL Ivan</v>
      </c>
      <c r="GB19" s="83">
        <v>2964</v>
      </c>
      <c r="GC19" s="22" t="str">
        <f t="shared" si="264"/>
        <v>B</v>
      </c>
      <c r="GD19" s="22" t="str">
        <f t="shared" si="265"/>
        <v>WILLEMS Jan</v>
      </c>
      <c r="GE19" s="83">
        <v>3923</v>
      </c>
      <c r="GF19" s="22" t="str">
        <f t="shared" si="266"/>
        <v>B</v>
      </c>
      <c r="GG19" s="83">
        <v>2</v>
      </c>
      <c r="GH19" s="83">
        <v>1</v>
      </c>
      <c r="GI19" s="85"/>
      <c r="GJ19" s="22">
        <f t="shared" si="267"/>
        <v>1</v>
      </c>
      <c r="GK19" s="22">
        <f t="shared" si="268"/>
        <v>1</v>
      </c>
      <c r="GL19" s="43">
        <f t="shared" si="355"/>
        <v>1</v>
      </c>
      <c r="GM19" s="43">
        <f t="shared" si="355"/>
        <v>1</v>
      </c>
      <c r="GN19" s="56"/>
      <c r="GO19" s="22" t="str">
        <f t="shared" si="269"/>
        <v>JACOBS Dave</v>
      </c>
      <c r="GP19" s="83">
        <v>2789</v>
      </c>
      <c r="GQ19" s="22" t="str">
        <f t="shared" si="270"/>
        <v>B</v>
      </c>
      <c r="GR19" s="22" t="str">
        <f t="shared" si="271"/>
        <v>VAN HOYE René</v>
      </c>
      <c r="GS19" s="83">
        <v>7324</v>
      </c>
      <c r="GT19" s="22" t="str">
        <f t="shared" si="272"/>
        <v>C</v>
      </c>
      <c r="GU19" s="83">
        <v>1</v>
      </c>
      <c r="GV19" s="83">
        <v>1</v>
      </c>
      <c r="GW19" s="85"/>
      <c r="GX19" s="22">
        <f t="shared" si="273"/>
        <v>2</v>
      </c>
      <c r="GY19" s="22">
        <f t="shared" si="274"/>
        <v>0</v>
      </c>
      <c r="GZ19" s="43">
        <f t="shared" si="356"/>
        <v>3</v>
      </c>
      <c r="HA19" s="43">
        <f t="shared" si="356"/>
        <v>0</v>
      </c>
      <c r="HB19" s="56"/>
      <c r="HC19" s="22" t="str">
        <f t="shared" si="275"/>
        <v>CARRETTE Marc</v>
      </c>
      <c r="HD19" s="83">
        <v>3013</v>
      </c>
      <c r="HE19" s="22" t="str">
        <f t="shared" si="276"/>
        <v>C</v>
      </c>
      <c r="HF19" s="22" t="str">
        <f t="shared" si="277"/>
        <v>REYNTIENS Davy</v>
      </c>
      <c r="HG19" s="83">
        <v>5002</v>
      </c>
      <c r="HH19" s="22" t="str">
        <f t="shared" si="278"/>
        <v>C</v>
      </c>
      <c r="HI19" s="83">
        <v>1</v>
      </c>
      <c r="HJ19" s="83">
        <v>2</v>
      </c>
      <c r="HK19" s="85"/>
      <c r="HL19" s="22">
        <f t="shared" si="279"/>
        <v>1</v>
      </c>
      <c r="HM19" s="22">
        <f t="shared" si="280"/>
        <v>1</v>
      </c>
      <c r="HN19" s="43">
        <f t="shared" si="357"/>
        <v>1</v>
      </c>
      <c r="HO19" s="43">
        <f t="shared" si="357"/>
        <v>1</v>
      </c>
      <c r="HP19" s="56"/>
      <c r="HQ19" s="22" t="str">
        <f t="shared" si="281"/>
        <v>BUSSCHOTS François</v>
      </c>
      <c r="HR19" s="83">
        <v>3564</v>
      </c>
      <c r="HS19" s="22" t="str">
        <f t="shared" si="282"/>
        <v>D</v>
      </c>
      <c r="HT19" s="22" t="str">
        <f t="shared" si="283"/>
        <v>CARRETTE Marc</v>
      </c>
      <c r="HU19" s="83">
        <v>3013</v>
      </c>
      <c r="HV19" s="22" t="str">
        <f t="shared" si="284"/>
        <v>C</v>
      </c>
      <c r="HW19" s="83">
        <v>2</v>
      </c>
      <c r="HX19" s="83">
        <v>2</v>
      </c>
      <c r="HY19" s="85"/>
      <c r="HZ19" s="22">
        <f t="shared" si="285"/>
        <v>0</v>
      </c>
      <c r="IA19" s="22">
        <f t="shared" si="286"/>
        <v>2</v>
      </c>
      <c r="IB19" s="43">
        <f t="shared" si="358"/>
        <v>0</v>
      </c>
      <c r="IC19" s="43">
        <f t="shared" si="358"/>
        <v>3</v>
      </c>
      <c r="ID19" s="56"/>
      <c r="IE19" s="22" t="str">
        <f t="shared" si="287"/>
        <v>PINTENS Davy</v>
      </c>
      <c r="IF19" s="83">
        <v>2840</v>
      </c>
      <c r="IG19" s="22" t="str">
        <f t="shared" si="288"/>
        <v>B</v>
      </c>
      <c r="IH19" s="22" t="str">
        <f t="shared" si="289"/>
        <v>VAN DRIESSCHE Peter</v>
      </c>
      <c r="II19" s="83">
        <v>1552</v>
      </c>
      <c r="IJ19" s="22" t="str">
        <f t="shared" si="290"/>
        <v>D</v>
      </c>
      <c r="IK19" s="83">
        <v>1</v>
      </c>
      <c r="IL19" s="83">
        <v>2</v>
      </c>
      <c r="IM19" s="67"/>
      <c r="IN19" s="22">
        <f t="shared" si="291"/>
        <v>1</v>
      </c>
      <c r="IO19" s="22">
        <f t="shared" si="292"/>
        <v>1</v>
      </c>
      <c r="IP19" s="43">
        <f t="shared" si="359"/>
        <v>1</v>
      </c>
      <c r="IQ19" s="43">
        <f t="shared" si="359"/>
        <v>1</v>
      </c>
      <c r="IR19" s="56"/>
      <c r="IS19" s="22" t="str">
        <f t="shared" si="293"/>
        <v>VAN ACKER René</v>
      </c>
      <c r="IT19" s="83">
        <v>7895</v>
      </c>
      <c r="IU19" s="22" t="str">
        <f t="shared" si="294"/>
        <v>NA</v>
      </c>
      <c r="IV19" s="22" t="str">
        <f t="shared" si="295"/>
        <v>VAN DE VONDEL Ivan</v>
      </c>
      <c r="IW19" s="83">
        <v>2964</v>
      </c>
      <c r="IX19" s="22" t="str">
        <f t="shared" si="296"/>
        <v>B</v>
      </c>
      <c r="IY19" s="83">
        <v>2</v>
      </c>
      <c r="IZ19" s="83">
        <v>2</v>
      </c>
      <c r="JA19" s="85"/>
      <c r="JB19" s="22">
        <f t="shared" si="297"/>
        <v>0</v>
      </c>
      <c r="JC19" s="22">
        <f t="shared" si="298"/>
        <v>2</v>
      </c>
      <c r="JD19" s="43">
        <f t="shared" si="360"/>
        <v>0</v>
      </c>
      <c r="JE19" s="43">
        <f t="shared" si="360"/>
        <v>3</v>
      </c>
      <c r="JF19" s="56"/>
      <c r="JG19" s="22" t="str">
        <f t="shared" si="299"/>
        <v>VAN ASBROECK Yvan</v>
      </c>
      <c r="JH19" s="83">
        <v>5055</v>
      </c>
      <c r="JI19" s="22" t="str">
        <f t="shared" si="300"/>
        <v>B</v>
      </c>
      <c r="JJ19" s="22" t="str">
        <f t="shared" si="301"/>
        <v>REYNTIENS Davy</v>
      </c>
      <c r="JK19" s="83">
        <v>5002</v>
      </c>
      <c r="JL19" s="22" t="str">
        <f t="shared" si="302"/>
        <v>C</v>
      </c>
      <c r="JM19" s="83">
        <v>2</v>
      </c>
      <c r="JN19" s="83">
        <v>1</v>
      </c>
      <c r="JO19" s="85"/>
      <c r="JP19" s="22">
        <f t="shared" si="303"/>
        <v>1</v>
      </c>
      <c r="JQ19" s="22">
        <f t="shared" si="304"/>
        <v>1</v>
      </c>
      <c r="JR19" s="43">
        <f t="shared" si="361"/>
        <v>1</v>
      </c>
      <c r="JS19" s="43">
        <f t="shared" si="362"/>
        <v>1</v>
      </c>
      <c r="JT19" s="56"/>
      <c r="JU19" s="22" t="str">
        <f t="shared" si="305"/>
        <v>MAMPAEY Kim</v>
      </c>
      <c r="JV19" s="83">
        <v>2604</v>
      </c>
      <c r="JW19" s="22" t="str">
        <f t="shared" si="306"/>
        <v>B</v>
      </c>
      <c r="JX19" s="22" t="str">
        <f t="shared" si="307"/>
        <v>MEERSMAN Gery</v>
      </c>
      <c r="JY19" s="83">
        <v>2678</v>
      </c>
      <c r="JZ19" s="22" t="str">
        <f t="shared" si="308"/>
        <v>B</v>
      </c>
      <c r="KA19" s="83">
        <v>1</v>
      </c>
      <c r="KB19" s="83">
        <v>1</v>
      </c>
      <c r="KC19" s="85"/>
      <c r="KD19" s="22">
        <f t="shared" si="309"/>
        <v>2</v>
      </c>
      <c r="KE19" s="22">
        <f t="shared" si="310"/>
        <v>0</v>
      </c>
      <c r="KF19" s="43">
        <f t="shared" si="363"/>
        <v>3</v>
      </c>
      <c r="KG19" s="43">
        <f t="shared" si="363"/>
        <v>0</v>
      </c>
      <c r="KH19" s="56"/>
      <c r="KI19" s="22" t="str">
        <f t="shared" si="311"/>
        <v>VAN DE VONDEL Ivan</v>
      </c>
      <c r="KJ19" s="83">
        <v>2964</v>
      </c>
      <c r="KK19" s="22" t="str">
        <f t="shared" si="312"/>
        <v>B</v>
      </c>
      <c r="KL19" s="22" t="str">
        <f t="shared" si="313"/>
        <v>CARLIER Constant</v>
      </c>
      <c r="KM19" s="83">
        <v>2719</v>
      </c>
      <c r="KN19" s="22" t="str">
        <f t="shared" si="314"/>
        <v>C</v>
      </c>
      <c r="KO19" s="83">
        <v>2</v>
      </c>
      <c r="KP19" s="83">
        <v>2</v>
      </c>
      <c r="KQ19" s="85"/>
      <c r="KR19" s="22">
        <f t="shared" si="315"/>
        <v>0</v>
      </c>
      <c r="KS19" s="22">
        <f t="shared" si="316"/>
        <v>2</v>
      </c>
      <c r="KT19" s="43">
        <f t="shared" si="364"/>
        <v>0</v>
      </c>
      <c r="KU19" s="43">
        <f t="shared" si="364"/>
        <v>3</v>
      </c>
      <c r="KV19" s="56"/>
      <c r="KW19" s="22" t="str">
        <f t="shared" si="317"/>
        <v>BARBIER Marcel</v>
      </c>
      <c r="KX19" s="83">
        <v>3376</v>
      </c>
      <c r="KY19" s="22" t="str">
        <f t="shared" si="318"/>
        <v>B</v>
      </c>
      <c r="KZ19" s="22" t="str">
        <f t="shared" si="319"/>
        <v>CARRETTE Marc</v>
      </c>
      <c r="LA19" s="83">
        <v>3013</v>
      </c>
      <c r="LB19" s="22" t="str">
        <f t="shared" si="320"/>
        <v>C</v>
      </c>
      <c r="LC19" s="83">
        <v>2</v>
      </c>
      <c r="LD19" s="83">
        <v>1</v>
      </c>
      <c r="LE19" s="85"/>
      <c r="LF19" s="22">
        <f t="shared" si="321"/>
        <v>1</v>
      </c>
      <c r="LG19" s="22">
        <f t="shared" si="322"/>
        <v>1</v>
      </c>
      <c r="LH19" s="43">
        <f t="shared" si="365"/>
        <v>1</v>
      </c>
      <c r="LI19" s="43">
        <f t="shared" si="365"/>
        <v>1</v>
      </c>
      <c r="LJ19" s="56"/>
      <c r="LK19" s="22" t="str">
        <f t="shared" si="323"/>
        <v>VAN MIERT Dieter</v>
      </c>
      <c r="LL19" s="83">
        <v>8302</v>
      </c>
      <c r="LM19" s="22" t="str">
        <f t="shared" si="324"/>
        <v>C</v>
      </c>
      <c r="LN19" s="22" t="str">
        <f t="shared" si="325"/>
        <v>VAN INGELGEM André</v>
      </c>
      <c r="LO19" s="83">
        <v>5270</v>
      </c>
      <c r="LP19" s="22" t="str">
        <f t="shared" si="326"/>
        <v>C</v>
      </c>
      <c r="LQ19" s="83">
        <v>1</v>
      </c>
      <c r="LR19" s="83">
        <v>1</v>
      </c>
      <c r="LS19" s="85"/>
      <c r="LT19" s="22">
        <f t="shared" si="327"/>
        <v>2</v>
      </c>
      <c r="LU19" s="22">
        <f t="shared" si="328"/>
        <v>0</v>
      </c>
      <c r="LV19" s="43">
        <f t="shared" si="366"/>
        <v>3</v>
      </c>
      <c r="LW19" s="43">
        <f t="shared" si="366"/>
        <v>0</v>
      </c>
      <c r="LY19" s="22" t="str">
        <f t="shared" si="329"/>
        <v>CASTELEYN Paul</v>
      </c>
      <c r="LZ19" s="83">
        <v>2879</v>
      </c>
      <c r="MA19" s="22" t="str">
        <f t="shared" si="330"/>
        <v>A</v>
      </c>
      <c r="MB19" s="22" t="str">
        <f t="shared" si="331"/>
        <v>WEEMAES Yoeri</v>
      </c>
      <c r="MC19" s="83">
        <v>3222</v>
      </c>
      <c r="MD19" s="22" t="str">
        <f t="shared" si="332"/>
        <v>A</v>
      </c>
      <c r="ME19" s="83">
        <v>1</v>
      </c>
      <c r="MF19" s="83">
        <v>1</v>
      </c>
      <c r="MG19" s="85" t="s">
        <v>777</v>
      </c>
      <c r="MH19" s="22">
        <f t="shared" si="333"/>
        <v>2</v>
      </c>
      <c r="MI19" s="22">
        <f t="shared" si="334"/>
        <v>0</v>
      </c>
      <c r="MJ19" s="43">
        <f t="shared" si="367"/>
        <v>3</v>
      </c>
      <c r="MK19" s="43">
        <f t="shared" si="367"/>
        <v>0</v>
      </c>
      <c r="ML19" s="56"/>
      <c r="MM19" s="22" t="str">
        <f t="shared" si="335"/>
        <v>UWAERTS Freddy</v>
      </c>
      <c r="MN19" s="83">
        <v>2953</v>
      </c>
      <c r="MO19" s="22" t="str">
        <f t="shared" si="336"/>
        <v>C</v>
      </c>
      <c r="MP19" s="22" t="str">
        <f t="shared" si="337"/>
        <v>VAN MUYLDER Kris</v>
      </c>
      <c r="MQ19" s="83">
        <v>4780</v>
      </c>
      <c r="MR19" s="22" t="str">
        <f t="shared" si="338"/>
        <v>C</v>
      </c>
      <c r="MS19" s="83">
        <v>2</v>
      </c>
      <c r="MT19" s="83">
        <v>1</v>
      </c>
      <c r="MU19" s="85"/>
      <c r="MV19" s="22">
        <f t="shared" si="339"/>
        <v>1</v>
      </c>
      <c r="MW19" s="22">
        <f t="shared" si="340"/>
        <v>1</v>
      </c>
      <c r="MX19" s="43">
        <f t="shared" si="368"/>
        <v>1</v>
      </c>
      <c r="MY19" s="43">
        <f t="shared" si="369"/>
        <v>1</v>
      </c>
    </row>
    <row r="20" spans="1:363" ht="15.75" thickBot="1" x14ac:dyDescent="0.3">
      <c r="A20" s="56"/>
      <c r="B20" s="56"/>
      <c r="C20" s="56"/>
      <c r="D20" s="56"/>
      <c r="E20" s="68"/>
      <c r="F20" s="68"/>
      <c r="G20" s="133" t="s">
        <v>6</v>
      </c>
      <c r="H20" s="134"/>
      <c r="I20" s="135"/>
      <c r="J20" s="23">
        <f>SUM(J14:J19)</f>
        <v>4</v>
      </c>
      <c r="K20" s="24">
        <f>SUM(K14:K19)</f>
        <v>8</v>
      </c>
      <c r="L20" s="44"/>
      <c r="M20" s="44"/>
      <c r="N20" s="56"/>
      <c r="O20" s="56"/>
      <c r="P20" s="56"/>
      <c r="Q20" s="56"/>
      <c r="R20" s="56"/>
      <c r="S20" s="68"/>
      <c r="T20" s="68"/>
      <c r="U20" s="133" t="s">
        <v>6</v>
      </c>
      <c r="V20" s="134"/>
      <c r="W20" s="135"/>
      <c r="X20" s="23">
        <f>SUM(X14:X19)</f>
        <v>4</v>
      </c>
      <c r="Y20" s="24">
        <f>SUM(Y14:Y19)</f>
        <v>8</v>
      </c>
      <c r="Z20" s="44"/>
      <c r="AA20" s="44"/>
      <c r="AB20" s="56"/>
      <c r="AC20" s="56"/>
      <c r="AD20" s="56"/>
      <c r="AE20" s="56"/>
      <c r="AF20" s="56"/>
      <c r="AG20" s="68"/>
      <c r="AH20" s="68"/>
      <c r="AI20" s="133" t="s">
        <v>6</v>
      </c>
      <c r="AJ20" s="134"/>
      <c r="AK20" s="135"/>
      <c r="AL20" s="23">
        <f>SUM(AL14:AL19)</f>
        <v>11</v>
      </c>
      <c r="AM20" s="24">
        <f>SUM(AM14:AM19)</f>
        <v>1</v>
      </c>
      <c r="AN20" s="44"/>
      <c r="AO20" s="44"/>
      <c r="AP20" s="56"/>
      <c r="AQ20" s="56"/>
      <c r="AR20" s="56"/>
      <c r="AS20" s="56"/>
      <c r="AT20" s="56"/>
      <c r="AU20" s="68"/>
      <c r="AV20" s="68"/>
      <c r="AW20" s="133" t="s">
        <v>6</v>
      </c>
      <c r="AX20" s="134"/>
      <c r="AY20" s="135"/>
      <c r="AZ20" s="23">
        <f>SUM(AZ14:AZ19)</f>
        <v>6</v>
      </c>
      <c r="BA20" s="24">
        <f>SUM(BA14:BA19)</f>
        <v>6</v>
      </c>
      <c r="BB20" s="44"/>
      <c r="BC20" s="44"/>
      <c r="BD20" s="56"/>
      <c r="BE20" s="56"/>
      <c r="BF20" s="56"/>
      <c r="BG20" s="56"/>
      <c r="BH20" s="56"/>
      <c r="BI20" s="68"/>
      <c r="BJ20" s="68"/>
      <c r="BK20" s="133" t="s">
        <v>6</v>
      </c>
      <c r="BL20" s="134"/>
      <c r="BM20" s="135"/>
      <c r="BN20" s="23">
        <f>SUM(BN14:BN19)</f>
        <v>9</v>
      </c>
      <c r="BO20" s="24">
        <f>SUM(BO14:BO19)</f>
        <v>3</v>
      </c>
      <c r="BP20" s="44"/>
      <c r="BQ20" s="44"/>
      <c r="BR20" s="56"/>
      <c r="BS20" s="56"/>
      <c r="BT20" s="56"/>
      <c r="BU20" s="56"/>
      <c r="BV20" s="56"/>
      <c r="BW20" s="68"/>
      <c r="BX20" s="68"/>
      <c r="BY20" s="133" t="s">
        <v>6</v>
      </c>
      <c r="BZ20" s="134"/>
      <c r="CA20" s="135"/>
      <c r="CB20" s="23">
        <f>SUM(CB14:CB19)</f>
        <v>4</v>
      </c>
      <c r="CC20" s="24">
        <f>SUM(CC14:CC19)</f>
        <v>8</v>
      </c>
      <c r="CD20" s="44"/>
      <c r="CE20" s="44"/>
      <c r="CF20" s="56"/>
      <c r="CG20" s="56"/>
      <c r="CH20" s="56"/>
      <c r="CI20" s="56"/>
      <c r="CJ20" s="56"/>
      <c r="CK20" s="68"/>
      <c r="CL20" s="68"/>
      <c r="CM20" s="133" t="s">
        <v>6</v>
      </c>
      <c r="CN20" s="134"/>
      <c r="CO20" s="135"/>
      <c r="CP20" s="110">
        <f>SUM(CP14:CP19)</f>
        <v>10</v>
      </c>
      <c r="CQ20" s="24">
        <f>SUM(CQ14:CQ19)</f>
        <v>2</v>
      </c>
      <c r="CR20" s="44"/>
      <c r="CS20" s="44"/>
      <c r="CT20" s="56"/>
      <c r="CU20" s="56"/>
      <c r="CV20" s="56"/>
      <c r="CW20" s="56"/>
      <c r="CX20" s="56"/>
      <c r="CY20" s="68"/>
      <c r="CZ20" s="68"/>
      <c r="DA20" s="133" t="s">
        <v>6</v>
      </c>
      <c r="DB20" s="134"/>
      <c r="DC20" s="135"/>
      <c r="DD20" s="23">
        <f>SUM(DD14:DD19)</f>
        <v>5</v>
      </c>
      <c r="DE20" s="24">
        <f>SUM(DE14:DE19)</f>
        <v>7</v>
      </c>
      <c r="DF20" s="44"/>
      <c r="DG20" s="44"/>
      <c r="DH20" s="56"/>
      <c r="DI20" s="56"/>
      <c r="DJ20" s="56"/>
      <c r="DK20" s="56"/>
      <c r="DL20" s="56"/>
      <c r="DM20" s="68"/>
      <c r="DN20" s="68"/>
      <c r="DO20" s="133" t="s">
        <v>6</v>
      </c>
      <c r="DP20" s="134"/>
      <c r="DQ20" s="135"/>
      <c r="DR20" s="23">
        <f>SUM(DR14:DR19)</f>
        <v>4</v>
      </c>
      <c r="DS20" s="24">
        <f>SUM(DS14:DS19)</f>
        <v>8</v>
      </c>
      <c r="DT20" s="44"/>
      <c r="DU20" s="44"/>
      <c r="DV20" s="56"/>
      <c r="DW20" s="56"/>
      <c r="DX20" s="56"/>
      <c r="DY20" s="56"/>
      <c r="DZ20" s="56"/>
      <c r="EA20" s="68"/>
      <c r="EB20" s="68"/>
      <c r="EC20" s="133" t="s">
        <v>6</v>
      </c>
      <c r="ED20" s="134"/>
      <c r="EE20" s="135"/>
      <c r="EF20" s="23">
        <f>SUM(EF14:EF19)</f>
        <v>2</v>
      </c>
      <c r="EG20" s="24">
        <f>SUM(EG14:EG19)</f>
        <v>10</v>
      </c>
      <c r="EH20" s="44"/>
      <c r="EI20" s="44"/>
      <c r="EJ20" s="56"/>
      <c r="EK20" s="56"/>
      <c r="EL20" s="56"/>
      <c r="EM20" s="56"/>
      <c r="EN20" s="56"/>
      <c r="EO20" s="68"/>
      <c r="EP20" s="68"/>
      <c r="EQ20" s="133" t="s">
        <v>6</v>
      </c>
      <c r="ER20" s="134"/>
      <c r="ES20" s="135"/>
      <c r="ET20" s="23">
        <f>SUM(ET14:ET19)</f>
        <v>5</v>
      </c>
      <c r="EU20" s="24">
        <f>SUM(EU14:EU19)</f>
        <v>7</v>
      </c>
      <c r="EV20" s="44"/>
      <c r="EW20" s="44"/>
      <c r="EX20" s="56"/>
      <c r="EY20" s="56"/>
      <c r="EZ20" s="56"/>
      <c r="FA20" s="56"/>
      <c r="FB20" s="56"/>
      <c r="FC20" s="68"/>
      <c r="FD20" s="68"/>
      <c r="FE20" s="133" t="s">
        <v>6</v>
      </c>
      <c r="FF20" s="134"/>
      <c r="FG20" s="135"/>
      <c r="FH20" s="23">
        <f>SUM(FH14:FH19)</f>
        <v>4</v>
      </c>
      <c r="FI20" s="24">
        <f>SUM(FI14:FI19)</f>
        <v>8</v>
      </c>
      <c r="FJ20" s="44"/>
      <c r="FK20" s="44"/>
      <c r="FL20" s="56"/>
      <c r="FM20" s="56"/>
      <c r="FN20" s="56"/>
      <c r="FO20" s="56"/>
      <c r="FP20" s="56"/>
      <c r="FQ20" s="68"/>
      <c r="FR20" s="68"/>
      <c r="FS20" s="133" t="s">
        <v>6</v>
      </c>
      <c r="FT20" s="134"/>
      <c r="FU20" s="135"/>
      <c r="FV20" s="23">
        <f>SUM(FV14:FV19)</f>
        <v>7</v>
      </c>
      <c r="FW20" s="24">
        <f>SUM(FW14:FW19)</f>
        <v>5</v>
      </c>
      <c r="FX20" s="44"/>
      <c r="FY20" s="44"/>
      <c r="FZ20" s="56"/>
      <c r="GA20" s="56"/>
      <c r="GB20" s="56"/>
      <c r="GC20" s="56"/>
      <c r="GD20" s="56"/>
      <c r="GE20" s="68"/>
      <c r="GF20" s="68"/>
      <c r="GG20" s="133" t="s">
        <v>6</v>
      </c>
      <c r="GH20" s="134"/>
      <c r="GI20" s="135"/>
      <c r="GJ20" s="23">
        <f>SUM(GJ14:GJ19)</f>
        <v>5</v>
      </c>
      <c r="GK20" s="24">
        <f>SUM(GK14:GK19)</f>
        <v>7</v>
      </c>
      <c r="GL20" s="44"/>
      <c r="GM20" s="44"/>
      <c r="GN20" s="56"/>
      <c r="GO20" s="56"/>
      <c r="GP20" s="56"/>
      <c r="GQ20" s="56"/>
      <c r="GR20" s="56"/>
      <c r="GS20" s="68"/>
      <c r="GT20" s="68"/>
      <c r="GU20" s="133" t="s">
        <v>6</v>
      </c>
      <c r="GV20" s="134"/>
      <c r="GW20" s="135"/>
      <c r="GX20" s="23">
        <f>SUM(GX14:GX19)</f>
        <v>10</v>
      </c>
      <c r="GY20" s="24">
        <f>SUM(GY14:GY19)</f>
        <v>2</v>
      </c>
      <c r="GZ20" s="44"/>
      <c r="HA20" s="44"/>
      <c r="HB20" s="56"/>
      <c r="HC20" s="69"/>
      <c r="HD20" s="56"/>
      <c r="HE20" s="56"/>
      <c r="HF20" s="69"/>
      <c r="HG20" s="68"/>
      <c r="HH20" s="68"/>
      <c r="HI20" s="133" t="s">
        <v>6</v>
      </c>
      <c r="HJ20" s="134"/>
      <c r="HK20" s="135"/>
      <c r="HL20" s="23">
        <f>SUM(HL14:HL19)</f>
        <v>5</v>
      </c>
      <c r="HM20" s="24">
        <f>SUM(HM14:HM19)</f>
        <v>7</v>
      </c>
      <c r="HN20" s="44"/>
      <c r="HO20" s="44"/>
      <c r="HP20" s="56"/>
      <c r="HQ20" s="56"/>
      <c r="HR20" s="56"/>
      <c r="HS20" s="56"/>
      <c r="HT20" s="56"/>
      <c r="HU20" s="68"/>
      <c r="HV20" s="68"/>
      <c r="HW20" s="133" t="s">
        <v>6</v>
      </c>
      <c r="HX20" s="134"/>
      <c r="HY20" s="135"/>
      <c r="HZ20" s="23">
        <f>SUM(HZ14:HZ19)</f>
        <v>3</v>
      </c>
      <c r="IA20" s="24">
        <f>SUM(IA14:IA19)</f>
        <v>9</v>
      </c>
      <c r="IB20" s="44"/>
      <c r="IC20" s="44"/>
      <c r="ID20" s="56"/>
      <c r="IE20" s="56"/>
      <c r="IF20" s="56"/>
      <c r="IG20" s="56"/>
      <c r="IH20" s="56"/>
      <c r="II20" s="68"/>
      <c r="IJ20" s="68"/>
      <c r="IK20" s="133" t="s">
        <v>6</v>
      </c>
      <c r="IL20" s="134"/>
      <c r="IM20" s="135"/>
      <c r="IN20" s="23">
        <f>SUM(IN14:IN19)</f>
        <v>8</v>
      </c>
      <c r="IO20" s="24">
        <f>SUM(IO14:IO19)</f>
        <v>4</v>
      </c>
      <c r="IP20" s="44"/>
      <c r="IQ20" s="44"/>
      <c r="IR20" s="56"/>
      <c r="IS20" s="56"/>
      <c r="IT20" s="56"/>
      <c r="IU20" s="56"/>
      <c r="IV20" s="56"/>
      <c r="IW20" s="68"/>
      <c r="IX20" s="68"/>
      <c r="IY20" s="133" t="s">
        <v>6</v>
      </c>
      <c r="IZ20" s="134"/>
      <c r="JA20" s="135"/>
      <c r="JB20" s="23">
        <f>SUM(JB14:JB19)</f>
        <v>5</v>
      </c>
      <c r="JC20" s="24">
        <f>SUM(JC14:JC19)</f>
        <v>7</v>
      </c>
      <c r="JD20" s="44"/>
      <c r="JE20" s="44"/>
      <c r="JF20" s="56"/>
      <c r="JG20" s="56"/>
      <c r="JH20" s="56"/>
      <c r="JI20" s="56"/>
      <c r="JJ20" s="56"/>
      <c r="JK20" s="68"/>
      <c r="JL20" s="68"/>
      <c r="JM20" s="133" t="s">
        <v>6</v>
      </c>
      <c r="JN20" s="134"/>
      <c r="JO20" s="135"/>
      <c r="JP20" s="127">
        <f>SUM(JP14:JP19)</f>
        <v>2</v>
      </c>
      <c r="JQ20" s="24">
        <f>SUM(JQ14:JQ19)</f>
        <v>10</v>
      </c>
      <c r="JR20" s="44"/>
      <c r="JS20" s="44"/>
      <c r="JT20" s="56"/>
      <c r="JU20" s="56"/>
      <c r="JV20" s="56"/>
      <c r="JW20" s="56"/>
      <c r="JX20" s="56"/>
      <c r="JY20" s="68"/>
      <c r="JZ20" s="68"/>
      <c r="KA20" s="133" t="s">
        <v>6</v>
      </c>
      <c r="KB20" s="134"/>
      <c r="KC20" s="135"/>
      <c r="KD20" s="23">
        <f>SUM(KD14:KD19)</f>
        <v>6</v>
      </c>
      <c r="KE20" s="24">
        <f>SUM(KE14:KE19)</f>
        <v>6</v>
      </c>
      <c r="KF20" s="44"/>
      <c r="KG20" s="44"/>
      <c r="KH20" s="56"/>
      <c r="KI20" s="56"/>
      <c r="KJ20" s="56"/>
      <c r="KK20" s="56"/>
      <c r="KL20" s="56"/>
      <c r="KM20" s="68"/>
      <c r="KN20" s="68"/>
      <c r="KO20" s="133" t="s">
        <v>6</v>
      </c>
      <c r="KP20" s="134"/>
      <c r="KQ20" s="135"/>
      <c r="KR20" s="23">
        <f>SUM(KR14:KR19)</f>
        <v>5</v>
      </c>
      <c r="KS20" s="24">
        <f>SUM(KS14:KS19)</f>
        <v>7</v>
      </c>
      <c r="KT20" s="44"/>
      <c r="KU20" s="44"/>
      <c r="KW20" s="56"/>
      <c r="KX20" s="56"/>
      <c r="KY20" s="56"/>
      <c r="KZ20" s="56"/>
      <c r="LA20" s="68"/>
      <c r="LB20" s="68"/>
      <c r="LC20" s="133" t="s">
        <v>6</v>
      </c>
      <c r="LD20" s="134"/>
      <c r="LE20" s="135"/>
      <c r="LF20" s="23">
        <f>SUM(LF14:LF19)</f>
        <v>9</v>
      </c>
      <c r="LG20" s="24">
        <f>SUM(LG14:LG19)</f>
        <v>3</v>
      </c>
      <c r="LH20" s="44"/>
      <c r="LI20" s="44"/>
      <c r="LK20" s="56"/>
      <c r="LL20" s="56"/>
      <c r="LM20" s="56"/>
      <c r="LN20" s="56"/>
      <c r="LO20" s="68"/>
      <c r="LP20" s="68"/>
      <c r="LQ20" s="133" t="s">
        <v>6</v>
      </c>
      <c r="LR20" s="134"/>
      <c r="LS20" s="135"/>
      <c r="LT20" s="23">
        <f>SUM(LT14:LT19)</f>
        <v>6</v>
      </c>
      <c r="LU20" s="24">
        <f>SUM(LU14:LU19)</f>
        <v>6</v>
      </c>
      <c r="LV20" s="44"/>
      <c r="LW20" s="44"/>
      <c r="LY20" s="56"/>
      <c r="LZ20" s="56"/>
      <c r="MA20" s="56"/>
      <c r="MB20" s="56"/>
      <c r="MC20" s="68"/>
      <c r="MD20" s="68"/>
      <c r="ME20" s="133" t="s">
        <v>6</v>
      </c>
      <c r="MF20" s="134"/>
      <c r="MG20" s="135"/>
      <c r="MH20" s="23">
        <f>SUM(MH14:MH19)</f>
        <v>9</v>
      </c>
      <c r="MI20" s="24">
        <f>SUM(MI14:MI19)</f>
        <v>3</v>
      </c>
      <c r="MJ20" s="44"/>
      <c r="MK20" s="44"/>
      <c r="MM20" s="56"/>
      <c r="MN20" s="56"/>
      <c r="MO20" s="56"/>
      <c r="MP20" s="56"/>
      <c r="MQ20" s="68"/>
      <c r="MR20" s="68"/>
      <c r="MS20" s="133" t="s">
        <v>6</v>
      </c>
      <c r="MT20" s="134"/>
      <c r="MU20" s="135"/>
      <c r="MV20" s="23">
        <f>SUM(MV14:MV19)</f>
        <v>2</v>
      </c>
      <c r="MW20" s="24">
        <f>SUM(MW14:MW19)</f>
        <v>10</v>
      </c>
      <c r="MX20" s="44"/>
      <c r="MY20" s="44"/>
    </row>
    <row r="21" spans="1:363" ht="15.75" thickBot="1" x14ac:dyDescent="0.3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69"/>
      <c r="HD21" s="56"/>
      <c r="HE21" s="56"/>
      <c r="HF21" s="69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</row>
    <row r="22" spans="1:363" s="75" customFormat="1" ht="15.75" thickBot="1" x14ac:dyDescent="0.3">
      <c r="A22" s="26" t="str">
        <f>Kalender!B13</f>
        <v>Ten Dorpe 2</v>
      </c>
      <c r="B22" s="70"/>
      <c r="C22" s="70"/>
      <c r="D22" s="25" t="str">
        <f>Kalender!D13</f>
        <v>Betoled</v>
      </c>
      <c r="E22" s="72"/>
      <c r="F22" s="73"/>
      <c r="G22" s="73"/>
      <c r="H22" s="73"/>
      <c r="I22" s="73"/>
      <c r="J22" s="73"/>
      <c r="K22" s="74"/>
      <c r="L22" s="71"/>
      <c r="M22" s="71"/>
      <c r="O22" s="26" t="str">
        <f>Kalender!B48</f>
        <v>Ten Dorpe 2</v>
      </c>
      <c r="P22" s="70"/>
      <c r="Q22" s="70"/>
      <c r="R22" s="25" t="str">
        <f>Kalender!D48</f>
        <v>Kalfort 4</v>
      </c>
      <c r="S22" s="72"/>
      <c r="T22" s="73"/>
      <c r="U22" s="73"/>
      <c r="V22" s="73"/>
      <c r="W22" s="73"/>
      <c r="X22" s="73"/>
      <c r="Y22" s="74"/>
      <c r="Z22" s="71"/>
      <c r="AA22" s="71"/>
      <c r="AC22" s="26" t="str">
        <f>Kalender!B83</f>
        <v>Betoled</v>
      </c>
      <c r="AD22" s="70"/>
      <c r="AE22" s="70"/>
      <c r="AF22" s="26" t="str">
        <f>Kalender!D83</f>
        <v>Blocksken 1</v>
      </c>
      <c r="AG22" s="72"/>
      <c r="AH22" s="73"/>
      <c r="AI22" s="73"/>
      <c r="AJ22" s="73"/>
      <c r="AK22" s="73"/>
      <c r="AL22" s="73"/>
      <c r="AM22" s="74"/>
      <c r="AN22" s="71"/>
      <c r="AO22" s="71"/>
      <c r="AQ22" s="26" t="str">
        <f>Kalender!B118</f>
        <v>Sportifke 1</v>
      </c>
      <c r="AR22" s="70"/>
      <c r="AS22" s="70"/>
      <c r="AT22" s="25" t="str">
        <f>Kalender!D118</f>
        <v>Black Boys 3</v>
      </c>
      <c r="AU22" s="72"/>
      <c r="AV22" s="73"/>
      <c r="AW22" s="73"/>
      <c r="AX22" s="73"/>
      <c r="AY22" s="73"/>
      <c r="AZ22" s="73"/>
      <c r="BA22" s="74"/>
      <c r="BB22" s="71"/>
      <c r="BC22" s="71"/>
      <c r="BE22" s="26" t="str">
        <f>Kalender!B153</f>
        <v>Het Zandhof</v>
      </c>
      <c r="BF22" s="70"/>
      <c r="BG22" s="70"/>
      <c r="BH22" s="25" t="str">
        <f>Kalender!D153</f>
        <v>De Giants</v>
      </c>
      <c r="BI22" s="72"/>
      <c r="BJ22" s="73"/>
      <c r="BK22" s="73"/>
      <c r="BL22" s="73"/>
      <c r="BM22" s="73"/>
      <c r="BN22" s="73"/>
      <c r="BO22" s="74"/>
      <c r="BP22" s="71"/>
      <c r="BQ22" s="71"/>
      <c r="BS22" s="26" t="str">
        <f>Kalender!B188</f>
        <v>Sportifke 1</v>
      </c>
      <c r="BT22" s="70"/>
      <c r="BU22" s="70"/>
      <c r="BV22" s="25" t="str">
        <f>Kalender!D188</f>
        <v>Kalfort 4</v>
      </c>
      <c r="BW22" s="72"/>
      <c r="BX22" s="73"/>
      <c r="BY22" s="73"/>
      <c r="BZ22" s="73"/>
      <c r="CA22" s="73"/>
      <c r="CB22" s="73"/>
      <c r="CC22" s="74"/>
      <c r="CD22" s="71"/>
      <c r="CE22" s="71"/>
      <c r="CG22" s="26" t="str">
        <f>Kalender!B223</f>
        <v>Climax</v>
      </c>
      <c r="CH22" s="70"/>
      <c r="CI22" s="70"/>
      <c r="CJ22" s="25" t="str">
        <f>Kalender!D223</f>
        <v>De Sloebers 2</v>
      </c>
      <c r="CK22" s="72"/>
      <c r="CL22" s="73"/>
      <c r="CM22" s="73"/>
      <c r="CN22" s="73"/>
      <c r="CO22" s="73"/>
      <c r="CP22" s="73"/>
      <c r="CQ22" s="74"/>
      <c r="CR22" s="71"/>
      <c r="CS22" s="71"/>
      <c r="CU22" s="26" t="str">
        <f>Kalender!B258</f>
        <v>Betoled</v>
      </c>
      <c r="CV22" s="70"/>
      <c r="CW22" s="70"/>
      <c r="CX22" s="25" t="str">
        <f>Kalender!D258</f>
        <v>Kalfort 4</v>
      </c>
      <c r="CY22" s="72"/>
      <c r="CZ22" s="73"/>
      <c r="DA22" s="73"/>
      <c r="DB22" s="73"/>
      <c r="DC22" s="73"/>
      <c r="DD22" s="73"/>
      <c r="DE22" s="74"/>
      <c r="DF22" s="71"/>
      <c r="DG22" s="71"/>
      <c r="DI22" s="26" t="str">
        <f>Kalender!B293</f>
        <v>Ten Dorpe 2</v>
      </c>
      <c r="DJ22" s="70"/>
      <c r="DK22" s="70"/>
      <c r="DL22" s="25" t="str">
        <f>Kalender!D293</f>
        <v>Kalfort 3</v>
      </c>
      <c r="DM22" s="72"/>
      <c r="DN22" s="73"/>
      <c r="DO22" s="73"/>
      <c r="DP22" s="73"/>
      <c r="DQ22" s="73"/>
      <c r="DR22" s="73"/>
      <c r="DS22" s="74"/>
      <c r="DT22" s="71"/>
      <c r="DU22" s="71"/>
      <c r="DW22" s="26" t="str">
        <f>Kalender!B328</f>
        <v>Black Boys 3</v>
      </c>
      <c r="DX22" s="70"/>
      <c r="DY22" s="70"/>
      <c r="DZ22" s="25" t="str">
        <f>Kalender!D328</f>
        <v>De Sloebers 2</v>
      </c>
      <c r="EA22" s="72"/>
      <c r="EB22" s="73"/>
      <c r="EC22" s="73"/>
      <c r="ED22" s="73"/>
      <c r="EE22" s="73"/>
      <c r="EF22" s="73"/>
      <c r="EG22" s="74"/>
      <c r="EH22" s="71"/>
      <c r="EI22" s="71"/>
      <c r="EK22" s="27" t="str">
        <f>Kalender!B363</f>
        <v>Blocksken 1</v>
      </c>
      <c r="EL22" s="70"/>
      <c r="EM22" s="70"/>
      <c r="EN22" s="25" t="str">
        <f>Kalender!D363</f>
        <v>Kalfort 3</v>
      </c>
      <c r="EO22" s="72"/>
      <c r="EP22" s="73"/>
      <c r="EQ22" s="73"/>
      <c r="ER22" s="73"/>
      <c r="ES22" s="73"/>
      <c r="ET22" s="73"/>
      <c r="EU22" s="74"/>
      <c r="EV22" s="71"/>
      <c r="EW22" s="71"/>
      <c r="EY22" s="26" t="str">
        <f>Kalender!B398</f>
        <v>Sportifke 1</v>
      </c>
      <c r="EZ22" s="70"/>
      <c r="FA22" s="70"/>
      <c r="FB22" s="25" t="str">
        <f>Kalender!D398</f>
        <v>Betoled</v>
      </c>
      <c r="FC22" s="72"/>
      <c r="FD22" s="73"/>
      <c r="FE22" s="73"/>
      <c r="FF22" s="73"/>
      <c r="FG22" s="73"/>
      <c r="FH22" s="73"/>
      <c r="FI22" s="74"/>
      <c r="FJ22" s="71"/>
      <c r="FK22" s="71"/>
      <c r="FM22" s="26" t="str">
        <f>Kalender!B433</f>
        <v>Ten Dorpe 2</v>
      </c>
      <c r="FN22" s="70"/>
      <c r="FO22" s="70"/>
      <c r="FP22" s="25" t="str">
        <f>Kalender!D433</f>
        <v>Blocksken 1</v>
      </c>
      <c r="FQ22" s="72"/>
      <c r="FR22" s="73"/>
      <c r="FS22" s="73"/>
      <c r="FT22" s="73"/>
      <c r="FU22" s="73"/>
      <c r="FV22" s="73"/>
      <c r="FW22" s="74"/>
      <c r="FX22" s="71"/>
      <c r="FY22" s="71"/>
      <c r="GA22" s="26" t="str">
        <f>Kalender!B468</f>
        <v>Betoled</v>
      </c>
      <c r="GB22" s="70"/>
      <c r="GC22" s="70"/>
      <c r="GD22" s="25" t="str">
        <f>Kalender!D468</f>
        <v>Ten Dorpe 2</v>
      </c>
      <c r="GE22" s="72"/>
      <c r="GF22" s="73"/>
      <c r="GG22" s="73"/>
      <c r="GH22" s="73"/>
      <c r="GI22" s="73"/>
      <c r="GJ22" s="73"/>
      <c r="GK22" s="74"/>
      <c r="GL22" s="71"/>
      <c r="GM22" s="71"/>
      <c r="GO22" s="26" t="str">
        <f>Kalender!B503</f>
        <v>Kalfort 4</v>
      </c>
      <c r="GP22" s="70"/>
      <c r="GQ22" s="70"/>
      <c r="GR22" s="27" t="str">
        <f>Kalender!D503</f>
        <v>De Bokkerijder</v>
      </c>
      <c r="GS22" s="72"/>
      <c r="GT22" s="73"/>
      <c r="GU22" s="73"/>
      <c r="GV22" s="73"/>
      <c r="GW22" s="73"/>
      <c r="GX22" s="73"/>
      <c r="GY22" s="74"/>
      <c r="GZ22" s="71"/>
      <c r="HA22" s="71"/>
      <c r="HC22" s="27" t="str">
        <f>Kalender!B538</f>
        <v>Blocksken 1</v>
      </c>
      <c r="HD22" s="70"/>
      <c r="HE22" s="70"/>
      <c r="HF22" s="27" t="str">
        <f>Kalender!D538</f>
        <v>Betoled</v>
      </c>
      <c r="HG22" s="72"/>
      <c r="HH22" s="73"/>
      <c r="HI22" s="73"/>
      <c r="HJ22" s="73"/>
      <c r="HK22" s="73"/>
      <c r="HL22" s="73"/>
      <c r="HM22" s="74"/>
      <c r="HN22" s="71"/>
      <c r="HO22" s="71"/>
      <c r="HQ22" s="27" t="str">
        <f>Kalender!B573</f>
        <v>Black Boys 3</v>
      </c>
      <c r="HR22" s="70"/>
      <c r="HS22" s="70"/>
      <c r="HT22" s="27" t="str">
        <f>Kalender!D573</f>
        <v>Sportifke 1</v>
      </c>
      <c r="HU22" s="72"/>
      <c r="HV22" s="73"/>
      <c r="HW22" s="73"/>
      <c r="HX22" s="73"/>
      <c r="HY22" s="73"/>
      <c r="HZ22" s="73"/>
      <c r="IA22" s="74"/>
      <c r="IB22" s="71"/>
      <c r="IC22" s="71"/>
      <c r="IE22" s="27" t="str">
        <f>Kalender!B608</f>
        <v>De Giants</v>
      </c>
      <c r="IF22" s="70"/>
      <c r="IG22" s="70"/>
      <c r="IH22" s="27" t="str">
        <f>Kalender!D608</f>
        <v>Het Zandhof</v>
      </c>
      <c r="II22" s="72"/>
      <c r="IJ22" s="73"/>
      <c r="IK22" s="73"/>
      <c r="IL22" s="73"/>
      <c r="IM22" s="73"/>
      <c r="IN22" s="73"/>
      <c r="IO22" s="74"/>
      <c r="IP22" s="71"/>
      <c r="IQ22" s="71"/>
      <c r="IS22" s="27" t="str">
        <f>Kalender!B643</f>
        <v>Kalfort 4</v>
      </c>
      <c r="IT22" s="70"/>
      <c r="IU22" s="70"/>
      <c r="IV22" s="27" t="str">
        <f>Kalender!D643</f>
        <v>Sportifke 1</v>
      </c>
      <c r="IW22" s="72"/>
      <c r="IX22" s="73"/>
      <c r="IY22" s="73"/>
      <c r="IZ22" s="73"/>
      <c r="JA22" s="73"/>
      <c r="JB22" s="73"/>
      <c r="JC22" s="74"/>
      <c r="JD22" s="71"/>
      <c r="JE22" s="71"/>
      <c r="JG22" s="27" t="str">
        <f>Kalender!B678</f>
        <v>De Sloebers 2</v>
      </c>
      <c r="JH22" s="70"/>
      <c r="JI22" s="70"/>
      <c r="JJ22" s="27" t="str">
        <f>Kalender!D678</f>
        <v>Climax</v>
      </c>
      <c r="JK22" s="72"/>
      <c r="JL22" s="73"/>
      <c r="JM22" s="73"/>
      <c r="JN22" s="73"/>
      <c r="JO22" s="73"/>
      <c r="JP22" s="73"/>
      <c r="JQ22" s="74"/>
      <c r="JR22" s="71"/>
      <c r="JS22" s="71"/>
      <c r="JU22" s="27" t="str">
        <f>Kalender!B713</f>
        <v>Kalfort 4</v>
      </c>
      <c r="JV22" s="70"/>
      <c r="JW22" s="70"/>
      <c r="JX22" s="27" t="str">
        <f>Kalender!D713</f>
        <v>Betoled</v>
      </c>
      <c r="JY22" s="72"/>
      <c r="JZ22" s="73"/>
      <c r="KA22" s="73"/>
      <c r="KB22" s="73"/>
      <c r="KC22" s="73"/>
      <c r="KD22" s="73"/>
      <c r="KE22" s="74"/>
      <c r="KF22" s="71"/>
      <c r="KG22" s="71"/>
      <c r="KI22" s="27" t="str">
        <f>Kalender!B748</f>
        <v>Kalfort 3</v>
      </c>
      <c r="KJ22" s="70"/>
      <c r="KK22" s="70"/>
      <c r="KL22" s="27" t="str">
        <f>Kalender!D748</f>
        <v>Ten Dorpe 2</v>
      </c>
      <c r="KM22" s="72"/>
      <c r="KN22" s="73"/>
      <c r="KO22" s="73"/>
      <c r="KP22" s="73"/>
      <c r="KQ22" s="73"/>
      <c r="KR22" s="73"/>
      <c r="KS22" s="74"/>
      <c r="KT22" s="71"/>
      <c r="KU22" s="71"/>
      <c r="KW22" s="27" t="str">
        <f>Kalender!B783</f>
        <v>De Sloebers 2</v>
      </c>
      <c r="KX22" s="70"/>
      <c r="KY22" s="70"/>
      <c r="KZ22" s="27" t="str">
        <f>Kalender!D783</f>
        <v>Black Boys 3</v>
      </c>
      <c r="LA22" s="72"/>
      <c r="LB22" s="73"/>
      <c r="LC22" s="73"/>
      <c r="LD22" s="73"/>
      <c r="LE22" s="73"/>
      <c r="LF22" s="73"/>
      <c r="LG22" s="74"/>
      <c r="LH22" s="71"/>
      <c r="LI22" s="71"/>
      <c r="LK22" s="27" t="str">
        <f>Kalender!B818</f>
        <v>Kalfort 3</v>
      </c>
      <c r="LL22" s="70"/>
      <c r="LM22" s="70"/>
      <c r="LN22" s="27" t="str">
        <f>Kalender!D818</f>
        <v>Blocksken 1</v>
      </c>
      <c r="LO22" s="72"/>
      <c r="LP22" s="73"/>
      <c r="LQ22" s="73"/>
      <c r="LR22" s="73"/>
      <c r="LS22" s="73"/>
      <c r="LT22" s="73"/>
      <c r="LU22" s="74"/>
      <c r="LV22" s="71"/>
      <c r="LW22" s="71"/>
      <c r="LY22" s="27" t="str">
        <f>Kalender!B853</f>
        <v>Betoled</v>
      </c>
      <c r="LZ22" s="70"/>
      <c r="MA22" s="70"/>
      <c r="MB22" s="27" t="str">
        <f>Kalender!D853</f>
        <v>Sportifke</v>
      </c>
      <c r="MC22" s="72"/>
      <c r="MD22" s="73"/>
      <c r="ME22" s="73"/>
      <c r="MF22" s="73"/>
      <c r="MG22" s="73"/>
      <c r="MH22" s="73"/>
      <c r="MI22" s="74"/>
      <c r="MJ22" s="71"/>
      <c r="MK22" s="71"/>
      <c r="MM22" s="27" t="str">
        <f>Kalender!B888</f>
        <v>Blocksken 1</v>
      </c>
      <c r="MN22" s="70"/>
      <c r="MO22" s="70"/>
      <c r="MP22" s="27" t="str">
        <f>Kalender!D888</f>
        <v>Ten Dorpe 2</v>
      </c>
      <c r="MQ22" s="72"/>
      <c r="MR22" s="73"/>
      <c r="MS22" s="73"/>
      <c r="MT22" s="73"/>
      <c r="MU22" s="73"/>
      <c r="MV22" s="73"/>
      <c r="MW22" s="74"/>
      <c r="MX22" s="71"/>
      <c r="MY22" s="71"/>
    </row>
    <row r="23" spans="1:363" x14ac:dyDescent="0.25">
      <c r="A23" s="63" t="s">
        <v>0</v>
      </c>
      <c r="B23" s="64" t="s">
        <v>1</v>
      </c>
      <c r="C23" s="64" t="s">
        <v>29</v>
      </c>
      <c r="D23" s="64" t="s">
        <v>2</v>
      </c>
      <c r="E23" s="64" t="s">
        <v>1</v>
      </c>
      <c r="F23" s="64" t="s">
        <v>29</v>
      </c>
      <c r="G23" s="64" t="s">
        <v>265</v>
      </c>
      <c r="H23" s="64" t="s">
        <v>266</v>
      </c>
      <c r="I23" s="64"/>
      <c r="J23" s="131" t="s">
        <v>5</v>
      </c>
      <c r="K23" s="132"/>
      <c r="L23" s="44"/>
      <c r="M23" s="44"/>
      <c r="N23" s="56"/>
      <c r="O23" s="63" t="s">
        <v>0</v>
      </c>
      <c r="P23" s="64" t="s">
        <v>1</v>
      </c>
      <c r="Q23" s="64" t="s">
        <v>29</v>
      </c>
      <c r="R23" s="64" t="s">
        <v>2</v>
      </c>
      <c r="S23" s="64" t="s">
        <v>1</v>
      </c>
      <c r="T23" s="64" t="s">
        <v>29</v>
      </c>
      <c r="U23" s="64" t="s">
        <v>265</v>
      </c>
      <c r="V23" s="64" t="s">
        <v>266</v>
      </c>
      <c r="W23" s="64"/>
      <c r="X23" s="131" t="s">
        <v>5</v>
      </c>
      <c r="Y23" s="132"/>
      <c r="Z23" s="44"/>
      <c r="AA23" s="44"/>
      <c r="AB23" s="56"/>
      <c r="AC23" s="63" t="s">
        <v>0</v>
      </c>
      <c r="AD23" s="64" t="s">
        <v>1</v>
      </c>
      <c r="AE23" s="64" t="s">
        <v>29</v>
      </c>
      <c r="AF23" s="64" t="s">
        <v>2</v>
      </c>
      <c r="AG23" s="64" t="s">
        <v>1</v>
      </c>
      <c r="AH23" s="64" t="s">
        <v>29</v>
      </c>
      <c r="AI23" s="64" t="s">
        <v>265</v>
      </c>
      <c r="AJ23" s="64" t="s">
        <v>266</v>
      </c>
      <c r="AK23" s="64"/>
      <c r="AL23" s="131" t="s">
        <v>5</v>
      </c>
      <c r="AM23" s="132"/>
      <c r="AN23" s="44"/>
      <c r="AO23" s="44"/>
      <c r="AP23" s="56"/>
      <c r="AQ23" s="63" t="s">
        <v>0</v>
      </c>
      <c r="AR23" s="64" t="s">
        <v>1</v>
      </c>
      <c r="AS23" s="64" t="s">
        <v>29</v>
      </c>
      <c r="AT23" s="64" t="s">
        <v>2</v>
      </c>
      <c r="AU23" s="64" t="s">
        <v>1</v>
      </c>
      <c r="AV23" s="64" t="s">
        <v>29</v>
      </c>
      <c r="AW23" s="64" t="s">
        <v>265</v>
      </c>
      <c r="AX23" s="64" t="s">
        <v>266</v>
      </c>
      <c r="AY23" s="64"/>
      <c r="AZ23" s="131" t="s">
        <v>5</v>
      </c>
      <c r="BA23" s="132"/>
      <c r="BB23" s="44"/>
      <c r="BC23" s="44"/>
      <c r="BD23" s="56"/>
      <c r="BE23" s="63" t="s">
        <v>0</v>
      </c>
      <c r="BF23" s="64" t="s">
        <v>1</v>
      </c>
      <c r="BG23" s="64" t="s">
        <v>29</v>
      </c>
      <c r="BH23" s="64" t="s">
        <v>2</v>
      </c>
      <c r="BI23" s="64" t="s">
        <v>1</v>
      </c>
      <c r="BJ23" s="64" t="s">
        <v>29</v>
      </c>
      <c r="BK23" s="64" t="s">
        <v>265</v>
      </c>
      <c r="BL23" s="64" t="s">
        <v>266</v>
      </c>
      <c r="BM23" s="64"/>
      <c r="BN23" s="131" t="s">
        <v>5</v>
      </c>
      <c r="BO23" s="132"/>
      <c r="BP23" s="44"/>
      <c r="BQ23" s="44"/>
      <c r="BR23" s="56"/>
      <c r="BS23" s="63" t="s">
        <v>0</v>
      </c>
      <c r="BT23" s="64" t="s">
        <v>1</v>
      </c>
      <c r="BU23" s="64" t="s">
        <v>29</v>
      </c>
      <c r="BV23" s="64" t="s">
        <v>2</v>
      </c>
      <c r="BW23" s="64" t="s">
        <v>1</v>
      </c>
      <c r="BX23" s="64" t="s">
        <v>29</v>
      </c>
      <c r="BY23" s="64" t="s">
        <v>265</v>
      </c>
      <c r="BZ23" s="64" t="s">
        <v>266</v>
      </c>
      <c r="CA23" s="64"/>
      <c r="CB23" s="131" t="s">
        <v>5</v>
      </c>
      <c r="CC23" s="132"/>
      <c r="CD23" s="44"/>
      <c r="CE23" s="44"/>
      <c r="CF23" s="56"/>
      <c r="CG23" s="63" t="s">
        <v>0</v>
      </c>
      <c r="CH23" s="64" t="s">
        <v>1</v>
      </c>
      <c r="CI23" s="64" t="s">
        <v>29</v>
      </c>
      <c r="CJ23" s="64" t="s">
        <v>2</v>
      </c>
      <c r="CK23" s="64" t="s">
        <v>1</v>
      </c>
      <c r="CL23" s="64" t="s">
        <v>29</v>
      </c>
      <c r="CM23" s="64" t="s">
        <v>265</v>
      </c>
      <c r="CN23" s="64" t="s">
        <v>266</v>
      </c>
      <c r="CO23" s="64"/>
      <c r="CP23" s="131" t="s">
        <v>5</v>
      </c>
      <c r="CQ23" s="132"/>
      <c r="CR23" s="44"/>
      <c r="CS23" s="44"/>
      <c r="CT23" s="56"/>
      <c r="CU23" s="63" t="s">
        <v>0</v>
      </c>
      <c r="CV23" s="64" t="s">
        <v>1</v>
      </c>
      <c r="CW23" s="64" t="s">
        <v>29</v>
      </c>
      <c r="CX23" s="64" t="s">
        <v>2</v>
      </c>
      <c r="CY23" s="64" t="s">
        <v>1</v>
      </c>
      <c r="CZ23" s="64" t="s">
        <v>29</v>
      </c>
      <c r="DA23" s="64" t="s">
        <v>265</v>
      </c>
      <c r="DB23" s="64" t="s">
        <v>266</v>
      </c>
      <c r="DC23" s="64"/>
      <c r="DD23" s="131" t="s">
        <v>5</v>
      </c>
      <c r="DE23" s="132"/>
      <c r="DF23" s="44"/>
      <c r="DG23" s="44"/>
      <c r="DH23" s="56"/>
      <c r="DI23" s="63" t="s">
        <v>0</v>
      </c>
      <c r="DJ23" s="64" t="s">
        <v>1</v>
      </c>
      <c r="DK23" s="64" t="s">
        <v>29</v>
      </c>
      <c r="DL23" s="64" t="s">
        <v>2</v>
      </c>
      <c r="DM23" s="64" t="s">
        <v>1</v>
      </c>
      <c r="DN23" s="64" t="s">
        <v>29</v>
      </c>
      <c r="DO23" s="64" t="s">
        <v>265</v>
      </c>
      <c r="DP23" s="64" t="s">
        <v>266</v>
      </c>
      <c r="DQ23" s="64"/>
      <c r="DR23" s="131" t="s">
        <v>5</v>
      </c>
      <c r="DS23" s="132"/>
      <c r="DT23" s="44"/>
      <c r="DU23" s="44"/>
      <c r="DV23" s="56"/>
      <c r="DW23" s="63" t="s">
        <v>0</v>
      </c>
      <c r="DX23" s="64" t="s">
        <v>1</v>
      </c>
      <c r="DY23" s="64" t="s">
        <v>29</v>
      </c>
      <c r="DZ23" s="64" t="s">
        <v>2</v>
      </c>
      <c r="EA23" s="64" t="s">
        <v>1</v>
      </c>
      <c r="EB23" s="64" t="s">
        <v>29</v>
      </c>
      <c r="EC23" s="64" t="s">
        <v>265</v>
      </c>
      <c r="ED23" s="64" t="s">
        <v>266</v>
      </c>
      <c r="EE23" s="64"/>
      <c r="EF23" s="131" t="s">
        <v>5</v>
      </c>
      <c r="EG23" s="132"/>
      <c r="EH23" s="44"/>
      <c r="EI23" s="44"/>
      <c r="EJ23" s="56"/>
      <c r="EK23" s="63" t="s">
        <v>0</v>
      </c>
      <c r="EL23" s="64" t="s">
        <v>1</v>
      </c>
      <c r="EM23" s="64" t="s">
        <v>29</v>
      </c>
      <c r="EN23" s="64" t="s">
        <v>2</v>
      </c>
      <c r="EO23" s="64" t="s">
        <v>1</v>
      </c>
      <c r="EP23" s="64" t="s">
        <v>29</v>
      </c>
      <c r="EQ23" s="64" t="s">
        <v>265</v>
      </c>
      <c r="ER23" s="64" t="s">
        <v>266</v>
      </c>
      <c r="ES23" s="64"/>
      <c r="ET23" s="131" t="s">
        <v>5</v>
      </c>
      <c r="EU23" s="132"/>
      <c r="EV23" s="44"/>
      <c r="EW23" s="44"/>
      <c r="EX23" s="56"/>
      <c r="EY23" s="63" t="s">
        <v>0</v>
      </c>
      <c r="EZ23" s="64" t="s">
        <v>1</v>
      </c>
      <c r="FA23" s="64" t="s">
        <v>29</v>
      </c>
      <c r="FB23" s="64" t="s">
        <v>2</v>
      </c>
      <c r="FC23" s="64" t="s">
        <v>1</v>
      </c>
      <c r="FD23" s="64" t="s">
        <v>29</v>
      </c>
      <c r="FE23" s="64" t="s">
        <v>265</v>
      </c>
      <c r="FF23" s="64" t="s">
        <v>266</v>
      </c>
      <c r="FG23" s="64"/>
      <c r="FH23" s="131" t="s">
        <v>5</v>
      </c>
      <c r="FI23" s="132"/>
      <c r="FJ23" s="44"/>
      <c r="FK23" s="44"/>
      <c r="FL23" s="56"/>
      <c r="FM23" s="63" t="s">
        <v>0</v>
      </c>
      <c r="FN23" s="64" t="s">
        <v>1</v>
      </c>
      <c r="FO23" s="64" t="s">
        <v>29</v>
      </c>
      <c r="FP23" s="64" t="s">
        <v>2</v>
      </c>
      <c r="FQ23" s="64" t="s">
        <v>1</v>
      </c>
      <c r="FR23" s="64" t="s">
        <v>29</v>
      </c>
      <c r="FS23" s="64" t="s">
        <v>265</v>
      </c>
      <c r="FT23" s="64" t="s">
        <v>266</v>
      </c>
      <c r="FU23" s="64"/>
      <c r="FV23" s="131" t="s">
        <v>5</v>
      </c>
      <c r="FW23" s="132"/>
      <c r="FX23" s="44"/>
      <c r="FY23" s="44"/>
      <c r="FZ23" s="56"/>
      <c r="GA23" s="63" t="s">
        <v>0</v>
      </c>
      <c r="GB23" s="64" t="s">
        <v>1</v>
      </c>
      <c r="GC23" s="64" t="s">
        <v>29</v>
      </c>
      <c r="GD23" s="64" t="s">
        <v>2</v>
      </c>
      <c r="GE23" s="64" t="s">
        <v>1</v>
      </c>
      <c r="GF23" s="64" t="s">
        <v>29</v>
      </c>
      <c r="GG23" s="64" t="s">
        <v>265</v>
      </c>
      <c r="GH23" s="64" t="s">
        <v>266</v>
      </c>
      <c r="GI23" s="64"/>
      <c r="GJ23" s="131" t="s">
        <v>5</v>
      </c>
      <c r="GK23" s="132"/>
      <c r="GL23" s="44"/>
      <c r="GM23" s="44"/>
      <c r="GN23" s="56"/>
      <c r="GO23" s="63" t="s">
        <v>0</v>
      </c>
      <c r="GP23" s="64" t="s">
        <v>1</v>
      </c>
      <c r="GQ23" s="64" t="s">
        <v>29</v>
      </c>
      <c r="GR23" s="64" t="s">
        <v>2</v>
      </c>
      <c r="GS23" s="64" t="s">
        <v>1</v>
      </c>
      <c r="GT23" s="64" t="s">
        <v>29</v>
      </c>
      <c r="GU23" s="64" t="s">
        <v>265</v>
      </c>
      <c r="GV23" s="64" t="s">
        <v>266</v>
      </c>
      <c r="GW23" s="64"/>
      <c r="GX23" s="131" t="s">
        <v>5</v>
      </c>
      <c r="GY23" s="132"/>
      <c r="GZ23" s="44"/>
      <c r="HA23" s="44"/>
      <c r="HB23" s="56"/>
      <c r="HC23" s="63" t="s">
        <v>0</v>
      </c>
      <c r="HD23" s="64" t="s">
        <v>1</v>
      </c>
      <c r="HE23" s="64" t="s">
        <v>29</v>
      </c>
      <c r="HF23" s="64" t="s">
        <v>2</v>
      </c>
      <c r="HG23" s="64" t="s">
        <v>1</v>
      </c>
      <c r="HH23" s="64" t="s">
        <v>29</v>
      </c>
      <c r="HI23" s="64" t="s">
        <v>265</v>
      </c>
      <c r="HJ23" s="64" t="s">
        <v>266</v>
      </c>
      <c r="HK23" s="64"/>
      <c r="HL23" s="131" t="s">
        <v>5</v>
      </c>
      <c r="HM23" s="132"/>
      <c r="HN23" s="44"/>
      <c r="HO23" s="44"/>
      <c r="HP23" s="56"/>
      <c r="HQ23" s="63" t="s">
        <v>0</v>
      </c>
      <c r="HR23" s="64" t="s">
        <v>1</v>
      </c>
      <c r="HS23" s="64" t="s">
        <v>29</v>
      </c>
      <c r="HT23" s="64" t="s">
        <v>2</v>
      </c>
      <c r="HU23" s="64" t="s">
        <v>1</v>
      </c>
      <c r="HV23" s="64" t="s">
        <v>29</v>
      </c>
      <c r="HW23" s="64" t="s">
        <v>265</v>
      </c>
      <c r="HX23" s="64" t="s">
        <v>266</v>
      </c>
      <c r="HY23" s="64"/>
      <c r="HZ23" s="131" t="s">
        <v>5</v>
      </c>
      <c r="IA23" s="132"/>
      <c r="IB23" s="44"/>
      <c r="IC23" s="44"/>
      <c r="ID23" s="56"/>
      <c r="IE23" s="63" t="s">
        <v>0</v>
      </c>
      <c r="IF23" s="64" t="s">
        <v>1</v>
      </c>
      <c r="IG23" s="64" t="s">
        <v>29</v>
      </c>
      <c r="IH23" s="64" t="s">
        <v>2</v>
      </c>
      <c r="II23" s="64" t="s">
        <v>1</v>
      </c>
      <c r="IJ23" s="64" t="s">
        <v>29</v>
      </c>
      <c r="IK23" s="64" t="s">
        <v>265</v>
      </c>
      <c r="IL23" s="64" t="s">
        <v>266</v>
      </c>
      <c r="IM23" s="64"/>
      <c r="IN23" s="131" t="s">
        <v>5</v>
      </c>
      <c r="IO23" s="132"/>
      <c r="IP23" s="44"/>
      <c r="IQ23" s="44"/>
      <c r="IR23" s="56"/>
      <c r="IS23" s="63" t="s">
        <v>0</v>
      </c>
      <c r="IT23" s="64" t="s">
        <v>1</v>
      </c>
      <c r="IU23" s="64" t="s">
        <v>29</v>
      </c>
      <c r="IV23" s="64" t="s">
        <v>2</v>
      </c>
      <c r="IW23" s="64" t="s">
        <v>1</v>
      </c>
      <c r="IX23" s="64" t="s">
        <v>29</v>
      </c>
      <c r="IY23" s="64" t="s">
        <v>265</v>
      </c>
      <c r="IZ23" s="64" t="s">
        <v>266</v>
      </c>
      <c r="JA23" s="64"/>
      <c r="JB23" s="131" t="s">
        <v>5</v>
      </c>
      <c r="JC23" s="132"/>
      <c r="JD23" s="44"/>
      <c r="JE23" s="44"/>
      <c r="JF23" s="56"/>
      <c r="JG23" s="63" t="s">
        <v>0</v>
      </c>
      <c r="JH23" s="64" t="s">
        <v>1</v>
      </c>
      <c r="JI23" s="64" t="s">
        <v>29</v>
      </c>
      <c r="JJ23" s="64" t="s">
        <v>2</v>
      </c>
      <c r="JK23" s="64" t="s">
        <v>1</v>
      </c>
      <c r="JL23" s="64" t="s">
        <v>29</v>
      </c>
      <c r="JM23" s="64" t="s">
        <v>265</v>
      </c>
      <c r="JN23" s="64" t="s">
        <v>266</v>
      </c>
      <c r="JO23" s="64"/>
      <c r="JP23" s="131" t="s">
        <v>5</v>
      </c>
      <c r="JQ23" s="132"/>
      <c r="JR23" s="44"/>
      <c r="JS23" s="44"/>
      <c r="JT23" s="56"/>
      <c r="JU23" s="63" t="s">
        <v>0</v>
      </c>
      <c r="JV23" s="64" t="s">
        <v>1</v>
      </c>
      <c r="JW23" s="64" t="s">
        <v>29</v>
      </c>
      <c r="JX23" s="64" t="s">
        <v>2</v>
      </c>
      <c r="JY23" s="64" t="s">
        <v>1</v>
      </c>
      <c r="JZ23" s="64" t="s">
        <v>29</v>
      </c>
      <c r="KA23" s="64" t="s">
        <v>265</v>
      </c>
      <c r="KB23" s="64" t="s">
        <v>266</v>
      </c>
      <c r="KC23" s="64"/>
      <c r="KD23" s="131" t="s">
        <v>5</v>
      </c>
      <c r="KE23" s="132"/>
      <c r="KF23" s="44"/>
      <c r="KG23" s="44"/>
      <c r="KH23" s="56"/>
      <c r="KI23" s="63" t="s">
        <v>0</v>
      </c>
      <c r="KJ23" s="64" t="s">
        <v>1</v>
      </c>
      <c r="KK23" s="64" t="s">
        <v>29</v>
      </c>
      <c r="KL23" s="64" t="s">
        <v>2</v>
      </c>
      <c r="KM23" s="64" t="s">
        <v>1</v>
      </c>
      <c r="KN23" s="64" t="s">
        <v>29</v>
      </c>
      <c r="KO23" s="64" t="s">
        <v>265</v>
      </c>
      <c r="KP23" s="64" t="s">
        <v>266</v>
      </c>
      <c r="KQ23" s="64"/>
      <c r="KR23" s="131" t="s">
        <v>5</v>
      </c>
      <c r="KS23" s="132"/>
      <c r="KT23" s="44"/>
      <c r="KU23" s="44"/>
      <c r="KW23" s="63" t="s">
        <v>0</v>
      </c>
      <c r="KX23" s="64" t="s">
        <v>1</v>
      </c>
      <c r="KY23" s="64" t="s">
        <v>29</v>
      </c>
      <c r="KZ23" s="64" t="s">
        <v>2</v>
      </c>
      <c r="LA23" s="64" t="s">
        <v>1</v>
      </c>
      <c r="LB23" s="64" t="s">
        <v>29</v>
      </c>
      <c r="LC23" s="64" t="s">
        <v>265</v>
      </c>
      <c r="LD23" s="64" t="s">
        <v>266</v>
      </c>
      <c r="LE23" s="64"/>
      <c r="LF23" s="131" t="s">
        <v>5</v>
      </c>
      <c r="LG23" s="132"/>
      <c r="LH23" s="44"/>
      <c r="LI23" s="44"/>
      <c r="LK23" s="63" t="s">
        <v>0</v>
      </c>
      <c r="LL23" s="64" t="s">
        <v>1</v>
      </c>
      <c r="LM23" s="64" t="s">
        <v>29</v>
      </c>
      <c r="LN23" s="64" t="s">
        <v>2</v>
      </c>
      <c r="LO23" s="64" t="s">
        <v>1</v>
      </c>
      <c r="LP23" s="64" t="s">
        <v>29</v>
      </c>
      <c r="LQ23" s="64" t="s">
        <v>265</v>
      </c>
      <c r="LR23" s="64" t="s">
        <v>266</v>
      </c>
      <c r="LS23" s="64"/>
      <c r="LT23" s="131" t="s">
        <v>5</v>
      </c>
      <c r="LU23" s="132"/>
      <c r="LV23" s="44"/>
      <c r="LW23" s="44"/>
      <c r="LY23" s="63" t="s">
        <v>0</v>
      </c>
      <c r="LZ23" s="64" t="s">
        <v>1</v>
      </c>
      <c r="MA23" s="64" t="s">
        <v>29</v>
      </c>
      <c r="MB23" s="64" t="s">
        <v>2</v>
      </c>
      <c r="MC23" s="64" t="s">
        <v>1</v>
      </c>
      <c r="MD23" s="64" t="s">
        <v>29</v>
      </c>
      <c r="ME23" s="64" t="s">
        <v>265</v>
      </c>
      <c r="MF23" s="64" t="s">
        <v>266</v>
      </c>
      <c r="MG23" s="64"/>
      <c r="MH23" s="131" t="s">
        <v>5</v>
      </c>
      <c r="MI23" s="132"/>
      <c r="MJ23" s="44"/>
      <c r="MK23" s="44"/>
      <c r="MM23" s="63" t="s">
        <v>0</v>
      </c>
      <c r="MN23" s="64" t="s">
        <v>1</v>
      </c>
      <c r="MO23" s="64" t="s">
        <v>29</v>
      </c>
      <c r="MP23" s="64" t="s">
        <v>2</v>
      </c>
      <c r="MQ23" s="64" t="s">
        <v>1</v>
      </c>
      <c r="MR23" s="64" t="s">
        <v>29</v>
      </c>
      <c r="MS23" s="64" t="s">
        <v>265</v>
      </c>
      <c r="MT23" s="64" t="s">
        <v>266</v>
      </c>
      <c r="MU23" s="64"/>
      <c r="MV23" s="131" t="s">
        <v>5</v>
      </c>
      <c r="MW23" s="132"/>
      <c r="MX23" s="44"/>
      <c r="MY23" s="44"/>
    </row>
    <row r="24" spans="1:363" ht="16.5" x14ac:dyDescent="0.3">
      <c r="A24" s="22" t="str">
        <f t="shared" ref="A24:A29" si="370">IF(B24,VLOOKUP(B24,Spelers,2,FALSE),"")</f>
        <v>PERSIJN Tom</v>
      </c>
      <c r="B24" s="83">
        <v>1700</v>
      </c>
      <c r="C24" s="22" t="str">
        <f t="shared" ref="C24:C29" si="371">IF(B24,VLOOKUP(B24,Spelers,3,FALSE),"")</f>
        <v>C</v>
      </c>
      <c r="D24" s="22" t="str">
        <f t="shared" ref="D24:D29" si="372">IF(E24,VLOOKUP(E24,Spelers,2,FALSE),"")</f>
        <v>VAN CAUTER Koen</v>
      </c>
      <c r="E24" s="83">
        <v>3004</v>
      </c>
      <c r="F24" s="22" t="str">
        <f t="shared" ref="F24:F29" si="373">IF(E24,VLOOKUP(E24,Spelers,3,FALSE),"")</f>
        <v>B</v>
      </c>
      <c r="G24" s="83">
        <v>1</v>
      </c>
      <c r="H24" s="83">
        <v>1</v>
      </c>
      <c r="I24" s="84"/>
      <c r="J24" s="22">
        <f t="shared" ref="J24:J29" si="374">IF(H24&lt;&gt;"",IF(G24=H24,IF(G24=1,2,0),1),"")</f>
        <v>2</v>
      </c>
      <c r="K24" s="22">
        <f t="shared" ref="K24:K29" si="375">IF(H24&lt;&gt;"",IF(G24=H24,IF(G24=1,0,2),1),"")</f>
        <v>0</v>
      </c>
      <c r="L24" s="43">
        <f>IF(J24=2,3,IF(J24=1,1,0))</f>
        <v>3</v>
      </c>
      <c r="M24" s="43">
        <f>IF(K24=2,3,IF(K24=1,1,0))</f>
        <v>0</v>
      </c>
      <c r="N24" s="66"/>
      <c r="O24" s="22" t="str">
        <f t="shared" ref="O24:O29" si="376">IF(P24,VLOOKUP(P24,Spelers,2,FALSE),"")</f>
        <v>PERSIJN Tom</v>
      </c>
      <c r="P24" s="83">
        <v>1700</v>
      </c>
      <c r="Q24" s="22" t="str">
        <f t="shared" ref="Q24:Q29" si="377">IF(P24,VLOOKUP(P24,Spelers,3,FALSE),"")</f>
        <v>C</v>
      </c>
      <c r="R24" s="22" t="str">
        <f t="shared" ref="R24:R29" si="378">IF(S24,VLOOKUP(S24,Spelers,2,FALSE),"")</f>
        <v>JANSSENS Maurice</v>
      </c>
      <c r="S24" s="83">
        <v>2715</v>
      </c>
      <c r="T24" s="22" t="str">
        <f t="shared" ref="T24:T29" si="379">IF(S24,VLOOKUP(S24,Spelers,3,FALSE),"")</f>
        <v>A</v>
      </c>
      <c r="U24" s="83">
        <v>2</v>
      </c>
      <c r="V24" s="83">
        <v>1</v>
      </c>
      <c r="W24" s="84"/>
      <c r="X24" s="22">
        <f t="shared" ref="X24:X29" si="380">IF(V24&lt;&gt;"",IF(U24=V24,IF(U24=1,2,0),1),"")</f>
        <v>1</v>
      </c>
      <c r="Y24" s="22">
        <f t="shared" ref="Y24:Y29" si="381">IF(V24&lt;&gt;"",IF(U24=V24,IF(U24=1,0,2),1),"")</f>
        <v>1</v>
      </c>
      <c r="Z24" s="43">
        <f>IF(X24=2,3,IF(X24=1,1,0))</f>
        <v>1</v>
      </c>
      <c r="AA24" s="43">
        <f>IF(Y24=2,3,IF(Y24=1,1,0))</f>
        <v>1</v>
      </c>
      <c r="AB24" s="56"/>
      <c r="AC24" s="22" t="str">
        <f t="shared" ref="AC24:AC29" si="382">IF(AD24,VLOOKUP(AD24,Spelers,2,FALSE),"")</f>
        <v>DE VOGEL Alfons</v>
      </c>
      <c r="AD24" s="83">
        <v>4739</v>
      </c>
      <c r="AE24" s="22" t="str">
        <f t="shared" ref="AE24:AE29" si="383">IF(AD24,VLOOKUP(AD24,Spelers,3,FALSE),"")</f>
        <v>NA</v>
      </c>
      <c r="AF24" s="22" t="str">
        <f t="shared" ref="AF24:AF29" si="384">IF(AG24,VLOOKUP(AG24,Spelers,2,FALSE),"")</f>
        <v>MOORTGAT Jurgen</v>
      </c>
      <c r="AG24" s="83">
        <v>1575</v>
      </c>
      <c r="AH24" s="22" t="str">
        <f t="shared" ref="AH24:AH29" si="385">IF(AG24,VLOOKUP(AG24,Spelers,3,FALSE),"")</f>
        <v>C</v>
      </c>
      <c r="AI24" s="83">
        <v>1</v>
      </c>
      <c r="AJ24" s="83">
        <v>2</v>
      </c>
      <c r="AK24" s="84"/>
      <c r="AL24" s="22">
        <f t="shared" ref="AL24:AL29" si="386">IF(AJ24&lt;&gt;"",IF(AI24=AJ24,IF(AI24=1,2,0),1),"")</f>
        <v>1</v>
      </c>
      <c r="AM24" s="22">
        <f t="shared" ref="AM24:AM29" si="387">IF(AJ24&lt;&gt;"",IF(AI24=AJ24,IF(AI24=1,0,2),1),"")</f>
        <v>1</v>
      </c>
      <c r="AN24" s="43">
        <f>IF(AL24=2,3,IF(AL24=1,1,0))</f>
        <v>1</v>
      </c>
      <c r="AO24" s="43">
        <f>IF(AM24=2,3,IF(AM24=1,1,0))</f>
        <v>1</v>
      </c>
      <c r="AP24" s="56"/>
      <c r="AQ24" s="22" t="str">
        <f t="shared" ref="AQ24:AQ29" si="388">IF(AR24,VLOOKUP(AR24,Spelers,2,FALSE),"")</f>
        <v>SEGERS Ronny</v>
      </c>
      <c r="AR24" s="83">
        <v>5211</v>
      </c>
      <c r="AS24" s="22" t="str">
        <f t="shared" ref="AS24:AS29" si="389">IF(AR24,VLOOKUP(AR24,Spelers,3,FALSE),"")</f>
        <v>A</v>
      </c>
      <c r="AT24" s="22" t="str">
        <f t="shared" ref="AT24:AT29" si="390">IF(AU24,VLOOKUP(AU24,Spelers,2,FALSE),"")</f>
        <v>ADRIAENSSENS Kurt</v>
      </c>
      <c r="AU24" s="83">
        <v>4944</v>
      </c>
      <c r="AV24" s="22" t="str">
        <f t="shared" ref="AV24:AV29" si="391">IF(AU24,VLOOKUP(AU24,Spelers,3,FALSE),"")</f>
        <v>B</v>
      </c>
      <c r="AW24" s="83">
        <v>1</v>
      </c>
      <c r="AX24" s="83">
        <v>1</v>
      </c>
      <c r="AY24" s="84"/>
      <c r="AZ24" s="22">
        <f t="shared" ref="AZ24:AZ29" si="392">IF(AX24&lt;&gt;"",IF(AW24=AX24,IF(AW24=1,2,0),1),"")</f>
        <v>2</v>
      </c>
      <c r="BA24" s="22">
        <f t="shared" ref="BA24:BA29" si="393">IF(AX24&lt;&gt;"",IF(AW24=AX24,IF(AW24=1,0,2),1),"")</f>
        <v>0</v>
      </c>
      <c r="BB24" s="43">
        <f>IF(AZ24=2,3,IF(AZ24=1,1,0))</f>
        <v>3</v>
      </c>
      <c r="BC24" s="43">
        <f>IF(BA24=2,3,IF(BA24=1,1,0))</f>
        <v>0</v>
      </c>
      <c r="BD24" s="66"/>
      <c r="BE24" s="22" t="str">
        <f t="shared" ref="BE24:BE29" si="394">IF(BF24,VLOOKUP(BF24,Spelers,2,FALSE),"")</f>
        <v>VAN HEMELRIJK Jean</v>
      </c>
      <c r="BF24" s="83">
        <v>2415</v>
      </c>
      <c r="BG24" s="22" t="str">
        <f t="shared" ref="BG24:BG29" si="395">IF(BF24,VLOOKUP(BF24,Spelers,3,FALSE),"")</f>
        <v>C</v>
      </c>
      <c r="BH24" s="22" t="str">
        <f t="shared" ref="BH24:BH29" si="396">IF(BI24,VLOOKUP(BI24,Spelers,2,FALSE),"")</f>
        <v>WILLEMS Jan</v>
      </c>
      <c r="BI24" s="83">
        <v>3923</v>
      </c>
      <c r="BJ24" s="22" t="str">
        <f t="shared" ref="BJ24:BJ29" si="397">IF(BI24,VLOOKUP(BI24,Spelers,3,FALSE),"")</f>
        <v>B</v>
      </c>
      <c r="BK24" s="83">
        <v>1</v>
      </c>
      <c r="BL24" s="83">
        <v>2</v>
      </c>
      <c r="BM24" s="84"/>
      <c r="BN24" s="22">
        <f t="shared" ref="BN24:BN29" si="398">IF(BL24&lt;&gt;"",IF(BK24=BL24,IF(BK24=1,2,0),1),"")</f>
        <v>1</v>
      </c>
      <c r="BO24" s="22">
        <f t="shared" ref="BO24:BO29" si="399">IF(BL24&lt;&gt;"",IF(BK24=BL24,IF(BK24=1,0,2),1),"")</f>
        <v>1</v>
      </c>
      <c r="BP24" s="43">
        <f>IF(BN24=2,3,IF(BN24=1,1,0))</f>
        <v>1</v>
      </c>
      <c r="BQ24" s="43">
        <f>IF(BO24=2,3,IF(BO24=1,1,0))</f>
        <v>1</v>
      </c>
      <c r="BR24" s="56"/>
      <c r="BS24" s="22" t="str">
        <f t="shared" ref="BS24:BS29" si="400">IF(BT24,VLOOKUP(BT24,Spelers,2,FALSE),"")</f>
        <v>SEGERS Ronny</v>
      </c>
      <c r="BT24" s="83">
        <v>5211</v>
      </c>
      <c r="BU24" s="22" t="str">
        <f t="shared" ref="BU24:BU29" si="401">IF(BT24,VLOOKUP(BT24,Spelers,3,FALSE),"")</f>
        <v>A</v>
      </c>
      <c r="BV24" s="22" t="str">
        <f t="shared" ref="BV24:BV29" si="402">IF(BW24,VLOOKUP(BW24,Spelers,2,FALSE),"")</f>
        <v>POLFLIET Gustaaf</v>
      </c>
      <c r="BW24" s="83">
        <v>3082</v>
      </c>
      <c r="BX24" s="22" t="str">
        <f t="shared" ref="BX24:BX29" si="403">IF(BW24,VLOOKUP(BW24,Spelers,3,FALSE),"")</f>
        <v>C</v>
      </c>
      <c r="BY24" s="83">
        <v>1</v>
      </c>
      <c r="BZ24" s="83">
        <v>1</v>
      </c>
      <c r="CA24" s="84"/>
      <c r="CB24" s="22">
        <f t="shared" ref="CB24:CB29" si="404">IF(BZ24&lt;&gt;"",IF(BY24=BZ24,IF(BY24=1,2,0),1),"")</f>
        <v>2</v>
      </c>
      <c r="CC24" s="22">
        <f t="shared" ref="CC24:CC29" si="405">IF(BZ24&lt;&gt;"",IF(BY24=BZ24,IF(BY24=1,0,2),1),"")</f>
        <v>0</v>
      </c>
      <c r="CD24" s="43">
        <f>IF(CB24=2,3,IF(CB24=1,1,0))</f>
        <v>3</v>
      </c>
      <c r="CE24" s="43">
        <f>IF(CC24=2,3,IF(CC24=1,1,0))</f>
        <v>0</v>
      </c>
      <c r="CF24" s="56"/>
      <c r="CG24" s="22" t="str">
        <f t="shared" ref="CG24:CG29" si="406">IF(CH24,VLOOKUP(CH24,Spelers,2,FALSE),"")</f>
        <v>ELEGHEER Robby</v>
      </c>
      <c r="CH24" s="83">
        <v>2764</v>
      </c>
      <c r="CI24" s="22" t="str">
        <f t="shared" ref="CI24:CI29" si="407">IF(CH24,VLOOKUP(CH24,Spelers,3,FALSE),"")</f>
        <v>A</v>
      </c>
      <c r="CJ24" s="22" t="str">
        <f t="shared" ref="CJ24:CJ29" si="408">IF(CK24,VLOOKUP(CK24,Spelers,2,FALSE),"")</f>
        <v>BRUYNDONCKX Patrick</v>
      </c>
      <c r="CK24" s="83">
        <v>149</v>
      </c>
      <c r="CL24" s="22" t="str">
        <f t="shared" ref="CL24:CL29" si="409">IF(CK24,VLOOKUP(CK24,Spelers,3,FALSE),"")</f>
        <v>C</v>
      </c>
      <c r="CM24" s="83">
        <v>2</v>
      </c>
      <c r="CN24" s="83">
        <v>1</v>
      </c>
      <c r="CO24" s="84"/>
      <c r="CP24" s="22">
        <f t="shared" ref="CP24:CP29" si="410">IF(CN24&lt;&gt;"",IF(CM24=CN24,IF(CM24=1,2,0),1),"")</f>
        <v>1</v>
      </c>
      <c r="CQ24" s="22">
        <f t="shared" ref="CQ24:CQ29" si="411">IF(CN24&lt;&gt;"",IF(CM24=CN24,IF(CM24=1,0,2),1),"")</f>
        <v>1</v>
      </c>
      <c r="CR24" s="43">
        <f>IF(CP24=2,3,IF(CP24=1,1,0))</f>
        <v>1</v>
      </c>
      <c r="CS24" s="43">
        <f>IF(CQ24=2,3,IF(CQ24=1,1,0))</f>
        <v>1</v>
      </c>
      <c r="CT24" s="66"/>
      <c r="CU24" s="22" t="str">
        <f t="shared" ref="CU24:CU29" si="412">IF(CV24,VLOOKUP(CV24,Spelers,2,FALSE),"")</f>
        <v>VAN CAUTER Koen</v>
      </c>
      <c r="CV24" s="83">
        <v>3004</v>
      </c>
      <c r="CW24" s="22" t="str">
        <f t="shared" ref="CW24:CW29" si="413">IF(CV24,VLOOKUP(CV24,Spelers,3,FALSE),"")</f>
        <v>B</v>
      </c>
      <c r="CX24" s="22" t="str">
        <f t="shared" ref="CX24:CX29" si="414">IF(CY24,VLOOKUP(CY24,Spelers,2,FALSE),"")</f>
        <v>JANSSENS Maurice</v>
      </c>
      <c r="CY24" s="83">
        <v>2715</v>
      </c>
      <c r="CZ24" s="22" t="str">
        <f t="shared" ref="CZ24:CZ29" si="415">IF(CY24,VLOOKUP(CY24,Spelers,3,FALSE),"")</f>
        <v>A</v>
      </c>
      <c r="DA24" s="83">
        <v>1</v>
      </c>
      <c r="DB24" s="83">
        <v>1</v>
      </c>
      <c r="DC24" s="84"/>
      <c r="DD24" s="22">
        <f t="shared" ref="DD24:DD29" si="416">IF(DB24&lt;&gt;"",IF(DA24=DB24,IF(DA24=1,2,0),1),"")</f>
        <v>2</v>
      </c>
      <c r="DE24" s="22">
        <f t="shared" ref="DE24:DE29" si="417">IF(DB24&lt;&gt;"",IF(DA24=DB24,IF(DA24=1,0,2),1),"")</f>
        <v>0</v>
      </c>
      <c r="DF24" s="43">
        <f>IF(DD24=2,3,IF(DD24=1,1,0))</f>
        <v>3</v>
      </c>
      <c r="DG24" s="43">
        <f>IF(DE24=2,3,IF(DE24=1,1,0))</f>
        <v>0</v>
      </c>
      <c r="DH24" s="56"/>
      <c r="DI24" s="22" t="str">
        <f t="shared" ref="DI24:DI29" si="418">IF(DJ24,VLOOKUP(DJ24,Spelers,2,FALSE),"")</f>
        <v>VAN DEN BROECK Christian</v>
      </c>
      <c r="DJ24" s="83">
        <v>2770</v>
      </c>
      <c r="DK24" s="22" t="str">
        <f t="shared" ref="DK24:DK29" si="419">IF(DJ24,VLOOKUP(DJ24,Spelers,3,FALSE),"")</f>
        <v>C</v>
      </c>
      <c r="DL24" s="22" t="str">
        <f t="shared" ref="DL24:DL29" si="420">IF(DM24,VLOOKUP(DM24,Spelers,2,FALSE),"")</f>
        <v>JANSSENS Filip</v>
      </c>
      <c r="DM24" s="83">
        <v>8669</v>
      </c>
      <c r="DN24" s="22" t="str">
        <f t="shared" ref="DN24:DN29" si="421">IF(DM24,VLOOKUP(DM24,Spelers,3,FALSE),"")</f>
        <v>C</v>
      </c>
      <c r="DO24" s="83">
        <v>1</v>
      </c>
      <c r="DP24" s="83">
        <v>2</v>
      </c>
      <c r="DQ24" s="84"/>
      <c r="DR24" s="22">
        <f t="shared" ref="DR24:DR29" si="422">IF(DP24&lt;&gt;"",IF(DO24=DP24,IF(DO24=1,2,0),1),"")</f>
        <v>1</v>
      </c>
      <c r="DS24" s="22">
        <f t="shared" ref="DS24:DS29" si="423">IF(DP24&lt;&gt;"",IF(DO24=DP24,IF(DO24=1,0,2),1),"")</f>
        <v>1</v>
      </c>
      <c r="DT24" s="43">
        <f>IF(DR24=2,3,IF(DR24=1,1,0))</f>
        <v>1</v>
      </c>
      <c r="DU24" s="43">
        <f>IF(DS24=2,3,IF(DS24=1,1,0))</f>
        <v>1</v>
      </c>
      <c r="DV24" s="56"/>
      <c r="DW24" s="22" t="str">
        <f t="shared" ref="DW24:DW29" si="424">IF(DX24,VLOOKUP(DX24,Spelers,2,FALSE),"")</f>
        <v>ADRIAENSSENS Kurt</v>
      </c>
      <c r="DX24" s="83">
        <v>4944</v>
      </c>
      <c r="DY24" s="22" t="str">
        <f t="shared" ref="DY24:DY29" si="425">IF(DX24,VLOOKUP(DX24,Spelers,3,FALSE),"")</f>
        <v>B</v>
      </c>
      <c r="DZ24" s="22" t="str">
        <f t="shared" ref="DZ24:DZ29" si="426">IF(EA24,VLOOKUP(EA24,Spelers,2,FALSE),"")</f>
        <v>BRUYNDONCKX Patrick</v>
      </c>
      <c r="EA24" s="83">
        <v>149</v>
      </c>
      <c r="EB24" s="22" t="str">
        <f t="shared" ref="EB24:EB29" si="427">IF(EA24,VLOOKUP(EA24,Spelers,3,FALSE),"")</f>
        <v>C</v>
      </c>
      <c r="EC24" s="83">
        <v>2</v>
      </c>
      <c r="ED24" s="83">
        <v>1</v>
      </c>
      <c r="EE24" s="84"/>
      <c r="EF24" s="22">
        <f t="shared" ref="EF24:EF29" si="428">IF(ED24&lt;&gt;"",IF(EC24=ED24,IF(EC24=1,2,0),1),"")</f>
        <v>1</v>
      </c>
      <c r="EG24" s="22">
        <f t="shared" ref="EG24:EG29" si="429">IF(ED24&lt;&gt;"",IF(EC24=ED24,IF(EC24=1,0,2),1),"")</f>
        <v>1</v>
      </c>
      <c r="EH24" s="43">
        <f>IF(EF24=2,3,IF(EF24=1,1,0))</f>
        <v>1</v>
      </c>
      <c r="EI24" s="43">
        <f>IF(EG24=2,3,IF(EG24=1,1,0))</f>
        <v>1</v>
      </c>
      <c r="EJ24" s="66"/>
      <c r="EK24" s="22" t="str">
        <f t="shared" ref="EK24:EK29" si="430">IF(EL24,VLOOKUP(EL24,Spelers,2,FALSE),"")</f>
        <v>HEYMANS Jan</v>
      </c>
      <c r="EL24" s="83">
        <v>2600</v>
      </c>
      <c r="EM24" s="22" t="str">
        <f t="shared" ref="EM24:EM29" si="431">IF(EL24,VLOOKUP(EL24,Spelers,3,FALSE),"")</f>
        <v>B</v>
      </c>
      <c r="EN24" s="22" t="str">
        <f t="shared" ref="EN24:EN29" si="432">IF(EO24,VLOOKUP(EO24,Spelers,2,FALSE),"")</f>
        <v>VAN VOSSEL Mireille</v>
      </c>
      <c r="EO24" s="83">
        <v>2981</v>
      </c>
      <c r="EP24" s="22" t="str">
        <f t="shared" ref="EP24:EP29" si="433">IF(EO24,VLOOKUP(EO24,Spelers,3,FALSE),"")</f>
        <v>C</v>
      </c>
      <c r="EQ24" s="83">
        <v>1</v>
      </c>
      <c r="ER24" s="83">
        <v>1</v>
      </c>
      <c r="ES24" s="84"/>
      <c r="ET24" s="22">
        <f t="shared" ref="ET24:ET29" si="434">IF(ER24&lt;&gt;"",IF(EQ24=ER24,IF(EQ24=1,2,0),1),"")</f>
        <v>2</v>
      </c>
      <c r="EU24" s="22">
        <f t="shared" ref="EU24:EU29" si="435">IF(ER24&lt;&gt;"",IF(EQ24=ER24,IF(EQ24=1,0,2),1),"")</f>
        <v>0</v>
      </c>
      <c r="EV24" s="43">
        <f>IF(ET24=2,3,IF(ET24=1,1,0))</f>
        <v>3</v>
      </c>
      <c r="EW24" s="43">
        <f>IF(EU24=2,3,IF(EU24=1,1,0))</f>
        <v>0</v>
      </c>
      <c r="EX24" s="56"/>
      <c r="EY24" s="22" t="str">
        <f t="shared" ref="EY24:EY29" si="436">IF(EZ24,VLOOKUP(EZ24,Spelers,2,FALSE),"")</f>
        <v>BARBIER Marcel</v>
      </c>
      <c r="EZ24" s="83">
        <v>3376</v>
      </c>
      <c r="FA24" s="22" t="str">
        <f t="shared" ref="FA24:FA29" si="437">IF(EZ24,VLOOKUP(EZ24,Spelers,3,FALSE),"")</f>
        <v>B</v>
      </c>
      <c r="FB24" s="22" t="str">
        <f t="shared" ref="FB24:FB29" si="438">IF(FC24,VLOOKUP(FC24,Spelers,2,FALSE),"")</f>
        <v>VAN CAUTER Koen</v>
      </c>
      <c r="FC24" s="83">
        <v>3004</v>
      </c>
      <c r="FD24" s="22" t="str">
        <f t="shared" ref="FD24:FD29" si="439">IF(FC24,VLOOKUP(FC24,Spelers,3,FALSE),"")</f>
        <v>B</v>
      </c>
      <c r="FE24" s="83">
        <v>2</v>
      </c>
      <c r="FF24" s="83">
        <v>1</v>
      </c>
      <c r="FG24" s="84"/>
      <c r="FH24" s="22">
        <f t="shared" ref="FH24:FH29" si="440">IF(FF24&lt;&gt;"",IF(FE24=FF24,IF(FE24=1,2,0),1),"")</f>
        <v>1</v>
      </c>
      <c r="FI24" s="22">
        <f t="shared" ref="FI24:FI29" si="441">IF(FF24&lt;&gt;"",IF(FE24=FF24,IF(FE24=1,0,2),1),"")</f>
        <v>1</v>
      </c>
      <c r="FJ24" s="43">
        <f>IF(FH24=2,3,IF(FH24=1,1,0))</f>
        <v>1</v>
      </c>
      <c r="FK24" s="43">
        <f>IF(FI24=2,3,IF(FI24=1,1,0))</f>
        <v>1</v>
      </c>
      <c r="FL24" s="56"/>
      <c r="FM24" s="22" t="str">
        <f t="shared" ref="FM24:FM29" si="442">IF(FN24,VLOOKUP(FN24,Spelers,2,FALSE),"")</f>
        <v>VAN DEN BROECK Christian</v>
      </c>
      <c r="FN24" s="83">
        <v>2770</v>
      </c>
      <c r="FO24" s="22" t="str">
        <f t="shared" ref="FO24:FO29" si="443">IF(FN24,VLOOKUP(FN24,Spelers,3,FALSE),"")</f>
        <v>C</v>
      </c>
      <c r="FP24" s="22" t="str">
        <f t="shared" ref="FP24:FP29" si="444">IF(FQ24,VLOOKUP(FQ24,Spelers,2,FALSE),"")</f>
        <v>MOORTGAT Jurgen</v>
      </c>
      <c r="FQ24" s="83">
        <v>1575</v>
      </c>
      <c r="FR24" s="22" t="str">
        <f t="shared" ref="FR24:FR29" si="445">IF(FQ24,VLOOKUP(FQ24,Spelers,3,FALSE),"")</f>
        <v>C</v>
      </c>
      <c r="FS24" s="83">
        <v>2</v>
      </c>
      <c r="FT24" s="83">
        <v>1</v>
      </c>
      <c r="FU24" s="84"/>
      <c r="FV24" s="22">
        <f t="shared" ref="FV24:FV29" si="446">IF(FT24&lt;&gt;"",IF(FS24=FT24,IF(FS24=1,2,0),1),"")</f>
        <v>1</v>
      </c>
      <c r="FW24" s="22">
        <f t="shared" ref="FW24:FW29" si="447">IF(FT24&lt;&gt;"",IF(FS24=FT24,IF(FS24=1,0,2),1),"")</f>
        <v>1</v>
      </c>
      <c r="FX24" s="43">
        <f>IF(FV24=2,3,IF(FV24=1,1,0))</f>
        <v>1</v>
      </c>
      <c r="FY24" s="43">
        <f>IF(FW24=2,3,IF(FW24=1,1,0))</f>
        <v>1</v>
      </c>
      <c r="FZ24" s="66"/>
      <c r="GA24" s="22" t="str">
        <f t="shared" ref="GA24:GA29" si="448">IF(GB24,VLOOKUP(GB24,Spelers,2,FALSE),"")</f>
        <v>VAN CAUTER Koen</v>
      </c>
      <c r="GB24" s="83">
        <v>3004</v>
      </c>
      <c r="GC24" s="22" t="str">
        <f t="shared" ref="GC24:GC29" si="449">IF(GB24,VLOOKUP(GB24,Spelers,3,FALSE),"")</f>
        <v>B</v>
      </c>
      <c r="GD24" s="22" t="str">
        <f t="shared" ref="GD24:GD29" si="450">IF(GE24,VLOOKUP(GE24,Spelers,2,FALSE),"")</f>
        <v>VAN DEN BROECK Christian</v>
      </c>
      <c r="GE24" s="83">
        <v>2770</v>
      </c>
      <c r="GF24" s="22" t="str">
        <f t="shared" ref="GF24:GF29" si="451">IF(GE24,VLOOKUP(GE24,Spelers,3,FALSE),"")</f>
        <v>C</v>
      </c>
      <c r="GG24" s="83">
        <v>1</v>
      </c>
      <c r="GH24" s="83">
        <v>1</v>
      </c>
      <c r="GI24" s="84"/>
      <c r="GJ24" s="22">
        <f t="shared" ref="GJ24:GJ29" si="452">IF(GH24&lt;&gt;"",IF(GG24=GH24,IF(GG24=1,2,0),1),"")</f>
        <v>2</v>
      </c>
      <c r="GK24" s="22">
        <f t="shared" ref="GK24:GK29" si="453">IF(GH24&lt;&gt;"",IF(GG24=GH24,IF(GG24=1,0,2),1),"")</f>
        <v>0</v>
      </c>
      <c r="GL24" s="43">
        <f>IF(GJ24=2,3,IF(GJ24=1,1,0))</f>
        <v>3</v>
      </c>
      <c r="GM24" s="43">
        <f>IF(GK24=2,3,IF(GK24=1,1,0))</f>
        <v>0</v>
      </c>
      <c r="GN24" s="56"/>
      <c r="GO24" s="22" t="str">
        <f t="shared" ref="GO24:GO29" si="454">IF(GP24,VLOOKUP(GP24,Spelers,2,FALSE),"")</f>
        <v>VAN KERCKHOVEN Dirk</v>
      </c>
      <c r="GP24" s="83">
        <v>1962</v>
      </c>
      <c r="GQ24" s="22" t="str">
        <f t="shared" ref="GQ24:GQ29" si="455">IF(GP24,VLOOKUP(GP24,Spelers,3,FALSE),"")</f>
        <v>NA</v>
      </c>
      <c r="GR24" s="22" t="str">
        <f t="shared" ref="GR24:GR29" si="456">IF(GS24,VLOOKUP(GS24,Spelers,2,FALSE),"")</f>
        <v>VAN DEN BROECK Christian</v>
      </c>
      <c r="GS24" s="83">
        <v>2770</v>
      </c>
      <c r="GT24" s="22" t="str">
        <f t="shared" ref="GT24:GT29" si="457">IF(GS24,VLOOKUP(GS24,Spelers,3,FALSE),"")</f>
        <v>C</v>
      </c>
      <c r="GU24" s="83">
        <v>1</v>
      </c>
      <c r="GV24" s="83">
        <v>1</v>
      </c>
      <c r="GW24" s="84"/>
      <c r="GX24" s="22">
        <f t="shared" ref="GX24:GX29" si="458">IF(GV24&lt;&gt;"",IF(GU24=GV24,IF(GU24=1,2,0),1),"")</f>
        <v>2</v>
      </c>
      <c r="GY24" s="22">
        <f t="shared" ref="GY24:GY29" si="459">IF(GV24&lt;&gt;"",IF(GU24=GV24,IF(GU24=1,0,2),1),"")</f>
        <v>0</v>
      </c>
      <c r="GZ24" s="43">
        <f>IF(GX24=2,3,IF(GX24=1,1,0))</f>
        <v>3</v>
      </c>
      <c r="HA24" s="43">
        <f>IF(GY24=2,3,IF(GY24=1,1,0))</f>
        <v>0</v>
      </c>
      <c r="HB24" s="56"/>
      <c r="HC24" s="22" t="str">
        <f t="shared" ref="HC24:HC29" si="460">IF(HD24,VLOOKUP(HD24,Spelers,2,FALSE),"")</f>
        <v>HEYMANS Jan</v>
      </c>
      <c r="HD24" s="83">
        <v>2600</v>
      </c>
      <c r="HE24" s="22" t="str">
        <f t="shared" ref="HE24:HE29" si="461">IF(HD24,VLOOKUP(HD24,Spelers,3,FALSE),"")</f>
        <v>B</v>
      </c>
      <c r="HF24" s="22" t="str">
        <f t="shared" ref="HF24:HF29" si="462">IF(HG24,VLOOKUP(HG24,Spelers,2,FALSE),"")</f>
        <v>VAN CAUTER Koen</v>
      </c>
      <c r="HG24" s="83">
        <v>3004</v>
      </c>
      <c r="HH24" s="22" t="str">
        <f t="shared" ref="HH24:HH29" si="463">IF(HG24,VLOOKUP(HG24,Spelers,3,FALSE),"")</f>
        <v>B</v>
      </c>
      <c r="HI24" s="83">
        <v>1</v>
      </c>
      <c r="HJ24" s="83">
        <v>2</v>
      </c>
      <c r="HK24" s="84"/>
      <c r="HL24" s="22">
        <f t="shared" ref="HL24:HL29" si="464">IF(HJ24&lt;&gt;"",IF(HI24=HJ24,IF(HI24=1,2,0),1),"")</f>
        <v>1</v>
      </c>
      <c r="HM24" s="22">
        <f t="shared" ref="HM24:HM29" si="465">IF(HJ24&lt;&gt;"",IF(HI24=HJ24,IF(HI24=1,0,2),1),"")</f>
        <v>1</v>
      </c>
      <c r="HN24" s="43">
        <f>IF(HL24=2,3,IF(HL24=1,1,0))</f>
        <v>1</v>
      </c>
      <c r="HO24" s="43">
        <f>IF(HM24=2,3,IF(HM24=1,1,0))</f>
        <v>1</v>
      </c>
      <c r="HP24" s="66"/>
      <c r="HQ24" s="22" t="str">
        <f t="shared" ref="HQ24:HQ29" si="466">IF(HR24,VLOOKUP(HR24,Spelers,2,FALSE),"")</f>
        <v>VAN ASBROECK Juan</v>
      </c>
      <c r="HR24" s="83">
        <v>1253</v>
      </c>
      <c r="HS24" s="22" t="str">
        <f t="shared" ref="HS24:HS29" si="467">IF(HR24,VLOOKUP(HR24,Spelers,3,FALSE),"")</f>
        <v>D</v>
      </c>
      <c r="HT24" s="22" t="str">
        <f t="shared" ref="HT24:HT29" si="468">IF(HU24,VLOOKUP(HU24,Spelers,2,FALSE),"")</f>
        <v>JACOBS Dave</v>
      </c>
      <c r="HU24" s="83">
        <v>2789</v>
      </c>
      <c r="HV24" s="22" t="str">
        <f t="shared" ref="HV24:HV29" si="469">IF(HU24,VLOOKUP(HU24,Spelers,3,FALSE),"")</f>
        <v>B</v>
      </c>
      <c r="HW24" s="83">
        <v>2</v>
      </c>
      <c r="HX24" s="83">
        <v>2</v>
      </c>
      <c r="HY24" s="84"/>
      <c r="HZ24" s="22">
        <f t="shared" ref="HZ24:HZ29" si="470">IF(HX24&lt;&gt;"",IF(HW24=HX24,IF(HW24=1,2,0),1),"")</f>
        <v>0</v>
      </c>
      <c r="IA24" s="22">
        <f t="shared" ref="IA24:IA29" si="471">IF(HX24&lt;&gt;"",IF(HW24=HX24,IF(HW24=1,0,2),1),"")</f>
        <v>2</v>
      </c>
      <c r="IB24" s="43">
        <f>IF(HZ24=2,3,IF(HZ24=1,1,0))</f>
        <v>0</v>
      </c>
      <c r="IC24" s="43">
        <f>IF(IA24=2,3,IF(IA24=1,1,0))</f>
        <v>3</v>
      </c>
      <c r="ID24" s="56"/>
      <c r="IE24" s="22" t="str">
        <f t="shared" ref="IE24:IE29" si="472">IF(IF24,VLOOKUP(IF24,Spelers,2,FALSE),"")</f>
        <v>WILLEMS Jan</v>
      </c>
      <c r="IF24" s="83">
        <v>3923</v>
      </c>
      <c r="IG24" s="22" t="str">
        <f t="shared" ref="IG24:IG29" si="473">IF(IF24,VLOOKUP(IF24,Spelers,3,FALSE),"")</f>
        <v>B</v>
      </c>
      <c r="IH24" s="22" t="str">
        <f t="shared" ref="IH24:IH29" si="474">IF(II24,VLOOKUP(II24,Spelers,2,FALSE),"")</f>
        <v>VAN HEMELRIJK Jean</v>
      </c>
      <c r="II24" s="83">
        <v>2415</v>
      </c>
      <c r="IJ24" s="22" t="str">
        <f t="shared" ref="IJ24:IJ29" si="475">IF(II24,VLOOKUP(II24,Spelers,3,FALSE),"")</f>
        <v>C</v>
      </c>
      <c r="IK24" s="83">
        <v>1</v>
      </c>
      <c r="IL24" s="83">
        <v>1</v>
      </c>
      <c r="IM24" s="65"/>
      <c r="IN24" s="22">
        <f t="shared" ref="IN24:IN29" si="476">IF(IL24&lt;&gt;"",IF(IK24=IL24,IF(IK24=1,2,0),1),"")</f>
        <v>2</v>
      </c>
      <c r="IO24" s="22">
        <f t="shared" ref="IO24:IO29" si="477">IF(IL24&lt;&gt;"",IF(IK24=IL24,IF(IK24=1,0,2),1),"")</f>
        <v>0</v>
      </c>
      <c r="IP24" s="43">
        <f>IF(IN24=2,3,IF(IN24=1,1,0))</f>
        <v>3</v>
      </c>
      <c r="IQ24" s="43">
        <f>IF(IO24=2,3,IF(IO24=1,1,0))</f>
        <v>0</v>
      </c>
      <c r="IR24" s="56"/>
      <c r="IS24" s="22" t="str">
        <f t="shared" ref="IS24:IS29" si="478">IF(IT24,VLOOKUP(IT24,Spelers,2,FALSE),"")</f>
        <v>CASTELEYN Theofiel</v>
      </c>
      <c r="IT24" s="83">
        <v>3349</v>
      </c>
      <c r="IU24" s="22" t="str">
        <f t="shared" ref="IU24:IU29" si="479">IF(IT24,VLOOKUP(IT24,Spelers,3,FALSE),"")</f>
        <v>A</v>
      </c>
      <c r="IV24" s="22" t="str">
        <f t="shared" ref="IV24:IV29" si="480">IF(IW24,VLOOKUP(IW24,Spelers,2,FALSE),"")</f>
        <v>PERSOONS Dirk</v>
      </c>
      <c r="IW24" s="83">
        <v>304</v>
      </c>
      <c r="IX24" s="22" t="str">
        <f t="shared" ref="IX24:IX29" si="481">IF(IW24,VLOOKUP(IW24,Spelers,3,FALSE),"")</f>
        <v>A</v>
      </c>
      <c r="IY24" s="83">
        <v>2</v>
      </c>
      <c r="IZ24" s="83">
        <v>1</v>
      </c>
      <c r="JA24" s="84"/>
      <c r="JB24" s="22">
        <f t="shared" ref="JB24:JB29" si="482">IF(IZ24&lt;&gt;"",IF(IY24=IZ24,IF(IY24=1,2,0),1),"")</f>
        <v>1</v>
      </c>
      <c r="JC24" s="22">
        <f t="shared" ref="JC24:JC29" si="483">IF(IZ24&lt;&gt;"",IF(IY24=IZ24,IF(IY24=1,0,2),1),"")</f>
        <v>1</v>
      </c>
      <c r="JD24" s="43">
        <f>IF(JB24=2,3,IF(JB24=1,1,0))</f>
        <v>1</v>
      </c>
      <c r="JE24" s="43">
        <f>IF(JC24=2,3,IF(JC24=1,1,0))</f>
        <v>1</v>
      </c>
      <c r="JF24" s="66"/>
      <c r="JG24" s="22" t="str">
        <f t="shared" ref="JG24:JG29" si="484">IF(JH24,VLOOKUP(JH24,Spelers,2,FALSE),"")</f>
        <v>VLEMINCKX Francis</v>
      </c>
      <c r="JH24" s="83">
        <v>2656</v>
      </c>
      <c r="JI24" s="22" t="str">
        <f t="shared" ref="JI24:JI29" si="485">IF(JH24,VLOOKUP(JH24,Spelers,3,FALSE),"")</f>
        <v>D</v>
      </c>
      <c r="JJ24" s="22" t="str">
        <f t="shared" ref="JJ24:JJ29" si="486">IF(JK24,VLOOKUP(JK24,Spelers,2,FALSE),"")</f>
        <v>CARLIER Pierre</v>
      </c>
      <c r="JK24" s="83">
        <v>15</v>
      </c>
      <c r="JL24" s="22" t="str">
        <f t="shared" ref="JL24:JL29" si="487">IF(JK24,VLOOKUP(JK24,Spelers,3,FALSE),"")</f>
        <v>C</v>
      </c>
      <c r="JM24" s="83">
        <v>2</v>
      </c>
      <c r="JN24" s="83">
        <v>1</v>
      </c>
      <c r="JO24" s="84"/>
      <c r="JP24" s="22">
        <f t="shared" ref="JP24:JP29" si="488">IF(JN24&lt;&gt;"",IF(JM24=JN24,IF(JM24=1,2,0),1),"")</f>
        <v>1</v>
      </c>
      <c r="JQ24" s="22">
        <f t="shared" ref="JQ24:JQ29" si="489">IF(JN24&lt;&gt;"",IF(JM24=JN24,IF(JM24=1,0,2),1),"")</f>
        <v>1</v>
      </c>
      <c r="JR24" s="43">
        <f>IF(JP24=2,3,IF(JP24=1,1,0))</f>
        <v>1</v>
      </c>
      <c r="JS24" s="43">
        <f>IF(JQ24=2,3,IF(JQ24=1,1,0))</f>
        <v>1</v>
      </c>
      <c r="JT24" s="56"/>
      <c r="JU24" s="22" t="str">
        <f t="shared" ref="JU24:JU29" si="490">IF(JV24,VLOOKUP(JV24,Spelers,2,FALSE),"")</f>
        <v>JANSSENS Maurice</v>
      </c>
      <c r="JV24" s="83">
        <v>2715</v>
      </c>
      <c r="JW24" s="22" t="str">
        <f t="shared" ref="JW24:JW29" si="491">IF(JV24,VLOOKUP(JV24,Spelers,3,FALSE),"")</f>
        <v>A</v>
      </c>
      <c r="JX24" s="22" t="str">
        <f t="shared" ref="JX24:JX29" si="492">IF(JY24,VLOOKUP(JY24,Spelers,2,FALSE),"")</f>
        <v>VAN CAUTER Koen</v>
      </c>
      <c r="JY24" s="83">
        <v>3004</v>
      </c>
      <c r="JZ24" s="22" t="str">
        <f t="shared" ref="JZ24:JZ29" si="493">IF(JY24,VLOOKUP(JY24,Spelers,3,FALSE),"")</f>
        <v>B</v>
      </c>
      <c r="KA24" s="83">
        <v>1</v>
      </c>
      <c r="KB24" s="83">
        <v>1</v>
      </c>
      <c r="KC24" s="84"/>
      <c r="KD24" s="22">
        <f t="shared" ref="KD24:KD29" si="494">IF(KB24&lt;&gt;"",IF(KA24=KB24,IF(KA24=1,2,0),1),"")</f>
        <v>2</v>
      </c>
      <c r="KE24" s="22">
        <f t="shared" ref="KE24:KE29" si="495">IF(KB24&lt;&gt;"",IF(KA24=KB24,IF(KA24=1,0,2),1),"")</f>
        <v>0</v>
      </c>
      <c r="KF24" s="43">
        <f>IF(KD24=2,3,IF(KD24=1,1,0))</f>
        <v>3</v>
      </c>
      <c r="KG24" s="43">
        <f>IF(KE24=2,3,IF(KE24=1,1,0))</f>
        <v>0</v>
      </c>
      <c r="KH24" s="56"/>
      <c r="KI24" s="22" t="str">
        <f t="shared" ref="KI24:KI29" si="496">IF(KJ24,VLOOKUP(KJ24,Spelers,2,FALSE),"")</f>
        <v>CARRETTE Marc</v>
      </c>
      <c r="KJ24" s="83">
        <v>3013</v>
      </c>
      <c r="KK24" s="22" t="str">
        <f t="shared" ref="KK24:KK29" si="497">IF(KJ24,VLOOKUP(KJ24,Spelers,3,FALSE),"")</f>
        <v>C</v>
      </c>
      <c r="KL24" s="22" t="str">
        <f t="shared" ref="KL24:KL29" si="498">IF(KM24,VLOOKUP(KM24,Spelers,2,FALSE),"")</f>
        <v>VAN DEN BROECK Christian</v>
      </c>
      <c r="KM24" s="83">
        <v>2770</v>
      </c>
      <c r="KN24" s="22" t="str">
        <f t="shared" ref="KN24:KN29" si="499">IF(KM24,VLOOKUP(KM24,Spelers,3,FALSE),"")</f>
        <v>C</v>
      </c>
      <c r="KO24" s="83">
        <v>2</v>
      </c>
      <c r="KP24" s="83">
        <v>1</v>
      </c>
      <c r="KQ24" s="84"/>
      <c r="KR24" s="22">
        <f t="shared" ref="KR24:KR29" si="500">IF(KP24&lt;&gt;"",IF(KO24=KP24,IF(KO24=1,2,0),1),"")</f>
        <v>1</v>
      </c>
      <c r="KS24" s="22">
        <f t="shared" ref="KS24:KS29" si="501">IF(KP24&lt;&gt;"",IF(KO24=KP24,IF(KO24=1,0,2),1),"")</f>
        <v>1</v>
      </c>
      <c r="KT24" s="43">
        <f>IF(KR24=2,3,IF(KR24=1,1,0))</f>
        <v>1</v>
      </c>
      <c r="KU24" s="43">
        <f>IF(KS24=2,3,IF(KS24=1,1,0))</f>
        <v>1</v>
      </c>
      <c r="KV24" s="66"/>
      <c r="KW24" s="22" t="str">
        <f t="shared" ref="KW24:KW29" si="502">IF(KX24,VLOOKUP(KX24,Spelers,2,FALSE),"")</f>
        <v>VLEMINCKX Francis</v>
      </c>
      <c r="KX24" s="83">
        <v>2656</v>
      </c>
      <c r="KY24" s="22" t="str">
        <f t="shared" ref="KY24:KY29" si="503">IF(KX24,VLOOKUP(KX24,Spelers,3,FALSE),"")</f>
        <v>D</v>
      </c>
      <c r="KZ24" s="22" t="str">
        <f t="shared" ref="KZ24:KZ29" si="504">IF(LA24,VLOOKUP(LA24,Spelers,2,FALSE),"")</f>
        <v>VAN LYSEBETTEN Octaaf</v>
      </c>
      <c r="LA24" s="83">
        <v>7590</v>
      </c>
      <c r="LB24" s="22" t="str">
        <f t="shared" ref="LB24:LB29" si="505">IF(LA24,VLOOKUP(LA24,Spelers,3,FALSE),"")</f>
        <v>C</v>
      </c>
      <c r="LC24" s="83">
        <v>1</v>
      </c>
      <c r="LD24" s="83">
        <v>2</v>
      </c>
      <c r="LE24" s="84"/>
      <c r="LF24" s="22">
        <f t="shared" ref="LF24:LF29" si="506">IF(LD24&lt;&gt;"",IF(LC24=LD24,IF(LC24=1,2,0),1),"")</f>
        <v>1</v>
      </c>
      <c r="LG24" s="22">
        <f t="shared" ref="LG24:LG29" si="507">IF(LD24&lt;&gt;"",IF(LC24=LD24,IF(LC24=1,0,2),1),"")</f>
        <v>1</v>
      </c>
      <c r="LH24" s="43">
        <f>IF(LF24=2,3,IF(LF24=1,1,0))</f>
        <v>1</v>
      </c>
      <c r="LI24" s="43">
        <f>IF(LG24=2,3,IF(LG24=1,1,0))</f>
        <v>1</v>
      </c>
      <c r="LJ24" s="56"/>
      <c r="LK24" s="22" t="str">
        <f t="shared" ref="LK24:LK29" si="508">IF(LL24,VLOOKUP(LL24,Spelers,2,FALSE),"")</f>
        <v>CARRETTE Marc</v>
      </c>
      <c r="LL24" s="83">
        <v>3013</v>
      </c>
      <c r="LM24" s="22" t="str">
        <f t="shared" ref="LM24:LM29" si="509">IF(LL24,VLOOKUP(LL24,Spelers,3,FALSE),"")</f>
        <v>C</v>
      </c>
      <c r="LN24" s="22" t="str">
        <f t="shared" ref="LN24:LN29" si="510">IF(LO24,VLOOKUP(LO24,Spelers,2,FALSE),"")</f>
        <v>MOORTGAT Jurgen</v>
      </c>
      <c r="LO24" s="83">
        <v>1575</v>
      </c>
      <c r="LP24" s="22" t="str">
        <f t="shared" ref="LP24:LP29" si="511">IF(LO24,VLOOKUP(LO24,Spelers,3,FALSE),"")</f>
        <v>C</v>
      </c>
      <c r="LQ24" s="83">
        <v>2</v>
      </c>
      <c r="LR24" s="83">
        <v>1</v>
      </c>
      <c r="LS24" s="84"/>
      <c r="LT24" s="22">
        <f t="shared" ref="LT24:LT29" si="512">IF(LR24&lt;&gt;"",IF(LQ24=LR24,IF(LQ24=1,2,0),1),"")</f>
        <v>1</v>
      </c>
      <c r="LU24" s="22">
        <f t="shared" ref="LU24:LU29" si="513">IF(LR24&lt;&gt;"",IF(LQ24=LR24,IF(LQ24=1,0,2),1),"")</f>
        <v>1</v>
      </c>
      <c r="LV24" s="43">
        <f>IF(LT24=2,3,IF(LT24=1,1,0))</f>
        <v>1</v>
      </c>
      <c r="LW24" s="43">
        <f>IF(LU24=2,3,IF(LU24=1,1,0))</f>
        <v>1</v>
      </c>
      <c r="LY24" s="22" t="str">
        <f t="shared" ref="LY24:LY29" si="514">IF(LZ24,VLOOKUP(LZ24,Spelers,2,FALSE),"")</f>
        <v>VAN CAUTER Koen</v>
      </c>
      <c r="LZ24" s="83">
        <v>3004</v>
      </c>
      <c r="MA24" s="22" t="str">
        <f t="shared" ref="MA24:MA29" si="515">IF(LZ24,VLOOKUP(LZ24,Spelers,3,FALSE),"")</f>
        <v>B</v>
      </c>
      <c r="MB24" s="22" t="str">
        <f t="shared" ref="MB24:MB29" si="516">IF(MC24,VLOOKUP(MC24,Spelers,2,FALSE),"")</f>
        <v>PERSOONS Dirk</v>
      </c>
      <c r="MC24" s="83">
        <v>304</v>
      </c>
      <c r="MD24" s="22" t="str">
        <f t="shared" ref="MD24:MD29" si="517">IF(MC24,VLOOKUP(MC24,Spelers,3,FALSE),"")</f>
        <v>A</v>
      </c>
      <c r="ME24" s="83">
        <v>2</v>
      </c>
      <c r="MF24" s="83">
        <v>2</v>
      </c>
      <c r="MG24" s="84"/>
      <c r="MH24" s="22">
        <f t="shared" ref="MH24:MH29" si="518">IF(MF24&lt;&gt;"",IF(ME24=MF24,IF(ME24=1,2,0),1),"")</f>
        <v>0</v>
      </c>
      <c r="MI24" s="22">
        <f t="shared" ref="MI24:MI29" si="519">IF(MF24&lt;&gt;"",IF(ME24=MF24,IF(ME24=1,0,2),1),"")</f>
        <v>2</v>
      </c>
      <c r="MJ24" s="43">
        <f>IF(MH24=2,3,IF(MH24=1,1,0))</f>
        <v>0</v>
      </c>
      <c r="MK24" s="43">
        <f>IF(MI24=2,3,IF(MI24=1,1,0))</f>
        <v>3</v>
      </c>
      <c r="ML24" s="56"/>
      <c r="MM24" s="22" t="str">
        <f t="shared" ref="MM24:MM29" si="520">IF(MN24,VLOOKUP(MN24,Spelers,2,FALSE),"")</f>
        <v>HEYMANS Jan</v>
      </c>
      <c r="MN24" s="83">
        <v>2600</v>
      </c>
      <c r="MO24" s="22" t="str">
        <f t="shared" ref="MO24:MO29" si="521">IF(MN24,VLOOKUP(MN24,Spelers,3,FALSE),"")</f>
        <v>B</v>
      </c>
      <c r="MP24" s="22" t="str">
        <f t="shared" ref="MP24:MP29" si="522">IF(MQ24,VLOOKUP(MQ24,Spelers,2,FALSE),"")</f>
        <v>THIJS Frank</v>
      </c>
      <c r="MQ24" s="83">
        <v>3070</v>
      </c>
      <c r="MR24" s="22" t="str">
        <f t="shared" ref="MR24:MR29" si="523">IF(MQ24,VLOOKUP(MQ24,Spelers,3,FALSE),"")</f>
        <v>B</v>
      </c>
      <c r="MS24" s="83">
        <v>2</v>
      </c>
      <c r="MT24" s="83">
        <v>1</v>
      </c>
      <c r="MU24" s="84"/>
      <c r="MV24" s="22">
        <f t="shared" ref="MV24:MV29" si="524">IF(MT24&lt;&gt;"",IF(MS24=MT24,IF(MS24=1,2,0),1),"")</f>
        <v>1</v>
      </c>
      <c r="MW24" s="22">
        <f t="shared" ref="MW24:MW29" si="525">IF(MT24&lt;&gt;"",IF(MS24=MT24,IF(MS24=1,0,2),1),"")</f>
        <v>1</v>
      </c>
      <c r="MX24" s="43">
        <f>IF(MV24=2,3,IF(MV24=1,1,0))</f>
        <v>1</v>
      </c>
      <c r="MY24" s="43">
        <f>IF(MW24=2,3,IF(MW24=1,1,0))</f>
        <v>1</v>
      </c>
    </row>
    <row r="25" spans="1:363" ht="16.5" x14ac:dyDescent="0.3">
      <c r="A25" s="22" t="str">
        <f t="shared" si="370"/>
        <v>VAN DEN BROECK Christian</v>
      </c>
      <c r="B25" s="83">
        <v>2770</v>
      </c>
      <c r="C25" s="22" t="str">
        <f t="shared" si="371"/>
        <v>C</v>
      </c>
      <c r="D25" s="22" t="str">
        <f t="shared" si="372"/>
        <v>TRUYMAN Gunther</v>
      </c>
      <c r="E25" s="83">
        <v>1284</v>
      </c>
      <c r="F25" s="22" t="str">
        <f t="shared" si="373"/>
        <v>NA</v>
      </c>
      <c r="G25" s="83">
        <v>1</v>
      </c>
      <c r="H25" s="83">
        <v>1</v>
      </c>
      <c r="I25" s="84"/>
      <c r="J25" s="22">
        <f t="shared" si="374"/>
        <v>2</v>
      </c>
      <c r="K25" s="22">
        <f t="shared" si="375"/>
        <v>0</v>
      </c>
      <c r="L25" s="43">
        <f t="shared" ref="L25:M29" si="526">IF(J25=2,3,IF(J25=1,1,0))</f>
        <v>3</v>
      </c>
      <c r="M25" s="43">
        <f t="shared" si="526"/>
        <v>0</v>
      </c>
      <c r="N25" s="66"/>
      <c r="O25" s="22" t="str">
        <f t="shared" si="376"/>
        <v>VAN DEN BROECK Christian</v>
      </c>
      <c r="P25" s="83">
        <v>2770</v>
      </c>
      <c r="Q25" s="22" t="str">
        <f t="shared" si="377"/>
        <v>C</v>
      </c>
      <c r="R25" s="22" t="str">
        <f t="shared" si="378"/>
        <v>CASTELEYN Theofiel</v>
      </c>
      <c r="S25" s="83">
        <v>3349</v>
      </c>
      <c r="T25" s="22" t="str">
        <f t="shared" si="379"/>
        <v>A</v>
      </c>
      <c r="U25" s="83">
        <v>2</v>
      </c>
      <c r="V25" s="83">
        <v>1</v>
      </c>
      <c r="W25" s="84"/>
      <c r="X25" s="22">
        <f t="shared" si="380"/>
        <v>1</v>
      </c>
      <c r="Y25" s="22">
        <f t="shared" si="381"/>
        <v>1</v>
      </c>
      <c r="Z25" s="43">
        <f t="shared" ref="Z25:AA29" si="527">IF(X25=2,3,IF(X25=1,1,0))</f>
        <v>1</v>
      </c>
      <c r="AA25" s="43">
        <f t="shared" si="527"/>
        <v>1</v>
      </c>
      <c r="AB25" s="56"/>
      <c r="AC25" s="22" t="str">
        <f t="shared" si="382"/>
        <v>DE COCK Dirk</v>
      </c>
      <c r="AD25" s="83">
        <v>3695</v>
      </c>
      <c r="AE25" s="22" t="str">
        <f t="shared" si="383"/>
        <v>B</v>
      </c>
      <c r="AF25" s="22" t="str">
        <f t="shared" si="384"/>
        <v>HEYMANS Jan</v>
      </c>
      <c r="AG25" s="83">
        <v>2600</v>
      </c>
      <c r="AH25" s="22" t="str">
        <f t="shared" si="385"/>
        <v>B</v>
      </c>
      <c r="AI25" s="83">
        <v>1</v>
      </c>
      <c r="AJ25" s="83">
        <v>2</v>
      </c>
      <c r="AK25" s="84"/>
      <c r="AL25" s="22">
        <f t="shared" si="386"/>
        <v>1</v>
      </c>
      <c r="AM25" s="22">
        <f t="shared" si="387"/>
        <v>1</v>
      </c>
      <c r="AN25" s="43">
        <f t="shared" ref="AN25:AO29" si="528">IF(AL25=2,3,IF(AL25=1,1,0))</f>
        <v>1</v>
      </c>
      <c r="AO25" s="43">
        <f t="shared" si="528"/>
        <v>1</v>
      </c>
      <c r="AP25" s="56"/>
      <c r="AQ25" s="22" t="str">
        <f t="shared" si="388"/>
        <v>VAN SCHOOR Danny</v>
      </c>
      <c r="AR25" s="83">
        <v>2668</v>
      </c>
      <c r="AS25" s="22" t="str">
        <f t="shared" si="389"/>
        <v>B</v>
      </c>
      <c r="AT25" s="22" t="str">
        <f t="shared" si="390"/>
        <v>VAN ASBROECK Yvan</v>
      </c>
      <c r="AU25" s="83">
        <v>5055</v>
      </c>
      <c r="AV25" s="22" t="str">
        <f t="shared" si="391"/>
        <v>B</v>
      </c>
      <c r="AW25" s="83">
        <v>2</v>
      </c>
      <c r="AX25" s="83">
        <v>1</v>
      </c>
      <c r="AY25" s="84"/>
      <c r="AZ25" s="22">
        <f t="shared" si="392"/>
        <v>1</v>
      </c>
      <c r="BA25" s="22">
        <f t="shared" si="393"/>
        <v>1</v>
      </c>
      <c r="BB25" s="43">
        <f t="shared" ref="BB25:BC29" si="529">IF(AZ25=2,3,IF(AZ25=1,1,0))</f>
        <v>1</v>
      </c>
      <c r="BC25" s="43">
        <f t="shared" si="529"/>
        <v>1</v>
      </c>
      <c r="BD25" s="66"/>
      <c r="BE25" s="22" t="str">
        <f t="shared" si="394"/>
        <v>PEETERS Frederik</v>
      </c>
      <c r="BF25" s="83">
        <v>2742</v>
      </c>
      <c r="BG25" s="22" t="str">
        <f t="shared" si="395"/>
        <v>C</v>
      </c>
      <c r="BH25" s="22" t="str">
        <f t="shared" si="396"/>
        <v>VAN MUYLDER Kris</v>
      </c>
      <c r="BI25" s="83">
        <v>4780</v>
      </c>
      <c r="BJ25" s="22" t="str">
        <f t="shared" si="397"/>
        <v>C</v>
      </c>
      <c r="BK25" s="83">
        <v>2</v>
      </c>
      <c r="BL25" s="83">
        <v>2</v>
      </c>
      <c r="BM25" s="84"/>
      <c r="BN25" s="22">
        <f t="shared" si="398"/>
        <v>0</v>
      </c>
      <c r="BO25" s="22">
        <f t="shared" si="399"/>
        <v>2</v>
      </c>
      <c r="BP25" s="43">
        <f t="shared" ref="BP25:BQ29" si="530">IF(BN25=2,3,IF(BN25=1,1,0))</f>
        <v>0</v>
      </c>
      <c r="BQ25" s="43">
        <f t="shared" si="530"/>
        <v>3</v>
      </c>
      <c r="BR25" s="56"/>
      <c r="BS25" s="22" t="str">
        <f t="shared" si="400"/>
        <v>JACOBS Dave</v>
      </c>
      <c r="BT25" s="83">
        <v>2789</v>
      </c>
      <c r="BU25" s="22" t="str">
        <f t="shared" si="401"/>
        <v>B</v>
      </c>
      <c r="BV25" s="22" t="str">
        <f t="shared" si="402"/>
        <v>JANSSENS Maurice</v>
      </c>
      <c r="BW25" s="83">
        <v>2715</v>
      </c>
      <c r="BX25" s="22" t="str">
        <f t="shared" si="403"/>
        <v>A</v>
      </c>
      <c r="BY25" s="83">
        <v>1</v>
      </c>
      <c r="BZ25" s="83">
        <v>2</v>
      </c>
      <c r="CA25" s="84"/>
      <c r="CB25" s="22">
        <f t="shared" si="404"/>
        <v>1</v>
      </c>
      <c r="CC25" s="22">
        <f t="shared" si="405"/>
        <v>1</v>
      </c>
      <c r="CD25" s="43">
        <f t="shared" ref="CD25:CE29" si="531">IF(CB25=2,3,IF(CB25=1,1,0))</f>
        <v>1</v>
      </c>
      <c r="CE25" s="43">
        <f t="shared" si="531"/>
        <v>1</v>
      </c>
      <c r="CF25" s="56"/>
      <c r="CG25" s="22" t="str">
        <f t="shared" si="406"/>
        <v>DE NIJS Joris</v>
      </c>
      <c r="CH25" s="83">
        <v>2982</v>
      </c>
      <c r="CI25" s="22" t="str">
        <f t="shared" si="407"/>
        <v>A</v>
      </c>
      <c r="CJ25" s="22" t="str">
        <f t="shared" si="408"/>
        <v>MAMPAEY Kim</v>
      </c>
      <c r="CK25" s="83">
        <v>2604</v>
      </c>
      <c r="CL25" s="22" t="str">
        <f t="shared" si="409"/>
        <v>B</v>
      </c>
      <c r="CM25" s="83">
        <v>2</v>
      </c>
      <c r="CN25" s="83">
        <v>2</v>
      </c>
      <c r="CO25" s="84"/>
      <c r="CP25" s="22">
        <f t="shared" si="410"/>
        <v>0</v>
      </c>
      <c r="CQ25" s="22">
        <f t="shared" si="411"/>
        <v>2</v>
      </c>
      <c r="CR25" s="43">
        <f t="shared" ref="CR25:CR29" si="532">IF(CP25=2,3,IF(CP25=1,1,0))</f>
        <v>0</v>
      </c>
      <c r="CS25" s="43">
        <f t="shared" ref="CS25:CS29" si="533">IF(CQ25=2,3,IF(CQ25=1,1,0))</f>
        <v>3</v>
      </c>
      <c r="CT25" s="66"/>
      <c r="CU25" s="22" t="str">
        <f t="shared" si="412"/>
        <v>DE RYCK Jurgen</v>
      </c>
      <c r="CV25" s="83">
        <v>747</v>
      </c>
      <c r="CW25" s="22" t="str">
        <f t="shared" si="413"/>
        <v>B</v>
      </c>
      <c r="CX25" s="22" t="str">
        <f t="shared" si="414"/>
        <v>VERBRAECKEN Johan</v>
      </c>
      <c r="CY25" s="83">
        <v>3232</v>
      </c>
      <c r="CZ25" s="22" t="str">
        <f t="shared" si="415"/>
        <v>B</v>
      </c>
      <c r="DA25" s="83">
        <v>2</v>
      </c>
      <c r="DB25" s="83">
        <v>2</v>
      </c>
      <c r="DC25" s="84"/>
      <c r="DD25" s="22">
        <f t="shared" si="416"/>
        <v>0</v>
      </c>
      <c r="DE25" s="22">
        <f t="shared" si="417"/>
        <v>2</v>
      </c>
      <c r="DF25" s="43">
        <f t="shared" ref="DF25:DG29" si="534">IF(DD25=2,3,IF(DD25=1,1,0))</f>
        <v>0</v>
      </c>
      <c r="DG25" s="43">
        <f t="shared" si="534"/>
        <v>3</v>
      </c>
      <c r="DH25" s="56"/>
      <c r="DI25" s="22" t="str">
        <f t="shared" si="418"/>
        <v>VERMEULEN Victor</v>
      </c>
      <c r="DJ25" s="83">
        <v>5271</v>
      </c>
      <c r="DK25" s="22" t="str">
        <f t="shared" si="419"/>
        <v>C</v>
      </c>
      <c r="DL25" s="22" t="str">
        <f t="shared" si="420"/>
        <v>MEERSMAN Gery</v>
      </c>
      <c r="DM25" s="83">
        <v>2678</v>
      </c>
      <c r="DN25" s="22" t="str">
        <f t="shared" si="421"/>
        <v>B</v>
      </c>
      <c r="DO25" s="83">
        <v>2</v>
      </c>
      <c r="DP25" s="83">
        <v>2</v>
      </c>
      <c r="DQ25" s="84"/>
      <c r="DR25" s="22">
        <f t="shared" si="422"/>
        <v>0</v>
      </c>
      <c r="DS25" s="22">
        <f t="shared" si="423"/>
        <v>2</v>
      </c>
      <c r="DT25" s="43">
        <f t="shared" ref="DT25:DU29" si="535">IF(DR25=2,3,IF(DR25=1,1,0))</f>
        <v>0</v>
      </c>
      <c r="DU25" s="43">
        <f t="shared" si="535"/>
        <v>3</v>
      </c>
      <c r="DV25" s="56"/>
      <c r="DW25" s="22" t="str">
        <f t="shared" si="424"/>
        <v>VAN ASBROECK Juan</v>
      </c>
      <c r="DX25" s="83">
        <v>1253</v>
      </c>
      <c r="DY25" s="22" t="str">
        <f t="shared" si="425"/>
        <v>D</v>
      </c>
      <c r="DZ25" s="22" t="str">
        <f t="shared" si="426"/>
        <v>SIEBENS Rudy</v>
      </c>
      <c r="EA25" s="83">
        <v>2935</v>
      </c>
      <c r="EB25" s="22" t="str">
        <f t="shared" si="427"/>
        <v>B</v>
      </c>
      <c r="EC25" s="83">
        <v>2</v>
      </c>
      <c r="ED25" s="83">
        <v>1</v>
      </c>
      <c r="EE25" s="84"/>
      <c r="EF25" s="22">
        <f t="shared" si="428"/>
        <v>1</v>
      </c>
      <c r="EG25" s="22">
        <f t="shared" si="429"/>
        <v>1</v>
      </c>
      <c r="EH25" s="43">
        <f t="shared" ref="EH25:EI29" si="536">IF(EF25=2,3,IF(EF25=1,1,0))</f>
        <v>1</v>
      </c>
      <c r="EI25" s="43">
        <f t="shared" si="536"/>
        <v>1</v>
      </c>
      <c r="EJ25" s="66"/>
      <c r="EK25" s="22" t="str">
        <f t="shared" si="430"/>
        <v>KREBS Frans</v>
      </c>
      <c r="EL25" s="83">
        <v>2701</v>
      </c>
      <c r="EM25" s="22" t="str">
        <f t="shared" si="431"/>
        <v>C</v>
      </c>
      <c r="EN25" s="22" t="str">
        <f t="shared" si="432"/>
        <v>JANSSENS Filip</v>
      </c>
      <c r="EO25" s="83">
        <v>8669</v>
      </c>
      <c r="EP25" s="22" t="str">
        <f t="shared" si="433"/>
        <v>C</v>
      </c>
      <c r="EQ25" s="83">
        <v>2</v>
      </c>
      <c r="ER25" s="83">
        <v>1</v>
      </c>
      <c r="ES25" s="84"/>
      <c r="ET25" s="22">
        <f t="shared" si="434"/>
        <v>1</v>
      </c>
      <c r="EU25" s="22">
        <f t="shared" si="435"/>
        <v>1</v>
      </c>
      <c r="EV25" s="43">
        <f t="shared" ref="EV25:EW29" si="537">IF(ET25=2,3,IF(ET25=1,1,0))</f>
        <v>1</v>
      </c>
      <c r="EW25" s="43">
        <f t="shared" si="537"/>
        <v>1</v>
      </c>
      <c r="EX25" s="56"/>
      <c r="EY25" s="22" t="str">
        <f t="shared" si="436"/>
        <v>SEGERS Ronny</v>
      </c>
      <c r="EZ25" s="83">
        <v>5211</v>
      </c>
      <c r="FA25" s="22" t="str">
        <f t="shared" si="437"/>
        <v>A</v>
      </c>
      <c r="FB25" s="22" t="str">
        <f t="shared" si="438"/>
        <v>DE RYCK Jurgen</v>
      </c>
      <c r="FC25" s="83">
        <v>747</v>
      </c>
      <c r="FD25" s="22" t="str">
        <f t="shared" si="439"/>
        <v>B</v>
      </c>
      <c r="FE25" s="83">
        <v>1</v>
      </c>
      <c r="FF25" s="83">
        <v>2</v>
      </c>
      <c r="FG25" s="84"/>
      <c r="FH25" s="22">
        <f t="shared" si="440"/>
        <v>1</v>
      </c>
      <c r="FI25" s="22">
        <f t="shared" si="441"/>
        <v>1</v>
      </c>
      <c r="FJ25" s="43">
        <f t="shared" ref="FJ25:FK29" si="538">IF(FH25=2,3,IF(FH25=1,1,0))</f>
        <v>1</v>
      </c>
      <c r="FK25" s="43">
        <f t="shared" si="538"/>
        <v>1</v>
      </c>
      <c r="FL25" s="56"/>
      <c r="FM25" s="22" t="str">
        <f t="shared" si="442"/>
        <v>PERSIJN Tom</v>
      </c>
      <c r="FN25" s="83">
        <v>1700</v>
      </c>
      <c r="FO25" s="22" t="str">
        <f t="shared" si="443"/>
        <v>C</v>
      </c>
      <c r="FP25" s="22" t="str">
        <f t="shared" si="444"/>
        <v>KREBS Frans</v>
      </c>
      <c r="FQ25" s="83">
        <v>2701</v>
      </c>
      <c r="FR25" s="22" t="str">
        <f t="shared" si="445"/>
        <v>C</v>
      </c>
      <c r="FS25" s="83">
        <v>1</v>
      </c>
      <c r="FT25" s="83">
        <v>1</v>
      </c>
      <c r="FU25" s="84"/>
      <c r="FV25" s="22">
        <f t="shared" si="446"/>
        <v>2</v>
      </c>
      <c r="FW25" s="22">
        <f t="shared" si="447"/>
        <v>0</v>
      </c>
      <c r="FX25" s="43">
        <f t="shared" ref="FX25:FY29" si="539">IF(FV25=2,3,IF(FV25=1,1,0))</f>
        <v>3</v>
      </c>
      <c r="FY25" s="43">
        <f t="shared" si="539"/>
        <v>0</v>
      </c>
      <c r="FZ25" s="66"/>
      <c r="GA25" s="22" t="str">
        <f t="shared" si="448"/>
        <v>DE COCK Dirk</v>
      </c>
      <c r="GB25" s="83">
        <v>3695</v>
      </c>
      <c r="GC25" s="22" t="str">
        <f t="shared" si="449"/>
        <v>B</v>
      </c>
      <c r="GD25" s="22" t="str">
        <f t="shared" si="450"/>
        <v>VAN DER VREKEN Mario</v>
      </c>
      <c r="GE25" s="83">
        <v>3334</v>
      </c>
      <c r="GF25" s="22" t="str">
        <f t="shared" si="451"/>
        <v>D</v>
      </c>
      <c r="GG25" s="83">
        <v>2</v>
      </c>
      <c r="GH25" s="83">
        <v>1</v>
      </c>
      <c r="GI25" s="84"/>
      <c r="GJ25" s="22">
        <f t="shared" si="452"/>
        <v>1</v>
      </c>
      <c r="GK25" s="22">
        <f t="shared" si="453"/>
        <v>1</v>
      </c>
      <c r="GL25" s="43">
        <f t="shared" ref="GL25:GM29" si="540">IF(GJ25=2,3,IF(GJ25=1,1,0))</f>
        <v>1</v>
      </c>
      <c r="GM25" s="43">
        <f t="shared" si="540"/>
        <v>1</v>
      </c>
      <c r="GN25" s="56"/>
      <c r="GO25" s="22" t="str">
        <f t="shared" si="454"/>
        <v>JANSSENS Maurice</v>
      </c>
      <c r="GP25" s="83">
        <v>2715</v>
      </c>
      <c r="GQ25" s="22" t="str">
        <f t="shared" si="455"/>
        <v>A</v>
      </c>
      <c r="GR25" s="22" t="str">
        <f t="shared" si="456"/>
        <v>VAN DER VREKEN Mario</v>
      </c>
      <c r="GS25" s="83">
        <v>3334</v>
      </c>
      <c r="GT25" s="22" t="str">
        <f t="shared" si="457"/>
        <v>D</v>
      </c>
      <c r="GU25" s="83">
        <v>1</v>
      </c>
      <c r="GV25" s="83">
        <v>1</v>
      </c>
      <c r="GW25" s="84"/>
      <c r="GX25" s="22">
        <f t="shared" si="458"/>
        <v>2</v>
      </c>
      <c r="GY25" s="22">
        <f t="shared" si="459"/>
        <v>0</v>
      </c>
      <c r="GZ25" s="43">
        <f t="shared" ref="GZ25:HA29" si="541">IF(GX25=2,3,IF(GX25=1,1,0))</f>
        <v>3</v>
      </c>
      <c r="HA25" s="43">
        <f t="shared" si="541"/>
        <v>0</v>
      </c>
      <c r="HB25" s="56"/>
      <c r="HC25" s="22" t="str">
        <f t="shared" si="460"/>
        <v>HEYMANS Nico</v>
      </c>
      <c r="HD25" s="83">
        <v>3282</v>
      </c>
      <c r="HE25" s="22" t="str">
        <f t="shared" si="461"/>
        <v>C</v>
      </c>
      <c r="HF25" s="22" t="str">
        <f t="shared" si="462"/>
        <v>DE RYCK Jurgen</v>
      </c>
      <c r="HG25" s="83">
        <v>747</v>
      </c>
      <c r="HH25" s="22" t="str">
        <f t="shared" si="463"/>
        <v>B</v>
      </c>
      <c r="HI25" s="83">
        <v>2</v>
      </c>
      <c r="HJ25" s="83">
        <v>2</v>
      </c>
      <c r="HK25" s="84"/>
      <c r="HL25" s="22">
        <f t="shared" si="464"/>
        <v>0</v>
      </c>
      <c r="HM25" s="22">
        <f t="shared" si="465"/>
        <v>2</v>
      </c>
      <c r="HN25" s="43">
        <f t="shared" ref="HN25:HO29" si="542">IF(HL25=2,3,IF(HL25=1,1,0))</f>
        <v>0</v>
      </c>
      <c r="HO25" s="43">
        <f t="shared" si="542"/>
        <v>3</v>
      </c>
      <c r="HP25" s="66"/>
      <c r="HQ25" s="22" t="str">
        <f t="shared" si="466"/>
        <v>DE LAET Marc</v>
      </c>
      <c r="HR25" s="83">
        <v>2927</v>
      </c>
      <c r="HS25" s="22" t="str">
        <f t="shared" si="467"/>
        <v>A</v>
      </c>
      <c r="HT25" s="22" t="str">
        <f t="shared" si="468"/>
        <v>PERSOONS Dirk</v>
      </c>
      <c r="HU25" s="83">
        <v>304</v>
      </c>
      <c r="HV25" s="22" t="str">
        <f t="shared" si="469"/>
        <v>A</v>
      </c>
      <c r="HW25" s="83">
        <v>2</v>
      </c>
      <c r="HX25" s="83">
        <v>2</v>
      </c>
      <c r="HY25" s="84"/>
      <c r="HZ25" s="22">
        <f t="shared" si="470"/>
        <v>0</v>
      </c>
      <c r="IA25" s="22">
        <f t="shared" si="471"/>
        <v>2</v>
      </c>
      <c r="IB25" s="43">
        <f t="shared" ref="IB25:IC29" si="543">IF(HZ25=2,3,IF(HZ25=1,1,0))</f>
        <v>0</v>
      </c>
      <c r="IC25" s="43">
        <f t="shared" si="543"/>
        <v>3</v>
      </c>
      <c r="ID25" s="56"/>
      <c r="IE25" s="22" t="str">
        <f t="shared" si="472"/>
        <v>SANDERS Erik</v>
      </c>
      <c r="IF25" s="83">
        <v>5582</v>
      </c>
      <c r="IG25" s="22" t="str">
        <f t="shared" si="473"/>
        <v>C</v>
      </c>
      <c r="IH25" s="22" t="str">
        <f t="shared" si="474"/>
        <v>BUSSCHOTS François</v>
      </c>
      <c r="II25" s="83">
        <v>3564</v>
      </c>
      <c r="IJ25" s="22" t="str">
        <f t="shared" si="475"/>
        <v>D</v>
      </c>
      <c r="IK25" s="83">
        <v>1</v>
      </c>
      <c r="IL25" s="83">
        <v>2</v>
      </c>
      <c r="IM25" s="65"/>
      <c r="IN25" s="22">
        <f t="shared" si="476"/>
        <v>1</v>
      </c>
      <c r="IO25" s="22">
        <f t="shared" si="477"/>
        <v>1</v>
      </c>
      <c r="IP25" s="43">
        <f t="shared" ref="IP25:IQ29" si="544">IF(IN25=2,3,IF(IN25=1,1,0))</f>
        <v>1</v>
      </c>
      <c r="IQ25" s="43">
        <f t="shared" si="544"/>
        <v>1</v>
      </c>
      <c r="IR25" s="56"/>
      <c r="IS25" s="22" t="str">
        <f t="shared" si="478"/>
        <v>JANSSENS Maurice</v>
      </c>
      <c r="IT25" s="83">
        <v>2715</v>
      </c>
      <c r="IU25" s="22" t="str">
        <f t="shared" si="479"/>
        <v>A</v>
      </c>
      <c r="IV25" s="22" t="str">
        <f t="shared" si="480"/>
        <v>COVELIERS Peter</v>
      </c>
      <c r="IW25" s="83">
        <v>3261</v>
      </c>
      <c r="IX25" s="22" t="str">
        <f t="shared" si="481"/>
        <v>A</v>
      </c>
      <c r="IY25" s="83">
        <v>1</v>
      </c>
      <c r="IZ25" s="83">
        <v>1</v>
      </c>
      <c r="JA25" s="84"/>
      <c r="JB25" s="22">
        <f t="shared" si="482"/>
        <v>2</v>
      </c>
      <c r="JC25" s="22">
        <f t="shared" si="483"/>
        <v>0</v>
      </c>
      <c r="JD25" s="43">
        <f t="shared" ref="JD25:JE29" si="545">IF(JB25=2,3,IF(JB25=1,1,0))</f>
        <v>3</v>
      </c>
      <c r="JE25" s="43">
        <f t="shared" si="545"/>
        <v>0</v>
      </c>
      <c r="JF25" s="66"/>
      <c r="JG25" s="22" t="str">
        <f t="shared" si="484"/>
        <v>MAMPAEY Kim</v>
      </c>
      <c r="JH25" s="83">
        <v>2604</v>
      </c>
      <c r="JI25" s="22" t="str">
        <f t="shared" si="485"/>
        <v>B</v>
      </c>
      <c r="JJ25" s="22" t="str">
        <f t="shared" si="486"/>
        <v>VAN DRIESSCHE Peter</v>
      </c>
      <c r="JK25" s="83">
        <v>1552</v>
      </c>
      <c r="JL25" s="22" t="str">
        <f t="shared" si="487"/>
        <v>D</v>
      </c>
      <c r="JM25" s="83">
        <v>1</v>
      </c>
      <c r="JN25" s="83">
        <v>1</v>
      </c>
      <c r="JO25" s="84"/>
      <c r="JP25" s="22">
        <f t="shared" si="488"/>
        <v>2</v>
      </c>
      <c r="JQ25" s="22">
        <f t="shared" si="489"/>
        <v>0</v>
      </c>
      <c r="JR25" s="43">
        <f t="shared" ref="JR25:JR29" si="546">IF(JP25=2,3,IF(JP25=1,1,0))</f>
        <v>3</v>
      </c>
      <c r="JS25" s="43">
        <f t="shared" ref="JS25:JS29" si="547">IF(JQ25=2,3,IF(JQ25=1,1,0))</f>
        <v>0</v>
      </c>
      <c r="JT25" s="56"/>
      <c r="JU25" s="22" t="str">
        <f t="shared" si="490"/>
        <v>VERBRAECKEN Johan</v>
      </c>
      <c r="JV25" s="83">
        <v>3232</v>
      </c>
      <c r="JW25" s="22" t="str">
        <f t="shared" si="491"/>
        <v>B</v>
      </c>
      <c r="JX25" s="22" t="str">
        <f t="shared" si="492"/>
        <v>DE RYCK Jurgen</v>
      </c>
      <c r="JY25" s="83">
        <v>747</v>
      </c>
      <c r="JZ25" s="22" t="str">
        <f t="shared" si="493"/>
        <v>B</v>
      </c>
      <c r="KA25" s="83">
        <v>1</v>
      </c>
      <c r="KB25" s="83">
        <v>1</v>
      </c>
      <c r="KC25" s="84"/>
      <c r="KD25" s="22">
        <f t="shared" si="494"/>
        <v>2</v>
      </c>
      <c r="KE25" s="22">
        <f t="shared" si="495"/>
        <v>0</v>
      </c>
      <c r="KF25" s="43">
        <f t="shared" ref="KF25:KG29" si="548">IF(KD25=2,3,IF(KD25=1,1,0))</f>
        <v>3</v>
      </c>
      <c r="KG25" s="43">
        <f t="shared" si="548"/>
        <v>0</v>
      </c>
      <c r="KH25" s="56"/>
      <c r="KI25" s="22" t="str">
        <f t="shared" si="496"/>
        <v>MEERSMAN Gery</v>
      </c>
      <c r="KJ25" s="83">
        <v>2678</v>
      </c>
      <c r="KK25" s="22" t="str">
        <f t="shared" si="497"/>
        <v>B</v>
      </c>
      <c r="KL25" s="22" t="str">
        <f t="shared" si="498"/>
        <v>PERSIJN Tom</v>
      </c>
      <c r="KM25" s="83">
        <v>1700</v>
      </c>
      <c r="KN25" s="22" t="str">
        <f t="shared" si="499"/>
        <v>C</v>
      </c>
      <c r="KO25" s="83">
        <v>2</v>
      </c>
      <c r="KP25" s="83">
        <v>1</v>
      </c>
      <c r="KQ25" s="84"/>
      <c r="KR25" s="22">
        <f t="shared" si="500"/>
        <v>1</v>
      </c>
      <c r="KS25" s="22">
        <f t="shared" si="501"/>
        <v>1</v>
      </c>
      <c r="KT25" s="43">
        <f t="shared" ref="KT25:KU29" si="549">IF(KR25=2,3,IF(KR25=1,1,0))</f>
        <v>1</v>
      </c>
      <c r="KU25" s="43">
        <f t="shared" si="549"/>
        <v>1</v>
      </c>
      <c r="KV25" s="66"/>
      <c r="KW25" s="22" t="str">
        <f t="shared" si="502"/>
        <v>VAN HOYE René</v>
      </c>
      <c r="KX25" s="83">
        <v>7324</v>
      </c>
      <c r="KY25" s="22" t="str">
        <f t="shared" si="503"/>
        <v>C</v>
      </c>
      <c r="KZ25" s="22" t="str">
        <f t="shared" si="504"/>
        <v>VAN LYSEBETTEN Dirk</v>
      </c>
      <c r="LA25" s="83">
        <v>6080</v>
      </c>
      <c r="LB25" s="22" t="str">
        <f t="shared" si="505"/>
        <v>B</v>
      </c>
      <c r="LC25" s="83">
        <v>1</v>
      </c>
      <c r="LD25" s="83">
        <v>2</v>
      </c>
      <c r="LE25" s="84"/>
      <c r="LF25" s="22">
        <f t="shared" si="506"/>
        <v>1</v>
      </c>
      <c r="LG25" s="22">
        <f t="shared" si="507"/>
        <v>1</v>
      </c>
      <c r="LH25" s="43">
        <f t="shared" ref="LH25:LI29" si="550">IF(LF25=2,3,IF(LF25=1,1,0))</f>
        <v>1</v>
      </c>
      <c r="LI25" s="43">
        <f t="shared" si="550"/>
        <v>1</v>
      </c>
      <c r="LJ25" s="56"/>
      <c r="LK25" s="22" t="str">
        <f t="shared" si="508"/>
        <v>VERGAUWEN Gino</v>
      </c>
      <c r="LL25" s="83">
        <v>3369</v>
      </c>
      <c r="LM25" s="22" t="str">
        <f t="shared" si="509"/>
        <v>B</v>
      </c>
      <c r="LN25" s="22" t="str">
        <f t="shared" si="510"/>
        <v>HEYMANS Jan</v>
      </c>
      <c r="LO25" s="83">
        <v>2600</v>
      </c>
      <c r="LP25" s="22" t="str">
        <f t="shared" si="511"/>
        <v>B</v>
      </c>
      <c r="LQ25" s="83">
        <v>2</v>
      </c>
      <c r="LR25" s="83">
        <v>2</v>
      </c>
      <c r="LS25" s="84"/>
      <c r="LT25" s="22">
        <f t="shared" si="512"/>
        <v>0</v>
      </c>
      <c r="LU25" s="22">
        <f t="shared" si="513"/>
        <v>2</v>
      </c>
      <c r="LV25" s="43">
        <f t="shared" ref="LV25:LW29" si="551">IF(LT25=2,3,IF(LT25=1,1,0))</f>
        <v>0</v>
      </c>
      <c r="LW25" s="43">
        <f t="shared" si="551"/>
        <v>3</v>
      </c>
      <c r="LY25" s="22" t="str">
        <f t="shared" si="514"/>
        <v>TOTÉ Benjamin</v>
      </c>
      <c r="LZ25" s="83">
        <v>5112</v>
      </c>
      <c r="MA25" s="22" t="str">
        <f t="shared" si="515"/>
        <v>B</v>
      </c>
      <c r="MB25" s="22" t="str">
        <f t="shared" si="516"/>
        <v>JACOBS Dave</v>
      </c>
      <c r="MC25" s="83">
        <v>2789</v>
      </c>
      <c r="MD25" s="22" t="str">
        <f t="shared" si="517"/>
        <v>B</v>
      </c>
      <c r="ME25" s="83">
        <v>2</v>
      </c>
      <c r="MF25" s="83">
        <v>1</v>
      </c>
      <c r="MG25" s="84"/>
      <c r="MH25" s="22">
        <f t="shared" si="518"/>
        <v>1</v>
      </c>
      <c r="MI25" s="22">
        <f t="shared" si="519"/>
        <v>1</v>
      </c>
      <c r="MJ25" s="43">
        <f t="shared" ref="MJ25:MK29" si="552">IF(MH25=2,3,IF(MH25=1,1,0))</f>
        <v>1</v>
      </c>
      <c r="MK25" s="43">
        <f t="shared" si="552"/>
        <v>1</v>
      </c>
      <c r="ML25" s="56"/>
      <c r="MM25" s="22" t="str">
        <f t="shared" si="520"/>
        <v>MOORTGAT Jurgen</v>
      </c>
      <c r="MN25" s="83">
        <v>1575</v>
      </c>
      <c r="MO25" s="22" t="str">
        <f t="shared" si="521"/>
        <v>C</v>
      </c>
      <c r="MP25" s="22" t="str">
        <f t="shared" si="522"/>
        <v>VAN DEN BROECK Christian</v>
      </c>
      <c r="MQ25" s="83">
        <v>2770</v>
      </c>
      <c r="MR25" s="22" t="str">
        <f t="shared" si="523"/>
        <v>C</v>
      </c>
      <c r="MS25" s="83">
        <v>1</v>
      </c>
      <c r="MT25" s="83">
        <v>2</v>
      </c>
      <c r="MU25" s="84"/>
      <c r="MV25" s="22">
        <f t="shared" si="524"/>
        <v>1</v>
      </c>
      <c r="MW25" s="22">
        <f t="shared" si="525"/>
        <v>1</v>
      </c>
      <c r="MX25" s="43">
        <f t="shared" ref="MX25:MX29" si="553">IF(MV25=2,3,IF(MV25=1,1,0))</f>
        <v>1</v>
      </c>
      <c r="MY25" s="43">
        <f t="shared" ref="MY25:MY29" si="554">IF(MW25=2,3,IF(MW25=1,1,0))</f>
        <v>1</v>
      </c>
    </row>
    <row r="26" spans="1:363" ht="16.5" x14ac:dyDescent="0.3">
      <c r="A26" s="22" t="str">
        <f t="shared" si="370"/>
        <v>VERMEULEN Victor</v>
      </c>
      <c r="B26" s="83">
        <v>5271</v>
      </c>
      <c r="C26" s="22" t="str">
        <f t="shared" si="371"/>
        <v>C</v>
      </c>
      <c r="D26" s="22" t="str">
        <f t="shared" si="372"/>
        <v>DE RYCK Jurgen</v>
      </c>
      <c r="E26" s="83">
        <v>747</v>
      </c>
      <c r="F26" s="22" t="str">
        <f t="shared" si="373"/>
        <v>B</v>
      </c>
      <c r="G26" s="83">
        <v>1</v>
      </c>
      <c r="H26" s="83">
        <v>2</v>
      </c>
      <c r="I26" s="84"/>
      <c r="J26" s="22">
        <f t="shared" si="374"/>
        <v>1</v>
      </c>
      <c r="K26" s="22">
        <f t="shared" si="375"/>
        <v>1</v>
      </c>
      <c r="L26" s="43">
        <f t="shared" si="526"/>
        <v>1</v>
      </c>
      <c r="M26" s="43">
        <f t="shared" si="526"/>
        <v>1</v>
      </c>
      <c r="N26" s="66"/>
      <c r="O26" s="22" t="str">
        <f t="shared" si="376"/>
        <v>VERMEULEN Victor</v>
      </c>
      <c r="P26" s="83">
        <v>5271</v>
      </c>
      <c r="Q26" s="22" t="str">
        <f t="shared" si="377"/>
        <v>C</v>
      </c>
      <c r="R26" s="22" t="str">
        <f t="shared" si="378"/>
        <v>VERBRAECKEN Johan</v>
      </c>
      <c r="S26" s="83">
        <v>3232</v>
      </c>
      <c r="T26" s="22" t="str">
        <f t="shared" si="379"/>
        <v>B</v>
      </c>
      <c r="U26" s="83">
        <v>2</v>
      </c>
      <c r="V26" s="83">
        <v>2</v>
      </c>
      <c r="W26" s="84"/>
      <c r="X26" s="22">
        <f t="shared" si="380"/>
        <v>0</v>
      </c>
      <c r="Y26" s="22">
        <f t="shared" si="381"/>
        <v>2</v>
      </c>
      <c r="Z26" s="43">
        <f t="shared" si="527"/>
        <v>0</v>
      </c>
      <c r="AA26" s="43">
        <f t="shared" si="527"/>
        <v>3</v>
      </c>
      <c r="AB26" s="56"/>
      <c r="AC26" s="22" t="str">
        <f t="shared" si="382"/>
        <v>VAN CAUTER Koen</v>
      </c>
      <c r="AD26" s="83">
        <v>3004</v>
      </c>
      <c r="AE26" s="22" t="str">
        <f t="shared" si="383"/>
        <v>B</v>
      </c>
      <c r="AF26" s="22" t="str">
        <f t="shared" si="384"/>
        <v>KREBS Frans</v>
      </c>
      <c r="AG26" s="83">
        <v>2701</v>
      </c>
      <c r="AH26" s="22" t="str">
        <f t="shared" si="385"/>
        <v>C</v>
      </c>
      <c r="AI26" s="83">
        <v>1</v>
      </c>
      <c r="AJ26" s="83">
        <v>1</v>
      </c>
      <c r="AK26" s="84"/>
      <c r="AL26" s="22">
        <f t="shared" si="386"/>
        <v>2</v>
      </c>
      <c r="AM26" s="22">
        <f t="shared" si="387"/>
        <v>0</v>
      </c>
      <c r="AN26" s="43">
        <f t="shared" si="528"/>
        <v>3</v>
      </c>
      <c r="AO26" s="43">
        <f t="shared" si="528"/>
        <v>0</v>
      </c>
      <c r="AP26" s="56"/>
      <c r="AQ26" s="22" t="str">
        <f t="shared" si="388"/>
        <v>PERSOONS Dirk</v>
      </c>
      <c r="AR26" s="83">
        <v>304</v>
      </c>
      <c r="AS26" s="22" t="str">
        <f t="shared" si="389"/>
        <v>A</v>
      </c>
      <c r="AT26" s="22" t="str">
        <f t="shared" si="390"/>
        <v>VAN LYSEBETTEN Dirk</v>
      </c>
      <c r="AU26" s="83">
        <v>6080</v>
      </c>
      <c r="AV26" s="22" t="str">
        <f t="shared" si="391"/>
        <v>B</v>
      </c>
      <c r="AW26" s="83">
        <v>2</v>
      </c>
      <c r="AX26" s="83">
        <v>1</v>
      </c>
      <c r="AY26" s="84"/>
      <c r="AZ26" s="22">
        <f t="shared" si="392"/>
        <v>1</v>
      </c>
      <c r="BA26" s="22">
        <f t="shared" si="393"/>
        <v>1</v>
      </c>
      <c r="BB26" s="43">
        <f t="shared" si="529"/>
        <v>1</v>
      </c>
      <c r="BC26" s="43">
        <f t="shared" si="529"/>
        <v>1</v>
      </c>
      <c r="BD26" s="66"/>
      <c r="BE26" s="22" t="str">
        <f t="shared" si="394"/>
        <v>PEETERS Juliën</v>
      </c>
      <c r="BF26" s="83">
        <v>1106</v>
      </c>
      <c r="BG26" s="22" t="str">
        <f t="shared" si="395"/>
        <v>B</v>
      </c>
      <c r="BH26" s="22" t="str">
        <f t="shared" si="396"/>
        <v>VAN LAETHEM Frank</v>
      </c>
      <c r="BI26" s="83">
        <v>4005</v>
      </c>
      <c r="BJ26" s="22" t="str">
        <f t="shared" si="397"/>
        <v>C</v>
      </c>
      <c r="BK26" s="83">
        <v>2</v>
      </c>
      <c r="BL26" s="83">
        <v>2</v>
      </c>
      <c r="BM26" s="84"/>
      <c r="BN26" s="22">
        <f t="shared" si="398"/>
        <v>0</v>
      </c>
      <c r="BO26" s="22">
        <f t="shared" si="399"/>
        <v>2</v>
      </c>
      <c r="BP26" s="43">
        <f t="shared" si="530"/>
        <v>0</v>
      </c>
      <c r="BQ26" s="43">
        <f t="shared" si="530"/>
        <v>3</v>
      </c>
      <c r="BR26" s="56"/>
      <c r="BS26" s="22" t="str">
        <f t="shared" si="400"/>
        <v>TRUYTS Marcel</v>
      </c>
      <c r="BT26" s="83">
        <v>3625</v>
      </c>
      <c r="BU26" s="22" t="str">
        <f t="shared" si="401"/>
        <v>B</v>
      </c>
      <c r="BV26" s="22" t="str">
        <f t="shared" si="402"/>
        <v>VERBRAECKEN Johan</v>
      </c>
      <c r="BW26" s="83">
        <v>3232</v>
      </c>
      <c r="BX26" s="22" t="str">
        <f t="shared" si="403"/>
        <v>B</v>
      </c>
      <c r="BY26" s="83">
        <v>2</v>
      </c>
      <c r="BZ26" s="83">
        <v>2</v>
      </c>
      <c r="CA26" s="84"/>
      <c r="CB26" s="22">
        <f t="shared" si="404"/>
        <v>0</v>
      </c>
      <c r="CC26" s="22">
        <f t="shared" si="405"/>
        <v>2</v>
      </c>
      <c r="CD26" s="43">
        <f t="shared" si="531"/>
        <v>0</v>
      </c>
      <c r="CE26" s="43">
        <f t="shared" si="531"/>
        <v>3</v>
      </c>
      <c r="CF26" s="56"/>
      <c r="CG26" s="22" t="str">
        <f t="shared" si="406"/>
        <v>SCHELFHOUT Kevin</v>
      </c>
      <c r="CH26" s="83">
        <v>7322</v>
      </c>
      <c r="CI26" s="22" t="str">
        <f t="shared" si="407"/>
        <v>C</v>
      </c>
      <c r="CJ26" s="22" t="str">
        <f t="shared" si="408"/>
        <v>VAN MIERT Dieter</v>
      </c>
      <c r="CK26" s="83">
        <v>8302</v>
      </c>
      <c r="CL26" s="22" t="str">
        <f t="shared" si="409"/>
        <v>C</v>
      </c>
      <c r="CM26" s="83">
        <v>2</v>
      </c>
      <c r="CN26" s="83">
        <v>1</v>
      </c>
      <c r="CO26" s="84"/>
      <c r="CP26" s="22">
        <f t="shared" si="410"/>
        <v>1</v>
      </c>
      <c r="CQ26" s="22">
        <f t="shared" si="411"/>
        <v>1</v>
      </c>
      <c r="CR26" s="43">
        <f t="shared" si="532"/>
        <v>1</v>
      </c>
      <c r="CS26" s="43">
        <f t="shared" si="533"/>
        <v>1</v>
      </c>
      <c r="CT26" s="66"/>
      <c r="CU26" s="22" t="str">
        <f t="shared" si="412"/>
        <v>TOTÉ Benjamin</v>
      </c>
      <c r="CV26" s="83">
        <v>5112</v>
      </c>
      <c r="CW26" s="22" t="str">
        <f t="shared" si="413"/>
        <v>B</v>
      </c>
      <c r="CX26" s="22" t="str">
        <f t="shared" si="414"/>
        <v>REYNTIENS Davy</v>
      </c>
      <c r="CY26" s="83">
        <v>5002</v>
      </c>
      <c r="CZ26" s="22" t="str">
        <f t="shared" si="415"/>
        <v>C</v>
      </c>
      <c r="DA26" s="83">
        <v>2</v>
      </c>
      <c r="DB26" s="83">
        <v>2</v>
      </c>
      <c r="DC26" s="84"/>
      <c r="DD26" s="22">
        <f t="shared" si="416"/>
        <v>0</v>
      </c>
      <c r="DE26" s="22">
        <f t="shared" si="417"/>
        <v>2</v>
      </c>
      <c r="DF26" s="43">
        <f t="shared" si="534"/>
        <v>0</v>
      </c>
      <c r="DG26" s="43">
        <f t="shared" si="534"/>
        <v>3</v>
      </c>
      <c r="DH26" s="56"/>
      <c r="DI26" s="22" t="str">
        <f t="shared" si="418"/>
        <v>SEGERS Pascal</v>
      </c>
      <c r="DJ26" s="83">
        <v>3645</v>
      </c>
      <c r="DK26" s="22" t="str">
        <f t="shared" si="419"/>
        <v>C</v>
      </c>
      <c r="DL26" s="22" t="str">
        <f t="shared" si="420"/>
        <v>VERGAUWEN Gino</v>
      </c>
      <c r="DM26" s="83">
        <v>3369</v>
      </c>
      <c r="DN26" s="22" t="str">
        <f t="shared" si="421"/>
        <v>B</v>
      </c>
      <c r="DO26" s="83">
        <v>2</v>
      </c>
      <c r="DP26" s="83">
        <v>1</v>
      </c>
      <c r="DQ26" s="84"/>
      <c r="DR26" s="22">
        <f t="shared" si="422"/>
        <v>1</v>
      </c>
      <c r="DS26" s="22">
        <f t="shared" si="423"/>
        <v>1</v>
      </c>
      <c r="DT26" s="43">
        <f t="shared" si="535"/>
        <v>1</v>
      </c>
      <c r="DU26" s="43">
        <f t="shared" si="535"/>
        <v>1</v>
      </c>
      <c r="DV26" s="56"/>
      <c r="DW26" s="22" t="str">
        <f t="shared" si="424"/>
        <v>VAN LYSEBETTEN Dirk</v>
      </c>
      <c r="DX26" s="83">
        <v>6080</v>
      </c>
      <c r="DY26" s="22" t="str">
        <f t="shared" si="425"/>
        <v>B</v>
      </c>
      <c r="DZ26" s="22" t="str">
        <f t="shared" si="426"/>
        <v>VAN MIERT Dieter</v>
      </c>
      <c r="EA26" s="83">
        <v>8302</v>
      </c>
      <c r="EB26" s="22" t="str">
        <f t="shared" si="427"/>
        <v>C</v>
      </c>
      <c r="EC26" s="83">
        <v>1</v>
      </c>
      <c r="ED26" s="83">
        <v>2</v>
      </c>
      <c r="EE26" s="84"/>
      <c r="EF26" s="22">
        <f t="shared" si="428"/>
        <v>1</v>
      </c>
      <c r="EG26" s="22">
        <f t="shared" si="429"/>
        <v>1</v>
      </c>
      <c r="EH26" s="43">
        <f t="shared" si="536"/>
        <v>1</v>
      </c>
      <c r="EI26" s="43">
        <f t="shared" si="536"/>
        <v>1</v>
      </c>
      <c r="EJ26" s="66"/>
      <c r="EK26" s="22" t="str">
        <f t="shared" si="430"/>
        <v>MOORTGAT Jurgen</v>
      </c>
      <c r="EL26" s="83">
        <v>1575</v>
      </c>
      <c r="EM26" s="22" t="str">
        <f t="shared" si="431"/>
        <v>C</v>
      </c>
      <c r="EN26" s="22" t="str">
        <f t="shared" si="432"/>
        <v>MEERSMAN Gery</v>
      </c>
      <c r="EO26" s="83">
        <v>2678</v>
      </c>
      <c r="EP26" s="22" t="str">
        <f t="shared" si="433"/>
        <v>B</v>
      </c>
      <c r="EQ26" s="83">
        <v>1</v>
      </c>
      <c r="ER26" s="83">
        <v>2</v>
      </c>
      <c r="ES26" s="84"/>
      <c r="ET26" s="22">
        <f t="shared" si="434"/>
        <v>1</v>
      </c>
      <c r="EU26" s="22">
        <f t="shared" si="435"/>
        <v>1</v>
      </c>
      <c r="EV26" s="43">
        <f t="shared" si="537"/>
        <v>1</v>
      </c>
      <c r="EW26" s="43">
        <f t="shared" si="537"/>
        <v>1</v>
      </c>
      <c r="EX26" s="56"/>
      <c r="EY26" s="22" t="str">
        <f t="shared" si="436"/>
        <v>COVELIERS Peter</v>
      </c>
      <c r="EZ26" s="83">
        <v>3261</v>
      </c>
      <c r="FA26" s="22" t="str">
        <f t="shared" si="437"/>
        <v>A</v>
      </c>
      <c r="FB26" s="22" t="str">
        <f t="shared" si="438"/>
        <v>DE COCK Dirk</v>
      </c>
      <c r="FC26" s="83">
        <v>3695</v>
      </c>
      <c r="FD26" s="22" t="str">
        <f t="shared" si="439"/>
        <v>B</v>
      </c>
      <c r="FE26" s="83">
        <v>1</v>
      </c>
      <c r="FF26" s="83">
        <v>1</v>
      </c>
      <c r="FG26" s="84"/>
      <c r="FH26" s="22">
        <f t="shared" si="440"/>
        <v>2</v>
      </c>
      <c r="FI26" s="22">
        <f t="shared" si="441"/>
        <v>0</v>
      </c>
      <c r="FJ26" s="43">
        <f t="shared" si="538"/>
        <v>3</v>
      </c>
      <c r="FK26" s="43">
        <f t="shared" si="538"/>
        <v>0</v>
      </c>
      <c r="FL26" s="56"/>
      <c r="FM26" s="22" t="str">
        <f t="shared" si="442"/>
        <v>THIJS Frank</v>
      </c>
      <c r="FN26" s="83">
        <v>3070</v>
      </c>
      <c r="FO26" s="22" t="str">
        <f t="shared" si="443"/>
        <v>B</v>
      </c>
      <c r="FP26" s="22" t="str">
        <f t="shared" si="444"/>
        <v>VAN INGELGEM Kevin</v>
      </c>
      <c r="FQ26" s="83">
        <v>4970</v>
      </c>
      <c r="FR26" s="22" t="str">
        <f t="shared" si="445"/>
        <v>B</v>
      </c>
      <c r="FS26" s="83">
        <v>2</v>
      </c>
      <c r="FT26" s="83">
        <v>2</v>
      </c>
      <c r="FU26" s="84"/>
      <c r="FV26" s="22">
        <f t="shared" si="446"/>
        <v>0</v>
      </c>
      <c r="FW26" s="22">
        <f t="shared" si="447"/>
        <v>2</v>
      </c>
      <c r="FX26" s="43">
        <f t="shared" si="539"/>
        <v>0</v>
      </c>
      <c r="FY26" s="43">
        <f t="shared" si="539"/>
        <v>3</v>
      </c>
      <c r="FZ26" s="66"/>
      <c r="GA26" s="22" t="str">
        <f t="shared" si="448"/>
        <v>TOTÉ Benjamin</v>
      </c>
      <c r="GB26" s="83">
        <v>5112</v>
      </c>
      <c r="GC26" s="22" t="str">
        <f t="shared" si="449"/>
        <v>B</v>
      </c>
      <c r="GD26" s="22" t="str">
        <f t="shared" si="450"/>
        <v>PERSIJN Tom</v>
      </c>
      <c r="GE26" s="83">
        <v>1700</v>
      </c>
      <c r="GF26" s="22" t="str">
        <f t="shared" si="451"/>
        <v>C</v>
      </c>
      <c r="GG26" s="83">
        <v>1</v>
      </c>
      <c r="GH26" s="83">
        <v>2</v>
      </c>
      <c r="GI26" s="84"/>
      <c r="GJ26" s="22">
        <f t="shared" si="452"/>
        <v>1</v>
      </c>
      <c r="GK26" s="22">
        <f t="shared" si="453"/>
        <v>1</v>
      </c>
      <c r="GL26" s="43">
        <f t="shared" si="540"/>
        <v>1</v>
      </c>
      <c r="GM26" s="43">
        <f t="shared" si="540"/>
        <v>1</v>
      </c>
      <c r="GN26" s="56"/>
      <c r="GO26" s="22" t="str">
        <f t="shared" si="454"/>
        <v>VERBRAECKEN Johan</v>
      </c>
      <c r="GP26" s="83">
        <v>3232</v>
      </c>
      <c r="GQ26" s="22" t="str">
        <f t="shared" si="455"/>
        <v>B</v>
      </c>
      <c r="GR26" s="22" t="str">
        <f t="shared" si="456"/>
        <v>PERSIJN Tom</v>
      </c>
      <c r="GS26" s="83">
        <v>1700</v>
      </c>
      <c r="GT26" s="22" t="str">
        <f t="shared" si="457"/>
        <v>C</v>
      </c>
      <c r="GU26" s="83">
        <v>1</v>
      </c>
      <c r="GV26" s="83">
        <v>1</v>
      </c>
      <c r="GW26" s="84"/>
      <c r="GX26" s="22">
        <f t="shared" si="458"/>
        <v>2</v>
      </c>
      <c r="GY26" s="22">
        <f t="shared" si="459"/>
        <v>0</v>
      </c>
      <c r="GZ26" s="43">
        <f t="shared" si="541"/>
        <v>3</v>
      </c>
      <c r="HA26" s="43">
        <f t="shared" si="541"/>
        <v>0</v>
      </c>
      <c r="HB26" s="56"/>
      <c r="HC26" s="22" t="str">
        <f t="shared" si="460"/>
        <v>VAN INGELGEM Kevin</v>
      </c>
      <c r="HD26" s="83">
        <v>4970</v>
      </c>
      <c r="HE26" s="22" t="str">
        <f t="shared" si="461"/>
        <v>B</v>
      </c>
      <c r="HF26" s="22" t="str">
        <f t="shared" si="462"/>
        <v>TOTÉ Benjamin</v>
      </c>
      <c r="HG26" s="83">
        <v>5112</v>
      </c>
      <c r="HH26" s="22" t="str">
        <f t="shared" si="463"/>
        <v>B</v>
      </c>
      <c r="HI26" s="83">
        <v>1</v>
      </c>
      <c r="HJ26" s="83">
        <v>1</v>
      </c>
      <c r="HK26" s="84"/>
      <c r="HL26" s="22">
        <f t="shared" si="464"/>
        <v>2</v>
      </c>
      <c r="HM26" s="22">
        <f t="shared" si="465"/>
        <v>0</v>
      </c>
      <c r="HN26" s="43">
        <f t="shared" si="542"/>
        <v>3</v>
      </c>
      <c r="HO26" s="43">
        <f t="shared" si="542"/>
        <v>0</v>
      </c>
      <c r="HP26" s="66"/>
      <c r="HQ26" s="22" t="str">
        <f t="shared" si="466"/>
        <v>VAN LYSEBETTEN Dirk</v>
      </c>
      <c r="HR26" s="83">
        <v>6080</v>
      </c>
      <c r="HS26" s="22" t="str">
        <f t="shared" si="467"/>
        <v>B</v>
      </c>
      <c r="HT26" s="22" t="str">
        <f t="shared" si="468"/>
        <v>COVELIERS Peter</v>
      </c>
      <c r="HU26" s="83">
        <v>3261</v>
      </c>
      <c r="HV26" s="22" t="str">
        <f t="shared" si="469"/>
        <v>A</v>
      </c>
      <c r="HW26" s="83">
        <v>2</v>
      </c>
      <c r="HX26" s="83">
        <v>2</v>
      </c>
      <c r="HY26" s="84"/>
      <c r="HZ26" s="22">
        <f t="shared" si="470"/>
        <v>0</v>
      </c>
      <c r="IA26" s="22">
        <f t="shared" si="471"/>
        <v>2</v>
      </c>
      <c r="IB26" s="43">
        <f t="shared" si="543"/>
        <v>0</v>
      </c>
      <c r="IC26" s="43">
        <f t="shared" si="543"/>
        <v>3</v>
      </c>
      <c r="ID26" s="56"/>
      <c r="IE26" s="22" t="str">
        <f t="shared" si="472"/>
        <v>VAN MUYLDER Kris</v>
      </c>
      <c r="IF26" s="83">
        <v>4780</v>
      </c>
      <c r="IG26" s="22" t="str">
        <f t="shared" si="473"/>
        <v>C</v>
      </c>
      <c r="IH26" s="22" t="str">
        <f t="shared" si="474"/>
        <v>VAN LANDEGHEM Kris</v>
      </c>
      <c r="II26" s="83">
        <v>7498</v>
      </c>
      <c r="IJ26" s="22" t="str">
        <f t="shared" si="475"/>
        <v>C</v>
      </c>
      <c r="IK26" s="83">
        <v>1</v>
      </c>
      <c r="IL26" s="83">
        <v>1</v>
      </c>
      <c r="IM26" s="65"/>
      <c r="IN26" s="22">
        <f t="shared" si="476"/>
        <v>2</v>
      </c>
      <c r="IO26" s="22">
        <f t="shared" si="477"/>
        <v>0</v>
      </c>
      <c r="IP26" s="43">
        <f t="shared" si="544"/>
        <v>3</v>
      </c>
      <c r="IQ26" s="43">
        <f t="shared" si="544"/>
        <v>0</v>
      </c>
      <c r="IR26" s="56"/>
      <c r="IS26" s="22" t="str">
        <f t="shared" si="478"/>
        <v>VERBRAECKEN Johan</v>
      </c>
      <c r="IT26" s="83">
        <v>3232</v>
      </c>
      <c r="IU26" s="22" t="str">
        <f t="shared" si="479"/>
        <v>B</v>
      </c>
      <c r="IV26" s="22" t="str">
        <f t="shared" si="480"/>
        <v>SEGERS Ronny</v>
      </c>
      <c r="IW26" s="83">
        <v>5211</v>
      </c>
      <c r="IX26" s="22" t="str">
        <f t="shared" si="481"/>
        <v>A</v>
      </c>
      <c r="IY26" s="83">
        <v>1</v>
      </c>
      <c r="IZ26" s="83">
        <v>1</v>
      </c>
      <c r="JA26" s="84"/>
      <c r="JB26" s="22">
        <f t="shared" si="482"/>
        <v>2</v>
      </c>
      <c r="JC26" s="22">
        <f t="shared" si="483"/>
        <v>0</v>
      </c>
      <c r="JD26" s="43">
        <f t="shared" si="545"/>
        <v>3</v>
      </c>
      <c r="JE26" s="43">
        <f t="shared" si="545"/>
        <v>0</v>
      </c>
      <c r="JF26" s="66"/>
      <c r="JG26" s="22" t="str">
        <f t="shared" si="484"/>
        <v>BRUYNDONCKX Patrick</v>
      </c>
      <c r="JH26" s="83">
        <v>149</v>
      </c>
      <c r="JI26" s="22" t="str">
        <f t="shared" si="485"/>
        <v>C</v>
      </c>
      <c r="JJ26" s="22" t="str">
        <f t="shared" si="486"/>
        <v>ELEGHEER Robby</v>
      </c>
      <c r="JK26" s="83">
        <v>2764</v>
      </c>
      <c r="JL26" s="22" t="str">
        <f t="shared" si="487"/>
        <v>A</v>
      </c>
      <c r="JM26" s="83">
        <v>1</v>
      </c>
      <c r="JN26" s="83">
        <v>1</v>
      </c>
      <c r="JO26" s="84"/>
      <c r="JP26" s="22">
        <f t="shared" si="488"/>
        <v>2</v>
      </c>
      <c r="JQ26" s="22">
        <f t="shared" si="489"/>
        <v>0</v>
      </c>
      <c r="JR26" s="43">
        <f t="shared" si="546"/>
        <v>3</v>
      </c>
      <c r="JS26" s="43">
        <f t="shared" si="547"/>
        <v>0</v>
      </c>
      <c r="JT26" s="56"/>
      <c r="JU26" s="22" t="str">
        <f t="shared" si="490"/>
        <v>COOLS Koen</v>
      </c>
      <c r="JV26" s="83">
        <v>4994</v>
      </c>
      <c r="JW26" s="22" t="str">
        <f t="shared" si="491"/>
        <v>B</v>
      </c>
      <c r="JX26" s="22" t="str">
        <f t="shared" si="492"/>
        <v>TOTÉ Benjamin</v>
      </c>
      <c r="JY26" s="83">
        <v>5112</v>
      </c>
      <c r="JZ26" s="22" t="str">
        <f t="shared" si="493"/>
        <v>B</v>
      </c>
      <c r="KA26" s="83">
        <v>2</v>
      </c>
      <c r="KB26" s="83">
        <v>1</v>
      </c>
      <c r="KC26" s="84"/>
      <c r="KD26" s="22">
        <f t="shared" si="494"/>
        <v>1</v>
      </c>
      <c r="KE26" s="22">
        <f t="shared" si="495"/>
        <v>1</v>
      </c>
      <c r="KF26" s="43">
        <f t="shared" si="548"/>
        <v>1</v>
      </c>
      <c r="KG26" s="43">
        <f t="shared" si="548"/>
        <v>1</v>
      </c>
      <c r="KH26" s="56"/>
      <c r="KI26" s="22" t="str">
        <f t="shared" si="496"/>
        <v>VAN HOYE Pierre</v>
      </c>
      <c r="KJ26" s="83">
        <v>3527</v>
      </c>
      <c r="KK26" s="22" t="str">
        <f t="shared" si="497"/>
        <v>B</v>
      </c>
      <c r="KL26" s="22" t="str">
        <f t="shared" si="498"/>
        <v>VAN DER VREKEN Mario</v>
      </c>
      <c r="KM26" s="83">
        <v>3334</v>
      </c>
      <c r="KN26" s="22" t="str">
        <f t="shared" si="499"/>
        <v>D</v>
      </c>
      <c r="KO26" s="83">
        <v>1</v>
      </c>
      <c r="KP26" s="83">
        <v>1</v>
      </c>
      <c r="KQ26" s="84"/>
      <c r="KR26" s="22">
        <f t="shared" si="500"/>
        <v>2</v>
      </c>
      <c r="KS26" s="22">
        <f t="shared" si="501"/>
        <v>0</v>
      </c>
      <c r="KT26" s="43">
        <f t="shared" si="549"/>
        <v>3</v>
      </c>
      <c r="KU26" s="43">
        <f t="shared" si="549"/>
        <v>0</v>
      </c>
      <c r="KV26" s="66"/>
      <c r="KW26" s="22" t="str">
        <f t="shared" si="502"/>
        <v>BRUYNDONCKX Patrick</v>
      </c>
      <c r="KX26" s="83">
        <v>149</v>
      </c>
      <c r="KY26" s="22" t="str">
        <f t="shared" si="503"/>
        <v>C</v>
      </c>
      <c r="KZ26" s="22" t="str">
        <f t="shared" si="504"/>
        <v>VAN INGELGEM Timmy</v>
      </c>
      <c r="LA26" s="83">
        <v>6202</v>
      </c>
      <c r="LB26" s="22" t="str">
        <f t="shared" si="505"/>
        <v>C</v>
      </c>
      <c r="LC26" s="83">
        <v>1</v>
      </c>
      <c r="LD26" s="83">
        <v>1</v>
      </c>
      <c r="LE26" s="84"/>
      <c r="LF26" s="22">
        <f t="shared" si="506"/>
        <v>2</v>
      </c>
      <c r="LG26" s="22">
        <f t="shared" si="507"/>
        <v>0</v>
      </c>
      <c r="LH26" s="43">
        <f t="shared" si="550"/>
        <v>3</v>
      </c>
      <c r="LI26" s="43">
        <f t="shared" si="550"/>
        <v>0</v>
      </c>
      <c r="LJ26" s="56"/>
      <c r="LK26" s="22" t="str">
        <f t="shared" si="508"/>
        <v>VAN HOYE Pierre</v>
      </c>
      <c r="LL26" s="83">
        <v>3527</v>
      </c>
      <c r="LM26" s="22" t="str">
        <f t="shared" si="509"/>
        <v>B</v>
      </c>
      <c r="LN26" s="22" t="str">
        <f t="shared" si="510"/>
        <v>KREBS Frans</v>
      </c>
      <c r="LO26" s="83">
        <v>2701</v>
      </c>
      <c r="LP26" s="22" t="str">
        <f t="shared" si="511"/>
        <v>C</v>
      </c>
      <c r="LQ26" s="83">
        <v>1</v>
      </c>
      <c r="LR26" s="83">
        <v>1</v>
      </c>
      <c r="LS26" s="84"/>
      <c r="LT26" s="22">
        <f t="shared" si="512"/>
        <v>2</v>
      </c>
      <c r="LU26" s="22">
        <f t="shared" si="513"/>
        <v>0</v>
      </c>
      <c r="LV26" s="43">
        <f t="shared" si="551"/>
        <v>3</v>
      </c>
      <c r="LW26" s="43">
        <f t="shared" si="551"/>
        <v>0</v>
      </c>
      <c r="LY26" s="22" t="str">
        <f t="shared" si="514"/>
        <v>DE RYCK Jurgen</v>
      </c>
      <c r="LZ26" s="83">
        <v>747</v>
      </c>
      <c r="MA26" s="22" t="str">
        <f t="shared" si="515"/>
        <v>B</v>
      </c>
      <c r="MB26" s="22" t="str">
        <f t="shared" si="516"/>
        <v>COVELIERS Peter</v>
      </c>
      <c r="MC26" s="83">
        <v>3261</v>
      </c>
      <c r="MD26" s="22" t="str">
        <f t="shared" si="517"/>
        <v>A</v>
      </c>
      <c r="ME26" s="83">
        <v>2</v>
      </c>
      <c r="MF26" s="83">
        <v>2</v>
      </c>
      <c r="MG26" s="84"/>
      <c r="MH26" s="22">
        <f t="shared" si="518"/>
        <v>0</v>
      </c>
      <c r="MI26" s="22">
        <f t="shared" si="519"/>
        <v>2</v>
      </c>
      <c r="MJ26" s="43">
        <f t="shared" si="552"/>
        <v>0</v>
      </c>
      <c r="MK26" s="43">
        <f t="shared" si="552"/>
        <v>3</v>
      </c>
      <c r="ML26" s="56"/>
      <c r="MM26" s="22" t="str">
        <f t="shared" si="520"/>
        <v>KREBS Frans</v>
      </c>
      <c r="MN26" s="83">
        <v>2701</v>
      </c>
      <c r="MO26" s="22" t="str">
        <f t="shared" si="521"/>
        <v>C</v>
      </c>
      <c r="MP26" s="22" t="str">
        <f t="shared" si="522"/>
        <v>PERSIJN Tom</v>
      </c>
      <c r="MQ26" s="83">
        <v>1700</v>
      </c>
      <c r="MR26" s="22" t="str">
        <f t="shared" si="523"/>
        <v>C</v>
      </c>
      <c r="MS26" s="83">
        <v>2</v>
      </c>
      <c r="MT26" s="83">
        <v>1</v>
      </c>
      <c r="MU26" s="84"/>
      <c r="MV26" s="22">
        <f t="shared" si="524"/>
        <v>1</v>
      </c>
      <c r="MW26" s="22">
        <f t="shared" si="525"/>
        <v>1</v>
      </c>
      <c r="MX26" s="43">
        <f t="shared" si="553"/>
        <v>1</v>
      </c>
      <c r="MY26" s="43">
        <f t="shared" si="554"/>
        <v>1</v>
      </c>
    </row>
    <row r="27" spans="1:363" ht="16.5" x14ac:dyDescent="0.3">
      <c r="A27" s="22" t="str">
        <f t="shared" si="370"/>
        <v>THIJS Frank</v>
      </c>
      <c r="B27" s="83">
        <v>3070</v>
      </c>
      <c r="C27" s="22" t="str">
        <f t="shared" si="371"/>
        <v>B</v>
      </c>
      <c r="D27" s="22" t="str">
        <f t="shared" si="372"/>
        <v>DE COCK Dirk</v>
      </c>
      <c r="E27" s="83">
        <v>3695</v>
      </c>
      <c r="F27" s="22" t="str">
        <f t="shared" si="373"/>
        <v>B</v>
      </c>
      <c r="G27" s="83">
        <v>1</v>
      </c>
      <c r="H27" s="83">
        <v>2</v>
      </c>
      <c r="I27" s="84"/>
      <c r="J27" s="22">
        <f t="shared" si="374"/>
        <v>1</v>
      </c>
      <c r="K27" s="22">
        <f t="shared" si="375"/>
        <v>1</v>
      </c>
      <c r="L27" s="43">
        <f t="shared" si="526"/>
        <v>1</v>
      </c>
      <c r="M27" s="43">
        <f t="shared" si="526"/>
        <v>1</v>
      </c>
      <c r="N27" s="66"/>
      <c r="O27" s="22" t="str">
        <f t="shared" si="376"/>
        <v>THIJS Frank</v>
      </c>
      <c r="P27" s="83">
        <v>3070</v>
      </c>
      <c r="Q27" s="22" t="str">
        <f t="shared" si="377"/>
        <v>B</v>
      </c>
      <c r="R27" s="22" t="str">
        <f t="shared" si="378"/>
        <v>REYNTIENS Davy</v>
      </c>
      <c r="S27" s="83">
        <v>5002</v>
      </c>
      <c r="T27" s="22" t="str">
        <f t="shared" si="379"/>
        <v>C</v>
      </c>
      <c r="U27" s="83">
        <v>2</v>
      </c>
      <c r="V27" s="83">
        <v>2</v>
      </c>
      <c r="W27" s="84"/>
      <c r="X27" s="22">
        <f t="shared" si="380"/>
        <v>0</v>
      </c>
      <c r="Y27" s="22">
        <f t="shared" si="381"/>
        <v>2</v>
      </c>
      <c r="Z27" s="43">
        <f t="shared" si="527"/>
        <v>0</v>
      </c>
      <c r="AA27" s="43">
        <f t="shared" si="527"/>
        <v>3</v>
      </c>
      <c r="AB27" s="56"/>
      <c r="AC27" s="22" t="str">
        <f t="shared" si="382"/>
        <v>TOTÉ Benjamin</v>
      </c>
      <c r="AD27" s="83">
        <v>5112</v>
      </c>
      <c r="AE27" s="22" t="str">
        <f t="shared" si="383"/>
        <v>B</v>
      </c>
      <c r="AF27" s="22" t="str">
        <f t="shared" si="384"/>
        <v>HEYMANS Nico</v>
      </c>
      <c r="AG27" s="83">
        <v>3282</v>
      </c>
      <c r="AH27" s="22" t="str">
        <f t="shared" si="385"/>
        <v>C</v>
      </c>
      <c r="AI27" s="83">
        <v>1</v>
      </c>
      <c r="AJ27" s="83">
        <v>1</v>
      </c>
      <c r="AK27" s="84"/>
      <c r="AL27" s="22">
        <f t="shared" si="386"/>
        <v>2</v>
      </c>
      <c r="AM27" s="22">
        <f t="shared" si="387"/>
        <v>0</v>
      </c>
      <c r="AN27" s="43">
        <f t="shared" si="528"/>
        <v>3</v>
      </c>
      <c r="AO27" s="43">
        <f t="shared" si="528"/>
        <v>0</v>
      </c>
      <c r="AP27" s="56"/>
      <c r="AQ27" s="22" t="str">
        <f t="shared" si="388"/>
        <v>TRUYTS Marcel</v>
      </c>
      <c r="AR27" s="83">
        <v>3625</v>
      </c>
      <c r="AS27" s="22" t="str">
        <f t="shared" si="389"/>
        <v>B</v>
      </c>
      <c r="AT27" s="22" t="str">
        <f t="shared" si="390"/>
        <v>DE LAET Marc</v>
      </c>
      <c r="AU27" s="83">
        <v>2927</v>
      </c>
      <c r="AV27" s="22" t="str">
        <f t="shared" si="391"/>
        <v>A</v>
      </c>
      <c r="AW27" s="83">
        <v>1</v>
      </c>
      <c r="AX27" s="83">
        <v>2</v>
      </c>
      <c r="AY27" s="84"/>
      <c r="AZ27" s="22">
        <f t="shared" si="392"/>
        <v>1</v>
      </c>
      <c r="BA27" s="22">
        <f t="shared" si="393"/>
        <v>1</v>
      </c>
      <c r="BB27" s="43">
        <f t="shared" si="529"/>
        <v>1</v>
      </c>
      <c r="BC27" s="43">
        <f t="shared" si="529"/>
        <v>1</v>
      </c>
      <c r="BD27" s="66"/>
      <c r="BE27" s="22" t="str">
        <f t="shared" si="394"/>
        <v>ROOTHANS Peter</v>
      </c>
      <c r="BF27" s="83">
        <v>5434</v>
      </c>
      <c r="BG27" s="22" t="str">
        <f t="shared" si="395"/>
        <v>C</v>
      </c>
      <c r="BH27" s="22" t="str">
        <f t="shared" si="396"/>
        <v>SANDERS Erik</v>
      </c>
      <c r="BI27" s="83">
        <v>5582</v>
      </c>
      <c r="BJ27" s="22" t="str">
        <f t="shared" si="397"/>
        <v>C</v>
      </c>
      <c r="BK27" s="83">
        <v>1</v>
      </c>
      <c r="BL27" s="83">
        <v>1</v>
      </c>
      <c r="BM27" s="84"/>
      <c r="BN27" s="22">
        <f t="shared" si="398"/>
        <v>2</v>
      </c>
      <c r="BO27" s="22">
        <f t="shared" si="399"/>
        <v>0</v>
      </c>
      <c r="BP27" s="43">
        <f t="shared" si="530"/>
        <v>3</v>
      </c>
      <c r="BQ27" s="43">
        <f t="shared" si="530"/>
        <v>0</v>
      </c>
      <c r="BR27" s="56"/>
      <c r="BS27" s="22" t="str">
        <f t="shared" si="400"/>
        <v>BARBIER Marcel</v>
      </c>
      <c r="BT27" s="83">
        <v>3376</v>
      </c>
      <c r="BU27" s="22" t="str">
        <f t="shared" si="401"/>
        <v>B</v>
      </c>
      <c r="BV27" s="22" t="str">
        <f t="shared" si="402"/>
        <v>CASTELEYN Theofiel</v>
      </c>
      <c r="BW27" s="83">
        <v>3349</v>
      </c>
      <c r="BX27" s="22" t="str">
        <f t="shared" si="403"/>
        <v>A</v>
      </c>
      <c r="BY27" s="83">
        <v>2</v>
      </c>
      <c r="BZ27" s="83">
        <v>2</v>
      </c>
      <c r="CA27" s="84"/>
      <c r="CB27" s="22">
        <f t="shared" si="404"/>
        <v>0</v>
      </c>
      <c r="CC27" s="22">
        <f t="shared" si="405"/>
        <v>2</v>
      </c>
      <c r="CD27" s="43">
        <f t="shared" si="531"/>
        <v>0</v>
      </c>
      <c r="CE27" s="43">
        <f t="shared" si="531"/>
        <v>3</v>
      </c>
      <c r="CF27" s="56"/>
      <c r="CG27" s="22" t="str">
        <f t="shared" si="406"/>
        <v>D'HONDT Julian</v>
      </c>
      <c r="CH27" s="83">
        <v>8691</v>
      </c>
      <c r="CI27" s="22" t="str">
        <f t="shared" si="407"/>
        <v>D</v>
      </c>
      <c r="CJ27" s="22" t="str">
        <f t="shared" si="408"/>
        <v>VAN HOYE René</v>
      </c>
      <c r="CK27" s="83">
        <v>7324</v>
      </c>
      <c r="CL27" s="22" t="str">
        <f t="shared" si="409"/>
        <v>C</v>
      </c>
      <c r="CM27" s="83">
        <v>2</v>
      </c>
      <c r="CN27" s="83">
        <v>2</v>
      </c>
      <c r="CO27" s="84"/>
      <c r="CP27" s="22">
        <f t="shared" si="410"/>
        <v>0</v>
      </c>
      <c r="CQ27" s="22">
        <f t="shared" si="411"/>
        <v>2</v>
      </c>
      <c r="CR27" s="43">
        <f t="shared" si="532"/>
        <v>0</v>
      </c>
      <c r="CS27" s="43">
        <f t="shared" si="533"/>
        <v>3</v>
      </c>
      <c r="CT27" s="66"/>
      <c r="CU27" s="22" t="str">
        <f t="shared" si="412"/>
        <v>DE COCK Dirk</v>
      </c>
      <c r="CV27" s="83">
        <v>3695</v>
      </c>
      <c r="CW27" s="22" t="str">
        <f t="shared" si="413"/>
        <v>B</v>
      </c>
      <c r="CX27" s="22" t="str">
        <f t="shared" si="414"/>
        <v>CASTELEYN Theofiel</v>
      </c>
      <c r="CY27" s="83">
        <v>3349</v>
      </c>
      <c r="CZ27" s="22" t="str">
        <f t="shared" si="415"/>
        <v>A</v>
      </c>
      <c r="DA27" s="83">
        <v>2</v>
      </c>
      <c r="DB27" s="83">
        <v>2</v>
      </c>
      <c r="DC27" s="84"/>
      <c r="DD27" s="22">
        <f t="shared" si="416"/>
        <v>0</v>
      </c>
      <c r="DE27" s="22">
        <f t="shared" si="417"/>
        <v>2</v>
      </c>
      <c r="DF27" s="43">
        <f t="shared" si="534"/>
        <v>0</v>
      </c>
      <c r="DG27" s="43">
        <f t="shared" si="534"/>
        <v>3</v>
      </c>
      <c r="DH27" s="56"/>
      <c r="DI27" s="22" t="str">
        <f t="shared" si="418"/>
        <v>VAN DER VREKEN Mario</v>
      </c>
      <c r="DJ27" s="83">
        <v>3334</v>
      </c>
      <c r="DK27" s="22" t="str">
        <f t="shared" si="419"/>
        <v>D</v>
      </c>
      <c r="DL27" s="22" t="str">
        <f t="shared" si="420"/>
        <v>MAEREMANS Emiel</v>
      </c>
      <c r="DM27" s="83">
        <v>5364</v>
      </c>
      <c r="DN27" s="22" t="str">
        <f t="shared" si="421"/>
        <v>C</v>
      </c>
      <c r="DO27" s="83">
        <v>1</v>
      </c>
      <c r="DP27" s="83">
        <v>2</v>
      </c>
      <c r="DQ27" s="84"/>
      <c r="DR27" s="22">
        <f t="shared" si="422"/>
        <v>1</v>
      </c>
      <c r="DS27" s="22">
        <f t="shared" si="423"/>
        <v>1</v>
      </c>
      <c r="DT27" s="43">
        <f t="shared" si="535"/>
        <v>1</v>
      </c>
      <c r="DU27" s="43">
        <f t="shared" si="535"/>
        <v>1</v>
      </c>
      <c r="DV27" s="56"/>
      <c r="DW27" s="22" t="str">
        <f t="shared" si="424"/>
        <v>VAN INGELGEM Timmy</v>
      </c>
      <c r="DX27" s="83">
        <v>6202</v>
      </c>
      <c r="DY27" s="22" t="str">
        <f t="shared" si="425"/>
        <v>C</v>
      </c>
      <c r="DZ27" s="22" t="str">
        <f t="shared" si="426"/>
        <v>MAMPAEY Kim</v>
      </c>
      <c r="EA27" s="83">
        <v>2604</v>
      </c>
      <c r="EB27" s="22" t="str">
        <f t="shared" si="427"/>
        <v>B</v>
      </c>
      <c r="EC27" s="83">
        <v>1</v>
      </c>
      <c r="ED27" s="83">
        <v>2</v>
      </c>
      <c r="EE27" s="84"/>
      <c r="EF27" s="22">
        <f t="shared" si="428"/>
        <v>1</v>
      </c>
      <c r="EG27" s="22">
        <f t="shared" si="429"/>
        <v>1</v>
      </c>
      <c r="EH27" s="43">
        <f t="shared" si="536"/>
        <v>1</v>
      </c>
      <c r="EI27" s="43">
        <f t="shared" si="536"/>
        <v>1</v>
      </c>
      <c r="EJ27" s="66"/>
      <c r="EK27" s="22" t="str">
        <f t="shared" si="430"/>
        <v>HEYMANS Nico</v>
      </c>
      <c r="EL27" s="83">
        <v>3282</v>
      </c>
      <c r="EM27" s="22" t="str">
        <f t="shared" si="431"/>
        <v>C</v>
      </c>
      <c r="EN27" s="22" t="str">
        <f t="shared" si="432"/>
        <v>MAEREMANS Emiel</v>
      </c>
      <c r="EO27" s="83">
        <v>5364</v>
      </c>
      <c r="EP27" s="22" t="str">
        <f t="shared" si="433"/>
        <v>C</v>
      </c>
      <c r="EQ27" s="83">
        <v>1</v>
      </c>
      <c r="ER27" s="83">
        <v>1</v>
      </c>
      <c r="ES27" s="84"/>
      <c r="ET27" s="22">
        <f t="shared" si="434"/>
        <v>2</v>
      </c>
      <c r="EU27" s="22">
        <f t="shared" si="435"/>
        <v>0</v>
      </c>
      <c r="EV27" s="43">
        <f t="shared" si="537"/>
        <v>3</v>
      </c>
      <c r="EW27" s="43">
        <f t="shared" si="537"/>
        <v>0</v>
      </c>
      <c r="EX27" s="56"/>
      <c r="EY27" s="22" t="str">
        <f t="shared" si="436"/>
        <v>TRUYTS Marcel</v>
      </c>
      <c r="EZ27" s="83">
        <v>3625</v>
      </c>
      <c r="FA27" s="22" t="str">
        <f t="shared" si="437"/>
        <v>B</v>
      </c>
      <c r="FB27" s="22" t="str">
        <f t="shared" si="438"/>
        <v>TOTÉ Benjamin</v>
      </c>
      <c r="FC27" s="83">
        <v>5112</v>
      </c>
      <c r="FD27" s="22" t="str">
        <f t="shared" si="439"/>
        <v>B</v>
      </c>
      <c r="FE27" s="83">
        <v>1</v>
      </c>
      <c r="FF27" s="83">
        <v>2</v>
      </c>
      <c r="FG27" s="84"/>
      <c r="FH27" s="22">
        <f t="shared" si="440"/>
        <v>1</v>
      </c>
      <c r="FI27" s="22">
        <f t="shared" si="441"/>
        <v>1</v>
      </c>
      <c r="FJ27" s="43">
        <f t="shared" si="538"/>
        <v>1</v>
      </c>
      <c r="FK27" s="43">
        <f t="shared" si="538"/>
        <v>1</v>
      </c>
      <c r="FL27" s="56"/>
      <c r="FM27" s="22" t="str">
        <f t="shared" si="442"/>
        <v>VAN DER VREKEN Mario</v>
      </c>
      <c r="FN27" s="83">
        <v>3334</v>
      </c>
      <c r="FO27" s="22" t="str">
        <f t="shared" si="443"/>
        <v>D</v>
      </c>
      <c r="FP27" s="22" t="str">
        <f t="shared" si="444"/>
        <v>HEYMANS Nico</v>
      </c>
      <c r="FQ27" s="83">
        <v>3282</v>
      </c>
      <c r="FR27" s="22" t="str">
        <f t="shared" si="445"/>
        <v>C</v>
      </c>
      <c r="FS27" s="83">
        <v>2</v>
      </c>
      <c r="FT27" s="83">
        <v>2</v>
      </c>
      <c r="FU27" s="84"/>
      <c r="FV27" s="22">
        <f t="shared" si="446"/>
        <v>0</v>
      </c>
      <c r="FW27" s="22">
        <f t="shared" si="447"/>
        <v>2</v>
      </c>
      <c r="FX27" s="43">
        <f t="shared" si="539"/>
        <v>0</v>
      </c>
      <c r="FY27" s="43">
        <f t="shared" si="539"/>
        <v>3</v>
      </c>
      <c r="FZ27" s="66"/>
      <c r="GA27" s="22" t="str">
        <f t="shared" si="448"/>
        <v>VAN OSSELAER Boudewijn</v>
      </c>
      <c r="GB27" s="83">
        <v>6016</v>
      </c>
      <c r="GC27" s="22" t="str">
        <f t="shared" si="449"/>
        <v>C</v>
      </c>
      <c r="GD27" s="22" t="str">
        <f t="shared" si="450"/>
        <v>THIJS Frank</v>
      </c>
      <c r="GE27" s="83">
        <v>3070</v>
      </c>
      <c r="GF27" s="22" t="str">
        <f t="shared" si="451"/>
        <v>B</v>
      </c>
      <c r="GG27" s="83">
        <v>2</v>
      </c>
      <c r="GH27" s="83">
        <v>1</v>
      </c>
      <c r="GI27" s="84"/>
      <c r="GJ27" s="22">
        <f t="shared" si="452"/>
        <v>1</v>
      </c>
      <c r="GK27" s="22">
        <f t="shared" si="453"/>
        <v>1</v>
      </c>
      <c r="GL27" s="43">
        <f t="shared" si="540"/>
        <v>1</v>
      </c>
      <c r="GM27" s="43">
        <f t="shared" si="540"/>
        <v>1</v>
      </c>
      <c r="GN27" s="56"/>
      <c r="GO27" s="22" t="str">
        <f t="shared" si="454"/>
        <v>REYNTIENS Davy</v>
      </c>
      <c r="GP27" s="83">
        <v>5002</v>
      </c>
      <c r="GQ27" s="22" t="str">
        <f t="shared" si="455"/>
        <v>C</v>
      </c>
      <c r="GR27" s="22" t="str">
        <f t="shared" si="456"/>
        <v>THIJS Frank</v>
      </c>
      <c r="GS27" s="83">
        <v>3070</v>
      </c>
      <c r="GT27" s="22" t="str">
        <f t="shared" si="457"/>
        <v>B</v>
      </c>
      <c r="GU27" s="83">
        <v>2</v>
      </c>
      <c r="GV27" s="83">
        <v>1</v>
      </c>
      <c r="GW27" s="84"/>
      <c r="GX27" s="22">
        <f t="shared" si="458"/>
        <v>1</v>
      </c>
      <c r="GY27" s="22">
        <f t="shared" si="459"/>
        <v>1</v>
      </c>
      <c r="GZ27" s="43">
        <f t="shared" si="541"/>
        <v>1</v>
      </c>
      <c r="HA27" s="43">
        <f t="shared" si="541"/>
        <v>1</v>
      </c>
      <c r="HB27" s="56"/>
      <c r="HC27" s="22" t="str">
        <f t="shared" si="460"/>
        <v>MOORTGAT Jurgen</v>
      </c>
      <c r="HD27" s="83">
        <v>1575</v>
      </c>
      <c r="HE27" s="22" t="str">
        <f t="shared" si="461"/>
        <v>C</v>
      </c>
      <c r="HF27" s="22" t="str">
        <f t="shared" si="462"/>
        <v>TRUYMAN Stefaan</v>
      </c>
      <c r="HG27" s="83">
        <v>5376</v>
      </c>
      <c r="HH27" s="22" t="str">
        <f t="shared" si="463"/>
        <v>B</v>
      </c>
      <c r="HI27" s="83">
        <v>2</v>
      </c>
      <c r="HJ27" s="83">
        <v>2</v>
      </c>
      <c r="HK27" s="84"/>
      <c r="HL27" s="22">
        <f t="shared" si="464"/>
        <v>0</v>
      </c>
      <c r="HM27" s="22">
        <f t="shared" si="465"/>
        <v>2</v>
      </c>
      <c r="HN27" s="43">
        <f t="shared" si="542"/>
        <v>0</v>
      </c>
      <c r="HO27" s="43">
        <f t="shared" si="542"/>
        <v>3</v>
      </c>
      <c r="HP27" s="66"/>
      <c r="HQ27" s="22" t="str">
        <f t="shared" si="466"/>
        <v>VAN INGELGEM Timmy</v>
      </c>
      <c r="HR27" s="83">
        <v>6202</v>
      </c>
      <c r="HS27" s="22" t="str">
        <f t="shared" si="467"/>
        <v>C</v>
      </c>
      <c r="HT27" s="22" t="str">
        <f t="shared" si="468"/>
        <v>TRUYTS Marcel</v>
      </c>
      <c r="HU27" s="83">
        <v>3625</v>
      </c>
      <c r="HV27" s="22" t="str">
        <f t="shared" si="469"/>
        <v>B</v>
      </c>
      <c r="HW27" s="83">
        <v>1</v>
      </c>
      <c r="HX27" s="83">
        <v>2</v>
      </c>
      <c r="HY27" s="84"/>
      <c r="HZ27" s="22">
        <f t="shared" si="470"/>
        <v>1</v>
      </c>
      <c r="IA27" s="22">
        <f t="shared" si="471"/>
        <v>1</v>
      </c>
      <c r="IB27" s="43">
        <f t="shared" si="543"/>
        <v>1</v>
      </c>
      <c r="IC27" s="43">
        <f t="shared" si="543"/>
        <v>1</v>
      </c>
      <c r="ID27" s="56"/>
      <c r="IE27" s="22" t="str">
        <f t="shared" si="472"/>
        <v>VAN LAETHEM Frank</v>
      </c>
      <c r="IF27" s="83">
        <v>4005</v>
      </c>
      <c r="IG27" s="22" t="str">
        <f t="shared" si="473"/>
        <v>C</v>
      </c>
      <c r="IH27" s="22" t="str">
        <f t="shared" si="474"/>
        <v>PEETERS Juliën</v>
      </c>
      <c r="II27" s="83">
        <v>1106</v>
      </c>
      <c r="IJ27" s="22" t="str">
        <f t="shared" si="475"/>
        <v>B</v>
      </c>
      <c r="IK27" s="83">
        <v>2</v>
      </c>
      <c r="IL27" s="83">
        <v>1</v>
      </c>
      <c r="IM27" s="65"/>
      <c r="IN27" s="22">
        <f t="shared" si="476"/>
        <v>1</v>
      </c>
      <c r="IO27" s="22">
        <f t="shared" si="477"/>
        <v>1</v>
      </c>
      <c r="IP27" s="43">
        <f t="shared" si="544"/>
        <v>1</v>
      </c>
      <c r="IQ27" s="43">
        <f t="shared" si="544"/>
        <v>1</v>
      </c>
      <c r="IR27" s="56"/>
      <c r="IS27" s="22" t="str">
        <f t="shared" si="478"/>
        <v>COOLS Koen</v>
      </c>
      <c r="IT27" s="83">
        <v>4994</v>
      </c>
      <c r="IU27" s="22" t="str">
        <f t="shared" si="479"/>
        <v>B</v>
      </c>
      <c r="IV27" s="22" t="str">
        <f t="shared" si="480"/>
        <v>VAN SCHOOR Danny</v>
      </c>
      <c r="IW27" s="83">
        <v>2668</v>
      </c>
      <c r="IX27" s="22" t="str">
        <f t="shared" si="481"/>
        <v>B</v>
      </c>
      <c r="IY27" s="83">
        <v>1</v>
      </c>
      <c r="IZ27" s="83">
        <v>1</v>
      </c>
      <c r="JA27" s="84"/>
      <c r="JB27" s="22">
        <f t="shared" si="482"/>
        <v>2</v>
      </c>
      <c r="JC27" s="22">
        <f t="shared" si="483"/>
        <v>0</v>
      </c>
      <c r="JD27" s="43">
        <f t="shared" si="545"/>
        <v>3</v>
      </c>
      <c r="JE27" s="43">
        <f t="shared" si="545"/>
        <v>0</v>
      </c>
      <c r="JF27" s="66"/>
      <c r="JG27" s="22" t="str">
        <f t="shared" si="484"/>
        <v>SIEBENS Rudy</v>
      </c>
      <c r="JH27" s="83">
        <v>2935</v>
      </c>
      <c r="JI27" s="22" t="str">
        <f t="shared" si="485"/>
        <v>B</v>
      </c>
      <c r="JJ27" s="22" t="str">
        <f t="shared" si="486"/>
        <v>D'HONDT Julian</v>
      </c>
      <c r="JK27" s="83">
        <v>8691</v>
      </c>
      <c r="JL27" s="22" t="str">
        <f t="shared" si="487"/>
        <v>D</v>
      </c>
      <c r="JM27" s="83">
        <v>1</v>
      </c>
      <c r="JN27" s="83">
        <v>2</v>
      </c>
      <c r="JO27" s="84"/>
      <c r="JP27" s="22">
        <f t="shared" si="488"/>
        <v>1</v>
      </c>
      <c r="JQ27" s="22">
        <f t="shared" si="489"/>
        <v>1</v>
      </c>
      <c r="JR27" s="43">
        <f t="shared" si="546"/>
        <v>1</v>
      </c>
      <c r="JS27" s="43">
        <f t="shared" si="547"/>
        <v>1</v>
      </c>
      <c r="JT27" s="56"/>
      <c r="JU27" s="22" t="str">
        <f t="shared" si="490"/>
        <v>POLFLIET Gustaaf</v>
      </c>
      <c r="JV27" s="83">
        <v>3082</v>
      </c>
      <c r="JW27" s="22" t="str">
        <f t="shared" si="491"/>
        <v>C</v>
      </c>
      <c r="JX27" s="22" t="str">
        <f t="shared" si="492"/>
        <v>DE COCK Dirk</v>
      </c>
      <c r="JY27" s="83">
        <v>3695</v>
      </c>
      <c r="JZ27" s="22" t="str">
        <f t="shared" si="493"/>
        <v>B</v>
      </c>
      <c r="KA27" s="83">
        <v>1</v>
      </c>
      <c r="KB27" s="83">
        <v>1</v>
      </c>
      <c r="KC27" s="84"/>
      <c r="KD27" s="22">
        <f t="shared" si="494"/>
        <v>2</v>
      </c>
      <c r="KE27" s="22">
        <f t="shared" si="495"/>
        <v>0</v>
      </c>
      <c r="KF27" s="43">
        <f t="shared" si="548"/>
        <v>3</v>
      </c>
      <c r="KG27" s="43">
        <f t="shared" si="548"/>
        <v>0</v>
      </c>
      <c r="KH27" s="56"/>
      <c r="KI27" s="22" t="str">
        <f t="shared" si="496"/>
        <v>PINTENS Davy</v>
      </c>
      <c r="KJ27" s="83">
        <v>2840</v>
      </c>
      <c r="KK27" s="22" t="str">
        <f t="shared" si="497"/>
        <v>B</v>
      </c>
      <c r="KL27" s="22" t="str">
        <f t="shared" si="498"/>
        <v>THIJS Frank</v>
      </c>
      <c r="KM27" s="83">
        <v>3070</v>
      </c>
      <c r="KN27" s="22" t="str">
        <f t="shared" si="499"/>
        <v>B</v>
      </c>
      <c r="KO27" s="83">
        <v>2</v>
      </c>
      <c r="KP27" s="83">
        <v>2</v>
      </c>
      <c r="KQ27" s="84"/>
      <c r="KR27" s="22">
        <f t="shared" si="500"/>
        <v>0</v>
      </c>
      <c r="KS27" s="22">
        <f t="shared" si="501"/>
        <v>2</v>
      </c>
      <c r="KT27" s="43">
        <f t="shared" si="549"/>
        <v>0</v>
      </c>
      <c r="KU27" s="43">
        <f t="shared" si="549"/>
        <v>3</v>
      </c>
      <c r="KV27" s="66"/>
      <c r="KW27" s="22" t="str">
        <f t="shared" si="502"/>
        <v>SIEBENS Rudy</v>
      </c>
      <c r="KX27" s="83">
        <v>2935</v>
      </c>
      <c r="KY27" s="22" t="str">
        <f t="shared" si="503"/>
        <v>B</v>
      </c>
      <c r="KZ27" s="22" t="str">
        <f t="shared" si="504"/>
        <v>VAN ASBROECK Juan</v>
      </c>
      <c r="LA27" s="83">
        <v>1253</v>
      </c>
      <c r="LB27" s="22" t="str">
        <f t="shared" si="505"/>
        <v>D</v>
      </c>
      <c r="LC27" s="83">
        <v>1</v>
      </c>
      <c r="LD27" s="83">
        <v>1</v>
      </c>
      <c r="LE27" s="84"/>
      <c r="LF27" s="22">
        <f t="shared" si="506"/>
        <v>2</v>
      </c>
      <c r="LG27" s="22">
        <f t="shared" si="507"/>
        <v>0</v>
      </c>
      <c r="LH27" s="43">
        <f t="shared" si="550"/>
        <v>3</v>
      </c>
      <c r="LI27" s="43">
        <f t="shared" si="550"/>
        <v>0</v>
      </c>
      <c r="LJ27" s="56"/>
      <c r="LK27" s="22" t="str">
        <f t="shared" si="508"/>
        <v>JANSSENS Filip</v>
      </c>
      <c r="LL27" s="83">
        <v>8669</v>
      </c>
      <c r="LM27" s="22" t="str">
        <f t="shared" si="509"/>
        <v>C</v>
      </c>
      <c r="LN27" s="22" t="str">
        <f t="shared" si="510"/>
        <v>HEYMANS Nico</v>
      </c>
      <c r="LO27" s="83">
        <v>3282</v>
      </c>
      <c r="LP27" s="22" t="str">
        <f t="shared" si="511"/>
        <v>C</v>
      </c>
      <c r="LQ27" s="83">
        <v>1</v>
      </c>
      <c r="LR27" s="83">
        <v>1</v>
      </c>
      <c r="LS27" s="84"/>
      <c r="LT27" s="22">
        <f t="shared" si="512"/>
        <v>2</v>
      </c>
      <c r="LU27" s="22">
        <f t="shared" si="513"/>
        <v>0</v>
      </c>
      <c r="LV27" s="43">
        <f t="shared" si="551"/>
        <v>3</v>
      </c>
      <c r="LW27" s="43">
        <f t="shared" si="551"/>
        <v>0</v>
      </c>
      <c r="LY27" s="22" t="str">
        <f t="shared" si="514"/>
        <v>DE COCK Dirk</v>
      </c>
      <c r="LZ27" s="83">
        <v>3695</v>
      </c>
      <c r="MA27" s="22" t="str">
        <f t="shared" si="515"/>
        <v>B</v>
      </c>
      <c r="MB27" s="22" t="str">
        <f t="shared" si="516"/>
        <v>TRUYTS Marcel</v>
      </c>
      <c r="MC27" s="83">
        <v>3625</v>
      </c>
      <c r="MD27" s="22" t="str">
        <f t="shared" si="517"/>
        <v>B</v>
      </c>
      <c r="ME27" s="83">
        <v>2</v>
      </c>
      <c r="MF27" s="83">
        <v>2</v>
      </c>
      <c r="MG27" s="84"/>
      <c r="MH27" s="22">
        <f t="shared" si="518"/>
        <v>0</v>
      </c>
      <c r="MI27" s="22">
        <f t="shared" si="519"/>
        <v>2</v>
      </c>
      <c r="MJ27" s="43">
        <f t="shared" si="552"/>
        <v>0</v>
      </c>
      <c r="MK27" s="43">
        <f t="shared" si="552"/>
        <v>3</v>
      </c>
      <c r="ML27" s="56"/>
      <c r="MM27" s="22" t="str">
        <f t="shared" si="520"/>
        <v>HEYMANS Nico</v>
      </c>
      <c r="MN27" s="83">
        <v>3282</v>
      </c>
      <c r="MO27" s="22" t="str">
        <f t="shared" si="521"/>
        <v>C</v>
      </c>
      <c r="MP27" s="22" t="str">
        <f t="shared" si="522"/>
        <v>SEGERS Pascal</v>
      </c>
      <c r="MQ27" s="83">
        <v>3645</v>
      </c>
      <c r="MR27" s="22" t="str">
        <f t="shared" si="523"/>
        <v>C</v>
      </c>
      <c r="MS27" s="83">
        <v>2</v>
      </c>
      <c r="MT27" s="83">
        <v>2</v>
      </c>
      <c r="MU27" s="84"/>
      <c r="MV27" s="22">
        <f t="shared" si="524"/>
        <v>0</v>
      </c>
      <c r="MW27" s="22">
        <f t="shared" si="525"/>
        <v>2</v>
      </c>
      <c r="MX27" s="43">
        <f t="shared" si="553"/>
        <v>0</v>
      </c>
      <c r="MY27" s="43">
        <f t="shared" si="554"/>
        <v>3</v>
      </c>
    </row>
    <row r="28" spans="1:363" ht="16.5" x14ac:dyDescent="0.3">
      <c r="A28" s="22" t="str">
        <f t="shared" si="370"/>
        <v>SEGERS Pascal</v>
      </c>
      <c r="B28" s="83">
        <v>3645</v>
      </c>
      <c r="C28" s="22" t="str">
        <f t="shared" si="371"/>
        <v>C</v>
      </c>
      <c r="D28" s="22" t="str">
        <f t="shared" si="372"/>
        <v>VAN OSSELAER Boudewijn</v>
      </c>
      <c r="E28" s="83">
        <v>6016</v>
      </c>
      <c r="F28" s="22" t="str">
        <f t="shared" si="373"/>
        <v>C</v>
      </c>
      <c r="G28" s="83">
        <v>1</v>
      </c>
      <c r="H28" s="83">
        <v>2</v>
      </c>
      <c r="I28" s="84"/>
      <c r="J28" s="22">
        <f t="shared" si="374"/>
        <v>1</v>
      </c>
      <c r="K28" s="22">
        <f t="shared" si="375"/>
        <v>1</v>
      </c>
      <c r="L28" s="43">
        <f t="shared" si="526"/>
        <v>1</v>
      </c>
      <c r="M28" s="43">
        <f t="shared" si="526"/>
        <v>1</v>
      </c>
      <c r="N28" s="66"/>
      <c r="O28" s="22" t="str">
        <f t="shared" si="376"/>
        <v>SEGERS Pascal</v>
      </c>
      <c r="P28" s="83">
        <v>3645</v>
      </c>
      <c r="Q28" s="22" t="str">
        <f t="shared" si="377"/>
        <v>C</v>
      </c>
      <c r="R28" s="22" t="str">
        <f t="shared" si="378"/>
        <v>CASTELEYN Paul</v>
      </c>
      <c r="S28" s="83">
        <v>2879</v>
      </c>
      <c r="T28" s="22" t="str">
        <f t="shared" si="379"/>
        <v>A</v>
      </c>
      <c r="U28" s="83">
        <v>2</v>
      </c>
      <c r="V28" s="83">
        <v>1</v>
      </c>
      <c r="W28" s="84"/>
      <c r="X28" s="22">
        <f t="shared" si="380"/>
        <v>1</v>
      </c>
      <c r="Y28" s="22">
        <f t="shared" si="381"/>
        <v>1</v>
      </c>
      <c r="Z28" s="43">
        <f t="shared" si="527"/>
        <v>1</v>
      </c>
      <c r="AA28" s="43">
        <f t="shared" si="527"/>
        <v>1</v>
      </c>
      <c r="AB28" s="56"/>
      <c r="AC28" s="22" t="str">
        <f t="shared" si="382"/>
        <v>VAN OSSELAER Boudewijn</v>
      </c>
      <c r="AD28" s="83">
        <v>6016</v>
      </c>
      <c r="AE28" s="22" t="str">
        <f t="shared" si="383"/>
        <v>C</v>
      </c>
      <c r="AF28" s="22" t="str">
        <f t="shared" si="384"/>
        <v>VAN INGELGEM Kevin</v>
      </c>
      <c r="AG28" s="83">
        <v>4970</v>
      </c>
      <c r="AH28" s="22" t="str">
        <f t="shared" si="385"/>
        <v>B</v>
      </c>
      <c r="AI28" s="83">
        <v>2</v>
      </c>
      <c r="AJ28" s="83">
        <v>2</v>
      </c>
      <c r="AK28" s="84"/>
      <c r="AL28" s="22">
        <f t="shared" si="386"/>
        <v>0</v>
      </c>
      <c r="AM28" s="22">
        <f t="shared" si="387"/>
        <v>2</v>
      </c>
      <c r="AN28" s="43">
        <f t="shared" si="528"/>
        <v>0</v>
      </c>
      <c r="AO28" s="43">
        <f t="shared" si="528"/>
        <v>3</v>
      </c>
      <c r="AP28" s="56"/>
      <c r="AQ28" s="22" t="str">
        <f t="shared" si="388"/>
        <v>COVELIERS Peter</v>
      </c>
      <c r="AR28" s="83">
        <v>3261</v>
      </c>
      <c r="AS28" s="22" t="str">
        <f t="shared" si="389"/>
        <v>A</v>
      </c>
      <c r="AT28" s="22" t="str">
        <f t="shared" si="390"/>
        <v>VAN LYSEBETTEN Octaaf</v>
      </c>
      <c r="AU28" s="83">
        <v>7590</v>
      </c>
      <c r="AV28" s="22" t="str">
        <f t="shared" si="391"/>
        <v>C</v>
      </c>
      <c r="AW28" s="83">
        <v>1</v>
      </c>
      <c r="AX28" s="83">
        <v>1</v>
      </c>
      <c r="AY28" s="84"/>
      <c r="AZ28" s="22">
        <f t="shared" si="392"/>
        <v>2</v>
      </c>
      <c r="BA28" s="22">
        <f t="shared" si="393"/>
        <v>0</v>
      </c>
      <c r="BB28" s="43">
        <f t="shared" si="529"/>
        <v>3</v>
      </c>
      <c r="BC28" s="43">
        <f t="shared" si="529"/>
        <v>0</v>
      </c>
      <c r="BD28" s="66"/>
      <c r="BE28" s="22" t="str">
        <f t="shared" si="394"/>
        <v>VAN INGELGEM André</v>
      </c>
      <c r="BF28" s="83">
        <v>5270</v>
      </c>
      <c r="BG28" s="22" t="str">
        <f t="shared" si="395"/>
        <v>C</v>
      </c>
      <c r="BH28" s="22" t="str">
        <f t="shared" si="396"/>
        <v>DE KEMPENEER Pierre</v>
      </c>
      <c r="BI28" s="83">
        <v>8397</v>
      </c>
      <c r="BJ28" s="22" t="str">
        <f t="shared" si="397"/>
        <v>B</v>
      </c>
      <c r="BK28" s="83">
        <v>2</v>
      </c>
      <c r="BL28" s="83">
        <v>2</v>
      </c>
      <c r="BM28" s="84"/>
      <c r="BN28" s="22">
        <f t="shared" si="398"/>
        <v>0</v>
      </c>
      <c r="BO28" s="22">
        <f t="shared" si="399"/>
        <v>2</v>
      </c>
      <c r="BP28" s="43">
        <f t="shared" si="530"/>
        <v>0</v>
      </c>
      <c r="BQ28" s="43">
        <f t="shared" si="530"/>
        <v>3</v>
      </c>
      <c r="BR28" s="56"/>
      <c r="BS28" s="22" t="str">
        <f t="shared" si="400"/>
        <v>PERSOONS Dirk</v>
      </c>
      <c r="BT28" s="83">
        <v>304</v>
      </c>
      <c r="BU28" s="22" t="str">
        <f t="shared" si="401"/>
        <v>A</v>
      </c>
      <c r="BV28" s="22" t="str">
        <f t="shared" si="402"/>
        <v>REYNTIENS Davy</v>
      </c>
      <c r="BW28" s="83">
        <v>5002</v>
      </c>
      <c r="BX28" s="22" t="str">
        <f t="shared" si="403"/>
        <v>C</v>
      </c>
      <c r="BY28" s="83">
        <v>2</v>
      </c>
      <c r="BZ28" s="83">
        <v>1</v>
      </c>
      <c r="CA28" s="84"/>
      <c r="CB28" s="22">
        <f t="shared" si="404"/>
        <v>1</v>
      </c>
      <c r="CC28" s="22">
        <f t="shared" si="405"/>
        <v>1</v>
      </c>
      <c r="CD28" s="43">
        <f t="shared" si="531"/>
        <v>1</v>
      </c>
      <c r="CE28" s="43">
        <f t="shared" si="531"/>
        <v>1</v>
      </c>
      <c r="CF28" s="56"/>
      <c r="CG28" s="22" t="str">
        <f t="shared" si="406"/>
        <v>CARLIER Pierre</v>
      </c>
      <c r="CH28" s="83">
        <v>15</v>
      </c>
      <c r="CI28" s="22" t="str">
        <f t="shared" si="407"/>
        <v>C</v>
      </c>
      <c r="CJ28" s="22" t="str">
        <f t="shared" si="408"/>
        <v>VAN CAMP Wilfried</v>
      </c>
      <c r="CK28" s="83">
        <v>1622</v>
      </c>
      <c r="CL28" s="22" t="str">
        <f t="shared" si="409"/>
        <v>D</v>
      </c>
      <c r="CM28" s="83">
        <v>1</v>
      </c>
      <c r="CN28" s="83">
        <v>1</v>
      </c>
      <c r="CO28" s="84"/>
      <c r="CP28" s="22">
        <f t="shared" si="410"/>
        <v>2</v>
      </c>
      <c r="CQ28" s="22">
        <f t="shared" si="411"/>
        <v>0</v>
      </c>
      <c r="CR28" s="43">
        <f t="shared" si="532"/>
        <v>3</v>
      </c>
      <c r="CS28" s="43">
        <f t="shared" si="533"/>
        <v>0</v>
      </c>
      <c r="CT28" s="66"/>
      <c r="CU28" s="22" t="str">
        <f t="shared" si="412"/>
        <v>VAN OSSELAER Boudewijn</v>
      </c>
      <c r="CV28" s="83">
        <v>6016</v>
      </c>
      <c r="CW28" s="22" t="str">
        <f t="shared" si="413"/>
        <v>C</v>
      </c>
      <c r="CX28" s="22" t="str">
        <f t="shared" si="414"/>
        <v>POLFLIET Gustaaf</v>
      </c>
      <c r="CY28" s="83">
        <v>3082</v>
      </c>
      <c r="CZ28" s="22" t="str">
        <f t="shared" si="415"/>
        <v>C</v>
      </c>
      <c r="DA28" s="83">
        <v>2</v>
      </c>
      <c r="DB28" s="83">
        <v>1</v>
      </c>
      <c r="DC28" s="84"/>
      <c r="DD28" s="22">
        <f t="shared" si="416"/>
        <v>1</v>
      </c>
      <c r="DE28" s="22">
        <f t="shared" si="417"/>
        <v>1</v>
      </c>
      <c r="DF28" s="43">
        <f t="shared" si="534"/>
        <v>1</v>
      </c>
      <c r="DG28" s="43">
        <f t="shared" si="534"/>
        <v>1</v>
      </c>
      <c r="DH28" s="56"/>
      <c r="DI28" s="22" t="str">
        <f t="shared" si="418"/>
        <v>PERSIJN Tom</v>
      </c>
      <c r="DJ28" s="83">
        <v>1700</v>
      </c>
      <c r="DK28" s="22" t="str">
        <f t="shared" si="419"/>
        <v>C</v>
      </c>
      <c r="DL28" s="22" t="str">
        <f t="shared" si="420"/>
        <v>CARRETTE Marc</v>
      </c>
      <c r="DM28" s="83">
        <v>3013</v>
      </c>
      <c r="DN28" s="22" t="str">
        <f t="shared" si="421"/>
        <v>C</v>
      </c>
      <c r="DO28" s="83">
        <v>1</v>
      </c>
      <c r="DP28" s="83">
        <v>2</v>
      </c>
      <c r="DQ28" s="84"/>
      <c r="DR28" s="22">
        <f t="shared" si="422"/>
        <v>1</v>
      </c>
      <c r="DS28" s="22">
        <f t="shared" si="423"/>
        <v>1</v>
      </c>
      <c r="DT28" s="43">
        <f t="shared" si="535"/>
        <v>1</v>
      </c>
      <c r="DU28" s="43">
        <f t="shared" si="535"/>
        <v>1</v>
      </c>
      <c r="DV28" s="56"/>
      <c r="DW28" s="22" t="str">
        <f t="shared" si="424"/>
        <v>VAN LYSEBETTEN Octaaf</v>
      </c>
      <c r="DX28" s="83">
        <v>7590</v>
      </c>
      <c r="DY28" s="22" t="str">
        <f t="shared" si="425"/>
        <v>C</v>
      </c>
      <c r="DZ28" s="22" t="str">
        <f t="shared" si="426"/>
        <v>VAN HOYE René</v>
      </c>
      <c r="EA28" s="83">
        <v>7324</v>
      </c>
      <c r="EB28" s="22" t="str">
        <f t="shared" si="427"/>
        <v>C</v>
      </c>
      <c r="EC28" s="83">
        <v>2</v>
      </c>
      <c r="ED28" s="83">
        <v>2</v>
      </c>
      <c r="EE28" s="84"/>
      <c r="EF28" s="22">
        <f t="shared" si="428"/>
        <v>0</v>
      </c>
      <c r="EG28" s="22">
        <f t="shared" si="429"/>
        <v>2</v>
      </c>
      <c r="EH28" s="43">
        <f t="shared" si="536"/>
        <v>0</v>
      </c>
      <c r="EI28" s="43">
        <f t="shared" si="536"/>
        <v>3</v>
      </c>
      <c r="EJ28" s="66"/>
      <c r="EK28" s="22" t="str">
        <f t="shared" si="430"/>
        <v>VAN INGELGEM Kevin</v>
      </c>
      <c r="EL28" s="83">
        <v>4970</v>
      </c>
      <c r="EM28" s="22" t="str">
        <f t="shared" si="431"/>
        <v>B</v>
      </c>
      <c r="EN28" s="22" t="str">
        <f t="shared" si="432"/>
        <v>CARRETTE Marc</v>
      </c>
      <c r="EO28" s="83">
        <v>3013</v>
      </c>
      <c r="EP28" s="22" t="str">
        <f t="shared" si="433"/>
        <v>C</v>
      </c>
      <c r="EQ28" s="83">
        <v>1</v>
      </c>
      <c r="ER28" s="83">
        <v>2</v>
      </c>
      <c r="ES28" s="84"/>
      <c r="ET28" s="22">
        <f t="shared" si="434"/>
        <v>1</v>
      </c>
      <c r="EU28" s="22">
        <f t="shared" si="435"/>
        <v>1</v>
      </c>
      <c r="EV28" s="43">
        <f t="shared" si="537"/>
        <v>1</v>
      </c>
      <c r="EW28" s="43">
        <f t="shared" si="537"/>
        <v>1</v>
      </c>
      <c r="EX28" s="56"/>
      <c r="EY28" s="22" t="str">
        <f t="shared" si="436"/>
        <v>JACOBS Dave</v>
      </c>
      <c r="EZ28" s="83">
        <v>2789</v>
      </c>
      <c r="FA28" s="22" t="str">
        <f t="shared" si="437"/>
        <v>B</v>
      </c>
      <c r="FB28" s="22" t="str">
        <f t="shared" si="438"/>
        <v>VAN OSSELAER Boudewijn</v>
      </c>
      <c r="FC28" s="83">
        <v>6016</v>
      </c>
      <c r="FD28" s="22" t="str">
        <f t="shared" si="439"/>
        <v>C</v>
      </c>
      <c r="FE28" s="83">
        <v>1</v>
      </c>
      <c r="FF28" s="83">
        <v>1</v>
      </c>
      <c r="FG28" s="84"/>
      <c r="FH28" s="22">
        <f t="shared" si="440"/>
        <v>2</v>
      </c>
      <c r="FI28" s="22">
        <f t="shared" si="441"/>
        <v>0</v>
      </c>
      <c r="FJ28" s="43">
        <f t="shared" si="538"/>
        <v>3</v>
      </c>
      <c r="FK28" s="43">
        <f t="shared" si="538"/>
        <v>0</v>
      </c>
      <c r="FL28" s="56"/>
      <c r="FM28" s="22" t="str">
        <f t="shared" si="442"/>
        <v>VERMEULEN Victor</v>
      </c>
      <c r="FN28" s="83">
        <v>5271</v>
      </c>
      <c r="FO28" s="22" t="str">
        <f t="shared" si="443"/>
        <v>C</v>
      </c>
      <c r="FP28" s="22" t="str">
        <f t="shared" si="444"/>
        <v>HEYMANS Jan</v>
      </c>
      <c r="FQ28" s="83">
        <v>2600</v>
      </c>
      <c r="FR28" s="22" t="str">
        <f t="shared" si="445"/>
        <v>B</v>
      </c>
      <c r="FS28" s="83">
        <v>2</v>
      </c>
      <c r="FT28" s="83">
        <v>2</v>
      </c>
      <c r="FU28" s="84"/>
      <c r="FV28" s="22">
        <f t="shared" si="446"/>
        <v>0</v>
      </c>
      <c r="FW28" s="22">
        <f t="shared" si="447"/>
        <v>2</v>
      </c>
      <c r="FX28" s="43">
        <f t="shared" si="539"/>
        <v>0</v>
      </c>
      <c r="FY28" s="43">
        <f t="shared" si="539"/>
        <v>3</v>
      </c>
      <c r="FZ28" s="66"/>
      <c r="GA28" s="22" t="str">
        <f t="shared" si="448"/>
        <v>DE RYCK Jurgen</v>
      </c>
      <c r="GB28" s="83">
        <v>747</v>
      </c>
      <c r="GC28" s="22" t="str">
        <f t="shared" si="449"/>
        <v>B</v>
      </c>
      <c r="GD28" s="22" t="str">
        <f t="shared" si="450"/>
        <v>SEGERS Pascal</v>
      </c>
      <c r="GE28" s="83">
        <v>3645</v>
      </c>
      <c r="GF28" s="22" t="str">
        <f t="shared" si="451"/>
        <v>C</v>
      </c>
      <c r="GG28" s="83">
        <v>1</v>
      </c>
      <c r="GH28" s="83">
        <v>1</v>
      </c>
      <c r="GI28" s="84"/>
      <c r="GJ28" s="22">
        <f t="shared" si="452"/>
        <v>2</v>
      </c>
      <c r="GK28" s="22">
        <f t="shared" si="453"/>
        <v>0</v>
      </c>
      <c r="GL28" s="43">
        <f t="shared" si="540"/>
        <v>3</v>
      </c>
      <c r="GM28" s="43">
        <f t="shared" si="540"/>
        <v>0</v>
      </c>
      <c r="GN28" s="56"/>
      <c r="GO28" s="22" t="str">
        <f t="shared" si="454"/>
        <v>CASTELEYN Theofiel</v>
      </c>
      <c r="GP28" s="83">
        <v>3349</v>
      </c>
      <c r="GQ28" s="22" t="str">
        <f t="shared" si="455"/>
        <v>A</v>
      </c>
      <c r="GR28" s="22" t="str">
        <f t="shared" si="456"/>
        <v>SEGERS Pascal</v>
      </c>
      <c r="GS28" s="83">
        <v>3645</v>
      </c>
      <c r="GT28" s="22" t="str">
        <f t="shared" si="457"/>
        <v>C</v>
      </c>
      <c r="GU28" s="83">
        <v>1</v>
      </c>
      <c r="GV28" s="83">
        <v>2</v>
      </c>
      <c r="GW28" s="84"/>
      <c r="GX28" s="22">
        <f t="shared" si="458"/>
        <v>1</v>
      </c>
      <c r="GY28" s="22">
        <f t="shared" si="459"/>
        <v>1</v>
      </c>
      <c r="GZ28" s="43">
        <f t="shared" si="541"/>
        <v>1</v>
      </c>
      <c r="HA28" s="43">
        <f t="shared" si="541"/>
        <v>1</v>
      </c>
      <c r="HB28" s="56"/>
      <c r="HC28" s="22" t="str">
        <f t="shared" si="460"/>
        <v>KREBS Frans</v>
      </c>
      <c r="HD28" s="83">
        <v>2701</v>
      </c>
      <c r="HE28" s="22" t="str">
        <f t="shared" si="461"/>
        <v>C</v>
      </c>
      <c r="HF28" s="22" t="str">
        <f t="shared" si="462"/>
        <v>MAES Rene</v>
      </c>
      <c r="HG28" s="83">
        <v>7801</v>
      </c>
      <c r="HH28" s="22" t="str">
        <f t="shared" si="463"/>
        <v>NA</v>
      </c>
      <c r="HI28" s="83">
        <v>1</v>
      </c>
      <c r="HJ28" s="83">
        <v>2</v>
      </c>
      <c r="HK28" s="84"/>
      <c r="HL28" s="22">
        <f t="shared" si="464"/>
        <v>1</v>
      </c>
      <c r="HM28" s="22">
        <f t="shared" si="465"/>
        <v>1</v>
      </c>
      <c r="HN28" s="43">
        <f t="shared" si="542"/>
        <v>1</v>
      </c>
      <c r="HO28" s="43">
        <f t="shared" si="542"/>
        <v>1</v>
      </c>
      <c r="HP28" s="66"/>
      <c r="HQ28" s="22" t="str">
        <f t="shared" si="466"/>
        <v>DAELEMANS François</v>
      </c>
      <c r="HR28" s="83">
        <v>7530</v>
      </c>
      <c r="HS28" s="22" t="str">
        <f t="shared" si="467"/>
        <v>D</v>
      </c>
      <c r="HT28" s="22" t="str">
        <f t="shared" si="468"/>
        <v>BARBIER Marcel</v>
      </c>
      <c r="HU28" s="83">
        <v>3376</v>
      </c>
      <c r="HV28" s="22" t="str">
        <f t="shared" si="469"/>
        <v>B</v>
      </c>
      <c r="HW28" s="83">
        <v>1</v>
      </c>
      <c r="HX28" s="83">
        <v>2</v>
      </c>
      <c r="HY28" s="84"/>
      <c r="HZ28" s="22">
        <f t="shared" si="470"/>
        <v>1</v>
      </c>
      <c r="IA28" s="22">
        <f t="shared" si="471"/>
        <v>1</v>
      </c>
      <c r="IB28" s="43">
        <f t="shared" si="543"/>
        <v>1</v>
      </c>
      <c r="IC28" s="43">
        <f t="shared" si="543"/>
        <v>1</v>
      </c>
      <c r="ID28" s="56"/>
      <c r="IE28" s="22" t="str">
        <f t="shared" si="472"/>
        <v>DE KEMPENEER Pierre</v>
      </c>
      <c r="IF28" s="83">
        <v>8397</v>
      </c>
      <c r="IG28" s="22" t="str">
        <f t="shared" si="473"/>
        <v>B</v>
      </c>
      <c r="IH28" s="22" t="str">
        <f t="shared" si="474"/>
        <v>VAN INGELGEM André</v>
      </c>
      <c r="II28" s="83">
        <v>5270</v>
      </c>
      <c r="IJ28" s="22" t="str">
        <f t="shared" si="475"/>
        <v>C</v>
      </c>
      <c r="IK28" s="83">
        <v>2</v>
      </c>
      <c r="IL28" s="83">
        <v>2</v>
      </c>
      <c r="IM28" s="65" t="s">
        <v>777</v>
      </c>
      <c r="IN28" s="22">
        <f t="shared" si="476"/>
        <v>0</v>
      </c>
      <c r="IO28" s="22">
        <f t="shared" si="477"/>
        <v>2</v>
      </c>
      <c r="IP28" s="43">
        <f t="shared" si="544"/>
        <v>0</v>
      </c>
      <c r="IQ28" s="43">
        <f t="shared" si="544"/>
        <v>3</v>
      </c>
      <c r="IR28" s="56"/>
      <c r="IS28" s="22" t="str">
        <f t="shared" si="478"/>
        <v>REYNTIENS Davy</v>
      </c>
      <c r="IT28" s="83">
        <v>5002</v>
      </c>
      <c r="IU28" s="22" t="str">
        <f t="shared" si="479"/>
        <v>C</v>
      </c>
      <c r="IV28" s="22" t="str">
        <f t="shared" si="480"/>
        <v>BARBIER Marcel</v>
      </c>
      <c r="IW28" s="83">
        <v>3376</v>
      </c>
      <c r="IX28" s="22" t="str">
        <f t="shared" si="481"/>
        <v>B</v>
      </c>
      <c r="IY28" s="83">
        <v>2</v>
      </c>
      <c r="IZ28" s="83">
        <v>1</v>
      </c>
      <c r="JA28" s="84"/>
      <c r="JB28" s="22">
        <f t="shared" si="482"/>
        <v>1</v>
      </c>
      <c r="JC28" s="22">
        <f t="shared" si="483"/>
        <v>1</v>
      </c>
      <c r="JD28" s="43">
        <f t="shared" si="545"/>
        <v>1</v>
      </c>
      <c r="JE28" s="43">
        <f t="shared" si="545"/>
        <v>1</v>
      </c>
      <c r="JF28" s="66"/>
      <c r="JG28" s="22" t="str">
        <f t="shared" si="484"/>
        <v>VAN HOYE René</v>
      </c>
      <c r="JH28" s="83">
        <v>7324</v>
      </c>
      <c r="JI28" s="22" t="str">
        <f t="shared" si="485"/>
        <v>C</v>
      </c>
      <c r="JJ28" s="22" t="str">
        <f t="shared" si="486"/>
        <v>COWIE Björn</v>
      </c>
      <c r="JK28" s="83">
        <v>2988</v>
      </c>
      <c r="JL28" s="22" t="str">
        <f t="shared" si="487"/>
        <v>B</v>
      </c>
      <c r="JM28" s="83">
        <v>2</v>
      </c>
      <c r="JN28" s="83">
        <v>2</v>
      </c>
      <c r="JO28" s="84"/>
      <c r="JP28" s="22">
        <f t="shared" si="488"/>
        <v>0</v>
      </c>
      <c r="JQ28" s="22">
        <f t="shared" si="489"/>
        <v>2</v>
      </c>
      <c r="JR28" s="43">
        <f t="shared" si="546"/>
        <v>0</v>
      </c>
      <c r="JS28" s="43">
        <f t="shared" si="547"/>
        <v>3</v>
      </c>
      <c r="JT28" s="56"/>
      <c r="JU28" s="22" t="str">
        <f t="shared" si="490"/>
        <v>REYNTIENS Davy</v>
      </c>
      <c r="JV28" s="83">
        <v>5002</v>
      </c>
      <c r="JW28" s="22" t="str">
        <f t="shared" si="491"/>
        <v>C</v>
      </c>
      <c r="JX28" s="22" t="str">
        <f t="shared" si="492"/>
        <v>VAN OSSELAER Boudewijn</v>
      </c>
      <c r="JY28" s="83">
        <v>6016</v>
      </c>
      <c r="JZ28" s="22" t="str">
        <f t="shared" si="493"/>
        <v>C</v>
      </c>
      <c r="KA28" s="83">
        <v>1</v>
      </c>
      <c r="KB28" s="83">
        <v>2</v>
      </c>
      <c r="KC28" s="84"/>
      <c r="KD28" s="22">
        <f t="shared" si="494"/>
        <v>1</v>
      </c>
      <c r="KE28" s="22">
        <f t="shared" si="495"/>
        <v>1</v>
      </c>
      <c r="KF28" s="43">
        <f t="shared" si="548"/>
        <v>1</v>
      </c>
      <c r="KG28" s="43">
        <f t="shared" si="548"/>
        <v>1</v>
      </c>
      <c r="KH28" s="56"/>
      <c r="KI28" s="22" t="str">
        <f t="shared" si="496"/>
        <v>VERGAUWEN Gino</v>
      </c>
      <c r="KJ28" s="83">
        <v>3369</v>
      </c>
      <c r="KK28" s="22" t="str">
        <f t="shared" si="497"/>
        <v>B</v>
      </c>
      <c r="KL28" s="22" t="str">
        <f t="shared" si="498"/>
        <v>VERMEULEN Victor</v>
      </c>
      <c r="KM28" s="83">
        <v>5271</v>
      </c>
      <c r="KN28" s="22" t="str">
        <f t="shared" si="499"/>
        <v>C</v>
      </c>
      <c r="KO28" s="83">
        <v>1</v>
      </c>
      <c r="KP28" s="83">
        <v>1</v>
      </c>
      <c r="KQ28" s="84"/>
      <c r="KR28" s="22">
        <f t="shared" si="500"/>
        <v>2</v>
      </c>
      <c r="KS28" s="22">
        <f t="shared" si="501"/>
        <v>0</v>
      </c>
      <c r="KT28" s="43">
        <f t="shared" si="549"/>
        <v>3</v>
      </c>
      <c r="KU28" s="43">
        <f t="shared" si="549"/>
        <v>0</v>
      </c>
      <c r="KV28" s="66"/>
      <c r="KW28" s="22" t="str">
        <f t="shared" si="502"/>
        <v>CARLIER Constant</v>
      </c>
      <c r="KX28" s="83">
        <v>2719</v>
      </c>
      <c r="KY28" s="22" t="str">
        <f t="shared" si="503"/>
        <v>C</v>
      </c>
      <c r="KZ28" s="22" t="str">
        <f t="shared" si="504"/>
        <v>DE LAET Marc</v>
      </c>
      <c r="LA28" s="83">
        <v>2927</v>
      </c>
      <c r="LB28" s="22" t="str">
        <f t="shared" si="505"/>
        <v>A</v>
      </c>
      <c r="LC28" s="83">
        <v>1</v>
      </c>
      <c r="LD28" s="83">
        <v>1</v>
      </c>
      <c r="LE28" s="84"/>
      <c r="LF28" s="22">
        <f t="shared" si="506"/>
        <v>2</v>
      </c>
      <c r="LG28" s="22">
        <f t="shared" si="507"/>
        <v>0</v>
      </c>
      <c r="LH28" s="43">
        <f t="shared" si="550"/>
        <v>3</v>
      </c>
      <c r="LI28" s="43">
        <f t="shared" si="550"/>
        <v>0</v>
      </c>
      <c r="LJ28" s="56"/>
      <c r="LK28" s="22" t="str">
        <f t="shared" si="508"/>
        <v>MEERSMAN Gery</v>
      </c>
      <c r="LL28" s="83">
        <v>2678</v>
      </c>
      <c r="LM28" s="22" t="str">
        <f t="shared" si="509"/>
        <v>B</v>
      </c>
      <c r="LN28" s="22" t="str">
        <f t="shared" si="510"/>
        <v>PEYTIER Bjarne</v>
      </c>
      <c r="LO28" s="83">
        <v>7811</v>
      </c>
      <c r="LP28" s="22" t="str">
        <f t="shared" si="511"/>
        <v>C</v>
      </c>
      <c r="LQ28" s="83">
        <v>1</v>
      </c>
      <c r="LR28" s="83">
        <v>1</v>
      </c>
      <c r="LS28" s="84"/>
      <c r="LT28" s="22">
        <f t="shared" si="512"/>
        <v>2</v>
      </c>
      <c r="LU28" s="22">
        <f t="shared" si="513"/>
        <v>0</v>
      </c>
      <c r="LV28" s="43">
        <f t="shared" si="551"/>
        <v>3</v>
      </c>
      <c r="LW28" s="43">
        <f t="shared" si="551"/>
        <v>0</v>
      </c>
      <c r="LY28" s="22" t="str">
        <f t="shared" si="514"/>
        <v>VAN OSSELAER Boudewijn</v>
      </c>
      <c r="LZ28" s="83">
        <v>6016</v>
      </c>
      <c r="MA28" s="22" t="str">
        <f t="shared" si="515"/>
        <v>C</v>
      </c>
      <c r="MB28" s="22" t="str">
        <f t="shared" si="516"/>
        <v>VAN SCHOOR Danny</v>
      </c>
      <c r="MC28" s="83">
        <v>2668</v>
      </c>
      <c r="MD28" s="22" t="str">
        <f t="shared" si="517"/>
        <v>B</v>
      </c>
      <c r="ME28" s="83">
        <v>2</v>
      </c>
      <c r="MF28" s="83">
        <v>2</v>
      </c>
      <c r="MG28" s="84"/>
      <c r="MH28" s="22">
        <f t="shared" si="518"/>
        <v>0</v>
      </c>
      <c r="MI28" s="22">
        <f t="shared" si="519"/>
        <v>2</v>
      </c>
      <c r="MJ28" s="43">
        <f t="shared" si="552"/>
        <v>0</v>
      </c>
      <c r="MK28" s="43">
        <f t="shared" si="552"/>
        <v>3</v>
      </c>
      <c r="ML28" s="56"/>
      <c r="MM28" s="22" t="str">
        <f t="shared" si="520"/>
        <v>VAN INGELGEM Kevin</v>
      </c>
      <c r="MN28" s="83">
        <v>4970</v>
      </c>
      <c r="MO28" s="22" t="str">
        <f t="shared" si="521"/>
        <v>B</v>
      </c>
      <c r="MP28" s="22" t="str">
        <f t="shared" si="522"/>
        <v>VAN RANST Björn</v>
      </c>
      <c r="MQ28" s="83">
        <v>2886</v>
      </c>
      <c r="MR28" s="22" t="str">
        <f t="shared" si="523"/>
        <v>B</v>
      </c>
      <c r="MS28" s="83">
        <v>1</v>
      </c>
      <c r="MT28" s="83">
        <v>2</v>
      </c>
      <c r="MU28" s="84"/>
      <c r="MV28" s="22">
        <f t="shared" si="524"/>
        <v>1</v>
      </c>
      <c r="MW28" s="22">
        <f t="shared" si="525"/>
        <v>1</v>
      </c>
      <c r="MX28" s="43">
        <f t="shared" si="553"/>
        <v>1</v>
      </c>
      <c r="MY28" s="43">
        <f t="shared" si="554"/>
        <v>1</v>
      </c>
    </row>
    <row r="29" spans="1:363" ht="17.25" thickBot="1" x14ac:dyDescent="0.35">
      <c r="A29" s="22" t="str">
        <f t="shared" si="370"/>
        <v>VAN DER VREKEN Mario</v>
      </c>
      <c r="B29" s="83">
        <v>3334</v>
      </c>
      <c r="C29" s="22" t="str">
        <f t="shared" si="371"/>
        <v>D</v>
      </c>
      <c r="D29" s="22" t="str">
        <f t="shared" si="372"/>
        <v>TOTÉ Benjamin</v>
      </c>
      <c r="E29" s="83">
        <v>5112</v>
      </c>
      <c r="F29" s="22" t="str">
        <f t="shared" si="373"/>
        <v>B</v>
      </c>
      <c r="G29" s="83">
        <v>2</v>
      </c>
      <c r="H29" s="83">
        <v>2</v>
      </c>
      <c r="I29" s="85"/>
      <c r="J29" s="22">
        <f t="shared" si="374"/>
        <v>0</v>
      </c>
      <c r="K29" s="22">
        <f t="shared" si="375"/>
        <v>2</v>
      </c>
      <c r="L29" s="43">
        <f t="shared" si="526"/>
        <v>0</v>
      </c>
      <c r="M29" s="43">
        <f t="shared" si="526"/>
        <v>3</v>
      </c>
      <c r="N29" s="56"/>
      <c r="O29" s="22" t="str">
        <f t="shared" si="376"/>
        <v>VAN DER VREKEN Mario</v>
      </c>
      <c r="P29" s="83">
        <v>3334</v>
      </c>
      <c r="Q29" s="22" t="str">
        <f t="shared" si="377"/>
        <v>D</v>
      </c>
      <c r="R29" s="22" t="str">
        <f t="shared" si="378"/>
        <v>POLFLIET Gustaaf</v>
      </c>
      <c r="S29" s="83">
        <v>3082</v>
      </c>
      <c r="T29" s="22" t="str">
        <f t="shared" si="379"/>
        <v>C</v>
      </c>
      <c r="U29" s="83">
        <v>2</v>
      </c>
      <c r="V29" s="83">
        <v>2</v>
      </c>
      <c r="W29" s="85"/>
      <c r="X29" s="22">
        <f t="shared" si="380"/>
        <v>0</v>
      </c>
      <c r="Y29" s="22">
        <f t="shared" si="381"/>
        <v>2</v>
      </c>
      <c r="Z29" s="43">
        <f t="shared" si="527"/>
        <v>0</v>
      </c>
      <c r="AA29" s="43">
        <f t="shared" si="527"/>
        <v>3</v>
      </c>
      <c r="AB29" s="56"/>
      <c r="AC29" s="22" t="str">
        <f t="shared" si="382"/>
        <v>TRUYMAN Stefaan</v>
      </c>
      <c r="AD29" s="83">
        <v>5376</v>
      </c>
      <c r="AE29" s="22" t="str">
        <f t="shared" si="383"/>
        <v>B</v>
      </c>
      <c r="AF29" s="22" t="str">
        <f t="shared" si="384"/>
        <v>PEYTIER Bjarne</v>
      </c>
      <c r="AG29" s="83">
        <v>7811</v>
      </c>
      <c r="AH29" s="22" t="str">
        <f t="shared" si="385"/>
        <v>C</v>
      </c>
      <c r="AI29" s="83">
        <v>1</v>
      </c>
      <c r="AJ29" s="83">
        <v>1</v>
      </c>
      <c r="AK29" s="85"/>
      <c r="AL29" s="22">
        <f t="shared" si="386"/>
        <v>2</v>
      </c>
      <c r="AM29" s="22">
        <f t="shared" si="387"/>
        <v>0</v>
      </c>
      <c r="AN29" s="43">
        <f t="shared" si="528"/>
        <v>3</v>
      </c>
      <c r="AO29" s="43">
        <f t="shared" si="528"/>
        <v>0</v>
      </c>
      <c r="AP29" s="56"/>
      <c r="AQ29" s="22" t="str">
        <f t="shared" si="388"/>
        <v>JACOBS Dave</v>
      </c>
      <c r="AR29" s="83">
        <v>2789</v>
      </c>
      <c r="AS29" s="22" t="str">
        <f t="shared" si="389"/>
        <v>B</v>
      </c>
      <c r="AT29" s="22" t="str">
        <f t="shared" si="390"/>
        <v>VAN INGELGEM Timmy</v>
      </c>
      <c r="AU29" s="83">
        <v>6202</v>
      </c>
      <c r="AV29" s="22" t="str">
        <f t="shared" si="391"/>
        <v>C</v>
      </c>
      <c r="AW29" s="83">
        <v>1</v>
      </c>
      <c r="AX29" s="83">
        <v>2</v>
      </c>
      <c r="AY29" s="85"/>
      <c r="AZ29" s="22">
        <f t="shared" si="392"/>
        <v>1</v>
      </c>
      <c r="BA29" s="22">
        <f t="shared" si="393"/>
        <v>1</v>
      </c>
      <c r="BB29" s="43">
        <f t="shared" si="529"/>
        <v>1</v>
      </c>
      <c r="BC29" s="43">
        <f t="shared" si="529"/>
        <v>1</v>
      </c>
      <c r="BD29" s="56"/>
      <c r="BE29" s="22" t="str">
        <f t="shared" si="394"/>
        <v>VAN LANDEGHEM Kris</v>
      </c>
      <c r="BF29" s="83">
        <v>7498</v>
      </c>
      <c r="BG29" s="22" t="str">
        <f t="shared" si="395"/>
        <v>C</v>
      </c>
      <c r="BH29" s="22" t="str">
        <f t="shared" si="396"/>
        <v>LEROY Benny</v>
      </c>
      <c r="BI29" s="83">
        <v>2697</v>
      </c>
      <c r="BJ29" s="22" t="str">
        <f t="shared" si="397"/>
        <v>C</v>
      </c>
      <c r="BK29" s="83">
        <v>2</v>
      </c>
      <c r="BL29" s="83">
        <v>1</v>
      </c>
      <c r="BM29" s="85"/>
      <c r="BN29" s="22">
        <f t="shared" si="398"/>
        <v>1</v>
      </c>
      <c r="BO29" s="22">
        <f t="shared" si="399"/>
        <v>1</v>
      </c>
      <c r="BP29" s="43">
        <f t="shared" si="530"/>
        <v>1</v>
      </c>
      <c r="BQ29" s="43">
        <f t="shared" si="530"/>
        <v>1</v>
      </c>
      <c r="BR29" s="56"/>
      <c r="BS29" s="22" t="str">
        <f t="shared" si="400"/>
        <v>COVELIERS Peter</v>
      </c>
      <c r="BT29" s="83">
        <v>3261</v>
      </c>
      <c r="BU29" s="22" t="str">
        <f t="shared" si="401"/>
        <v>A</v>
      </c>
      <c r="BV29" s="22" t="str">
        <f t="shared" si="402"/>
        <v>CASTELEYN Paul</v>
      </c>
      <c r="BW29" s="83">
        <v>2879</v>
      </c>
      <c r="BX29" s="22" t="str">
        <f t="shared" si="403"/>
        <v>A</v>
      </c>
      <c r="BY29" s="83">
        <v>1</v>
      </c>
      <c r="BZ29" s="83">
        <v>2</v>
      </c>
      <c r="CA29" s="85"/>
      <c r="CB29" s="22">
        <f t="shared" si="404"/>
        <v>1</v>
      </c>
      <c r="CC29" s="22">
        <f t="shared" si="405"/>
        <v>1</v>
      </c>
      <c r="CD29" s="43">
        <f t="shared" si="531"/>
        <v>1</v>
      </c>
      <c r="CE29" s="43">
        <f t="shared" si="531"/>
        <v>1</v>
      </c>
      <c r="CF29" s="56"/>
      <c r="CG29" s="22" t="str">
        <f t="shared" si="406"/>
        <v>D'HONDT Jason</v>
      </c>
      <c r="CH29" s="83">
        <v>8152</v>
      </c>
      <c r="CI29" s="22" t="str">
        <f t="shared" si="407"/>
        <v>D</v>
      </c>
      <c r="CJ29" s="22" t="str">
        <f t="shared" si="408"/>
        <v>CARLIER Constant</v>
      </c>
      <c r="CK29" s="83">
        <v>2719</v>
      </c>
      <c r="CL29" s="22" t="str">
        <f t="shared" si="409"/>
        <v>C</v>
      </c>
      <c r="CM29" s="83">
        <v>1</v>
      </c>
      <c r="CN29" s="83">
        <v>2</v>
      </c>
      <c r="CO29" s="85"/>
      <c r="CP29" s="22">
        <f t="shared" si="410"/>
        <v>1</v>
      </c>
      <c r="CQ29" s="22">
        <f t="shared" si="411"/>
        <v>1</v>
      </c>
      <c r="CR29" s="43">
        <f t="shared" si="532"/>
        <v>1</v>
      </c>
      <c r="CS29" s="43">
        <f t="shared" si="533"/>
        <v>1</v>
      </c>
      <c r="CT29" s="56"/>
      <c r="CU29" s="22" t="str">
        <f t="shared" si="412"/>
        <v>TRUYMAN Stefaan</v>
      </c>
      <c r="CV29" s="83">
        <v>5376</v>
      </c>
      <c r="CW29" s="22" t="str">
        <f t="shared" si="413"/>
        <v>B</v>
      </c>
      <c r="CX29" s="22" t="str">
        <f t="shared" si="414"/>
        <v>CASTELEYN Paul</v>
      </c>
      <c r="CY29" s="83">
        <v>2879</v>
      </c>
      <c r="CZ29" s="22" t="str">
        <f t="shared" si="415"/>
        <v>A</v>
      </c>
      <c r="DA29" s="83">
        <v>2</v>
      </c>
      <c r="DB29" s="83">
        <v>1</v>
      </c>
      <c r="DC29" s="85"/>
      <c r="DD29" s="22">
        <f t="shared" si="416"/>
        <v>1</v>
      </c>
      <c r="DE29" s="22">
        <f t="shared" si="417"/>
        <v>1</v>
      </c>
      <c r="DF29" s="43">
        <f t="shared" si="534"/>
        <v>1</v>
      </c>
      <c r="DG29" s="43">
        <f t="shared" si="534"/>
        <v>1</v>
      </c>
      <c r="DH29" s="56"/>
      <c r="DI29" s="22" t="str">
        <f t="shared" si="418"/>
        <v>THIJS Frank</v>
      </c>
      <c r="DJ29" s="83">
        <v>3070</v>
      </c>
      <c r="DK29" s="22" t="str">
        <f t="shared" si="419"/>
        <v>B</v>
      </c>
      <c r="DL29" s="22" t="str">
        <f t="shared" si="420"/>
        <v/>
      </c>
      <c r="DM29" s="83"/>
      <c r="DN29" s="22" t="str">
        <f t="shared" si="421"/>
        <v/>
      </c>
      <c r="DO29" s="83">
        <v>1</v>
      </c>
      <c r="DP29" s="83">
        <v>1</v>
      </c>
      <c r="DQ29" s="85" t="s">
        <v>777</v>
      </c>
      <c r="DR29" s="22">
        <f t="shared" si="422"/>
        <v>2</v>
      </c>
      <c r="DS29" s="22">
        <f t="shared" si="423"/>
        <v>0</v>
      </c>
      <c r="DT29" s="43">
        <f t="shared" si="535"/>
        <v>3</v>
      </c>
      <c r="DU29" s="43">
        <f t="shared" si="535"/>
        <v>0</v>
      </c>
      <c r="DV29" s="56"/>
      <c r="DW29" s="22" t="str">
        <f t="shared" si="424"/>
        <v>DE LAET Marc</v>
      </c>
      <c r="DX29" s="83">
        <v>2927</v>
      </c>
      <c r="DY29" s="22" t="str">
        <f t="shared" si="425"/>
        <v>A</v>
      </c>
      <c r="DZ29" s="22" t="str">
        <f t="shared" si="426"/>
        <v>VAN CAMP Wilfried</v>
      </c>
      <c r="EA29" s="83">
        <v>1622</v>
      </c>
      <c r="EB29" s="22" t="str">
        <f t="shared" si="427"/>
        <v>D</v>
      </c>
      <c r="EC29" s="83">
        <v>1</v>
      </c>
      <c r="ED29" s="83">
        <v>1</v>
      </c>
      <c r="EE29" s="85"/>
      <c r="EF29" s="22">
        <f t="shared" si="428"/>
        <v>2</v>
      </c>
      <c r="EG29" s="22">
        <f t="shared" si="429"/>
        <v>0</v>
      </c>
      <c r="EH29" s="43">
        <f t="shared" si="536"/>
        <v>3</v>
      </c>
      <c r="EI29" s="43">
        <f t="shared" si="536"/>
        <v>0</v>
      </c>
      <c r="EJ29" s="56"/>
      <c r="EK29" s="22" t="str">
        <f t="shared" si="430"/>
        <v>PEYTIER Bjarne</v>
      </c>
      <c r="EL29" s="83">
        <v>7811</v>
      </c>
      <c r="EM29" s="22" t="str">
        <f t="shared" si="431"/>
        <v>C</v>
      </c>
      <c r="EN29" s="22" t="str">
        <f t="shared" si="432"/>
        <v>VAN STRAETEN Henri</v>
      </c>
      <c r="EO29" s="83">
        <v>2909</v>
      </c>
      <c r="EP29" s="22" t="str">
        <f t="shared" si="433"/>
        <v>C</v>
      </c>
      <c r="EQ29" s="83">
        <v>1</v>
      </c>
      <c r="ER29" s="83">
        <v>1</v>
      </c>
      <c r="ES29" s="85"/>
      <c r="ET29" s="22">
        <f t="shared" si="434"/>
        <v>2</v>
      </c>
      <c r="EU29" s="22">
        <f t="shared" si="435"/>
        <v>0</v>
      </c>
      <c r="EV29" s="43">
        <f t="shared" si="537"/>
        <v>3</v>
      </c>
      <c r="EW29" s="43">
        <f t="shared" si="537"/>
        <v>0</v>
      </c>
      <c r="EX29" s="56"/>
      <c r="EY29" s="22" t="str">
        <f t="shared" si="436"/>
        <v>PERSOONS Dirk</v>
      </c>
      <c r="EZ29" s="83">
        <v>304</v>
      </c>
      <c r="FA29" s="22" t="str">
        <f t="shared" si="437"/>
        <v>A</v>
      </c>
      <c r="FB29" s="22" t="str">
        <f t="shared" si="438"/>
        <v>TRUYMAN Stefaan</v>
      </c>
      <c r="FC29" s="83">
        <v>5376</v>
      </c>
      <c r="FD29" s="22" t="str">
        <f t="shared" si="439"/>
        <v>B</v>
      </c>
      <c r="FE29" s="83">
        <v>1</v>
      </c>
      <c r="FF29" s="83">
        <v>1</v>
      </c>
      <c r="FG29" s="85"/>
      <c r="FH29" s="22">
        <f t="shared" si="440"/>
        <v>2</v>
      </c>
      <c r="FI29" s="22">
        <f t="shared" si="441"/>
        <v>0</v>
      </c>
      <c r="FJ29" s="43">
        <f t="shared" si="538"/>
        <v>3</v>
      </c>
      <c r="FK29" s="43">
        <f t="shared" si="538"/>
        <v>0</v>
      </c>
      <c r="FL29" s="56"/>
      <c r="FM29" s="22" t="str">
        <f t="shared" si="442"/>
        <v>SEGERS Pascal</v>
      </c>
      <c r="FN29" s="83">
        <v>3645</v>
      </c>
      <c r="FO29" s="22" t="str">
        <f t="shared" si="443"/>
        <v>C</v>
      </c>
      <c r="FP29" s="22" t="str">
        <f t="shared" si="444"/>
        <v>PEYTIER Bjarne</v>
      </c>
      <c r="FQ29" s="83">
        <v>7811</v>
      </c>
      <c r="FR29" s="22" t="str">
        <f t="shared" si="445"/>
        <v>C</v>
      </c>
      <c r="FS29" s="83">
        <v>1</v>
      </c>
      <c r="FT29" s="83">
        <v>2</v>
      </c>
      <c r="FU29" s="85"/>
      <c r="FV29" s="22">
        <f t="shared" si="446"/>
        <v>1</v>
      </c>
      <c r="FW29" s="22">
        <f t="shared" si="447"/>
        <v>1</v>
      </c>
      <c r="FX29" s="43">
        <f t="shared" si="539"/>
        <v>1</v>
      </c>
      <c r="FY29" s="43">
        <f t="shared" si="539"/>
        <v>1</v>
      </c>
      <c r="FZ29" s="56"/>
      <c r="GA29" s="22" t="str">
        <f t="shared" si="448"/>
        <v>TRUYMAN Stefaan</v>
      </c>
      <c r="GB29" s="83">
        <v>5376</v>
      </c>
      <c r="GC29" s="22" t="str">
        <f t="shared" si="449"/>
        <v>B</v>
      </c>
      <c r="GD29" s="22" t="str">
        <f t="shared" si="450"/>
        <v>VERMEULEN Victor</v>
      </c>
      <c r="GE29" s="83">
        <v>5271</v>
      </c>
      <c r="GF29" s="22" t="str">
        <f t="shared" si="451"/>
        <v>C</v>
      </c>
      <c r="GG29" s="83">
        <v>1</v>
      </c>
      <c r="GH29" s="83">
        <v>2</v>
      </c>
      <c r="GI29" s="85"/>
      <c r="GJ29" s="22">
        <f t="shared" si="452"/>
        <v>1</v>
      </c>
      <c r="GK29" s="22">
        <f t="shared" si="453"/>
        <v>1</v>
      </c>
      <c r="GL29" s="43">
        <f t="shared" si="540"/>
        <v>1</v>
      </c>
      <c r="GM29" s="43">
        <f t="shared" si="540"/>
        <v>1</v>
      </c>
      <c r="GN29" s="56"/>
      <c r="GO29" s="22" t="str">
        <f t="shared" si="454"/>
        <v>POLFLIET Gustaaf</v>
      </c>
      <c r="GP29" s="83">
        <v>3082</v>
      </c>
      <c r="GQ29" s="22" t="str">
        <f t="shared" si="455"/>
        <v>C</v>
      </c>
      <c r="GR29" s="22" t="str">
        <f t="shared" si="456"/>
        <v>VERMEULEN Victor</v>
      </c>
      <c r="GS29" s="83">
        <v>5271</v>
      </c>
      <c r="GT29" s="22" t="str">
        <f t="shared" si="457"/>
        <v>C</v>
      </c>
      <c r="GU29" s="83">
        <v>2</v>
      </c>
      <c r="GV29" s="83">
        <v>2</v>
      </c>
      <c r="GW29" s="85"/>
      <c r="GX29" s="22">
        <f t="shared" si="458"/>
        <v>0</v>
      </c>
      <c r="GY29" s="22">
        <f t="shared" si="459"/>
        <v>2</v>
      </c>
      <c r="GZ29" s="43">
        <f t="shared" si="541"/>
        <v>0</v>
      </c>
      <c r="HA29" s="43">
        <f t="shared" si="541"/>
        <v>3</v>
      </c>
      <c r="HB29" s="56"/>
      <c r="HC29" s="22" t="str">
        <f t="shared" si="460"/>
        <v>PEYTIER Bjarne</v>
      </c>
      <c r="HD29" s="83">
        <v>7811</v>
      </c>
      <c r="HE29" s="22" t="str">
        <f t="shared" si="461"/>
        <v>C</v>
      </c>
      <c r="HF29" s="22" t="str">
        <f t="shared" si="462"/>
        <v>VAN OSSELAER Boudewijn</v>
      </c>
      <c r="HG29" s="83">
        <v>6016</v>
      </c>
      <c r="HH29" s="22" t="str">
        <f t="shared" si="463"/>
        <v>C</v>
      </c>
      <c r="HI29" s="83">
        <v>1</v>
      </c>
      <c r="HJ29" s="83">
        <v>1</v>
      </c>
      <c r="HK29" s="85"/>
      <c r="HL29" s="22">
        <f t="shared" si="464"/>
        <v>2</v>
      </c>
      <c r="HM29" s="22">
        <f t="shared" si="465"/>
        <v>0</v>
      </c>
      <c r="HN29" s="43">
        <f t="shared" si="542"/>
        <v>3</v>
      </c>
      <c r="HO29" s="43">
        <f t="shared" si="542"/>
        <v>0</v>
      </c>
      <c r="HP29" s="56"/>
      <c r="HQ29" s="22" t="str">
        <f t="shared" si="466"/>
        <v>VAN ASBROECK Yvan</v>
      </c>
      <c r="HR29" s="83">
        <v>5055</v>
      </c>
      <c r="HS29" s="22" t="str">
        <f t="shared" si="467"/>
        <v>B</v>
      </c>
      <c r="HT29" s="22" t="str">
        <f t="shared" si="468"/>
        <v>SEGERS Ronny</v>
      </c>
      <c r="HU29" s="83">
        <v>5211</v>
      </c>
      <c r="HV29" s="22" t="str">
        <f t="shared" si="469"/>
        <v>A</v>
      </c>
      <c r="HW29" s="83">
        <v>2</v>
      </c>
      <c r="HX29" s="83">
        <v>1</v>
      </c>
      <c r="HY29" s="85"/>
      <c r="HZ29" s="22">
        <f t="shared" si="470"/>
        <v>1</v>
      </c>
      <c r="IA29" s="22">
        <f t="shared" si="471"/>
        <v>1</v>
      </c>
      <c r="IB29" s="43">
        <f t="shared" si="543"/>
        <v>1</v>
      </c>
      <c r="IC29" s="43">
        <f t="shared" si="543"/>
        <v>1</v>
      </c>
      <c r="ID29" s="56"/>
      <c r="IE29" s="22" t="str">
        <f t="shared" si="472"/>
        <v>VAN MUYLDER Nico</v>
      </c>
      <c r="IF29" s="83">
        <v>4875</v>
      </c>
      <c r="IG29" s="22" t="str">
        <f t="shared" si="473"/>
        <v>C</v>
      </c>
      <c r="IH29" s="22" t="str">
        <f t="shared" si="474"/>
        <v>ROOTHANS Peter</v>
      </c>
      <c r="II29" s="83">
        <v>5434</v>
      </c>
      <c r="IJ29" s="22" t="str">
        <f t="shared" si="475"/>
        <v>C</v>
      </c>
      <c r="IK29" s="83">
        <v>2</v>
      </c>
      <c r="IL29" s="83">
        <v>1</v>
      </c>
      <c r="IM29" s="67"/>
      <c r="IN29" s="22">
        <f t="shared" si="476"/>
        <v>1</v>
      </c>
      <c r="IO29" s="22">
        <f t="shared" si="477"/>
        <v>1</v>
      </c>
      <c r="IP29" s="43">
        <f t="shared" si="544"/>
        <v>1</v>
      </c>
      <c r="IQ29" s="43">
        <f t="shared" si="544"/>
        <v>1</v>
      </c>
      <c r="IR29" s="56"/>
      <c r="IS29" s="22" t="str">
        <f t="shared" si="478"/>
        <v>CASTELEYN Paul</v>
      </c>
      <c r="IT29" s="83">
        <v>2879</v>
      </c>
      <c r="IU29" s="22" t="str">
        <f t="shared" si="479"/>
        <v>A</v>
      </c>
      <c r="IV29" s="22" t="str">
        <f t="shared" si="480"/>
        <v>TRUYTS Marcel</v>
      </c>
      <c r="IW29" s="83">
        <v>3625</v>
      </c>
      <c r="IX29" s="22" t="str">
        <f t="shared" si="481"/>
        <v>B</v>
      </c>
      <c r="IY29" s="83">
        <v>1</v>
      </c>
      <c r="IZ29" s="83">
        <v>1</v>
      </c>
      <c r="JA29" s="85"/>
      <c r="JB29" s="22">
        <f t="shared" si="482"/>
        <v>2</v>
      </c>
      <c r="JC29" s="22">
        <f t="shared" si="483"/>
        <v>0</v>
      </c>
      <c r="JD29" s="43">
        <f t="shared" si="545"/>
        <v>3</v>
      </c>
      <c r="JE29" s="43">
        <f t="shared" si="545"/>
        <v>0</v>
      </c>
      <c r="JF29" s="56"/>
      <c r="JG29" s="22" t="str">
        <f t="shared" si="484"/>
        <v>CARLIER Constant</v>
      </c>
      <c r="JH29" s="83">
        <v>2719</v>
      </c>
      <c r="JI29" s="22" t="str">
        <f t="shared" si="485"/>
        <v>C</v>
      </c>
      <c r="JJ29" s="22" t="str">
        <f t="shared" si="486"/>
        <v>D'HONDT Jason</v>
      </c>
      <c r="JK29" s="83">
        <v>8152</v>
      </c>
      <c r="JL29" s="22" t="str">
        <f t="shared" si="487"/>
        <v>D</v>
      </c>
      <c r="JM29" s="83">
        <v>2</v>
      </c>
      <c r="JN29" s="83">
        <v>2</v>
      </c>
      <c r="JO29" s="85"/>
      <c r="JP29" s="22">
        <f t="shared" si="488"/>
        <v>0</v>
      </c>
      <c r="JQ29" s="22">
        <f t="shared" si="489"/>
        <v>2</v>
      </c>
      <c r="JR29" s="43">
        <f t="shared" si="546"/>
        <v>0</v>
      </c>
      <c r="JS29" s="43">
        <f t="shared" si="547"/>
        <v>3</v>
      </c>
      <c r="JT29" s="56"/>
      <c r="JU29" s="22" t="str">
        <f t="shared" si="490"/>
        <v>CASTELEYN Paul</v>
      </c>
      <c r="JV29" s="83">
        <v>2879</v>
      </c>
      <c r="JW29" s="22" t="str">
        <f t="shared" si="491"/>
        <v>A</v>
      </c>
      <c r="JX29" s="22" t="str">
        <f t="shared" si="492"/>
        <v>TRUYMAN Stefaan</v>
      </c>
      <c r="JY29" s="83">
        <v>5376</v>
      </c>
      <c r="JZ29" s="22" t="str">
        <f t="shared" si="493"/>
        <v>B</v>
      </c>
      <c r="KA29" s="83">
        <v>2</v>
      </c>
      <c r="KB29" s="83">
        <v>2</v>
      </c>
      <c r="KC29" s="85"/>
      <c r="KD29" s="22">
        <f t="shared" si="494"/>
        <v>0</v>
      </c>
      <c r="KE29" s="22">
        <f t="shared" si="495"/>
        <v>2</v>
      </c>
      <c r="KF29" s="43">
        <f t="shared" si="548"/>
        <v>0</v>
      </c>
      <c r="KG29" s="43">
        <f t="shared" si="548"/>
        <v>3</v>
      </c>
      <c r="KH29" s="56"/>
      <c r="KI29" s="22" t="str">
        <f t="shared" si="496"/>
        <v>JANSSENS Filip</v>
      </c>
      <c r="KJ29" s="83">
        <v>8669</v>
      </c>
      <c r="KK29" s="22" t="str">
        <f t="shared" si="497"/>
        <v>C</v>
      </c>
      <c r="KL29" s="22" t="str">
        <f t="shared" si="498"/>
        <v>SEGERS Pascal</v>
      </c>
      <c r="KM29" s="83">
        <v>3645</v>
      </c>
      <c r="KN29" s="22" t="str">
        <f t="shared" si="499"/>
        <v>C</v>
      </c>
      <c r="KO29" s="83">
        <v>1</v>
      </c>
      <c r="KP29" s="83">
        <v>1</v>
      </c>
      <c r="KQ29" s="85"/>
      <c r="KR29" s="22">
        <f t="shared" si="500"/>
        <v>2</v>
      </c>
      <c r="KS29" s="22">
        <f t="shared" si="501"/>
        <v>0</v>
      </c>
      <c r="KT29" s="43">
        <f t="shared" si="549"/>
        <v>3</v>
      </c>
      <c r="KU29" s="43">
        <f t="shared" si="549"/>
        <v>0</v>
      </c>
      <c r="KV29" s="56"/>
      <c r="KW29" s="22" t="str">
        <f t="shared" si="502"/>
        <v>MAMPAEY Kim</v>
      </c>
      <c r="KX29" s="83">
        <v>2604</v>
      </c>
      <c r="KY29" s="22" t="str">
        <f t="shared" si="503"/>
        <v>B</v>
      </c>
      <c r="KZ29" s="22" t="str">
        <f t="shared" si="504"/>
        <v>VAN ASBROECK Yvan</v>
      </c>
      <c r="LA29" s="83">
        <v>5055</v>
      </c>
      <c r="LB29" s="22" t="str">
        <f t="shared" si="505"/>
        <v>B</v>
      </c>
      <c r="LC29" s="83">
        <v>2</v>
      </c>
      <c r="LD29" s="83">
        <v>2</v>
      </c>
      <c r="LE29" s="85"/>
      <c r="LF29" s="22">
        <f t="shared" si="506"/>
        <v>0</v>
      </c>
      <c r="LG29" s="22">
        <f t="shared" si="507"/>
        <v>2</v>
      </c>
      <c r="LH29" s="43">
        <f t="shared" si="550"/>
        <v>0</v>
      </c>
      <c r="LI29" s="43">
        <f t="shared" si="550"/>
        <v>3</v>
      </c>
      <c r="LJ29" s="56"/>
      <c r="LK29" s="22" t="str">
        <f t="shared" si="508"/>
        <v>PINTENS Davy</v>
      </c>
      <c r="LL29" s="83">
        <v>2840</v>
      </c>
      <c r="LM29" s="22" t="str">
        <f t="shared" si="509"/>
        <v>B</v>
      </c>
      <c r="LN29" s="22" t="str">
        <f t="shared" si="510"/>
        <v>VAN INGELGEM Kevin</v>
      </c>
      <c r="LO29" s="83">
        <v>4970</v>
      </c>
      <c r="LP29" s="22" t="str">
        <f t="shared" si="511"/>
        <v>B</v>
      </c>
      <c r="LQ29" s="83">
        <v>2</v>
      </c>
      <c r="LR29" s="83">
        <v>2</v>
      </c>
      <c r="LS29" s="85"/>
      <c r="LT29" s="22">
        <f t="shared" si="512"/>
        <v>0</v>
      </c>
      <c r="LU29" s="22">
        <f t="shared" si="513"/>
        <v>2</v>
      </c>
      <c r="LV29" s="43">
        <f t="shared" si="551"/>
        <v>0</v>
      </c>
      <c r="LW29" s="43">
        <f t="shared" si="551"/>
        <v>3</v>
      </c>
      <c r="LY29" s="22" t="str">
        <f t="shared" si="514"/>
        <v>TRUYMAN Stefaan</v>
      </c>
      <c r="LZ29" s="83">
        <v>5376</v>
      </c>
      <c r="MA29" s="22" t="str">
        <f t="shared" si="515"/>
        <v>B</v>
      </c>
      <c r="MB29" s="22" t="str">
        <f t="shared" si="516"/>
        <v>SEGERS Ronny</v>
      </c>
      <c r="MC29" s="83">
        <v>5211</v>
      </c>
      <c r="MD29" s="22" t="str">
        <f t="shared" si="517"/>
        <v>A</v>
      </c>
      <c r="ME29" s="83">
        <v>2</v>
      </c>
      <c r="MF29" s="83">
        <v>1</v>
      </c>
      <c r="MG29" s="85"/>
      <c r="MH29" s="22">
        <f t="shared" si="518"/>
        <v>1</v>
      </c>
      <c r="MI29" s="22">
        <f t="shared" si="519"/>
        <v>1</v>
      </c>
      <c r="MJ29" s="43">
        <f t="shared" si="552"/>
        <v>1</v>
      </c>
      <c r="MK29" s="43">
        <f t="shared" si="552"/>
        <v>1</v>
      </c>
      <c r="ML29" s="56"/>
      <c r="MM29" s="22" t="str">
        <f t="shared" si="520"/>
        <v>PEYTIER Bjarne</v>
      </c>
      <c r="MN29" s="83">
        <v>7811</v>
      </c>
      <c r="MO29" s="22" t="str">
        <f t="shared" si="521"/>
        <v>C</v>
      </c>
      <c r="MP29" s="22" t="str">
        <f t="shared" si="522"/>
        <v>VERMEULEN Victor</v>
      </c>
      <c r="MQ29" s="83">
        <v>5271</v>
      </c>
      <c r="MR29" s="22" t="str">
        <f t="shared" si="523"/>
        <v>C</v>
      </c>
      <c r="MS29" s="83">
        <v>2</v>
      </c>
      <c r="MT29" s="83">
        <v>1</v>
      </c>
      <c r="MU29" s="85"/>
      <c r="MV29" s="22">
        <f t="shared" si="524"/>
        <v>1</v>
      </c>
      <c r="MW29" s="22">
        <f t="shared" si="525"/>
        <v>1</v>
      </c>
      <c r="MX29" s="43">
        <f t="shared" si="553"/>
        <v>1</v>
      </c>
      <c r="MY29" s="43">
        <f t="shared" si="554"/>
        <v>1</v>
      </c>
    </row>
    <row r="30" spans="1:363" ht="15.75" thickBot="1" x14ac:dyDescent="0.3">
      <c r="A30" s="56"/>
      <c r="B30" s="56"/>
      <c r="C30" s="56"/>
      <c r="D30" s="56"/>
      <c r="E30" s="68"/>
      <c r="F30" s="68"/>
      <c r="G30" s="133" t="s">
        <v>6</v>
      </c>
      <c r="H30" s="134"/>
      <c r="I30" s="135"/>
      <c r="J30" s="23">
        <f>SUM(J24:J29)</f>
        <v>7</v>
      </c>
      <c r="K30" s="24">
        <f>SUM(K24:K29)</f>
        <v>5</v>
      </c>
      <c r="L30" s="44"/>
      <c r="M30" s="44"/>
      <c r="N30" s="56"/>
      <c r="O30" s="56"/>
      <c r="P30" s="56"/>
      <c r="Q30" s="56"/>
      <c r="R30" s="56"/>
      <c r="S30" s="68"/>
      <c r="T30" s="68"/>
      <c r="U30" s="133" t="s">
        <v>6</v>
      </c>
      <c r="V30" s="134"/>
      <c r="W30" s="135"/>
      <c r="X30" s="23">
        <f>SUM(X24:X29)</f>
        <v>3</v>
      </c>
      <c r="Y30" s="24">
        <f>SUM(Y24:Y29)</f>
        <v>9</v>
      </c>
      <c r="Z30" s="44"/>
      <c r="AA30" s="44"/>
      <c r="AB30" s="56"/>
      <c r="AC30" s="56"/>
      <c r="AD30" s="56"/>
      <c r="AE30" s="56"/>
      <c r="AF30" s="56"/>
      <c r="AG30" s="68"/>
      <c r="AH30" s="68"/>
      <c r="AI30" s="133" t="s">
        <v>6</v>
      </c>
      <c r="AJ30" s="134"/>
      <c r="AK30" s="135"/>
      <c r="AL30" s="23">
        <f>SUM(AL24:AL29)</f>
        <v>8</v>
      </c>
      <c r="AM30" s="24">
        <f>SUM(AM24:AM29)</f>
        <v>4</v>
      </c>
      <c r="AN30" s="44"/>
      <c r="AO30" s="44"/>
      <c r="AP30" s="56"/>
      <c r="AQ30" s="56"/>
      <c r="AR30" s="56"/>
      <c r="AS30" s="56"/>
      <c r="AT30" s="56"/>
      <c r="AU30" s="68"/>
      <c r="AV30" s="68"/>
      <c r="AW30" s="133" t="s">
        <v>6</v>
      </c>
      <c r="AX30" s="134"/>
      <c r="AY30" s="135"/>
      <c r="AZ30" s="23">
        <f>SUM(AZ24:AZ29)</f>
        <v>8</v>
      </c>
      <c r="BA30" s="24">
        <f>SUM(BA24:BA29)</f>
        <v>4</v>
      </c>
      <c r="BB30" s="44"/>
      <c r="BC30" s="44"/>
      <c r="BD30" s="56"/>
      <c r="BE30" s="56"/>
      <c r="BF30" s="56"/>
      <c r="BG30" s="56"/>
      <c r="BH30" s="56"/>
      <c r="BI30" s="68"/>
      <c r="BJ30" s="68"/>
      <c r="BK30" s="133" t="s">
        <v>6</v>
      </c>
      <c r="BL30" s="134"/>
      <c r="BM30" s="135"/>
      <c r="BN30" s="23">
        <f>SUM(BN24:BN29)</f>
        <v>4</v>
      </c>
      <c r="BO30" s="24">
        <f>SUM(BO24:BO29)</f>
        <v>8</v>
      </c>
      <c r="BP30" s="44"/>
      <c r="BQ30" s="44"/>
      <c r="BR30" s="56"/>
      <c r="BS30" s="56"/>
      <c r="BT30" s="56"/>
      <c r="BU30" s="56"/>
      <c r="BV30" s="56"/>
      <c r="BW30" s="68"/>
      <c r="BX30" s="68"/>
      <c r="BY30" s="133" t="s">
        <v>6</v>
      </c>
      <c r="BZ30" s="134"/>
      <c r="CA30" s="135"/>
      <c r="CB30" s="23">
        <f>SUM(CB24:CB29)</f>
        <v>5</v>
      </c>
      <c r="CC30" s="24">
        <f>SUM(CC24:CC29)</f>
        <v>7</v>
      </c>
      <c r="CD30" s="44"/>
      <c r="CE30" s="44"/>
      <c r="CF30" s="56"/>
      <c r="CG30" s="56"/>
      <c r="CH30" s="56"/>
      <c r="CI30" s="56"/>
      <c r="CJ30" s="56"/>
      <c r="CK30" s="68"/>
      <c r="CL30" s="68"/>
      <c r="CM30" s="133" t="s">
        <v>6</v>
      </c>
      <c r="CN30" s="134"/>
      <c r="CO30" s="135"/>
      <c r="CP30" s="110">
        <f>SUM(CP24:CP29)</f>
        <v>5</v>
      </c>
      <c r="CQ30" s="24">
        <f>SUM(CQ24:CQ29)</f>
        <v>7</v>
      </c>
      <c r="CR30" s="44"/>
      <c r="CS30" s="44"/>
      <c r="CT30" s="56"/>
      <c r="CU30" s="56"/>
      <c r="CV30" s="56"/>
      <c r="CW30" s="56"/>
      <c r="CX30" s="56"/>
      <c r="CY30" s="68"/>
      <c r="CZ30" s="68"/>
      <c r="DA30" s="133" t="s">
        <v>6</v>
      </c>
      <c r="DB30" s="134"/>
      <c r="DC30" s="135"/>
      <c r="DD30" s="23">
        <f>SUM(DD24:DD29)</f>
        <v>4</v>
      </c>
      <c r="DE30" s="24">
        <f>SUM(DE24:DE29)</f>
        <v>8</v>
      </c>
      <c r="DF30" s="44"/>
      <c r="DG30" s="44"/>
      <c r="DH30" s="56"/>
      <c r="DI30" s="56"/>
      <c r="DJ30" s="56"/>
      <c r="DK30" s="56"/>
      <c r="DL30" s="56"/>
      <c r="DM30" s="68"/>
      <c r="DN30" s="68"/>
      <c r="DO30" s="133" t="s">
        <v>6</v>
      </c>
      <c r="DP30" s="134"/>
      <c r="DQ30" s="135"/>
      <c r="DR30" s="23">
        <f>SUM(DR24:DR29)</f>
        <v>6</v>
      </c>
      <c r="DS30" s="24">
        <f>SUM(DS24:DS29)</f>
        <v>6</v>
      </c>
      <c r="DT30" s="44"/>
      <c r="DU30" s="44"/>
      <c r="DV30" s="56"/>
      <c r="DW30" s="56"/>
      <c r="DX30" s="56"/>
      <c r="DY30" s="56"/>
      <c r="DZ30" s="56"/>
      <c r="EA30" s="68"/>
      <c r="EB30" s="68"/>
      <c r="EC30" s="133" t="s">
        <v>6</v>
      </c>
      <c r="ED30" s="134"/>
      <c r="EE30" s="135"/>
      <c r="EF30" s="23">
        <f>SUM(EF24:EF29)</f>
        <v>6</v>
      </c>
      <c r="EG30" s="24">
        <f>SUM(EG24:EG29)</f>
        <v>6</v>
      </c>
      <c r="EH30" s="44"/>
      <c r="EI30" s="44"/>
      <c r="EJ30" s="56"/>
      <c r="EK30" s="56"/>
      <c r="EL30" s="56"/>
      <c r="EM30" s="56"/>
      <c r="EN30" s="56"/>
      <c r="EO30" s="68"/>
      <c r="EP30" s="68"/>
      <c r="EQ30" s="133" t="s">
        <v>6</v>
      </c>
      <c r="ER30" s="134"/>
      <c r="ES30" s="135"/>
      <c r="ET30" s="23">
        <f>SUM(ET24:ET29)</f>
        <v>9</v>
      </c>
      <c r="EU30" s="24">
        <f>SUM(EU24:EU29)</f>
        <v>3</v>
      </c>
      <c r="EV30" s="44"/>
      <c r="EW30" s="44"/>
      <c r="EX30" s="56"/>
      <c r="EY30" s="56"/>
      <c r="EZ30" s="56"/>
      <c r="FA30" s="56"/>
      <c r="FB30" s="56"/>
      <c r="FC30" s="68"/>
      <c r="FD30" s="68"/>
      <c r="FE30" s="133" t="s">
        <v>6</v>
      </c>
      <c r="FF30" s="134"/>
      <c r="FG30" s="135"/>
      <c r="FH30" s="23">
        <f>SUM(FH24:FH29)</f>
        <v>9</v>
      </c>
      <c r="FI30" s="24">
        <f>SUM(FI24:FI29)</f>
        <v>3</v>
      </c>
      <c r="FJ30" s="44"/>
      <c r="FK30" s="44"/>
      <c r="FL30" s="56"/>
      <c r="FM30" s="56"/>
      <c r="FN30" s="56"/>
      <c r="FO30" s="56"/>
      <c r="FP30" s="56"/>
      <c r="FQ30" s="68"/>
      <c r="FR30" s="68"/>
      <c r="FS30" s="133" t="s">
        <v>6</v>
      </c>
      <c r="FT30" s="134"/>
      <c r="FU30" s="135"/>
      <c r="FV30" s="23">
        <f>SUM(FV24:FV29)</f>
        <v>4</v>
      </c>
      <c r="FW30" s="24">
        <f>SUM(FW24:FW29)</f>
        <v>8</v>
      </c>
      <c r="FX30" s="44"/>
      <c r="FY30" s="44"/>
      <c r="FZ30" s="56"/>
      <c r="GA30" s="56"/>
      <c r="GB30" s="56"/>
      <c r="GC30" s="56"/>
      <c r="GD30" s="56"/>
      <c r="GE30" s="68"/>
      <c r="GF30" s="68"/>
      <c r="GG30" s="133" t="s">
        <v>6</v>
      </c>
      <c r="GH30" s="134"/>
      <c r="GI30" s="135"/>
      <c r="GJ30" s="23">
        <f>SUM(GJ24:GJ29)</f>
        <v>8</v>
      </c>
      <c r="GK30" s="24">
        <f>SUM(GK24:GK29)</f>
        <v>4</v>
      </c>
      <c r="GL30" s="44"/>
      <c r="GM30" s="44"/>
      <c r="GN30" s="56"/>
      <c r="GO30" s="56"/>
      <c r="GP30" s="56"/>
      <c r="GQ30" s="56"/>
      <c r="GR30" s="56"/>
      <c r="GS30" s="68"/>
      <c r="GT30" s="68"/>
      <c r="GU30" s="133" t="s">
        <v>6</v>
      </c>
      <c r="GV30" s="134"/>
      <c r="GW30" s="135"/>
      <c r="GX30" s="23">
        <f>SUM(GX24:GX29)</f>
        <v>8</v>
      </c>
      <c r="GY30" s="24">
        <f>SUM(GY24:GY29)</f>
        <v>4</v>
      </c>
      <c r="GZ30" s="44"/>
      <c r="HA30" s="44"/>
      <c r="HB30" s="56"/>
      <c r="HC30" s="69"/>
      <c r="HD30" s="56"/>
      <c r="HE30" s="56"/>
      <c r="HF30" s="69"/>
      <c r="HG30" s="68"/>
      <c r="HH30" s="68"/>
      <c r="HI30" s="133" t="s">
        <v>6</v>
      </c>
      <c r="HJ30" s="134"/>
      <c r="HK30" s="135"/>
      <c r="HL30" s="23">
        <f>SUM(HL24:HL29)</f>
        <v>6</v>
      </c>
      <c r="HM30" s="24">
        <f>SUM(HM24:HM29)</f>
        <v>6</v>
      </c>
      <c r="HN30" s="44"/>
      <c r="HO30" s="44"/>
      <c r="HP30" s="56"/>
      <c r="HQ30" s="56"/>
      <c r="HR30" s="56"/>
      <c r="HS30" s="56"/>
      <c r="HT30" s="56"/>
      <c r="HU30" s="68"/>
      <c r="HV30" s="68"/>
      <c r="HW30" s="133" t="s">
        <v>6</v>
      </c>
      <c r="HX30" s="134"/>
      <c r="HY30" s="135"/>
      <c r="HZ30" s="23">
        <f>SUM(HZ24:HZ29)</f>
        <v>3</v>
      </c>
      <c r="IA30" s="24">
        <f>SUM(IA24:IA29)</f>
        <v>9</v>
      </c>
      <c r="IB30" s="44"/>
      <c r="IC30" s="44"/>
      <c r="ID30" s="56"/>
      <c r="IE30" s="56"/>
      <c r="IF30" s="56"/>
      <c r="IG30" s="56"/>
      <c r="IH30" s="56"/>
      <c r="II30" s="68"/>
      <c r="IJ30" s="68"/>
      <c r="IK30" s="133" t="s">
        <v>6</v>
      </c>
      <c r="IL30" s="134"/>
      <c r="IM30" s="135"/>
      <c r="IN30" s="23">
        <f>SUM(IN24:IN29)</f>
        <v>7</v>
      </c>
      <c r="IO30" s="24">
        <f>SUM(IO24:IO29)</f>
        <v>5</v>
      </c>
      <c r="IP30" s="44"/>
      <c r="IQ30" s="44"/>
      <c r="IR30" s="56"/>
      <c r="IS30" s="56"/>
      <c r="IT30" s="56"/>
      <c r="IU30" s="56"/>
      <c r="IV30" s="56"/>
      <c r="IW30" s="68"/>
      <c r="IX30" s="68"/>
      <c r="IY30" s="133" t="s">
        <v>6</v>
      </c>
      <c r="IZ30" s="134"/>
      <c r="JA30" s="135"/>
      <c r="JB30" s="23">
        <f>SUM(JB24:JB29)</f>
        <v>10</v>
      </c>
      <c r="JC30" s="24">
        <f>SUM(JC24:JC29)</f>
        <v>2</v>
      </c>
      <c r="JD30" s="44"/>
      <c r="JE30" s="44"/>
      <c r="JF30" s="56"/>
      <c r="JG30" s="56"/>
      <c r="JH30" s="56"/>
      <c r="JI30" s="56"/>
      <c r="JJ30" s="56"/>
      <c r="JK30" s="68"/>
      <c r="JL30" s="68"/>
      <c r="JM30" s="133" t="s">
        <v>6</v>
      </c>
      <c r="JN30" s="134"/>
      <c r="JO30" s="135"/>
      <c r="JP30" s="127">
        <f>SUM(JP24:JP29)</f>
        <v>6</v>
      </c>
      <c r="JQ30" s="24">
        <f>SUM(JQ24:JQ29)</f>
        <v>6</v>
      </c>
      <c r="JR30" s="44"/>
      <c r="JS30" s="44"/>
      <c r="JT30" s="56"/>
      <c r="JU30" s="56"/>
      <c r="JV30" s="56"/>
      <c r="JW30" s="56"/>
      <c r="JX30" s="56"/>
      <c r="JY30" s="68"/>
      <c r="JZ30" s="68"/>
      <c r="KA30" s="133" t="s">
        <v>6</v>
      </c>
      <c r="KB30" s="134"/>
      <c r="KC30" s="135"/>
      <c r="KD30" s="23">
        <f>SUM(KD24:KD29)</f>
        <v>8</v>
      </c>
      <c r="KE30" s="24">
        <f>SUM(KE24:KE29)</f>
        <v>4</v>
      </c>
      <c r="KF30" s="44"/>
      <c r="KG30" s="44"/>
      <c r="KH30" s="56"/>
      <c r="KI30" s="56"/>
      <c r="KJ30" s="56"/>
      <c r="KK30" s="56"/>
      <c r="KL30" s="56"/>
      <c r="KM30" s="68"/>
      <c r="KN30" s="68"/>
      <c r="KO30" s="133" t="s">
        <v>6</v>
      </c>
      <c r="KP30" s="134"/>
      <c r="KQ30" s="135"/>
      <c r="KR30" s="23">
        <f>SUM(KR24:KR29)</f>
        <v>8</v>
      </c>
      <c r="KS30" s="24">
        <f>SUM(KS24:KS29)</f>
        <v>4</v>
      </c>
      <c r="KT30" s="44"/>
      <c r="KU30" s="44"/>
      <c r="KW30" s="56"/>
      <c r="KX30" s="56"/>
      <c r="KY30" s="56"/>
      <c r="KZ30" s="56"/>
      <c r="LA30" s="68"/>
      <c r="LB30" s="68"/>
      <c r="LC30" s="133" t="s">
        <v>6</v>
      </c>
      <c r="LD30" s="134"/>
      <c r="LE30" s="135"/>
      <c r="LF30" s="23">
        <f>SUM(LF24:LF29)</f>
        <v>8</v>
      </c>
      <c r="LG30" s="24">
        <f>SUM(LG24:LG29)</f>
        <v>4</v>
      </c>
      <c r="LH30" s="44"/>
      <c r="LI30" s="44"/>
      <c r="LK30" s="56"/>
      <c r="LL30" s="56"/>
      <c r="LM30" s="56"/>
      <c r="LN30" s="56"/>
      <c r="LO30" s="68"/>
      <c r="LP30" s="68"/>
      <c r="LQ30" s="133" t="s">
        <v>6</v>
      </c>
      <c r="LR30" s="134"/>
      <c r="LS30" s="135"/>
      <c r="LT30" s="23">
        <f>SUM(LT24:LT29)</f>
        <v>7</v>
      </c>
      <c r="LU30" s="24">
        <f>SUM(LU24:LU29)</f>
        <v>5</v>
      </c>
      <c r="LV30" s="44"/>
      <c r="LW30" s="44"/>
      <c r="LY30" s="56"/>
      <c r="LZ30" s="56"/>
      <c r="MA30" s="56"/>
      <c r="MB30" s="56"/>
      <c r="MC30" s="68"/>
      <c r="MD30" s="68"/>
      <c r="ME30" s="133" t="s">
        <v>6</v>
      </c>
      <c r="MF30" s="134"/>
      <c r="MG30" s="135"/>
      <c r="MH30" s="23">
        <f>SUM(MH24:MH29)</f>
        <v>2</v>
      </c>
      <c r="MI30" s="24">
        <f>SUM(MI24:MI29)</f>
        <v>10</v>
      </c>
      <c r="MJ30" s="44"/>
      <c r="MK30" s="44"/>
      <c r="MM30" s="56"/>
      <c r="MN30" s="56"/>
      <c r="MO30" s="56"/>
      <c r="MP30" s="56"/>
      <c r="MQ30" s="68"/>
      <c r="MR30" s="68"/>
      <c r="MS30" s="133" t="s">
        <v>6</v>
      </c>
      <c r="MT30" s="134"/>
      <c r="MU30" s="135"/>
      <c r="MV30" s="23">
        <f>SUM(MV24:MV29)</f>
        <v>5</v>
      </c>
      <c r="MW30" s="24">
        <f>SUM(MW24:MW29)</f>
        <v>7</v>
      </c>
      <c r="MX30" s="44"/>
      <c r="MY30" s="44"/>
    </row>
    <row r="31" spans="1:363" ht="15.75" thickBot="1" x14ac:dyDescent="0.3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69"/>
      <c r="HD31" s="56"/>
      <c r="HE31" s="56"/>
      <c r="HF31" s="69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</row>
    <row r="32" spans="1:363" s="75" customFormat="1" ht="15.75" thickBot="1" x14ac:dyDescent="0.3">
      <c r="A32" s="26" t="str">
        <f>Kalender!B14</f>
        <v>Black Boys 3</v>
      </c>
      <c r="B32" s="70"/>
      <c r="C32" s="70"/>
      <c r="D32" s="25" t="str">
        <f>Kalender!D14</f>
        <v>Kalfort 3</v>
      </c>
      <c r="E32" s="72"/>
      <c r="F32" s="73"/>
      <c r="G32" s="73"/>
      <c r="H32" s="73"/>
      <c r="I32" s="73"/>
      <c r="J32" s="73"/>
      <c r="K32" s="74"/>
      <c r="L32" s="71"/>
      <c r="M32" s="71"/>
      <c r="O32" s="26" t="str">
        <f>Kalender!B49</f>
        <v>Kalfort 3</v>
      </c>
      <c r="P32" s="70"/>
      <c r="Q32" s="70"/>
      <c r="R32" s="25" t="str">
        <f>Kalender!D49</f>
        <v>Betoled</v>
      </c>
      <c r="S32" s="72"/>
      <c r="T32" s="73"/>
      <c r="U32" s="73"/>
      <c r="V32" s="73"/>
      <c r="W32" s="73"/>
      <c r="X32" s="73"/>
      <c r="Y32" s="74"/>
      <c r="Z32" s="71"/>
      <c r="AA32" s="71"/>
      <c r="AC32" s="26" t="str">
        <f>Kalender!B84</f>
        <v>Black Boys 3</v>
      </c>
      <c r="AD32" s="70"/>
      <c r="AE32" s="70"/>
      <c r="AF32" s="26" t="str">
        <f>Kalender!D84</f>
        <v xml:space="preserve">Ten Dorpe 2 </v>
      </c>
      <c r="AG32" s="72"/>
      <c r="AH32" s="73"/>
      <c r="AI32" s="73"/>
      <c r="AJ32" s="73"/>
      <c r="AK32" s="73"/>
      <c r="AL32" s="73"/>
      <c r="AM32" s="74"/>
      <c r="AN32" s="71"/>
      <c r="AO32" s="71"/>
      <c r="AQ32" s="26" t="str">
        <f>Kalender!B119</f>
        <v>De Sloebers 2</v>
      </c>
      <c r="AR32" s="70"/>
      <c r="AS32" s="70"/>
      <c r="AT32" s="25" t="str">
        <f>Kalender!D119</f>
        <v>Betoled</v>
      </c>
      <c r="AU32" s="72"/>
      <c r="AV32" s="73"/>
      <c r="AW32" s="73"/>
      <c r="AX32" s="73"/>
      <c r="AY32" s="73"/>
      <c r="AZ32" s="73"/>
      <c r="BA32" s="74"/>
      <c r="BB32" s="71"/>
      <c r="BC32" s="71"/>
      <c r="BE32" s="26" t="str">
        <f>Kalender!B154</f>
        <v>Betoled</v>
      </c>
      <c r="BF32" s="70"/>
      <c r="BG32" s="70"/>
      <c r="BH32" s="25" t="str">
        <f>Kalender!D154</f>
        <v>Black Boys 3</v>
      </c>
      <c r="BI32" s="72"/>
      <c r="BJ32" s="73"/>
      <c r="BK32" s="73"/>
      <c r="BL32" s="73"/>
      <c r="BM32" s="73"/>
      <c r="BN32" s="73"/>
      <c r="BO32" s="74"/>
      <c r="BP32" s="71"/>
      <c r="BQ32" s="71"/>
      <c r="BS32" s="26" t="str">
        <f>Kalender!B189</f>
        <v>Kalfort 3</v>
      </c>
      <c r="BT32" s="70"/>
      <c r="BU32" s="70"/>
      <c r="BV32" s="25" t="str">
        <f>Kalender!D189</f>
        <v>Excelsior 1</v>
      </c>
      <c r="BW32" s="72"/>
      <c r="BX32" s="73"/>
      <c r="BY32" s="73"/>
      <c r="BZ32" s="73"/>
      <c r="CA32" s="73"/>
      <c r="CB32" s="73"/>
      <c r="CC32" s="74"/>
      <c r="CD32" s="71"/>
      <c r="CE32" s="71"/>
      <c r="CG32" s="26" t="str">
        <f>Kalender!B224</f>
        <v>De Golvers 1</v>
      </c>
      <c r="CH32" s="70"/>
      <c r="CI32" s="70"/>
      <c r="CJ32" s="25" t="str">
        <f>Kalender!D224</f>
        <v>Kalfort 3</v>
      </c>
      <c r="CK32" s="72"/>
      <c r="CL32" s="73"/>
      <c r="CM32" s="73"/>
      <c r="CN32" s="73"/>
      <c r="CO32" s="73"/>
      <c r="CP32" s="73"/>
      <c r="CQ32" s="74"/>
      <c r="CR32" s="71"/>
      <c r="CS32" s="71"/>
      <c r="CU32" s="26" t="str">
        <f>Kalender!B259</f>
        <v>Blocksken 1</v>
      </c>
      <c r="CV32" s="70"/>
      <c r="CW32" s="70"/>
      <c r="CX32" s="25" t="str">
        <f>Kalender!D259</f>
        <v>De Giants</v>
      </c>
      <c r="CY32" s="72"/>
      <c r="CZ32" s="73"/>
      <c r="DA32" s="73"/>
      <c r="DB32" s="73"/>
      <c r="DC32" s="73"/>
      <c r="DD32" s="73"/>
      <c r="DE32" s="74"/>
      <c r="DF32" s="71"/>
      <c r="DG32" s="71"/>
      <c r="DI32" s="26" t="str">
        <f>Kalender!B294</f>
        <v>Excelsior 1</v>
      </c>
      <c r="DJ32" s="70"/>
      <c r="DK32" s="70"/>
      <c r="DL32" s="25" t="str">
        <f>Kalender!D294</f>
        <v>Sportifke 1</v>
      </c>
      <c r="DM32" s="72"/>
      <c r="DN32" s="73"/>
      <c r="DO32" s="73"/>
      <c r="DP32" s="73"/>
      <c r="DQ32" s="73"/>
      <c r="DR32" s="73"/>
      <c r="DS32" s="74"/>
      <c r="DT32" s="71"/>
      <c r="DU32" s="71"/>
      <c r="DW32" s="26" t="str">
        <f>Kalender!B329</f>
        <v>Climax</v>
      </c>
      <c r="DX32" s="70"/>
      <c r="DY32" s="70"/>
      <c r="DZ32" s="25" t="str">
        <f>Kalender!D329</f>
        <v>Betoled</v>
      </c>
      <c r="EA32" s="72"/>
      <c r="EB32" s="73"/>
      <c r="EC32" s="73"/>
      <c r="ED32" s="73"/>
      <c r="EE32" s="73"/>
      <c r="EF32" s="73"/>
      <c r="EG32" s="74"/>
      <c r="EH32" s="71"/>
      <c r="EI32" s="71"/>
      <c r="EK32" s="27" t="str">
        <f>Kalender!B364</f>
        <v>Betoled</v>
      </c>
      <c r="EL32" s="70"/>
      <c r="EM32" s="70"/>
      <c r="EN32" s="25" t="str">
        <f>Kalender!D364</f>
        <v>Excelsior 1</v>
      </c>
      <c r="EO32" s="72"/>
      <c r="EP32" s="73"/>
      <c r="EQ32" s="73"/>
      <c r="ER32" s="73"/>
      <c r="ES32" s="73"/>
      <c r="ET32" s="73"/>
      <c r="EU32" s="74"/>
      <c r="EV32" s="71"/>
      <c r="EW32" s="71"/>
      <c r="EY32" s="26" t="str">
        <f>Kalender!B399</f>
        <v>De Sloebers 2</v>
      </c>
      <c r="EZ32" s="70"/>
      <c r="FA32" s="70"/>
      <c r="FB32" s="25" t="str">
        <f>Kalender!D399</f>
        <v>Blocksken 1</v>
      </c>
      <c r="FC32" s="72"/>
      <c r="FD32" s="73"/>
      <c r="FE32" s="73"/>
      <c r="FF32" s="73"/>
      <c r="FG32" s="73"/>
      <c r="FH32" s="73"/>
      <c r="FI32" s="74"/>
      <c r="FJ32" s="71"/>
      <c r="FK32" s="71"/>
      <c r="FM32" s="26" t="str">
        <f>Kalender!B434</f>
        <v>Betoled</v>
      </c>
      <c r="FN32" s="70"/>
      <c r="FO32" s="70"/>
      <c r="FP32" s="25" t="str">
        <f>Kalender!D434</f>
        <v>Het Zandhof</v>
      </c>
      <c r="FQ32" s="136"/>
      <c r="FR32" s="137"/>
      <c r="FS32" s="137"/>
      <c r="FT32" s="137"/>
      <c r="FU32" s="137"/>
      <c r="FV32" s="137"/>
      <c r="FW32" s="138"/>
      <c r="FX32" s="71"/>
      <c r="FY32" s="71"/>
      <c r="GA32" s="26" t="str">
        <f>Kalender!B469</f>
        <v>Kalfort 3</v>
      </c>
      <c r="GB32" s="70"/>
      <c r="GC32" s="70"/>
      <c r="GD32" s="25" t="str">
        <f>Kalender!D469</f>
        <v>Black Boys 3</v>
      </c>
      <c r="GE32" s="72"/>
      <c r="GF32" s="73"/>
      <c r="GG32" s="73"/>
      <c r="GH32" s="73"/>
      <c r="GI32" s="73"/>
      <c r="GJ32" s="73"/>
      <c r="GK32" s="74"/>
      <c r="GL32" s="71"/>
      <c r="GM32" s="71"/>
      <c r="GO32" s="26" t="str">
        <f>Kalender!B504</f>
        <v>Betoled</v>
      </c>
      <c r="GP32" s="70"/>
      <c r="GQ32" s="70"/>
      <c r="GR32" s="27" t="str">
        <f>Kalender!D504</f>
        <v>Kalfort 3</v>
      </c>
      <c r="GS32" s="72"/>
      <c r="GT32" s="73"/>
      <c r="GU32" s="73"/>
      <c r="GV32" s="73"/>
      <c r="GW32" s="73"/>
      <c r="GX32" s="73"/>
      <c r="GY32" s="74"/>
      <c r="GZ32" s="71"/>
      <c r="HA32" s="71"/>
      <c r="HC32" s="27" t="str">
        <f>Kalender!B539</f>
        <v>Ten Dorpe 2</v>
      </c>
      <c r="HD32" s="70"/>
      <c r="HE32" s="70"/>
      <c r="HF32" s="27" t="str">
        <f>Kalender!D539</f>
        <v>Black Boys 3</v>
      </c>
      <c r="HG32" s="72"/>
      <c r="HH32" s="73"/>
      <c r="HI32" s="73"/>
      <c r="HJ32" s="73"/>
      <c r="HK32" s="73"/>
      <c r="HL32" s="73"/>
      <c r="HM32" s="74"/>
      <c r="HN32" s="71"/>
      <c r="HO32" s="71"/>
      <c r="HQ32" s="27" t="str">
        <f>Kalender!B574</f>
        <v>Betoled</v>
      </c>
      <c r="HR32" s="70"/>
      <c r="HS32" s="70"/>
      <c r="HT32" s="27" t="str">
        <f>Kalender!D574</f>
        <v>De Sloebers 2</v>
      </c>
      <c r="HU32" s="139"/>
      <c r="HV32" s="137"/>
      <c r="HW32" s="137"/>
      <c r="HX32" s="137"/>
      <c r="HY32" s="137"/>
      <c r="HZ32" s="137"/>
      <c r="IA32" s="138"/>
      <c r="IB32" s="71"/>
      <c r="IC32" s="71"/>
      <c r="IE32" s="27" t="str">
        <f>Kalender!B609</f>
        <v>Black Boys 3</v>
      </c>
      <c r="IF32" s="70"/>
      <c r="IG32" s="70"/>
      <c r="IH32" s="27" t="str">
        <f>Kalender!D609</f>
        <v>Betoled</v>
      </c>
      <c r="II32" s="72"/>
      <c r="IJ32" s="73"/>
      <c r="IK32" s="73"/>
      <c r="IL32" s="73"/>
      <c r="IM32" s="73"/>
      <c r="IN32" s="73"/>
      <c r="IO32" s="74"/>
      <c r="IP32" s="71"/>
      <c r="IQ32" s="71"/>
      <c r="IS32" s="27" t="str">
        <f>Kalender!B644</f>
        <v>Excelsior 1</v>
      </c>
      <c r="IT32" s="70"/>
      <c r="IU32" s="70"/>
      <c r="IV32" s="27" t="str">
        <f>Kalender!D644</f>
        <v>Kalfort 3</v>
      </c>
      <c r="IW32" s="72"/>
      <c r="IX32" s="73"/>
      <c r="IY32" s="73"/>
      <c r="IZ32" s="73"/>
      <c r="JA32" s="73"/>
      <c r="JB32" s="73"/>
      <c r="JC32" s="74"/>
      <c r="JD32" s="71"/>
      <c r="JE32" s="71"/>
      <c r="JG32" s="27" t="str">
        <f>Kalender!B679</f>
        <v>Kalfort 3</v>
      </c>
      <c r="JH32" s="70"/>
      <c r="JI32" s="70"/>
      <c r="JJ32" s="27" t="str">
        <f>Kalender!D679</f>
        <v>De Golvers 1</v>
      </c>
      <c r="JK32" s="72"/>
      <c r="JL32" s="73"/>
      <c r="JM32" s="73"/>
      <c r="JN32" s="73"/>
      <c r="JO32" s="73"/>
      <c r="JP32" s="73"/>
      <c r="JQ32" s="74"/>
      <c r="JR32" s="71"/>
      <c r="JS32" s="71"/>
      <c r="JU32" s="27" t="str">
        <f>Kalender!B714</f>
        <v>De Giants</v>
      </c>
      <c r="JV32" s="70"/>
      <c r="JW32" s="70"/>
      <c r="JX32" s="27" t="str">
        <f>Kalender!D714</f>
        <v>Blocksken 1</v>
      </c>
      <c r="JY32" s="72"/>
      <c r="JZ32" s="73"/>
      <c r="KA32" s="73"/>
      <c r="KB32" s="73"/>
      <c r="KC32" s="73"/>
      <c r="KD32" s="73"/>
      <c r="KE32" s="74"/>
      <c r="KF32" s="71"/>
      <c r="KG32" s="71"/>
      <c r="KI32" s="27" t="str">
        <f>Kalender!B749</f>
        <v>Sportifke 1</v>
      </c>
      <c r="KJ32" s="70"/>
      <c r="KK32" s="70"/>
      <c r="KL32" s="27" t="str">
        <f>Kalender!D749</f>
        <v>Excelsior 1</v>
      </c>
      <c r="KM32" s="72"/>
      <c r="KN32" s="73"/>
      <c r="KO32" s="73"/>
      <c r="KP32" s="73"/>
      <c r="KQ32" s="73"/>
      <c r="KR32" s="73"/>
      <c r="KS32" s="74"/>
      <c r="KT32" s="71"/>
      <c r="KU32" s="71"/>
      <c r="KW32" s="27" t="str">
        <f>Kalender!B784</f>
        <v>Climax</v>
      </c>
      <c r="KX32" s="70"/>
      <c r="KY32" s="70"/>
      <c r="KZ32" s="27" t="str">
        <f>Kalender!D784</f>
        <v>Betoled</v>
      </c>
      <c r="LA32" s="72"/>
      <c r="LB32" s="73"/>
      <c r="LC32" s="73"/>
      <c r="LD32" s="73"/>
      <c r="LE32" s="73"/>
      <c r="LF32" s="73"/>
      <c r="LG32" s="74"/>
      <c r="LH32" s="71"/>
      <c r="LI32" s="71"/>
      <c r="LK32" s="27" t="str">
        <f>Kalender!B819</f>
        <v>Excelsior 1</v>
      </c>
      <c r="LL32" s="70"/>
      <c r="LM32" s="70"/>
      <c r="LN32" s="27" t="str">
        <f>Kalender!D819</f>
        <v>Betoled</v>
      </c>
      <c r="LO32" s="72"/>
      <c r="LP32" s="73"/>
      <c r="LQ32" s="73"/>
      <c r="LR32" s="73"/>
      <c r="LS32" s="73"/>
      <c r="LT32" s="73"/>
      <c r="LU32" s="74"/>
      <c r="LV32" s="71"/>
      <c r="LW32" s="71"/>
      <c r="LY32" s="27" t="str">
        <f>Kalender!B854</f>
        <v>Blocksken 1</v>
      </c>
      <c r="LZ32" s="70"/>
      <c r="MA32" s="70"/>
      <c r="MB32" s="27" t="str">
        <f>Kalender!D854</f>
        <v>De Sloebers 2</v>
      </c>
      <c r="MC32" s="72"/>
      <c r="MD32" s="73"/>
      <c r="ME32" s="73"/>
      <c r="MF32" s="73"/>
      <c r="MG32" s="73"/>
      <c r="MH32" s="73"/>
      <c r="MI32" s="74"/>
      <c r="MJ32" s="71"/>
      <c r="MK32" s="71"/>
      <c r="MM32" s="27" t="str">
        <f>Kalender!B889</f>
        <v>Het Zandhof</v>
      </c>
      <c r="MN32" s="70"/>
      <c r="MO32" s="70"/>
      <c r="MP32" s="27" t="str">
        <f>Kalender!D889</f>
        <v>Betoled</v>
      </c>
      <c r="MQ32" s="72"/>
      <c r="MR32" s="73"/>
      <c r="MS32" s="73"/>
      <c r="MT32" s="73"/>
      <c r="MU32" s="73"/>
      <c r="MV32" s="73"/>
      <c r="MW32" s="74"/>
      <c r="MX32" s="71"/>
      <c r="MY32" s="71"/>
    </row>
    <row r="33" spans="1:363" ht="16.5" x14ac:dyDescent="0.3">
      <c r="A33" s="22" t="s">
        <v>0</v>
      </c>
      <c r="B33" s="83" t="s">
        <v>1</v>
      </c>
      <c r="C33" s="22" t="s">
        <v>29</v>
      </c>
      <c r="D33" s="22" t="s">
        <v>2</v>
      </c>
      <c r="E33" s="83" t="s">
        <v>1</v>
      </c>
      <c r="F33" s="22" t="s">
        <v>29</v>
      </c>
      <c r="G33" s="83" t="s">
        <v>265</v>
      </c>
      <c r="H33" s="83" t="s">
        <v>266</v>
      </c>
      <c r="I33" s="84"/>
      <c r="J33" s="131" t="s">
        <v>5</v>
      </c>
      <c r="K33" s="132"/>
      <c r="L33" s="43"/>
      <c r="M33" s="43"/>
      <c r="N33" s="66"/>
      <c r="O33" s="22" t="s">
        <v>0</v>
      </c>
      <c r="P33" s="83" t="s">
        <v>1</v>
      </c>
      <c r="Q33" s="22" t="s">
        <v>29</v>
      </c>
      <c r="R33" s="22" t="s">
        <v>2</v>
      </c>
      <c r="S33" s="83" t="s">
        <v>1</v>
      </c>
      <c r="T33" s="22" t="s">
        <v>29</v>
      </c>
      <c r="U33" s="83" t="s">
        <v>265</v>
      </c>
      <c r="V33" s="83" t="s">
        <v>266</v>
      </c>
      <c r="W33" s="84"/>
      <c r="X33" s="131" t="s">
        <v>5</v>
      </c>
      <c r="Y33" s="132"/>
      <c r="Z33" s="43"/>
      <c r="AA33" s="43"/>
      <c r="AB33" s="56"/>
      <c r="AC33" s="22" t="s">
        <v>0</v>
      </c>
      <c r="AD33" s="83" t="s">
        <v>1</v>
      </c>
      <c r="AE33" s="22" t="s">
        <v>29</v>
      </c>
      <c r="AF33" s="22" t="s">
        <v>2</v>
      </c>
      <c r="AG33" s="83" t="s">
        <v>1</v>
      </c>
      <c r="AH33" s="22" t="s">
        <v>29</v>
      </c>
      <c r="AI33" s="83" t="s">
        <v>265</v>
      </c>
      <c r="AJ33" s="83" t="s">
        <v>266</v>
      </c>
      <c r="AK33" s="84"/>
      <c r="AL33" s="22" t="s">
        <v>5</v>
      </c>
      <c r="AM33" s="22"/>
      <c r="AN33" s="43"/>
      <c r="AO33" s="43"/>
      <c r="AP33" s="56"/>
      <c r="AQ33" s="22" t="s">
        <v>0</v>
      </c>
      <c r="AR33" s="83" t="s">
        <v>1</v>
      </c>
      <c r="AS33" s="22" t="s">
        <v>29</v>
      </c>
      <c r="AT33" s="22" t="s">
        <v>2</v>
      </c>
      <c r="AU33" s="83" t="s">
        <v>1</v>
      </c>
      <c r="AV33" s="22" t="s">
        <v>29</v>
      </c>
      <c r="AW33" s="83" t="s">
        <v>265</v>
      </c>
      <c r="AX33" s="83" t="s">
        <v>266</v>
      </c>
      <c r="AY33" s="84"/>
      <c r="AZ33" s="131" t="s">
        <v>5</v>
      </c>
      <c r="BA33" s="132"/>
      <c r="BB33" s="43"/>
      <c r="BC33" s="43"/>
      <c r="BD33" s="66"/>
      <c r="BE33" s="22" t="s">
        <v>0</v>
      </c>
      <c r="BF33" s="83" t="s">
        <v>1</v>
      </c>
      <c r="BG33" s="22" t="s">
        <v>29</v>
      </c>
      <c r="BH33" s="22" t="s">
        <v>2</v>
      </c>
      <c r="BI33" s="83" t="s">
        <v>1</v>
      </c>
      <c r="BJ33" s="22" t="s">
        <v>29</v>
      </c>
      <c r="BK33" s="83" t="s">
        <v>265</v>
      </c>
      <c r="BL33" s="83" t="s">
        <v>266</v>
      </c>
      <c r="BM33" s="84"/>
      <c r="BN33" s="131" t="s">
        <v>5</v>
      </c>
      <c r="BO33" s="132"/>
      <c r="BP33" s="43"/>
      <c r="BQ33" s="43"/>
      <c r="BR33" s="56"/>
      <c r="BS33" s="22" t="s">
        <v>0</v>
      </c>
      <c r="BT33" s="83" t="s">
        <v>1</v>
      </c>
      <c r="BU33" s="22" t="s">
        <v>29</v>
      </c>
      <c r="BV33" s="22" t="s">
        <v>2</v>
      </c>
      <c r="BW33" s="83" t="s">
        <v>1</v>
      </c>
      <c r="BX33" s="22" t="s">
        <v>29</v>
      </c>
      <c r="BY33" s="83" t="s">
        <v>265</v>
      </c>
      <c r="BZ33" s="83" t="s">
        <v>266</v>
      </c>
      <c r="CA33" s="84"/>
      <c r="CB33" s="131" t="s">
        <v>5</v>
      </c>
      <c r="CC33" s="132"/>
      <c r="CD33" s="43"/>
      <c r="CE33" s="43"/>
      <c r="CF33" s="56"/>
      <c r="CG33" s="22" t="s">
        <v>0</v>
      </c>
      <c r="CH33" s="83" t="s">
        <v>1</v>
      </c>
      <c r="CI33" s="22" t="s">
        <v>29</v>
      </c>
      <c r="CJ33" s="22" t="s">
        <v>2</v>
      </c>
      <c r="CK33" s="83" t="s">
        <v>1</v>
      </c>
      <c r="CL33" s="22" t="s">
        <v>29</v>
      </c>
      <c r="CM33" s="83" t="s">
        <v>265</v>
      </c>
      <c r="CN33" s="83" t="s">
        <v>266</v>
      </c>
      <c r="CO33" s="84"/>
      <c r="CP33" s="22" t="s">
        <v>5</v>
      </c>
      <c r="CQ33" s="22"/>
      <c r="CR33" s="43"/>
      <c r="CS33" s="43"/>
      <c r="CT33" s="66"/>
      <c r="CU33" s="22" t="s">
        <v>0</v>
      </c>
      <c r="CV33" s="83" t="s">
        <v>1</v>
      </c>
      <c r="CW33" s="22" t="s">
        <v>29</v>
      </c>
      <c r="CX33" s="22" t="s">
        <v>2</v>
      </c>
      <c r="CY33" s="83" t="s">
        <v>1</v>
      </c>
      <c r="CZ33" s="22" t="s">
        <v>29</v>
      </c>
      <c r="DA33" s="83" t="s">
        <v>265</v>
      </c>
      <c r="DB33" s="83" t="s">
        <v>266</v>
      </c>
      <c r="DC33" s="84"/>
      <c r="DD33" s="131" t="s">
        <v>5</v>
      </c>
      <c r="DE33" s="132"/>
      <c r="DF33" s="43"/>
      <c r="DG33" s="43"/>
      <c r="DH33" s="56"/>
      <c r="DI33" s="22" t="s">
        <v>0</v>
      </c>
      <c r="DJ33" s="83" t="s">
        <v>1</v>
      </c>
      <c r="DK33" s="22" t="s">
        <v>29</v>
      </c>
      <c r="DL33" s="22" t="s">
        <v>2</v>
      </c>
      <c r="DM33" s="83" t="s">
        <v>1</v>
      </c>
      <c r="DN33" s="22" t="s">
        <v>29</v>
      </c>
      <c r="DO33" s="83" t="s">
        <v>265</v>
      </c>
      <c r="DP33" s="83" t="s">
        <v>266</v>
      </c>
      <c r="DQ33" s="84"/>
      <c r="DR33" s="131" t="s">
        <v>5</v>
      </c>
      <c r="DS33" s="132"/>
      <c r="DT33" s="43"/>
      <c r="DU33" s="43"/>
      <c r="DV33" s="56"/>
      <c r="DW33" s="22" t="s">
        <v>0</v>
      </c>
      <c r="DX33" s="83" t="s">
        <v>1</v>
      </c>
      <c r="DY33" s="22" t="s">
        <v>29</v>
      </c>
      <c r="DZ33" s="22" t="s">
        <v>2</v>
      </c>
      <c r="EA33" s="83" t="s">
        <v>1</v>
      </c>
      <c r="EB33" s="22" t="s">
        <v>29</v>
      </c>
      <c r="EC33" s="83" t="s">
        <v>265</v>
      </c>
      <c r="ED33" s="83" t="s">
        <v>266</v>
      </c>
      <c r="EE33" s="84"/>
      <c r="EF33" s="131" t="s">
        <v>5</v>
      </c>
      <c r="EG33" s="132"/>
      <c r="EH33" s="43"/>
      <c r="EI33" s="43"/>
      <c r="EJ33" s="66"/>
      <c r="EK33" s="22" t="s">
        <v>0</v>
      </c>
      <c r="EL33" s="83" t="s">
        <v>1</v>
      </c>
      <c r="EM33" s="22" t="s">
        <v>29</v>
      </c>
      <c r="EN33" s="22" t="s">
        <v>2</v>
      </c>
      <c r="EO33" s="83" t="s">
        <v>1</v>
      </c>
      <c r="EP33" s="22" t="s">
        <v>29</v>
      </c>
      <c r="EQ33" s="83" t="s">
        <v>265</v>
      </c>
      <c r="ER33" s="83" t="s">
        <v>266</v>
      </c>
      <c r="ES33" s="84"/>
      <c r="ET33" s="131" t="s">
        <v>5</v>
      </c>
      <c r="EU33" s="132"/>
      <c r="EV33" s="43"/>
      <c r="EW33" s="43"/>
      <c r="EX33" s="56"/>
      <c r="EY33" s="22" t="s">
        <v>0</v>
      </c>
      <c r="EZ33" s="83" t="s">
        <v>1</v>
      </c>
      <c r="FA33" s="22" t="s">
        <v>29</v>
      </c>
      <c r="FB33" s="22" t="s">
        <v>2</v>
      </c>
      <c r="FC33" s="83" t="s">
        <v>1</v>
      </c>
      <c r="FD33" s="22" t="s">
        <v>29</v>
      </c>
      <c r="FE33" s="83" t="s">
        <v>265</v>
      </c>
      <c r="FF33" s="83" t="s">
        <v>266</v>
      </c>
      <c r="FG33" s="84"/>
      <c r="FH33" s="131" t="s">
        <v>5</v>
      </c>
      <c r="FI33" s="132"/>
      <c r="FJ33" s="43"/>
      <c r="FK33" s="43"/>
      <c r="FL33" s="56"/>
      <c r="FM33" s="22" t="s">
        <v>0</v>
      </c>
      <c r="FN33" s="83" t="s">
        <v>1</v>
      </c>
      <c r="FO33" s="22" t="s">
        <v>29</v>
      </c>
      <c r="FP33" s="22" t="s">
        <v>2</v>
      </c>
      <c r="FQ33" s="83" t="s">
        <v>1</v>
      </c>
      <c r="FR33" s="22" t="s">
        <v>29</v>
      </c>
      <c r="FS33" s="83" t="s">
        <v>265</v>
      </c>
      <c r="FT33" s="83" t="s">
        <v>266</v>
      </c>
      <c r="FU33" s="84"/>
      <c r="FV33" s="131" t="s">
        <v>5</v>
      </c>
      <c r="FW33" s="132"/>
      <c r="FX33" s="43"/>
      <c r="FY33" s="43"/>
      <c r="FZ33" s="66"/>
      <c r="GA33" s="22" t="s">
        <v>0</v>
      </c>
      <c r="GB33" s="83" t="s">
        <v>1</v>
      </c>
      <c r="GC33" s="22" t="s">
        <v>29</v>
      </c>
      <c r="GD33" s="22" t="s">
        <v>2</v>
      </c>
      <c r="GE33" s="83" t="s">
        <v>1</v>
      </c>
      <c r="GF33" s="22" t="s">
        <v>29</v>
      </c>
      <c r="GG33" s="83" t="s">
        <v>265</v>
      </c>
      <c r="GH33" s="83" t="s">
        <v>266</v>
      </c>
      <c r="GI33" s="84"/>
      <c r="GJ33" s="131" t="s">
        <v>5</v>
      </c>
      <c r="GK33" s="132"/>
      <c r="GL33" s="43"/>
      <c r="GM33" s="43"/>
      <c r="GN33" s="56"/>
      <c r="GO33" s="22" t="s">
        <v>0</v>
      </c>
      <c r="GP33" s="83" t="s">
        <v>1</v>
      </c>
      <c r="GQ33" s="22" t="s">
        <v>29</v>
      </c>
      <c r="GR33" s="22" t="s">
        <v>2</v>
      </c>
      <c r="GS33" s="83" t="s">
        <v>1</v>
      </c>
      <c r="GT33" s="22" t="s">
        <v>29</v>
      </c>
      <c r="GU33" s="83" t="s">
        <v>265</v>
      </c>
      <c r="GV33" s="83" t="s">
        <v>266</v>
      </c>
      <c r="GW33" s="84"/>
      <c r="GX33" s="131" t="s">
        <v>5</v>
      </c>
      <c r="GY33" s="132"/>
      <c r="GZ33" s="43"/>
      <c r="HA33" s="43"/>
      <c r="HB33" s="56"/>
      <c r="HC33" s="22" t="s">
        <v>0</v>
      </c>
      <c r="HD33" s="83" t="s">
        <v>1</v>
      </c>
      <c r="HE33" s="22" t="s">
        <v>29</v>
      </c>
      <c r="HF33" s="22" t="s">
        <v>2</v>
      </c>
      <c r="HG33" s="83" t="s">
        <v>1</v>
      </c>
      <c r="HH33" s="22" t="s">
        <v>29</v>
      </c>
      <c r="HI33" s="83" t="s">
        <v>265</v>
      </c>
      <c r="HJ33" s="83" t="s">
        <v>266</v>
      </c>
      <c r="HK33" s="84"/>
      <c r="HL33" s="131" t="s">
        <v>5</v>
      </c>
      <c r="HM33" s="132"/>
      <c r="HN33" s="43"/>
      <c r="HO33" s="43"/>
      <c r="HP33" s="66"/>
      <c r="HQ33" s="22" t="s">
        <v>0</v>
      </c>
      <c r="HR33" s="83" t="s">
        <v>1</v>
      </c>
      <c r="HS33" s="22" t="s">
        <v>29</v>
      </c>
      <c r="HT33" s="22" t="s">
        <v>2</v>
      </c>
      <c r="HU33" s="83" t="s">
        <v>1</v>
      </c>
      <c r="HV33" s="22" t="s">
        <v>29</v>
      </c>
      <c r="HW33" s="83" t="s">
        <v>265</v>
      </c>
      <c r="HX33" s="83" t="s">
        <v>266</v>
      </c>
      <c r="HY33" s="84"/>
      <c r="HZ33" s="131" t="s">
        <v>5</v>
      </c>
      <c r="IA33" s="132"/>
      <c r="IB33" s="43"/>
      <c r="IC33" s="43"/>
      <c r="ID33" s="56"/>
      <c r="IE33" s="22" t="s">
        <v>0</v>
      </c>
      <c r="IF33" s="83" t="s">
        <v>1</v>
      </c>
      <c r="IG33" s="22" t="s">
        <v>29</v>
      </c>
      <c r="IH33" s="22" t="s">
        <v>2</v>
      </c>
      <c r="II33" s="83" t="s">
        <v>1</v>
      </c>
      <c r="IJ33" s="22" t="s">
        <v>29</v>
      </c>
      <c r="IK33" s="83" t="s">
        <v>265</v>
      </c>
      <c r="IL33" s="83" t="s">
        <v>266</v>
      </c>
      <c r="IM33" s="65"/>
      <c r="IN33" s="131" t="s">
        <v>5</v>
      </c>
      <c r="IO33" s="132"/>
      <c r="IP33" s="43"/>
      <c r="IQ33" s="43"/>
      <c r="IR33" s="56"/>
      <c r="IS33" s="22" t="s">
        <v>0</v>
      </c>
      <c r="IT33" s="83" t="s">
        <v>1</v>
      </c>
      <c r="IU33" s="22" t="s">
        <v>29</v>
      </c>
      <c r="IV33" s="22" t="s">
        <v>2</v>
      </c>
      <c r="IW33" s="83" t="s">
        <v>1</v>
      </c>
      <c r="IX33" s="22" t="s">
        <v>29</v>
      </c>
      <c r="IY33" s="83" t="s">
        <v>265</v>
      </c>
      <c r="IZ33" s="83" t="s">
        <v>266</v>
      </c>
      <c r="JA33" s="84"/>
      <c r="JB33" s="131" t="s">
        <v>5</v>
      </c>
      <c r="JC33" s="132"/>
      <c r="JD33" s="43"/>
      <c r="JE33" s="43"/>
      <c r="JF33" s="66"/>
      <c r="JG33" s="22" t="s">
        <v>0</v>
      </c>
      <c r="JH33" s="83" t="s">
        <v>1</v>
      </c>
      <c r="JI33" s="22" t="s">
        <v>29</v>
      </c>
      <c r="JJ33" s="22" t="s">
        <v>2</v>
      </c>
      <c r="JK33" s="83" t="s">
        <v>1</v>
      </c>
      <c r="JL33" s="22" t="s">
        <v>29</v>
      </c>
      <c r="JM33" s="83" t="s">
        <v>265</v>
      </c>
      <c r="JN33" s="83" t="s">
        <v>266</v>
      </c>
      <c r="JO33" s="84"/>
      <c r="JP33" s="131" t="s">
        <v>5</v>
      </c>
      <c r="JQ33" s="132"/>
      <c r="JR33" s="43"/>
      <c r="JS33" s="43"/>
      <c r="JT33" s="56"/>
      <c r="JU33" s="22" t="s">
        <v>0</v>
      </c>
      <c r="JV33" s="83" t="s">
        <v>1</v>
      </c>
      <c r="JW33" s="22" t="s">
        <v>29</v>
      </c>
      <c r="JX33" s="22" t="s">
        <v>2</v>
      </c>
      <c r="JY33" s="83" t="s">
        <v>1</v>
      </c>
      <c r="JZ33" s="22" t="s">
        <v>29</v>
      </c>
      <c r="KA33" s="83" t="s">
        <v>265</v>
      </c>
      <c r="KB33" s="83" t="s">
        <v>266</v>
      </c>
      <c r="KC33" s="84"/>
      <c r="KD33" s="131" t="s">
        <v>5</v>
      </c>
      <c r="KE33" s="132"/>
      <c r="KF33" s="43"/>
      <c r="KG33" s="43"/>
      <c r="KH33" s="56"/>
      <c r="KI33" s="22" t="s">
        <v>0</v>
      </c>
      <c r="KJ33" s="83" t="s">
        <v>1</v>
      </c>
      <c r="KK33" s="22" t="s">
        <v>29</v>
      </c>
      <c r="KL33" s="22" t="s">
        <v>2</v>
      </c>
      <c r="KM33" s="83" t="s">
        <v>1</v>
      </c>
      <c r="KN33" s="22" t="s">
        <v>29</v>
      </c>
      <c r="KO33" s="83" t="s">
        <v>265</v>
      </c>
      <c r="KP33" s="83" t="s">
        <v>266</v>
      </c>
      <c r="KQ33" s="84"/>
      <c r="KR33" s="131" t="s">
        <v>5</v>
      </c>
      <c r="KS33" s="132"/>
      <c r="KT33" s="43"/>
      <c r="KU33" s="43"/>
      <c r="KV33" s="66"/>
      <c r="KW33" s="22" t="s">
        <v>0</v>
      </c>
      <c r="KX33" s="83" t="s">
        <v>1</v>
      </c>
      <c r="KY33" s="22" t="s">
        <v>29</v>
      </c>
      <c r="KZ33" s="22" t="s">
        <v>2</v>
      </c>
      <c r="LA33" s="83" t="s">
        <v>1</v>
      </c>
      <c r="LB33" s="22" t="s">
        <v>29</v>
      </c>
      <c r="LC33" s="83" t="s">
        <v>265</v>
      </c>
      <c r="LD33" s="83" t="s">
        <v>266</v>
      </c>
      <c r="LE33" s="84"/>
      <c r="LF33" s="131" t="s">
        <v>5</v>
      </c>
      <c r="LG33" s="132"/>
      <c r="LH33" s="43"/>
      <c r="LI33" s="43"/>
      <c r="LJ33" s="56"/>
      <c r="LK33" s="22" t="s">
        <v>0</v>
      </c>
      <c r="LL33" s="83" t="s">
        <v>1</v>
      </c>
      <c r="LM33" s="22" t="s">
        <v>29</v>
      </c>
      <c r="LN33" s="22" t="s">
        <v>2</v>
      </c>
      <c r="LO33" s="83" t="s">
        <v>1</v>
      </c>
      <c r="LP33" s="22" t="s">
        <v>29</v>
      </c>
      <c r="LQ33" s="83" t="s">
        <v>265</v>
      </c>
      <c r="LR33" s="83" t="s">
        <v>266</v>
      </c>
      <c r="LS33" s="84"/>
      <c r="LT33" s="131" t="s">
        <v>5</v>
      </c>
      <c r="LU33" s="132"/>
      <c r="LV33" s="43"/>
      <c r="LW33" s="43"/>
      <c r="LY33" s="22" t="s">
        <v>0</v>
      </c>
      <c r="LZ33" s="83" t="s">
        <v>1</v>
      </c>
      <c r="MA33" s="22" t="s">
        <v>29</v>
      </c>
      <c r="MB33" s="22" t="s">
        <v>2</v>
      </c>
      <c r="MC33" s="83" t="s">
        <v>1</v>
      </c>
      <c r="MD33" s="22" t="s">
        <v>29</v>
      </c>
      <c r="ME33" s="83" t="s">
        <v>265</v>
      </c>
      <c r="MF33" s="83" t="s">
        <v>266</v>
      </c>
      <c r="MG33" s="84"/>
      <c r="MH33" s="131" t="s">
        <v>5</v>
      </c>
      <c r="MI33" s="132"/>
      <c r="MJ33" s="43"/>
      <c r="MK33" s="43"/>
      <c r="ML33" s="56"/>
      <c r="MM33" s="22" t="s">
        <v>0</v>
      </c>
      <c r="MN33" s="83" t="s">
        <v>1</v>
      </c>
      <c r="MO33" s="22" t="s">
        <v>29</v>
      </c>
      <c r="MP33" s="22" t="s">
        <v>2</v>
      </c>
      <c r="MQ33" s="83" t="s">
        <v>1</v>
      </c>
      <c r="MR33" s="22" t="s">
        <v>29</v>
      </c>
      <c r="MS33" s="83" t="s">
        <v>265</v>
      </c>
      <c r="MT33" s="83" t="s">
        <v>266</v>
      </c>
      <c r="MU33" s="84"/>
      <c r="MV33" s="131" t="s">
        <v>5</v>
      </c>
      <c r="MW33" s="132"/>
      <c r="MX33" s="43"/>
      <c r="MY33" s="43"/>
    </row>
    <row r="34" spans="1:363" ht="16.5" x14ac:dyDescent="0.3">
      <c r="A34" s="22" t="str">
        <f t="shared" ref="A34:A39" si="555">IF(B34,VLOOKUP(B34,Spelers,2,FALSE),"")</f>
        <v>VAN ASBROECK Yvan</v>
      </c>
      <c r="B34" s="83">
        <v>5055</v>
      </c>
      <c r="C34" s="22" t="str">
        <f t="shared" ref="C34:C39" si="556">IF(B34,VLOOKUP(B34,Spelers,3,FALSE),"")</f>
        <v>B</v>
      </c>
      <c r="D34" s="22" t="str">
        <f t="shared" ref="D34:D39" si="557">IF(E34,VLOOKUP(E34,Spelers,2,FALSE),"")</f>
        <v>JANSSENS Filip</v>
      </c>
      <c r="E34" s="83">
        <v>8669</v>
      </c>
      <c r="F34" s="22" t="str">
        <f t="shared" ref="F34:F39" si="558">IF(E34,VLOOKUP(E34,Spelers,3,FALSE),"")</f>
        <v>C</v>
      </c>
      <c r="G34" s="83">
        <v>2</v>
      </c>
      <c r="H34" s="83">
        <v>1</v>
      </c>
      <c r="I34" s="84"/>
      <c r="J34" s="22">
        <f t="shared" ref="J34:J39" si="559">IF(H34&lt;&gt;"",IF(G34=H34,IF(G34=1,2,0),1),"")</f>
        <v>1</v>
      </c>
      <c r="K34" s="22">
        <f t="shared" ref="K34:K39" si="560">IF(H34&lt;&gt;"",IF(G34=H34,IF(G34=1,0,2),1),"")</f>
        <v>1</v>
      </c>
      <c r="L34" s="43">
        <f>IF(J34=2,3,IF(J34=1,1,0))</f>
        <v>1</v>
      </c>
      <c r="M34" s="43">
        <f>IF(K34=2,3,IF(K34=1,1,0))</f>
        <v>1</v>
      </c>
      <c r="N34" s="66"/>
      <c r="O34" s="22" t="str">
        <f t="shared" ref="O34:O39" si="561">IF(P34,VLOOKUP(P34,Spelers,2,FALSE),"")</f>
        <v>DEHERTOGH Nick</v>
      </c>
      <c r="P34" s="83">
        <v>1663</v>
      </c>
      <c r="Q34" s="22" t="str">
        <f t="shared" ref="Q34:Q39" si="562">IF(P34,VLOOKUP(P34,Spelers,3,FALSE),"")</f>
        <v>D</v>
      </c>
      <c r="R34" s="22" t="str">
        <f t="shared" ref="R34:R39" si="563">IF(S34,VLOOKUP(S34,Spelers,2,FALSE),"")</f>
        <v>VAN CAUTER Koen</v>
      </c>
      <c r="S34" s="83">
        <v>3004</v>
      </c>
      <c r="T34" s="22" t="str">
        <f t="shared" ref="T34:T39" si="564">IF(S34,VLOOKUP(S34,Spelers,3,FALSE),"")</f>
        <v>B</v>
      </c>
      <c r="U34" s="83">
        <v>2</v>
      </c>
      <c r="V34" s="83">
        <v>2</v>
      </c>
      <c r="W34" s="84"/>
      <c r="X34" s="22">
        <f t="shared" ref="X34:X39" si="565">IF(V34&lt;&gt;"",IF(U34=V34,IF(U34=1,2,0),1),"")</f>
        <v>0</v>
      </c>
      <c r="Y34" s="22">
        <f t="shared" ref="Y34:Y39" si="566">IF(V34&lt;&gt;"",IF(U34=V34,IF(U34=1,0,2),1),"")</f>
        <v>2</v>
      </c>
      <c r="Z34" s="43">
        <f>IF(X34=2,3,IF(X34=1,1,0))</f>
        <v>0</v>
      </c>
      <c r="AA34" s="43">
        <f>IF(Y34=2,3,IF(Y34=1,1,0))</f>
        <v>3</v>
      </c>
      <c r="AB34" s="56"/>
      <c r="AC34" s="22" t="str">
        <f t="shared" ref="AC34:AC39" si="567">IF(AD34,VLOOKUP(AD34,Spelers,2,FALSE),"")</f>
        <v>ADRIAENSSENS Kurt</v>
      </c>
      <c r="AD34" s="83">
        <v>4944</v>
      </c>
      <c r="AE34" s="22" t="str">
        <f t="shared" ref="AE34:AE39" si="568">IF(AD34,VLOOKUP(AD34,Spelers,3,FALSE),"")</f>
        <v>B</v>
      </c>
      <c r="AF34" s="22" t="str">
        <f t="shared" ref="AF34:AF39" si="569">IF(AG34,VLOOKUP(AG34,Spelers,2,FALSE),"")</f>
        <v>VAN DEN BROECK Christian</v>
      </c>
      <c r="AG34" s="83">
        <v>2770</v>
      </c>
      <c r="AH34" s="22" t="str">
        <f t="shared" ref="AH34:AH39" si="570">IF(AG34,VLOOKUP(AG34,Spelers,3,FALSE),"")</f>
        <v>C</v>
      </c>
      <c r="AI34" s="83">
        <v>1</v>
      </c>
      <c r="AJ34" s="83">
        <v>1</v>
      </c>
      <c r="AK34" s="84"/>
      <c r="AL34" s="22">
        <f t="shared" ref="AL34:AL39" si="571">IF(AJ34&lt;&gt;"",IF(AI34=AJ34,IF(AI34=1,2,0),1),"")</f>
        <v>2</v>
      </c>
      <c r="AM34" s="22">
        <f t="shared" ref="AM34:AM39" si="572">IF(AJ34&lt;&gt;"",IF(AI34=AJ34,IF(AI34=1,0,2),1),"")</f>
        <v>0</v>
      </c>
      <c r="AN34" s="43">
        <f>IF(AL34=2,3,IF(AL34=1,1,0))</f>
        <v>3</v>
      </c>
      <c r="AO34" s="43">
        <f>IF(AM34=2,3,IF(AM34=1,1,0))</f>
        <v>0</v>
      </c>
      <c r="AP34" s="56"/>
      <c r="AQ34" s="22" t="str">
        <f t="shared" ref="AQ34:AQ39" si="573">IF(AR34,VLOOKUP(AR34,Spelers,2,FALSE),"")</f>
        <v>MAMPAEY Kim</v>
      </c>
      <c r="AR34" s="83">
        <v>2604</v>
      </c>
      <c r="AS34" s="22" t="str">
        <f t="shared" ref="AS34:AS39" si="574">IF(AR34,VLOOKUP(AR34,Spelers,3,FALSE),"")</f>
        <v>B</v>
      </c>
      <c r="AT34" s="22" t="str">
        <f t="shared" ref="AT34:AT39" si="575">IF(AU34,VLOOKUP(AU34,Spelers,2,FALSE),"")</f>
        <v>DE COCK Dirk</v>
      </c>
      <c r="AU34" s="83">
        <v>3695</v>
      </c>
      <c r="AV34" s="22" t="str">
        <f t="shared" ref="AV34:AV39" si="576">IF(AU34,VLOOKUP(AU34,Spelers,3,FALSE),"")</f>
        <v>B</v>
      </c>
      <c r="AW34" s="83">
        <v>1</v>
      </c>
      <c r="AX34" s="83">
        <v>2</v>
      </c>
      <c r="AY34" s="84"/>
      <c r="AZ34" s="22">
        <f t="shared" ref="AZ34:AZ39" si="577">IF(AX34&lt;&gt;"",IF(AW34=AX34,IF(AW34=1,2,0),1),"")</f>
        <v>1</v>
      </c>
      <c r="BA34" s="22">
        <f t="shared" ref="BA34:BA39" si="578">IF(AX34&lt;&gt;"",IF(AW34=AX34,IF(AW34=1,0,2),1),"")</f>
        <v>1</v>
      </c>
      <c r="BB34" s="43">
        <f>IF(AZ34=2,3,IF(AZ34=1,1,0))</f>
        <v>1</v>
      </c>
      <c r="BC34" s="43">
        <f>IF(BA34=2,3,IF(BA34=1,1,0))</f>
        <v>1</v>
      </c>
      <c r="BD34" s="66"/>
      <c r="BE34" s="22" t="str">
        <f t="shared" ref="BE34:BE39" si="579">IF(BF34,VLOOKUP(BF34,Spelers,2,FALSE),"")</f>
        <v>VAN CAUTER Koen</v>
      </c>
      <c r="BF34" s="83">
        <v>3004</v>
      </c>
      <c r="BG34" s="22" t="str">
        <f t="shared" ref="BG34:BG39" si="580">IF(BF34,VLOOKUP(BF34,Spelers,3,FALSE),"")</f>
        <v>B</v>
      </c>
      <c r="BH34" s="22" t="str">
        <f t="shared" ref="BH34:BH39" si="581">IF(BI34,VLOOKUP(BI34,Spelers,2,FALSE),"")</f>
        <v>DE LAET Marc</v>
      </c>
      <c r="BI34" s="83">
        <v>2927</v>
      </c>
      <c r="BJ34" s="22" t="str">
        <f t="shared" ref="BJ34:BJ39" si="582">IF(BI34,VLOOKUP(BI34,Spelers,3,FALSE),"")</f>
        <v>A</v>
      </c>
      <c r="BK34" s="83">
        <v>2</v>
      </c>
      <c r="BL34" s="83">
        <v>1</v>
      </c>
      <c r="BM34" s="84"/>
      <c r="BN34" s="22">
        <f t="shared" ref="BN34:BN39" si="583">IF(BL34&lt;&gt;"",IF(BK34=BL34,IF(BK34=1,2,0),1),"")</f>
        <v>1</v>
      </c>
      <c r="BO34" s="22">
        <f t="shared" ref="BO34:BO39" si="584">IF(BL34&lt;&gt;"",IF(BK34=BL34,IF(BK34=1,0,2),1),"")</f>
        <v>1</v>
      </c>
      <c r="BP34" s="43">
        <f>IF(BN34=2,3,IF(BN34=1,1,0))</f>
        <v>1</v>
      </c>
      <c r="BQ34" s="43">
        <f>IF(BO34=2,3,IF(BO34=1,1,0))</f>
        <v>1</v>
      </c>
      <c r="BR34" s="56"/>
      <c r="BS34" s="22" t="str">
        <f t="shared" ref="BS34:BS39" si="585">IF(BT34,VLOOKUP(BT34,Spelers,2,FALSE),"")</f>
        <v>JANSSENS Filip</v>
      </c>
      <c r="BT34" s="83">
        <v>8669</v>
      </c>
      <c r="BU34" s="22" t="str">
        <f t="shared" ref="BU34:BU39" si="586">IF(BT34,VLOOKUP(BT34,Spelers,3,FALSE),"")</f>
        <v>C</v>
      </c>
      <c r="BV34" s="22" t="str">
        <f t="shared" ref="BV34:BV39" si="587">IF(BW34,VLOOKUP(BW34,Spelers,2,FALSE),"")</f>
        <v>FOUBERT Bruno</v>
      </c>
      <c r="BW34" s="83">
        <v>3647</v>
      </c>
      <c r="BX34" s="22" t="str">
        <f t="shared" ref="BX34:BX39" si="588">IF(BW34,VLOOKUP(BW34,Spelers,3,FALSE),"")</f>
        <v>A</v>
      </c>
      <c r="BY34" s="83">
        <v>2</v>
      </c>
      <c r="BZ34" s="83">
        <v>1</v>
      </c>
      <c r="CA34" s="84"/>
      <c r="CB34" s="22">
        <f t="shared" ref="CB34:CB39" si="589">IF(BZ34&lt;&gt;"",IF(BY34=BZ34,IF(BY34=1,2,0),1),"")</f>
        <v>1</v>
      </c>
      <c r="CC34" s="22">
        <f t="shared" ref="CC34:CC39" si="590">IF(BZ34&lt;&gt;"",IF(BY34=BZ34,IF(BY34=1,0,2),1),"")</f>
        <v>1</v>
      </c>
      <c r="CD34" s="43">
        <f>IF(CB34=2,3,IF(CB34=1,1,0))</f>
        <v>1</v>
      </c>
      <c r="CE34" s="43">
        <f>IF(CC34=2,3,IF(CC34=1,1,0))</f>
        <v>1</v>
      </c>
      <c r="CF34" s="56"/>
      <c r="CG34" s="22" t="str">
        <f t="shared" ref="CG34:CG39" si="591">IF(CH34,VLOOKUP(CH34,Spelers,2,FALSE),"")</f>
        <v>DE HERDT Ivan</v>
      </c>
      <c r="CH34" s="83">
        <v>1041</v>
      </c>
      <c r="CI34" s="22" t="str">
        <f t="shared" ref="CI34:CI39" si="592">IF(CH34,VLOOKUP(CH34,Spelers,3,FALSE),"")</f>
        <v>C</v>
      </c>
      <c r="CJ34" s="22" t="str">
        <f t="shared" ref="CJ34:CJ39" si="593">IF(CK34,VLOOKUP(CK34,Spelers,2,FALSE),"")</f>
        <v>MAEREMANS Emiel</v>
      </c>
      <c r="CK34" s="83">
        <v>5364</v>
      </c>
      <c r="CL34" s="22" t="str">
        <f t="shared" ref="CL34:CL39" si="594">IF(CK34,VLOOKUP(CK34,Spelers,3,FALSE),"")</f>
        <v>C</v>
      </c>
      <c r="CM34" s="83">
        <v>1</v>
      </c>
      <c r="CN34" s="83">
        <v>1</v>
      </c>
      <c r="CO34" s="84"/>
      <c r="CP34" s="22">
        <f t="shared" ref="CP34:CP39" si="595">IF(CN34&lt;&gt;"",IF(CM34=CN34,IF(CM34=1,2,0),1),"")</f>
        <v>2</v>
      </c>
      <c r="CQ34" s="22">
        <f t="shared" ref="CQ34:CQ39" si="596">IF(CN34&lt;&gt;"",IF(CM34=CN34,IF(CM34=1,0,2),1),"")</f>
        <v>0</v>
      </c>
      <c r="CR34" s="43">
        <f>IF(CP34=2,3,IF(CP34=1,1,0))</f>
        <v>3</v>
      </c>
      <c r="CS34" s="43">
        <f>IF(CQ34=2,3,IF(CQ34=1,1,0))</f>
        <v>0</v>
      </c>
      <c r="CT34" s="66"/>
      <c r="CU34" s="22" t="str">
        <f t="shared" ref="CU34:CU39" si="597">IF(CV34,VLOOKUP(CV34,Spelers,2,FALSE),"")</f>
        <v>HEYMANS Jan</v>
      </c>
      <c r="CV34" s="83">
        <v>2600</v>
      </c>
      <c r="CW34" s="22" t="str">
        <f t="shared" ref="CW34:CW39" si="598">IF(CV34,VLOOKUP(CV34,Spelers,3,FALSE),"")</f>
        <v>B</v>
      </c>
      <c r="CX34" s="22" t="str">
        <f t="shared" ref="CX34:CX39" si="599">IF(CY34,VLOOKUP(CY34,Spelers,2,FALSE),"")</f>
        <v>WILLEMS Jan</v>
      </c>
      <c r="CY34" s="83">
        <v>3923</v>
      </c>
      <c r="CZ34" s="22" t="str">
        <f t="shared" ref="CZ34:CZ39" si="600">IF(CY34,VLOOKUP(CY34,Spelers,3,FALSE),"")</f>
        <v>B</v>
      </c>
      <c r="DA34" s="83">
        <v>2</v>
      </c>
      <c r="DB34" s="83">
        <v>2</v>
      </c>
      <c r="DC34" s="84"/>
      <c r="DD34" s="22">
        <f t="shared" ref="DD34:DD39" si="601">IF(DB34&lt;&gt;"",IF(DA34=DB34,IF(DA34=1,2,0),1),"")</f>
        <v>0</v>
      </c>
      <c r="DE34" s="22">
        <f t="shared" ref="DE34:DE39" si="602">IF(DB34&lt;&gt;"",IF(DA34=DB34,IF(DA34=1,0,2),1),"")</f>
        <v>2</v>
      </c>
      <c r="DF34" s="43">
        <f>IF(DD34=2,3,IF(DD34=1,1,0))</f>
        <v>0</v>
      </c>
      <c r="DG34" s="43">
        <f>IF(DE34=2,3,IF(DE34=1,1,0))</f>
        <v>3</v>
      </c>
      <c r="DH34" s="56"/>
      <c r="DI34" s="22" t="str">
        <f t="shared" ref="DI34:DI39" si="603">IF(DJ34,VLOOKUP(DJ34,Spelers,2,FALSE),"")</f>
        <v>FOUBERT Bruno</v>
      </c>
      <c r="DJ34" s="83">
        <v>3647</v>
      </c>
      <c r="DK34" s="22" t="str">
        <f t="shared" ref="DK34:DK39" si="604">IF(DJ34,VLOOKUP(DJ34,Spelers,3,FALSE),"")</f>
        <v>A</v>
      </c>
      <c r="DL34" s="22" t="str">
        <f t="shared" ref="DL34:DL39" si="605">IF(DM34,VLOOKUP(DM34,Spelers,2,FALSE),"")</f>
        <v>PERSOONS Dirk</v>
      </c>
      <c r="DM34" s="83">
        <v>304</v>
      </c>
      <c r="DN34" s="22" t="str">
        <f t="shared" ref="DN34:DN39" si="606">IF(DM34,VLOOKUP(DM34,Spelers,3,FALSE),"")</f>
        <v>A</v>
      </c>
      <c r="DO34" s="83">
        <v>1</v>
      </c>
      <c r="DP34" s="83">
        <v>1</v>
      </c>
      <c r="DQ34" s="84"/>
      <c r="DR34" s="22">
        <f t="shared" ref="DR34:DR39" si="607">IF(DP34&lt;&gt;"",IF(DO34=DP34,IF(DO34=1,2,0),1),"")</f>
        <v>2</v>
      </c>
      <c r="DS34" s="22">
        <f t="shared" ref="DS34:DS39" si="608">IF(DP34&lt;&gt;"",IF(DO34=DP34,IF(DO34=1,0,2),1),"")</f>
        <v>0</v>
      </c>
      <c r="DT34" s="43">
        <f>IF(DR34=2,3,IF(DR34=1,1,0))</f>
        <v>3</v>
      </c>
      <c r="DU34" s="43">
        <f>IF(DS34=2,3,IF(DS34=1,1,0))</f>
        <v>0</v>
      </c>
      <c r="DV34" s="56"/>
      <c r="DW34" s="22" t="str">
        <f t="shared" ref="DW34:DW39" si="609">IF(DX34,VLOOKUP(DX34,Spelers,2,FALSE),"")</f>
        <v>SCHELFHOUT Kevin</v>
      </c>
      <c r="DX34" s="83">
        <v>7322</v>
      </c>
      <c r="DY34" s="22" t="str">
        <f t="shared" ref="DY34:DY39" si="610">IF(DX34,VLOOKUP(DX34,Spelers,3,FALSE),"")</f>
        <v>C</v>
      </c>
      <c r="DZ34" s="22" t="str">
        <f t="shared" ref="DZ34:DZ39" si="611">IF(EA34,VLOOKUP(EA34,Spelers,2,FALSE),"")</f>
        <v>VAN CAUTER Koen</v>
      </c>
      <c r="EA34" s="83">
        <v>3004</v>
      </c>
      <c r="EB34" s="22" t="str">
        <f t="shared" ref="EB34:EB39" si="612">IF(EA34,VLOOKUP(EA34,Spelers,3,FALSE),"")</f>
        <v>B</v>
      </c>
      <c r="EC34" s="83">
        <v>1</v>
      </c>
      <c r="ED34" s="83">
        <v>2</v>
      </c>
      <c r="EE34" s="84"/>
      <c r="EF34" s="22">
        <f t="shared" ref="EF34:EF39" si="613">IF(ED34&lt;&gt;"",IF(EC34=ED34,IF(EC34=1,2,0),1),"")</f>
        <v>1</v>
      </c>
      <c r="EG34" s="22">
        <f t="shared" ref="EG34:EG39" si="614">IF(ED34&lt;&gt;"",IF(EC34=ED34,IF(EC34=1,0,2),1),"")</f>
        <v>1</v>
      </c>
      <c r="EH34" s="43">
        <f>IF(EF34=2,3,IF(EF34=1,1,0))</f>
        <v>1</v>
      </c>
      <c r="EI34" s="43">
        <f>IF(EG34=2,3,IF(EG34=1,1,0))</f>
        <v>1</v>
      </c>
      <c r="EJ34" s="66"/>
      <c r="EK34" s="22" t="str">
        <f t="shared" ref="EK34:EK39" si="615">IF(EL34,VLOOKUP(EL34,Spelers,2,FALSE),"")</f>
        <v>VAN CAUTER Koen</v>
      </c>
      <c r="EL34" s="83">
        <v>3004</v>
      </c>
      <c r="EM34" s="22" t="str">
        <f t="shared" ref="EM34:EM39" si="616">IF(EL34,VLOOKUP(EL34,Spelers,3,FALSE),"")</f>
        <v>B</v>
      </c>
      <c r="EN34" s="22" t="str">
        <f t="shared" ref="EN34:EN39" si="617">IF(EO34,VLOOKUP(EO34,Spelers,2,FALSE),"")</f>
        <v>FOUBERT Bruno</v>
      </c>
      <c r="EO34" s="83">
        <v>3647</v>
      </c>
      <c r="EP34" s="22" t="str">
        <f t="shared" ref="EP34:EP39" si="618">IF(EO34,VLOOKUP(EO34,Spelers,3,FALSE),"")</f>
        <v>A</v>
      </c>
      <c r="EQ34" s="83">
        <v>1</v>
      </c>
      <c r="ER34" s="83">
        <v>1</v>
      </c>
      <c r="ES34" s="84"/>
      <c r="ET34" s="22">
        <f t="shared" ref="ET34:ET39" si="619">IF(ER34&lt;&gt;"",IF(EQ34=ER34,IF(EQ34=1,2,0),1),"")</f>
        <v>2</v>
      </c>
      <c r="EU34" s="22">
        <f t="shared" ref="EU34:EU39" si="620">IF(ER34&lt;&gt;"",IF(EQ34=ER34,IF(EQ34=1,0,2),1),"")</f>
        <v>0</v>
      </c>
      <c r="EV34" s="43">
        <f>IF(ET34=2,3,IF(ET34=1,1,0))</f>
        <v>3</v>
      </c>
      <c r="EW34" s="43">
        <f>IF(EU34=2,3,IF(EU34=1,1,0))</f>
        <v>0</v>
      </c>
      <c r="EX34" s="56"/>
      <c r="EY34" s="22" t="str">
        <f t="shared" ref="EY34:EY39" si="621">IF(EZ34,VLOOKUP(EZ34,Spelers,2,FALSE),"")</f>
        <v>VAN MIERT Dieter</v>
      </c>
      <c r="EZ34" s="83">
        <v>8302</v>
      </c>
      <c r="FA34" s="22" t="str">
        <f t="shared" ref="FA34:FA39" si="622">IF(EZ34,VLOOKUP(EZ34,Spelers,3,FALSE),"")</f>
        <v>C</v>
      </c>
      <c r="FB34" s="22" t="str">
        <f t="shared" ref="FB34:FB39" si="623">IF(FC34,VLOOKUP(FC34,Spelers,2,FALSE),"")</f>
        <v>VAN INGELGEM Kevin</v>
      </c>
      <c r="FC34" s="83">
        <v>4970</v>
      </c>
      <c r="FD34" s="22" t="str">
        <f t="shared" ref="FD34:FD39" si="624">IF(FC34,VLOOKUP(FC34,Spelers,3,FALSE),"")</f>
        <v>B</v>
      </c>
      <c r="FE34" s="83">
        <v>2</v>
      </c>
      <c r="FF34" s="83">
        <v>2</v>
      </c>
      <c r="FG34" s="84"/>
      <c r="FH34" s="22">
        <f t="shared" ref="FH34:FH39" si="625">IF(FF34&lt;&gt;"",IF(FE34=FF34,IF(FE34=1,2,0),1),"")</f>
        <v>0</v>
      </c>
      <c r="FI34" s="22">
        <f t="shared" ref="FI34:FI39" si="626">IF(FF34&lt;&gt;"",IF(FE34=FF34,IF(FE34=1,0,2),1),"")</f>
        <v>2</v>
      </c>
      <c r="FJ34" s="43">
        <f>IF(FH34=2,3,IF(FH34=1,1,0))</f>
        <v>0</v>
      </c>
      <c r="FK34" s="43">
        <f>IF(FI34=2,3,IF(FI34=1,1,0))</f>
        <v>3</v>
      </c>
      <c r="FL34" s="56"/>
      <c r="FM34" s="22" t="str">
        <f t="shared" ref="FM34:FM39" si="627">IF(FN34,VLOOKUP(FN34,Spelers,2,FALSE),"")</f>
        <v>VAN CAUTER Koen</v>
      </c>
      <c r="FN34" s="83">
        <v>3004</v>
      </c>
      <c r="FO34" s="22" t="str">
        <f t="shared" ref="FO34:FO39" si="628">IF(FN34,VLOOKUP(FN34,Spelers,3,FALSE),"")</f>
        <v>B</v>
      </c>
      <c r="FP34" s="22" t="str">
        <f t="shared" ref="FP34:FP39" si="629">IF(FQ34,VLOOKUP(FQ34,Spelers,2,FALSE),"")</f>
        <v>VAN HEMELRIJK Jean</v>
      </c>
      <c r="FQ34" s="83">
        <v>2415</v>
      </c>
      <c r="FR34" s="22" t="str">
        <f t="shared" ref="FR34:FR39" si="630">IF(FQ34,VLOOKUP(FQ34,Spelers,3,FALSE),"")</f>
        <v>C</v>
      </c>
      <c r="FS34" s="83">
        <v>1</v>
      </c>
      <c r="FT34" s="83">
        <v>1</v>
      </c>
      <c r="FU34" s="84"/>
      <c r="FV34" s="22">
        <f t="shared" ref="FV34:FV39" si="631">IF(FT34&lt;&gt;"",IF(FS34=FT34,IF(FS34=1,2,0),1),"")</f>
        <v>2</v>
      </c>
      <c r="FW34" s="22">
        <f t="shared" ref="FW34:FW39" si="632">IF(FT34&lt;&gt;"",IF(FS34=FT34,IF(FS34=1,0,2),1),"")</f>
        <v>0</v>
      </c>
      <c r="FX34" s="43">
        <f>IF(FV34=2,3,IF(FV34=1,1,0))</f>
        <v>3</v>
      </c>
      <c r="FY34" s="43">
        <f>IF(FW34=2,3,IF(FW34=1,1,0))</f>
        <v>0</v>
      </c>
      <c r="FZ34" s="66"/>
      <c r="GA34" s="22" t="str">
        <f t="shared" ref="GA34:GA39" si="633">IF(GB34,VLOOKUP(GB34,Spelers,2,FALSE),"")</f>
        <v>JANSSENS Filip</v>
      </c>
      <c r="GB34" s="83">
        <v>8669</v>
      </c>
      <c r="GC34" s="22" t="str">
        <f t="shared" ref="GC34:GC39" si="634">IF(GB34,VLOOKUP(GB34,Spelers,3,FALSE),"")</f>
        <v>C</v>
      </c>
      <c r="GD34" s="22" t="str">
        <f t="shared" ref="GD34:GD39" si="635">IF(GE34,VLOOKUP(GE34,Spelers,2,FALSE),"")</f>
        <v>ADRIAENSSENS Kurt</v>
      </c>
      <c r="GE34" s="83">
        <v>4944</v>
      </c>
      <c r="GF34" s="22" t="str">
        <f t="shared" ref="GF34:GF39" si="636">IF(GE34,VLOOKUP(GE34,Spelers,3,FALSE),"")</f>
        <v>B</v>
      </c>
      <c r="GG34" s="83">
        <v>2</v>
      </c>
      <c r="GH34" s="83">
        <v>1</v>
      </c>
      <c r="GI34" s="84"/>
      <c r="GJ34" s="22">
        <f t="shared" ref="GJ34:GJ39" si="637">IF(GH34&lt;&gt;"",IF(GG34=GH34,IF(GG34=1,2,0),1),"")</f>
        <v>1</v>
      </c>
      <c r="GK34" s="22">
        <f t="shared" ref="GK34:GK39" si="638">IF(GH34&lt;&gt;"",IF(GG34=GH34,IF(GG34=1,0,2),1),"")</f>
        <v>1</v>
      </c>
      <c r="GL34" s="43">
        <f>IF(GJ34=2,3,IF(GJ34=1,1,0))</f>
        <v>1</v>
      </c>
      <c r="GM34" s="43">
        <f>IF(GK34=2,3,IF(GK34=1,1,0))</f>
        <v>1</v>
      </c>
      <c r="GN34" s="56"/>
      <c r="GO34" s="22" t="str">
        <f t="shared" ref="GO34:GO39" si="639">IF(GP34,VLOOKUP(GP34,Spelers,2,FALSE),"")</f>
        <v>VAN CAUTER Koen</v>
      </c>
      <c r="GP34" s="83">
        <v>3004</v>
      </c>
      <c r="GQ34" s="22" t="str">
        <f t="shared" ref="GQ34:GQ39" si="640">IF(GP34,VLOOKUP(GP34,Spelers,3,FALSE),"")</f>
        <v>B</v>
      </c>
      <c r="GR34" s="22" t="str">
        <f t="shared" ref="GR34:GR39" si="641">IF(GS34,VLOOKUP(GS34,Spelers,2,FALSE),"")</f>
        <v>VERGAUWEN Gino</v>
      </c>
      <c r="GS34" s="83">
        <v>3369</v>
      </c>
      <c r="GT34" s="22" t="str">
        <f t="shared" ref="GT34:GT39" si="642">IF(GS34,VLOOKUP(GS34,Spelers,3,FALSE),"")</f>
        <v>B</v>
      </c>
      <c r="GU34" s="83">
        <v>1</v>
      </c>
      <c r="GV34" s="83">
        <v>2</v>
      </c>
      <c r="GW34" s="84"/>
      <c r="GX34" s="22">
        <f t="shared" ref="GX34:GX39" si="643">IF(GV34&lt;&gt;"",IF(GU34=GV34,IF(GU34=1,2,0),1),"")</f>
        <v>1</v>
      </c>
      <c r="GY34" s="22">
        <f t="shared" ref="GY34:GY39" si="644">IF(GV34&lt;&gt;"",IF(GU34=GV34,IF(GU34=1,0,2),1),"")</f>
        <v>1</v>
      </c>
      <c r="GZ34" s="43">
        <f>IF(GX34=2,3,IF(GX34=1,1,0))</f>
        <v>1</v>
      </c>
      <c r="HA34" s="43">
        <f>IF(GY34=2,3,IF(GY34=1,1,0))</f>
        <v>1</v>
      </c>
      <c r="HB34" s="56"/>
      <c r="HC34" s="22" t="str">
        <f t="shared" ref="HC34:HC39" si="645">IF(HD34,VLOOKUP(HD34,Spelers,2,FALSE),"")</f>
        <v>VAN DEN BROECK Christian</v>
      </c>
      <c r="HD34" s="83">
        <v>2770</v>
      </c>
      <c r="HE34" s="22" t="str">
        <f t="shared" ref="HE34:HE39" si="646">IF(HD34,VLOOKUP(HD34,Spelers,3,FALSE),"")</f>
        <v>C</v>
      </c>
      <c r="HF34" s="22" t="str">
        <f t="shared" ref="HF34:HF39" si="647">IF(HG34,VLOOKUP(HG34,Spelers,2,FALSE),"")</f>
        <v>VAN INGELGEM Timmy</v>
      </c>
      <c r="HG34" s="83">
        <v>6202</v>
      </c>
      <c r="HH34" s="22" t="str">
        <f t="shared" ref="HH34:HH39" si="648">IF(HG34,VLOOKUP(HG34,Spelers,3,FALSE),"")</f>
        <v>C</v>
      </c>
      <c r="HI34" s="83">
        <v>1</v>
      </c>
      <c r="HJ34" s="83">
        <v>2</v>
      </c>
      <c r="HK34" s="84"/>
      <c r="HL34" s="22">
        <f t="shared" ref="HL34:HL39" si="649">IF(HJ34&lt;&gt;"",IF(HI34=HJ34,IF(HI34=1,2,0),1),"")</f>
        <v>1</v>
      </c>
      <c r="HM34" s="22">
        <f t="shared" ref="HM34:HM39" si="650">IF(HJ34&lt;&gt;"",IF(HI34=HJ34,IF(HI34=1,0,2),1),"")</f>
        <v>1</v>
      </c>
      <c r="HN34" s="43">
        <f>IF(HL34=2,3,IF(HL34=1,1,0))</f>
        <v>1</v>
      </c>
      <c r="HO34" s="43">
        <f>IF(HM34=2,3,IF(HM34=1,1,0))</f>
        <v>1</v>
      </c>
      <c r="HP34" s="66"/>
      <c r="HQ34" s="22" t="str">
        <f t="shared" ref="HQ34:HQ39" si="651">IF(HR34,VLOOKUP(HR34,Spelers,2,FALSE),"")</f>
        <v>VAN CAUTER Koen</v>
      </c>
      <c r="HR34" s="83">
        <v>3004</v>
      </c>
      <c r="HS34" s="22" t="str">
        <f t="shared" ref="HS34:HS39" si="652">IF(HR34,VLOOKUP(HR34,Spelers,3,FALSE),"")</f>
        <v>B</v>
      </c>
      <c r="HT34" s="22" t="str">
        <f t="shared" ref="HT34:HT39" si="653">IF(HU34,VLOOKUP(HU34,Spelers,2,FALSE),"")</f>
        <v>BRUYNDONCKX Patrick</v>
      </c>
      <c r="HU34" s="83">
        <v>149</v>
      </c>
      <c r="HV34" s="22" t="str">
        <f t="shared" ref="HV34:HV39" si="654">IF(HU34,VLOOKUP(HU34,Spelers,3,FALSE),"")</f>
        <v>C</v>
      </c>
      <c r="HW34" s="83">
        <v>2</v>
      </c>
      <c r="HX34" s="83">
        <v>1</v>
      </c>
      <c r="HY34" s="84"/>
      <c r="HZ34" s="22">
        <f t="shared" ref="HZ34:HZ39" si="655">IF(HX34&lt;&gt;"",IF(HW34=HX34,IF(HW34=1,2,0),1),"")</f>
        <v>1</v>
      </c>
      <c r="IA34" s="22">
        <f t="shared" ref="IA34:IA39" si="656">IF(HX34&lt;&gt;"",IF(HW34=HX34,IF(HW34=1,0,2),1),"")</f>
        <v>1</v>
      </c>
      <c r="IB34" s="43">
        <f>IF(HZ34=2,3,IF(HZ34=1,1,0))</f>
        <v>1</v>
      </c>
      <c r="IC34" s="43">
        <f>IF(IA34=2,3,IF(IA34=1,1,0))</f>
        <v>1</v>
      </c>
      <c r="ID34" s="56"/>
      <c r="IE34" s="22" t="str">
        <f t="shared" ref="IE34:IE39" si="657">IF(IF34,VLOOKUP(IF34,Spelers,2,FALSE),"")</f>
        <v>ADRIAENSSENS Kurt</v>
      </c>
      <c r="IF34" s="83">
        <v>4944</v>
      </c>
      <c r="IG34" s="22" t="str">
        <f t="shared" ref="IG34:IG39" si="658">IF(IF34,VLOOKUP(IF34,Spelers,3,FALSE),"")</f>
        <v>B</v>
      </c>
      <c r="IH34" s="22" t="str">
        <f t="shared" ref="IH34:IH39" si="659">IF(II34,VLOOKUP(II34,Spelers,2,FALSE),"")</f>
        <v>VAN CAUTER Koen</v>
      </c>
      <c r="II34" s="83">
        <v>3004</v>
      </c>
      <c r="IJ34" s="22" t="str">
        <f t="shared" ref="IJ34:IJ39" si="660">IF(II34,VLOOKUP(II34,Spelers,3,FALSE),"")</f>
        <v>B</v>
      </c>
      <c r="IK34" s="83">
        <v>1</v>
      </c>
      <c r="IL34" s="83">
        <v>1</v>
      </c>
      <c r="IM34" s="65"/>
      <c r="IN34" s="22">
        <f t="shared" ref="IN34:IN39" si="661">IF(IL34&lt;&gt;"",IF(IK34=IL34,IF(IK34=1,2,0),1),"")</f>
        <v>2</v>
      </c>
      <c r="IO34" s="22">
        <f t="shared" ref="IO34:IO39" si="662">IF(IL34&lt;&gt;"",IF(IK34=IL34,IF(IK34=1,0,2),1),"")</f>
        <v>0</v>
      </c>
      <c r="IP34" s="43">
        <f>IF(IN34=2,3,IF(IN34=1,1,0))</f>
        <v>3</v>
      </c>
      <c r="IQ34" s="43">
        <f>IF(IO34=2,3,IF(IO34=1,1,0))</f>
        <v>0</v>
      </c>
      <c r="IR34" s="56"/>
      <c r="IS34" s="22" t="str">
        <f t="shared" ref="IS34:IS39" si="663">IF(IT34,VLOOKUP(IT34,Spelers,2,FALSE),"")</f>
        <v>VAN CAPPELEN Patrick</v>
      </c>
      <c r="IT34" s="83">
        <v>1885</v>
      </c>
      <c r="IU34" s="22" t="str">
        <f t="shared" ref="IU34:IU39" si="664">IF(IT34,VLOOKUP(IT34,Spelers,3,FALSE),"")</f>
        <v>NA</v>
      </c>
      <c r="IV34" s="22" t="str">
        <f t="shared" ref="IV34:IV39" si="665">IF(IW34,VLOOKUP(IW34,Spelers,2,FALSE),"")</f>
        <v>JANSSENS Filip</v>
      </c>
      <c r="IW34" s="83">
        <v>8669</v>
      </c>
      <c r="IX34" s="22" t="str">
        <f t="shared" ref="IX34:IX39" si="666">IF(IW34,VLOOKUP(IW34,Spelers,3,FALSE),"")</f>
        <v>C</v>
      </c>
      <c r="IY34" s="83">
        <v>1</v>
      </c>
      <c r="IZ34" s="83">
        <v>1</v>
      </c>
      <c r="JA34" s="84"/>
      <c r="JB34" s="22">
        <f t="shared" ref="JB34:JB39" si="667">IF(IZ34&lt;&gt;"",IF(IY34=IZ34,IF(IY34=1,2,0),1),"")</f>
        <v>2</v>
      </c>
      <c r="JC34" s="22">
        <f t="shared" ref="JC34:JC39" si="668">IF(IZ34&lt;&gt;"",IF(IY34=IZ34,IF(IY34=1,0,2),1),"")</f>
        <v>0</v>
      </c>
      <c r="JD34" s="43">
        <f>IF(JB34=2,3,IF(JB34=1,1,0))</f>
        <v>3</v>
      </c>
      <c r="JE34" s="43">
        <f>IF(JC34=2,3,IF(JC34=1,1,0))</f>
        <v>0</v>
      </c>
      <c r="JF34" s="66"/>
      <c r="JG34" s="22" t="str">
        <f t="shared" ref="JG34:JG39" si="669">IF(JH34,VLOOKUP(JH34,Spelers,2,FALSE),"")</f>
        <v>JANSSENS Filip</v>
      </c>
      <c r="JH34" s="83">
        <v>8669</v>
      </c>
      <c r="JI34" s="22" t="str">
        <f t="shared" ref="JI34:JI39" si="670">IF(JH34,VLOOKUP(JH34,Spelers,3,FALSE),"")</f>
        <v>C</v>
      </c>
      <c r="JJ34" s="22" t="str">
        <f t="shared" ref="JJ34:JJ39" si="671">IF(JK34,VLOOKUP(JK34,Spelers,2,FALSE),"")</f>
        <v>PAUWELS Frans</v>
      </c>
      <c r="JK34" s="83">
        <v>2748</v>
      </c>
      <c r="JL34" s="22" t="str">
        <f t="shared" ref="JL34:JL39" si="672">IF(JK34,VLOOKUP(JK34,Spelers,3,FALSE),"")</f>
        <v>A</v>
      </c>
      <c r="JM34" s="83">
        <v>1</v>
      </c>
      <c r="JN34" s="83">
        <v>1</v>
      </c>
      <c r="JO34" s="84"/>
      <c r="JP34" s="22">
        <f t="shared" ref="JP34:JP39" si="673">IF(JN34&lt;&gt;"",IF(JM34=JN34,IF(JM34=1,2,0),1),"")</f>
        <v>2</v>
      </c>
      <c r="JQ34" s="22">
        <f t="shared" ref="JQ34:JQ39" si="674">IF(JN34&lt;&gt;"",IF(JM34=JN34,IF(JM34=1,0,2),1),"")</f>
        <v>0</v>
      </c>
      <c r="JR34" s="43">
        <f>IF(JP34=2,3,IF(JP34=1,1,0))</f>
        <v>3</v>
      </c>
      <c r="JS34" s="43">
        <f>IF(JQ34=2,3,IF(JQ34=1,1,0))</f>
        <v>0</v>
      </c>
      <c r="JT34" s="56"/>
      <c r="JU34" s="22" t="str">
        <f t="shared" ref="JU34:JU39" si="675">IF(JV34,VLOOKUP(JV34,Spelers,2,FALSE),"")</f>
        <v>WILLEMS Jan</v>
      </c>
      <c r="JV34" s="83">
        <v>3923</v>
      </c>
      <c r="JW34" s="22" t="str">
        <f t="shared" ref="JW34:JW39" si="676">IF(JV34,VLOOKUP(JV34,Spelers,3,FALSE),"")</f>
        <v>B</v>
      </c>
      <c r="JX34" s="22" t="str">
        <f t="shared" ref="JX34:JX39" si="677">IF(JY34,VLOOKUP(JY34,Spelers,2,FALSE),"")</f>
        <v>HEYMANS Jan</v>
      </c>
      <c r="JY34" s="83">
        <v>2600</v>
      </c>
      <c r="JZ34" s="22" t="str">
        <f t="shared" ref="JZ34:JZ39" si="678">IF(JY34,VLOOKUP(JY34,Spelers,3,FALSE),"")</f>
        <v>B</v>
      </c>
      <c r="KA34" s="83">
        <v>2</v>
      </c>
      <c r="KB34" s="83">
        <v>2</v>
      </c>
      <c r="KC34" s="84"/>
      <c r="KD34" s="22">
        <f t="shared" ref="KD34:KD39" si="679">IF(KB34&lt;&gt;"",IF(KA34=KB34,IF(KA34=1,2,0),1),"")</f>
        <v>0</v>
      </c>
      <c r="KE34" s="22">
        <f t="shared" ref="KE34:KE39" si="680">IF(KB34&lt;&gt;"",IF(KA34=KB34,IF(KA34=1,0,2),1),"")</f>
        <v>2</v>
      </c>
      <c r="KF34" s="43">
        <f>IF(KD34=2,3,IF(KD34=1,1,0))</f>
        <v>0</v>
      </c>
      <c r="KG34" s="43">
        <f>IF(KE34=2,3,IF(KE34=1,1,0))</f>
        <v>3</v>
      </c>
      <c r="KH34" s="56"/>
      <c r="KI34" s="22" t="str">
        <f t="shared" ref="KI34:KI39" si="681">IF(KJ34,VLOOKUP(KJ34,Spelers,2,FALSE),"")</f>
        <v>PERSOONS Dirk</v>
      </c>
      <c r="KJ34" s="83">
        <v>304</v>
      </c>
      <c r="KK34" s="22" t="str">
        <f t="shared" ref="KK34:KK39" si="682">IF(KJ34,VLOOKUP(KJ34,Spelers,3,FALSE),"")</f>
        <v>A</v>
      </c>
      <c r="KL34" s="22" t="str">
        <f t="shared" ref="KL34:KL39" si="683">IF(KM34,VLOOKUP(KM34,Spelers,2,FALSE),"")</f>
        <v>KERREMANS Ronny</v>
      </c>
      <c r="KM34" s="83">
        <v>8712</v>
      </c>
      <c r="KN34" s="22" t="str">
        <f t="shared" ref="KN34:KN39" si="684">IF(KM34,VLOOKUP(KM34,Spelers,3,FALSE),"")</f>
        <v>D</v>
      </c>
      <c r="KO34" s="83">
        <v>2</v>
      </c>
      <c r="KP34" s="83">
        <v>1</v>
      </c>
      <c r="KQ34" s="84"/>
      <c r="KR34" s="22">
        <f t="shared" ref="KR34:KR39" si="685">IF(KP34&lt;&gt;"",IF(KO34=KP34,IF(KO34=1,2,0),1),"")</f>
        <v>1</v>
      </c>
      <c r="KS34" s="22">
        <f t="shared" ref="KS34:KS39" si="686">IF(KP34&lt;&gt;"",IF(KO34=KP34,IF(KO34=1,0,2),1),"")</f>
        <v>1</v>
      </c>
      <c r="KT34" s="43">
        <f>IF(KR34=2,3,IF(KR34=1,1,0))</f>
        <v>1</v>
      </c>
      <c r="KU34" s="43">
        <f>IF(KS34=2,3,IF(KS34=1,1,0))</f>
        <v>1</v>
      </c>
      <c r="KV34" s="66"/>
      <c r="KW34" s="22" t="str">
        <f t="shared" ref="KW34:KW39" si="687">IF(KX34,VLOOKUP(KX34,Spelers,2,FALSE),"")</f>
        <v>VAN CAUTER Koen</v>
      </c>
      <c r="KX34" s="83">
        <v>3004</v>
      </c>
      <c r="KY34" s="22" t="str">
        <f t="shared" ref="KY34:KY39" si="688">IF(KX34,VLOOKUP(KX34,Spelers,3,FALSE),"")</f>
        <v>B</v>
      </c>
      <c r="KZ34" s="22" t="str">
        <f t="shared" ref="KZ34:KZ39" si="689">IF(LA34,VLOOKUP(LA34,Spelers,2,FALSE),"")</f>
        <v>ELEGHEER Robby</v>
      </c>
      <c r="LA34" s="83">
        <v>2764</v>
      </c>
      <c r="LB34" s="22" t="str">
        <f t="shared" ref="LB34:LB39" si="690">IF(LA34,VLOOKUP(LA34,Spelers,3,FALSE),"")</f>
        <v>A</v>
      </c>
      <c r="LC34" s="83">
        <v>2</v>
      </c>
      <c r="LD34" s="83">
        <v>2</v>
      </c>
      <c r="LE34" s="84"/>
      <c r="LF34" s="22">
        <f t="shared" ref="LF34:LF39" si="691">IF(LD34&lt;&gt;"",IF(LC34=LD34,IF(LC34=1,2,0),1),"")</f>
        <v>0</v>
      </c>
      <c r="LG34" s="22">
        <f t="shared" ref="LG34:LG39" si="692">IF(LD34&lt;&gt;"",IF(LC34=LD34,IF(LC34=1,0,2),1),"")</f>
        <v>2</v>
      </c>
      <c r="LH34" s="43">
        <f>IF(LF34=2,3,IF(LF34=1,1,0))</f>
        <v>0</v>
      </c>
      <c r="LI34" s="43">
        <f>IF(LG34=2,3,IF(LG34=1,1,0))</f>
        <v>3</v>
      </c>
      <c r="LJ34" s="56"/>
      <c r="LK34" s="22" t="str">
        <f t="shared" ref="LK34:LK39" si="693">IF(LL34,VLOOKUP(LL34,Spelers,2,FALSE),"")</f>
        <v>WEEMAES Yoeri</v>
      </c>
      <c r="LL34" s="83">
        <v>3222</v>
      </c>
      <c r="LM34" s="22" t="str">
        <f t="shared" ref="LM34:LM39" si="694">IF(LL34,VLOOKUP(LL34,Spelers,3,FALSE),"")</f>
        <v>A</v>
      </c>
      <c r="LN34" s="22" t="str">
        <f t="shared" ref="LN34:LN39" si="695">IF(LO34,VLOOKUP(LO34,Spelers,2,FALSE),"")</f>
        <v>VAN CAUTER Koen</v>
      </c>
      <c r="LO34" s="83">
        <v>3004</v>
      </c>
      <c r="LP34" s="22" t="str">
        <f t="shared" ref="LP34:LP39" si="696">IF(LO34,VLOOKUP(LO34,Spelers,3,FALSE),"")</f>
        <v>B</v>
      </c>
      <c r="LQ34" s="83">
        <v>2</v>
      </c>
      <c r="LR34" s="83">
        <v>1</v>
      </c>
      <c r="LS34" s="84"/>
      <c r="LT34" s="22">
        <f t="shared" ref="LT34:LT39" si="697">IF(LR34&lt;&gt;"",IF(LQ34=LR34,IF(LQ34=1,2,0),1),"")</f>
        <v>1</v>
      </c>
      <c r="LU34" s="22">
        <f t="shared" ref="LU34:LU39" si="698">IF(LR34&lt;&gt;"",IF(LQ34=LR34,IF(LQ34=1,0,2),1),"")</f>
        <v>1</v>
      </c>
      <c r="LV34" s="43">
        <f>IF(LT34=2,3,IF(LT34=1,1,0))</f>
        <v>1</v>
      </c>
      <c r="LW34" s="43">
        <f>IF(LU34=2,3,IF(LU34=1,1,0))</f>
        <v>1</v>
      </c>
      <c r="LY34" s="22" t="str">
        <f t="shared" ref="LY34:LY39" si="699">IF(LZ34,VLOOKUP(LZ34,Spelers,2,FALSE),"")</f>
        <v>HEYMANS Jan</v>
      </c>
      <c r="LZ34" s="83">
        <v>2600</v>
      </c>
      <c r="MA34" s="22" t="str">
        <f t="shared" ref="MA34:MA39" si="700">IF(LZ34,VLOOKUP(LZ34,Spelers,3,FALSE),"")</f>
        <v>B</v>
      </c>
      <c r="MB34" s="22" t="str">
        <f t="shared" ref="MB34:MB39" si="701">IF(MC34,VLOOKUP(MC34,Spelers,2,FALSE),"")</f>
        <v>MAMPAEY Kim</v>
      </c>
      <c r="MC34" s="83">
        <v>2604</v>
      </c>
      <c r="MD34" s="22" t="str">
        <f t="shared" ref="MD34:MD39" si="702">IF(MC34,VLOOKUP(MC34,Spelers,3,FALSE),"")</f>
        <v>B</v>
      </c>
      <c r="ME34" s="83">
        <v>2</v>
      </c>
      <c r="MF34" s="83">
        <v>1</v>
      </c>
      <c r="MG34" s="84"/>
      <c r="MH34" s="22">
        <f t="shared" ref="MH34:MH39" si="703">IF(MF34&lt;&gt;"",IF(ME34=MF34,IF(ME34=1,2,0),1),"")</f>
        <v>1</v>
      </c>
      <c r="MI34" s="22">
        <f t="shared" ref="MI34:MI39" si="704">IF(MF34&lt;&gt;"",IF(ME34=MF34,IF(ME34=1,0,2),1),"")</f>
        <v>1</v>
      </c>
      <c r="MJ34" s="43">
        <f>IF(MH34=2,3,IF(MH34=1,1,0))</f>
        <v>1</v>
      </c>
      <c r="MK34" s="43">
        <f>IF(MI34=2,3,IF(MI34=1,1,0))</f>
        <v>1</v>
      </c>
      <c r="ML34" s="56"/>
      <c r="MM34" s="22" t="str">
        <f t="shared" ref="MM34:MM39" si="705">IF(MN34,VLOOKUP(MN34,Spelers,2,FALSE),"")</f>
        <v>PEETERS Henri</v>
      </c>
      <c r="MN34" s="83">
        <v>3565</v>
      </c>
      <c r="MO34" s="22" t="str">
        <f t="shared" ref="MO34:MO39" si="706">IF(MN34,VLOOKUP(MN34,Spelers,3,FALSE),"")</f>
        <v>C</v>
      </c>
      <c r="MP34" s="22" t="str">
        <f t="shared" ref="MP34:MP39" si="707">IF(MQ34,VLOOKUP(MQ34,Spelers,2,FALSE),"")</f>
        <v>VAN CAUTER Koen</v>
      </c>
      <c r="MQ34" s="83">
        <v>3004</v>
      </c>
      <c r="MR34" s="22" t="str">
        <f t="shared" ref="MR34:MR39" si="708">IF(MQ34,VLOOKUP(MQ34,Spelers,3,FALSE),"")</f>
        <v>B</v>
      </c>
      <c r="MS34" s="83">
        <v>2</v>
      </c>
      <c r="MT34" s="83">
        <v>2</v>
      </c>
      <c r="MU34" s="84"/>
      <c r="MV34" s="22">
        <f t="shared" ref="MV34:MV39" si="709">IF(MT34&lt;&gt;"",IF(MS34=MT34,IF(MS34=1,2,0),1),"")</f>
        <v>0</v>
      </c>
      <c r="MW34" s="22">
        <f t="shared" ref="MW34:MW39" si="710">IF(MT34&lt;&gt;"",IF(MS34=MT34,IF(MS34=1,0,2),1),"")</f>
        <v>2</v>
      </c>
      <c r="MX34" s="43">
        <f>IF(MV34=2,3,IF(MV34=1,1,0))</f>
        <v>0</v>
      </c>
      <c r="MY34" s="43">
        <f>IF(MW34=2,3,IF(MW34=1,1,0))</f>
        <v>3</v>
      </c>
    </row>
    <row r="35" spans="1:363" ht="16.5" x14ac:dyDescent="0.3">
      <c r="A35" s="22" t="str">
        <f t="shared" si="555"/>
        <v>VAN INGELGEM Timmy</v>
      </c>
      <c r="B35" s="83">
        <v>6202</v>
      </c>
      <c r="C35" s="22" t="str">
        <f t="shared" si="556"/>
        <v>C</v>
      </c>
      <c r="D35" s="22" t="str">
        <f t="shared" si="557"/>
        <v>MEERSMAN Gery</v>
      </c>
      <c r="E35" s="83">
        <v>2678</v>
      </c>
      <c r="F35" s="22" t="str">
        <f t="shared" si="558"/>
        <v>B</v>
      </c>
      <c r="G35" s="83">
        <v>1</v>
      </c>
      <c r="H35" s="83">
        <v>2</v>
      </c>
      <c r="I35" s="84"/>
      <c r="J35" s="22">
        <f t="shared" si="559"/>
        <v>1</v>
      </c>
      <c r="K35" s="22">
        <f t="shared" si="560"/>
        <v>1</v>
      </c>
      <c r="L35" s="43">
        <f t="shared" ref="L35:M39" si="711">IF(J35=2,3,IF(J35=1,1,0))</f>
        <v>1</v>
      </c>
      <c r="M35" s="43">
        <f t="shared" si="711"/>
        <v>1</v>
      </c>
      <c r="N35" s="66"/>
      <c r="O35" s="22" t="str">
        <f t="shared" si="561"/>
        <v>MEERSMAN Gery</v>
      </c>
      <c r="P35" s="83">
        <v>2678</v>
      </c>
      <c r="Q35" s="22" t="str">
        <f t="shared" si="562"/>
        <v>B</v>
      </c>
      <c r="R35" s="22" t="str">
        <f t="shared" si="563"/>
        <v>TOTÉ Benjamin</v>
      </c>
      <c r="S35" s="83">
        <v>5112</v>
      </c>
      <c r="T35" s="22" t="str">
        <f t="shared" si="564"/>
        <v>B</v>
      </c>
      <c r="U35" s="83">
        <v>2</v>
      </c>
      <c r="V35" s="83">
        <v>1</v>
      </c>
      <c r="W35" s="84"/>
      <c r="X35" s="22">
        <f t="shared" si="565"/>
        <v>1</v>
      </c>
      <c r="Y35" s="22">
        <f t="shared" si="566"/>
        <v>1</v>
      </c>
      <c r="Z35" s="43">
        <f t="shared" ref="Z35:AA39" si="712">IF(X35=2,3,IF(X35=1,1,0))</f>
        <v>1</v>
      </c>
      <c r="AA35" s="43">
        <f t="shared" si="712"/>
        <v>1</v>
      </c>
      <c r="AB35" s="56"/>
      <c r="AC35" s="22" t="str">
        <f t="shared" si="567"/>
        <v>DE LAET Marc</v>
      </c>
      <c r="AD35" s="83">
        <v>2927</v>
      </c>
      <c r="AE35" s="22" t="str">
        <f t="shared" si="568"/>
        <v>A</v>
      </c>
      <c r="AF35" s="22" t="str">
        <f t="shared" si="569"/>
        <v>THIJS Frank</v>
      </c>
      <c r="AG35" s="83">
        <v>3070</v>
      </c>
      <c r="AH35" s="22" t="str">
        <f t="shared" si="570"/>
        <v>B</v>
      </c>
      <c r="AI35" s="83">
        <v>1</v>
      </c>
      <c r="AJ35" s="83">
        <v>2</v>
      </c>
      <c r="AK35" s="84"/>
      <c r="AL35" s="22">
        <f t="shared" si="571"/>
        <v>1</v>
      </c>
      <c r="AM35" s="22">
        <f t="shared" si="572"/>
        <v>1</v>
      </c>
      <c r="AN35" s="43">
        <f t="shared" ref="AN35:AO39" si="713">IF(AL35=2,3,IF(AL35=1,1,0))</f>
        <v>1</v>
      </c>
      <c r="AO35" s="43">
        <f t="shared" si="713"/>
        <v>1</v>
      </c>
      <c r="AP35" s="56"/>
      <c r="AQ35" s="22" t="str">
        <f t="shared" si="573"/>
        <v>VLEMINCKX Francis</v>
      </c>
      <c r="AR35" s="83">
        <v>2656</v>
      </c>
      <c r="AS35" s="22" t="str">
        <f t="shared" si="574"/>
        <v>D</v>
      </c>
      <c r="AT35" s="22" t="str">
        <f t="shared" si="575"/>
        <v>DE RYCK Jurgen</v>
      </c>
      <c r="AU35" s="83">
        <v>747</v>
      </c>
      <c r="AV35" s="22" t="str">
        <f t="shared" si="576"/>
        <v>B</v>
      </c>
      <c r="AW35" s="83">
        <v>2</v>
      </c>
      <c r="AX35" s="83">
        <v>2</v>
      </c>
      <c r="AY35" s="84"/>
      <c r="AZ35" s="22">
        <f t="shared" si="577"/>
        <v>0</v>
      </c>
      <c r="BA35" s="22">
        <f t="shared" si="578"/>
        <v>2</v>
      </c>
      <c r="BB35" s="43">
        <f t="shared" ref="BB35:BC39" si="714">IF(AZ35=2,3,IF(AZ35=1,1,0))</f>
        <v>0</v>
      </c>
      <c r="BC35" s="43">
        <f t="shared" si="714"/>
        <v>3</v>
      </c>
      <c r="BD35" s="66"/>
      <c r="BE35" s="22" t="str">
        <f t="shared" si="579"/>
        <v>DE RYCK Jurgen</v>
      </c>
      <c r="BF35" s="83">
        <v>747</v>
      </c>
      <c r="BG35" s="22" t="str">
        <f t="shared" si="580"/>
        <v>B</v>
      </c>
      <c r="BH35" s="22" t="str">
        <f t="shared" si="581"/>
        <v>ADRIAENSSENS Kurt</v>
      </c>
      <c r="BI35" s="83">
        <v>4944</v>
      </c>
      <c r="BJ35" s="22" t="str">
        <f t="shared" si="582"/>
        <v>B</v>
      </c>
      <c r="BK35" s="83">
        <v>1</v>
      </c>
      <c r="BL35" s="83">
        <v>2</v>
      </c>
      <c r="BM35" s="84"/>
      <c r="BN35" s="22">
        <f t="shared" si="583"/>
        <v>1</v>
      </c>
      <c r="BO35" s="22">
        <f t="shared" si="584"/>
        <v>1</v>
      </c>
      <c r="BP35" s="43">
        <f t="shared" ref="BP35:BQ39" si="715">IF(BN35=2,3,IF(BN35=1,1,0))</f>
        <v>1</v>
      </c>
      <c r="BQ35" s="43">
        <f t="shared" si="715"/>
        <v>1</v>
      </c>
      <c r="BR35" s="56"/>
      <c r="BS35" s="22" t="str">
        <f t="shared" si="585"/>
        <v>VERGAUWEN Gino</v>
      </c>
      <c r="BT35" s="83">
        <v>3369</v>
      </c>
      <c r="BU35" s="22" t="str">
        <f t="shared" si="586"/>
        <v>B</v>
      </c>
      <c r="BV35" s="22" t="str">
        <f t="shared" si="587"/>
        <v>WEEMAES Yoeri</v>
      </c>
      <c r="BW35" s="83">
        <v>3222</v>
      </c>
      <c r="BX35" s="22" t="str">
        <f t="shared" si="588"/>
        <v>A</v>
      </c>
      <c r="BY35" s="83">
        <v>2</v>
      </c>
      <c r="BZ35" s="83">
        <v>2</v>
      </c>
      <c r="CA35" s="84"/>
      <c r="CB35" s="22">
        <f t="shared" si="589"/>
        <v>0</v>
      </c>
      <c r="CC35" s="22">
        <f t="shared" si="590"/>
        <v>2</v>
      </c>
      <c r="CD35" s="43">
        <f t="shared" ref="CD35:CE39" si="716">IF(CB35=2,3,IF(CB35=1,1,0))</f>
        <v>0</v>
      </c>
      <c r="CE35" s="43">
        <f t="shared" si="716"/>
        <v>3</v>
      </c>
      <c r="CF35" s="56"/>
      <c r="CG35" s="22" t="str">
        <f t="shared" si="591"/>
        <v>PAUWELS Frans</v>
      </c>
      <c r="CH35" s="83">
        <v>2748</v>
      </c>
      <c r="CI35" s="22" t="str">
        <f t="shared" si="592"/>
        <v>A</v>
      </c>
      <c r="CJ35" s="22" t="str">
        <f t="shared" si="593"/>
        <v>CARRETTE Marc</v>
      </c>
      <c r="CK35" s="83">
        <v>3013</v>
      </c>
      <c r="CL35" s="22" t="str">
        <f t="shared" si="594"/>
        <v>C</v>
      </c>
      <c r="CM35" s="83">
        <v>1</v>
      </c>
      <c r="CN35" s="83">
        <v>1</v>
      </c>
      <c r="CO35" s="84"/>
      <c r="CP35" s="22">
        <f t="shared" si="595"/>
        <v>2</v>
      </c>
      <c r="CQ35" s="22">
        <f t="shared" si="596"/>
        <v>0</v>
      </c>
      <c r="CR35" s="43">
        <f t="shared" ref="CR35:CR39" si="717">IF(CP35=2,3,IF(CP35=1,1,0))</f>
        <v>3</v>
      </c>
      <c r="CS35" s="43">
        <f t="shared" ref="CS35:CS39" si="718">IF(CQ35=2,3,IF(CQ35=1,1,0))</f>
        <v>0</v>
      </c>
      <c r="CT35" s="66"/>
      <c r="CU35" s="22" t="str">
        <f t="shared" si="597"/>
        <v>VAN INGELGEM Kevin</v>
      </c>
      <c r="CV35" s="83">
        <v>4970</v>
      </c>
      <c r="CW35" s="22" t="str">
        <f t="shared" si="598"/>
        <v>B</v>
      </c>
      <c r="CX35" s="22" t="str">
        <f t="shared" si="599"/>
        <v>VAN MUYLDER Kris</v>
      </c>
      <c r="CY35" s="83">
        <v>4780</v>
      </c>
      <c r="CZ35" s="22" t="str">
        <f t="shared" si="600"/>
        <v>C</v>
      </c>
      <c r="DA35" s="83">
        <v>1</v>
      </c>
      <c r="DB35" s="83">
        <v>2</v>
      </c>
      <c r="DC35" s="84"/>
      <c r="DD35" s="22">
        <f t="shared" si="601"/>
        <v>1</v>
      </c>
      <c r="DE35" s="22">
        <f t="shared" si="602"/>
        <v>1</v>
      </c>
      <c r="DF35" s="43">
        <f t="shared" ref="DF35:DG39" si="719">IF(DD35=2,3,IF(DD35=1,1,0))</f>
        <v>1</v>
      </c>
      <c r="DG35" s="43">
        <f t="shared" si="719"/>
        <v>1</v>
      </c>
      <c r="DH35" s="56"/>
      <c r="DI35" s="22" t="str">
        <f t="shared" si="603"/>
        <v>ENGELS Dave</v>
      </c>
      <c r="DJ35" s="83">
        <v>4000</v>
      </c>
      <c r="DK35" s="22" t="str">
        <f t="shared" si="604"/>
        <v>B</v>
      </c>
      <c r="DL35" s="22" t="str">
        <f t="shared" si="605"/>
        <v>SEGERS Ronny</v>
      </c>
      <c r="DM35" s="83">
        <v>5211</v>
      </c>
      <c r="DN35" s="22" t="str">
        <f t="shared" si="606"/>
        <v>A</v>
      </c>
      <c r="DO35" s="83">
        <v>2</v>
      </c>
      <c r="DP35" s="83">
        <v>1</v>
      </c>
      <c r="DQ35" s="84"/>
      <c r="DR35" s="22">
        <f t="shared" si="607"/>
        <v>1</v>
      </c>
      <c r="DS35" s="22">
        <f t="shared" si="608"/>
        <v>1</v>
      </c>
      <c r="DT35" s="43">
        <f t="shared" ref="DT35:DU39" si="720">IF(DR35=2,3,IF(DR35=1,1,0))</f>
        <v>1</v>
      </c>
      <c r="DU35" s="43">
        <f t="shared" si="720"/>
        <v>1</v>
      </c>
      <c r="DV35" s="56"/>
      <c r="DW35" s="22" t="str">
        <f t="shared" si="609"/>
        <v>D'HONDT Julian</v>
      </c>
      <c r="DX35" s="83">
        <v>8691</v>
      </c>
      <c r="DY35" s="22" t="str">
        <f t="shared" si="610"/>
        <v>D</v>
      </c>
      <c r="DZ35" s="22" t="str">
        <f t="shared" si="611"/>
        <v>DE RYCK Jurgen</v>
      </c>
      <c r="EA35" s="83">
        <v>747</v>
      </c>
      <c r="EB35" s="22" t="str">
        <f t="shared" si="612"/>
        <v>B</v>
      </c>
      <c r="EC35" s="83">
        <v>2</v>
      </c>
      <c r="ED35" s="83">
        <v>2</v>
      </c>
      <c r="EE35" s="84"/>
      <c r="EF35" s="22">
        <f t="shared" si="613"/>
        <v>0</v>
      </c>
      <c r="EG35" s="22">
        <f t="shared" si="614"/>
        <v>2</v>
      </c>
      <c r="EH35" s="43">
        <f t="shared" ref="EH35:EI39" si="721">IF(EF35=2,3,IF(EF35=1,1,0))</f>
        <v>0</v>
      </c>
      <c r="EI35" s="43">
        <f t="shared" si="721"/>
        <v>3</v>
      </c>
      <c r="EJ35" s="66"/>
      <c r="EK35" s="22" t="str">
        <f t="shared" si="615"/>
        <v>VAN OSSELAER Boudewijn</v>
      </c>
      <c r="EL35" s="83">
        <v>6016</v>
      </c>
      <c r="EM35" s="22" t="str">
        <f t="shared" si="616"/>
        <v>C</v>
      </c>
      <c r="EN35" s="22" t="str">
        <f t="shared" si="617"/>
        <v>WEEMAES Yoeri</v>
      </c>
      <c r="EO35" s="83">
        <v>3222</v>
      </c>
      <c r="EP35" s="22" t="str">
        <f t="shared" si="618"/>
        <v>A</v>
      </c>
      <c r="EQ35" s="83">
        <v>2</v>
      </c>
      <c r="ER35" s="83">
        <v>1</v>
      </c>
      <c r="ES35" s="84"/>
      <c r="ET35" s="22">
        <f t="shared" si="619"/>
        <v>1</v>
      </c>
      <c r="EU35" s="22">
        <f t="shared" si="620"/>
        <v>1</v>
      </c>
      <c r="EV35" s="43">
        <f t="shared" ref="EV35:EW39" si="722">IF(ET35=2,3,IF(ET35=1,1,0))</f>
        <v>1</v>
      </c>
      <c r="EW35" s="43">
        <f t="shared" si="722"/>
        <v>1</v>
      </c>
      <c r="EX35" s="56"/>
      <c r="EY35" s="22" t="str">
        <f t="shared" si="621"/>
        <v>BRUYNDONCKX Patrick</v>
      </c>
      <c r="EZ35" s="83">
        <v>149</v>
      </c>
      <c r="FA35" s="22" t="str">
        <f t="shared" si="622"/>
        <v>C</v>
      </c>
      <c r="FB35" s="22" t="str">
        <f t="shared" si="623"/>
        <v>PEYTIER Bjarne</v>
      </c>
      <c r="FC35" s="83">
        <v>7811</v>
      </c>
      <c r="FD35" s="22" t="str">
        <f t="shared" si="624"/>
        <v>C</v>
      </c>
      <c r="FE35" s="83">
        <v>1</v>
      </c>
      <c r="FF35" s="83">
        <v>1</v>
      </c>
      <c r="FG35" s="84"/>
      <c r="FH35" s="22">
        <f t="shared" si="625"/>
        <v>2</v>
      </c>
      <c r="FI35" s="22">
        <f t="shared" si="626"/>
        <v>0</v>
      </c>
      <c r="FJ35" s="43">
        <f t="shared" ref="FJ35:FK39" si="723">IF(FH35=2,3,IF(FH35=1,1,0))</f>
        <v>3</v>
      </c>
      <c r="FK35" s="43">
        <f t="shared" si="723"/>
        <v>0</v>
      </c>
      <c r="FL35" s="56"/>
      <c r="FM35" s="22" t="str">
        <f t="shared" si="627"/>
        <v>DE RYCK Jurgen</v>
      </c>
      <c r="FN35" s="83">
        <v>747</v>
      </c>
      <c r="FO35" s="22" t="str">
        <f t="shared" si="628"/>
        <v>B</v>
      </c>
      <c r="FP35" s="22" t="str">
        <f t="shared" si="629"/>
        <v>ROOTHANS Peter</v>
      </c>
      <c r="FQ35" s="83">
        <v>5434</v>
      </c>
      <c r="FR35" s="22" t="str">
        <f t="shared" si="630"/>
        <v>C</v>
      </c>
      <c r="FS35" s="83">
        <v>1</v>
      </c>
      <c r="FT35" s="83">
        <v>2</v>
      </c>
      <c r="FU35" s="84"/>
      <c r="FV35" s="22">
        <f t="shared" si="631"/>
        <v>1</v>
      </c>
      <c r="FW35" s="22">
        <f t="shared" si="632"/>
        <v>1</v>
      </c>
      <c r="FX35" s="43">
        <f t="shared" ref="FX35:FY39" si="724">IF(FV35=2,3,IF(FV35=1,1,0))</f>
        <v>1</v>
      </c>
      <c r="FY35" s="43">
        <f t="shared" si="724"/>
        <v>1</v>
      </c>
      <c r="FZ35" s="66"/>
      <c r="GA35" s="22" t="str">
        <f t="shared" si="633"/>
        <v>MEERSMAN Gery</v>
      </c>
      <c r="GB35" s="83">
        <v>2678</v>
      </c>
      <c r="GC35" s="22" t="str">
        <f t="shared" si="634"/>
        <v>B</v>
      </c>
      <c r="GD35" s="22" t="str">
        <f t="shared" si="635"/>
        <v>VAN ASBROECK Yvan</v>
      </c>
      <c r="GE35" s="83">
        <v>5055</v>
      </c>
      <c r="GF35" s="22" t="str">
        <f t="shared" si="636"/>
        <v>B</v>
      </c>
      <c r="GG35" s="83">
        <v>2</v>
      </c>
      <c r="GH35" s="83">
        <v>1</v>
      </c>
      <c r="GI35" s="84"/>
      <c r="GJ35" s="22">
        <f t="shared" si="637"/>
        <v>1</v>
      </c>
      <c r="GK35" s="22">
        <f t="shared" si="638"/>
        <v>1</v>
      </c>
      <c r="GL35" s="43">
        <f t="shared" ref="GL35:GM39" si="725">IF(GJ35=2,3,IF(GJ35=1,1,0))</f>
        <v>1</v>
      </c>
      <c r="GM35" s="43">
        <f t="shared" si="725"/>
        <v>1</v>
      </c>
      <c r="GN35" s="56"/>
      <c r="GO35" s="22" t="str">
        <f t="shared" si="639"/>
        <v>TOTÉ Benjamin</v>
      </c>
      <c r="GP35" s="83">
        <v>5112</v>
      </c>
      <c r="GQ35" s="22" t="str">
        <f t="shared" si="640"/>
        <v>B</v>
      </c>
      <c r="GR35" s="22" t="str">
        <f t="shared" si="641"/>
        <v>JANSSENS Filip</v>
      </c>
      <c r="GS35" s="83">
        <v>8669</v>
      </c>
      <c r="GT35" s="22" t="str">
        <f t="shared" si="642"/>
        <v>C</v>
      </c>
      <c r="GU35" s="83">
        <v>2</v>
      </c>
      <c r="GV35" s="83">
        <v>2</v>
      </c>
      <c r="GW35" s="84"/>
      <c r="GX35" s="22">
        <f t="shared" si="643"/>
        <v>0</v>
      </c>
      <c r="GY35" s="22">
        <f t="shared" si="644"/>
        <v>2</v>
      </c>
      <c r="GZ35" s="43">
        <f t="shared" ref="GZ35:HA39" si="726">IF(GX35=2,3,IF(GX35=1,1,0))</f>
        <v>0</v>
      </c>
      <c r="HA35" s="43">
        <f t="shared" si="726"/>
        <v>3</v>
      </c>
      <c r="HB35" s="56"/>
      <c r="HC35" s="22" t="str">
        <f t="shared" si="645"/>
        <v>VERMEULEN Victor</v>
      </c>
      <c r="HD35" s="83">
        <v>5271</v>
      </c>
      <c r="HE35" s="22" t="str">
        <f t="shared" si="646"/>
        <v>C</v>
      </c>
      <c r="HF35" s="22" t="str">
        <f t="shared" si="647"/>
        <v>VAN LYSEBETTEN Dirk</v>
      </c>
      <c r="HG35" s="83">
        <v>6080</v>
      </c>
      <c r="HH35" s="22" t="str">
        <f t="shared" si="648"/>
        <v>B</v>
      </c>
      <c r="HI35" s="83">
        <v>2</v>
      </c>
      <c r="HJ35" s="83">
        <v>2</v>
      </c>
      <c r="HK35" s="84"/>
      <c r="HL35" s="22">
        <f t="shared" si="649"/>
        <v>0</v>
      </c>
      <c r="HM35" s="22">
        <f t="shared" si="650"/>
        <v>2</v>
      </c>
      <c r="HN35" s="43">
        <f t="shared" ref="HN35:HO39" si="727">IF(HL35=2,3,IF(HL35=1,1,0))</f>
        <v>0</v>
      </c>
      <c r="HO35" s="43">
        <f t="shared" si="727"/>
        <v>3</v>
      </c>
      <c r="HP35" s="66"/>
      <c r="HQ35" s="22" t="str">
        <f t="shared" si="651"/>
        <v>DE COCK Dirk</v>
      </c>
      <c r="HR35" s="83">
        <v>3695</v>
      </c>
      <c r="HS35" s="22" t="str">
        <f t="shared" si="652"/>
        <v>B</v>
      </c>
      <c r="HT35" s="22" t="str">
        <f t="shared" si="653"/>
        <v>VAN CAMP Wilfried</v>
      </c>
      <c r="HU35" s="83">
        <v>1622</v>
      </c>
      <c r="HV35" s="22" t="str">
        <f t="shared" si="654"/>
        <v>D</v>
      </c>
      <c r="HW35" s="83">
        <v>1</v>
      </c>
      <c r="HX35" s="83">
        <v>1</v>
      </c>
      <c r="HY35" s="84"/>
      <c r="HZ35" s="22">
        <f t="shared" si="655"/>
        <v>2</v>
      </c>
      <c r="IA35" s="22">
        <f t="shared" si="656"/>
        <v>0</v>
      </c>
      <c r="IB35" s="43">
        <f t="shared" ref="IB35:IC39" si="728">IF(HZ35=2,3,IF(HZ35=1,1,0))</f>
        <v>3</v>
      </c>
      <c r="IC35" s="43">
        <f t="shared" si="728"/>
        <v>0</v>
      </c>
      <c r="ID35" s="56"/>
      <c r="IE35" s="22" t="str">
        <f t="shared" si="657"/>
        <v>VAN LYSEBETTEN Dirk</v>
      </c>
      <c r="IF35" s="83">
        <v>6080</v>
      </c>
      <c r="IG35" s="22" t="str">
        <f t="shared" si="658"/>
        <v>B</v>
      </c>
      <c r="IH35" s="22" t="str">
        <f t="shared" si="659"/>
        <v>DE COCK Dirk</v>
      </c>
      <c r="II35" s="83">
        <v>3695</v>
      </c>
      <c r="IJ35" s="22" t="str">
        <f t="shared" si="660"/>
        <v>B</v>
      </c>
      <c r="IK35" s="83">
        <v>1</v>
      </c>
      <c r="IL35" s="83">
        <v>2</v>
      </c>
      <c r="IM35" s="65"/>
      <c r="IN35" s="22">
        <f t="shared" si="661"/>
        <v>1</v>
      </c>
      <c r="IO35" s="22">
        <f t="shared" si="662"/>
        <v>1</v>
      </c>
      <c r="IP35" s="43">
        <f t="shared" ref="IP35:IQ39" si="729">IF(IN35=2,3,IF(IN35=1,1,0))</f>
        <v>1</v>
      </c>
      <c r="IQ35" s="43">
        <f t="shared" si="729"/>
        <v>1</v>
      </c>
      <c r="IR35" s="56"/>
      <c r="IS35" s="22" t="str">
        <f t="shared" si="663"/>
        <v>WEEMAES Yoeri</v>
      </c>
      <c r="IT35" s="83">
        <v>3222</v>
      </c>
      <c r="IU35" s="22" t="str">
        <f t="shared" si="664"/>
        <v>A</v>
      </c>
      <c r="IV35" s="22" t="str">
        <f t="shared" si="665"/>
        <v>MEERSMAN Gery</v>
      </c>
      <c r="IW35" s="83">
        <v>2678</v>
      </c>
      <c r="IX35" s="22" t="str">
        <f t="shared" si="666"/>
        <v>B</v>
      </c>
      <c r="IY35" s="83">
        <v>1</v>
      </c>
      <c r="IZ35" s="83">
        <v>1</v>
      </c>
      <c r="JA35" s="84"/>
      <c r="JB35" s="22">
        <f t="shared" si="667"/>
        <v>2</v>
      </c>
      <c r="JC35" s="22">
        <f t="shared" si="668"/>
        <v>0</v>
      </c>
      <c r="JD35" s="43">
        <f t="shared" ref="JD35:JE39" si="730">IF(JB35=2,3,IF(JB35=1,1,0))</f>
        <v>3</v>
      </c>
      <c r="JE35" s="43">
        <f t="shared" si="730"/>
        <v>0</v>
      </c>
      <c r="JF35" s="66"/>
      <c r="JG35" s="22" t="str">
        <f t="shared" si="669"/>
        <v>VERGAUWEN Gino</v>
      </c>
      <c r="JH35" s="83">
        <v>3369</v>
      </c>
      <c r="JI35" s="22" t="str">
        <f t="shared" si="670"/>
        <v>B</v>
      </c>
      <c r="JJ35" s="22" t="str">
        <f t="shared" si="671"/>
        <v>DE HERDT Ivan</v>
      </c>
      <c r="JK35" s="83">
        <v>1041</v>
      </c>
      <c r="JL35" s="22" t="str">
        <f t="shared" si="672"/>
        <v>C</v>
      </c>
      <c r="JM35" s="83">
        <v>2</v>
      </c>
      <c r="JN35" s="83">
        <v>2</v>
      </c>
      <c r="JO35" s="84"/>
      <c r="JP35" s="22">
        <f t="shared" si="673"/>
        <v>0</v>
      </c>
      <c r="JQ35" s="22">
        <f t="shared" si="674"/>
        <v>2</v>
      </c>
      <c r="JR35" s="43">
        <f t="shared" ref="JR35:JR39" si="731">IF(JP35=2,3,IF(JP35=1,1,0))</f>
        <v>0</v>
      </c>
      <c r="JS35" s="43">
        <f t="shared" ref="JS35:JS39" si="732">IF(JQ35=2,3,IF(JQ35=1,1,0))</f>
        <v>3</v>
      </c>
      <c r="JT35" s="56"/>
      <c r="JU35" s="22" t="str">
        <f t="shared" si="675"/>
        <v>VAN MUYLDER Kris</v>
      </c>
      <c r="JV35" s="83">
        <v>4780</v>
      </c>
      <c r="JW35" s="22" t="str">
        <f t="shared" si="676"/>
        <v>C</v>
      </c>
      <c r="JX35" s="22" t="str">
        <f t="shared" si="677"/>
        <v>VAN INGELGEM Kevin</v>
      </c>
      <c r="JY35" s="83">
        <v>4970</v>
      </c>
      <c r="JZ35" s="22" t="str">
        <f t="shared" si="678"/>
        <v>B</v>
      </c>
      <c r="KA35" s="83">
        <v>2</v>
      </c>
      <c r="KB35" s="83">
        <v>2</v>
      </c>
      <c r="KC35" s="84"/>
      <c r="KD35" s="22">
        <f t="shared" si="679"/>
        <v>0</v>
      </c>
      <c r="KE35" s="22">
        <f t="shared" si="680"/>
        <v>2</v>
      </c>
      <c r="KF35" s="43">
        <f t="shared" ref="KF35:KG39" si="733">IF(KD35=2,3,IF(KD35=1,1,0))</f>
        <v>0</v>
      </c>
      <c r="KG35" s="43">
        <f t="shared" si="733"/>
        <v>3</v>
      </c>
      <c r="KH35" s="56"/>
      <c r="KI35" s="22" t="str">
        <f t="shared" si="681"/>
        <v>VAN SCHOOR Danny</v>
      </c>
      <c r="KJ35" s="83">
        <v>2668</v>
      </c>
      <c r="KK35" s="22" t="str">
        <f t="shared" si="682"/>
        <v>B</v>
      </c>
      <c r="KL35" s="22" t="str">
        <f t="shared" si="683"/>
        <v>ENGELS Dave</v>
      </c>
      <c r="KM35" s="83">
        <v>4000</v>
      </c>
      <c r="KN35" s="22" t="str">
        <f t="shared" si="684"/>
        <v>B</v>
      </c>
      <c r="KO35" s="83">
        <v>2</v>
      </c>
      <c r="KP35" s="83">
        <v>2</v>
      </c>
      <c r="KQ35" s="84"/>
      <c r="KR35" s="22">
        <f t="shared" si="685"/>
        <v>0</v>
      </c>
      <c r="KS35" s="22">
        <f t="shared" si="686"/>
        <v>2</v>
      </c>
      <c r="KT35" s="43">
        <f t="shared" ref="KT35:KU39" si="734">IF(KR35=2,3,IF(KR35=1,1,0))</f>
        <v>0</v>
      </c>
      <c r="KU35" s="43">
        <f t="shared" si="734"/>
        <v>3</v>
      </c>
      <c r="KV35" s="66"/>
      <c r="KW35" s="22" t="str">
        <f t="shared" si="687"/>
        <v>DE RYCK Jurgen</v>
      </c>
      <c r="KX35" s="83">
        <v>747</v>
      </c>
      <c r="KY35" s="22" t="str">
        <f t="shared" si="688"/>
        <v>B</v>
      </c>
      <c r="KZ35" s="22" t="str">
        <f t="shared" si="689"/>
        <v>SCHELFHOUT Kevin</v>
      </c>
      <c r="LA35" s="83">
        <v>7322</v>
      </c>
      <c r="LB35" s="22" t="str">
        <f t="shared" si="690"/>
        <v>C</v>
      </c>
      <c r="LC35" s="83">
        <v>1</v>
      </c>
      <c r="LD35" s="83">
        <v>1</v>
      </c>
      <c r="LE35" s="84"/>
      <c r="LF35" s="22">
        <f t="shared" si="691"/>
        <v>2</v>
      </c>
      <c r="LG35" s="22">
        <f t="shared" si="692"/>
        <v>0</v>
      </c>
      <c r="LH35" s="43">
        <f t="shared" ref="LH35:LI39" si="735">IF(LF35=2,3,IF(LF35=1,1,0))</f>
        <v>3</v>
      </c>
      <c r="LI35" s="43">
        <f t="shared" si="735"/>
        <v>0</v>
      </c>
      <c r="LJ35" s="56"/>
      <c r="LK35" s="22" t="str">
        <f t="shared" si="693"/>
        <v>FOUBERT Bruno</v>
      </c>
      <c r="LL35" s="83">
        <v>3647</v>
      </c>
      <c r="LM35" s="22" t="str">
        <f t="shared" si="694"/>
        <v>A</v>
      </c>
      <c r="LN35" s="22" t="str">
        <f t="shared" si="695"/>
        <v>VAN OSSELAER Boudewijn</v>
      </c>
      <c r="LO35" s="83">
        <v>6016</v>
      </c>
      <c r="LP35" s="22" t="str">
        <f t="shared" si="696"/>
        <v>C</v>
      </c>
      <c r="LQ35" s="83">
        <v>1</v>
      </c>
      <c r="LR35" s="83">
        <v>2</v>
      </c>
      <c r="LS35" s="84"/>
      <c r="LT35" s="22">
        <f t="shared" si="697"/>
        <v>1</v>
      </c>
      <c r="LU35" s="22">
        <f t="shared" si="698"/>
        <v>1</v>
      </c>
      <c r="LV35" s="43">
        <f t="shared" ref="LV35:LW39" si="736">IF(LT35=2,3,IF(LT35=1,1,0))</f>
        <v>1</v>
      </c>
      <c r="LW35" s="43">
        <f t="shared" si="736"/>
        <v>1</v>
      </c>
      <c r="LY35" s="22" t="str">
        <f t="shared" si="699"/>
        <v>PEYTIER Bjarne</v>
      </c>
      <c r="LZ35" s="83">
        <v>7811</v>
      </c>
      <c r="MA35" s="22" t="str">
        <f t="shared" si="700"/>
        <v>C</v>
      </c>
      <c r="MB35" s="22" t="str">
        <f t="shared" si="701"/>
        <v>VAN HOYE René</v>
      </c>
      <c r="MC35" s="83">
        <v>7324</v>
      </c>
      <c r="MD35" s="22" t="str">
        <f t="shared" si="702"/>
        <v>C</v>
      </c>
      <c r="ME35" s="83">
        <v>2</v>
      </c>
      <c r="MF35" s="83">
        <v>1</v>
      </c>
      <c r="MG35" s="84"/>
      <c r="MH35" s="22">
        <f t="shared" si="703"/>
        <v>1</v>
      </c>
      <c r="MI35" s="22">
        <f t="shared" si="704"/>
        <v>1</v>
      </c>
      <c r="MJ35" s="43">
        <f t="shared" ref="MJ35:MK39" si="737">IF(MH35=2,3,IF(MH35=1,1,0))</f>
        <v>1</v>
      </c>
      <c r="MK35" s="43">
        <f t="shared" si="737"/>
        <v>1</v>
      </c>
      <c r="ML35" s="56"/>
      <c r="MM35" s="22" t="str">
        <f t="shared" si="705"/>
        <v>PEETERS Frederik</v>
      </c>
      <c r="MN35" s="83">
        <v>2742</v>
      </c>
      <c r="MO35" s="22" t="str">
        <f t="shared" si="706"/>
        <v>C</v>
      </c>
      <c r="MP35" s="22" t="str">
        <f t="shared" si="707"/>
        <v>DE RYCK Jurgen</v>
      </c>
      <c r="MQ35" s="83">
        <v>747</v>
      </c>
      <c r="MR35" s="22" t="str">
        <f t="shared" si="708"/>
        <v>B</v>
      </c>
      <c r="MS35" s="83">
        <v>2</v>
      </c>
      <c r="MT35" s="83">
        <v>2</v>
      </c>
      <c r="MU35" s="84"/>
      <c r="MV35" s="22">
        <f t="shared" si="709"/>
        <v>0</v>
      </c>
      <c r="MW35" s="22">
        <f t="shared" si="710"/>
        <v>2</v>
      </c>
      <c r="MX35" s="43">
        <f t="shared" ref="MX35:MX39" si="738">IF(MV35=2,3,IF(MV35=1,1,0))</f>
        <v>0</v>
      </c>
      <c r="MY35" s="43">
        <f t="shared" ref="MY35:MY39" si="739">IF(MW35=2,3,IF(MW35=1,1,0))</f>
        <v>3</v>
      </c>
    </row>
    <row r="36" spans="1:363" ht="16.5" x14ac:dyDescent="0.3">
      <c r="A36" s="22" t="str">
        <f t="shared" si="555"/>
        <v>VAN LYSEBETTEN Dirk</v>
      </c>
      <c r="B36" s="83">
        <v>6080</v>
      </c>
      <c r="C36" s="22" t="str">
        <f t="shared" si="556"/>
        <v>B</v>
      </c>
      <c r="D36" s="22" t="str">
        <f t="shared" si="557"/>
        <v>CARRETTE Marc</v>
      </c>
      <c r="E36" s="83">
        <v>3013</v>
      </c>
      <c r="F36" s="22" t="str">
        <f t="shared" si="558"/>
        <v>C</v>
      </c>
      <c r="G36" s="83">
        <v>1</v>
      </c>
      <c r="H36" s="83">
        <v>1</v>
      </c>
      <c r="I36" s="84"/>
      <c r="J36" s="22">
        <f t="shared" si="559"/>
        <v>2</v>
      </c>
      <c r="K36" s="22">
        <f t="shared" si="560"/>
        <v>0</v>
      </c>
      <c r="L36" s="43">
        <f t="shared" si="711"/>
        <v>3</v>
      </c>
      <c r="M36" s="43">
        <f t="shared" si="711"/>
        <v>0</v>
      </c>
      <c r="N36" s="66"/>
      <c r="O36" s="22" t="str">
        <f t="shared" si="561"/>
        <v>CARRETTE Marc</v>
      </c>
      <c r="P36" s="83">
        <v>3013</v>
      </c>
      <c r="Q36" s="22" t="str">
        <f t="shared" si="562"/>
        <v>C</v>
      </c>
      <c r="R36" s="22" t="str">
        <f t="shared" si="563"/>
        <v>DE COCK Dirk</v>
      </c>
      <c r="S36" s="83">
        <v>3695</v>
      </c>
      <c r="T36" s="22" t="str">
        <f t="shared" si="564"/>
        <v>B</v>
      </c>
      <c r="U36" s="83">
        <v>1</v>
      </c>
      <c r="V36" s="83">
        <v>1</v>
      </c>
      <c r="W36" s="84"/>
      <c r="X36" s="22">
        <f t="shared" si="565"/>
        <v>2</v>
      </c>
      <c r="Y36" s="22">
        <f t="shared" si="566"/>
        <v>0</v>
      </c>
      <c r="Z36" s="43">
        <f t="shared" si="712"/>
        <v>3</v>
      </c>
      <c r="AA36" s="43">
        <f t="shared" si="712"/>
        <v>0</v>
      </c>
      <c r="AB36" s="56"/>
      <c r="AC36" s="22" t="str">
        <f t="shared" si="567"/>
        <v>VAN LYSEBETTEN Dirk</v>
      </c>
      <c r="AD36" s="83">
        <v>6080</v>
      </c>
      <c r="AE36" s="22" t="str">
        <f t="shared" si="568"/>
        <v>B</v>
      </c>
      <c r="AF36" s="22" t="str">
        <f t="shared" si="569"/>
        <v>PERSIJN Tom</v>
      </c>
      <c r="AG36" s="83">
        <v>1700</v>
      </c>
      <c r="AH36" s="22" t="str">
        <f t="shared" si="570"/>
        <v>C</v>
      </c>
      <c r="AI36" s="83">
        <v>1</v>
      </c>
      <c r="AJ36" s="83">
        <v>1</v>
      </c>
      <c r="AK36" s="84"/>
      <c r="AL36" s="22">
        <f t="shared" si="571"/>
        <v>2</v>
      </c>
      <c r="AM36" s="22">
        <f t="shared" si="572"/>
        <v>0</v>
      </c>
      <c r="AN36" s="43">
        <f t="shared" si="713"/>
        <v>3</v>
      </c>
      <c r="AO36" s="43">
        <f t="shared" si="713"/>
        <v>0</v>
      </c>
      <c r="AP36" s="56"/>
      <c r="AQ36" s="22" t="str">
        <f t="shared" si="573"/>
        <v>SIEBENS Rudy</v>
      </c>
      <c r="AR36" s="83">
        <v>2935</v>
      </c>
      <c r="AS36" s="22" t="str">
        <f t="shared" si="574"/>
        <v>B</v>
      </c>
      <c r="AT36" s="22" t="str">
        <f t="shared" si="575"/>
        <v>DE VOGEL Alfons</v>
      </c>
      <c r="AU36" s="83">
        <v>4739</v>
      </c>
      <c r="AV36" s="22" t="str">
        <f t="shared" si="576"/>
        <v>NA</v>
      </c>
      <c r="AW36" s="83">
        <v>1</v>
      </c>
      <c r="AX36" s="83">
        <v>1</v>
      </c>
      <c r="AY36" s="84"/>
      <c r="AZ36" s="22">
        <f t="shared" si="577"/>
        <v>2</v>
      </c>
      <c r="BA36" s="22">
        <f t="shared" si="578"/>
        <v>0</v>
      </c>
      <c r="BB36" s="43">
        <f t="shared" si="714"/>
        <v>3</v>
      </c>
      <c r="BC36" s="43">
        <f t="shared" si="714"/>
        <v>0</v>
      </c>
      <c r="BD36" s="66"/>
      <c r="BE36" s="22" t="str">
        <f t="shared" si="579"/>
        <v>TOTÉ Benjamin</v>
      </c>
      <c r="BF36" s="83">
        <v>5112</v>
      </c>
      <c r="BG36" s="22" t="str">
        <f t="shared" si="580"/>
        <v>B</v>
      </c>
      <c r="BH36" s="22" t="str">
        <f t="shared" si="581"/>
        <v>VAN LYSEBETTEN Octaaf</v>
      </c>
      <c r="BI36" s="83">
        <v>7590</v>
      </c>
      <c r="BJ36" s="22" t="str">
        <f t="shared" si="582"/>
        <v>C</v>
      </c>
      <c r="BK36" s="83">
        <v>1</v>
      </c>
      <c r="BL36" s="83">
        <v>2</v>
      </c>
      <c r="BM36" s="84"/>
      <c r="BN36" s="22">
        <f t="shared" si="583"/>
        <v>1</v>
      </c>
      <c r="BO36" s="22">
        <f t="shared" si="584"/>
        <v>1</v>
      </c>
      <c r="BP36" s="43">
        <f t="shared" si="715"/>
        <v>1</v>
      </c>
      <c r="BQ36" s="43">
        <f t="shared" si="715"/>
        <v>1</v>
      </c>
      <c r="BR36" s="56"/>
      <c r="BS36" s="22" t="str">
        <f t="shared" si="585"/>
        <v>MEERSMAN Gery</v>
      </c>
      <c r="BT36" s="83">
        <v>2678</v>
      </c>
      <c r="BU36" s="22" t="str">
        <f t="shared" si="586"/>
        <v>B</v>
      </c>
      <c r="BV36" s="22" t="str">
        <f t="shared" si="587"/>
        <v>ENGELS Dave</v>
      </c>
      <c r="BW36" s="83">
        <v>4000</v>
      </c>
      <c r="BX36" s="22" t="str">
        <f t="shared" si="588"/>
        <v>B</v>
      </c>
      <c r="BY36" s="83">
        <v>2</v>
      </c>
      <c r="BZ36" s="83">
        <v>1</v>
      </c>
      <c r="CA36" s="84"/>
      <c r="CB36" s="22">
        <f t="shared" si="589"/>
        <v>1</v>
      </c>
      <c r="CC36" s="22">
        <f t="shared" si="590"/>
        <v>1</v>
      </c>
      <c r="CD36" s="43">
        <f t="shared" si="716"/>
        <v>1</v>
      </c>
      <c r="CE36" s="43">
        <f t="shared" si="716"/>
        <v>1</v>
      </c>
      <c r="CF36" s="56"/>
      <c r="CG36" s="22" t="str">
        <f t="shared" si="591"/>
        <v>POELMANS Karel</v>
      </c>
      <c r="CH36" s="83">
        <v>3026</v>
      </c>
      <c r="CI36" s="22" t="str">
        <f t="shared" si="592"/>
        <v>B</v>
      </c>
      <c r="CJ36" s="22" t="str">
        <f t="shared" si="593"/>
        <v>MEERSMAN Gery</v>
      </c>
      <c r="CK36" s="83">
        <v>2678</v>
      </c>
      <c r="CL36" s="22" t="str">
        <f t="shared" si="594"/>
        <v>B</v>
      </c>
      <c r="CM36" s="83">
        <v>1</v>
      </c>
      <c r="CN36" s="83">
        <v>2</v>
      </c>
      <c r="CO36" s="84"/>
      <c r="CP36" s="22">
        <f t="shared" si="595"/>
        <v>1</v>
      </c>
      <c r="CQ36" s="22">
        <f t="shared" si="596"/>
        <v>1</v>
      </c>
      <c r="CR36" s="43">
        <f t="shared" si="717"/>
        <v>1</v>
      </c>
      <c r="CS36" s="43">
        <f t="shared" si="718"/>
        <v>1</v>
      </c>
      <c r="CT36" s="66"/>
      <c r="CU36" s="22" t="str">
        <f t="shared" si="597"/>
        <v>KREBS Frans</v>
      </c>
      <c r="CV36" s="83">
        <v>2701</v>
      </c>
      <c r="CW36" s="22" t="str">
        <f t="shared" si="598"/>
        <v>C</v>
      </c>
      <c r="CX36" s="22" t="str">
        <f t="shared" si="599"/>
        <v>VAN LAETHEM Frank</v>
      </c>
      <c r="CY36" s="83">
        <v>4005</v>
      </c>
      <c r="CZ36" s="22" t="str">
        <f t="shared" si="600"/>
        <v>C</v>
      </c>
      <c r="DA36" s="83">
        <v>1</v>
      </c>
      <c r="DB36" s="83">
        <v>2</v>
      </c>
      <c r="DC36" s="84"/>
      <c r="DD36" s="22">
        <f t="shared" si="601"/>
        <v>1</v>
      </c>
      <c r="DE36" s="22">
        <f t="shared" si="602"/>
        <v>1</v>
      </c>
      <c r="DF36" s="43">
        <f t="shared" si="719"/>
        <v>1</v>
      </c>
      <c r="DG36" s="43">
        <f t="shared" si="719"/>
        <v>1</v>
      </c>
      <c r="DH36" s="56"/>
      <c r="DI36" s="22" t="str">
        <f t="shared" si="603"/>
        <v>DE KEYSER Leander</v>
      </c>
      <c r="DJ36" s="83">
        <v>2602</v>
      </c>
      <c r="DK36" s="22" t="str">
        <f t="shared" si="604"/>
        <v>B</v>
      </c>
      <c r="DL36" s="22" t="str">
        <f t="shared" si="605"/>
        <v>COVELIERS Peter</v>
      </c>
      <c r="DM36" s="83">
        <v>3261</v>
      </c>
      <c r="DN36" s="22" t="str">
        <f t="shared" si="606"/>
        <v>A</v>
      </c>
      <c r="DO36" s="83">
        <v>2</v>
      </c>
      <c r="DP36" s="83">
        <v>2</v>
      </c>
      <c r="DQ36" s="84"/>
      <c r="DR36" s="22">
        <f t="shared" si="607"/>
        <v>0</v>
      </c>
      <c r="DS36" s="22">
        <f t="shared" si="608"/>
        <v>2</v>
      </c>
      <c r="DT36" s="43">
        <f t="shared" si="720"/>
        <v>0</v>
      </c>
      <c r="DU36" s="43">
        <f t="shared" si="720"/>
        <v>3</v>
      </c>
      <c r="DV36" s="56"/>
      <c r="DW36" s="22" t="str">
        <f t="shared" si="609"/>
        <v>ELEGHEER Robby</v>
      </c>
      <c r="DX36" s="83">
        <v>2764</v>
      </c>
      <c r="DY36" s="22" t="str">
        <f t="shared" si="610"/>
        <v>A</v>
      </c>
      <c r="DZ36" s="22" t="str">
        <f t="shared" si="611"/>
        <v>TOTÉ Benjamin</v>
      </c>
      <c r="EA36" s="83">
        <v>5112</v>
      </c>
      <c r="EB36" s="22" t="str">
        <f t="shared" si="612"/>
        <v>B</v>
      </c>
      <c r="EC36" s="83">
        <v>1</v>
      </c>
      <c r="ED36" s="83">
        <v>1</v>
      </c>
      <c r="EE36" s="84"/>
      <c r="EF36" s="22">
        <f t="shared" si="613"/>
        <v>2</v>
      </c>
      <c r="EG36" s="22">
        <f t="shared" si="614"/>
        <v>0</v>
      </c>
      <c r="EH36" s="43">
        <f t="shared" si="721"/>
        <v>3</v>
      </c>
      <c r="EI36" s="43">
        <f t="shared" si="721"/>
        <v>0</v>
      </c>
      <c r="EJ36" s="66"/>
      <c r="EK36" s="22" t="str">
        <f t="shared" si="615"/>
        <v>DE RYCK Jurgen</v>
      </c>
      <c r="EL36" s="83">
        <v>747</v>
      </c>
      <c r="EM36" s="22" t="str">
        <f t="shared" si="616"/>
        <v>B</v>
      </c>
      <c r="EN36" s="22" t="str">
        <f t="shared" si="617"/>
        <v>ENGELS Paul</v>
      </c>
      <c r="EO36" s="83">
        <v>3648</v>
      </c>
      <c r="EP36" s="22" t="str">
        <f t="shared" si="618"/>
        <v>C</v>
      </c>
      <c r="EQ36" s="83">
        <v>1</v>
      </c>
      <c r="ER36" s="83">
        <v>2</v>
      </c>
      <c r="ES36" s="84"/>
      <c r="ET36" s="22">
        <f t="shared" si="619"/>
        <v>1</v>
      </c>
      <c r="EU36" s="22">
        <f t="shared" si="620"/>
        <v>1</v>
      </c>
      <c r="EV36" s="43">
        <f t="shared" si="722"/>
        <v>1</v>
      </c>
      <c r="EW36" s="43">
        <f t="shared" si="722"/>
        <v>1</v>
      </c>
      <c r="EX36" s="56"/>
      <c r="EY36" s="22" t="str">
        <f t="shared" si="621"/>
        <v>SIEBENS Rudy</v>
      </c>
      <c r="EZ36" s="83">
        <v>2935</v>
      </c>
      <c r="FA36" s="22" t="str">
        <f t="shared" si="622"/>
        <v>B</v>
      </c>
      <c r="FB36" s="22" t="str">
        <f t="shared" si="623"/>
        <v>KREBS Frans</v>
      </c>
      <c r="FC36" s="83">
        <v>2701</v>
      </c>
      <c r="FD36" s="22" t="str">
        <f t="shared" si="624"/>
        <v>C</v>
      </c>
      <c r="FE36" s="83">
        <v>1</v>
      </c>
      <c r="FF36" s="83">
        <v>1</v>
      </c>
      <c r="FG36" s="84"/>
      <c r="FH36" s="22">
        <f t="shared" si="625"/>
        <v>2</v>
      </c>
      <c r="FI36" s="22">
        <f t="shared" si="626"/>
        <v>0</v>
      </c>
      <c r="FJ36" s="43">
        <f t="shared" si="723"/>
        <v>3</v>
      </c>
      <c r="FK36" s="43">
        <f t="shared" si="723"/>
        <v>0</v>
      </c>
      <c r="FL36" s="56"/>
      <c r="FM36" s="22" t="str">
        <f t="shared" si="627"/>
        <v>TOTÉ Benjamin</v>
      </c>
      <c r="FN36" s="83">
        <v>5112</v>
      </c>
      <c r="FO36" s="22" t="str">
        <f t="shared" si="628"/>
        <v>B</v>
      </c>
      <c r="FP36" s="22" t="str">
        <f t="shared" si="629"/>
        <v>PEETERS Frederik</v>
      </c>
      <c r="FQ36" s="83">
        <v>2742</v>
      </c>
      <c r="FR36" s="22" t="str">
        <f t="shared" si="630"/>
        <v>C</v>
      </c>
      <c r="FS36" s="83">
        <v>2</v>
      </c>
      <c r="FT36" s="83">
        <v>2</v>
      </c>
      <c r="FU36" s="84"/>
      <c r="FV36" s="22">
        <f t="shared" si="631"/>
        <v>0</v>
      </c>
      <c r="FW36" s="22">
        <f t="shared" si="632"/>
        <v>2</v>
      </c>
      <c r="FX36" s="43">
        <f t="shared" si="724"/>
        <v>0</v>
      </c>
      <c r="FY36" s="43">
        <f t="shared" si="724"/>
        <v>3</v>
      </c>
      <c r="FZ36" s="66"/>
      <c r="GA36" s="22" t="str">
        <f t="shared" si="633"/>
        <v>MAEREMANS Emiel</v>
      </c>
      <c r="GB36" s="83">
        <v>5364</v>
      </c>
      <c r="GC36" s="22" t="str">
        <f t="shared" si="634"/>
        <v>C</v>
      </c>
      <c r="GD36" s="22" t="str">
        <f t="shared" si="635"/>
        <v>VAN LYSEBETTEN Dirk</v>
      </c>
      <c r="GE36" s="83">
        <v>6080</v>
      </c>
      <c r="GF36" s="22" t="str">
        <f t="shared" si="636"/>
        <v>B</v>
      </c>
      <c r="GG36" s="83">
        <v>2</v>
      </c>
      <c r="GH36" s="83">
        <v>2</v>
      </c>
      <c r="GI36" s="84"/>
      <c r="GJ36" s="22">
        <f t="shared" si="637"/>
        <v>0</v>
      </c>
      <c r="GK36" s="22">
        <f t="shared" si="638"/>
        <v>2</v>
      </c>
      <c r="GL36" s="43">
        <f t="shared" si="725"/>
        <v>0</v>
      </c>
      <c r="GM36" s="43">
        <f t="shared" si="725"/>
        <v>3</v>
      </c>
      <c r="GN36" s="56"/>
      <c r="GO36" s="22" t="str">
        <f t="shared" si="639"/>
        <v>TRUYMAN Stefaan</v>
      </c>
      <c r="GP36" s="83">
        <v>5376</v>
      </c>
      <c r="GQ36" s="22" t="str">
        <f t="shared" si="640"/>
        <v>B</v>
      </c>
      <c r="GR36" s="22" t="str">
        <f t="shared" si="641"/>
        <v>MEERSMAN Gery</v>
      </c>
      <c r="GS36" s="83">
        <v>2678</v>
      </c>
      <c r="GT36" s="22" t="str">
        <f t="shared" si="642"/>
        <v>B</v>
      </c>
      <c r="GU36" s="83">
        <v>1</v>
      </c>
      <c r="GV36" s="83">
        <v>2</v>
      </c>
      <c r="GW36" s="84"/>
      <c r="GX36" s="22">
        <f t="shared" si="643"/>
        <v>1</v>
      </c>
      <c r="GY36" s="22">
        <f t="shared" si="644"/>
        <v>1</v>
      </c>
      <c r="GZ36" s="43">
        <f t="shared" si="726"/>
        <v>1</v>
      </c>
      <c r="HA36" s="43">
        <f t="shared" si="726"/>
        <v>1</v>
      </c>
      <c r="HB36" s="56"/>
      <c r="HC36" s="22" t="str">
        <f t="shared" si="645"/>
        <v>PERSIJN Tom</v>
      </c>
      <c r="HD36" s="83">
        <v>1700</v>
      </c>
      <c r="HE36" s="22" t="str">
        <f t="shared" si="646"/>
        <v>C</v>
      </c>
      <c r="HF36" s="22" t="str">
        <f t="shared" si="647"/>
        <v>VAN LYSEBETTEN Octaaf</v>
      </c>
      <c r="HG36" s="83">
        <v>7590</v>
      </c>
      <c r="HH36" s="22" t="str">
        <f t="shared" si="648"/>
        <v>C</v>
      </c>
      <c r="HI36" s="83">
        <v>2</v>
      </c>
      <c r="HJ36" s="83">
        <v>1</v>
      </c>
      <c r="HK36" s="84"/>
      <c r="HL36" s="22">
        <f t="shared" si="649"/>
        <v>1</v>
      </c>
      <c r="HM36" s="22">
        <f t="shared" si="650"/>
        <v>1</v>
      </c>
      <c r="HN36" s="43">
        <f t="shared" si="727"/>
        <v>1</v>
      </c>
      <c r="HO36" s="43">
        <f t="shared" si="727"/>
        <v>1</v>
      </c>
      <c r="HP36" s="66"/>
      <c r="HQ36" s="22" t="str">
        <f t="shared" si="651"/>
        <v>DE RYCK Jurgen</v>
      </c>
      <c r="HR36" s="83">
        <v>747</v>
      </c>
      <c r="HS36" s="22" t="str">
        <f t="shared" si="652"/>
        <v>B</v>
      </c>
      <c r="HT36" s="22" t="str">
        <f t="shared" si="653"/>
        <v>VAN HOYE René</v>
      </c>
      <c r="HU36" s="83">
        <v>7324</v>
      </c>
      <c r="HV36" s="22" t="str">
        <f t="shared" si="654"/>
        <v>C</v>
      </c>
      <c r="HW36" s="83">
        <v>1</v>
      </c>
      <c r="HX36" s="83">
        <v>1</v>
      </c>
      <c r="HY36" s="84"/>
      <c r="HZ36" s="22">
        <f t="shared" si="655"/>
        <v>2</v>
      </c>
      <c r="IA36" s="22">
        <f t="shared" si="656"/>
        <v>0</v>
      </c>
      <c r="IB36" s="43">
        <f t="shared" si="728"/>
        <v>3</v>
      </c>
      <c r="IC36" s="43">
        <f t="shared" si="728"/>
        <v>0</v>
      </c>
      <c r="ID36" s="56"/>
      <c r="IE36" s="22" t="str">
        <f t="shared" si="657"/>
        <v>VAN INGELGEM Timmy</v>
      </c>
      <c r="IF36" s="83">
        <v>6202</v>
      </c>
      <c r="IG36" s="22" t="str">
        <f t="shared" si="658"/>
        <v>C</v>
      </c>
      <c r="IH36" s="22" t="str">
        <f t="shared" si="659"/>
        <v>VAN ACKER René</v>
      </c>
      <c r="II36" s="83">
        <v>7895</v>
      </c>
      <c r="IJ36" s="22" t="str">
        <f t="shared" si="660"/>
        <v>NA</v>
      </c>
      <c r="IK36" s="83">
        <v>2</v>
      </c>
      <c r="IL36" s="83">
        <v>1</v>
      </c>
      <c r="IM36" s="65"/>
      <c r="IN36" s="22">
        <f t="shared" si="661"/>
        <v>1</v>
      </c>
      <c r="IO36" s="22">
        <f t="shared" si="662"/>
        <v>1</v>
      </c>
      <c r="IP36" s="43">
        <f t="shared" si="729"/>
        <v>1</v>
      </c>
      <c r="IQ36" s="43">
        <f t="shared" si="729"/>
        <v>1</v>
      </c>
      <c r="IR36" s="56"/>
      <c r="IS36" s="22" t="str">
        <f t="shared" si="663"/>
        <v>ENGELS Dave</v>
      </c>
      <c r="IT36" s="83">
        <v>4000</v>
      </c>
      <c r="IU36" s="22" t="str">
        <f t="shared" si="664"/>
        <v>B</v>
      </c>
      <c r="IV36" s="22" t="str">
        <f t="shared" si="665"/>
        <v>VAN HOYE Pierre</v>
      </c>
      <c r="IW36" s="83">
        <v>3527</v>
      </c>
      <c r="IX36" s="22" t="str">
        <f t="shared" si="666"/>
        <v>B</v>
      </c>
      <c r="IY36" s="83">
        <v>2</v>
      </c>
      <c r="IZ36" s="83">
        <v>1</v>
      </c>
      <c r="JA36" s="84"/>
      <c r="JB36" s="22">
        <f t="shared" si="667"/>
        <v>1</v>
      </c>
      <c r="JC36" s="22">
        <f t="shared" si="668"/>
        <v>1</v>
      </c>
      <c r="JD36" s="43">
        <f t="shared" si="730"/>
        <v>1</v>
      </c>
      <c r="JE36" s="43">
        <f t="shared" si="730"/>
        <v>1</v>
      </c>
      <c r="JF36" s="66"/>
      <c r="JG36" s="22" t="str">
        <f t="shared" si="669"/>
        <v>VAN HOYE Pierre</v>
      </c>
      <c r="JH36" s="83">
        <v>3527</v>
      </c>
      <c r="JI36" s="22" t="str">
        <f t="shared" si="670"/>
        <v>B</v>
      </c>
      <c r="JJ36" s="22" t="str">
        <f t="shared" si="671"/>
        <v>POELMANS Karel</v>
      </c>
      <c r="JK36" s="83">
        <v>3026</v>
      </c>
      <c r="JL36" s="22" t="str">
        <f t="shared" si="672"/>
        <v>B</v>
      </c>
      <c r="JM36" s="83">
        <v>2</v>
      </c>
      <c r="JN36" s="83">
        <v>1</v>
      </c>
      <c r="JO36" s="84"/>
      <c r="JP36" s="22">
        <f t="shared" si="673"/>
        <v>1</v>
      </c>
      <c r="JQ36" s="22">
        <f t="shared" si="674"/>
        <v>1</v>
      </c>
      <c r="JR36" s="43">
        <f t="shared" si="731"/>
        <v>1</v>
      </c>
      <c r="JS36" s="43">
        <f t="shared" si="732"/>
        <v>1</v>
      </c>
      <c r="JT36" s="56"/>
      <c r="JU36" s="22" t="str">
        <f t="shared" si="675"/>
        <v>VAN LAETHEM Frank</v>
      </c>
      <c r="JV36" s="83">
        <v>4005</v>
      </c>
      <c r="JW36" s="22" t="str">
        <f t="shared" si="676"/>
        <v>C</v>
      </c>
      <c r="JX36" s="22" t="str">
        <f t="shared" si="677"/>
        <v>HEYMANS Nico</v>
      </c>
      <c r="JY36" s="83">
        <v>3282</v>
      </c>
      <c r="JZ36" s="22" t="str">
        <f t="shared" si="678"/>
        <v>C</v>
      </c>
      <c r="KA36" s="83">
        <v>1</v>
      </c>
      <c r="KB36" s="83">
        <v>1</v>
      </c>
      <c r="KC36" s="84"/>
      <c r="KD36" s="22">
        <f t="shared" si="679"/>
        <v>2</v>
      </c>
      <c r="KE36" s="22">
        <f t="shared" si="680"/>
        <v>0</v>
      </c>
      <c r="KF36" s="43">
        <f t="shared" si="733"/>
        <v>3</v>
      </c>
      <c r="KG36" s="43">
        <f t="shared" si="733"/>
        <v>0</v>
      </c>
      <c r="KH36" s="56"/>
      <c r="KI36" s="22" t="str">
        <f t="shared" si="681"/>
        <v>COVELIERS Peter</v>
      </c>
      <c r="KJ36" s="83">
        <v>3261</v>
      </c>
      <c r="KK36" s="22" t="str">
        <f t="shared" si="682"/>
        <v>A</v>
      </c>
      <c r="KL36" s="22" t="str">
        <f t="shared" si="683"/>
        <v>CALUWAERTS Danny</v>
      </c>
      <c r="KM36" s="83">
        <v>2092</v>
      </c>
      <c r="KN36" s="22" t="str">
        <f t="shared" si="684"/>
        <v>B</v>
      </c>
      <c r="KO36" s="83">
        <v>1</v>
      </c>
      <c r="KP36" s="83">
        <v>1</v>
      </c>
      <c r="KQ36" s="84"/>
      <c r="KR36" s="22">
        <f t="shared" si="685"/>
        <v>2</v>
      </c>
      <c r="KS36" s="22">
        <f t="shared" si="686"/>
        <v>0</v>
      </c>
      <c r="KT36" s="43">
        <f t="shared" si="734"/>
        <v>3</v>
      </c>
      <c r="KU36" s="43">
        <f t="shared" si="734"/>
        <v>0</v>
      </c>
      <c r="KV36" s="66"/>
      <c r="KW36" s="22" t="str">
        <f t="shared" si="687"/>
        <v>TOTÉ Benjamin</v>
      </c>
      <c r="KX36" s="83">
        <v>5112</v>
      </c>
      <c r="KY36" s="22" t="str">
        <f t="shared" si="688"/>
        <v>B</v>
      </c>
      <c r="KZ36" s="22" t="str">
        <f t="shared" si="689"/>
        <v>CARLIER Pierre</v>
      </c>
      <c r="LA36" s="83">
        <v>15</v>
      </c>
      <c r="LB36" s="22" t="str">
        <f t="shared" si="690"/>
        <v>C</v>
      </c>
      <c r="LC36" s="83">
        <v>1</v>
      </c>
      <c r="LD36" s="83">
        <v>1</v>
      </c>
      <c r="LE36" s="84"/>
      <c r="LF36" s="22">
        <f t="shared" si="691"/>
        <v>2</v>
      </c>
      <c r="LG36" s="22">
        <f t="shared" si="692"/>
        <v>0</v>
      </c>
      <c r="LH36" s="43">
        <f t="shared" si="735"/>
        <v>3</v>
      </c>
      <c r="LI36" s="43">
        <f t="shared" si="735"/>
        <v>0</v>
      </c>
      <c r="LJ36" s="56"/>
      <c r="LK36" s="22" t="str">
        <f t="shared" si="693"/>
        <v>CALUWAERTS Danny</v>
      </c>
      <c r="LL36" s="83">
        <v>2092</v>
      </c>
      <c r="LM36" s="22" t="str">
        <f t="shared" si="694"/>
        <v>B</v>
      </c>
      <c r="LN36" s="22" t="str">
        <f t="shared" si="695"/>
        <v>DE RYCK Jurgen</v>
      </c>
      <c r="LO36" s="83">
        <v>747</v>
      </c>
      <c r="LP36" s="22" t="str">
        <f t="shared" si="696"/>
        <v>B</v>
      </c>
      <c r="LQ36" s="83">
        <v>1</v>
      </c>
      <c r="LR36" s="83">
        <v>1</v>
      </c>
      <c r="LS36" s="84"/>
      <c r="LT36" s="22">
        <f t="shared" si="697"/>
        <v>2</v>
      </c>
      <c r="LU36" s="22">
        <f t="shared" si="698"/>
        <v>0</v>
      </c>
      <c r="LV36" s="43">
        <f t="shared" si="736"/>
        <v>3</v>
      </c>
      <c r="LW36" s="43">
        <f t="shared" si="736"/>
        <v>0</v>
      </c>
      <c r="LY36" s="22" t="str">
        <f t="shared" si="699"/>
        <v>HEYMANS Nico</v>
      </c>
      <c r="LZ36" s="83">
        <v>3282</v>
      </c>
      <c r="MA36" s="22" t="str">
        <f t="shared" si="700"/>
        <v>C</v>
      </c>
      <c r="MB36" s="22" t="str">
        <f t="shared" si="701"/>
        <v>BRUYNDONCKX Patrick</v>
      </c>
      <c r="MC36" s="83">
        <v>149</v>
      </c>
      <c r="MD36" s="22" t="str">
        <f t="shared" si="702"/>
        <v>C</v>
      </c>
      <c r="ME36" s="83">
        <v>1</v>
      </c>
      <c r="MF36" s="83">
        <v>2</v>
      </c>
      <c r="MG36" s="84"/>
      <c r="MH36" s="22">
        <f t="shared" si="703"/>
        <v>1</v>
      </c>
      <c r="MI36" s="22">
        <f t="shared" si="704"/>
        <v>1</v>
      </c>
      <c r="MJ36" s="43">
        <f t="shared" si="737"/>
        <v>1</v>
      </c>
      <c r="MK36" s="43">
        <f t="shared" si="737"/>
        <v>1</v>
      </c>
      <c r="ML36" s="56"/>
      <c r="MM36" s="22" t="str">
        <f t="shared" si="705"/>
        <v>VAN HEMELRIJK Jean</v>
      </c>
      <c r="MN36" s="83">
        <v>2415</v>
      </c>
      <c r="MO36" s="22" t="str">
        <f t="shared" si="706"/>
        <v>C</v>
      </c>
      <c r="MP36" s="22" t="str">
        <f t="shared" si="707"/>
        <v>DE COCK Dirk</v>
      </c>
      <c r="MQ36" s="83">
        <v>3695</v>
      </c>
      <c r="MR36" s="22" t="str">
        <f t="shared" si="708"/>
        <v>B</v>
      </c>
      <c r="MS36" s="83">
        <v>2</v>
      </c>
      <c r="MT36" s="83">
        <v>2</v>
      </c>
      <c r="MU36" s="84"/>
      <c r="MV36" s="22">
        <f t="shared" si="709"/>
        <v>0</v>
      </c>
      <c r="MW36" s="22">
        <f t="shared" si="710"/>
        <v>2</v>
      </c>
      <c r="MX36" s="43">
        <f t="shared" si="738"/>
        <v>0</v>
      </c>
      <c r="MY36" s="43">
        <f t="shared" si="739"/>
        <v>3</v>
      </c>
    </row>
    <row r="37" spans="1:363" ht="16.5" x14ac:dyDescent="0.3">
      <c r="A37" s="22" t="str">
        <f t="shared" si="555"/>
        <v>VAN LYSEBETTEN Octaaf</v>
      </c>
      <c r="B37" s="83">
        <v>7590</v>
      </c>
      <c r="C37" s="22" t="str">
        <f t="shared" si="556"/>
        <v>C</v>
      </c>
      <c r="D37" s="22" t="str">
        <f t="shared" si="557"/>
        <v>VAN HOYE Pierre</v>
      </c>
      <c r="E37" s="83">
        <v>3527</v>
      </c>
      <c r="F37" s="22" t="str">
        <f t="shared" si="558"/>
        <v>B</v>
      </c>
      <c r="G37" s="83">
        <v>2</v>
      </c>
      <c r="H37" s="83">
        <v>2</v>
      </c>
      <c r="I37" s="84"/>
      <c r="J37" s="22">
        <f t="shared" si="559"/>
        <v>0</v>
      </c>
      <c r="K37" s="22">
        <f t="shared" si="560"/>
        <v>2</v>
      </c>
      <c r="L37" s="43">
        <f t="shared" si="711"/>
        <v>0</v>
      </c>
      <c r="M37" s="43">
        <f t="shared" si="711"/>
        <v>3</v>
      </c>
      <c r="N37" s="66"/>
      <c r="O37" s="22" t="str">
        <f t="shared" si="561"/>
        <v>MAEREMANS Emiel</v>
      </c>
      <c r="P37" s="83">
        <v>5364</v>
      </c>
      <c r="Q37" s="22" t="str">
        <f t="shared" si="562"/>
        <v>C</v>
      </c>
      <c r="R37" s="22" t="str">
        <f t="shared" si="563"/>
        <v>DE RYCK Jurgen</v>
      </c>
      <c r="S37" s="83">
        <v>747</v>
      </c>
      <c r="T37" s="22" t="str">
        <f t="shared" si="564"/>
        <v>B</v>
      </c>
      <c r="U37" s="83">
        <v>1</v>
      </c>
      <c r="V37" s="83">
        <v>2</v>
      </c>
      <c r="W37" s="84"/>
      <c r="X37" s="22">
        <f t="shared" si="565"/>
        <v>1</v>
      </c>
      <c r="Y37" s="22">
        <f t="shared" si="566"/>
        <v>1</v>
      </c>
      <c r="Z37" s="43">
        <f t="shared" si="712"/>
        <v>1</v>
      </c>
      <c r="AA37" s="43">
        <f t="shared" si="712"/>
        <v>1</v>
      </c>
      <c r="AB37" s="56"/>
      <c r="AC37" s="22" t="str">
        <f t="shared" si="567"/>
        <v>VAN ASBROECK Juan</v>
      </c>
      <c r="AD37" s="83">
        <v>1253</v>
      </c>
      <c r="AE37" s="22" t="str">
        <f t="shared" si="568"/>
        <v>D</v>
      </c>
      <c r="AF37" s="22" t="str">
        <f t="shared" si="569"/>
        <v>VERMEULEN Victor</v>
      </c>
      <c r="AG37" s="83">
        <v>5271</v>
      </c>
      <c r="AH37" s="22" t="str">
        <f t="shared" si="570"/>
        <v>C</v>
      </c>
      <c r="AI37" s="83">
        <v>2</v>
      </c>
      <c r="AJ37" s="83">
        <v>1</v>
      </c>
      <c r="AK37" s="84"/>
      <c r="AL37" s="22">
        <f t="shared" si="571"/>
        <v>1</v>
      </c>
      <c r="AM37" s="22">
        <f t="shared" si="572"/>
        <v>1</v>
      </c>
      <c r="AN37" s="43">
        <f t="shared" si="713"/>
        <v>1</v>
      </c>
      <c r="AO37" s="43">
        <f t="shared" si="713"/>
        <v>1</v>
      </c>
      <c r="AP37" s="56"/>
      <c r="AQ37" s="22" t="str">
        <f t="shared" si="573"/>
        <v>VAN MIERT Dieter</v>
      </c>
      <c r="AR37" s="83">
        <v>8302</v>
      </c>
      <c r="AS37" s="22" t="str">
        <f t="shared" si="574"/>
        <v>C</v>
      </c>
      <c r="AT37" s="22" t="str">
        <f t="shared" si="575"/>
        <v>TOTÉ Benjamin</v>
      </c>
      <c r="AU37" s="83">
        <v>5112</v>
      </c>
      <c r="AV37" s="22" t="str">
        <f t="shared" si="576"/>
        <v>B</v>
      </c>
      <c r="AW37" s="83">
        <v>2</v>
      </c>
      <c r="AX37" s="83">
        <v>2</v>
      </c>
      <c r="AY37" s="84"/>
      <c r="AZ37" s="22">
        <f t="shared" si="577"/>
        <v>0</v>
      </c>
      <c r="BA37" s="22">
        <f t="shared" si="578"/>
        <v>2</v>
      </c>
      <c r="BB37" s="43">
        <f t="shared" si="714"/>
        <v>0</v>
      </c>
      <c r="BC37" s="43">
        <f t="shared" si="714"/>
        <v>3</v>
      </c>
      <c r="BD37" s="66"/>
      <c r="BE37" s="22" t="str">
        <f t="shared" si="579"/>
        <v>DE COCK Dirk</v>
      </c>
      <c r="BF37" s="83">
        <v>3695</v>
      </c>
      <c r="BG37" s="22" t="str">
        <f t="shared" si="580"/>
        <v>B</v>
      </c>
      <c r="BH37" s="22" t="str">
        <f t="shared" si="581"/>
        <v>VAN LYSEBETTEN Dirk</v>
      </c>
      <c r="BI37" s="83">
        <v>6080</v>
      </c>
      <c r="BJ37" s="22" t="str">
        <f t="shared" si="582"/>
        <v>B</v>
      </c>
      <c r="BK37" s="83">
        <v>1</v>
      </c>
      <c r="BL37" s="83">
        <v>1</v>
      </c>
      <c r="BM37" s="84"/>
      <c r="BN37" s="22">
        <f t="shared" si="583"/>
        <v>2</v>
      </c>
      <c r="BO37" s="22">
        <f t="shared" si="584"/>
        <v>0</v>
      </c>
      <c r="BP37" s="43">
        <f t="shared" si="715"/>
        <v>3</v>
      </c>
      <c r="BQ37" s="43">
        <f t="shared" si="715"/>
        <v>0</v>
      </c>
      <c r="BR37" s="56"/>
      <c r="BS37" s="22" t="str">
        <f t="shared" si="585"/>
        <v>PINTENS Davy</v>
      </c>
      <c r="BT37" s="83">
        <v>2840</v>
      </c>
      <c r="BU37" s="22" t="str">
        <f t="shared" si="586"/>
        <v>B</v>
      </c>
      <c r="BV37" s="22" t="str">
        <f t="shared" si="587"/>
        <v>ENGELS Paul</v>
      </c>
      <c r="BW37" s="83">
        <v>3648</v>
      </c>
      <c r="BX37" s="22" t="str">
        <f t="shared" si="588"/>
        <v>C</v>
      </c>
      <c r="BY37" s="83">
        <v>2</v>
      </c>
      <c r="BZ37" s="83">
        <v>2</v>
      </c>
      <c r="CA37" s="84"/>
      <c r="CB37" s="22">
        <f t="shared" si="589"/>
        <v>0</v>
      </c>
      <c r="CC37" s="22">
        <f t="shared" si="590"/>
        <v>2</v>
      </c>
      <c r="CD37" s="43">
        <f t="shared" si="716"/>
        <v>0</v>
      </c>
      <c r="CE37" s="43">
        <f t="shared" si="716"/>
        <v>3</v>
      </c>
      <c r="CF37" s="56"/>
      <c r="CG37" s="22" t="str">
        <f t="shared" si="591"/>
        <v>VAN BAREL Jan</v>
      </c>
      <c r="CH37" s="83">
        <v>3235</v>
      </c>
      <c r="CI37" s="22" t="str">
        <f t="shared" si="592"/>
        <v>B</v>
      </c>
      <c r="CJ37" s="22" t="str">
        <f t="shared" si="593"/>
        <v>JANSSENS Filip</v>
      </c>
      <c r="CK37" s="83">
        <v>8669</v>
      </c>
      <c r="CL37" s="22" t="str">
        <f t="shared" si="594"/>
        <v>C</v>
      </c>
      <c r="CM37" s="83">
        <v>2</v>
      </c>
      <c r="CN37" s="83">
        <v>2</v>
      </c>
      <c r="CO37" s="84"/>
      <c r="CP37" s="22">
        <f t="shared" si="595"/>
        <v>0</v>
      </c>
      <c r="CQ37" s="22">
        <f t="shared" si="596"/>
        <v>2</v>
      </c>
      <c r="CR37" s="43">
        <f t="shared" si="717"/>
        <v>0</v>
      </c>
      <c r="CS37" s="43">
        <f t="shared" si="718"/>
        <v>3</v>
      </c>
      <c r="CT37" s="66"/>
      <c r="CU37" s="22" t="str">
        <f t="shared" si="597"/>
        <v>HEYMANS Nico</v>
      </c>
      <c r="CV37" s="83">
        <v>3282</v>
      </c>
      <c r="CW37" s="22" t="str">
        <f t="shared" si="598"/>
        <v>C</v>
      </c>
      <c r="CX37" s="22" t="str">
        <f t="shared" si="599"/>
        <v>DE KEMPENEER Pierre</v>
      </c>
      <c r="CY37" s="83">
        <v>8397</v>
      </c>
      <c r="CZ37" s="22" t="str">
        <f t="shared" si="600"/>
        <v>B</v>
      </c>
      <c r="DA37" s="83">
        <v>2</v>
      </c>
      <c r="DB37" s="83">
        <v>2</v>
      </c>
      <c r="DC37" s="84"/>
      <c r="DD37" s="22">
        <f t="shared" si="601"/>
        <v>0</v>
      </c>
      <c r="DE37" s="22">
        <f t="shared" si="602"/>
        <v>2</v>
      </c>
      <c r="DF37" s="43">
        <f t="shared" si="719"/>
        <v>0</v>
      </c>
      <c r="DG37" s="43">
        <f t="shared" si="719"/>
        <v>3</v>
      </c>
      <c r="DH37" s="56"/>
      <c r="DI37" s="22" t="str">
        <f t="shared" si="603"/>
        <v>VAN CAPPELEN Patrick</v>
      </c>
      <c r="DJ37" s="83">
        <v>1885</v>
      </c>
      <c r="DK37" s="22" t="str">
        <f t="shared" si="604"/>
        <v>NA</v>
      </c>
      <c r="DL37" s="22" t="str">
        <f t="shared" si="605"/>
        <v>VAN SCHOOR Danny</v>
      </c>
      <c r="DM37" s="83">
        <v>2668</v>
      </c>
      <c r="DN37" s="22" t="str">
        <f t="shared" si="606"/>
        <v>B</v>
      </c>
      <c r="DO37" s="83">
        <v>1</v>
      </c>
      <c r="DP37" s="83">
        <v>1</v>
      </c>
      <c r="DQ37" s="84"/>
      <c r="DR37" s="22">
        <f t="shared" si="607"/>
        <v>2</v>
      </c>
      <c r="DS37" s="22">
        <f t="shared" si="608"/>
        <v>0</v>
      </c>
      <c r="DT37" s="43">
        <f t="shared" si="720"/>
        <v>3</v>
      </c>
      <c r="DU37" s="43">
        <f t="shared" si="720"/>
        <v>0</v>
      </c>
      <c r="DV37" s="56"/>
      <c r="DW37" s="22" t="str">
        <f t="shared" si="609"/>
        <v>D'HONDT Jason</v>
      </c>
      <c r="DX37" s="83">
        <v>8152</v>
      </c>
      <c r="DY37" s="22" t="str">
        <f t="shared" si="610"/>
        <v>D</v>
      </c>
      <c r="DZ37" s="22" t="str">
        <f t="shared" si="611"/>
        <v>DE RYCK Paul</v>
      </c>
      <c r="EA37" s="83">
        <v>5741</v>
      </c>
      <c r="EB37" s="22" t="str">
        <f t="shared" si="612"/>
        <v>NA</v>
      </c>
      <c r="EC37" s="83">
        <v>1</v>
      </c>
      <c r="ED37" s="83">
        <v>1</v>
      </c>
      <c r="EE37" s="84"/>
      <c r="EF37" s="22">
        <f t="shared" si="613"/>
        <v>2</v>
      </c>
      <c r="EG37" s="22">
        <f t="shared" si="614"/>
        <v>0</v>
      </c>
      <c r="EH37" s="43">
        <f t="shared" si="721"/>
        <v>3</v>
      </c>
      <c r="EI37" s="43">
        <f t="shared" si="721"/>
        <v>0</v>
      </c>
      <c r="EJ37" s="66"/>
      <c r="EK37" s="22" t="str">
        <f t="shared" si="615"/>
        <v>TOTÉ Benjamin</v>
      </c>
      <c r="EL37" s="83">
        <v>5112</v>
      </c>
      <c r="EM37" s="22" t="str">
        <f t="shared" si="616"/>
        <v>B</v>
      </c>
      <c r="EN37" s="22" t="str">
        <f t="shared" si="617"/>
        <v>VAN CAPPELEN Patrick</v>
      </c>
      <c r="EO37" s="83">
        <v>1885</v>
      </c>
      <c r="EP37" s="22" t="str">
        <f t="shared" si="618"/>
        <v>NA</v>
      </c>
      <c r="EQ37" s="83">
        <v>1</v>
      </c>
      <c r="ER37" s="83">
        <v>2</v>
      </c>
      <c r="ES37" s="84"/>
      <c r="ET37" s="22">
        <f t="shared" si="619"/>
        <v>1</v>
      </c>
      <c r="EU37" s="22">
        <f t="shared" si="620"/>
        <v>1</v>
      </c>
      <c r="EV37" s="43">
        <f t="shared" si="722"/>
        <v>1</v>
      </c>
      <c r="EW37" s="43">
        <f t="shared" si="722"/>
        <v>1</v>
      </c>
      <c r="EX37" s="56"/>
      <c r="EY37" s="22" t="str">
        <f t="shared" si="621"/>
        <v>VAN HOYE René</v>
      </c>
      <c r="EZ37" s="83">
        <v>7324</v>
      </c>
      <c r="FA37" s="22" t="str">
        <f t="shared" si="622"/>
        <v>C</v>
      </c>
      <c r="FB37" s="22" t="str">
        <f t="shared" si="623"/>
        <v>HEYMANS Jan</v>
      </c>
      <c r="FC37" s="83">
        <v>2600</v>
      </c>
      <c r="FD37" s="22" t="str">
        <f t="shared" si="624"/>
        <v>B</v>
      </c>
      <c r="FE37" s="83">
        <v>2</v>
      </c>
      <c r="FF37" s="83">
        <v>2</v>
      </c>
      <c r="FG37" s="84"/>
      <c r="FH37" s="22">
        <f t="shared" si="625"/>
        <v>0</v>
      </c>
      <c r="FI37" s="22">
        <f t="shared" si="626"/>
        <v>2</v>
      </c>
      <c r="FJ37" s="43">
        <f t="shared" si="723"/>
        <v>0</v>
      </c>
      <c r="FK37" s="43">
        <f t="shared" si="723"/>
        <v>3</v>
      </c>
      <c r="FL37" s="56"/>
      <c r="FM37" s="22" t="str">
        <f t="shared" si="627"/>
        <v>VAN OSSELAER Boudewijn</v>
      </c>
      <c r="FN37" s="83">
        <v>6016</v>
      </c>
      <c r="FO37" s="22" t="str">
        <f t="shared" si="628"/>
        <v>C</v>
      </c>
      <c r="FP37" s="22" t="str">
        <f t="shared" si="629"/>
        <v>PEETERS Juliën</v>
      </c>
      <c r="FQ37" s="83">
        <v>1106</v>
      </c>
      <c r="FR37" s="22" t="str">
        <f t="shared" si="630"/>
        <v>B</v>
      </c>
      <c r="FS37" s="83">
        <v>1</v>
      </c>
      <c r="FT37" s="83">
        <v>2</v>
      </c>
      <c r="FU37" s="84"/>
      <c r="FV37" s="22">
        <f t="shared" si="631"/>
        <v>1</v>
      </c>
      <c r="FW37" s="22">
        <f t="shared" si="632"/>
        <v>1</v>
      </c>
      <c r="FX37" s="43">
        <f t="shared" si="724"/>
        <v>1</v>
      </c>
      <c r="FY37" s="43">
        <f t="shared" si="724"/>
        <v>1</v>
      </c>
      <c r="FZ37" s="66"/>
      <c r="GA37" s="22" t="str">
        <f t="shared" si="633"/>
        <v>VAN HOYE Pierre</v>
      </c>
      <c r="GB37" s="83">
        <v>3527</v>
      </c>
      <c r="GC37" s="22" t="str">
        <f t="shared" si="634"/>
        <v>B</v>
      </c>
      <c r="GD37" s="22" t="str">
        <f t="shared" si="635"/>
        <v>DE LAET Marc</v>
      </c>
      <c r="GE37" s="83">
        <v>2927</v>
      </c>
      <c r="GF37" s="22" t="str">
        <f t="shared" si="636"/>
        <v>A</v>
      </c>
      <c r="GG37" s="83">
        <v>2</v>
      </c>
      <c r="GH37" s="83">
        <v>2</v>
      </c>
      <c r="GI37" s="84"/>
      <c r="GJ37" s="22">
        <f t="shared" si="637"/>
        <v>0</v>
      </c>
      <c r="GK37" s="22">
        <f t="shared" si="638"/>
        <v>2</v>
      </c>
      <c r="GL37" s="43">
        <f t="shared" si="725"/>
        <v>0</v>
      </c>
      <c r="GM37" s="43">
        <f t="shared" si="725"/>
        <v>3</v>
      </c>
      <c r="GN37" s="56"/>
      <c r="GO37" s="22" t="str">
        <f t="shared" si="639"/>
        <v>DE COCK Dirk</v>
      </c>
      <c r="GP37" s="83">
        <v>3695</v>
      </c>
      <c r="GQ37" s="22" t="str">
        <f t="shared" si="640"/>
        <v>B</v>
      </c>
      <c r="GR37" s="22" t="str">
        <f t="shared" si="641"/>
        <v>VAN HOYE Pierre</v>
      </c>
      <c r="GS37" s="83">
        <v>3527</v>
      </c>
      <c r="GT37" s="22" t="str">
        <f t="shared" si="642"/>
        <v>B</v>
      </c>
      <c r="GU37" s="83">
        <v>1</v>
      </c>
      <c r="GV37" s="83">
        <v>1</v>
      </c>
      <c r="GW37" s="84"/>
      <c r="GX37" s="22">
        <f t="shared" si="643"/>
        <v>2</v>
      </c>
      <c r="GY37" s="22">
        <f t="shared" si="644"/>
        <v>0</v>
      </c>
      <c r="GZ37" s="43">
        <f t="shared" si="726"/>
        <v>3</v>
      </c>
      <c r="HA37" s="43">
        <f t="shared" si="726"/>
        <v>0</v>
      </c>
      <c r="HB37" s="56"/>
      <c r="HC37" s="22" t="str">
        <f t="shared" si="645"/>
        <v>THIJS Frank</v>
      </c>
      <c r="HD37" s="83">
        <v>3070</v>
      </c>
      <c r="HE37" s="22" t="str">
        <f t="shared" si="646"/>
        <v>B</v>
      </c>
      <c r="HF37" s="22" t="str">
        <f t="shared" si="647"/>
        <v>VAN ASBROECK Juan</v>
      </c>
      <c r="HG37" s="83">
        <v>1253</v>
      </c>
      <c r="HH37" s="22" t="str">
        <f t="shared" si="648"/>
        <v>D</v>
      </c>
      <c r="HI37" s="83">
        <v>1</v>
      </c>
      <c r="HJ37" s="83">
        <v>1</v>
      </c>
      <c r="HK37" s="84"/>
      <c r="HL37" s="22">
        <f t="shared" si="649"/>
        <v>2</v>
      </c>
      <c r="HM37" s="22">
        <f t="shared" si="650"/>
        <v>0</v>
      </c>
      <c r="HN37" s="43">
        <f t="shared" si="727"/>
        <v>3</v>
      </c>
      <c r="HO37" s="43">
        <f t="shared" si="727"/>
        <v>0</v>
      </c>
      <c r="HP37" s="66"/>
      <c r="HQ37" s="22" t="str">
        <f t="shared" si="651"/>
        <v>TOTÉ Benjamin</v>
      </c>
      <c r="HR37" s="83">
        <v>5112</v>
      </c>
      <c r="HS37" s="22" t="str">
        <f t="shared" si="652"/>
        <v>B</v>
      </c>
      <c r="HT37" s="22" t="str">
        <f t="shared" si="653"/>
        <v>VAN MIERT Dieter</v>
      </c>
      <c r="HU37" s="83">
        <v>8302</v>
      </c>
      <c r="HV37" s="22" t="str">
        <f t="shared" si="654"/>
        <v>C</v>
      </c>
      <c r="HW37" s="83">
        <v>1</v>
      </c>
      <c r="HX37" s="83">
        <v>2</v>
      </c>
      <c r="HY37" s="84"/>
      <c r="HZ37" s="22">
        <f t="shared" si="655"/>
        <v>1</v>
      </c>
      <c r="IA37" s="22">
        <f t="shared" si="656"/>
        <v>1</v>
      </c>
      <c r="IB37" s="43">
        <f t="shared" si="728"/>
        <v>1</v>
      </c>
      <c r="IC37" s="43">
        <f t="shared" si="728"/>
        <v>1</v>
      </c>
      <c r="ID37" s="56"/>
      <c r="IE37" s="22" t="str">
        <f t="shared" si="657"/>
        <v>DE LAET Marc</v>
      </c>
      <c r="IF37" s="83">
        <v>2927</v>
      </c>
      <c r="IG37" s="22" t="str">
        <f t="shared" si="658"/>
        <v>A</v>
      </c>
      <c r="IH37" s="22" t="str">
        <f t="shared" si="659"/>
        <v>DE RYCK Jurgen</v>
      </c>
      <c r="II37" s="83">
        <v>747</v>
      </c>
      <c r="IJ37" s="22" t="str">
        <f t="shared" si="660"/>
        <v>B</v>
      </c>
      <c r="IK37" s="83">
        <v>1</v>
      </c>
      <c r="IL37" s="83">
        <v>2</v>
      </c>
      <c r="IM37" s="65"/>
      <c r="IN37" s="22">
        <f t="shared" si="661"/>
        <v>1</v>
      </c>
      <c r="IO37" s="22">
        <f t="shared" si="662"/>
        <v>1</v>
      </c>
      <c r="IP37" s="43">
        <f t="shared" si="729"/>
        <v>1</v>
      </c>
      <c r="IQ37" s="43">
        <f t="shared" si="729"/>
        <v>1</v>
      </c>
      <c r="IR37" s="56"/>
      <c r="IS37" s="22" t="str">
        <f t="shared" si="663"/>
        <v>DE KEYSER Leander</v>
      </c>
      <c r="IT37" s="83">
        <v>2602</v>
      </c>
      <c r="IU37" s="22" t="str">
        <f t="shared" si="664"/>
        <v>B</v>
      </c>
      <c r="IV37" s="22" t="str">
        <f t="shared" si="665"/>
        <v>CARRETTE Marc</v>
      </c>
      <c r="IW37" s="83">
        <v>3013</v>
      </c>
      <c r="IX37" s="22" t="str">
        <f t="shared" si="666"/>
        <v>C</v>
      </c>
      <c r="IY37" s="83">
        <v>2</v>
      </c>
      <c r="IZ37" s="83">
        <v>2</v>
      </c>
      <c r="JA37" s="84"/>
      <c r="JB37" s="22">
        <f t="shared" si="667"/>
        <v>0</v>
      </c>
      <c r="JC37" s="22">
        <f t="shared" si="668"/>
        <v>2</v>
      </c>
      <c r="JD37" s="43">
        <f t="shared" si="730"/>
        <v>0</v>
      </c>
      <c r="JE37" s="43">
        <f t="shared" si="730"/>
        <v>3</v>
      </c>
      <c r="JF37" s="66"/>
      <c r="JG37" s="22" t="str">
        <f t="shared" si="669"/>
        <v>CARRETTE Marc</v>
      </c>
      <c r="JH37" s="83">
        <v>3013</v>
      </c>
      <c r="JI37" s="22" t="str">
        <f t="shared" si="670"/>
        <v>C</v>
      </c>
      <c r="JJ37" s="22" t="str">
        <f t="shared" si="671"/>
        <v>VAN BAREL Jan</v>
      </c>
      <c r="JK37" s="83">
        <v>3235</v>
      </c>
      <c r="JL37" s="22" t="str">
        <f t="shared" si="672"/>
        <v>B</v>
      </c>
      <c r="JM37" s="83">
        <v>1</v>
      </c>
      <c r="JN37" s="83">
        <v>1</v>
      </c>
      <c r="JO37" s="84"/>
      <c r="JP37" s="22">
        <f t="shared" si="673"/>
        <v>2</v>
      </c>
      <c r="JQ37" s="22">
        <f t="shared" si="674"/>
        <v>0</v>
      </c>
      <c r="JR37" s="43">
        <f t="shared" si="731"/>
        <v>3</v>
      </c>
      <c r="JS37" s="43">
        <f t="shared" si="732"/>
        <v>0</v>
      </c>
      <c r="JT37" s="56"/>
      <c r="JU37" s="22" t="str">
        <f t="shared" si="675"/>
        <v>DE KEMPENEER Pierre</v>
      </c>
      <c r="JV37" s="83">
        <v>8397</v>
      </c>
      <c r="JW37" s="22" t="str">
        <f t="shared" si="676"/>
        <v>B</v>
      </c>
      <c r="JX37" s="22" t="str">
        <f t="shared" si="677"/>
        <v>MOORTGAT Jurgen</v>
      </c>
      <c r="JY37" s="83">
        <v>1575</v>
      </c>
      <c r="JZ37" s="22" t="str">
        <f t="shared" si="678"/>
        <v>C</v>
      </c>
      <c r="KA37" s="83">
        <v>2</v>
      </c>
      <c r="KB37" s="83">
        <v>1</v>
      </c>
      <c r="KC37" s="84"/>
      <c r="KD37" s="22">
        <f t="shared" si="679"/>
        <v>1</v>
      </c>
      <c r="KE37" s="22">
        <f t="shared" si="680"/>
        <v>1</v>
      </c>
      <c r="KF37" s="43">
        <f t="shared" si="733"/>
        <v>1</v>
      </c>
      <c r="KG37" s="43">
        <f t="shared" si="733"/>
        <v>1</v>
      </c>
      <c r="KH37" s="56"/>
      <c r="KI37" s="22" t="str">
        <f t="shared" si="681"/>
        <v>SEGERS Ronny</v>
      </c>
      <c r="KJ37" s="83">
        <v>5211</v>
      </c>
      <c r="KK37" s="22" t="str">
        <f t="shared" si="682"/>
        <v>A</v>
      </c>
      <c r="KL37" s="22" t="str">
        <f t="shared" si="683"/>
        <v>FOUBERT Bruno</v>
      </c>
      <c r="KM37" s="83">
        <v>3647</v>
      </c>
      <c r="KN37" s="22" t="str">
        <f t="shared" si="684"/>
        <v>A</v>
      </c>
      <c r="KO37" s="83">
        <v>1</v>
      </c>
      <c r="KP37" s="83">
        <v>2</v>
      </c>
      <c r="KQ37" s="84"/>
      <c r="KR37" s="22">
        <f t="shared" si="685"/>
        <v>1</v>
      </c>
      <c r="KS37" s="22">
        <f t="shared" si="686"/>
        <v>1</v>
      </c>
      <c r="KT37" s="43">
        <f t="shared" si="734"/>
        <v>1</v>
      </c>
      <c r="KU37" s="43">
        <f t="shared" si="734"/>
        <v>1</v>
      </c>
      <c r="KV37" s="66"/>
      <c r="KW37" s="22" t="str">
        <f t="shared" si="687"/>
        <v>DE COCK Dirk</v>
      </c>
      <c r="KX37" s="83">
        <v>3695</v>
      </c>
      <c r="KY37" s="22" t="str">
        <f t="shared" si="688"/>
        <v>B</v>
      </c>
      <c r="KZ37" s="22" t="str">
        <f t="shared" si="689"/>
        <v>COWIE Björn</v>
      </c>
      <c r="LA37" s="83">
        <v>2988</v>
      </c>
      <c r="LB37" s="22" t="str">
        <f t="shared" si="690"/>
        <v>B</v>
      </c>
      <c r="LC37" s="83">
        <v>1</v>
      </c>
      <c r="LD37" s="83">
        <v>1</v>
      </c>
      <c r="LE37" s="84"/>
      <c r="LF37" s="22">
        <f t="shared" si="691"/>
        <v>2</v>
      </c>
      <c r="LG37" s="22">
        <f t="shared" si="692"/>
        <v>0</v>
      </c>
      <c r="LH37" s="43">
        <f t="shared" si="735"/>
        <v>3</v>
      </c>
      <c r="LI37" s="43">
        <f t="shared" si="735"/>
        <v>0</v>
      </c>
      <c r="LJ37" s="56"/>
      <c r="LK37" s="22" t="str">
        <f t="shared" si="693"/>
        <v>ENGELS Dave</v>
      </c>
      <c r="LL37" s="83">
        <v>4000</v>
      </c>
      <c r="LM37" s="22" t="str">
        <f t="shared" si="694"/>
        <v>B</v>
      </c>
      <c r="LN37" s="22" t="str">
        <f t="shared" si="695"/>
        <v>DE COCK Dirk</v>
      </c>
      <c r="LO37" s="83">
        <v>3695</v>
      </c>
      <c r="LP37" s="22" t="str">
        <f t="shared" si="696"/>
        <v>B</v>
      </c>
      <c r="LQ37" s="83">
        <v>2</v>
      </c>
      <c r="LR37" s="83">
        <v>1</v>
      </c>
      <c r="LS37" s="84"/>
      <c r="LT37" s="22">
        <f t="shared" si="697"/>
        <v>1</v>
      </c>
      <c r="LU37" s="22">
        <f t="shared" si="698"/>
        <v>1</v>
      </c>
      <c r="LV37" s="43">
        <f t="shared" si="736"/>
        <v>1</v>
      </c>
      <c r="LW37" s="43">
        <f t="shared" si="736"/>
        <v>1</v>
      </c>
      <c r="LY37" s="22" t="str">
        <f t="shared" si="699"/>
        <v>VAN INGELGEM Kevin</v>
      </c>
      <c r="LZ37" s="83">
        <v>4970</v>
      </c>
      <c r="MA37" s="22" t="str">
        <f t="shared" si="700"/>
        <v>B</v>
      </c>
      <c r="MB37" s="22" t="str">
        <f t="shared" si="701"/>
        <v>SIEBENS Rudy</v>
      </c>
      <c r="MC37" s="83">
        <v>2935</v>
      </c>
      <c r="MD37" s="22" t="str">
        <f t="shared" si="702"/>
        <v>B</v>
      </c>
      <c r="ME37" s="83">
        <v>2</v>
      </c>
      <c r="MF37" s="83">
        <v>1</v>
      </c>
      <c r="MG37" s="84"/>
      <c r="MH37" s="22">
        <f t="shared" si="703"/>
        <v>1</v>
      </c>
      <c r="MI37" s="22">
        <f t="shared" si="704"/>
        <v>1</v>
      </c>
      <c r="MJ37" s="43">
        <f t="shared" si="737"/>
        <v>1</v>
      </c>
      <c r="MK37" s="43">
        <f t="shared" si="737"/>
        <v>1</v>
      </c>
      <c r="ML37" s="56"/>
      <c r="MM37" s="22" t="str">
        <f t="shared" si="705"/>
        <v>ROOTHANS Peter</v>
      </c>
      <c r="MN37" s="83">
        <v>5434</v>
      </c>
      <c r="MO37" s="22" t="str">
        <f t="shared" si="706"/>
        <v>C</v>
      </c>
      <c r="MP37" s="22" t="str">
        <f t="shared" si="707"/>
        <v>VAN OSSELAER Boudewijn</v>
      </c>
      <c r="MQ37" s="83">
        <v>6016</v>
      </c>
      <c r="MR37" s="22" t="str">
        <f t="shared" si="708"/>
        <v>C</v>
      </c>
      <c r="MS37" s="83">
        <v>1</v>
      </c>
      <c r="MT37" s="83">
        <v>2</v>
      </c>
      <c r="MU37" s="84"/>
      <c r="MV37" s="22">
        <f t="shared" si="709"/>
        <v>1</v>
      </c>
      <c r="MW37" s="22">
        <f t="shared" si="710"/>
        <v>1</v>
      </c>
      <c r="MX37" s="43">
        <f t="shared" si="738"/>
        <v>1</v>
      </c>
      <c r="MY37" s="43">
        <f t="shared" si="739"/>
        <v>1</v>
      </c>
    </row>
    <row r="38" spans="1:363" ht="17.25" thickBot="1" x14ac:dyDescent="0.35">
      <c r="A38" s="22" t="str">
        <f t="shared" si="555"/>
        <v>DE LAET Marc</v>
      </c>
      <c r="B38" s="83">
        <v>2927</v>
      </c>
      <c r="C38" s="22" t="str">
        <f t="shared" si="556"/>
        <v>A</v>
      </c>
      <c r="D38" s="22" t="str">
        <f t="shared" si="557"/>
        <v>VERGAUWEN Gino</v>
      </c>
      <c r="E38" s="83">
        <v>3369</v>
      </c>
      <c r="F38" s="22" t="str">
        <f t="shared" si="558"/>
        <v>B</v>
      </c>
      <c r="G38" s="83">
        <v>1</v>
      </c>
      <c r="H38" s="83">
        <v>2</v>
      </c>
      <c r="I38" s="85"/>
      <c r="J38" s="22">
        <f t="shared" si="559"/>
        <v>1</v>
      </c>
      <c r="K38" s="22">
        <f t="shared" si="560"/>
        <v>1</v>
      </c>
      <c r="L38" s="43">
        <f t="shared" si="711"/>
        <v>1</v>
      </c>
      <c r="M38" s="43">
        <f t="shared" si="711"/>
        <v>1</v>
      </c>
      <c r="N38" s="56"/>
      <c r="O38" s="22" t="str">
        <f t="shared" si="561"/>
        <v>JANSSENS Filip</v>
      </c>
      <c r="P38" s="83">
        <v>8669</v>
      </c>
      <c r="Q38" s="22" t="str">
        <f t="shared" si="562"/>
        <v>C</v>
      </c>
      <c r="R38" s="22" t="str">
        <f t="shared" si="563"/>
        <v>VAN OSSELAER Boudewijn</v>
      </c>
      <c r="S38" s="83">
        <v>6016</v>
      </c>
      <c r="T38" s="22" t="str">
        <f t="shared" si="564"/>
        <v>C</v>
      </c>
      <c r="U38" s="83">
        <v>1</v>
      </c>
      <c r="V38" s="83">
        <v>1</v>
      </c>
      <c r="W38" s="85"/>
      <c r="X38" s="22">
        <f t="shared" si="565"/>
        <v>2</v>
      </c>
      <c r="Y38" s="22">
        <f t="shared" si="566"/>
        <v>0</v>
      </c>
      <c r="Z38" s="43">
        <f t="shared" si="712"/>
        <v>3</v>
      </c>
      <c r="AA38" s="43">
        <f t="shared" si="712"/>
        <v>0</v>
      </c>
      <c r="AB38" s="56"/>
      <c r="AC38" s="22" t="str">
        <f t="shared" si="567"/>
        <v>VAN LYSEBETTEN Octaaf</v>
      </c>
      <c r="AD38" s="83">
        <v>7590</v>
      </c>
      <c r="AE38" s="22" t="str">
        <f t="shared" si="568"/>
        <v>C</v>
      </c>
      <c r="AF38" s="22" t="str">
        <f t="shared" si="569"/>
        <v>VAN DER VREKEN Mario</v>
      </c>
      <c r="AG38" s="83">
        <v>3334</v>
      </c>
      <c r="AH38" s="22" t="str">
        <f t="shared" si="570"/>
        <v>D</v>
      </c>
      <c r="AI38" s="83">
        <v>1</v>
      </c>
      <c r="AJ38" s="83">
        <v>1</v>
      </c>
      <c r="AK38" s="85"/>
      <c r="AL38" s="22">
        <f t="shared" si="571"/>
        <v>2</v>
      </c>
      <c r="AM38" s="22">
        <f t="shared" si="572"/>
        <v>0</v>
      </c>
      <c r="AN38" s="43">
        <f t="shared" si="713"/>
        <v>3</v>
      </c>
      <c r="AO38" s="43">
        <f t="shared" si="713"/>
        <v>0</v>
      </c>
      <c r="AP38" s="56"/>
      <c r="AQ38" s="22" t="str">
        <f t="shared" si="573"/>
        <v>CARLIER Constant</v>
      </c>
      <c r="AR38" s="83">
        <v>2719</v>
      </c>
      <c r="AS38" s="22" t="str">
        <f t="shared" si="574"/>
        <v>C</v>
      </c>
      <c r="AT38" s="22" t="str">
        <f t="shared" si="575"/>
        <v>VAN OSSELAER Boudewijn</v>
      </c>
      <c r="AU38" s="83">
        <v>6016</v>
      </c>
      <c r="AV38" s="22" t="str">
        <f t="shared" si="576"/>
        <v>C</v>
      </c>
      <c r="AW38" s="83">
        <v>1</v>
      </c>
      <c r="AX38" s="83">
        <v>2</v>
      </c>
      <c r="AY38" s="85"/>
      <c r="AZ38" s="22">
        <f t="shared" si="577"/>
        <v>1</v>
      </c>
      <c r="BA38" s="22">
        <f t="shared" si="578"/>
        <v>1</v>
      </c>
      <c r="BB38" s="43">
        <f t="shared" si="714"/>
        <v>1</v>
      </c>
      <c r="BC38" s="43">
        <f t="shared" si="714"/>
        <v>1</v>
      </c>
      <c r="BD38" s="56"/>
      <c r="BE38" s="22" t="str">
        <f t="shared" si="579"/>
        <v>VAN OSSELAER Boudewijn</v>
      </c>
      <c r="BF38" s="83">
        <v>6016</v>
      </c>
      <c r="BG38" s="22" t="str">
        <f t="shared" si="580"/>
        <v>C</v>
      </c>
      <c r="BH38" s="22" t="str">
        <f t="shared" si="581"/>
        <v>VAN ASBROECK Juan</v>
      </c>
      <c r="BI38" s="83">
        <v>1253</v>
      </c>
      <c r="BJ38" s="22" t="str">
        <f t="shared" si="582"/>
        <v>D</v>
      </c>
      <c r="BK38" s="83">
        <v>2</v>
      </c>
      <c r="BL38" s="83">
        <v>1</v>
      </c>
      <c r="BM38" s="85"/>
      <c r="BN38" s="22">
        <f t="shared" si="583"/>
        <v>1</v>
      </c>
      <c r="BO38" s="22">
        <f t="shared" si="584"/>
        <v>1</v>
      </c>
      <c r="BP38" s="43">
        <f t="shared" si="715"/>
        <v>1</v>
      </c>
      <c r="BQ38" s="43">
        <f t="shared" si="715"/>
        <v>1</v>
      </c>
      <c r="BR38" s="56"/>
      <c r="BS38" s="22" t="str">
        <f t="shared" si="585"/>
        <v>CARRETTE Marc</v>
      </c>
      <c r="BT38" s="83">
        <v>3013</v>
      </c>
      <c r="BU38" s="22" t="str">
        <f t="shared" si="586"/>
        <v>C</v>
      </c>
      <c r="BV38" s="22" t="str">
        <f t="shared" si="587"/>
        <v>DE KEYSER Leander</v>
      </c>
      <c r="BW38" s="83">
        <v>2602</v>
      </c>
      <c r="BX38" s="22" t="str">
        <f t="shared" si="588"/>
        <v>B</v>
      </c>
      <c r="BY38" s="83">
        <v>2</v>
      </c>
      <c r="BZ38" s="83">
        <v>1</v>
      </c>
      <c r="CA38" s="85"/>
      <c r="CB38" s="22">
        <f t="shared" si="589"/>
        <v>1</v>
      </c>
      <c r="CC38" s="22">
        <f t="shared" si="590"/>
        <v>1</v>
      </c>
      <c r="CD38" s="43">
        <f t="shared" si="716"/>
        <v>1</v>
      </c>
      <c r="CE38" s="43">
        <f t="shared" si="716"/>
        <v>1</v>
      </c>
      <c r="CF38" s="56"/>
      <c r="CG38" s="22" t="str">
        <f t="shared" si="591"/>
        <v>VAN DE VONDEL Ivan</v>
      </c>
      <c r="CH38" s="83">
        <v>2964</v>
      </c>
      <c r="CI38" s="22" t="str">
        <f t="shared" si="592"/>
        <v>B</v>
      </c>
      <c r="CJ38" s="22" t="str">
        <f t="shared" si="593"/>
        <v>VERGAUWEN Gino</v>
      </c>
      <c r="CK38" s="83">
        <v>3369</v>
      </c>
      <c r="CL38" s="22" t="str">
        <f t="shared" si="594"/>
        <v>B</v>
      </c>
      <c r="CM38" s="83">
        <v>1</v>
      </c>
      <c r="CN38" s="83">
        <v>1</v>
      </c>
      <c r="CO38" s="84"/>
      <c r="CP38" s="22">
        <f t="shared" si="595"/>
        <v>2</v>
      </c>
      <c r="CQ38" s="22">
        <f t="shared" si="596"/>
        <v>0</v>
      </c>
      <c r="CR38" s="43">
        <f t="shared" si="717"/>
        <v>3</v>
      </c>
      <c r="CS38" s="43">
        <f t="shared" si="718"/>
        <v>0</v>
      </c>
      <c r="CT38" s="56"/>
      <c r="CU38" s="22" t="str">
        <f t="shared" si="597"/>
        <v>MOORTGAT Jurgen</v>
      </c>
      <c r="CV38" s="83">
        <v>1575</v>
      </c>
      <c r="CW38" s="22" t="str">
        <f t="shared" si="598"/>
        <v>C</v>
      </c>
      <c r="CX38" s="22" t="str">
        <f t="shared" si="599"/>
        <v>SANDERS Erik</v>
      </c>
      <c r="CY38" s="83">
        <v>5582</v>
      </c>
      <c r="CZ38" s="22" t="str">
        <f t="shared" si="600"/>
        <v>C</v>
      </c>
      <c r="DA38" s="83">
        <v>1</v>
      </c>
      <c r="DB38" s="83">
        <v>2</v>
      </c>
      <c r="DC38" s="85"/>
      <c r="DD38" s="22">
        <f t="shared" si="601"/>
        <v>1</v>
      </c>
      <c r="DE38" s="22">
        <f t="shared" si="602"/>
        <v>1</v>
      </c>
      <c r="DF38" s="43">
        <f t="shared" si="719"/>
        <v>1</v>
      </c>
      <c r="DG38" s="43">
        <f t="shared" si="719"/>
        <v>1</v>
      </c>
      <c r="DH38" s="56"/>
      <c r="DI38" s="22" t="str">
        <f t="shared" si="603"/>
        <v>CALUWAERTS Danny</v>
      </c>
      <c r="DJ38" s="83">
        <v>2092</v>
      </c>
      <c r="DK38" s="22" t="str">
        <f t="shared" si="604"/>
        <v>B</v>
      </c>
      <c r="DL38" s="22" t="str">
        <f t="shared" si="605"/>
        <v>BARBIER Marcel</v>
      </c>
      <c r="DM38" s="83">
        <v>3376</v>
      </c>
      <c r="DN38" s="22" t="str">
        <f t="shared" si="606"/>
        <v>B</v>
      </c>
      <c r="DO38" s="83">
        <v>2</v>
      </c>
      <c r="DP38" s="83">
        <v>2</v>
      </c>
      <c r="DQ38" s="85"/>
      <c r="DR38" s="22">
        <f t="shared" si="607"/>
        <v>0</v>
      </c>
      <c r="DS38" s="22">
        <f t="shared" si="608"/>
        <v>2</v>
      </c>
      <c r="DT38" s="43">
        <f t="shared" si="720"/>
        <v>0</v>
      </c>
      <c r="DU38" s="43">
        <f t="shared" si="720"/>
        <v>3</v>
      </c>
      <c r="DV38" s="56"/>
      <c r="DW38" s="22" t="str">
        <f t="shared" si="609"/>
        <v>CARLIER Pierre</v>
      </c>
      <c r="DX38" s="83">
        <v>15</v>
      </c>
      <c r="DY38" s="22" t="str">
        <f t="shared" si="610"/>
        <v>C</v>
      </c>
      <c r="DZ38" s="22" t="str">
        <f t="shared" si="611"/>
        <v>DE COCK Dirk</v>
      </c>
      <c r="EA38" s="83">
        <v>3695</v>
      </c>
      <c r="EB38" s="22" t="str">
        <f t="shared" si="612"/>
        <v>B</v>
      </c>
      <c r="EC38" s="83">
        <v>1</v>
      </c>
      <c r="ED38" s="83">
        <v>1</v>
      </c>
      <c r="EE38" s="85"/>
      <c r="EF38" s="22">
        <f t="shared" si="613"/>
        <v>2</v>
      </c>
      <c r="EG38" s="22">
        <f t="shared" si="614"/>
        <v>0</v>
      </c>
      <c r="EH38" s="43">
        <f t="shared" si="721"/>
        <v>3</v>
      </c>
      <c r="EI38" s="43">
        <f t="shared" si="721"/>
        <v>0</v>
      </c>
      <c r="EJ38" s="56"/>
      <c r="EK38" s="22" t="str">
        <f t="shared" si="615"/>
        <v>DE COCK Dirk</v>
      </c>
      <c r="EL38" s="83">
        <v>3695</v>
      </c>
      <c r="EM38" s="22" t="str">
        <f t="shared" si="616"/>
        <v>B</v>
      </c>
      <c r="EN38" s="22" t="str">
        <f t="shared" si="617"/>
        <v>CALUWAERTS Danny</v>
      </c>
      <c r="EO38" s="83">
        <v>2092</v>
      </c>
      <c r="EP38" s="22" t="str">
        <f t="shared" si="618"/>
        <v>B</v>
      </c>
      <c r="EQ38" s="83">
        <v>2</v>
      </c>
      <c r="ER38" s="83">
        <v>2</v>
      </c>
      <c r="ES38" s="85"/>
      <c r="ET38" s="22">
        <f t="shared" si="619"/>
        <v>0</v>
      </c>
      <c r="EU38" s="22">
        <f t="shared" si="620"/>
        <v>2</v>
      </c>
      <c r="EV38" s="43">
        <f t="shared" si="722"/>
        <v>0</v>
      </c>
      <c r="EW38" s="43">
        <f t="shared" si="722"/>
        <v>3</v>
      </c>
      <c r="EX38" s="56"/>
      <c r="EY38" s="22" t="str">
        <f t="shared" si="621"/>
        <v>UWAERTS Freddy</v>
      </c>
      <c r="EZ38" s="83">
        <v>2953</v>
      </c>
      <c r="FA38" s="22" t="str">
        <f t="shared" si="622"/>
        <v>C</v>
      </c>
      <c r="FB38" s="22" t="str">
        <f t="shared" si="623"/>
        <v>HEYMANS Nico</v>
      </c>
      <c r="FC38" s="83">
        <v>3282</v>
      </c>
      <c r="FD38" s="22" t="str">
        <f t="shared" si="624"/>
        <v>C</v>
      </c>
      <c r="FE38" s="83">
        <v>1</v>
      </c>
      <c r="FF38" s="83">
        <v>1</v>
      </c>
      <c r="FG38" s="85"/>
      <c r="FH38" s="22">
        <f t="shared" si="625"/>
        <v>2</v>
      </c>
      <c r="FI38" s="22">
        <f t="shared" si="626"/>
        <v>0</v>
      </c>
      <c r="FJ38" s="43">
        <f t="shared" si="723"/>
        <v>3</v>
      </c>
      <c r="FK38" s="43">
        <f t="shared" si="723"/>
        <v>0</v>
      </c>
      <c r="FL38" s="56"/>
      <c r="FM38" s="22" t="str">
        <f t="shared" si="627"/>
        <v>DE COCK Dirk</v>
      </c>
      <c r="FN38" s="83">
        <v>3695</v>
      </c>
      <c r="FO38" s="22" t="str">
        <f t="shared" si="628"/>
        <v>B</v>
      </c>
      <c r="FP38" s="22" t="str">
        <f t="shared" si="629"/>
        <v>VAN LANDEGHEM Kris</v>
      </c>
      <c r="FQ38" s="83">
        <v>7498</v>
      </c>
      <c r="FR38" s="22" t="str">
        <f t="shared" si="630"/>
        <v>C</v>
      </c>
      <c r="FS38" s="83">
        <v>2</v>
      </c>
      <c r="FT38" s="83">
        <v>2</v>
      </c>
      <c r="FU38" s="85"/>
      <c r="FV38" s="22">
        <f t="shared" si="631"/>
        <v>0</v>
      </c>
      <c r="FW38" s="22">
        <f t="shared" si="632"/>
        <v>2</v>
      </c>
      <c r="FX38" s="43">
        <f t="shared" si="724"/>
        <v>0</v>
      </c>
      <c r="FY38" s="43">
        <f t="shared" si="724"/>
        <v>3</v>
      </c>
      <c r="FZ38" s="56"/>
      <c r="GA38" s="22" t="str">
        <f t="shared" si="633"/>
        <v>VERGAUWEN Gino</v>
      </c>
      <c r="GB38" s="83">
        <v>3369</v>
      </c>
      <c r="GC38" s="22" t="str">
        <f t="shared" si="634"/>
        <v>B</v>
      </c>
      <c r="GD38" s="22" t="str">
        <f t="shared" si="635"/>
        <v>VAN LYSEBETTEN Octaaf</v>
      </c>
      <c r="GE38" s="83">
        <v>7590</v>
      </c>
      <c r="GF38" s="22" t="str">
        <f t="shared" si="636"/>
        <v>C</v>
      </c>
      <c r="GG38" s="83">
        <v>1</v>
      </c>
      <c r="GH38" s="83">
        <v>1</v>
      </c>
      <c r="GI38" s="85"/>
      <c r="GJ38" s="22">
        <f t="shared" si="637"/>
        <v>2</v>
      </c>
      <c r="GK38" s="22">
        <f t="shared" si="638"/>
        <v>0</v>
      </c>
      <c r="GL38" s="43">
        <f t="shared" si="725"/>
        <v>3</v>
      </c>
      <c r="GM38" s="43">
        <f t="shared" si="725"/>
        <v>0</v>
      </c>
      <c r="GN38" s="56"/>
      <c r="GO38" s="22" t="str">
        <f t="shared" si="639"/>
        <v>DE RYCK Jurgen</v>
      </c>
      <c r="GP38" s="83">
        <v>747</v>
      </c>
      <c r="GQ38" s="22" t="str">
        <f t="shared" si="640"/>
        <v>B</v>
      </c>
      <c r="GR38" s="22" t="str">
        <f t="shared" si="641"/>
        <v>MAEREMANS Emiel</v>
      </c>
      <c r="GS38" s="83">
        <v>5364</v>
      </c>
      <c r="GT38" s="22" t="str">
        <f t="shared" si="642"/>
        <v>C</v>
      </c>
      <c r="GU38" s="83">
        <v>2</v>
      </c>
      <c r="GV38" s="83">
        <v>1</v>
      </c>
      <c r="GW38" s="85"/>
      <c r="GX38" s="22">
        <f t="shared" si="643"/>
        <v>1</v>
      </c>
      <c r="GY38" s="22">
        <f t="shared" si="644"/>
        <v>1</v>
      </c>
      <c r="GZ38" s="43">
        <f t="shared" si="726"/>
        <v>1</v>
      </c>
      <c r="HA38" s="43">
        <f t="shared" si="726"/>
        <v>1</v>
      </c>
      <c r="HB38" s="56"/>
      <c r="HC38" s="22" t="str">
        <f t="shared" si="645"/>
        <v>SEGERS Pascal</v>
      </c>
      <c r="HD38" s="83">
        <v>3645</v>
      </c>
      <c r="HE38" s="22" t="str">
        <f t="shared" si="646"/>
        <v>C</v>
      </c>
      <c r="HF38" s="22" t="str">
        <f t="shared" si="647"/>
        <v>DE LAET Marc</v>
      </c>
      <c r="HG38" s="83">
        <v>2927</v>
      </c>
      <c r="HH38" s="22" t="str">
        <f t="shared" si="648"/>
        <v>A</v>
      </c>
      <c r="HI38" s="83">
        <v>2</v>
      </c>
      <c r="HJ38" s="83">
        <v>1</v>
      </c>
      <c r="HK38" s="85"/>
      <c r="HL38" s="22">
        <f t="shared" si="649"/>
        <v>1</v>
      </c>
      <c r="HM38" s="22">
        <f t="shared" si="650"/>
        <v>1</v>
      </c>
      <c r="HN38" s="43">
        <f t="shared" si="727"/>
        <v>1</v>
      </c>
      <c r="HO38" s="43">
        <f t="shared" si="727"/>
        <v>1</v>
      </c>
      <c r="HP38" s="56"/>
      <c r="HQ38" s="22" t="str">
        <f t="shared" si="651"/>
        <v>VAN OSSELAER Boudewijn</v>
      </c>
      <c r="HR38" s="83">
        <v>6016</v>
      </c>
      <c r="HS38" s="22" t="str">
        <f t="shared" si="652"/>
        <v>C</v>
      </c>
      <c r="HT38" s="22" t="str">
        <f t="shared" si="653"/>
        <v>CARLIER Constant</v>
      </c>
      <c r="HU38" s="83">
        <v>2719</v>
      </c>
      <c r="HV38" s="22" t="str">
        <f t="shared" si="654"/>
        <v>C</v>
      </c>
      <c r="HW38" s="83">
        <v>1</v>
      </c>
      <c r="HX38" s="83">
        <v>1</v>
      </c>
      <c r="HY38" s="85"/>
      <c r="HZ38" s="22">
        <f t="shared" si="655"/>
        <v>2</v>
      </c>
      <c r="IA38" s="22">
        <f t="shared" si="656"/>
        <v>0</v>
      </c>
      <c r="IB38" s="43">
        <f t="shared" si="728"/>
        <v>3</v>
      </c>
      <c r="IC38" s="43">
        <f t="shared" si="728"/>
        <v>0</v>
      </c>
      <c r="ID38" s="56"/>
      <c r="IE38" s="22" t="str">
        <f t="shared" si="657"/>
        <v>VAN LYSEBETTEN Octaaf</v>
      </c>
      <c r="IF38" s="83">
        <v>7590</v>
      </c>
      <c r="IG38" s="22" t="str">
        <f t="shared" si="658"/>
        <v>C</v>
      </c>
      <c r="IH38" s="22" t="str">
        <f t="shared" si="659"/>
        <v>TOTÉ Benjamin</v>
      </c>
      <c r="II38" s="83">
        <v>5112</v>
      </c>
      <c r="IJ38" s="22" t="str">
        <f t="shared" si="660"/>
        <v>B</v>
      </c>
      <c r="IK38" s="83">
        <v>2</v>
      </c>
      <c r="IL38" s="83">
        <v>2</v>
      </c>
      <c r="IM38" s="67"/>
      <c r="IN38" s="22">
        <f t="shared" si="661"/>
        <v>0</v>
      </c>
      <c r="IO38" s="22">
        <f t="shared" si="662"/>
        <v>2</v>
      </c>
      <c r="IP38" s="43">
        <f t="shared" si="729"/>
        <v>0</v>
      </c>
      <c r="IQ38" s="43">
        <f t="shared" si="729"/>
        <v>3</v>
      </c>
      <c r="IR38" s="56"/>
      <c r="IS38" s="22" t="str">
        <f t="shared" si="663"/>
        <v>ENGELS Paul</v>
      </c>
      <c r="IT38" s="83">
        <v>3648</v>
      </c>
      <c r="IU38" s="22" t="str">
        <f t="shared" si="664"/>
        <v>C</v>
      </c>
      <c r="IV38" s="22" t="str">
        <f t="shared" si="665"/>
        <v>PINTENS Davy</v>
      </c>
      <c r="IW38" s="83">
        <v>2840</v>
      </c>
      <c r="IX38" s="22" t="str">
        <f t="shared" si="666"/>
        <v>B</v>
      </c>
      <c r="IY38" s="83">
        <v>1</v>
      </c>
      <c r="IZ38" s="83">
        <v>1</v>
      </c>
      <c r="JA38" s="85"/>
      <c r="JB38" s="22">
        <f t="shared" si="667"/>
        <v>2</v>
      </c>
      <c r="JC38" s="22">
        <f t="shared" si="668"/>
        <v>0</v>
      </c>
      <c r="JD38" s="43">
        <f t="shared" si="730"/>
        <v>3</v>
      </c>
      <c r="JE38" s="43">
        <f t="shared" si="730"/>
        <v>0</v>
      </c>
      <c r="JF38" s="56"/>
      <c r="JG38" s="22" t="str">
        <f t="shared" si="669"/>
        <v>MEERSMAN Gery</v>
      </c>
      <c r="JH38" s="83">
        <v>2678</v>
      </c>
      <c r="JI38" s="22" t="str">
        <f t="shared" si="670"/>
        <v>B</v>
      </c>
      <c r="JJ38" s="22" t="str">
        <f t="shared" si="671"/>
        <v>VAN DER TRAPPEN Jean</v>
      </c>
      <c r="JK38" s="83">
        <v>2802</v>
      </c>
      <c r="JL38" s="22" t="str">
        <f t="shared" si="672"/>
        <v>B</v>
      </c>
      <c r="JM38" s="83">
        <v>1</v>
      </c>
      <c r="JN38" s="83">
        <v>2</v>
      </c>
      <c r="JO38" s="85"/>
      <c r="JP38" s="22">
        <f t="shared" si="673"/>
        <v>1</v>
      </c>
      <c r="JQ38" s="22">
        <f t="shared" si="674"/>
        <v>1</v>
      </c>
      <c r="JR38" s="43">
        <f t="shared" si="731"/>
        <v>1</v>
      </c>
      <c r="JS38" s="43">
        <f t="shared" si="732"/>
        <v>1</v>
      </c>
      <c r="JT38" s="56"/>
      <c r="JU38" s="22" t="str">
        <f t="shared" si="675"/>
        <v>SANDERS Erik</v>
      </c>
      <c r="JV38" s="83">
        <v>5582</v>
      </c>
      <c r="JW38" s="22" t="str">
        <f t="shared" si="676"/>
        <v>C</v>
      </c>
      <c r="JX38" s="22" t="str">
        <f t="shared" si="677"/>
        <v>KREBS Frans</v>
      </c>
      <c r="JY38" s="83">
        <v>2701</v>
      </c>
      <c r="JZ38" s="22" t="str">
        <f t="shared" si="678"/>
        <v>C</v>
      </c>
      <c r="KA38" s="83">
        <v>1</v>
      </c>
      <c r="KB38" s="83">
        <v>2</v>
      </c>
      <c r="KC38" s="85"/>
      <c r="KD38" s="22">
        <f t="shared" si="679"/>
        <v>1</v>
      </c>
      <c r="KE38" s="22">
        <f t="shared" si="680"/>
        <v>1</v>
      </c>
      <c r="KF38" s="43">
        <f t="shared" si="733"/>
        <v>1</v>
      </c>
      <c r="KG38" s="43">
        <f t="shared" si="733"/>
        <v>1</v>
      </c>
      <c r="KH38" s="56"/>
      <c r="KI38" s="22" t="str">
        <f t="shared" si="681"/>
        <v>JACOBS Dave</v>
      </c>
      <c r="KJ38" s="83">
        <v>2789</v>
      </c>
      <c r="KK38" s="22" t="str">
        <f t="shared" si="682"/>
        <v>B</v>
      </c>
      <c r="KL38" s="22" t="str">
        <f t="shared" si="683"/>
        <v>DE KEYSER Leander</v>
      </c>
      <c r="KM38" s="83">
        <v>2602</v>
      </c>
      <c r="KN38" s="22" t="str">
        <f t="shared" si="684"/>
        <v>B</v>
      </c>
      <c r="KO38" s="83">
        <v>1</v>
      </c>
      <c r="KP38" s="83">
        <v>1</v>
      </c>
      <c r="KQ38" s="85"/>
      <c r="KR38" s="22">
        <f t="shared" si="685"/>
        <v>2</v>
      </c>
      <c r="KS38" s="22">
        <f t="shared" si="686"/>
        <v>0</v>
      </c>
      <c r="KT38" s="43">
        <f t="shared" si="734"/>
        <v>3</v>
      </c>
      <c r="KU38" s="43">
        <f t="shared" si="734"/>
        <v>0</v>
      </c>
      <c r="KV38" s="56"/>
      <c r="KW38" s="22" t="str">
        <f t="shared" si="687"/>
        <v>VAN OSSELAER Boudewijn</v>
      </c>
      <c r="KX38" s="83">
        <v>6016</v>
      </c>
      <c r="KY38" s="22" t="str">
        <f t="shared" si="688"/>
        <v>C</v>
      </c>
      <c r="KZ38" s="22" t="str">
        <f t="shared" si="689"/>
        <v>D'HONDT Jason</v>
      </c>
      <c r="LA38" s="83">
        <v>8152</v>
      </c>
      <c r="LB38" s="22" t="str">
        <f t="shared" si="690"/>
        <v>D</v>
      </c>
      <c r="LC38" s="83">
        <v>1</v>
      </c>
      <c r="LD38" s="83">
        <v>2</v>
      </c>
      <c r="LE38" s="85"/>
      <c r="LF38" s="22">
        <f t="shared" si="691"/>
        <v>1</v>
      </c>
      <c r="LG38" s="22">
        <f t="shared" si="692"/>
        <v>1</v>
      </c>
      <c r="LH38" s="43">
        <f t="shared" si="735"/>
        <v>1</v>
      </c>
      <c r="LI38" s="43">
        <f t="shared" si="735"/>
        <v>1</v>
      </c>
      <c r="LJ38" s="56"/>
      <c r="LK38" s="22" t="str">
        <f t="shared" si="693"/>
        <v>ENGELS Paul</v>
      </c>
      <c r="LL38" s="83">
        <v>3648</v>
      </c>
      <c r="LM38" s="22" t="str">
        <f t="shared" si="694"/>
        <v>C</v>
      </c>
      <c r="LN38" s="22" t="str">
        <f t="shared" si="695"/>
        <v>TOTÉ Benjamin</v>
      </c>
      <c r="LO38" s="83">
        <v>5112</v>
      </c>
      <c r="LP38" s="22" t="str">
        <f t="shared" si="696"/>
        <v>B</v>
      </c>
      <c r="LQ38" s="83">
        <v>1</v>
      </c>
      <c r="LR38" s="83">
        <v>2</v>
      </c>
      <c r="LS38" s="85"/>
      <c r="LT38" s="22">
        <f t="shared" si="697"/>
        <v>1</v>
      </c>
      <c r="LU38" s="22">
        <f t="shared" si="698"/>
        <v>1</v>
      </c>
      <c r="LV38" s="43">
        <f t="shared" si="736"/>
        <v>1</v>
      </c>
      <c r="LW38" s="43">
        <f t="shared" si="736"/>
        <v>1</v>
      </c>
      <c r="LY38" s="22" t="str">
        <f t="shared" si="699"/>
        <v>KREBS Frans</v>
      </c>
      <c r="LZ38" s="83">
        <v>2701</v>
      </c>
      <c r="MA38" s="22" t="str">
        <f t="shared" si="700"/>
        <v>C</v>
      </c>
      <c r="MB38" s="22" t="str">
        <f t="shared" si="701"/>
        <v>CARLIER Constant</v>
      </c>
      <c r="MC38" s="83">
        <v>2719</v>
      </c>
      <c r="MD38" s="22" t="str">
        <f t="shared" si="702"/>
        <v>C</v>
      </c>
      <c r="ME38" s="83">
        <v>2</v>
      </c>
      <c r="MF38" s="83">
        <v>2</v>
      </c>
      <c r="MG38" s="85"/>
      <c r="MH38" s="22">
        <f t="shared" si="703"/>
        <v>0</v>
      </c>
      <c r="MI38" s="22">
        <f t="shared" si="704"/>
        <v>2</v>
      </c>
      <c r="MJ38" s="43">
        <f t="shared" si="737"/>
        <v>0</v>
      </c>
      <c r="MK38" s="43">
        <f t="shared" si="737"/>
        <v>3</v>
      </c>
      <c r="ML38" s="56"/>
      <c r="MM38" s="22" t="str">
        <f t="shared" si="705"/>
        <v>PEETERS Juliën</v>
      </c>
      <c r="MN38" s="83">
        <v>1106</v>
      </c>
      <c r="MO38" s="22" t="str">
        <f t="shared" si="706"/>
        <v>B</v>
      </c>
      <c r="MP38" s="22" t="str">
        <f t="shared" si="707"/>
        <v>TOTÉ Benjamin</v>
      </c>
      <c r="MQ38" s="83">
        <v>5112</v>
      </c>
      <c r="MR38" s="22" t="str">
        <f t="shared" si="708"/>
        <v>B</v>
      </c>
      <c r="MS38" s="83">
        <v>1</v>
      </c>
      <c r="MT38" s="83">
        <v>1</v>
      </c>
      <c r="MU38" s="85"/>
      <c r="MV38" s="22">
        <f t="shared" si="709"/>
        <v>2</v>
      </c>
      <c r="MW38" s="22">
        <f t="shared" si="710"/>
        <v>0</v>
      </c>
      <c r="MX38" s="43">
        <f t="shared" si="738"/>
        <v>3</v>
      </c>
      <c r="MY38" s="43">
        <f t="shared" si="739"/>
        <v>0</v>
      </c>
    </row>
    <row r="39" spans="1:363" ht="17.25" thickBot="1" x14ac:dyDescent="0.35">
      <c r="A39" s="22" t="str">
        <f t="shared" si="555"/>
        <v>DAELEMANS François</v>
      </c>
      <c r="B39" s="83">
        <v>7530</v>
      </c>
      <c r="C39" s="22" t="str">
        <f t="shared" si="556"/>
        <v>D</v>
      </c>
      <c r="D39" s="22" t="str">
        <f t="shared" si="557"/>
        <v>PINTENS Davy</v>
      </c>
      <c r="E39" s="83">
        <v>2840</v>
      </c>
      <c r="F39" s="22" t="str">
        <f t="shared" si="558"/>
        <v>B</v>
      </c>
      <c r="G39" s="83">
        <v>2</v>
      </c>
      <c r="H39" s="83">
        <v>1</v>
      </c>
      <c r="I39" s="67"/>
      <c r="J39" s="22">
        <f t="shared" si="559"/>
        <v>1</v>
      </c>
      <c r="K39" s="22">
        <f t="shared" si="560"/>
        <v>1</v>
      </c>
      <c r="L39" s="43">
        <f t="shared" si="711"/>
        <v>1</v>
      </c>
      <c r="M39" s="43">
        <f t="shared" si="711"/>
        <v>1</v>
      </c>
      <c r="N39" s="56"/>
      <c r="O39" s="22" t="str">
        <f t="shared" si="561"/>
        <v>PINTENS Davy</v>
      </c>
      <c r="P39" s="83">
        <v>2840</v>
      </c>
      <c r="Q39" s="22" t="str">
        <f t="shared" si="562"/>
        <v>B</v>
      </c>
      <c r="R39" s="22" t="str">
        <f t="shared" si="563"/>
        <v>TRUYMAN Stefaan</v>
      </c>
      <c r="S39" s="83">
        <v>5376</v>
      </c>
      <c r="T39" s="22" t="str">
        <f t="shared" si="564"/>
        <v>B</v>
      </c>
      <c r="U39" s="83">
        <v>1</v>
      </c>
      <c r="V39" s="83">
        <v>1</v>
      </c>
      <c r="W39" s="67"/>
      <c r="X39" s="22">
        <f t="shared" si="565"/>
        <v>2</v>
      </c>
      <c r="Y39" s="22">
        <f t="shared" si="566"/>
        <v>0</v>
      </c>
      <c r="Z39" s="43">
        <f t="shared" si="712"/>
        <v>3</v>
      </c>
      <c r="AA39" s="43">
        <f t="shared" si="712"/>
        <v>0</v>
      </c>
      <c r="AB39" s="56"/>
      <c r="AC39" s="22" t="str">
        <f t="shared" si="567"/>
        <v>VAN INGELGEM Timmy</v>
      </c>
      <c r="AD39" s="83">
        <v>6202</v>
      </c>
      <c r="AE39" s="22" t="str">
        <f t="shared" si="568"/>
        <v>C</v>
      </c>
      <c r="AF39" s="22" t="str">
        <f t="shared" si="569"/>
        <v>SEGERS Pascal</v>
      </c>
      <c r="AG39" s="83">
        <v>3645</v>
      </c>
      <c r="AH39" s="22" t="str">
        <f t="shared" si="570"/>
        <v>C</v>
      </c>
      <c r="AI39" s="83">
        <v>1</v>
      </c>
      <c r="AJ39" s="83">
        <v>2</v>
      </c>
      <c r="AK39" s="67"/>
      <c r="AL39" s="22">
        <f t="shared" si="571"/>
        <v>1</v>
      </c>
      <c r="AM39" s="22">
        <f t="shared" si="572"/>
        <v>1</v>
      </c>
      <c r="AN39" s="43">
        <f t="shared" si="713"/>
        <v>1</v>
      </c>
      <c r="AO39" s="43">
        <f t="shared" si="713"/>
        <v>1</v>
      </c>
      <c r="AP39" s="56"/>
      <c r="AQ39" s="22" t="str">
        <f t="shared" si="573"/>
        <v>VAN CAMP Wilfried</v>
      </c>
      <c r="AR39" s="83">
        <v>1622</v>
      </c>
      <c r="AS39" s="22" t="str">
        <f t="shared" si="574"/>
        <v>D</v>
      </c>
      <c r="AT39" s="22" t="str">
        <f t="shared" si="575"/>
        <v>TRUYMAN Stefaan</v>
      </c>
      <c r="AU39" s="83">
        <v>5376</v>
      </c>
      <c r="AV39" s="22" t="str">
        <f t="shared" si="576"/>
        <v>B</v>
      </c>
      <c r="AW39" s="83">
        <v>2</v>
      </c>
      <c r="AX39" s="83">
        <v>2</v>
      </c>
      <c r="AY39" s="67"/>
      <c r="AZ39" s="22">
        <f t="shared" si="577"/>
        <v>0</v>
      </c>
      <c r="BA39" s="22">
        <f t="shared" si="578"/>
        <v>2</v>
      </c>
      <c r="BB39" s="43">
        <f t="shared" si="714"/>
        <v>0</v>
      </c>
      <c r="BC39" s="43">
        <f t="shared" si="714"/>
        <v>3</v>
      </c>
      <c r="BD39" s="56"/>
      <c r="BE39" s="22" t="str">
        <f t="shared" si="579"/>
        <v>TRUYMAN Stefaan</v>
      </c>
      <c r="BF39" s="83">
        <v>5376</v>
      </c>
      <c r="BG39" s="22" t="str">
        <f t="shared" si="580"/>
        <v>B</v>
      </c>
      <c r="BH39" s="22" t="str">
        <f t="shared" si="581"/>
        <v>VAN INGELGEM Timmy</v>
      </c>
      <c r="BI39" s="83">
        <v>6202</v>
      </c>
      <c r="BJ39" s="22" t="str">
        <f t="shared" si="582"/>
        <v>C</v>
      </c>
      <c r="BK39" s="83">
        <v>1</v>
      </c>
      <c r="BL39" s="83">
        <v>1</v>
      </c>
      <c r="BM39" s="67"/>
      <c r="BN39" s="22">
        <f t="shared" si="583"/>
        <v>2</v>
      </c>
      <c r="BO39" s="22">
        <f t="shared" si="584"/>
        <v>0</v>
      </c>
      <c r="BP39" s="43">
        <f t="shared" si="715"/>
        <v>3</v>
      </c>
      <c r="BQ39" s="43">
        <f t="shared" si="715"/>
        <v>0</v>
      </c>
      <c r="BR39" s="56"/>
      <c r="BS39" s="22" t="str">
        <f t="shared" si="585"/>
        <v>MAEREMANS Emiel</v>
      </c>
      <c r="BT39" s="83">
        <v>5364</v>
      </c>
      <c r="BU39" s="22" t="str">
        <f t="shared" si="586"/>
        <v>C</v>
      </c>
      <c r="BV39" s="22" t="str">
        <f t="shared" si="587"/>
        <v>VAN CAPPELEN Patrick</v>
      </c>
      <c r="BW39" s="83">
        <v>1885</v>
      </c>
      <c r="BX39" s="22" t="str">
        <f t="shared" si="588"/>
        <v>NA</v>
      </c>
      <c r="BY39" s="83">
        <v>2</v>
      </c>
      <c r="BZ39" s="83">
        <v>2</v>
      </c>
      <c r="CA39" s="67"/>
      <c r="CB39" s="22">
        <f t="shared" si="589"/>
        <v>0</v>
      </c>
      <c r="CC39" s="22">
        <f t="shared" si="590"/>
        <v>2</v>
      </c>
      <c r="CD39" s="43">
        <f t="shared" si="716"/>
        <v>0</v>
      </c>
      <c r="CE39" s="43">
        <f t="shared" si="716"/>
        <v>3</v>
      </c>
      <c r="CF39" s="56"/>
      <c r="CG39" s="22" t="str">
        <f t="shared" si="591"/>
        <v>VAN DER TRAPPEN Jean</v>
      </c>
      <c r="CH39" s="83">
        <v>2802</v>
      </c>
      <c r="CI39" s="22" t="str">
        <f t="shared" si="592"/>
        <v>B</v>
      </c>
      <c r="CJ39" s="22" t="str">
        <f t="shared" si="593"/>
        <v>PINTENS Davy</v>
      </c>
      <c r="CK39" s="83">
        <v>2840</v>
      </c>
      <c r="CL39" s="22" t="str">
        <f t="shared" si="594"/>
        <v>B</v>
      </c>
      <c r="CM39" s="83">
        <v>2</v>
      </c>
      <c r="CN39" s="83">
        <v>2</v>
      </c>
      <c r="CO39" s="85"/>
      <c r="CP39" s="22">
        <f t="shared" si="595"/>
        <v>0</v>
      </c>
      <c r="CQ39" s="22">
        <f t="shared" si="596"/>
        <v>2</v>
      </c>
      <c r="CR39" s="43">
        <f t="shared" si="717"/>
        <v>0</v>
      </c>
      <c r="CS39" s="43">
        <f t="shared" si="718"/>
        <v>3</v>
      </c>
      <c r="CT39" s="56"/>
      <c r="CU39" s="22" t="str">
        <f t="shared" si="597"/>
        <v>PEYTIER Bjarne</v>
      </c>
      <c r="CV39" s="83">
        <v>7811</v>
      </c>
      <c r="CW39" s="22" t="str">
        <f t="shared" si="598"/>
        <v>C</v>
      </c>
      <c r="CX39" s="22" t="str">
        <f t="shared" si="599"/>
        <v>LEROY Benny</v>
      </c>
      <c r="CY39" s="83">
        <v>2697</v>
      </c>
      <c r="CZ39" s="22" t="str">
        <f t="shared" si="600"/>
        <v>C</v>
      </c>
      <c r="DA39" s="83">
        <v>1</v>
      </c>
      <c r="DB39" s="83">
        <v>1</v>
      </c>
      <c r="DC39" s="67"/>
      <c r="DD39" s="22">
        <f t="shared" si="601"/>
        <v>2</v>
      </c>
      <c r="DE39" s="22">
        <f t="shared" si="602"/>
        <v>0</v>
      </c>
      <c r="DF39" s="43">
        <f t="shared" si="719"/>
        <v>3</v>
      </c>
      <c r="DG39" s="43">
        <f t="shared" si="719"/>
        <v>0</v>
      </c>
      <c r="DH39" s="56"/>
      <c r="DI39" s="22" t="str">
        <f t="shared" si="603"/>
        <v>ENGELS Paul</v>
      </c>
      <c r="DJ39" s="83">
        <v>3648</v>
      </c>
      <c r="DK39" s="22" t="str">
        <f t="shared" si="604"/>
        <v>C</v>
      </c>
      <c r="DL39" s="22" t="str">
        <f t="shared" si="605"/>
        <v>TRUYTS Marcel</v>
      </c>
      <c r="DM39" s="83">
        <v>3625</v>
      </c>
      <c r="DN39" s="22" t="str">
        <f t="shared" si="606"/>
        <v>B</v>
      </c>
      <c r="DO39" s="83">
        <v>2</v>
      </c>
      <c r="DP39" s="83">
        <v>2</v>
      </c>
      <c r="DQ39" s="67"/>
      <c r="DR39" s="22">
        <f t="shared" si="607"/>
        <v>0</v>
      </c>
      <c r="DS39" s="22">
        <f t="shared" si="608"/>
        <v>2</v>
      </c>
      <c r="DT39" s="43">
        <f t="shared" si="720"/>
        <v>0</v>
      </c>
      <c r="DU39" s="43">
        <f t="shared" si="720"/>
        <v>3</v>
      </c>
      <c r="DV39" s="56"/>
      <c r="DW39" s="22" t="str">
        <f t="shared" si="609"/>
        <v>DE NIJS Joris</v>
      </c>
      <c r="DX39" s="83">
        <v>2982</v>
      </c>
      <c r="DY39" s="22" t="str">
        <f t="shared" si="610"/>
        <v>A</v>
      </c>
      <c r="DZ39" s="22" t="str">
        <f t="shared" si="611"/>
        <v>TRUYMAN Stefaan</v>
      </c>
      <c r="EA39" s="83">
        <v>5376</v>
      </c>
      <c r="EB39" s="22" t="str">
        <f t="shared" si="612"/>
        <v>B</v>
      </c>
      <c r="EC39" s="83">
        <v>2</v>
      </c>
      <c r="ED39" s="83">
        <v>1</v>
      </c>
      <c r="EE39" s="67"/>
      <c r="EF39" s="22">
        <f t="shared" si="613"/>
        <v>1</v>
      </c>
      <c r="EG39" s="22">
        <f t="shared" si="614"/>
        <v>1</v>
      </c>
      <c r="EH39" s="43">
        <f t="shared" si="721"/>
        <v>1</v>
      </c>
      <c r="EI39" s="43">
        <f t="shared" si="721"/>
        <v>1</v>
      </c>
      <c r="EJ39" s="56"/>
      <c r="EK39" s="22" t="str">
        <f t="shared" si="615"/>
        <v>TRUYMAN Stefaan</v>
      </c>
      <c r="EL39" s="83">
        <v>5376</v>
      </c>
      <c r="EM39" s="22" t="str">
        <f t="shared" si="616"/>
        <v>B</v>
      </c>
      <c r="EN39" s="22" t="str">
        <f t="shared" si="617"/>
        <v>ENGELS Dave</v>
      </c>
      <c r="EO39" s="83">
        <v>4000</v>
      </c>
      <c r="EP39" s="22" t="str">
        <f t="shared" si="618"/>
        <v>B</v>
      </c>
      <c r="EQ39" s="83">
        <v>1</v>
      </c>
      <c r="ER39" s="83">
        <v>2</v>
      </c>
      <c r="ES39" s="67"/>
      <c r="ET39" s="22">
        <f t="shared" si="619"/>
        <v>1</v>
      </c>
      <c r="EU39" s="22">
        <f t="shared" si="620"/>
        <v>1</v>
      </c>
      <c r="EV39" s="43">
        <f t="shared" si="722"/>
        <v>1</v>
      </c>
      <c r="EW39" s="43">
        <f t="shared" si="722"/>
        <v>1</v>
      </c>
      <c r="EX39" s="56"/>
      <c r="EY39" s="22" t="str">
        <f t="shared" si="621"/>
        <v>MAMPAEY Kim</v>
      </c>
      <c r="EZ39" s="83">
        <v>2604</v>
      </c>
      <c r="FA39" s="22" t="str">
        <f t="shared" si="622"/>
        <v>B</v>
      </c>
      <c r="FB39" s="22" t="str">
        <f t="shared" si="623"/>
        <v>MOORTGAT Jurgen</v>
      </c>
      <c r="FC39" s="83">
        <v>1575</v>
      </c>
      <c r="FD39" s="22" t="str">
        <f t="shared" si="624"/>
        <v>C</v>
      </c>
      <c r="FE39" s="83">
        <v>1</v>
      </c>
      <c r="FF39" s="83">
        <v>1</v>
      </c>
      <c r="FG39" s="67"/>
      <c r="FH39" s="22">
        <f t="shared" si="625"/>
        <v>2</v>
      </c>
      <c r="FI39" s="22">
        <f t="shared" si="626"/>
        <v>0</v>
      </c>
      <c r="FJ39" s="43">
        <f t="shared" si="723"/>
        <v>3</v>
      </c>
      <c r="FK39" s="43">
        <f t="shared" si="723"/>
        <v>0</v>
      </c>
      <c r="FL39" s="56"/>
      <c r="FM39" s="22" t="str">
        <f t="shared" si="627"/>
        <v>TRUYMAN Stefaan</v>
      </c>
      <c r="FN39" s="83">
        <v>5376</v>
      </c>
      <c r="FO39" s="22" t="str">
        <f t="shared" si="628"/>
        <v>B</v>
      </c>
      <c r="FP39" s="22" t="str">
        <f t="shared" si="629"/>
        <v>VAN INGELGEM André</v>
      </c>
      <c r="FQ39" s="83">
        <v>5270</v>
      </c>
      <c r="FR39" s="22" t="str">
        <f t="shared" si="630"/>
        <v>C</v>
      </c>
      <c r="FS39" s="83">
        <v>2</v>
      </c>
      <c r="FT39" s="83">
        <v>2</v>
      </c>
      <c r="FU39" s="67"/>
      <c r="FV39" s="22">
        <f t="shared" si="631"/>
        <v>0</v>
      </c>
      <c r="FW39" s="22">
        <f t="shared" si="632"/>
        <v>2</v>
      </c>
      <c r="FX39" s="43">
        <f t="shared" si="724"/>
        <v>0</v>
      </c>
      <c r="FY39" s="43">
        <f t="shared" si="724"/>
        <v>3</v>
      </c>
      <c r="FZ39" s="56"/>
      <c r="GA39" s="22" t="str">
        <f t="shared" si="633"/>
        <v>CARRETTE Marc</v>
      </c>
      <c r="GB39" s="83">
        <v>3013</v>
      </c>
      <c r="GC39" s="22" t="str">
        <f t="shared" si="634"/>
        <v>C</v>
      </c>
      <c r="GD39" s="22" t="str">
        <f t="shared" si="635"/>
        <v>VAN INGELGEM Timmy</v>
      </c>
      <c r="GE39" s="83">
        <v>6202</v>
      </c>
      <c r="GF39" s="22" t="str">
        <f t="shared" si="636"/>
        <v>C</v>
      </c>
      <c r="GG39" s="83">
        <v>2</v>
      </c>
      <c r="GH39" s="83">
        <v>1</v>
      </c>
      <c r="GI39" s="67"/>
      <c r="GJ39" s="22">
        <f t="shared" si="637"/>
        <v>1</v>
      </c>
      <c r="GK39" s="22">
        <f t="shared" si="638"/>
        <v>1</v>
      </c>
      <c r="GL39" s="43">
        <f t="shared" si="725"/>
        <v>1</v>
      </c>
      <c r="GM39" s="43">
        <f t="shared" si="725"/>
        <v>1</v>
      </c>
      <c r="GN39" s="56"/>
      <c r="GO39" s="22" t="str">
        <f t="shared" si="639"/>
        <v>VAN OSSELAER Boudewijn</v>
      </c>
      <c r="GP39" s="83">
        <v>6016</v>
      </c>
      <c r="GQ39" s="22" t="str">
        <f t="shared" si="640"/>
        <v>C</v>
      </c>
      <c r="GR39" s="22" t="str">
        <f t="shared" si="641"/>
        <v>CARRETTE Marc</v>
      </c>
      <c r="GS39" s="83">
        <v>3013</v>
      </c>
      <c r="GT39" s="22" t="str">
        <f t="shared" si="642"/>
        <v>C</v>
      </c>
      <c r="GU39" s="83">
        <v>1</v>
      </c>
      <c r="GV39" s="83">
        <v>2</v>
      </c>
      <c r="GW39" s="67"/>
      <c r="GX39" s="22">
        <f t="shared" si="643"/>
        <v>1</v>
      </c>
      <c r="GY39" s="22">
        <f t="shared" si="644"/>
        <v>1</v>
      </c>
      <c r="GZ39" s="43">
        <f t="shared" si="726"/>
        <v>1</v>
      </c>
      <c r="HA39" s="43">
        <f t="shared" si="726"/>
        <v>1</v>
      </c>
      <c r="HB39" s="56"/>
      <c r="HC39" s="22" t="str">
        <f t="shared" si="645"/>
        <v>VAN DER VREKEN Mario</v>
      </c>
      <c r="HD39" s="83">
        <v>3334</v>
      </c>
      <c r="HE39" s="22" t="str">
        <f t="shared" si="646"/>
        <v>D</v>
      </c>
      <c r="HF39" s="22" t="str">
        <f t="shared" si="647"/>
        <v>ADRIAENSSENS Kurt</v>
      </c>
      <c r="HG39" s="83">
        <v>4944</v>
      </c>
      <c r="HH39" s="22" t="str">
        <f t="shared" si="648"/>
        <v>B</v>
      </c>
      <c r="HI39" s="83">
        <v>2</v>
      </c>
      <c r="HJ39" s="83">
        <v>2</v>
      </c>
      <c r="HK39" s="67"/>
      <c r="HL39" s="22">
        <f t="shared" si="649"/>
        <v>0</v>
      </c>
      <c r="HM39" s="22">
        <f t="shared" si="650"/>
        <v>2</v>
      </c>
      <c r="HN39" s="43">
        <f t="shared" si="727"/>
        <v>0</v>
      </c>
      <c r="HO39" s="43">
        <f t="shared" si="727"/>
        <v>3</v>
      </c>
      <c r="HP39" s="56"/>
      <c r="HQ39" s="22" t="str">
        <f t="shared" si="651"/>
        <v>TRUYMAN Stefaan</v>
      </c>
      <c r="HR39" s="83">
        <v>5376</v>
      </c>
      <c r="HS39" s="22" t="str">
        <f t="shared" si="652"/>
        <v>B</v>
      </c>
      <c r="HT39" s="22" t="str">
        <f t="shared" si="653"/>
        <v>MAMPAEY Kim</v>
      </c>
      <c r="HU39" s="83">
        <v>2604</v>
      </c>
      <c r="HV39" s="22" t="str">
        <f t="shared" si="654"/>
        <v>B</v>
      </c>
      <c r="HW39" s="83">
        <v>1</v>
      </c>
      <c r="HX39" s="83">
        <v>1</v>
      </c>
      <c r="HY39" s="67"/>
      <c r="HZ39" s="22">
        <f t="shared" si="655"/>
        <v>2</v>
      </c>
      <c r="IA39" s="22">
        <f t="shared" si="656"/>
        <v>0</v>
      </c>
      <c r="IB39" s="43">
        <f t="shared" si="728"/>
        <v>3</v>
      </c>
      <c r="IC39" s="43">
        <f t="shared" si="728"/>
        <v>0</v>
      </c>
      <c r="ID39" s="56"/>
      <c r="IE39" s="22" t="str">
        <f t="shared" si="657"/>
        <v>VAN ASBROECK Juan</v>
      </c>
      <c r="IF39" s="83">
        <v>1253</v>
      </c>
      <c r="IG39" s="22" t="str">
        <f t="shared" si="658"/>
        <v>D</v>
      </c>
      <c r="IH39" s="22" t="str">
        <f t="shared" si="659"/>
        <v>TRUYMAN Stefaan</v>
      </c>
      <c r="II39" s="83">
        <v>5376</v>
      </c>
      <c r="IJ39" s="22" t="str">
        <f t="shared" si="660"/>
        <v>B</v>
      </c>
      <c r="IK39" s="83">
        <v>2</v>
      </c>
      <c r="IL39" s="83">
        <v>2</v>
      </c>
      <c r="IM39" s="67"/>
      <c r="IN39" s="22">
        <f t="shared" si="661"/>
        <v>0</v>
      </c>
      <c r="IO39" s="22">
        <f t="shared" si="662"/>
        <v>2</v>
      </c>
      <c r="IP39" s="43">
        <f t="shared" si="729"/>
        <v>0</v>
      </c>
      <c r="IQ39" s="43">
        <f t="shared" si="729"/>
        <v>3</v>
      </c>
      <c r="IR39" s="56"/>
      <c r="IS39" s="22" t="str">
        <f t="shared" si="663"/>
        <v>CALUWAERTS Danny</v>
      </c>
      <c r="IT39" s="83">
        <v>2092</v>
      </c>
      <c r="IU39" s="22" t="str">
        <f t="shared" si="664"/>
        <v>B</v>
      </c>
      <c r="IV39" s="22" t="str">
        <f t="shared" si="665"/>
        <v>VERGAUWEN Gino</v>
      </c>
      <c r="IW39" s="83">
        <v>3369</v>
      </c>
      <c r="IX39" s="22" t="str">
        <f t="shared" si="666"/>
        <v>B</v>
      </c>
      <c r="IY39" s="83">
        <v>2</v>
      </c>
      <c r="IZ39" s="83">
        <v>1</v>
      </c>
      <c r="JA39" s="67"/>
      <c r="JB39" s="22">
        <f t="shared" si="667"/>
        <v>1</v>
      </c>
      <c r="JC39" s="22">
        <f t="shared" si="668"/>
        <v>1</v>
      </c>
      <c r="JD39" s="43">
        <f t="shared" si="730"/>
        <v>1</v>
      </c>
      <c r="JE39" s="43">
        <f t="shared" si="730"/>
        <v>1</v>
      </c>
      <c r="JF39" s="56"/>
      <c r="JG39" s="22" t="str">
        <f t="shared" si="669"/>
        <v>PINTENS Davy</v>
      </c>
      <c r="JH39" s="83">
        <v>2840</v>
      </c>
      <c r="JI39" s="22" t="str">
        <f t="shared" si="670"/>
        <v>B</v>
      </c>
      <c r="JJ39" s="22" t="str">
        <f t="shared" si="671"/>
        <v>VAN DE VONDEL Ivan</v>
      </c>
      <c r="JK39" s="83">
        <v>2964</v>
      </c>
      <c r="JL39" s="22" t="str">
        <f t="shared" si="672"/>
        <v>B</v>
      </c>
      <c r="JM39" s="83">
        <v>2</v>
      </c>
      <c r="JN39" s="83">
        <v>1</v>
      </c>
      <c r="JO39" s="67"/>
      <c r="JP39" s="22">
        <f t="shared" si="673"/>
        <v>1</v>
      </c>
      <c r="JQ39" s="22">
        <f t="shared" si="674"/>
        <v>1</v>
      </c>
      <c r="JR39" s="43">
        <f t="shared" si="731"/>
        <v>1</v>
      </c>
      <c r="JS39" s="43">
        <f t="shared" si="732"/>
        <v>1</v>
      </c>
      <c r="JT39" s="56"/>
      <c r="JU39" s="22" t="str">
        <f t="shared" si="675"/>
        <v>VAN MUYLDER Nico</v>
      </c>
      <c r="JV39" s="83">
        <v>4875</v>
      </c>
      <c r="JW39" s="22" t="str">
        <f t="shared" si="676"/>
        <v>C</v>
      </c>
      <c r="JX39" s="22" t="str">
        <f t="shared" si="677"/>
        <v>PEYTIER Bjarne</v>
      </c>
      <c r="JY39" s="83">
        <v>7811</v>
      </c>
      <c r="JZ39" s="22" t="str">
        <f t="shared" si="678"/>
        <v>C</v>
      </c>
      <c r="KA39" s="83">
        <v>2</v>
      </c>
      <c r="KB39" s="83">
        <v>2</v>
      </c>
      <c r="KC39" s="67"/>
      <c r="KD39" s="22">
        <f t="shared" si="679"/>
        <v>0</v>
      </c>
      <c r="KE39" s="22">
        <f t="shared" si="680"/>
        <v>2</v>
      </c>
      <c r="KF39" s="43">
        <f t="shared" si="733"/>
        <v>0</v>
      </c>
      <c r="KG39" s="43">
        <f t="shared" si="733"/>
        <v>3</v>
      </c>
      <c r="KH39" s="56"/>
      <c r="KI39" s="22" t="str">
        <f t="shared" si="681"/>
        <v>TRUYTS Marcel</v>
      </c>
      <c r="KJ39" s="83">
        <v>3625</v>
      </c>
      <c r="KK39" s="22" t="str">
        <f t="shared" si="682"/>
        <v>B</v>
      </c>
      <c r="KL39" s="22" t="str">
        <f t="shared" si="683"/>
        <v>ENGELS Paul</v>
      </c>
      <c r="KM39" s="83">
        <v>3648</v>
      </c>
      <c r="KN39" s="22" t="str">
        <f t="shared" si="684"/>
        <v>C</v>
      </c>
      <c r="KO39" s="83">
        <v>1</v>
      </c>
      <c r="KP39" s="83">
        <v>1</v>
      </c>
      <c r="KQ39" s="67"/>
      <c r="KR39" s="22">
        <f t="shared" si="685"/>
        <v>2</v>
      </c>
      <c r="KS39" s="22">
        <f t="shared" si="686"/>
        <v>0</v>
      </c>
      <c r="KT39" s="43">
        <f t="shared" si="734"/>
        <v>3</v>
      </c>
      <c r="KU39" s="43">
        <f t="shared" si="734"/>
        <v>0</v>
      </c>
      <c r="KV39" s="56"/>
      <c r="KW39" s="22" t="str">
        <f t="shared" si="687"/>
        <v>TRUYMAN Stefaan</v>
      </c>
      <c r="KX39" s="83">
        <v>5376</v>
      </c>
      <c r="KY39" s="22" t="str">
        <f t="shared" si="688"/>
        <v>B</v>
      </c>
      <c r="KZ39" s="22" t="str">
        <f t="shared" si="689"/>
        <v>D'HONDT Julian</v>
      </c>
      <c r="LA39" s="83">
        <v>8691</v>
      </c>
      <c r="LB39" s="22" t="str">
        <f t="shared" si="690"/>
        <v>D</v>
      </c>
      <c r="LC39" s="83">
        <v>1</v>
      </c>
      <c r="LD39" s="83">
        <v>1</v>
      </c>
      <c r="LE39" s="67"/>
      <c r="LF39" s="22">
        <f t="shared" si="691"/>
        <v>2</v>
      </c>
      <c r="LG39" s="22">
        <f t="shared" si="692"/>
        <v>0</v>
      </c>
      <c r="LH39" s="43">
        <f t="shared" si="735"/>
        <v>3</v>
      </c>
      <c r="LI39" s="43">
        <f t="shared" si="735"/>
        <v>0</v>
      </c>
      <c r="LJ39" s="56"/>
      <c r="LK39" s="22" t="str">
        <f t="shared" si="693"/>
        <v>DE KEYSER Leander</v>
      </c>
      <c r="LL39" s="83">
        <v>2602</v>
      </c>
      <c r="LM39" s="22" t="str">
        <f t="shared" si="694"/>
        <v>B</v>
      </c>
      <c r="LN39" s="22" t="str">
        <f t="shared" si="695"/>
        <v>TRUYMAN Stefaan</v>
      </c>
      <c r="LO39" s="83">
        <v>5376</v>
      </c>
      <c r="LP39" s="22" t="str">
        <f t="shared" si="696"/>
        <v>B</v>
      </c>
      <c r="LQ39" s="83">
        <v>2</v>
      </c>
      <c r="LR39" s="83">
        <v>2</v>
      </c>
      <c r="LS39" s="67"/>
      <c r="LT39" s="22">
        <f t="shared" si="697"/>
        <v>0</v>
      </c>
      <c r="LU39" s="22">
        <f t="shared" si="698"/>
        <v>2</v>
      </c>
      <c r="LV39" s="43">
        <f t="shared" si="736"/>
        <v>0</v>
      </c>
      <c r="LW39" s="43">
        <f t="shared" si="736"/>
        <v>3</v>
      </c>
      <c r="LY39" s="22" t="str">
        <f t="shared" si="699"/>
        <v>MOORTGAT Jurgen</v>
      </c>
      <c r="LZ39" s="83">
        <v>1575</v>
      </c>
      <c r="MA39" s="22" t="str">
        <f t="shared" si="700"/>
        <v>C</v>
      </c>
      <c r="MB39" s="22" t="str">
        <f t="shared" si="701"/>
        <v>UWAERTS Freddy</v>
      </c>
      <c r="MC39" s="83">
        <v>2953</v>
      </c>
      <c r="MD39" s="22" t="str">
        <f t="shared" si="702"/>
        <v>C</v>
      </c>
      <c r="ME39" s="83">
        <v>1</v>
      </c>
      <c r="MF39" s="83">
        <v>2</v>
      </c>
      <c r="MG39" s="67"/>
      <c r="MH39" s="22">
        <f t="shared" si="703"/>
        <v>1</v>
      </c>
      <c r="MI39" s="22">
        <f t="shared" si="704"/>
        <v>1</v>
      </c>
      <c r="MJ39" s="43">
        <f t="shared" si="737"/>
        <v>1</v>
      </c>
      <c r="MK39" s="43">
        <f t="shared" si="737"/>
        <v>1</v>
      </c>
      <c r="ML39" s="56"/>
      <c r="MM39" s="22" t="str">
        <f t="shared" si="705"/>
        <v>BUSSCHOTS François</v>
      </c>
      <c r="MN39" s="83">
        <v>3564</v>
      </c>
      <c r="MO39" s="22" t="str">
        <f t="shared" si="706"/>
        <v>D</v>
      </c>
      <c r="MP39" s="22" t="str">
        <f t="shared" si="707"/>
        <v>TRUYMAN Stefaan</v>
      </c>
      <c r="MQ39" s="83">
        <v>5376</v>
      </c>
      <c r="MR39" s="22" t="str">
        <f t="shared" si="708"/>
        <v>B</v>
      </c>
      <c r="MS39" s="83">
        <v>1</v>
      </c>
      <c r="MT39" s="83">
        <v>2</v>
      </c>
      <c r="MU39" s="67"/>
      <c r="MV39" s="22">
        <f t="shared" si="709"/>
        <v>1</v>
      </c>
      <c r="MW39" s="22">
        <f t="shared" si="710"/>
        <v>1</v>
      </c>
      <c r="MX39" s="43">
        <f t="shared" si="738"/>
        <v>1</v>
      </c>
      <c r="MY39" s="43">
        <f t="shared" si="739"/>
        <v>1</v>
      </c>
    </row>
    <row r="40" spans="1:363" ht="15.75" thickBot="1" x14ac:dyDescent="0.3">
      <c r="A40" s="56"/>
      <c r="B40" s="56"/>
      <c r="C40" s="56"/>
      <c r="D40" s="56"/>
      <c r="E40" s="68"/>
      <c r="F40" s="68"/>
      <c r="G40" s="133" t="s">
        <v>6</v>
      </c>
      <c r="H40" s="134"/>
      <c r="I40" s="135"/>
      <c r="J40" s="23">
        <f>SUM(J34:J39)</f>
        <v>6</v>
      </c>
      <c r="K40" s="24">
        <f>SUM(K34:K39)</f>
        <v>6</v>
      </c>
      <c r="L40" s="44"/>
      <c r="M40" s="44"/>
      <c r="N40" s="56"/>
      <c r="O40" s="56"/>
      <c r="P40" s="56"/>
      <c r="Q40" s="56"/>
      <c r="R40" s="56"/>
      <c r="S40" s="68"/>
      <c r="T40" s="68"/>
      <c r="U40" s="133" t="s">
        <v>6</v>
      </c>
      <c r="V40" s="134"/>
      <c r="W40" s="135"/>
      <c r="X40" s="23">
        <f>SUM(X34:X39)</f>
        <v>8</v>
      </c>
      <c r="Y40" s="24">
        <f>SUM(Y34:Y39)</f>
        <v>4</v>
      </c>
      <c r="Z40" s="44"/>
      <c r="AA40" s="44"/>
      <c r="AB40" s="56"/>
      <c r="AC40" s="56"/>
      <c r="AD40" s="56"/>
      <c r="AE40" s="56"/>
      <c r="AF40" s="56"/>
      <c r="AG40" s="68"/>
      <c r="AH40" s="68"/>
      <c r="AI40" s="133" t="s">
        <v>6</v>
      </c>
      <c r="AJ40" s="134"/>
      <c r="AK40" s="135"/>
      <c r="AL40" s="23">
        <f>SUM(AL34:AL39)</f>
        <v>9</v>
      </c>
      <c r="AM40" s="24">
        <f>SUM(AM34:AM39)</f>
        <v>3</v>
      </c>
      <c r="AN40" s="44"/>
      <c r="AO40" s="44"/>
      <c r="AP40" s="56"/>
      <c r="AQ40" s="56"/>
      <c r="AR40" s="56"/>
      <c r="AS40" s="56"/>
      <c r="AT40" s="56"/>
      <c r="AU40" s="68"/>
      <c r="AV40" s="68"/>
      <c r="AW40" s="133" t="s">
        <v>6</v>
      </c>
      <c r="AX40" s="134"/>
      <c r="AY40" s="135"/>
      <c r="AZ40" s="23">
        <f>SUM(AZ34:AZ39)</f>
        <v>4</v>
      </c>
      <c r="BA40" s="24">
        <f>SUM(BA34:BA39)</f>
        <v>8</v>
      </c>
      <c r="BB40" s="44"/>
      <c r="BC40" s="44"/>
      <c r="BD40" s="56"/>
      <c r="BE40" s="56"/>
      <c r="BF40" s="56"/>
      <c r="BG40" s="56"/>
      <c r="BH40" s="56"/>
      <c r="BI40" s="68"/>
      <c r="BJ40" s="68"/>
      <c r="BK40" s="133" t="s">
        <v>6</v>
      </c>
      <c r="BL40" s="134"/>
      <c r="BM40" s="135"/>
      <c r="BN40" s="23">
        <f>SUM(BN34:BN39)</f>
        <v>8</v>
      </c>
      <c r="BO40" s="24">
        <f>SUM(BO34:BO39)</f>
        <v>4</v>
      </c>
      <c r="BP40" s="44"/>
      <c r="BQ40" s="44"/>
      <c r="BR40" s="56"/>
      <c r="BS40" s="56"/>
      <c r="BT40" s="56"/>
      <c r="BU40" s="56"/>
      <c r="BV40" s="56"/>
      <c r="BW40" s="68"/>
      <c r="BX40" s="68"/>
      <c r="BY40" s="133" t="s">
        <v>6</v>
      </c>
      <c r="BZ40" s="134"/>
      <c r="CA40" s="135"/>
      <c r="CB40" s="23">
        <f>SUM(CB34:CB39)</f>
        <v>3</v>
      </c>
      <c r="CC40" s="24">
        <f>SUM(CC34:CC39)</f>
        <v>9</v>
      </c>
      <c r="CD40" s="44"/>
      <c r="CE40" s="44"/>
      <c r="CF40" s="56"/>
      <c r="CG40" s="56"/>
      <c r="CH40" s="56"/>
      <c r="CI40" s="56"/>
      <c r="CJ40" s="56"/>
      <c r="CK40" s="68"/>
      <c r="CL40" s="68"/>
      <c r="CM40" s="133" t="s">
        <v>6</v>
      </c>
      <c r="CN40" s="134"/>
      <c r="CO40" s="135"/>
      <c r="CP40" s="110">
        <f>SUM(CP34:CP39)</f>
        <v>7</v>
      </c>
      <c r="CQ40" s="24">
        <f>SUM(CQ34:CQ39)</f>
        <v>5</v>
      </c>
      <c r="CR40" s="44"/>
      <c r="CS40" s="44"/>
      <c r="CT40" s="56"/>
      <c r="CU40" s="56"/>
      <c r="CV40" s="56"/>
      <c r="CW40" s="56"/>
      <c r="CX40" s="56"/>
      <c r="CY40" s="68"/>
      <c r="CZ40" s="68"/>
      <c r="DA40" s="133" t="s">
        <v>6</v>
      </c>
      <c r="DB40" s="134"/>
      <c r="DC40" s="135"/>
      <c r="DD40" s="23">
        <f>SUM(DD34:DD39)</f>
        <v>5</v>
      </c>
      <c r="DE40" s="24">
        <f>SUM(DE34:DE39)</f>
        <v>7</v>
      </c>
      <c r="DF40" s="44"/>
      <c r="DG40" s="44"/>
      <c r="DH40" s="56"/>
      <c r="DI40" s="56"/>
      <c r="DJ40" s="56"/>
      <c r="DK40" s="56"/>
      <c r="DL40" s="56"/>
      <c r="DM40" s="68"/>
      <c r="DN40" s="68"/>
      <c r="DO40" s="133" t="s">
        <v>6</v>
      </c>
      <c r="DP40" s="134"/>
      <c r="DQ40" s="135"/>
      <c r="DR40" s="23">
        <f>SUM(DR34:DR39)</f>
        <v>5</v>
      </c>
      <c r="DS40" s="24">
        <f>SUM(DS34:DS39)</f>
        <v>7</v>
      </c>
      <c r="DT40" s="44"/>
      <c r="DU40" s="44"/>
      <c r="DV40" s="56"/>
      <c r="DW40" s="56"/>
      <c r="DX40" s="56"/>
      <c r="DY40" s="56"/>
      <c r="DZ40" s="56"/>
      <c r="EA40" s="68"/>
      <c r="EB40" s="68"/>
      <c r="EC40" s="133" t="s">
        <v>6</v>
      </c>
      <c r="ED40" s="134"/>
      <c r="EE40" s="135"/>
      <c r="EF40" s="23">
        <f>SUM(EF34:EF39)</f>
        <v>8</v>
      </c>
      <c r="EG40" s="24">
        <f>SUM(EG34:EG39)</f>
        <v>4</v>
      </c>
      <c r="EH40" s="44"/>
      <c r="EI40" s="44"/>
      <c r="EJ40" s="56"/>
      <c r="EK40" s="56"/>
      <c r="EL40" s="56"/>
      <c r="EM40" s="56"/>
      <c r="EN40" s="56"/>
      <c r="EO40" s="68"/>
      <c r="EP40" s="68"/>
      <c r="EQ40" s="133" t="s">
        <v>6</v>
      </c>
      <c r="ER40" s="134"/>
      <c r="ES40" s="135"/>
      <c r="ET40" s="23">
        <f>SUM(ET34:ET39)</f>
        <v>6</v>
      </c>
      <c r="EU40" s="24">
        <f>SUM(EU34:EU39)</f>
        <v>6</v>
      </c>
      <c r="EV40" s="44"/>
      <c r="EW40" s="44"/>
      <c r="EX40" s="56"/>
      <c r="EY40" s="56"/>
      <c r="EZ40" s="56"/>
      <c r="FA40" s="56"/>
      <c r="FB40" s="56"/>
      <c r="FC40" s="68"/>
      <c r="FD40" s="68"/>
      <c r="FE40" s="133" t="s">
        <v>6</v>
      </c>
      <c r="FF40" s="134"/>
      <c r="FG40" s="135"/>
      <c r="FH40" s="23">
        <f>SUM(FH34:FH39)</f>
        <v>8</v>
      </c>
      <c r="FI40" s="24">
        <f>SUM(FI34:FI39)</f>
        <v>4</v>
      </c>
      <c r="FJ40" s="44"/>
      <c r="FK40" s="44"/>
      <c r="FL40" s="56"/>
      <c r="FM40" s="56"/>
      <c r="FN40" s="56"/>
      <c r="FO40" s="56"/>
      <c r="FP40" s="56"/>
      <c r="FQ40" s="68"/>
      <c r="FR40" s="68"/>
      <c r="FS40" s="133" t="s">
        <v>6</v>
      </c>
      <c r="FT40" s="134"/>
      <c r="FU40" s="135"/>
      <c r="FV40" s="23">
        <f>SUM(FV34:FV39)</f>
        <v>4</v>
      </c>
      <c r="FW40" s="24">
        <f>SUM(FW34:FW39)</f>
        <v>8</v>
      </c>
      <c r="FX40" s="44"/>
      <c r="FY40" s="44"/>
      <c r="FZ40" s="56"/>
      <c r="GA40" s="56"/>
      <c r="GB40" s="56"/>
      <c r="GC40" s="56"/>
      <c r="GD40" s="56"/>
      <c r="GE40" s="68"/>
      <c r="GF40" s="68"/>
      <c r="GG40" s="133" t="s">
        <v>6</v>
      </c>
      <c r="GH40" s="134"/>
      <c r="GI40" s="135"/>
      <c r="GJ40" s="23">
        <f>SUM(GJ34:GJ39)</f>
        <v>5</v>
      </c>
      <c r="GK40" s="24">
        <f>SUM(GK34:GK39)</f>
        <v>7</v>
      </c>
      <c r="GL40" s="44"/>
      <c r="GM40" s="44"/>
      <c r="GN40" s="56"/>
      <c r="GO40" s="56"/>
      <c r="GP40" s="56"/>
      <c r="GQ40" s="56"/>
      <c r="GR40" s="56"/>
      <c r="GS40" s="68"/>
      <c r="GT40" s="68"/>
      <c r="GU40" s="133" t="s">
        <v>6</v>
      </c>
      <c r="GV40" s="134"/>
      <c r="GW40" s="135"/>
      <c r="GX40" s="23">
        <f>SUM(GX34:GX39)</f>
        <v>6</v>
      </c>
      <c r="GY40" s="24">
        <f>SUM(GY34:GY39)</f>
        <v>6</v>
      </c>
      <c r="GZ40" s="44"/>
      <c r="HA40" s="44"/>
      <c r="HB40" s="56"/>
      <c r="HC40" s="69"/>
      <c r="HD40" s="56"/>
      <c r="HE40" s="56"/>
      <c r="HF40" s="69"/>
      <c r="HG40" s="68"/>
      <c r="HH40" s="68"/>
      <c r="HI40" s="133" t="s">
        <v>6</v>
      </c>
      <c r="HJ40" s="134"/>
      <c r="HK40" s="135"/>
      <c r="HL40" s="23">
        <f>SUM(HL34:HL39)</f>
        <v>5</v>
      </c>
      <c r="HM40" s="24">
        <f>SUM(HM34:HM39)</f>
        <v>7</v>
      </c>
      <c r="HN40" s="44"/>
      <c r="HO40" s="44"/>
      <c r="HP40" s="56"/>
      <c r="HQ40" s="56"/>
      <c r="HR40" s="56"/>
      <c r="HS40" s="56"/>
      <c r="HT40" s="56"/>
      <c r="HU40" s="68"/>
      <c r="HV40" s="68"/>
      <c r="HW40" s="133" t="s">
        <v>6</v>
      </c>
      <c r="HX40" s="134"/>
      <c r="HY40" s="135"/>
      <c r="HZ40" s="23">
        <f>SUM(HZ34:HZ39)</f>
        <v>10</v>
      </c>
      <c r="IA40" s="24">
        <f>SUM(IA34:IA39)</f>
        <v>2</v>
      </c>
      <c r="IB40" s="44"/>
      <c r="IC40" s="44"/>
      <c r="ID40" s="56"/>
      <c r="IE40" s="56"/>
      <c r="IF40" s="56"/>
      <c r="IG40" s="56"/>
      <c r="IH40" s="56"/>
      <c r="II40" s="68"/>
      <c r="IJ40" s="68"/>
      <c r="IK40" s="133" t="s">
        <v>6</v>
      </c>
      <c r="IL40" s="134"/>
      <c r="IM40" s="135"/>
      <c r="IN40" s="23">
        <f>SUM(IN34:IN39)</f>
        <v>5</v>
      </c>
      <c r="IO40" s="24">
        <f>SUM(IO34:IO39)</f>
        <v>7</v>
      </c>
      <c r="IP40" s="44"/>
      <c r="IQ40" s="44"/>
      <c r="IR40" s="56"/>
      <c r="IS40" s="56"/>
      <c r="IT40" s="56"/>
      <c r="IU40" s="56"/>
      <c r="IV40" s="56"/>
      <c r="IW40" s="68"/>
      <c r="IX40" s="68"/>
      <c r="IY40" s="133" t="s">
        <v>6</v>
      </c>
      <c r="IZ40" s="134"/>
      <c r="JA40" s="135"/>
      <c r="JB40" s="23">
        <f>SUM(JB34:JB39)</f>
        <v>8</v>
      </c>
      <c r="JC40" s="24">
        <f>SUM(JC34:JC39)</f>
        <v>4</v>
      </c>
      <c r="JD40" s="44"/>
      <c r="JE40" s="44"/>
      <c r="JF40" s="56"/>
      <c r="JG40" s="56"/>
      <c r="JH40" s="56"/>
      <c r="JI40" s="56"/>
      <c r="JJ40" s="56"/>
      <c r="JK40" s="68"/>
      <c r="JL40" s="68"/>
      <c r="JM40" s="133" t="s">
        <v>6</v>
      </c>
      <c r="JN40" s="134"/>
      <c r="JO40" s="135"/>
      <c r="JP40" s="127">
        <f>SUM(JP34:JP39)</f>
        <v>7</v>
      </c>
      <c r="JQ40" s="24">
        <f>SUM(JQ34:JQ39)</f>
        <v>5</v>
      </c>
      <c r="JR40" s="44"/>
      <c r="JS40" s="44"/>
      <c r="JT40" s="56"/>
      <c r="JU40" s="56"/>
      <c r="JV40" s="56"/>
      <c r="JW40" s="56"/>
      <c r="JX40" s="56"/>
      <c r="JY40" s="68"/>
      <c r="JZ40" s="68"/>
      <c r="KA40" s="133" t="s">
        <v>6</v>
      </c>
      <c r="KB40" s="134"/>
      <c r="KC40" s="135"/>
      <c r="KD40" s="23">
        <f>SUM(KD34:KD39)</f>
        <v>4</v>
      </c>
      <c r="KE40" s="24">
        <f>SUM(KE34:KE39)</f>
        <v>8</v>
      </c>
      <c r="KF40" s="44"/>
      <c r="KG40" s="44"/>
      <c r="KH40" s="56"/>
      <c r="KI40" s="56"/>
      <c r="KJ40" s="56"/>
      <c r="KK40" s="56"/>
      <c r="KL40" s="56"/>
      <c r="KM40" s="68"/>
      <c r="KN40" s="68"/>
      <c r="KO40" s="133" t="s">
        <v>6</v>
      </c>
      <c r="KP40" s="134"/>
      <c r="KQ40" s="135"/>
      <c r="KR40" s="23">
        <f>SUM(KR34:KR39)</f>
        <v>8</v>
      </c>
      <c r="KS40" s="24">
        <f>SUM(KS34:KS39)</f>
        <v>4</v>
      </c>
      <c r="KT40" s="44"/>
      <c r="KU40" s="44"/>
      <c r="KW40" s="56"/>
      <c r="KX40" s="56"/>
      <c r="KY40" s="56"/>
      <c r="KZ40" s="56"/>
      <c r="LA40" s="68"/>
      <c r="LB40" s="68"/>
      <c r="LC40" s="133" t="s">
        <v>6</v>
      </c>
      <c r="LD40" s="134"/>
      <c r="LE40" s="135"/>
      <c r="LF40" s="23">
        <f>SUM(LF34:LF39)</f>
        <v>9</v>
      </c>
      <c r="LG40" s="24">
        <f>SUM(LG34:LG39)</f>
        <v>3</v>
      </c>
      <c r="LH40" s="44"/>
      <c r="LI40" s="44"/>
      <c r="LK40" s="56"/>
      <c r="LL40" s="56"/>
      <c r="LM40" s="56"/>
      <c r="LN40" s="56"/>
      <c r="LO40" s="68"/>
      <c r="LP40" s="68"/>
      <c r="LQ40" s="133" t="s">
        <v>6</v>
      </c>
      <c r="LR40" s="134"/>
      <c r="LS40" s="135"/>
      <c r="LT40" s="23">
        <f>SUM(LT34:LT39)</f>
        <v>6</v>
      </c>
      <c r="LU40" s="24">
        <f>SUM(LU34:LU39)</f>
        <v>6</v>
      </c>
      <c r="LV40" s="44"/>
      <c r="LW40" s="44"/>
      <c r="LY40" s="56"/>
      <c r="LZ40" s="56"/>
      <c r="MA40" s="56"/>
      <c r="MB40" s="56"/>
      <c r="MC40" s="68"/>
      <c r="MD40" s="68" t="s">
        <v>34</v>
      </c>
      <c r="ME40" s="133" t="s">
        <v>6</v>
      </c>
      <c r="MF40" s="134"/>
      <c r="MG40" s="135"/>
      <c r="MH40" s="23">
        <f>SUM(MH34:MH39)</f>
        <v>5</v>
      </c>
      <c r="MI40" s="24">
        <f>SUM(MI34:MI39)</f>
        <v>7</v>
      </c>
      <c r="MJ40" s="44"/>
      <c r="MK40" s="44"/>
      <c r="MM40" s="56"/>
      <c r="MN40" s="56"/>
      <c r="MO40" s="56"/>
      <c r="MP40" s="56"/>
      <c r="MQ40" s="68"/>
      <c r="MR40" s="68"/>
      <c r="MS40" s="133" t="s">
        <v>6</v>
      </c>
      <c r="MT40" s="134"/>
      <c r="MU40" s="135"/>
      <c r="MV40" s="23">
        <f>SUM(MV34:MV39)</f>
        <v>4</v>
      </c>
      <c r="MW40" s="24">
        <f>SUM(MW34:MW39)</f>
        <v>8</v>
      </c>
      <c r="MX40" s="44"/>
      <c r="MY40" s="44"/>
    </row>
    <row r="41" spans="1:363" ht="15.75" thickBot="1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69"/>
      <c r="HD41" s="56"/>
      <c r="HE41" s="56"/>
      <c r="HF41" s="69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</row>
    <row r="42" spans="1:363" s="75" customFormat="1" ht="15.75" thickBot="1" x14ac:dyDescent="0.3">
      <c r="A42" s="26" t="str">
        <f>Kalender!B15</f>
        <v>Excelsior 1</v>
      </c>
      <c r="B42" s="70"/>
      <c r="C42" s="70"/>
      <c r="D42" s="25" t="str">
        <f>Kalender!D15</f>
        <v>De Sloebers 2</v>
      </c>
      <c r="E42" s="72"/>
      <c r="F42" s="73"/>
      <c r="G42" s="73"/>
      <c r="H42" s="73"/>
      <c r="I42" s="73"/>
      <c r="J42" s="73"/>
      <c r="K42" s="74"/>
      <c r="L42" s="71"/>
      <c r="M42" s="71"/>
      <c r="O42" s="26" t="str">
        <f>Kalender!B50</f>
        <v>Blocksken 1</v>
      </c>
      <c r="P42" s="70"/>
      <c r="Q42" s="70"/>
      <c r="R42" s="25" t="str">
        <f>Kalender!D50</f>
        <v>Black Boys 3</v>
      </c>
      <c r="S42" s="72"/>
      <c r="T42" s="73"/>
      <c r="U42" s="73"/>
      <c r="V42" s="73"/>
      <c r="W42" s="73"/>
      <c r="X42" s="73"/>
      <c r="Y42" s="74"/>
      <c r="Z42" s="71"/>
      <c r="AA42" s="71"/>
      <c r="AC42" s="26" t="str">
        <f>Kalender!B85</f>
        <v>De Giants</v>
      </c>
      <c r="AD42" s="70"/>
      <c r="AE42" s="70"/>
      <c r="AF42" s="26" t="str">
        <f>Kalender!D85</f>
        <v>Sportifke 1</v>
      </c>
      <c r="AG42" s="72"/>
      <c r="AH42" s="73"/>
      <c r="AI42" s="73"/>
      <c r="AJ42" s="73"/>
      <c r="AK42" s="73"/>
      <c r="AL42" s="73"/>
      <c r="AM42" s="74"/>
      <c r="AN42" s="71"/>
      <c r="AO42" s="71"/>
      <c r="AQ42" s="26" t="str">
        <f>Kalender!B120</f>
        <v>De Golvers 2</v>
      </c>
      <c r="AR42" s="70"/>
      <c r="AS42" s="70"/>
      <c r="AT42" s="25" t="str">
        <f>Kalender!D120</f>
        <v>Climax</v>
      </c>
      <c r="AU42" s="72"/>
      <c r="AV42" s="73"/>
      <c r="AW42" s="73"/>
      <c r="AX42" s="73"/>
      <c r="AY42" s="73"/>
      <c r="AZ42" s="73"/>
      <c r="BA42" s="74"/>
      <c r="BB42" s="71"/>
      <c r="BC42" s="71"/>
      <c r="BE42" s="26" t="str">
        <f>Kalender!B155</f>
        <v>Blocksken 1</v>
      </c>
      <c r="BF42" s="70"/>
      <c r="BG42" s="70"/>
      <c r="BH42" s="25" t="str">
        <f>Kalender!D155</f>
        <v>Sportifke 1</v>
      </c>
      <c r="BI42" s="72"/>
      <c r="BJ42" s="73"/>
      <c r="BK42" s="73"/>
      <c r="BL42" s="73"/>
      <c r="BM42" s="73"/>
      <c r="BN42" s="73"/>
      <c r="BO42" s="74"/>
      <c r="BP42" s="71"/>
      <c r="BQ42" s="71"/>
      <c r="BS42" s="26" t="str">
        <f>Kalender!B190</f>
        <v>Black Boys 3</v>
      </c>
      <c r="BT42" s="70"/>
      <c r="BU42" s="70"/>
      <c r="BV42" s="25" t="str">
        <f>Kalender!D190</f>
        <v>De Giants</v>
      </c>
      <c r="BW42" s="136"/>
      <c r="BX42" s="137"/>
      <c r="BY42" s="137"/>
      <c r="BZ42" s="137"/>
      <c r="CA42" s="137"/>
      <c r="CB42" s="137"/>
      <c r="CC42" s="138"/>
      <c r="CD42" s="71"/>
      <c r="CE42" s="71"/>
      <c r="CG42" s="26" t="str">
        <f>Kalender!B225</f>
        <v>De Giants</v>
      </c>
      <c r="CH42" s="70"/>
      <c r="CI42" s="70"/>
      <c r="CJ42" s="25" t="str">
        <f>Kalender!D225</f>
        <v>Betoled</v>
      </c>
      <c r="CK42" s="72"/>
      <c r="CL42" s="73"/>
      <c r="CM42" s="73"/>
      <c r="CN42" s="73"/>
      <c r="CO42" s="73"/>
      <c r="CP42" s="73"/>
      <c r="CQ42" s="74"/>
      <c r="CR42" s="71"/>
      <c r="CS42" s="71"/>
      <c r="CU42" s="26" t="str">
        <f>Kalender!B260</f>
        <v>Het Zandhof</v>
      </c>
      <c r="CV42" s="70"/>
      <c r="CW42" s="70"/>
      <c r="CX42" s="25" t="str">
        <f>Kalender!D260</f>
        <v>Excelsior 1</v>
      </c>
      <c r="CY42" s="136"/>
      <c r="CZ42" s="137"/>
      <c r="DA42" s="137"/>
      <c r="DB42" s="137"/>
      <c r="DC42" s="137"/>
      <c r="DD42" s="137"/>
      <c r="DE42" s="138"/>
      <c r="DF42" s="71"/>
      <c r="DG42" s="71"/>
      <c r="DI42" s="26" t="str">
        <f>Kalender!B295</f>
        <v>Black Boys 3</v>
      </c>
      <c r="DJ42" s="70"/>
      <c r="DK42" s="70"/>
      <c r="DL42" s="25" t="str">
        <f>Kalender!D295</f>
        <v>Het Zandhof</v>
      </c>
      <c r="DM42" s="72"/>
      <c r="DN42" s="73"/>
      <c r="DO42" s="73"/>
      <c r="DP42" s="73"/>
      <c r="DQ42" s="73"/>
      <c r="DR42" s="73"/>
      <c r="DS42" s="74"/>
      <c r="DT42" s="71"/>
      <c r="DU42" s="71"/>
      <c r="DW42" s="26" t="str">
        <f>Kalender!B330</f>
        <v>De Golvers 1</v>
      </c>
      <c r="DX42" s="70"/>
      <c r="DY42" s="70"/>
      <c r="DZ42" s="25" t="str">
        <f>Kalender!D330</f>
        <v>Blocksken 1</v>
      </c>
      <c r="EA42" s="72"/>
      <c r="EB42" s="73"/>
      <c r="EC42" s="73"/>
      <c r="ED42" s="73"/>
      <c r="EE42" s="73"/>
      <c r="EF42" s="73"/>
      <c r="EG42" s="74"/>
      <c r="EH42" s="71"/>
      <c r="EI42" s="71"/>
      <c r="EK42" s="27" t="str">
        <f>Kalender!B365</f>
        <v>Sportifke 1</v>
      </c>
      <c r="EL42" s="70"/>
      <c r="EM42" s="70"/>
      <c r="EN42" s="25" t="str">
        <f>Kalender!D365</f>
        <v>De Golvers 1</v>
      </c>
      <c r="EO42" s="72"/>
      <c r="EP42" s="73"/>
      <c r="EQ42" s="73"/>
      <c r="ER42" s="73"/>
      <c r="ES42" s="73"/>
      <c r="ET42" s="73"/>
      <c r="EU42" s="74"/>
      <c r="EV42" s="71"/>
      <c r="EW42" s="71"/>
      <c r="EY42" s="26" t="str">
        <f>Kalender!B400</f>
        <v>Climax</v>
      </c>
      <c r="EZ42" s="70"/>
      <c r="FA42" s="70"/>
      <c r="FB42" s="25" t="str">
        <f>Kalender!D400</f>
        <v>Ten Dorpe 2</v>
      </c>
      <c r="FC42" s="72"/>
      <c r="FD42" s="73"/>
      <c r="FE42" s="73"/>
      <c r="FF42" s="73"/>
      <c r="FG42" s="73"/>
      <c r="FH42" s="73"/>
      <c r="FI42" s="74"/>
      <c r="FJ42" s="71"/>
      <c r="FK42" s="71"/>
      <c r="FM42" s="26" t="str">
        <f>Kalender!B435</f>
        <v>Excelsior 1</v>
      </c>
      <c r="FN42" s="70"/>
      <c r="FO42" s="70"/>
      <c r="FP42" s="25" t="str">
        <f>Kalender!D435</f>
        <v>Black Boys 3</v>
      </c>
      <c r="FQ42" s="72"/>
      <c r="FR42" s="73"/>
      <c r="FS42" s="73"/>
      <c r="FT42" s="73"/>
      <c r="FU42" s="73"/>
      <c r="FV42" s="73"/>
      <c r="FW42" s="74"/>
      <c r="FX42" s="71"/>
      <c r="FY42" s="71"/>
      <c r="GA42" s="26" t="str">
        <f>Kalender!B470</f>
        <v>De Sloebers 2</v>
      </c>
      <c r="GB42" s="70"/>
      <c r="GC42" s="70"/>
      <c r="GD42" s="25" t="str">
        <f>Kalender!D470</f>
        <v>Excelsior 1</v>
      </c>
      <c r="GE42" s="72"/>
      <c r="GF42" s="73"/>
      <c r="GG42" s="73"/>
      <c r="GH42" s="73"/>
      <c r="GI42" s="73"/>
      <c r="GJ42" s="73"/>
      <c r="GK42" s="74"/>
      <c r="GL42" s="71"/>
      <c r="GM42" s="71"/>
      <c r="GO42" s="26" t="str">
        <f>Kalender!B505</f>
        <v>Black Boys 3</v>
      </c>
      <c r="GP42" s="70"/>
      <c r="GQ42" s="70"/>
      <c r="GR42" s="27" t="str">
        <f>Kalender!D505</f>
        <v>Blocksken 1</v>
      </c>
      <c r="GS42" s="72"/>
      <c r="GT42" s="73"/>
      <c r="GU42" s="73"/>
      <c r="GV42" s="73"/>
      <c r="GW42" s="73"/>
      <c r="GX42" s="73"/>
      <c r="GY42" s="74"/>
      <c r="GZ42" s="71"/>
      <c r="HA42" s="71"/>
      <c r="HC42" s="27" t="str">
        <f>Kalender!B540</f>
        <v>Sportifke 1</v>
      </c>
      <c r="HD42" s="70"/>
      <c r="HE42" s="70"/>
      <c r="HF42" s="27" t="str">
        <f>Kalender!D540</f>
        <v>De Giants</v>
      </c>
      <c r="HG42" s="72"/>
      <c r="HH42" s="73"/>
      <c r="HI42" s="73"/>
      <c r="HJ42" s="73"/>
      <c r="HK42" s="73"/>
      <c r="HL42" s="73"/>
      <c r="HM42" s="74"/>
      <c r="HN42" s="71"/>
      <c r="HO42" s="71"/>
      <c r="HQ42" s="27" t="str">
        <f>Kalender!B575</f>
        <v>Climax</v>
      </c>
      <c r="HR42" s="70"/>
      <c r="HS42" s="70"/>
      <c r="HT42" s="27" t="str">
        <f>Kalender!D575</f>
        <v>De Golvers 2</v>
      </c>
      <c r="HU42" s="72"/>
      <c r="HV42" s="73"/>
      <c r="HW42" s="73"/>
      <c r="HX42" s="73"/>
      <c r="HY42" s="73"/>
      <c r="HZ42" s="73"/>
      <c r="IA42" s="74"/>
      <c r="IB42" s="71"/>
      <c r="IC42" s="71"/>
      <c r="IE42" s="27" t="str">
        <f>Kalender!B610</f>
        <v>Sportifke 1</v>
      </c>
      <c r="IF42" s="70"/>
      <c r="IG42" s="70"/>
      <c r="IH42" s="27" t="str">
        <f>Kalender!D610</f>
        <v>Blocksken 1</v>
      </c>
      <c r="II42" s="72"/>
      <c r="IJ42" s="73"/>
      <c r="IK42" s="73"/>
      <c r="IL42" s="73"/>
      <c r="IM42" s="73"/>
      <c r="IN42" s="73"/>
      <c r="IO42" s="74"/>
      <c r="IP42" s="71"/>
      <c r="IQ42" s="71"/>
      <c r="IS42" s="27" t="str">
        <f>Kalender!B645</f>
        <v>De Giants</v>
      </c>
      <c r="IT42" s="70"/>
      <c r="IU42" s="70"/>
      <c r="IV42" s="27" t="str">
        <f>Kalender!D645</f>
        <v>Black Boys 3</v>
      </c>
      <c r="IW42" s="72"/>
      <c r="IX42" s="130" t="s">
        <v>816</v>
      </c>
      <c r="IY42" s="73"/>
      <c r="IZ42" s="73"/>
      <c r="JA42" s="73"/>
      <c r="JB42" s="73"/>
      <c r="JC42" s="74"/>
      <c r="JD42" s="71"/>
      <c r="JE42" s="71"/>
      <c r="JG42" s="27" t="str">
        <f>Kalender!B680</f>
        <v>Betoled</v>
      </c>
      <c r="JH42" s="70"/>
      <c r="JI42" s="70"/>
      <c r="JJ42" s="27" t="str">
        <f>Kalender!D680</f>
        <v>De Giants</v>
      </c>
      <c r="JK42" s="72"/>
      <c r="JL42" s="73"/>
      <c r="JM42" s="73"/>
      <c r="JN42" s="73"/>
      <c r="JO42" s="73"/>
      <c r="JP42" s="73"/>
      <c r="JQ42" s="74"/>
      <c r="JR42" s="71"/>
      <c r="JS42" s="71"/>
      <c r="JU42" s="27" t="str">
        <f>Kalender!B715</f>
        <v>Excelsior 1</v>
      </c>
      <c r="JV42" s="70"/>
      <c r="JW42" s="70"/>
      <c r="JX42" s="27" t="str">
        <f>Kalender!D715</f>
        <v>Het Zandhof</v>
      </c>
      <c r="JY42" s="72"/>
      <c r="JZ42" s="73"/>
      <c r="KA42" s="73"/>
      <c r="KB42" s="73"/>
      <c r="KC42" s="73"/>
      <c r="KD42" s="73"/>
      <c r="KE42" s="74"/>
      <c r="KF42" s="71"/>
      <c r="KG42" s="71"/>
      <c r="KI42" s="27" t="str">
        <f>Kalender!B750</f>
        <v>Het Zandhof</v>
      </c>
      <c r="KJ42" s="70"/>
      <c r="KK42" s="70"/>
      <c r="KL42" s="27" t="str">
        <f>Kalender!D750</f>
        <v>Black Boys 3</v>
      </c>
      <c r="KM42" s="72"/>
      <c r="KN42" s="73"/>
      <c r="KO42" s="73"/>
      <c r="KP42" s="73"/>
      <c r="KQ42" s="73"/>
      <c r="KR42" s="73"/>
      <c r="KS42" s="74"/>
      <c r="KT42" s="71"/>
      <c r="KU42" s="71"/>
      <c r="KW42" s="27" t="str">
        <f>Kalender!B785</f>
        <v>Blocksken 1</v>
      </c>
      <c r="KX42" s="70"/>
      <c r="KY42" s="70"/>
      <c r="KZ42" s="27" t="str">
        <f>Kalender!D785</f>
        <v>De Golvers 1</v>
      </c>
      <c r="LA42" s="72"/>
      <c r="LB42" s="73"/>
      <c r="LC42" s="73"/>
      <c r="LD42" s="73"/>
      <c r="LE42" s="73"/>
      <c r="LF42" s="73"/>
      <c r="LG42" s="74"/>
      <c r="LH42" s="71"/>
      <c r="LI42" s="71"/>
      <c r="LK42" s="27" t="str">
        <f>Kalender!B820</f>
        <v>De Golvers 1</v>
      </c>
      <c r="LL42" s="70"/>
      <c r="LM42" s="70"/>
      <c r="LN42" s="27" t="str">
        <f>Kalender!D820</f>
        <v>Sportifke 1</v>
      </c>
      <c r="LO42" s="72"/>
      <c r="LP42" s="73"/>
      <c r="LQ42" s="73"/>
      <c r="LR42" s="73"/>
      <c r="LS42" s="73"/>
      <c r="LT42" s="73"/>
      <c r="LU42" s="74"/>
      <c r="LV42" s="71"/>
      <c r="LW42" s="71"/>
      <c r="LY42" s="27" t="str">
        <f>Kalender!B855</f>
        <v>Ten Dorpe 2</v>
      </c>
      <c r="LZ42" s="70"/>
      <c r="MA42" s="70"/>
      <c r="MB42" s="27" t="str">
        <f>Kalender!D855</f>
        <v>Climax</v>
      </c>
      <c r="MC42" s="72"/>
      <c r="MD42" s="73"/>
      <c r="ME42" s="73"/>
      <c r="MF42" s="73"/>
      <c r="MG42" s="73"/>
      <c r="MH42" s="73"/>
      <c r="MI42" s="74"/>
      <c r="MJ42" s="71"/>
      <c r="MK42" s="71"/>
      <c r="MM42" s="27" t="str">
        <f>Kalender!B890</f>
        <v>Black Boys 3</v>
      </c>
      <c r="MN42" s="70"/>
      <c r="MO42" s="70"/>
      <c r="MP42" s="27" t="str">
        <f>Kalender!D890</f>
        <v>Excelsior 1</v>
      </c>
      <c r="MQ42" s="72"/>
      <c r="MR42" s="73"/>
      <c r="MS42" s="73"/>
      <c r="MT42" s="73"/>
      <c r="MU42" s="73"/>
      <c r="MV42" s="73"/>
      <c r="MW42" s="74"/>
      <c r="MX42" s="71"/>
      <c r="MY42" s="71"/>
    </row>
    <row r="43" spans="1:363" x14ac:dyDescent="0.25">
      <c r="A43" s="63" t="s">
        <v>0</v>
      </c>
      <c r="B43" s="64" t="s">
        <v>1</v>
      </c>
      <c r="C43" s="64" t="s">
        <v>29</v>
      </c>
      <c r="D43" s="64" t="s">
        <v>2</v>
      </c>
      <c r="E43" s="64" t="s">
        <v>1</v>
      </c>
      <c r="F43" s="64" t="s">
        <v>29</v>
      </c>
      <c r="G43" s="64" t="s">
        <v>265</v>
      </c>
      <c r="H43" s="64" t="s">
        <v>266</v>
      </c>
      <c r="I43" s="64"/>
      <c r="J43" s="131" t="s">
        <v>5</v>
      </c>
      <c r="K43" s="132"/>
      <c r="L43" s="44"/>
      <c r="M43" s="44"/>
      <c r="N43" s="56"/>
      <c r="O43" s="63" t="s">
        <v>0</v>
      </c>
      <c r="P43" s="64" t="s">
        <v>1</v>
      </c>
      <c r="Q43" s="64" t="s">
        <v>29</v>
      </c>
      <c r="R43" s="64" t="s">
        <v>2</v>
      </c>
      <c r="S43" s="64" t="s">
        <v>1</v>
      </c>
      <c r="T43" s="64" t="s">
        <v>29</v>
      </c>
      <c r="U43" s="64" t="s">
        <v>265</v>
      </c>
      <c r="V43" s="64" t="s">
        <v>266</v>
      </c>
      <c r="W43" s="64"/>
      <c r="X43" s="131" t="s">
        <v>5</v>
      </c>
      <c r="Y43" s="132"/>
      <c r="Z43" s="44"/>
      <c r="AA43" s="44"/>
      <c r="AB43" s="56"/>
      <c r="AC43" s="63" t="s">
        <v>0</v>
      </c>
      <c r="AD43" s="64" t="s">
        <v>1</v>
      </c>
      <c r="AE43" s="64" t="s">
        <v>29</v>
      </c>
      <c r="AF43" s="64" t="s">
        <v>2</v>
      </c>
      <c r="AG43" s="64" t="s">
        <v>1</v>
      </c>
      <c r="AH43" s="64" t="s">
        <v>29</v>
      </c>
      <c r="AI43" s="64" t="s">
        <v>265</v>
      </c>
      <c r="AJ43" s="64" t="s">
        <v>266</v>
      </c>
      <c r="AK43" s="64"/>
      <c r="AL43" s="131" t="s">
        <v>5</v>
      </c>
      <c r="AM43" s="132"/>
      <c r="AN43" s="44"/>
      <c r="AO43" s="44"/>
      <c r="AP43" s="56"/>
      <c r="AQ43" s="63" t="s">
        <v>0</v>
      </c>
      <c r="AR43" s="64" t="s">
        <v>1</v>
      </c>
      <c r="AS43" s="64" t="s">
        <v>29</v>
      </c>
      <c r="AT43" s="64" t="s">
        <v>2</v>
      </c>
      <c r="AU43" s="64" t="s">
        <v>1</v>
      </c>
      <c r="AV43" s="64" t="s">
        <v>29</v>
      </c>
      <c r="AW43" s="64" t="s">
        <v>265</v>
      </c>
      <c r="AX43" s="64" t="s">
        <v>266</v>
      </c>
      <c r="AY43" s="64"/>
      <c r="AZ43" s="131" t="s">
        <v>5</v>
      </c>
      <c r="BA43" s="132"/>
      <c r="BB43" s="44"/>
      <c r="BC43" s="44"/>
      <c r="BD43" s="56"/>
      <c r="BE43" s="63" t="s">
        <v>0</v>
      </c>
      <c r="BF43" s="64" t="s">
        <v>1</v>
      </c>
      <c r="BG43" s="64" t="s">
        <v>29</v>
      </c>
      <c r="BH43" s="64" t="s">
        <v>2</v>
      </c>
      <c r="BI43" s="64" t="s">
        <v>1</v>
      </c>
      <c r="BJ43" s="64" t="s">
        <v>29</v>
      </c>
      <c r="BK43" s="64" t="s">
        <v>265</v>
      </c>
      <c r="BL43" s="64" t="s">
        <v>266</v>
      </c>
      <c r="BM43" s="64"/>
      <c r="BN43" s="131" t="s">
        <v>5</v>
      </c>
      <c r="BO43" s="132"/>
      <c r="BP43" s="44"/>
      <c r="BQ43" s="44"/>
      <c r="BR43" s="56"/>
      <c r="BS43" s="63" t="s">
        <v>0</v>
      </c>
      <c r="BT43" s="64" t="s">
        <v>1</v>
      </c>
      <c r="BU43" s="64" t="s">
        <v>29</v>
      </c>
      <c r="BV43" s="64" t="s">
        <v>2</v>
      </c>
      <c r="BW43" s="64" t="s">
        <v>1</v>
      </c>
      <c r="BX43" s="64" t="s">
        <v>29</v>
      </c>
      <c r="BY43" s="64" t="s">
        <v>265</v>
      </c>
      <c r="BZ43" s="64" t="s">
        <v>266</v>
      </c>
      <c r="CA43" s="64"/>
      <c r="CB43" s="131" t="s">
        <v>5</v>
      </c>
      <c r="CC43" s="132"/>
      <c r="CD43" s="44"/>
      <c r="CE43" s="44"/>
      <c r="CF43" s="56"/>
      <c r="CG43" s="63" t="s">
        <v>0</v>
      </c>
      <c r="CH43" s="64" t="s">
        <v>1</v>
      </c>
      <c r="CI43" s="64" t="s">
        <v>29</v>
      </c>
      <c r="CJ43" s="64" t="s">
        <v>2</v>
      </c>
      <c r="CK43" s="64" t="s">
        <v>1</v>
      </c>
      <c r="CL43" s="64" t="s">
        <v>29</v>
      </c>
      <c r="CM43" s="64" t="s">
        <v>265</v>
      </c>
      <c r="CN43" s="64" t="s">
        <v>266</v>
      </c>
      <c r="CO43" s="64"/>
      <c r="CP43" s="131" t="s">
        <v>5</v>
      </c>
      <c r="CQ43" s="132"/>
      <c r="CR43" s="44"/>
      <c r="CS43" s="44"/>
      <c r="CT43" s="56"/>
      <c r="CU43" s="63" t="s">
        <v>0</v>
      </c>
      <c r="CV43" s="64" t="s">
        <v>1</v>
      </c>
      <c r="CW43" s="64" t="s">
        <v>29</v>
      </c>
      <c r="CX43" s="64" t="s">
        <v>2</v>
      </c>
      <c r="CY43" s="64" t="s">
        <v>1</v>
      </c>
      <c r="CZ43" s="64" t="s">
        <v>29</v>
      </c>
      <c r="DA43" s="64" t="s">
        <v>265</v>
      </c>
      <c r="DB43" s="64" t="s">
        <v>266</v>
      </c>
      <c r="DC43" s="64"/>
      <c r="DD43" s="131" t="s">
        <v>5</v>
      </c>
      <c r="DE43" s="132"/>
      <c r="DF43" s="44"/>
      <c r="DG43" s="44"/>
      <c r="DH43" s="56"/>
      <c r="DI43" s="63" t="s">
        <v>0</v>
      </c>
      <c r="DJ43" s="64" t="s">
        <v>1</v>
      </c>
      <c r="DK43" s="64" t="s">
        <v>29</v>
      </c>
      <c r="DL43" s="64" t="s">
        <v>2</v>
      </c>
      <c r="DM43" s="64" t="s">
        <v>1</v>
      </c>
      <c r="DN43" s="64" t="s">
        <v>29</v>
      </c>
      <c r="DO43" s="64" t="s">
        <v>265</v>
      </c>
      <c r="DP43" s="64" t="s">
        <v>266</v>
      </c>
      <c r="DQ43" s="64"/>
      <c r="DR43" s="131" t="s">
        <v>5</v>
      </c>
      <c r="DS43" s="132"/>
      <c r="DT43" s="44"/>
      <c r="DU43" s="44"/>
      <c r="DV43" s="56"/>
      <c r="DW43" s="63" t="s">
        <v>0</v>
      </c>
      <c r="DX43" s="64" t="s">
        <v>1</v>
      </c>
      <c r="DY43" s="64" t="s">
        <v>29</v>
      </c>
      <c r="DZ43" s="64" t="s">
        <v>2</v>
      </c>
      <c r="EA43" s="64" t="s">
        <v>1</v>
      </c>
      <c r="EB43" s="64" t="s">
        <v>29</v>
      </c>
      <c r="EC43" s="64" t="s">
        <v>265</v>
      </c>
      <c r="ED43" s="64" t="s">
        <v>266</v>
      </c>
      <c r="EE43" s="64"/>
      <c r="EF43" s="131" t="s">
        <v>5</v>
      </c>
      <c r="EG43" s="132"/>
      <c r="EH43" s="44"/>
      <c r="EI43" s="44"/>
      <c r="EJ43" s="56"/>
      <c r="EK43" s="63" t="s">
        <v>0</v>
      </c>
      <c r="EL43" s="64" t="s">
        <v>1</v>
      </c>
      <c r="EM43" s="64" t="s">
        <v>29</v>
      </c>
      <c r="EN43" s="64" t="s">
        <v>2</v>
      </c>
      <c r="EO43" s="64" t="s">
        <v>1</v>
      </c>
      <c r="EP43" s="64" t="s">
        <v>29</v>
      </c>
      <c r="EQ43" s="64" t="s">
        <v>265</v>
      </c>
      <c r="ER43" s="64" t="s">
        <v>266</v>
      </c>
      <c r="ES43" s="64"/>
      <c r="ET43" s="131" t="s">
        <v>5</v>
      </c>
      <c r="EU43" s="132"/>
      <c r="EV43" s="44"/>
      <c r="EW43" s="44"/>
      <c r="EX43" s="56"/>
      <c r="EY43" s="63" t="s">
        <v>0</v>
      </c>
      <c r="EZ43" s="64" t="s">
        <v>1</v>
      </c>
      <c r="FA43" s="64" t="s">
        <v>29</v>
      </c>
      <c r="FB43" s="64" t="s">
        <v>2</v>
      </c>
      <c r="FC43" s="64" t="s">
        <v>1</v>
      </c>
      <c r="FD43" s="64" t="s">
        <v>29</v>
      </c>
      <c r="FE43" s="64" t="s">
        <v>265</v>
      </c>
      <c r="FF43" s="64" t="s">
        <v>266</v>
      </c>
      <c r="FG43" s="64"/>
      <c r="FH43" s="131" t="s">
        <v>5</v>
      </c>
      <c r="FI43" s="132"/>
      <c r="FJ43" s="44"/>
      <c r="FK43" s="44"/>
      <c r="FL43" s="56"/>
      <c r="FM43" s="63" t="s">
        <v>0</v>
      </c>
      <c r="FN43" s="64" t="s">
        <v>1</v>
      </c>
      <c r="FO43" s="64" t="s">
        <v>29</v>
      </c>
      <c r="FP43" s="64" t="s">
        <v>2</v>
      </c>
      <c r="FQ43" s="64" t="s">
        <v>1</v>
      </c>
      <c r="FR43" s="64" t="s">
        <v>29</v>
      </c>
      <c r="FS43" s="64" t="s">
        <v>265</v>
      </c>
      <c r="FT43" s="64" t="s">
        <v>266</v>
      </c>
      <c r="FU43" s="64"/>
      <c r="FV43" s="131" t="s">
        <v>5</v>
      </c>
      <c r="FW43" s="132"/>
      <c r="FX43" s="44"/>
      <c r="FY43" s="44"/>
      <c r="FZ43" s="56"/>
      <c r="GA43" s="63" t="s">
        <v>0</v>
      </c>
      <c r="GB43" s="64" t="s">
        <v>1</v>
      </c>
      <c r="GC43" s="64" t="s">
        <v>29</v>
      </c>
      <c r="GD43" s="64" t="s">
        <v>2</v>
      </c>
      <c r="GE43" s="64" t="s">
        <v>1</v>
      </c>
      <c r="GF43" s="64" t="s">
        <v>29</v>
      </c>
      <c r="GG43" s="64" t="s">
        <v>265</v>
      </c>
      <c r="GH43" s="64" t="s">
        <v>266</v>
      </c>
      <c r="GI43" s="64"/>
      <c r="GJ43" s="131" t="s">
        <v>5</v>
      </c>
      <c r="GK43" s="132"/>
      <c r="GL43" s="44"/>
      <c r="GM43" s="44"/>
      <c r="GN43" s="56"/>
      <c r="GO43" s="63" t="s">
        <v>0</v>
      </c>
      <c r="GP43" s="64" t="s">
        <v>1</v>
      </c>
      <c r="GQ43" s="64" t="s">
        <v>29</v>
      </c>
      <c r="GR43" s="64" t="s">
        <v>2</v>
      </c>
      <c r="GS43" s="64" t="s">
        <v>1</v>
      </c>
      <c r="GT43" s="64" t="s">
        <v>29</v>
      </c>
      <c r="GU43" s="64" t="s">
        <v>265</v>
      </c>
      <c r="GV43" s="64" t="s">
        <v>266</v>
      </c>
      <c r="GW43" s="64"/>
      <c r="GX43" s="131" t="s">
        <v>5</v>
      </c>
      <c r="GY43" s="132"/>
      <c r="GZ43" s="44"/>
      <c r="HA43" s="44"/>
      <c r="HB43" s="56"/>
      <c r="HC43" s="63" t="s">
        <v>0</v>
      </c>
      <c r="HD43" s="64" t="s">
        <v>1</v>
      </c>
      <c r="HE43" s="64" t="s">
        <v>29</v>
      </c>
      <c r="HF43" s="64" t="s">
        <v>2</v>
      </c>
      <c r="HG43" s="64" t="s">
        <v>1</v>
      </c>
      <c r="HH43" s="64" t="s">
        <v>29</v>
      </c>
      <c r="HI43" s="64" t="s">
        <v>265</v>
      </c>
      <c r="HJ43" s="64" t="s">
        <v>266</v>
      </c>
      <c r="HK43" s="64"/>
      <c r="HL43" s="131" t="s">
        <v>5</v>
      </c>
      <c r="HM43" s="132"/>
      <c r="HN43" s="44"/>
      <c r="HO43" s="44"/>
      <c r="HP43" s="56"/>
      <c r="HQ43" s="63" t="s">
        <v>0</v>
      </c>
      <c r="HR43" s="64" t="s">
        <v>1</v>
      </c>
      <c r="HS43" s="64" t="s">
        <v>29</v>
      </c>
      <c r="HT43" s="64" t="s">
        <v>2</v>
      </c>
      <c r="HU43" s="64" t="s">
        <v>1</v>
      </c>
      <c r="HV43" s="64" t="s">
        <v>29</v>
      </c>
      <c r="HW43" s="64" t="s">
        <v>265</v>
      </c>
      <c r="HX43" s="64" t="s">
        <v>266</v>
      </c>
      <c r="HY43" s="64"/>
      <c r="HZ43" s="131" t="s">
        <v>5</v>
      </c>
      <c r="IA43" s="132"/>
      <c r="IB43" s="44"/>
      <c r="IC43" s="44"/>
      <c r="ID43" s="56"/>
      <c r="IE43" s="63" t="s">
        <v>0</v>
      </c>
      <c r="IF43" s="64" t="s">
        <v>1</v>
      </c>
      <c r="IG43" s="64" t="s">
        <v>29</v>
      </c>
      <c r="IH43" s="64" t="s">
        <v>2</v>
      </c>
      <c r="II43" s="64" t="s">
        <v>1</v>
      </c>
      <c r="IJ43" s="64" t="s">
        <v>29</v>
      </c>
      <c r="IK43" s="64" t="s">
        <v>265</v>
      </c>
      <c r="IL43" s="64" t="s">
        <v>266</v>
      </c>
      <c r="IM43" s="64"/>
      <c r="IN43" s="131" t="s">
        <v>5</v>
      </c>
      <c r="IO43" s="132"/>
      <c r="IP43" s="44"/>
      <c r="IQ43" s="44"/>
      <c r="IR43" s="56"/>
      <c r="IS43" s="63" t="s">
        <v>0</v>
      </c>
      <c r="IT43" s="64" t="s">
        <v>1</v>
      </c>
      <c r="IU43" s="64" t="s">
        <v>29</v>
      </c>
      <c r="IV43" s="64" t="s">
        <v>2</v>
      </c>
      <c r="IW43" s="64" t="s">
        <v>1</v>
      </c>
      <c r="IX43" s="64" t="s">
        <v>29</v>
      </c>
      <c r="IY43" s="64" t="s">
        <v>265</v>
      </c>
      <c r="IZ43" s="64" t="s">
        <v>266</v>
      </c>
      <c r="JA43" s="64"/>
      <c r="JB43" s="131" t="s">
        <v>5</v>
      </c>
      <c r="JC43" s="132"/>
      <c r="JD43" s="44"/>
      <c r="JE43" s="44"/>
      <c r="JF43" s="56"/>
      <c r="JG43" s="63" t="s">
        <v>0</v>
      </c>
      <c r="JH43" s="64" t="s">
        <v>1</v>
      </c>
      <c r="JI43" s="64" t="s">
        <v>29</v>
      </c>
      <c r="JJ43" s="64" t="s">
        <v>2</v>
      </c>
      <c r="JK43" s="64" t="s">
        <v>1</v>
      </c>
      <c r="JL43" s="64" t="s">
        <v>29</v>
      </c>
      <c r="JM43" s="64" t="s">
        <v>265</v>
      </c>
      <c r="JN43" s="64" t="s">
        <v>266</v>
      </c>
      <c r="JO43" s="64"/>
      <c r="JP43" s="131" t="s">
        <v>5</v>
      </c>
      <c r="JQ43" s="132"/>
      <c r="JR43" s="44"/>
      <c r="JS43" s="44"/>
      <c r="JT43" s="56"/>
      <c r="JU43" s="63" t="s">
        <v>0</v>
      </c>
      <c r="JV43" s="64" t="s">
        <v>1</v>
      </c>
      <c r="JW43" s="64" t="s">
        <v>29</v>
      </c>
      <c r="JX43" s="64" t="s">
        <v>2</v>
      </c>
      <c r="JY43" s="64" t="s">
        <v>1</v>
      </c>
      <c r="JZ43" s="64" t="s">
        <v>29</v>
      </c>
      <c r="KA43" s="64" t="s">
        <v>265</v>
      </c>
      <c r="KB43" s="64" t="s">
        <v>266</v>
      </c>
      <c r="KC43" s="64"/>
      <c r="KD43" s="131" t="s">
        <v>5</v>
      </c>
      <c r="KE43" s="132"/>
      <c r="KF43" s="44"/>
      <c r="KG43" s="44"/>
      <c r="KH43" s="56"/>
      <c r="KI43" s="63" t="s">
        <v>0</v>
      </c>
      <c r="KJ43" s="64" t="s">
        <v>1</v>
      </c>
      <c r="KK43" s="64" t="s">
        <v>29</v>
      </c>
      <c r="KL43" s="64" t="s">
        <v>2</v>
      </c>
      <c r="KM43" s="64" t="s">
        <v>1</v>
      </c>
      <c r="KN43" s="64" t="s">
        <v>29</v>
      </c>
      <c r="KO43" s="64" t="s">
        <v>265</v>
      </c>
      <c r="KP43" s="64" t="s">
        <v>266</v>
      </c>
      <c r="KQ43" s="64"/>
      <c r="KR43" s="131" t="s">
        <v>5</v>
      </c>
      <c r="KS43" s="132"/>
      <c r="KT43" s="44"/>
      <c r="KU43" s="44"/>
      <c r="KW43" s="63" t="s">
        <v>0</v>
      </c>
      <c r="KX43" s="64" t="s">
        <v>1</v>
      </c>
      <c r="KY43" s="64" t="s">
        <v>29</v>
      </c>
      <c r="KZ43" s="64" t="s">
        <v>2</v>
      </c>
      <c r="LA43" s="64" t="s">
        <v>1</v>
      </c>
      <c r="LB43" s="64" t="s">
        <v>29</v>
      </c>
      <c r="LC43" s="64" t="s">
        <v>265</v>
      </c>
      <c r="LD43" s="64" t="s">
        <v>266</v>
      </c>
      <c r="LE43" s="64"/>
      <c r="LF43" s="131" t="s">
        <v>5</v>
      </c>
      <c r="LG43" s="132"/>
      <c r="LH43" s="44"/>
      <c r="LI43" s="44"/>
      <c r="LK43" s="63" t="s">
        <v>0</v>
      </c>
      <c r="LL43" s="64" t="s">
        <v>1</v>
      </c>
      <c r="LM43" s="64" t="s">
        <v>29</v>
      </c>
      <c r="LN43" s="64" t="s">
        <v>2</v>
      </c>
      <c r="LO43" s="64" t="s">
        <v>1</v>
      </c>
      <c r="LP43" s="64" t="s">
        <v>29</v>
      </c>
      <c r="LQ43" s="64" t="s">
        <v>265</v>
      </c>
      <c r="LR43" s="64" t="s">
        <v>266</v>
      </c>
      <c r="LS43" s="64"/>
      <c r="LT43" s="131" t="s">
        <v>5</v>
      </c>
      <c r="LU43" s="132"/>
      <c r="LV43" s="44"/>
      <c r="LW43" s="44"/>
      <c r="LY43" s="63" t="s">
        <v>0</v>
      </c>
      <c r="LZ43" s="64" t="s">
        <v>1</v>
      </c>
      <c r="MA43" s="64" t="s">
        <v>29</v>
      </c>
      <c r="MB43" s="64" t="s">
        <v>2</v>
      </c>
      <c r="MC43" s="64" t="s">
        <v>1</v>
      </c>
      <c r="MD43" s="64" t="s">
        <v>29</v>
      </c>
      <c r="ME43" s="64" t="s">
        <v>265</v>
      </c>
      <c r="MF43" s="64" t="s">
        <v>266</v>
      </c>
      <c r="MG43" s="64"/>
      <c r="MH43" s="131" t="s">
        <v>5</v>
      </c>
      <c r="MI43" s="132"/>
      <c r="MJ43" s="44"/>
      <c r="MK43" s="44"/>
      <c r="MM43" s="63" t="s">
        <v>0</v>
      </c>
      <c r="MN43" s="64" t="s">
        <v>1</v>
      </c>
      <c r="MO43" s="64" t="s">
        <v>29</v>
      </c>
      <c r="MP43" s="64" t="s">
        <v>2</v>
      </c>
      <c r="MQ43" s="64" t="s">
        <v>1</v>
      </c>
      <c r="MR43" s="64" t="s">
        <v>29</v>
      </c>
      <c r="MS43" s="64" t="s">
        <v>265</v>
      </c>
      <c r="MT43" s="64" t="s">
        <v>266</v>
      </c>
      <c r="MU43" s="64"/>
      <c r="MV43" s="131" t="s">
        <v>5</v>
      </c>
      <c r="MW43" s="132"/>
      <c r="MX43" s="44"/>
      <c r="MY43" s="44"/>
    </row>
    <row r="44" spans="1:363" ht="16.5" x14ac:dyDescent="0.3">
      <c r="A44" s="22" t="str">
        <f t="shared" ref="A44:A49" si="740">IF(B44,VLOOKUP(B44,Spelers,2,FALSE),"")</f>
        <v>DE KEYSER Leander</v>
      </c>
      <c r="B44" s="83">
        <v>2602</v>
      </c>
      <c r="C44" s="22" t="str">
        <f t="shared" ref="C44:C49" si="741">IF(B44,VLOOKUP(B44,Spelers,3,FALSE),"")</f>
        <v>B</v>
      </c>
      <c r="D44" s="22" t="str">
        <f t="shared" ref="D44:D49" si="742">IF(E44,VLOOKUP(E44,Spelers,2,FALSE),"")</f>
        <v>VAN HOYE René</v>
      </c>
      <c r="E44" s="83">
        <v>7324</v>
      </c>
      <c r="F44" s="22" t="str">
        <f t="shared" ref="F44:F49" si="743">IF(E44,VLOOKUP(E44,Spelers,3,FALSE),"")</f>
        <v>C</v>
      </c>
      <c r="G44" s="83">
        <v>2</v>
      </c>
      <c r="H44" s="83">
        <v>1</v>
      </c>
      <c r="I44" s="84"/>
      <c r="J44" s="22">
        <f t="shared" ref="J44:J49" si="744">IF(H44&lt;&gt;"",IF(G44=H44,IF(G44=1,2,0),1),"")</f>
        <v>1</v>
      </c>
      <c r="K44" s="22">
        <f t="shared" ref="K44:K49" si="745">IF(H44&lt;&gt;"",IF(G44=H44,IF(G44=1,0,2),1),"")</f>
        <v>1</v>
      </c>
      <c r="L44" s="43">
        <f>IF(J44=2,3,IF(J44=1,1,0))</f>
        <v>1</v>
      </c>
      <c r="M44" s="43">
        <f>IF(K44=2,3,IF(K44=1,1,0))</f>
        <v>1</v>
      </c>
      <c r="N44" s="66"/>
      <c r="O44" s="22" t="str">
        <f t="shared" ref="O44:O49" si="746">IF(P44,VLOOKUP(P44,Spelers,2,FALSE),"")</f>
        <v>HEYMANS Jan</v>
      </c>
      <c r="P44" s="83">
        <v>2600</v>
      </c>
      <c r="Q44" s="22" t="str">
        <f t="shared" ref="Q44:Q49" si="747">IF(P44,VLOOKUP(P44,Spelers,3,FALSE),"")</f>
        <v>B</v>
      </c>
      <c r="R44" s="22" t="str">
        <f t="shared" ref="R44:R49" si="748">IF(S44,VLOOKUP(S44,Spelers,2,FALSE),"")</f>
        <v>DE LAET Marc</v>
      </c>
      <c r="S44" s="83">
        <v>2927</v>
      </c>
      <c r="T44" s="22" t="str">
        <f t="shared" ref="T44:T49" si="749">IF(S44,VLOOKUP(S44,Spelers,3,FALSE),"")</f>
        <v>A</v>
      </c>
      <c r="U44" s="83">
        <v>1</v>
      </c>
      <c r="V44" s="83">
        <v>1</v>
      </c>
      <c r="W44" s="84"/>
      <c r="X44" s="22">
        <f t="shared" ref="X44:X49" si="750">IF(V44&lt;&gt;"",IF(U44=V44,IF(U44=1,2,0),1),"")</f>
        <v>2</v>
      </c>
      <c r="Y44" s="22">
        <f t="shared" ref="Y44:Y49" si="751">IF(V44&lt;&gt;"",IF(U44=V44,IF(U44=1,0,2),1),"")</f>
        <v>0</v>
      </c>
      <c r="Z44" s="43">
        <f>IF(X44=2,3,IF(X44=1,1,0))</f>
        <v>3</v>
      </c>
      <c r="AA44" s="43">
        <f>IF(Y44=2,3,IF(Y44=1,1,0))</f>
        <v>0</v>
      </c>
      <c r="AB44" s="56"/>
      <c r="AC44" s="22" t="str">
        <f t="shared" ref="AC44:AC49" si="752">IF(AD44,VLOOKUP(AD44,Spelers,2,FALSE),"")</f>
        <v>DE KEMPENEER Pierre</v>
      </c>
      <c r="AD44" s="83">
        <v>8397</v>
      </c>
      <c r="AE44" s="22" t="str">
        <f t="shared" ref="AE44:AE49" si="753">IF(AD44,VLOOKUP(AD44,Spelers,3,FALSE),"")</f>
        <v>B</v>
      </c>
      <c r="AF44" s="22" t="str">
        <f t="shared" ref="AF44:AF49" si="754">IF(AG44,VLOOKUP(AG44,Spelers,2,FALSE),"")</f>
        <v>TRUYTS Marcel</v>
      </c>
      <c r="AG44" s="83">
        <v>3625</v>
      </c>
      <c r="AH44" s="22" t="str">
        <f t="shared" ref="AH44:AH49" si="755">IF(AG44,VLOOKUP(AG44,Spelers,3,FALSE),"")</f>
        <v>B</v>
      </c>
      <c r="AI44" s="83">
        <v>2</v>
      </c>
      <c r="AJ44" s="83">
        <v>2</v>
      </c>
      <c r="AK44" s="84"/>
      <c r="AL44" s="22">
        <f t="shared" ref="AL44:AL49" si="756">IF(AJ44&lt;&gt;"",IF(AI44=AJ44,IF(AI44=1,2,0),1),"")</f>
        <v>0</v>
      </c>
      <c r="AM44" s="22">
        <f t="shared" ref="AM44:AM49" si="757">IF(AJ44&lt;&gt;"",IF(AI44=AJ44,IF(AI44=1,0,2),1),"")</f>
        <v>2</v>
      </c>
      <c r="AN44" s="43">
        <f>IF(AL44=2,3,IF(AL44=1,1,0))</f>
        <v>0</v>
      </c>
      <c r="AO44" s="43">
        <f>IF(AM44=2,3,IF(AM44=1,1,0))</f>
        <v>3</v>
      </c>
      <c r="AP44" s="56"/>
      <c r="AQ44" s="22" t="str">
        <f t="shared" ref="AQ44:AQ49" si="758">IF(AR44,VLOOKUP(AR44,Spelers,2,FALSE),"")</f>
        <v>POELMANS Karel</v>
      </c>
      <c r="AR44" s="83">
        <v>3026</v>
      </c>
      <c r="AS44" s="22" t="str">
        <f t="shared" ref="AS44:AS49" si="759">IF(AR44,VLOOKUP(AR44,Spelers,3,FALSE),"")</f>
        <v>B</v>
      </c>
      <c r="AT44" s="22" t="str">
        <f t="shared" ref="AT44:AT49" si="760">IF(AU44,VLOOKUP(AU44,Spelers,2,FALSE),"")</f>
        <v>D'HONDT Julian</v>
      </c>
      <c r="AU44" s="83">
        <v>8691</v>
      </c>
      <c r="AV44" s="22" t="str">
        <f t="shared" ref="AV44:AV49" si="761">IF(AU44,VLOOKUP(AU44,Spelers,3,FALSE),"")</f>
        <v>D</v>
      </c>
      <c r="AW44" s="83">
        <v>1</v>
      </c>
      <c r="AX44" s="83">
        <v>1</v>
      </c>
      <c r="AY44" s="84"/>
      <c r="AZ44" s="22">
        <f t="shared" ref="AZ44:AZ49" si="762">IF(AX44&lt;&gt;"",IF(AW44=AX44,IF(AW44=1,2,0),1),"")</f>
        <v>2</v>
      </c>
      <c r="BA44" s="22">
        <f t="shared" ref="BA44:BA49" si="763">IF(AX44&lt;&gt;"",IF(AW44=AX44,IF(AW44=1,0,2),1),"")</f>
        <v>0</v>
      </c>
      <c r="BB44" s="43">
        <f>IF(AZ44=2,3,IF(AZ44=1,1,0))</f>
        <v>3</v>
      </c>
      <c r="BC44" s="43">
        <f>IF(BA44=2,3,IF(BA44=1,1,0))</f>
        <v>0</v>
      </c>
      <c r="BD44" s="66"/>
      <c r="BE44" s="22" t="str">
        <f t="shared" ref="BE44:BE49" si="764">IF(BF44,VLOOKUP(BF44,Spelers,2,FALSE),"")</f>
        <v>HEYMANS Jan</v>
      </c>
      <c r="BF44" s="83">
        <v>2600</v>
      </c>
      <c r="BG44" s="22" t="str">
        <f t="shared" ref="BG44:BG49" si="765">IF(BF44,VLOOKUP(BF44,Spelers,3,FALSE),"")</f>
        <v>B</v>
      </c>
      <c r="BH44" s="22" t="str">
        <f t="shared" ref="BH44:BH49" si="766">IF(BI44,VLOOKUP(BI44,Spelers,2,FALSE),"")</f>
        <v>VAN SCHOOR Danny</v>
      </c>
      <c r="BI44" s="83">
        <v>2668</v>
      </c>
      <c r="BJ44" s="22" t="str">
        <f t="shared" ref="BJ44:BJ49" si="767">IF(BI44,VLOOKUP(BI44,Spelers,3,FALSE),"")</f>
        <v>B</v>
      </c>
      <c r="BK44" s="83">
        <v>2</v>
      </c>
      <c r="BL44" s="83">
        <v>1</v>
      </c>
      <c r="BM44" s="84"/>
      <c r="BN44" s="22">
        <f t="shared" ref="BN44:BN49" si="768">IF(BL44&lt;&gt;"",IF(BK44=BL44,IF(BK44=1,2,0),1),"")</f>
        <v>1</v>
      </c>
      <c r="BO44" s="22">
        <f t="shared" ref="BO44:BO49" si="769">IF(BL44&lt;&gt;"",IF(BK44=BL44,IF(BK44=1,0,2),1),"")</f>
        <v>1</v>
      </c>
      <c r="BP44" s="43">
        <f>IF(BN44=2,3,IF(BN44=1,1,0))</f>
        <v>1</v>
      </c>
      <c r="BQ44" s="43">
        <f>IF(BO44=2,3,IF(BO44=1,1,0))</f>
        <v>1</v>
      </c>
      <c r="BR44" s="56"/>
      <c r="BS44" s="22" t="str">
        <f t="shared" ref="BS44:BS49" si="770">IF(BT44,VLOOKUP(BT44,Spelers,2,FALSE),"")</f>
        <v>ADRIAENSSENS Kurt</v>
      </c>
      <c r="BT44" s="83">
        <v>4944</v>
      </c>
      <c r="BU44" s="22" t="str">
        <f t="shared" ref="BU44:BU49" si="771">IF(BT44,VLOOKUP(BT44,Spelers,3,FALSE),"")</f>
        <v>B</v>
      </c>
      <c r="BV44" s="22" t="str">
        <f t="shared" ref="BV44:BV49" si="772">IF(BW44,VLOOKUP(BW44,Spelers,2,FALSE),"")</f>
        <v>WILLEMS Jan</v>
      </c>
      <c r="BW44" s="83">
        <v>3923</v>
      </c>
      <c r="BX44" s="22" t="str">
        <f t="shared" ref="BX44:BX49" si="773">IF(BW44,VLOOKUP(BW44,Spelers,3,FALSE),"")</f>
        <v>B</v>
      </c>
      <c r="BY44" s="83">
        <v>2</v>
      </c>
      <c r="BZ44" s="83">
        <v>1</v>
      </c>
      <c r="CA44" s="84"/>
      <c r="CB44" s="22">
        <f t="shared" ref="CB44:CB49" si="774">IF(BZ44&lt;&gt;"",IF(BY44=BZ44,IF(BY44=1,2,0),1),"")</f>
        <v>1</v>
      </c>
      <c r="CC44" s="22">
        <f t="shared" ref="CC44:CC49" si="775">IF(BZ44&lt;&gt;"",IF(BY44=BZ44,IF(BY44=1,0,2),1),"")</f>
        <v>1</v>
      </c>
      <c r="CD44" s="43">
        <f>IF(CB44=2,3,IF(CB44=1,1,0))</f>
        <v>1</v>
      </c>
      <c r="CE44" s="43">
        <f>IF(CC44=2,3,IF(CC44=1,1,0))</f>
        <v>1</v>
      </c>
      <c r="CF44" s="56"/>
      <c r="CG44" s="22" t="str">
        <f t="shared" ref="CG44:CG49" si="776">IF(CH44,VLOOKUP(CH44,Spelers,2,FALSE),"")</f>
        <v>WILLEMS Jan</v>
      </c>
      <c r="CH44" s="83">
        <v>3923</v>
      </c>
      <c r="CI44" s="22" t="str">
        <f t="shared" ref="CI44:CI49" si="777">IF(CH44,VLOOKUP(CH44,Spelers,3,FALSE),"")</f>
        <v>B</v>
      </c>
      <c r="CJ44" s="22" t="str">
        <f t="shared" ref="CJ44:CJ49" si="778">IF(CK44,VLOOKUP(CK44,Spelers,2,FALSE),"")</f>
        <v>VAN CAUTER Koen</v>
      </c>
      <c r="CK44" s="83">
        <v>3004</v>
      </c>
      <c r="CL44" s="22" t="str">
        <f t="shared" ref="CL44:CL49" si="779">IF(CK44,VLOOKUP(CK44,Spelers,3,FALSE),"")</f>
        <v>B</v>
      </c>
      <c r="CM44" s="83">
        <v>1</v>
      </c>
      <c r="CN44" s="83">
        <v>2</v>
      </c>
      <c r="CO44" s="84"/>
      <c r="CP44" s="22">
        <f t="shared" ref="CP44:CP49" si="780">IF(CN44&lt;&gt;"",IF(CM44=CN44,IF(CM44=1,2,0),1),"")</f>
        <v>1</v>
      </c>
      <c r="CQ44" s="22">
        <f t="shared" ref="CQ44:CQ49" si="781">IF(CN44&lt;&gt;"",IF(CM44=CN44,IF(CM44=1,0,2),1),"")</f>
        <v>1</v>
      </c>
      <c r="CR44" s="43">
        <f>IF(CP44=2,3,IF(CP44=1,1,0))</f>
        <v>1</v>
      </c>
      <c r="CS44" s="43">
        <f>IF(CQ44=2,3,IF(CQ44=1,1,0))</f>
        <v>1</v>
      </c>
      <c r="CT44" s="66"/>
      <c r="CU44" s="22" t="str">
        <f t="shared" ref="CU44:CU49" si="782">IF(CV44,VLOOKUP(CV44,Spelers,2,FALSE),"")</f>
        <v>PEETERS Frederik</v>
      </c>
      <c r="CV44" s="83">
        <v>2742</v>
      </c>
      <c r="CW44" s="22" t="str">
        <f t="shared" ref="CW44:CW49" si="783">IF(CV44,VLOOKUP(CV44,Spelers,3,FALSE),"")</f>
        <v>C</v>
      </c>
      <c r="CX44" s="22" t="str">
        <f t="shared" ref="CX44:CX49" si="784">IF(CY44,VLOOKUP(CY44,Spelers,2,FALSE),"")</f>
        <v>FOUBERT Bruno</v>
      </c>
      <c r="CY44" s="83">
        <v>3647</v>
      </c>
      <c r="CZ44" s="22" t="str">
        <f t="shared" ref="CZ44:CZ49" si="785">IF(CY44,VLOOKUP(CY44,Spelers,3,FALSE),"")</f>
        <v>A</v>
      </c>
      <c r="DA44" s="83">
        <v>2</v>
      </c>
      <c r="DB44" s="83">
        <v>2</v>
      </c>
      <c r="DC44" s="84"/>
      <c r="DD44" s="22">
        <f t="shared" ref="DD44:DD49" si="786">IF(DB44&lt;&gt;"",IF(DA44=DB44,IF(DA44=1,2,0),1),"")</f>
        <v>0</v>
      </c>
      <c r="DE44" s="22">
        <f t="shared" ref="DE44:DE49" si="787">IF(DB44&lt;&gt;"",IF(DA44=DB44,IF(DA44=1,0,2),1),"")</f>
        <v>2</v>
      </c>
      <c r="DF44" s="43">
        <f>IF(DD44=2,3,IF(DD44=1,1,0))</f>
        <v>0</v>
      </c>
      <c r="DG44" s="43">
        <f>IF(DE44=2,3,IF(DE44=1,1,0))</f>
        <v>3</v>
      </c>
      <c r="DH44" s="56"/>
      <c r="DI44" s="22" t="str">
        <f t="shared" ref="DI44:DI49" si="788">IF(DJ44,VLOOKUP(DJ44,Spelers,2,FALSE),"")</f>
        <v>DE LAET Marc</v>
      </c>
      <c r="DJ44" s="83">
        <v>2927</v>
      </c>
      <c r="DK44" s="22" t="str">
        <f t="shared" ref="DK44:DK49" si="789">IF(DJ44,VLOOKUP(DJ44,Spelers,3,FALSE),"")</f>
        <v>A</v>
      </c>
      <c r="DL44" s="22" t="str">
        <f t="shared" ref="DL44:DL49" si="790">IF(DM44,VLOOKUP(DM44,Spelers,2,FALSE),"")</f>
        <v>VAN HEMELRIJK Jean</v>
      </c>
      <c r="DM44" s="83">
        <v>2415</v>
      </c>
      <c r="DN44" s="22" t="str">
        <f t="shared" ref="DN44:DN49" si="791">IF(DM44,VLOOKUP(DM44,Spelers,3,FALSE),"")</f>
        <v>C</v>
      </c>
      <c r="DO44" s="83">
        <v>2</v>
      </c>
      <c r="DP44" s="83">
        <v>1</v>
      </c>
      <c r="DQ44" s="84"/>
      <c r="DR44" s="22">
        <f t="shared" ref="DR44:DR49" si="792">IF(DP44&lt;&gt;"",IF(DO44=DP44,IF(DO44=1,2,0),1),"")</f>
        <v>1</v>
      </c>
      <c r="DS44" s="22">
        <f t="shared" ref="DS44:DS49" si="793">IF(DP44&lt;&gt;"",IF(DO44=DP44,IF(DO44=1,0,2),1),"")</f>
        <v>1</v>
      </c>
      <c r="DT44" s="43">
        <f>IF(DR44=2,3,IF(DR44=1,1,0))</f>
        <v>1</v>
      </c>
      <c r="DU44" s="43">
        <f>IF(DS44=2,3,IF(DS44=1,1,0))</f>
        <v>1</v>
      </c>
      <c r="DV44" s="56"/>
      <c r="DW44" s="22" t="str">
        <f t="shared" ref="DW44:DW49" si="794">IF(DX44,VLOOKUP(DX44,Spelers,2,FALSE),"")</f>
        <v>POELMANS Karel</v>
      </c>
      <c r="DX44" s="83">
        <v>3026</v>
      </c>
      <c r="DY44" s="22" t="str">
        <f t="shared" ref="DY44:DY49" si="795">IF(DX44,VLOOKUP(DX44,Spelers,3,FALSE),"")</f>
        <v>B</v>
      </c>
      <c r="DZ44" s="22" t="str">
        <f t="shared" ref="DZ44:DZ49" si="796">IF(EA44,VLOOKUP(EA44,Spelers,2,FALSE),"")</f>
        <v>HEYMANS Jan</v>
      </c>
      <c r="EA44" s="83">
        <v>2600</v>
      </c>
      <c r="EB44" s="22" t="str">
        <f t="shared" ref="EB44:EB49" si="797">IF(EA44,VLOOKUP(EA44,Spelers,3,FALSE),"")</f>
        <v>B</v>
      </c>
      <c r="EC44" s="83">
        <v>1</v>
      </c>
      <c r="ED44" s="83">
        <v>2</v>
      </c>
      <c r="EE44" s="84"/>
      <c r="EF44" s="22">
        <f t="shared" ref="EF44:EF49" si="798">IF(ED44&lt;&gt;"",IF(EC44=ED44,IF(EC44=1,2,0),1),"")</f>
        <v>1</v>
      </c>
      <c r="EG44" s="22">
        <f t="shared" ref="EG44:EG49" si="799">IF(ED44&lt;&gt;"",IF(EC44=ED44,IF(EC44=1,0,2),1),"")</f>
        <v>1</v>
      </c>
      <c r="EH44" s="43">
        <f>IF(EF44=2,3,IF(EF44=1,1,0))</f>
        <v>1</v>
      </c>
      <c r="EI44" s="43">
        <f>IF(EG44=2,3,IF(EG44=1,1,0))</f>
        <v>1</v>
      </c>
      <c r="EJ44" s="66"/>
      <c r="EK44" s="22" t="str">
        <f t="shared" ref="EK44:EK49" si="800">IF(EL44,VLOOKUP(EL44,Spelers,2,FALSE),"")</f>
        <v>SEGERS Ronny</v>
      </c>
      <c r="EL44" s="83">
        <v>5211</v>
      </c>
      <c r="EM44" s="22" t="str">
        <f t="shared" ref="EM44:EM49" si="801">IF(EL44,VLOOKUP(EL44,Spelers,3,FALSE),"")</f>
        <v>A</v>
      </c>
      <c r="EN44" s="22" t="str">
        <f t="shared" ref="EN44:EN49" si="802">IF(EO44,VLOOKUP(EO44,Spelers,2,FALSE),"")</f>
        <v>CORNELIS Jan</v>
      </c>
      <c r="EO44" s="83">
        <v>2502</v>
      </c>
      <c r="EP44" s="22" t="str">
        <f t="shared" ref="EP44:EP49" si="803">IF(EO44,VLOOKUP(EO44,Spelers,3,FALSE),"")</f>
        <v>B</v>
      </c>
      <c r="EQ44" s="83">
        <v>1</v>
      </c>
      <c r="ER44" s="83">
        <v>1</v>
      </c>
      <c r="ES44" s="84"/>
      <c r="ET44" s="22">
        <f t="shared" ref="ET44:ET49" si="804">IF(ER44&lt;&gt;"",IF(EQ44=ER44,IF(EQ44=1,2,0),1),"")</f>
        <v>2</v>
      </c>
      <c r="EU44" s="22">
        <f t="shared" ref="EU44:EU49" si="805">IF(ER44&lt;&gt;"",IF(EQ44=ER44,IF(EQ44=1,0,2),1),"")</f>
        <v>0</v>
      </c>
      <c r="EV44" s="43">
        <f>IF(ET44=2,3,IF(ET44=1,1,0))</f>
        <v>3</v>
      </c>
      <c r="EW44" s="43">
        <f>IF(EU44=2,3,IF(EU44=1,1,0))</f>
        <v>0</v>
      </c>
      <c r="EX44" s="56"/>
      <c r="EY44" s="22" t="str">
        <f t="shared" ref="EY44:EY49" si="806">IF(EZ44,VLOOKUP(EZ44,Spelers,2,FALSE),"")</f>
        <v>ELEGHEER Robby</v>
      </c>
      <c r="EZ44" s="83">
        <v>2764</v>
      </c>
      <c r="FA44" s="22" t="str">
        <f t="shared" ref="FA44:FA49" si="807">IF(EZ44,VLOOKUP(EZ44,Spelers,3,FALSE),"")</f>
        <v>A</v>
      </c>
      <c r="FB44" s="22" t="str">
        <f t="shared" ref="FB44:FB49" si="808">IF(FC44,VLOOKUP(FC44,Spelers,2,FALSE),"")</f>
        <v>VAN DEN BROECK Christian</v>
      </c>
      <c r="FC44" s="83">
        <v>2770</v>
      </c>
      <c r="FD44" s="22" t="str">
        <f t="shared" ref="FD44:FD49" si="809">IF(FC44,VLOOKUP(FC44,Spelers,3,FALSE),"")</f>
        <v>C</v>
      </c>
      <c r="FE44" s="83">
        <v>1</v>
      </c>
      <c r="FF44" s="83">
        <v>1</v>
      </c>
      <c r="FG44" s="84"/>
      <c r="FH44" s="22">
        <f t="shared" ref="FH44:FH49" si="810">IF(FF44&lt;&gt;"",IF(FE44=FF44,IF(FE44=1,2,0),1),"")</f>
        <v>2</v>
      </c>
      <c r="FI44" s="22">
        <f t="shared" ref="FI44:FI49" si="811">IF(FF44&lt;&gt;"",IF(FE44=FF44,IF(FE44=1,0,2),1),"")</f>
        <v>0</v>
      </c>
      <c r="FJ44" s="43">
        <f>IF(FH44=2,3,IF(FH44=1,1,0))</f>
        <v>3</v>
      </c>
      <c r="FK44" s="43">
        <f>IF(FI44=2,3,IF(FI44=1,1,0))</f>
        <v>0</v>
      </c>
      <c r="FL44" s="56"/>
      <c r="FM44" s="22" t="str">
        <f t="shared" ref="FM44:FM49" si="812">IF(FN44,VLOOKUP(FN44,Spelers,2,FALSE),"")</f>
        <v>ENGELS Dave</v>
      </c>
      <c r="FN44" s="83">
        <v>4000</v>
      </c>
      <c r="FO44" s="22" t="str">
        <f t="shared" ref="FO44:FO49" si="813">IF(FN44,VLOOKUP(FN44,Spelers,3,FALSE),"")</f>
        <v>B</v>
      </c>
      <c r="FP44" s="22" t="str">
        <f t="shared" ref="FP44:FP49" si="814">IF(FQ44,VLOOKUP(FQ44,Spelers,2,FALSE),"")</f>
        <v>ADRIAENSSENS Kurt</v>
      </c>
      <c r="FQ44" s="83">
        <v>4944</v>
      </c>
      <c r="FR44" s="22" t="str">
        <f t="shared" ref="FR44:FR49" si="815">IF(FQ44,VLOOKUP(FQ44,Spelers,3,FALSE),"")</f>
        <v>B</v>
      </c>
      <c r="FS44" s="83">
        <v>1</v>
      </c>
      <c r="FT44" s="83">
        <v>1</v>
      </c>
      <c r="FU44" s="84"/>
      <c r="FV44" s="22">
        <f t="shared" ref="FV44:FV49" si="816">IF(FT44&lt;&gt;"",IF(FS44=FT44,IF(FS44=1,2,0),1),"")</f>
        <v>2</v>
      </c>
      <c r="FW44" s="22">
        <f t="shared" ref="FW44:FW49" si="817">IF(FT44&lt;&gt;"",IF(FS44=FT44,IF(FS44=1,0,2),1),"")</f>
        <v>0</v>
      </c>
      <c r="FX44" s="43">
        <f>IF(FV44=2,3,IF(FV44=1,1,0))</f>
        <v>3</v>
      </c>
      <c r="FY44" s="43">
        <f>IF(FW44=2,3,IF(FW44=1,1,0))</f>
        <v>0</v>
      </c>
      <c r="FZ44" s="66"/>
      <c r="GA44" s="22" t="str">
        <f t="shared" ref="GA44:GA49" si="818">IF(GB44,VLOOKUP(GB44,Spelers,2,FALSE),"")</f>
        <v>BRUYNDONCKX Patrick</v>
      </c>
      <c r="GB44" s="83">
        <v>149</v>
      </c>
      <c r="GC44" s="22" t="str">
        <f t="shared" ref="GC44:GC49" si="819">IF(GB44,VLOOKUP(GB44,Spelers,3,FALSE),"")</f>
        <v>C</v>
      </c>
      <c r="GD44" s="22" t="str">
        <f t="shared" ref="GD44:GD49" si="820">IF(GE44,VLOOKUP(GE44,Spelers,2,FALSE),"")</f>
        <v>ENGELS Dave</v>
      </c>
      <c r="GE44" s="83">
        <v>4000</v>
      </c>
      <c r="GF44" s="22" t="str">
        <f t="shared" ref="GF44:GF49" si="821">IF(GE44,VLOOKUP(GE44,Spelers,3,FALSE),"")</f>
        <v>B</v>
      </c>
      <c r="GG44" s="83">
        <v>2</v>
      </c>
      <c r="GH44" s="83">
        <v>2</v>
      </c>
      <c r="GI44" s="84"/>
      <c r="GJ44" s="22">
        <f t="shared" ref="GJ44:GJ49" si="822">IF(GH44&lt;&gt;"",IF(GG44=GH44,IF(GG44=1,2,0),1),"")</f>
        <v>0</v>
      </c>
      <c r="GK44" s="22">
        <f t="shared" ref="GK44:GK49" si="823">IF(GH44&lt;&gt;"",IF(GG44=GH44,IF(GG44=1,0,2),1),"")</f>
        <v>2</v>
      </c>
      <c r="GL44" s="43">
        <f>IF(GJ44=2,3,IF(GJ44=1,1,0))</f>
        <v>0</v>
      </c>
      <c r="GM44" s="43">
        <f>IF(GK44=2,3,IF(GK44=1,1,0))</f>
        <v>3</v>
      </c>
      <c r="GN44" s="56"/>
      <c r="GO44" s="22" t="str">
        <f t="shared" ref="GO44:GO49" si="824">IF(GP44,VLOOKUP(GP44,Spelers,2,FALSE),"")</f>
        <v>VAN ASBROECK Juan</v>
      </c>
      <c r="GP44" s="83">
        <v>1253</v>
      </c>
      <c r="GQ44" s="22" t="str">
        <f t="shared" ref="GQ44:GQ49" si="825">IF(GP44,VLOOKUP(GP44,Spelers,3,FALSE),"")</f>
        <v>D</v>
      </c>
      <c r="GR44" s="22" t="str">
        <f t="shared" ref="GR44:GR49" si="826">IF(GS44,VLOOKUP(GS44,Spelers,2,FALSE),"")</f>
        <v>HEYMANS Jan</v>
      </c>
      <c r="GS44" s="83">
        <v>2600</v>
      </c>
      <c r="GT44" s="22" t="str">
        <f t="shared" ref="GT44:GT49" si="827">IF(GS44,VLOOKUP(GS44,Spelers,3,FALSE),"")</f>
        <v>B</v>
      </c>
      <c r="GU44" s="83">
        <v>2</v>
      </c>
      <c r="GV44" s="83">
        <v>2</v>
      </c>
      <c r="GW44" s="84"/>
      <c r="GX44" s="22">
        <f t="shared" ref="GX44:GX49" si="828">IF(GV44&lt;&gt;"",IF(GU44=GV44,IF(GU44=1,2,0),1),"")</f>
        <v>0</v>
      </c>
      <c r="GY44" s="22">
        <f t="shared" ref="GY44:GY49" si="829">IF(GV44&lt;&gt;"",IF(GU44=GV44,IF(GU44=1,0,2),1),"")</f>
        <v>2</v>
      </c>
      <c r="GZ44" s="43">
        <f>IF(GX44=2,3,IF(GX44=1,1,0))</f>
        <v>0</v>
      </c>
      <c r="HA44" s="43">
        <f>IF(GY44=2,3,IF(GY44=1,1,0))</f>
        <v>3</v>
      </c>
      <c r="HB44" s="56"/>
      <c r="HC44" s="22" t="str">
        <f t="shared" ref="HC44:HC49" si="830">IF(HD44,VLOOKUP(HD44,Spelers,2,FALSE),"")</f>
        <v>PERSOONS Dirk</v>
      </c>
      <c r="HD44" s="83">
        <v>304</v>
      </c>
      <c r="HE44" s="22" t="str">
        <f t="shared" ref="HE44:HE49" si="831">IF(HD44,VLOOKUP(HD44,Spelers,3,FALSE),"")</f>
        <v>A</v>
      </c>
      <c r="HF44" s="22" t="str">
        <f t="shared" ref="HF44:HF49" si="832">IF(HG44,VLOOKUP(HG44,Spelers,2,FALSE),"")</f>
        <v>WILLEMS Jan</v>
      </c>
      <c r="HG44" s="83">
        <v>3923</v>
      </c>
      <c r="HH44" s="22" t="str">
        <f t="shared" ref="HH44:HH49" si="833">IF(HG44,VLOOKUP(HG44,Spelers,3,FALSE),"")</f>
        <v>B</v>
      </c>
      <c r="HI44" s="83">
        <v>2</v>
      </c>
      <c r="HJ44" s="83">
        <v>1</v>
      </c>
      <c r="HK44" s="84"/>
      <c r="HL44" s="22">
        <f t="shared" ref="HL44:HL49" si="834">IF(HJ44&lt;&gt;"",IF(HI44=HJ44,IF(HI44=1,2,0),1),"")</f>
        <v>1</v>
      </c>
      <c r="HM44" s="22">
        <f t="shared" ref="HM44:HM49" si="835">IF(HJ44&lt;&gt;"",IF(HI44=HJ44,IF(HI44=1,0,2),1),"")</f>
        <v>1</v>
      </c>
      <c r="HN44" s="43">
        <f>IF(HL44=2,3,IF(HL44=1,1,0))</f>
        <v>1</v>
      </c>
      <c r="HO44" s="43">
        <f>IF(HM44=2,3,IF(HM44=1,1,0))</f>
        <v>1</v>
      </c>
      <c r="HP44" s="66"/>
      <c r="HQ44" s="22" t="str">
        <f t="shared" ref="HQ44:HQ49" si="836">IF(HR44,VLOOKUP(HR44,Spelers,2,FALSE),"")</f>
        <v>ELEGHEER Robby</v>
      </c>
      <c r="HR44" s="83">
        <v>2764</v>
      </c>
      <c r="HS44" s="22" t="str">
        <f t="shared" ref="HS44:HS49" si="837">IF(HR44,VLOOKUP(HR44,Spelers,3,FALSE),"")</f>
        <v>A</v>
      </c>
      <c r="HT44" s="22" t="str">
        <f t="shared" ref="HT44:HT49" si="838">IF(HU44,VLOOKUP(HU44,Spelers,2,FALSE),"")</f>
        <v>POELMANS Karel</v>
      </c>
      <c r="HU44" s="83">
        <v>3026</v>
      </c>
      <c r="HV44" s="22" t="str">
        <f t="shared" ref="HV44:HV49" si="839">IF(HU44,VLOOKUP(HU44,Spelers,3,FALSE),"")</f>
        <v>B</v>
      </c>
      <c r="HW44" s="83">
        <v>1</v>
      </c>
      <c r="HX44" s="83">
        <v>1</v>
      </c>
      <c r="HY44" s="84"/>
      <c r="HZ44" s="22">
        <f t="shared" ref="HZ44:HZ49" si="840">IF(HX44&lt;&gt;"",IF(HW44=HX44,IF(HW44=1,2,0),1),"")</f>
        <v>2</v>
      </c>
      <c r="IA44" s="22">
        <f t="shared" ref="IA44:IA49" si="841">IF(HX44&lt;&gt;"",IF(HW44=HX44,IF(HW44=1,0,2),1),"")</f>
        <v>0</v>
      </c>
      <c r="IB44" s="43">
        <f>IF(HZ44=2,3,IF(HZ44=1,1,0))</f>
        <v>3</v>
      </c>
      <c r="IC44" s="43">
        <f>IF(IA44=2,3,IF(IA44=1,1,0))</f>
        <v>0</v>
      </c>
      <c r="ID44" s="56"/>
      <c r="IE44" s="22" t="str">
        <f t="shared" ref="IE44:IE49" si="842">IF(IF44,VLOOKUP(IF44,Spelers,2,FALSE),"")</f>
        <v>PERSOONS Dirk</v>
      </c>
      <c r="IF44" s="83">
        <v>304</v>
      </c>
      <c r="IG44" s="22" t="str">
        <f t="shared" ref="IG44:IG49" si="843">IF(IF44,VLOOKUP(IF44,Spelers,3,FALSE),"")</f>
        <v>A</v>
      </c>
      <c r="IH44" s="22" t="str">
        <f t="shared" ref="IH44:IH49" si="844">IF(II44,VLOOKUP(II44,Spelers,2,FALSE),"")</f>
        <v>HEYMANS Jan</v>
      </c>
      <c r="II44" s="83">
        <v>2600</v>
      </c>
      <c r="IJ44" s="22" t="str">
        <f t="shared" ref="IJ44:IJ49" si="845">IF(II44,VLOOKUP(II44,Spelers,3,FALSE),"")</f>
        <v>B</v>
      </c>
      <c r="IK44" s="83">
        <v>1</v>
      </c>
      <c r="IL44" s="83">
        <v>1</v>
      </c>
      <c r="IM44" s="65"/>
      <c r="IN44" s="22">
        <f t="shared" ref="IN44:IN49" si="846">IF(IL44&lt;&gt;"",IF(IK44=IL44,IF(IK44=1,2,0),1),"")</f>
        <v>2</v>
      </c>
      <c r="IO44" s="22">
        <f t="shared" ref="IO44:IO49" si="847">IF(IL44&lt;&gt;"",IF(IK44=IL44,IF(IK44=1,0,2),1),"")</f>
        <v>0</v>
      </c>
      <c r="IP44" s="43">
        <f>IF(IN44=2,3,IF(IN44=1,1,0))</f>
        <v>3</v>
      </c>
      <c r="IQ44" s="43">
        <f>IF(IO44=2,3,IF(IO44=1,1,0))</f>
        <v>0</v>
      </c>
      <c r="IR44" s="56"/>
      <c r="IS44" s="22" t="str">
        <f t="shared" ref="IS44:IS49" si="848">IF(IT44,VLOOKUP(IT44,Spelers,2,FALSE),"")</f>
        <v>WILLEMS Jan</v>
      </c>
      <c r="IT44" s="83">
        <v>3923</v>
      </c>
      <c r="IU44" s="22" t="str">
        <f t="shared" ref="IU44:IU49" si="849">IF(IT44,VLOOKUP(IT44,Spelers,3,FALSE),"")</f>
        <v>B</v>
      </c>
      <c r="IV44" s="22" t="str">
        <f t="shared" ref="IV44:IV49" si="850">IF(IW44,VLOOKUP(IW44,Spelers,2,FALSE),"")</f>
        <v>ADRIAENSSENS Kurt</v>
      </c>
      <c r="IW44" s="83">
        <v>4944</v>
      </c>
      <c r="IX44" s="22" t="str">
        <f t="shared" ref="IX44:IX49" si="851">IF(IW44,VLOOKUP(IW44,Spelers,3,FALSE),"")</f>
        <v>B</v>
      </c>
      <c r="IY44" s="83">
        <v>1</v>
      </c>
      <c r="IZ44" s="83">
        <v>1</v>
      </c>
      <c r="JA44" s="84"/>
      <c r="JB44" s="22">
        <f t="shared" ref="JB44:JB49" si="852">IF(IZ44&lt;&gt;"",IF(IY44=IZ44,IF(IY44=1,2,0),1),"")</f>
        <v>2</v>
      </c>
      <c r="JC44" s="22">
        <f t="shared" ref="JC44:JC49" si="853">IF(IZ44&lt;&gt;"",IF(IY44=IZ44,IF(IY44=1,0,2),1),"")</f>
        <v>0</v>
      </c>
      <c r="JD44" s="43">
        <f>IF(JB44=2,3,IF(JB44=1,1,0))</f>
        <v>3</v>
      </c>
      <c r="JE44" s="43">
        <f>IF(JC44=2,3,IF(JC44=1,1,0))</f>
        <v>0</v>
      </c>
      <c r="JF44" s="66"/>
      <c r="JG44" s="22" t="str">
        <f t="shared" ref="JG44:JG49" si="854">IF(JH44,VLOOKUP(JH44,Spelers,2,FALSE),"")</f>
        <v>DE RYCK Jurgen</v>
      </c>
      <c r="JH44" s="83">
        <v>747</v>
      </c>
      <c r="JI44" s="22" t="str">
        <f t="shared" ref="JI44:JI49" si="855">IF(JH44,VLOOKUP(JH44,Spelers,3,FALSE),"")</f>
        <v>B</v>
      </c>
      <c r="JJ44" s="22" t="str">
        <f t="shared" ref="JJ44:JJ49" si="856">IF(JK44,VLOOKUP(JK44,Spelers,2,FALSE),"")</f>
        <v>VAN LAETHEM Frank</v>
      </c>
      <c r="JK44" s="83">
        <v>4005</v>
      </c>
      <c r="JL44" s="22" t="str">
        <f t="shared" ref="JL44:JL49" si="857">IF(JK44,VLOOKUP(JK44,Spelers,3,FALSE),"")</f>
        <v>C</v>
      </c>
      <c r="JM44" s="83">
        <v>1</v>
      </c>
      <c r="JN44" s="83">
        <v>2</v>
      </c>
      <c r="JO44" s="84"/>
      <c r="JP44" s="22">
        <f t="shared" ref="JP44:JP49" si="858">IF(JN44&lt;&gt;"",IF(JM44=JN44,IF(JM44=1,2,0),1),"")</f>
        <v>1</v>
      </c>
      <c r="JQ44" s="22">
        <f t="shared" ref="JQ44:JQ49" si="859">IF(JN44&lt;&gt;"",IF(JM44=JN44,IF(JM44=1,0,2),1),"")</f>
        <v>1</v>
      </c>
      <c r="JR44" s="43">
        <f>IF(JP44=2,3,IF(JP44=1,1,0))</f>
        <v>1</v>
      </c>
      <c r="JS44" s="43">
        <f>IF(JQ44=2,3,IF(JQ44=1,1,0))</f>
        <v>1</v>
      </c>
      <c r="JT44" s="56"/>
      <c r="JU44" s="22" t="str">
        <f t="shared" ref="JU44:JU49" si="860">IF(JV44,VLOOKUP(JV44,Spelers,2,FALSE),"")</f>
        <v>WEEMAES Yoeri</v>
      </c>
      <c r="JV44" s="83">
        <v>3222</v>
      </c>
      <c r="JW44" s="22" t="str">
        <f t="shared" ref="JW44:JW49" si="861">IF(JV44,VLOOKUP(JV44,Spelers,3,FALSE),"")</f>
        <v>A</v>
      </c>
      <c r="JX44" s="22" t="str">
        <f t="shared" ref="JX44:JX49" si="862">IF(JY44,VLOOKUP(JY44,Spelers,2,FALSE),"")</f>
        <v>VAN LANDEGHEM Kris</v>
      </c>
      <c r="JY44" s="83">
        <v>7498</v>
      </c>
      <c r="JZ44" s="22" t="str">
        <f t="shared" ref="JZ44:JZ49" si="863">IF(JY44,VLOOKUP(JY44,Spelers,3,FALSE),"")</f>
        <v>C</v>
      </c>
      <c r="KA44" s="83">
        <v>1</v>
      </c>
      <c r="KB44" s="83">
        <v>1</v>
      </c>
      <c r="KC44" s="84"/>
      <c r="KD44" s="22">
        <f t="shared" ref="KD44:KD49" si="864">IF(KB44&lt;&gt;"",IF(KA44=KB44,IF(KA44=1,2,0),1),"")</f>
        <v>2</v>
      </c>
      <c r="KE44" s="22">
        <f t="shared" ref="KE44:KE49" si="865">IF(KB44&lt;&gt;"",IF(KA44=KB44,IF(KA44=1,0,2),1),"")</f>
        <v>0</v>
      </c>
      <c r="KF44" s="43">
        <f>IF(KD44=2,3,IF(KD44=1,1,0))</f>
        <v>3</v>
      </c>
      <c r="KG44" s="43">
        <f>IF(KE44=2,3,IF(KE44=1,1,0))</f>
        <v>0</v>
      </c>
      <c r="KH44" s="56"/>
      <c r="KI44" s="22" t="str">
        <f t="shared" ref="KI44:KI49" si="866">IF(KJ44,VLOOKUP(KJ44,Spelers,2,FALSE),"")</f>
        <v>VAN HEMELRIJK Jean</v>
      </c>
      <c r="KJ44" s="83">
        <v>2415</v>
      </c>
      <c r="KK44" s="22" t="str">
        <f t="shared" ref="KK44:KK49" si="867">IF(KJ44,VLOOKUP(KJ44,Spelers,3,FALSE),"")</f>
        <v>C</v>
      </c>
      <c r="KL44" s="22" t="str">
        <f t="shared" ref="KL44:KL49" si="868">IF(KM44,VLOOKUP(KM44,Spelers,2,FALSE),"")</f>
        <v>ADRIAENSSENS Kurt</v>
      </c>
      <c r="KM44" s="83">
        <v>4944</v>
      </c>
      <c r="KN44" s="22" t="str">
        <f t="shared" ref="KN44:KN49" si="869">IF(KM44,VLOOKUP(KM44,Spelers,3,FALSE),"")</f>
        <v>B</v>
      </c>
      <c r="KO44" s="83">
        <v>1</v>
      </c>
      <c r="KP44" s="83">
        <v>2</v>
      </c>
      <c r="KQ44" s="84"/>
      <c r="KR44" s="22">
        <f t="shared" ref="KR44:KR49" si="870">IF(KP44&lt;&gt;"",IF(KO44=KP44,IF(KO44=1,2,0),1),"")</f>
        <v>1</v>
      </c>
      <c r="KS44" s="22">
        <f t="shared" ref="KS44:KS49" si="871">IF(KP44&lt;&gt;"",IF(KO44=KP44,IF(KO44=1,0,2),1),"")</f>
        <v>1</v>
      </c>
      <c r="KT44" s="43">
        <f>IF(KR44=2,3,IF(KR44=1,1,0))</f>
        <v>1</v>
      </c>
      <c r="KU44" s="43">
        <f>IF(KS44=2,3,IF(KS44=1,1,0))</f>
        <v>1</v>
      </c>
      <c r="KV44" s="66"/>
      <c r="KW44" s="22" t="str">
        <f t="shared" ref="KW44:KW49" si="872">IF(KX44,VLOOKUP(KX44,Spelers,2,FALSE),"")</f>
        <v>PEYTIER Bjarne</v>
      </c>
      <c r="KX44" s="83">
        <v>7811</v>
      </c>
      <c r="KY44" s="22" t="str">
        <f t="shared" ref="KY44:KY49" si="873">IF(KX44,VLOOKUP(KX44,Spelers,3,FALSE),"")</f>
        <v>C</v>
      </c>
      <c r="KZ44" s="22" t="str">
        <f t="shared" ref="KZ44:KZ49" si="874">IF(LA44,VLOOKUP(LA44,Spelers,2,FALSE),"")</f>
        <v>VAN BAREL Jan</v>
      </c>
      <c r="LA44" s="83">
        <v>3235</v>
      </c>
      <c r="LB44" s="22" t="str">
        <f t="shared" ref="LB44:LB49" si="875">IF(LA44,VLOOKUP(LA44,Spelers,3,FALSE),"")</f>
        <v>B</v>
      </c>
      <c r="LC44" s="83">
        <v>2</v>
      </c>
      <c r="LD44" s="83">
        <v>2</v>
      </c>
      <c r="LE44" s="84"/>
      <c r="LF44" s="22">
        <f t="shared" ref="LF44:LF49" si="876">IF(LD44&lt;&gt;"",IF(LC44=LD44,IF(LC44=1,2,0),1),"")</f>
        <v>0</v>
      </c>
      <c r="LG44" s="22">
        <f t="shared" ref="LG44:LG49" si="877">IF(LD44&lt;&gt;"",IF(LC44=LD44,IF(LC44=1,0,2),1),"")</f>
        <v>2</v>
      </c>
      <c r="LH44" s="43">
        <f>IF(LF44=2,3,IF(LF44=1,1,0))</f>
        <v>0</v>
      </c>
      <c r="LI44" s="43">
        <f>IF(LG44=2,3,IF(LG44=1,1,0))</f>
        <v>3</v>
      </c>
      <c r="LJ44" s="56"/>
      <c r="LK44" s="22" t="str">
        <f t="shared" ref="LK44:LK49" si="878">IF(LL44,VLOOKUP(LL44,Spelers,2,FALSE),"")</f>
        <v>VAN BAREL Jan</v>
      </c>
      <c r="LL44" s="83">
        <v>3235</v>
      </c>
      <c r="LM44" s="22" t="str">
        <f t="shared" ref="LM44:LM49" si="879">IF(LL44,VLOOKUP(LL44,Spelers,3,FALSE),"")</f>
        <v>B</v>
      </c>
      <c r="LN44" s="22" t="str">
        <f t="shared" ref="LN44:LN49" si="880">IF(LO44,VLOOKUP(LO44,Spelers,2,FALSE),"")</f>
        <v>PERSOONS Dirk</v>
      </c>
      <c r="LO44" s="83">
        <v>304</v>
      </c>
      <c r="LP44" s="22" t="str">
        <f t="shared" ref="LP44:LP49" si="881">IF(LO44,VLOOKUP(LO44,Spelers,3,FALSE),"")</f>
        <v>A</v>
      </c>
      <c r="LQ44" s="83">
        <v>1</v>
      </c>
      <c r="LR44" s="83">
        <v>2</v>
      </c>
      <c r="LS44" s="84"/>
      <c r="LT44" s="22">
        <f t="shared" ref="LT44:LT49" si="882">IF(LR44&lt;&gt;"",IF(LQ44=LR44,IF(LQ44=1,2,0),1),"")</f>
        <v>1</v>
      </c>
      <c r="LU44" s="22">
        <f t="shared" ref="LU44:LU49" si="883">IF(LR44&lt;&gt;"",IF(LQ44=LR44,IF(LQ44=1,0,2),1),"")</f>
        <v>1</v>
      </c>
      <c r="LV44" s="43">
        <f>IF(LT44=2,3,IF(LT44=1,1,0))</f>
        <v>1</v>
      </c>
      <c r="LW44" s="43">
        <f>IF(LU44=2,3,IF(LU44=1,1,0))</f>
        <v>1</v>
      </c>
      <c r="LY44" s="22" t="str">
        <f t="shared" ref="LY44:LY49" si="884">IF(LZ44,VLOOKUP(LZ44,Spelers,2,FALSE),"")</f>
        <v>VAN DER VREKEN Mario</v>
      </c>
      <c r="LZ44" s="83">
        <v>3334</v>
      </c>
      <c r="MA44" s="22" t="str">
        <f t="shared" ref="MA44:MA49" si="885">IF(LZ44,VLOOKUP(LZ44,Spelers,3,FALSE),"")</f>
        <v>D</v>
      </c>
      <c r="MB44" s="22" t="str">
        <f t="shared" ref="MB44:MB49" si="886">IF(MC44,VLOOKUP(MC44,Spelers,2,FALSE),"")</f>
        <v>COWIE Björn</v>
      </c>
      <c r="MC44" s="83">
        <v>2988</v>
      </c>
      <c r="MD44" s="22" t="str">
        <f t="shared" ref="MD44:MD49" si="887">IF(MC44,VLOOKUP(MC44,Spelers,3,FALSE),"")</f>
        <v>B</v>
      </c>
      <c r="ME44" s="83">
        <v>2</v>
      </c>
      <c r="MF44" s="83">
        <v>2</v>
      </c>
      <c r="MG44" s="84"/>
      <c r="MH44" s="22">
        <f t="shared" ref="MH44:MH49" si="888">IF(MF44&lt;&gt;"",IF(ME44=MF44,IF(ME44=1,2,0),1),"")</f>
        <v>0</v>
      </c>
      <c r="MI44" s="22">
        <f t="shared" ref="MI44:MI49" si="889">IF(MF44&lt;&gt;"",IF(ME44=MF44,IF(ME44=1,0,2),1),"")</f>
        <v>2</v>
      </c>
      <c r="MJ44" s="43">
        <f>IF(MH44=2,3,IF(MH44=1,1,0))</f>
        <v>0</v>
      </c>
      <c r="MK44" s="43">
        <f>IF(MI44=2,3,IF(MI44=1,1,0))</f>
        <v>3</v>
      </c>
      <c r="ML44" s="56"/>
      <c r="MM44" s="22" t="str">
        <f t="shared" ref="MM44:MM49" si="890">IF(MN44,VLOOKUP(MN44,Spelers,2,FALSE),"")</f>
        <v>VAN INGELGEM Timmy</v>
      </c>
      <c r="MN44" s="83">
        <v>6202</v>
      </c>
      <c r="MO44" s="22" t="str">
        <f t="shared" ref="MO44:MO49" si="891">IF(MN44,VLOOKUP(MN44,Spelers,3,FALSE),"")</f>
        <v>C</v>
      </c>
      <c r="MP44" s="22" t="str">
        <f t="shared" ref="MP44:MP49" si="892">IF(MQ44,VLOOKUP(MQ44,Spelers,2,FALSE),"")</f>
        <v>WEEMAES Yoeri</v>
      </c>
      <c r="MQ44" s="83">
        <v>3222</v>
      </c>
      <c r="MR44" s="22" t="str">
        <f t="shared" ref="MR44:MR49" si="893">IF(MQ44,VLOOKUP(MQ44,Spelers,3,FALSE),"")</f>
        <v>A</v>
      </c>
      <c r="MS44" s="83">
        <v>2</v>
      </c>
      <c r="MT44" s="83">
        <v>2</v>
      </c>
      <c r="MU44" s="84"/>
      <c r="MV44" s="22">
        <f t="shared" ref="MV44:MV49" si="894">IF(MT44&lt;&gt;"",IF(MS44=MT44,IF(MS44=1,2,0),1),"")</f>
        <v>0</v>
      </c>
      <c r="MW44" s="22">
        <f t="shared" ref="MW44:MW49" si="895">IF(MT44&lt;&gt;"",IF(MS44=MT44,IF(MS44=1,0,2),1),"")</f>
        <v>2</v>
      </c>
      <c r="MX44" s="43">
        <f>IF(MV44=2,3,IF(MV44=1,1,0))</f>
        <v>0</v>
      </c>
      <c r="MY44" s="43">
        <f>IF(MW44=2,3,IF(MW44=1,1,0))</f>
        <v>3</v>
      </c>
    </row>
    <row r="45" spans="1:363" ht="16.5" x14ac:dyDescent="0.3">
      <c r="A45" s="22" t="str">
        <f t="shared" si="740"/>
        <v>FOUBERT Bruno</v>
      </c>
      <c r="B45" s="83">
        <v>3647</v>
      </c>
      <c r="C45" s="22" t="str">
        <f t="shared" si="741"/>
        <v>A</v>
      </c>
      <c r="D45" s="22" t="str">
        <f t="shared" si="742"/>
        <v>UWAERTS Freddy</v>
      </c>
      <c r="E45" s="83">
        <v>2953</v>
      </c>
      <c r="F45" s="22" t="str">
        <f t="shared" si="743"/>
        <v>C</v>
      </c>
      <c r="G45" s="83">
        <v>1</v>
      </c>
      <c r="H45" s="83">
        <v>1</v>
      </c>
      <c r="I45" s="84"/>
      <c r="J45" s="22">
        <f t="shared" si="744"/>
        <v>2</v>
      </c>
      <c r="K45" s="22">
        <f t="shared" si="745"/>
        <v>0</v>
      </c>
      <c r="L45" s="43">
        <f t="shared" ref="L45:M49" si="896">IF(J45=2,3,IF(J45=1,1,0))</f>
        <v>3</v>
      </c>
      <c r="M45" s="43">
        <f t="shared" si="896"/>
        <v>0</v>
      </c>
      <c r="N45" s="66"/>
      <c r="O45" s="22" t="str">
        <f t="shared" si="746"/>
        <v>MOORTGAT Jurgen</v>
      </c>
      <c r="P45" s="83">
        <v>1575</v>
      </c>
      <c r="Q45" s="22" t="str">
        <f t="shared" si="747"/>
        <v>C</v>
      </c>
      <c r="R45" s="22" t="str">
        <f t="shared" si="748"/>
        <v>ADRIAENSSENS Kurt</v>
      </c>
      <c r="S45" s="83">
        <v>4944</v>
      </c>
      <c r="T45" s="22" t="str">
        <f t="shared" si="749"/>
        <v>B</v>
      </c>
      <c r="U45" s="83">
        <v>2</v>
      </c>
      <c r="V45" s="83">
        <v>2</v>
      </c>
      <c r="W45" s="84"/>
      <c r="X45" s="22">
        <f t="shared" si="750"/>
        <v>0</v>
      </c>
      <c r="Y45" s="22">
        <f t="shared" si="751"/>
        <v>2</v>
      </c>
      <c r="Z45" s="43">
        <f t="shared" ref="Z45:AA49" si="897">IF(X45=2,3,IF(X45=1,1,0))</f>
        <v>0</v>
      </c>
      <c r="AA45" s="43">
        <f t="shared" si="897"/>
        <v>3</v>
      </c>
      <c r="AB45" s="56"/>
      <c r="AC45" s="22" t="str">
        <f t="shared" si="752"/>
        <v>VAN MUYLDER Kris</v>
      </c>
      <c r="AD45" s="83">
        <v>4780</v>
      </c>
      <c r="AE45" s="22" t="str">
        <f t="shared" si="753"/>
        <v>C</v>
      </c>
      <c r="AF45" s="22" t="str">
        <f t="shared" si="754"/>
        <v>JACOBS Dave</v>
      </c>
      <c r="AG45" s="83">
        <v>2789</v>
      </c>
      <c r="AH45" s="22" t="str">
        <f t="shared" si="755"/>
        <v>B</v>
      </c>
      <c r="AI45" s="83">
        <v>1</v>
      </c>
      <c r="AJ45" s="83">
        <v>1</v>
      </c>
      <c r="AK45" s="84"/>
      <c r="AL45" s="22">
        <f t="shared" si="756"/>
        <v>2</v>
      </c>
      <c r="AM45" s="22">
        <f t="shared" si="757"/>
        <v>0</v>
      </c>
      <c r="AN45" s="43">
        <f t="shared" ref="AN45:AO49" si="898">IF(AL45=2,3,IF(AL45=1,1,0))</f>
        <v>3</v>
      </c>
      <c r="AO45" s="43">
        <f t="shared" si="898"/>
        <v>0</v>
      </c>
      <c r="AP45" s="56"/>
      <c r="AQ45" s="22" t="str">
        <f t="shared" si="758"/>
        <v>CORNELIS Jan</v>
      </c>
      <c r="AR45" s="83">
        <v>2502</v>
      </c>
      <c r="AS45" s="22" t="str">
        <f t="shared" si="759"/>
        <v>B</v>
      </c>
      <c r="AT45" s="22" t="str">
        <f t="shared" si="760"/>
        <v>VAN DRIESSCHE Peter</v>
      </c>
      <c r="AU45" s="83">
        <v>1552</v>
      </c>
      <c r="AV45" s="22" t="str">
        <f t="shared" si="761"/>
        <v>D</v>
      </c>
      <c r="AW45" s="83">
        <v>1</v>
      </c>
      <c r="AX45" s="83">
        <v>1</v>
      </c>
      <c r="AY45" s="84"/>
      <c r="AZ45" s="22">
        <f t="shared" si="762"/>
        <v>2</v>
      </c>
      <c r="BA45" s="22">
        <f t="shared" si="763"/>
        <v>0</v>
      </c>
      <c r="BB45" s="43">
        <f t="shared" ref="BB45:BC49" si="899">IF(AZ45=2,3,IF(AZ45=1,1,0))</f>
        <v>3</v>
      </c>
      <c r="BC45" s="43">
        <f t="shared" si="899"/>
        <v>0</v>
      </c>
      <c r="BD45" s="66"/>
      <c r="BE45" s="22" t="str">
        <f t="shared" si="764"/>
        <v>VAN INGELGEM Kevin</v>
      </c>
      <c r="BF45" s="83">
        <v>4970</v>
      </c>
      <c r="BG45" s="22" t="str">
        <f t="shared" si="765"/>
        <v>B</v>
      </c>
      <c r="BH45" s="22" t="str">
        <f t="shared" si="766"/>
        <v>PERSOONS Dirk</v>
      </c>
      <c r="BI45" s="83">
        <v>304</v>
      </c>
      <c r="BJ45" s="22" t="str">
        <f t="shared" si="767"/>
        <v>A</v>
      </c>
      <c r="BK45" s="83">
        <v>2</v>
      </c>
      <c r="BL45" s="83">
        <v>1</v>
      </c>
      <c r="BM45" s="84"/>
      <c r="BN45" s="22">
        <f t="shared" si="768"/>
        <v>1</v>
      </c>
      <c r="BO45" s="22">
        <f t="shared" si="769"/>
        <v>1</v>
      </c>
      <c r="BP45" s="43">
        <f t="shared" ref="BP45:BQ49" si="900">IF(BN45=2,3,IF(BN45=1,1,0))</f>
        <v>1</v>
      </c>
      <c r="BQ45" s="43">
        <f t="shared" si="900"/>
        <v>1</v>
      </c>
      <c r="BR45" s="56"/>
      <c r="BS45" s="22" t="str">
        <f t="shared" si="770"/>
        <v>VAN LYSEBETTEN Dirk</v>
      </c>
      <c r="BT45" s="83">
        <v>6080</v>
      </c>
      <c r="BU45" s="22" t="str">
        <f t="shared" si="771"/>
        <v>B</v>
      </c>
      <c r="BV45" s="22" t="str">
        <f t="shared" si="772"/>
        <v>LEROY Benny</v>
      </c>
      <c r="BW45" s="83">
        <v>2697</v>
      </c>
      <c r="BX45" s="22" t="str">
        <f t="shared" si="773"/>
        <v>C</v>
      </c>
      <c r="BY45" s="83">
        <v>1</v>
      </c>
      <c r="BZ45" s="83">
        <v>2</v>
      </c>
      <c r="CA45" s="84"/>
      <c r="CB45" s="22">
        <f t="shared" si="774"/>
        <v>1</v>
      </c>
      <c r="CC45" s="22">
        <f t="shared" si="775"/>
        <v>1</v>
      </c>
      <c r="CD45" s="43">
        <f t="shared" ref="CD45:CE49" si="901">IF(CB45=2,3,IF(CB45=1,1,0))</f>
        <v>1</v>
      </c>
      <c r="CE45" s="43">
        <f t="shared" si="901"/>
        <v>1</v>
      </c>
      <c r="CF45" s="56"/>
      <c r="CG45" s="22" t="str">
        <f t="shared" si="776"/>
        <v>VAN MUYLDER Kris</v>
      </c>
      <c r="CH45" s="83">
        <v>4780</v>
      </c>
      <c r="CI45" s="22" t="str">
        <f t="shared" si="777"/>
        <v>C</v>
      </c>
      <c r="CJ45" s="22" t="str">
        <f t="shared" si="778"/>
        <v>DE RYCK Jurgen</v>
      </c>
      <c r="CK45" s="83">
        <v>747</v>
      </c>
      <c r="CL45" s="22" t="str">
        <f t="shared" si="779"/>
        <v>B</v>
      </c>
      <c r="CM45" s="83">
        <v>2</v>
      </c>
      <c r="CN45" s="83">
        <v>1</v>
      </c>
      <c r="CO45" s="84"/>
      <c r="CP45" s="22">
        <f t="shared" si="780"/>
        <v>1</v>
      </c>
      <c r="CQ45" s="22">
        <f t="shared" si="781"/>
        <v>1</v>
      </c>
      <c r="CR45" s="43">
        <f t="shared" ref="CR45:CR49" si="902">IF(CP45=2,3,IF(CP45=1,1,0))</f>
        <v>1</v>
      </c>
      <c r="CS45" s="43">
        <f t="shared" ref="CS45:CS49" si="903">IF(CQ45=2,3,IF(CQ45=1,1,0))</f>
        <v>1</v>
      </c>
      <c r="CT45" s="66"/>
      <c r="CU45" s="22" t="str">
        <f t="shared" si="782"/>
        <v>VAN HEMELRIJK Jean</v>
      </c>
      <c r="CV45" s="83">
        <v>2415</v>
      </c>
      <c r="CW45" s="22" t="str">
        <f t="shared" si="783"/>
        <v>C</v>
      </c>
      <c r="CX45" s="22" t="str">
        <f t="shared" si="784"/>
        <v>WEEMAES Yoeri</v>
      </c>
      <c r="CY45" s="83">
        <v>3222</v>
      </c>
      <c r="CZ45" s="22" t="str">
        <f t="shared" si="785"/>
        <v>A</v>
      </c>
      <c r="DA45" s="83">
        <v>2</v>
      </c>
      <c r="DB45" s="83">
        <v>2</v>
      </c>
      <c r="DC45" s="84"/>
      <c r="DD45" s="22">
        <f t="shared" si="786"/>
        <v>0</v>
      </c>
      <c r="DE45" s="22">
        <f t="shared" si="787"/>
        <v>2</v>
      </c>
      <c r="DF45" s="43">
        <f t="shared" ref="DF45:DG49" si="904">IF(DD45=2,3,IF(DD45=1,1,0))</f>
        <v>0</v>
      </c>
      <c r="DG45" s="43">
        <f t="shared" si="904"/>
        <v>3</v>
      </c>
      <c r="DH45" s="56"/>
      <c r="DI45" s="22" t="str">
        <f t="shared" si="788"/>
        <v>VAN ASBROECK Juan</v>
      </c>
      <c r="DJ45" s="83">
        <v>1253</v>
      </c>
      <c r="DK45" s="22" t="str">
        <f t="shared" si="789"/>
        <v>D</v>
      </c>
      <c r="DL45" s="22" t="str">
        <f t="shared" si="790"/>
        <v>PEETERS Frederik</v>
      </c>
      <c r="DM45" s="83">
        <v>2742</v>
      </c>
      <c r="DN45" s="22" t="str">
        <f t="shared" si="791"/>
        <v>C</v>
      </c>
      <c r="DO45" s="83">
        <v>1</v>
      </c>
      <c r="DP45" s="83">
        <v>2</v>
      </c>
      <c r="DQ45" s="84"/>
      <c r="DR45" s="22">
        <f t="shared" si="792"/>
        <v>1</v>
      </c>
      <c r="DS45" s="22">
        <f t="shared" si="793"/>
        <v>1</v>
      </c>
      <c r="DT45" s="43">
        <f t="shared" ref="DT45:DU49" si="905">IF(DR45=2,3,IF(DR45=1,1,0))</f>
        <v>1</v>
      </c>
      <c r="DU45" s="43">
        <f t="shared" si="905"/>
        <v>1</v>
      </c>
      <c r="DV45" s="56"/>
      <c r="DW45" s="22" t="str">
        <f t="shared" si="794"/>
        <v>CORNELIS Jan</v>
      </c>
      <c r="DX45" s="83">
        <v>2502</v>
      </c>
      <c r="DY45" s="22" t="str">
        <f t="shared" si="795"/>
        <v>B</v>
      </c>
      <c r="DZ45" s="22" t="str">
        <f t="shared" si="796"/>
        <v>HEYMANS Nico</v>
      </c>
      <c r="EA45" s="83">
        <v>3282</v>
      </c>
      <c r="EB45" s="22" t="str">
        <f t="shared" si="797"/>
        <v>C</v>
      </c>
      <c r="EC45" s="83">
        <v>1</v>
      </c>
      <c r="ED45" s="83">
        <v>1</v>
      </c>
      <c r="EE45" s="84"/>
      <c r="EF45" s="22">
        <f t="shared" si="798"/>
        <v>2</v>
      </c>
      <c r="EG45" s="22">
        <f t="shared" si="799"/>
        <v>0</v>
      </c>
      <c r="EH45" s="43">
        <f t="shared" ref="EH45:EI49" si="906">IF(EF45=2,3,IF(EF45=1,1,0))</f>
        <v>3</v>
      </c>
      <c r="EI45" s="43">
        <f t="shared" si="906"/>
        <v>0</v>
      </c>
      <c r="EJ45" s="66"/>
      <c r="EK45" s="22" t="str">
        <f t="shared" si="800"/>
        <v>PERSOONS Dirk</v>
      </c>
      <c r="EL45" s="83">
        <v>304</v>
      </c>
      <c r="EM45" s="22" t="str">
        <f t="shared" si="801"/>
        <v>A</v>
      </c>
      <c r="EN45" s="22" t="str">
        <f t="shared" si="802"/>
        <v>DE HERDT Ivan</v>
      </c>
      <c r="EO45" s="83">
        <v>1041</v>
      </c>
      <c r="EP45" s="22" t="str">
        <f t="shared" si="803"/>
        <v>C</v>
      </c>
      <c r="EQ45" s="83">
        <v>1</v>
      </c>
      <c r="ER45" s="83">
        <v>1</v>
      </c>
      <c r="ES45" s="84"/>
      <c r="ET45" s="22">
        <f t="shared" si="804"/>
        <v>2</v>
      </c>
      <c r="EU45" s="22">
        <f t="shared" si="805"/>
        <v>0</v>
      </c>
      <c r="EV45" s="43">
        <f t="shared" ref="EV45:EW49" si="907">IF(ET45=2,3,IF(ET45=1,1,0))</f>
        <v>3</v>
      </c>
      <c r="EW45" s="43">
        <f t="shared" si="907"/>
        <v>0</v>
      </c>
      <c r="EX45" s="56"/>
      <c r="EY45" s="22" t="str">
        <f t="shared" si="806"/>
        <v>D'HONDT Jason</v>
      </c>
      <c r="EZ45" s="83">
        <v>8152</v>
      </c>
      <c r="FA45" s="22" t="str">
        <f t="shared" si="807"/>
        <v>D</v>
      </c>
      <c r="FB45" s="22" t="str">
        <f t="shared" si="808"/>
        <v>PERSIJN Tom</v>
      </c>
      <c r="FC45" s="83">
        <v>1700</v>
      </c>
      <c r="FD45" s="22" t="str">
        <f t="shared" si="809"/>
        <v>C</v>
      </c>
      <c r="FE45" s="83">
        <v>2</v>
      </c>
      <c r="FF45" s="83">
        <v>1</v>
      </c>
      <c r="FG45" s="84"/>
      <c r="FH45" s="22">
        <f t="shared" si="810"/>
        <v>1</v>
      </c>
      <c r="FI45" s="22">
        <f t="shared" si="811"/>
        <v>1</v>
      </c>
      <c r="FJ45" s="43">
        <f t="shared" ref="FJ45:FK49" si="908">IF(FH45=2,3,IF(FH45=1,1,0))</f>
        <v>1</v>
      </c>
      <c r="FK45" s="43">
        <f t="shared" si="908"/>
        <v>1</v>
      </c>
      <c r="FL45" s="56"/>
      <c r="FM45" s="22" t="str">
        <f t="shared" si="812"/>
        <v>FOUBERT Bruno</v>
      </c>
      <c r="FN45" s="83">
        <v>3647</v>
      </c>
      <c r="FO45" s="22" t="str">
        <f t="shared" si="813"/>
        <v>A</v>
      </c>
      <c r="FP45" s="22" t="str">
        <f t="shared" si="814"/>
        <v>DE LAET Marc</v>
      </c>
      <c r="FQ45" s="83">
        <v>2927</v>
      </c>
      <c r="FR45" s="22" t="str">
        <f t="shared" si="815"/>
        <v>A</v>
      </c>
      <c r="FS45" s="83">
        <v>2</v>
      </c>
      <c r="FT45" s="83">
        <v>2</v>
      </c>
      <c r="FU45" s="84"/>
      <c r="FV45" s="22">
        <f t="shared" si="816"/>
        <v>0</v>
      </c>
      <c r="FW45" s="22">
        <f t="shared" si="817"/>
        <v>2</v>
      </c>
      <c r="FX45" s="43">
        <f t="shared" ref="FX45:FY49" si="909">IF(FV45=2,3,IF(FV45=1,1,0))</f>
        <v>0</v>
      </c>
      <c r="FY45" s="43">
        <f t="shared" si="909"/>
        <v>3</v>
      </c>
      <c r="FZ45" s="66"/>
      <c r="GA45" s="22" t="str">
        <f t="shared" si="818"/>
        <v>VLEMINCKX Francis</v>
      </c>
      <c r="GB45" s="83">
        <v>2656</v>
      </c>
      <c r="GC45" s="22" t="str">
        <f t="shared" si="819"/>
        <v>D</v>
      </c>
      <c r="GD45" s="22" t="str">
        <f t="shared" si="820"/>
        <v>WEEMAES Yoeri</v>
      </c>
      <c r="GE45" s="83">
        <v>3222</v>
      </c>
      <c r="GF45" s="22" t="str">
        <f t="shared" si="821"/>
        <v>A</v>
      </c>
      <c r="GG45" s="83">
        <v>2</v>
      </c>
      <c r="GH45" s="83">
        <v>2</v>
      </c>
      <c r="GI45" s="84"/>
      <c r="GJ45" s="22">
        <f t="shared" si="822"/>
        <v>0</v>
      </c>
      <c r="GK45" s="22">
        <f t="shared" si="823"/>
        <v>2</v>
      </c>
      <c r="GL45" s="43">
        <f t="shared" ref="GL45:GM49" si="910">IF(GJ45=2,3,IF(GJ45=1,1,0))</f>
        <v>0</v>
      </c>
      <c r="GM45" s="43">
        <f t="shared" si="910"/>
        <v>3</v>
      </c>
      <c r="GN45" s="56"/>
      <c r="GO45" s="22" t="str">
        <f t="shared" si="824"/>
        <v>ADRIAENSSENS Kurt</v>
      </c>
      <c r="GP45" s="83">
        <v>4944</v>
      </c>
      <c r="GQ45" s="22" t="str">
        <f t="shared" si="825"/>
        <v>B</v>
      </c>
      <c r="GR45" s="22" t="str">
        <f t="shared" si="826"/>
        <v>PEYTIER Bjarne</v>
      </c>
      <c r="GS45" s="83">
        <v>7811</v>
      </c>
      <c r="GT45" s="22" t="str">
        <f t="shared" si="827"/>
        <v>C</v>
      </c>
      <c r="GU45" s="83">
        <v>2</v>
      </c>
      <c r="GV45" s="83">
        <v>1</v>
      </c>
      <c r="GW45" s="84"/>
      <c r="GX45" s="22">
        <f t="shared" si="828"/>
        <v>1</v>
      </c>
      <c r="GY45" s="22">
        <f t="shared" si="829"/>
        <v>1</v>
      </c>
      <c r="GZ45" s="43">
        <f t="shared" ref="GZ45:HA49" si="911">IF(GX45=2,3,IF(GX45=1,1,0))</f>
        <v>1</v>
      </c>
      <c r="HA45" s="43">
        <f t="shared" si="911"/>
        <v>1</v>
      </c>
      <c r="HB45" s="56"/>
      <c r="HC45" s="22" t="str">
        <f t="shared" si="830"/>
        <v>TRUYTS Marcel</v>
      </c>
      <c r="HD45" s="83">
        <v>3625</v>
      </c>
      <c r="HE45" s="22" t="str">
        <f t="shared" si="831"/>
        <v>B</v>
      </c>
      <c r="HF45" s="22" t="str">
        <f t="shared" si="832"/>
        <v>LEROY Benny</v>
      </c>
      <c r="HG45" s="83">
        <v>2697</v>
      </c>
      <c r="HH45" s="22" t="str">
        <f t="shared" si="833"/>
        <v>C</v>
      </c>
      <c r="HI45" s="83">
        <v>1</v>
      </c>
      <c r="HJ45" s="83">
        <v>2</v>
      </c>
      <c r="HK45" s="84"/>
      <c r="HL45" s="22">
        <f t="shared" si="834"/>
        <v>1</v>
      </c>
      <c r="HM45" s="22">
        <f t="shared" si="835"/>
        <v>1</v>
      </c>
      <c r="HN45" s="43">
        <f t="shared" ref="HN45:HO49" si="912">IF(HL45=2,3,IF(HL45=1,1,0))</f>
        <v>1</v>
      </c>
      <c r="HO45" s="43">
        <f t="shared" si="912"/>
        <v>1</v>
      </c>
      <c r="HP45" s="66"/>
      <c r="HQ45" s="22" t="str">
        <f t="shared" si="836"/>
        <v>D'HONDT Julian</v>
      </c>
      <c r="HR45" s="83">
        <v>8691</v>
      </c>
      <c r="HS45" s="22" t="str">
        <f t="shared" si="837"/>
        <v>D</v>
      </c>
      <c r="HT45" s="22" t="str">
        <f t="shared" si="838"/>
        <v>VAN BAREL Jan</v>
      </c>
      <c r="HU45" s="83">
        <v>3235</v>
      </c>
      <c r="HV45" s="22" t="str">
        <f t="shared" si="839"/>
        <v>B</v>
      </c>
      <c r="HW45" s="83">
        <v>2</v>
      </c>
      <c r="HX45" s="83">
        <v>2</v>
      </c>
      <c r="HY45" s="84"/>
      <c r="HZ45" s="22">
        <f t="shared" si="840"/>
        <v>0</v>
      </c>
      <c r="IA45" s="22">
        <f t="shared" si="841"/>
        <v>2</v>
      </c>
      <c r="IB45" s="43">
        <f t="shared" ref="IB45:IC49" si="913">IF(HZ45=2,3,IF(HZ45=1,1,0))</f>
        <v>0</v>
      </c>
      <c r="IC45" s="43">
        <f t="shared" si="913"/>
        <v>3</v>
      </c>
      <c r="ID45" s="56"/>
      <c r="IE45" s="22" t="str">
        <f t="shared" si="842"/>
        <v>BARBIER Marcel</v>
      </c>
      <c r="IF45" s="83">
        <v>3376</v>
      </c>
      <c r="IG45" s="22" t="str">
        <f t="shared" si="843"/>
        <v>B</v>
      </c>
      <c r="IH45" s="22" t="str">
        <f t="shared" si="844"/>
        <v>PEYTIER Bjarne</v>
      </c>
      <c r="II45" s="83">
        <v>7811</v>
      </c>
      <c r="IJ45" s="22" t="str">
        <f t="shared" si="845"/>
        <v>C</v>
      </c>
      <c r="IK45" s="83">
        <v>2</v>
      </c>
      <c r="IL45" s="83">
        <v>1</v>
      </c>
      <c r="IM45" s="65"/>
      <c r="IN45" s="22">
        <f t="shared" si="846"/>
        <v>1</v>
      </c>
      <c r="IO45" s="22">
        <f t="shared" si="847"/>
        <v>1</v>
      </c>
      <c r="IP45" s="43">
        <f t="shared" ref="IP45:IQ49" si="914">IF(IN45=2,3,IF(IN45=1,1,0))</f>
        <v>1</v>
      </c>
      <c r="IQ45" s="43">
        <f t="shared" si="914"/>
        <v>1</v>
      </c>
      <c r="IR45" s="56"/>
      <c r="IS45" s="22" t="str">
        <f t="shared" si="848"/>
        <v>LEROY Benny</v>
      </c>
      <c r="IT45" s="83">
        <v>2697</v>
      </c>
      <c r="IU45" s="22" t="str">
        <f t="shared" si="849"/>
        <v>C</v>
      </c>
      <c r="IV45" s="22" t="str">
        <f t="shared" si="850"/>
        <v>VAN INGELGEM Timmy</v>
      </c>
      <c r="IW45" s="83">
        <v>6202</v>
      </c>
      <c r="IX45" s="22" t="str">
        <f t="shared" si="851"/>
        <v>C</v>
      </c>
      <c r="IY45" s="83">
        <v>2</v>
      </c>
      <c r="IZ45" s="83">
        <v>1</v>
      </c>
      <c r="JA45" s="84"/>
      <c r="JB45" s="22">
        <f t="shared" si="852"/>
        <v>1</v>
      </c>
      <c r="JC45" s="22">
        <f t="shared" si="853"/>
        <v>1</v>
      </c>
      <c r="JD45" s="43">
        <f t="shared" ref="JD45:JE49" si="915">IF(JB45=2,3,IF(JB45=1,1,0))</f>
        <v>1</v>
      </c>
      <c r="JE45" s="43">
        <f t="shared" si="915"/>
        <v>1</v>
      </c>
      <c r="JF45" s="66"/>
      <c r="JG45" s="22" t="str">
        <f t="shared" si="854"/>
        <v>DE COCK Dirk</v>
      </c>
      <c r="JH45" s="83">
        <v>3695</v>
      </c>
      <c r="JI45" s="22" t="str">
        <f t="shared" si="855"/>
        <v>B</v>
      </c>
      <c r="JJ45" s="22" t="str">
        <f t="shared" si="856"/>
        <v>WILLEMS Jan</v>
      </c>
      <c r="JK45" s="83">
        <v>3923</v>
      </c>
      <c r="JL45" s="22" t="str">
        <f t="shared" si="857"/>
        <v>B</v>
      </c>
      <c r="JM45" s="83">
        <v>2</v>
      </c>
      <c r="JN45" s="83">
        <v>2</v>
      </c>
      <c r="JO45" s="84"/>
      <c r="JP45" s="22">
        <f t="shared" si="858"/>
        <v>0</v>
      </c>
      <c r="JQ45" s="22">
        <f t="shared" si="859"/>
        <v>2</v>
      </c>
      <c r="JR45" s="43">
        <f t="shared" ref="JR45:JR49" si="916">IF(JP45=2,3,IF(JP45=1,1,0))</f>
        <v>0</v>
      </c>
      <c r="JS45" s="43">
        <f t="shared" ref="JS45:JS49" si="917">IF(JQ45=2,3,IF(JQ45=1,1,0))</f>
        <v>3</v>
      </c>
      <c r="JT45" s="56"/>
      <c r="JU45" s="22" t="str">
        <f t="shared" si="860"/>
        <v>FOUBERT Bruno</v>
      </c>
      <c r="JV45" s="83">
        <v>3647</v>
      </c>
      <c r="JW45" s="22" t="str">
        <f t="shared" si="861"/>
        <v>A</v>
      </c>
      <c r="JX45" s="22" t="str">
        <f t="shared" si="862"/>
        <v>BUSSCHOTS François</v>
      </c>
      <c r="JY45" s="83">
        <v>3564</v>
      </c>
      <c r="JZ45" s="22" t="str">
        <f t="shared" si="863"/>
        <v>D</v>
      </c>
      <c r="KA45" s="83">
        <v>1</v>
      </c>
      <c r="KB45" s="83">
        <v>1</v>
      </c>
      <c r="KC45" s="84"/>
      <c r="KD45" s="22">
        <f t="shared" si="864"/>
        <v>2</v>
      </c>
      <c r="KE45" s="22">
        <f t="shared" si="865"/>
        <v>0</v>
      </c>
      <c r="KF45" s="43">
        <f t="shared" ref="KF45:KG49" si="918">IF(KD45=2,3,IF(KD45=1,1,0))</f>
        <v>3</v>
      </c>
      <c r="KG45" s="43">
        <f t="shared" si="918"/>
        <v>0</v>
      </c>
      <c r="KH45" s="56"/>
      <c r="KI45" s="22" t="str">
        <f t="shared" si="866"/>
        <v>PEETERS Henri</v>
      </c>
      <c r="KJ45" s="83">
        <v>3565</v>
      </c>
      <c r="KK45" s="22" t="str">
        <f t="shared" si="867"/>
        <v>C</v>
      </c>
      <c r="KL45" s="22" t="str">
        <f t="shared" si="868"/>
        <v>VAN ASBROECK Yvan</v>
      </c>
      <c r="KM45" s="83">
        <v>5055</v>
      </c>
      <c r="KN45" s="22" t="str">
        <f t="shared" si="869"/>
        <v>B</v>
      </c>
      <c r="KO45" s="83">
        <v>1</v>
      </c>
      <c r="KP45" s="83">
        <v>2</v>
      </c>
      <c r="KQ45" s="84"/>
      <c r="KR45" s="22">
        <f t="shared" si="870"/>
        <v>1</v>
      </c>
      <c r="KS45" s="22">
        <f t="shared" si="871"/>
        <v>1</v>
      </c>
      <c r="KT45" s="43">
        <f t="shared" ref="KT45:KU49" si="919">IF(KR45=2,3,IF(KR45=1,1,0))</f>
        <v>1</v>
      </c>
      <c r="KU45" s="43">
        <f t="shared" si="919"/>
        <v>1</v>
      </c>
      <c r="KV45" s="66"/>
      <c r="KW45" s="22" t="str">
        <f t="shared" si="872"/>
        <v>HEYMANS Nico</v>
      </c>
      <c r="KX45" s="83">
        <v>3282</v>
      </c>
      <c r="KY45" s="22" t="str">
        <f t="shared" si="873"/>
        <v>C</v>
      </c>
      <c r="KZ45" s="22" t="str">
        <f t="shared" si="874"/>
        <v>POELMANS Karel</v>
      </c>
      <c r="LA45" s="83">
        <v>3026</v>
      </c>
      <c r="LB45" s="22" t="str">
        <f t="shared" si="875"/>
        <v>B</v>
      </c>
      <c r="LC45" s="83">
        <v>1</v>
      </c>
      <c r="LD45" s="83">
        <v>2</v>
      </c>
      <c r="LE45" s="84"/>
      <c r="LF45" s="22">
        <f t="shared" si="876"/>
        <v>1</v>
      </c>
      <c r="LG45" s="22">
        <f t="shared" si="877"/>
        <v>1</v>
      </c>
      <c r="LH45" s="43">
        <f t="shared" ref="LH45:LI49" si="920">IF(LF45=2,3,IF(LF45=1,1,0))</f>
        <v>1</v>
      </c>
      <c r="LI45" s="43">
        <f t="shared" si="920"/>
        <v>1</v>
      </c>
      <c r="LJ45" s="56"/>
      <c r="LK45" s="22" t="str">
        <f t="shared" si="878"/>
        <v>POELMANS Karel</v>
      </c>
      <c r="LL45" s="83">
        <v>3026</v>
      </c>
      <c r="LM45" s="22" t="str">
        <f t="shared" si="879"/>
        <v>B</v>
      </c>
      <c r="LN45" s="22" t="str">
        <f t="shared" si="880"/>
        <v>VAN SCHOOR Danny</v>
      </c>
      <c r="LO45" s="83">
        <v>2668</v>
      </c>
      <c r="LP45" s="22" t="str">
        <f t="shared" si="881"/>
        <v>B</v>
      </c>
      <c r="LQ45" s="83">
        <v>2</v>
      </c>
      <c r="LR45" s="83">
        <v>2</v>
      </c>
      <c r="LS45" s="84"/>
      <c r="LT45" s="22">
        <f t="shared" si="882"/>
        <v>0</v>
      </c>
      <c r="LU45" s="22">
        <f t="shared" si="883"/>
        <v>2</v>
      </c>
      <c r="LV45" s="43">
        <f t="shared" ref="LV45:LW49" si="921">IF(LT45=2,3,IF(LT45=1,1,0))</f>
        <v>0</v>
      </c>
      <c r="LW45" s="43">
        <f t="shared" si="921"/>
        <v>3</v>
      </c>
      <c r="LY45" s="22" t="str">
        <f t="shared" si="884"/>
        <v>VAN DEN BROECK Christian</v>
      </c>
      <c r="LZ45" s="83">
        <v>2770</v>
      </c>
      <c r="MA45" s="22" t="str">
        <f t="shared" si="885"/>
        <v>C</v>
      </c>
      <c r="MB45" s="22" t="str">
        <f t="shared" si="886"/>
        <v>CARLIER Pierre</v>
      </c>
      <c r="MC45" s="83">
        <v>15</v>
      </c>
      <c r="MD45" s="22" t="str">
        <f t="shared" si="887"/>
        <v>C</v>
      </c>
      <c r="ME45" s="83">
        <v>2</v>
      </c>
      <c r="MF45" s="83">
        <v>2</v>
      </c>
      <c r="MG45" s="84"/>
      <c r="MH45" s="22">
        <f t="shared" si="888"/>
        <v>0</v>
      </c>
      <c r="MI45" s="22">
        <f t="shared" si="889"/>
        <v>2</v>
      </c>
      <c r="MJ45" s="43">
        <f t="shared" ref="MJ45:MK49" si="922">IF(MH45=2,3,IF(MH45=1,1,0))</f>
        <v>0</v>
      </c>
      <c r="MK45" s="43">
        <f t="shared" si="922"/>
        <v>3</v>
      </c>
      <c r="ML45" s="56"/>
      <c r="MM45" s="22" t="str">
        <f t="shared" si="890"/>
        <v>VAN LYSEBETTEN Dirk</v>
      </c>
      <c r="MN45" s="83">
        <v>6080</v>
      </c>
      <c r="MO45" s="22" t="str">
        <f t="shared" si="891"/>
        <v>B</v>
      </c>
      <c r="MP45" s="22" t="str">
        <f t="shared" si="892"/>
        <v>CALUWAERTS Danny</v>
      </c>
      <c r="MQ45" s="83">
        <v>2092</v>
      </c>
      <c r="MR45" s="22" t="str">
        <f t="shared" si="893"/>
        <v>B</v>
      </c>
      <c r="MS45" s="83">
        <v>1</v>
      </c>
      <c r="MT45" s="83">
        <v>2</v>
      </c>
      <c r="MU45" s="84"/>
      <c r="MV45" s="22">
        <f t="shared" si="894"/>
        <v>1</v>
      </c>
      <c r="MW45" s="22">
        <f t="shared" si="895"/>
        <v>1</v>
      </c>
      <c r="MX45" s="43">
        <f t="shared" ref="MX45:MX49" si="923">IF(MV45=2,3,IF(MV45=1,1,0))</f>
        <v>1</v>
      </c>
      <c r="MY45" s="43">
        <f t="shared" ref="MY45:MY49" si="924">IF(MW45=2,3,IF(MW45=1,1,0))</f>
        <v>1</v>
      </c>
    </row>
    <row r="46" spans="1:363" ht="16.5" x14ac:dyDescent="0.3">
      <c r="A46" s="22" t="str">
        <f t="shared" si="740"/>
        <v>WEEMAES Yoeri</v>
      </c>
      <c r="B46" s="83">
        <v>3222</v>
      </c>
      <c r="C46" s="22" t="str">
        <f t="shared" si="741"/>
        <v>A</v>
      </c>
      <c r="D46" s="22" t="str">
        <f t="shared" si="742"/>
        <v>VAN MIERT Dieter</v>
      </c>
      <c r="E46" s="83">
        <v>8302</v>
      </c>
      <c r="F46" s="22" t="str">
        <f t="shared" si="743"/>
        <v>C</v>
      </c>
      <c r="G46" s="83">
        <v>1</v>
      </c>
      <c r="H46" s="83">
        <v>1</v>
      </c>
      <c r="I46" s="84"/>
      <c r="J46" s="22">
        <f t="shared" si="744"/>
        <v>2</v>
      </c>
      <c r="K46" s="22">
        <f t="shared" si="745"/>
        <v>0</v>
      </c>
      <c r="L46" s="43">
        <f t="shared" si="896"/>
        <v>3</v>
      </c>
      <c r="M46" s="43">
        <f t="shared" si="896"/>
        <v>0</v>
      </c>
      <c r="N46" s="66"/>
      <c r="O46" s="22" t="str">
        <f t="shared" si="746"/>
        <v>HEYMANS Nico</v>
      </c>
      <c r="P46" s="83">
        <v>3282</v>
      </c>
      <c r="Q46" s="22" t="str">
        <f t="shared" si="747"/>
        <v>C</v>
      </c>
      <c r="R46" s="22" t="str">
        <f t="shared" si="748"/>
        <v>VAN LYSEBETTEN Octaaf</v>
      </c>
      <c r="S46" s="83">
        <v>7590</v>
      </c>
      <c r="T46" s="22" t="str">
        <f t="shared" si="749"/>
        <v>C</v>
      </c>
      <c r="U46" s="83">
        <v>2</v>
      </c>
      <c r="V46" s="83">
        <v>2</v>
      </c>
      <c r="W46" s="84"/>
      <c r="X46" s="22">
        <f t="shared" si="750"/>
        <v>0</v>
      </c>
      <c r="Y46" s="22">
        <f t="shared" si="751"/>
        <v>2</v>
      </c>
      <c r="Z46" s="43">
        <f t="shared" si="897"/>
        <v>0</v>
      </c>
      <c r="AA46" s="43">
        <f t="shared" si="897"/>
        <v>3</v>
      </c>
      <c r="AB46" s="56"/>
      <c r="AC46" s="22" t="str">
        <f t="shared" si="752"/>
        <v>SANDERS Erik</v>
      </c>
      <c r="AD46" s="83">
        <v>5582</v>
      </c>
      <c r="AE46" s="22" t="str">
        <f t="shared" si="753"/>
        <v>C</v>
      </c>
      <c r="AF46" s="22" t="str">
        <f t="shared" si="754"/>
        <v>COVELIERS Peter</v>
      </c>
      <c r="AG46" s="83">
        <v>3261</v>
      </c>
      <c r="AH46" s="22" t="str">
        <f t="shared" si="755"/>
        <v>A</v>
      </c>
      <c r="AI46" s="83">
        <v>2</v>
      </c>
      <c r="AJ46" s="83">
        <v>2</v>
      </c>
      <c r="AK46" s="84"/>
      <c r="AL46" s="22">
        <f t="shared" si="756"/>
        <v>0</v>
      </c>
      <c r="AM46" s="22">
        <f t="shared" si="757"/>
        <v>2</v>
      </c>
      <c r="AN46" s="43">
        <f t="shared" si="898"/>
        <v>0</v>
      </c>
      <c r="AO46" s="43">
        <f t="shared" si="898"/>
        <v>3</v>
      </c>
      <c r="AP46" s="56"/>
      <c r="AQ46" s="22" t="str">
        <f t="shared" si="758"/>
        <v>VAN BAREL Jan</v>
      </c>
      <c r="AR46" s="83">
        <v>3235</v>
      </c>
      <c r="AS46" s="22" t="str">
        <f t="shared" si="759"/>
        <v>B</v>
      </c>
      <c r="AT46" s="22" t="str">
        <f t="shared" si="760"/>
        <v>CARLIER Pierre</v>
      </c>
      <c r="AU46" s="83">
        <v>15</v>
      </c>
      <c r="AV46" s="22" t="str">
        <f t="shared" si="761"/>
        <v>C</v>
      </c>
      <c r="AW46" s="83">
        <v>2</v>
      </c>
      <c r="AX46" s="83">
        <v>1</v>
      </c>
      <c r="AY46" s="84"/>
      <c r="AZ46" s="22">
        <f t="shared" si="762"/>
        <v>1</v>
      </c>
      <c r="BA46" s="22">
        <f t="shared" si="763"/>
        <v>1</v>
      </c>
      <c r="BB46" s="43">
        <f t="shared" si="899"/>
        <v>1</v>
      </c>
      <c r="BC46" s="43">
        <f t="shared" si="899"/>
        <v>1</v>
      </c>
      <c r="BD46" s="66"/>
      <c r="BE46" s="22" t="str">
        <f t="shared" si="764"/>
        <v>KREBS Frans</v>
      </c>
      <c r="BF46" s="83">
        <v>2701</v>
      </c>
      <c r="BG46" s="22" t="str">
        <f t="shared" si="765"/>
        <v>C</v>
      </c>
      <c r="BH46" s="22" t="str">
        <f t="shared" si="766"/>
        <v>TRUYTS Marcel</v>
      </c>
      <c r="BI46" s="83">
        <v>3625</v>
      </c>
      <c r="BJ46" s="22" t="str">
        <f t="shared" si="767"/>
        <v>B</v>
      </c>
      <c r="BK46" s="83">
        <v>1</v>
      </c>
      <c r="BL46" s="83">
        <v>1</v>
      </c>
      <c r="BM46" s="84"/>
      <c r="BN46" s="22">
        <f t="shared" si="768"/>
        <v>2</v>
      </c>
      <c r="BO46" s="22">
        <f t="shared" si="769"/>
        <v>0</v>
      </c>
      <c r="BP46" s="43">
        <f t="shared" si="900"/>
        <v>3</v>
      </c>
      <c r="BQ46" s="43">
        <f t="shared" si="900"/>
        <v>0</v>
      </c>
      <c r="BR46" s="56"/>
      <c r="BS46" s="22" t="str">
        <f t="shared" si="770"/>
        <v>VAN LYSEBETTEN Octaaf</v>
      </c>
      <c r="BT46" s="83">
        <v>7590</v>
      </c>
      <c r="BU46" s="22" t="str">
        <f t="shared" si="771"/>
        <v>C</v>
      </c>
      <c r="BV46" s="22" t="str">
        <f t="shared" si="772"/>
        <v>VAN MUYLDER Kris</v>
      </c>
      <c r="BW46" s="83">
        <v>4780</v>
      </c>
      <c r="BX46" s="22" t="str">
        <f t="shared" si="773"/>
        <v>C</v>
      </c>
      <c r="BY46" s="83">
        <v>2</v>
      </c>
      <c r="BZ46" s="83">
        <v>2</v>
      </c>
      <c r="CA46" s="84"/>
      <c r="CB46" s="22">
        <f t="shared" si="774"/>
        <v>0</v>
      </c>
      <c r="CC46" s="22">
        <f t="shared" si="775"/>
        <v>2</v>
      </c>
      <c r="CD46" s="43">
        <f t="shared" si="901"/>
        <v>0</v>
      </c>
      <c r="CE46" s="43">
        <f t="shared" si="901"/>
        <v>3</v>
      </c>
      <c r="CF46" s="56"/>
      <c r="CG46" s="22" t="str">
        <f t="shared" si="776"/>
        <v>VAN LAETHEM Frank</v>
      </c>
      <c r="CH46" s="83">
        <v>4005</v>
      </c>
      <c r="CI46" s="22" t="str">
        <f t="shared" si="777"/>
        <v>C</v>
      </c>
      <c r="CJ46" s="22" t="str">
        <f t="shared" si="778"/>
        <v>TOTÉ Benjamin</v>
      </c>
      <c r="CK46" s="83">
        <v>5112</v>
      </c>
      <c r="CL46" s="22" t="str">
        <f t="shared" si="779"/>
        <v>B</v>
      </c>
      <c r="CM46" s="83">
        <v>2</v>
      </c>
      <c r="CN46" s="83">
        <v>2</v>
      </c>
      <c r="CO46" s="84"/>
      <c r="CP46" s="22">
        <f t="shared" si="780"/>
        <v>0</v>
      </c>
      <c r="CQ46" s="22">
        <f t="shared" si="781"/>
        <v>2</v>
      </c>
      <c r="CR46" s="43">
        <f t="shared" si="902"/>
        <v>0</v>
      </c>
      <c r="CS46" s="43">
        <f t="shared" si="903"/>
        <v>3</v>
      </c>
      <c r="CT46" s="66"/>
      <c r="CU46" s="22" t="str">
        <f t="shared" si="782"/>
        <v>VAN LANDEGHEM Kris</v>
      </c>
      <c r="CV46" s="83">
        <v>7498</v>
      </c>
      <c r="CW46" s="22" t="str">
        <f t="shared" si="783"/>
        <v>C</v>
      </c>
      <c r="CX46" s="22" t="str">
        <f t="shared" si="784"/>
        <v>DE KEYSER Leander</v>
      </c>
      <c r="CY46" s="83">
        <v>2602</v>
      </c>
      <c r="CZ46" s="22" t="str">
        <f t="shared" si="785"/>
        <v>B</v>
      </c>
      <c r="DA46" s="83">
        <v>2</v>
      </c>
      <c r="DB46" s="83">
        <v>2</v>
      </c>
      <c r="DC46" s="84"/>
      <c r="DD46" s="22">
        <f t="shared" si="786"/>
        <v>0</v>
      </c>
      <c r="DE46" s="22">
        <f t="shared" si="787"/>
        <v>2</v>
      </c>
      <c r="DF46" s="43">
        <f t="shared" si="904"/>
        <v>0</v>
      </c>
      <c r="DG46" s="43">
        <f t="shared" si="904"/>
        <v>3</v>
      </c>
      <c r="DH46" s="56"/>
      <c r="DI46" s="22" t="str">
        <f t="shared" si="788"/>
        <v>VAN LYSEBETTEN Dirk</v>
      </c>
      <c r="DJ46" s="83">
        <v>6080</v>
      </c>
      <c r="DK46" s="22" t="str">
        <f t="shared" si="789"/>
        <v>B</v>
      </c>
      <c r="DL46" s="22" t="str">
        <f t="shared" si="790"/>
        <v>PEETERS Juliën</v>
      </c>
      <c r="DM46" s="83">
        <v>1106</v>
      </c>
      <c r="DN46" s="22" t="str">
        <f t="shared" si="791"/>
        <v>B</v>
      </c>
      <c r="DO46" s="83">
        <v>2</v>
      </c>
      <c r="DP46" s="83">
        <v>2</v>
      </c>
      <c r="DQ46" s="84"/>
      <c r="DR46" s="22">
        <f t="shared" si="792"/>
        <v>0</v>
      </c>
      <c r="DS46" s="22">
        <f t="shared" si="793"/>
        <v>2</v>
      </c>
      <c r="DT46" s="43">
        <f t="shared" si="905"/>
        <v>0</v>
      </c>
      <c r="DU46" s="43">
        <f t="shared" si="905"/>
        <v>3</v>
      </c>
      <c r="DV46" s="56"/>
      <c r="DW46" s="22" t="str">
        <f t="shared" si="794"/>
        <v>DE HERDT Ivan</v>
      </c>
      <c r="DX46" s="83">
        <v>1041</v>
      </c>
      <c r="DY46" s="22" t="str">
        <f t="shared" si="795"/>
        <v>C</v>
      </c>
      <c r="DZ46" s="22" t="str">
        <f t="shared" si="796"/>
        <v>MOORTGAT Jurgen</v>
      </c>
      <c r="EA46" s="83">
        <v>1575</v>
      </c>
      <c r="EB46" s="22" t="str">
        <f t="shared" si="797"/>
        <v>C</v>
      </c>
      <c r="EC46" s="83">
        <v>1</v>
      </c>
      <c r="ED46" s="83">
        <v>2</v>
      </c>
      <c r="EE46" s="84"/>
      <c r="EF46" s="22">
        <f t="shared" si="798"/>
        <v>1</v>
      </c>
      <c r="EG46" s="22">
        <f t="shared" si="799"/>
        <v>1</v>
      </c>
      <c r="EH46" s="43">
        <f t="shared" si="906"/>
        <v>1</v>
      </c>
      <c r="EI46" s="43">
        <f t="shared" si="906"/>
        <v>1</v>
      </c>
      <c r="EJ46" s="66"/>
      <c r="EK46" s="22" t="str">
        <f t="shared" si="800"/>
        <v>COVELIERS Peter</v>
      </c>
      <c r="EL46" s="83">
        <v>3261</v>
      </c>
      <c r="EM46" s="22" t="str">
        <f t="shared" si="801"/>
        <v>A</v>
      </c>
      <c r="EN46" s="22" t="str">
        <f t="shared" si="802"/>
        <v>VAN DE VONDEL Ivan</v>
      </c>
      <c r="EO46" s="83">
        <v>2964</v>
      </c>
      <c r="EP46" s="22" t="str">
        <f t="shared" si="803"/>
        <v>B</v>
      </c>
      <c r="EQ46" s="83">
        <v>2</v>
      </c>
      <c r="ER46" s="83">
        <v>1</v>
      </c>
      <c r="ES46" s="84"/>
      <c r="ET46" s="22">
        <f t="shared" si="804"/>
        <v>1</v>
      </c>
      <c r="EU46" s="22">
        <f t="shared" si="805"/>
        <v>1</v>
      </c>
      <c r="EV46" s="43">
        <f t="shared" si="907"/>
        <v>1</v>
      </c>
      <c r="EW46" s="43">
        <f t="shared" si="907"/>
        <v>1</v>
      </c>
      <c r="EX46" s="56"/>
      <c r="EY46" s="22" t="str">
        <f t="shared" si="806"/>
        <v>DE NIJS Joris</v>
      </c>
      <c r="EZ46" s="83">
        <v>2982</v>
      </c>
      <c r="FA46" s="22" t="str">
        <f t="shared" si="807"/>
        <v>A</v>
      </c>
      <c r="FB46" s="22" t="str">
        <f t="shared" si="808"/>
        <v>THIJS Frank</v>
      </c>
      <c r="FC46" s="83">
        <v>3070</v>
      </c>
      <c r="FD46" s="22" t="str">
        <f t="shared" si="809"/>
        <v>B</v>
      </c>
      <c r="FE46" s="83">
        <v>2</v>
      </c>
      <c r="FF46" s="83">
        <v>1</v>
      </c>
      <c r="FG46" s="84"/>
      <c r="FH46" s="22">
        <f t="shared" si="810"/>
        <v>1</v>
      </c>
      <c r="FI46" s="22">
        <f t="shared" si="811"/>
        <v>1</v>
      </c>
      <c r="FJ46" s="43">
        <f t="shared" si="908"/>
        <v>1</v>
      </c>
      <c r="FK46" s="43">
        <f t="shared" si="908"/>
        <v>1</v>
      </c>
      <c r="FL46" s="56"/>
      <c r="FM46" s="22" t="str">
        <f t="shared" si="812"/>
        <v>VAN CAPPELEN Patrick</v>
      </c>
      <c r="FN46" s="83">
        <v>1885</v>
      </c>
      <c r="FO46" s="22" t="str">
        <f t="shared" si="813"/>
        <v>NA</v>
      </c>
      <c r="FP46" s="22" t="str">
        <f t="shared" si="814"/>
        <v>VAN LYSEBETTEN Dirk</v>
      </c>
      <c r="FQ46" s="83">
        <v>6080</v>
      </c>
      <c r="FR46" s="22" t="str">
        <f t="shared" si="815"/>
        <v>B</v>
      </c>
      <c r="FS46" s="83">
        <v>1</v>
      </c>
      <c r="FT46" s="83">
        <v>1</v>
      </c>
      <c r="FU46" s="84"/>
      <c r="FV46" s="22">
        <f t="shared" si="816"/>
        <v>2</v>
      </c>
      <c r="FW46" s="22">
        <f t="shared" si="817"/>
        <v>0</v>
      </c>
      <c r="FX46" s="43">
        <f t="shared" si="909"/>
        <v>3</v>
      </c>
      <c r="FY46" s="43">
        <f t="shared" si="909"/>
        <v>0</v>
      </c>
      <c r="FZ46" s="66"/>
      <c r="GA46" s="22" t="str">
        <f t="shared" si="818"/>
        <v>VAN MIERT Dieter</v>
      </c>
      <c r="GB46" s="83">
        <v>8302</v>
      </c>
      <c r="GC46" s="22" t="str">
        <f t="shared" si="819"/>
        <v>C</v>
      </c>
      <c r="GD46" s="22" t="str">
        <f t="shared" si="820"/>
        <v>VAN CAPPELEN Patrick</v>
      </c>
      <c r="GE46" s="83">
        <v>1885</v>
      </c>
      <c r="GF46" s="22" t="str">
        <f t="shared" si="821"/>
        <v>NA</v>
      </c>
      <c r="GG46" s="83">
        <v>1</v>
      </c>
      <c r="GH46" s="83">
        <v>2</v>
      </c>
      <c r="GI46" s="84"/>
      <c r="GJ46" s="22">
        <f t="shared" si="822"/>
        <v>1</v>
      </c>
      <c r="GK46" s="22">
        <f t="shared" si="823"/>
        <v>1</v>
      </c>
      <c r="GL46" s="43">
        <f t="shared" si="910"/>
        <v>1</v>
      </c>
      <c r="GM46" s="43">
        <f t="shared" si="910"/>
        <v>1</v>
      </c>
      <c r="GN46" s="56"/>
      <c r="GO46" s="22" t="str">
        <f t="shared" si="824"/>
        <v>VAN LYSEBETTEN Dirk</v>
      </c>
      <c r="GP46" s="83">
        <v>6080</v>
      </c>
      <c r="GQ46" s="22" t="str">
        <f t="shared" si="825"/>
        <v>B</v>
      </c>
      <c r="GR46" s="22" t="str">
        <f t="shared" si="826"/>
        <v>MOORTGAT Jurgen</v>
      </c>
      <c r="GS46" s="83">
        <v>1575</v>
      </c>
      <c r="GT46" s="22" t="str">
        <f t="shared" si="827"/>
        <v>C</v>
      </c>
      <c r="GU46" s="83">
        <v>1</v>
      </c>
      <c r="GV46" s="83">
        <v>2</v>
      </c>
      <c r="GW46" s="84"/>
      <c r="GX46" s="22">
        <f t="shared" si="828"/>
        <v>1</v>
      </c>
      <c r="GY46" s="22">
        <f t="shared" si="829"/>
        <v>1</v>
      </c>
      <c r="GZ46" s="43">
        <f t="shared" si="911"/>
        <v>1</v>
      </c>
      <c r="HA46" s="43">
        <f t="shared" si="911"/>
        <v>1</v>
      </c>
      <c r="HB46" s="56"/>
      <c r="HC46" s="22" t="str">
        <f t="shared" si="830"/>
        <v>COVELIERS Peter</v>
      </c>
      <c r="HD46" s="83">
        <v>3261</v>
      </c>
      <c r="HE46" s="22" t="str">
        <f t="shared" si="831"/>
        <v>A</v>
      </c>
      <c r="HF46" s="22" t="str">
        <f t="shared" si="832"/>
        <v>VAN LAETHEM Frank</v>
      </c>
      <c r="HG46" s="83">
        <v>4005</v>
      </c>
      <c r="HH46" s="22" t="str">
        <f t="shared" si="833"/>
        <v>C</v>
      </c>
      <c r="HI46" s="83">
        <v>1</v>
      </c>
      <c r="HJ46" s="83">
        <v>1</v>
      </c>
      <c r="HK46" s="84"/>
      <c r="HL46" s="22">
        <f t="shared" si="834"/>
        <v>2</v>
      </c>
      <c r="HM46" s="22">
        <f t="shared" si="835"/>
        <v>0</v>
      </c>
      <c r="HN46" s="43">
        <f t="shared" si="912"/>
        <v>3</v>
      </c>
      <c r="HO46" s="43">
        <f t="shared" si="912"/>
        <v>0</v>
      </c>
      <c r="HP46" s="66"/>
      <c r="HQ46" s="22" t="str">
        <f t="shared" si="836"/>
        <v>D'HONDT Jason</v>
      </c>
      <c r="HR46" s="83">
        <v>8152</v>
      </c>
      <c r="HS46" s="22" t="str">
        <f t="shared" si="837"/>
        <v>D</v>
      </c>
      <c r="HT46" s="22" t="str">
        <f t="shared" si="838"/>
        <v>POLFLIET Eric</v>
      </c>
      <c r="HU46" s="83">
        <v>5740</v>
      </c>
      <c r="HV46" s="22" t="str">
        <f t="shared" si="839"/>
        <v>D</v>
      </c>
      <c r="HW46" s="83">
        <v>2</v>
      </c>
      <c r="HX46" s="83">
        <v>2</v>
      </c>
      <c r="HY46" s="84"/>
      <c r="HZ46" s="22">
        <f t="shared" si="840"/>
        <v>0</v>
      </c>
      <c r="IA46" s="22">
        <f t="shared" si="841"/>
        <v>2</v>
      </c>
      <c r="IB46" s="43">
        <f t="shared" si="913"/>
        <v>0</v>
      </c>
      <c r="IC46" s="43">
        <f t="shared" si="913"/>
        <v>3</v>
      </c>
      <c r="ID46" s="56"/>
      <c r="IE46" s="22" t="str">
        <f t="shared" si="842"/>
        <v>COVELIERS Peter</v>
      </c>
      <c r="IF46" s="83">
        <v>3261</v>
      </c>
      <c r="IG46" s="22" t="str">
        <f t="shared" si="843"/>
        <v>A</v>
      </c>
      <c r="IH46" s="22" t="str">
        <f t="shared" si="844"/>
        <v>KREBS Frans</v>
      </c>
      <c r="II46" s="83">
        <v>2701</v>
      </c>
      <c r="IJ46" s="22" t="str">
        <f t="shared" si="845"/>
        <v>C</v>
      </c>
      <c r="IK46" s="83">
        <v>1</v>
      </c>
      <c r="IL46" s="83">
        <v>1</v>
      </c>
      <c r="IM46" s="65"/>
      <c r="IN46" s="22">
        <f t="shared" si="846"/>
        <v>2</v>
      </c>
      <c r="IO46" s="22">
        <f t="shared" si="847"/>
        <v>0</v>
      </c>
      <c r="IP46" s="43">
        <f t="shared" si="914"/>
        <v>3</v>
      </c>
      <c r="IQ46" s="43">
        <f t="shared" si="914"/>
        <v>0</v>
      </c>
      <c r="IR46" s="56"/>
      <c r="IS46" s="22" t="str">
        <f t="shared" si="848"/>
        <v>VAN MUYLDER Kris</v>
      </c>
      <c r="IT46" s="83">
        <v>4780</v>
      </c>
      <c r="IU46" s="22" t="str">
        <f t="shared" si="849"/>
        <v>C</v>
      </c>
      <c r="IV46" s="22" t="str">
        <f t="shared" si="850"/>
        <v>VAN LYSEBETTEN Dirk</v>
      </c>
      <c r="IW46" s="83">
        <v>6080</v>
      </c>
      <c r="IX46" s="22" t="str">
        <f t="shared" si="851"/>
        <v>B</v>
      </c>
      <c r="IY46" s="83">
        <v>2</v>
      </c>
      <c r="IZ46" s="83">
        <v>2</v>
      </c>
      <c r="JA46" s="84"/>
      <c r="JB46" s="22">
        <f t="shared" si="852"/>
        <v>0</v>
      </c>
      <c r="JC46" s="22">
        <f t="shared" si="853"/>
        <v>2</v>
      </c>
      <c r="JD46" s="43">
        <f t="shared" si="915"/>
        <v>0</v>
      </c>
      <c r="JE46" s="43">
        <f t="shared" si="915"/>
        <v>3</v>
      </c>
      <c r="JF46" s="66"/>
      <c r="JG46" s="22" t="str">
        <f t="shared" si="854"/>
        <v>TOTÉ Benjamin</v>
      </c>
      <c r="JH46" s="83">
        <v>5112</v>
      </c>
      <c r="JI46" s="22" t="str">
        <f t="shared" si="855"/>
        <v>B</v>
      </c>
      <c r="JJ46" s="22" t="str">
        <f t="shared" si="856"/>
        <v>SANDERS Erik</v>
      </c>
      <c r="JK46" s="83">
        <v>5582</v>
      </c>
      <c r="JL46" s="22" t="str">
        <f t="shared" si="857"/>
        <v>C</v>
      </c>
      <c r="JM46" s="83">
        <v>1</v>
      </c>
      <c r="JN46" s="83">
        <v>1</v>
      </c>
      <c r="JO46" s="84"/>
      <c r="JP46" s="22">
        <f t="shared" si="858"/>
        <v>2</v>
      </c>
      <c r="JQ46" s="22">
        <f t="shared" si="859"/>
        <v>0</v>
      </c>
      <c r="JR46" s="43">
        <f t="shared" si="916"/>
        <v>3</v>
      </c>
      <c r="JS46" s="43">
        <f t="shared" si="917"/>
        <v>0</v>
      </c>
      <c r="JT46" s="56"/>
      <c r="JU46" s="22" t="str">
        <f t="shared" si="860"/>
        <v>VAN CAPPELEN Patrick</v>
      </c>
      <c r="JV46" s="83">
        <v>1885</v>
      </c>
      <c r="JW46" s="22" t="str">
        <f t="shared" si="861"/>
        <v>NA</v>
      </c>
      <c r="JX46" s="22" t="str">
        <f t="shared" si="862"/>
        <v>VAN HEMELRIJK Jean</v>
      </c>
      <c r="JY46" s="83">
        <v>2415</v>
      </c>
      <c r="JZ46" s="22" t="str">
        <f t="shared" si="863"/>
        <v>C</v>
      </c>
      <c r="KA46" s="83">
        <v>1</v>
      </c>
      <c r="KB46" s="83">
        <v>1</v>
      </c>
      <c r="KC46" s="84"/>
      <c r="KD46" s="22">
        <f t="shared" si="864"/>
        <v>2</v>
      </c>
      <c r="KE46" s="22">
        <f t="shared" si="865"/>
        <v>0</v>
      </c>
      <c r="KF46" s="43">
        <f t="shared" si="918"/>
        <v>3</v>
      </c>
      <c r="KG46" s="43">
        <f t="shared" si="918"/>
        <v>0</v>
      </c>
      <c r="KH46" s="56"/>
      <c r="KI46" s="22" t="str">
        <f t="shared" si="866"/>
        <v>PEETERS Frederik</v>
      </c>
      <c r="KJ46" s="83">
        <v>2742</v>
      </c>
      <c r="KK46" s="22" t="str">
        <f t="shared" si="867"/>
        <v>C</v>
      </c>
      <c r="KL46" s="22" t="str">
        <f t="shared" si="868"/>
        <v>VAN LYSEBETTEN Octaaf</v>
      </c>
      <c r="KM46" s="83">
        <v>7590</v>
      </c>
      <c r="KN46" s="22" t="str">
        <f t="shared" si="869"/>
        <v>C</v>
      </c>
      <c r="KO46" s="83">
        <v>1</v>
      </c>
      <c r="KP46" s="83">
        <v>1</v>
      </c>
      <c r="KQ46" s="84"/>
      <c r="KR46" s="22">
        <f t="shared" si="870"/>
        <v>2</v>
      </c>
      <c r="KS46" s="22">
        <f t="shared" si="871"/>
        <v>0</v>
      </c>
      <c r="KT46" s="43">
        <f t="shared" si="919"/>
        <v>3</v>
      </c>
      <c r="KU46" s="43">
        <f t="shared" si="919"/>
        <v>0</v>
      </c>
      <c r="KV46" s="66"/>
      <c r="KW46" s="22" t="str">
        <f t="shared" si="872"/>
        <v>KREBS Frans</v>
      </c>
      <c r="KX46" s="83">
        <v>2701</v>
      </c>
      <c r="KY46" s="22" t="str">
        <f t="shared" si="873"/>
        <v>C</v>
      </c>
      <c r="KZ46" s="22" t="str">
        <f t="shared" si="874"/>
        <v>PAUWELS Frans</v>
      </c>
      <c r="LA46" s="83">
        <v>2748</v>
      </c>
      <c r="LB46" s="22" t="str">
        <f t="shared" si="875"/>
        <v>A</v>
      </c>
      <c r="LC46" s="83">
        <v>2</v>
      </c>
      <c r="LD46" s="83">
        <v>2</v>
      </c>
      <c r="LE46" s="84"/>
      <c r="LF46" s="22">
        <f t="shared" si="876"/>
        <v>0</v>
      </c>
      <c r="LG46" s="22">
        <f t="shared" si="877"/>
        <v>2</v>
      </c>
      <c r="LH46" s="43">
        <f t="shared" si="920"/>
        <v>0</v>
      </c>
      <c r="LI46" s="43">
        <f t="shared" si="920"/>
        <v>3</v>
      </c>
      <c r="LJ46" s="56"/>
      <c r="LK46" s="22" t="str">
        <f t="shared" si="878"/>
        <v>PAUWELS Frans</v>
      </c>
      <c r="LL46" s="83">
        <v>2748</v>
      </c>
      <c r="LM46" s="22" t="str">
        <f t="shared" si="879"/>
        <v>A</v>
      </c>
      <c r="LN46" s="22" t="str">
        <f t="shared" si="880"/>
        <v>MEES Noël</v>
      </c>
      <c r="LO46" s="83">
        <v>1117</v>
      </c>
      <c r="LP46" s="22" t="str">
        <f t="shared" si="881"/>
        <v>B</v>
      </c>
      <c r="LQ46" s="83">
        <v>2</v>
      </c>
      <c r="LR46" s="83">
        <v>2</v>
      </c>
      <c r="LS46" s="84"/>
      <c r="LT46" s="22">
        <f t="shared" si="882"/>
        <v>0</v>
      </c>
      <c r="LU46" s="22">
        <f t="shared" si="883"/>
        <v>2</v>
      </c>
      <c r="LV46" s="43">
        <f t="shared" si="921"/>
        <v>0</v>
      </c>
      <c r="LW46" s="43">
        <f t="shared" si="921"/>
        <v>3</v>
      </c>
      <c r="LY46" s="22" t="str">
        <f t="shared" si="884"/>
        <v>PERSIJN Tom</v>
      </c>
      <c r="LZ46" s="83">
        <v>1700</v>
      </c>
      <c r="MA46" s="22" t="str">
        <f t="shared" si="885"/>
        <v>C</v>
      </c>
      <c r="MB46" s="22" t="str">
        <f t="shared" si="886"/>
        <v>D'HONDT Jason</v>
      </c>
      <c r="MC46" s="83">
        <v>8152</v>
      </c>
      <c r="MD46" s="22" t="str">
        <f t="shared" si="887"/>
        <v>D</v>
      </c>
      <c r="ME46" s="83">
        <v>1</v>
      </c>
      <c r="MF46" s="83">
        <v>2</v>
      </c>
      <c r="MG46" s="84"/>
      <c r="MH46" s="22">
        <f t="shared" si="888"/>
        <v>1</v>
      </c>
      <c r="MI46" s="22">
        <f t="shared" si="889"/>
        <v>1</v>
      </c>
      <c r="MJ46" s="43">
        <f t="shared" si="922"/>
        <v>1</v>
      </c>
      <c r="MK46" s="43">
        <f t="shared" si="922"/>
        <v>1</v>
      </c>
      <c r="ML46" s="56"/>
      <c r="MM46" s="22" t="str">
        <f t="shared" si="890"/>
        <v>VAN ASBROECK Juan</v>
      </c>
      <c r="MN46" s="83">
        <v>1253</v>
      </c>
      <c r="MO46" s="22" t="str">
        <f t="shared" si="891"/>
        <v>D</v>
      </c>
      <c r="MP46" s="22" t="str">
        <f t="shared" si="892"/>
        <v>FOUBERT Bruno</v>
      </c>
      <c r="MQ46" s="83">
        <v>3647</v>
      </c>
      <c r="MR46" s="22" t="str">
        <f t="shared" si="893"/>
        <v>A</v>
      </c>
      <c r="MS46" s="83">
        <v>2</v>
      </c>
      <c r="MT46" s="83">
        <v>2</v>
      </c>
      <c r="MU46" s="84"/>
      <c r="MV46" s="22">
        <f t="shared" si="894"/>
        <v>0</v>
      </c>
      <c r="MW46" s="22">
        <f t="shared" si="895"/>
        <v>2</v>
      </c>
      <c r="MX46" s="43">
        <f t="shared" si="923"/>
        <v>0</v>
      </c>
      <c r="MY46" s="43">
        <f t="shared" si="924"/>
        <v>3</v>
      </c>
    </row>
    <row r="47" spans="1:363" ht="16.5" x14ac:dyDescent="0.3">
      <c r="A47" s="22" t="str">
        <f t="shared" si="740"/>
        <v>ENGELS Paul</v>
      </c>
      <c r="B47" s="83">
        <v>3648</v>
      </c>
      <c r="C47" s="22" t="str">
        <f t="shared" si="741"/>
        <v>C</v>
      </c>
      <c r="D47" s="22" t="str">
        <f t="shared" si="742"/>
        <v>MAMPAEY Kim</v>
      </c>
      <c r="E47" s="83">
        <v>2604</v>
      </c>
      <c r="F47" s="22" t="str">
        <f t="shared" si="743"/>
        <v>B</v>
      </c>
      <c r="G47" s="83">
        <v>1</v>
      </c>
      <c r="H47" s="83">
        <v>2</v>
      </c>
      <c r="I47" s="84"/>
      <c r="J47" s="22">
        <f t="shared" si="744"/>
        <v>1</v>
      </c>
      <c r="K47" s="22">
        <f t="shared" si="745"/>
        <v>1</v>
      </c>
      <c r="L47" s="43">
        <f t="shared" si="896"/>
        <v>1</v>
      </c>
      <c r="M47" s="43">
        <f t="shared" si="896"/>
        <v>1</v>
      </c>
      <c r="N47" s="66"/>
      <c r="O47" s="22" t="str">
        <f t="shared" si="746"/>
        <v>KREBS Frans</v>
      </c>
      <c r="P47" s="83">
        <v>2701</v>
      </c>
      <c r="Q47" s="22" t="str">
        <f t="shared" si="747"/>
        <v>C</v>
      </c>
      <c r="R47" s="22" t="str">
        <f t="shared" si="748"/>
        <v>VAN LYSEBETTEN Dirk</v>
      </c>
      <c r="S47" s="83">
        <v>6080</v>
      </c>
      <c r="T47" s="22" t="str">
        <f t="shared" si="749"/>
        <v>B</v>
      </c>
      <c r="U47" s="83">
        <v>2</v>
      </c>
      <c r="V47" s="83">
        <v>2</v>
      </c>
      <c r="W47" s="84"/>
      <c r="X47" s="22">
        <f t="shared" si="750"/>
        <v>0</v>
      </c>
      <c r="Y47" s="22">
        <f t="shared" si="751"/>
        <v>2</v>
      </c>
      <c r="Z47" s="43">
        <f t="shared" si="897"/>
        <v>0</v>
      </c>
      <c r="AA47" s="43">
        <f t="shared" si="897"/>
        <v>3</v>
      </c>
      <c r="AB47" s="56"/>
      <c r="AC47" s="22" t="str">
        <f t="shared" si="752"/>
        <v>VAN LAETHEM Frank</v>
      </c>
      <c r="AD47" s="83">
        <v>4005</v>
      </c>
      <c r="AE47" s="22" t="str">
        <f t="shared" si="753"/>
        <v>C</v>
      </c>
      <c r="AF47" s="22" t="str">
        <f t="shared" si="754"/>
        <v>BARBIER Marcel</v>
      </c>
      <c r="AG47" s="83">
        <v>3376</v>
      </c>
      <c r="AH47" s="22" t="str">
        <f t="shared" si="755"/>
        <v>B</v>
      </c>
      <c r="AI47" s="83">
        <v>1</v>
      </c>
      <c r="AJ47" s="83">
        <v>1</v>
      </c>
      <c r="AK47" s="84"/>
      <c r="AL47" s="22">
        <f t="shared" si="756"/>
        <v>2</v>
      </c>
      <c r="AM47" s="22">
        <f t="shared" si="757"/>
        <v>0</v>
      </c>
      <c r="AN47" s="43">
        <f t="shared" si="898"/>
        <v>3</v>
      </c>
      <c r="AO47" s="43">
        <f t="shared" si="898"/>
        <v>0</v>
      </c>
      <c r="AP47" s="56"/>
      <c r="AQ47" s="22" t="str">
        <f t="shared" si="758"/>
        <v>DE HERDT Ivan</v>
      </c>
      <c r="AR47" s="83">
        <v>1041</v>
      </c>
      <c r="AS47" s="22" t="str">
        <f t="shared" si="759"/>
        <v>C</v>
      </c>
      <c r="AT47" s="22" t="str">
        <f t="shared" si="760"/>
        <v>DE NIJS Joris</v>
      </c>
      <c r="AU47" s="83">
        <v>2982</v>
      </c>
      <c r="AV47" s="22" t="str">
        <f t="shared" si="761"/>
        <v>A</v>
      </c>
      <c r="AW47" s="83">
        <v>2</v>
      </c>
      <c r="AX47" s="83">
        <v>2</v>
      </c>
      <c r="AY47" s="84"/>
      <c r="AZ47" s="22">
        <f t="shared" si="762"/>
        <v>0</v>
      </c>
      <c r="BA47" s="22">
        <f t="shared" si="763"/>
        <v>2</v>
      </c>
      <c r="BB47" s="43">
        <f t="shared" si="899"/>
        <v>0</v>
      </c>
      <c r="BC47" s="43">
        <f t="shared" si="899"/>
        <v>3</v>
      </c>
      <c r="BD47" s="66"/>
      <c r="BE47" s="22" t="str">
        <f t="shared" si="764"/>
        <v>MOORTGAT Jurgen</v>
      </c>
      <c r="BF47" s="83">
        <v>1575</v>
      </c>
      <c r="BG47" s="22" t="str">
        <f t="shared" si="765"/>
        <v>C</v>
      </c>
      <c r="BH47" s="22" t="str">
        <f t="shared" si="766"/>
        <v>BARBIER Marcel</v>
      </c>
      <c r="BI47" s="83">
        <v>3376</v>
      </c>
      <c r="BJ47" s="22" t="str">
        <f t="shared" si="767"/>
        <v>B</v>
      </c>
      <c r="BK47" s="83">
        <v>2</v>
      </c>
      <c r="BL47" s="83">
        <v>1</v>
      </c>
      <c r="BM47" s="84"/>
      <c r="BN47" s="22">
        <f t="shared" si="768"/>
        <v>1</v>
      </c>
      <c r="BO47" s="22">
        <f t="shared" si="769"/>
        <v>1</v>
      </c>
      <c r="BP47" s="43">
        <f t="shared" si="900"/>
        <v>1</v>
      </c>
      <c r="BQ47" s="43">
        <f t="shared" si="900"/>
        <v>1</v>
      </c>
      <c r="BR47" s="56"/>
      <c r="BS47" s="22" t="str">
        <f t="shared" si="770"/>
        <v>DE LAET Marc</v>
      </c>
      <c r="BT47" s="83">
        <v>2927</v>
      </c>
      <c r="BU47" s="22" t="str">
        <f t="shared" si="771"/>
        <v>A</v>
      </c>
      <c r="BV47" s="22" t="str">
        <f t="shared" si="772"/>
        <v>VAN LAETHEM Frank</v>
      </c>
      <c r="BW47" s="83">
        <v>4005</v>
      </c>
      <c r="BX47" s="22" t="str">
        <f t="shared" si="773"/>
        <v>C</v>
      </c>
      <c r="BY47" s="83">
        <v>1</v>
      </c>
      <c r="BZ47" s="83">
        <v>1</v>
      </c>
      <c r="CA47" s="84"/>
      <c r="CB47" s="22">
        <f t="shared" si="774"/>
        <v>2</v>
      </c>
      <c r="CC47" s="22">
        <f t="shared" si="775"/>
        <v>0</v>
      </c>
      <c r="CD47" s="43">
        <f t="shared" si="901"/>
        <v>3</v>
      </c>
      <c r="CE47" s="43">
        <f t="shared" si="901"/>
        <v>0</v>
      </c>
      <c r="CF47" s="56"/>
      <c r="CG47" s="22" t="str">
        <f t="shared" si="776"/>
        <v>DE KEMPENEER Pierre</v>
      </c>
      <c r="CH47" s="83">
        <v>8397</v>
      </c>
      <c r="CI47" s="22" t="str">
        <f t="shared" si="777"/>
        <v>B</v>
      </c>
      <c r="CJ47" s="22" t="str">
        <f t="shared" si="778"/>
        <v>DE COCK Dirk</v>
      </c>
      <c r="CK47" s="83">
        <v>3695</v>
      </c>
      <c r="CL47" s="22" t="str">
        <f t="shared" si="779"/>
        <v>B</v>
      </c>
      <c r="CM47" s="83">
        <v>2</v>
      </c>
      <c r="CN47" s="83">
        <v>1</v>
      </c>
      <c r="CO47" s="84"/>
      <c r="CP47" s="22">
        <f t="shared" si="780"/>
        <v>1</v>
      </c>
      <c r="CQ47" s="22">
        <f t="shared" si="781"/>
        <v>1</v>
      </c>
      <c r="CR47" s="43">
        <f t="shared" si="902"/>
        <v>1</v>
      </c>
      <c r="CS47" s="43">
        <f t="shared" si="903"/>
        <v>1</v>
      </c>
      <c r="CT47" s="66"/>
      <c r="CU47" s="22" t="str">
        <f t="shared" si="782"/>
        <v>PEETERS Juliën</v>
      </c>
      <c r="CV47" s="83">
        <v>1106</v>
      </c>
      <c r="CW47" s="22" t="str">
        <f t="shared" si="783"/>
        <v>B</v>
      </c>
      <c r="CX47" s="22" t="str">
        <f t="shared" si="784"/>
        <v>ENGELS Paul</v>
      </c>
      <c r="CY47" s="83">
        <v>3648</v>
      </c>
      <c r="CZ47" s="22" t="str">
        <f t="shared" si="785"/>
        <v>C</v>
      </c>
      <c r="DA47" s="83">
        <v>1</v>
      </c>
      <c r="DB47" s="83">
        <v>1</v>
      </c>
      <c r="DC47" s="84"/>
      <c r="DD47" s="22">
        <f t="shared" si="786"/>
        <v>2</v>
      </c>
      <c r="DE47" s="22">
        <f t="shared" si="787"/>
        <v>0</v>
      </c>
      <c r="DF47" s="43">
        <f t="shared" si="904"/>
        <v>3</v>
      </c>
      <c r="DG47" s="43">
        <f t="shared" si="904"/>
        <v>0</v>
      </c>
      <c r="DH47" s="56"/>
      <c r="DI47" s="22" t="str">
        <f t="shared" si="788"/>
        <v>VAN LYSEBETTEN Octaaf</v>
      </c>
      <c r="DJ47" s="83">
        <v>7590</v>
      </c>
      <c r="DK47" s="22" t="str">
        <f t="shared" si="789"/>
        <v>C</v>
      </c>
      <c r="DL47" s="22" t="str">
        <f t="shared" si="790"/>
        <v>ROOTHANS Peter</v>
      </c>
      <c r="DM47" s="83">
        <v>5434</v>
      </c>
      <c r="DN47" s="22" t="str">
        <f t="shared" si="791"/>
        <v>C</v>
      </c>
      <c r="DO47" s="83">
        <v>2</v>
      </c>
      <c r="DP47" s="83">
        <v>2</v>
      </c>
      <c r="DQ47" s="84"/>
      <c r="DR47" s="22">
        <f t="shared" si="792"/>
        <v>0</v>
      </c>
      <c r="DS47" s="22">
        <f t="shared" si="793"/>
        <v>2</v>
      </c>
      <c r="DT47" s="43">
        <f t="shared" si="905"/>
        <v>0</v>
      </c>
      <c r="DU47" s="43">
        <f t="shared" si="905"/>
        <v>3</v>
      </c>
      <c r="DV47" s="56"/>
      <c r="DW47" s="22" t="str">
        <f t="shared" si="794"/>
        <v>VAN DE VONDEL Ivan</v>
      </c>
      <c r="DX47" s="83">
        <v>2964</v>
      </c>
      <c r="DY47" s="22" t="str">
        <f t="shared" si="795"/>
        <v>B</v>
      </c>
      <c r="DZ47" s="22" t="str">
        <f t="shared" si="796"/>
        <v>KREBS Frans</v>
      </c>
      <c r="EA47" s="83">
        <v>2701</v>
      </c>
      <c r="EB47" s="22" t="str">
        <f t="shared" si="797"/>
        <v>C</v>
      </c>
      <c r="EC47" s="83">
        <v>2</v>
      </c>
      <c r="ED47" s="83">
        <v>1</v>
      </c>
      <c r="EE47" s="84"/>
      <c r="EF47" s="22">
        <f t="shared" si="798"/>
        <v>1</v>
      </c>
      <c r="EG47" s="22">
        <f t="shared" si="799"/>
        <v>1</v>
      </c>
      <c r="EH47" s="43">
        <f t="shared" si="906"/>
        <v>1</v>
      </c>
      <c r="EI47" s="43">
        <f t="shared" si="906"/>
        <v>1</v>
      </c>
      <c r="EJ47" s="66"/>
      <c r="EK47" s="22" t="str">
        <f t="shared" si="800"/>
        <v>JACOBS Dave</v>
      </c>
      <c r="EL47" s="83">
        <v>2789</v>
      </c>
      <c r="EM47" s="22" t="str">
        <f t="shared" si="801"/>
        <v>B</v>
      </c>
      <c r="EN47" s="22" t="str">
        <f t="shared" si="802"/>
        <v>VAN BAREL Jan</v>
      </c>
      <c r="EO47" s="83">
        <v>3235</v>
      </c>
      <c r="EP47" s="22" t="str">
        <f t="shared" si="803"/>
        <v>B</v>
      </c>
      <c r="EQ47" s="83">
        <v>2</v>
      </c>
      <c r="ER47" s="83">
        <v>2</v>
      </c>
      <c r="ES47" s="84"/>
      <c r="ET47" s="22">
        <f t="shared" si="804"/>
        <v>0</v>
      </c>
      <c r="EU47" s="22">
        <f t="shared" si="805"/>
        <v>2</v>
      </c>
      <c r="EV47" s="43">
        <f t="shared" si="907"/>
        <v>0</v>
      </c>
      <c r="EW47" s="43">
        <f t="shared" si="907"/>
        <v>3</v>
      </c>
      <c r="EX47" s="56"/>
      <c r="EY47" s="22" t="str">
        <f t="shared" si="806"/>
        <v>VAN DRIESSCHE Peter</v>
      </c>
      <c r="EZ47" s="83">
        <v>1552</v>
      </c>
      <c r="FA47" s="22" t="str">
        <f t="shared" si="807"/>
        <v>D</v>
      </c>
      <c r="FB47" s="22" t="str">
        <f t="shared" si="808"/>
        <v>CHARTIER Albert</v>
      </c>
      <c r="FC47" s="83">
        <v>3072</v>
      </c>
      <c r="FD47" s="22" t="str">
        <f t="shared" si="809"/>
        <v>A</v>
      </c>
      <c r="FE47" s="83">
        <v>2</v>
      </c>
      <c r="FF47" s="83">
        <v>2</v>
      </c>
      <c r="FG47" s="84"/>
      <c r="FH47" s="22">
        <f t="shared" si="810"/>
        <v>0</v>
      </c>
      <c r="FI47" s="22">
        <f t="shared" si="811"/>
        <v>2</v>
      </c>
      <c r="FJ47" s="43">
        <f t="shared" si="908"/>
        <v>0</v>
      </c>
      <c r="FK47" s="43">
        <f t="shared" si="908"/>
        <v>3</v>
      </c>
      <c r="FL47" s="56"/>
      <c r="FM47" s="22" t="str">
        <f t="shared" si="812"/>
        <v>DE KEYSER Leander</v>
      </c>
      <c r="FN47" s="83">
        <v>2602</v>
      </c>
      <c r="FO47" s="22" t="str">
        <f t="shared" si="813"/>
        <v>B</v>
      </c>
      <c r="FP47" s="22" t="str">
        <f t="shared" si="814"/>
        <v>VAN INGELGEM Timmy</v>
      </c>
      <c r="FQ47" s="83">
        <v>6202</v>
      </c>
      <c r="FR47" s="22" t="str">
        <f t="shared" si="815"/>
        <v>C</v>
      </c>
      <c r="FS47" s="83">
        <v>2</v>
      </c>
      <c r="FT47" s="83">
        <v>2</v>
      </c>
      <c r="FU47" s="84"/>
      <c r="FV47" s="22">
        <f t="shared" si="816"/>
        <v>0</v>
      </c>
      <c r="FW47" s="22">
        <f t="shared" si="817"/>
        <v>2</v>
      </c>
      <c r="FX47" s="43">
        <f t="shared" si="909"/>
        <v>0</v>
      </c>
      <c r="FY47" s="43">
        <f t="shared" si="909"/>
        <v>3</v>
      </c>
      <c r="FZ47" s="66"/>
      <c r="GA47" s="22" t="str">
        <f t="shared" si="818"/>
        <v>SIEBENS Rudy</v>
      </c>
      <c r="GB47" s="83">
        <v>2935</v>
      </c>
      <c r="GC47" s="22" t="str">
        <f t="shared" si="819"/>
        <v>B</v>
      </c>
      <c r="GD47" s="22" t="str">
        <f t="shared" si="820"/>
        <v>FOUBERT Bruno</v>
      </c>
      <c r="GE47" s="83">
        <v>3647</v>
      </c>
      <c r="GF47" s="22" t="str">
        <f t="shared" si="821"/>
        <v>A</v>
      </c>
      <c r="GG47" s="83">
        <v>2</v>
      </c>
      <c r="GH47" s="83">
        <v>2</v>
      </c>
      <c r="GI47" s="84"/>
      <c r="GJ47" s="22">
        <f t="shared" si="822"/>
        <v>0</v>
      </c>
      <c r="GK47" s="22">
        <f t="shared" si="823"/>
        <v>2</v>
      </c>
      <c r="GL47" s="43">
        <f t="shared" si="910"/>
        <v>0</v>
      </c>
      <c r="GM47" s="43">
        <f t="shared" si="910"/>
        <v>3</v>
      </c>
      <c r="GN47" s="56"/>
      <c r="GO47" s="22" t="str">
        <f t="shared" si="824"/>
        <v>VAN INGELGEM Timmy</v>
      </c>
      <c r="GP47" s="83">
        <v>6202</v>
      </c>
      <c r="GQ47" s="22" t="str">
        <f t="shared" si="825"/>
        <v>C</v>
      </c>
      <c r="GR47" s="22" t="str">
        <f t="shared" si="826"/>
        <v>HEYMANS Nico</v>
      </c>
      <c r="GS47" s="83">
        <v>3282</v>
      </c>
      <c r="GT47" s="22" t="str">
        <f t="shared" si="827"/>
        <v>C</v>
      </c>
      <c r="GU47" s="83">
        <v>2</v>
      </c>
      <c r="GV47" s="83">
        <v>1</v>
      </c>
      <c r="GW47" s="84"/>
      <c r="GX47" s="22">
        <f t="shared" si="828"/>
        <v>1</v>
      </c>
      <c r="GY47" s="22">
        <f t="shared" si="829"/>
        <v>1</v>
      </c>
      <c r="GZ47" s="43">
        <f t="shared" si="911"/>
        <v>1</v>
      </c>
      <c r="HA47" s="43">
        <f t="shared" si="911"/>
        <v>1</v>
      </c>
      <c r="HB47" s="56"/>
      <c r="HC47" s="22" t="str">
        <f t="shared" si="830"/>
        <v>BARBIER Marcel</v>
      </c>
      <c r="HD47" s="83">
        <v>3376</v>
      </c>
      <c r="HE47" s="22" t="str">
        <f t="shared" si="831"/>
        <v>B</v>
      </c>
      <c r="HF47" s="22" t="str">
        <f t="shared" si="832"/>
        <v>VAN MUYLDER Kris</v>
      </c>
      <c r="HG47" s="83">
        <v>4780</v>
      </c>
      <c r="HH47" s="22" t="str">
        <f t="shared" si="833"/>
        <v>C</v>
      </c>
      <c r="HI47" s="83">
        <v>1</v>
      </c>
      <c r="HJ47" s="83">
        <v>2</v>
      </c>
      <c r="HK47" s="84"/>
      <c r="HL47" s="22">
        <f t="shared" si="834"/>
        <v>1</v>
      </c>
      <c r="HM47" s="22">
        <f t="shared" si="835"/>
        <v>1</v>
      </c>
      <c r="HN47" s="43">
        <f t="shared" si="912"/>
        <v>1</v>
      </c>
      <c r="HO47" s="43">
        <f t="shared" si="912"/>
        <v>1</v>
      </c>
      <c r="HP47" s="66"/>
      <c r="HQ47" s="22" t="str">
        <f t="shared" si="836"/>
        <v>CARLIER Pierre</v>
      </c>
      <c r="HR47" s="83">
        <v>15</v>
      </c>
      <c r="HS47" s="22" t="str">
        <f t="shared" si="837"/>
        <v>C</v>
      </c>
      <c r="HT47" s="22" t="str">
        <f t="shared" si="838"/>
        <v>PAUWELS Frans</v>
      </c>
      <c r="HU47" s="83">
        <v>2748</v>
      </c>
      <c r="HV47" s="22" t="str">
        <f t="shared" si="839"/>
        <v>A</v>
      </c>
      <c r="HW47" s="83">
        <v>1</v>
      </c>
      <c r="HX47" s="83">
        <v>2</v>
      </c>
      <c r="HY47" s="84"/>
      <c r="HZ47" s="22">
        <f t="shared" si="840"/>
        <v>1</v>
      </c>
      <c r="IA47" s="22">
        <f t="shared" si="841"/>
        <v>1</v>
      </c>
      <c r="IB47" s="43">
        <f t="shared" si="913"/>
        <v>1</v>
      </c>
      <c r="IC47" s="43">
        <f t="shared" si="913"/>
        <v>1</v>
      </c>
      <c r="ID47" s="56"/>
      <c r="IE47" s="22" t="str">
        <f t="shared" si="842"/>
        <v>TRUYTS Marcel</v>
      </c>
      <c r="IF47" s="83">
        <v>3625</v>
      </c>
      <c r="IG47" s="22" t="str">
        <f t="shared" si="843"/>
        <v>B</v>
      </c>
      <c r="IH47" s="22" t="str">
        <f t="shared" si="844"/>
        <v>MOORTGAT Jurgen</v>
      </c>
      <c r="II47" s="83">
        <v>1575</v>
      </c>
      <c r="IJ47" s="22" t="str">
        <f t="shared" si="845"/>
        <v>C</v>
      </c>
      <c r="IK47" s="83">
        <v>1</v>
      </c>
      <c r="IL47" s="83">
        <v>2</v>
      </c>
      <c r="IM47" s="65"/>
      <c r="IN47" s="22">
        <f t="shared" si="846"/>
        <v>1</v>
      </c>
      <c r="IO47" s="22">
        <f t="shared" si="847"/>
        <v>1</v>
      </c>
      <c r="IP47" s="43">
        <f t="shared" si="914"/>
        <v>1</v>
      </c>
      <c r="IQ47" s="43">
        <f t="shared" si="914"/>
        <v>1</v>
      </c>
      <c r="IR47" s="56"/>
      <c r="IS47" s="22" t="str">
        <f t="shared" si="848"/>
        <v>VAN LAETHEM Frank</v>
      </c>
      <c r="IT47" s="83">
        <v>4005</v>
      </c>
      <c r="IU47" s="22" t="str">
        <f t="shared" si="849"/>
        <v>C</v>
      </c>
      <c r="IV47" s="22" t="str">
        <f t="shared" si="850"/>
        <v>VAEL Fernand</v>
      </c>
      <c r="IW47" s="83">
        <v>3255</v>
      </c>
      <c r="IX47" s="22" t="str">
        <f t="shared" si="851"/>
        <v>B</v>
      </c>
      <c r="IY47" s="83">
        <v>2</v>
      </c>
      <c r="IZ47" s="83">
        <v>2</v>
      </c>
      <c r="JA47" s="84"/>
      <c r="JB47" s="22">
        <f t="shared" si="852"/>
        <v>0</v>
      </c>
      <c r="JC47" s="22">
        <f t="shared" si="853"/>
        <v>2</v>
      </c>
      <c r="JD47" s="43">
        <f t="shared" si="915"/>
        <v>0</v>
      </c>
      <c r="JE47" s="43">
        <f t="shared" si="915"/>
        <v>3</v>
      </c>
      <c r="JF47" s="66"/>
      <c r="JG47" s="22" t="str">
        <f t="shared" si="854"/>
        <v>VAN CAUTER Koen</v>
      </c>
      <c r="JH47" s="83">
        <v>3004</v>
      </c>
      <c r="JI47" s="22" t="str">
        <f t="shared" si="855"/>
        <v>B</v>
      </c>
      <c r="JJ47" s="22" t="str">
        <f t="shared" si="856"/>
        <v>LEROY Benny</v>
      </c>
      <c r="JK47" s="83">
        <v>2697</v>
      </c>
      <c r="JL47" s="22" t="str">
        <f t="shared" si="857"/>
        <v>C</v>
      </c>
      <c r="JM47" s="83">
        <v>2</v>
      </c>
      <c r="JN47" s="83">
        <v>1</v>
      </c>
      <c r="JO47" s="84"/>
      <c r="JP47" s="22">
        <f t="shared" si="858"/>
        <v>1</v>
      </c>
      <c r="JQ47" s="22">
        <f t="shared" si="859"/>
        <v>1</v>
      </c>
      <c r="JR47" s="43">
        <f t="shared" si="916"/>
        <v>1</v>
      </c>
      <c r="JS47" s="43">
        <f t="shared" si="917"/>
        <v>1</v>
      </c>
      <c r="JT47" s="56"/>
      <c r="JU47" s="22" t="str">
        <f t="shared" si="860"/>
        <v>ENGELS Dave</v>
      </c>
      <c r="JV47" s="83">
        <v>4000</v>
      </c>
      <c r="JW47" s="22" t="str">
        <f t="shared" si="861"/>
        <v>B</v>
      </c>
      <c r="JX47" s="22" t="str">
        <f t="shared" si="862"/>
        <v>HILLEGEER Luc</v>
      </c>
      <c r="JY47" s="83">
        <v>7457</v>
      </c>
      <c r="JZ47" s="22" t="str">
        <f t="shared" si="863"/>
        <v>NA</v>
      </c>
      <c r="KA47" s="83">
        <v>1</v>
      </c>
      <c r="KB47" s="83">
        <v>1</v>
      </c>
      <c r="KC47" s="84"/>
      <c r="KD47" s="22">
        <f t="shared" si="864"/>
        <v>2</v>
      </c>
      <c r="KE47" s="22">
        <f t="shared" si="865"/>
        <v>0</v>
      </c>
      <c r="KF47" s="43">
        <f t="shared" si="918"/>
        <v>3</v>
      </c>
      <c r="KG47" s="43">
        <f t="shared" si="918"/>
        <v>0</v>
      </c>
      <c r="KH47" s="56"/>
      <c r="KI47" s="22" t="str">
        <f t="shared" si="866"/>
        <v>PEETERS Juliën</v>
      </c>
      <c r="KJ47" s="83">
        <v>1106</v>
      </c>
      <c r="KK47" s="22" t="str">
        <f t="shared" si="867"/>
        <v>B</v>
      </c>
      <c r="KL47" s="22" t="str">
        <f t="shared" si="868"/>
        <v>VAN LYSEBETTEN Dirk</v>
      </c>
      <c r="KM47" s="83">
        <v>6080</v>
      </c>
      <c r="KN47" s="22" t="str">
        <f t="shared" si="869"/>
        <v>B</v>
      </c>
      <c r="KO47" s="83">
        <v>2</v>
      </c>
      <c r="KP47" s="83">
        <v>1</v>
      </c>
      <c r="KQ47" s="84"/>
      <c r="KR47" s="22">
        <f t="shared" si="870"/>
        <v>1</v>
      </c>
      <c r="KS47" s="22">
        <f t="shared" si="871"/>
        <v>1</v>
      </c>
      <c r="KT47" s="43">
        <f t="shared" si="919"/>
        <v>1</v>
      </c>
      <c r="KU47" s="43">
        <f t="shared" si="919"/>
        <v>1</v>
      </c>
      <c r="KV47" s="66"/>
      <c r="KW47" s="22" t="str">
        <f t="shared" si="872"/>
        <v>HEYMANS Jan</v>
      </c>
      <c r="KX47" s="83">
        <v>2600</v>
      </c>
      <c r="KY47" s="22" t="str">
        <f t="shared" si="873"/>
        <v>B</v>
      </c>
      <c r="KZ47" s="22" t="str">
        <f t="shared" si="874"/>
        <v>VAN DER TRAPPEN Jean</v>
      </c>
      <c r="LA47" s="83">
        <v>2802</v>
      </c>
      <c r="LB47" s="22" t="str">
        <f t="shared" si="875"/>
        <v>B</v>
      </c>
      <c r="LC47" s="83">
        <v>1</v>
      </c>
      <c r="LD47" s="83">
        <v>2</v>
      </c>
      <c r="LE47" s="84"/>
      <c r="LF47" s="22">
        <f t="shared" si="876"/>
        <v>1</v>
      </c>
      <c r="LG47" s="22">
        <f t="shared" si="877"/>
        <v>1</v>
      </c>
      <c r="LH47" s="43">
        <f t="shared" si="920"/>
        <v>1</v>
      </c>
      <c r="LI47" s="43">
        <f t="shared" si="920"/>
        <v>1</v>
      </c>
      <c r="LJ47" s="56"/>
      <c r="LK47" s="22" t="str">
        <f t="shared" si="878"/>
        <v>VAN DE VONDEL Ivan</v>
      </c>
      <c r="LL47" s="83">
        <v>2964</v>
      </c>
      <c r="LM47" s="22" t="str">
        <f t="shared" si="879"/>
        <v>B</v>
      </c>
      <c r="LN47" s="22" t="str">
        <f t="shared" si="880"/>
        <v>COVELIERS Peter</v>
      </c>
      <c r="LO47" s="83">
        <v>3261</v>
      </c>
      <c r="LP47" s="22" t="str">
        <f t="shared" si="881"/>
        <v>A</v>
      </c>
      <c r="LQ47" s="83">
        <v>2</v>
      </c>
      <c r="LR47" s="83">
        <v>1</v>
      </c>
      <c r="LS47" s="84"/>
      <c r="LT47" s="22">
        <f t="shared" si="882"/>
        <v>1</v>
      </c>
      <c r="LU47" s="22">
        <f t="shared" si="883"/>
        <v>1</v>
      </c>
      <c r="LV47" s="43">
        <f t="shared" si="921"/>
        <v>1</v>
      </c>
      <c r="LW47" s="43">
        <f t="shared" si="921"/>
        <v>1</v>
      </c>
      <c r="LY47" s="22" t="str">
        <f t="shared" si="884"/>
        <v>SEGERS Pascal</v>
      </c>
      <c r="LZ47" s="83">
        <v>3645</v>
      </c>
      <c r="MA47" s="22" t="str">
        <f t="shared" si="885"/>
        <v>C</v>
      </c>
      <c r="MB47" s="22" t="str">
        <f t="shared" si="886"/>
        <v>SCHELFHOUT Kevin</v>
      </c>
      <c r="MC47" s="83">
        <v>7322</v>
      </c>
      <c r="MD47" s="22" t="str">
        <f t="shared" si="887"/>
        <v>C</v>
      </c>
      <c r="ME47" s="83">
        <v>1</v>
      </c>
      <c r="MF47" s="83">
        <v>2</v>
      </c>
      <c r="MG47" s="84"/>
      <c r="MH47" s="22">
        <f t="shared" si="888"/>
        <v>1</v>
      </c>
      <c r="MI47" s="22">
        <f t="shared" si="889"/>
        <v>1</v>
      </c>
      <c r="MJ47" s="43">
        <f t="shared" si="922"/>
        <v>1</v>
      </c>
      <c r="MK47" s="43">
        <f t="shared" si="922"/>
        <v>1</v>
      </c>
      <c r="ML47" s="56"/>
      <c r="MM47" s="22" t="str">
        <f t="shared" si="890"/>
        <v>VAN LYSEBETTEN Octaaf</v>
      </c>
      <c r="MN47" s="83">
        <v>7590</v>
      </c>
      <c r="MO47" s="22" t="str">
        <f t="shared" si="891"/>
        <v>C</v>
      </c>
      <c r="MP47" s="22" t="str">
        <f t="shared" si="892"/>
        <v>ENGELS Dave</v>
      </c>
      <c r="MQ47" s="83">
        <v>4000</v>
      </c>
      <c r="MR47" s="22" t="str">
        <f t="shared" si="893"/>
        <v>B</v>
      </c>
      <c r="MS47" s="83">
        <v>2</v>
      </c>
      <c r="MT47" s="83">
        <v>2</v>
      </c>
      <c r="MU47" s="84"/>
      <c r="MV47" s="22">
        <f t="shared" si="894"/>
        <v>0</v>
      </c>
      <c r="MW47" s="22">
        <f t="shared" si="895"/>
        <v>2</v>
      </c>
      <c r="MX47" s="43">
        <f t="shared" si="923"/>
        <v>0</v>
      </c>
      <c r="MY47" s="43">
        <f t="shared" si="924"/>
        <v>3</v>
      </c>
    </row>
    <row r="48" spans="1:363" ht="16.5" x14ac:dyDescent="0.3">
      <c r="A48" s="22" t="str">
        <f t="shared" si="740"/>
        <v>ENGELS Dave</v>
      </c>
      <c r="B48" s="83">
        <v>4000</v>
      </c>
      <c r="C48" s="22" t="str">
        <f t="shared" si="741"/>
        <v>B</v>
      </c>
      <c r="D48" s="22" t="str">
        <f t="shared" si="742"/>
        <v>CARLIER Constant</v>
      </c>
      <c r="E48" s="83">
        <v>2719</v>
      </c>
      <c r="F48" s="22" t="str">
        <f t="shared" si="743"/>
        <v>C</v>
      </c>
      <c r="G48" s="83">
        <v>1</v>
      </c>
      <c r="H48" s="83">
        <v>1</v>
      </c>
      <c r="I48" s="84"/>
      <c r="J48" s="22">
        <f t="shared" si="744"/>
        <v>2</v>
      </c>
      <c r="K48" s="22">
        <f t="shared" si="745"/>
        <v>0</v>
      </c>
      <c r="L48" s="43">
        <f t="shared" si="896"/>
        <v>3</v>
      </c>
      <c r="M48" s="43">
        <f t="shared" si="896"/>
        <v>0</v>
      </c>
      <c r="N48" s="66"/>
      <c r="O48" s="22" t="str">
        <f t="shared" si="746"/>
        <v>PEYTIER Bjarne</v>
      </c>
      <c r="P48" s="83">
        <v>7811</v>
      </c>
      <c r="Q48" s="22" t="str">
        <f t="shared" si="747"/>
        <v>C</v>
      </c>
      <c r="R48" s="22" t="str">
        <f t="shared" si="748"/>
        <v>DAELEMANS François</v>
      </c>
      <c r="S48" s="83">
        <v>7530</v>
      </c>
      <c r="T48" s="22" t="str">
        <f t="shared" si="749"/>
        <v>D</v>
      </c>
      <c r="U48" s="83">
        <v>2</v>
      </c>
      <c r="V48" s="83">
        <v>1</v>
      </c>
      <c r="W48" s="84"/>
      <c r="X48" s="22">
        <f t="shared" si="750"/>
        <v>1</v>
      </c>
      <c r="Y48" s="22">
        <f t="shared" si="751"/>
        <v>1</v>
      </c>
      <c r="Z48" s="43">
        <f t="shared" si="897"/>
        <v>1</v>
      </c>
      <c r="AA48" s="43">
        <f t="shared" si="897"/>
        <v>1</v>
      </c>
      <c r="AB48" s="56"/>
      <c r="AC48" s="22" t="str">
        <f t="shared" si="752"/>
        <v>LEROY Benny</v>
      </c>
      <c r="AD48" s="83">
        <v>2697</v>
      </c>
      <c r="AE48" s="22" t="str">
        <f t="shared" si="753"/>
        <v>C</v>
      </c>
      <c r="AF48" s="22" t="str">
        <f t="shared" si="754"/>
        <v>VAN SCHOOR Eddy</v>
      </c>
      <c r="AG48" s="83">
        <v>2778</v>
      </c>
      <c r="AH48" s="22" t="str">
        <f t="shared" si="755"/>
        <v>D</v>
      </c>
      <c r="AI48" s="83">
        <v>1</v>
      </c>
      <c r="AJ48" s="83">
        <v>1</v>
      </c>
      <c r="AK48" s="84"/>
      <c r="AL48" s="22">
        <f t="shared" si="756"/>
        <v>2</v>
      </c>
      <c r="AM48" s="22">
        <f t="shared" si="757"/>
        <v>0</v>
      </c>
      <c r="AN48" s="43">
        <f t="shared" si="898"/>
        <v>3</v>
      </c>
      <c r="AO48" s="43">
        <f t="shared" si="898"/>
        <v>0</v>
      </c>
      <c r="AP48" s="56"/>
      <c r="AQ48" s="22" t="str">
        <f t="shared" si="758"/>
        <v>VAN DE VONDEL Ivan</v>
      </c>
      <c r="AR48" s="83">
        <v>2964</v>
      </c>
      <c r="AS48" s="22" t="str">
        <f t="shared" si="759"/>
        <v>B</v>
      </c>
      <c r="AT48" s="22" t="str">
        <f t="shared" si="760"/>
        <v>D'HONDT Jason</v>
      </c>
      <c r="AU48" s="83">
        <v>8152</v>
      </c>
      <c r="AV48" s="22" t="str">
        <f t="shared" si="761"/>
        <v>D</v>
      </c>
      <c r="AW48" s="83">
        <v>1</v>
      </c>
      <c r="AX48" s="83">
        <v>1</v>
      </c>
      <c r="AY48" s="84"/>
      <c r="AZ48" s="22">
        <f t="shared" si="762"/>
        <v>2</v>
      </c>
      <c r="BA48" s="22">
        <f t="shared" si="763"/>
        <v>0</v>
      </c>
      <c r="BB48" s="43">
        <f t="shared" si="899"/>
        <v>3</v>
      </c>
      <c r="BC48" s="43">
        <f t="shared" si="899"/>
        <v>0</v>
      </c>
      <c r="BD48" s="66"/>
      <c r="BE48" s="22" t="str">
        <f t="shared" si="764"/>
        <v>VAN UFFEL Martin</v>
      </c>
      <c r="BF48" s="83">
        <v>2632</v>
      </c>
      <c r="BG48" s="22" t="str">
        <f t="shared" si="765"/>
        <v>B</v>
      </c>
      <c r="BH48" s="22" t="str">
        <f t="shared" si="766"/>
        <v>COVELIERS Peter</v>
      </c>
      <c r="BI48" s="83">
        <v>3261</v>
      </c>
      <c r="BJ48" s="22" t="str">
        <f t="shared" si="767"/>
        <v>A</v>
      </c>
      <c r="BK48" s="83">
        <v>2</v>
      </c>
      <c r="BL48" s="83">
        <v>1</v>
      </c>
      <c r="BM48" s="84"/>
      <c r="BN48" s="22">
        <f t="shared" si="768"/>
        <v>1</v>
      </c>
      <c r="BO48" s="22">
        <f t="shared" si="769"/>
        <v>1</v>
      </c>
      <c r="BP48" s="43">
        <f t="shared" si="900"/>
        <v>1</v>
      </c>
      <c r="BQ48" s="43">
        <f t="shared" si="900"/>
        <v>1</v>
      </c>
      <c r="BR48" s="56"/>
      <c r="BS48" s="22" t="str">
        <f t="shared" si="770"/>
        <v>VAN ASBROECK Juan</v>
      </c>
      <c r="BT48" s="83">
        <v>1253</v>
      </c>
      <c r="BU48" s="22" t="str">
        <f t="shared" si="771"/>
        <v>D</v>
      </c>
      <c r="BV48" s="22" t="str">
        <f t="shared" si="772"/>
        <v>SANDERS Erik</v>
      </c>
      <c r="BW48" s="83">
        <v>5582</v>
      </c>
      <c r="BX48" s="22" t="str">
        <f t="shared" si="773"/>
        <v>C</v>
      </c>
      <c r="BY48" s="83">
        <v>1</v>
      </c>
      <c r="BZ48" s="83">
        <v>1</v>
      </c>
      <c r="CA48" s="84"/>
      <c r="CB48" s="22">
        <f t="shared" si="774"/>
        <v>2</v>
      </c>
      <c r="CC48" s="22">
        <f t="shared" si="775"/>
        <v>0</v>
      </c>
      <c r="CD48" s="43">
        <f t="shared" si="901"/>
        <v>3</v>
      </c>
      <c r="CE48" s="43">
        <f t="shared" si="901"/>
        <v>0</v>
      </c>
      <c r="CF48" s="56"/>
      <c r="CG48" s="22" t="str">
        <f t="shared" si="776"/>
        <v>SANDERS Erik</v>
      </c>
      <c r="CH48" s="83">
        <v>5582</v>
      </c>
      <c r="CI48" s="22" t="str">
        <f t="shared" si="777"/>
        <v>C</v>
      </c>
      <c r="CJ48" s="22" t="str">
        <f t="shared" si="778"/>
        <v>VAN OSSELAER Boudewijn</v>
      </c>
      <c r="CK48" s="83">
        <v>6016</v>
      </c>
      <c r="CL48" s="22" t="str">
        <f t="shared" si="779"/>
        <v>C</v>
      </c>
      <c r="CM48" s="83">
        <v>2</v>
      </c>
      <c r="CN48" s="83">
        <v>2</v>
      </c>
      <c r="CO48" s="84"/>
      <c r="CP48" s="22">
        <f t="shared" si="780"/>
        <v>0</v>
      </c>
      <c r="CQ48" s="22">
        <f t="shared" si="781"/>
        <v>2</v>
      </c>
      <c r="CR48" s="43">
        <f t="shared" si="902"/>
        <v>0</v>
      </c>
      <c r="CS48" s="43">
        <f t="shared" si="903"/>
        <v>3</v>
      </c>
      <c r="CT48" s="66"/>
      <c r="CU48" s="22" t="str">
        <f t="shared" si="782"/>
        <v>VAN INGELGEM André</v>
      </c>
      <c r="CV48" s="83">
        <v>5270</v>
      </c>
      <c r="CW48" s="22" t="str">
        <f t="shared" si="783"/>
        <v>C</v>
      </c>
      <c r="CX48" s="22" t="str">
        <f t="shared" si="784"/>
        <v>CALUWAERTS Danny</v>
      </c>
      <c r="CY48" s="83">
        <v>2092</v>
      </c>
      <c r="CZ48" s="22" t="str">
        <f t="shared" si="785"/>
        <v>B</v>
      </c>
      <c r="DA48" s="83">
        <v>2</v>
      </c>
      <c r="DB48" s="83">
        <v>2</v>
      </c>
      <c r="DC48" s="84"/>
      <c r="DD48" s="22">
        <f t="shared" si="786"/>
        <v>0</v>
      </c>
      <c r="DE48" s="22">
        <f t="shared" si="787"/>
        <v>2</v>
      </c>
      <c r="DF48" s="43">
        <f t="shared" si="904"/>
        <v>0</v>
      </c>
      <c r="DG48" s="43">
        <f t="shared" si="904"/>
        <v>3</v>
      </c>
      <c r="DH48" s="56"/>
      <c r="DI48" s="22" t="str">
        <f t="shared" si="788"/>
        <v>VAN INGELGEM Timmy</v>
      </c>
      <c r="DJ48" s="83">
        <v>6202</v>
      </c>
      <c r="DK48" s="22" t="str">
        <f t="shared" si="789"/>
        <v>C</v>
      </c>
      <c r="DL48" s="22" t="str">
        <f t="shared" si="790"/>
        <v>VAN LANDEGHEM Kris</v>
      </c>
      <c r="DM48" s="83">
        <v>7498</v>
      </c>
      <c r="DN48" s="22" t="str">
        <f t="shared" si="791"/>
        <v>C</v>
      </c>
      <c r="DO48" s="83">
        <v>1</v>
      </c>
      <c r="DP48" s="83">
        <v>2</v>
      </c>
      <c r="DQ48" s="84"/>
      <c r="DR48" s="22">
        <f t="shared" si="792"/>
        <v>1</v>
      </c>
      <c r="DS48" s="22">
        <f t="shared" si="793"/>
        <v>1</v>
      </c>
      <c r="DT48" s="43">
        <f t="shared" si="905"/>
        <v>1</v>
      </c>
      <c r="DU48" s="43">
        <f t="shared" si="905"/>
        <v>1</v>
      </c>
      <c r="DV48" s="56"/>
      <c r="DW48" s="22" t="str">
        <f t="shared" si="794"/>
        <v>PAUWELS Frans</v>
      </c>
      <c r="DX48" s="83">
        <v>2748</v>
      </c>
      <c r="DY48" s="22" t="str">
        <f t="shared" si="795"/>
        <v>A</v>
      </c>
      <c r="DZ48" s="22" t="str">
        <f t="shared" si="796"/>
        <v>VAN INGELGEM Kevin</v>
      </c>
      <c r="EA48" s="83">
        <v>4970</v>
      </c>
      <c r="EB48" s="22" t="str">
        <f t="shared" si="797"/>
        <v>B</v>
      </c>
      <c r="EC48" s="83">
        <v>2</v>
      </c>
      <c r="ED48" s="83">
        <v>2</v>
      </c>
      <c r="EE48" s="84"/>
      <c r="EF48" s="22">
        <f t="shared" si="798"/>
        <v>0</v>
      </c>
      <c r="EG48" s="22">
        <f t="shared" si="799"/>
        <v>2</v>
      </c>
      <c r="EH48" s="43">
        <f t="shared" si="906"/>
        <v>0</v>
      </c>
      <c r="EI48" s="43">
        <f t="shared" si="906"/>
        <v>3</v>
      </c>
      <c r="EJ48" s="66"/>
      <c r="EK48" s="22" t="str">
        <f t="shared" si="800"/>
        <v>BARBIER Marcel</v>
      </c>
      <c r="EL48" s="83">
        <v>3376</v>
      </c>
      <c r="EM48" s="22" t="str">
        <f t="shared" si="801"/>
        <v>B</v>
      </c>
      <c r="EN48" s="22" t="str">
        <f t="shared" si="802"/>
        <v>VAN DER TRAPPEN Jean</v>
      </c>
      <c r="EO48" s="83">
        <v>2802</v>
      </c>
      <c r="EP48" s="22" t="str">
        <f t="shared" si="803"/>
        <v>B</v>
      </c>
      <c r="EQ48" s="83">
        <v>1</v>
      </c>
      <c r="ER48" s="83">
        <v>1</v>
      </c>
      <c r="ES48" s="84"/>
      <c r="ET48" s="22">
        <f t="shared" si="804"/>
        <v>2</v>
      </c>
      <c r="EU48" s="22">
        <f t="shared" si="805"/>
        <v>0</v>
      </c>
      <c r="EV48" s="43">
        <f t="shared" si="907"/>
        <v>3</v>
      </c>
      <c r="EW48" s="43">
        <f t="shared" si="907"/>
        <v>0</v>
      </c>
      <c r="EX48" s="56"/>
      <c r="EY48" s="22" t="str">
        <f t="shared" si="806"/>
        <v>SCHELFHOUT Kevin</v>
      </c>
      <c r="EZ48" s="83">
        <v>7322</v>
      </c>
      <c r="FA48" s="22" t="str">
        <f t="shared" si="807"/>
        <v>C</v>
      </c>
      <c r="FB48" s="22" t="str">
        <f t="shared" si="808"/>
        <v>SEGERS Pascal</v>
      </c>
      <c r="FC48" s="83">
        <v>3645</v>
      </c>
      <c r="FD48" s="22" t="str">
        <f t="shared" si="809"/>
        <v>C</v>
      </c>
      <c r="FE48" s="83">
        <v>1</v>
      </c>
      <c r="FF48" s="83">
        <v>1</v>
      </c>
      <c r="FG48" s="84"/>
      <c r="FH48" s="22">
        <f t="shared" si="810"/>
        <v>2</v>
      </c>
      <c r="FI48" s="22">
        <f t="shared" si="811"/>
        <v>0</v>
      </c>
      <c r="FJ48" s="43">
        <f t="shared" si="908"/>
        <v>3</v>
      </c>
      <c r="FK48" s="43">
        <f t="shared" si="908"/>
        <v>0</v>
      </c>
      <c r="FL48" s="56"/>
      <c r="FM48" s="22" t="str">
        <f t="shared" si="812"/>
        <v>KERREMANS Ronny</v>
      </c>
      <c r="FN48" s="83">
        <v>8712</v>
      </c>
      <c r="FO48" s="22" t="str">
        <f t="shared" si="813"/>
        <v>D</v>
      </c>
      <c r="FP48" s="22" t="str">
        <f t="shared" si="814"/>
        <v>VAN LYSEBETTEN Octaaf</v>
      </c>
      <c r="FQ48" s="83">
        <v>7590</v>
      </c>
      <c r="FR48" s="22" t="str">
        <f t="shared" si="815"/>
        <v>C</v>
      </c>
      <c r="FS48" s="83">
        <v>2</v>
      </c>
      <c r="FT48" s="83">
        <v>2</v>
      </c>
      <c r="FU48" s="84"/>
      <c r="FV48" s="22">
        <f t="shared" si="816"/>
        <v>0</v>
      </c>
      <c r="FW48" s="22">
        <f t="shared" si="817"/>
        <v>2</v>
      </c>
      <c r="FX48" s="43">
        <f t="shared" si="909"/>
        <v>0</v>
      </c>
      <c r="FY48" s="43">
        <f t="shared" si="909"/>
        <v>3</v>
      </c>
      <c r="FZ48" s="66"/>
      <c r="GA48" s="22" t="str">
        <f t="shared" si="818"/>
        <v>VAN CAMP Wilfried</v>
      </c>
      <c r="GB48" s="83">
        <v>1622</v>
      </c>
      <c r="GC48" s="22" t="str">
        <f t="shared" si="819"/>
        <v>D</v>
      </c>
      <c r="GD48" s="22" t="str">
        <f t="shared" si="820"/>
        <v>ENGELS Paul</v>
      </c>
      <c r="GE48" s="83">
        <v>3648</v>
      </c>
      <c r="GF48" s="22" t="str">
        <f t="shared" si="821"/>
        <v>C</v>
      </c>
      <c r="GG48" s="83">
        <v>2</v>
      </c>
      <c r="GH48" s="83">
        <v>2</v>
      </c>
      <c r="GI48" s="84"/>
      <c r="GJ48" s="22">
        <f t="shared" si="822"/>
        <v>0</v>
      </c>
      <c r="GK48" s="22">
        <f t="shared" si="823"/>
        <v>2</v>
      </c>
      <c r="GL48" s="43">
        <f t="shared" si="910"/>
        <v>0</v>
      </c>
      <c r="GM48" s="43">
        <f t="shared" si="910"/>
        <v>3</v>
      </c>
      <c r="GN48" s="56"/>
      <c r="GO48" s="22" t="str">
        <f t="shared" si="824"/>
        <v>DE LAET Marc</v>
      </c>
      <c r="GP48" s="83">
        <v>2927</v>
      </c>
      <c r="GQ48" s="22" t="str">
        <f t="shared" si="825"/>
        <v>A</v>
      </c>
      <c r="GR48" s="22" t="str">
        <f t="shared" si="826"/>
        <v>KREBS Frans</v>
      </c>
      <c r="GS48" s="83">
        <v>2701</v>
      </c>
      <c r="GT48" s="22" t="str">
        <f t="shared" si="827"/>
        <v>C</v>
      </c>
      <c r="GU48" s="83">
        <v>1</v>
      </c>
      <c r="GV48" s="83">
        <v>1</v>
      </c>
      <c r="GW48" s="84"/>
      <c r="GX48" s="22">
        <f t="shared" si="828"/>
        <v>2</v>
      </c>
      <c r="GY48" s="22">
        <f t="shared" si="829"/>
        <v>0</v>
      </c>
      <c r="GZ48" s="43">
        <f t="shared" si="911"/>
        <v>3</v>
      </c>
      <c r="HA48" s="43">
        <f t="shared" si="911"/>
        <v>0</v>
      </c>
      <c r="HB48" s="56"/>
      <c r="HC48" s="22" t="str">
        <f t="shared" si="830"/>
        <v>SEGERS Ronny</v>
      </c>
      <c r="HD48" s="83">
        <v>5211</v>
      </c>
      <c r="HE48" s="22" t="str">
        <f t="shared" si="831"/>
        <v>A</v>
      </c>
      <c r="HF48" s="22" t="str">
        <f t="shared" si="832"/>
        <v>SANDERS Erik</v>
      </c>
      <c r="HG48" s="83">
        <v>5582</v>
      </c>
      <c r="HH48" s="22" t="str">
        <f t="shared" si="833"/>
        <v>C</v>
      </c>
      <c r="HI48" s="83">
        <v>1</v>
      </c>
      <c r="HJ48" s="83">
        <v>1</v>
      </c>
      <c r="HK48" s="84"/>
      <c r="HL48" s="22">
        <f t="shared" si="834"/>
        <v>2</v>
      </c>
      <c r="HM48" s="22">
        <f t="shared" si="835"/>
        <v>0</v>
      </c>
      <c r="HN48" s="43">
        <f t="shared" si="912"/>
        <v>3</v>
      </c>
      <c r="HO48" s="43">
        <f t="shared" si="912"/>
        <v>0</v>
      </c>
      <c r="HP48" s="66"/>
      <c r="HQ48" s="22" t="str">
        <f t="shared" si="836"/>
        <v>SCHELFHOUT Kevin</v>
      </c>
      <c r="HR48" s="83">
        <v>7322</v>
      </c>
      <c r="HS48" s="22" t="str">
        <f t="shared" si="837"/>
        <v>C</v>
      </c>
      <c r="HT48" s="22" t="str">
        <f t="shared" si="838"/>
        <v>VAN DER TRAPPEN Jean</v>
      </c>
      <c r="HU48" s="83">
        <v>2802</v>
      </c>
      <c r="HV48" s="22" t="str">
        <f t="shared" si="839"/>
        <v>B</v>
      </c>
      <c r="HW48" s="83">
        <v>1</v>
      </c>
      <c r="HX48" s="83">
        <v>1</v>
      </c>
      <c r="HY48" s="84"/>
      <c r="HZ48" s="22">
        <f t="shared" si="840"/>
        <v>2</v>
      </c>
      <c r="IA48" s="22">
        <f t="shared" si="841"/>
        <v>0</v>
      </c>
      <c r="IB48" s="43">
        <f t="shared" si="913"/>
        <v>3</v>
      </c>
      <c r="IC48" s="43">
        <f t="shared" si="913"/>
        <v>0</v>
      </c>
      <c r="ID48" s="56"/>
      <c r="IE48" s="22" t="str">
        <f t="shared" si="842"/>
        <v>JACOBS Dave</v>
      </c>
      <c r="IF48" s="83">
        <v>2789</v>
      </c>
      <c r="IG48" s="22" t="str">
        <f t="shared" si="843"/>
        <v>B</v>
      </c>
      <c r="IH48" s="22" t="str">
        <f t="shared" si="844"/>
        <v>HEYMANS Nico</v>
      </c>
      <c r="II48" s="83">
        <v>3282</v>
      </c>
      <c r="IJ48" s="22" t="str">
        <f t="shared" si="845"/>
        <v>C</v>
      </c>
      <c r="IK48" s="83">
        <v>1</v>
      </c>
      <c r="IL48" s="83">
        <v>1</v>
      </c>
      <c r="IM48" s="65"/>
      <c r="IN48" s="22">
        <f t="shared" si="846"/>
        <v>2</v>
      </c>
      <c r="IO48" s="22">
        <f t="shared" si="847"/>
        <v>0</v>
      </c>
      <c r="IP48" s="43">
        <f t="shared" si="914"/>
        <v>3</v>
      </c>
      <c r="IQ48" s="43">
        <f t="shared" si="914"/>
        <v>0</v>
      </c>
      <c r="IR48" s="56"/>
      <c r="IS48" s="22" t="str">
        <f t="shared" si="848"/>
        <v>SANDERS Erik</v>
      </c>
      <c r="IT48" s="83">
        <v>5582</v>
      </c>
      <c r="IU48" s="22" t="str">
        <f t="shared" si="849"/>
        <v>C</v>
      </c>
      <c r="IV48" s="22" t="str">
        <f t="shared" si="850"/>
        <v>VAN ASBROECK Juan</v>
      </c>
      <c r="IW48" s="83">
        <v>1253</v>
      </c>
      <c r="IX48" s="22" t="str">
        <f t="shared" si="851"/>
        <v>D</v>
      </c>
      <c r="IY48" s="83">
        <v>2</v>
      </c>
      <c r="IZ48" s="83">
        <v>1</v>
      </c>
      <c r="JA48" s="84"/>
      <c r="JB48" s="22">
        <f t="shared" si="852"/>
        <v>1</v>
      </c>
      <c r="JC48" s="22">
        <f t="shared" si="853"/>
        <v>1</v>
      </c>
      <c r="JD48" s="43">
        <f t="shared" si="915"/>
        <v>1</v>
      </c>
      <c r="JE48" s="43">
        <f t="shared" si="915"/>
        <v>1</v>
      </c>
      <c r="JF48" s="66"/>
      <c r="JG48" s="22" t="str">
        <f t="shared" si="854"/>
        <v>VAN OSSELAER Boudewijn</v>
      </c>
      <c r="JH48" s="83">
        <v>6016</v>
      </c>
      <c r="JI48" s="22" t="str">
        <f t="shared" si="855"/>
        <v>C</v>
      </c>
      <c r="JJ48" s="22" t="str">
        <f t="shared" si="856"/>
        <v>DE KEMPENEER Pierre</v>
      </c>
      <c r="JK48" s="83">
        <v>8397</v>
      </c>
      <c r="JL48" s="22" t="str">
        <f t="shared" si="857"/>
        <v>B</v>
      </c>
      <c r="JM48" s="83">
        <v>2</v>
      </c>
      <c r="JN48" s="83">
        <v>1</v>
      </c>
      <c r="JO48" s="84"/>
      <c r="JP48" s="22">
        <f t="shared" si="858"/>
        <v>1</v>
      </c>
      <c r="JQ48" s="22">
        <f t="shared" si="859"/>
        <v>1</v>
      </c>
      <c r="JR48" s="43">
        <f t="shared" si="916"/>
        <v>1</v>
      </c>
      <c r="JS48" s="43">
        <f t="shared" si="917"/>
        <v>1</v>
      </c>
      <c r="JT48" s="56"/>
      <c r="JU48" s="22" t="str">
        <f t="shared" si="860"/>
        <v>CALUWAERTS Danny</v>
      </c>
      <c r="JV48" s="83">
        <v>2092</v>
      </c>
      <c r="JW48" s="22" t="str">
        <f t="shared" si="861"/>
        <v>B</v>
      </c>
      <c r="JX48" s="22" t="str">
        <f t="shared" si="862"/>
        <v>PEETERS Juliën</v>
      </c>
      <c r="JY48" s="83">
        <v>1106</v>
      </c>
      <c r="JZ48" s="22" t="str">
        <f t="shared" si="863"/>
        <v>B</v>
      </c>
      <c r="KA48" s="83">
        <v>2</v>
      </c>
      <c r="KB48" s="83">
        <v>1</v>
      </c>
      <c r="KC48" s="84"/>
      <c r="KD48" s="22">
        <f t="shared" si="864"/>
        <v>1</v>
      </c>
      <c r="KE48" s="22">
        <f t="shared" si="865"/>
        <v>1</v>
      </c>
      <c r="KF48" s="43">
        <f t="shared" si="918"/>
        <v>1</v>
      </c>
      <c r="KG48" s="43">
        <f t="shared" si="918"/>
        <v>1</v>
      </c>
      <c r="KH48" s="56"/>
      <c r="KI48" s="22" t="str">
        <f t="shared" si="866"/>
        <v>ROOTHANS Peter</v>
      </c>
      <c r="KJ48" s="83">
        <v>5434</v>
      </c>
      <c r="KK48" s="22" t="str">
        <f t="shared" si="867"/>
        <v>C</v>
      </c>
      <c r="KL48" s="22" t="str">
        <f t="shared" si="868"/>
        <v>VAN INGELGEM Timmy</v>
      </c>
      <c r="KM48" s="83">
        <v>6202</v>
      </c>
      <c r="KN48" s="22" t="str">
        <f t="shared" si="869"/>
        <v>C</v>
      </c>
      <c r="KO48" s="83">
        <v>1</v>
      </c>
      <c r="KP48" s="83">
        <v>1</v>
      </c>
      <c r="KQ48" s="84"/>
      <c r="KR48" s="22">
        <f t="shared" si="870"/>
        <v>2</v>
      </c>
      <c r="KS48" s="22">
        <f t="shared" si="871"/>
        <v>0</v>
      </c>
      <c r="KT48" s="43">
        <f t="shared" si="919"/>
        <v>3</v>
      </c>
      <c r="KU48" s="43">
        <f t="shared" si="919"/>
        <v>0</v>
      </c>
      <c r="KV48" s="66"/>
      <c r="KW48" s="22" t="str">
        <f t="shared" si="872"/>
        <v>MOORTGAT Jurgen</v>
      </c>
      <c r="KX48" s="83">
        <v>1575</v>
      </c>
      <c r="KY48" s="22" t="str">
        <f t="shared" si="873"/>
        <v>C</v>
      </c>
      <c r="KZ48" s="22" t="str">
        <f t="shared" si="874"/>
        <v>VAN DE VONDEL Ivan</v>
      </c>
      <c r="LA48" s="83">
        <v>2964</v>
      </c>
      <c r="LB48" s="22" t="str">
        <f t="shared" si="875"/>
        <v>B</v>
      </c>
      <c r="LC48" s="83">
        <v>1</v>
      </c>
      <c r="LD48" s="83">
        <v>1</v>
      </c>
      <c r="LE48" s="84"/>
      <c r="LF48" s="22">
        <f t="shared" si="876"/>
        <v>2</v>
      </c>
      <c r="LG48" s="22">
        <f t="shared" si="877"/>
        <v>0</v>
      </c>
      <c r="LH48" s="43">
        <f t="shared" si="920"/>
        <v>3</v>
      </c>
      <c r="LI48" s="43">
        <f t="shared" si="920"/>
        <v>0</v>
      </c>
      <c r="LJ48" s="56"/>
      <c r="LK48" s="22" t="str">
        <f t="shared" si="878"/>
        <v>DE HERDT Ivan</v>
      </c>
      <c r="LL48" s="83">
        <v>1041</v>
      </c>
      <c r="LM48" s="22" t="str">
        <f t="shared" si="879"/>
        <v>C</v>
      </c>
      <c r="LN48" s="22" t="str">
        <f t="shared" si="880"/>
        <v>TRUYTS Marcel</v>
      </c>
      <c r="LO48" s="83">
        <v>3625</v>
      </c>
      <c r="LP48" s="22" t="str">
        <f t="shared" si="881"/>
        <v>B</v>
      </c>
      <c r="LQ48" s="83">
        <v>1</v>
      </c>
      <c r="LR48" s="83">
        <v>1</v>
      </c>
      <c r="LS48" s="84"/>
      <c r="LT48" s="22">
        <f t="shared" si="882"/>
        <v>2</v>
      </c>
      <c r="LU48" s="22">
        <f t="shared" si="883"/>
        <v>0</v>
      </c>
      <c r="LV48" s="43">
        <f t="shared" si="921"/>
        <v>3</v>
      </c>
      <c r="LW48" s="43">
        <f t="shared" si="921"/>
        <v>0</v>
      </c>
      <c r="LY48" s="22" t="str">
        <f t="shared" si="884"/>
        <v>VERMEULEN Victor</v>
      </c>
      <c r="LZ48" s="83">
        <v>5271</v>
      </c>
      <c r="MA48" s="22" t="str">
        <f t="shared" si="885"/>
        <v>C</v>
      </c>
      <c r="MB48" s="22" t="str">
        <f t="shared" si="886"/>
        <v>D'HONDT Julian</v>
      </c>
      <c r="MC48" s="83">
        <v>8691</v>
      </c>
      <c r="MD48" s="22" t="str">
        <f t="shared" si="887"/>
        <v>D</v>
      </c>
      <c r="ME48" s="83">
        <v>2</v>
      </c>
      <c r="MF48" s="83">
        <v>2</v>
      </c>
      <c r="MG48" s="84"/>
      <c r="MH48" s="22">
        <f t="shared" si="888"/>
        <v>0</v>
      </c>
      <c r="MI48" s="22">
        <f t="shared" si="889"/>
        <v>2</v>
      </c>
      <c r="MJ48" s="43">
        <f t="shared" si="922"/>
        <v>0</v>
      </c>
      <c r="MK48" s="43">
        <f t="shared" si="922"/>
        <v>3</v>
      </c>
      <c r="ML48" s="56"/>
      <c r="MM48" s="22" t="str">
        <f t="shared" si="890"/>
        <v>DE LAET Marc</v>
      </c>
      <c r="MN48" s="83">
        <v>2927</v>
      </c>
      <c r="MO48" s="22" t="str">
        <f t="shared" si="891"/>
        <v>A</v>
      </c>
      <c r="MP48" s="22" t="str">
        <f t="shared" si="892"/>
        <v>ENGELS Paul</v>
      </c>
      <c r="MQ48" s="83">
        <v>3648</v>
      </c>
      <c r="MR48" s="22" t="str">
        <f t="shared" si="893"/>
        <v>C</v>
      </c>
      <c r="MS48" s="83">
        <v>1</v>
      </c>
      <c r="MT48" s="83">
        <v>1</v>
      </c>
      <c r="MU48" s="84"/>
      <c r="MV48" s="22">
        <f t="shared" si="894"/>
        <v>2</v>
      </c>
      <c r="MW48" s="22">
        <f t="shared" si="895"/>
        <v>0</v>
      </c>
      <c r="MX48" s="43">
        <f t="shared" si="923"/>
        <v>3</v>
      </c>
      <c r="MY48" s="43">
        <f t="shared" si="924"/>
        <v>0</v>
      </c>
    </row>
    <row r="49" spans="1:363" ht="17.25" thickBot="1" x14ac:dyDescent="0.35">
      <c r="A49" s="22" t="str">
        <f t="shared" si="740"/>
        <v>CALUWAERTS Danny</v>
      </c>
      <c r="B49" s="83">
        <v>2092</v>
      </c>
      <c r="C49" s="22" t="str">
        <f t="shared" si="741"/>
        <v>B</v>
      </c>
      <c r="D49" s="22" t="str">
        <f t="shared" si="742"/>
        <v>SIEBENS Rudy</v>
      </c>
      <c r="E49" s="83">
        <v>2935</v>
      </c>
      <c r="F49" s="22" t="str">
        <f t="shared" si="743"/>
        <v>B</v>
      </c>
      <c r="G49" s="83">
        <v>1</v>
      </c>
      <c r="H49" s="83">
        <v>1</v>
      </c>
      <c r="I49" s="85"/>
      <c r="J49" s="22">
        <f t="shared" si="744"/>
        <v>2</v>
      </c>
      <c r="K49" s="22">
        <f t="shared" si="745"/>
        <v>0</v>
      </c>
      <c r="L49" s="43">
        <f t="shared" si="896"/>
        <v>3</v>
      </c>
      <c r="M49" s="43">
        <f t="shared" si="896"/>
        <v>0</v>
      </c>
      <c r="N49" s="56"/>
      <c r="O49" s="22" t="str">
        <f t="shared" si="746"/>
        <v>VAN INGELGEM Kevin</v>
      </c>
      <c r="P49" s="83">
        <v>4970</v>
      </c>
      <c r="Q49" s="22" t="str">
        <f t="shared" si="747"/>
        <v>B</v>
      </c>
      <c r="R49" s="22" t="str">
        <f t="shared" si="748"/>
        <v>VAN ASBROECK Juan</v>
      </c>
      <c r="S49" s="83">
        <v>1253</v>
      </c>
      <c r="T49" s="22" t="str">
        <f t="shared" si="749"/>
        <v>D</v>
      </c>
      <c r="U49" s="83">
        <v>1</v>
      </c>
      <c r="V49" s="83">
        <v>1</v>
      </c>
      <c r="W49" s="85"/>
      <c r="X49" s="22">
        <f t="shared" si="750"/>
        <v>2</v>
      </c>
      <c r="Y49" s="22">
        <f t="shared" si="751"/>
        <v>0</v>
      </c>
      <c r="Z49" s="43">
        <f t="shared" si="897"/>
        <v>3</v>
      </c>
      <c r="AA49" s="43">
        <f t="shared" si="897"/>
        <v>0</v>
      </c>
      <c r="AB49" s="56"/>
      <c r="AC49" s="22" t="str">
        <f t="shared" si="752"/>
        <v>VAN MUYLDER Nico</v>
      </c>
      <c r="AD49" s="83">
        <v>4875</v>
      </c>
      <c r="AE49" s="22" t="str">
        <f t="shared" si="753"/>
        <v>C</v>
      </c>
      <c r="AF49" s="22" t="str">
        <f t="shared" si="754"/>
        <v>PERSOONS Dirk</v>
      </c>
      <c r="AG49" s="83">
        <v>304</v>
      </c>
      <c r="AH49" s="22" t="str">
        <f t="shared" si="755"/>
        <v>A</v>
      </c>
      <c r="AI49" s="83">
        <v>2</v>
      </c>
      <c r="AJ49" s="83">
        <v>2</v>
      </c>
      <c r="AK49" s="85"/>
      <c r="AL49" s="22">
        <f t="shared" si="756"/>
        <v>0</v>
      </c>
      <c r="AM49" s="22">
        <f t="shared" si="757"/>
        <v>2</v>
      </c>
      <c r="AN49" s="43">
        <f t="shared" si="898"/>
        <v>0</v>
      </c>
      <c r="AO49" s="43">
        <f t="shared" si="898"/>
        <v>3</v>
      </c>
      <c r="AP49" s="56"/>
      <c r="AQ49" s="22" t="str">
        <f t="shared" si="758"/>
        <v>PAUWELS Frans</v>
      </c>
      <c r="AR49" s="83">
        <v>2748</v>
      </c>
      <c r="AS49" s="22" t="str">
        <f t="shared" si="759"/>
        <v>A</v>
      </c>
      <c r="AT49" s="22" t="str">
        <f t="shared" si="760"/>
        <v>SCHELFHOUT Kevin</v>
      </c>
      <c r="AU49" s="83">
        <v>7322</v>
      </c>
      <c r="AV49" s="22" t="str">
        <f t="shared" si="761"/>
        <v>C</v>
      </c>
      <c r="AW49" s="83">
        <v>1</v>
      </c>
      <c r="AX49" s="83">
        <v>1</v>
      </c>
      <c r="AY49" s="85"/>
      <c r="AZ49" s="22">
        <f t="shared" si="762"/>
        <v>2</v>
      </c>
      <c r="BA49" s="22">
        <f t="shared" si="763"/>
        <v>0</v>
      </c>
      <c r="BB49" s="43">
        <f t="shared" si="899"/>
        <v>3</v>
      </c>
      <c r="BC49" s="43">
        <f t="shared" si="899"/>
        <v>0</v>
      </c>
      <c r="BD49" s="56"/>
      <c r="BE49" s="22" t="str">
        <f t="shared" si="764"/>
        <v>PEYTIER Bjarne</v>
      </c>
      <c r="BF49" s="83">
        <v>7811</v>
      </c>
      <c r="BG49" s="22" t="str">
        <f t="shared" si="765"/>
        <v>C</v>
      </c>
      <c r="BH49" s="22" t="str">
        <f t="shared" si="766"/>
        <v>SEGERS Ronny</v>
      </c>
      <c r="BI49" s="83">
        <v>5211</v>
      </c>
      <c r="BJ49" s="22" t="str">
        <f t="shared" si="767"/>
        <v>A</v>
      </c>
      <c r="BK49" s="83">
        <v>2</v>
      </c>
      <c r="BL49" s="83">
        <v>2</v>
      </c>
      <c r="BM49" s="85"/>
      <c r="BN49" s="22">
        <f t="shared" si="768"/>
        <v>0</v>
      </c>
      <c r="BO49" s="22">
        <f t="shared" si="769"/>
        <v>2</v>
      </c>
      <c r="BP49" s="43">
        <f t="shared" si="900"/>
        <v>0</v>
      </c>
      <c r="BQ49" s="43">
        <f t="shared" si="900"/>
        <v>3</v>
      </c>
      <c r="BR49" s="56"/>
      <c r="BS49" s="22" t="str">
        <f t="shared" si="770"/>
        <v>VAN INGELGEM Timmy</v>
      </c>
      <c r="BT49" s="83">
        <v>6202</v>
      </c>
      <c r="BU49" s="22" t="str">
        <f t="shared" si="771"/>
        <v>C</v>
      </c>
      <c r="BV49" s="22" t="str">
        <f t="shared" si="772"/>
        <v>VAN MUYLDER Nico</v>
      </c>
      <c r="BW49" s="83">
        <v>4875</v>
      </c>
      <c r="BX49" s="22" t="str">
        <f t="shared" si="773"/>
        <v>C</v>
      </c>
      <c r="BY49" s="83">
        <v>2</v>
      </c>
      <c r="BZ49" s="83">
        <v>1</v>
      </c>
      <c r="CA49" s="85"/>
      <c r="CB49" s="22">
        <f t="shared" si="774"/>
        <v>1</v>
      </c>
      <c r="CC49" s="22">
        <f t="shared" si="775"/>
        <v>1</v>
      </c>
      <c r="CD49" s="43">
        <f t="shared" si="901"/>
        <v>1</v>
      </c>
      <c r="CE49" s="43">
        <f t="shared" si="901"/>
        <v>1</v>
      </c>
      <c r="CF49" s="56"/>
      <c r="CG49" s="22" t="str">
        <f t="shared" si="776"/>
        <v>VAN MUYLDER Nico</v>
      </c>
      <c r="CH49" s="83">
        <v>4875</v>
      </c>
      <c r="CI49" s="22" t="str">
        <f t="shared" si="777"/>
        <v>C</v>
      </c>
      <c r="CJ49" s="22" t="str">
        <f t="shared" si="778"/>
        <v>TRUYMAN Stefaan</v>
      </c>
      <c r="CK49" s="83">
        <v>5376</v>
      </c>
      <c r="CL49" s="22" t="str">
        <f t="shared" si="779"/>
        <v>B</v>
      </c>
      <c r="CM49" s="83">
        <v>2</v>
      </c>
      <c r="CN49" s="83">
        <v>1</v>
      </c>
      <c r="CO49" s="85"/>
      <c r="CP49" s="22">
        <f t="shared" si="780"/>
        <v>1</v>
      </c>
      <c r="CQ49" s="22">
        <f t="shared" si="781"/>
        <v>1</v>
      </c>
      <c r="CR49" s="43">
        <f t="shared" si="902"/>
        <v>1</v>
      </c>
      <c r="CS49" s="43">
        <f t="shared" si="903"/>
        <v>1</v>
      </c>
      <c r="CT49" s="56"/>
      <c r="CU49" s="22" t="str">
        <f t="shared" si="782"/>
        <v>ROOTHANS Peter</v>
      </c>
      <c r="CV49" s="83">
        <v>5434</v>
      </c>
      <c r="CW49" s="22" t="str">
        <f t="shared" si="783"/>
        <v>C</v>
      </c>
      <c r="CX49" s="22" t="str">
        <f t="shared" si="784"/>
        <v>ENGELS Dave</v>
      </c>
      <c r="CY49" s="83">
        <v>4000</v>
      </c>
      <c r="CZ49" s="22" t="str">
        <f t="shared" si="785"/>
        <v>B</v>
      </c>
      <c r="DA49" s="83">
        <v>2</v>
      </c>
      <c r="DB49" s="83">
        <v>2</v>
      </c>
      <c r="DC49" s="85"/>
      <c r="DD49" s="22">
        <f t="shared" si="786"/>
        <v>0</v>
      </c>
      <c r="DE49" s="22">
        <f t="shared" si="787"/>
        <v>2</v>
      </c>
      <c r="DF49" s="43">
        <f t="shared" si="904"/>
        <v>0</v>
      </c>
      <c r="DG49" s="43">
        <f t="shared" si="904"/>
        <v>3</v>
      </c>
      <c r="DH49" s="56"/>
      <c r="DI49" s="22" t="str">
        <f t="shared" si="788"/>
        <v>VAN ASBROECK Alfons</v>
      </c>
      <c r="DJ49" s="83">
        <v>5054</v>
      </c>
      <c r="DK49" s="22" t="str">
        <f t="shared" si="789"/>
        <v>D</v>
      </c>
      <c r="DL49" s="22" t="str">
        <f t="shared" si="790"/>
        <v>VAN INGELGEM André</v>
      </c>
      <c r="DM49" s="83">
        <v>5270</v>
      </c>
      <c r="DN49" s="22" t="str">
        <f t="shared" si="791"/>
        <v>C</v>
      </c>
      <c r="DO49" s="83">
        <v>1</v>
      </c>
      <c r="DP49" s="83">
        <v>1</v>
      </c>
      <c r="DQ49" s="85"/>
      <c r="DR49" s="22">
        <f t="shared" si="792"/>
        <v>2</v>
      </c>
      <c r="DS49" s="22">
        <f t="shared" si="793"/>
        <v>0</v>
      </c>
      <c r="DT49" s="43">
        <f t="shared" si="905"/>
        <v>3</v>
      </c>
      <c r="DU49" s="43">
        <f t="shared" si="905"/>
        <v>0</v>
      </c>
      <c r="DV49" s="56"/>
      <c r="DW49" s="22" t="str">
        <f t="shared" si="794"/>
        <v>VAN DER TRAPPEN Jean</v>
      </c>
      <c r="DX49" s="83">
        <v>2802</v>
      </c>
      <c r="DY49" s="22" t="str">
        <f t="shared" si="795"/>
        <v>B</v>
      </c>
      <c r="DZ49" s="22" t="str">
        <f t="shared" si="796"/>
        <v>PEYTIER Bjarne</v>
      </c>
      <c r="EA49" s="83">
        <v>7811</v>
      </c>
      <c r="EB49" s="22" t="str">
        <f t="shared" si="797"/>
        <v>C</v>
      </c>
      <c r="EC49" s="83">
        <v>1</v>
      </c>
      <c r="ED49" s="83">
        <v>1</v>
      </c>
      <c r="EE49" s="85"/>
      <c r="EF49" s="22">
        <f t="shared" si="798"/>
        <v>2</v>
      </c>
      <c r="EG49" s="22">
        <f t="shared" si="799"/>
        <v>0</v>
      </c>
      <c r="EH49" s="43">
        <f t="shared" si="906"/>
        <v>3</v>
      </c>
      <c r="EI49" s="43">
        <f t="shared" si="906"/>
        <v>0</v>
      </c>
      <c r="EJ49" s="56"/>
      <c r="EK49" s="22" t="str">
        <f t="shared" si="800"/>
        <v>TRUYTS Marcel</v>
      </c>
      <c r="EL49" s="83">
        <v>3625</v>
      </c>
      <c r="EM49" s="22" t="str">
        <f t="shared" si="801"/>
        <v>B</v>
      </c>
      <c r="EN49" s="22" t="str">
        <f t="shared" si="802"/>
        <v>PAUWELS Frans</v>
      </c>
      <c r="EO49" s="83">
        <v>2748</v>
      </c>
      <c r="EP49" s="22" t="str">
        <f t="shared" si="803"/>
        <v>A</v>
      </c>
      <c r="EQ49" s="83">
        <v>2</v>
      </c>
      <c r="ER49" s="83">
        <v>2</v>
      </c>
      <c r="ES49" s="85"/>
      <c r="ET49" s="22">
        <f t="shared" si="804"/>
        <v>0</v>
      </c>
      <c r="EU49" s="22">
        <f t="shared" si="805"/>
        <v>2</v>
      </c>
      <c r="EV49" s="43">
        <f t="shared" si="907"/>
        <v>0</v>
      </c>
      <c r="EW49" s="43">
        <f t="shared" si="907"/>
        <v>3</v>
      </c>
      <c r="EX49" s="56"/>
      <c r="EY49" s="22" t="str">
        <f t="shared" si="806"/>
        <v>D'HONDT Julian</v>
      </c>
      <c r="EZ49" s="83">
        <v>8691</v>
      </c>
      <c r="FA49" s="22" t="str">
        <f t="shared" si="807"/>
        <v>D</v>
      </c>
      <c r="FB49" s="22" t="str">
        <f t="shared" si="808"/>
        <v>VERMEULEN Victor</v>
      </c>
      <c r="FC49" s="83">
        <v>5271</v>
      </c>
      <c r="FD49" s="22" t="str">
        <f t="shared" si="809"/>
        <v>C</v>
      </c>
      <c r="FE49" s="83">
        <v>1</v>
      </c>
      <c r="FF49" s="83">
        <v>2</v>
      </c>
      <c r="FG49" s="85"/>
      <c r="FH49" s="22">
        <f t="shared" si="810"/>
        <v>1</v>
      </c>
      <c r="FI49" s="22">
        <f t="shared" si="811"/>
        <v>1</v>
      </c>
      <c r="FJ49" s="43">
        <f t="shared" si="908"/>
        <v>1</v>
      </c>
      <c r="FK49" s="43">
        <f t="shared" si="908"/>
        <v>1</v>
      </c>
      <c r="FL49" s="56"/>
      <c r="FM49" s="22" t="str">
        <f t="shared" si="812"/>
        <v>ENGELS Paul</v>
      </c>
      <c r="FN49" s="83">
        <v>3648</v>
      </c>
      <c r="FO49" s="22" t="str">
        <f t="shared" si="813"/>
        <v>C</v>
      </c>
      <c r="FP49" s="22" t="str">
        <f t="shared" si="814"/>
        <v>VAN ASBROECK Juan</v>
      </c>
      <c r="FQ49" s="83">
        <v>1253</v>
      </c>
      <c r="FR49" s="22" t="str">
        <f t="shared" si="815"/>
        <v>D</v>
      </c>
      <c r="FS49" s="83">
        <v>1</v>
      </c>
      <c r="FT49" s="83">
        <v>1</v>
      </c>
      <c r="FU49" s="85"/>
      <c r="FV49" s="22">
        <f t="shared" si="816"/>
        <v>2</v>
      </c>
      <c r="FW49" s="22">
        <f t="shared" si="817"/>
        <v>0</v>
      </c>
      <c r="FX49" s="43">
        <f t="shared" si="909"/>
        <v>3</v>
      </c>
      <c r="FY49" s="43">
        <f t="shared" si="909"/>
        <v>0</v>
      </c>
      <c r="FZ49" s="56"/>
      <c r="GA49" s="22" t="str">
        <f t="shared" si="818"/>
        <v>MAMPAEY Kim</v>
      </c>
      <c r="GB49" s="83">
        <v>2604</v>
      </c>
      <c r="GC49" s="22" t="str">
        <f t="shared" si="819"/>
        <v>B</v>
      </c>
      <c r="GD49" s="22" t="str">
        <f t="shared" si="820"/>
        <v>CALUWAERTS Danny</v>
      </c>
      <c r="GE49" s="83">
        <v>2092</v>
      </c>
      <c r="GF49" s="22" t="str">
        <f t="shared" si="821"/>
        <v>B</v>
      </c>
      <c r="GG49" s="83">
        <v>2</v>
      </c>
      <c r="GH49" s="83">
        <v>2</v>
      </c>
      <c r="GI49" s="85"/>
      <c r="GJ49" s="22">
        <f t="shared" si="822"/>
        <v>0</v>
      </c>
      <c r="GK49" s="22">
        <f t="shared" si="823"/>
        <v>2</v>
      </c>
      <c r="GL49" s="43">
        <f t="shared" si="910"/>
        <v>0</v>
      </c>
      <c r="GM49" s="43">
        <f t="shared" si="910"/>
        <v>3</v>
      </c>
      <c r="GN49" s="56"/>
      <c r="GO49" s="22" t="str">
        <f t="shared" si="824"/>
        <v>VAN LYSEBETTEN Octaaf</v>
      </c>
      <c r="GP49" s="83">
        <v>7590</v>
      </c>
      <c r="GQ49" s="22" t="str">
        <f t="shared" si="825"/>
        <v>C</v>
      </c>
      <c r="GR49" s="22" t="str">
        <f t="shared" si="826"/>
        <v>VAN INGELGEM Kevin</v>
      </c>
      <c r="GS49" s="83">
        <v>4970</v>
      </c>
      <c r="GT49" s="22" t="str">
        <f t="shared" si="827"/>
        <v>B</v>
      </c>
      <c r="GU49" s="83">
        <v>2</v>
      </c>
      <c r="GV49" s="83">
        <v>2</v>
      </c>
      <c r="GW49" s="85"/>
      <c r="GX49" s="22">
        <f t="shared" si="828"/>
        <v>0</v>
      </c>
      <c r="GY49" s="22">
        <f t="shared" si="829"/>
        <v>2</v>
      </c>
      <c r="GZ49" s="43">
        <f t="shared" si="911"/>
        <v>0</v>
      </c>
      <c r="HA49" s="43">
        <f t="shared" si="911"/>
        <v>3</v>
      </c>
      <c r="HB49" s="56"/>
      <c r="HC49" s="22" t="str">
        <f t="shared" si="830"/>
        <v>JACOBS Dave</v>
      </c>
      <c r="HD49" s="83">
        <v>2789</v>
      </c>
      <c r="HE49" s="22" t="str">
        <f t="shared" si="831"/>
        <v>B</v>
      </c>
      <c r="HF49" s="22" t="str">
        <f t="shared" si="832"/>
        <v>DE KEMPENEER Pierre</v>
      </c>
      <c r="HG49" s="83">
        <v>8397</v>
      </c>
      <c r="HH49" s="22" t="str">
        <f t="shared" si="833"/>
        <v>B</v>
      </c>
      <c r="HI49" s="83">
        <v>1</v>
      </c>
      <c r="HJ49" s="83">
        <v>2</v>
      </c>
      <c r="HK49" s="85"/>
      <c r="HL49" s="22">
        <f t="shared" si="834"/>
        <v>1</v>
      </c>
      <c r="HM49" s="22">
        <f t="shared" si="835"/>
        <v>1</v>
      </c>
      <c r="HN49" s="43">
        <f t="shared" si="912"/>
        <v>1</v>
      </c>
      <c r="HO49" s="43">
        <f t="shared" si="912"/>
        <v>1</v>
      </c>
      <c r="HP49" s="56"/>
      <c r="HQ49" s="22" t="str">
        <f t="shared" si="836"/>
        <v>VAN DRIESSCHE Peter</v>
      </c>
      <c r="HR49" s="83">
        <v>1552</v>
      </c>
      <c r="HS49" s="22" t="str">
        <f t="shared" si="837"/>
        <v>D</v>
      </c>
      <c r="HT49" s="22" t="str">
        <f t="shared" si="838"/>
        <v>VAN DE VONDEL Ivan</v>
      </c>
      <c r="HU49" s="83">
        <v>2964</v>
      </c>
      <c r="HV49" s="22" t="str">
        <f t="shared" si="839"/>
        <v>B</v>
      </c>
      <c r="HW49" s="83">
        <v>2</v>
      </c>
      <c r="HX49" s="83">
        <v>2</v>
      </c>
      <c r="HY49" s="85"/>
      <c r="HZ49" s="22">
        <f t="shared" si="840"/>
        <v>0</v>
      </c>
      <c r="IA49" s="22">
        <f t="shared" si="841"/>
        <v>2</v>
      </c>
      <c r="IB49" s="43">
        <f t="shared" si="913"/>
        <v>0</v>
      </c>
      <c r="IC49" s="43">
        <f t="shared" si="913"/>
        <v>3</v>
      </c>
      <c r="ID49" s="56"/>
      <c r="IE49" s="22" t="str">
        <f t="shared" si="842"/>
        <v>SEGERS Ronny</v>
      </c>
      <c r="IF49" s="83">
        <v>5211</v>
      </c>
      <c r="IG49" s="22" t="str">
        <f t="shared" si="843"/>
        <v>A</v>
      </c>
      <c r="IH49" s="22" t="str">
        <f t="shared" si="844"/>
        <v>VAN INGELGEM Kevin</v>
      </c>
      <c r="II49" s="83">
        <v>4970</v>
      </c>
      <c r="IJ49" s="22" t="str">
        <f t="shared" si="845"/>
        <v>B</v>
      </c>
      <c r="IK49" s="83">
        <v>1</v>
      </c>
      <c r="IL49" s="83">
        <v>2</v>
      </c>
      <c r="IM49" s="67"/>
      <c r="IN49" s="22">
        <f t="shared" si="846"/>
        <v>1</v>
      </c>
      <c r="IO49" s="22">
        <f t="shared" si="847"/>
        <v>1</v>
      </c>
      <c r="IP49" s="43">
        <f t="shared" si="914"/>
        <v>1</v>
      </c>
      <c r="IQ49" s="43">
        <f t="shared" si="914"/>
        <v>1</v>
      </c>
      <c r="IR49" s="56"/>
      <c r="IS49" s="22" t="str">
        <f t="shared" si="848"/>
        <v>VAN MUYLDER Nico</v>
      </c>
      <c r="IT49" s="83">
        <v>4875</v>
      </c>
      <c r="IU49" s="22" t="str">
        <f t="shared" si="849"/>
        <v>C</v>
      </c>
      <c r="IV49" s="22" t="str">
        <f t="shared" si="850"/>
        <v>DE LAET Marc</v>
      </c>
      <c r="IW49" s="83">
        <v>2927</v>
      </c>
      <c r="IX49" s="22" t="str">
        <f t="shared" si="851"/>
        <v>A</v>
      </c>
      <c r="IY49" s="83">
        <v>1</v>
      </c>
      <c r="IZ49" s="83">
        <v>1</v>
      </c>
      <c r="JA49" s="85"/>
      <c r="JB49" s="22">
        <f t="shared" si="852"/>
        <v>2</v>
      </c>
      <c r="JC49" s="22">
        <f t="shared" si="853"/>
        <v>0</v>
      </c>
      <c r="JD49" s="43">
        <f t="shared" si="915"/>
        <v>3</v>
      </c>
      <c r="JE49" s="43">
        <f t="shared" si="915"/>
        <v>0</v>
      </c>
      <c r="JF49" s="56"/>
      <c r="JG49" s="22" t="str">
        <f t="shared" si="854"/>
        <v>TRUYMAN Stefaan</v>
      </c>
      <c r="JH49" s="83">
        <v>5376</v>
      </c>
      <c r="JI49" s="22" t="str">
        <f t="shared" si="855"/>
        <v>B</v>
      </c>
      <c r="JJ49" s="22" t="str">
        <f t="shared" si="856"/>
        <v>VAN MUYLDER Kris</v>
      </c>
      <c r="JK49" s="83">
        <v>4780</v>
      </c>
      <c r="JL49" s="22" t="str">
        <f t="shared" si="857"/>
        <v>C</v>
      </c>
      <c r="JM49" s="83">
        <v>1</v>
      </c>
      <c r="JN49" s="83">
        <v>1</v>
      </c>
      <c r="JO49" s="85"/>
      <c r="JP49" s="22">
        <f t="shared" si="858"/>
        <v>2</v>
      </c>
      <c r="JQ49" s="22">
        <f t="shared" si="859"/>
        <v>0</v>
      </c>
      <c r="JR49" s="43">
        <f t="shared" si="916"/>
        <v>3</v>
      </c>
      <c r="JS49" s="43">
        <f t="shared" si="917"/>
        <v>0</v>
      </c>
      <c r="JT49" s="56"/>
      <c r="JU49" s="22" t="str">
        <f t="shared" si="860"/>
        <v>ENGELS Paul</v>
      </c>
      <c r="JV49" s="83">
        <v>3648</v>
      </c>
      <c r="JW49" s="22" t="str">
        <f t="shared" si="861"/>
        <v>C</v>
      </c>
      <c r="JX49" s="22" t="str">
        <f t="shared" si="862"/>
        <v>ROOTHANS Peter</v>
      </c>
      <c r="JY49" s="83">
        <v>5434</v>
      </c>
      <c r="JZ49" s="22" t="str">
        <f t="shared" si="863"/>
        <v>C</v>
      </c>
      <c r="KA49" s="83">
        <v>1</v>
      </c>
      <c r="KB49" s="83">
        <v>2</v>
      </c>
      <c r="KC49" s="85"/>
      <c r="KD49" s="22">
        <f t="shared" si="864"/>
        <v>1</v>
      </c>
      <c r="KE49" s="22">
        <f t="shared" si="865"/>
        <v>1</v>
      </c>
      <c r="KF49" s="43">
        <f t="shared" si="918"/>
        <v>1</v>
      </c>
      <c r="KG49" s="43">
        <f t="shared" si="918"/>
        <v>1</v>
      </c>
      <c r="KH49" s="56"/>
      <c r="KI49" s="22" t="str">
        <f t="shared" si="866"/>
        <v>VAN INGELGEM André</v>
      </c>
      <c r="KJ49" s="83">
        <v>5270</v>
      </c>
      <c r="KK49" s="22" t="str">
        <f t="shared" si="867"/>
        <v>C</v>
      </c>
      <c r="KL49" s="22" t="str">
        <f t="shared" si="868"/>
        <v>DE LAET Marc</v>
      </c>
      <c r="KM49" s="83">
        <v>2927</v>
      </c>
      <c r="KN49" s="22" t="str">
        <f t="shared" si="869"/>
        <v>A</v>
      </c>
      <c r="KO49" s="83">
        <v>1</v>
      </c>
      <c r="KP49" s="83">
        <v>1</v>
      </c>
      <c r="KQ49" s="85"/>
      <c r="KR49" s="22">
        <f t="shared" si="870"/>
        <v>2</v>
      </c>
      <c r="KS49" s="22">
        <f t="shared" si="871"/>
        <v>0</v>
      </c>
      <c r="KT49" s="43">
        <f t="shared" si="919"/>
        <v>3</v>
      </c>
      <c r="KU49" s="43">
        <f t="shared" si="919"/>
        <v>0</v>
      </c>
      <c r="KV49" s="56"/>
      <c r="KW49" s="22" t="str">
        <f t="shared" si="872"/>
        <v>VAN INGELGEM Kevin</v>
      </c>
      <c r="KX49" s="83">
        <v>4970</v>
      </c>
      <c r="KY49" s="22" t="str">
        <f t="shared" si="873"/>
        <v>B</v>
      </c>
      <c r="KZ49" s="22" t="str">
        <f t="shared" si="874"/>
        <v>DE HERDT Ivan</v>
      </c>
      <c r="LA49" s="83">
        <v>1041</v>
      </c>
      <c r="LB49" s="22" t="str">
        <f t="shared" si="875"/>
        <v>C</v>
      </c>
      <c r="LC49" s="83">
        <v>1</v>
      </c>
      <c r="LD49" s="83">
        <v>1</v>
      </c>
      <c r="LE49" s="85"/>
      <c r="LF49" s="22">
        <f t="shared" si="876"/>
        <v>2</v>
      </c>
      <c r="LG49" s="22">
        <f t="shared" si="877"/>
        <v>0</v>
      </c>
      <c r="LH49" s="43">
        <f t="shared" si="920"/>
        <v>3</v>
      </c>
      <c r="LI49" s="43">
        <f t="shared" si="920"/>
        <v>0</v>
      </c>
      <c r="LJ49" s="56"/>
      <c r="LK49" s="22" t="str">
        <f t="shared" si="878"/>
        <v>VAN DER TRAPPEN Jean</v>
      </c>
      <c r="LL49" s="83">
        <v>2802</v>
      </c>
      <c r="LM49" s="22" t="str">
        <f t="shared" si="879"/>
        <v>B</v>
      </c>
      <c r="LN49" s="22" t="str">
        <f t="shared" si="880"/>
        <v>BARBIER Marcel</v>
      </c>
      <c r="LO49" s="83">
        <v>3376</v>
      </c>
      <c r="LP49" s="22" t="str">
        <f t="shared" si="881"/>
        <v>B</v>
      </c>
      <c r="LQ49" s="83">
        <v>2</v>
      </c>
      <c r="LR49" s="83">
        <v>1</v>
      </c>
      <c r="LS49" s="85"/>
      <c r="LT49" s="22">
        <f t="shared" si="882"/>
        <v>1</v>
      </c>
      <c r="LU49" s="22">
        <f t="shared" si="883"/>
        <v>1</v>
      </c>
      <c r="LV49" s="43">
        <f t="shared" si="921"/>
        <v>1</v>
      </c>
      <c r="LW49" s="43">
        <f t="shared" si="921"/>
        <v>1</v>
      </c>
      <c r="LY49" s="22" t="str">
        <f t="shared" si="884"/>
        <v>THIJS Frank</v>
      </c>
      <c r="LZ49" s="83">
        <v>3070</v>
      </c>
      <c r="MA49" s="22" t="str">
        <f t="shared" si="885"/>
        <v>B</v>
      </c>
      <c r="MB49" s="22" t="str">
        <f t="shared" si="886"/>
        <v>ELEGHEER Robby</v>
      </c>
      <c r="MC49" s="83">
        <v>2764</v>
      </c>
      <c r="MD49" s="22" t="str">
        <f t="shared" si="887"/>
        <v>A</v>
      </c>
      <c r="ME49" s="83">
        <v>1</v>
      </c>
      <c r="MF49" s="83">
        <v>2</v>
      </c>
      <c r="MG49" s="85"/>
      <c r="MH49" s="22">
        <f t="shared" si="888"/>
        <v>1</v>
      </c>
      <c r="MI49" s="22">
        <f t="shared" si="889"/>
        <v>1</v>
      </c>
      <c r="MJ49" s="43">
        <f t="shared" si="922"/>
        <v>1</v>
      </c>
      <c r="MK49" s="43">
        <f t="shared" si="922"/>
        <v>1</v>
      </c>
      <c r="ML49" s="56"/>
      <c r="MM49" s="22" t="str">
        <f t="shared" si="890"/>
        <v>ADRIAENSSENS Kurt</v>
      </c>
      <c r="MN49" s="83">
        <v>4944</v>
      </c>
      <c r="MO49" s="22" t="str">
        <f t="shared" si="891"/>
        <v>B</v>
      </c>
      <c r="MP49" s="22" t="str">
        <f t="shared" si="892"/>
        <v>KERREMANS Ronny</v>
      </c>
      <c r="MQ49" s="83">
        <v>8712</v>
      </c>
      <c r="MR49" s="22" t="str">
        <f t="shared" si="893"/>
        <v>D</v>
      </c>
      <c r="MS49" s="83">
        <v>2</v>
      </c>
      <c r="MT49" s="83">
        <v>2</v>
      </c>
      <c r="MU49" s="85"/>
      <c r="MV49" s="22">
        <f t="shared" si="894"/>
        <v>0</v>
      </c>
      <c r="MW49" s="22">
        <f t="shared" si="895"/>
        <v>2</v>
      </c>
      <c r="MX49" s="43">
        <f t="shared" si="923"/>
        <v>0</v>
      </c>
      <c r="MY49" s="43">
        <f t="shared" si="924"/>
        <v>3</v>
      </c>
    </row>
    <row r="50" spans="1:363" ht="15.75" thickBot="1" x14ac:dyDescent="0.3">
      <c r="A50" s="56"/>
      <c r="B50" s="56"/>
      <c r="C50" s="56"/>
      <c r="D50" s="56"/>
      <c r="E50" s="68"/>
      <c r="F50" s="68"/>
      <c r="G50" s="133" t="s">
        <v>6</v>
      </c>
      <c r="H50" s="134"/>
      <c r="I50" s="135"/>
      <c r="J50" s="23">
        <f>SUM(J44:J49)</f>
        <v>10</v>
      </c>
      <c r="K50" s="24">
        <f>SUM(K44:K49)</f>
        <v>2</v>
      </c>
      <c r="L50" s="44"/>
      <c r="M50" s="44"/>
      <c r="N50" s="56"/>
      <c r="O50" s="56"/>
      <c r="P50" s="56"/>
      <c r="Q50" s="56"/>
      <c r="R50" s="56"/>
      <c r="S50" s="68"/>
      <c r="T50" s="68"/>
      <c r="U50" s="133" t="s">
        <v>6</v>
      </c>
      <c r="V50" s="134"/>
      <c r="W50" s="135"/>
      <c r="X50" s="23">
        <f>SUM(X44:X49)</f>
        <v>5</v>
      </c>
      <c r="Y50" s="24">
        <f>SUM(Y44:Y49)</f>
        <v>7</v>
      </c>
      <c r="Z50" s="44"/>
      <c r="AA50" s="44"/>
      <c r="AB50" s="56"/>
      <c r="AC50" s="56"/>
      <c r="AD50" s="56"/>
      <c r="AE50" s="56"/>
      <c r="AF50" s="56"/>
      <c r="AG50" s="68"/>
      <c r="AH50" s="68"/>
      <c r="AI50" s="133" t="s">
        <v>6</v>
      </c>
      <c r="AJ50" s="134"/>
      <c r="AK50" s="135"/>
      <c r="AL50" s="23">
        <f>SUM(AL44:AL49)</f>
        <v>6</v>
      </c>
      <c r="AM50" s="24">
        <f>SUM(AM44:AM49)</f>
        <v>6</v>
      </c>
      <c r="AN50" s="44"/>
      <c r="AO50" s="44"/>
      <c r="AP50" s="56"/>
      <c r="AQ50" s="56"/>
      <c r="AR50" s="56"/>
      <c r="AS50" s="56"/>
      <c r="AT50" s="56"/>
      <c r="AU50" s="68"/>
      <c r="AV50" s="68"/>
      <c r="AW50" s="133" t="s">
        <v>6</v>
      </c>
      <c r="AX50" s="134"/>
      <c r="AY50" s="135"/>
      <c r="AZ50" s="23">
        <f>SUM(AZ44:AZ49)</f>
        <v>9</v>
      </c>
      <c r="BA50" s="24">
        <f>SUM(BA44:BA49)</f>
        <v>3</v>
      </c>
      <c r="BB50" s="44"/>
      <c r="BC50" s="44"/>
      <c r="BD50" s="56"/>
      <c r="BE50" s="56"/>
      <c r="BF50" s="56"/>
      <c r="BG50" s="56"/>
      <c r="BH50" s="56"/>
      <c r="BI50" s="68"/>
      <c r="BJ50" s="68"/>
      <c r="BK50" s="133" t="s">
        <v>6</v>
      </c>
      <c r="BL50" s="134"/>
      <c r="BM50" s="135"/>
      <c r="BN50" s="23">
        <f>SUM(BN44:BN49)</f>
        <v>6</v>
      </c>
      <c r="BO50" s="24">
        <f>SUM(BO44:BO49)</f>
        <v>6</v>
      </c>
      <c r="BP50" s="44"/>
      <c r="BQ50" s="44"/>
      <c r="BR50" s="56"/>
      <c r="BS50" s="56"/>
      <c r="BT50" s="56"/>
      <c r="BU50" s="56"/>
      <c r="BV50" s="56"/>
      <c r="BW50" s="68"/>
      <c r="BX50" s="68"/>
      <c r="BY50" s="133" t="s">
        <v>6</v>
      </c>
      <c r="BZ50" s="134"/>
      <c r="CA50" s="135"/>
      <c r="CB50" s="23">
        <f>SUM(CB44:CB49)</f>
        <v>7</v>
      </c>
      <c r="CC50" s="24">
        <f>SUM(CC44:CC49)</f>
        <v>5</v>
      </c>
      <c r="CD50" s="44"/>
      <c r="CE50" s="44"/>
      <c r="CF50" s="56"/>
      <c r="CG50" s="56"/>
      <c r="CH50" s="56"/>
      <c r="CI50" s="56"/>
      <c r="CJ50" s="56"/>
      <c r="CK50" s="68"/>
      <c r="CL50" s="68"/>
      <c r="CM50" s="133" t="s">
        <v>6</v>
      </c>
      <c r="CN50" s="134"/>
      <c r="CO50" s="135"/>
      <c r="CP50" s="110">
        <f>SUM(CP44:CP49)</f>
        <v>4</v>
      </c>
      <c r="CQ50" s="24">
        <f>SUM(CQ44:CQ49)</f>
        <v>8</v>
      </c>
      <c r="CR50" s="44"/>
      <c r="CS50" s="44"/>
      <c r="CT50" s="56"/>
      <c r="CU50" s="56"/>
      <c r="CV50" s="56"/>
      <c r="CW50" s="56"/>
      <c r="CX50" s="56"/>
      <c r="CY50" s="68"/>
      <c r="CZ50" s="68"/>
      <c r="DA50" s="133" t="s">
        <v>6</v>
      </c>
      <c r="DB50" s="134"/>
      <c r="DC50" s="135"/>
      <c r="DD50" s="23">
        <f>SUM(DD44:DD49)</f>
        <v>2</v>
      </c>
      <c r="DE50" s="24">
        <f>SUM(DE44:DE49)</f>
        <v>10</v>
      </c>
      <c r="DF50" s="44"/>
      <c r="DG50" s="44"/>
      <c r="DH50" s="56"/>
      <c r="DI50" s="56"/>
      <c r="DJ50" s="56"/>
      <c r="DK50" s="56"/>
      <c r="DL50" s="56"/>
      <c r="DM50" s="68"/>
      <c r="DN50" s="68"/>
      <c r="DO50" s="133" t="s">
        <v>6</v>
      </c>
      <c r="DP50" s="134"/>
      <c r="DQ50" s="135"/>
      <c r="DR50" s="23">
        <f>SUM(DR44:DR49)</f>
        <v>5</v>
      </c>
      <c r="DS50" s="24">
        <f>SUM(DS44:DS49)</f>
        <v>7</v>
      </c>
      <c r="DT50" s="44"/>
      <c r="DU50" s="44"/>
      <c r="DV50" s="56"/>
      <c r="DW50" s="56"/>
      <c r="DX50" s="56"/>
      <c r="DY50" s="56"/>
      <c r="DZ50" s="56"/>
      <c r="EA50" s="68"/>
      <c r="EB50" s="68"/>
      <c r="EC50" s="133" t="s">
        <v>6</v>
      </c>
      <c r="ED50" s="134"/>
      <c r="EE50" s="135"/>
      <c r="EF50" s="23">
        <f>SUM(EF44:EF49)</f>
        <v>7</v>
      </c>
      <c r="EG50" s="24">
        <f>SUM(EG44:EG49)</f>
        <v>5</v>
      </c>
      <c r="EH50" s="44"/>
      <c r="EI50" s="44"/>
      <c r="EJ50" s="56"/>
      <c r="EK50" s="56"/>
      <c r="EL50" s="56"/>
      <c r="EM50" s="56"/>
      <c r="EN50" s="56"/>
      <c r="EO50" s="68"/>
      <c r="EP50" s="68"/>
      <c r="EQ50" s="133" t="s">
        <v>6</v>
      </c>
      <c r="ER50" s="134"/>
      <c r="ES50" s="135"/>
      <c r="ET50" s="23">
        <f>SUM(ET44:ET49)</f>
        <v>7</v>
      </c>
      <c r="EU50" s="24">
        <f>SUM(EU44:EU49)</f>
        <v>5</v>
      </c>
      <c r="EV50" s="44"/>
      <c r="EW50" s="44"/>
      <c r="EX50" s="56"/>
      <c r="EY50" s="56"/>
      <c r="EZ50" s="56"/>
      <c r="FA50" s="56"/>
      <c r="FB50" s="56"/>
      <c r="FC50" s="68"/>
      <c r="FD50" s="68"/>
      <c r="FE50" s="133" t="s">
        <v>6</v>
      </c>
      <c r="FF50" s="134"/>
      <c r="FG50" s="135"/>
      <c r="FH50" s="23">
        <f>SUM(FH44:FH49)</f>
        <v>7</v>
      </c>
      <c r="FI50" s="24">
        <f>SUM(FI44:FI49)</f>
        <v>5</v>
      </c>
      <c r="FJ50" s="44"/>
      <c r="FK50" s="44"/>
      <c r="FL50" s="56"/>
      <c r="FM50" s="56"/>
      <c r="FN50" s="56"/>
      <c r="FO50" s="56"/>
      <c r="FP50" s="56"/>
      <c r="FQ50" s="68"/>
      <c r="FR50" s="68"/>
      <c r="FS50" s="133" t="s">
        <v>6</v>
      </c>
      <c r="FT50" s="134"/>
      <c r="FU50" s="135"/>
      <c r="FV50" s="23">
        <f>SUM(FV44:FV49)</f>
        <v>6</v>
      </c>
      <c r="FW50" s="24">
        <f>SUM(FW44:FW49)</f>
        <v>6</v>
      </c>
      <c r="FX50" s="44"/>
      <c r="FY50" s="44"/>
      <c r="FZ50" s="56"/>
      <c r="GA50" s="56"/>
      <c r="GB50" s="56"/>
      <c r="GC50" s="56"/>
      <c r="GD50" s="56"/>
      <c r="GE50" s="68"/>
      <c r="GF50" s="68"/>
      <c r="GG50" s="133" t="s">
        <v>6</v>
      </c>
      <c r="GH50" s="134"/>
      <c r="GI50" s="135"/>
      <c r="GJ50" s="23">
        <f>SUM(GJ44:GJ49)</f>
        <v>1</v>
      </c>
      <c r="GK50" s="24">
        <f>SUM(GK44:GK49)</f>
        <v>11</v>
      </c>
      <c r="GL50" s="44"/>
      <c r="GM50" s="44"/>
      <c r="GN50" s="56"/>
      <c r="GO50" s="56"/>
      <c r="GP50" s="56"/>
      <c r="GQ50" s="56"/>
      <c r="GR50" s="56"/>
      <c r="GS50" s="68"/>
      <c r="GT50" s="68"/>
      <c r="GU50" s="133" t="s">
        <v>6</v>
      </c>
      <c r="GV50" s="134"/>
      <c r="GW50" s="135"/>
      <c r="GX50" s="23">
        <f>SUM(GX44:GX49)</f>
        <v>5</v>
      </c>
      <c r="GY50" s="24">
        <f>SUM(GY44:GY49)</f>
        <v>7</v>
      </c>
      <c r="GZ50" s="44"/>
      <c r="HA50" s="44"/>
      <c r="HB50" s="56"/>
      <c r="HC50" s="69"/>
      <c r="HD50" s="56"/>
      <c r="HE50" s="56"/>
      <c r="HF50" s="69"/>
      <c r="HG50" s="68"/>
      <c r="HH50" s="68"/>
      <c r="HI50" s="133" t="s">
        <v>6</v>
      </c>
      <c r="HJ50" s="134"/>
      <c r="HK50" s="135"/>
      <c r="HL50" s="23">
        <f>SUM(HL44:HL49)</f>
        <v>8</v>
      </c>
      <c r="HM50" s="24">
        <f>SUM(HM44:HM49)</f>
        <v>4</v>
      </c>
      <c r="HN50" s="44"/>
      <c r="HO50" s="44"/>
      <c r="HP50" s="56"/>
      <c r="HQ50" s="56"/>
      <c r="HR50" s="56"/>
      <c r="HS50" s="56"/>
      <c r="HT50" s="56"/>
      <c r="HU50" s="68"/>
      <c r="HV50" s="68"/>
      <c r="HW50" s="133" t="s">
        <v>6</v>
      </c>
      <c r="HX50" s="134"/>
      <c r="HY50" s="135"/>
      <c r="HZ50" s="23">
        <f>SUM(HZ44:HZ49)</f>
        <v>5</v>
      </c>
      <c r="IA50" s="24">
        <f>SUM(IA44:IA49)</f>
        <v>7</v>
      </c>
      <c r="IB50" s="44"/>
      <c r="IC50" s="44"/>
      <c r="ID50" s="56"/>
      <c r="IE50" s="56"/>
      <c r="IF50" s="56"/>
      <c r="IG50" s="56"/>
      <c r="IH50" s="56"/>
      <c r="II50" s="68"/>
      <c r="IJ50" s="68"/>
      <c r="IK50" s="133" t="s">
        <v>6</v>
      </c>
      <c r="IL50" s="134"/>
      <c r="IM50" s="135"/>
      <c r="IN50" s="23">
        <f>SUM(IN44:IN49)</f>
        <v>9</v>
      </c>
      <c r="IO50" s="24">
        <f>SUM(IO44:IO49)</f>
        <v>3</v>
      </c>
      <c r="IP50" s="44"/>
      <c r="IQ50" s="44"/>
      <c r="IR50" s="56"/>
      <c r="IS50" s="56"/>
      <c r="IT50" s="56"/>
      <c r="IU50" s="56"/>
      <c r="IV50" s="56"/>
      <c r="IW50" s="68"/>
      <c r="IX50" s="68"/>
      <c r="IY50" s="133" t="s">
        <v>6</v>
      </c>
      <c r="IZ50" s="134"/>
      <c r="JA50" s="135"/>
      <c r="JB50" s="23">
        <f>SUM(JB44:JB49)</f>
        <v>6</v>
      </c>
      <c r="JC50" s="24">
        <f>SUM(JC44:JC49)</f>
        <v>6</v>
      </c>
      <c r="JD50" s="44"/>
      <c r="JE50" s="44"/>
      <c r="JF50" s="56"/>
      <c r="JG50" s="56"/>
      <c r="JH50" s="56"/>
      <c r="JI50" s="56"/>
      <c r="JJ50" s="56"/>
      <c r="JK50" s="68"/>
      <c r="JL50" s="68"/>
      <c r="JM50" s="133" t="s">
        <v>6</v>
      </c>
      <c r="JN50" s="134"/>
      <c r="JO50" s="135"/>
      <c r="JP50" s="127">
        <f>SUM(JP44:JP49)</f>
        <v>7</v>
      </c>
      <c r="JQ50" s="24">
        <f>SUM(JQ44:JQ49)</f>
        <v>5</v>
      </c>
      <c r="JR50" s="44"/>
      <c r="JS50" s="44"/>
      <c r="JT50" s="56"/>
      <c r="JU50" s="56"/>
      <c r="JV50" s="56"/>
      <c r="JW50" s="56"/>
      <c r="JX50" s="56"/>
      <c r="JY50" s="68"/>
      <c r="JZ50" s="68"/>
      <c r="KA50" s="133" t="s">
        <v>6</v>
      </c>
      <c r="KB50" s="134"/>
      <c r="KC50" s="135"/>
      <c r="KD50" s="23">
        <f>SUM(KD44:KD49)</f>
        <v>10</v>
      </c>
      <c r="KE50" s="24">
        <f>SUM(KE44:KE49)</f>
        <v>2</v>
      </c>
      <c r="KF50" s="44"/>
      <c r="KG50" s="44"/>
      <c r="KH50" s="56"/>
      <c r="KI50" s="56"/>
      <c r="KJ50" s="56"/>
      <c r="KK50" s="56"/>
      <c r="KL50" s="56"/>
      <c r="KM50" s="68"/>
      <c r="KN50" s="68"/>
      <c r="KO50" s="133" t="s">
        <v>6</v>
      </c>
      <c r="KP50" s="134"/>
      <c r="KQ50" s="135"/>
      <c r="KR50" s="23">
        <f>SUM(KR44:KR49)</f>
        <v>9</v>
      </c>
      <c r="KS50" s="24">
        <f>SUM(KS44:KS49)</f>
        <v>3</v>
      </c>
      <c r="KT50" s="44"/>
      <c r="KU50" s="44"/>
      <c r="KW50" s="56"/>
      <c r="KX50" s="56"/>
      <c r="KY50" s="56"/>
      <c r="KZ50" s="56"/>
      <c r="LA50" s="68"/>
      <c r="LB50" s="68"/>
      <c r="LC50" s="133" t="s">
        <v>6</v>
      </c>
      <c r="LD50" s="134"/>
      <c r="LE50" s="135"/>
      <c r="LF50" s="23">
        <f>SUM(LF44:LF49)</f>
        <v>6</v>
      </c>
      <c r="LG50" s="24">
        <f>SUM(LG44:LG49)</f>
        <v>6</v>
      </c>
      <c r="LH50" s="44"/>
      <c r="LI50" s="44"/>
      <c r="LK50" s="56"/>
      <c r="LL50" s="56"/>
      <c r="LM50" s="56"/>
      <c r="LN50" s="56"/>
      <c r="LO50" s="68"/>
      <c r="LP50" s="68"/>
      <c r="LQ50" s="133" t="s">
        <v>6</v>
      </c>
      <c r="LR50" s="134"/>
      <c r="LS50" s="135"/>
      <c r="LT50" s="23">
        <f>SUM(LT44:LT49)</f>
        <v>5</v>
      </c>
      <c r="LU50" s="24">
        <f>SUM(LU44:LU49)</f>
        <v>7</v>
      </c>
      <c r="LV50" s="44"/>
      <c r="LW50" s="44"/>
      <c r="LY50" s="56"/>
      <c r="LZ50" s="56"/>
      <c r="MA50" s="56"/>
      <c r="MB50" s="56"/>
      <c r="MC50" s="68"/>
      <c r="MD50" s="68"/>
      <c r="ME50" s="133" t="s">
        <v>6</v>
      </c>
      <c r="MF50" s="134"/>
      <c r="MG50" s="135"/>
      <c r="MH50" s="23">
        <f>SUM(MH44:MH49)</f>
        <v>3</v>
      </c>
      <c r="MI50" s="24">
        <f>SUM(MI44:MI49)</f>
        <v>9</v>
      </c>
      <c r="MJ50" s="44"/>
      <c r="MK50" s="44"/>
      <c r="MM50" s="56"/>
      <c r="MN50" s="56"/>
      <c r="MO50" s="56"/>
      <c r="MP50" s="56"/>
      <c r="MQ50" s="68"/>
      <c r="MR50" s="68"/>
      <c r="MS50" s="133" t="s">
        <v>6</v>
      </c>
      <c r="MT50" s="134"/>
      <c r="MU50" s="135"/>
      <c r="MV50" s="23">
        <f>SUM(MV44:MV49)</f>
        <v>3</v>
      </c>
      <c r="MW50" s="24">
        <f>SUM(MW44:MW49)</f>
        <v>9</v>
      </c>
      <c r="MX50" s="44"/>
      <c r="MY50" s="44"/>
    </row>
    <row r="51" spans="1:363" ht="15.75" thickBo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69"/>
      <c r="HD51" s="56"/>
      <c r="HE51" s="56"/>
      <c r="HF51" s="69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</row>
    <row r="52" spans="1:363" s="75" customFormat="1" ht="15.75" thickBot="1" x14ac:dyDescent="0.3">
      <c r="A52" s="26" t="str">
        <f>Kalender!B16</f>
        <v>Sportifke 1</v>
      </c>
      <c r="B52" s="70"/>
      <c r="C52" s="70"/>
      <c r="D52" s="25" t="str">
        <f>Kalender!D16</f>
        <v>Het Zandhof</v>
      </c>
      <c r="E52" s="72"/>
      <c r="F52" s="73"/>
      <c r="G52" s="73"/>
      <c r="H52" s="73"/>
      <c r="I52" s="73"/>
      <c r="J52" s="73"/>
      <c r="K52" s="74"/>
      <c r="L52" s="71"/>
      <c r="M52" s="71"/>
      <c r="O52" s="26" t="str">
        <f>Kalender!B51</f>
        <v>Het Zandhof</v>
      </c>
      <c r="P52" s="70"/>
      <c r="Q52" s="70"/>
      <c r="R52" s="25" t="str">
        <f>Kalender!D51</f>
        <v>Climax</v>
      </c>
      <c r="S52" s="72"/>
      <c r="T52" s="73"/>
      <c r="U52" s="73"/>
      <c r="V52" s="73"/>
      <c r="W52" s="73"/>
      <c r="X52" s="73"/>
      <c r="Y52" s="74"/>
      <c r="Z52" s="71"/>
      <c r="AA52" s="71"/>
      <c r="AC52" s="26" t="str">
        <f>Kalender!B86</f>
        <v>Climax</v>
      </c>
      <c r="AD52" s="70"/>
      <c r="AE52" s="70"/>
      <c r="AF52" s="26" t="str">
        <f>Kalender!D86</f>
        <v>Excelsior 1</v>
      </c>
      <c r="AG52" s="72"/>
      <c r="AH52" s="73"/>
      <c r="AI52" s="73"/>
      <c r="AJ52" s="73"/>
      <c r="AK52" s="73"/>
      <c r="AL52" s="73"/>
      <c r="AM52" s="74"/>
      <c r="AN52" s="71"/>
      <c r="AO52" s="71"/>
      <c r="AQ52" s="26" t="str">
        <f>Kalender!B121</f>
        <v>De Giants</v>
      </c>
      <c r="AR52" s="70"/>
      <c r="AS52" s="70"/>
      <c r="AT52" s="25" t="str">
        <f>Kalender!D121</f>
        <v>Kalfort 4</v>
      </c>
      <c r="AU52" s="72"/>
      <c r="AV52" s="73"/>
      <c r="AW52" s="73"/>
      <c r="AX52" s="73"/>
      <c r="AY52" s="73"/>
      <c r="AZ52" s="73"/>
      <c r="BA52" s="74"/>
      <c r="BB52" s="71"/>
      <c r="BC52" s="71"/>
      <c r="BE52" s="26" t="str">
        <f>Kalender!B156</f>
        <v>Ten Dorpe 2</v>
      </c>
      <c r="BF52" s="70"/>
      <c r="BG52" s="70"/>
      <c r="BH52" s="25" t="str">
        <f>Kalender!D156</f>
        <v>De Golvers 1</v>
      </c>
      <c r="BI52" s="72"/>
      <c r="BJ52" s="73"/>
      <c r="BK52" s="73"/>
      <c r="BL52" s="73"/>
      <c r="BM52" s="73"/>
      <c r="BN52" s="73"/>
      <c r="BO52" s="74"/>
      <c r="BP52" s="71"/>
      <c r="BQ52" s="71"/>
      <c r="BS52" s="26" t="str">
        <f>Kalender!B191</f>
        <v>Blocksken 1</v>
      </c>
      <c r="BT52" s="70"/>
      <c r="BU52" s="70"/>
      <c r="BV52" s="25" t="str">
        <f>Kalender!D191</f>
        <v>Het Zandhof</v>
      </c>
      <c r="BW52" s="72"/>
      <c r="BX52" s="73"/>
      <c r="BY52" s="73"/>
      <c r="BZ52" s="73"/>
      <c r="CA52" s="73"/>
      <c r="CB52" s="73"/>
      <c r="CC52" s="74"/>
      <c r="CD52" s="71"/>
      <c r="CE52" s="71"/>
      <c r="CG52" s="26" t="str">
        <f>Kalender!B226</f>
        <v>Excelsior 1</v>
      </c>
      <c r="CH52" s="70"/>
      <c r="CI52" s="70"/>
      <c r="CJ52" s="25" t="str">
        <f>Kalender!D226</f>
        <v>Blocksken 1</v>
      </c>
      <c r="CK52" s="72"/>
      <c r="CL52" s="73"/>
      <c r="CM52" s="73"/>
      <c r="CN52" s="73"/>
      <c r="CO52" s="73"/>
      <c r="CP52" s="111"/>
      <c r="CQ52" s="112"/>
      <c r="CR52" s="71"/>
      <c r="CS52" s="71"/>
      <c r="CU52" s="26" t="str">
        <f>Kalender!B261</f>
        <v>Black Boys 3</v>
      </c>
      <c r="CV52" s="70"/>
      <c r="CW52" s="70"/>
      <c r="CX52" s="25" t="str">
        <f>Kalender!D261</f>
        <v>Climax</v>
      </c>
      <c r="CY52" s="72"/>
      <c r="CZ52" s="73"/>
      <c r="DA52" s="73"/>
      <c r="DB52" s="73"/>
      <c r="DC52" s="73"/>
      <c r="DD52" s="73"/>
      <c r="DE52" s="74"/>
      <c r="DF52" s="71"/>
      <c r="DG52" s="71"/>
      <c r="DI52" s="26" t="str">
        <f>Kalender!B296</f>
        <v>Climax</v>
      </c>
      <c r="DJ52" s="70"/>
      <c r="DK52" s="70"/>
      <c r="DL52" s="25" t="str">
        <f>Kalender!D296</f>
        <v>De Giants</v>
      </c>
      <c r="DM52" s="72"/>
      <c r="DN52" s="73"/>
      <c r="DO52" s="73"/>
      <c r="DP52" s="73"/>
      <c r="DQ52" s="73"/>
      <c r="DR52" s="73"/>
      <c r="DS52" s="74"/>
      <c r="DT52" s="71"/>
      <c r="DU52" s="71"/>
      <c r="DW52" s="26" t="str">
        <f>Kalender!B331</f>
        <v>De Giants</v>
      </c>
      <c r="DX52" s="70"/>
      <c r="DY52" s="70"/>
      <c r="DZ52" s="25" t="str">
        <f>Kalender!D331</f>
        <v>Excelsior 1</v>
      </c>
      <c r="EA52" s="72"/>
      <c r="EB52" s="73"/>
      <c r="EC52" s="73"/>
      <c r="ED52" s="73"/>
      <c r="EE52" s="73"/>
      <c r="EF52" s="73"/>
      <c r="EG52" s="74"/>
      <c r="EH52" s="71"/>
      <c r="EI52" s="71"/>
      <c r="EK52" s="27" t="str">
        <f>Kalender!B366</f>
        <v>Ten Dorpe 2</v>
      </c>
      <c r="EL52" s="70"/>
      <c r="EM52" s="70"/>
      <c r="EN52" s="25" t="str">
        <f>Kalender!D366</f>
        <v>De Giants</v>
      </c>
      <c r="EO52" s="72"/>
      <c r="EP52" s="73"/>
      <c r="EQ52" s="73"/>
      <c r="ER52" s="73"/>
      <c r="ES52" s="73"/>
      <c r="ET52" s="73"/>
      <c r="EU52" s="74"/>
      <c r="EV52" s="71"/>
      <c r="EW52" s="71"/>
      <c r="EY52" s="26" t="str">
        <f>Kalender!B401</f>
        <v>Kalfort 3</v>
      </c>
      <c r="EZ52" s="70"/>
      <c r="FA52" s="70"/>
      <c r="FB52" s="25" t="str">
        <f>Kalender!D401</f>
        <v>De Giants</v>
      </c>
      <c r="FC52" s="72"/>
      <c r="FD52" s="73"/>
      <c r="FE52" s="73"/>
      <c r="FF52" s="73"/>
      <c r="FG52" s="73"/>
      <c r="FH52" s="73"/>
      <c r="FI52" s="74"/>
      <c r="FJ52" s="71"/>
      <c r="FK52" s="71"/>
      <c r="FM52" s="26" t="str">
        <f>Kalender!B436</f>
        <v>Climax</v>
      </c>
      <c r="FN52" s="70"/>
      <c r="FO52" s="70"/>
      <c r="FP52" s="25" t="str">
        <f>Kalender!D436</f>
        <v>Sportifke 1</v>
      </c>
      <c r="FQ52" s="72"/>
      <c r="FR52" s="73"/>
      <c r="FS52" s="73"/>
      <c r="FT52" s="73"/>
      <c r="FU52" s="73"/>
      <c r="FV52" s="73"/>
      <c r="FW52" s="74"/>
      <c r="FX52" s="71"/>
      <c r="FY52" s="71"/>
      <c r="GA52" s="26" t="str">
        <f>Kalender!B471</f>
        <v>Het Zandhof</v>
      </c>
      <c r="GB52" s="70"/>
      <c r="GC52" s="70"/>
      <c r="GD52" s="25" t="str">
        <f>Kalender!D471</f>
        <v>Sportifke 1</v>
      </c>
      <c r="GE52" s="72"/>
      <c r="GF52" s="73"/>
      <c r="GG52" s="73"/>
      <c r="GH52" s="73"/>
      <c r="GI52" s="73"/>
      <c r="GJ52" s="73"/>
      <c r="GK52" s="74"/>
      <c r="GL52" s="71"/>
      <c r="GM52" s="71"/>
      <c r="GO52" s="26" t="str">
        <f>Kalender!B506</f>
        <v>Climax</v>
      </c>
      <c r="GP52" s="70"/>
      <c r="GQ52" s="70"/>
      <c r="GR52" s="27" t="str">
        <f>Kalender!D506</f>
        <v>Het Zandhof</v>
      </c>
      <c r="GS52" s="72"/>
      <c r="GT52" s="73"/>
      <c r="GU52" s="73"/>
      <c r="GV52" s="73"/>
      <c r="GW52" s="73"/>
      <c r="GX52" s="73"/>
      <c r="GY52" s="74"/>
      <c r="GZ52" s="71"/>
      <c r="HA52" s="71"/>
      <c r="HC52" s="27" t="str">
        <f>Kalender!B541</f>
        <v>Excelsior 1</v>
      </c>
      <c r="HD52" s="70"/>
      <c r="HE52" s="70"/>
      <c r="HF52" s="27" t="str">
        <f>Kalender!D541</f>
        <v>Climax</v>
      </c>
      <c r="HG52" s="72"/>
      <c r="HH52" s="73"/>
      <c r="HI52" s="73"/>
      <c r="HJ52" s="73"/>
      <c r="HK52" s="73"/>
      <c r="HL52" s="73"/>
      <c r="HM52" s="74"/>
      <c r="HN52" s="71"/>
      <c r="HO52" s="71"/>
      <c r="HQ52" s="27" t="str">
        <f>Kalender!B576</f>
        <v>Kalfort 4</v>
      </c>
      <c r="HR52" s="70"/>
      <c r="HS52" s="70"/>
      <c r="HT52" s="27" t="str">
        <f>Kalender!D576</f>
        <v>De Giants</v>
      </c>
      <c r="HU52" s="72"/>
      <c r="HV52" s="73"/>
      <c r="HW52" s="73"/>
      <c r="HX52" s="73"/>
      <c r="HY52" s="73"/>
      <c r="HZ52" s="73"/>
      <c r="IA52" s="74"/>
      <c r="IB52" s="71"/>
      <c r="IC52" s="71"/>
      <c r="IE52" s="27" t="str">
        <f>Kalender!B611</f>
        <v>De Golvers 1</v>
      </c>
      <c r="IF52" s="70"/>
      <c r="IG52" s="70"/>
      <c r="IH52" s="27" t="str">
        <f>Kalender!D611</f>
        <v>Ten Dorpe 2</v>
      </c>
      <c r="II52" s="72"/>
      <c r="IJ52" s="73"/>
      <c r="IK52" s="73"/>
      <c r="IL52" s="73"/>
      <c r="IM52" s="73"/>
      <c r="IN52" s="73"/>
      <c r="IO52" s="74"/>
      <c r="IP52" s="71"/>
      <c r="IQ52" s="71"/>
      <c r="IS52" s="27" t="str">
        <f>Kalender!B646</f>
        <v>Het Zandhof</v>
      </c>
      <c r="IT52" s="70"/>
      <c r="IU52" s="70"/>
      <c r="IV52" s="27" t="str">
        <f>Kalender!D646</f>
        <v>Blocksken 1</v>
      </c>
      <c r="IW52" s="72"/>
      <c r="IX52" s="73"/>
      <c r="IY52" s="73"/>
      <c r="IZ52" s="73"/>
      <c r="JA52" s="73"/>
      <c r="JB52" s="73"/>
      <c r="JC52" s="74"/>
      <c r="JD52" s="71"/>
      <c r="JE52" s="71"/>
      <c r="JG52" s="27" t="str">
        <f>Kalender!B681</f>
        <v>Blocksken 1</v>
      </c>
      <c r="JH52" s="70"/>
      <c r="JI52" s="70"/>
      <c r="JJ52" s="27" t="str">
        <f>Kalender!D681</f>
        <v>Excelsior 1</v>
      </c>
      <c r="JK52" s="72"/>
      <c r="JL52" s="73"/>
      <c r="JM52" s="73"/>
      <c r="JN52" s="73"/>
      <c r="JO52" s="73"/>
      <c r="JP52" s="73"/>
      <c r="JQ52" s="74"/>
      <c r="JR52" s="71"/>
      <c r="JS52" s="71"/>
      <c r="JU52" s="27" t="str">
        <f>Kalender!B716</f>
        <v>Climax</v>
      </c>
      <c r="JV52" s="70"/>
      <c r="JW52" s="70"/>
      <c r="JX52" s="27" t="str">
        <f>Kalender!D716</f>
        <v>Black Boys 3</v>
      </c>
      <c r="JY52" s="72"/>
      <c r="JZ52" s="73"/>
      <c r="KA52" s="73"/>
      <c r="KB52" s="73"/>
      <c r="KC52" s="73"/>
      <c r="KD52" s="73"/>
      <c r="KE52" s="74"/>
      <c r="KF52" s="71"/>
      <c r="KG52" s="71"/>
      <c r="KI52" s="27" t="str">
        <f>Kalender!B751</f>
        <v>De Giants</v>
      </c>
      <c r="KJ52" s="70"/>
      <c r="KK52" s="70"/>
      <c r="KL52" s="27" t="str">
        <f>Kalender!D751</f>
        <v>Climax</v>
      </c>
      <c r="KM52" s="72"/>
      <c r="KN52" s="73"/>
      <c r="KO52" s="73"/>
      <c r="KP52" s="73"/>
      <c r="KQ52" s="73"/>
      <c r="KR52" s="73"/>
      <c r="KS52" s="74"/>
      <c r="KT52" s="71"/>
      <c r="KU52" s="71"/>
      <c r="KW52" s="27" t="str">
        <f>Kalender!B786</f>
        <v>Excelsior 1</v>
      </c>
      <c r="KX52" s="70"/>
      <c r="KY52" s="70"/>
      <c r="KZ52" s="27" t="str">
        <f>Kalender!D786</f>
        <v>De Giants</v>
      </c>
      <c r="LA52" s="72"/>
      <c r="LB52" s="73"/>
      <c r="LC52" s="73"/>
      <c r="LD52" s="73"/>
      <c r="LE52" s="73"/>
      <c r="LF52" s="73"/>
      <c r="LG52" s="74"/>
      <c r="LH52" s="71"/>
      <c r="LI52" s="71"/>
      <c r="LK52" s="27" t="str">
        <f>Kalender!B821</f>
        <v>De Giants</v>
      </c>
      <c r="LL52" s="70"/>
      <c r="LM52" s="70"/>
      <c r="LN52" s="27" t="str">
        <f>Kalender!D821</f>
        <v>Ten Dorpe 2</v>
      </c>
      <c r="LO52" s="72"/>
      <c r="LP52" s="73"/>
      <c r="LQ52" s="73"/>
      <c r="LR52" s="73"/>
      <c r="LS52" s="73"/>
      <c r="LT52" s="73"/>
      <c r="LU52" s="74"/>
      <c r="LV52" s="71"/>
      <c r="LW52" s="71"/>
      <c r="LY52" s="27" t="str">
        <f>Kalender!B856</f>
        <v>De Giants</v>
      </c>
      <c r="LZ52" s="70"/>
      <c r="MA52" s="70"/>
      <c r="MB52" s="27" t="str">
        <f>Kalender!D856</f>
        <v>Kalfort 3</v>
      </c>
      <c r="MC52" s="72"/>
      <c r="MD52" s="73"/>
      <c r="ME52" s="73"/>
      <c r="MF52" s="73"/>
      <c r="MG52" s="73"/>
      <c r="MH52" s="73"/>
      <c r="MI52" s="74"/>
      <c r="MJ52" s="71"/>
      <c r="MK52" s="71"/>
      <c r="MM52" s="27" t="str">
        <f>Kalender!B891</f>
        <v>Sportifke 1</v>
      </c>
      <c r="MN52" s="70"/>
      <c r="MO52" s="70"/>
      <c r="MP52" s="27" t="str">
        <f>Kalender!D891</f>
        <v>Climax</v>
      </c>
      <c r="MQ52" s="72"/>
      <c r="MR52" s="73"/>
      <c r="MS52" s="73"/>
      <c r="MT52" s="73"/>
      <c r="MU52" s="73"/>
      <c r="MV52" s="73"/>
      <c r="MW52" s="74"/>
      <c r="MX52" s="71"/>
      <c r="MY52" s="71"/>
    </row>
    <row r="53" spans="1:363" x14ac:dyDescent="0.25">
      <c r="A53" s="63" t="s">
        <v>0</v>
      </c>
      <c r="B53" s="64" t="s">
        <v>1</v>
      </c>
      <c r="C53" s="64" t="s">
        <v>29</v>
      </c>
      <c r="D53" s="64" t="s">
        <v>2</v>
      </c>
      <c r="E53" s="64" t="s">
        <v>1</v>
      </c>
      <c r="F53" s="64" t="s">
        <v>29</v>
      </c>
      <c r="G53" s="64" t="s">
        <v>265</v>
      </c>
      <c r="H53" s="64" t="s">
        <v>266</v>
      </c>
      <c r="I53" s="64"/>
      <c r="J53" s="131" t="s">
        <v>5</v>
      </c>
      <c r="K53" s="132"/>
      <c r="L53" s="44"/>
      <c r="M53" s="44"/>
      <c r="N53" s="56"/>
      <c r="O53" s="63" t="s">
        <v>0</v>
      </c>
      <c r="P53" s="64" t="s">
        <v>1</v>
      </c>
      <c r="Q53" s="64" t="s">
        <v>29</v>
      </c>
      <c r="R53" s="64" t="s">
        <v>2</v>
      </c>
      <c r="S53" s="64" t="s">
        <v>1</v>
      </c>
      <c r="T53" s="64" t="s">
        <v>29</v>
      </c>
      <c r="U53" s="64" t="s">
        <v>265</v>
      </c>
      <c r="V53" s="64" t="s">
        <v>266</v>
      </c>
      <c r="W53" s="64"/>
      <c r="X53" s="131" t="s">
        <v>5</v>
      </c>
      <c r="Y53" s="132"/>
      <c r="Z53" s="44"/>
      <c r="AA53" s="44"/>
      <c r="AB53" s="56"/>
      <c r="AC53" s="63" t="s">
        <v>0</v>
      </c>
      <c r="AD53" s="64" t="s">
        <v>1</v>
      </c>
      <c r="AE53" s="64" t="s">
        <v>29</v>
      </c>
      <c r="AF53" s="64" t="s">
        <v>2</v>
      </c>
      <c r="AG53" s="64" t="s">
        <v>1</v>
      </c>
      <c r="AH53" s="64" t="s">
        <v>29</v>
      </c>
      <c r="AI53" s="64" t="s">
        <v>265</v>
      </c>
      <c r="AJ53" s="64" t="s">
        <v>266</v>
      </c>
      <c r="AK53" s="64"/>
      <c r="AL53" s="131" t="s">
        <v>5</v>
      </c>
      <c r="AM53" s="132"/>
      <c r="AN53" s="44"/>
      <c r="AO53" s="44"/>
      <c r="AP53" s="56"/>
      <c r="AQ53" s="63" t="s">
        <v>0</v>
      </c>
      <c r="AR53" s="64" t="s">
        <v>1</v>
      </c>
      <c r="AS53" s="64" t="s">
        <v>29</v>
      </c>
      <c r="AT53" s="64" t="s">
        <v>2</v>
      </c>
      <c r="AU53" s="64" t="s">
        <v>1</v>
      </c>
      <c r="AV53" s="64" t="s">
        <v>29</v>
      </c>
      <c r="AW53" s="64" t="s">
        <v>265</v>
      </c>
      <c r="AX53" s="64" t="s">
        <v>266</v>
      </c>
      <c r="AY53" s="64"/>
      <c r="AZ53" s="131" t="s">
        <v>5</v>
      </c>
      <c r="BA53" s="132"/>
      <c r="BB53" s="44"/>
      <c r="BC53" s="44"/>
      <c r="BD53" s="56"/>
      <c r="BE53" s="63" t="s">
        <v>0</v>
      </c>
      <c r="BF53" s="64" t="s">
        <v>1</v>
      </c>
      <c r="BG53" s="64" t="s">
        <v>29</v>
      </c>
      <c r="BH53" s="64" t="s">
        <v>2</v>
      </c>
      <c r="BI53" s="64" t="s">
        <v>1</v>
      </c>
      <c r="BJ53" s="64" t="s">
        <v>29</v>
      </c>
      <c r="BK53" s="64" t="s">
        <v>265</v>
      </c>
      <c r="BL53" s="64" t="s">
        <v>266</v>
      </c>
      <c r="BM53" s="64"/>
      <c r="BN53" s="131" t="s">
        <v>5</v>
      </c>
      <c r="BO53" s="132"/>
      <c r="BP53" s="44"/>
      <c r="BQ53" s="44"/>
      <c r="BR53" s="56"/>
      <c r="BS53" s="63" t="s">
        <v>0</v>
      </c>
      <c r="BT53" s="64" t="s">
        <v>1</v>
      </c>
      <c r="BU53" s="64" t="s">
        <v>29</v>
      </c>
      <c r="BV53" s="64" t="s">
        <v>2</v>
      </c>
      <c r="BW53" s="64" t="s">
        <v>1</v>
      </c>
      <c r="BX53" s="64" t="s">
        <v>29</v>
      </c>
      <c r="BY53" s="64" t="s">
        <v>265</v>
      </c>
      <c r="BZ53" s="64" t="s">
        <v>266</v>
      </c>
      <c r="CA53" s="64"/>
      <c r="CB53" s="131" t="s">
        <v>5</v>
      </c>
      <c r="CC53" s="132"/>
      <c r="CD53" s="44"/>
      <c r="CE53" s="44"/>
      <c r="CF53" s="56"/>
      <c r="CG53" s="63" t="s">
        <v>0</v>
      </c>
      <c r="CH53" s="64" t="s">
        <v>1</v>
      </c>
      <c r="CI53" s="64" t="s">
        <v>29</v>
      </c>
      <c r="CJ53" s="64" t="s">
        <v>2</v>
      </c>
      <c r="CK53" s="64" t="s">
        <v>1</v>
      </c>
      <c r="CL53" s="64" t="s">
        <v>29</v>
      </c>
      <c r="CM53" s="64" t="s">
        <v>265</v>
      </c>
      <c r="CN53" s="64" t="s">
        <v>266</v>
      </c>
      <c r="CO53" s="64"/>
      <c r="CP53" s="131" t="s">
        <v>5</v>
      </c>
      <c r="CQ53" s="132"/>
      <c r="CR53" s="44"/>
      <c r="CS53" s="44"/>
      <c r="CT53" s="56"/>
      <c r="CU53" s="63" t="s">
        <v>0</v>
      </c>
      <c r="CV53" s="64" t="s">
        <v>1</v>
      </c>
      <c r="CW53" s="64" t="s">
        <v>29</v>
      </c>
      <c r="CX53" s="64" t="s">
        <v>2</v>
      </c>
      <c r="CY53" s="64" t="s">
        <v>1</v>
      </c>
      <c r="CZ53" s="64" t="s">
        <v>29</v>
      </c>
      <c r="DA53" s="64" t="s">
        <v>265</v>
      </c>
      <c r="DB53" s="64" t="s">
        <v>266</v>
      </c>
      <c r="DC53" s="64"/>
      <c r="DD53" s="131" t="s">
        <v>5</v>
      </c>
      <c r="DE53" s="132"/>
      <c r="DF53" s="44"/>
      <c r="DG53" s="44"/>
      <c r="DH53" s="56"/>
      <c r="DI53" s="63" t="s">
        <v>0</v>
      </c>
      <c r="DJ53" s="64" t="s">
        <v>1</v>
      </c>
      <c r="DK53" s="64" t="s">
        <v>29</v>
      </c>
      <c r="DL53" s="64" t="s">
        <v>2</v>
      </c>
      <c r="DM53" s="64" t="s">
        <v>1</v>
      </c>
      <c r="DN53" s="64" t="s">
        <v>29</v>
      </c>
      <c r="DO53" s="64" t="s">
        <v>265</v>
      </c>
      <c r="DP53" s="64" t="s">
        <v>266</v>
      </c>
      <c r="DQ53" s="64"/>
      <c r="DR53" s="131" t="s">
        <v>5</v>
      </c>
      <c r="DS53" s="132"/>
      <c r="DT53" s="44"/>
      <c r="DU53" s="44"/>
      <c r="DV53" s="56"/>
      <c r="DW53" s="63" t="s">
        <v>0</v>
      </c>
      <c r="DX53" s="64" t="s">
        <v>1</v>
      </c>
      <c r="DY53" s="64" t="s">
        <v>29</v>
      </c>
      <c r="DZ53" s="64" t="s">
        <v>2</v>
      </c>
      <c r="EA53" s="64" t="s">
        <v>1</v>
      </c>
      <c r="EB53" s="64" t="s">
        <v>29</v>
      </c>
      <c r="EC53" s="64" t="s">
        <v>265</v>
      </c>
      <c r="ED53" s="64" t="s">
        <v>266</v>
      </c>
      <c r="EE53" s="64"/>
      <c r="EF53" s="131" t="s">
        <v>5</v>
      </c>
      <c r="EG53" s="132"/>
      <c r="EH53" s="44"/>
      <c r="EI53" s="44"/>
      <c r="EJ53" s="56"/>
      <c r="EK53" s="63" t="s">
        <v>0</v>
      </c>
      <c r="EL53" s="64" t="s">
        <v>1</v>
      </c>
      <c r="EM53" s="64" t="s">
        <v>29</v>
      </c>
      <c r="EN53" s="64" t="s">
        <v>2</v>
      </c>
      <c r="EO53" s="64" t="s">
        <v>1</v>
      </c>
      <c r="EP53" s="64" t="s">
        <v>29</v>
      </c>
      <c r="EQ53" s="64" t="s">
        <v>265</v>
      </c>
      <c r="ER53" s="64" t="s">
        <v>266</v>
      </c>
      <c r="ES53" s="64"/>
      <c r="ET53" s="131" t="s">
        <v>5</v>
      </c>
      <c r="EU53" s="132"/>
      <c r="EV53" s="44"/>
      <c r="EW53" s="44"/>
      <c r="EX53" s="56"/>
      <c r="EY53" s="63" t="s">
        <v>0</v>
      </c>
      <c r="EZ53" s="64" t="s">
        <v>1</v>
      </c>
      <c r="FA53" s="64" t="s">
        <v>29</v>
      </c>
      <c r="FB53" s="64" t="s">
        <v>2</v>
      </c>
      <c r="FC53" s="64" t="s">
        <v>1</v>
      </c>
      <c r="FD53" s="64" t="s">
        <v>29</v>
      </c>
      <c r="FE53" s="64" t="s">
        <v>265</v>
      </c>
      <c r="FF53" s="64" t="s">
        <v>266</v>
      </c>
      <c r="FG53" s="64"/>
      <c r="FH53" s="131" t="s">
        <v>5</v>
      </c>
      <c r="FI53" s="132"/>
      <c r="FJ53" s="44"/>
      <c r="FK53" s="44"/>
      <c r="FL53" s="56"/>
      <c r="FM53" s="63" t="s">
        <v>0</v>
      </c>
      <c r="FN53" s="64" t="s">
        <v>1</v>
      </c>
      <c r="FO53" s="64" t="s">
        <v>29</v>
      </c>
      <c r="FP53" s="64" t="s">
        <v>2</v>
      </c>
      <c r="FQ53" s="64" t="s">
        <v>1</v>
      </c>
      <c r="FR53" s="64" t="s">
        <v>29</v>
      </c>
      <c r="FS53" s="64" t="s">
        <v>265</v>
      </c>
      <c r="FT53" s="64" t="s">
        <v>266</v>
      </c>
      <c r="FU53" s="64"/>
      <c r="FV53" s="131" t="s">
        <v>5</v>
      </c>
      <c r="FW53" s="132"/>
      <c r="FX53" s="44"/>
      <c r="FY53" s="44"/>
      <c r="FZ53" s="56"/>
      <c r="GA53" s="63" t="s">
        <v>0</v>
      </c>
      <c r="GB53" s="64" t="s">
        <v>1</v>
      </c>
      <c r="GC53" s="64" t="s">
        <v>29</v>
      </c>
      <c r="GD53" s="64" t="s">
        <v>2</v>
      </c>
      <c r="GE53" s="64" t="s">
        <v>1</v>
      </c>
      <c r="GF53" s="64" t="s">
        <v>29</v>
      </c>
      <c r="GG53" s="64" t="s">
        <v>265</v>
      </c>
      <c r="GH53" s="64" t="s">
        <v>266</v>
      </c>
      <c r="GI53" s="64"/>
      <c r="GJ53" s="131" t="s">
        <v>5</v>
      </c>
      <c r="GK53" s="132"/>
      <c r="GL53" s="44"/>
      <c r="GM53" s="44"/>
      <c r="GN53" s="56"/>
      <c r="GO53" s="63" t="s">
        <v>0</v>
      </c>
      <c r="GP53" s="64" t="s">
        <v>1</v>
      </c>
      <c r="GQ53" s="64" t="s">
        <v>29</v>
      </c>
      <c r="GR53" s="64" t="s">
        <v>2</v>
      </c>
      <c r="GS53" s="64" t="s">
        <v>1</v>
      </c>
      <c r="GT53" s="64" t="s">
        <v>29</v>
      </c>
      <c r="GU53" s="64" t="s">
        <v>265</v>
      </c>
      <c r="GV53" s="64" t="s">
        <v>266</v>
      </c>
      <c r="GW53" s="64"/>
      <c r="GX53" s="131" t="s">
        <v>5</v>
      </c>
      <c r="GY53" s="132"/>
      <c r="GZ53" s="44"/>
      <c r="HA53" s="44"/>
      <c r="HB53" s="56"/>
      <c r="HC53" s="63" t="s">
        <v>0</v>
      </c>
      <c r="HD53" s="64" t="s">
        <v>1</v>
      </c>
      <c r="HE53" s="64" t="s">
        <v>29</v>
      </c>
      <c r="HF53" s="64" t="s">
        <v>2</v>
      </c>
      <c r="HG53" s="64" t="s">
        <v>1</v>
      </c>
      <c r="HH53" s="64" t="s">
        <v>29</v>
      </c>
      <c r="HI53" s="64" t="s">
        <v>265</v>
      </c>
      <c r="HJ53" s="64" t="s">
        <v>266</v>
      </c>
      <c r="HK53" s="64"/>
      <c r="HL53" s="131" t="s">
        <v>5</v>
      </c>
      <c r="HM53" s="132"/>
      <c r="HN53" s="44"/>
      <c r="HO53" s="44"/>
      <c r="HP53" s="56"/>
      <c r="HQ53" s="63" t="s">
        <v>0</v>
      </c>
      <c r="HR53" s="64" t="s">
        <v>1</v>
      </c>
      <c r="HS53" s="64" t="s">
        <v>29</v>
      </c>
      <c r="HT53" s="64" t="s">
        <v>2</v>
      </c>
      <c r="HU53" s="64" t="s">
        <v>1</v>
      </c>
      <c r="HV53" s="64" t="s">
        <v>29</v>
      </c>
      <c r="HW53" s="64" t="s">
        <v>265</v>
      </c>
      <c r="HX53" s="64" t="s">
        <v>266</v>
      </c>
      <c r="HY53" s="64"/>
      <c r="HZ53" s="131" t="s">
        <v>5</v>
      </c>
      <c r="IA53" s="132"/>
      <c r="IB53" s="44"/>
      <c r="IC53" s="44"/>
      <c r="ID53" s="56"/>
      <c r="IE53" s="63" t="s">
        <v>0</v>
      </c>
      <c r="IF53" s="64" t="s">
        <v>1</v>
      </c>
      <c r="IG53" s="64" t="s">
        <v>29</v>
      </c>
      <c r="IH53" s="64" t="s">
        <v>2</v>
      </c>
      <c r="II53" s="64" t="s">
        <v>1</v>
      </c>
      <c r="IJ53" s="64" t="s">
        <v>29</v>
      </c>
      <c r="IK53" s="64" t="s">
        <v>265</v>
      </c>
      <c r="IL53" s="64" t="s">
        <v>266</v>
      </c>
      <c r="IM53" s="64"/>
      <c r="IN53" s="131" t="s">
        <v>5</v>
      </c>
      <c r="IO53" s="132"/>
      <c r="IP53" s="44"/>
      <c r="IQ53" s="44"/>
      <c r="IR53" s="56"/>
      <c r="IS53" s="63" t="s">
        <v>0</v>
      </c>
      <c r="IT53" s="64" t="s">
        <v>1</v>
      </c>
      <c r="IU53" s="64" t="s">
        <v>29</v>
      </c>
      <c r="IV53" s="64" t="s">
        <v>2</v>
      </c>
      <c r="IW53" s="64" t="s">
        <v>1</v>
      </c>
      <c r="IX53" s="64" t="s">
        <v>29</v>
      </c>
      <c r="IY53" s="64" t="s">
        <v>265</v>
      </c>
      <c r="IZ53" s="64" t="s">
        <v>266</v>
      </c>
      <c r="JA53" s="64"/>
      <c r="JB53" s="131" t="s">
        <v>5</v>
      </c>
      <c r="JC53" s="132"/>
      <c r="JD53" s="44"/>
      <c r="JE53" s="44"/>
      <c r="JF53" s="56"/>
      <c r="JG53" s="63" t="s">
        <v>0</v>
      </c>
      <c r="JH53" s="64" t="s">
        <v>1</v>
      </c>
      <c r="JI53" s="64" t="s">
        <v>29</v>
      </c>
      <c r="JJ53" s="64" t="s">
        <v>2</v>
      </c>
      <c r="JK53" s="64" t="s">
        <v>1</v>
      </c>
      <c r="JL53" s="64" t="s">
        <v>29</v>
      </c>
      <c r="JM53" s="64" t="s">
        <v>265</v>
      </c>
      <c r="JN53" s="64" t="s">
        <v>266</v>
      </c>
      <c r="JO53" s="64"/>
      <c r="JP53" s="131" t="s">
        <v>5</v>
      </c>
      <c r="JQ53" s="132"/>
      <c r="JR53" s="44"/>
      <c r="JS53" s="44"/>
      <c r="JT53" s="56"/>
      <c r="JU53" s="63" t="s">
        <v>0</v>
      </c>
      <c r="JV53" s="64" t="s">
        <v>1</v>
      </c>
      <c r="JW53" s="64" t="s">
        <v>29</v>
      </c>
      <c r="JX53" s="64" t="s">
        <v>2</v>
      </c>
      <c r="JY53" s="64" t="s">
        <v>1</v>
      </c>
      <c r="JZ53" s="64" t="s">
        <v>29</v>
      </c>
      <c r="KA53" s="64" t="s">
        <v>265</v>
      </c>
      <c r="KB53" s="64" t="s">
        <v>266</v>
      </c>
      <c r="KC53" s="64"/>
      <c r="KD53" s="131" t="s">
        <v>5</v>
      </c>
      <c r="KE53" s="132"/>
      <c r="KF53" s="44"/>
      <c r="KG53" s="44"/>
      <c r="KH53" s="56"/>
      <c r="KI53" s="63" t="s">
        <v>0</v>
      </c>
      <c r="KJ53" s="64" t="s">
        <v>1</v>
      </c>
      <c r="KK53" s="64" t="s">
        <v>29</v>
      </c>
      <c r="KL53" s="64" t="s">
        <v>2</v>
      </c>
      <c r="KM53" s="64" t="s">
        <v>1</v>
      </c>
      <c r="KN53" s="64" t="s">
        <v>29</v>
      </c>
      <c r="KO53" s="64" t="s">
        <v>265</v>
      </c>
      <c r="KP53" s="64" t="s">
        <v>266</v>
      </c>
      <c r="KQ53" s="64"/>
      <c r="KR53" s="131" t="s">
        <v>5</v>
      </c>
      <c r="KS53" s="132"/>
      <c r="KT53" s="44"/>
      <c r="KU53" s="44"/>
      <c r="KW53" s="63" t="s">
        <v>0</v>
      </c>
      <c r="KX53" s="64" t="s">
        <v>1</v>
      </c>
      <c r="KY53" s="64" t="s">
        <v>29</v>
      </c>
      <c r="KZ53" s="64" t="s">
        <v>2</v>
      </c>
      <c r="LA53" s="64" t="s">
        <v>1</v>
      </c>
      <c r="LB53" s="64" t="s">
        <v>29</v>
      </c>
      <c r="LC53" s="64" t="s">
        <v>265</v>
      </c>
      <c r="LD53" s="64" t="s">
        <v>266</v>
      </c>
      <c r="LE53" s="64"/>
      <c r="LF53" s="131" t="s">
        <v>5</v>
      </c>
      <c r="LG53" s="132"/>
      <c r="LH53" s="44"/>
      <c r="LI53" s="44"/>
      <c r="LK53" s="63" t="s">
        <v>0</v>
      </c>
      <c r="LL53" s="64" t="s">
        <v>1</v>
      </c>
      <c r="LM53" s="64" t="s">
        <v>29</v>
      </c>
      <c r="LN53" s="64" t="s">
        <v>2</v>
      </c>
      <c r="LO53" s="64" t="s">
        <v>1</v>
      </c>
      <c r="LP53" s="64" t="s">
        <v>29</v>
      </c>
      <c r="LQ53" s="64" t="s">
        <v>265</v>
      </c>
      <c r="LR53" s="64" t="s">
        <v>266</v>
      </c>
      <c r="LS53" s="64"/>
      <c r="LT53" s="131" t="s">
        <v>5</v>
      </c>
      <c r="LU53" s="132"/>
      <c r="LV53" s="44"/>
      <c r="LW53" s="44"/>
      <c r="LY53" s="63" t="s">
        <v>0</v>
      </c>
      <c r="LZ53" s="64" t="s">
        <v>1</v>
      </c>
      <c r="MA53" s="64" t="s">
        <v>29</v>
      </c>
      <c r="MB53" s="64" t="s">
        <v>2</v>
      </c>
      <c r="MC53" s="64" t="s">
        <v>1</v>
      </c>
      <c r="MD53" s="64" t="s">
        <v>29</v>
      </c>
      <c r="ME53" s="64" t="s">
        <v>265</v>
      </c>
      <c r="MF53" s="64" t="s">
        <v>266</v>
      </c>
      <c r="MG53" s="64"/>
      <c r="MH53" s="131" t="s">
        <v>5</v>
      </c>
      <c r="MI53" s="132"/>
      <c r="MJ53" s="44"/>
      <c r="MK53" s="44"/>
      <c r="MM53" s="63" t="s">
        <v>0</v>
      </c>
      <c r="MN53" s="64" t="s">
        <v>1</v>
      </c>
      <c r="MO53" s="64" t="s">
        <v>29</v>
      </c>
      <c r="MP53" s="64" t="s">
        <v>2</v>
      </c>
      <c r="MQ53" s="64" t="s">
        <v>1</v>
      </c>
      <c r="MR53" s="64" t="s">
        <v>29</v>
      </c>
      <c r="MS53" s="64" t="s">
        <v>265</v>
      </c>
      <c r="MT53" s="64" t="s">
        <v>266</v>
      </c>
      <c r="MU53" s="64"/>
      <c r="MV53" s="131" t="s">
        <v>5</v>
      </c>
      <c r="MW53" s="132"/>
      <c r="MX53" s="44"/>
      <c r="MY53" s="44"/>
    </row>
    <row r="54" spans="1:363" ht="16.5" x14ac:dyDescent="0.3">
      <c r="A54" s="22" t="str">
        <f t="shared" ref="A54:A59" si="925">IF(B54,VLOOKUP(B54,Spelers,2,FALSE),"")</f>
        <v>VAN SCHOOR Danny</v>
      </c>
      <c r="B54" s="83">
        <v>2668</v>
      </c>
      <c r="C54" s="22" t="str">
        <f t="shared" ref="C54:C59" si="926">IF(B54,VLOOKUP(B54,Spelers,3,FALSE),"")</f>
        <v>B</v>
      </c>
      <c r="D54" s="22" t="str">
        <f t="shared" ref="D54:D59" si="927">IF(E54,VLOOKUP(E54,Spelers,2,FALSE),"")</f>
        <v>VAN HEMELRIJK Jean</v>
      </c>
      <c r="E54" s="83">
        <v>2415</v>
      </c>
      <c r="F54" s="22" t="str">
        <f t="shared" ref="F54:F59" si="928">IF(E54,VLOOKUP(E54,Spelers,3,FALSE),"")</f>
        <v>C</v>
      </c>
      <c r="G54" s="83">
        <v>1</v>
      </c>
      <c r="H54" s="83">
        <v>1</v>
      </c>
      <c r="I54" s="84"/>
      <c r="J54" s="22">
        <f t="shared" ref="J54:J59" si="929">IF(H54&lt;&gt;"",IF(G54=H54,IF(G54=1,2,0),1),"")</f>
        <v>2</v>
      </c>
      <c r="K54" s="22">
        <f t="shared" ref="K54:K59" si="930">IF(H54&lt;&gt;"",IF(G54=H54,IF(G54=1,0,2),1),"")</f>
        <v>0</v>
      </c>
      <c r="L54" s="43">
        <f>IF(J54=2,3,IF(J54=1,1,0))</f>
        <v>3</v>
      </c>
      <c r="M54" s="43">
        <f>IF(K54=2,3,IF(K54=1,1,0))</f>
        <v>0</v>
      </c>
      <c r="N54" s="66"/>
      <c r="O54" s="22" t="str">
        <f t="shared" ref="O54:O59" si="931">IF(P54,VLOOKUP(P54,Spelers,2,FALSE),"")</f>
        <v>PEETERS Juliën</v>
      </c>
      <c r="P54" s="83">
        <v>1106</v>
      </c>
      <c r="Q54" s="22" t="str">
        <f t="shared" ref="Q54:Q59" si="932">IF(P54,VLOOKUP(P54,Spelers,3,FALSE),"")</f>
        <v>B</v>
      </c>
      <c r="R54" s="22" t="str">
        <f t="shared" ref="R54:R59" si="933">IF(S54,VLOOKUP(S54,Spelers,2,FALSE),"")</f>
        <v>D'HONDT Julian</v>
      </c>
      <c r="S54" s="83">
        <v>8691</v>
      </c>
      <c r="T54" s="22" t="str">
        <f t="shared" ref="T54:T59" si="934">IF(S54,VLOOKUP(S54,Spelers,3,FALSE),"")</f>
        <v>D</v>
      </c>
      <c r="U54" s="83">
        <v>1</v>
      </c>
      <c r="V54" s="83">
        <v>1</v>
      </c>
      <c r="W54" s="84"/>
      <c r="X54" s="22">
        <f t="shared" ref="X54:X59" si="935">IF(V54&lt;&gt;"",IF(U54=V54,IF(U54=1,2,0),1),"")</f>
        <v>2</v>
      </c>
      <c r="Y54" s="22">
        <f t="shared" ref="Y54:Y59" si="936">IF(V54&lt;&gt;"",IF(U54=V54,IF(U54=1,0,2),1),"")</f>
        <v>0</v>
      </c>
      <c r="Z54" s="43">
        <f>IF(X54=2,3,IF(X54=1,1,0))</f>
        <v>3</v>
      </c>
      <c r="AA54" s="43">
        <f>IF(Y54=2,3,IF(Y54=1,1,0))</f>
        <v>0</v>
      </c>
      <c r="AB54" s="56"/>
      <c r="AC54" s="22" t="str">
        <f t="shared" ref="AC54:AC59" si="937">IF(AD54,VLOOKUP(AD54,Spelers,2,FALSE),"")</f>
        <v>SCHELFHOUT Kevin</v>
      </c>
      <c r="AD54" s="83">
        <v>7322</v>
      </c>
      <c r="AE54" s="22" t="str">
        <f t="shared" ref="AE54:AE59" si="938">IF(AD54,VLOOKUP(AD54,Spelers,3,FALSE),"")</f>
        <v>C</v>
      </c>
      <c r="AF54" s="22" t="str">
        <f t="shared" ref="AF54:AF59" si="939">IF(AG54,VLOOKUP(AG54,Spelers,2,FALSE),"")</f>
        <v>ENGELS Dave</v>
      </c>
      <c r="AG54" s="83">
        <v>4000</v>
      </c>
      <c r="AH54" s="22" t="str">
        <f t="shared" ref="AH54:AH59" si="940">IF(AG54,VLOOKUP(AG54,Spelers,3,FALSE),"")</f>
        <v>B</v>
      </c>
      <c r="AI54" s="83">
        <v>2</v>
      </c>
      <c r="AJ54" s="83">
        <v>2</v>
      </c>
      <c r="AK54" s="84"/>
      <c r="AL54" s="22">
        <f t="shared" ref="AL54:AL59" si="941">IF(AJ54&lt;&gt;"",IF(AI54=AJ54,IF(AI54=1,2,0),1),"")</f>
        <v>0</v>
      </c>
      <c r="AM54" s="22">
        <f t="shared" ref="AM54:AM59" si="942">IF(AJ54&lt;&gt;"",IF(AI54=AJ54,IF(AI54=1,0,2),1),"")</f>
        <v>2</v>
      </c>
      <c r="AN54" s="43">
        <f>IF(AL54=2,3,IF(AL54=1,1,0))</f>
        <v>0</v>
      </c>
      <c r="AO54" s="43">
        <f>IF(AM54=2,3,IF(AM54=1,1,0))</f>
        <v>3</v>
      </c>
      <c r="AP54" s="56"/>
      <c r="AQ54" s="22" t="str">
        <f t="shared" ref="AQ54:AQ59" si="943">IF(AR54,VLOOKUP(AR54,Spelers,2,FALSE),"")</f>
        <v>VAN LAETHEM Frank</v>
      </c>
      <c r="AR54" s="83">
        <v>4005</v>
      </c>
      <c r="AS54" s="22" t="str">
        <f t="shared" ref="AS54:AS59" si="944">IF(AR54,VLOOKUP(AR54,Spelers,3,FALSE),"")</f>
        <v>C</v>
      </c>
      <c r="AT54" s="22" t="str">
        <f t="shared" ref="AT54:AT59" si="945">IF(AU54,VLOOKUP(AU54,Spelers,2,FALSE),"")</f>
        <v>CASTELEYN Theofiel</v>
      </c>
      <c r="AU54" s="83">
        <v>3349</v>
      </c>
      <c r="AV54" s="22" t="str">
        <f t="shared" ref="AV54:AV59" si="946">IF(AU54,VLOOKUP(AU54,Spelers,3,FALSE),"")</f>
        <v>A</v>
      </c>
      <c r="AW54" s="83">
        <v>1</v>
      </c>
      <c r="AX54" s="83">
        <v>2</v>
      </c>
      <c r="AY54" s="84"/>
      <c r="AZ54" s="22">
        <f t="shared" ref="AZ54:AZ59" si="947">IF(AX54&lt;&gt;"",IF(AW54=AX54,IF(AW54=1,2,0),1),"")</f>
        <v>1</v>
      </c>
      <c r="BA54" s="22">
        <f t="shared" ref="BA54:BA59" si="948">IF(AX54&lt;&gt;"",IF(AW54=AX54,IF(AW54=1,0,2),1),"")</f>
        <v>1</v>
      </c>
      <c r="BB54" s="43">
        <f>IF(AZ54=2,3,IF(AZ54=1,1,0))</f>
        <v>1</v>
      </c>
      <c r="BC54" s="43">
        <f>IF(BA54=2,3,IF(BA54=1,1,0))</f>
        <v>1</v>
      </c>
      <c r="BD54" s="66"/>
      <c r="BE54" s="22" t="str">
        <f t="shared" ref="BE54:BE59" si="949">IF(BF54,VLOOKUP(BF54,Spelers,2,FALSE),"")</f>
        <v>VAN DER VREKEN Mario</v>
      </c>
      <c r="BF54" s="83">
        <v>3334</v>
      </c>
      <c r="BG54" s="22" t="str">
        <f t="shared" ref="BG54:BG59" si="950">IF(BF54,VLOOKUP(BF54,Spelers,3,FALSE),"")</f>
        <v>D</v>
      </c>
      <c r="BH54" s="22" t="str">
        <f t="shared" ref="BH54:BH59" si="951">IF(BI54,VLOOKUP(BI54,Spelers,2,FALSE),"")</f>
        <v>POELMANS Karel</v>
      </c>
      <c r="BI54" s="83">
        <v>3026</v>
      </c>
      <c r="BJ54" s="22" t="str">
        <f t="shared" ref="BJ54:BJ59" si="952">IF(BI54,VLOOKUP(BI54,Spelers,3,FALSE),"")</f>
        <v>B</v>
      </c>
      <c r="BK54" s="83">
        <v>2</v>
      </c>
      <c r="BL54" s="83">
        <v>1</v>
      </c>
      <c r="BM54" s="84"/>
      <c r="BN54" s="22">
        <f t="shared" ref="BN54:BN59" si="953">IF(BL54&lt;&gt;"",IF(BK54=BL54,IF(BK54=1,2,0),1),"")</f>
        <v>1</v>
      </c>
      <c r="BO54" s="22">
        <f t="shared" ref="BO54:BO59" si="954">IF(BL54&lt;&gt;"",IF(BK54=BL54,IF(BK54=1,0,2),1),"")</f>
        <v>1</v>
      </c>
      <c r="BP54" s="43">
        <f>IF(BN54=2,3,IF(BN54=1,1,0))</f>
        <v>1</v>
      </c>
      <c r="BQ54" s="43">
        <f>IF(BO54=2,3,IF(BO54=1,1,0))</f>
        <v>1</v>
      </c>
      <c r="BR54" s="56"/>
      <c r="BS54" s="22" t="str">
        <f t="shared" ref="BS54:BS59" si="955">IF(BT54,VLOOKUP(BT54,Spelers,2,FALSE),"")</f>
        <v>HEYMANS Jan</v>
      </c>
      <c r="BT54" s="83">
        <v>2600</v>
      </c>
      <c r="BU54" s="22" t="str">
        <f t="shared" ref="BU54:BU59" si="956">IF(BT54,VLOOKUP(BT54,Spelers,3,FALSE),"")</f>
        <v>B</v>
      </c>
      <c r="BV54" s="22" t="str">
        <f t="shared" ref="BV54:BV59" si="957">IF(BW54,VLOOKUP(BW54,Spelers,2,FALSE),"")</f>
        <v>BUSSCHOTS François</v>
      </c>
      <c r="BW54" s="83">
        <v>3564</v>
      </c>
      <c r="BX54" s="22" t="str">
        <f t="shared" ref="BX54:BX59" si="958">IF(BW54,VLOOKUP(BW54,Spelers,3,FALSE),"")</f>
        <v>D</v>
      </c>
      <c r="BY54" s="83">
        <v>1</v>
      </c>
      <c r="BZ54" s="83">
        <v>1</v>
      </c>
      <c r="CA54" s="84"/>
      <c r="CB54" s="22">
        <f t="shared" ref="CB54:CB59" si="959">IF(BZ54&lt;&gt;"",IF(BY54=BZ54,IF(BY54=1,2,0),1),"")</f>
        <v>2</v>
      </c>
      <c r="CC54" s="22">
        <f t="shared" ref="CC54:CC59" si="960">IF(BZ54&lt;&gt;"",IF(BY54=BZ54,IF(BY54=1,0,2),1),"")</f>
        <v>0</v>
      </c>
      <c r="CD54" s="43">
        <f>IF(CB54=2,3,IF(CB54=1,1,0))</f>
        <v>3</v>
      </c>
      <c r="CE54" s="43">
        <f>IF(CC54=2,3,IF(CC54=1,1,0))</f>
        <v>0</v>
      </c>
      <c r="CF54" s="56"/>
      <c r="CG54" s="22" t="str">
        <f t="shared" ref="CG54:CG59" si="961">IF(CH54,VLOOKUP(CH54,Spelers,2,FALSE),"")</f>
        <v>WEEMAES Yoeri</v>
      </c>
      <c r="CH54" s="83">
        <v>3222</v>
      </c>
      <c r="CI54" s="22" t="str">
        <f t="shared" ref="CI54:CI59" si="962">IF(CH54,VLOOKUP(CH54,Spelers,3,FALSE),"")</f>
        <v>A</v>
      </c>
      <c r="CJ54" s="22" t="str">
        <f t="shared" ref="CJ54:CJ59" si="963">IF(CK54,VLOOKUP(CK54,Spelers,2,FALSE),"")</f>
        <v>HEYMANS Jan</v>
      </c>
      <c r="CK54" s="83">
        <v>2600</v>
      </c>
      <c r="CL54" s="22" t="str">
        <f t="shared" ref="CL54:CL59" si="964">IF(CK54,VLOOKUP(CK54,Spelers,3,FALSE),"")</f>
        <v>B</v>
      </c>
      <c r="CM54" s="83">
        <v>1</v>
      </c>
      <c r="CN54" s="83">
        <v>1</v>
      </c>
      <c r="CO54" s="84"/>
      <c r="CP54" s="22">
        <f t="shared" ref="CP54:CP59" si="965">IF(CN54&lt;&gt;"",IF(CM54=CN54,IF(CM54=1,2,0),1),"")</f>
        <v>2</v>
      </c>
      <c r="CQ54" s="22">
        <f t="shared" ref="CQ54:CQ59" si="966">IF(CN54&lt;&gt;"",IF(CM54=CN54,IF(CM54=1,0,2),1),"")</f>
        <v>0</v>
      </c>
      <c r="CR54" s="43">
        <f>IF(CP54=2,3,IF(CP54=1,1,0))</f>
        <v>3</v>
      </c>
      <c r="CS54" s="43">
        <f>IF(CQ54=2,3,IF(CQ54=1,1,0))</f>
        <v>0</v>
      </c>
      <c r="CT54" s="66"/>
      <c r="CU54" s="22" t="str">
        <f t="shared" ref="CU54:CU59" si="967">IF(CV54,VLOOKUP(CV54,Spelers,2,FALSE),"")</f>
        <v>ADRIAENSSENS Kurt</v>
      </c>
      <c r="CV54" s="83">
        <v>4944</v>
      </c>
      <c r="CW54" s="22" t="str">
        <f t="shared" ref="CW54:CW59" si="968">IF(CV54,VLOOKUP(CV54,Spelers,3,FALSE),"")</f>
        <v>B</v>
      </c>
      <c r="CX54" s="22" t="str">
        <f t="shared" ref="CX54:CX59" si="969">IF(CY54,VLOOKUP(CY54,Spelers,2,FALSE),"")</f>
        <v>VAN DRIESSCHE Peter</v>
      </c>
      <c r="CY54" s="83">
        <v>1552</v>
      </c>
      <c r="CZ54" s="22" t="str">
        <f t="shared" ref="CZ54:CZ59" si="970">IF(CY54,VLOOKUP(CY54,Spelers,3,FALSE),"")</f>
        <v>D</v>
      </c>
      <c r="DA54" s="83">
        <v>1</v>
      </c>
      <c r="DB54" s="83">
        <v>1</v>
      </c>
      <c r="DC54" s="84"/>
      <c r="DD54" s="22">
        <f t="shared" ref="DD54:DD59" si="971">IF(DB54&lt;&gt;"",IF(DA54=DB54,IF(DA54=1,2,0),1),"")</f>
        <v>2</v>
      </c>
      <c r="DE54" s="22">
        <f t="shared" ref="DE54:DE59" si="972">IF(DB54&lt;&gt;"",IF(DA54=DB54,IF(DA54=1,0,2),1),"")</f>
        <v>0</v>
      </c>
      <c r="DF54" s="43">
        <f>IF(DD54=2,3,IF(DD54=1,1,0))</f>
        <v>3</v>
      </c>
      <c r="DG54" s="43">
        <f>IF(DE54=2,3,IF(DE54=1,1,0))</f>
        <v>0</v>
      </c>
      <c r="DH54" s="56"/>
      <c r="DI54" s="22" t="str">
        <f t="shared" ref="DI54:DI59" si="973">IF(DJ54,VLOOKUP(DJ54,Spelers,2,FALSE),"")</f>
        <v>VAN DRIESSCHE Peter</v>
      </c>
      <c r="DJ54" s="83">
        <v>1552</v>
      </c>
      <c r="DK54" s="22" t="str">
        <f t="shared" ref="DK54:DK59" si="974">IF(DJ54,VLOOKUP(DJ54,Spelers,3,FALSE),"")</f>
        <v>D</v>
      </c>
      <c r="DL54" s="22" t="str">
        <f t="shared" ref="DL54:DL59" si="975">IF(DM54,VLOOKUP(DM54,Spelers,2,FALSE),"")</f>
        <v>WILLEMS Jan</v>
      </c>
      <c r="DM54" s="83">
        <v>3923</v>
      </c>
      <c r="DN54" s="22" t="str">
        <f t="shared" ref="DN54:DN59" si="976">IF(DM54,VLOOKUP(DM54,Spelers,3,FALSE),"")</f>
        <v>B</v>
      </c>
      <c r="DO54" s="83">
        <v>2</v>
      </c>
      <c r="DP54" s="83">
        <v>2</v>
      </c>
      <c r="DQ54" s="84"/>
      <c r="DR54" s="22">
        <f t="shared" ref="DR54:DR59" si="977">IF(DP54&lt;&gt;"",IF(DO54=DP54,IF(DO54=1,2,0),1),"")</f>
        <v>0</v>
      </c>
      <c r="DS54" s="22">
        <f t="shared" ref="DS54:DS59" si="978">IF(DP54&lt;&gt;"",IF(DO54=DP54,IF(DO54=1,0,2),1),"")</f>
        <v>2</v>
      </c>
      <c r="DT54" s="43">
        <f>IF(DR54=2,3,IF(DR54=1,1,0))</f>
        <v>0</v>
      </c>
      <c r="DU54" s="43">
        <f>IF(DS54=2,3,IF(DS54=1,1,0))</f>
        <v>3</v>
      </c>
      <c r="DV54" s="56"/>
      <c r="DW54" s="22" t="str">
        <f t="shared" ref="DW54:DW59" si="979">IF(DX54,VLOOKUP(DX54,Spelers,2,FALSE),"")</f>
        <v>WILLEMS Jan</v>
      </c>
      <c r="DX54" s="83">
        <v>3923</v>
      </c>
      <c r="DY54" s="22" t="str">
        <f t="shared" ref="DY54:DY59" si="980">IF(DX54,VLOOKUP(DX54,Spelers,3,FALSE),"")</f>
        <v>B</v>
      </c>
      <c r="DZ54" s="22" t="str">
        <f t="shared" ref="DZ54:DZ59" si="981">IF(EA54,VLOOKUP(EA54,Spelers,2,FALSE),"")</f>
        <v>FOUBERT Bruno</v>
      </c>
      <c r="EA54" s="83">
        <v>3647</v>
      </c>
      <c r="EB54" s="22" t="str">
        <f t="shared" ref="EB54:EB59" si="982">IF(EA54,VLOOKUP(EA54,Spelers,3,FALSE),"")</f>
        <v>A</v>
      </c>
      <c r="EC54" s="83">
        <v>1</v>
      </c>
      <c r="ED54" s="83">
        <v>2</v>
      </c>
      <c r="EE54" s="84"/>
      <c r="EF54" s="22">
        <f t="shared" ref="EF54:EF59" si="983">IF(ED54&lt;&gt;"",IF(EC54=ED54,IF(EC54=1,2,0),1),"")</f>
        <v>1</v>
      </c>
      <c r="EG54" s="22">
        <f t="shared" ref="EG54:EG59" si="984">IF(ED54&lt;&gt;"",IF(EC54=ED54,IF(EC54=1,0,2),1),"")</f>
        <v>1</v>
      </c>
      <c r="EH54" s="43">
        <f>IF(EF54=2,3,IF(EF54=1,1,0))</f>
        <v>1</v>
      </c>
      <c r="EI54" s="43">
        <f>IF(EG54=2,3,IF(EG54=1,1,0))</f>
        <v>1</v>
      </c>
      <c r="EJ54" s="66"/>
      <c r="EK54" s="22" t="str">
        <f t="shared" ref="EK54:EK59" si="985">IF(EL54,VLOOKUP(EL54,Spelers,2,FALSE),"")</f>
        <v>SEGERS Pascal</v>
      </c>
      <c r="EL54" s="83">
        <v>3645</v>
      </c>
      <c r="EM54" s="22" t="str">
        <f t="shared" ref="EM54:EM59" si="986">IF(EL54,VLOOKUP(EL54,Spelers,3,FALSE),"")</f>
        <v>C</v>
      </c>
      <c r="EN54" s="22" t="str">
        <f t="shared" ref="EN54:EN59" si="987">IF(EO54,VLOOKUP(EO54,Spelers,2,FALSE),"")</f>
        <v>VAN MUYLDER Kris</v>
      </c>
      <c r="EO54" s="83">
        <v>4780</v>
      </c>
      <c r="EP54" s="22" t="str">
        <f t="shared" ref="EP54:EP59" si="988">IF(EO54,VLOOKUP(EO54,Spelers,3,FALSE),"")</f>
        <v>C</v>
      </c>
      <c r="EQ54" s="83">
        <v>2</v>
      </c>
      <c r="ER54" s="83">
        <v>2</v>
      </c>
      <c r="ES54" s="84"/>
      <c r="ET54" s="22">
        <f t="shared" ref="ET54:ET59" si="989">IF(ER54&lt;&gt;"",IF(EQ54=ER54,IF(EQ54=1,2,0),1),"")</f>
        <v>0</v>
      </c>
      <c r="EU54" s="22">
        <f t="shared" ref="EU54:EU59" si="990">IF(ER54&lt;&gt;"",IF(EQ54=ER54,IF(EQ54=1,0,2),1),"")</f>
        <v>2</v>
      </c>
      <c r="EV54" s="43">
        <f>IF(ET54=2,3,IF(ET54=1,1,0))</f>
        <v>0</v>
      </c>
      <c r="EW54" s="43">
        <f>IF(EU54=2,3,IF(EU54=1,1,0))</f>
        <v>3</v>
      </c>
      <c r="EX54" s="56"/>
      <c r="EY54" s="22" t="str">
        <f t="shared" ref="EY54:EY59" si="991">IF(EZ54,VLOOKUP(EZ54,Spelers,2,FALSE),"")</f>
        <v>DE MEERSMAN Petrus</v>
      </c>
      <c r="EZ54" s="83">
        <v>5946</v>
      </c>
      <c r="FA54" s="22" t="str">
        <f t="shared" ref="FA54:FA59" si="992">IF(EZ54,VLOOKUP(EZ54,Spelers,3,FALSE),"")</f>
        <v>C</v>
      </c>
      <c r="FB54" s="22" t="str">
        <f t="shared" ref="FB54:FB59" si="993">IF(FC54,VLOOKUP(FC54,Spelers,2,FALSE),"")</f>
        <v>WILLEMS Jan</v>
      </c>
      <c r="FC54" s="83">
        <v>3923</v>
      </c>
      <c r="FD54" s="22" t="str">
        <f t="shared" ref="FD54:FD59" si="994">IF(FC54,VLOOKUP(FC54,Spelers,3,FALSE),"")</f>
        <v>B</v>
      </c>
      <c r="FE54" s="83">
        <v>2</v>
      </c>
      <c r="FF54" s="83">
        <v>2</v>
      </c>
      <c r="FG54" s="84"/>
      <c r="FH54" s="22">
        <f t="shared" ref="FH54:FH59" si="995">IF(FF54&lt;&gt;"",IF(FE54=FF54,IF(FE54=1,2,0),1),"")</f>
        <v>0</v>
      </c>
      <c r="FI54" s="22">
        <f t="shared" ref="FI54:FI59" si="996">IF(FF54&lt;&gt;"",IF(FE54=FF54,IF(FE54=1,0,2),1),"")</f>
        <v>2</v>
      </c>
      <c r="FJ54" s="43">
        <f>IF(FH54=2,3,IF(FH54=1,1,0))</f>
        <v>0</v>
      </c>
      <c r="FK54" s="43">
        <f>IF(FI54=2,3,IF(FI54=1,1,0))</f>
        <v>3</v>
      </c>
      <c r="FL54" s="56"/>
      <c r="FM54" s="22" t="str">
        <f t="shared" ref="FM54:FM59" si="997">IF(FN54,VLOOKUP(FN54,Spelers,2,FALSE),"")</f>
        <v>D'HONDT Julian</v>
      </c>
      <c r="FN54" s="83">
        <v>8691</v>
      </c>
      <c r="FO54" s="22" t="str">
        <f t="shared" ref="FO54:FO59" si="998">IF(FN54,VLOOKUP(FN54,Spelers,3,FALSE),"")</f>
        <v>D</v>
      </c>
      <c r="FP54" s="22" t="str">
        <f t="shared" ref="FP54:FP59" si="999">IF(FQ54,VLOOKUP(FQ54,Spelers,2,FALSE),"")</f>
        <v>MEES Noël</v>
      </c>
      <c r="FQ54" s="83">
        <v>1117</v>
      </c>
      <c r="FR54" s="22" t="str">
        <f t="shared" ref="FR54:FR59" si="1000">IF(FQ54,VLOOKUP(FQ54,Spelers,3,FALSE),"")</f>
        <v>B</v>
      </c>
      <c r="FS54" s="83">
        <v>2</v>
      </c>
      <c r="FT54" s="83">
        <v>1</v>
      </c>
      <c r="FU54" s="84"/>
      <c r="FV54" s="22">
        <f t="shared" ref="FV54:FV59" si="1001">IF(FT54&lt;&gt;"",IF(FS54=FT54,IF(FS54=1,2,0),1),"")</f>
        <v>1</v>
      </c>
      <c r="FW54" s="22">
        <f t="shared" ref="FW54:FW59" si="1002">IF(FT54&lt;&gt;"",IF(FS54=FT54,IF(FS54=1,0,2),1),"")</f>
        <v>1</v>
      </c>
      <c r="FX54" s="43">
        <f>IF(FV54=2,3,IF(FV54=1,1,0))</f>
        <v>1</v>
      </c>
      <c r="FY54" s="43">
        <f>IF(FW54=2,3,IF(FW54=1,1,0))</f>
        <v>1</v>
      </c>
      <c r="FZ54" s="66"/>
      <c r="GA54" s="22" t="str">
        <f t="shared" ref="GA54:GA59" si="1003">IF(GB54,VLOOKUP(GB54,Spelers,2,FALSE),"")</f>
        <v>VAN LANDEGHEM Kris</v>
      </c>
      <c r="GB54" s="83">
        <v>7498</v>
      </c>
      <c r="GC54" s="22" t="str">
        <f t="shared" ref="GC54:GC59" si="1004">IF(GB54,VLOOKUP(GB54,Spelers,3,FALSE),"")</f>
        <v>C</v>
      </c>
      <c r="GD54" s="22" t="str">
        <f t="shared" ref="GD54:GD59" si="1005">IF(GE54,VLOOKUP(GE54,Spelers,2,FALSE),"")</f>
        <v>PERSOONS Dirk</v>
      </c>
      <c r="GE54" s="83">
        <v>304</v>
      </c>
      <c r="GF54" s="22" t="str">
        <f t="shared" ref="GF54:GF59" si="1006">IF(GE54,VLOOKUP(GE54,Spelers,3,FALSE),"")</f>
        <v>A</v>
      </c>
      <c r="GG54" s="83">
        <v>1</v>
      </c>
      <c r="GH54" s="83">
        <v>1</v>
      </c>
      <c r="GI54" s="84"/>
      <c r="GJ54" s="22">
        <f t="shared" ref="GJ54:GJ59" si="1007">IF(GH54&lt;&gt;"",IF(GG54=GH54,IF(GG54=1,2,0),1),"")</f>
        <v>2</v>
      </c>
      <c r="GK54" s="22">
        <f t="shared" ref="GK54:GK59" si="1008">IF(GH54&lt;&gt;"",IF(GG54=GH54,IF(GG54=1,0,2),1),"")</f>
        <v>0</v>
      </c>
      <c r="GL54" s="43">
        <f>IF(GJ54=2,3,IF(GJ54=1,1,0))</f>
        <v>3</v>
      </c>
      <c r="GM54" s="43">
        <f>IF(GK54=2,3,IF(GK54=1,1,0))</f>
        <v>0</v>
      </c>
      <c r="GN54" s="56"/>
      <c r="GO54" s="22" t="str">
        <f t="shared" ref="GO54:GO59" si="1009">IF(GP54,VLOOKUP(GP54,Spelers,2,FALSE),"")</f>
        <v>COWIE Björn</v>
      </c>
      <c r="GP54" s="83">
        <v>2988</v>
      </c>
      <c r="GQ54" s="22" t="str">
        <f t="shared" ref="GQ54:GQ59" si="1010">IF(GP54,VLOOKUP(GP54,Spelers,3,FALSE),"")</f>
        <v>B</v>
      </c>
      <c r="GR54" s="22" t="str">
        <f t="shared" ref="GR54:GR59" si="1011">IF(GS54,VLOOKUP(GS54,Spelers,2,FALSE),"")</f>
        <v>VAN LANDEGHEM Kris</v>
      </c>
      <c r="GS54" s="83">
        <v>7498</v>
      </c>
      <c r="GT54" s="22" t="str">
        <f t="shared" ref="GT54:GT59" si="1012">IF(GS54,VLOOKUP(GS54,Spelers,3,FALSE),"")</f>
        <v>C</v>
      </c>
      <c r="GU54" s="83">
        <v>2</v>
      </c>
      <c r="GV54" s="83">
        <v>1</v>
      </c>
      <c r="GW54" s="84"/>
      <c r="GX54" s="22">
        <f t="shared" ref="GX54:GX59" si="1013">IF(GV54&lt;&gt;"",IF(GU54=GV54,IF(GU54=1,2,0),1),"")</f>
        <v>1</v>
      </c>
      <c r="GY54" s="22">
        <f t="shared" ref="GY54:GY59" si="1014">IF(GV54&lt;&gt;"",IF(GU54=GV54,IF(GU54=1,0,2),1),"")</f>
        <v>1</v>
      </c>
      <c r="GZ54" s="43">
        <f>IF(GX54=2,3,IF(GX54=1,1,0))</f>
        <v>1</v>
      </c>
      <c r="HA54" s="43">
        <f>IF(GY54=2,3,IF(GY54=1,1,0))</f>
        <v>1</v>
      </c>
      <c r="HB54" s="56"/>
      <c r="HC54" s="22" t="str">
        <f t="shared" ref="HC54:HC59" si="1015">IF(HD54,VLOOKUP(HD54,Spelers,2,FALSE),"")</f>
        <v>WEEMAES Yoeri</v>
      </c>
      <c r="HD54" s="83">
        <v>3222</v>
      </c>
      <c r="HE54" s="22" t="str">
        <f t="shared" ref="HE54:HE59" si="1016">IF(HD54,VLOOKUP(HD54,Spelers,3,FALSE),"")</f>
        <v>A</v>
      </c>
      <c r="HF54" s="22" t="str">
        <f t="shared" ref="HF54:HF59" si="1017">IF(HG54,VLOOKUP(HG54,Spelers,2,FALSE),"")</f>
        <v>D'HONDT Jason</v>
      </c>
      <c r="HG54" s="83">
        <v>8152</v>
      </c>
      <c r="HH54" s="22" t="str">
        <f t="shared" ref="HH54:HH59" si="1018">IF(HG54,VLOOKUP(HG54,Spelers,3,FALSE),"")</f>
        <v>D</v>
      </c>
      <c r="HI54" s="83">
        <v>1</v>
      </c>
      <c r="HJ54" s="83">
        <v>1</v>
      </c>
      <c r="HK54" s="84"/>
      <c r="HL54" s="22">
        <f t="shared" ref="HL54:HL59" si="1019">IF(HJ54&lt;&gt;"",IF(HI54=HJ54,IF(HI54=1,2,0),1),"")</f>
        <v>2</v>
      </c>
      <c r="HM54" s="22">
        <f t="shared" ref="HM54:HM59" si="1020">IF(HJ54&lt;&gt;"",IF(HI54=HJ54,IF(HI54=1,0,2),1),"")</f>
        <v>0</v>
      </c>
      <c r="HN54" s="43">
        <f>IF(HL54=2,3,IF(HL54=1,1,0))</f>
        <v>3</v>
      </c>
      <c r="HO54" s="43">
        <f>IF(HM54=2,3,IF(HM54=1,1,0))</f>
        <v>0</v>
      </c>
      <c r="HP54" s="66"/>
      <c r="HQ54" s="22" t="str">
        <f t="shared" ref="HQ54:HQ59" si="1021">IF(HR54,VLOOKUP(HR54,Spelers,2,FALSE),"")</f>
        <v>JANSSENS Maurice</v>
      </c>
      <c r="HR54" s="83">
        <v>2715</v>
      </c>
      <c r="HS54" s="22" t="str">
        <f t="shared" ref="HS54:HS59" si="1022">IF(HR54,VLOOKUP(HR54,Spelers,3,FALSE),"")</f>
        <v>A</v>
      </c>
      <c r="HT54" s="22" t="str">
        <f t="shared" ref="HT54:HT59" si="1023">IF(HU54,VLOOKUP(HU54,Spelers,2,FALSE),"")</f>
        <v>WILLEMS Jan</v>
      </c>
      <c r="HU54" s="83">
        <v>3923</v>
      </c>
      <c r="HV54" s="22" t="str">
        <f t="shared" ref="HV54:HV59" si="1024">IF(HU54,VLOOKUP(HU54,Spelers,3,FALSE),"")</f>
        <v>B</v>
      </c>
      <c r="HW54" s="83">
        <v>1</v>
      </c>
      <c r="HX54" s="83">
        <v>1</v>
      </c>
      <c r="HY54" s="84"/>
      <c r="HZ54" s="22">
        <f t="shared" ref="HZ54:HZ59" si="1025">IF(HX54&lt;&gt;"",IF(HW54=HX54,IF(HW54=1,2,0),1),"")</f>
        <v>2</v>
      </c>
      <c r="IA54" s="22">
        <f t="shared" ref="IA54:IA59" si="1026">IF(HX54&lt;&gt;"",IF(HW54=HX54,IF(HW54=1,0,2),1),"")</f>
        <v>0</v>
      </c>
      <c r="IB54" s="43">
        <f>IF(HZ54=2,3,IF(HZ54=1,1,0))</f>
        <v>3</v>
      </c>
      <c r="IC54" s="43">
        <f>IF(IA54=2,3,IF(IA54=1,1,0))</f>
        <v>0</v>
      </c>
      <c r="ID54" s="56"/>
      <c r="IE54" s="22" t="str">
        <f t="shared" ref="IE54:IE59" si="1027">IF(IF54,VLOOKUP(IF54,Spelers,2,FALSE),"")</f>
        <v>VAN HUMBEECK Rudiger</v>
      </c>
      <c r="IF54" s="83">
        <v>2286</v>
      </c>
      <c r="IG54" s="22" t="str">
        <f t="shared" ref="IG54:IG59" si="1028">IF(IF54,VLOOKUP(IF54,Spelers,3,FALSE),"")</f>
        <v>NA</v>
      </c>
      <c r="IH54" s="22" t="str">
        <f t="shared" ref="IH54:IH59" si="1029">IF(II54,VLOOKUP(II54,Spelers,2,FALSE),"")</f>
        <v>THIJS Frank</v>
      </c>
      <c r="II54" s="83">
        <v>3070</v>
      </c>
      <c r="IJ54" s="22" t="str">
        <f t="shared" ref="IJ54:IJ59" si="1030">IF(II54,VLOOKUP(II54,Spelers,3,FALSE),"")</f>
        <v>B</v>
      </c>
      <c r="IK54" s="83">
        <v>2</v>
      </c>
      <c r="IL54" s="83">
        <v>1</v>
      </c>
      <c r="IM54" s="65"/>
      <c r="IN54" s="22">
        <f t="shared" ref="IN54:IN59" si="1031">IF(IL54&lt;&gt;"",IF(IK54=IL54,IF(IK54=1,2,0),1),"")</f>
        <v>1</v>
      </c>
      <c r="IO54" s="22">
        <f t="shared" ref="IO54:IO59" si="1032">IF(IL54&lt;&gt;"",IF(IK54=IL54,IF(IK54=1,0,2),1),"")</f>
        <v>1</v>
      </c>
      <c r="IP54" s="43">
        <f>IF(IN54=2,3,IF(IN54=1,1,0))</f>
        <v>1</v>
      </c>
      <c r="IQ54" s="43">
        <f>IF(IO54=2,3,IF(IO54=1,1,0))</f>
        <v>1</v>
      </c>
      <c r="IR54" s="56"/>
      <c r="IS54" s="22" t="str">
        <f t="shared" ref="IS54:IS59" si="1033">IF(IT54,VLOOKUP(IT54,Spelers,2,FALSE),"")</f>
        <v>PEETERS Frederik</v>
      </c>
      <c r="IT54" s="83">
        <v>2742</v>
      </c>
      <c r="IU54" s="22" t="str">
        <f t="shared" ref="IU54:IU59" si="1034">IF(IT54,VLOOKUP(IT54,Spelers,3,FALSE),"")</f>
        <v>C</v>
      </c>
      <c r="IV54" s="22" t="str">
        <f t="shared" ref="IV54:IV59" si="1035">IF(IW54,VLOOKUP(IW54,Spelers,2,FALSE),"")</f>
        <v>HEYMANS Jan</v>
      </c>
      <c r="IW54" s="83">
        <v>2600</v>
      </c>
      <c r="IX54" s="22" t="str">
        <f t="shared" ref="IX54:IX59" si="1036">IF(IW54,VLOOKUP(IW54,Spelers,3,FALSE),"")</f>
        <v>B</v>
      </c>
      <c r="IY54" s="83">
        <v>2</v>
      </c>
      <c r="IZ54" s="83">
        <v>2</v>
      </c>
      <c r="JA54" s="84"/>
      <c r="JB54" s="22">
        <f t="shared" ref="JB54:JB59" si="1037">IF(IZ54&lt;&gt;"",IF(IY54=IZ54,IF(IY54=1,2,0),1),"")</f>
        <v>0</v>
      </c>
      <c r="JC54" s="22">
        <f t="shared" ref="JC54:JC59" si="1038">IF(IZ54&lt;&gt;"",IF(IY54=IZ54,IF(IY54=1,0,2),1),"")</f>
        <v>2</v>
      </c>
      <c r="JD54" s="43">
        <f>IF(JB54=2,3,IF(JB54=1,1,0))</f>
        <v>0</v>
      </c>
      <c r="JE54" s="43">
        <f>IF(JC54=2,3,IF(JC54=1,1,0))</f>
        <v>3</v>
      </c>
      <c r="JF54" s="66"/>
      <c r="JG54" s="22" t="str">
        <f t="shared" ref="JG54:JG59" si="1039">IF(JH54,VLOOKUP(JH54,Spelers,2,FALSE),"")</f>
        <v>HEYMANS Jan</v>
      </c>
      <c r="JH54" s="83">
        <v>2600</v>
      </c>
      <c r="JI54" s="22" t="str">
        <f t="shared" ref="JI54:JI59" si="1040">IF(JH54,VLOOKUP(JH54,Spelers,3,FALSE),"")</f>
        <v>B</v>
      </c>
      <c r="JJ54" s="22" t="str">
        <f t="shared" ref="JJ54:JJ59" si="1041">IF(JK54,VLOOKUP(JK54,Spelers,2,FALSE),"")</f>
        <v>FOUBERT Bruno</v>
      </c>
      <c r="JK54" s="83">
        <v>3647</v>
      </c>
      <c r="JL54" s="22" t="str">
        <f t="shared" ref="JL54:JL59" si="1042">IF(JK54,VLOOKUP(JK54,Spelers,3,FALSE),"")</f>
        <v>A</v>
      </c>
      <c r="JM54" s="83">
        <v>2</v>
      </c>
      <c r="JN54" s="83">
        <v>2</v>
      </c>
      <c r="JO54" s="84"/>
      <c r="JP54" s="22">
        <f t="shared" ref="JP54:JP59" si="1043">IF(JN54&lt;&gt;"",IF(JM54=JN54,IF(JM54=1,2,0),1),"")</f>
        <v>0</v>
      </c>
      <c r="JQ54" s="22">
        <f t="shared" ref="JQ54:JQ59" si="1044">IF(JN54&lt;&gt;"",IF(JM54=JN54,IF(JM54=1,0,2),1),"")</f>
        <v>2</v>
      </c>
      <c r="JR54" s="43">
        <f>IF(JP54=2,3,IF(JP54=1,1,0))</f>
        <v>0</v>
      </c>
      <c r="JS54" s="43">
        <f>IF(JQ54=2,3,IF(JQ54=1,1,0))</f>
        <v>3</v>
      </c>
      <c r="JT54" s="56"/>
      <c r="JU54" s="22" t="str">
        <f t="shared" ref="JU54:JU59" si="1045">IF(JV54,VLOOKUP(JV54,Spelers,2,FALSE),"")</f>
        <v>COWIE Björn</v>
      </c>
      <c r="JV54" s="83">
        <v>2988</v>
      </c>
      <c r="JW54" s="22" t="str">
        <f t="shared" ref="JW54:JW59" si="1046">IF(JV54,VLOOKUP(JV54,Spelers,3,FALSE),"")</f>
        <v>B</v>
      </c>
      <c r="JX54" s="22" t="str">
        <f t="shared" ref="JX54:JX59" si="1047">IF(JY54,VLOOKUP(JY54,Spelers,2,FALSE),"")</f>
        <v>ADRIAENSSENS Kurt</v>
      </c>
      <c r="JY54" s="83">
        <v>4944</v>
      </c>
      <c r="JZ54" s="22" t="str">
        <f t="shared" ref="JZ54:JZ59" si="1048">IF(JY54,VLOOKUP(JY54,Spelers,3,FALSE),"")</f>
        <v>B</v>
      </c>
      <c r="KA54" s="83">
        <v>2</v>
      </c>
      <c r="KB54" s="83">
        <v>2</v>
      </c>
      <c r="KC54" s="84"/>
      <c r="KD54" s="22">
        <f t="shared" ref="KD54:KD59" si="1049">IF(KB54&lt;&gt;"",IF(KA54=KB54,IF(KA54=1,2,0),1),"")</f>
        <v>0</v>
      </c>
      <c r="KE54" s="22">
        <f t="shared" ref="KE54:KE59" si="1050">IF(KB54&lt;&gt;"",IF(KA54=KB54,IF(KA54=1,0,2),1),"")</f>
        <v>2</v>
      </c>
      <c r="KF54" s="43">
        <f>IF(KD54=2,3,IF(KD54=1,1,0))</f>
        <v>0</v>
      </c>
      <c r="KG54" s="43">
        <f>IF(KE54=2,3,IF(KE54=1,1,0))</f>
        <v>3</v>
      </c>
      <c r="KH54" s="56"/>
      <c r="KI54" s="22" t="str">
        <f t="shared" ref="KI54:KI59" si="1051">IF(KJ54,VLOOKUP(KJ54,Spelers,2,FALSE),"")</f>
        <v>WILLEMS Jan</v>
      </c>
      <c r="KJ54" s="83">
        <v>3923</v>
      </c>
      <c r="KK54" s="22" t="str">
        <f t="shared" ref="KK54:KK59" si="1052">IF(KJ54,VLOOKUP(KJ54,Spelers,3,FALSE),"")</f>
        <v>B</v>
      </c>
      <c r="KL54" s="22" t="str">
        <f t="shared" ref="KL54:KL59" si="1053">IF(KM54,VLOOKUP(KM54,Spelers,2,FALSE),"")</f>
        <v>VAN DRIESSCHE Peter</v>
      </c>
      <c r="KM54" s="83">
        <v>1552</v>
      </c>
      <c r="KN54" s="22" t="str">
        <f t="shared" ref="KN54:KN59" si="1054">IF(KM54,VLOOKUP(KM54,Spelers,3,FALSE),"")</f>
        <v>D</v>
      </c>
      <c r="KO54" s="83">
        <v>1</v>
      </c>
      <c r="KP54" s="83">
        <v>1</v>
      </c>
      <c r="KQ54" s="84"/>
      <c r="KR54" s="22">
        <f t="shared" ref="KR54:KR59" si="1055">IF(KP54&lt;&gt;"",IF(KO54=KP54,IF(KO54=1,2,0),1),"")</f>
        <v>2</v>
      </c>
      <c r="KS54" s="22">
        <f t="shared" ref="KS54:KS59" si="1056">IF(KP54&lt;&gt;"",IF(KO54=KP54,IF(KO54=1,0,2),1),"")</f>
        <v>0</v>
      </c>
      <c r="KT54" s="43">
        <f>IF(KR54=2,3,IF(KR54=1,1,0))</f>
        <v>3</v>
      </c>
      <c r="KU54" s="43">
        <f>IF(KS54=2,3,IF(KS54=1,1,0))</f>
        <v>0</v>
      </c>
      <c r="KV54" s="66"/>
      <c r="KW54" s="22" t="str">
        <f t="shared" ref="KW54:KW59" si="1057">IF(KX54,VLOOKUP(KX54,Spelers,2,FALSE),"")</f>
        <v>ENGELS Dave</v>
      </c>
      <c r="KX54" s="83">
        <v>4000</v>
      </c>
      <c r="KY54" s="22" t="str">
        <f t="shared" ref="KY54:KY59" si="1058">IF(KX54,VLOOKUP(KX54,Spelers,3,FALSE),"")</f>
        <v>B</v>
      </c>
      <c r="KZ54" s="22" t="str">
        <f t="shared" ref="KZ54:KZ59" si="1059">IF(LA54,VLOOKUP(LA54,Spelers,2,FALSE),"")</f>
        <v>LEROY Benny</v>
      </c>
      <c r="LA54" s="83">
        <v>2697</v>
      </c>
      <c r="LB54" s="22" t="str">
        <f t="shared" ref="LB54:LB59" si="1060">IF(LA54,VLOOKUP(LA54,Spelers,3,FALSE),"")</f>
        <v>C</v>
      </c>
      <c r="LC54" s="83">
        <v>1</v>
      </c>
      <c r="LD54" s="83">
        <v>1</v>
      </c>
      <c r="LE54" s="84"/>
      <c r="LF54" s="22">
        <f t="shared" ref="LF54:LF59" si="1061">IF(LD54&lt;&gt;"",IF(LC54=LD54,IF(LC54=1,2,0),1),"")</f>
        <v>2</v>
      </c>
      <c r="LG54" s="22">
        <f t="shared" ref="LG54:LG59" si="1062">IF(LD54&lt;&gt;"",IF(LC54=LD54,IF(LC54=1,0,2),1),"")</f>
        <v>0</v>
      </c>
      <c r="LH54" s="43">
        <f>IF(LF54=2,3,IF(LF54=1,1,0))</f>
        <v>3</v>
      </c>
      <c r="LI54" s="43">
        <f>IF(LG54=2,3,IF(LG54=1,1,0))</f>
        <v>0</v>
      </c>
      <c r="LJ54" s="56"/>
      <c r="LK54" s="22" t="str">
        <f t="shared" ref="LK54:LK59" si="1063">IF(LL54,VLOOKUP(LL54,Spelers,2,FALSE),"")</f>
        <v>WILLEMS Jan</v>
      </c>
      <c r="LL54" s="83">
        <v>3923</v>
      </c>
      <c r="LM54" s="22" t="str">
        <f t="shared" ref="LM54:LM59" si="1064">IF(LL54,VLOOKUP(LL54,Spelers,3,FALSE),"")</f>
        <v>B</v>
      </c>
      <c r="LN54" s="22" t="str">
        <f t="shared" ref="LN54:LN59" si="1065">IF(LO54,VLOOKUP(LO54,Spelers,2,FALSE),"")</f>
        <v>VAN DER VREKEN Mario</v>
      </c>
      <c r="LO54" s="83">
        <v>3334</v>
      </c>
      <c r="LP54" s="22" t="str">
        <f t="shared" ref="LP54:LP59" si="1066">IF(LO54,VLOOKUP(LO54,Spelers,3,FALSE),"")</f>
        <v>D</v>
      </c>
      <c r="LQ54" s="83">
        <v>1</v>
      </c>
      <c r="LR54" s="83">
        <v>1</v>
      </c>
      <c r="LS54" s="84"/>
      <c r="LT54" s="22">
        <f t="shared" ref="LT54:LT59" si="1067">IF(LR54&lt;&gt;"",IF(LQ54=LR54,IF(LQ54=1,2,0),1),"")</f>
        <v>2</v>
      </c>
      <c r="LU54" s="22">
        <f t="shared" ref="LU54:LU59" si="1068">IF(LR54&lt;&gt;"",IF(LQ54=LR54,IF(LQ54=1,0,2),1),"")</f>
        <v>0</v>
      </c>
      <c r="LV54" s="43">
        <f>IF(LT54=2,3,IF(LT54=1,1,0))</f>
        <v>3</v>
      </c>
      <c r="LW54" s="43">
        <f>IF(LU54=2,3,IF(LU54=1,1,0))</f>
        <v>0</v>
      </c>
      <c r="LY54" s="22" t="str">
        <f t="shared" ref="LY54:LY59" si="1069">IF(LZ54,VLOOKUP(LZ54,Spelers,2,FALSE),"")</f>
        <v>WILLEMS Jan</v>
      </c>
      <c r="LZ54" s="83">
        <v>3923</v>
      </c>
      <c r="MA54" s="22" t="str">
        <f t="shared" ref="MA54:MA59" si="1070">IF(LZ54,VLOOKUP(LZ54,Spelers,3,FALSE),"")</f>
        <v>B</v>
      </c>
      <c r="MB54" s="22" t="str">
        <f t="shared" ref="MB54:MB59" si="1071">IF(MC54,VLOOKUP(MC54,Spelers,2,FALSE),"")</f>
        <v>MEERSMAN Gery</v>
      </c>
      <c r="MC54" s="83">
        <v>2678</v>
      </c>
      <c r="MD54" s="22" t="str">
        <f t="shared" ref="MD54:MD59" si="1072">IF(MC54,VLOOKUP(MC54,Spelers,3,FALSE),"")</f>
        <v>B</v>
      </c>
      <c r="ME54" s="83">
        <v>1</v>
      </c>
      <c r="MF54" s="83">
        <v>1</v>
      </c>
      <c r="MG54" s="84"/>
      <c r="MH54" s="22">
        <f t="shared" ref="MH54:MH59" si="1073">IF(MF54&lt;&gt;"",IF(ME54=MF54,IF(ME54=1,2,0),1),"")</f>
        <v>2</v>
      </c>
      <c r="MI54" s="22">
        <f t="shared" ref="MI54:MI59" si="1074">IF(MF54&lt;&gt;"",IF(ME54=MF54,IF(ME54=1,0,2),1),"")</f>
        <v>0</v>
      </c>
      <c r="MJ54" s="43">
        <f>IF(MH54=2,3,IF(MH54=1,1,0))</f>
        <v>3</v>
      </c>
      <c r="MK54" s="43">
        <f>IF(MI54=2,3,IF(MI54=1,1,0))</f>
        <v>0</v>
      </c>
      <c r="ML54" s="56"/>
      <c r="MM54" s="22" t="str">
        <f t="shared" ref="MM54:MM59" si="1075">IF(MN54,VLOOKUP(MN54,Spelers,2,FALSE),"")</f>
        <v>VAN SCHOOR Danny</v>
      </c>
      <c r="MN54" s="83">
        <v>2668</v>
      </c>
      <c r="MO54" s="22" t="str">
        <f t="shared" ref="MO54:MO59" si="1076">IF(MN54,VLOOKUP(MN54,Spelers,3,FALSE),"")</f>
        <v>B</v>
      </c>
      <c r="MP54" s="22" t="str">
        <f t="shared" ref="MP54:MP59" si="1077">IF(MQ54,VLOOKUP(MQ54,Spelers,2,FALSE),"")</f>
        <v>ELEGHEER Robby</v>
      </c>
      <c r="MQ54" s="83">
        <v>2764</v>
      </c>
      <c r="MR54" s="22" t="str">
        <f t="shared" ref="MR54:MR59" si="1078">IF(MQ54,VLOOKUP(MQ54,Spelers,3,FALSE),"")</f>
        <v>A</v>
      </c>
      <c r="MS54" s="83">
        <v>2</v>
      </c>
      <c r="MT54" s="83">
        <v>1</v>
      </c>
      <c r="MU54" s="84"/>
      <c r="MV54" s="22">
        <f t="shared" ref="MV54:MV59" si="1079">IF(MT54&lt;&gt;"",IF(MS54=MT54,IF(MS54=1,2,0),1),"")</f>
        <v>1</v>
      </c>
      <c r="MW54" s="22">
        <f t="shared" ref="MW54:MW59" si="1080">IF(MT54&lt;&gt;"",IF(MS54=MT54,IF(MS54=1,0,2),1),"")</f>
        <v>1</v>
      </c>
      <c r="MX54" s="43">
        <f>IF(MV54=2,3,IF(MV54=1,1,0))</f>
        <v>1</v>
      </c>
      <c r="MY54" s="43">
        <f>IF(MW54=2,3,IF(MW54=1,1,0))</f>
        <v>1</v>
      </c>
    </row>
    <row r="55" spans="1:363" ht="16.5" x14ac:dyDescent="0.3">
      <c r="A55" s="22" t="str">
        <f t="shared" si="925"/>
        <v>PERSOONS Dirk</v>
      </c>
      <c r="B55" s="83">
        <v>304</v>
      </c>
      <c r="C55" s="22" t="str">
        <f t="shared" si="926"/>
        <v>A</v>
      </c>
      <c r="D55" s="22" t="str">
        <f t="shared" si="927"/>
        <v>PEETERS Juliën</v>
      </c>
      <c r="E55" s="83">
        <v>1106</v>
      </c>
      <c r="F55" s="22" t="str">
        <f t="shared" si="928"/>
        <v>B</v>
      </c>
      <c r="G55" s="83">
        <v>1</v>
      </c>
      <c r="H55" s="83">
        <v>1</v>
      </c>
      <c r="I55" s="84"/>
      <c r="J55" s="22">
        <f t="shared" si="929"/>
        <v>2</v>
      </c>
      <c r="K55" s="22">
        <f t="shared" si="930"/>
        <v>0</v>
      </c>
      <c r="L55" s="43">
        <f t="shared" ref="L55:M59" si="1081">IF(J55=2,3,IF(J55=1,1,0))</f>
        <v>3</v>
      </c>
      <c r="M55" s="43">
        <f t="shared" si="1081"/>
        <v>0</v>
      </c>
      <c r="N55" s="66"/>
      <c r="O55" s="22" t="str">
        <f t="shared" si="931"/>
        <v>VAN LANDEGHEM Kris</v>
      </c>
      <c r="P55" s="83">
        <v>7498</v>
      </c>
      <c r="Q55" s="22" t="str">
        <f t="shared" si="932"/>
        <v>C</v>
      </c>
      <c r="R55" s="22" t="str">
        <f t="shared" si="933"/>
        <v>VAN DRIESSCHE Peter</v>
      </c>
      <c r="S55" s="83">
        <v>1552</v>
      </c>
      <c r="T55" s="22" t="str">
        <f t="shared" si="934"/>
        <v>D</v>
      </c>
      <c r="U55" s="83">
        <v>1</v>
      </c>
      <c r="V55" s="83">
        <v>1</v>
      </c>
      <c r="W55" s="84"/>
      <c r="X55" s="22">
        <f t="shared" si="935"/>
        <v>2</v>
      </c>
      <c r="Y55" s="22">
        <f t="shared" si="936"/>
        <v>0</v>
      </c>
      <c r="Z55" s="43">
        <f t="shared" ref="Z55:AA59" si="1082">IF(X55=2,3,IF(X55=1,1,0))</f>
        <v>3</v>
      </c>
      <c r="AA55" s="43">
        <f t="shared" si="1082"/>
        <v>0</v>
      </c>
      <c r="AB55" s="56"/>
      <c r="AC55" s="22" t="str">
        <f t="shared" si="937"/>
        <v>DE NIJS Joris</v>
      </c>
      <c r="AD55" s="83">
        <v>2982</v>
      </c>
      <c r="AE55" s="22" t="str">
        <f t="shared" si="938"/>
        <v>A</v>
      </c>
      <c r="AF55" s="22" t="str">
        <f t="shared" si="939"/>
        <v>KERREMANS Ronny</v>
      </c>
      <c r="AG55" s="83">
        <v>8712</v>
      </c>
      <c r="AH55" s="22" t="str">
        <f t="shared" si="940"/>
        <v>D</v>
      </c>
      <c r="AI55" s="83">
        <v>1</v>
      </c>
      <c r="AJ55" s="83">
        <v>1</v>
      </c>
      <c r="AK55" s="84"/>
      <c r="AL55" s="22">
        <f t="shared" si="941"/>
        <v>2</v>
      </c>
      <c r="AM55" s="22">
        <f t="shared" si="942"/>
        <v>0</v>
      </c>
      <c r="AN55" s="43">
        <f t="shared" ref="AN55:AO59" si="1083">IF(AL55=2,3,IF(AL55=1,1,0))</f>
        <v>3</v>
      </c>
      <c r="AO55" s="43">
        <f t="shared" si="1083"/>
        <v>0</v>
      </c>
      <c r="AP55" s="56"/>
      <c r="AQ55" s="22" t="str">
        <f t="shared" si="943"/>
        <v>WILLEMS Jan</v>
      </c>
      <c r="AR55" s="83">
        <v>3923</v>
      </c>
      <c r="AS55" s="22" t="str">
        <f t="shared" si="944"/>
        <v>B</v>
      </c>
      <c r="AT55" s="22" t="str">
        <f t="shared" si="945"/>
        <v>JANSSENS Maurice</v>
      </c>
      <c r="AU55" s="83">
        <v>2715</v>
      </c>
      <c r="AV55" s="22" t="str">
        <f t="shared" si="946"/>
        <v>A</v>
      </c>
      <c r="AW55" s="83">
        <v>2</v>
      </c>
      <c r="AX55" s="83">
        <v>1</v>
      </c>
      <c r="AY55" s="84"/>
      <c r="AZ55" s="22">
        <f t="shared" si="947"/>
        <v>1</v>
      </c>
      <c r="BA55" s="22">
        <f t="shared" si="948"/>
        <v>1</v>
      </c>
      <c r="BB55" s="43">
        <f t="shared" ref="BB55:BC59" si="1084">IF(AZ55=2,3,IF(AZ55=1,1,0))</f>
        <v>1</v>
      </c>
      <c r="BC55" s="43">
        <f t="shared" si="1084"/>
        <v>1</v>
      </c>
      <c r="BD55" s="66"/>
      <c r="BE55" s="22" t="str">
        <f t="shared" si="949"/>
        <v>VAN DEN BROECK Christian</v>
      </c>
      <c r="BF55" s="83">
        <v>2770</v>
      </c>
      <c r="BG55" s="22" t="str">
        <f t="shared" si="950"/>
        <v>C</v>
      </c>
      <c r="BH55" s="22" t="str">
        <f t="shared" si="951"/>
        <v>DE HERDT Ivan</v>
      </c>
      <c r="BI55" s="83">
        <v>1041</v>
      </c>
      <c r="BJ55" s="22" t="str">
        <f t="shared" si="952"/>
        <v>C</v>
      </c>
      <c r="BK55" s="83">
        <v>2</v>
      </c>
      <c r="BL55" s="83">
        <v>2</v>
      </c>
      <c r="BM55" s="84"/>
      <c r="BN55" s="22">
        <f t="shared" si="953"/>
        <v>0</v>
      </c>
      <c r="BO55" s="22">
        <f t="shared" si="954"/>
        <v>2</v>
      </c>
      <c r="BP55" s="43">
        <f t="shared" ref="BP55:BQ59" si="1085">IF(BN55=2,3,IF(BN55=1,1,0))</f>
        <v>0</v>
      </c>
      <c r="BQ55" s="43">
        <f t="shared" si="1085"/>
        <v>3</v>
      </c>
      <c r="BR55" s="56"/>
      <c r="BS55" s="22" t="str">
        <f t="shared" si="955"/>
        <v>VAN UFFEL Martin</v>
      </c>
      <c r="BT55" s="83">
        <v>2632</v>
      </c>
      <c r="BU55" s="22" t="str">
        <f t="shared" si="956"/>
        <v>B</v>
      </c>
      <c r="BV55" s="22" t="str">
        <f t="shared" si="957"/>
        <v>VAN HEMELRIJK Jean</v>
      </c>
      <c r="BW55" s="83">
        <v>2415</v>
      </c>
      <c r="BX55" s="22" t="str">
        <f t="shared" si="958"/>
        <v>C</v>
      </c>
      <c r="BY55" s="83">
        <v>1</v>
      </c>
      <c r="BZ55" s="83">
        <v>1</v>
      </c>
      <c r="CA55" s="84"/>
      <c r="CB55" s="22">
        <f t="shared" si="959"/>
        <v>2</v>
      </c>
      <c r="CC55" s="22">
        <f t="shared" si="960"/>
        <v>0</v>
      </c>
      <c r="CD55" s="43">
        <f t="shared" ref="CD55:CE59" si="1086">IF(CB55=2,3,IF(CB55=1,1,0))</f>
        <v>3</v>
      </c>
      <c r="CE55" s="43">
        <f t="shared" si="1086"/>
        <v>0</v>
      </c>
      <c r="CF55" s="56"/>
      <c r="CG55" s="22" t="str">
        <f t="shared" si="961"/>
        <v>FOUBERT Bruno</v>
      </c>
      <c r="CH55" s="83">
        <v>3647</v>
      </c>
      <c r="CI55" s="22" t="str">
        <f t="shared" si="962"/>
        <v>A</v>
      </c>
      <c r="CJ55" s="22" t="str">
        <f t="shared" si="963"/>
        <v>PEYTIER Bjarne</v>
      </c>
      <c r="CK55" s="83">
        <v>7811</v>
      </c>
      <c r="CL55" s="22" t="str">
        <f t="shared" si="964"/>
        <v>C</v>
      </c>
      <c r="CM55" s="83">
        <v>2</v>
      </c>
      <c r="CN55" s="83">
        <v>2</v>
      </c>
      <c r="CO55" s="84"/>
      <c r="CP55" s="22">
        <f t="shared" si="965"/>
        <v>0</v>
      </c>
      <c r="CQ55" s="22">
        <f t="shared" si="966"/>
        <v>2</v>
      </c>
      <c r="CR55" s="43">
        <f t="shared" ref="CR55:CR59" si="1087">IF(CP55=2,3,IF(CP55=1,1,0))</f>
        <v>0</v>
      </c>
      <c r="CS55" s="43">
        <f t="shared" ref="CS55:CS59" si="1088">IF(CQ55=2,3,IF(CQ55=1,1,0))</f>
        <v>3</v>
      </c>
      <c r="CT55" s="66"/>
      <c r="CU55" s="22" t="str">
        <f t="shared" si="967"/>
        <v>VAN LYSEBETTEN Dirk</v>
      </c>
      <c r="CV55" s="83">
        <v>6080</v>
      </c>
      <c r="CW55" s="22" t="str">
        <f t="shared" si="968"/>
        <v>B</v>
      </c>
      <c r="CX55" s="22" t="str">
        <f t="shared" si="969"/>
        <v>ELEGHEER Robby</v>
      </c>
      <c r="CY55" s="83">
        <v>2764</v>
      </c>
      <c r="CZ55" s="22" t="str">
        <f t="shared" si="970"/>
        <v>A</v>
      </c>
      <c r="DA55" s="83">
        <v>1</v>
      </c>
      <c r="DB55" s="83">
        <v>2</v>
      </c>
      <c r="DC55" s="84"/>
      <c r="DD55" s="22">
        <f t="shared" si="971"/>
        <v>1</v>
      </c>
      <c r="DE55" s="22">
        <f t="shared" si="972"/>
        <v>1</v>
      </c>
      <c r="DF55" s="43">
        <f t="shared" ref="DF55:DG59" si="1089">IF(DD55=2,3,IF(DD55=1,1,0))</f>
        <v>1</v>
      </c>
      <c r="DG55" s="43">
        <f t="shared" si="1089"/>
        <v>1</v>
      </c>
      <c r="DH55" s="56"/>
      <c r="DI55" s="22" t="str">
        <f t="shared" si="973"/>
        <v>ELEGHEER Robby</v>
      </c>
      <c r="DJ55" s="83">
        <v>2764</v>
      </c>
      <c r="DK55" s="22" t="str">
        <f t="shared" si="974"/>
        <v>A</v>
      </c>
      <c r="DL55" s="22" t="str">
        <f t="shared" si="975"/>
        <v>LEROY Benny</v>
      </c>
      <c r="DM55" s="83">
        <v>2697</v>
      </c>
      <c r="DN55" s="22" t="str">
        <f t="shared" si="976"/>
        <v>C</v>
      </c>
      <c r="DO55" s="83">
        <v>2</v>
      </c>
      <c r="DP55" s="83">
        <v>1</v>
      </c>
      <c r="DQ55" s="84"/>
      <c r="DR55" s="22">
        <f t="shared" si="977"/>
        <v>1</v>
      </c>
      <c r="DS55" s="22">
        <f t="shared" si="978"/>
        <v>1</v>
      </c>
      <c r="DT55" s="43">
        <f t="shared" ref="DT55:DU59" si="1090">IF(DR55=2,3,IF(DR55=1,1,0))</f>
        <v>1</v>
      </c>
      <c r="DU55" s="43">
        <f t="shared" si="1090"/>
        <v>1</v>
      </c>
      <c r="DV55" s="56"/>
      <c r="DW55" s="22" t="str">
        <f t="shared" si="979"/>
        <v>LEROY Benny</v>
      </c>
      <c r="DX55" s="83">
        <v>2697</v>
      </c>
      <c r="DY55" s="22" t="str">
        <f t="shared" si="980"/>
        <v>C</v>
      </c>
      <c r="DZ55" s="22" t="str">
        <f t="shared" si="981"/>
        <v>WEEMAES Yoeri</v>
      </c>
      <c r="EA55" s="83">
        <v>3222</v>
      </c>
      <c r="EB55" s="22" t="str">
        <f t="shared" si="982"/>
        <v>A</v>
      </c>
      <c r="EC55" s="83">
        <v>2</v>
      </c>
      <c r="ED55" s="83">
        <v>2</v>
      </c>
      <c r="EE55" s="84"/>
      <c r="EF55" s="22">
        <f t="shared" si="983"/>
        <v>0</v>
      </c>
      <c r="EG55" s="22">
        <f t="shared" si="984"/>
        <v>2</v>
      </c>
      <c r="EH55" s="43">
        <f t="shared" ref="EH55:EI59" si="1091">IF(EF55=2,3,IF(EF55=1,1,0))</f>
        <v>0</v>
      </c>
      <c r="EI55" s="43">
        <f t="shared" si="1091"/>
        <v>3</v>
      </c>
      <c r="EJ55" s="66"/>
      <c r="EK55" s="22" t="str">
        <f t="shared" si="985"/>
        <v>VAN DER VREKEN Mario</v>
      </c>
      <c r="EL55" s="83">
        <v>3334</v>
      </c>
      <c r="EM55" s="22" t="str">
        <f t="shared" si="986"/>
        <v>D</v>
      </c>
      <c r="EN55" s="22" t="str">
        <f t="shared" si="987"/>
        <v>WILLEMS Jan</v>
      </c>
      <c r="EO55" s="83">
        <v>3923</v>
      </c>
      <c r="EP55" s="22" t="str">
        <f t="shared" si="988"/>
        <v>B</v>
      </c>
      <c r="EQ55" s="83">
        <v>2</v>
      </c>
      <c r="ER55" s="83">
        <v>2</v>
      </c>
      <c r="ES55" s="84"/>
      <c r="ET55" s="22">
        <f t="shared" si="989"/>
        <v>0</v>
      </c>
      <c r="EU55" s="22">
        <f t="shared" si="990"/>
        <v>2</v>
      </c>
      <c r="EV55" s="43">
        <f t="shared" ref="EV55:EW59" si="1092">IF(ET55=2,3,IF(ET55=1,1,0))</f>
        <v>0</v>
      </c>
      <c r="EW55" s="43">
        <f t="shared" si="1092"/>
        <v>3</v>
      </c>
      <c r="EX55" s="56"/>
      <c r="EY55" s="22" t="str">
        <f t="shared" si="991"/>
        <v>MEERSMAN Gery</v>
      </c>
      <c r="EZ55" s="83">
        <v>2678</v>
      </c>
      <c r="FA55" s="22" t="str">
        <f t="shared" si="992"/>
        <v>B</v>
      </c>
      <c r="FB55" s="22" t="str">
        <f t="shared" si="993"/>
        <v>VAN MUYLDER Kris</v>
      </c>
      <c r="FC55" s="83">
        <v>4780</v>
      </c>
      <c r="FD55" s="22" t="str">
        <f t="shared" si="994"/>
        <v>C</v>
      </c>
      <c r="FE55" s="83">
        <v>2</v>
      </c>
      <c r="FF55" s="83">
        <v>2</v>
      </c>
      <c r="FG55" s="84"/>
      <c r="FH55" s="22">
        <f t="shared" si="995"/>
        <v>0</v>
      </c>
      <c r="FI55" s="22">
        <f t="shared" si="996"/>
        <v>2</v>
      </c>
      <c r="FJ55" s="43">
        <f t="shared" ref="FJ55:FK59" si="1093">IF(FH55=2,3,IF(FH55=1,1,0))</f>
        <v>0</v>
      </c>
      <c r="FK55" s="43">
        <f t="shared" si="1093"/>
        <v>3</v>
      </c>
      <c r="FL55" s="56"/>
      <c r="FM55" s="22" t="str">
        <f t="shared" si="997"/>
        <v>CARLIER Pierre</v>
      </c>
      <c r="FN55" s="83">
        <v>15</v>
      </c>
      <c r="FO55" s="22" t="str">
        <f t="shared" si="998"/>
        <v>C</v>
      </c>
      <c r="FP55" s="22" t="str">
        <f t="shared" si="999"/>
        <v>PERSOONS Dirk</v>
      </c>
      <c r="FQ55" s="83">
        <v>304</v>
      </c>
      <c r="FR55" s="22" t="str">
        <f t="shared" si="1000"/>
        <v>A</v>
      </c>
      <c r="FS55" s="83">
        <v>2</v>
      </c>
      <c r="FT55" s="83">
        <v>2</v>
      </c>
      <c r="FU55" s="84"/>
      <c r="FV55" s="22">
        <f t="shared" si="1001"/>
        <v>0</v>
      </c>
      <c r="FW55" s="22">
        <f t="shared" si="1002"/>
        <v>2</v>
      </c>
      <c r="FX55" s="43">
        <f t="shared" ref="FX55:FY59" si="1094">IF(FV55=2,3,IF(FV55=1,1,0))</f>
        <v>0</v>
      </c>
      <c r="FY55" s="43">
        <f t="shared" si="1094"/>
        <v>3</v>
      </c>
      <c r="FZ55" s="66"/>
      <c r="GA55" s="22" t="str">
        <f t="shared" si="1003"/>
        <v>VAN HEMELRIJK Jean</v>
      </c>
      <c r="GB55" s="83">
        <v>2415</v>
      </c>
      <c r="GC55" s="22" t="str">
        <f t="shared" si="1004"/>
        <v>C</v>
      </c>
      <c r="GD55" s="22" t="str">
        <f t="shared" si="1005"/>
        <v>MEES Noël</v>
      </c>
      <c r="GE55" s="83">
        <v>1117</v>
      </c>
      <c r="GF55" s="22" t="str">
        <f t="shared" si="1006"/>
        <v>B</v>
      </c>
      <c r="GG55" s="83">
        <v>2</v>
      </c>
      <c r="GH55" s="83">
        <v>2</v>
      </c>
      <c r="GI55" s="84"/>
      <c r="GJ55" s="22">
        <f t="shared" si="1007"/>
        <v>0</v>
      </c>
      <c r="GK55" s="22">
        <f t="shared" si="1008"/>
        <v>2</v>
      </c>
      <c r="GL55" s="43">
        <f t="shared" ref="GL55:GM59" si="1095">IF(GJ55=2,3,IF(GJ55=1,1,0))</f>
        <v>0</v>
      </c>
      <c r="GM55" s="43">
        <f t="shared" si="1095"/>
        <v>3</v>
      </c>
      <c r="GN55" s="56"/>
      <c r="GO55" s="22" t="str">
        <f t="shared" si="1009"/>
        <v>CARLIER Pierre</v>
      </c>
      <c r="GP55" s="83">
        <v>15</v>
      </c>
      <c r="GQ55" s="22" t="str">
        <f t="shared" si="1010"/>
        <v>C</v>
      </c>
      <c r="GR55" s="22" t="str">
        <f t="shared" si="1011"/>
        <v>VAN HEMELRIJK Jean</v>
      </c>
      <c r="GS55" s="83">
        <v>2415</v>
      </c>
      <c r="GT55" s="22" t="str">
        <f t="shared" si="1012"/>
        <v>C</v>
      </c>
      <c r="GU55" s="83">
        <v>2</v>
      </c>
      <c r="GV55" s="83">
        <v>2</v>
      </c>
      <c r="GW55" s="84"/>
      <c r="GX55" s="22">
        <f t="shared" si="1013"/>
        <v>0</v>
      </c>
      <c r="GY55" s="22">
        <f t="shared" si="1014"/>
        <v>2</v>
      </c>
      <c r="GZ55" s="43">
        <f t="shared" ref="GZ55:HA59" si="1096">IF(GX55=2,3,IF(GX55=1,1,0))</f>
        <v>0</v>
      </c>
      <c r="HA55" s="43">
        <f t="shared" si="1096"/>
        <v>3</v>
      </c>
      <c r="HB55" s="56"/>
      <c r="HC55" s="22" t="str">
        <f t="shared" si="1015"/>
        <v>FOUBERT Bruno</v>
      </c>
      <c r="HD55" s="83">
        <v>3647</v>
      </c>
      <c r="HE55" s="22" t="str">
        <f t="shared" si="1016"/>
        <v>A</v>
      </c>
      <c r="HF55" s="22" t="str">
        <f t="shared" si="1017"/>
        <v>D'HONDT Julian</v>
      </c>
      <c r="HG55" s="83">
        <v>8691</v>
      </c>
      <c r="HH55" s="22" t="str">
        <f t="shared" si="1018"/>
        <v>D</v>
      </c>
      <c r="HI55" s="83">
        <v>1</v>
      </c>
      <c r="HJ55" s="83">
        <v>1</v>
      </c>
      <c r="HK55" s="84"/>
      <c r="HL55" s="22">
        <f t="shared" si="1019"/>
        <v>2</v>
      </c>
      <c r="HM55" s="22">
        <f t="shared" si="1020"/>
        <v>0</v>
      </c>
      <c r="HN55" s="43">
        <f t="shared" ref="HN55:HO59" si="1097">IF(HL55=2,3,IF(HL55=1,1,0))</f>
        <v>3</v>
      </c>
      <c r="HO55" s="43">
        <f t="shared" si="1097"/>
        <v>0</v>
      </c>
      <c r="HP55" s="66"/>
      <c r="HQ55" s="22" t="str">
        <f t="shared" si="1021"/>
        <v>VERBRAECKEN Johan</v>
      </c>
      <c r="HR55" s="83">
        <v>3232</v>
      </c>
      <c r="HS55" s="22" t="str">
        <f t="shared" si="1022"/>
        <v>B</v>
      </c>
      <c r="HT55" s="22" t="str">
        <f t="shared" si="1023"/>
        <v>DE KEMPENEER Pierre</v>
      </c>
      <c r="HU55" s="83">
        <v>8397</v>
      </c>
      <c r="HV55" s="22" t="str">
        <f t="shared" si="1024"/>
        <v>B</v>
      </c>
      <c r="HW55" s="83">
        <v>1</v>
      </c>
      <c r="HX55" s="83">
        <v>1</v>
      </c>
      <c r="HY55" s="84"/>
      <c r="HZ55" s="22">
        <f t="shared" si="1025"/>
        <v>2</v>
      </c>
      <c r="IA55" s="22">
        <f t="shared" si="1026"/>
        <v>0</v>
      </c>
      <c r="IB55" s="43">
        <f t="shared" ref="IB55:IC59" si="1098">IF(HZ55=2,3,IF(HZ55=1,1,0))</f>
        <v>3</v>
      </c>
      <c r="IC55" s="43">
        <f t="shared" si="1098"/>
        <v>0</v>
      </c>
      <c r="ID55" s="56"/>
      <c r="IE55" s="22" t="str">
        <f t="shared" si="1027"/>
        <v>PINTENS Yannick</v>
      </c>
      <c r="IF55" s="83">
        <v>5774</v>
      </c>
      <c r="IG55" s="22" t="str">
        <f t="shared" si="1028"/>
        <v>NA</v>
      </c>
      <c r="IH55" s="22" t="str">
        <f t="shared" si="1029"/>
        <v>VAN DEN BROECK Christian</v>
      </c>
      <c r="II55" s="83">
        <v>2770</v>
      </c>
      <c r="IJ55" s="22" t="str">
        <f t="shared" si="1030"/>
        <v>C</v>
      </c>
      <c r="IK55" s="83">
        <v>2</v>
      </c>
      <c r="IL55" s="83">
        <v>2</v>
      </c>
      <c r="IM55" s="65"/>
      <c r="IN55" s="22">
        <f t="shared" si="1031"/>
        <v>0</v>
      </c>
      <c r="IO55" s="22">
        <f t="shared" si="1032"/>
        <v>2</v>
      </c>
      <c r="IP55" s="43">
        <f t="shared" ref="IP55:IQ59" si="1099">IF(IN55=2,3,IF(IN55=1,1,0))</f>
        <v>0</v>
      </c>
      <c r="IQ55" s="43">
        <f t="shared" si="1099"/>
        <v>3</v>
      </c>
      <c r="IR55" s="56"/>
      <c r="IS55" s="22" t="str">
        <f t="shared" si="1033"/>
        <v>PEETERS Henri</v>
      </c>
      <c r="IT55" s="83">
        <v>3565</v>
      </c>
      <c r="IU55" s="22" t="str">
        <f t="shared" si="1034"/>
        <v>C</v>
      </c>
      <c r="IV55" s="22" t="str">
        <f t="shared" si="1035"/>
        <v>VAN INGELGEM Kevin</v>
      </c>
      <c r="IW55" s="83">
        <v>4970</v>
      </c>
      <c r="IX55" s="22" t="str">
        <f t="shared" si="1036"/>
        <v>B</v>
      </c>
      <c r="IY55" s="83">
        <v>2</v>
      </c>
      <c r="IZ55" s="83">
        <v>2</v>
      </c>
      <c r="JA55" s="84"/>
      <c r="JB55" s="22">
        <f t="shared" si="1037"/>
        <v>0</v>
      </c>
      <c r="JC55" s="22">
        <f t="shared" si="1038"/>
        <v>2</v>
      </c>
      <c r="JD55" s="43">
        <f t="shared" ref="JD55:JE59" si="1100">IF(JB55=2,3,IF(JB55=1,1,0))</f>
        <v>0</v>
      </c>
      <c r="JE55" s="43">
        <f t="shared" si="1100"/>
        <v>3</v>
      </c>
      <c r="JF55" s="66"/>
      <c r="JG55" s="22" t="str">
        <f t="shared" si="1039"/>
        <v>PEYTIER Bjarne</v>
      </c>
      <c r="JH55" s="83">
        <v>7811</v>
      </c>
      <c r="JI55" s="22" t="str">
        <f t="shared" si="1040"/>
        <v>C</v>
      </c>
      <c r="JJ55" s="22" t="str">
        <f t="shared" si="1041"/>
        <v>ENGELS Dave</v>
      </c>
      <c r="JK55" s="83">
        <v>4000</v>
      </c>
      <c r="JL55" s="22" t="str">
        <f t="shared" si="1042"/>
        <v>B</v>
      </c>
      <c r="JM55" s="83">
        <v>2</v>
      </c>
      <c r="JN55" s="83">
        <v>1</v>
      </c>
      <c r="JO55" s="84"/>
      <c r="JP55" s="22">
        <f t="shared" si="1043"/>
        <v>1</v>
      </c>
      <c r="JQ55" s="22">
        <f t="shared" si="1044"/>
        <v>1</v>
      </c>
      <c r="JR55" s="43">
        <f t="shared" ref="JR55:JR59" si="1101">IF(JP55=2,3,IF(JP55=1,1,0))</f>
        <v>1</v>
      </c>
      <c r="JS55" s="43">
        <f t="shared" ref="JS55:JS59" si="1102">IF(JQ55=2,3,IF(JQ55=1,1,0))</f>
        <v>1</v>
      </c>
      <c r="JT55" s="56"/>
      <c r="JU55" s="22" t="str">
        <f t="shared" si="1045"/>
        <v>ELEGHEER Robby</v>
      </c>
      <c r="JV55" s="83">
        <v>2764</v>
      </c>
      <c r="JW55" s="22" t="str">
        <f t="shared" si="1046"/>
        <v>A</v>
      </c>
      <c r="JX55" s="22" t="str">
        <f t="shared" si="1047"/>
        <v>VAN ASBROECK Yvan</v>
      </c>
      <c r="JY55" s="83">
        <v>5055</v>
      </c>
      <c r="JZ55" s="22" t="str">
        <f t="shared" si="1048"/>
        <v>B</v>
      </c>
      <c r="KA55" s="83">
        <v>2</v>
      </c>
      <c r="KB55" s="83">
        <v>1</v>
      </c>
      <c r="KC55" s="84"/>
      <c r="KD55" s="22">
        <f t="shared" si="1049"/>
        <v>1</v>
      </c>
      <c r="KE55" s="22">
        <f t="shared" si="1050"/>
        <v>1</v>
      </c>
      <c r="KF55" s="43">
        <f t="shared" ref="KF55:KG59" si="1103">IF(KD55=2,3,IF(KD55=1,1,0))</f>
        <v>1</v>
      </c>
      <c r="KG55" s="43">
        <f t="shared" si="1103"/>
        <v>1</v>
      </c>
      <c r="KH55" s="56"/>
      <c r="KI55" s="22" t="str">
        <f t="shared" si="1051"/>
        <v>SANDERS Erik</v>
      </c>
      <c r="KJ55" s="83">
        <v>5582</v>
      </c>
      <c r="KK55" s="22" t="str">
        <f t="shared" si="1052"/>
        <v>C</v>
      </c>
      <c r="KL55" s="22" t="str">
        <f t="shared" si="1053"/>
        <v>D'HONDT Jason</v>
      </c>
      <c r="KM55" s="83">
        <v>8152</v>
      </c>
      <c r="KN55" s="22" t="str">
        <f t="shared" si="1054"/>
        <v>D</v>
      </c>
      <c r="KO55" s="83">
        <v>1</v>
      </c>
      <c r="KP55" s="83">
        <v>2</v>
      </c>
      <c r="KQ55" s="84"/>
      <c r="KR55" s="22">
        <f t="shared" si="1055"/>
        <v>1</v>
      </c>
      <c r="KS55" s="22">
        <f t="shared" si="1056"/>
        <v>1</v>
      </c>
      <c r="KT55" s="43">
        <f t="shared" ref="KT55:KU59" si="1104">IF(KR55=2,3,IF(KR55=1,1,0))</f>
        <v>1</v>
      </c>
      <c r="KU55" s="43">
        <f t="shared" si="1104"/>
        <v>1</v>
      </c>
      <c r="KV55" s="66"/>
      <c r="KW55" s="22" t="str">
        <f t="shared" si="1057"/>
        <v>FOUBERT Bruno</v>
      </c>
      <c r="KX55" s="83">
        <v>3647</v>
      </c>
      <c r="KY55" s="22" t="str">
        <f t="shared" si="1058"/>
        <v>A</v>
      </c>
      <c r="KZ55" s="22" t="str">
        <f t="shared" si="1059"/>
        <v>SANDERS Erik</v>
      </c>
      <c r="LA55" s="83">
        <v>5582</v>
      </c>
      <c r="LB55" s="22" t="str">
        <f t="shared" si="1060"/>
        <v>C</v>
      </c>
      <c r="LC55" s="83">
        <v>1</v>
      </c>
      <c r="LD55" s="83">
        <v>1</v>
      </c>
      <c r="LE55" s="84"/>
      <c r="LF55" s="22">
        <f t="shared" si="1061"/>
        <v>2</v>
      </c>
      <c r="LG55" s="22">
        <f t="shared" si="1062"/>
        <v>0</v>
      </c>
      <c r="LH55" s="43">
        <f t="shared" ref="LH55:LI59" si="1105">IF(LF55=2,3,IF(LF55=1,1,0))</f>
        <v>3</v>
      </c>
      <c r="LI55" s="43">
        <f t="shared" si="1105"/>
        <v>0</v>
      </c>
      <c r="LJ55" s="56"/>
      <c r="LK55" s="22" t="str">
        <f t="shared" si="1063"/>
        <v>VAN MUYLDER Kris</v>
      </c>
      <c r="LL55" s="83">
        <v>4780</v>
      </c>
      <c r="LM55" s="22" t="str">
        <f t="shared" si="1064"/>
        <v>C</v>
      </c>
      <c r="LN55" s="22" t="str">
        <f t="shared" si="1065"/>
        <v>SEGERS Pascal</v>
      </c>
      <c r="LO55" s="83">
        <v>3645</v>
      </c>
      <c r="LP55" s="22" t="str">
        <f t="shared" si="1066"/>
        <v>C</v>
      </c>
      <c r="LQ55" s="83">
        <v>2</v>
      </c>
      <c r="LR55" s="83">
        <v>1</v>
      </c>
      <c r="LS55" s="84"/>
      <c r="LT55" s="22">
        <f t="shared" si="1067"/>
        <v>1</v>
      </c>
      <c r="LU55" s="22">
        <f t="shared" si="1068"/>
        <v>1</v>
      </c>
      <c r="LV55" s="43">
        <f t="shared" ref="LV55:LW59" si="1106">IF(LT55=2,3,IF(LT55=1,1,0))</f>
        <v>1</v>
      </c>
      <c r="LW55" s="43">
        <f t="shared" si="1106"/>
        <v>1</v>
      </c>
      <c r="LY55" s="22" t="str">
        <f t="shared" si="1069"/>
        <v>VAN MUYLDER Kris</v>
      </c>
      <c r="LZ55" s="83">
        <v>4780</v>
      </c>
      <c r="MA55" s="22" t="str">
        <f t="shared" si="1070"/>
        <v>C</v>
      </c>
      <c r="MB55" s="22" t="str">
        <f t="shared" si="1071"/>
        <v>VAN HOYE Pierre</v>
      </c>
      <c r="MC55" s="83">
        <v>3527</v>
      </c>
      <c r="MD55" s="22" t="str">
        <f t="shared" si="1072"/>
        <v>B</v>
      </c>
      <c r="ME55" s="83">
        <v>2</v>
      </c>
      <c r="MF55" s="83">
        <v>2</v>
      </c>
      <c r="MG55" s="84"/>
      <c r="MH55" s="22">
        <f t="shared" si="1073"/>
        <v>0</v>
      </c>
      <c r="MI55" s="22">
        <f t="shared" si="1074"/>
        <v>2</v>
      </c>
      <c r="MJ55" s="43">
        <f t="shared" ref="MJ55:MK59" si="1107">IF(MH55=2,3,IF(MH55=1,1,0))</f>
        <v>0</v>
      </c>
      <c r="MK55" s="43">
        <f t="shared" si="1107"/>
        <v>3</v>
      </c>
      <c r="ML55" s="56"/>
      <c r="MM55" s="22" t="str">
        <f t="shared" si="1075"/>
        <v>SEGERS Ronny</v>
      </c>
      <c r="MN55" s="83">
        <v>5211</v>
      </c>
      <c r="MO55" s="22" t="str">
        <f t="shared" si="1076"/>
        <v>A</v>
      </c>
      <c r="MP55" s="22" t="str">
        <f t="shared" si="1077"/>
        <v>SCHELFHOUT Kevin</v>
      </c>
      <c r="MQ55" s="83">
        <v>7322</v>
      </c>
      <c r="MR55" s="22" t="str">
        <f t="shared" si="1078"/>
        <v>C</v>
      </c>
      <c r="MS55" s="83">
        <v>1</v>
      </c>
      <c r="MT55" s="83">
        <v>1</v>
      </c>
      <c r="MU55" s="84"/>
      <c r="MV55" s="22">
        <f t="shared" si="1079"/>
        <v>2</v>
      </c>
      <c r="MW55" s="22">
        <f t="shared" si="1080"/>
        <v>0</v>
      </c>
      <c r="MX55" s="43">
        <f t="shared" ref="MX55:MX59" si="1108">IF(MV55=2,3,IF(MV55=1,1,0))</f>
        <v>3</v>
      </c>
      <c r="MY55" s="43">
        <f t="shared" ref="MY55:MY59" si="1109">IF(MW55=2,3,IF(MW55=1,1,0))</f>
        <v>0</v>
      </c>
    </row>
    <row r="56" spans="1:363" ht="16.5" x14ac:dyDescent="0.3">
      <c r="A56" s="22" t="str">
        <f t="shared" si="925"/>
        <v>COVELIERS Peter</v>
      </c>
      <c r="B56" s="83">
        <v>3261</v>
      </c>
      <c r="C56" s="22" t="str">
        <f t="shared" si="926"/>
        <v>A</v>
      </c>
      <c r="D56" s="22" t="str">
        <f t="shared" si="927"/>
        <v>PEETERS Frederik</v>
      </c>
      <c r="E56" s="83">
        <v>2742</v>
      </c>
      <c r="F56" s="22" t="str">
        <f t="shared" si="928"/>
        <v>C</v>
      </c>
      <c r="G56" s="83">
        <v>2</v>
      </c>
      <c r="H56" s="83">
        <v>1</v>
      </c>
      <c r="I56" s="84"/>
      <c r="J56" s="22">
        <f t="shared" si="929"/>
        <v>1</v>
      </c>
      <c r="K56" s="22">
        <f t="shared" si="930"/>
        <v>1</v>
      </c>
      <c r="L56" s="43">
        <f t="shared" si="1081"/>
        <v>1</v>
      </c>
      <c r="M56" s="43">
        <f t="shared" si="1081"/>
        <v>1</v>
      </c>
      <c r="N56" s="66"/>
      <c r="O56" s="22" t="str">
        <f t="shared" si="931"/>
        <v>VAN HEMELRIJK Jean</v>
      </c>
      <c r="P56" s="83">
        <v>2415</v>
      </c>
      <c r="Q56" s="22" t="str">
        <f t="shared" si="932"/>
        <v>C</v>
      </c>
      <c r="R56" s="22" t="str">
        <f t="shared" si="933"/>
        <v>CARLIER Pierre</v>
      </c>
      <c r="S56" s="83">
        <v>15</v>
      </c>
      <c r="T56" s="22" t="str">
        <f t="shared" si="934"/>
        <v>C</v>
      </c>
      <c r="U56" s="83">
        <v>1</v>
      </c>
      <c r="V56" s="83">
        <v>2</v>
      </c>
      <c r="W56" s="84"/>
      <c r="X56" s="22">
        <f t="shared" si="935"/>
        <v>1</v>
      </c>
      <c r="Y56" s="22">
        <f t="shared" si="936"/>
        <v>1</v>
      </c>
      <c r="Z56" s="43">
        <f t="shared" si="1082"/>
        <v>1</v>
      </c>
      <c r="AA56" s="43">
        <f t="shared" si="1082"/>
        <v>1</v>
      </c>
      <c r="AB56" s="56"/>
      <c r="AC56" s="22" t="str">
        <f t="shared" si="937"/>
        <v>D'HONDT Julian</v>
      </c>
      <c r="AD56" s="83">
        <v>8691</v>
      </c>
      <c r="AE56" s="22" t="str">
        <f t="shared" si="938"/>
        <v>D</v>
      </c>
      <c r="AF56" s="22" t="str">
        <f t="shared" si="939"/>
        <v>FOUBERT Bruno</v>
      </c>
      <c r="AG56" s="83">
        <v>3647</v>
      </c>
      <c r="AH56" s="22" t="str">
        <f t="shared" si="940"/>
        <v>A</v>
      </c>
      <c r="AI56" s="83">
        <v>1</v>
      </c>
      <c r="AJ56" s="83">
        <v>1</v>
      </c>
      <c r="AK56" s="84"/>
      <c r="AL56" s="22">
        <f t="shared" si="941"/>
        <v>2</v>
      </c>
      <c r="AM56" s="22">
        <f t="shared" si="942"/>
        <v>0</v>
      </c>
      <c r="AN56" s="43">
        <f t="shared" si="1083"/>
        <v>3</v>
      </c>
      <c r="AO56" s="43">
        <f t="shared" si="1083"/>
        <v>0</v>
      </c>
      <c r="AP56" s="56"/>
      <c r="AQ56" s="22" t="str">
        <f t="shared" si="943"/>
        <v>SANDERS Erik</v>
      </c>
      <c r="AR56" s="83">
        <v>5582</v>
      </c>
      <c r="AS56" s="22" t="str">
        <f t="shared" si="944"/>
        <v>C</v>
      </c>
      <c r="AT56" s="22" t="str">
        <f t="shared" si="945"/>
        <v>VERBRAECKEN Johan</v>
      </c>
      <c r="AU56" s="83">
        <v>3232</v>
      </c>
      <c r="AV56" s="22" t="str">
        <f t="shared" si="946"/>
        <v>B</v>
      </c>
      <c r="AW56" s="83">
        <v>2</v>
      </c>
      <c r="AX56" s="83">
        <v>2</v>
      </c>
      <c r="AY56" s="84"/>
      <c r="AZ56" s="22">
        <f t="shared" si="947"/>
        <v>0</v>
      </c>
      <c r="BA56" s="22">
        <f t="shared" si="948"/>
        <v>2</v>
      </c>
      <c r="BB56" s="43">
        <f t="shared" si="1084"/>
        <v>0</v>
      </c>
      <c r="BC56" s="43">
        <f t="shared" si="1084"/>
        <v>3</v>
      </c>
      <c r="BD56" s="66"/>
      <c r="BE56" s="22" t="str">
        <f t="shared" si="949"/>
        <v>PERSIJN Tom</v>
      </c>
      <c r="BF56" s="83">
        <v>1700</v>
      </c>
      <c r="BG56" s="22" t="str">
        <f t="shared" si="950"/>
        <v>C</v>
      </c>
      <c r="BH56" s="22" t="str">
        <f t="shared" si="951"/>
        <v>PAUWELS Frans</v>
      </c>
      <c r="BI56" s="83">
        <v>2748</v>
      </c>
      <c r="BJ56" s="22" t="str">
        <f t="shared" si="952"/>
        <v>A</v>
      </c>
      <c r="BK56" s="83">
        <v>2</v>
      </c>
      <c r="BL56" s="83">
        <v>2</v>
      </c>
      <c r="BM56" s="84"/>
      <c r="BN56" s="22">
        <f t="shared" si="953"/>
        <v>0</v>
      </c>
      <c r="BO56" s="22">
        <f t="shared" si="954"/>
        <v>2</v>
      </c>
      <c r="BP56" s="43">
        <f t="shared" si="1085"/>
        <v>0</v>
      </c>
      <c r="BQ56" s="43">
        <f t="shared" si="1085"/>
        <v>3</v>
      </c>
      <c r="BR56" s="56"/>
      <c r="BS56" s="22" t="str">
        <f t="shared" si="955"/>
        <v>MOORTGAT Jurgen</v>
      </c>
      <c r="BT56" s="83">
        <v>1575</v>
      </c>
      <c r="BU56" s="22" t="str">
        <f t="shared" si="956"/>
        <v>C</v>
      </c>
      <c r="BV56" s="22" t="str">
        <f t="shared" si="957"/>
        <v>PEETERS Juliën</v>
      </c>
      <c r="BW56" s="83">
        <v>1106</v>
      </c>
      <c r="BX56" s="22" t="str">
        <f t="shared" si="958"/>
        <v>B</v>
      </c>
      <c r="BY56" s="83">
        <v>1</v>
      </c>
      <c r="BZ56" s="83">
        <v>2</v>
      </c>
      <c r="CA56" s="84"/>
      <c r="CB56" s="22">
        <f t="shared" si="959"/>
        <v>1</v>
      </c>
      <c r="CC56" s="22">
        <f t="shared" si="960"/>
        <v>1</v>
      </c>
      <c r="CD56" s="43">
        <f t="shared" si="1086"/>
        <v>1</v>
      </c>
      <c r="CE56" s="43">
        <f t="shared" si="1086"/>
        <v>1</v>
      </c>
      <c r="CF56" s="56"/>
      <c r="CG56" s="22" t="str">
        <f t="shared" si="961"/>
        <v>DE KEYSER Leander</v>
      </c>
      <c r="CH56" s="83">
        <v>2602</v>
      </c>
      <c r="CI56" s="22" t="str">
        <f t="shared" si="962"/>
        <v>B</v>
      </c>
      <c r="CJ56" s="22" t="str">
        <f t="shared" si="963"/>
        <v>HEYMANS Nico</v>
      </c>
      <c r="CK56" s="83">
        <v>3282</v>
      </c>
      <c r="CL56" s="22" t="str">
        <f t="shared" si="964"/>
        <v>C</v>
      </c>
      <c r="CM56" s="83">
        <v>1</v>
      </c>
      <c r="CN56" s="83">
        <v>1</v>
      </c>
      <c r="CO56" s="84"/>
      <c r="CP56" s="22">
        <f t="shared" si="965"/>
        <v>2</v>
      </c>
      <c r="CQ56" s="22">
        <f t="shared" si="966"/>
        <v>0</v>
      </c>
      <c r="CR56" s="43">
        <f t="shared" si="1087"/>
        <v>3</v>
      </c>
      <c r="CS56" s="43">
        <f t="shared" si="1088"/>
        <v>0</v>
      </c>
      <c r="CT56" s="66"/>
      <c r="CU56" s="22" t="str">
        <f t="shared" si="967"/>
        <v>VAN LYSEBETTEN Octaaf</v>
      </c>
      <c r="CV56" s="83">
        <v>7590</v>
      </c>
      <c r="CW56" s="22" t="str">
        <f t="shared" si="968"/>
        <v>C</v>
      </c>
      <c r="CX56" s="22" t="str">
        <f t="shared" si="969"/>
        <v>SCHELFHOUT Kevin</v>
      </c>
      <c r="CY56" s="83">
        <v>7322</v>
      </c>
      <c r="CZ56" s="22" t="str">
        <f t="shared" si="970"/>
        <v>C</v>
      </c>
      <c r="DA56" s="83">
        <v>2</v>
      </c>
      <c r="DB56" s="83">
        <v>1</v>
      </c>
      <c r="DC56" s="84"/>
      <c r="DD56" s="22">
        <f t="shared" si="971"/>
        <v>1</v>
      </c>
      <c r="DE56" s="22">
        <f t="shared" si="972"/>
        <v>1</v>
      </c>
      <c r="DF56" s="43">
        <f t="shared" si="1089"/>
        <v>1</v>
      </c>
      <c r="DG56" s="43">
        <f t="shared" si="1089"/>
        <v>1</v>
      </c>
      <c r="DH56" s="56"/>
      <c r="DI56" s="22" t="str">
        <f t="shared" si="973"/>
        <v>CARLIER Pierre</v>
      </c>
      <c r="DJ56" s="83">
        <v>15</v>
      </c>
      <c r="DK56" s="22" t="str">
        <f t="shared" si="974"/>
        <v>C</v>
      </c>
      <c r="DL56" s="22" t="str">
        <f t="shared" si="975"/>
        <v>VAN MUYLDER Kris</v>
      </c>
      <c r="DM56" s="83">
        <v>4780</v>
      </c>
      <c r="DN56" s="22" t="str">
        <f t="shared" si="976"/>
        <v>C</v>
      </c>
      <c r="DO56" s="83">
        <v>2</v>
      </c>
      <c r="DP56" s="83">
        <v>2</v>
      </c>
      <c r="DQ56" s="84"/>
      <c r="DR56" s="22">
        <f t="shared" si="977"/>
        <v>0</v>
      </c>
      <c r="DS56" s="22">
        <f t="shared" si="978"/>
        <v>2</v>
      </c>
      <c r="DT56" s="43">
        <f t="shared" si="1090"/>
        <v>0</v>
      </c>
      <c r="DU56" s="43">
        <f t="shared" si="1090"/>
        <v>3</v>
      </c>
      <c r="DV56" s="56"/>
      <c r="DW56" s="22" t="str">
        <f t="shared" si="979"/>
        <v>SANDERS Erik</v>
      </c>
      <c r="DX56" s="83">
        <v>5582</v>
      </c>
      <c r="DY56" s="22" t="str">
        <f t="shared" si="980"/>
        <v>C</v>
      </c>
      <c r="DZ56" s="22" t="str">
        <f t="shared" si="981"/>
        <v>ENGELS Dave</v>
      </c>
      <c r="EA56" s="83">
        <v>4000</v>
      </c>
      <c r="EB56" s="22" t="str">
        <f t="shared" si="982"/>
        <v>B</v>
      </c>
      <c r="EC56" s="83">
        <v>2</v>
      </c>
      <c r="ED56" s="83">
        <v>2</v>
      </c>
      <c r="EE56" s="84"/>
      <c r="EF56" s="22">
        <f t="shared" si="983"/>
        <v>0</v>
      </c>
      <c r="EG56" s="22">
        <f t="shared" si="984"/>
        <v>2</v>
      </c>
      <c r="EH56" s="43">
        <f t="shared" si="1091"/>
        <v>0</v>
      </c>
      <c r="EI56" s="43">
        <f t="shared" si="1091"/>
        <v>3</v>
      </c>
      <c r="EJ56" s="66"/>
      <c r="EK56" s="22" t="str">
        <f t="shared" si="985"/>
        <v>VAN DEN BROECK Christian</v>
      </c>
      <c r="EL56" s="83">
        <v>2770</v>
      </c>
      <c r="EM56" s="22" t="str">
        <f t="shared" si="986"/>
        <v>C</v>
      </c>
      <c r="EN56" s="22" t="str">
        <f t="shared" si="987"/>
        <v>DE KEMPENEER Pierre</v>
      </c>
      <c r="EO56" s="83">
        <v>8397</v>
      </c>
      <c r="EP56" s="22" t="str">
        <f t="shared" si="988"/>
        <v>B</v>
      </c>
      <c r="EQ56" s="83">
        <v>1</v>
      </c>
      <c r="ER56" s="83">
        <v>1</v>
      </c>
      <c r="ES56" s="84"/>
      <c r="ET56" s="22">
        <f t="shared" si="989"/>
        <v>2</v>
      </c>
      <c r="EU56" s="22">
        <f t="shared" si="990"/>
        <v>0</v>
      </c>
      <c r="EV56" s="43">
        <f t="shared" si="1092"/>
        <v>3</v>
      </c>
      <c r="EW56" s="43">
        <f t="shared" si="1092"/>
        <v>0</v>
      </c>
      <c r="EX56" s="56"/>
      <c r="EY56" s="22" t="str">
        <f t="shared" si="991"/>
        <v>JANSSENS Filip</v>
      </c>
      <c r="EZ56" s="83">
        <v>8669</v>
      </c>
      <c r="FA56" s="22" t="str">
        <f t="shared" si="992"/>
        <v>C</v>
      </c>
      <c r="FB56" s="22" t="str">
        <f t="shared" si="993"/>
        <v>SANDERS Erik</v>
      </c>
      <c r="FC56" s="83">
        <v>5582</v>
      </c>
      <c r="FD56" s="22" t="str">
        <f t="shared" si="994"/>
        <v>C</v>
      </c>
      <c r="FE56" s="83">
        <v>1</v>
      </c>
      <c r="FF56" s="83">
        <v>2</v>
      </c>
      <c r="FG56" s="84"/>
      <c r="FH56" s="22">
        <f t="shared" si="995"/>
        <v>1</v>
      </c>
      <c r="FI56" s="22">
        <f t="shared" si="996"/>
        <v>1</v>
      </c>
      <c r="FJ56" s="43">
        <f t="shared" si="1093"/>
        <v>1</v>
      </c>
      <c r="FK56" s="43">
        <f t="shared" si="1093"/>
        <v>1</v>
      </c>
      <c r="FL56" s="56"/>
      <c r="FM56" s="22" t="str">
        <f t="shared" si="997"/>
        <v>ELEGHEER Robby</v>
      </c>
      <c r="FN56" s="83">
        <v>2764</v>
      </c>
      <c r="FO56" s="22" t="str">
        <f t="shared" si="998"/>
        <v>A</v>
      </c>
      <c r="FP56" s="22" t="str">
        <f t="shared" si="999"/>
        <v>SEGERS Ronny</v>
      </c>
      <c r="FQ56" s="83">
        <v>5211</v>
      </c>
      <c r="FR56" s="22" t="str">
        <f t="shared" si="1000"/>
        <v>A</v>
      </c>
      <c r="FS56" s="83">
        <v>2</v>
      </c>
      <c r="FT56" s="83">
        <v>1</v>
      </c>
      <c r="FU56" s="84"/>
      <c r="FV56" s="22">
        <f t="shared" si="1001"/>
        <v>1</v>
      </c>
      <c r="FW56" s="22">
        <f t="shared" si="1002"/>
        <v>1</v>
      </c>
      <c r="FX56" s="43">
        <f t="shared" si="1094"/>
        <v>1</v>
      </c>
      <c r="FY56" s="43">
        <f t="shared" si="1094"/>
        <v>1</v>
      </c>
      <c r="FZ56" s="66"/>
      <c r="GA56" s="22" t="str">
        <f t="shared" si="1003"/>
        <v>PEETERS Henri</v>
      </c>
      <c r="GB56" s="83">
        <v>3565</v>
      </c>
      <c r="GC56" s="22" t="str">
        <f t="shared" si="1004"/>
        <v>C</v>
      </c>
      <c r="GD56" s="22" t="str">
        <f t="shared" si="1005"/>
        <v>SEGERS Ronny</v>
      </c>
      <c r="GE56" s="83">
        <v>5211</v>
      </c>
      <c r="GF56" s="22" t="str">
        <f t="shared" si="1006"/>
        <v>A</v>
      </c>
      <c r="GG56" s="83">
        <v>2</v>
      </c>
      <c r="GH56" s="83">
        <v>2</v>
      </c>
      <c r="GI56" s="84"/>
      <c r="GJ56" s="22">
        <f t="shared" si="1007"/>
        <v>0</v>
      </c>
      <c r="GK56" s="22">
        <f t="shared" si="1008"/>
        <v>2</v>
      </c>
      <c r="GL56" s="43">
        <f t="shared" si="1095"/>
        <v>0</v>
      </c>
      <c r="GM56" s="43">
        <f t="shared" si="1095"/>
        <v>3</v>
      </c>
      <c r="GN56" s="56"/>
      <c r="GO56" s="22" t="str">
        <f t="shared" si="1009"/>
        <v>ELEGHEER Robby</v>
      </c>
      <c r="GP56" s="83">
        <v>2764</v>
      </c>
      <c r="GQ56" s="22" t="str">
        <f t="shared" si="1010"/>
        <v>A</v>
      </c>
      <c r="GR56" s="22" t="str">
        <f t="shared" si="1011"/>
        <v>PEETERS Frederik</v>
      </c>
      <c r="GS56" s="83">
        <v>2742</v>
      </c>
      <c r="GT56" s="22" t="str">
        <f t="shared" si="1012"/>
        <v>C</v>
      </c>
      <c r="GU56" s="83">
        <v>1</v>
      </c>
      <c r="GV56" s="83">
        <v>2</v>
      </c>
      <c r="GW56" s="84"/>
      <c r="GX56" s="22">
        <f t="shared" si="1013"/>
        <v>1</v>
      </c>
      <c r="GY56" s="22">
        <f t="shared" si="1014"/>
        <v>1</v>
      </c>
      <c r="GZ56" s="43">
        <f t="shared" si="1096"/>
        <v>1</v>
      </c>
      <c r="HA56" s="43">
        <f t="shared" si="1096"/>
        <v>1</v>
      </c>
      <c r="HB56" s="56"/>
      <c r="HC56" s="22" t="str">
        <f t="shared" si="1015"/>
        <v>DE KEYSER Leander</v>
      </c>
      <c r="HD56" s="83">
        <v>2602</v>
      </c>
      <c r="HE56" s="22" t="str">
        <f t="shared" si="1016"/>
        <v>B</v>
      </c>
      <c r="HF56" s="22" t="str">
        <f t="shared" si="1017"/>
        <v>COWIE Björn</v>
      </c>
      <c r="HG56" s="83">
        <v>2988</v>
      </c>
      <c r="HH56" s="22" t="str">
        <f t="shared" si="1018"/>
        <v>B</v>
      </c>
      <c r="HI56" s="83">
        <v>1</v>
      </c>
      <c r="HJ56" s="83">
        <v>1</v>
      </c>
      <c r="HK56" s="84"/>
      <c r="HL56" s="22">
        <f t="shared" si="1019"/>
        <v>2</v>
      </c>
      <c r="HM56" s="22">
        <f t="shared" si="1020"/>
        <v>0</v>
      </c>
      <c r="HN56" s="43">
        <f t="shared" si="1097"/>
        <v>3</v>
      </c>
      <c r="HO56" s="43">
        <f t="shared" si="1097"/>
        <v>0</v>
      </c>
      <c r="HP56" s="66"/>
      <c r="HQ56" s="22" t="str">
        <f t="shared" si="1021"/>
        <v>CASTELEYN Paul</v>
      </c>
      <c r="HR56" s="83">
        <v>2879</v>
      </c>
      <c r="HS56" s="22" t="str">
        <f t="shared" si="1022"/>
        <v>A</v>
      </c>
      <c r="HT56" s="22" t="str">
        <f t="shared" si="1023"/>
        <v>SANDERS Erik</v>
      </c>
      <c r="HU56" s="83">
        <v>5582</v>
      </c>
      <c r="HV56" s="22" t="str">
        <f t="shared" si="1024"/>
        <v>C</v>
      </c>
      <c r="HW56" s="83">
        <v>1</v>
      </c>
      <c r="HX56" s="83">
        <v>1</v>
      </c>
      <c r="HY56" s="84"/>
      <c r="HZ56" s="22">
        <f t="shared" si="1025"/>
        <v>2</v>
      </c>
      <c r="IA56" s="22">
        <f t="shared" si="1026"/>
        <v>0</v>
      </c>
      <c r="IB56" s="43">
        <f t="shared" si="1098"/>
        <v>3</v>
      </c>
      <c r="IC56" s="43">
        <f t="shared" si="1098"/>
        <v>0</v>
      </c>
      <c r="ID56" s="56"/>
      <c r="IE56" s="22" t="str">
        <f t="shared" si="1027"/>
        <v>PAUWELS Frans</v>
      </c>
      <c r="IF56" s="83">
        <v>2748</v>
      </c>
      <c r="IG56" s="22" t="str">
        <f t="shared" si="1028"/>
        <v>A</v>
      </c>
      <c r="IH56" s="22" t="str">
        <f t="shared" si="1029"/>
        <v>VAN DER VREKEN Mario</v>
      </c>
      <c r="II56" s="83">
        <v>3334</v>
      </c>
      <c r="IJ56" s="22" t="str">
        <f t="shared" si="1030"/>
        <v>D</v>
      </c>
      <c r="IK56" s="83">
        <v>1</v>
      </c>
      <c r="IL56" s="83">
        <v>2</v>
      </c>
      <c r="IM56" s="65"/>
      <c r="IN56" s="22">
        <f t="shared" si="1031"/>
        <v>1</v>
      </c>
      <c r="IO56" s="22">
        <f t="shared" si="1032"/>
        <v>1</v>
      </c>
      <c r="IP56" s="43">
        <f t="shared" si="1099"/>
        <v>1</v>
      </c>
      <c r="IQ56" s="43">
        <f t="shared" si="1099"/>
        <v>1</v>
      </c>
      <c r="IR56" s="56"/>
      <c r="IS56" s="22" t="str">
        <f t="shared" si="1033"/>
        <v>VAN HEMELRIJK Jean</v>
      </c>
      <c r="IT56" s="83">
        <v>2415</v>
      </c>
      <c r="IU56" s="22" t="str">
        <f t="shared" si="1034"/>
        <v>C</v>
      </c>
      <c r="IV56" s="22" t="str">
        <f t="shared" si="1035"/>
        <v>MOORTGAT Jurgen</v>
      </c>
      <c r="IW56" s="83">
        <v>1575</v>
      </c>
      <c r="IX56" s="22" t="str">
        <f t="shared" si="1036"/>
        <v>C</v>
      </c>
      <c r="IY56" s="83">
        <v>1</v>
      </c>
      <c r="IZ56" s="83">
        <v>1</v>
      </c>
      <c r="JA56" s="84"/>
      <c r="JB56" s="22">
        <f t="shared" si="1037"/>
        <v>2</v>
      </c>
      <c r="JC56" s="22">
        <f t="shared" si="1038"/>
        <v>0</v>
      </c>
      <c r="JD56" s="43">
        <f t="shared" si="1100"/>
        <v>3</v>
      </c>
      <c r="JE56" s="43">
        <f t="shared" si="1100"/>
        <v>0</v>
      </c>
      <c r="JF56" s="66"/>
      <c r="JG56" s="22" t="str">
        <f t="shared" si="1039"/>
        <v>HEYMANS Nico</v>
      </c>
      <c r="JH56" s="83">
        <v>3282</v>
      </c>
      <c r="JI56" s="22" t="str">
        <f t="shared" si="1040"/>
        <v>C</v>
      </c>
      <c r="JJ56" s="22" t="str">
        <f t="shared" si="1041"/>
        <v>ENGELS Paul</v>
      </c>
      <c r="JK56" s="83">
        <v>3648</v>
      </c>
      <c r="JL56" s="22" t="str">
        <f t="shared" si="1042"/>
        <v>C</v>
      </c>
      <c r="JM56" s="83">
        <v>2</v>
      </c>
      <c r="JN56" s="83">
        <v>1</v>
      </c>
      <c r="JO56" s="84"/>
      <c r="JP56" s="22">
        <f t="shared" si="1043"/>
        <v>1</v>
      </c>
      <c r="JQ56" s="22">
        <f t="shared" si="1044"/>
        <v>1</v>
      </c>
      <c r="JR56" s="43">
        <f t="shared" si="1101"/>
        <v>1</v>
      </c>
      <c r="JS56" s="43">
        <f t="shared" si="1102"/>
        <v>1</v>
      </c>
      <c r="JT56" s="56"/>
      <c r="JU56" s="22" t="str">
        <f t="shared" si="1045"/>
        <v>D'HONDT Julian</v>
      </c>
      <c r="JV56" s="83">
        <v>8691</v>
      </c>
      <c r="JW56" s="22" t="str">
        <f t="shared" si="1046"/>
        <v>D</v>
      </c>
      <c r="JX56" s="22" t="str">
        <f t="shared" si="1047"/>
        <v>VAN LYSEBETTEN Dirk</v>
      </c>
      <c r="JY56" s="83">
        <v>6080</v>
      </c>
      <c r="JZ56" s="22" t="str">
        <f t="shared" si="1048"/>
        <v>B</v>
      </c>
      <c r="KA56" s="83">
        <v>2</v>
      </c>
      <c r="KB56" s="83">
        <v>1</v>
      </c>
      <c r="KC56" s="84"/>
      <c r="KD56" s="22">
        <f t="shared" si="1049"/>
        <v>1</v>
      </c>
      <c r="KE56" s="22">
        <f t="shared" si="1050"/>
        <v>1</v>
      </c>
      <c r="KF56" s="43">
        <f t="shared" si="1103"/>
        <v>1</v>
      </c>
      <c r="KG56" s="43">
        <f t="shared" si="1103"/>
        <v>1</v>
      </c>
      <c r="KH56" s="56"/>
      <c r="KI56" s="22" t="str">
        <f t="shared" si="1051"/>
        <v>VAN LAETHEM Frank</v>
      </c>
      <c r="KJ56" s="83">
        <v>4005</v>
      </c>
      <c r="KK56" s="22" t="str">
        <f t="shared" si="1052"/>
        <v>C</v>
      </c>
      <c r="KL56" s="22" t="str">
        <f t="shared" si="1053"/>
        <v>SCHELFHOUT Kevin</v>
      </c>
      <c r="KM56" s="83">
        <v>7322</v>
      </c>
      <c r="KN56" s="22" t="str">
        <f t="shared" si="1054"/>
        <v>C</v>
      </c>
      <c r="KO56" s="83">
        <v>2</v>
      </c>
      <c r="KP56" s="83">
        <v>2</v>
      </c>
      <c r="KQ56" s="84"/>
      <c r="KR56" s="22">
        <f t="shared" si="1055"/>
        <v>0</v>
      </c>
      <c r="KS56" s="22">
        <f t="shared" si="1056"/>
        <v>2</v>
      </c>
      <c r="KT56" s="43">
        <f t="shared" si="1104"/>
        <v>0</v>
      </c>
      <c r="KU56" s="43">
        <f t="shared" si="1104"/>
        <v>3</v>
      </c>
      <c r="KV56" s="66"/>
      <c r="KW56" s="22" t="str">
        <f t="shared" si="1057"/>
        <v>CALUWAERTS Danny</v>
      </c>
      <c r="KX56" s="83">
        <v>2092</v>
      </c>
      <c r="KY56" s="22" t="str">
        <f t="shared" si="1058"/>
        <v>B</v>
      </c>
      <c r="KZ56" s="22" t="str">
        <f t="shared" si="1059"/>
        <v>VAN LAETHEM Frank</v>
      </c>
      <c r="LA56" s="83">
        <v>4005</v>
      </c>
      <c r="LB56" s="22" t="str">
        <f t="shared" si="1060"/>
        <v>C</v>
      </c>
      <c r="LC56" s="83">
        <v>1</v>
      </c>
      <c r="LD56" s="83">
        <v>2</v>
      </c>
      <c r="LE56" s="84"/>
      <c r="LF56" s="22">
        <f t="shared" si="1061"/>
        <v>1</v>
      </c>
      <c r="LG56" s="22">
        <f t="shared" si="1062"/>
        <v>1</v>
      </c>
      <c r="LH56" s="43">
        <f t="shared" si="1105"/>
        <v>1</v>
      </c>
      <c r="LI56" s="43">
        <f t="shared" si="1105"/>
        <v>1</v>
      </c>
      <c r="LJ56" s="56"/>
      <c r="LK56" s="22" t="str">
        <f t="shared" si="1063"/>
        <v>SANDERS Erik</v>
      </c>
      <c r="LL56" s="83">
        <v>5582</v>
      </c>
      <c r="LM56" s="22" t="str">
        <f t="shared" si="1064"/>
        <v>C</v>
      </c>
      <c r="LN56" s="22" t="str">
        <f t="shared" si="1065"/>
        <v>VAN GEENHOVEN Steve</v>
      </c>
      <c r="LO56" s="83">
        <v>2639</v>
      </c>
      <c r="LP56" s="22" t="str">
        <f t="shared" si="1066"/>
        <v>C</v>
      </c>
      <c r="LQ56" s="83">
        <v>1</v>
      </c>
      <c r="LR56" s="83">
        <v>2</v>
      </c>
      <c r="LS56" s="84"/>
      <c r="LT56" s="22">
        <f t="shared" si="1067"/>
        <v>1</v>
      </c>
      <c r="LU56" s="22">
        <f t="shared" si="1068"/>
        <v>1</v>
      </c>
      <c r="LV56" s="43">
        <f t="shared" si="1106"/>
        <v>1</v>
      </c>
      <c r="LW56" s="43">
        <f t="shared" si="1106"/>
        <v>1</v>
      </c>
      <c r="LY56" s="22" t="str">
        <f t="shared" si="1069"/>
        <v>VAN LAETHEM Frank</v>
      </c>
      <c r="LZ56" s="83">
        <v>4005</v>
      </c>
      <c r="MA56" s="22" t="str">
        <f t="shared" si="1070"/>
        <v>C</v>
      </c>
      <c r="MB56" s="22" t="str">
        <f t="shared" si="1071"/>
        <v>VERGAUWEN Gino</v>
      </c>
      <c r="MC56" s="83">
        <v>3369</v>
      </c>
      <c r="MD56" s="22" t="str">
        <f t="shared" si="1072"/>
        <v>B</v>
      </c>
      <c r="ME56" s="83">
        <v>2</v>
      </c>
      <c r="MF56" s="83">
        <v>1</v>
      </c>
      <c r="MG56" s="84"/>
      <c r="MH56" s="22">
        <f t="shared" si="1073"/>
        <v>1</v>
      </c>
      <c r="MI56" s="22">
        <f t="shared" si="1074"/>
        <v>1</v>
      </c>
      <c r="MJ56" s="43">
        <f t="shared" si="1107"/>
        <v>1</v>
      </c>
      <c r="MK56" s="43">
        <f t="shared" si="1107"/>
        <v>1</v>
      </c>
      <c r="ML56" s="56"/>
      <c r="MM56" s="22" t="str">
        <f t="shared" si="1075"/>
        <v>COVELIERS Peter</v>
      </c>
      <c r="MN56" s="83">
        <v>3261</v>
      </c>
      <c r="MO56" s="22" t="str">
        <f t="shared" si="1076"/>
        <v>A</v>
      </c>
      <c r="MP56" s="22" t="str">
        <f t="shared" si="1077"/>
        <v>CARLIER Pierre</v>
      </c>
      <c r="MQ56" s="83">
        <v>15</v>
      </c>
      <c r="MR56" s="22" t="str">
        <f t="shared" si="1078"/>
        <v>C</v>
      </c>
      <c r="MS56" s="83">
        <v>1</v>
      </c>
      <c r="MT56" s="83">
        <v>2</v>
      </c>
      <c r="MU56" s="84"/>
      <c r="MV56" s="22">
        <f t="shared" si="1079"/>
        <v>1</v>
      </c>
      <c r="MW56" s="22">
        <f t="shared" si="1080"/>
        <v>1</v>
      </c>
      <c r="MX56" s="43">
        <f t="shared" si="1108"/>
        <v>1</v>
      </c>
      <c r="MY56" s="43">
        <f t="shared" si="1109"/>
        <v>1</v>
      </c>
    </row>
    <row r="57" spans="1:363" ht="16.5" x14ac:dyDescent="0.3">
      <c r="A57" s="22" t="str">
        <f t="shared" si="925"/>
        <v>TRUYTS Marcel</v>
      </c>
      <c r="B57" s="83">
        <v>3625</v>
      </c>
      <c r="C57" s="22" t="str">
        <f t="shared" si="926"/>
        <v>B</v>
      </c>
      <c r="D57" s="22" t="str">
        <f t="shared" si="927"/>
        <v>VAN LANDEGHEM Kris</v>
      </c>
      <c r="E57" s="83">
        <v>7498</v>
      </c>
      <c r="F57" s="22" t="str">
        <f t="shared" si="928"/>
        <v>C</v>
      </c>
      <c r="G57" s="83">
        <v>1</v>
      </c>
      <c r="H57" s="83">
        <v>1</v>
      </c>
      <c r="I57" s="84"/>
      <c r="J57" s="22">
        <f t="shared" si="929"/>
        <v>2</v>
      </c>
      <c r="K57" s="22">
        <f t="shared" si="930"/>
        <v>0</v>
      </c>
      <c r="L57" s="43">
        <f t="shared" si="1081"/>
        <v>3</v>
      </c>
      <c r="M57" s="43">
        <f t="shared" si="1081"/>
        <v>0</v>
      </c>
      <c r="N57" s="66"/>
      <c r="O57" s="22" t="str">
        <f t="shared" si="931"/>
        <v>VAN INGELGEM André</v>
      </c>
      <c r="P57" s="83">
        <v>5270</v>
      </c>
      <c r="Q57" s="22" t="str">
        <f t="shared" si="932"/>
        <v>C</v>
      </c>
      <c r="R57" s="22" t="str">
        <f t="shared" si="933"/>
        <v>D'HONDT Jason</v>
      </c>
      <c r="S57" s="83">
        <v>8152</v>
      </c>
      <c r="T57" s="22" t="str">
        <f t="shared" si="934"/>
        <v>D</v>
      </c>
      <c r="U57" s="83">
        <v>1</v>
      </c>
      <c r="V57" s="83">
        <v>1</v>
      </c>
      <c r="W57" s="84"/>
      <c r="X57" s="22">
        <f t="shared" si="935"/>
        <v>2</v>
      </c>
      <c r="Y57" s="22">
        <f t="shared" si="936"/>
        <v>0</v>
      </c>
      <c r="Z57" s="43">
        <f t="shared" si="1082"/>
        <v>3</v>
      </c>
      <c r="AA57" s="43">
        <f t="shared" si="1082"/>
        <v>0</v>
      </c>
      <c r="AB57" s="56"/>
      <c r="AC57" s="22" t="str">
        <f t="shared" si="937"/>
        <v>ELEGHEER Robby</v>
      </c>
      <c r="AD57" s="83">
        <v>2764</v>
      </c>
      <c r="AE57" s="22" t="str">
        <f t="shared" si="938"/>
        <v>A</v>
      </c>
      <c r="AF57" s="22" t="str">
        <f t="shared" si="939"/>
        <v>CALUWAERTS Danny</v>
      </c>
      <c r="AG57" s="83">
        <v>2092</v>
      </c>
      <c r="AH57" s="22" t="str">
        <f t="shared" si="940"/>
        <v>B</v>
      </c>
      <c r="AI57" s="83">
        <v>1</v>
      </c>
      <c r="AJ57" s="83">
        <v>2</v>
      </c>
      <c r="AK57" s="84"/>
      <c r="AL57" s="22">
        <f t="shared" si="941"/>
        <v>1</v>
      </c>
      <c r="AM57" s="22">
        <f t="shared" si="942"/>
        <v>1</v>
      </c>
      <c r="AN57" s="43">
        <f t="shared" si="1083"/>
        <v>1</v>
      </c>
      <c r="AO57" s="43">
        <f t="shared" si="1083"/>
        <v>1</v>
      </c>
      <c r="AP57" s="56"/>
      <c r="AQ57" s="22" t="str">
        <f t="shared" si="943"/>
        <v>VAN MUYLDER Kris</v>
      </c>
      <c r="AR57" s="83">
        <v>4780</v>
      </c>
      <c r="AS57" s="22" t="str">
        <f t="shared" si="944"/>
        <v>C</v>
      </c>
      <c r="AT57" s="22" t="str">
        <f t="shared" si="945"/>
        <v>REYNTIENS Davy</v>
      </c>
      <c r="AU57" s="83">
        <v>5002</v>
      </c>
      <c r="AV57" s="22" t="str">
        <f t="shared" si="946"/>
        <v>C</v>
      </c>
      <c r="AW57" s="83">
        <v>2</v>
      </c>
      <c r="AX57" s="83">
        <v>1</v>
      </c>
      <c r="AY57" s="84"/>
      <c r="AZ57" s="22">
        <f t="shared" si="947"/>
        <v>1</v>
      </c>
      <c r="BA57" s="22">
        <f t="shared" si="948"/>
        <v>1</v>
      </c>
      <c r="BB57" s="43">
        <f t="shared" si="1084"/>
        <v>1</v>
      </c>
      <c r="BC57" s="43">
        <f t="shared" si="1084"/>
        <v>1</v>
      </c>
      <c r="BD57" s="66"/>
      <c r="BE57" s="22" t="str">
        <f t="shared" si="949"/>
        <v>THIJS Frank</v>
      </c>
      <c r="BF57" s="83">
        <v>3070</v>
      </c>
      <c r="BG57" s="22" t="str">
        <f t="shared" si="950"/>
        <v>B</v>
      </c>
      <c r="BH57" s="22" t="str">
        <f t="shared" si="951"/>
        <v>VAN BAREL Jan</v>
      </c>
      <c r="BI57" s="83">
        <v>3235</v>
      </c>
      <c r="BJ57" s="22" t="str">
        <f t="shared" si="952"/>
        <v>B</v>
      </c>
      <c r="BK57" s="83">
        <v>2</v>
      </c>
      <c r="BL57" s="83">
        <v>1</v>
      </c>
      <c r="BM57" s="84"/>
      <c r="BN57" s="22">
        <f t="shared" si="953"/>
        <v>1</v>
      </c>
      <c r="BO57" s="22">
        <f t="shared" si="954"/>
        <v>1</v>
      </c>
      <c r="BP57" s="43">
        <f t="shared" si="1085"/>
        <v>1</v>
      </c>
      <c r="BQ57" s="43">
        <f t="shared" si="1085"/>
        <v>1</v>
      </c>
      <c r="BR57" s="56"/>
      <c r="BS57" s="22" t="str">
        <f t="shared" si="955"/>
        <v>KREBS Frans</v>
      </c>
      <c r="BT57" s="83">
        <v>2701</v>
      </c>
      <c r="BU57" s="22" t="str">
        <f t="shared" si="956"/>
        <v>C</v>
      </c>
      <c r="BV57" s="22" t="str">
        <f t="shared" si="957"/>
        <v>VAN INGELGEM André</v>
      </c>
      <c r="BW57" s="83">
        <v>5270</v>
      </c>
      <c r="BX57" s="22" t="str">
        <f t="shared" si="958"/>
        <v>C</v>
      </c>
      <c r="BY57" s="83">
        <v>2</v>
      </c>
      <c r="BZ57" s="83">
        <v>1</v>
      </c>
      <c r="CA57" s="84"/>
      <c r="CB57" s="22">
        <f t="shared" si="959"/>
        <v>1</v>
      </c>
      <c r="CC57" s="22">
        <f t="shared" si="960"/>
        <v>1</v>
      </c>
      <c r="CD57" s="43">
        <f t="shared" si="1086"/>
        <v>1</v>
      </c>
      <c r="CE57" s="43">
        <f t="shared" si="1086"/>
        <v>1</v>
      </c>
      <c r="CF57" s="56"/>
      <c r="CG57" s="22" t="str">
        <f t="shared" si="961"/>
        <v>ENGELS Dave</v>
      </c>
      <c r="CH57" s="83">
        <v>4000</v>
      </c>
      <c r="CI57" s="22" t="str">
        <f t="shared" si="962"/>
        <v>B</v>
      </c>
      <c r="CJ57" s="22" t="str">
        <f t="shared" si="963"/>
        <v>MOORTGAT Jurgen</v>
      </c>
      <c r="CK57" s="83">
        <v>1575</v>
      </c>
      <c r="CL57" s="22" t="str">
        <f t="shared" si="964"/>
        <v>C</v>
      </c>
      <c r="CM57" s="83">
        <v>2</v>
      </c>
      <c r="CN57" s="83">
        <v>1</v>
      </c>
      <c r="CO57" s="84"/>
      <c r="CP57" s="22">
        <f t="shared" si="965"/>
        <v>1</v>
      </c>
      <c r="CQ57" s="22">
        <f t="shared" si="966"/>
        <v>1</v>
      </c>
      <c r="CR57" s="43">
        <f t="shared" si="1087"/>
        <v>1</v>
      </c>
      <c r="CS57" s="43">
        <f t="shared" si="1088"/>
        <v>1</v>
      </c>
      <c r="CT57" s="66"/>
      <c r="CU57" s="22" t="str">
        <f t="shared" si="967"/>
        <v>DE LAET Marc</v>
      </c>
      <c r="CV57" s="83">
        <v>2927</v>
      </c>
      <c r="CW57" s="22" t="str">
        <f t="shared" si="968"/>
        <v>A</v>
      </c>
      <c r="CX57" s="22" t="str">
        <f t="shared" si="969"/>
        <v>D'HONDT Julian</v>
      </c>
      <c r="CY57" s="83">
        <v>8691</v>
      </c>
      <c r="CZ57" s="22" t="str">
        <f t="shared" si="970"/>
        <v>D</v>
      </c>
      <c r="DA57" s="83">
        <v>1</v>
      </c>
      <c r="DB57" s="83">
        <v>1</v>
      </c>
      <c r="DC57" s="84"/>
      <c r="DD57" s="22">
        <f t="shared" si="971"/>
        <v>2</v>
      </c>
      <c r="DE57" s="22">
        <f t="shared" si="972"/>
        <v>0</v>
      </c>
      <c r="DF57" s="43">
        <f t="shared" si="1089"/>
        <v>3</v>
      </c>
      <c r="DG57" s="43">
        <f t="shared" si="1089"/>
        <v>0</v>
      </c>
      <c r="DH57" s="56"/>
      <c r="DI57" s="22" t="str">
        <f t="shared" si="973"/>
        <v>DE NIJS Joris</v>
      </c>
      <c r="DJ57" s="83">
        <v>2982</v>
      </c>
      <c r="DK57" s="22" t="str">
        <f t="shared" si="974"/>
        <v>A</v>
      </c>
      <c r="DL57" s="22" t="str">
        <f t="shared" si="975"/>
        <v>VAN LAETHEM Frank</v>
      </c>
      <c r="DM57" s="83">
        <v>4005</v>
      </c>
      <c r="DN57" s="22" t="str">
        <f t="shared" si="976"/>
        <v>C</v>
      </c>
      <c r="DO57" s="83">
        <v>1</v>
      </c>
      <c r="DP57" s="83">
        <v>2</v>
      </c>
      <c r="DQ57" s="84"/>
      <c r="DR57" s="22">
        <f t="shared" si="977"/>
        <v>1</v>
      </c>
      <c r="DS57" s="22">
        <f t="shared" si="978"/>
        <v>1</v>
      </c>
      <c r="DT57" s="43">
        <f t="shared" si="1090"/>
        <v>1</v>
      </c>
      <c r="DU57" s="43">
        <f t="shared" si="1090"/>
        <v>1</v>
      </c>
      <c r="DV57" s="56"/>
      <c r="DW57" s="22" t="str">
        <f t="shared" si="979"/>
        <v>VAN LAETHEM Frank</v>
      </c>
      <c r="DX57" s="83">
        <v>4005</v>
      </c>
      <c r="DY57" s="22" t="str">
        <f t="shared" si="980"/>
        <v>C</v>
      </c>
      <c r="DZ57" s="22" t="str">
        <f t="shared" si="981"/>
        <v>VAN CAPPELEN Patrick</v>
      </c>
      <c r="EA57" s="83">
        <v>1885</v>
      </c>
      <c r="EB57" s="22" t="str">
        <f t="shared" si="982"/>
        <v>NA</v>
      </c>
      <c r="EC57" s="83">
        <v>1</v>
      </c>
      <c r="ED57" s="83">
        <v>2</v>
      </c>
      <c r="EE57" s="84"/>
      <c r="EF57" s="22">
        <f t="shared" si="983"/>
        <v>1</v>
      </c>
      <c r="EG57" s="22">
        <f t="shared" si="984"/>
        <v>1</v>
      </c>
      <c r="EH57" s="43">
        <f t="shared" si="1091"/>
        <v>1</v>
      </c>
      <c r="EI57" s="43">
        <f t="shared" si="1091"/>
        <v>1</v>
      </c>
      <c r="EJ57" s="66"/>
      <c r="EK57" s="22" t="str">
        <f t="shared" si="985"/>
        <v>THIJS Frank</v>
      </c>
      <c r="EL57" s="83">
        <v>3070</v>
      </c>
      <c r="EM57" s="22" t="str">
        <f t="shared" si="986"/>
        <v>B</v>
      </c>
      <c r="EN57" s="22" t="str">
        <f t="shared" si="987"/>
        <v>VAN LAETHEM Frank</v>
      </c>
      <c r="EO57" s="83">
        <v>4005</v>
      </c>
      <c r="EP57" s="22" t="str">
        <f t="shared" si="988"/>
        <v>C</v>
      </c>
      <c r="EQ57" s="83">
        <v>2</v>
      </c>
      <c r="ER57" s="83">
        <v>2</v>
      </c>
      <c r="ES57" s="84"/>
      <c r="ET57" s="22">
        <f t="shared" si="989"/>
        <v>0</v>
      </c>
      <c r="EU57" s="22">
        <f t="shared" si="990"/>
        <v>2</v>
      </c>
      <c r="EV57" s="43">
        <f t="shared" si="1092"/>
        <v>0</v>
      </c>
      <c r="EW57" s="43">
        <f t="shared" si="1092"/>
        <v>3</v>
      </c>
      <c r="EX57" s="56"/>
      <c r="EY57" s="22" t="str">
        <f t="shared" si="991"/>
        <v>MAEREMANS Emiel</v>
      </c>
      <c r="EZ57" s="83">
        <v>5364</v>
      </c>
      <c r="FA57" s="22" t="str">
        <f t="shared" si="992"/>
        <v>C</v>
      </c>
      <c r="FB57" s="22" t="str">
        <f t="shared" si="993"/>
        <v>VAN LAETHEM Frank</v>
      </c>
      <c r="FC57" s="83">
        <v>4005</v>
      </c>
      <c r="FD57" s="22" t="str">
        <f t="shared" si="994"/>
        <v>C</v>
      </c>
      <c r="FE57" s="83">
        <v>2</v>
      </c>
      <c r="FF57" s="83">
        <v>2</v>
      </c>
      <c r="FG57" s="84"/>
      <c r="FH57" s="22">
        <f t="shared" si="995"/>
        <v>0</v>
      </c>
      <c r="FI57" s="22">
        <f t="shared" si="996"/>
        <v>2</v>
      </c>
      <c r="FJ57" s="43">
        <f t="shared" si="1093"/>
        <v>0</v>
      </c>
      <c r="FK57" s="43">
        <f t="shared" si="1093"/>
        <v>3</v>
      </c>
      <c r="FL57" s="56"/>
      <c r="FM57" s="22" t="str">
        <f t="shared" si="997"/>
        <v>SCHELFHOUT Kevin</v>
      </c>
      <c r="FN57" s="83">
        <v>7322</v>
      </c>
      <c r="FO57" s="22" t="str">
        <f t="shared" si="998"/>
        <v>C</v>
      </c>
      <c r="FP57" s="22" t="str">
        <f t="shared" si="999"/>
        <v>COVELIERS Peter</v>
      </c>
      <c r="FQ57" s="83">
        <v>3261</v>
      </c>
      <c r="FR57" s="22" t="str">
        <f t="shared" si="1000"/>
        <v>A</v>
      </c>
      <c r="FS57" s="83">
        <v>2</v>
      </c>
      <c r="FT57" s="83">
        <v>2</v>
      </c>
      <c r="FU57" s="84"/>
      <c r="FV57" s="22">
        <f t="shared" si="1001"/>
        <v>0</v>
      </c>
      <c r="FW57" s="22">
        <f t="shared" si="1002"/>
        <v>2</v>
      </c>
      <c r="FX57" s="43">
        <f t="shared" si="1094"/>
        <v>0</v>
      </c>
      <c r="FY57" s="43">
        <f t="shared" si="1094"/>
        <v>3</v>
      </c>
      <c r="FZ57" s="66"/>
      <c r="GA57" s="22" t="str">
        <f t="shared" si="1003"/>
        <v>VAN INGELGEM André</v>
      </c>
      <c r="GB57" s="83">
        <v>5270</v>
      </c>
      <c r="GC57" s="22" t="str">
        <f t="shared" si="1004"/>
        <v>C</v>
      </c>
      <c r="GD57" s="22" t="str">
        <f t="shared" si="1005"/>
        <v>COVELIERS Peter</v>
      </c>
      <c r="GE57" s="83">
        <v>3261</v>
      </c>
      <c r="GF57" s="22" t="str">
        <f t="shared" si="1006"/>
        <v>A</v>
      </c>
      <c r="GG57" s="83">
        <v>2</v>
      </c>
      <c r="GH57" s="83">
        <v>2</v>
      </c>
      <c r="GI57" s="84"/>
      <c r="GJ57" s="22">
        <f t="shared" si="1007"/>
        <v>0</v>
      </c>
      <c r="GK57" s="22">
        <f t="shared" si="1008"/>
        <v>2</v>
      </c>
      <c r="GL57" s="43">
        <f t="shared" si="1095"/>
        <v>0</v>
      </c>
      <c r="GM57" s="43">
        <f t="shared" si="1095"/>
        <v>3</v>
      </c>
      <c r="GN57" s="56"/>
      <c r="GO57" s="22" t="str">
        <f t="shared" si="1009"/>
        <v>D'HONDT Jason</v>
      </c>
      <c r="GP57" s="83">
        <v>8152</v>
      </c>
      <c r="GQ57" s="22" t="str">
        <f t="shared" si="1010"/>
        <v>D</v>
      </c>
      <c r="GR57" s="22" t="str">
        <f t="shared" si="1011"/>
        <v>VAN INGELGEM André</v>
      </c>
      <c r="GS57" s="83">
        <v>5270</v>
      </c>
      <c r="GT57" s="22" t="str">
        <f t="shared" si="1012"/>
        <v>C</v>
      </c>
      <c r="GU57" s="83">
        <v>1</v>
      </c>
      <c r="GV57" s="83">
        <v>1</v>
      </c>
      <c r="GW57" s="84"/>
      <c r="GX57" s="22">
        <f t="shared" si="1013"/>
        <v>2</v>
      </c>
      <c r="GY57" s="22">
        <f t="shared" si="1014"/>
        <v>0</v>
      </c>
      <c r="GZ57" s="43">
        <f t="shared" si="1096"/>
        <v>3</v>
      </c>
      <c r="HA57" s="43">
        <f t="shared" si="1096"/>
        <v>0</v>
      </c>
      <c r="HB57" s="56"/>
      <c r="HC57" s="22" t="str">
        <f t="shared" si="1015"/>
        <v>CALUWAERTS Danny</v>
      </c>
      <c r="HD57" s="83">
        <v>2092</v>
      </c>
      <c r="HE57" s="22" t="str">
        <f t="shared" si="1016"/>
        <v>B</v>
      </c>
      <c r="HF57" s="22" t="str">
        <f t="shared" si="1017"/>
        <v>CARLIER Pierre</v>
      </c>
      <c r="HG57" s="83">
        <v>15</v>
      </c>
      <c r="HH57" s="22" t="str">
        <f t="shared" si="1018"/>
        <v>C</v>
      </c>
      <c r="HI57" s="83">
        <v>2</v>
      </c>
      <c r="HJ57" s="83">
        <v>1</v>
      </c>
      <c r="HK57" s="84"/>
      <c r="HL57" s="22">
        <f t="shared" si="1019"/>
        <v>1</v>
      </c>
      <c r="HM57" s="22">
        <f t="shared" si="1020"/>
        <v>1</v>
      </c>
      <c r="HN57" s="43">
        <f t="shared" si="1097"/>
        <v>1</v>
      </c>
      <c r="HO57" s="43">
        <f t="shared" si="1097"/>
        <v>1</v>
      </c>
      <c r="HP57" s="66"/>
      <c r="HQ57" s="22" t="str">
        <f t="shared" si="1021"/>
        <v>REYNTIENS Davy</v>
      </c>
      <c r="HR57" s="83">
        <v>5002</v>
      </c>
      <c r="HS57" s="22" t="str">
        <f t="shared" si="1022"/>
        <v>C</v>
      </c>
      <c r="HT57" s="22" t="str">
        <f t="shared" si="1023"/>
        <v>LEROY Benny</v>
      </c>
      <c r="HU57" s="83">
        <v>2697</v>
      </c>
      <c r="HV57" s="22" t="str">
        <f t="shared" si="1024"/>
        <v>C</v>
      </c>
      <c r="HW57" s="83">
        <v>1</v>
      </c>
      <c r="HX57" s="83">
        <v>1</v>
      </c>
      <c r="HY57" s="84"/>
      <c r="HZ57" s="22">
        <f t="shared" si="1025"/>
        <v>2</v>
      </c>
      <c r="IA57" s="22">
        <f t="shared" si="1026"/>
        <v>0</v>
      </c>
      <c r="IB57" s="43">
        <f t="shared" si="1098"/>
        <v>3</v>
      </c>
      <c r="IC57" s="43">
        <f t="shared" si="1098"/>
        <v>0</v>
      </c>
      <c r="ID57" s="56"/>
      <c r="IE57" s="22" t="str">
        <f t="shared" si="1027"/>
        <v>DE HERDT Ivan</v>
      </c>
      <c r="IF57" s="83">
        <v>1041</v>
      </c>
      <c r="IG57" s="22" t="str">
        <f t="shared" si="1028"/>
        <v>C</v>
      </c>
      <c r="IH57" s="22" t="str">
        <f t="shared" si="1029"/>
        <v>SEGERS Pascal</v>
      </c>
      <c r="II57" s="83">
        <v>3645</v>
      </c>
      <c r="IJ57" s="22" t="str">
        <f t="shared" si="1030"/>
        <v>C</v>
      </c>
      <c r="IK57" s="83">
        <v>2</v>
      </c>
      <c r="IL57" s="83">
        <v>1</v>
      </c>
      <c r="IM57" s="65"/>
      <c r="IN57" s="22">
        <f t="shared" si="1031"/>
        <v>1</v>
      </c>
      <c r="IO57" s="22">
        <f t="shared" si="1032"/>
        <v>1</v>
      </c>
      <c r="IP57" s="43">
        <f t="shared" si="1099"/>
        <v>1</v>
      </c>
      <c r="IQ57" s="43">
        <f t="shared" si="1099"/>
        <v>1</v>
      </c>
      <c r="IR57" s="56"/>
      <c r="IS57" s="22" t="str">
        <f t="shared" si="1033"/>
        <v>VAN LANDEGHEM Kris</v>
      </c>
      <c r="IT57" s="83">
        <v>7498</v>
      </c>
      <c r="IU57" s="22" t="str">
        <f t="shared" si="1034"/>
        <v>C</v>
      </c>
      <c r="IV57" s="22" t="str">
        <f t="shared" si="1035"/>
        <v>PEYTIER Bjarne</v>
      </c>
      <c r="IW57" s="83">
        <v>7811</v>
      </c>
      <c r="IX57" s="22" t="str">
        <f t="shared" si="1036"/>
        <v>C</v>
      </c>
      <c r="IY57" s="83">
        <v>2</v>
      </c>
      <c r="IZ57" s="83">
        <v>1</v>
      </c>
      <c r="JA57" s="84"/>
      <c r="JB57" s="22">
        <f t="shared" si="1037"/>
        <v>1</v>
      </c>
      <c r="JC57" s="22">
        <f t="shared" si="1038"/>
        <v>1</v>
      </c>
      <c r="JD57" s="43">
        <f t="shared" si="1100"/>
        <v>1</v>
      </c>
      <c r="JE57" s="43">
        <f t="shared" si="1100"/>
        <v>1</v>
      </c>
      <c r="JF57" s="66"/>
      <c r="JG57" s="22" t="str">
        <f t="shared" si="1039"/>
        <v>KREBS Frans</v>
      </c>
      <c r="JH57" s="83">
        <v>2701</v>
      </c>
      <c r="JI57" s="22" t="str">
        <f t="shared" si="1040"/>
        <v>C</v>
      </c>
      <c r="JJ57" s="22" t="str">
        <f t="shared" si="1041"/>
        <v>DE KEYSER Leander</v>
      </c>
      <c r="JK57" s="83">
        <v>2602</v>
      </c>
      <c r="JL57" s="22" t="str">
        <f t="shared" si="1042"/>
        <v>B</v>
      </c>
      <c r="JM57" s="83">
        <v>1</v>
      </c>
      <c r="JN57" s="83">
        <v>1</v>
      </c>
      <c r="JO57" s="84"/>
      <c r="JP57" s="22">
        <f t="shared" si="1043"/>
        <v>2</v>
      </c>
      <c r="JQ57" s="22">
        <f t="shared" si="1044"/>
        <v>0</v>
      </c>
      <c r="JR57" s="43">
        <f t="shared" si="1101"/>
        <v>3</v>
      </c>
      <c r="JS57" s="43">
        <f t="shared" si="1102"/>
        <v>0</v>
      </c>
      <c r="JT57" s="56"/>
      <c r="JU57" s="22" t="str">
        <f t="shared" si="1045"/>
        <v>CARLIER Pierre</v>
      </c>
      <c r="JV57" s="83">
        <v>15</v>
      </c>
      <c r="JW57" s="22" t="str">
        <f t="shared" si="1046"/>
        <v>C</v>
      </c>
      <c r="JX57" s="22" t="str">
        <f t="shared" si="1047"/>
        <v>DE LAET Marc</v>
      </c>
      <c r="JY57" s="83">
        <v>2927</v>
      </c>
      <c r="JZ57" s="22" t="str">
        <f t="shared" si="1048"/>
        <v>A</v>
      </c>
      <c r="KA57" s="83">
        <v>2</v>
      </c>
      <c r="KB57" s="83">
        <v>1</v>
      </c>
      <c r="KC57" s="84"/>
      <c r="KD57" s="22">
        <f t="shared" si="1049"/>
        <v>1</v>
      </c>
      <c r="KE57" s="22">
        <f t="shared" si="1050"/>
        <v>1</v>
      </c>
      <c r="KF57" s="43">
        <f t="shared" si="1103"/>
        <v>1</v>
      </c>
      <c r="KG57" s="43">
        <f t="shared" si="1103"/>
        <v>1</v>
      </c>
      <c r="KH57" s="56"/>
      <c r="KI57" s="22" t="str">
        <f t="shared" si="1051"/>
        <v>VAN MUYLDER Kris</v>
      </c>
      <c r="KJ57" s="83">
        <v>4780</v>
      </c>
      <c r="KK57" s="22" t="str">
        <f t="shared" si="1052"/>
        <v>C</v>
      </c>
      <c r="KL57" s="22" t="str">
        <f t="shared" si="1053"/>
        <v>CARLIER Pierre</v>
      </c>
      <c r="KM57" s="83">
        <v>15</v>
      </c>
      <c r="KN57" s="22" t="str">
        <f t="shared" si="1054"/>
        <v>C</v>
      </c>
      <c r="KO57" s="83">
        <v>1</v>
      </c>
      <c r="KP57" s="83">
        <v>1</v>
      </c>
      <c r="KQ57" s="84"/>
      <c r="KR57" s="22">
        <f t="shared" si="1055"/>
        <v>2</v>
      </c>
      <c r="KS57" s="22">
        <f t="shared" si="1056"/>
        <v>0</v>
      </c>
      <c r="KT57" s="43">
        <f t="shared" si="1104"/>
        <v>3</v>
      </c>
      <c r="KU57" s="43">
        <f t="shared" si="1104"/>
        <v>0</v>
      </c>
      <c r="KV57" s="66"/>
      <c r="KW57" s="22" t="str">
        <f t="shared" si="1057"/>
        <v>DE KEYSER Leander</v>
      </c>
      <c r="KX57" s="83">
        <v>2602</v>
      </c>
      <c r="KY57" s="22" t="str">
        <f t="shared" si="1058"/>
        <v>B</v>
      </c>
      <c r="KZ57" s="22" t="str">
        <f t="shared" si="1059"/>
        <v>VAN MUYLDER Kris</v>
      </c>
      <c r="LA57" s="83">
        <v>4780</v>
      </c>
      <c r="LB57" s="22" t="str">
        <f t="shared" si="1060"/>
        <v>C</v>
      </c>
      <c r="LC57" s="83">
        <v>2</v>
      </c>
      <c r="LD57" s="83">
        <v>2</v>
      </c>
      <c r="LE57" s="84"/>
      <c r="LF57" s="22">
        <f t="shared" si="1061"/>
        <v>0</v>
      </c>
      <c r="LG57" s="22">
        <f t="shared" si="1062"/>
        <v>2</v>
      </c>
      <c r="LH57" s="43">
        <f t="shared" si="1105"/>
        <v>0</v>
      </c>
      <c r="LI57" s="43">
        <f t="shared" si="1105"/>
        <v>3</v>
      </c>
      <c r="LJ57" s="56"/>
      <c r="LK57" s="22" t="str">
        <f t="shared" si="1063"/>
        <v>VAN MUYLDER Nico</v>
      </c>
      <c r="LL57" s="83">
        <v>4875</v>
      </c>
      <c r="LM57" s="22" t="str">
        <f t="shared" si="1064"/>
        <v>C</v>
      </c>
      <c r="LN57" s="22" t="str">
        <f t="shared" si="1065"/>
        <v>VAN RANST Björn</v>
      </c>
      <c r="LO57" s="83">
        <v>2886</v>
      </c>
      <c r="LP57" s="22" t="str">
        <f t="shared" si="1066"/>
        <v>B</v>
      </c>
      <c r="LQ57" s="83">
        <v>2</v>
      </c>
      <c r="LR57" s="83">
        <v>2</v>
      </c>
      <c r="LS57" s="84"/>
      <c r="LT57" s="22">
        <f t="shared" si="1067"/>
        <v>0</v>
      </c>
      <c r="LU57" s="22">
        <f t="shared" si="1068"/>
        <v>2</v>
      </c>
      <c r="LV57" s="43">
        <f t="shared" si="1106"/>
        <v>0</v>
      </c>
      <c r="LW57" s="43">
        <f t="shared" si="1106"/>
        <v>3</v>
      </c>
      <c r="LY57" s="22" t="str">
        <f t="shared" si="1069"/>
        <v>VAN MUYLDER Nico</v>
      </c>
      <c r="LZ57" s="83">
        <v>4875</v>
      </c>
      <c r="MA57" s="22" t="str">
        <f t="shared" si="1070"/>
        <v>C</v>
      </c>
      <c r="MB57" s="22" t="str">
        <f t="shared" si="1071"/>
        <v>PINTENS Davy</v>
      </c>
      <c r="MC57" s="83">
        <v>2840</v>
      </c>
      <c r="MD57" s="22" t="str">
        <f t="shared" si="1072"/>
        <v>B</v>
      </c>
      <c r="ME57" s="83">
        <v>1</v>
      </c>
      <c r="MF57" s="83">
        <v>1</v>
      </c>
      <c r="MG57" s="84"/>
      <c r="MH57" s="22">
        <f t="shared" si="1073"/>
        <v>2</v>
      </c>
      <c r="MI57" s="22">
        <f t="shared" si="1074"/>
        <v>0</v>
      </c>
      <c r="MJ57" s="43">
        <f t="shared" si="1107"/>
        <v>3</v>
      </c>
      <c r="MK57" s="43">
        <f t="shared" si="1107"/>
        <v>0</v>
      </c>
      <c r="ML57" s="56"/>
      <c r="MM57" s="22" t="str">
        <f t="shared" si="1075"/>
        <v>JACOBS Dave</v>
      </c>
      <c r="MN57" s="83">
        <v>2789</v>
      </c>
      <c r="MO57" s="22" t="str">
        <f t="shared" si="1076"/>
        <v>B</v>
      </c>
      <c r="MP57" s="22" t="str">
        <f t="shared" si="1077"/>
        <v>D'HONDT Julian</v>
      </c>
      <c r="MQ57" s="83">
        <v>8691</v>
      </c>
      <c r="MR57" s="22" t="str">
        <f t="shared" si="1078"/>
        <v>D</v>
      </c>
      <c r="MS57" s="83">
        <v>1</v>
      </c>
      <c r="MT57" s="83">
        <v>1</v>
      </c>
      <c r="MU57" s="84"/>
      <c r="MV57" s="22">
        <f t="shared" si="1079"/>
        <v>2</v>
      </c>
      <c r="MW57" s="22">
        <f t="shared" si="1080"/>
        <v>0</v>
      </c>
      <c r="MX57" s="43">
        <f t="shared" si="1108"/>
        <v>3</v>
      </c>
      <c r="MY57" s="43">
        <f t="shared" si="1109"/>
        <v>0</v>
      </c>
    </row>
    <row r="58" spans="1:363" ht="16.5" x14ac:dyDescent="0.3">
      <c r="A58" s="22" t="str">
        <f t="shared" si="925"/>
        <v>JACOBS Dave</v>
      </c>
      <c r="B58" s="83">
        <v>2789</v>
      </c>
      <c r="C58" s="22" t="str">
        <f t="shared" si="926"/>
        <v>B</v>
      </c>
      <c r="D58" s="22" t="str">
        <f t="shared" si="927"/>
        <v>VAN INGELGEM André</v>
      </c>
      <c r="E58" s="83">
        <v>5270</v>
      </c>
      <c r="F58" s="22" t="str">
        <f t="shared" si="928"/>
        <v>C</v>
      </c>
      <c r="G58" s="83">
        <v>1</v>
      </c>
      <c r="H58" s="83">
        <v>1</v>
      </c>
      <c r="I58" s="84"/>
      <c r="J58" s="22">
        <f t="shared" si="929"/>
        <v>2</v>
      </c>
      <c r="K58" s="22">
        <f t="shared" si="930"/>
        <v>0</v>
      </c>
      <c r="L58" s="43">
        <f t="shared" si="1081"/>
        <v>3</v>
      </c>
      <c r="M58" s="43">
        <f t="shared" si="1081"/>
        <v>0</v>
      </c>
      <c r="N58" s="66"/>
      <c r="O58" s="22" t="str">
        <f t="shared" si="931"/>
        <v>BUSSCHOTS François</v>
      </c>
      <c r="P58" s="83">
        <v>3564</v>
      </c>
      <c r="Q58" s="22" t="str">
        <f t="shared" si="932"/>
        <v>D</v>
      </c>
      <c r="R58" s="22" t="str">
        <f t="shared" si="933"/>
        <v>DE NIJS Joris</v>
      </c>
      <c r="S58" s="83">
        <v>2982</v>
      </c>
      <c r="T58" s="22" t="str">
        <f t="shared" si="934"/>
        <v>A</v>
      </c>
      <c r="U58" s="83">
        <v>2</v>
      </c>
      <c r="V58" s="83">
        <v>2</v>
      </c>
      <c r="W58" s="84"/>
      <c r="X58" s="22">
        <f t="shared" si="935"/>
        <v>0</v>
      </c>
      <c r="Y58" s="22">
        <f t="shared" si="936"/>
        <v>2</v>
      </c>
      <c r="Z58" s="43">
        <f t="shared" si="1082"/>
        <v>0</v>
      </c>
      <c r="AA58" s="43">
        <f t="shared" si="1082"/>
        <v>3</v>
      </c>
      <c r="AB58" s="56"/>
      <c r="AC58" s="22" t="str">
        <f t="shared" si="937"/>
        <v>D'HONDT Jason</v>
      </c>
      <c r="AD58" s="83">
        <v>8152</v>
      </c>
      <c r="AE58" s="22" t="str">
        <f t="shared" si="938"/>
        <v>D</v>
      </c>
      <c r="AF58" s="22" t="str">
        <f t="shared" si="939"/>
        <v>VAN CAPPELEN Patrick</v>
      </c>
      <c r="AG58" s="83">
        <v>1885</v>
      </c>
      <c r="AH58" s="22" t="str">
        <f t="shared" si="940"/>
        <v>NA</v>
      </c>
      <c r="AI58" s="83">
        <v>1</v>
      </c>
      <c r="AJ58" s="83">
        <v>2</v>
      </c>
      <c r="AK58" s="84"/>
      <c r="AL58" s="22">
        <f t="shared" si="941"/>
        <v>1</v>
      </c>
      <c r="AM58" s="22">
        <f t="shared" si="942"/>
        <v>1</v>
      </c>
      <c r="AN58" s="43">
        <f t="shared" si="1083"/>
        <v>1</v>
      </c>
      <c r="AO58" s="43">
        <f t="shared" si="1083"/>
        <v>1</v>
      </c>
      <c r="AP58" s="56"/>
      <c r="AQ58" s="22" t="str">
        <f t="shared" si="943"/>
        <v>LEROY Benny</v>
      </c>
      <c r="AR58" s="83">
        <v>2697</v>
      </c>
      <c r="AS58" s="22" t="str">
        <f t="shared" si="944"/>
        <v>C</v>
      </c>
      <c r="AT58" s="22" t="str">
        <f t="shared" si="945"/>
        <v>CASTELEYN Paul</v>
      </c>
      <c r="AU58" s="83">
        <v>2879</v>
      </c>
      <c r="AV58" s="22" t="str">
        <f t="shared" si="946"/>
        <v>A</v>
      </c>
      <c r="AW58" s="83">
        <v>1</v>
      </c>
      <c r="AX58" s="83">
        <v>1</v>
      </c>
      <c r="AY58" s="84"/>
      <c r="AZ58" s="22">
        <f t="shared" si="947"/>
        <v>2</v>
      </c>
      <c r="BA58" s="22">
        <f t="shared" si="948"/>
        <v>0</v>
      </c>
      <c r="BB58" s="43">
        <f t="shared" si="1084"/>
        <v>3</v>
      </c>
      <c r="BC58" s="43">
        <f t="shared" si="1084"/>
        <v>0</v>
      </c>
      <c r="BD58" s="66"/>
      <c r="BE58" s="22" t="str">
        <f t="shared" si="949"/>
        <v>SEGERS Pascal</v>
      </c>
      <c r="BF58" s="83">
        <v>3645</v>
      </c>
      <c r="BG58" s="22" t="str">
        <f t="shared" si="950"/>
        <v>C</v>
      </c>
      <c r="BH58" s="22" t="str">
        <f t="shared" si="951"/>
        <v>VAN DER TRAPPEN Jean</v>
      </c>
      <c r="BI58" s="83">
        <v>2802</v>
      </c>
      <c r="BJ58" s="22" t="str">
        <f t="shared" si="952"/>
        <v>B</v>
      </c>
      <c r="BK58" s="83">
        <v>2</v>
      </c>
      <c r="BL58" s="83">
        <v>1</v>
      </c>
      <c r="BM58" s="84"/>
      <c r="BN58" s="22">
        <f t="shared" si="953"/>
        <v>1</v>
      </c>
      <c r="BO58" s="22">
        <f t="shared" si="954"/>
        <v>1</v>
      </c>
      <c r="BP58" s="43">
        <f t="shared" si="1085"/>
        <v>1</v>
      </c>
      <c r="BQ58" s="43">
        <f t="shared" si="1085"/>
        <v>1</v>
      </c>
      <c r="BR58" s="56"/>
      <c r="BS58" s="22" t="str">
        <f t="shared" si="955"/>
        <v>VAN INGELGEM Kevin</v>
      </c>
      <c r="BT58" s="83">
        <v>4970</v>
      </c>
      <c r="BU58" s="22" t="str">
        <f t="shared" si="956"/>
        <v>B</v>
      </c>
      <c r="BV58" s="22" t="str">
        <f t="shared" si="957"/>
        <v>VAN LANDEGHEM Kris</v>
      </c>
      <c r="BW58" s="83">
        <v>7498</v>
      </c>
      <c r="BX58" s="22" t="str">
        <f t="shared" si="958"/>
        <v>C</v>
      </c>
      <c r="BY58" s="83">
        <v>1</v>
      </c>
      <c r="BZ58" s="83">
        <v>1</v>
      </c>
      <c r="CA58" s="84"/>
      <c r="CB58" s="22">
        <f t="shared" si="959"/>
        <v>2</v>
      </c>
      <c r="CC58" s="22">
        <f t="shared" si="960"/>
        <v>0</v>
      </c>
      <c r="CD58" s="43">
        <f t="shared" si="1086"/>
        <v>3</v>
      </c>
      <c r="CE58" s="43">
        <f t="shared" si="1086"/>
        <v>0</v>
      </c>
      <c r="CF58" s="56"/>
      <c r="CG58" s="22" t="str">
        <f t="shared" si="961"/>
        <v>CALUWAERTS Danny</v>
      </c>
      <c r="CH58" s="83">
        <v>2092</v>
      </c>
      <c r="CI58" s="22" t="str">
        <f t="shared" si="962"/>
        <v>B</v>
      </c>
      <c r="CJ58" s="22" t="str">
        <f t="shared" si="963"/>
        <v>VAN INGELGEM Kevin</v>
      </c>
      <c r="CK58" s="83">
        <v>4970</v>
      </c>
      <c r="CL58" s="22" t="str">
        <f t="shared" si="964"/>
        <v>B</v>
      </c>
      <c r="CM58" s="83">
        <v>2</v>
      </c>
      <c r="CN58" s="83">
        <v>2</v>
      </c>
      <c r="CO58" s="84"/>
      <c r="CP58" s="22">
        <f t="shared" si="965"/>
        <v>0</v>
      </c>
      <c r="CQ58" s="22">
        <f t="shared" si="966"/>
        <v>2</v>
      </c>
      <c r="CR58" s="43">
        <f t="shared" si="1087"/>
        <v>0</v>
      </c>
      <c r="CS58" s="43">
        <f t="shared" si="1088"/>
        <v>3</v>
      </c>
      <c r="CT58" s="66"/>
      <c r="CU58" s="22" t="str">
        <f t="shared" si="967"/>
        <v>VAN ASBROECK Juan</v>
      </c>
      <c r="CV58" s="83">
        <v>1253</v>
      </c>
      <c r="CW58" s="22" t="str">
        <f t="shared" si="968"/>
        <v>D</v>
      </c>
      <c r="CX58" s="22" t="str">
        <f t="shared" si="969"/>
        <v>DE NIJS Joris</v>
      </c>
      <c r="CY58" s="83">
        <v>2982</v>
      </c>
      <c r="CZ58" s="22" t="str">
        <f t="shared" si="970"/>
        <v>A</v>
      </c>
      <c r="DA58" s="83">
        <v>2</v>
      </c>
      <c r="DB58" s="83">
        <v>2</v>
      </c>
      <c r="DC58" s="84"/>
      <c r="DD58" s="22">
        <f t="shared" si="971"/>
        <v>0</v>
      </c>
      <c r="DE58" s="22">
        <f t="shared" si="972"/>
        <v>2</v>
      </c>
      <c r="DF58" s="43">
        <f t="shared" si="1089"/>
        <v>0</v>
      </c>
      <c r="DG58" s="43">
        <f t="shared" si="1089"/>
        <v>3</v>
      </c>
      <c r="DH58" s="56"/>
      <c r="DI58" s="22" t="str">
        <f t="shared" si="973"/>
        <v>D'HONDT Julian</v>
      </c>
      <c r="DJ58" s="83">
        <v>8691</v>
      </c>
      <c r="DK58" s="22" t="str">
        <f t="shared" si="974"/>
        <v>D</v>
      </c>
      <c r="DL58" s="22" t="str">
        <f t="shared" si="975"/>
        <v>DE KEMPENEER Pierre</v>
      </c>
      <c r="DM58" s="83">
        <v>8397</v>
      </c>
      <c r="DN58" s="22" t="str">
        <f t="shared" si="976"/>
        <v>B</v>
      </c>
      <c r="DO58" s="83">
        <v>1</v>
      </c>
      <c r="DP58" s="83">
        <v>2</v>
      </c>
      <c r="DQ58" s="84"/>
      <c r="DR58" s="22">
        <f t="shared" si="977"/>
        <v>1</v>
      </c>
      <c r="DS58" s="22">
        <f t="shared" si="978"/>
        <v>1</v>
      </c>
      <c r="DT58" s="43">
        <f t="shared" si="1090"/>
        <v>1</v>
      </c>
      <c r="DU58" s="43">
        <f t="shared" si="1090"/>
        <v>1</v>
      </c>
      <c r="DV58" s="56"/>
      <c r="DW58" s="22" t="str">
        <f t="shared" si="979"/>
        <v>VAN MUYLDER Kris</v>
      </c>
      <c r="DX58" s="83">
        <v>4780</v>
      </c>
      <c r="DY58" s="22" t="str">
        <f t="shared" si="980"/>
        <v>C</v>
      </c>
      <c r="DZ58" s="22" t="str">
        <f t="shared" si="981"/>
        <v>CALUWAERTS Danny</v>
      </c>
      <c r="EA58" s="83">
        <v>2092</v>
      </c>
      <c r="EB58" s="22" t="str">
        <f t="shared" si="982"/>
        <v>B</v>
      </c>
      <c r="EC58" s="83">
        <v>2</v>
      </c>
      <c r="ED58" s="83">
        <v>2</v>
      </c>
      <c r="EE58" s="84"/>
      <c r="EF58" s="22">
        <f t="shared" si="983"/>
        <v>0</v>
      </c>
      <c r="EG58" s="22">
        <f t="shared" si="984"/>
        <v>2</v>
      </c>
      <c r="EH58" s="43">
        <f t="shared" si="1091"/>
        <v>0</v>
      </c>
      <c r="EI58" s="43">
        <f t="shared" si="1091"/>
        <v>3</v>
      </c>
      <c r="EJ58" s="66"/>
      <c r="EK58" s="22" t="str">
        <f t="shared" si="985"/>
        <v>VERMEULEN Victor</v>
      </c>
      <c r="EL58" s="83">
        <v>5271</v>
      </c>
      <c r="EM58" s="22" t="str">
        <f t="shared" si="986"/>
        <v>C</v>
      </c>
      <c r="EN58" s="22" t="str">
        <f t="shared" si="987"/>
        <v>LEROY Benny</v>
      </c>
      <c r="EO58" s="83">
        <v>2697</v>
      </c>
      <c r="EP58" s="22" t="str">
        <f t="shared" si="988"/>
        <v>C</v>
      </c>
      <c r="EQ58" s="83">
        <v>2</v>
      </c>
      <c r="ER58" s="83">
        <v>2</v>
      </c>
      <c r="ES58" s="84"/>
      <c r="ET58" s="22">
        <f t="shared" si="989"/>
        <v>0</v>
      </c>
      <c r="EU58" s="22">
        <f t="shared" si="990"/>
        <v>2</v>
      </c>
      <c r="EV58" s="43">
        <f t="shared" si="1092"/>
        <v>0</v>
      </c>
      <c r="EW58" s="43">
        <f t="shared" si="1092"/>
        <v>3</v>
      </c>
      <c r="EX58" s="56"/>
      <c r="EY58" s="22" t="str">
        <f t="shared" si="991"/>
        <v>CARRETTE Marc</v>
      </c>
      <c r="EZ58" s="83">
        <v>3013</v>
      </c>
      <c r="FA58" s="22" t="str">
        <f t="shared" si="992"/>
        <v>C</v>
      </c>
      <c r="FB58" s="22" t="str">
        <f t="shared" si="993"/>
        <v>LEROY Benny</v>
      </c>
      <c r="FC58" s="83">
        <v>2697</v>
      </c>
      <c r="FD58" s="22" t="str">
        <f t="shared" si="994"/>
        <v>C</v>
      </c>
      <c r="FE58" s="83">
        <v>1</v>
      </c>
      <c r="FF58" s="83">
        <v>1</v>
      </c>
      <c r="FG58" s="84"/>
      <c r="FH58" s="22">
        <f t="shared" si="995"/>
        <v>2</v>
      </c>
      <c r="FI58" s="22">
        <f t="shared" si="996"/>
        <v>0</v>
      </c>
      <c r="FJ58" s="43">
        <f t="shared" si="1093"/>
        <v>3</v>
      </c>
      <c r="FK58" s="43">
        <f t="shared" si="1093"/>
        <v>0</v>
      </c>
      <c r="FL58" s="56"/>
      <c r="FM58" s="22" t="str">
        <f t="shared" si="997"/>
        <v>DE NIJS Joris</v>
      </c>
      <c r="FN58" s="83">
        <v>2982</v>
      </c>
      <c r="FO58" s="22" t="str">
        <f t="shared" si="998"/>
        <v>A</v>
      </c>
      <c r="FP58" s="22" t="str">
        <f t="shared" si="999"/>
        <v>BARBIER Marcel</v>
      </c>
      <c r="FQ58" s="83">
        <v>3376</v>
      </c>
      <c r="FR58" s="22" t="str">
        <f t="shared" si="1000"/>
        <v>B</v>
      </c>
      <c r="FS58" s="83">
        <v>1</v>
      </c>
      <c r="FT58" s="83">
        <v>1</v>
      </c>
      <c r="FU58" s="84"/>
      <c r="FV58" s="22">
        <f t="shared" si="1001"/>
        <v>2</v>
      </c>
      <c r="FW58" s="22">
        <f t="shared" si="1002"/>
        <v>0</v>
      </c>
      <c r="FX58" s="43">
        <f t="shared" si="1094"/>
        <v>3</v>
      </c>
      <c r="FY58" s="43">
        <f t="shared" si="1094"/>
        <v>0</v>
      </c>
      <c r="FZ58" s="66"/>
      <c r="GA58" s="22" t="str">
        <f t="shared" si="1003"/>
        <v>HILLEGEER Luc</v>
      </c>
      <c r="GB58" s="83">
        <v>7457</v>
      </c>
      <c r="GC58" s="22" t="str">
        <f t="shared" si="1004"/>
        <v>NA</v>
      </c>
      <c r="GD58" s="22" t="str">
        <f t="shared" si="1005"/>
        <v>TRUYTS Marcel</v>
      </c>
      <c r="GE58" s="83">
        <v>3625</v>
      </c>
      <c r="GF58" s="22" t="str">
        <f t="shared" si="1006"/>
        <v>B</v>
      </c>
      <c r="GG58" s="83">
        <v>2</v>
      </c>
      <c r="GH58" s="83">
        <v>2</v>
      </c>
      <c r="GI58" s="84"/>
      <c r="GJ58" s="22">
        <f t="shared" si="1007"/>
        <v>0</v>
      </c>
      <c r="GK58" s="22">
        <f t="shared" si="1008"/>
        <v>2</v>
      </c>
      <c r="GL58" s="43">
        <f t="shared" si="1095"/>
        <v>0</v>
      </c>
      <c r="GM58" s="43">
        <f t="shared" si="1095"/>
        <v>3</v>
      </c>
      <c r="GN58" s="56"/>
      <c r="GO58" s="22" t="str">
        <f t="shared" si="1009"/>
        <v>D'HONDT Julian</v>
      </c>
      <c r="GP58" s="83">
        <v>8691</v>
      </c>
      <c r="GQ58" s="22" t="str">
        <f t="shared" si="1010"/>
        <v>D</v>
      </c>
      <c r="GR58" s="22" t="str">
        <f t="shared" si="1011"/>
        <v>PEETERS Juliën</v>
      </c>
      <c r="GS58" s="83">
        <v>1106</v>
      </c>
      <c r="GT58" s="22" t="str">
        <f t="shared" si="1012"/>
        <v>B</v>
      </c>
      <c r="GU58" s="83">
        <v>2</v>
      </c>
      <c r="GV58" s="83">
        <v>1</v>
      </c>
      <c r="GW58" s="84"/>
      <c r="GX58" s="22">
        <f t="shared" si="1013"/>
        <v>1</v>
      </c>
      <c r="GY58" s="22">
        <f t="shared" si="1014"/>
        <v>1</v>
      </c>
      <c r="GZ58" s="43">
        <f t="shared" si="1096"/>
        <v>1</v>
      </c>
      <c r="HA58" s="43">
        <f t="shared" si="1096"/>
        <v>1</v>
      </c>
      <c r="HB58" s="56"/>
      <c r="HC58" s="22" t="str">
        <f t="shared" si="1015"/>
        <v>ENGELS Paul</v>
      </c>
      <c r="HD58" s="83">
        <v>3648</v>
      </c>
      <c r="HE58" s="22" t="str">
        <f t="shared" si="1016"/>
        <v>C</v>
      </c>
      <c r="HF58" s="22" t="str">
        <f t="shared" si="1017"/>
        <v>SCHELFHOUT Kevin</v>
      </c>
      <c r="HG58" s="83">
        <v>7322</v>
      </c>
      <c r="HH58" s="22" t="str">
        <f t="shared" si="1018"/>
        <v>C</v>
      </c>
      <c r="HI58" s="83">
        <v>1</v>
      </c>
      <c r="HJ58" s="83">
        <v>1</v>
      </c>
      <c r="HK58" s="84"/>
      <c r="HL58" s="22">
        <f t="shared" si="1019"/>
        <v>2</v>
      </c>
      <c r="HM58" s="22">
        <f t="shared" si="1020"/>
        <v>0</v>
      </c>
      <c r="HN58" s="43">
        <f t="shared" si="1097"/>
        <v>3</v>
      </c>
      <c r="HO58" s="43">
        <f t="shared" si="1097"/>
        <v>0</v>
      </c>
      <c r="HP58" s="66"/>
      <c r="HQ58" s="22" t="str">
        <f t="shared" si="1021"/>
        <v>CASTELEYN Theofiel</v>
      </c>
      <c r="HR58" s="83">
        <v>3349</v>
      </c>
      <c r="HS58" s="22" t="str">
        <f t="shared" si="1022"/>
        <v>A</v>
      </c>
      <c r="HT58" s="22" t="str">
        <f t="shared" si="1023"/>
        <v>VAN LAETHEM Frank</v>
      </c>
      <c r="HU58" s="83">
        <v>4005</v>
      </c>
      <c r="HV58" s="22" t="str">
        <f t="shared" si="1024"/>
        <v>C</v>
      </c>
      <c r="HW58" s="83">
        <v>2</v>
      </c>
      <c r="HX58" s="83">
        <v>2</v>
      </c>
      <c r="HY58" s="84"/>
      <c r="HZ58" s="22">
        <f t="shared" si="1025"/>
        <v>0</v>
      </c>
      <c r="IA58" s="22">
        <f t="shared" si="1026"/>
        <v>2</v>
      </c>
      <c r="IB58" s="43">
        <f t="shared" si="1098"/>
        <v>0</v>
      </c>
      <c r="IC58" s="43">
        <f t="shared" si="1098"/>
        <v>3</v>
      </c>
      <c r="ID58" s="56"/>
      <c r="IE58" s="22" t="str">
        <f t="shared" si="1027"/>
        <v>POELMANS Karel</v>
      </c>
      <c r="IF58" s="83">
        <v>3026</v>
      </c>
      <c r="IG58" s="22" t="str">
        <f t="shared" si="1028"/>
        <v>B</v>
      </c>
      <c r="IH58" s="22" t="str">
        <f t="shared" si="1029"/>
        <v>VERMEULEN Victor</v>
      </c>
      <c r="II58" s="83">
        <v>5271</v>
      </c>
      <c r="IJ58" s="22" t="str">
        <f t="shared" si="1030"/>
        <v>C</v>
      </c>
      <c r="IK58" s="83">
        <v>1</v>
      </c>
      <c r="IL58" s="83">
        <v>1</v>
      </c>
      <c r="IM58" s="65"/>
      <c r="IN58" s="22">
        <f t="shared" si="1031"/>
        <v>2</v>
      </c>
      <c r="IO58" s="22">
        <f t="shared" si="1032"/>
        <v>0</v>
      </c>
      <c r="IP58" s="43">
        <f t="shared" si="1099"/>
        <v>3</v>
      </c>
      <c r="IQ58" s="43">
        <f t="shared" si="1099"/>
        <v>0</v>
      </c>
      <c r="IR58" s="56"/>
      <c r="IS58" s="22" t="str">
        <f t="shared" si="1033"/>
        <v>PEETERS Juliën</v>
      </c>
      <c r="IT58" s="83">
        <v>1106</v>
      </c>
      <c r="IU58" s="22" t="str">
        <f t="shared" si="1034"/>
        <v>B</v>
      </c>
      <c r="IV58" s="22" t="str">
        <f t="shared" si="1035"/>
        <v>HEYMANS Nico</v>
      </c>
      <c r="IW58" s="83">
        <v>3282</v>
      </c>
      <c r="IX58" s="22" t="str">
        <f t="shared" si="1036"/>
        <v>C</v>
      </c>
      <c r="IY58" s="83">
        <v>1</v>
      </c>
      <c r="IZ58" s="83">
        <v>1</v>
      </c>
      <c r="JA58" s="84"/>
      <c r="JB58" s="22">
        <f t="shared" si="1037"/>
        <v>2</v>
      </c>
      <c r="JC58" s="22">
        <f t="shared" si="1038"/>
        <v>0</v>
      </c>
      <c r="JD58" s="43">
        <f t="shared" si="1100"/>
        <v>3</v>
      </c>
      <c r="JE58" s="43">
        <f t="shared" si="1100"/>
        <v>0</v>
      </c>
      <c r="JF58" s="66"/>
      <c r="JG58" s="22" t="str">
        <f t="shared" si="1039"/>
        <v>VAN INGELGEM Kevin</v>
      </c>
      <c r="JH58" s="83">
        <v>4970</v>
      </c>
      <c r="JI58" s="22" t="str">
        <f t="shared" si="1040"/>
        <v>B</v>
      </c>
      <c r="JJ58" s="22" t="str">
        <f t="shared" si="1041"/>
        <v>CALUWAERTS Danny</v>
      </c>
      <c r="JK58" s="83">
        <v>2092</v>
      </c>
      <c r="JL58" s="22" t="str">
        <f t="shared" si="1042"/>
        <v>B</v>
      </c>
      <c r="JM58" s="83">
        <v>1</v>
      </c>
      <c r="JN58" s="83">
        <v>2</v>
      </c>
      <c r="JO58" s="84"/>
      <c r="JP58" s="22">
        <f t="shared" si="1043"/>
        <v>1</v>
      </c>
      <c r="JQ58" s="22">
        <f t="shared" si="1044"/>
        <v>1</v>
      </c>
      <c r="JR58" s="43">
        <f t="shared" si="1101"/>
        <v>1</v>
      </c>
      <c r="JS58" s="43">
        <f t="shared" si="1102"/>
        <v>1</v>
      </c>
      <c r="JT58" s="56"/>
      <c r="JU58" s="22" t="str">
        <f t="shared" si="1045"/>
        <v>SCHELFHOUT Kevin</v>
      </c>
      <c r="JV58" s="83">
        <v>7322</v>
      </c>
      <c r="JW58" s="22" t="str">
        <f t="shared" si="1046"/>
        <v>C</v>
      </c>
      <c r="JX58" s="22" t="str">
        <f t="shared" si="1047"/>
        <v>VAN ASBROECK Juan</v>
      </c>
      <c r="JY58" s="83">
        <v>1253</v>
      </c>
      <c r="JZ58" s="22" t="str">
        <f t="shared" si="1048"/>
        <v>D</v>
      </c>
      <c r="KA58" s="83">
        <v>1</v>
      </c>
      <c r="KB58" s="83">
        <v>1</v>
      </c>
      <c r="KC58" s="84"/>
      <c r="KD58" s="22">
        <f t="shared" si="1049"/>
        <v>2</v>
      </c>
      <c r="KE58" s="22">
        <f t="shared" si="1050"/>
        <v>0</v>
      </c>
      <c r="KF58" s="43">
        <f t="shared" si="1103"/>
        <v>3</v>
      </c>
      <c r="KG58" s="43">
        <f t="shared" si="1103"/>
        <v>0</v>
      </c>
      <c r="KH58" s="56"/>
      <c r="KI58" s="22" t="str">
        <f t="shared" si="1051"/>
        <v>LEROY Benny</v>
      </c>
      <c r="KJ58" s="83">
        <v>2697</v>
      </c>
      <c r="KK58" s="22" t="str">
        <f t="shared" si="1052"/>
        <v>C</v>
      </c>
      <c r="KL58" s="22" t="str">
        <f t="shared" si="1053"/>
        <v>D'HONDT Julian</v>
      </c>
      <c r="KM58" s="83">
        <v>8691</v>
      </c>
      <c r="KN58" s="22" t="str">
        <f t="shared" si="1054"/>
        <v>D</v>
      </c>
      <c r="KO58" s="83">
        <v>2</v>
      </c>
      <c r="KP58" s="83">
        <v>1</v>
      </c>
      <c r="KQ58" s="84"/>
      <c r="KR58" s="22">
        <f t="shared" si="1055"/>
        <v>1</v>
      </c>
      <c r="KS58" s="22">
        <f t="shared" si="1056"/>
        <v>1</v>
      </c>
      <c r="KT58" s="43">
        <f t="shared" si="1104"/>
        <v>1</v>
      </c>
      <c r="KU58" s="43">
        <f t="shared" si="1104"/>
        <v>1</v>
      </c>
      <c r="KV58" s="66"/>
      <c r="KW58" s="22" t="str">
        <f t="shared" si="1057"/>
        <v>ENGELS Paul</v>
      </c>
      <c r="KX58" s="83">
        <v>3648</v>
      </c>
      <c r="KY58" s="22" t="str">
        <f t="shared" si="1058"/>
        <v>C</v>
      </c>
      <c r="KZ58" s="22" t="str">
        <f t="shared" si="1059"/>
        <v>VAN MUYLDER Jef</v>
      </c>
      <c r="LA58" s="83">
        <v>4876</v>
      </c>
      <c r="LB58" s="22" t="str">
        <f t="shared" si="1060"/>
        <v>C</v>
      </c>
      <c r="LC58" s="83">
        <v>1</v>
      </c>
      <c r="LD58" s="83">
        <v>1</v>
      </c>
      <c r="LE58" s="84"/>
      <c r="LF58" s="22">
        <f t="shared" si="1061"/>
        <v>2</v>
      </c>
      <c r="LG58" s="22">
        <f t="shared" si="1062"/>
        <v>0</v>
      </c>
      <c r="LH58" s="43">
        <f t="shared" si="1105"/>
        <v>3</v>
      </c>
      <c r="LI58" s="43">
        <f t="shared" si="1105"/>
        <v>0</v>
      </c>
      <c r="LJ58" s="56"/>
      <c r="LK58" s="22" t="str">
        <f t="shared" si="1063"/>
        <v>VAN LAETHEM Frank</v>
      </c>
      <c r="LL58" s="83">
        <v>4005</v>
      </c>
      <c r="LM58" s="22" t="str">
        <f t="shared" si="1064"/>
        <v>C</v>
      </c>
      <c r="LN58" s="22" t="str">
        <f t="shared" si="1065"/>
        <v>VERMEULEN Victor</v>
      </c>
      <c r="LO58" s="83">
        <v>5271</v>
      </c>
      <c r="LP58" s="22" t="str">
        <f t="shared" si="1066"/>
        <v>C</v>
      </c>
      <c r="LQ58" s="83">
        <v>1</v>
      </c>
      <c r="LR58" s="83">
        <v>1</v>
      </c>
      <c r="LS58" s="84"/>
      <c r="LT58" s="22">
        <f t="shared" si="1067"/>
        <v>2</v>
      </c>
      <c r="LU58" s="22">
        <f t="shared" si="1068"/>
        <v>0</v>
      </c>
      <c r="LV58" s="43">
        <f t="shared" si="1106"/>
        <v>3</v>
      </c>
      <c r="LW58" s="43">
        <f t="shared" si="1106"/>
        <v>0</v>
      </c>
      <c r="LY58" s="22" t="str">
        <f t="shared" si="1069"/>
        <v>SANDERS Erik</v>
      </c>
      <c r="LZ58" s="83">
        <v>5582</v>
      </c>
      <c r="MA58" s="22" t="str">
        <f t="shared" si="1070"/>
        <v>C</v>
      </c>
      <c r="MB58" s="22" t="str">
        <f t="shared" si="1071"/>
        <v>CARRETTE Marc</v>
      </c>
      <c r="MC58" s="83">
        <v>3013</v>
      </c>
      <c r="MD58" s="22" t="str">
        <f t="shared" si="1072"/>
        <v>C</v>
      </c>
      <c r="ME58" s="83">
        <v>2</v>
      </c>
      <c r="MF58" s="83">
        <v>2</v>
      </c>
      <c r="MG58" s="84"/>
      <c r="MH58" s="22">
        <f t="shared" si="1073"/>
        <v>0</v>
      </c>
      <c r="MI58" s="22">
        <f t="shared" si="1074"/>
        <v>2</v>
      </c>
      <c r="MJ58" s="43">
        <f t="shared" si="1107"/>
        <v>0</v>
      </c>
      <c r="MK58" s="43">
        <f t="shared" si="1107"/>
        <v>3</v>
      </c>
      <c r="ML58" s="56"/>
      <c r="MM58" s="22" t="str">
        <f t="shared" si="1075"/>
        <v>TRUYTS Marcel</v>
      </c>
      <c r="MN58" s="83">
        <v>3625</v>
      </c>
      <c r="MO58" s="22" t="str">
        <f t="shared" si="1076"/>
        <v>B</v>
      </c>
      <c r="MP58" s="22" t="str">
        <f t="shared" si="1077"/>
        <v>VAN DRIESSCHE Peter</v>
      </c>
      <c r="MQ58" s="83">
        <v>1552</v>
      </c>
      <c r="MR58" s="22" t="str">
        <f t="shared" si="1078"/>
        <v>D</v>
      </c>
      <c r="MS58" s="83">
        <v>1</v>
      </c>
      <c r="MT58" s="83">
        <v>1</v>
      </c>
      <c r="MU58" s="84"/>
      <c r="MV58" s="22">
        <f t="shared" si="1079"/>
        <v>2</v>
      </c>
      <c r="MW58" s="22">
        <f t="shared" si="1080"/>
        <v>0</v>
      </c>
      <c r="MX58" s="43">
        <f t="shared" si="1108"/>
        <v>3</v>
      </c>
      <c r="MY58" s="43">
        <f t="shared" si="1109"/>
        <v>0</v>
      </c>
    </row>
    <row r="59" spans="1:363" ht="17.25" thickBot="1" x14ac:dyDescent="0.35">
      <c r="A59" s="22" t="str">
        <f t="shared" si="925"/>
        <v>DE KOSTER Steve</v>
      </c>
      <c r="B59" s="83">
        <v>4979</v>
      </c>
      <c r="C59" s="22" t="str">
        <f t="shared" si="926"/>
        <v>C</v>
      </c>
      <c r="D59" s="22" t="str">
        <f t="shared" si="927"/>
        <v>ROOTHANS Peter</v>
      </c>
      <c r="E59" s="83">
        <v>5434</v>
      </c>
      <c r="F59" s="22" t="str">
        <f t="shared" si="928"/>
        <v>C</v>
      </c>
      <c r="G59" s="83">
        <v>2</v>
      </c>
      <c r="H59" s="83">
        <v>1</v>
      </c>
      <c r="I59" s="85"/>
      <c r="J59" s="22">
        <f t="shared" si="929"/>
        <v>1</v>
      </c>
      <c r="K59" s="22">
        <f t="shared" si="930"/>
        <v>1</v>
      </c>
      <c r="L59" s="43">
        <f t="shared" si="1081"/>
        <v>1</v>
      </c>
      <c r="M59" s="43">
        <f t="shared" si="1081"/>
        <v>1</v>
      </c>
      <c r="N59" s="56"/>
      <c r="O59" s="22" t="str">
        <f t="shared" si="931"/>
        <v>ROOTHANS Peter</v>
      </c>
      <c r="P59" s="83">
        <v>5434</v>
      </c>
      <c r="Q59" s="22" t="str">
        <f t="shared" si="932"/>
        <v>C</v>
      </c>
      <c r="R59" s="22" t="str">
        <f t="shared" si="933"/>
        <v>ELEGHEER Robby</v>
      </c>
      <c r="S59" s="83">
        <v>2764</v>
      </c>
      <c r="T59" s="22" t="str">
        <f t="shared" si="934"/>
        <v>A</v>
      </c>
      <c r="U59" s="83">
        <v>2</v>
      </c>
      <c r="V59" s="83">
        <v>2</v>
      </c>
      <c r="W59" s="85"/>
      <c r="X59" s="22">
        <f t="shared" si="935"/>
        <v>0</v>
      </c>
      <c r="Y59" s="22">
        <f t="shared" si="936"/>
        <v>2</v>
      </c>
      <c r="Z59" s="43">
        <f t="shared" si="1082"/>
        <v>0</v>
      </c>
      <c r="AA59" s="43">
        <f t="shared" si="1082"/>
        <v>3</v>
      </c>
      <c r="AB59" s="56"/>
      <c r="AC59" s="22" t="str">
        <f t="shared" si="937"/>
        <v>COWIE Björn</v>
      </c>
      <c r="AD59" s="83">
        <v>2988</v>
      </c>
      <c r="AE59" s="22" t="str">
        <f t="shared" si="938"/>
        <v>B</v>
      </c>
      <c r="AF59" s="22" t="str">
        <f t="shared" si="939"/>
        <v>ENGELS Paul</v>
      </c>
      <c r="AG59" s="83">
        <v>3648</v>
      </c>
      <c r="AH59" s="22" t="str">
        <f t="shared" si="940"/>
        <v>C</v>
      </c>
      <c r="AI59" s="83">
        <v>1</v>
      </c>
      <c r="AJ59" s="83">
        <v>1</v>
      </c>
      <c r="AK59" s="85"/>
      <c r="AL59" s="22">
        <f t="shared" si="941"/>
        <v>2</v>
      </c>
      <c r="AM59" s="22">
        <f t="shared" si="942"/>
        <v>0</v>
      </c>
      <c r="AN59" s="43">
        <f t="shared" si="1083"/>
        <v>3</v>
      </c>
      <c r="AO59" s="43">
        <f t="shared" si="1083"/>
        <v>0</v>
      </c>
      <c r="AP59" s="56"/>
      <c r="AQ59" s="22" t="str">
        <f t="shared" si="943"/>
        <v>VAN MUYLDER Nico</v>
      </c>
      <c r="AR59" s="83">
        <v>4875</v>
      </c>
      <c r="AS59" s="22" t="str">
        <f t="shared" si="944"/>
        <v>C</v>
      </c>
      <c r="AT59" s="22" t="str">
        <f t="shared" si="945"/>
        <v>POLFLIET Gustaaf</v>
      </c>
      <c r="AU59" s="83">
        <v>3082</v>
      </c>
      <c r="AV59" s="22" t="str">
        <f t="shared" si="946"/>
        <v>C</v>
      </c>
      <c r="AW59" s="83">
        <v>1</v>
      </c>
      <c r="AX59" s="83">
        <v>2</v>
      </c>
      <c r="AY59" s="85"/>
      <c r="AZ59" s="22">
        <f t="shared" si="947"/>
        <v>1</v>
      </c>
      <c r="BA59" s="22">
        <f t="shared" si="948"/>
        <v>1</v>
      </c>
      <c r="BB59" s="43">
        <f t="shared" si="1084"/>
        <v>1</v>
      </c>
      <c r="BC59" s="43">
        <f t="shared" si="1084"/>
        <v>1</v>
      </c>
      <c r="BD59" s="56"/>
      <c r="BE59" s="22" t="str">
        <f t="shared" si="949"/>
        <v>VERMEULEN Victor</v>
      </c>
      <c r="BF59" s="83">
        <v>5271</v>
      </c>
      <c r="BG59" s="22" t="str">
        <f t="shared" si="950"/>
        <v>C</v>
      </c>
      <c r="BH59" s="22" t="str">
        <f t="shared" si="951"/>
        <v>VAN DE VONDEL Ivan</v>
      </c>
      <c r="BI59" s="83">
        <v>2964</v>
      </c>
      <c r="BJ59" s="22" t="str">
        <f t="shared" si="952"/>
        <v>B</v>
      </c>
      <c r="BK59" s="83">
        <v>2</v>
      </c>
      <c r="BL59" s="83">
        <v>2</v>
      </c>
      <c r="BM59" s="85"/>
      <c r="BN59" s="22">
        <f t="shared" si="953"/>
        <v>0</v>
      </c>
      <c r="BO59" s="22">
        <f t="shared" si="954"/>
        <v>2</v>
      </c>
      <c r="BP59" s="43">
        <f t="shared" si="1085"/>
        <v>0</v>
      </c>
      <c r="BQ59" s="43">
        <f t="shared" si="1085"/>
        <v>3</v>
      </c>
      <c r="BR59" s="56"/>
      <c r="BS59" s="22" t="str">
        <f t="shared" si="955"/>
        <v>PEYTIER Bjarne</v>
      </c>
      <c r="BT59" s="83">
        <v>7811</v>
      </c>
      <c r="BU59" s="22" t="str">
        <f t="shared" si="956"/>
        <v>C</v>
      </c>
      <c r="BV59" s="22" t="str">
        <f t="shared" si="957"/>
        <v>ROOTHANS Peter</v>
      </c>
      <c r="BW59" s="83">
        <v>5434</v>
      </c>
      <c r="BX59" s="22" t="str">
        <f t="shared" si="958"/>
        <v>C</v>
      </c>
      <c r="BY59" s="83">
        <v>2</v>
      </c>
      <c r="BZ59" s="83">
        <v>1</v>
      </c>
      <c r="CA59" s="85"/>
      <c r="CB59" s="22">
        <f t="shared" si="959"/>
        <v>1</v>
      </c>
      <c r="CC59" s="22">
        <f t="shared" si="960"/>
        <v>1</v>
      </c>
      <c r="CD59" s="43">
        <f t="shared" si="1086"/>
        <v>1</v>
      </c>
      <c r="CE59" s="43">
        <f t="shared" si="1086"/>
        <v>1</v>
      </c>
      <c r="CF59" s="56"/>
      <c r="CG59" s="22" t="str">
        <f t="shared" si="961"/>
        <v>VAN CAPPELEN Patrick</v>
      </c>
      <c r="CH59" s="83">
        <v>1885</v>
      </c>
      <c r="CI59" s="22" t="str">
        <f t="shared" si="962"/>
        <v>NA</v>
      </c>
      <c r="CJ59" s="22" t="str">
        <f t="shared" si="963"/>
        <v>KREBS Frans</v>
      </c>
      <c r="CK59" s="83">
        <v>2701</v>
      </c>
      <c r="CL59" s="22" t="str">
        <f t="shared" si="964"/>
        <v>C</v>
      </c>
      <c r="CM59" s="83">
        <v>1</v>
      </c>
      <c r="CN59" s="83">
        <v>1</v>
      </c>
      <c r="CO59" s="85"/>
      <c r="CP59" s="22">
        <f t="shared" si="965"/>
        <v>2</v>
      </c>
      <c r="CQ59" s="22">
        <f t="shared" si="966"/>
        <v>0</v>
      </c>
      <c r="CR59" s="43">
        <f t="shared" si="1087"/>
        <v>3</v>
      </c>
      <c r="CS59" s="43">
        <f t="shared" si="1088"/>
        <v>0</v>
      </c>
      <c r="CT59" s="56"/>
      <c r="CU59" s="22" t="str">
        <f t="shared" si="967"/>
        <v>VAN INGELGEM Timmy</v>
      </c>
      <c r="CV59" s="83">
        <v>6202</v>
      </c>
      <c r="CW59" s="22" t="str">
        <f t="shared" si="968"/>
        <v>C</v>
      </c>
      <c r="CX59" s="22" t="str">
        <f t="shared" si="969"/>
        <v>D'HONDT Jason</v>
      </c>
      <c r="CY59" s="83">
        <v>8152</v>
      </c>
      <c r="CZ59" s="22" t="str">
        <f t="shared" si="970"/>
        <v>D</v>
      </c>
      <c r="DA59" s="83">
        <v>2</v>
      </c>
      <c r="DB59" s="83">
        <v>1</v>
      </c>
      <c r="DC59" s="85"/>
      <c r="DD59" s="22">
        <f t="shared" si="971"/>
        <v>1</v>
      </c>
      <c r="DE59" s="22">
        <f t="shared" si="972"/>
        <v>1</v>
      </c>
      <c r="DF59" s="43">
        <f t="shared" si="1089"/>
        <v>1</v>
      </c>
      <c r="DG59" s="43">
        <f t="shared" si="1089"/>
        <v>1</v>
      </c>
      <c r="DH59" s="56"/>
      <c r="DI59" s="22" t="str">
        <f t="shared" si="973"/>
        <v>D'HONDT Jason</v>
      </c>
      <c r="DJ59" s="83">
        <v>8152</v>
      </c>
      <c r="DK59" s="22" t="str">
        <f t="shared" si="974"/>
        <v>D</v>
      </c>
      <c r="DL59" s="22" t="str">
        <f t="shared" si="975"/>
        <v>SANDERS Erik</v>
      </c>
      <c r="DM59" s="83">
        <v>5582</v>
      </c>
      <c r="DN59" s="22" t="str">
        <f t="shared" si="976"/>
        <v>C</v>
      </c>
      <c r="DO59" s="83">
        <v>2</v>
      </c>
      <c r="DP59" s="83">
        <v>2</v>
      </c>
      <c r="DQ59" s="85"/>
      <c r="DR59" s="22">
        <f t="shared" si="977"/>
        <v>0</v>
      </c>
      <c r="DS59" s="22">
        <f t="shared" si="978"/>
        <v>2</v>
      </c>
      <c r="DT59" s="43">
        <f t="shared" si="1090"/>
        <v>0</v>
      </c>
      <c r="DU59" s="43">
        <f t="shared" si="1090"/>
        <v>3</v>
      </c>
      <c r="DV59" s="56"/>
      <c r="DW59" s="22" t="str">
        <f t="shared" si="979"/>
        <v>VAN MUYLDER Nico</v>
      </c>
      <c r="DX59" s="83">
        <v>4875</v>
      </c>
      <c r="DY59" s="22" t="str">
        <f t="shared" si="980"/>
        <v>C</v>
      </c>
      <c r="DZ59" s="22" t="str">
        <f t="shared" si="981"/>
        <v>DE KEYSER Leander</v>
      </c>
      <c r="EA59" s="83">
        <v>2602</v>
      </c>
      <c r="EB59" s="22" t="str">
        <f t="shared" si="982"/>
        <v>B</v>
      </c>
      <c r="EC59" s="83">
        <v>2</v>
      </c>
      <c r="ED59" s="83">
        <v>1</v>
      </c>
      <c r="EE59" s="85"/>
      <c r="EF59" s="22">
        <f t="shared" si="983"/>
        <v>1</v>
      </c>
      <c r="EG59" s="22">
        <f t="shared" si="984"/>
        <v>1</v>
      </c>
      <c r="EH59" s="43">
        <f t="shared" si="1091"/>
        <v>1</v>
      </c>
      <c r="EI59" s="43">
        <f t="shared" si="1091"/>
        <v>1</v>
      </c>
      <c r="EJ59" s="56"/>
      <c r="EK59" s="22" t="str">
        <f t="shared" si="985"/>
        <v>PERSIJN Tom</v>
      </c>
      <c r="EL59" s="83">
        <v>1700</v>
      </c>
      <c r="EM59" s="22" t="str">
        <f t="shared" si="986"/>
        <v>C</v>
      </c>
      <c r="EN59" s="22" t="str">
        <f t="shared" si="987"/>
        <v>SANDERS Erik</v>
      </c>
      <c r="EO59" s="83">
        <v>5582</v>
      </c>
      <c r="EP59" s="22" t="str">
        <f t="shared" si="988"/>
        <v>C</v>
      </c>
      <c r="EQ59" s="83">
        <v>1</v>
      </c>
      <c r="ER59" s="83">
        <v>1</v>
      </c>
      <c r="ES59" s="85"/>
      <c r="ET59" s="22">
        <f t="shared" si="989"/>
        <v>2</v>
      </c>
      <c r="EU59" s="22">
        <f t="shared" si="990"/>
        <v>0</v>
      </c>
      <c r="EV59" s="43">
        <f t="shared" si="1092"/>
        <v>3</v>
      </c>
      <c r="EW59" s="43">
        <f t="shared" si="1092"/>
        <v>0</v>
      </c>
      <c r="EX59" s="56"/>
      <c r="EY59" s="22" t="str">
        <f t="shared" si="991"/>
        <v>VERGAUWEN Gino</v>
      </c>
      <c r="EZ59" s="83">
        <v>3369</v>
      </c>
      <c r="FA59" s="22" t="str">
        <f t="shared" si="992"/>
        <v>B</v>
      </c>
      <c r="FB59" s="22" t="str">
        <f t="shared" si="993"/>
        <v>VAN MUYLDER Jef</v>
      </c>
      <c r="FC59" s="83">
        <v>4876</v>
      </c>
      <c r="FD59" s="22" t="str">
        <f t="shared" si="994"/>
        <v>C</v>
      </c>
      <c r="FE59" s="83">
        <v>2</v>
      </c>
      <c r="FF59" s="83">
        <v>1</v>
      </c>
      <c r="FG59" s="85"/>
      <c r="FH59" s="22">
        <f t="shared" si="995"/>
        <v>1</v>
      </c>
      <c r="FI59" s="22">
        <f t="shared" si="996"/>
        <v>1</v>
      </c>
      <c r="FJ59" s="43">
        <f t="shared" si="1093"/>
        <v>1</v>
      </c>
      <c r="FK59" s="43">
        <f t="shared" si="1093"/>
        <v>1</v>
      </c>
      <c r="FL59" s="56"/>
      <c r="FM59" s="22" t="str">
        <f t="shared" si="997"/>
        <v>D'HONDT Jason</v>
      </c>
      <c r="FN59" s="83">
        <v>8152</v>
      </c>
      <c r="FO59" s="22" t="str">
        <f t="shared" si="998"/>
        <v>D</v>
      </c>
      <c r="FP59" s="22" t="str">
        <f t="shared" si="999"/>
        <v>TRUYTS Marcel</v>
      </c>
      <c r="FQ59" s="83">
        <v>3625</v>
      </c>
      <c r="FR59" s="22" t="str">
        <f t="shared" si="1000"/>
        <v>B</v>
      </c>
      <c r="FS59" s="83">
        <v>1</v>
      </c>
      <c r="FT59" s="83">
        <v>2</v>
      </c>
      <c r="FU59" s="85"/>
      <c r="FV59" s="22">
        <f t="shared" si="1001"/>
        <v>1</v>
      </c>
      <c r="FW59" s="22">
        <f t="shared" si="1002"/>
        <v>1</v>
      </c>
      <c r="FX59" s="43">
        <f t="shared" si="1094"/>
        <v>1</v>
      </c>
      <c r="FY59" s="43">
        <f t="shared" si="1094"/>
        <v>1</v>
      </c>
      <c r="FZ59" s="56"/>
      <c r="GA59" s="22" t="str">
        <f t="shared" si="1003"/>
        <v>ROOTHANS Peter</v>
      </c>
      <c r="GB59" s="83">
        <v>5434</v>
      </c>
      <c r="GC59" s="22" t="str">
        <f t="shared" si="1004"/>
        <v>C</v>
      </c>
      <c r="GD59" s="22" t="str">
        <f t="shared" si="1005"/>
        <v>BARBIER Marcel</v>
      </c>
      <c r="GE59" s="83">
        <v>3376</v>
      </c>
      <c r="GF59" s="22" t="str">
        <f t="shared" si="1006"/>
        <v>B</v>
      </c>
      <c r="GG59" s="83">
        <v>1</v>
      </c>
      <c r="GH59" s="83">
        <v>1</v>
      </c>
      <c r="GI59" s="85"/>
      <c r="GJ59" s="22">
        <f t="shared" si="1007"/>
        <v>2</v>
      </c>
      <c r="GK59" s="22">
        <f t="shared" si="1008"/>
        <v>0</v>
      </c>
      <c r="GL59" s="43">
        <f t="shared" si="1095"/>
        <v>3</v>
      </c>
      <c r="GM59" s="43">
        <f t="shared" si="1095"/>
        <v>0</v>
      </c>
      <c r="GN59" s="56"/>
      <c r="GO59" s="22" t="str">
        <f t="shared" si="1009"/>
        <v>SCHELFHOUT Kevin</v>
      </c>
      <c r="GP59" s="83">
        <v>7322</v>
      </c>
      <c r="GQ59" s="22" t="str">
        <f t="shared" si="1010"/>
        <v>C</v>
      </c>
      <c r="GR59" s="22" t="str">
        <f t="shared" si="1011"/>
        <v>ROOTHANS Peter</v>
      </c>
      <c r="GS59" s="83">
        <v>5434</v>
      </c>
      <c r="GT59" s="22" t="str">
        <f t="shared" si="1012"/>
        <v>C</v>
      </c>
      <c r="GU59" s="83">
        <v>2</v>
      </c>
      <c r="GV59" s="83">
        <v>2</v>
      </c>
      <c r="GW59" s="85"/>
      <c r="GX59" s="22">
        <f t="shared" si="1013"/>
        <v>0</v>
      </c>
      <c r="GY59" s="22">
        <f t="shared" si="1014"/>
        <v>2</v>
      </c>
      <c r="GZ59" s="43">
        <f t="shared" si="1096"/>
        <v>0</v>
      </c>
      <c r="HA59" s="43">
        <f t="shared" si="1096"/>
        <v>3</v>
      </c>
      <c r="HB59" s="56"/>
      <c r="HC59" s="22" t="str">
        <f t="shared" si="1015"/>
        <v>ENGELS Dave</v>
      </c>
      <c r="HD59" s="83">
        <v>4000</v>
      </c>
      <c r="HE59" s="22" t="str">
        <f t="shared" si="1016"/>
        <v>B</v>
      </c>
      <c r="HF59" s="22" t="str">
        <f t="shared" si="1017"/>
        <v>ELEGHEER Robby</v>
      </c>
      <c r="HG59" s="83">
        <v>2764</v>
      </c>
      <c r="HH59" s="22" t="str">
        <f t="shared" si="1018"/>
        <v>A</v>
      </c>
      <c r="HI59" s="83">
        <v>1</v>
      </c>
      <c r="HJ59" s="83">
        <v>1</v>
      </c>
      <c r="HK59" s="85"/>
      <c r="HL59" s="22">
        <f t="shared" si="1019"/>
        <v>2</v>
      </c>
      <c r="HM59" s="22">
        <f t="shared" si="1020"/>
        <v>0</v>
      </c>
      <c r="HN59" s="43">
        <f t="shared" si="1097"/>
        <v>3</v>
      </c>
      <c r="HO59" s="43">
        <f t="shared" si="1097"/>
        <v>0</v>
      </c>
      <c r="HP59" s="56"/>
      <c r="HQ59" s="22" t="str">
        <f t="shared" si="1021"/>
        <v>POLFLIET Gustaaf</v>
      </c>
      <c r="HR59" s="83">
        <v>3082</v>
      </c>
      <c r="HS59" s="22" t="str">
        <f t="shared" si="1022"/>
        <v>C</v>
      </c>
      <c r="HT59" s="22" t="str">
        <f t="shared" si="1023"/>
        <v>VAN MUYLDER Nico</v>
      </c>
      <c r="HU59" s="83">
        <v>4875</v>
      </c>
      <c r="HV59" s="22" t="str">
        <f t="shared" si="1024"/>
        <v>C</v>
      </c>
      <c r="HW59" s="83">
        <v>1</v>
      </c>
      <c r="HX59" s="83">
        <v>1</v>
      </c>
      <c r="HY59" s="85"/>
      <c r="HZ59" s="22">
        <f t="shared" si="1025"/>
        <v>2</v>
      </c>
      <c r="IA59" s="22">
        <f t="shared" si="1026"/>
        <v>0</v>
      </c>
      <c r="IB59" s="43">
        <f t="shared" si="1098"/>
        <v>3</v>
      </c>
      <c r="IC59" s="43">
        <f t="shared" si="1098"/>
        <v>0</v>
      </c>
      <c r="ID59" s="56"/>
      <c r="IE59" s="22" t="str">
        <f t="shared" si="1027"/>
        <v>VAN DER TRAPPEN Jean</v>
      </c>
      <c r="IF59" s="83">
        <v>2802</v>
      </c>
      <c r="IG59" s="22" t="str">
        <f t="shared" si="1028"/>
        <v>B</v>
      </c>
      <c r="IH59" s="22" t="str">
        <f t="shared" si="1029"/>
        <v>PERSIJN Tom</v>
      </c>
      <c r="II59" s="83">
        <v>1700</v>
      </c>
      <c r="IJ59" s="22" t="str">
        <f t="shared" si="1030"/>
        <v>C</v>
      </c>
      <c r="IK59" s="83">
        <v>2</v>
      </c>
      <c r="IL59" s="83">
        <v>2</v>
      </c>
      <c r="IM59" s="67"/>
      <c r="IN59" s="22">
        <f t="shared" si="1031"/>
        <v>0</v>
      </c>
      <c r="IO59" s="22">
        <f t="shared" si="1032"/>
        <v>2</v>
      </c>
      <c r="IP59" s="43">
        <f t="shared" si="1099"/>
        <v>0</v>
      </c>
      <c r="IQ59" s="43">
        <f t="shared" si="1099"/>
        <v>3</v>
      </c>
      <c r="IR59" s="56"/>
      <c r="IS59" s="22" t="str">
        <f t="shared" si="1033"/>
        <v>ROOTHANS Peter</v>
      </c>
      <c r="IT59" s="83">
        <v>5434</v>
      </c>
      <c r="IU59" s="22" t="str">
        <f t="shared" si="1034"/>
        <v>C</v>
      </c>
      <c r="IV59" s="22" t="str">
        <f t="shared" si="1035"/>
        <v>KREBS Frans</v>
      </c>
      <c r="IW59" s="83">
        <v>2701</v>
      </c>
      <c r="IX59" s="22" t="str">
        <f t="shared" si="1036"/>
        <v>C</v>
      </c>
      <c r="IY59" s="83">
        <v>1</v>
      </c>
      <c r="IZ59" s="83">
        <v>1</v>
      </c>
      <c r="JA59" s="85"/>
      <c r="JB59" s="22">
        <f t="shared" si="1037"/>
        <v>2</v>
      </c>
      <c r="JC59" s="22">
        <f t="shared" si="1038"/>
        <v>0</v>
      </c>
      <c r="JD59" s="43">
        <f t="shared" si="1100"/>
        <v>3</v>
      </c>
      <c r="JE59" s="43">
        <f t="shared" si="1100"/>
        <v>0</v>
      </c>
      <c r="JF59" s="56"/>
      <c r="JG59" s="22" t="str">
        <f t="shared" si="1039"/>
        <v>MOORTGAT Jurgen</v>
      </c>
      <c r="JH59" s="83">
        <v>1575</v>
      </c>
      <c r="JI59" s="22" t="str">
        <f t="shared" si="1040"/>
        <v>C</v>
      </c>
      <c r="JJ59" s="22" t="str">
        <f t="shared" si="1041"/>
        <v>KERREMANS Ronny</v>
      </c>
      <c r="JK59" s="83">
        <v>8712</v>
      </c>
      <c r="JL59" s="22" t="str">
        <f t="shared" si="1042"/>
        <v>D</v>
      </c>
      <c r="JM59" s="83">
        <v>1</v>
      </c>
      <c r="JN59" s="83">
        <v>1</v>
      </c>
      <c r="JO59" s="85"/>
      <c r="JP59" s="22">
        <f t="shared" si="1043"/>
        <v>2</v>
      </c>
      <c r="JQ59" s="22">
        <f t="shared" si="1044"/>
        <v>0</v>
      </c>
      <c r="JR59" s="43">
        <f t="shared" si="1101"/>
        <v>3</v>
      </c>
      <c r="JS59" s="43">
        <f t="shared" si="1102"/>
        <v>0</v>
      </c>
      <c r="JT59" s="56"/>
      <c r="JU59" s="22" t="str">
        <f t="shared" si="1045"/>
        <v>D'HONDT Jason</v>
      </c>
      <c r="JV59" s="83">
        <v>8152</v>
      </c>
      <c r="JW59" s="22" t="str">
        <f t="shared" si="1046"/>
        <v>D</v>
      </c>
      <c r="JX59" s="22" t="str">
        <f t="shared" si="1047"/>
        <v>VAN INGELGEM Timmy</v>
      </c>
      <c r="JY59" s="83">
        <v>6202</v>
      </c>
      <c r="JZ59" s="22" t="str">
        <f t="shared" si="1048"/>
        <v>C</v>
      </c>
      <c r="KA59" s="83">
        <v>2</v>
      </c>
      <c r="KB59" s="83">
        <v>2</v>
      </c>
      <c r="KC59" s="85"/>
      <c r="KD59" s="22">
        <f t="shared" si="1049"/>
        <v>0</v>
      </c>
      <c r="KE59" s="22">
        <f t="shared" si="1050"/>
        <v>2</v>
      </c>
      <c r="KF59" s="43">
        <f t="shared" si="1103"/>
        <v>0</v>
      </c>
      <c r="KG59" s="43">
        <f t="shared" si="1103"/>
        <v>3</v>
      </c>
      <c r="KH59" s="56"/>
      <c r="KI59" s="22" t="str">
        <f t="shared" si="1051"/>
        <v>VAN MUYLDER Jef</v>
      </c>
      <c r="KJ59" s="83">
        <v>4876</v>
      </c>
      <c r="KK59" s="22" t="str">
        <f t="shared" si="1052"/>
        <v>C</v>
      </c>
      <c r="KL59" s="22" t="str">
        <f t="shared" si="1053"/>
        <v>COWIE Björn</v>
      </c>
      <c r="KM59" s="83">
        <v>2988</v>
      </c>
      <c r="KN59" s="22" t="str">
        <f t="shared" si="1054"/>
        <v>B</v>
      </c>
      <c r="KO59" s="83">
        <v>2</v>
      </c>
      <c r="KP59" s="83">
        <v>1</v>
      </c>
      <c r="KQ59" s="85"/>
      <c r="KR59" s="22">
        <f t="shared" si="1055"/>
        <v>1</v>
      </c>
      <c r="KS59" s="22">
        <f t="shared" si="1056"/>
        <v>1</v>
      </c>
      <c r="KT59" s="43">
        <f t="shared" si="1104"/>
        <v>1</v>
      </c>
      <c r="KU59" s="43">
        <f t="shared" si="1104"/>
        <v>1</v>
      </c>
      <c r="KV59" s="56"/>
      <c r="KW59" s="22" t="str">
        <f t="shared" si="1057"/>
        <v>WEEMAES Yoeri</v>
      </c>
      <c r="KX59" s="83">
        <v>3222</v>
      </c>
      <c r="KY59" s="22" t="str">
        <f t="shared" si="1058"/>
        <v>A</v>
      </c>
      <c r="KZ59" s="22" t="str">
        <f t="shared" si="1059"/>
        <v>VAN MUYLDER Nico</v>
      </c>
      <c r="LA59" s="83">
        <v>4875</v>
      </c>
      <c r="LB59" s="22" t="str">
        <f t="shared" si="1060"/>
        <v>C</v>
      </c>
      <c r="LC59" s="83">
        <v>2</v>
      </c>
      <c r="LD59" s="83">
        <v>2</v>
      </c>
      <c r="LE59" s="85"/>
      <c r="LF59" s="22">
        <f t="shared" si="1061"/>
        <v>0</v>
      </c>
      <c r="LG59" s="22">
        <f t="shared" si="1062"/>
        <v>2</v>
      </c>
      <c r="LH59" s="43">
        <f t="shared" si="1105"/>
        <v>0</v>
      </c>
      <c r="LI59" s="43">
        <f t="shared" si="1105"/>
        <v>3</v>
      </c>
      <c r="LJ59" s="56"/>
      <c r="LK59" s="22" t="str">
        <f t="shared" si="1063"/>
        <v>LEROY Benny</v>
      </c>
      <c r="LL59" s="83">
        <v>2697</v>
      </c>
      <c r="LM59" s="22" t="str">
        <f t="shared" si="1064"/>
        <v>C</v>
      </c>
      <c r="LN59" s="22" t="str">
        <f t="shared" si="1065"/>
        <v>VAN DEN BROECK Christian</v>
      </c>
      <c r="LO59" s="83">
        <v>2770</v>
      </c>
      <c r="LP59" s="22" t="str">
        <f t="shared" si="1066"/>
        <v>C</v>
      </c>
      <c r="LQ59" s="83">
        <v>2</v>
      </c>
      <c r="LR59" s="83">
        <v>1</v>
      </c>
      <c r="LS59" s="85"/>
      <c r="LT59" s="22">
        <f t="shared" si="1067"/>
        <v>1</v>
      </c>
      <c r="LU59" s="22">
        <f t="shared" si="1068"/>
        <v>1</v>
      </c>
      <c r="LV59" s="43">
        <f t="shared" si="1106"/>
        <v>1</v>
      </c>
      <c r="LW59" s="43">
        <f t="shared" si="1106"/>
        <v>1</v>
      </c>
      <c r="LY59" s="22" t="str">
        <f t="shared" si="1069"/>
        <v>DE KEMPENEER Pierre</v>
      </c>
      <c r="LZ59" s="83">
        <v>8397</v>
      </c>
      <c r="MA59" s="22" t="str">
        <f t="shared" si="1070"/>
        <v>B</v>
      </c>
      <c r="MB59" s="22" t="str">
        <f t="shared" si="1071"/>
        <v>JANSSENS Filip</v>
      </c>
      <c r="MC59" s="83">
        <v>8669</v>
      </c>
      <c r="MD59" s="22" t="str">
        <f t="shared" si="1072"/>
        <v>C</v>
      </c>
      <c r="ME59" s="83">
        <v>2</v>
      </c>
      <c r="MF59" s="83">
        <v>1</v>
      </c>
      <c r="MG59" s="85"/>
      <c r="MH59" s="22">
        <f t="shared" si="1073"/>
        <v>1</v>
      </c>
      <c r="MI59" s="22">
        <f t="shared" si="1074"/>
        <v>1</v>
      </c>
      <c r="MJ59" s="43">
        <f t="shared" si="1107"/>
        <v>1</v>
      </c>
      <c r="MK59" s="43">
        <f t="shared" si="1107"/>
        <v>1</v>
      </c>
      <c r="ML59" s="56"/>
      <c r="MM59" s="22" t="str">
        <f t="shared" si="1075"/>
        <v>BARBIER Marcel</v>
      </c>
      <c r="MN59" s="83">
        <v>3376</v>
      </c>
      <c r="MO59" s="22" t="str">
        <f t="shared" si="1076"/>
        <v>B</v>
      </c>
      <c r="MP59" s="22" t="str">
        <f t="shared" si="1077"/>
        <v>D'HONDT Jason</v>
      </c>
      <c r="MQ59" s="83">
        <v>8152</v>
      </c>
      <c r="MR59" s="22" t="str">
        <f t="shared" si="1078"/>
        <v>D</v>
      </c>
      <c r="MS59" s="83">
        <v>2</v>
      </c>
      <c r="MT59" s="83">
        <v>2</v>
      </c>
      <c r="MU59" s="85"/>
      <c r="MV59" s="22">
        <f t="shared" si="1079"/>
        <v>0</v>
      </c>
      <c r="MW59" s="22">
        <f t="shared" si="1080"/>
        <v>2</v>
      </c>
      <c r="MX59" s="43">
        <f t="shared" si="1108"/>
        <v>0</v>
      </c>
      <c r="MY59" s="43">
        <f t="shared" si="1109"/>
        <v>3</v>
      </c>
    </row>
    <row r="60" spans="1:363" ht="15.75" thickBot="1" x14ac:dyDescent="0.3">
      <c r="A60" s="56"/>
      <c r="B60" s="56"/>
      <c r="C60" s="56"/>
      <c r="D60" s="56"/>
      <c r="E60" s="68"/>
      <c r="F60" s="68"/>
      <c r="G60" s="133" t="s">
        <v>6</v>
      </c>
      <c r="H60" s="134"/>
      <c r="I60" s="135"/>
      <c r="J60" s="23">
        <f>SUM(J54:J59)</f>
        <v>10</v>
      </c>
      <c r="K60" s="24">
        <f>SUM(K54:K59)</f>
        <v>2</v>
      </c>
      <c r="L60" s="44"/>
      <c r="M60" s="44"/>
      <c r="N60" s="56"/>
      <c r="O60" s="56"/>
      <c r="P60" s="56"/>
      <c r="Q60" s="56"/>
      <c r="R60" s="56"/>
      <c r="S60" s="68"/>
      <c r="T60" s="68"/>
      <c r="U60" s="133" t="s">
        <v>6</v>
      </c>
      <c r="V60" s="134"/>
      <c r="W60" s="135"/>
      <c r="X60" s="23">
        <f>SUM(X54:X59)</f>
        <v>7</v>
      </c>
      <c r="Y60" s="24">
        <f>SUM(Y54:Y59)</f>
        <v>5</v>
      </c>
      <c r="Z60" s="44"/>
      <c r="AA60" s="44"/>
      <c r="AB60" s="56"/>
      <c r="AC60" s="56"/>
      <c r="AD60" s="56"/>
      <c r="AE60" s="56"/>
      <c r="AF60" s="56"/>
      <c r="AG60" s="68"/>
      <c r="AH60" s="68"/>
      <c r="AI60" s="133" t="s">
        <v>6</v>
      </c>
      <c r="AJ60" s="134"/>
      <c r="AK60" s="135"/>
      <c r="AL60" s="23">
        <f>SUM(AL54:AL59)</f>
        <v>8</v>
      </c>
      <c r="AM60" s="24">
        <f>SUM(AM54:AM59)</f>
        <v>4</v>
      </c>
      <c r="AN60" s="44"/>
      <c r="AO60" s="44"/>
      <c r="AP60" s="56"/>
      <c r="AQ60" s="56"/>
      <c r="AR60" s="56"/>
      <c r="AS60" s="56"/>
      <c r="AT60" s="56"/>
      <c r="AU60" s="68"/>
      <c r="AV60" s="68"/>
      <c r="AW60" s="133" t="s">
        <v>6</v>
      </c>
      <c r="AX60" s="134"/>
      <c r="AY60" s="135"/>
      <c r="AZ60" s="23">
        <f>SUM(AZ54:AZ59)</f>
        <v>6</v>
      </c>
      <c r="BA60" s="24">
        <f>SUM(BA54:BA59)</f>
        <v>6</v>
      </c>
      <c r="BB60" s="44"/>
      <c r="BC60" s="44"/>
      <c r="BD60" s="56"/>
      <c r="BE60" s="56"/>
      <c r="BF60" s="56"/>
      <c r="BG60" s="56"/>
      <c r="BH60" s="56"/>
      <c r="BI60" s="68"/>
      <c r="BJ60" s="68"/>
      <c r="BK60" s="133" t="s">
        <v>6</v>
      </c>
      <c r="BL60" s="134"/>
      <c r="BM60" s="135"/>
      <c r="BN60" s="23">
        <f>SUM(BN54:BN59)</f>
        <v>3</v>
      </c>
      <c r="BO60" s="24">
        <f>SUM(BO54:BO59)</f>
        <v>9</v>
      </c>
      <c r="BP60" s="44"/>
      <c r="BQ60" s="44"/>
      <c r="BR60" s="56"/>
      <c r="BS60" s="56"/>
      <c r="BT60" s="56"/>
      <c r="BU60" s="56"/>
      <c r="BV60" s="56"/>
      <c r="BW60" s="68"/>
      <c r="BX60" s="68"/>
      <c r="BY60" s="133" t="s">
        <v>6</v>
      </c>
      <c r="BZ60" s="134"/>
      <c r="CA60" s="135"/>
      <c r="CB60" s="23">
        <f>SUM(CB54:CB59)</f>
        <v>9</v>
      </c>
      <c r="CC60" s="24">
        <f>SUM(CC54:CC59)</f>
        <v>3</v>
      </c>
      <c r="CD60" s="44"/>
      <c r="CE60" s="44"/>
      <c r="CF60" s="56"/>
      <c r="CG60" s="56"/>
      <c r="CH60" s="56"/>
      <c r="CI60" s="56"/>
      <c r="CJ60" s="56"/>
      <c r="CK60" s="68"/>
      <c r="CL60" s="68"/>
      <c r="CM60" s="133" t="s">
        <v>6</v>
      </c>
      <c r="CN60" s="134"/>
      <c r="CO60" s="135"/>
      <c r="CP60" s="110">
        <f>SUM(CP54:CP59)</f>
        <v>7</v>
      </c>
      <c r="CQ60" s="24">
        <f>SUM(CQ54:CQ59)</f>
        <v>5</v>
      </c>
      <c r="CR60" s="44"/>
      <c r="CS60" s="44"/>
      <c r="CT60" s="56"/>
      <c r="CU60" s="56"/>
      <c r="CV60" s="56"/>
      <c r="CW60" s="56"/>
      <c r="CX60" s="56"/>
      <c r="CY60" s="68"/>
      <c r="CZ60" s="68"/>
      <c r="DA60" s="133" t="s">
        <v>6</v>
      </c>
      <c r="DB60" s="134"/>
      <c r="DC60" s="135"/>
      <c r="DD60" s="23">
        <f>SUM(DD54:DD59)</f>
        <v>7</v>
      </c>
      <c r="DE60" s="24">
        <f>SUM(DE54:DE59)</f>
        <v>5</v>
      </c>
      <c r="DF60" s="44"/>
      <c r="DG60" s="44"/>
      <c r="DH60" s="56"/>
      <c r="DI60" s="56"/>
      <c r="DJ60" s="56"/>
      <c r="DK60" s="56"/>
      <c r="DL60" s="56"/>
      <c r="DM60" s="68"/>
      <c r="DN60" s="68"/>
      <c r="DO60" s="133" t="s">
        <v>6</v>
      </c>
      <c r="DP60" s="134"/>
      <c r="DQ60" s="135"/>
      <c r="DR60" s="23">
        <f>SUM(DR54:DR59)</f>
        <v>3</v>
      </c>
      <c r="DS60" s="24">
        <f>SUM(DS54:DS59)</f>
        <v>9</v>
      </c>
      <c r="DT60" s="44"/>
      <c r="DU60" s="44"/>
      <c r="DV60" s="56"/>
      <c r="DW60" s="56"/>
      <c r="DX60" s="56"/>
      <c r="DY60" s="56"/>
      <c r="DZ60" s="56"/>
      <c r="EA60" s="68"/>
      <c r="EB60" s="68"/>
      <c r="EC60" s="133" t="s">
        <v>6</v>
      </c>
      <c r="ED60" s="134"/>
      <c r="EE60" s="135"/>
      <c r="EF60" s="23">
        <f>SUM(EF54:EF59)</f>
        <v>3</v>
      </c>
      <c r="EG60" s="24">
        <f>SUM(EG54:EG59)</f>
        <v>9</v>
      </c>
      <c r="EH60" s="44"/>
      <c r="EI60" s="44"/>
      <c r="EJ60" s="56"/>
      <c r="EK60" s="56"/>
      <c r="EL60" s="56"/>
      <c r="EM60" s="56"/>
      <c r="EN60" s="56"/>
      <c r="EO60" s="68"/>
      <c r="EP60" s="68"/>
      <c r="EQ60" s="133" t="s">
        <v>6</v>
      </c>
      <c r="ER60" s="134"/>
      <c r="ES60" s="135"/>
      <c r="ET60" s="23">
        <f>SUM(ET54:ET59)</f>
        <v>4</v>
      </c>
      <c r="EU60" s="24">
        <f>SUM(EU54:EU59)</f>
        <v>8</v>
      </c>
      <c r="EV60" s="44"/>
      <c r="EW60" s="44"/>
      <c r="EX60" s="56"/>
      <c r="EY60" s="56"/>
      <c r="EZ60" s="56"/>
      <c r="FA60" s="56"/>
      <c r="FB60" s="56"/>
      <c r="FC60" s="68"/>
      <c r="FD60" s="68"/>
      <c r="FE60" s="133" t="s">
        <v>6</v>
      </c>
      <c r="FF60" s="134"/>
      <c r="FG60" s="135"/>
      <c r="FH60" s="23">
        <f>SUM(FH54:FH59)</f>
        <v>4</v>
      </c>
      <c r="FI60" s="24">
        <f>SUM(FI54:FI59)</f>
        <v>8</v>
      </c>
      <c r="FJ60" s="44"/>
      <c r="FK60" s="44"/>
      <c r="FL60" s="56"/>
      <c r="FM60" s="56"/>
      <c r="FN60" s="56"/>
      <c r="FO60" s="56"/>
      <c r="FP60" s="56"/>
      <c r="FQ60" s="68"/>
      <c r="FR60" s="68"/>
      <c r="FS60" s="133" t="s">
        <v>6</v>
      </c>
      <c r="FT60" s="134"/>
      <c r="FU60" s="135"/>
      <c r="FV60" s="23">
        <f>SUM(FV54:FV59)</f>
        <v>5</v>
      </c>
      <c r="FW60" s="24">
        <f>SUM(FW54:FW59)</f>
        <v>7</v>
      </c>
      <c r="FX60" s="44"/>
      <c r="FY60" s="44"/>
      <c r="FZ60" s="56"/>
      <c r="GA60" s="56"/>
      <c r="GB60" s="56"/>
      <c r="GC60" s="56"/>
      <c r="GD60" s="56"/>
      <c r="GE60" s="68"/>
      <c r="GF60" s="68"/>
      <c r="GG60" s="133" t="s">
        <v>6</v>
      </c>
      <c r="GH60" s="134"/>
      <c r="GI60" s="135"/>
      <c r="GJ60" s="23">
        <f>SUM(GJ54:GJ59)</f>
        <v>4</v>
      </c>
      <c r="GK60" s="24">
        <f>SUM(GK54:GK59)</f>
        <v>8</v>
      </c>
      <c r="GL60" s="44"/>
      <c r="GM60" s="44"/>
      <c r="GN60" s="56"/>
      <c r="GO60" s="56"/>
      <c r="GP60" s="56"/>
      <c r="GQ60" s="56"/>
      <c r="GR60" s="56"/>
      <c r="GS60" s="68"/>
      <c r="GT60" s="68"/>
      <c r="GU60" s="133" t="s">
        <v>6</v>
      </c>
      <c r="GV60" s="134"/>
      <c r="GW60" s="135"/>
      <c r="GX60" s="23">
        <f>SUM(GX54:GX59)</f>
        <v>5</v>
      </c>
      <c r="GY60" s="24">
        <f>SUM(GY54:GY59)</f>
        <v>7</v>
      </c>
      <c r="GZ60" s="44"/>
      <c r="HA60" s="44"/>
      <c r="HB60" s="56"/>
      <c r="HC60" s="69"/>
      <c r="HD60" s="56"/>
      <c r="HE60" s="56"/>
      <c r="HF60" s="69"/>
      <c r="HG60" s="68"/>
      <c r="HH60" s="68"/>
      <c r="HI60" s="133" t="s">
        <v>6</v>
      </c>
      <c r="HJ60" s="134"/>
      <c r="HK60" s="135"/>
      <c r="HL60" s="23">
        <f>SUM(HL54:HL59)</f>
        <v>11</v>
      </c>
      <c r="HM60" s="24">
        <f>SUM(HM54:HM59)</f>
        <v>1</v>
      </c>
      <c r="HN60" s="44"/>
      <c r="HO60" s="44"/>
      <c r="HP60" s="56"/>
      <c r="HQ60" s="56"/>
      <c r="HR60" s="56"/>
      <c r="HS60" s="56"/>
      <c r="HT60" s="56"/>
      <c r="HU60" s="68"/>
      <c r="HV60" s="68"/>
      <c r="HW60" s="133" t="s">
        <v>6</v>
      </c>
      <c r="HX60" s="134"/>
      <c r="HY60" s="135"/>
      <c r="HZ60" s="23">
        <f>SUM(HZ54:HZ59)</f>
        <v>10</v>
      </c>
      <c r="IA60" s="24">
        <f>SUM(IA54:IA59)</f>
        <v>2</v>
      </c>
      <c r="IB60" s="44"/>
      <c r="IC60" s="44"/>
      <c r="ID60" s="56"/>
      <c r="IE60" s="56"/>
      <c r="IF60" s="56"/>
      <c r="IG60" s="56"/>
      <c r="IH60" s="56"/>
      <c r="II60" s="68"/>
      <c r="IJ60" s="68"/>
      <c r="IK60" s="133" t="s">
        <v>6</v>
      </c>
      <c r="IL60" s="134"/>
      <c r="IM60" s="135"/>
      <c r="IN60" s="23">
        <f>SUM(IN54:IN59)</f>
        <v>5</v>
      </c>
      <c r="IO60" s="24">
        <f>SUM(IO54:IO59)</f>
        <v>7</v>
      </c>
      <c r="IP60" s="44"/>
      <c r="IQ60" s="44"/>
      <c r="IR60" s="56"/>
      <c r="IS60" s="56"/>
      <c r="IT60" s="56"/>
      <c r="IU60" s="56"/>
      <c r="IV60" s="56"/>
      <c r="IW60" s="68"/>
      <c r="IX60" s="68"/>
      <c r="IY60" s="133" t="s">
        <v>6</v>
      </c>
      <c r="IZ60" s="134"/>
      <c r="JA60" s="135"/>
      <c r="JB60" s="23">
        <f>SUM(JB54:JB59)</f>
        <v>7</v>
      </c>
      <c r="JC60" s="24">
        <f>SUM(JC54:JC59)</f>
        <v>5</v>
      </c>
      <c r="JD60" s="44"/>
      <c r="JE60" s="44"/>
      <c r="JF60" s="56"/>
      <c r="JG60" s="56"/>
      <c r="JH60" s="56"/>
      <c r="JI60" s="56"/>
      <c r="JJ60" s="56"/>
      <c r="JK60" s="68"/>
      <c r="JL60" s="68"/>
      <c r="JM60" s="133" t="s">
        <v>6</v>
      </c>
      <c r="JN60" s="134"/>
      <c r="JO60" s="135"/>
      <c r="JP60" s="127">
        <f>SUM(JP54:JP59)</f>
        <v>7</v>
      </c>
      <c r="JQ60" s="24">
        <f>SUM(JQ54:JQ59)</f>
        <v>5</v>
      </c>
      <c r="JR60" s="44"/>
      <c r="JS60" s="44"/>
      <c r="JT60" s="56"/>
      <c r="JU60" s="56"/>
      <c r="JV60" s="56"/>
      <c r="JW60" s="56"/>
      <c r="JX60" s="56"/>
      <c r="JY60" s="68"/>
      <c r="JZ60" s="68"/>
      <c r="KA60" s="133" t="s">
        <v>6</v>
      </c>
      <c r="KB60" s="134"/>
      <c r="KC60" s="135"/>
      <c r="KD60" s="23">
        <f>SUM(KD54:KD59)</f>
        <v>5</v>
      </c>
      <c r="KE60" s="24">
        <f>SUM(KE54:KE59)</f>
        <v>7</v>
      </c>
      <c r="KF60" s="44"/>
      <c r="KG60" s="44"/>
      <c r="KH60" s="56"/>
      <c r="KI60" s="56"/>
      <c r="KJ60" s="56"/>
      <c r="KK60" s="56"/>
      <c r="KL60" s="56"/>
      <c r="KM60" s="68"/>
      <c r="KN60" s="68"/>
      <c r="KO60" s="133" t="s">
        <v>6</v>
      </c>
      <c r="KP60" s="134"/>
      <c r="KQ60" s="135"/>
      <c r="KR60" s="23">
        <f>SUM(KR54:KR59)</f>
        <v>7</v>
      </c>
      <c r="KS60" s="24">
        <f>SUM(KS54:KS59)</f>
        <v>5</v>
      </c>
      <c r="KT60" s="44"/>
      <c r="KU60" s="44"/>
      <c r="KW60" s="56"/>
      <c r="KX60" s="56"/>
      <c r="KY60" s="56"/>
      <c r="KZ60" s="56"/>
      <c r="LA60" s="68"/>
      <c r="LB60" s="68"/>
      <c r="LC60" s="133" t="s">
        <v>6</v>
      </c>
      <c r="LD60" s="134"/>
      <c r="LE60" s="135"/>
      <c r="LF60" s="23">
        <f>SUM(LF54:LF59)</f>
        <v>7</v>
      </c>
      <c r="LG60" s="24">
        <f>SUM(LG54:LG59)</f>
        <v>5</v>
      </c>
      <c r="LH60" s="44"/>
      <c r="LI60" s="44"/>
      <c r="LK60" s="56"/>
      <c r="LL60" s="56"/>
      <c r="LM60" s="56"/>
      <c r="LN60" s="56"/>
      <c r="LO60" s="68"/>
      <c r="LP60" s="68"/>
      <c r="LQ60" s="133" t="s">
        <v>6</v>
      </c>
      <c r="LR60" s="134"/>
      <c r="LS60" s="135"/>
      <c r="LT60" s="23">
        <f>SUM(LT54:LT59)</f>
        <v>7</v>
      </c>
      <c r="LU60" s="24">
        <f>SUM(LU54:LU59)</f>
        <v>5</v>
      </c>
      <c r="LV60" s="44"/>
      <c r="LW60" s="44"/>
      <c r="LY60" s="56"/>
      <c r="LZ60" s="56"/>
      <c r="MA60" s="56"/>
      <c r="MB60" s="56"/>
      <c r="MC60" s="68"/>
      <c r="MD60" s="68"/>
      <c r="ME60" s="133" t="s">
        <v>6</v>
      </c>
      <c r="MF60" s="134"/>
      <c r="MG60" s="135"/>
      <c r="MH60" s="23">
        <f>SUM(MH54:MH59)</f>
        <v>6</v>
      </c>
      <c r="MI60" s="24">
        <f>SUM(MI54:MI59)</f>
        <v>6</v>
      </c>
      <c r="MJ60" s="44"/>
      <c r="MK60" s="44"/>
      <c r="MM60" s="56"/>
      <c r="MN60" s="56"/>
      <c r="MO60" s="56"/>
      <c r="MP60" s="56"/>
      <c r="MQ60" s="68"/>
      <c r="MR60" s="68"/>
      <c r="MS60" s="133" t="s">
        <v>6</v>
      </c>
      <c r="MT60" s="134"/>
      <c r="MU60" s="135"/>
      <c r="MV60" s="23">
        <f>SUM(MV54:MV59)</f>
        <v>8</v>
      </c>
      <c r="MW60" s="24">
        <f>SUM(MW54:MW59)</f>
        <v>4</v>
      </c>
    </row>
    <row r="61" spans="1:363" ht="15.75" thickBot="1" x14ac:dyDescent="0.3">
      <c r="A61" s="56"/>
      <c r="B61" s="56"/>
      <c r="C61" s="56"/>
      <c r="D61" s="56"/>
      <c r="E61" s="68"/>
      <c r="F61" s="68"/>
      <c r="G61" s="44"/>
      <c r="H61" s="44"/>
      <c r="I61" s="44"/>
      <c r="J61" s="44"/>
      <c r="K61" s="44"/>
      <c r="L61" s="44"/>
      <c r="M61" s="44"/>
      <c r="N61" s="56"/>
      <c r="O61" s="56"/>
      <c r="P61" s="56"/>
      <c r="Q61" s="56"/>
      <c r="R61" s="56"/>
      <c r="S61" s="68"/>
      <c r="T61" s="68"/>
      <c r="U61" s="44"/>
      <c r="V61" s="44"/>
      <c r="W61" s="44"/>
      <c r="X61" s="44"/>
      <c r="Y61" s="44"/>
      <c r="Z61" s="44"/>
      <c r="AA61" s="44"/>
      <c r="AB61" s="56"/>
      <c r="AC61" s="56"/>
      <c r="AD61" s="56"/>
      <c r="AE61" s="56"/>
      <c r="AF61" s="56"/>
      <c r="AG61" s="68"/>
      <c r="AH61" s="68"/>
      <c r="AI61" s="44"/>
      <c r="AJ61" s="44"/>
      <c r="AK61" s="44"/>
      <c r="AL61" s="44"/>
      <c r="AM61" s="44"/>
      <c r="AN61" s="44"/>
      <c r="AO61" s="44"/>
      <c r="AP61" s="56"/>
      <c r="AQ61" s="56"/>
      <c r="AR61" s="56"/>
      <c r="AS61" s="56"/>
      <c r="AT61" s="56"/>
      <c r="AU61" s="68"/>
      <c r="AV61" s="68"/>
      <c r="AW61" s="44"/>
      <c r="AX61" s="44"/>
      <c r="AY61" s="44"/>
      <c r="AZ61" s="44"/>
      <c r="BA61" s="44"/>
      <c r="BB61" s="44"/>
      <c r="BC61" s="44"/>
      <c r="BD61" s="56"/>
      <c r="BE61" s="56"/>
      <c r="BF61" s="56"/>
      <c r="BG61" s="56"/>
      <c r="BH61" s="56"/>
      <c r="BI61" s="68"/>
      <c r="BJ61" s="68"/>
      <c r="BK61" s="44"/>
      <c r="BL61" s="44"/>
      <c r="BM61" s="44"/>
      <c r="BN61" s="44"/>
      <c r="BO61" s="44"/>
      <c r="BP61" s="44"/>
      <c r="BQ61" s="44"/>
      <c r="BR61" s="56"/>
      <c r="BS61" s="56"/>
      <c r="BT61" s="56"/>
      <c r="BU61" s="56"/>
      <c r="BV61" s="56"/>
      <c r="BW61" s="68"/>
      <c r="BX61" s="68"/>
      <c r="BY61" s="44"/>
      <c r="BZ61" s="44"/>
      <c r="CA61" s="44"/>
      <c r="CB61" s="44"/>
      <c r="CC61" s="44"/>
      <c r="CD61" s="44"/>
      <c r="CE61" s="44"/>
      <c r="CF61" s="56"/>
      <c r="CG61" s="56"/>
      <c r="CH61" s="56"/>
      <c r="CI61" s="56"/>
      <c r="CJ61" s="56"/>
      <c r="CK61" s="68"/>
      <c r="CL61" s="68"/>
      <c r="CM61" s="44"/>
      <c r="CN61" s="44"/>
      <c r="CO61" s="44"/>
      <c r="CP61" s="44"/>
      <c r="CQ61" s="44"/>
      <c r="CR61" s="44"/>
      <c r="CS61" s="44"/>
      <c r="CT61" s="56"/>
      <c r="CU61" s="56"/>
      <c r="CV61" s="56"/>
      <c r="CW61" s="56"/>
      <c r="CX61" s="56"/>
      <c r="CY61" s="68"/>
      <c r="CZ61" s="68"/>
      <c r="DA61" s="44"/>
      <c r="DB61" s="44"/>
      <c r="DC61" s="44"/>
      <c r="DD61" s="44"/>
      <c r="DE61" s="44"/>
      <c r="DF61" s="44"/>
      <c r="DG61" s="44"/>
      <c r="DH61" s="56"/>
      <c r="DI61" s="56"/>
      <c r="DJ61" s="56"/>
      <c r="DK61" s="56"/>
      <c r="DL61" s="56"/>
      <c r="DM61" s="68"/>
      <c r="DN61" s="68"/>
      <c r="DO61" s="44"/>
      <c r="DP61" s="44"/>
      <c r="DQ61" s="44"/>
      <c r="DR61" s="44"/>
      <c r="DS61" s="44"/>
      <c r="DT61" s="44"/>
      <c r="DU61" s="44"/>
      <c r="DV61" s="56"/>
      <c r="DW61" s="56"/>
      <c r="DX61" s="56"/>
      <c r="DY61" s="56"/>
      <c r="DZ61" s="56"/>
      <c r="EA61" s="68"/>
      <c r="EB61" s="68"/>
      <c r="EC61" s="44"/>
      <c r="ED61" s="44"/>
      <c r="EE61" s="44"/>
      <c r="EF61" s="44"/>
      <c r="EG61" s="44"/>
      <c r="EH61" s="44"/>
      <c r="EI61" s="44"/>
      <c r="EJ61" s="56"/>
      <c r="EK61" s="56"/>
      <c r="EL61" s="56"/>
      <c r="EM61" s="56"/>
      <c r="EN61" s="56"/>
      <c r="EO61" s="68"/>
      <c r="EP61" s="68"/>
      <c r="EQ61" s="44"/>
      <c r="ER61" s="44"/>
      <c r="ES61" s="44"/>
      <c r="ET61" s="44"/>
      <c r="EU61" s="44"/>
      <c r="EV61" s="44"/>
      <c r="EW61" s="44"/>
      <c r="EX61" s="56"/>
      <c r="EY61" s="56"/>
      <c r="EZ61" s="56"/>
      <c r="FA61" s="56"/>
      <c r="FB61" s="56"/>
      <c r="FC61" s="68"/>
      <c r="FD61" s="68"/>
      <c r="FE61" s="44"/>
      <c r="FF61" s="44"/>
      <c r="FG61" s="44"/>
      <c r="FH61" s="44"/>
      <c r="FI61" s="44"/>
      <c r="FJ61" s="44"/>
      <c r="FK61" s="44"/>
      <c r="FL61" s="56"/>
      <c r="FM61" s="56"/>
      <c r="FN61" s="56"/>
      <c r="FO61" s="56"/>
      <c r="FP61" s="56"/>
      <c r="FQ61" s="68"/>
      <c r="FR61" s="68"/>
      <c r="FS61" s="44"/>
      <c r="FT61" s="44"/>
      <c r="FU61" s="44"/>
      <c r="FV61" s="44"/>
      <c r="FW61" s="44"/>
      <c r="FX61" s="44"/>
      <c r="FY61" s="44"/>
      <c r="FZ61" s="56"/>
      <c r="GA61" s="56"/>
      <c r="GB61" s="56"/>
      <c r="GC61" s="56"/>
      <c r="GD61" s="56"/>
      <c r="GE61" s="68"/>
      <c r="GF61" s="68"/>
      <c r="GG61" s="44"/>
      <c r="GH61" s="44"/>
      <c r="GI61" s="44"/>
      <c r="GJ61" s="44"/>
      <c r="GK61" s="44"/>
      <c r="GL61" s="44"/>
      <c r="GM61" s="44"/>
      <c r="GN61" s="56"/>
      <c r="GO61" s="56"/>
      <c r="GP61" s="56"/>
      <c r="GQ61" s="56"/>
      <c r="GR61" s="56"/>
      <c r="GS61" s="68"/>
      <c r="GT61" s="68"/>
      <c r="GU61" s="44"/>
      <c r="GV61" s="44"/>
      <c r="GW61" s="44"/>
      <c r="GX61" s="44"/>
      <c r="GY61" s="44"/>
      <c r="GZ61" s="44"/>
      <c r="HA61" s="44"/>
      <c r="HB61" s="56"/>
      <c r="HC61" s="69"/>
      <c r="HD61" s="56"/>
      <c r="HE61" s="56"/>
      <c r="HF61" s="69"/>
      <c r="HG61" s="68"/>
      <c r="HH61" s="68"/>
      <c r="HI61" s="44"/>
      <c r="HJ61" s="44"/>
      <c r="HK61" s="44"/>
      <c r="HL61" s="44"/>
      <c r="HM61" s="44"/>
      <c r="HN61" s="44"/>
      <c r="HO61" s="44"/>
      <c r="HP61" s="56"/>
      <c r="HQ61" s="56"/>
      <c r="HR61" s="56"/>
      <c r="HS61" s="56"/>
      <c r="HT61" s="56"/>
      <c r="HU61" s="68"/>
      <c r="HV61" s="68"/>
      <c r="HW61" s="44"/>
      <c r="HX61" s="44"/>
      <c r="HY61" s="44"/>
      <c r="HZ61" s="44"/>
      <c r="IA61" s="44"/>
      <c r="IB61" s="44"/>
      <c r="IC61" s="44"/>
      <c r="ID61" s="56"/>
      <c r="IE61" s="56"/>
      <c r="IF61" s="56"/>
      <c r="IG61" s="56"/>
      <c r="IH61" s="56"/>
      <c r="II61" s="68"/>
      <c r="IJ61" s="68"/>
      <c r="IK61" s="44"/>
      <c r="IL61" s="44"/>
      <c r="IM61" s="44"/>
      <c r="IN61" s="44"/>
      <c r="IO61" s="44"/>
      <c r="IP61" s="44"/>
      <c r="IQ61" s="44"/>
      <c r="IR61" s="56"/>
      <c r="IS61" s="56"/>
      <c r="IT61" s="56"/>
      <c r="IU61" s="56"/>
      <c r="IV61" s="56"/>
      <c r="IW61" s="68"/>
      <c r="IX61" s="68"/>
      <c r="IY61" s="44"/>
      <c r="IZ61" s="44"/>
      <c r="JA61" s="44"/>
      <c r="JB61" s="44"/>
      <c r="JC61" s="44"/>
      <c r="JD61" s="44"/>
      <c r="JE61" s="44"/>
      <c r="JF61" s="56"/>
      <c r="JG61" s="56"/>
      <c r="JH61" s="56"/>
      <c r="JI61" s="56"/>
      <c r="JJ61" s="56"/>
      <c r="JK61" s="68"/>
      <c r="JL61" s="68"/>
      <c r="JM61" s="44"/>
      <c r="JN61" s="44"/>
      <c r="JO61" s="44"/>
      <c r="JP61" s="44"/>
      <c r="JQ61" s="44"/>
      <c r="JR61" s="44"/>
      <c r="JS61" s="44"/>
      <c r="JT61" s="56"/>
      <c r="JU61" s="56"/>
      <c r="JV61" s="56"/>
      <c r="JW61" s="56"/>
      <c r="JX61" s="56"/>
      <c r="JY61" s="68"/>
      <c r="JZ61" s="68"/>
      <c r="KA61" s="44"/>
      <c r="KB61" s="44"/>
      <c r="KC61" s="44"/>
      <c r="KD61" s="44"/>
      <c r="KE61" s="44"/>
      <c r="KF61" s="44"/>
      <c r="KG61" s="44"/>
      <c r="KH61" s="56"/>
      <c r="KI61" s="56"/>
      <c r="KJ61" s="56"/>
      <c r="KK61" s="56"/>
      <c r="KL61" s="56"/>
      <c r="KM61" s="68"/>
      <c r="KN61" s="68"/>
      <c r="KO61" s="44"/>
      <c r="KP61" s="44"/>
      <c r="KQ61" s="44"/>
      <c r="KR61" s="44"/>
      <c r="KS61" s="44"/>
      <c r="KT61" s="44"/>
      <c r="KU61" s="44"/>
    </row>
    <row r="62" spans="1:363" ht="15.75" thickBot="1" x14ac:dyDescent="0.3">
      <c r="A62" s="26"/>
      <c r="B62" s="70"/>
      <c r="C62" s="70"/>
      <c r="D62" s="25"/>
      <c r="E62" s="72"/>
      <c r="F62" s="73"/>
      <c r="G62" s="73"/>
      <c r="H62" s="73"/>
      <c r="I62" s="73"/>
      <c r="J62" s="73"/>
      <c r="K62" s="74"/>
      <c r="L62" s="71"/>
      <c r="M62" s="71"/>
      <c r="N62" s="56"/>
      <c r="O62" s="72"/>
      <c r="P62" s="74"/>
      <c r="Q62" s="70"/>
      <c r="R62" s="70"/>
      <c r="S62" s="76"/>
      <c r="T62" s="76"/>
      <c r="U62" s="76"/>
      <c r="V62" s="76"/>
      <c r="W62" s="76"/>
      <c r="X62" s="76"/>
      <c r="Y62" s="77"/>
      <c r="Z62" s="78"/>
      <c r="AA62" s="78"/>
      <c r="AB62" s="56"/>
      <c r="AC62" s="26"/>
      <c r="AD62" s="70"/>
      <c r="AE62" s="70"/>
      <c r="AF62" s="26"/>
      <c r="AG62" s="72"/>
      <c r="AH62" s="73"/>
      <c r="AI62" s="73"/>
      <c r="AJ62" s="73"/>
      <c r="AK62" s="73"/>
      <c r="AL62" s="73"/>
      <c r="AM62" s="74"/>
      <c r="AN62" s="71"/>
      <c r="AO62" s="71"/>
      <c r="AP62" s="56"/>
      <c r="AQ62" s="26"/>
      <c r="AR62" s="70"/>
      <c r="AS62" s="70"/>
      <c r="AT62" s="25"/>
      <c r="AU62" s="72"/>
      <c r="AV62" s="73"/>
      <c r="AW62" s="73"/>
      <c r="AX62" s="73"/>
      <c r="AY62" s="73"/>
      <c r="AZ62" s="73"/>
      <c r="BA62" s="74"/>
      <c r="BB62" s="71"/>
      <c r="BC62" s="71"/>
      <c r="BD62" s="56"/>
      <c r="BE62" s="26"/>
      <c r="BF62" s="70"/>
      <c r="BG62" s="70"/>
      <c r="BH62" s="25"/>
      <c r="BI62" s="72"/>
      <c r="BJ62" s="73"/>
      <c r="BK62" s="73"/>
      <c r="BL62" s="73"/>
      <c r="BM62" s="73"/>
      <c r="BN62" s="73"/>
      <c r="BO62" s="74"/>
      <c r="BP62" s="71"/>
      <c r="BQ62" s="71"/>
      <c r="BR62" s="56"/>
      <c r="BS62" s="26"/>
      <c r="BT62" s="70"/>
      <c r="BU62" s="70"/>
      <c r="BV62" s="25"/>
      <c r="BW62" s="72"/>
      <c r="BX62" s="73"/>
      <c r="BY62" s="73"/>
      <c r="BZ62" s="73"/>
      <c r="CA62" s="73"/>
      <c r="CB62" s="73"/>
      <c r="CC62" s="74"/>
      <c r="CD62" s="71"/>
      <c r="CE62" s="71"/>
      <c r="CF62" s="56"/>
      <c r="CG62" s="26"/>
      <c r="CH62" s="70"/>
      <c r="CI62" s="70"/>
      <c r="CJ62" s="25"/>
      <c r="CK62" s="72"/>
      <c r="CL62" s="73"/>
      <c r="CM62" s="73"/>
      <c r="CN62" s="73"/>
      <c r="CO62" s="73"/>
      <c r="CP62" s="111"/>
      <c r="CQ62" s="112"/>
      <c r="CR62" s="56"/>
      <c r="CS62" s="56"/>
      <c r="CT62" s="56"/>
      <c r="CU62" s="26"/>
      <c r="CV62" s="70"/>
      <c r="CW62" s="70"/>
      <c r="CX62" s="25"/>
      <c r="CY62" s="72"/>
      <c r="CZ62" s="73"/>
      <c r="DA62" s="73"/>
      <c r="DB62" s="73"/>
      <c r="DC62" s="73"/>
      <c r="DD62" s="73"/>
      <c r="DE62" s="74"/>
      <c r="DF62" s="71"/>
      <c r="DG62" s="71"/>
      <c r="DH62" s="56"/>
      <c r="DI62" s="26"/>
      <c r="DJ62" s="70"/>
      <c r="DK62" s="70"/>
      <c r="DL62" s="25"/>
      <c r="DM62" s="72"/>
      <c r="DN62" s="73"/>
      <c r="DO62" s="73"/>
      <c r="DP62" s="73"/>
      <c r="DQ62" s="73"/>
      <c r="DR62" s="73"/>
      <c r="DS62" s="74"/>
      <c r="DT62" s="71"/>
      <c r="DU62" s="71"/>
      <c r="DV62" s="56"/>
      <c r="DW62" s="26"/>
      <c r="DX62" s="70"/>
      <c r="DY62" s="70"/>
      <c r="DZ62" s="25"/>
      <c r="EA62" s="72"/>
      <c r="EB62" s="73"/>
      <c r="EC62" s="73"/>
      <c r="ED62" s="73"/>
      <c r="EE62" s="73"/>
      <c r="EF62" s="73"/>
      <c r="EG62" s="74"/>
      <c r="EH62" s="71"/>
      <c r="EI62" s="71"/>
      <c r="EJ62" s="56"/>
      <c r="EK62" s="27"/>
      <c r="EL62" s="70"/>
      <c r="EM62" s="70"/>
      <c r="EN62" s="25"/>
      <c r="EO62" s="72"/>
      <c r="EP62" s="73"/>
      <c r="EQ62" s="73"/>
      <c r="ER62" s="73"/>
      <c r="ES62" s="73"/>
      <c r="ET62" s="73"/>
      <c r="EU62" s="74"/>
      <c r="EV62" s="71"/>
      <c r="EW62" s="71"/>
      <c r="EX62" s="56"/>
      <c r="EY62" s="26"/>
      <c r="EZ62" s="70"/>
      <c r="FA62" s="70"/>
      <c r="FB62" s="25"/>
      <c r="FC62" s="72"/>
      <c r="FD62" s="73"/>
      <c r="FE62" s="73"/>
      <c r="FF62" s="73"/>
      <c r="FG62" s="73"/>
      <c r="FH62" s="73"/>
      <c r="FI62" s="74"/>
      <c r="FJ62" s="71"/>
      <c r="FK62" s="71"/>
      <c r="FL62" s="56"/>
      <c r="FM62" s="26"/>
      <c r="FN62" s="70"/>
      <c r="FO62" s="70"/>
      <c r="FP62" s="25"/>
      <c r="FQ62" s="72"/>
      <c r="FR62" s="73"/>
      <c r="FS62" s="73"/>
      <c r="FT62" s="73"/>
      <c r="FU62" s="73"/>
      <c r="FV62" s="73"/>
      <c r="FW62" s="74"/>
      <c r="FX62" s="71"/>
      <c r="FY62" s="71"/>
      <c r="FZ62" s="56"/>
      <c r="GA62" s="26"/>
      <c r="GB62" s="70"/>
      <c r="GC62" s="70"/>
      <c r="GD62" s="25"/>
      <c r="GE62" s="72"/>
      <c r="GF62" s="73"/>
      <c r="GG62" s="73"/>
      <c r="GH62" s="73"/>
      <c r="GI62" s="73"/>
      <c r="GJ62" s="73"/>
      <c r="GK62" s="74"/>
      <c r="GL62" s="71"/>
      <c r="GM62" s="71"/>
      <c r="GN62" s="56"/>
      <c r="GO62" s="26"/>
      <c r="GP62" s="70"/>
      <c r="GQ62" s="70"/>
      <c r="GR62" s="27"/>
      <c r="GS62" s="72"/>
      <c r="GT62" s="73"/>
      <c r="GU62" s="73"/>
      <c r="GV62" s="73"/>
      <c r="GW62" s="73"/>
      <c r="GX62" s="73"/>
      <c r="GY62" s="74"/>
      <c r="GZ62" s="71"/>
      <c r="HA62" s="71"/>
      <c r="HB62" s="56"/>
      <c r="HC62" s="27"/>
      <c r="HD62" s="70"/>
      <c r="HE62" s="70"/>
      <c r="HF62" s="27"/>
      <c r="HG62" s="72"/>
      <c r="HH62" s="73"/>
      <c r="HI62" s="73"/>
      <c r="HJ62" s="73"/>
      <c r="HK62" s="73"/>
      <c r="HL62" s="73"/>
      <c r="HM62" s="74"/>
      <c r="HN62" s="71"/>
      <c r="HO62" s="71"/>
      <c r="HP62" s="56"/>
      <c r="HQ62" s="27"/>
      <c r="HR62" s="70"/>
      <c r="HS62" s="70"/>
      <c r="HT62" s="27"/>
      <c r="HU62" s="72"/>
      <c r="HV62" s="73"/>
      <c r="HW62" s="73"/>
      <c r="HX62" s="73"/>
      <c r="HY62" s="73"/>
      <c r="HZ62" s="73"/>
      <c r="IA62" s="74"/>
      <c r="IB62" s="71"/>
      <c r="IC62" s="71"/>
      <c r="ID62" s="56"/>
      <c r="IE62" s="27"/>
      <c r="IF62" s="70"/>
      <c r="IG62" s="70"/>
      <c r="IH62" s="27"/>
      <c r="II62" s="72"/>
      <c r="IJ62" s="73"/>
      <c r="IK62" s="73"/>
      <c r="IL62" s="73"/>
      <c r="IM62" s="73"/>
      <c r="IN62" s="73"/>
      <c r="IO62" s="74"/>
      <c r="IP62" s="71"/>
      <c r="IQ62" s="71"/>
      <c r="IR62" s="56"/>
      <c r="IS62" s="27"/>
      <c r="IT62" s="70"/>
      <c r="IU62" s="70"/>
      <c r="IV62" s="27"/>
      <c r="IW62" s="72"/>
      <c r="IX62" s="73"/>
      <c r="IY62" s="73"/>
      <c r="IZ62" s="73"/>
      <c r="JA62" s="73"/>
      <c r="JB62" s="73"/>
      <c r="JC62" s="74"/>
      <c r="JD62" s="71"/>
      <c r="JE62" s="71"/>
      <c r="JF62" s="56"/>
      <c r="JG62" s="27"/>
      <c r="JH62" s="70"/>
      <c r="JI62" s="70"/>
      <c r="JJ62" s="27"/>
      <c r="JK62" s="72"/>
      <c r="JL62" s="73"/>
      <c r="JM62" s="73"/>
      <c r="JN62" s="73"/>
      <c r="JO62" s="73"/>
      <c r="JP62" s="73"/>
      <c r="JQ62" s="74"/>
      <c r="JR62" s="56"/>
      <c r="JS62" s="56"/>
      <c r="JT62" s="56"/>
      <c r="JU62" s="27"/>
      <c r="JV62" s="70"/>
      <c r="JW62" s="70"/>
      <c r="JX62" s="27"/>
      <c r="JY62" s="72"/>
      <c r="JZ62" s="73"/>
      <c r="KA62" s="73"/>
      <c r="KB62" s="73"/>
      <c r="KC62" s="73"/>
      <c r="KD62" s="73"/>
      <c r="KE62" s="74"/>
      <c r="KF62" s="71"/>
      <c r="KG62" s="71"/>
      <c r="KH62" s="56"/>
      <c r="KI62" s="27"/>
      <c r="KJ62" s="70"/>
      <c r="KK62" s="70"/>
      <c r="KL62" s="27"/>
      <c r="KM62" s="72"/>
      <c r="KN62" s="73"/>
      <c r="KO62" s="73"/>
      <c r="KP62" s="73"/>
      <c r="KQ62" s="73"/>
      <c r="KR62" s="73"/>
      <c r="KS62" s="74"/>
      <c r="KT62" s="71"/>
      <c r="KU62" s="71"/>
      <c r="KW62" s="27"/>
      <c r="KX62" s="70"/>
      <c r="KY62" s="70"/>
      <c r="KZ62" s="27"/>
      <c r="LA62" s="72"/>
      <c r="LB62" s="73"/>
      <c r="LC62" s="73"/>
      <c r="LD62" s="73"/>
      <c r="LE62" s="73"/>
      <c r="LF62" s="73"/>
      <c r="LG62" s="74"/>
      <c r="LH62" s="71"/>
      <c r="LI62" s="71"/>
      <c r="LK62" s="27"/>
      <c r="LL62" s="70"/>
      <c r="LM62" s="70"/>
      <c r="LN62" s="27"/>
      <c r="LO62" s="72"/>
      <c r="LP62" s="73"/>
      <c r="LQ62" s="73"/>
      <c r="LR62" s="73"/>
      <c r="LS62" s="73"/>
      <c r="LT62" s="73"/>
      <c r="LU62" s="74"/>
      <c r="LV62" s="71"/>
      <c r="LW62" s="71"/>
      <c r="LY62" s="27"/>
      <c r="LZ62" s="70"/>
      <c r="MA62" s="70"/>
      <c r="MB62" s="27"/>
      <c r="MC62" s="72"/>
      <c r="MD62" s="73"/>
      <c r="ME62" s="73"/>
      <c r="MF62" s="73"/>
      <c r="MG62" s="73"/>
      <c r="MH62" s="73"/>
      <c r="MI62" s="74"/>
      <c r="MJ62" s="71"/>
      <c r="MK62" s="71"/>
      <c r="MM62" s="27"/>
      <c r="MN62" s="70"/>
      <c r="MO62" s="70"/>
      <c r="MP62" s="27"/>
      <c r="MQ62" s="72"/>
      <c r="MR62" s="73"/>
      <c r="MS62" s="73"/>
      <c r="MT62" s="73"/>
      <c r="MU62" s="73"/>
      <c r="MV62" s="73"/>
      <c r="MW62" s="74"/>
    </row>
    <row r="63" spans="1:363" ht="16.5" x14ac:dyDescent="0.3">
      <c r="A63" s="22"/>
      <c r="B63" s="83"/>
      <c r="C63" s="22"/>
      <c r="D63" s="22"/>
      <c r="E63" s="83"/>
      <c r="F63" s="22"/>
      <c r="G63" s="83"/>
      <c r="H63" s="83"/>
      <c r="I63" s="84"/>
      <c r="J63" s="22"/>
      <c r="K63" s="22"/>
      <c r="L63" s="43"/>
      <c r="M63" s="43"/>
      <c r="N63" s="66"/>
      <c r="O63" s="22"/>
      <c r="P63" s="83"/>
      <c r="Q63" s="22"/>
      <c r="R63" s="22"/>
      <c r="S63" s="83"/>
      <c r="T63" s="22"/>
      <c r="U63" s="83"/>
      <c r="V63" s="83"/>
      <c r="W63" s="84"/>
      <c r="X63" s="22"/>
      <c r="Y63" s="22"/>
      <c r="Z63" s="43"/>
      <c r="AA63" s="43"/>
      <c r="AB63" s="56"/>
      <c r="AC63" s="22"/>
      <c r="AD63" s="83"/>
      <c r="AE63" s="22"/>
      <c r="AF63" s="22"/>
      <c r="AG63" s="83"/>
      <c r="AH63" s="22"/>
      <c r="AI63" s="83"/>
      <c r="AJ63" s="83"/>
      <c r="AK63" s="84"/>
      <c r="AL63" s="22"/>
      <c r="AM63" s="22"/>
      <c r="AN63" s="43"/>
      <c r="AO63" s="43"/>
      <c r="AP63" s="56"/>
      <c r="AQ63" s="22"/>
      <c r="AR63" s="83"/>
      <c r="AS63" s="22"/>
      <c r="AT63" s="22"/>
      <c r="AU63" s="83"/>
      <c r="AV63" s="22"/>
      <c r="AW63" s="83"/>
      <c r="AX63" s="83"/>
      <c r="AY63" s="84"/>
      <c r="AZ63" s="22"/>
      <c r="BA63" s="22"/>
      <c r="BB63" s="43"/>
      <c r="BC63" s="43"/>
      <c r="BD63" s="66"/>
      <c r="BE63" s="22"/>
      <c r="BF63" s="83"/>
      <c r="BG63" s="22"/>
      <c r="BH63" s="22"/>
      <c r="BI63" s="83"/>
      <c r="BJ63" s="22"/>
      <c r="BK63" s="83"/>
      <c r="BL63" s="83"/>
      <c r="BM63" s="84"/>
      <c r="BN63" s="22"/>
      <c r="BO63" s="22"/>
      <c r="BP63" s="43"/>
      <c r="BQ63" s="43"/>
      <c r="BR63" s="56"/>
      <c r="BS63" s="22"/>
      <c r="BT63" s="83"/>
      <c r="BU63" s="22"/>
      <c r="BV63" s="22"/>
      <c r="BW63" s="83"/>
      <c r="BX63" s="22"/>
      <c r="BY63" s="83"/>
      <c r="BZ63" s="83"/>
      <c r="CA63" s="84"/>
      <c r="CB63" s="22"/>
      <c r="CC63" s="22"/>
      <c r="CD63" s="43">
        <f>IF(CB63=2,3,IF(CB63=1,1,0))</f>
        <v>0</v>
      </c>
      <c r="CE63" s="43">
        <f>IF(CC63=2,3,IF(CC63=1,1,0))</f>
        <v>0</v>
      </c>
      <c r="CF63" s="56"/>
      <c r="CG63" s="22"/>
      <c r="CH63" s="83"/>
      <c r="CI63" s="22"/>
      <c r="CJ63" s="22"/>
      <c r="CK63" s="83"/>
      <c r="CL63" s="22"/>
      <c r="CM63" s="83"/>
      <c r="CN63" s="83"/>
      <c r="CO63" s="84"/>
      <c r="CP63" s="22"/>
      <c r="CQ63" s="22"/>
      <c r="CR63" s="43">
        <f>IF(CP63=2,3,IF(CP63=1,1,0))</f>
        <v>0</v>
      </c>
      <c r="CS63" s="43">
        <f>IF(CQ63=2,3,IF(CQ63=1,1,0))</f>
        <v>0</v>
      </c>
      <c r="CT63" s="66"/>
      <c r="CU63" s="22"/>
      <c r="CV63" s="83"/>
      <c r="CW63" s="22"/>
      <c r="CX63" s="22"/>
      <c r="CY63" s="83"/>
      <c r="CZ63" s="22"/>
      <c r="DA63" s="83"/>
      <c r="DB63" s="83"/>
      <c r="DC63" s="84"/>
      <c r="DD63" s="22"/>
      <c r="DE63" s="22"/>
      <c r="DF63" s="43"/>
      <c r="DG63" s="43"/>
      <c r="DH63" s="56"/>
      <c r="DI63" s="22"/>
      <c r="DJ63" s="83"/>
      <c r="DK63" s="22"/>
      <c r="DL63" s="22"/>
      <c r="DM63" s="83"/>
      <c r="DN63" s="22"/>
      <c r="DO63" s="83"/>
      <c r="DP63" s="83"/>
      <c r="DQ63" s="84"/>
      <c r="DR63" s="22"/>
      <c r="DS63" s="22"/>
      <c r="DT63" s="43"/>
      <c r="DU63" s="43"/>
      <c r="DV63" s="56"/>
      <c r="DW63" s="22"/>
      <c r="DX63" s="83"/>
      <c r="DY63" s="22"/>
      <c r="DZ63" s="22"/>
      <c r="EA63" s="83"/>
      <c r="EB63" s="22"/>
      <c r="EC63" s="83"/>
      <c r="ED63" s="83"/>
      <c r="EE63" s="84"/>
      <c r="EF63" s="22"/>
      <c r="EG63" s="22"/>
      <c r="EH63" s="43"/>
      <c r="EI63" s="43"/>
      <c r="EJ63" s="66"/>
      <c r="EK63" s="22"/>
      <c r="EL63" s="83"/>
      <c r="EM63" s="22"/>
      <c r="EN63" s="22"/>
      <c r="EO63" s="83"/>
      <c r="EP63" s="22"/>
      <c r="EQ63" s="83"/>
      <c r="ER63" s="83"/>
      <c r="ES63" s="84"/>
      <c r="ET63" s="22"/>
      <c r="EU63" s="22"/>
      <c r="EV63" s="43"/>
      <c r="EW63" s="43"/>
      <c r="EX63" s="56"/>
      <c r="EY63" s="22"/>
      <c r="EZ63" s="83"/>
      <c r="FA63" s="22"/>
      <c r="FB63" s="22"/>
      <c r="FC63" s="83"/>
      <c r="FD63" s="22"/>
      <c r="FE63" s="83"/>
      <c r="FF63" s="83"/>
      <c r="FG63" s="84"/>
      <c r="FH63" s="22"/>
      <c r="FI63" s="22"/>
      <c r="FJ63" s="43"/>
      <c r="FK63" s="43"/>
      <c r="FL63" s="56"/>
      <c r="FM63" s="22"/>
      <c r="FN63" s="83"/>
      <c r="FO63" s="22"/>
      <c r="FP63" s="22"/>
      <c r="FQ63" s="83"/>
      <c r="FR63" s="22"/>
      <c r="FS63" s="83"/>
      <c r="FT63" s="83"/>
      <c r="FU63" s="84"/>
      <c r="FV63" s="22"/>
      <c r="FW63" s="22"/>
      <c r="FX63" s="43"/>
      <c r="FY63" s="43"/>
      <c r="FZ63" s="66"/>
      <c r="GA63" s="22"/>
      <c r="GB63" s="83"/>
      <c r="GC63" s="22"/>
      <c r="GD63" s="22"/>
      <c r="GE63" s="83"/>
      <c r="GF63" s="22"/>
      <c r="GG63" s="83"/>
      <c r="GH63" s="83"/>
      <c r="GI63" s="84"/>
      <c r="GJ63" s="22"/>
      <c r="GK63" s="22"/>
      <c r="GL63" s="43"/>
      <c r="GM63" s="43"/>
      <c r="GN63" s="56"/>
      <c r="GO63" s="22"/>
      <c r="GP63" s="83"/>
      <c r="GQ63" s="22"/>
      <c r="GR63" s="22"/>
      <c r="GS63" s="83"/>
      <c r="GT63" s="22"/>
      <c r="GU63" s="83"/>
      <c r="GV63" s="83"/>
      <c r="GW63" s="84"/>
      <c r="GX63" s="22"/>
      <c r="GY63" s="22"/>
      <c r="GZ63" s="43"/>
      <c r="HA63" s="43"/>
      <c r="HB63" s="56"/>
      <c r="HC63" s="22"/>
      <c r="HD63" s="83"/>
      <c r="HE63" s="22"/>
      <c r="HF63" s="22"/>
      <c r="HG63" s="83"/>
      <c r="HH63" s="22"/>
      <c r="HI63" s="83"/>
      <c r="HJ63" s="83"/>
      <c r="HK63" s="84"/>
      <c r="HL63" s="22"/>
      <c r="HM63" s="22"/>
      <c r="HN63" s="43"/>
      <c r="HO63" s="43"/>
      <c r="HP63" s="66"/>
      <c r="HQ63" s="22"/>
      <c r="HR63" s="83"/>
      <c r="HS63" s="22"/>
      <c r="HT63" s="22"/>
      <c r="HU63" s="83"/>
      <c r="HV63" s="22"/>
      <c r="HW63" s="83"/>
      <c r="HX63" s="83"/>
      <c r="HY63" s="84"/>
      <c r="HZ63" s="22"/>
      <c r="IA63" s="22"/>
      <c r="IB63" s="43"/>
      <c r="IC63" s="43"/>
      <c r="ID63" s="56"/>
      <c r="IE63" s="22"/>
      <c r="IF63" s="83"/>
      <c r="IG63" s="22"/>
      <c r="IH63" s="22"/>
      <c r="II63" s="83"/>
      <c r="IJ63" s="22"/>
      <c r="IK63" s="83"/>
      <c r="IL63" s="83"/>
      <c r="IM63" s="65"/>
      <c r="IN63" s="22"/>
      <c r="IO63" s="22"/>
      <c r="IP63" s="43"/>
      <c r="IQ63" s="43"/>
      <c r="IR63" s="56"/>
      <c r="IS63" s="22"/>
      <c r="IT63" s="83"/>
      <c r="IU63" s="22"/>
      <c r="IV63" s="22"/>
      <c r="IW63" s="83"/>
      <c r="IX63" s="22"/>
      <c r="IY63" s="83"/>
      <c r="IZ63" s="83"/>
      <c r="JA63" s="84"/>
      <c r="JB63" s="22"/>
      <c r="JC63" s="22"/>
      <c r="JD63" s="43"/>
      <c r="JE63" s="43"/>
      <c r="JF63" s="66"/>
      <c r="JG63" s="22"/>
      <c r="JH63" s="83"/>
      <c r="JI63" s="22"/>
      <c r="JJ63" s="22"/>
      <c r="JK63" s="83"/>
      <c r="JL63" s="22"/>
      <c r="JM63" s="83"/>
      <c r="JN63" s="83"/>
      <c r="JO63" s="84"/>
      <c r="JP63" s="22"/>
      <c r="JQ63" s="22"/>
      <c r="JR63" s="43"/>
      <c r="JS63" s="43"/>
      <c r="JT63" s="56"/>
      <c r="JU63" s="22"/>
      <c r="JV63" s="83"/>
      <c r="JW63" s="22"/>
      <c r="JX63" s="22"/>
      <c r="JY63" s="83"/>
      <c r="JZ63" s="22"/>
      <c r="KA63" s="83"/>
      <c r="KB63" s="83"/>
      <c r="KC63" s="84"/>
      <c r="KD63" s="22"/>
      <c r="KE63" s="22"/>
      <c r="KF63" s="43"/>
      <c r="KG63" s="43"/>
      <c r="KH63" s="56"/>
      <c r="KI63" s="22"/>
      <c r="KJ63" s="83"/>
      <c r="KK63" s="22"/>
      <c r="KL63" s="22"/>
      <c r="KM63" s="83"/>
      <c r="KN63" s="22"/>
      <c r="KO63" s="83"/>
      <c r="KP63" s="83"/>
      <c r="KQ63" s="84"/>
      <c r="KR63" s="22"/>
      <c r="KS63" s="22"/>
      <c r="KT63" s="43"/>
      <c r="KU63" s="43"/>
      <c r="KV63" s="66"/>
      <c r="KW63" s="22"/>
      <c r="KX63" s="83"/>
      <c r="KY63" s="22"/>
      <c r="KZ63" s="22"/>
      <c r="LA63" s="83"/>
      <c r="LB63" s="22"/>
      <c r="LC63" s="83"/>
      <c r="LD63" s="83"/>
      <c r="LE63" s="84"/>
      <c r="LF63" s="22"/>
      <c r="LG63" s="22"/>
      <c r="LH63" s="43"/>
      <c r="LI63" s="43"/>
      <c r="LJ63" s="56"/>
      <c r="LK63" s="22"/>
      <c r="LL63" s="83"/>
      <c r="LM63" s="22"/>
      <c r="LN63" s="22"/>
      <c r="LO63" s="83"/>
      <c r="LP63" s="22"/>
      <c r="LQ63" s="83"/>
      <c r="LR63" s="83"/>
      <c r="LS63" s="84"/>
      <c r="LT63" s="22"/>
      <c r="LU63" s="22"/>
      <c r="LV63" s="43"/>
      <c r="LW63" s="43"/>
      <c r="LY63" s="22"/>
      <c r="LZ63" s="83"/>
      <c r="MA63" s="22"/>
      <c r="MB63" s="22"/>
      <c r="MC63" s="83"/>
      <c r="MD63" s="22"/>
      <c r="ME63" s="83"/>
      <c r="MF63" s="83"/>
      <c r="MG63" s="84"/>
      <c r="MH63" s="22"/>
      <c r="MI63" s="22"/>
      <c r="MJ63" s="43"/>
      <c r="MK63" s="43"/>
      <c r="ML63" s="56"/>
      <c r="MM63" s="22"/>
      <c r="MN63" s="83"/>
      <c r="MO63" s="22"/>
      <c r="MP63" s="22"/>
      <c r="MQ63" s="83"/>
      <c r="MR63" s="22"/>
      <c r="MS63" s="83"/>
      <c r="MT63" s="83"/>
      <c r="MU63" s="84"/>
      <c r="MV63" s="22"/>
      <c r="MW63" s="22"/>
    </row>
    <row r="64" spans="1:363" ht="16.5" x14ac:dyDescent="0.3">
      <c r="A64" s="22"/>
      <c r="B64" s="83"/>
      <c r="C64" s="22"/>
      <c r="D64" s="22"/>
      <c r="E64" s="83"/>
      <c r="F64" s="22"/>
      <c r="G64" s="83"/>
      <c r="H64" s="83"/>
      <c r="I64" s="84"/>
      <c r="J64" s="22"/>
      <c r="K64" s="22"/>
      <c r="L64" s="43"/>
      <c r="M64" s="43"/>
      <c r="N64" s="66"/>
      <c r="O64" s="22"/>
      <c r="P64" s="83"/>
      <c r="Q64" s="22"/>
      <c r="R64" s="22"/>
      <c r="S64" s="83"/>
      <c r="T64" s="22"/>
      <c r="U64" s="83"/>
      <c r="V64" s="83"/>
      <c r="W64" s="84"/>
      <c r="X64" s="22"/>
      <c r="Y64" s="22"/>
      <c r="Z64" s="43"/>
      <c r="AA64" s="43"/>
      <c r="AB64" s="56"/>
      <c r="AC64" s="22"/>
      <c r="AD64" s="83"/>
      <c r="AE64" s="22"/>
      <c r="AF64" s="22"/>
      <c r="AG64" s="83"/>
      <c r="AH64" s="22"/>
      <c r="AI64" s="83"/>
      <c r="AJ64" s="83"/>
      <c r="AK64" s="84"/>
      <c r="AL64" s="22"/>
      <c r="AM64" s="22"/>
      <c r="AN64" s="43"/>
      <c r="AO64" s="43"/>
      <c r="AP64" s="56"/>
      <c r="AQ64" s="22"/>
      <c r="AR64" s="83"/>
      <c r="AS64" s="22"/>
      <c r="AT64" s="22"/>
      <c r="AU64" s="83"/>
      <c r="AV64" s="22"/>
      <c r="AW64" s="83"/>
      <c r="AX64" s="83"/>
      <c r="AY64" s="84"/>
      <c r="AZ64" s="22"/>
      <c r="BA64" s="22"/>
      <c r="BB64" s="43"/>
      <c r="BC64" s="43"/>
      <c r="BD64" s="66"/>
      <c r="BE64" s="22"/>
      <c r="BF64" s="83"/>
      <c r="BG64" s="22"/>
      <c r="BH64" s="22"/>
      <c r="BI64" s="83"/>
      <c r="BJ64" s="22"/>
      <c r="BK64" s="83"/>
      <c r="BL64" s="83"/>
      <c r="BM64" s="84"/>
      <c r="BN64" s="22"/>
      <c r="BO64" s="22"/>
      <c r="BP64" s="43"/>
      <c r="BQ64" s="43"/>
      <c r="BR64" s="56"/>
      <c r="BS64" s="22"/>
      <c r="BT64" s="83"/>
      <c r="BU64" s="22"/>
      <c r="BV64" s="22"/>
      <c r="BW64" s="83"/>
      <c r="BX64" s="22"/>
      <c r="BY64" s="83"/>
      <c r="BZ64" s="83"/>
      <c r="CA64" s="84"/>
      <c r="CB64" s="22"/>
      <c r="CC64" s="22"/>
      <c r="CD64" s="43">
        <f t="shared" ref="CD64:CD68" si="1110">IF(CB64=2,3,IF(CB64=1,1,0))</f>
        <v>0</v>
      </c>
      <c r="CE64" s="43">
        <f t="shared" ref="CE64:CE68" si="1111">IF(CC64=2,3,IF(CC64=1,1,0))</f>
        <v>0</v>
      </c>
      <c r="CF64" s="56"/>
      <c r="CG64" s="22"/>
      <c r="CH64" s="83"/>
      <c r="CI64" s="22"/>
      <c r="CJ64" s="22"/>
      <c r="CK64" s="83"/>
      <c r="CL64" s="22"/>
      <c r="CM64" s="83"/>
      <c r="CN64" s="83"/>
      <c r="CO64" s="84"/>
      <c r="CP64" s="22"/>
      <c r="CQ64" s="22"/>
      <c r="CR64" s="43">
        <f t="shared" ref="CR64:CR68" si="1112">IF(CP64=2,3,IF(CP64=1,1,0))</f>
        <v>0</v>
      </c>
      <c r="CS64" s="43">
        <f t="shared" ref="CS64:CS68" si="1113">IF(CQ64=2,3,IF(CQ64=1,1,0))</f>
        <v>0</v>
      </c>
      <c r="CT64" s="66"/>
      <c r="CU64" s="22"/>
      <c r="CV64" s="83"/>
      <c r="CW64" s="22"/>
      <c r="CX64" s="22"/>
      <c r="CY64" s="83"/>
      <c r="CZ64" s="22"/>
      <c r="DA64" s="83"/>
      <c r="DB64" s="83"/>
      <c r="DC64" s="84"/>
      <c r="DD64" s="22"/>
      <c r="DE64" s="22"/>
      <c r="DF64" s="43"/>
      <c r="DG64" s="43"/>
      <c r="DH64" s="56"/>
      <c r="DI64" s="22"/>
      <c r="DJ64" s="83"/>
      <c r="DK64" s="22"/>
      <c r="DL64" s="22"/>
      <c r="DM64" s="83"/>
      <c r="DN64" s="22"/>
      <c r="DO64" s="83"/>
      <c r="DP64" s="83"/>
      <c r="DQ64" s="84"/>
      <c r="DR64" s="22"/>
      <c r="DS64" s="22"/>
      <c r="DT64" s="43"/>
      <c r="DU64" s="43"/>
      <c r="DV64" s="56"/>
      <c r="DW64" s="22"/>
      <c r="DX64" s="83"/>
      <c r="DY64" s="22"/>
      <c r="DZ64" s="22"/>
      <c r="EA64" s="83"/>
      <c r="EB64" s="22"/>
      <c r="EC64" s="83"/>
      <c r="ED64" s="83"/>
      <c r="EE64" s="84"/>
      <c r="EF64" s="22"/>
      <c r="EG64" s="22"/>
      <c r="EH64" s="43"/>
      <c r="EI64" s="43"/>
      <c r="EJ64" s="66"/>
      <c r="EK64" s="22"/>
      <c r="EL64" s="83"/>
      <c r="EM64" s="22"/>
      <c r="EN64" s="22"/>
      <c r="EO64" s="83"/>
      <c r="EP64" s="22"/>
      <c r="EQ64" s="83"/>
      <c r="ER64" s="83"/>
      <c r="ES64" s="84"/>
      <c r="ET64" s="22"/>
      <c r="EU64" s="22"/>
      <c r="EV64" s="43"/>
      <c r="EW64" s="43"/>
      <c r="EX64" s="56"/>
      <c r="EY64" s="22"/>
      <c r="EZ64" s="83"/>
      <c r="FA64" s="22"/>
      <c r="FB64" s="22"/>
      <c r="FC64" s="83"/>
      <c r="FD64" s="22"/>
      <c r="FE64" s="83"/>
      <c r="FF64" s="83"/>
      <c r="FG64" s="84"/>
      <c r="FH64" s="22"/>
      <c r="FI64" s="22"/>
      <c r="FJ64" s="43"/>
      <c r="FK64" s="43"/>
      <c r="FL64" s="56"/>
      <c r="FM64" s="22"/>
      <c r="FN64" s="83"/>
      <c r="FO64" s="22"/>
      <c r="FP64" s="22"/>
      <c r="FQ64" s="83"/>
      <c r="FR64" s="22"/>
      <c r="FS64" s="83"/>
      <c r="FT64" s="83"/>
      <c r="FU64" s="84"/>
      <c r="FV64" s="22"/>
      <c r="FW64" s="22"/>
      <c r="FX64" s="43"/>
      <c r="FY64" s="43"/>
      <c r="FZ64" s="66"/>
      <c r="GA64" s="22"/>
      <c r="GB64" s="83"/>
      <c r="GC64" s="22"/>
      <c r="GD64" s="22"/>
      <c r="GE64" s="83"/>
      <c r="GF64" s="22"/>
      <c r="GG64" s="83"/>
      <c r="GH64" s="83"/>
      <c r="GI64" s="84"/>
      <c r="GJ64" s="22"/>
      <c r="GK64" s="22"/>
      <c r="GL64" s="43"/>
      <c r="GM64" s="43"/>
      <c r="GN64" s="56"/>
      <c r="GO64" s="22"/>
      <c r="GP64" s="83"/>
      <c r="GQ64" s="22"/>
      <c r="GR64" s="22"/>
      <c r="GS64" s="83"/>
      <c r="GT64" s="22"/>
      <c r="GU64" s="83"/>
      <c r="GV64" s="83"/>
      <c r="GW64" s="84"/>
      <c r="GX64" s="22"/>
      <c r="GY64" s="22"/>
      <c r="GZ64" s="43"/>
      <c r="HA64" s="43"/>
      <c r="HB64" s="56"/>
      <c r="HC64" s="22"/>
      <c r="HD64" s="83"/>
      <c r="HE64" s="22"/>
      <c r="HF64" s="22"/>
      <c r="HG64" s="83"/>
      <c r="HH64" s="22"/>
      <c r="HI64" s="83"/>
      <c r="HJ64" s="83"/>
      <c r="HK64" s="84"/>
      <c r="HL64" s="22"/>
      <c r="HM64" s="22"/>
      <c r="HN64" s="43"/>
      <c r="HO64" s="43"/>
      <c r="HP64" s="66"/>
      <c r="HQ64" s="22"/>
      <c r="HR64" s="83"/>
      <c r="HS64" s="22"/>
      <c r="HT64" s="22"/>
      <c r="HU64" s="83"/>
      <c r="HV64" s="22"/>
      <c r="HW64" s="83"/>
      <c r="HX64" s="83"/>
      <c r="HY64" s="84"/>
      <c r="HZ64" s="22"/>
      <c r="IA64" s="22"/>
      <c r="IB64" s="43"/>
      <c r="IC64" s="43"/>
      <c r="ID64" s="56"/>
      <c r="IE64" s="22"/>
      <c r="IF64" s="83"/>
      <c r="IG64" s="22"/>
      <c r="IH64" s="22"/>
      <c r="II64" s="83"/>
      <c r="IJ64" s="22"/>
      <c r="IK64" s="83"/>
      <c r="IL64" s="83"/>
      <c r="IM64" s="65"/>
      <c r="IN64" s="22"/>
      <c r="IO64" s="22"/>
      <c r="IP64" s="43"/>
      <c r="IQ64" s="43"/>
      <c r="IR64" s="56"/>
      <c r="IS64" s="22"/>
      <c r="IT64" s="83"/>
      <c r="IU64" s="22"/>
      <c r="IV64" s="22"/>
      <c r="IW64" s="83"/>
      <c r="IX64" s="22"/>
      <c r="IY64" s="83"/>
      <c r="IZ64" s="83"/>
      <c r="JA64" s="84"/>
      <c r="JB64" s="22"/>
      <c r="JC64" s="22"/>
      <c r="JD64" s="43"/>
      <c r="JE64" s="43"/>
      <c r="JF64" s="66"/>
      <c r="JG64" s="22"/>
      <c r="JH64" s="83"/>
      <c r="JI64" s="22"/>
      <c r="JJ64" s="22"/>
      <c r="JK64" s="83"/>
      <c r="JL64" s="22"/>
      <c r="JM64" s="83"/>
      <c r="JN64" s="83"/>
      <c r="JO64" s="84"/>
      <c r="JP64" s="22"/>
      <c r="JQ64" s="22"/>
      <c r="JR64" s="43"/>
      <c r="JS64" s="43"/>
      <c r="JT64" s="56"/>
      <c r="JU64" s="22"/>
      <c r="JV64" s="83"/>
      <c r="JW64" s="22"/>
      <c r="JX64" s="22"/>
      <c r="JY64" s="83"/>
      <c r="JZ64" s="22"/>
      <c r="KA64" s="83"/>
      <c r="KB64" s="83"/>
      <c r="KC64" s="84"/>
      <c r="KD64" s="22"/>
      <c r="KE64" s="22"/>
      <c r="KF64" s="43"/>
      <c r="KG64" s="43"/>
      <c r="KH64" s="56"/>
      <c r="KI64" s="22"/>
      <c r="KJ64" s="83"/>
      <c r="KK64" s="22"/>
      <c r="KL64" s="22"/>
      <c r="KM64" s="83"/>
      <c r="KN64" s="22"/>
      <c r="KO64" s="83"/>
      <c r="KP64" s="83"/>
      <c r="KQ64" s="84"/>
      <c r="KR64" s="22"/>
      <c r="KS64" s="22"/>
      <c r="KT64" s="43"/>
      <c r="KU64" s="43"/>
      <c r="KV64" s="66"/>
      <c r="KW64" s="22"/>
      <c r="KX64" s="83"/>
      <c r="KY64" s="22"/>
      <c r="KZ64" s="22"/>
      <c r="LA64" s="83"/>
      <c r="LB64" s="22"/>
      <c r="LC64" s="83"/>
      <c r="LD64" s="83"/>
      <c r="LE64" s="84"/>
      <c r="LF64" s="22"/>
      <c r="LG64" s="22"/>
      <c r="LH64" s="43"/>
      <c r="LI64" s="43"/>
      <c r="LJ64" s="56"/>
      <c r="LK64" s="22"/>
      <c r="LL64" s="83"/>
      <c r="LM64" s="22"/>
      <c r="LN64" s="22"/>
      <c r="LO64" s="83"/>
      <c r="LP64" s="22"/>
      <c r="LQ64" s="83"/>
      <c r="LR64" s="83"/>
      <c r="LS64" s="84"/>
      <c r="LT64" s="22"/>
      <c r="LU64" s="22"/>
      <c r="LV64" s="43"/>
      <c r="LW64" s="43"/>
      <c r="LY64" s="22"/>
      <c r="LZ64" s="83"/>
      <c r="MA64" s="22"/>
      <c r="MB64" s="22"/>
      <c r="MC64" s="83"/>
      <c r="MD64" s="22"/>
      <c r="ME64" s="83"/>
      <c r="MF64" s="83"/>
      <c r="MG64" s="84"/>
      <c r="MH64" s="22"/>
      <c r="MI64" s="22"/>
      <c r="MJ64" s="43"/>
      <c r="MK64" s="43"/>
      <c r="ML64" s="56"/>
      <c r="MM64" s="22"/>
      <c r="MN64" s="83"/>
      <c r="MO64" s="22"/>
      <c r="MP64" s="22"/>
      <c r="MQ64" s="83"/>
      <c r="MR64" s="22"/>
      <c r="MS64" s="83"/>
      <c r="MT64" s="83"/>
      <c r="MU64" s="84"/>
      <c r="MV64" s="22"/>
      <c r="MW64" s="22"/>
      <c r="MX64" s="43"/>
      <c r="MY64" s="43"/>
    </row>
    <row r="65" spans="1:363" ht="16.5" x14ac:dyDescent="0.3">
      <c r="A65" s="22"/>
      <c r="B65" s="83"/>
      <c r="C65" s="22"/>
      <c r="D65" s="22"/>
      <c r="E65" s="83"/>
      <c r="F65" s="22"/>
      <c r="G65" s="83"/>
      <c r="H65" s="83"/>
      <c r="I65" s="84"/>
      <c r="J65" s="22"/>
      <c r="K65" s="22"/>
      <c r="L65" s="43"/>
      <c r="M65" s="43"/>
      <c r="N65" s="66"/>
      <c r="O65" s="22"/>
      <c r="P65" s="83"/>
      <c r="Q65" s="22"/>
      <c r="R65" s="22"/>
      <c r="S65" s="83"/>
      <c r="T65" s="22"/>
      <c r="U65" s="83"/>
      <c r="V65" s="83"/>
      <c r="W65" s="84"/>
      <c r="X65" s="22"/>
      <c r="Y65" s="22"/>
      <c r="Z65" s="43"/>
      <c r="AA65" s="43"/>
      <c r="AB65" s="56"/>
      <c r="AC65" s="22"/>
      <c r="AD65" s="83"/>
      <c r="AE65" s="22"/>
      <c r="AF65" s="22"/>
      <c r="AG65" s="83"/>
      <c r="AH65" s="22"/>
      <c r="AI65" s="83"/>
      <c r="AJ65" s="83"/>
      <c r="AK65" s="84"/>
      <c r="AL65" s="22"/>
      <c r="AM65" s="22"/>
      <c r="AN65" s="43"/>
      <c r="AO65" s="43"/>
      <c r="AP65" s="56"/>
      <c r="AQ65" s="22"/>
      <c r="AR65" s="83"/>
      <c r="AS65" s="22"/>
      <c r="AT65" s="22"/>
      <c r="AU65" s="83"/>
      <c r="AV65" s="22"/>
      <c r="AW65" s="83"/>
      <c r="AX65" s="83"/>
      <c r="AY65" s="84"/>
      <c r="AZ65" s="22"/>
      <c r="BA65" s="22"/>
      <c r="BB65" s="43"/>
      <c r="BC65" s="43"/>
      <c r="BD65" s="66"/>
      <c r="BE65" s="22"/>
      <c r="BF65" s="83"/>
      <c r="BG65" s="22"/>
      <c r="BH65" s="22"/>
      <c r="BI65" s="83"/>
      <c r="BJ65" s="22"/>
      <c r="BK65" s="83"/>
      <c r="BL65" s="83"/>
      <c r="BM65" s="84"/>
      <c r="BN65" s="22"/>
      <c r="BO65" s="22"/>
      <c r="BP65" s="43"/>
      <c r="BQ65" s="43"/>
      <c r="BR65" s="56"/>
      <c r="BS65" s="22"/>
      <c r="BT65" s="83"/>
      <c r="BU65" s="22"/>
      <c r="BV65" s="22"/>
      <c r="BW65" s="83"/>
      <c r="BX65" s="22"/>
      <c r="BY65" s="83"/>
      <c r="BZ65" s="83"/>
      <c r="CA65" s="84"/>
      <c r="CB65" s="22"/>
      <c r="CC65" s="22"/>
      <c r="CD65" s="43">
        <f t="shared" si="1110"/>
        <v>0</v>
      </c>
      <c r="CE65" s="43">
        <f t="shared" si="1111"/>
        <v>0</v>
      </c>
      <c r="CF65" s="56"/>
      <c r="CG65" s="22"/>
      <c r="CH65" s="83"/>
      <c r="CI65" s="22"/>
      <c r="CJ65" s="22"/>
      <c r="CK65" s="83"/>
      <c r="CL65" s="22"/>
      <c r="CM65" s="83"/>
      <c r="CN65" s="83"/>
      <c r="CO65" s="84"/>
      <c r="CP65" s="22"/>
      <c r="CQ65" s="22"/>
      <c r="CR65" s="43">
        <f t="shared" si="1112"/>
        <v>0</v>
      </c>
      <c r="CS65" s="43">
        <f t="shared" si="1113"/>
        <v>0</v>
      </c>
      <c r="CT65" s="66"/>
      <c r="CU65" s="22"/>
      <c r="CV65" s="83"/>
      <c r="CW65" s="22"/>
      <c r="CX65" s="22"/>
      <c r="CY65" s="83"/>
      <c r="CZ65" s="22"/>
      <c r="DA65" s="83"/>
      <c r="DB65" s="83"/>
      <c r="DC65" s="84"/>
      <c r="DD65" s="22"/>
      <c r="DE65" s="22"/>
      <c r="DF65" s="43"/>
      <c r="DG65" s="43"/>
      <c r="DH65" s="56"/>
      <c r="DI65" s="22"/>
      <c r="DJ65" s="83"/>
      <c r="DK65" s="22"/>
      <c r="DL65" s="22"/>
      <c r="DM65" s="83"/>
      <c r="DN65" s="22"/>
      <c r="DO65" s="83"/>
      <c r="DP65" s="83"/>
      <c r="DQ65" s="84"/>
      <c r="DR65" s="22"/>
      <c r="DS65" s="22"/>
      <c r="DT65" s="43"/>
      <c r="DU65" s="43"/>
      <c r="DV65" s="56"/>
      <c r="DW65" s="22"/>
      <c r="DX65" s="83"/>
      <c r="DY65" s="22"/>
      <c r="DZ65" s="22"/>
      <c r="EA65" s="83"/>
      <c r="EB65" s="22"/>
      <c r="EC65" s="83"/>
      <c r="ED65" s="83"/>
      <c r="EE65" s="84"/>
      <c r="EF65" s="22"/>
      <c r="EG65" s="22"/>
      <c r="EH65" s="43"/>
      <c r="EI65" s="43"/>
      <c r="EJ65" s="66"/>
      <c r="EK65" s="22"/>
      <c r="EL65" s="83"/>
      <c r="EM65" s="22"/>
      <c r="EN65" s="22"/>
      <c r="EO65" s="83"/>
      <c r="EP65" s="22"/>
      <c r="EQ65" s="83"/>
      <c r="ER65" s="83"/>
      <c r="ES65" s="84"/>
      <c r="ET65" s="22"/>
      <c r="EU65" s="22"/>
      <c r="EV65" s="43"/>
      <c r="EW65" s="43"/>
      <c r="EX65" s="56"/>
      <c r="EY65" s="22"/>
      <c r="EZ65" s="83"/>
      <c r="FA65" s="22"/>
      <c r="FB65" s="22"/>
      <c r="FC65" s="83"/>
      <c r="FD65" s="22"/>
      <c r="FE65" s="83"/>
      <c r="FF65" s="83"/>
      <c r="FG65" s="84"/>
      <c r="FH65" s="22"/>
      <c r="FI65" s="22"/>
      <c r="FJ65" s="43"/>
      <c r="FK65" s="43"/>
      <c r="FL65" s="56"/>
      <c r="FM65" s="22"/>
      <c r="FN65" s="83"/>
      <c r="FO65" s="22"/>
      <c r="FP65" s="22"/>
      <c r="FQ65" s="83"/>
      <c r="FR65" s="22"/>
      <c r="FS65" s="83"/>
      <c r="FT65" s="83"/>
      <c r="FU65" s="84"/>
      <c r="FV65" s="22"/>
      <c r="FW65" s="22"/>
      <c r="FX65" s="43"/>
      <c r="FY65" s="43"/>
      <c r="FZ65" s="66"/>
      <c r="GA65" s="22"/>
      <c r="GB65" s="83"/>
      <c r="GC65" s="22"/>
      <c r="GD65" s="22"/>
      <c r="GE65" s="83"/>
      <c r="GF65" s="22"/>
      <c r="GG65" s="83"/>
      <c r="GH65" s="83"/>
      <c r="GI65" s="84"/>
      <c r="GJ65" s="22"/>
      <c r="GK65" s="22"/>
      <c r="GL65" s="43"/>
      <c r="GM65" s="43"/>
      <c r="GN65" s="56"/>
      <c r="GO65" s="22"/>
      <c r="GP65" s="83"/>
      <c r="GQ65" s="22"/>
      <c r="GR65" s="22"/>
      <c r="GS65" s="83"/>
      <c r="GT65" s="22"/>
      <c r="GU65" s="83"/>
      <c r="GV65" s="83"/>
      <c r="GW65" s="84"/>
      <c r="GX65" s="22"/>
      <c r="GY65" s="22"/>
      <c r="GZ65" s="43"/>
      <c r="HA65" s="43"/>
      <c r="HB65" s="56"/>
      <c r="HC65" s="22"/>
      <c r="HD65" s="83"/>
      <c r="HE65" s="22"/>
      <c r="HF65" s="22"/>
      <c r="HG65" s="83"/>
      <c r="HH65" s="22"/>
      <c r="HI65" s="83"/>
      <c r="HJ65" s="83"/>
      <c r="HK65" s="84"/>
      <c r="HL65" s="22"/>
      <c r="HM65" s="22"/>
      <c r="HN65" s="43"/>
      <c r="HO65" s="43"/>
      <c r="HP65" s="66"/>
      <c r="HQ65" s="22"/>
      <c r="HR65" s="83"/>
      <c r="HS65" s="22"/>
      <c r="HT65" s="22"/>
      <c r="HU65" s="83"/>
      <c r="HV65" s="22"/>
      <c r="HW65" s="83"/>
      <c r="HX65" s="83"/>
      <c r="HY65" s="84"/>
      <c r="HZ65" s="22"/>
      <c r="IA65" s="22"/>
      <c r="IB65" s="43"/>
      <c r="IC65" s="43"/>
      <c r="ID65" s="56"/>
      <c r="IE65" s="22"/>
      <c r="IF65" s="83"/>
      <c r="IG65" s="22"/>
      <c r="IH65" s="22"/>
      <c r="II65" s="83"/>
      <c r="IJ65" s="22"/>
      <c r="IK65" s="83"/>
      <c r="IL65" s="83"/>
      <c r="IM65" s="65"/>
      <c r="IN65" s="22"/>
      <c r="IO65" s="22"/>
      <c r="IP65" s="43"/>
      <c r="IQ65" s="43"/>
      <c r="IR65" s="56"/>
      <c r="IS65" s="22"/>
      <c r="IT65" s="83"/>
      <c r="IU65" s="22"/>
      <c r="IV65" s="22"/>
      <c r="IW65" s="83"/>
      <c r="IX65" s="22"/>
      <c r="IY65" s="83"/>
      <c r="IZ65" s="83"/>
      <c r="JA65" s="84"/>
      <c r="JB65" s="22"/>
      <c r="JC65" s="22"/>
      <c r="JD65" s="43"/>
      <c r="JE65" s="43"/>
      <c r="JF65" s="66"/>
      <c r="JG65" s="22"/>
      <c r="JH65" s="83"/>
      <c r="JI65" s="22"/>
      <c r="JJ65" s="22"/>
      <c r="JK65" s="83"/>
      <c r="JL65" s="22"/>
      <c r="JM65" s="83"/>
      <c r="JN65" s="83"/>
      <c r="JO65" s="84"/>
      <c r="JP65" s="22"/>
      <c r="JQ65" s="22"/>
      <c r="JR65" s="43"/>
      <c r="JS65" s="43"/>
      <c r="JT65" s="56"/>
      <c r="JU65" s="22"/>
      <c r="JV65" s="83"/>
      <c r="JW65" s="22"/>
      <c r="JX65" s="22"/>
      <c r="JY65" s="83"/>
      <c r="JZ65" s="22"/>
      <c r="KA65" s="83"/>
      <c r="KB65" s="83"/>
      <c r="KC65" s="84"/>
      <c r="KD65" s="22"/>
      <c r="KE65" s="22"/>
      <c r="KF65" s="43"/>
      <c r="KG65" s="43"/>
      <c r="KH65" s="56"/>
      <c r="KI65" s="22"/>
      <c r="KJ65" s="83"/>
      <c r="KK65" s="22"/>
      <c r="KL65" s="22"/>
      <c r="KM65" s="83"/>
      <c r="KN65" s="22"/>
      <c r="KO65" s="83"/>
      <c r="KP65" s="83"/>
      <c r="KQ65" s="84"/>
      <c r="KR65" s="22"/>
      <c r="KS65" s="22"/>
      <c r="KT65" s="43"/>
      <c r="KU65" s="43"/>
      <c r="KV65" s="66"/>
      <c r="KW65" s="22"/>
      <c r="KX65" s="83"/>
      <c r="KY65" s="22"/>
      <c r="KZ65" s="22"/>
      <c r="LA65" s="83"/>
      <c r="LB65" s="22"/>
      <c r="LC65" s="83"/>
      <c r="LD65" s="83"/>
      <c r="LE65" s="84"/>
      <c r="LF65" s="22"/>
      <c r="LG65" s="22"/>
      <c r="LH65" s="43"/>
      <c r="LI65" s="43"/>
      <c r="LJ65" s="56"/>
      <c r="LK65" s="22"/>
      <c r="LL65" s="83"/>
      <c r="LM65" s="22"/>
      <c r="LN65" s="22"/>
      <c r="LO65" s="83"/>
      <c r="LP65" s="22"/>
      <c r="LQ65" s="83"/>
      <c r="LR65" s="83"/>
      <c r="LS65" s="84"/>
      <c r="LT65" s="22"/>
      <c r="LU65" s="22"/>
      <c r="LV65" s="43"/>
      <c r="LW65" s="43"/>
      <c r="LY65" s="22"/>
      <c r="LZ65" s="83"/>
      <c r="MA65" s="22"/>
      <c r="MB65" s="22"/>
      <c r="MC65" s="83"/>
      <c r="MD65" s="22"/>
      <c r="ME65" s="83"/>
      <c r="MF65" s="83"/>
      <c r="MG65" s="84"/>
      <c r="MH65" s="22"/>
      <c r="MI65" s="22"/>
      <c r="MJ65" s="43"/>
      <c r="MK65" s="43"/>
      <c r="ML65" s="56"/>
      <c r="MM65" s="22"/>
      <c r="MN65" s="83"/>
      <c r="MO65" s="22"/>
      <c r="MP65" s="22"/>
      <c r="MQ65" s="83"/>
      <c r="MR65" s="22"/>
      <c r="MS65" s="83"/>
      <c r="MT65" s="83"/>
      <c r="MU65" s="84"/>
      <c r="MV65" s="22"/>
      <c r="MW65" s="22"/>
      <c r="MX65" s="43"/>
      <c r="MY65" s="43"/>
    </row>
    <row r="66" spans="1:363" ht="16.5" x14ac:dyDescent="0.3">
      <c r="A66" s="22"/>
      <c r="B66" s="83"/>
      <c r="C66" s="22"/>
      <c r="D66" s="22"/>
      <c r="E66" s="83"/>
      <c r="F66" s="22"/>
      <c r="G66" s="83"/>
      <c r="H66" s="83"/>
      <c r="I66" s="84"/>
      <c r="J66" s="22"/>
      <c r="K66" s="22"/>
      <c r="L66" s="43"/>
      <c r="M66" s="43"/>
      <c r="N66" s="66"/>
      <c r="O66" s="22"/>
      <c r="P66" s="83"/>
      <c r="Q66" s="22"/>
      <c r="R66" s="22"/>
      <c r="S66" s="83"/>
      <c r="T66" s="22"/>
      <c r="U66" s="83"/>
      <c r="V66" s="83"/>
      <c r="W66" s="84"/>
      <c r="X66" s="22"/>
      <c r="Y66" s="22"/>
      <c r="Z66" s="43"/>
      <c r="AA66" s="43"/>
      <c r="AB66" s="56"/>
      <c r="AC66" s="22"/>
      <c r="AD66" s="83"/>
      <c r="AE66" s="22"/>
      <c r="AF66" s="22"/>
      <c r="AG66" s="83"/>
      <c r="AH66" s="22"/>
      <c r="AI66" s="83"/>
      <c r="AJ66" s="83"/>
      <c r="AK66" s="84"/>
      <c r="AL66" s="22"/>
      <c r="AM66" s="22"/>
      <c r="AN66" s="43"/>
      <c r="AO66" s="43"/>
      <c r="AP66" s="56"/>
      <c r="AQ66" s="22"/>
      <c r="AR66" s="83"/>
      <c r="AS66" s="22"/>
      <c r="AT66" s="22"/>
      <c r="AU66" s="83"/>
      <c r="AV66" s="22"/>
      <c r="AW66" s="83"/>
      <c r="AX66" s="83"/>
      <c r="AY66" s="84"/>
      <c r="AZ66" s="22"/>
      <c r="BA66" s="22"/>
      <c r="BB66" s="43"/>
      <c r="BC66" s="43"/>
      <c r="BD66" s="66"/>
      <c r="BE66" s="22"/>
      <c r="BF66" s="83"/>
      <c r="BG66" s="22"/>
      <c r="BH66" s="22"/>
      <c r="BI66" s="83"/>
      <c r="BJ66" s="22"/>
      <c r="BK66" s="83"/>
      <c r="BL66" s="83"/>
      <c r="BM66" s="84"/>
      <c r="BN66" s="22"/>
      <c r="BO66" s="22"/>
      <c r="BP66" s="43"/>
      <c r="BQ66" s="43"/>
      <c r="BR66" s="56"/>
      <c r="BS66" s="22"/>
      <c r="BT66" s="83"/>
      <c r="BU66" s="22"/>
      <c r="BV66" s="22"/>
      <c r="BW66" s="83"/>
      <c r="BX66" s="22"/>
      <c r="BY66" s="83"/>
      <c r="BZ66" s="83"/>
      <c r="CA66" s="84"/>
      <c r="CB66" s="22"/>
      <c r="CC66" s="22"/>
      <c r="CD66" s="43">
        <f t="shared" si="1110"/>
        <v>0</v>
      </c>
      <c r="CE66" s="43">
        <f t="shared" si="1111"/>
        <v>0</v>
      </c>
      <c r="CF66" s="56"/>
      <c r="CG66" s="22"/>
      <c r="CH66" s="83"/>
      <c r="CI66" s="22"/>
      <c r="CJ66" s="22"/>
      <c r="CK66" s="83"/>
      <c r="CL66" s="22"/>
      <c r="CM66" s="83"/>
      <c r="CN66" s="83"/>
      <c r="CO66" s="84"/>
      <c r="CP66" s="22"/>
      <c r="CQ66" s="22"/>
      <c r="CR66" s="43">
        <f t="shared" si="1112"/>
        <v>0</v>
      </c>
      <c r="CS66" s="43">
        <f t="shared" si="1113"/>
        <v>0</v>
      </c>
      <c r="CT66" s="66"/>
      <c r="CU66" s="22"/>
      <c r="CV66" s="83"/>
      <c r="CW66" s="22"/>
      <c r="CX66" s="22"/>
      <c r="CY66" s="83"/>
      <c r="CZ66" s="22"/>
      <c r="DA66" s="83"/>
      <c r="DB66" s="83"/>
      <c r="DC66" s="84"/>
      <c r="DD66" s="22"/>
      <c r="DE66" s="22"/>
      <c r="DF66" s="43"/>
      <c r="DG66" s="43"/>
      <c r="DH66" s="56"/>
      <c r="DI66" s="22"/>
      <c r="DJ66" s="83"/>
      <c r="DK66" s="22"/>
      <c r="DL66" s="22"/>
      <c r="DM66" s="83"/>
      <c r="DN66" s="22"/>
      <c r="DO66" s="83"/>
      <c r="DP66" s="83"/>
      <c r="DQ66" s="84"/>
      <c r="DR66" s="22"/>
      <c r="DS66" s="22"/>
      <c r="DT66" s="43"/>
      <c r="DU66" s="43"/>
      <c r="DV66" s="56"/>
      <c r="DW66" s="22"/>
      <c r="DX66" s="83"/>
      <c r="DY66" s="22"/>
      <c r="DZ66" s="22"/>
      <c r="EA66" s="83"/>
      <c r="EB66" s="22"/>
      <c r="EC66" s="83"/>
      <c r="ED66" s="83"/>
      <c r="EE66" s="84"/>
      <c r="EF66" s="22"/>
      <c r="EG66" s="22"/>
      <c r="EH66" s="43"/>
      <c r="EI66" s="43"/>
      <c r="EJ66" s="66"/>
      <c r="EK66" s="22"/>
      <c r="EL66" s="83"/>
      <c r="EM66" s="22"/>
      <c r="EN66" s="22"/>
      <c r="EO66" s="83"/>
      <c r="EP66" s="22"/>
      <c r="EQ66" s="83"/>
      <c r="ER66" s="83"/>
      <c r="ES66" s="84"/>
      <c r="ET66" s="22"/>
      <c r="EU66" s="22"/>
      <c r="EV66" s="43"/>
      <c r="EW66" s="43"/>
      <c r="EX66" s="56"/>
      <c r="EY66" s="22"/>
      <c r="EZ66" s="83"/>
      <c r="FA66" s="22"/>
      <c r="FB66" s="22"/>
      <c r="FC66" s="83"/>
      <c r="FD66" s="22"/>
      <c r="FE66" s="83"/>
      <c r="FF66" s="83"/>
      <c r="FG66" s="84"/>
      <c r="FH66" s="22"/>
      <c r="FI66" s="22"/>
      <c r="FJ66" s="43"/>
      <c r="FK66" s="43"/>
      <c r="FL66" s="56"/>
      <c r="FM66" s="22"/>
      <c r="FN66" s="83"/>
      <c r="FO66" s="22"/>
      <c r="FP66" s="22"/>
      <c r="FQ66" s="83"/>
      <c r="FR66" s="22"/>
      <c r="FS66" s="83"/>
      <c r="FT66" s="83"/>
      <c r="FU66" s="84"/>
      <c r="FV66" s="22"/>
      <c r="FW66" s="22"/>
      <c r="FX66" s="43"/>
      <c r="FY66" s="43"/>
      <c r="FZ66" s="66"/>
      <c r="GA66" s="22"/>
      <c r="GB66" s="83"/>
      <c r="GC66" s="22"/>
      <c r="GD66" s="22"/>
      <c r="GE66" s="83"/>
      <c r="GF66" s="22"/>
      <c r="GG66" s="83"/>
      <c r="GH66" s="83"/>
      <c r="GI66" s="84"/>
      <c r="GJ66" s="22"/>
      <c r="GK66" s="22"/>
      <c r="GL66" s="43"/>
      <c r="GM66" s="43"/>
      <c r="GN66" s="56"/>
      <c r="GO66" s="22"/>
      <c r="GP66" s="83"/>
      <c r="GQ66" s="22"/>
      <c r="GR66" s="22"/>
      <c r="GS66" s="83"/>
      <c r="GT66" s="22"/>
      <c r="GU66" s="83"/>
      <c r="GV66" s="83"/>
      <c r="GW66" s="84"/>
      <c r="GX66" s="22"/>
      <c r="GY66" s="22"/>
      <c r="GZ66" s="43"/>
      <c r="HA66" s="43"/>
      <c r="HB66" s="56"/>
      <c r="HC66" s="22"/>
      <c r="HD66" s="83"/>
      <c r="HE66" s="22"/>
      <c r="HF66" s="22"/>
      <c r="HG66" s="83"/>
      <c r="HH66" s="22"/>
      <c r="HI66" s="83"/>
      <c r="HJ66" s="83"/>
      <c r="HK66" s="84"/>
      <c r="HL66" s="22"/>
      <c r="HM66" s="22"/>
      <c r="HN66" s="43"/>
      <c r="HO66" s="43"/>
      <c r="HP66" s="66"/>
      <c r="HQ66" s="22"/>
      <c r="HR66" s="83"/>
      <c r="HS66" s="22"/>
      <c r="HT66" s="22"/>
      <c r="HU66" s="83"/>
      <c r="HV66" s="22"/>
      <c r="HW66" s="83"/>
      <c r="HX66" s="83"/>
      <c r="HY66" s="84"/>
      <c r="HZ66" s="22"/>
      <c r="IA66" s="22"/>
      <c r="IB66" s="43"/>
      <c r="IC66" s="43"/>
      <c r="ID66" s="56"/>
      <c r="IE66" s="22"/>
      <c r="IF66" s="83"/>
      <c r="IG66" s="22"/>
      <c r="IH66" s="22"/>
      <c r="II66" s="83"/>
      <c r="IJ66" s="22"/>
      <c r="IK66" s="83"/>
      <c r="IL66" s="83"/>
      <c r="IM66" s="65"/>
      <c r="IN66" s="22"/>
      <c r="IO66" s="22"/>
      <c r="IP66" s="43"/>
      <c r="IQ66" s="43"/>
      <c r="IR66" s="56"/>
      <c r="IS66" s="22"/>
      <c r="IT66" s="83"/>
      <c r="IU66" s="22"/>
      <c r="IV66" s="22"/>
      <c r="IW66" s="83"/>
      <c r="IX66" s="22"/>
      <c r="IY66" s="83"/>
      <c r="IZ66" s="83"/>
      <c r="JA66" s="84"/>
      <c r="JB66" s="22"/>
      <c r="JC66" s="22"/>
      <c r="JD66" s="43"/>
      <c r="JE66" s="43"/>
      <c r="JF66" s="66"/>
      <c r="JG66" s="22"/>
      <c r="JH66" s="83"/>
      <c r="JI66" s="22"/>
      <c r="JJ66" s="22"/>
      <c r="JK66" s="83"/>
      <c r="JL66" s="22"/>
      <c r="JM66" s="83"/>
      <c r="JN66" s="83"/>
      <c r="JO66" s="84"/>
      <c r="JP66" s="22"/>
      <c r="JQ66" s="22"/>
      <c r="JR66" s="43"/>
      <c r="JS66" s="43"/>
      <c r="JT66" s="56"/>
      <c r="JU66" s="22"/>
      <c r="JV66" s="83"/>
      <c r="JW66" s="22"/>
      <c r="JX66" s="22"/>
      <c r="JY66" s="83"/>
      <c r="JZ66" s="22"/>
      <c r="KA66" s="83"/>
      <c r="KB66" s="83"/>
      <c r="KC66" s="84"/>
      <c r="KD66" s="22"/>
      <c r="KE66" s="22"/>
      <c r="KF66" s="43"/>
      <c r="KG66" s="43"/>
      <c r="KH66" s="56"/>
      <c r="KI66" s="22"/>
      <c r="KJ66" s="83"/>
      <c r="KK66" s="22"/>
      <c r="KL66" s="22"/>
      <c r="KM66" s="83"/>
      <c r="KN66" s="22"/>
      <c r="KO66" s="83"/>
      <c r="KP66" s="83"/>
      <c r="KQ66" s="84"/>
      <c r="KR66" s="22"/>
      <c r="KS66" s="22"/>
      <c r="KT66" s="43"/>
      <c r="KU66" s="43"/>
      <c r="KV66" s="66"/>
      <c r="KW66" s="22"/>
      <c r="KX66" s="83"/>
      <c r="KY66" s="22"/>
      <c r="KZ66" s="22"/>
      <c r="LA66" s="83"/>
      <c r="LB66" s="22"/>
      <c r="LC66" s="83"/>
      <c r="LD66" s="83"/>
      <c r="LE66" s="84"/>
      <c r="LF66" s="22"/>
      <c r="LG66" s="22"/>
      <c r="LH66" s="43"/>
      <c r="LI66" s="43"/>
      <c r="LJ66" s="56"/>
      <c r="LK66" s="22"/>
      <c r="LL66" s="83"/>
      <c r="LM66" s="22"/>
      <c r="LN66" s="22"/>
      <c r="LO66" s="83"/>
      <c r="LP66" s="22"/>
      <c r="LQ66" s="83"/>
      <c r="LR66" s="83"/>
      <c r="LS66" s="84"/>
      <c r="LT66" s="22"/>
      <c r="LU66" s="22"/>
      <c r="LV66" s="43"/>
      <c r="LW66" s="43"/>
      <c r="LY66" s="22"/>
      <c r="LZ66" s="83"/>
      <c r="MA66" s="22"/>
      <c r="MB66" s="22"/>
      <c r="MC66" s="83"/>
      <c r="MD66" s="22"/>
      <c r="ME66" s="83"/>
      <c r="MF66" s="83"/>
      <c r="MG66" s="84"/>
      <c r="MH66" s="22"/>
      <c r="MI66" s="22"/>
      <c r="MJ66" s="43"/>
      <c r="MK66" s="43"/>
      <c r="ML66" s="56"/>
      <c r="MM66" s="22"/>
      <c r="MN66" s="83"/>
      <c r="MO66" s="22"/>
      <c r="MP66" s="22"/>
      <c r="MQ66" s="83"/>
      <c r="MR66" s="22"/>
      <c r="MS66" s="83"/>
      <c r="MT66" s="83"/>
      <c r="MU66" s="84"/>
      <c r="MV66" s="22"/>
      <c r="MW66" s="22"/>
      <c r="MX66" s="43"/>
      <c r="MY66" s="43"/>
    </row>
    <row r="67" spans="1:363" ht="16.5" x14ac:dyDescent="0.3">
      <c r="A67" s="22"/>
      <c r="B67" s="83"/>
      <c r="C67" s="22"/>
      <c r="D67" s="22"/>
      <c r="E67" s="83"/>
      <c r="F67" s="22"/>
      <c r="G67" s="83"/>
      <c r="H67" s="83"/>
      <c r="I67" s="84"/>
      <c r="J67" s="22"/>
      <c r="K67" s="22"/>
      <c r="L67" s="43"/>
      <c r="M67" s="43"/>
      <c r="N67" s="66"/>
      <c r="O67" s="22"/>
      <c r="P67" s="83"/>
      <c r="Q67" s="22"/>
      <c r="R67" s="22"/>
      <c r="S67" s="83"/>
      <c r="T67" s="22"/>
      <c r="U67" s="83"/>
      <c r="V67" s="83"/>
      <c r="W67" s="84"/>
      <c r="X67" s="22"/>
      <c r="Y67" s="22"/>
      <c r="Z67" s="43"/>
      <c r="AA67" s="43"/>
      <c r="AB67" s="56"/>
      <c r="AC67" s="22"/>
      <c r="AD67" s="83"/>
      <c r="AE67" s="22"/>
      <c r="AF67" s="22"/>
      <c r="AG67" s="83"/>
      <c r="AH67" s="22"/>
      <c r="AI67" s="83"/>
      <c r="AJ67" s="83"/>
      <c r="AK67" s="84"/>
      <c r="AL67" s="22"/>
      <c r="AM67" s="22"/>
      <c r="AN67" s="43"/>
      <c r="AO67" s="43"/>
      <c r="AP67" s="56"/>
      <c r="AQ67" s="22"/>
      <c r="AR67" s="83"/>
      <c r="AS67" s="22"/>
      <c r="AT67" s="22"/>
      <c r="AU67" s="83"/>
      <c r="AV67" s="22"/>
      <c r="AW67" s="83"/>
      <c r="AX67" s="83"/>
      <c r="AY67" s="84"/>
      <c r="AZ67" s="22"/>
      <c r="BA67" s="22"/>
      <c r="BB67" s="43"/>
      <c r="BC67" s="43"/>
      <c r="BD67" s="66"/>
      <c r="BE67" s="22"/>
      <c r="BF67" s="83"/>
      <c r="BG67" s="22"/>
      <c r="BH67" s="22"/>
      <c r="BI67" s="83"/>
      <c r="BJ67" s="22"/>
      <c r="BK67" s="83"/>
      <c r="BL67" s="83"/>
      <c r="BM67" s="84"/>
      <c r="BN67" s="22"/>
      <c r="BO67" s="22"/>
      <c r="BP67" s="43"/>
      <c r="BQ67" s="43"/>
      <c r="BR67" s="56"/>
      <c r="BS67" s="22"/>
      <c r="BT67" s="83"/>
      <c r="BU67" s="22"/>
      <c r="BV67" s="22"/>
      <c r="BW67" s="83"/>
      <c r="BX67" s="22"/>
      <c r="BY67" s="83"/>
      <c r="BZ67" s="83"/>
      <c r="CA67" s="84"/>
      <c r="CB67" s="22"/>
      <c r="CC67" s="22"/>
      <c r="CD67" s="43">
        <f t="shared" si="1110"/>
        <v>0</v>
      </c>
      <c r="CE67" s="43">
        <f t="shared" si="1111"/>
        <v>0</v>
      </c>
      <c r="CF67" s="56"/>
      <c r="CG67" s="22"/>
      <c r="CH67" s="83"/>
      <c r="CI67" s="22"/>
      <c r="CJ67" s="22"/>
      <c r="CK67" s="83"/>
      <c r="CL67" s="22"/>
      <c r="CM67" s="83"/>
      <c r="CN67" s="83"/>
      <c r="CO67" s="84"/>
      <c r="CP67" s="22"/>
      <c r="CQ67" s="22"/>
      <c r="CR67" s="43">
        <f t="shared" si="1112"/>
        <v>0</v>
      </c>
      <c r="CS67" s="43">
        <f t="shared" si="1113"/>
        <v>0</v>
      </c>
      <c r="CT67" s="66"/>
      <c r="CU67" s="22"/>
      <c r="CV67" s="83"/>
      <c r="CW67" s="22"/>
      <c r="CX67" s="22"/>
      <c r="CY67" s="83"/>
      <c r="CZ67" s="22"/>
      <c r="DA67" s="83"/>
      <c r="DB67" s="83"/>
      <c r="DC67" s="84"/>
      <c r="DD67" s="22"/>
      <c r="DE67" s="22"/>
      <c r="DF67" s="43"/>
      <c r="DG67" s="43"/>
      <c r="DH67" s="56"/>
      <c r="DI67" s="22"/>
      <c r="DJ67" s="83"/>
      <c r="DK67" s="22"/>
      <c r="DL67" s="22"/>
      <c r="DM67" s="83"/>
      <c r="DN67" s="22"/>
      <c r="DO67" s="83"/>
      <c r="DP67" s="83"/>
      <c r="DQ67" s="84"/>
      <c r="DR67" s="22"/>
      <c r="DS67" s="22"/>
      <c r="DT67" s="43"/>
      <c r="DU67" s="43"/>
      <c r="DV67" s="56"/>
      <c r="DW67" s="22"/>
      <c r="DX67" s="83"/>
      <c r="DY67" s="22"/>
      <c r="DZ67" s="22"/>
      <c r="EA67" s="83"/>
      <c r="EB67" s="22"/>
      <c r="EC67" s="83"/>
      <c r="ED67" s="83"/>
      <c r="EE67" s="84"/>
      <c r="EF67" s="22"/>
      <c r="EG67" s="22"/>
      <c r="EH67" s="43"/>
      <c r="EI67" s="43"/>
      <c r="EJ67" s="66"/>
      <c r="EK67" s="22"/>
      <c r="EL67" s="83"/>
      <c r="EM67" s="22"/>
      <c r="EN67" s="22"/>
      <c r="EO67" s="83"/>
      <c r="EP67" s="22"/>
      <c r="EQ67" s="83"/>
      <c r="ER67" s="83"/>
      <c r="ES67" s="84"/>
      <c r="ET67" s="22"/>
      <c r="EU67" s="22"/>
      <c r="EV67" s="43"/>
      <c r="EW67" s="43"/>
      <c r="EX67" s="56"/>
      <c r="EY67" s="22"/>
      <c r="EZ67" s="83"/>
      <c r="FA67" s="22"/>
      <c r="FB67" s="22"/>
      <c r="FC67" s="83"/>
      <c r="FD67" s="22"/>
      <c r="FE67" s="83"/>
      <c r="FF67" s="83"/>
      <c r="FG67" s="84"/>
      <c r="FH67" s="22"/>
      <c r="FI67" s="22"/>
      <c r="FJ67" s="43"/>
      <c r="FK67" s="43"/>
      <c r="FL67" s="56"/>
      <c r="FM67" s="22"/>
      <c r="FN67" s="83"/>
      <c r="FO67" s="22"/>
      <c r="FP67" s="22"/>
      <c r="FQ67" s="83"/>
      <c r="FR67" s="22"/>
      <c r="FS67" s="83"/>
      <c r="FT67" s="83"/>
      <c r="FU67" s="84"/>
      <c r="FV67" s="22"/>
      <c r="FW67" s="22"/>
      <c r="FX67" s="43"/>
      <c r="FY67" s="43"/>
      <c r="FZ67" s="66"/>
      <c r="GA67" s="22"/>
      <c r="GB67" s="83"/>
      <c r="GC67" s="22"/>
      <c r="GD67" s="22"/>
      <c r="GE67" s="83"/>
      <c r="GF67" s="22"/>
      <c r="GG67" s="83"/>
      <c r="GH67" s="83"/>
      <c r="GI67" s="84"/>
      <c r="GJ67" s="22"/>
      <c r="GK67" s="22"/>
      <c r="GL67" s="43"/>
      <c r="GM67" s="43"/>
      <c r="GN67" s="56"/>
      <c r="GO67" s="22"/>
      <c r="GP67" s="83"/>
      <c r="GQ67" s="22"/>
      <c r="GR67" s="22"/>
      <c r="GS67" s="83"/>
      <c r="GT67" s="22"/>
      <c r="GU67" s="83"/>
      <c r="GV67" s="83"/>
      <c r="GW67" s="84"/>
      <c r="GX67" s="22"/>
      <c r="GY67" s="22"/>
      <c r="GZ67" s="43"/>
      <c r="HA67" s="43"/>
      <c r="HB67" s="56"/>
      <c r="HC67" s="22"/>
      <c r="HD67" s="83"/>
      <c r="HE67" s="22"/>
      <c r="HF67" s="22"/>
      <c r="HG67" s="83"/>
      <c r="HH67" s="22"/>
      <c r="HI67" s="83"/>
      <c r="HJ67" s="83"/>
      <c r="HK67" s="84"/>
      <c r="HL67" s="22"/>
      <c r="HM67" s="22"/>
      <c r="HN67" s="43"/>
      <c r="HO67" s="43"/>
      <c r="HP67" s="66"/>
      <c r="HQ67" s="22"/>
      <c r="HR67" s="83"/>
      <c r="HS67" s="22"/>
      <c r="HT67" s="22"/>
      <c r="HU67" s="83"/>
      <c r="HV67" s="22"/>
      <c r="HW67" s="83"/>
      <c r="HX67" s="83"/>
      <c r="HY67" s="84"/>
      <c r="HZ67" s="22"/>
      <c r="IA67" s="22"/>
      <c r="IB67" s="43"/>
      <c r="IC67" s="43"/>
      <c r="ID67" s="56"/>
      <c r="IE67" s="22"/>
      <c r="IF67" s="83"/>
      <c r="IG67" s="22"/>
      <c r="IH67" s="22"/>
      <c r="II67" s="83"/>
      <c r="IJ67" s="22"/>
      <c r="IK67" s="83"/>
      <c r="IL67" s="83"/>
      <c r="IM67" s="65"/>
      <c r="IN67" s="22"/>
      <c r="IO67" s="22"/>
      <c r="IP67" s="43"/>
      <c r="IQ67" s="43"/>
      <c r="IR67" s="56"/>
      <c r="IS67" s="22"/>
      <c r="IT67" s="83"/>
      <c r="IU67" s="22"/>
      <c r="IV67" s="22"/>
      <c r="IW67" s="83"/>
      <c r="IX67" s="22"/>
      <c r="IY67" s="83"/>
      <c r="IZ67" s="83"/>
      <c r="JA67" s="84"/>
      <c r="JB67" s="22"/>
      <c r="JC67" s="22"/>
      <c r="JD67" s="43"/>
      <c r="JE67" s="43"/>
      <c r="JF67" s="66"/>
      <c r="JG67" s="22"/>
      <c r="JH67" s="83"/>
      <c r="JI67" s="22"/>
      <c r="JJ67" s="22"/>
      <c r="JK67" s="83"/>
      <c r="JL67" s="22"/>
      <c r="JM67" s="83"/>
      <c r="JN67" s="83"/>
      <c r="JO67" s="84"/>
      <c r="JP67" s="22"/>
      <c r="JQ67" s="22"/>
      <c r="JR67" s="43"/>
      <c r="JS67" s="43"/>
      <c r="JT67" s="56"/>
      <c r="JU67" s="22"/>
      <c r="JV67" s="83"/>
      <c r="JW67" s="22"/>
      <c r="JX67" s="22"/>
      <c r="JY67" s="83"/>
      <c r="JZ67" s="22"/>
      <c r="KA67" s="83"/>
      <c r="KB67" s="83"/>
      <c r="KC67" s="84"/>
      <c r="KD67" s="22"/>
      <c r="KE67" s="22"/>
      <c r="KF67" s="43"/>
      <c r="KG67" s="43"/>
      <c r="KH67" s="56"/>
      <c r="KI67" s="22"/>
      <c r="KJ67" s="83"/>
      <c r="KK67" s="22"/>
      <c r="KL67" s="22"/>
      <c r="KM67" s="83"/>
      <c r="KN67" s="22"/>
      <c r="KO67" s="83"/>
      <c r="KP67" s="83"/>
      <c r="KQ67" s="84"/>
      <c r="KR67" s="22"/>
      <c r="KS67" s="22"/>
      <c r="KT67" s="43"/>
      <c r="KU67" s="43"/>
      <c r="KV67" s="66"/>
      <c r="KW67" s="22"/>
      <c r="KX67" s="83"/>
      <c r="KY67" s="22"/>
      <c r="KZ67" s="22"/>
      <c r="LA67" s="83"/>
      <c r="LB67" s="22"/>
      <c r="LC67" s="83"/>
      <c r="LD67" s="83"/>
      <c r="LE67" s="84"/>
      <c r="LF67" s="22"/>
      <c r="LG67" s="22"/>
      <c r="LH67" s="43"/>
      <c r="LI67" s="43"/>
      <c r="LJ67" s="56"/>
      <c r="LK67" s="22"/>
      <c r="LL67" s="83"/>
      <c r="LM67" s="22"/>
      <c r="LN67" s="22"/>
      <c r="LO67" s="83"/>
      <c r="LP67" s="22"/>
      <c r="LQ67" s="83"/>
      <c r="LR67" s="83"/>
      <c r="LS67" s="84"/>
      <c r="LT67" s="22"/>
      <c r="LU67" s="22"/>
      <c r="LV67" s="43"/>
      <c r="LW67" s="43"/>
      <c r="LY67" s="22"/>
      <c r="LZ67" s="83"/>
      <c r="MA67" s="22"/>
      <c r="MB67" s="22"/>
      <c r="MC67" s="83"/>
      <c r="MD67" s="22"/>
      <c r="ME67" s="83"/>
      <c r="MF67" s="83"/>
      <c r="MG67" s="84"/>
      <c r="MH67" s="22"/>
      <c r="MI67" s="22"/>
      <c r="MJ67" s="43"/>
      <c r="MK67" s="43"/>
      <c r="ML67" s="56"/>
      <c r="MM67" s="22"/>
      <c r="MN67" s="83"/>
      <c r="MO67" s="22"/>
      <c r="MP67" s="22"/>
      <c r="MQ67" s="83"/>
      <c r="MR67" s="22"/>
      <c r="MS67" s="83"/>
      <c r="MT67" s="83"/>
      <c r="MU67" s="84"/>
      <c r="MV67" s="22"/>
      <c r="MW67" s="22"/>
      <c r="MX67" s="43"/>
      <c r="MY67" s="43"/>
    </row>
    <row r="68" spans="1:363" ht="17.25" thickBot="1" x14ac:dyDescent="0.35">
      <c r="A68" s="22"/>
      <c r="B68" s="83"/>
      <c r="C68" s="22"/>
      <c r="D68" s="22"/>
      <c r="E68" s="83"/>
      <c r="F68" s="22"/>
      <c r="G68" s="83"/>
      <c r="H68" s="83"/>
      <c r="I68" s="85"/>
      <c r="J68" s="22"/>
      <c r="K68" s="22"/>
      <c r="L68" s="43"/>
      <c r="M68" s="43"/>
      <c r="N68" s="56"/>
      <c r="O68" s="22"/>
      <c r="P68" s="83"/>
      <c r="Q68" s="22"/>
      <c r="R68" s="22"/>
      <c r="S68" s="83"/>
      <c r="T68" s="22"/>
      <c r="U68" s="83"/>
      <c r="V68" s="83"/>
      <c r="W68" s="85"/>
      <c r="X68" s="22"/>
      <c r="Y68" s="22"/>
      <c r="Z68" s="43"/>
      <c r="AA68" s="43"/>
      <c r="AB68" s="56"/>
      <c r="AC68" s="22"/>
      <c r="AD68" s="83"/>
      <c r="AE68" s="22"/>
      <c r="AF68" s="22"/>
      <c r="AG68" s="83"/>
      <c r="AH68" s="22"/>
      <c r="AI68" s="83"/>
      <c r="AJ68" s="83"/>
      <c r="AK68" s="85"/>
      <c r="AL68" s="22"/>
      <c r="AM68" s="22"/>
      <c r="AN68" s="43"/>
      <c r="AO68" s="43"/>
      <c r="AP68" s="56"/>
      <c r="AQ68" s="22"/>
      <c r="AR68" s="83"/>
      <c r="AS68" s="22"/>
      <c r="AT68" s="22"/>
      <c r="AU68" s="83"/>
      <c r="AV68" s="22"/>
      <c r="AW68" s="83"/>
      <c r="AX68" s="83"/>
      <c r="AY68" s="85"/>
      <c r="AZ68" s="22"/>
      <c r="BA68" s="22"/>
      <c r="BB68" s="43"/>
      <c r="BC68" s="43"/>
      <c r="BD68" s="56"/>
      <c r="BE68" s="22"/>
      <c r="BF68" s="83"/>
      <c r="BG68" s="22"/>
      <c r="BH68" s="22"/>
      <c r="BI68" s="83"/>
      <c r="BJ68" s="22"/>
      <c r="BK68" s="83"/>
      <c r="BL68" s="83"/>
      <c r="BM68" s="85"/>
      <c r="BN68" s="22"/>
      <c r="BO68" s="22"/>
      <c r="BP68" s="43"/>
      <c r="BQ68" s="43"/>
      <c r="BR68" s="56"/>
      <c r="BS68" s="22"/>
      <c r="BT68" s="83"/>
      <c r="BU68" s="22"/>
      <c r="BV68" s="22"/>
      <c r="BW68" s="83"/>
      <c r="BX68" s="22"/>
      <c r="BY68" s="83"/>
      <c r="BZ68" s="83"/>
      <c r="CA68" s="85"/>
      <c r="CB68" s="22"/>
      <c r="CC68" s="22"/>
      <c r="CD68" s="43">
        <f t="shared" si="1110"/>
        <v>0</v>
      </c>
      <c r="CE68" s="43">
        <f t="shared" si="1111"/>
        <v>0</v>
      </c>
      <c r="CF68" s="56"/>
      <c r="CG68" s="22"/>
      <c r="CH68" s="83"/>
      <c r="CI68" s="22"/>
      <c r="CJ68" s="22"/>
      <c r="CK68" s="83"/>
      <c r="CL68" s="22"/>
      <c r="CM68" s="83"/>
      <c r="CN68" s="83"/>
      <c r="CO68" s="85"/>
      <c r="CP68" s="22"/>
      <c r="CQ68" s="22"/>
      <c r="CR68" s="43">
        <f t="shared" si="1112"/>
        <v>0</v>
      </c>
      <c r="CS68" s="43">
        <f t="shared" si="1113"/>
        <v>0</v>
      </c>
      <c r="CT68" s="56"/>
      <c r="CU68" s="22"/>
      <c r="CV68" s="83"/>
      <c r="CW68" s="22"/>
      <c r="CX68" s="22"/>
      <c r="CY68" s="83"/>
      <c r="CZ68" s="22"/>
      <c r="DA68" s="83"/>
      <c r="DB68" s="83"/>
      <c r="DC68" s="85"/>
      <c r="DD68" s="22"/>
      <c r="DE68" s="22"/>
      <c r="DF68" s="43"/>
      <c r="DG68" s="43"/>
      <c r="DH68" s="56"/>
      <c r="DI68" s="22"/>
      <c r="DJ68" s="83"/>
      <c r="DK68" s="22"/>
      <c r="DL68" s="22"/>
      <c r="DM68" s="83"/>
      <c r="DN68" s="22"/>
      <c r="DO68" s="83"/>
      <c r="DP68" s="83"/>
      <c r="DQ68" s="85"/>
      <c r="DR68" s="22"/>
      <c r="DS68" s="22"/>
      <c r="DT68" s="43"/>
      <c r="DU68" s="43"/>
      <c r="DV68" s="56"/>
      <c r="DW68" s="22"/>
      <c r="DX68" s="83"/>
      <c r="DY68" s="22"/>
      <c r="DZ68" s="22"/>
      <c r="EA68" s="83"/>
      <c r="EB68" s="22"/>
      <c r="EC68" s="83"/>
      <c r="ED68" s="83"/>
      <c r="EE68" s="85"/>
      <c r="EF68" s="22"/>
      <c r="EG68" s="22"/>
      <c r="EH68" s="43"/>
      <c r="EI68" s="43"/>
      <c r="EJ68" s="56"/>
      <c r="EK68" s="22"/>
      <c r="EL68" s="83"/>
      <c r="EM68" s="22"/>
      <c r="EN68" s="22"/>
      <c r="EO68" s="83"/>
      <c r="EP68" s="22"/>
      <c r="EQ68" s="83"/>
      <c r="ER68" s="83"/>
      <c r="ES68" s="85"/>
      <c r="ET68" s="22"/>
      <c r="EU68" s="22"/>
      <c r="EV68" s="43"/>
      <c r="EW68" s="43"/>
      <c r="EX68" s="56"/>
      <c r="EY68" s="22"/>
      <c r="EZ68" s="83"/>
      <c r="FA68" s="22"/>
      <c r="FB68" s="22"/>
      <c r="FC68" s="83"/>
      <c r="FD68" s="22"/>
      <c r="FE68" s="83"/>
      <c r="FF68" s="83"/>
      <c r="FG68" s="85"/>
      <c r="FH68" s="22"/>
      <c r="FI68" s="22"/>
      <c r="FJ68" s="43"/>
      <c r="FK68" s="43"/>
      <c r="FL68" s="56"/>
      <c r="FM68" s="22"/>
      <c r="FN68" s="83"/>
      <c r="FO68" s="22"/>
      <c r="FP68" s="22"/>
      <c r="FQ68" s="83"/>
      <c r="FR68" s="22"/>
      <c r="FS68" s="83"/>
      <c r="FT68" s="83"/>
      <c r="FU68" s="85"/>
      <c r="FV68" s="22"/>
      <c r="FW68" s="22"/>
      <c r="FX68" s="43"/>
      <c r="FY68" s="43"/>
      <c r="FZ68" s="56"/>
      <c r="GA68" s="22"/>
      <c r="GB68" s="83"/>
      <c r="GC68" s="22"/>
      <c r="GD68" s="22"/>
      <c r="GE68" s="83"/>
      <c r="GF68" s="22"/>
      <c r="GG68" s="83"/>
      <c r="GH68" s="83"/>
      <c r="GI68" s="85"/>
      <c r="GJ68" s="22"/>
      <c r="GK68" s="22"/>
      <c r="GL68" s="43"/>
      <c r="GM68" s="43"/>
      <c r="GN68" s="56"/>
      <c r="GO68" s="22"/>
      <c r="GP68" s="83"/>
      <c r="GQ68" s="22"/>
      <c r="GR68" s="22"/>
      <c r="GS68" s="83"/>
      <c r="GT68" s="22"/>
      <c r="GU68" s="83"/>
      <c r="GV68" s="83"/>
      <c r="GW68" s="85"/>
      <c r="GX68" s="22"/>
      <c r="GY68" s="22"/>
      <c r="GZ68" s="43"/>
      <c r="HA68" s="43"/>
      <c r="HB68" s="56"/>
      <c r="HC68" s="22"/>
      <c r="HD68" s="83"/>
      <c r="HE68" s="22"/>
      <c r="HF68" s="22"/>
      <c r="HG68" s="83"/>
      <c r="HH68" s="22"/>
      <c r="HI68" s="83"/>
      <c r="HJ68" s="83"/>
      <c r="HK68" s="85"/>
      <c r="HL68" s="22"/>
      <c r="HM68" s="22"/>
      <c r="HN68" s="43"/>
      <c r="HO68" s="43"/>
      <c r="HP68" s="56"/>
      <c r="HQ68" s="22"/>
      <c r="HR68" s="83"/>
      <c r="HS68" s="22"/>
      <c r="HT68" s="22"/>
      <c r="HU68" s="83"/>
      <c r="HV68" s="22"/>
      <c r="HW68" s="83"/>
      <c r="HX68" s="83"/>
      <c r="HY68" s="85"/>
      <c r="HZ68" s="22"/>
      <c r="IA68" s="22"/>
      <c r="IB68" s="43"/>
      <c r="IC68" s="43"/>
      <c r="ID68" s="56"/>
      <c r="IE68" s="22"/>
      <c r="IF68" s="83"/>
      <c r="IG68" s="22"/>
      <c r="IH68" s="22"/>
      <c r="II68" s="83"/>
      <c r="IJ68" s="22"/>
      <c r="IK68" s="83"/>
      <c r="IL68" s="83"/>
      <c r="IM68" s="67"/>
      <c r="IN68" s="22"/>
      <c r="IO68" s="22"/>
      <c r="IP68" s="43"/>
      <c r="IQ68" s="43"/>
      <c r="IR68" s="56"/>
      <c r="IS68" s="22"/>
      <c r="IT68" s="83"/>
      <c r="IU68" s="22"/>
      <c r="IV68" s="22"/>
      <c r="IW68" s="83"/>
      <c r="IX68" s="22"/>
      <c r="IY68" s="83"/>
      <c r="IZ68" s="83"/>
      <c r="JA68" s="85"/>
      <c r="JB68" s="22"/>
      <c r="JC68" s="22"/>
      <c r="JD68" s="43"/>
      <c r="JE68" s="43"/>
      <c r="JF68" s="56"/>
      <c r="JG68" s="22"/>
      <c r="JH68" s="83"/>
      <c r="JI68" s="22"/>
      <c r="JJ68" s="22"/>
      <c r="JK68" s="83"/>
      <c r="JL68" s="22"/>
      <c r="JM68" s="83"/>
      <c r="JN68" s="83"/>
      <c r="JO68" s="85"/>
      <c r="JP68" s="22"/>
      <c r="JQ68" s="22"/>
      <c r="JR68" s="43"/>
      <c r="JS68" s="43"/>
      <c r="JT68" s="56"/>
      <c r="JU68" s="22"/>
      <c r="JV68" s="83"/>
      <c r="JW68" s="22"/>
      <c r="JX68" s="22"/>
      <c r="JY68" s="83"/>
      <c r="JZ68" s="22"/>
      <c r="KA68" s="83"/>
      <c r="KB68" s="83"/>
      <c r="KC68" s="85"/>
      <c r="KD68" s="22"/>
      <c r="KE68" s="22"/>
      <c r="KF68" s="43"/>
      <c r="KG68" s="43"/>
      <c r="KH68" s="56"/>
      <c r="KI68" s="22"/>
      <c r="KJ68" s="83"/>
      <c r="KK68" s="22"/>
      <c r="KL68" s="22"/>
      <c r="KM68" s="83"/>
      <c r="KN68" s="22"/>
      <c r="KO68" s="83"/>
      <c r="KP68" s="83"/>
      <c r="KQ68" s="85"/>
      <c r="KR68" s="22"/>
      <c r="KS68" s="22"/>
      <c r="KT68" s="43"/>
      <c r="KU68" s="43"/>
      <c r="KV68" s="56"/>
      <c r="KW68" s="22"/>
      <c r="KX68" s="83"/>
      <c r="KY68" s="22"/>
      <c r="KZ68" s="22"/>
      <c r="LA68" s="83"/>
      <c r="LB68" s="22"/>
      <c r="LC68" s="83"/>
      <c r="LD68" s="83"/>
      <c r="LE68" s="85"/>
      <c r="LF68" s="22"/>
      <c r="LG68" s="22"/>
      <c r="LH68" s="43"/>
      <c r="LI68" s="43"/>
      <c r="LJ68" s="56"/>
      <c r="LK68" s="22"/>
      <c r="LL68" s="83"/>
      <c r="LM68" s="22"/>
      <c r="LN68" s="22"/>
      <c r="LO68" s="83"/>
      <c r="LP68" s="22"/>
      <c r="LQ68" s="83"/>
      <c r="LR68" s="83"/>
      <c r="LS68" s="85"/>
      <c r="LT68" s="22"/>
      <c r="LU68" s="22"/>
      <c r="LV68" s="43"/>
      <c r="LW68" s="43"/>
      <c r="LY68" s="22"/>
      <c r="LZ68" s="83"/>
      <c r="MA68" s="22"/>
      <c r="MB68" s="22"/>
      <c r="MC68" s="83"/>
      <c r="MD68" s="22"/>
      <c r="ME68" s="83"/>
      <c r="MF68" s="83"/>
      <c r="MG68" s="85"/>
      <c r="MH68" s="22"/>
      <c r="MI68" s="22"/>
      <c r="MJ68" s="43"/>
      <c r="MK68" s="43"/>
      <c r="ML68" s="56"/>
      <c r="MM68" s="22"/>
      <c r="MN68" s="83"/>
      <c r="MO68" s="22"/>
      <c r="MP68" s="22"/>
      <c r="MQ68" s="83"/>
      <c r="MR68" s="22"/>
      <c r="MS68" s="83"/>
      <c r="MT68" s="83"/>
      <c r="MU68" s="85"/>
      <c r="MV68" s="22"/>
      <c r="MW68" s="22"/>
      <c r="MX68" s="43"/>
      <c r="MY68" s="43"/>
    </row>
    <row r="69" spans="1:363" ht="17.25" thickBot="1" x14ac:dyDescent="0.35">
      <c r="A69" s="22"/>
      <c r="B69" s="83"/>
      <c r="C69" s="22"/>
      <c r="D69" s="22"/>
      <c r="E69" s="83"/>
      <c r="F69" s="22"/>
      <c r="G69" s="83"/>
      <c r="H69" s="83"/>
      <c r="I69" s="67"/>
      <c r="J69" s="22"/>
      <c r="K69" s="22"/>
      <c r="L69" s="43"/>
      <c r="M69" s="43"/>
      <c r="N69" s="56"/>
      <c r="O69" s="22"/>
      <c r="P69" s="83"/>
      <c r="Q69" s="22"/>
      <c r="R69" s="22"/>
      <c r="S69" s="83"/>
      <c r="T69" s="22"/>
      <c r="U69" s="83"/>
      <c r="V69" s="83"/>
      <c r="W69" s="67"/>
      <c r="X69" s="22"/>
      <c r="Y69" s="22"/>
      <c r="Z69" s="43"/>
      <c r="AA69" s="43"/>
      <c r="AB69" s="56"/>
      <c r="AC69" s="22"/>
      <c r="AD69" s="83"/>
      <c r="AE69" s="22"/>
      <c r="AF69" s="22"/>
      <c r="AG69" s="83"/>
      <c r="AH69" s="22"/>
      <c r="AI69" s="83"/>
      <c r="AJ69" s="83"/>
      <c r="AK69" s="67"/>
      <c r="AL69" s="22"/>
      <c r="AM69" s="22"/>
      <c r="AN69" s="43"/>
      <c r="AO69" s="43"/>
      <c r="AP69" s="56"/>
      <c r="AQ69" s="22"/>
      <c r="AR69" s="83"/>
      <c r="AS69" s="22"/>
      <c r="AT69" s="22"/>
      <c r="AU69" s="83"/>
      <c r="AV69" s="22"/>
      <c r="AW69" s="83"/>
      <c r="AX69" s="83"/>
      <c r="AY69" s="67"/>
      <c r="AZ69" s="22"/>
      <c r="BA69" s="22"/>
      <c r="BB69" s="43"/>
      <c r="BC69" s="43"/>
      <c r="BD69" s="56"/>
      <c r="BE69" s="22"/>
      <c r="BF69" s="83"/>
      <c r="BG69" s="22"/>
      <c r="BH69" s="22"/>
      <c r="BI69" s="83"/>
      <c r="BJ69" s="22"/>
      <c r="BK69" s="83"/>
      <c r="BL69" s="83"/>
      <c r="BM69" s="67"/>
      <c r="BN69" s="22"/>
      <c r="BO69" s="22"/>
      <c r="BP69" s="43"/>
      <c r="BQ69" s="43"/>
      <c r="BR69" s="56"/>
      <c r="BS69" s="22"/>
      <c r="BT69" s="83"/>
      <c r="BU69" s="22"/>
      <c r="BV69" s="22"/>
      <c r="BW69" s="83"/>
      <c r="BX69" s="22"/>
      <c r="BY69" s="83"/>
      <c r="BZ69" s="83"/>
      <c r="CA69" s="67"/>
      <c r="CB69" s="22"/>
      <c r="CC69" s="22"/>
      <c r="CD69" s="43"/>
      <c r="CE69" s="43"/>
      <c r="CF69" s="56"/>
      <c r="CG69" s="22"/>
      <c r="CH69" s="83"/>
      <c r="CI69" s="22"/>
      <c r="CJ69" s="22"/>
      <c r="CK69" s="83"/>
      <c r="CL69" s="22"/>
      <c r="CM69" s="83"/>
      <c r="CN69" s="83"/>
      <c r="CO69" s="67"/>
      <c r="CP69" s="22"/>
      <c r="CQ69" s="22"/>
      <c r="CR69" s="43"/>
      <c r="CS69" s="43"/>
      <c r="CT69" s="56"/>
      <c r="CU69" s="22"/>
      <c r="CV69" s="83"/>
      <c r="CW69" s="22"/>
      <c r="CX69" s="22"/>
      <c r="CY69" s="83"/>
      <c r="CZ69" s="22"/>
      <c r="DA69" s="83"/>
      <c r="DB69" s="83"/>
      <c r="DC69" s="67"/>
      <c r="DD69" s="22"/>
      <c r="DE69" s="22"/>
      <c r="DF69" s="43"/>
      <c r="DG69" s="43"/>
      <c r="DH69" s="56"/>
      <c r="DI69" s="22"/>
      <c r="DJ69" s="83"/>
      <c r="DK69" s="22"/>
      <c r="DL69" s="22"/>
      <c r="DM69" s="83"/>
      <c r="DN69" s="22"/>
      <c r="DO69" s="83"/>
      <c r="DP69" s="83"/>
      <c r="DQ69" s="67"/>
      <c r="DR69" s="22"/>
      <c r="DS69" s="22"/>
      <c r="DT69" s="43"/>
      <c r="DU69" s="43"/>
      <c r="DV69" s="56"/>
      <c r="DW69" s="22"/>
      <c r="DX69" s="83"/>
      <c r="DY69" s="22"/>
      <c r="DZ69" s="22"/>
      <c r="EA69" s="83"/>
      <c r="EB69" s="22"/>
      <c r="EC69" s="83"/>
      <c r="ED69" s="83"/>
      <c r="EE69" s="67"/>
      <c r="EF69" s="22"/>
      <c r="EG69" s="22"/>
      <c r="EH69" s="43"/>
      <c r="EI69" s="43"/>
      <c r="EJ69" s="56"/>
      <c r="EK69" s="22"/>
      <c r="EL69" s="83"/>
      <c r="EM69" s="22"/>
      <c r="EN69" s="22"/>
      <c r="EO69" s="83"/>
      <c r="EP69" s="22"/>
      <c r="EQ69" s="83"/>
      <c r="ER69" s="83"/>
      <c r="ES69" s="67"/>
      <c r="ET69" s="22"/>
      <c r="EU69" s="22"/>
      <c r="EV69" s="43"/>
      <c r="EW69" s="43"/>
      <c r="EX69" s="56"/>
      <c r="EY69" s="22"/>
      <c r="EZ69" s="83"/>
      <c r="FA69" s="22"/>
      <c r="FB69" s="22"/>
      <c r="FC69" s="83"/>
      <c r="FD69" s="22"/>
      <c r="FE69" s="83"/>
      <c r="FF69" s="83"/>
      <c r="FG69" s="67"/>
      <c r="FH69" s="22"/>
      <c r="FI69" s="22"/>
      <c r="FJ69" s="43"/>
      <c r="FK69" s="43"/>
      <c r="FL69" s="56"/>
      <c r="FM69" s="22"/>
      <c r="FN69" s="83"/>
      <c r="FO69" s="22"/>
      <c r="FP69" s="22"/>
      <c r="FQ69" s="83"/>
      <c r="FR69" s="22"/>
      <c r="FS69" s="83"/>
      <c r="FT69" s="83"/>
      <c r="FU69" s="67"/>
      <c r="FV69" s="22"/>
      <c r="FW69" s="22"/>
      <c r="FX69" s="43"/>
      <c r="FY69" s="43"/>
      <c r="FZ69" s="56"/>
      <c r="GA69" s="22"/>
      <c r="GB69" s="83"/>
      <c r="GC69" s="22"/>
      <c r="GD69" s="22"/>
      <c r="GE69" s="83"/>
      <c r="GF69" s="22"/>
      <c r="GG69" s="83"/>
      <c r="GH69" s="83"/>
      <c r="GI69" s="67"/>
      <c r="GJ69" s="22"/>
      <c r="GK69" s="22"/>
      <c r="GL69" s="43"/>
      <c r="GM69" s="43"/>
      <c r="GN69" s="56"/>
      <c r="GO69" s="22"/>
      <c r="GP69" s="83"/>
      <c r="GQ69" s="22"/>
      <c r="GR69" s="22"/>
      <c r="GS69" s="83"/>
      <c r="GT69" s="22"/>
      <c r="GU69" s="83"/>
      <c r="GV69" s="83"/>
      <c r="GW69" s="67"/>
      <c r="GX69" s="22"/>
      <c r="GY69" s="22"/>
      <c r="GZ69" s="43"/>
      <c r="HA69" s="43"/>
      <c r="HB69" s="56"/>
      <c r="HC69" s="22"/>
      <c r="HD69" s="83"/>
      <c r="HE69" s="22"/>
      <c r="HF69" s="22"/>
      <c r="HG69" s="83"/>
      <c r="HH69" s="22"/>
      <c r="HI69" s="83"/>
      <c r="HJ69" s="83"/>
      <c r="HK69" s="67"/>
      <c r="HL69" s="22"/>
      <c r="HM69" s="22"/>
      <c r="HN69" s="43"/>
      <c r="HO69" s="43"/>
      <c r="HP69" s="56"/>
      <c r="HQ69" s="22"/>
      <c r="HR69" s="83"/>
      <c r="HS69" s="22"/>
      <c r="HT69" s="22"/>
      <c r="HU69" s="83"/>
      <c r="HV69" s="22"/>
      <c r="HW69" s="83"/>
      <c r="HX69" s="83"/>
      <c r="HY69" s="67"/>
      <c r="HZ69" s="22"/>
      <c r="IA69" s="22"/>
      <c r="IB69" s="43"/>
      <c r="IC69" s="43"/>
      <c r="ID69" s="56"/>
      <c r="IE69" s="22"/>
      <c r="IF69" s="83"/>
      <c r="IG69" s="22"/>
      <c r="IH69" s="22"/>
      <c r="II69" s="83"/>
      <c r="IJ69" s="22"/>
      <c r="IK69" s="83"/>
      <c r="IL69" s="83"/>
      <c r="IM69" s="67"/>
      <c r="IN69" s="22"/>
      <c r="IO69" s="22"/>
      <c r="IP69" s="43"/>
      <c r="IQ69" s="43"/>
      <c r="IR69" s="56"/>
      <c r="IS69" s="22"/>
      <c r="IT69" s="83"/>
      <c r="IU69" s="22"/>
      <c r="IV69" s="22"/>
      <c r="IW69" s="83"/>
      <c r="IX69" s="22"/>
      <c r="IY69" s="83"/>
      <c r="IZ69" s="83"/>
      <c r="JA69" s="67"/>
      <c r="JB69" s="22"/>
      <c r="JC69" s="22"/>
      <c r="JD69" s="43"/>
      <c r="JE69" s="43"/>
      <c r="JF69" s="56"/>
      <c r="JG69" s="22"/>
      <c r="JH69" s="83"/>
      <c r="JI69" s="22"/>
      <c r="JJ69" s="22"/>
      <c r="JK69" s="83"/>
      <c r="JL69" s="22"/>
      <c r="JM69" s="83"/>
      <c r="JN69" s="83"/>
      <c r="JO69" s="67"/>
      <c r="JP69" s="22"/>
      <c r="JQ69" s="22"/>
      <c r="JR69" s="43"/>
      <c r="JS69" s="43"/>
      <c r="JT69" s="56"/>
      <c r="JU69" s="22"/>
      <c r="JV69" s="83"/>
      <c r="JW69" s="22"/>
      <c r="JX69" s="22"/>
      <c r="JY69" s="83"/>
      <c r="JZ69" s="22"/>
      <c r="KA69" s="83"/>
      <c r="KB69" s="83"/>
      <c r="KC69" s="67"/>
      <c r="KD69" s="22"/>
      <c r="KE69" s="22"/>
      <c r="KF69" s="43"/>
      <c r="KG69" s="43"/>
      <c r="KH69" s="56"/>
      <c r="KI69" s="22"/>
      <c r="KJ69" s="83"/>
      <c r="KK69" s="22"/>
      <c r="KL69" s="22"/>
      <c r="KM69" s="83"/>
      <c r="KN69" s="22"/>
      <c r="KO69" s="83"/>
      <c r="KP69" s="83"/>
      <c r="KQ69" s="67"/>
      <c r="KR69" s="22"/>
      <c r="KS69" s="22"/>
      <c r="KT69" s="43"/>
      <c r="KU69" s="43"/>
      <c r="KV69" s="56"/>
      <c r="KW69" s="22"/>
      <c r="KX69" s="83"/>
      <c r="KY69" s="22"/>
      <c r="KZ69" s="22"/>
      <c r="LA69" s="83"/>
      <c r="LB69" s="22"/>
      <c r="LC69" s="83"/>
      <c r="LD69" s="83"/>
      <c r="LE69" s="67"/>
      <c r="LF69" s="22"/>
      <c r="LG69" s="22"/>
      <c r="LH69" s="43"/>
      <c r="LI69" s="43"/>
      <c r="LJ69" s="56"/>
      <c r="LK69" s="22"/>
      <c r="LL69" s="83"/>
      <c r="LM69" s="22"/>
      <c r="LN69" s="22"/>
      <c r="LO69" s="83"/>
      <c r="LP69" s="22"/>
      <c r="LQ69" s="83"/>
      <c r="LR69" s="83"/>
      <c r="LS69" s="67"/>
      <c r="LT69" s="22"/>
      <c r="LU69" s="22"/>
      <c r="LV69" s="43"/>
      <c r="LW69" s="43"/>
      <c r="LY69" s="22"/>
      <c r="LZ69" s="83"/>
      <c r="MA69" s="22"/>
      <c r="MB69" s="22"/>
      <c r="MC69" s="83"/>
      <c r="MD69" s="22"/>
      <c r="ME69" s="83"/>
      <c r="MF69" s="83"/>
      <c r="MG69" s="67"/>
      <c r="MH69" s="22"/>
      <c r="MI69" s="22"/>
      <c r="MJ69" s="43"/>
      <c r="MK69" s="43"/>
      <c r="ML69" s="56"/>
      <c r="MM69" s="22"/>
      <c r="MN69" s="83"/>
      <c r="MO69" s="22"/>
      <c r="MP69" s="22"/>
      <c r="MQ69" s="83"/>
      <c r="MR69" s="22"/>
      <c r="MS69" s="83"/>
      <c r="MT69" s="83"/>
      <c r="MU69" s="67"/>
      <c r="MV69" s="22"/>
      <c r="MW69" s="22"/>
      <c r="MX69" s="43"/>
      <c r="MY69" s="43"/>
    </row>
    <row r="70" spans="1:363" ht="15.75" thickBot="1" x14ac:dyDescent="0.3">
      <c r="A70" s="56"/>
      <c r="B70" s="56"/>
      <c r="C70" s="56"/>
      <c r="D70" s="56"/>
      <c r="E70" s="68"/>
      <c r="F70" s="68"/>
      <c r="G70" s="133"/>
      <c r="H70" s="134"/>
      <c r="I70" s="135"/>
      <c r="J70" s="23"/>
      <c r="K70" s="24"/>
      <c r="L70" s="44"/>
      <c r="M70" s="44"/>
      <c r="O70" s="56"/>
      <c r="P70" s="56"/>
      <c r="Q70" s="56"/>
      <c r="R70" s="56"/>
      <c r="S70" s="68"/>
      <c r="T70" s="68"/>
      <c r="U70" s="133"/>
      <c r="V70" s="134"/>
      <c r="W70" s="135"/>
      <c r="X70" s="23"/>
      <c r="Y70" s="24"/>
      <c r="Z70" s="44"/>
      <c r="AA70" s="44"/>
      <c r="AC70" s="56"/>
      <c r="AD70" s="56"/>
      <c r="AE70" s="56"/>
      <c r="AF70" s="56"/>
      <c r="AG70" s="68"/>
      <c r="AH70" s="68"/>
      <c r="AI70" s="133"/>
      <c r="AJ70" s="134"/>
      <c r="AK70" s="135"/>
      <c r="AL70" s="23"/>
      <c r="AM70" s="24"/>
      <c r="AN70" s="44"/>
      <c r="AO70" s="44"/>
      <c r="AQ70" s="56"/>
      <c r="AR70" s="56"/>
      <c r="AS70" s="56"/>
      <c r="AT70" s="56"/>
      <c r="AU70" s="68"/>
      <c r="AV70" s="68"/>
      <c r="AW70" s="133"/>
      <c r="AX70" s="134"/>
      <c r="AY70" s="135"/>
      <c r="AZ70" s="23"/>
      <c r="BA70" s="24"/>
      <c r="BB70" s="44"/>
      <c r="BC70" s="44"/>
      <c r="BE70" s="56"/>
      <c r="BF70" s="56"/>
      <c r="BG70" s="56"/>
      <c r="BH70" s="56"/>
      <c r="BI70" s="68"/>
      <c r="BJ70" s="68"/>
      <c r="BK70" s="133"/>
      <c r="BL70" s="134"/>
      <c r="BM70" s="135"/>
      <c r="BN70" s="23"/>
      <c r="BO70" s="24"/>
      <c r="BP70" s="44"/>
      <c r="BQ70" s="44"/>
      <c r="BS70" s="56"/>
      <c r="BT70" s="56"/>
      <c r="BU70" s="56"/>
      <c r="BV70" s="56"/>
      <c r="BW70" s="68"/>
      <c r="BX70" s="68"/>
      <c r="BY70" s="133"/>
      <c r="BZ70" s="134"/>
      <c r="CA70" s="135"/>
      <c r="CB70" s="23"/>
      <c r="CC70" s="24"/>
      <c r="CD70" s="44"/>
      <c r="CE70" s="44"/>
      <c r="CG70" s="56"/>
      <c r="CH70" s="56"/>
      <c r="CI70" s="56"/>
      <c r="CJ70" s="56"/>
      <c r="CK70" s="68"/>
      <c r="CL70" s="68"/>
      <c r="CM70" s="133"/>
      <c r="CN70" s="134"/>
      <c r="CO70" s="135"/>
      <c r="CP70" s="110"/>
      <c r="CQ70" s="24"/>
      <c r="CU70" s="56"/>
      <c r="CV70" s="56"/>
      <c r="CW70" s="56"/>
      <c r="CX70" s="56"/>
      <c r="CY70" s="68"/>
      <c r="CZ70" s="68"/>
      <c r="DA70" s="133"/>
      <c r="DB70" s="134"/>
      <c r="DC70" s="135"/>
      <c r="DD70" s="23"/>
      <c r="DE70" s="24"/>
      <c r="DF70" s="44"/>
      <c r="DG70" s="44"/>
      <c r="DI70" s="56"/>
      <c r="DJ70" s="56"/>
      <c r="DK70" s="56"/>
      <c r="DL70" s="56"/>
      <c r="DM70" s="68"/>
      <c r="DN70" s="68"/>
      <c r="DO70" s="133"/>
      <c r="DP70" s="134"/>
      <c r="DQ70" s="135"/>
      <c r="DR70" s="23"/>
      <c r="DS70" s="24"/>
      <c r="DT70" s="44"/>
      <c r="DU70" s="44"/>
      <c r="DW70" s="56"/>
      <c r="DX70" s="56"/>
      <c r="DY70" s="56"/>
      <c r="DZ70" s="56"/>
      <c r="EA70" s="68"/>
      <c r="EB70" s="68"/>
      <c r="EC70" s="133"/>
      <c r="ED70" s="134"/>
      <c r="EE70" s="135"/>
      <c r="EF70" s="23"/>
      <c r="EG70" s="24"/>
      <c r="EH70" s="44"/>
      <c r="EI70" s="44"/>
      <c r="EK70" s="56"/>
      <c r="EL70" s="56"/>
      <c r="EM70" s="56"/>
      <c r="EN70" s="56"/>
      <c r="EO70" s="68"/>
      <c r="EP70" s="68"/>
      <c r="EQ70" s="133"/>
      <c r="ER70" s="134"/>
      <c r="ES70" s="135"/>
      <c r="ET70" s="23"/>
      <c r="EU70" s="24"/>
      <c r="EV70" s="44"/>
      <c r="EW70" s="44"/>
      <c r="EY70" s="56"/>
      <c r="EZ70" s="56"/>
      <c r="FA70" s="56"/>
      <c r="FB70" s="56"/>
      <c r="FC70" s="68"/>
      <c r="FD70" s="68"/>
      <c r="FE70" s="133"/>
      <c r="FF70" s="134"/>
      <c r="FG70" s="135"/>
      <c r="FH70" s="23"/>
      <c r="FI70" s="24"/>
      <c r="FJ70" s="44"/>
      <c r="FK70" s="44"/>
      <c r="FM70" s="56"/>
      <c r="FN70" s="56"/>
      <c r="FO70" s="56"/>
      <c r="FP70" s="56"/>
      <c r="FQ70" s="68"/>
      <c r="FR70" s="68"/>
      <c r="FS70" s="133"/>
      <c r="FT70" s="134"/>
      <c r="FU70" s="135"/>
      <c r="FV70" s="23"/>
      <c r="FW70" s="24"/>
      <c r="FX70" s="44"/>
      <c r="FY70" s="44"/>
      <c r="GA70" s="56"/>
      <c r="GB70" s="56"/>
      <c r="GC70" s="56"/>
      <c r="GD70" s="56"/>
      <c r="GE70" s="68"/>
      <c r="GF70" s="68"/>
      <c r="GG70" s="133"/>
      <c r="GH70" s="134"/>
      <c r="GI70" s="135"/>
      <c r="GJ70" s="23"/>
      <c r="GK70" s="24"/>
      <c r="GL70" s="44"/>
      <c r="GM70" s="44"/>
      <c r="GO70" s="56"/>
      <c r="GP70" s="56"/>
      <c r="GQ70" s="56"/>
      <c r="GR70" s="56"/>
      <c r="GS70" s="68"/>
      <c r="GT70" s="68"/>
      <c r="GU70" s="133"/>
      <c r="GV70" s="134"/>
      <c r="GW70" s="135"/>
      <c r="GX70" s="23"/>
      <c r="GY70" s="24"/>
      <c r="GZ70" s="44"/>
      <c r="HA70" s="44"/>
      <c r="HC70" s="69"/>
      <c r="HD70" s="56"/>
      <c r="HE70" s="56"/>
      <c r="HF70" s="69"/>
      <c r="HG70" s="68"/>
      <c r="HH70" s="68"/>
      <c r="HI70" s="133"/>
      <c r="HJ70" s="134"/>
      <c r="HK70" s="135"/>
      <c r="HL70" s="23"/>
      <c r="HM70" s="24"/>
      <c r="HN70" s="44"/>
      <c r="HO70" s="44"/>
      <c r="HQ70" s="56"/>
      <c r="HR70" s="56"/>
      <c r="HS70" s="56"/>
      <c r="HT70" s="56"/>
      <c r="HU70" s="68"/>
      <c r="HV70" s="68"/>
      <c r="HW70" s="133"/>
      <c r="HX70" s="134"/>
      <c r="HY70" s="135"/>
      <c r="HZ70" s="23"/>
      <c r="IA70" s="24"/>
      <c r="IB70" s="44"/>
      <c r="IC70" s="44"/>
      <c r="IE70" s="56"/>
      <c r="IF70" s="56"/>
      <c r="IG70" s="56"/>
      <c r="IH70" s="56"/>
      <c r="II70" s="68"/>
      <c r="IJ70" s="68"/>
      <c r="IK70" s="133"/>
      <c r="IL70" s="134"/>
      <c r="IM70" s="135"/>
      <c r="IN70" s="23"/>
      <c r="IO70" s="24"/>
      <c r="IP70" s="44"/>
      <c r="IQ70" s="44"/>
      <c r="IS70" s="56"/>
      <c r="IT70" s="56"/>
      <c r="IU70" s="56"/>
      <c r="IV70" s="56"/>
      <c r="IW70" s="68"/>
      <c r="IX70" s="68"/>
      <c r="IY70" s="133"/>
      <c r="IZ70" s="134"/>
      <c r="JA70" s="135"/>
      <c r="JB70" s="23"/>
      <c r="JC70" s="24"/>
      <c r="JD70" s="44"/>
      <c r="JE70" s="44"/>
      <c r="JG70" s="56"/>
      <c r="JH70" s="56"/>
      <c r="JI70" s="56"/>
      <c r="JJ70" s="56"/>
      <c r="JK70" s="68"/>
      <c r="JL70" s="68"/>
      <c r="JM70" s="133"/>
      <c r="JN70" s="134"/>
      <c r="JO70" s="135"/>
      <c r="JP70" s="23"/>
      <c r="JQ70" s="24"/>
      <c r="JU70" s="56"/>
      <c r="JV70" s="56"/>
      <c r="JW70" s="56"/>
      <c r="JX70" s="56"/>
      <c r="JY70" s="68"/>
      <c r="JZ70" s="68"/>
      <c r="KA70" s="133"/>
      <c r="KB70" s="134"/>
      <c r="KC70" s="135"/>
      <c r="KD70" s="23"/>
      <c r="KE70" s="24"/>
      <c r="KF70" s="44"/>
      <c r="KG70" s="44"/>
      <c r="KI70" s="56"/>
      <c r="KJ70" s="56"/>
      <c r="KK70" s="56"/>
      <c r="KL70" s="56"/>
      <c r="KM70" s="68"/>
      <c r="KN70" s="68"/>
      <c r="KO70" s="133"/>
      <c r="KP70" s="134"/>
      <c r="KQ70" s="135"/>
      <c r="KR70" s="23"/>
      <c r="KS70" s="24"/>
      <c r="KT70" s="44"/>
      <c r="KU70" s="44"/>
      <c r="KW70" s="56"/>
      <c r="KX70" s="56"/>
      <c r="KY70" s="56"/>
      <c r="KZ70" s="56"/>
      <c r="LA70" s="68"/>
      <c r="LB70" s="68"/>
      <c r="LC70" s="133"/>
      <c r="LD70" s="134"/>
      <c r="LE70" s="135"/>
      <c r="LF70" s="23"/>
      <c r="LG70" s="24"/>
      <c r="LH70" s="44"/>
      <c r="LI70" s="44"/>
      <c r="LK70" s="56"/>
      <c r="LL70" s="56"/>
      <c r="LM70" s="56"/>
      <c r="LN70" s="56"/>
      <c r="LO70" s="68"/>
      <c r="LP70" s="68"/>
      <c r="LQ70" s="133"/>
      <c r="LR70" s="134"/>
      <c r="LS70" s="135"/>
      <c r="LT70" s="23"/>
      <c r="LU70" s="24"/>
      <c r="LV70" s="44"/>
      <c r="LW70" s="44"/>
      <c r="LY70" s="56"/>
      <c r="LZ70" s="56"/>
      <c r="MA70" s="56"/>
      <c r="MB70" s="56"/>
      <c r="MC70" s="68"/>
      <c r="MD70" s="68"/>
      <c r="ME70" s="133"/>
      <c r="MF70" s="134"/>
      <c r="MG70" s="135"/>
      <c r="MH70" s="23"/>
      <c r="MI70" s="24"/>
      <c r="MJ70" s="44"/>
      <c r="MK70" s="44"/>
      <c r="MM70" s="56"/>
      <c r="MN70" s="56"/>
      <c r="MO70" s="56"/>
      <c r="MP70" s="56"/>
      <c r="MQ70" s="68"/>
      <c r="MR70" s="68"/>
      <c r="MS70" s="133"/>
      <c r="MT70" s="134"/>
      <c r="MU70" s="135"/>
      <c r="MV70" s="23"/>
      <c r="MW70" s="24"/>
    </row>
  </sheetData>
  <sheetProtection algorithmName="SHA-512" hashValue="8YtBvq6N1CSK9ghijAEki2nEY+VMWkEPdzage30Fk5jOVjg8aJl8GAXN++gRPDpCeoD3VDSShlMXvZa2bOna7Q==" saltValue="aCRSLJebWoec0ubBPhbuvw==" spinCount="100000" sheet="1" objects="1" scenarios="1" selectLockedCells="1"/>
  <mergeCells count="367">
    <mergeCell ref="MH33:MI33"/>
    <mergeCell ref="LT33:LU33"/>
    <mergeCell ref="MV33:MW33"/>
    <mergeCell ref="GJ33:GK33"/>
    <mergeCell ref="KR13:KS13"/>
    <mergeCell ref="LF13:LG13"/>
    <mergeCell ref="LF23:LG23"/>
    <mergeCell ref="KD13:KE13"/>
    <mergeCell ref="KD23:KE23"/>
    <mergeCell ref="HL53:HM53"/>
    <mergeCell ref="HL43:HM43"/>
    <mergeCell ref="KR53:KS53"/>
    <mergeCell ref="LF53:LG53"/>
    <mergeCell ref="LF43:LG43"/>
    <mergeCell ref="KR43:KS43"/>
    <mergeCell ref="HW40:HY40"/>
    <mergeCell ref="IK40:IM40"/>
    <mergeCell ref="KR23:KS23"/>
    <mergeCell ref="IK50:IM50"/>
    <mergeCell ref="HZ33:IA33"/>
    <mergeCell ref="HL33:HM33"/>
    <mergeCell ref="JB43:JC43"/>
    <mergeCell ref="JB53:JC53"/>
    <mergeCell ref="KD53:KE53"/>
    <mergeCell ref="IN23:IO23"/>
    <mergeCell ref="LF33:LG33"/>
    <mergeCell ref="JP33:JQ33"/>
    <mergeCell ref="JB33:JC33"/>
    <mergeCell ref="IN33:IO33"/>
    <mergeCell ref="KD33:KE33"/>
    <mergeCell ref="KR33:KS33"/>
    <mergeCell ref="CP53:CQ53"/>
    <mergeCell ref="CP43:CQ43"/>
    <mergeCell ref="CP23:CQ23"/>
    <mergeCell ref="LT23:LU23"/>
    <mergeCell ref="GX23:GY23"/>
    <mergeCell ref="GU20:GW20"/>
    <mergeCell ref="GX43:GY43"/>
    <mergeCell ref="GX53:GY53"/>
    <mergeCell ref="HI50:HK50"/>
    <mergeCell ref="HI40:HK40"/>
    <mergeCell ref="HI20:HK20"/>
    <mergeCell ref="KO20:KQ20"/>
    <mergeCell ref="HZ23:IA23"/>
    <mergeCell ref="HU32:IA32"/>
    <mergeCell ref="FQ32:FW32"/>
    <mergeCell ref="IK30:IM30"/>
    <mergeCell ref="DR23:DS23"/>
    <mergeCell ref="FS50:FU50"/>
    <mergeCell ref="GG50:GI50"/>
    <mergeCell ref="GU50:GW50"/>
    <mergeCell ref="FS40:FU40"/>
    <mergeCell ref="JP53:JQ53"/>
    <mergeCell ref="JP43:JQ43"/>
    <mergeCell ref="JP23:JQ23"/>
    <mergeCell ref="AL13:AM13"/>
    <mergeCell ref="AL23:AM23"/>
    <mergeCell ref="AZ13:BA13"/>
    <mergeCell ref="EF53:EG53"/>
    <mergeCell ref="ET53:EU53"/>
    <mergeCell ref="ET43:EU43"/>
    <mergeCell ref="ET23:EU23"/>
    <mergeCell ref="EF43:EG43"/>
    <mergeCell ref="BY50:CA50"/>
    <mergeCell ref="CM50:CO50"/>
    <mergeCell ref="DA50:DC50"/>
    <mergeCell ref="EC50:EE50"/>
    <mergeCell ref="EQ50:ES50"/>
    <mergeCell ref="DO50:DQ50"/>
    <mergeCell ref="BY20:CA20"/>
    <mergeCell ref="CM20:CO20"/>
    <mergeCell ref="DA20:DC20"/>
    <mergeCell ref="EC20:EE20"/>
    <mergeCell ref="EQ20:ES20"/>
    <mergeCell ref="CP13:CQ13"/>
    <mergeCell ref="AL53:AM53"/>
    <mergeCell ref="AZ53:BA53"/>
    <mergeCell ref="AZ43:BA43"/>
    <mergeCell ref="DD23:DE23"/>
    <mergeCell ref="HL3:HM3"/>
    <mergeCell ref="HZ3:IA3"/>
    <mergeCell ref="IN3:IO3"/>
    <mergeCell ref="JB3:JC3"/>
    <mergeCell ref="KD3:KE3"/>
    <mergeCell ref="JP3:JQ3"/>
    <mergeCell ref="KR3:KS3"/>
    <mergeCell ref="LF3:LG3"/>
    <mergeCell ref="J13:K13"/>
    <mergeCell ref="CB3:CC3"/>
    <mergeCell ref="CB13:CC13"/>
    <mergeCell ref="X13:Y13"/>
    <mergeCell ref="BN13:BO13"/>
    <mergeCell ref="GJ13:GK13"/>
    <mergeCell ref="GX13:GY13"/>
    <mergeCell ref="DD3:DE3"/>
    <mergeCell ref="DR3:DS3"/>
    <mergeCell ref="EF3:EG3"/>
    <mergeCell ref="ET3:EU3"/>
    <mergeCell ref="CP3:CQ3"/>
    <mergeCell ref="FH3:FI3"/>
    <mergeCell ref="FV3:FW3"/>
    <mergeCell ref="GJ3:GK3"/>
    <mergeCell ref="GX3:GY3"/>
    <mergeCell ref="KW1:LG1"/>
    <mergeCell ref="LC10:LE10"/>
    <mergeCell ref="LC20:LE20"/>
    <mergeCell ref="LC30:LE30"/>
    <mergeCell ref="LC40:LE40"/>
    <mergeCell ref="LC50:LE50"/>
    <mergeCell ref="LC60:LE60"/>
    <mergeCell ref="LK1:LU1"/>
    <mergeCell ref="LQ10:LS10"/>
    <mergeCell ref="LQ60:LS60"/>
    <mergeCell ref="LQ20:LS20"/>
    <mergeCell ref="LQ30:LS30"/>
    <mergeCell ref="LQ40:LS40"/>
    <mergeCell ref="LQ50:LS50"/>
    <mergeCell ref="LT3:LU3"/>
    <mergeCell ref="LT13:LU13"/>
    <mergeCell ref="LT43:LU43"/>
    <mergeCell ref="LT53:LU53"/>
    <mergeCell ref="LY1:MI1"/>
    <mergeCell ref="ME10:MG10"/>
    <mergeCell ref="ME20:MG20"/>
    <mergeCell ref="ME40:MG40"/>
    <mergeCell ref="ME50:MG50"/>
    <mergeCell ref="ME60:MG60"/>
    <mergeCell ref="MM1:MW1"/>
    <mergeCell ref="MS10:MU10"/>
    <mergeCell ref="MS20:MU20"/>
    <mergeCell ref="MS30:MU30"/>
    <mergeCell ref="MS40:MU40"/>
    <mergeCell ref="MS50:MU50"/>
    <mergeCell ref="MS60:MU60"/>
    <mergeCell ref="MV13:MW13"/>
    <mergeCell ref="MV23:MW23"/>
    <mergeCell ref="MV43:MW43"/>
    <mergeCell ref="MV53:MW53"/>
    <mergeCell ref="MH3:MI3"/>
    <mergeCell ref="MV3:MW3"/>
    <mergeCell ref="MH43:MI43"/>
    <mergeCell ref="ME30:MG30"/>
    <mergeCell ref="MH13:MI13"/>
    <mergeCell ref="MH23:MI23"/>
    <mergeCell ref="MH53:MI53"/>
    <mergeCell ref="IY60:JA60"/>
    <mergeCell ref="JM60:JO60"/>
    <mergeCell ref="KA60:KC60"/>
    <mergeCell ref="KO60:KQ60"/>
    <mergeCell ref="IY30:JA30"/>
    <mergeCell ref="JM30:JO30"/>
    <mergeCell ref="KA30:KC30"/>
    <mergeCell ref="KO30:KQ30"/>
    <mergeCell ref="KA40:KC40"/>
    <mergeCell ref="KO40:KQ40"/>
    <mergeCell ref="KA50:KC50"/>
    <mergeCell ref="KO50:KQ50"/>
    <mergeCell ref="IY40:JA40"/>
    <mergeCell ref="JM40:JO40"/>
    <mergeCell ref="IY50:JA50"/>
    <mergeCell ref="JM50:JO50"/>
    <mergeCell ref="KD43:KE43"/>
    <mergeCell ref="AU12:BA12"/>
    <mergeCell ref="ET13:EU13"/>
    <mergeCell ref="FH13:FI13"/>
    <mergeCell ref="FV13:FW13"/>
    <mergeCell ref="HL13:HM13"/>
    <mergeCell ref="HZ13:IA13"/>
    <mergeCell ref="IN13:IO13"/>
    <mergeCell ref="JB13:JC13"/>
    <mergeCell ref="FS20:FU20"/>
    <mergeCell ref="GG20:GI20"/>
    <mergeCell ref="IK20:IM20"/>
    <mergeCell ref="DD13:DE13"/>
    <mergeCell ref="DR13:DS13"/>
    <mergeCell ref="EF13:EG13"/>
    <mergeCell ref="HW20:HY20"/>
    <mergeCell ref="G20:I20"/>
    <mergeCell ref="U20:W20"/>
    <mergeCell ref="FV23:FW23"/>
    <mergeCell ref="FV43:FW43"/>
    <mergeCell ref="G40:I40"/>
    <mergeCell ref="U40:W40"/>
    <mergeCell ref="AI40:AK40"/>
    <mergeCell ref="AW40:AY40"/>
    <mergeCell ref="BY40:CA40"/>
    <mergeCell ref="CM40:CO40"/>
    <mergeCell ref="DR43:DS43"/>
    <mergeCell ref="J23:K23"/>
    <mergeCell ref="J43:K43"/>
    <mergeCell ref="CB43:CC43"/>
    <mergeCell ref="X43:Y43"/>
    <mergeCell ref="X23:Y23"/>
    <mergeCell ref="BN43:BO43"/>
    <mergeCell ref="AI20:AK20"/>
    <mergeCell ref="AW20:AY20"/>
    <mergeCell ref="BK20:BM20"/>
    <mergeCell ref="FE40:FG40"/>
    <mergeCell ref="FV33:FW33"/>
    <mergeCell ref="FH33:FI33"/>
    <mergeCell ref="ET33:EU33"/>
    <mergeCell ref="BK50:BM50"/>
    <mergeCell ref="AZ23:BA23"/>
    <mergeCell ref="AL43:AM43"/>
    <mergeCell ref="BK40:BM40"/>
    <mergeCell ref="BY30:CA30"/>
    <mergeCell ref="CM30:CO30"/>
    <mergeCell ref="DA30:DC30"/>
    <mergeCell ref="EC30:EE30"/>
    <mergeCell ref="CB23:CC23"/>
    <mergeCell ref="BN23:BO23"/>
    <mergeCell ref="AW30:AY30"/>
    <mergeCell ref="DR33:DS33"/>
    <mergeCell ref="DD33:DE33"/>
    <mergeCell ref="CB33:CC33"/>
    <mergeCell ref="BN33:BO33"/>
    <mergeCell ref="AZ33:BA33"/>
    <mergeCell ref="KI1:KS1"/>
    <mergeCell ref="G10:I10"/>
    <mergeCell ref="U10:W10"/>
    <mergeCell ref="AI10:AK10"/>
    <mergeCell ref="AW10:AY10"/>
    <mergeCell ref="BK10:BM10"/>
    <mergeCell ref="BY10:CA10"/>
    <mergeCell ref="CM10:CO10"/>
    <mergeCell ref="DA10:DC10"/>
    <mergeCell ref="EC10:EE10"/>
    <mergeCell ref="EQ10:ES10"/>
    <mergeCell ref="FE10:FG10"/>
    <mergeCell ref="FS10:FU10"/>
    <mergeCell ref="GG10:GI10"/>
    <mergeCell ref="GU10:GW10"/>
    <mergeCell ref="HI10:HK10"/>
    <mergeCell ref="HW10:HY10"/>
    <mergeCell ref="IY10:JA10"/>
    <mergeCell ref="JM10:JO10"/>
    <mergeCell ref="J3:K3"/>
    <mergeCell ref="X3:Y3"/>
    <mergeCell ref="AL3:AM3"/>
    <mergeCell ref="AZ3:BA3"/>
    <mergeCell ref="BN3:BO3"/>
    <mergeCell ref="KO10:KQ10"/>
    <mergeCell ref="A1:K1"/>
    <mergeCell ref="O1:Y1"/>
    <mergeCell ref="AC1:AM1"/>
    <mergeCell ref="AQ1:BA1"/>
    <mergeCell ref="BE1:BO1"/>
    <mergeCell ref="IK10:IM10"/>
    <mergeCell ref="DO10:DQ10"/>
    <mergeCell ref="BS1:CC1"/>
    <mergeCell ref="CG1:CQ1"/>
    <mergeCell ref="CU1:DE1"/>
    <mergeCell ref="DI1:DS1"/>
    <mergeCell ref="DW1:EG1"/>
    <mergeCell ref="EK1:EU1"/>
    <mergeCell ref="EY1:FI1"/>
    <mergeCell ref="FM1:FW1"/>
    <mergeCell ref="GA1:GK1"/>
    <mergeCell ref="GO1:GY1"/>
    <mergeCell ref="HC1:HM1"/>
    <mergeCell ref="HQ1:IA1"/>
    <mergeCell ref="IE1:IO1"/>
    <mergeCell ref="IS1:JC1"/>
    <mergeCell ref="JG1:JQ1"/>
    <mergeCell ref="JU1:KE1"/>
    <mergeCell ref="KA10:KC10"/>
    <mergeCell ref="DO20:DQ20"/>
    <mergeCell ref="HL23:HM23"/>
    <mergeCell ref="IY20:JA20"/>
    <mergeCell ref="JM20:JO20"/>
    <mergeCell ref="KA20:KC20"/>
    <mergeCell ref="FH53:FI53"/>
    <mergeCell ref="FH43:FI43"/>
    <mergeCell ref="FE50:FG50"/>
    <mergeCell ref="FE20:FG20"/>
    <mergeCell ref="GJ53:GK53"/>
    <mergeCell ref="GJ43:GK43"/>
    <mergeCell ref="GJ23:GK23"/>
    <mergeCell ref="JB23:JC23"/>
    <mergeCell ref="HZ53:IA53"/>
    <mergeCell ref="IN53:IO53"/>
    <mergeCell ref="IN43:IO43"/>
    <mergeCell ref="HZ43:IA43"/>
    <mergeCell ref="FS30:FU30"/>
    <mergeCell ref="GG30:GI30"/>
    <mergeCell ref="EQ40:ES40"/>
    <mergeCell ref="EF23:EG23"/>
    <mergeCell ref="FH23:FI23"/>
    <mergeCell ref="JP13:JQ13"/>
    <mergeCell ref="GU40:GW40"/>
    <mergeCell ref="GU30:GW30"/>
    <mergeCell ref="HI30:HK30"/>
    <mergeCell ref="HW30:HY30"/>
    <mergeCell ref="G30:I30"/>
    <mergeCell ref="U30:W30"/>
    <mergeCell ref="DO30:DQ30"/>
    <mergeCell ref="AI30:AK30"/>
    <mergeCell ref="BK30:BM30"/>
    <mergeCell ref="EQ30:ES30"/>
    <mergeCell ref="FE30:FG30"/>
    <mergeCell ref="GX33:GY33"/>
    <mergeCell ref="EF33:EG33"/>
    <mergeCell ref="X33:Y33"/>
    <mergeCell ref="J33:K33"/>
    <mergeCell ref="G60:I60"/>
    <mergeCell ref="U60:W60"/>
    <mergeCell ref="BW42:CC42"/>
    <mergeCell ref="CY42:DE42"/>
    <mergeCell ref="DA40:DC40"/>
    <mergeCell ref="EC40:EE40"/>
    <mergeCell ref="DO40:DQ40"/>
    <mergeCell ref="HW50:HY50"/>
    <mergeCell ref="J53:K53"/>
    <mergeCell ref="X53:Y53"/>
    <mergeCell ref="BN53:BO53"/>
    <mergeCell ref="FV53:FW53"/>
    <mergeCell ref="FS60:FU60"/>
    <mergeCell ref="GG60:GI60"/>
    <mergeCell ref="GU60:GW60"/>
    <mergeCell ref="GG40:GI40"/>
    <mergeCell ref="CB53:CC53"/>
    <mergeCell ref="DD53:DE53"/>
    <mergeCell ref="DR53:DS53"/>
    <mergeCell ref="G50:I50"/>
    <mergeCell ref="U50:W50"/>
    <mergeCell ref="DD43:DE43"/>
    <mergeCell ref="AI50:AK50"/>
    <mergeCell ref="AW50:AY50"/>
    <mergeCell ref="IK60:IM60"/>
    <mergeCell ref="DO60:DQ60"/>
    <mergeCell ref="AI60:AK60"/>
    <mergeCell ref="AW60:AY60"/>
    <mergeCell ref="BK60:BM60"/>
    <mergeCell ref="BY60:CA60"/>
    <mergeCell ref="CM60:CO60"/>
    <mergeCell ref="DA60:DC60"/>
    <mergeCell ref="EC60:EE60"/>
    <mergeCell ref="EQ60:ES60"/>
    <mergeCell ref="FE60:FG60"/>
    <mergeCell ref="HI60:HK60"/>
    <mergeCell ref="HW60:HY60"/>
    <mergeCell ref="G70:I70"/>
    <mergeCell ref="U70:W70"/>
    <mergeCell ref="AI70:AK70"/>
    <mergeCell ref="AW70:AY70"/>
    <mergeCell ref="BK70:BM70"/>
    <mergeCell ref="BY70:CA70"/>
    <mergeCell ref="CM70:CO70"/>
    <mergeCell ref="DA70:DC70"/>
    <mergeCell ref="DO70:DQ70"/>
    <mergeCell ref="EC70:EE70"/>
    <mergeCell ref="EQ70:ES70"/>
    <mergeCell ref="FE70:FG70"/>
    <mergeCell ref="FS70:FU70"/>
    <mergeCell ref="GG70:GI70"/>
    <mergeCell ref="GU70:GW70"/>
    <mergeCell ref="HI70:HK70"/>
    <mergeCell ref="MS70:MU70"/>
    <mergeCell ref="HW70:HY70"/>
    <mergeCell ref="IK70:IM70"/>
    <mergeCell ref="IY70:JA70"/>
    <mergeCell ref="JM70:JO70"/>
    <mergeCell ref="KA70:KC70"/>
    <mergeCell ref="KO70:KQ70"/>
    <mergeCell ref="LC70:LE70"/>
    <mergeCell ref="LQ70:LS70"/>
    <mergeCell ref="ME70:MG70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MY70"/>
  <sheetViews>
    <sheetView topLeftCell="JL1" zoomScale="75" zoomScaleNormal="75" workbookViewId="0">
      <pane ySplit="1" topLeftCell="A2" activePane="bottomLeft" state="frozen"/>
      <selection activeCell="JV14" sqref="JV14"/>
      <selection pane="bottomLeft" activeCell="KQ59" sqref="KQ59"/>
    </sheetView>
  </sheetViews>
  <sheetFormatPr defaultRowHeight="15" x14ac:dyDescent="0.25"/>
  <cols>
    <col min="1" max="1" width="27.28515625" style="21" customWidth="1"/>
    <col min="2" max="2" width="7.140625" style="21" bestFit="1" customWidth="1"/>
    <col min="3" max="3" width="3.7109375" style="21" bestFit="1" customWidth="1"/>
    <col min="4" max="4" width="27.28515625" style="21" customWidth="1"/>
    <col min="5" max="5" width="7.140625" style="21" bestFit="1" customWidth="1"/>
    <col min="6" max="6" width="3.7109375" style="21" bestFit="1" customWidth="1"/>
    <col min="7" max="7" width="5" style="21" customWidth="1"/>
    <col min="8" max="8" width="4.140625" style="21" customWidth="1"/>
    <col min="9" max="9" width="5.5703125" style="21" bestFit="1" customWidth="1"/>
    <col min="10" max="11" width="5.5703125" style="21" customWidth="1"/>
    <col min="12" max="13" width="5.5703125" style="21" hidden="1" customWidth="1"/>
    <col min="14" max="14" width="9.140625" style="21"/>
    <col min="15" max="15" width="27.28515625" style="55" bestFit="1" customWidth="1"/>
    <col min="16" max="16" width="7.140625" style="21" bestFit="1" customWidth="1"/>
    <col min="17" max="17" width="3.7109375" style="21" bestFit="1" customWidth="1"/>
    <col min="18" max="18" width="27.28515625" style="21" customWidth="1"/>
    <col min="19" max="19" width="7.140625" style="21" bestFit="1" customWidth="1"/>
    <col min="20" max="20" width="3.7109375" style="21" bestFit="1" customWidth="1"/>
    <col min="21" max="21" width="5" style="21" customWidth="1"/>
    <col min="22" max="22" width="4.140625" style="21" customWidth="1"/>
    <col min="23" max="23" width="5.5703125" style="21" bestFit="1" customWidth="1"/>
    <col min="24" max="25" width="5.5703125" style="21" customWidth="1"/>
    <col min="26" max="27" width="5.5703125" style="21" hidden="1" customWidth="1"/>
    <col min="28" max="28" width="9.140625" style="21"/>
    <col min="29" max="29" width="27.28515625" style="21" bestFit="1" customWidth="1"/>
    <col min="30" max="30" width="7.140625" style="21" bestFit="1" customWidth="1"/>
    <col min="31" max="31" width="3.7109375" style="21" bestFit="1" customWidth="1"/>
    <col min="32" max="32" width="27.28515625" style="21" customWidth="1"/>
    <col min="33" max="33" width="7.140625" style="21" bestFit="1" customWidth="1"/>
    <col min="34" max="34" width="3.7109375" style="21" bestFit="1" customWidth="1"/>
    <col min="35" max="35" width="5" style="21" customWidth="1"/>
    <col min="36" max="36" width="4.140625" style="21" customWidth="1"/>
    <col min="37" max="37" width="5.5703125" style="21" bestFit="1" customWidth="1"/>
    <col min="38" max="39" width="5.5703125" style="21" customWidth="1"/>
    <col min="40" max="41" width="5.5703125" style="21" hidden="1" customWidth="1"/>
    <col min="42" max="42" width="9.140625" style="21"/>
    <col min="43" max="43" width="27.28515625" style="21" bestFit="1" customWidth="1"/>
    <col min="44" max="44" width="7.140625" style="21" bestFit="1" customWidth="1"/>
    <col min="45" max="45" width="3.7109375" style="21" bestFit="1" customWidth="1"/>
    <col min="46" max="46" width="27.28515625" style="21" customWidth="1"/>
    <col min="47" max="47" width="7.140625" style="21" bestFit="1" customWidth="1"/>
    <col min="48" max="48" width="3.7109375" style="21" bestFit="1" customWidth="1"/>
    <col min="49" max="49" width="5" style="21" customWidth="1"/>
    <col min="50" max="50" width="4.140625" style="21" customWidth="1"/>
    <col min="51" max="51" width="5.5703125" style="21" bestFit="1" customWidth="1"/>
    <col min="52" max="53" width="5.5703125" style="21" customWidth="1"/>
    <col min="54" max="55" width="5.5703125" style="21" hidden="1" customWidth="1"/>
    <col min="56" max="56" width="9.140625" style="21"/>
    <col min="57" max="57" width="27.28515625" style="21" bestFit="1" customWidth="1"/>
    <col min="58" max="58" width="7.140625" style="21" bestFit="1" customWidth="1"/>
    <col min="59" max="59" width="3.7109375" style="21" bestFit="1" customWidth="1"/>
    <col min="60" max="60" width="27.28515625" style="21" customWidth="1"/>
    <col min="61" max="61" width="7.140625" style="21" bestFit="1" customWidth="1"/>
    <col min="62" max="62" width="3.7109375" style="21" bestFit="1" customWidth="1"/>
    <col min="63" max="63" width="5" style="21" customWidth="1"/>
    <col min="64" max="64" width="4.140625" style="21" customWidth="1"/>
    <col min="65" max="65" width="5.5703125" style="21" bestFit="1" customWidth="1"/>
    <col min="66" max="67" width="5.5703125" style="21" customWidth="1"/>
    <col min="68" max="69" width="2.28515625" style="21" hidden="1" customWidth="1"/>
    <col min="70" max="70" width="9.140625" style="21"/>
    <col min="71" max="71" width="27.28515625" style="21" bestFit="1" customWidth="1"/>
    <col min="72" max="72" width="7.140625" style="21" bestFit="1" customWidth="1"/>
    <col min="73" max="73" width="3.7109375" style="21" bestFit="1" customWidth="1"/>
    <col min="74" max="74" width="27.28515625" style="21" customWidth="1"/>
    <col min="75" max="75" width="7.140625" style="21" bestFit="1" customWidth="1"/>
    <col min="76" max="76" width="3.7109375" style="21" bestFit="1" customWidth="1"/>
    <col min="77" max="77" width="5" style="21" customWidth="1"/>
    <col min="78" max="78" width="4.140625" style="21" customWidth="1"/>
    <col min="79" max="79" width="5.5703125" style="21" bestFit="1" customWidth="1"/>
    <col min="80" max="81" width="5.5703125" style="21" customWidth="1"/>
    <col min="82" max="83" width="2.28515625" style="21" hidden="1" customWidth="1"/>
    <col min="84" max="84" width="9.140625" style="21" customWidth="1"/>
    <col min="85" max="85" width="27.28515625" style="21" customWidth="1"/>
    <col min="86" max="86" width="7.140625" style="21" customWidth="1"/>
    <col min="87" max="87" width="3.7109375" style="21" customWidth="1"/>
    <col min="88" max="88" width="27.28515625" style="21" customWidth="1"/>
    <col min="89" max="89" width="7.140625" style="21" customWidth="1"/>
    <col min="90" max="90" width="3.7109375" style="21" customWidth="1"/>
    <col min="91" max="91" width="5" style="21" customWidth="1"/>
    <col min="92" max="92" width="4.140625" style="21" customWidth="1"/>
    <col min="93" max="95" width="5.5703125" style="21" customWidth="1"/>
    <col min="96" max="97" width="5.5703125" style="21" hidden="1" customWidth="1"/>
    <col min="98" max="98" width="9.140625" style="21"/>
    <col min="99" max="99" width="27.28515625" style="21" bestFit="1" customWidth="1"/>
    <col min="100" max="100" width="7.140625" style="21" bestFit="1" customWidth="1"/>
    <col min="101" max="101" width="3.7109375" style="21" bestFit="1" customWidth="1"/>
    <col min="102" max="102" width="27.28515625" style="21" customWidth="1"/>
    <col min="103" max="103" width="7.140625" style="21" bestFit="1" customWidth="1"/>
    <col min="104" max="104" width="3.7109375" style="21" bestFit="1" customWidth="1"/>
    <col min="105" max="105" width="5" style="21" customWidth="1"/>
    <col min="106" max="106" width="4.140625" style="21" customWidth="1"/>
    <col min="107" max="107" width="5.5703125" style="21" bestFit="1" customWidth="1"/>
    <col min="108" max="109" width="5.5703125" style="21" customWidth="1"/>
    <col min="110" max="111" width="2.28515625" style="21" hidden="1" customWidth="1"/>
    <col min="112" max="112" width="9.140625" style="21"/>
    <col min="113" max="113" width="27.28515625" style="21" bestFit="1" customWidth="1"/>
    <col min="114" max="114" width="7.140625" style="21" bestFit="1" customWidth="1"/>
    <col min="115" max="115" width="3.7109375" style="21" bestFit="1" customWidth="1"/>
    <col min="116" max="116" width="27.28515625" style="21" customWidth="1"/>
    <col min="117" max="117" width="7.140625" style="21" bestFit="1" customWidth="1"/>
    <col min="118" max="118" width="3.7109375" style="21" bestFit="1" customWidth="1"/>
    <col min="119" max="119" width="5" style="21" customWidth="1"/>
    <col min="120" max="120" width="4.140625" style="21" customWidth="1"/>
    <col min="121" max="121" width="5.5703125" style="21" bestFit="1" customWidth="1"/>
    <col min="122" max="123" width="5.5703125" style="21" customWidth="1"/>
    <col min="124" max="125" width="5.5703125" style="21" hidden="1" customWidth="1"/>
    <col min="126" max="126" width="9.140625" style="21"/>
    <col min="127" max="127" width="27.28515625" style="21" bestFit="1" customWidth="1"/>
    <col min="128" max="128" width="7.140625" style="21" bestFit="1" customWidth="1"/>
    <col min="129" max="129" width="3.7109375" style="21" bestFit="1" customWidth="1"/>
    <col min="130" max="130" width="27.28515625" style="21" customWidth="1"/>
    <col min="131" max="131" width="7.140625" style="21" bestFit="1" customWidth="1"/>
    <col min="132" max="132" width="3.7109375" style="21" bestFit="1" customWidth="1"/>
    <col min="133" max="133" width="5" style="21" customWidth="1"/>
    <col min="134" max="134" width="4.140625" style="21" customWidth="1"/>
    <col min="135" max="135" width="5.5703125" style="21" bestFit="1" customWidth="1"/>
    <col min="136" max="137" width="5.5703125" style="21" customWidth="1"/>
    <col min="138" max="139" width="5.5703125" style="21" hidden="1" customWidth="1"/>
    <col min="140" max="140" width="9.140625" style="21"/>
    <col min="141" max="141" width="27.28515625" style="55" bestFit="1" customWidth="1"/>
    <col min="142" max="142" width="7.140625" style="21" bestFit="1" customWidth="1"/>
    <col min="143" max="143" width="3.7109375" style="21" bestFit="1" customWidth="1"/>
    <col min="144" max="144" width="27.28515625" style="21" customWidth="1"/>
    <col min="145" max="145" width="7.140625" style="21" bestFit="1" customWidth="1"/>
    <col min="146" max="146" width="3.7109375" style="21" bestFit="1" customWidth="1"/>
    <col min="147" max="147" width="5" style="21" customWidth="1"/>
    <col min="148" max="148" width="4.140625" style="21" customWidth="1"/>
    <col min="149" max="149" width="5.5703125" style="21" bestFit="1" customWidth="1"/>
    <col min="150" max="151" width="5.5703125" style="21" customWidth="1"/>
    <col min="152" max="153" width="5.5703125" style="21" hidden="1" customWidth="1"/>
    <col min="154" max="154" width="9.140625" style="21"/>
    <col min="155" max="155" width="27.28515625" style="21" bestFit="1" customWidth="1"/>
    <col min="156" max="156" width="7.140625" style="21" bestFit="1" customWidth="1"/>
    <col min="157" max="157" width="3.7109375" style="21" bestFit="1" customWidth="1"/>
    <col min="158" max="158" width="27.28515625" style="21" customWidth="1"/>
    <col min="159" max="159" width="7.140625" style="21" bestFit="1" customWidth="1"/>
    <col min="160" max="160" width="3.7109375" style="21" bestFit="1" customWidth="1"/>
    <col min="161" max="161" width="5" style="21" customWidth="1"/>
    <col min="162" max="162" width="4.140625" style="21" customWidth="1"/>
    <col min="163" max="163" width="5.5703125" style="21" bestFit="1" customWidth="1"/>
    <col min="164" max="165" width="5.5703125" style="21" customWidth="1"/>
    <col min="166" max="167" width="5.5703125" style="21" hidden="1" customWidth="1"/>
    <col min="168" max="168" width="9.140625" style="21"/>
    <col min="169" max="169" width="27.28515625" style="21" bestFit="1" customWidth="1"/>
    <col min="170" max="170" width="7.140625" style="21" bestFit="1" customWidth="1"/>
    <col min="171" max="171" width="3.7109375" style="21" bestFit="1" customWidth="1"/>
    <col min="172" max="172" width="27.28515625" style="21" customWidth="1"/>
    <col min="173" max="173" width="7.140625" style="21" bestFit="1" customWidth="1"/>
    <col min="174" max="174" width="3.7109375" style="21" bestFit="1" customWidth="1"/>
    <col min="175" max="175" width="5" style="21" customWidth="1"/>
    <col min="176" max="176" width="4.140625" style="21" customWidth="1"/>
    <col min="177" max="177" width="5.5703125" style="21" bestFit="1" customWidth="1"/>
    <col min="178" max="179" width="5.5703125" style="21" customWidth="1"/>
    <col min="180" max="181" width="5.5703125" style="21" hidden="1" customWidth="1"/>
    <col min="182" max="182" width="9.140625" style="21"/>
    <col min="183" max="183" width="27.28515625" style="21" bestFit="1" customWidth="1"/>
    <col min="184" max="184" width="7.140625" style="21" bestFit="1" customWidth="1"/>
    <col min="185" max="185" width="3.7109375" style="21" bestFit="1" customWidth="1"/>
    <col min="186" max="186" width="27.28515625" style="21" customWidth="1"/>
    <col min="187" max="187" width="7.140625" style="21" bestFit="1" customWidth="1"/>
    <col min="188" max="188" width="3.7109375" style="21" bestFit="1" customWidth="1"/>
    <col min="189" max="189" width="5" style="21" customWidth="1"/>
    <col min="190" max="190" width="4.140625" style="21" customWidth="1"/>
    <col min="191" max="191" width="5.5703125" style="21" bestFit="1" customWidth="1"/>
    <col min="192" max="193" width="5.5703125" style="21" customWidth="1"/>
    <col min="194" max="195" width="5.5703125" style="21" hidden="1" customWidth="1"/>
    <col min="196" max="196" width="9.140625" style="21"/>
    <col min="197" max="197" width="27.28515625" style="21" bestFit="1" customWidth="1"/>
    <col min="198" max="198" width="7.140625" style="21" bestFit="1" customWidth="1"/>
    <col min="199" max="199" width="3.7109375" style="21" bestFit="1" customWidth="1"/>
    <col min="200" max="200" width="27.28515625" style="21" customWidth="1"/>
    <col min="201" max="201" width="7.140625" style="21" bestFit="1" customWidth="1"/>
    <col min="202" max="202" width="3.7109375" style="21" bestFit="1" customWidth="1"/>
    <col min="203" max="203" width="5" style="21" customWidth="1"/>
    <col min="204" max="204" width="4.140625" style="21" customWidth="1"/>
    <col min="205" max="205" width="5.5703125" style="21" bestFit="1" customWidth="1"/>
    <col min="206" max="207" width="5.5703125" style="21" customWidth="1"/>
    <col min="208" max="209" width="5.5703125" style="21" hidden="1" customWidth="1"/>
    <col min="210" max="210" width="9.140625" style="21"/>
    <col min="211" max="211" width="27.28515625" style="55" bestFit="1" customWidth="1"/>
    <col min="212" max="212" width="7.140625" style="21" bestFit="1" customWidth="1"/>
    <col min="213" max="213" width="3.7109375" style="21" bestFit="1" customWidth="1"/>
    <col min="214" max="214" width="27.28515625" style="55" customWidth="1"/>
    <col min="215" max="215" width="7.140625" style="21" bestFit="1" customWidth="1"/>
    <col min="216" max="216" width="3.7109375" style="21" bestFit="1" customWidth="1"/>
    <col min="217" max="217" width="5" style="21" customWidth="1"/>
    <col min="218" max="218" width="4.140625" style="21" customWidth="1"/>
    <col min="219" max="219" width="5.5703125" style="21" bestFit="1" customWidth="1"/>
    <col min="220" max="221" width="5.5703125" style="21" customWidth="1"/>
    <col min="222" max="223" width="5.5703125" style="21" hidden="1" customWidth="1"/>
    <col min="224" max="224" width="9.140625" style="21"/>
    <col min="225" max="225" width="27.28515625" style="21" bestFit="1" customWidth="1"/>
    <col min="226" max="226" width="7.140625" style="21" bestFit="1" customWidth="1"/>
    <col min="227" max="227" width="3.7109375" style="21" bestFit="1" customWidth="1"/>
    <col min="228" max="228" width="27.28515625" style="21" customWidth="1"/>
    <col min="229" max="229" width="7.140625" style="21" bestFit="1" customWidth="1"/>
    <col min="230" max="230" width="3.7109375" style="21" bestFit="1" customWidth="1"/>
    <col min="231" max="231" width="5" style="21" customWidth="1"/>
    <col min="232" max="232" width="4.140625" style="21" customWidth="1"/>
    <col min="233" max="233" width="5.5703125" style="21" bestFit="1" customWidth="1"/>
    <col min="234" max="235" width="5.5703125" style="21" customWidth="1"/>
    <col min="236" max="237" width="2.28515625" style="21" hidden="1" customWidth="1"/>
    <col min="238" max="238" width="9.140625" style="21"/>
    <col min="239" max="239" width="27.28515625" style="21" bestFit="1" customWidth="1"/>
    <col min="240" max="240" width="7.140625" style="21" bestFit="1" customWidth="1"/>
    <col min="241" max="241" width="3.7109375" style="21" bestFit="1" customWidth="1"/>
    <col min="242" max="242" width="27.28515625" style="21" customWidth="1"/>
    <col min="243" max="243" width="7.140625" style="21" bestFit="1" customWidth="1"/>
    <col min="244" max="244" width="3.7109375" style="21" bestFit="1" customWidth="1"/>
    <col min="245" max="245" width="5" style="21" customWidth="1"/>
    <col min="246" max="246" width="4.140625" style="21" customWidth="1"/>
    <col min="247" max="247" width="5.5703125" style="21" bestFit="1" customWidth="1"/>
    <col min="248" max="249" width="5.5703125" style="21" customWidth="1"/>
    <col min="250" max="251" width="5.5703125" style="21" hidden="1" customWidth="1"/>
    <col min="252" max="252" width="9.140625" style="21"/>
    <col min="253" max="253" width="27.28515625" style="21" bestFit="1" customWidth="1"/>
    <col min="254" max="254" width="7.140625" style="21" bestFit="1" customWidth="1"/>
    <col min="255" max="255" width="3.7109375" style="21" bestFit="1" customWidth="1"/>
    <col min="256" max="256" width="27.28515625" style="21" customWidth="1"/>
    <col min="257" max="257" width="7.140625" style="21" bestFit="1" customWidth="1"/>
    <col min="258" max="258" width="3.7109375" style="21" bestFit="1" customWidth="1"/>
    <col min="259" max="259" width="5" style="21" customWidth="1"/>
    <col min="260" max="260" width="4.140625" style="21" customWidth="1"/>
    <col min="261" max="261" width="5.5703125" style="21" bestFit="1" customWidth="1"/>
    <col min="262" max="263" width="5.5703125" style="21" customWidth="1"/>
    <col min="264" max="265" width="5.5703125" style="21" hidden="1" customWidth="1"/>
    <col min="266" max="266" width="9.140625" style="21" customWidth="1"/>
    <col min="267" max="267" width="27.28515625" style="21" customWidth="1"/>
    <col min="268" max="268" width="7.140625" style="21" customWidth="1"/>
    <col min="269" max="269" width="3.7109375" style="21" customWidth="1"/>
    <col min="270" max="270" width="27.28515625" style="21" customWidth="1"/>
    <col min="271" max="271" width="7.140625" style="21" customWidth="1"/>
    <col min="272" max="272" width="3.7109375" style="21" customWidth="1"/>
    <col min="273" max="273" width="5" style="21" customWidth="1"/>
    <col min="274" max="274" width="4.140625" style="21" customWidth="1"/>
    <col min="275" max="277" width="5.5703125" style="21" customWidth="1"/>
    <col min="278" max="279" width="5.5703125" style="21" hidden="1" customWidth="1"/>
    <col min="280" max="280" width="9.140625" style="21"/>
    <col min="281" max="281" width="27.28515625" style="21" bestFit="1" customWidth="1"/>
    <col min="282" max="282" width="7.140625" style="21" bestFit="1" customWidth="1"/>
    <col min="283" max="283" width="3.7109375" style="21" bestFit="1" customWidth="1"/>
    <col min="284" max="284" width="27.28515625" style="21" customWidth="1"/>
    <col min="285" max="285" width="7.140625" style="21" bestFit="1" customWidth="1"/>
    <col min="286" max="286" width="3.7109375" style="21" bestFit="1" customWidth="1"/>
    <col min="287" max="287" width="5" style="21" customWidth="1"/>
    <col min="288" max="288" width="4.140625" style="21" customWidth="1"/>
    <col min="289" max="289" width="5.5703125" style="21" bestFit="1" customWidth="1"/>
    <col min="290" max="291" width="5.5703125" style="21" customWidth="1"/>
    <col min="292" max="293" width="5.5703125" style="21" hidden="1" customWidth="1"/>
    <col min="294" max="294" width="9.140625" style="21"/>
    <col min="295" max="295" width="27.42578125" style="55" customWidth="1"/>
    <col min="296" max="296" width="7.140625" style="21" bestFit="1" customWidth="1"/>
    <col min="297" max="297" width="3.7109375" style="21" bestFit="1" customWidth="1"/>
    <col min="298" max="298" width="27.28515625" style="55" customWidth="1"/>
    <col min="299" max="299" width="7.140625" style="21" bestFit="1" customWidth="1"/>
    <col min="300" max="300" width="3.7109375" style="21" bestFit="1" customWidth="1"/>
    <col min="301" max="301" width="5" style="21" customWidth="1"/>
    <col min="302" max="302" width="4.140625" style="21" customWidth="1"/>
    <col min="303" max="303" width="5.5703125" style="21" bestFit="1" customWidth="1"/>
    <col min="304" max="305" width="5.5703125" style="21" customWidth="1"/>
    <col min="306" max="307" width="5.5703125" style="21" hidden="1" customWidth="1"/>
    <col min="308" max="308" width="9.140625" style="21"/>
    <col min="309" max="309" width="27.42578125" style="21" customWidth="1"/>
    <col min="310" max="310" width="7.140625" style="21" bestFit="1" customWidth="1"/>
    <col min="311" max="311" width="3.7109375" style="21" bestFit="1" customWidth="1"/>
    <col min="312" max="312" width="27.28515625" style="21" customWidth="1"/>
    <col min="313" max="313" width="7.140625" style="21" bestFit="1" customWidth="1"/>
    <col min="314" max="314" width="3.7109375" style="21" bestFit="1" customWidth="1"/>
    <col min="315" max="315" width="5" style="21" customWidth="1"/>
    <col min="316" max="316" width="4.140625" style="21" customWidth="1"/>
    <col min="317" max="317" width="5.5703125" style="21" bestFit="1" customWidth="1"/>
    <col min="318" max="321" width="5.5703125" style="21" customWidth="1"/>
    <col min="322" max="322" width="9.140625" style="21"/>
    <col min="323" max="323" width="27.42578125" style="21" customWidth="1"/>
    <col min="324" max="324" width="7.140625" style="21" bestFit="1" customWidth="1"/>
    <col min="325" max="325" width="3.7109375" style="21" bestFit="1" customWidth="1"/>
    <col min="326" max="326" width="27.28515625" style="21" customWidth="1"/>
    <col min="327" max="327" width="7.140625" style="21" bestFit="1" customWidth="1"/>
    <col min="328" max="328" width="3.7109375" style="21" bestFit="1" customWidth="1"/>
    <col min="329" max="329" width="5" style="21" customWidth="1"/>
    <col min="330" max="330" width="4.140625" style="21" customWidth="1"/>
    <col min="331" max="331" width="5.5703125" style="21" bestFit="1" customWidth="1"/>
    <col min="332" max="335" width="5.5703125" style="21" customWidth="1"/>
    <col min="336" max="336" width="9.140625" style="21"/>
    <col min="337" max="337" width="27.42578125" style="21" customWidth="1"/>
    <col min="338" max="338" width="7.140625" style="21" bestFit="1" customWidth="1"/>
    <col min="339" max="339" width="3.7109375" style="21" bestFit="1" customWidth="1"/>
    <col min="340" max="340" width="27.28515625" style="21" customWidth="1"/>
    <col min="341" max="341" width="7.140625" style="21" bestFit="1" customWidth="1"/>
    <col min="342" max="342" width="3.7109375" style="21" bestFit="1" customWidth="1"/>
    <col min="343" max="343" width="5" style="21" customWidth="1"/>
    <col min="344" max="344" width="4.140625" style="21" customWidth="1"/>
    <col min="345" max="345" width="5.5703125" style="21" bestFit="1" customWidth="1"/>
    <col min="346" max="349" width="5.5703125" style="21" customWidth="1"/>
    <col min="350" max="350" width="9.140625" style="21"/>
    <col min="351" max="351" width="27.42578125" style="21" customWidth="1"/>
    <col min="352" max="352" width="7.140625" style="21" bestFit="1" customWidth="1"/>
    <col min="353" max="353" width="3.7109375" style="21" bestFit="1" customWidth="1"/>
    <col min="354" max="354" width="27.28515625" style="21" customWidth="1"/>
    <col min="355" max="355" width="7.140625" style="21" bestFit="1" customWidth="1"/>
    <col min="356" max="356" width="3.7109375" style="21" bestFit="1" customWidth="1"/>
    <col min="357" max="357" width="5" style="21" customWidth="1"/>
    <col min="358" max="358" width="4.140625" style="21" customWidth="1"/>
    <col min="359" max="359" width="5.5703125" style="21" bestFit="1" customWidth="1"/>
    <col min="360" max="363" width="5.5703125" style="21" customWidth="1"/>
    <col min="364" max="16384" width="9.140625" style="21"/>
  </cols>
  <sheetData>
    <row r="1" spans="1:363" ht="15.75" thickBot="1" x14ac:dyDescent="0.3">
      <c r="A1" s="133" t="s">
        <v>240</v>
      </c>
      <c r="B1" s="134"/>
      <c r="C1" s="134"/>
      <c r="D1" s="134"/>
      <c r="E1" s="134"/>
      <c r="F1" s="134"/>
      <c r="G1" s="134"/>
      <c r="H1" s="134"/>
      <c r="I1" s="134"/>
      <c r="J1" s="134"/>
      <c r="K1" s="135"/>
      <c r="L1" s="44"/>
      <c r="M1" s="44"/>
      <c r="N1" s="56"/>
      <c r="O1" s="133" t="s">
        <v>241</v>
      </c>
      <c r="P1" s="134"/>
      <c r="Q1" s="134"/>
      <c r="R1" s="134"/>
      <c r="S1" s="134"/>
      <c r="T1" s="134"/>
      <c r="U1" s="134"/>
      <c r="V1" s="134"/>
      <c r="W1" s="134"/>
      <c r="X1" s="134"/>
      <c r="Y1" s="135"/>
      <c r="Z1" s="44"/>
      <c r="AA1" s="44"/>
      <c r="AB1" s="56"/>
      <c r="AC1" s="133" t="s">
        <v>242</v>
      </c>
      <c r="AD1" s="134"/>
      <c r="AE1" s="134"/>
      <c r="AF1" s="134"/>
      <c r="AG1" s="134"/>
      <c r="AH1" s="134"/>
      <c r="AI1" s="134"/>
      <c r="AJ1" s="134"/>
      <c r="AK1" s="134"/>
      <c r="AL1" s="134"/>
      <c r="AM1" s="135"/>
      <c r="AN1" s="44"/>
      <c r="AO1" s="44"/>
      <c r="AP1" s="56"/>
      <c r="AQ1" s="133" t="s">
        <v>243</v>
      </c>
      <c r="AR1" s="134"/>
      <c r="AS1" s="134"/>
      <c r="AT1" s="134"/>
      <c r="AU1" s="134"/>
      <c r="AV1" s="134"/>
      <c r="AW1" s="134"/>
      <c r="AX1" s="134"/>
      <c r="AY1" s="134"/>
      <c r="AZ1" s="134"/>
      <c r="BA1" s="135"/>
      <c r="BB1" s="44"/>
      <c r="BC1" s="44"/>
      <c r="BD1" s="56"/>
      <c r="BE1" s="133" t="s">
        <v>244</v>
      </c>
      <c r="BF1" s="134"/>
      <c r="BG1" s="134"/>
      <c r="BH1" s="134"/>
      <c r="BI1" s="134"/>
      <c r="BJ1" s="134"/>
      <c r="BK1" s="134"/>
      <c r="BL1" s="134"/>
      <c r="BM1" s="134"/>
      <c r="BN1" s="134"/>
      <c r="BO1" s="135"/>
      <c r="BP1" s="44"/>
      <c r="BQ1" s="44"/>
      <c r="BR1" s="56"/>
      <c r="BS1" s="133" t="s">
        <v>245</v>
      </c>
      <c r="BT1" s="134"/>
      <c r="BU1" s="134"/>
      <c r="BV1" s="134"/>
      <c r="BW1" s="134"/>
      <c r="BX1" s="134"/>
      <c r="BY1" s="134"/>
      <c r="BZ1" s="134"/>
      <c r="CA1" s="134"/>
      <c r="CB1" s="134"/>
      <c r="CC1" s="135"/>
      <c r="CD1" s="44"/>
      <c r="CE1" s="44"/>
      <c r="CF1" s="56"/>
      <c r="CG1" s="133" t="s">
        <v>246</v>
      </c>
      <c r="CH1" s="134"/>
      <c r="CI1" s="134"/>
      <c r="CJ1" s="134"/>
      <c r="CK1" s="134"/>
      <c r="CL1" s="134"/>
      <c r="CM1" s="134"/>
      <c r="CN1" s="134"/>
      <c r="CO1" s="134"/>
      <c r="CP1" s="134"/>
      <c r="CQ1" s="135"/>
      <c r="CR1" s="44"/>
      <c r="CS1" s="44"/>
      <c r="CT1" s="56"/>
      <c r="CU1" s="133" t="s">
        <v>247</v>
      </c>
      <c r="CV1" s="134"/>
      <c r="CW1" s="134"/>
      <c r="CX1" s="134"/>
      <c r="CY1" s="134"/>
      <c r="CZ1" s="134"/>
      <c r="DA1" s="134"/>
      <c r="DB1" s="134"/>
      <c r="DC1" s="134"/>
      <c r="DD1" s="134"/>
      <c r="DE1" s="135"/>
      <c r="DF1" s="44"/>
      <c r="DG1" s="44"/>
      <c r="DH1" s="56"/>
      <c r="DI1" s="133" t="s">
        <v>249</v>
      </c>
      <c r="DJ1" s="134"/>
      <c r="DK1" s="134"/>
      <c r="DL1" s="134"/>
      <c r="DM1" s="134"/>
      <c r="DN1" s="134"/>
      <c r="DO1" s="134"/>
      <c r="DP1" s="134"/>
      <c r="DQ1" s="134"/>
      <c r="DR1" s="134"/>
      <c r="DS1" s="135"/>
      <c r="DT1" s="44"/>
      <c r="DU1" s="44"/>
      <c r="DV1" s="56"/>
      <c r="DW1" s="133" t="s">
        <v>250</v>
      </c>
      <c r="DX1" s="134"/>
      <c r="DY1" s="134"/>
      <c r="DZ1" s="134"/>
      <c r="EA1" s="134"/>
      <c r="EB1" s="134"/>
      <c r="EC1" s="134"/>
      <c r="ED1" s="134"/>
      <c r="EE1" s="134"/>
      <c r="EF1" s="134"/>
      <c r="EG1" s="135"/>
      <c r="EH1" s="44"/>
      <c r="EI1" s="44"/>
      <c r="EJ1" s="56"/>
      <c r="EK1" s="133" t="s">
        <v>251</v>
      </c>
      <c r="EL1" s="134"/>
      <c r="EM1" s="134"/>
      <c r="EN1" s="134"/>
      <c r="EO1" s="134"/>
      <c r="EP1" s="134"/>
      <c r="EQ1" s="134"/>
      <c r="ER1" s="134"/>
      <c r="ES1" s="134"/>
      <c r="ET1" s="134"/>
      <c r="EU1" s="135"/>
      <c r="EV1" s="44"/>
      <c r="EW1" s="44"/>
      <c r="EX1" s="56"/>
      <c r="EY1" s="133" t="s">
        <v>253</v>
      </c>
      <c r="EZ1" s="134"/>
      <c r="FA1" s="134"/>
      <c r="FB1" s="134"/>
      <c r="FC1" s="134"/>
      <c r="FD1" s="134"/>
      <c r="FE1" s="134"/>
      <c r="FF1" s="134"/>
      <c r="FG1" s="134"/>
      <c r="FH1" s="134"/>
      <c r="FI1" s="135"/>
      <c r="FJ1" s="44"/>
      <c r="FK1" s="44"/>
      <c r="FL1" s="56"/>
      <c r="FM1" s="133" t="s">
        <v>254</v>
      </c>
      <c r="FN1" s="134"/>
      <c r="FO1" s="134"/>
      <c r="FP1" s="134"/>
      <c r="FQ1" s="134"/>
      <c r="FR1" s="134"/>
      <c r="FS1" s="134"/>
      <c r="FT1" s="134"/>
      <c r="FU1" s="134"/>
      <c r="FV1" s="134"/>
      <c r="FW1" s="135"/>
      <c r="FX1" s="44"/>
      <c r="FY1" s="44"/>
      <c r="FZ1" s="56"/>
      <c r="GA1" s="133" t="s">
        <v>255</v>
      </c>
      <c r="GB1" s="134"/>
      <c r="GC1" s="134"/>
      <c r="GD1" s="134"/>
      <c r="GE1" s="134"/>
      <c r="GF1" s="134"/>
      <c r="GG1" s="134"/>
      <c r="GH1" s="134"/>
      <c r="GI1" s="134"/>
      <c r="GJ1" s="134"/>
      <c r="GK1" s="135"/>
      <c r="GL1" s="44"/>
      <c r="GM1" s="44"/>
      <c r="GN1" s="56"/>
      <c r="GO1" s="133" t="s">
        <v>256</v>
      </c>
      <c r="GP1" s="134"/>
      <c r="GQ1" s="134"/>
      <c r="GR1" s="134"/>
      <c r="GS1" s="134"/>
      <c r="GT1" s="134"/>
      <c r="GU1" s="134"/>
      <c r="GV1" s="134"/>
      <c r="GW1" s="134"/>
      <c r="GX1" s="134"/>
      <c r="GY1" s="135"/>
      <c r="GZ1" s="44"/>
      <c r="HA1" s="44"/>
      <c r="HB1" s="56"/>
      <c r="HC1" s="133" t="s">
        <v>257</v>
      </c>
      <c r="HD1" s="134"/>
      <c r="HE1" s="134"/>
      <c r="HF1" s="134"/>
      <c r="HG1" s="134"/>
      <c r="HH1" s="134"/>
      <c r="HI1" s="134"/>
      <c r="HJ1" s="134"/>
      <c r="HK1" s="134"/>
      <c r="HL1" s="134"/>
      <c r="HM1" s="135"/>
      <c r="HN1" s="44"/>
      <c r="HO1" s="44"/>
      <c r="HP1" s="56"/>
      <c r="HQ1" s="133" t="s">
        <v>258</v>
      </c>
      <c r="HR1" s="134"/>
      <c r="HS1" s="134"/>
      <c r="HT1" s="134"/>
      <c r="HU1" s="134"/>
      <c r="HV1" s="134"/>
      <c r="HW1" s="134"/>
      <c r="HX1" s="134"/>
      <c r="HY1" s="134"/>
      <c r="HZ1" s="134"/>
      <c r="IA1" s="135"/>
      <c r="IB1" s="44"/>
      <c r="IC1" s="44"/>
      <c r="ID1" s="56"/>
      <c r="IE1" s="133" t="s">
        <v>259</v>
      </c>
      <c r="IF1" s="134"/>
      <c r="IG1" s="134"/>
      <c r="IH1" s="134"/>
      <c r="II1" s="134"/>
      <c r="IJ1" s="134"/>
      <c r="IK1" s="134"/>
      <c r="IL1" s="134"/>
      <c r="IM1" s="134"/>
      <c r="IN1" s="134"/>
      <c r="IO1" s="135"/>
      <c r="IP1" s="44"/>
      <c r="IQ1" s="44"/>
      <c r="IR1" s="56"/>
      <c r="IS1" s="133" t="s">
        <v>260</v>
      </c>
      <c r="IT1" s="134"/>
      <c r="IU1" s="134"/>
      <c r="IV1" s="134"/>
      <c r="IW1" s="134"/>
      <c r="IX1" s="134"/>
      <c r="IY1" s="134"/>
      <c r="IZ1" s="134"/>
      <c r="JA1" s="134"/>
      <c r="JB1" s="134"/>
      <c r="JC1" s="135"/>
      <c r="JD1" s="44"/>
      <c r="JE1" s="44"/>
      <c r="JF1" s="56"/>
      <c r="JG1" s="133" t="s">
        <v>262</v>
      </c>
      <c r="JH1" s="134"/>
      <c r="JI1" s="134"/>
      <c r="JJ1" s="134"/>
      <c r="JK1" s="134"/>
      <c r="JL1" s="134"/>
      <c r="JM1" s="134"/>
      <c r="JN1" s="134"/>
      <c r="JO1" s="134"/>
      <c r="JP1" s="134"/>
      <c r="JQ1" s="135"/>
      <c r="JR1" s="44"/>
      <c r="JS1" s="44"/>
      <c r="JT1" s="56"/>
      <c r="JU1" s="133" t="s">
        <v>263</v>
      </c>
      <c r="JV1" s="134"/>
      <c r="JW1" s="134"/>
      <c r="JX1" s="134"/>
      <c r="JY1" s="134"/>
      <c r="JZ1" s="134"/>
      <c r="KA1" s="134"/>
      <c r="KB1" s="134"/>
      <c r="KC1" s="134"/>
      <c r="KD1" s="134"/>
      <c r="KE1" s="135"/>
      <c r="KF1" s="44"/>
      <c r="KG1" s="44"/>
      <c r="KH1" s="56"/>
      <c r="KI1" s="133" t="s">
        <v>264</v>
      </c>
      <c r="KJ1" s="134"/>
      <c r="KK1" s="134"/>
      <c r="KL1" s="134"/>
      <c r="KM1" s="134"/>
      <c r="KN1" s="134"/>
      <c r="KO1" s="134"/>
      <c r="KP1" s="134"/>
      <c r="KQ1" s="134"/>
      <c r="KR1" s="134"/>
      <c r="KS1" s="135"/>
      <c r="KT1" s="44"/>
      <c r="KU1" s="44"/>
      <c r="KW1" s="140"/>
      <c r="KX1" s="134"/>
      <c r="KY1" s="134"/>
      <c r="KZ1" s="134"/>
      <c r="LA1" s="134"/>
      <c r="LB1" s="134"/>
      <c r="LC1" s="134"/>
      <c r="LD1" s="134"/>
      <c r="LE1" s="134"/>
      <c r="LF1" s="134"/>
      <c r="LG1" s="135"/>
      <c r="LH1" s="44"/>
      <c r="LI1" s="44"/>
      <c r="LK1" s="140"/>
      <c r="LL1" s="134"/>
      <c r="LM1" s="134"/>
      <c r="LN1" s="134"/>
      <c r="LO1" s="134"/>
      <c r="LP1" s="134"/>
      <c r="LQ1" s="134"/>
      <c r="LR1" s="134"/>
      <c r="LS1" s="134"/>
      <c r="LT1" s="134"/>
      <c r="LU1" s="135"/>
      <c r="LV1" s="44"/>
      <c r="LW1" s="44"/>
      <c r="LY1" s="140"/>
      <c r="LZ1" s="134"/>
      <c r="MA1" s="134"/>
      <c r="MB1" s="134"/>
      <c r="MC1" s="134"/>
      <c r="MD1" s="134"/>
      <c r="ME1" s="134"/>
      <c r="MF1" s="134"/>
      <c r="MG1" s="134"/>
      <c r="MH1" s="134"/>
      <c r="MI1" s="135"/>
      <c r="MJ1" s="44"/>
      <c r="MK1" s="44"/>
      <c r="MM1" s="140"/>
      <c r="MN1" s="134"/>
      <c r="MO1" s="134"/>
      <c r="MP1" s="134"/>
      <c r="MQ1" s="134"/>
      <c r="MR1" s="134"/>
      <c r="MS1" s="134"/>
      <c r="MT1" s="134"/>
      <c r="MU1" s="134"/>
      <c r="MV1" s="134"/>
      <c r="MW1" s="135"/>
    </row>
    <row r="2" spans="1:363" s="62" customFormat="1" ht="15.75" thickBot="1" x14ac:dyDescent="0.3">
      <c r="A2" s="26" t="str">
        <f>Kalender!B54</f>
        <v>BKV</v>
      </c>
      <c r="B2" s="57"/>
      <c r="C2" s="57"/>
      <c r="D2" s="25" t="str">
        <f>Kalender!D54</f>
        <v>Ten Dorpe 3</v>
      </c>
      <c r="E2" s="58"/>
      <c r="F2" s="59"/>
      <c r="G2" s="59"/>
      <c r="H2" s="59"/>
      <c r="I2" s="59"/>
      <c r="J2" s="59"/>
      <c r="K2" s="60"/>
      <c r="L2" s="61"/>
      <c r="M2" s="61"/>
      <c r="O2" s="26" t="str">
        <f>Kalender!B89</f>
        <v>De Golvers 2</v>
      </c>
      <c r="P2" s="57"/>
      <c r="Q2" s="57"/>
      <c r="R2" s="25" t="str">
        <f>Kalender!D89</f>
        <v>Kalfort 5</v>
      </c>
      <c r="S2" s="58"/>
      <c r="T2" s="59"/>
      <c r="U2" s="59"/>
      <c r="V2" s="59"/>
      <c r="W2" s="59"/>
      <c r="X2" s="59"/>
      <c r="Y2" s="60"/>
      <c r="Z2" s="61"/>
      <c r="AA2" s="61"/>
      <c r="AC2" s="26" t="str">
        <f>Kalender!B124</f>
        <v>Plaza 2</v>
      </c>
      <c r="AD2" s="57"/>
      <c r="AE2" s="57"/>
      <c r="AF2" s="26" t="str">
        <f>Kalender!D124</f>
        <v>De Golvers 2</v>
      </c>
      <c r="AG2" s="58"/>
      <c r="AH2" s="59"/>
      <c r="AI2" s="59"/>
      <c r="AJ2" s="59"/>
      <c r="AK2" s="59"/>
      <c r="AL2" s="59"/>
      <c r="AM2" s="60"/>
      <c r="AN2" s="61"/>
      <c r="AO2" s="61"/>
      <c r="AQ2" s="26" t="str">
        <f>Kalender!B159</f>
        <v>Ten Dorpe 3</v>
      </c>
      <c r="AR2" s="57"/>
      <c r="AS2" s="57"/>
      <c r="AT2" s="25" t="str">
        <f>Kalender!D159</f>
        <v>Den Tighel 2</v>
      </c>
      <c r="AU2" s="58"/>
      <c r="AV2" s="59"/>
      <c r="AW2" s="59"/>
      <c r="AX2" s="59"/>
      <c r="AY2" s="59"/>
      <c r="AZ2" s="59"/>
      <c r="BA2" s="60"/>
      <c r="BB2" s="61"/>
      <c r="BC2" s="61"/>
      <c r="BE2" s="26" t="str">
        <f>Kalender!B194</f>
        <v>Ten Dorpe 3</v>
      </c>
      <c r="BF2" s="57"/>
      <c r="BG2" s="57"/>
      <c r="BH2" s="25" t="str">
        <f>Kalender!D194</f>
        <v>De Golvers 2</v>
      </c>
      <c r="BI2" s="58"/>
      <c r="BJ2" s="59"/>
      <c r="BK2" s="59"/>
      <c r="BL2" s="59"/>
      <c r="BM2" s="59"/>
      <c r="BN2" s="59"/>
      <c r="BO2" s="60"/>
      <c r="BP2" s="61"/>
      <c r="BQ2" s="61"/>
      <c r="BS2" s="26" t="str">
        <f>Kalender!B229</f>
        <v>Blocksken 2</v>
      </c>
      <c r="BT2" s="57"/>
      <c r="BU2" s="57"/>
      <c r="BV2" s="25" t="str">
        <f>Kalender!D229</f>
        <v>Ten Dorpe 3</v>
      </c>
      <c r="BW2" s="58"/>
      <c r="BX2" s="59"/>
      <c r="BY2" s="59"/>
      <c r="BZ2" s="59"/>
      <c r="CA2" s="59"/>
      <c r="CB2" s="59"/>
      <c r="CC2" s="60"/>
      <c r="CD2" s="61"/>
      <c r="CE2" s="61"/>
      <c r="CG2" s="26" t="str">
        <f>Kalender!B264</f>
        <v>Excelsior 2</v>
      </c>
      <c r="CH2" s="57"/>
      <c r="CI2" s="57"/>
      <c r="CJ2" s="25" t="str">
        <f>Kalender!D264</f>
        <v>Den Tighel 2</v>
      </c>
      <c r="CK2" s="58"/>
      <c r="CL2" s="59"/>
      <c r="CM2" s="59"/>
      <c r="CN2" s="59"/>
      <c r="CO2" s="59"/>
      <c r="CP2" s="59"/>
      <c r="CQ2" s="60"/>
      <c r="CR2" s="61"/>
      <c r="CS2" s="61"/>
      <c r="CU2" s="26" t="str">
        <f>Kalender!B299</f>
        <v>Ten Dorpe 3</v>
      </c>
      <c r="CV2" s="57"/>
      <c r="CW2" s="57"/>
      <c r="CX2" s="25" t="str">
        <f>Kalender!D299</f>
        <v>Kalfort 5</v>
      </c>
      <c r="CY2" s="58"/>
      <c r="CZ2" s="59"/>
      <c r="DA2" s="59"/>
      <c r="DB2" s="59"/>
      <c r="DC2" s="59"/>
      <c r="DD2" s="59"/>
      <c r="DE2" s="60"/>
      <c r="DF2" s="61"/>
      <c r="DG2" s="61"/>
      <c r="DI2" s="26" t="str">
        <f>Kalender!B369</f>
        <v>De Golvers 2</v>
      </c>
      <c r="DJ2" s="57"/>
      <c r="DK2" s="57"/>
      <c r="DL2" s="25" t="str">
        <f>Kalender!D369</f>
        <v>De Zes</v>
      </c>
      <c r="DM2" s="58"/>
      <c r="DN2" s="59"/>
      <c r="DO2" s="59"/>
      <c r="DP2" s="59"/>
      <c r="DQ2" s="59"/>
      <c r="DR2" s="59"/>
      <c r="DS2" s="60"/>
      <c r="DT2" s="61"/>
      <c r="DU2" s="61"/>
      <c r="DW2" s="26" t="str">
        <f>Kalender!B404</f>
        <v>Ten Dorpe 3</v>
      </c>
      <c r="DX2" s="57"/>
      <c r="DY2" s="57"/>
      <c r="DZ2" s="25" t="str">
        <f>Kalender!D404</f>
        <v>Excelsior 2</v>
      </c>
      <c r="EA2" s="58"/>
      <c r="EB2" s="59"/>
      <c r="EC2" s="59"/>
      <c r="ED2" s="59"/>
      <c r="EE2" s="59"/>
      <c r="EF2" s="59"/>
      <c r="EG2" s="60"/>
      <c r="EH2" s="61"/>
      <c r="EI2" s="61"/>
      <c r="EK2" s="26" t="str">
        <f>Kalender!B439</f>
        <v>De Zes</v>
      </c>
      <c r="EL2" s="57"/>
      <c r="EM2" s="57"/>
      <c r="EN2" s="25" t="str">
        <f>Kalender!D439</f>
        <v>Ten Dorpe 3</v>
      </c>
      <c r="EO2" s="58"/>
      <c r="EP2" s="59"/>
      <c r="EQ2" s="59"/>
      <c r="ER2" s="59"/>
      <c r="ES2" s="59"/>
      <c r="ET2" s="59"/>
      <c r="EU2" s="60"/>
      <c r="EV2" s="61"/>
      <c r="EW2" s="61"/>
      <c r="EY2" s="26" t="str">
        <f>Kalender!B509</f>
        <v>Ten Dorpe 3</v>
      </c>
      <c r="EZ2" s="57"/>
      <c r="FA2" s="57"/>
      <c r="FB2" s="25" t="str">
        <f>Kalender!D509</f>
        <v>BKV</v>
      </c>
      <c r="FC2" s="58"/>
      <c r="FD2" s="59"/>
      <c r="FE2" s="59"/>
      <c r="FF2" s="59"/>
      <c r="FG2" s="59"/>
      <c r="FH2" s="59"/>
      <c r="FI2" s="60"/>
      <c r="FJ2" s="61"/>
      <c r="FK2" s="61"/>
      <c r="FM2" s="26" t="str">
        <f>Kalender!B544</f>
        <v>Kalfort 5</v>
      </c>
      <c r="FN2" s="57"/>
      <c r="FO2" s="57"/>
      <c r="FP2" s="25" t="str">
        <f>Kalender!D544</f>
        <v>De Golvers 2</v>
      </c>
      <c r="FQ2" s="58"/>
      <c r="FR2" s="59"/>
      <c r="FS2" s="59"/>
      <c r="FT2" s="59"/>
      <c r="FU2" s="59"/>
      <c r="FV2" s="59"/>
      <c r="FW2" s="60"/>
      <c r="FX2" s="61"/>
      <c r="FY2" s="61"/>
      <c r="GA2" s="26" t="str">
        <f>Kalender!B579</f>
        <v>De Golvers 2</v>
      </c>
      <c r="GB2" s="57"/>
      <c r="GC2" s="57"/>
      <c r="GD2" s="25" t="str">
        <f>Kalender!D579</f>
        <v>Plaza 2</v>
      </c>
      <c r="GE2" s="58"/>
      <c r="GF2" s="59"/>
      <c r="GG2" s="59"/>
      <c r="GH2" s="59"/>
      <c r="GI2" s="59"/>
      <c r="GJ2" s="59"/>
      <c r="GK2" s="60"/>
      <c r="GL2" s="61"/>
      <c r="GM2" s="61"/>
      <c r="GO2" s="26" t="str">
        <f>Kalender!B614</f>
        <v>Den Tighel 2</v>
      </c>
      <c r="GP2" s="57"/>
      <c r="GQ2" s="57"/>
      <c r="GR2" s="25" t="str">
        <f>Kalender!D614</f>
        <v>Ten Dorpe 3</v>
      </c>
      <c r="GS2" s="58"/>
      <c r="GT2" s="59"/>
      <c r="GU2" s="59"/>
      <c r="GV2" s="59"/>
      <c r="GW2" s="59"/>
      <c r="GX2" s="59"/>
      <c r="GY2" s="60"/>
      <c r="GZ2" s="61"/>
      <c r="HA2" s="61"/>
      <c r="HC2" s="26" t="str">
        <f>Kalender!B649</f>
        <v>De Golvers 2</v>
      </c>
      <c r="HD2" s="57"/>
      <c r="HE2" s="57"/>
      <c r="HF2" s="25" t="str">
        <f>Kalender!D649</f>
        <v>Ten Dorpe 3</v>
      </c>
      <c r="HG2" s="58"/>
      <c r="HH2" s="59"/>
      <c r="HI2" s="59"/>
      <c r="HJ2" s="59"/>
      <c r="HK2" s="59"/>
      <c r="HL2" s="59"/>
      <c r="HM2" s="60"/>
      <c r="HN2" s="61"/>
      <c r="HO2" s="61"/>
      <c r="HQ2" s="26" t="str">
        <f>Kalender!B684</f>
        <v>Ten Dorpe 3</v>
      </c>
      <c r="HR2" s="57"/>
      <c r="HS2" s="57"/>
      <c r="HT2" s="25" t="str">
        <f>Kalender!D684</f>
        <v>Blocksken 2</v>
      </c>
      <c r="HU2" s="58"/>
      <c r="HV2" s="59"/>
      <c r="HW2" s="59"/>
      <c r="HX2" s="59"/>
      <c r="HY2" s="59"/>
      <c r="HZ2" s="59"/>
      <c r="IA2" s="60"/>
      <c r="IB2" s="61"/>
      <c r="IC2" s="61"/>
      <c r="IE2" s="26" t="str">
        <f>Kalender!B719</f>
        <v>Den Tighel 2</v>
      </c>
      <c r="IF2" s="57"/>
      <c r="IG2" s="57"/>
      <c r="IH2" s="25" t="str">
        <f>Kalender!D719</f>
        <v>Excelsior 2</v>
      </c>
      <c r="II2" s="58"/>
      <c r="IJ2" s="59"/>
      <c r="IK2" s="59"/>
      <c r="IL2" s="59"/>
      <c r="IM2" s="59"/>
      <c r="IN2" s="59"/>
      <c r="IO2" s="60"/>
      <c r="IP2" s="61"/>
      <c r="IQ2" s="61"/>
      <c r="IS2" s="26" t="str">
        <f>Kalender!B754</f>
        <v>Kalfort 5</v>
      </c>
      <c r="IT2" s="57"/>
      <c r="IU2" s="57"/>
      <c r="IV2" s="25" t="str">
        <f>Kalender!D754</f>
        <v>Ten Dorpe 3</v>
      </c>
      <c r="IW2" s="58"/>
      <c r="IX2" s="59"/>
      <c r="IY2" s="59"/>
      <c r="IZ2" s="59"/>
      <c r="JA2" s="59"/>
      <c r="JB2" s="59"/>
      <c r="JC2" s="60"/>
      <c r="JD2" s="61"/>
      <c r="JE2" s="61"/>
      <c r="JG2" s="26" t="str">
        <f>Kalender!B824</f>
        <v>De Zes</v>
      </c>
      <c r="JH2" s="57"/>
      <c r="JI2" s="57"/>
      <c r="JJ2" s="25" t="str">
        <f>Kalender!D824</f>
        <v>De Golvers 2</v>
      </c>
      <c r="JK2" s="58"/>
      <c r="JL2" s="59"/>
      <c r="JM2" s="59"/>
      <c r="JN2" s="59"/>
      <c r="JO2" s="59"/>
      <c r="JP2" s="59"/>
      <c r="JQ2" s="60"/>
      <c r="JR2" s="61"/>
      <c r="JS2" s="61"/>
      <c r="JU2" s="26" t="str">
        <f>Kalender!B859</f>
        <v>Excelsior 2</v>
      </c>
      <c r="JV2" s="57"/>
      <c r="JW2" s="57"/>
      <c r="JX2" s="25" t="str">
        <f>Kalender!D859</f>
        <v>Ten Dorpe 3</v>
      </c>
      <c r="JY2" s="58"/>
      <c r="JZ2" s="59"/>
      <c r="KA2" s="59"/>
      <c r="KB2" s="59"/>
      <c r="KC2" s="59"/>
      <c r="KD2" s="59"/>
      <c r="KE2" s="60"/>
      <c r="KF2" s="61"/>
      <c r="KG2" s="61"/>
      <c r="KI2" s="26" t="str">
        <f>Kalender!B894</f>
        <v>Ten Dorpe 3</v>
      </c>
      <c r="KJ2" s="57"/>
      <c r="KK2" s="57"/>
      <c r="KL2" s="25" t="str">
        <f>Kalender!D894</f>
        <v>De Zes</v>
      </c>
      <c r="KM2" s="58"/>
      <c r="KN2" s="59"/>
      <c r="KO2" s="59"/>
      <c r="KP2" s="59"/>
      <c r="KQ2" s="59"/>
      <c r="KR2" s="59"/>
      <c r="KS2" s="60"/>
      <c r="KT2" s="61"/>
      <c r="KU2" s="61"/>
      <c r="KW2" s="26"/>
      <c r="KX2" s="57"/>
      <c r="KY2" s="57"/>
      <c r="KZ2" s="25"/>
      <c r="LA2" s="58"/>
      <c r="LB2" s="59"/>
      <c r="LC2" s="59"/>
      <c r="LD2" s="59"/>
      <c r="LE2" s="59"/>
      <c r="LF2" s="59"/>
      <c r="LG2" s="60"/>
      <c r="LH2" s="61"/>
      <c r="LI2" s="61"/>
      <c r="LK2" s="26"/>
      <c r="LL2" s="57"/>
      <c r="LM2" s="57"/>
      <c r="LN2" s="25"/>
      <c r="LO2" s="58"/>
      <c r="LP2" s="59"/>
      <c r="LQ2" s="59"/>
      <c r="LR2" s="59"/>
      <c r="LS2" s="59"/>
      <c r="LT2" s="59"/>
      <c r="LU2" s="60"/>
      <c r="LV2" s="61"/>
      <c r="LW2" s="61"/>
      <c r="LY2" s="26"/>
      <c r="LZ2" s="57"/>
      <c r="MA2" s="57"/>
      <c r="MB2" s="25"/>
      <c r="MC2" s="58"/>
      <c r="MD2" s="59"/>
      <c r="ME2" s="59"/>
      <c r="MF2" s="59"/>
      <c r="MG2" s="59"/>
      <c r="MH2" s="59"/>
      <c r="MI2" s="60"/>
      <c r="MJ2" s="61"/>
      <c r="MK2" s="61"/>
      <c r="MM2" s="26"/>
      <c r="MN2" s="57"/>
      <c r="MO2" s="57"/>
      <c r="MP2" s="25"/>
      <c r="MQ2" s="58"/>
      <c r="MR2" s="59"/>
      <c r="MS2" s="59"/>
      <c r="MT2" s="59"/>
      <c r="MU2" s="59"/>
      <c r="MV2" s="59"/>
      <c r="MW2" s="60"/>
    </row>
    <row r="3" spans="1:363" x14ac:dyDescent="0.25">
      <c r="A3" s="63" t="s">
        <v>0</v>
      </c>
      <c r="B3" s="64" t="s">
        <v>1</v>
      </c>
      <c r="C3" s="64" t="s">
        <v>29</v>
      </c>
      <c r="D3" s="64" t="s">
        <v>2</v>
      </c>
      <c r="E3" s="64" t="s">
        <v>1</v>
      </c>
      <c r="F3" s="64" t="s">
        <v>29</v>
      </c>
      <c r="G3" s="64" t="s">
        <v>265</v>
      </c>
      <c r="H3" s="64" t="s">
        <v>266</v>
      </c>
      <c r="I3" s="64"/>
      <c r="J3" s="131" t="s">
        <v>5</v>
      </c>
      <c r="K3" s="132"/>
      <c r="L3" s="44"/>
      <c r="M3" s="44"/>
      <c r="N3" s="56"/>
      <c r="O3" s="63" t="s">
        <v>0</v>
      </c>
      <c r="P3" s="64" t="s">
        <v>1</v>
      </c>
      <c r="Q3" s="64" t="s">
        <v>29</v>
      </c>
      <c r="R3" s="64" t="s">
        <v>2</v>
      </c>
      <c r="S3" s="64" t="s">
        <v>1</v>
      </c>
      <c r="T3" s="64" t="s">
        <v>29</v>
      </c>
      <c r="U3" s="64" t="s">
        <v>265</v>
      </c>
      <c r="V3" s="64" t="s">
        <v>266</v>
      </c>
      <c r="W3" s="64"/>
      <c r="X3" s="131" t="s">
        <v>5</v>
      </c>
      <c r="Y3" s="132"/>
      <c r="Z3" s="44"/>
      <c r="AA3" s="44"/>
      <c r="AB3" s="56"/>
      <c r="AC3" s="63" t="s">
        <v>0</v>
      </c>
      <c r="AD3" s="64" t="s">
        <v>1</v>
      </c>
      <c r="AE3" s="64" t="s">
        <v>29</v>
      </c>
      <c r="AF3" s="64" t="s">
        <v>2</v>
      </c>
      <c r="AG3" s="64" t="s">
        <v>1</v>
      </c>
      <c r="AH3" s="64" t="s">
        <v>29</v>
      </c>
      <c r="AI3" s="64" t="s">
        <v>265</v>
      </c>
      <c r="AJ3" s="64" t="s">
        <v>266</v>
      </c>
      <c r="AK3" s="64"/>
      <c r="AL3" s="131" t="s">
        <v>5</v>
      </c>
      <c r="AM3" s="132"/>
      <c r="AN3" s="44"/>
      <c r="AO3" s="44"/>
      <c r="AP3" s="56"/>
      <c r="AQ3" s="63" t="s">
        <v>0</v>
      </c>
      <c r="AR3" s="64" t="s">
        <v>1</v>
      </c>
      <c r="AS3" s="64" t="s">
        <v>29</v>
      </c>
      <c r="AT3" s="64" t="s">
        <v>2</v>
      </c>
      <c r="AU3" s="64" t="s">
        <v>1</v>
      </c>
      <c r="AV3" s="64" t="s">
        <v>29</v>
      </c>
      <c r="AW3" s="64" t="s">
        <v>265</v>
      </c>
      <c r="AX3" s="64" t="s">
        <v>266</v>
      </c>
      <c r="AY3" s="64"/>
      <c r="AZ3" s="131" t="s">
        <v>5</v>
      </c>
      <c r="BA3" s="132"/>
      <c r="BB3" s="44"/>
      <c r="BC3" s="44"/>
      <c r="BD3" s="56"/>
      <c r="BE3" s="63" t="s">
        <v>0</v>
      </c>
      <c r="BF3" s="64" t="s">
        <v>1</v>
      </c>
      <c r="BG3" s="64" t="s">
        <v>29</v>
      </c>
      <c r="BH3" s="64" t="s">
        <v>2</v>
      </c>
      <c r="BI3" s="64" t="s">
        <v>1</v>
      </c>
      <c r="BJ3" s="64" t="s">
        <v>29</v>
      </c>
      <c r="BK3" s="64" t="s">
        <v>265</v>
      </c>
      <c r="BL3" s="64" t="s">
        <v>266</v>
      </c>
      <c r="BM3" s="64"/>
      <c r="BN3" s="131" t="s">
        <v>5</v>
      </c>
      <c r="BO3" s="132"/>
      <c r="BP3" s="44"/>
      <c r="BQ3" s="44"/>
      <c r="BR3" s="56"/>
      <c r="BS3" s="63" t="s">
        <v>0</v>
      </c>
      <c r="BT3" s="64" t="s">
        <v>1</v>
      </c>
      <c r="BU3" s="64" t="s">
        <v>29</v>
      </c>
      <c r="BV3" s="64" t="s">
        <v>2</v>
      </c>
      <c r="BW3" s="64" t="s">
        <v>1</v>
      </c>
      <c r="BX3" s="64" t="s">
        <v>29</v>
      </c>
      <c r="BY3" s="64" t="s">
        <v>265</v>
      </c>
      <c r="BZ3" s="64" t="s">
        <v>266</v>
      </c>
      <c r="CA3" s="64"/>
      <c r="CB3" s="131" t="s">
        <v>5</v>
      </c>
      <c r="CC3" s="132"/>
      <c r="CD3" s="44"/>
      <c r="CE3" s="44"/>
      <c r="CF3" s="56"/>
      <c r="CG3" s="63" t="s">
        <v>0</v>
      </c>
      <c r="CH3" s="64" t="s">
        <v>1</v>
      </c>
      <c r="CI3" s="64" t="s">
        <v>29</v>
      </c>
      <c r="CJ3" s="64" t="s">
        <v>2</v>
      </c>
      <c r="CK3" s="64" t="s">
        <v>1</v>
      </c>
      <c r="CL3" s="64" t="s">
        <v>29</v>
      </c>
      <c r="CM3" s="64" t="s">
        <v>265</v>
      </c>
      <c r="CN3" s="64" t="s">
        <v>266</v>
      </c>
      <c r="CO3" s="64"/>
      <c r="CP3" s="131" t="s">
        <v>5</v>
      </c>
      <c r="CQ3" s="132"/>
      <c r="CR3" s="44"/>
      <c r="CS3" s="44"/>
      <c r="CT3" s="56"/>
      <c r="CU3" s="63" t="s">
        <v>0</v>
      </c>
      <c r="CV3" s="64" t="s">
        <v>1</v>
      </c>
      <c r="CW3" s="64" t="s">
        <v>29</v>
      </c>
      <c r="CX3" s="64" t="s">
        <v>2</v>
      </c>
      <c r="CY3" s="64" t="s">
        <v>1</v>
      </c>
      <c r="CZ3" s="64" t="s">
        <v>29</v>
      </c>
      <c r="DA3" s="64" t="s">
        <v>265</v>
      </c>
      <c r="DB3" s="64" t="s">
        <v>266</v>
      </c>
      <c r="DC3" s="64"/>
      <c r="DD3" s="131" t="s">
        <v>5</v>
      </c>
      <c r="DE3" s="132"/>
      <c r="DF3" s="44"/>
      <c r="DG3" s="44"/>
      <c r="DH3" s="56"/>
      <c r="DI3" s="63" t="s">
        <v>0</v>
      </c>
      <c r="DJ3" s="64" t="s">
        <v>1</v>
      </c>
      <c r="DK3" s="64" t="s">
        <v>29</v>
      </c>
      <c r="DL3" s="64" t="s">
        <v>2</v>
      </c>
      <c r="DM3" s="64" t="s">
        <v>1</v>
      </c>
      <c r="DN3" s="64" t="s">
        <v>29</v>
      </c>
      <c r="DO3" s="64" t="s">
        <v>265</v>
      </c>
      <c r="DP3" s="64" t="s">
        <v>266</v>
      </c>
      <c r="DQ3" s="64"/>
      <c r="DR3" s="131" t="s">
        <v>5</v>
      </c>
      <c r="DS3" s="132"/>
      <c r="DT3" s="44"/>
      <c r="DU3" s="44"/>
      <c r="DV3" s="56"/>
      <c r="DW3" s="63" t="s">
        <v>0</v>
      </c>
      <c r="DX3" s="64" t="s">
        <v>1</v>
      </c>
      <c r="DY3" s="64" t="s">
        <v>29</v>
      </c>
      <c r="DZ3" s="64" t="s">
        <v>2</v>
      </c>
      <c r="EA3" s="64" t="s">
        <v>1</v>
      </c>
      <c r="EB3" s="64" t="s">
        <v>29</v>
      </c>
      <c r="EC3" s="64" t="s">
        <v>265</v>
      </c>
      <c r="ED3" s="64" t="s">
        <v>266</v>
      </c>
      <c r="EE3" s="64"/>
      <c r="EF3" s="131" t="s">
        <v>5</v>
      </c>
      <c r="EG3" s="132"/>
      <c r="EH3" s="44"/>
      <c r="EI3" s="44"/>
      <c r="EJ3" s="56"/>
      <c r="EK3" s="63" t="s">
        <v>0</v>
      </c>
      <c r="EL3" s="64" t="s">
        <v>1</v>
      </c>
      <c r="EM3" s="64" t="s">
        <v>29</v>
      </c>
      <c r="EN3" s="64" t="s">
        <v>2</v>
      </c>
      <c r="EO3" s="64" t="s">
        <v>1</v>
      </c>
      <c r="EP3" s="64" t="s">
        <v>29</v>
      </c>
      <c r="EQ3" s="64" t="s">
        <v>265</v>
      </c>
      <c r="ER3" s="64" t="s">
        <v>266</v>
      </c>
      <c r="ES3" s="64"/>
      <c r="ET3" s="131" t="s">
        <v>5</v>
      </c>
      <c r="EU3" s="132"/>
      <c r="EV3" s="44"/>
      <c r="EW3" s="44"/>
      <c r="EX3" s="56"/>
      <c r="EY3" s="63" t="s">
        <v>0</v>
      </c>
      <c r="EZ3" s="64" t="s">
        <v>1</v>
      </c>
      <c r="FA3" s="64" t="s">
        <v>29</v>
      </c>
      <c r="FB3" s="64" t="s">
        <v>2</v>
      </c>
      <c r="FC3" s="64" t="s">
        <v>1</v>
      </c>
      <c r="FD3" s="64" t="s">
        <v>29</v>
      </c>
      <c r="FE3" s="64" t="s">
        <v>265</v>
      </c>
      <c r="FF3" s="64" t="s">
        <v>266</v>
      </c>
      <c r="FG3" s="64"/>
      <c r="FH3" s="131" t="s">
        <v>5</v>
      </c>
      <c r="FI3" s="132"/>
      <c r="FJ3" s="44"/>
      <c r="FK3" s="44"/>
      <c r="FL3" s="56"/>
      <c r="FM3" s="63" t="s">
        <v>0</v>
      </c>
      <c r="FN3" s="64" t="s">
        <v>1</v>
      </c>
      <c r="FO3" s="64" t="s">
        <v>29</v>
      </c>
      <c r="FP3" s="64" t="s">
        <v>2</v>
      </c>
      <c r="FQ3" s="64" t="s">
        <v>1</v>
      </c>
      <c r="FR3" s="64" t="s">
        <v>29</v>
      </c>
      <c r="FS3" s="64" t="s">
        <v>265</v>
      </c>
      <c r="FT3" s="64" t="s">
        <v>266</v>
      </c>
      <c r="FU3" s="64"/>
      <c r="FV3" s="131" t="s">
        <v>5</v>
      </c>
      <c r="FW3" s="132"/>
      <c r="FX3" s="44"/>
      <c r="FY3" s="44"/>
      <c r="FZ3" s="56"/>
      <c r="GA3" s="63" t="s">
        <v>0</v>
      </c>
      <c r="GB3" s="64" t="s">
        <v>1</v>
      </c>
      <c r="GC3" s="64" t="s">
        <v>29</v>
      </c>
      <c r="GD3" s="64" t="s">
        <v>2</v>
      </c>
      <c r="GE3" s="64" t="s">
        <v>1</v>
      </c>
      <c r="GF3" s="64" t="s">
        <v>29</v>
      </c>
      <c r="GG3" s="64" t="s">
        <v>265</v>
      </c>
      <c r="GH3" s="64" t="s">
        <v>266</v>
      </c>
      <c r="GI3" s="64"/>
      <c r="GJ3" s="131" t="s">
        <v>5</v>
      </c>
      <c r="GK3" s="132"/>
      <c r="GL3" s="44"/>
      <c r="GM3" s="44"/>
      <c r="GN3" s="56"/>
      <c r="GO3" s="63" t="s">
        <v>0</v>
      </c>
      <c r="GP3" s="64" t="s">
        <v>1</v>
      </c>
      <c r="GQ3" s="64" t="s">
        <v>29</v>
      </c>
      <c r="GR3" s="64" t="s">
        <v>2</v>
      </c>
      <c r="GS3" s="64" t="s">
        <v>1</v>
      </c>
      <c r="GT3" s="64" t="s">
        <v>29</v>
      </c>
      <c r="GU3" s="64" t="s">
        <v>265</v>
      </c>
      <c r="GV3" s="64" t="s">
        <v>266</v>
      </c>
      <c r="GW3" s="64"/>
      <c r="GX3" s="131" t="s">
        <v>5</v>
      </c>
      <c r="GY3" s="132"/>
      <c r="GZ3" s="44"/>
      <c r="HA3" s="44"/>
      <c r="HB3" s="56"/>
      <c r="HC3" s="63" t="s">
        <v>0</v>
      </c>
      <c r="HD3" s="64" t="s">
        <v>1</v>
      </c>
      <c r="HE3" s="64" t="s">
        <v>29</v>
      </c>
      <c r="HF3" s="64" t="s">
        <v>2</v>
      </c>
      <c r="HG3" s="64" t="s">
        <v>1</v>
      </c>
      <c r="HH3" s="64" t="s">
        <v>29</v>
      </c>
      <c r="HI3" s="64" t="s">
        <v>265</v>
      </c>
      <c r="HJ3" s="64" t="s">
        <v>266</v>
      </c>
      <c r="HK3" s="64"/>
      <c r="HL3" s="131" t="s">
        <v>5</v>
      </c>
      <c r="HM3" s="132"/>
      <c r="HN3" s="44"/>
      <c r="HO3" s="44"/>
      <c r="HP3" s="56"/>
      <c r="HQ3" s="63" t="s">
        <v>0</v>
      </c>
      <c r="HR3" s="64" t="s">
        <v>1</v>
      </c>
      <c r="HS3" s="64" t="s">
        <v>29</v>
      </c>
      <c r="HT3" s="64" t="s">
        <v>2</v>
      </c>
      <c r="HU3" s="64" t="s">
        <v>1</v>
      </c>
      <c r="HV3" s="64" t="s">
        <v>29</v>
      </c>
      <c r="HW3" s="64" t="s">
        <v>265</v>
      </c>
      <c r="HX3" s="64" t="s">
        <v>266</v>
      </c>
      <c r="HY3" s="64"/>
      <c r="HZ3" s="131" t="s">
        <v>5</v>
      </c>
      <c r="IA3" s="132"/>
      <c r="IB3" s="44"/>
      <c r="IC3" s="44"/>
      <c r="ID3" s="56"/>
      <c r="IE3" s="63" t="s">
        <v>0</v>
      </c>
      <c r="IF3" s="64" t="s">
        <v>1</v>
      </c>
      <c r="IG3" s="64" t="s">
        <v>29</v>
      </c>
      <c r="IH3" s="64" t="s">
        <v>2</v>
      </c>
      <c r="II3" s="64" t="s">
        <v>1</v>
      </c>
      <c r="IJ3" s="64" t="s">
        <v>29</v>
      </c>
      <c r="IK3" s="64" t="s">
        <v>265</v>
      </c>
      <c r="IL3" s="64" t="s">
        <v>266</v>
      </c>
      <c r="IM3" s="64"/>
      <c r="IN3" s="131" t="s">
        <v>5</v>
      </c>
      <c r="IO3" s="132"/>
      <c r="IP3" s="44"/>
      <c r="IQ3" s="44"/>
      <c r="IR3" s="56"/>
      <c r="IS3" s="63" t="s">
        <v>0</v>
      </c>
      <c r="IT3" s="64" t="s">
        <v>1</v>
      </c>
      <c r="IU3" s="64" t="s">
        <v>29</v>
      </c>
      <c r="IV3" s="64" t="s">
        <v>2</v>
      </c>
      <c r="IW3" s="64" t="s">
        <v>1</v>
      </c>
      <c r="IX3" s="64" t="s">
        <v>29</v>
      </c>
      <c r="IY3" s="64" t="s">
        <v>265</v>
      </c>
      <c r="IZ3" s="64" t="s">
        <v>266</v>
      </c>
      <c r="JA3" s="64"/>
      <c r="JB3" s="131" t="s">
        <v>5</v>
      </c>
      <c r="JC3" s="132"/>
      <c r="JD3" s="44"/>
      <c r="JE3" s="44"/>
      <c r="JF3" s="56"/>
      <c r="JG3" s="63" t="s">
        <v>0</v>
      </c>
      <c r="JH3" s="64" t="s">
        <v>1</v>
      </c>
      <c r="JI3" s="64" t="s">
        <v>29</v>
      </c>
      <c r="JJ3" s="64" t="s">
        <v>2</v>
      </c>
      <c r="JK3" s="64" t="s">
        <v>1</v>
      </c>
      <c r="JL3" s="64" t="s">
        <v>29</v>
      </c>
      <c r="JM3" s="64" t="s">
        <v>265</v>
      </c>
      <c r="JN3" s="64" t="s">
        <v>266</v>
      </c>
      <c r="JO3" s="64"/>
      <c r="JP3" s="131" t="s">
        <v>5</v>
      </c>
      <c r="JQ3" s="132"/>
      <c r="JR3" s="44"/>
      <c r="JS3" s="44"/>
      <c r="JT3" s="56"/>
      <c r="JU3" s="63" t="s">
        <v>0</v>
      </c>
      <c r="JV3" s="64" t="s">
        <v>1</v>
      </c>
      <c r="JW3" s="64" t="s">
        <v>29</v>
      </c>
      <c r="JX3" s="64" t="s">
        <v>2</v>
      </c>
      <c r="JY3" s="64" t="s">
        <v>1</v>
      </c>
      <c r="JZ3" s="64" t="s">
        <v>29</v>
      </c>
      <c r="KA3" s="64" t="s">
        <v>265</v>
      </c>
      <c r="KB3" s="64" t="s">
        <v>266</v>
      </c>
      <c r="KC3" s="64"/>
      <c r="KD3" s="131" t="s">
        <v>5</v>
      </c>
      <c r="KE3" s="132"/>
      <c r="KF3" s="44"/>
      <c r="KG3" s="44"/>
      <c r="KH3" s="56"/>
      <c r="KI3" s="63" t="s">
        <v>0</v>
      </c>
      <c r="KJ3" s="64" t="s">
        <v>1</v>
      </c>
      <c r="KK3" s="64" t="s">
        <v>29</v>
      </c>
      <c r="KL3" s="64" t="s">
        <v>2</v>
      </c>
      <c r="KM3" s="64" t="s">
        <v>1</v>
      </c>
      <c r="KN3" s="64" t="s">
        <v>29</v>
      </c>
      <c r="KO3" s="64" t="s">
        <v>265</v>
      </c>
      <c r="KP3" s="64" t="s">
        <v>266</v>
      </c>
      <c r="KQ3" s="64"/>
      <c r="KR3" s="131" t="s">
        <v>5</v>
      </c>
      <c r="KS3" s="132"/>
      <c r="KT3" s="44"/>
      <c r="KU3" s="44"/>
      <c r="KW3" s="63"/>
      <c r="KX3" s="64"/>
      <c r="KY3" s="64"/>
      <c r="KZ3" s="64"/>
      <c r="LA3" s="64"/>
      <c r="LB3" s="64"/>
      <c r="LC3" s="64"/>
      <c r="LD3" s="64"/>
      <c r="LE3" s="64"/>
      <c r="LF3" s="131"/>
      <c r="LG3" s="132"/>
      <c r="LH3" s="44"/>
      <c r="LI3" s="44"/>
      <c r="LK3" s="63"/>
      <c r="LL3" s="64"/>
      <c r="LM3" s="64"/>
      <c r="LN3" s="64"/>
      <c r="LO3" s="64"/>
      <c r="LP3" s="64"/>
      <c r="LQ3" s="64"/>
      <c r="LR3" s="64"/>
      <c r="LS3" s="64"/>
      <c r="LT3" s="131"/>
      <c r="LU3" s="132"/>
      <c r="LV3" s="44"/>
      <c r="LW3" s="44"/>
      <c r="LY3" s="63"/>
      <c r="LZ3" s="64"/>
      <c r="MA3" s="64"/>
      <c r="MB3" s="64"/>
      <c r="MC3" s="64"/>
      <c r="MD3" s="64"/>
      <c r="ME3" s="64"/>
      <c r="MF3" s="64"/>
      <c r="MG3" s="64"/>
      <c r="MH3" s="131"/>
      <c r="MI3" s="132"/>
      <c r="MJ3" s="44"/>
      <c r="MK3" s="44"/>
      <c r="MM3" s="63"/>
      <c r="MN3" s="64"/>
      <c r="MO3" s="64"/>
      <c r="MP3" s="64"/>
      <c r="MQ3" s="64"/>
      <c r="MR3" s="64"/>
      <c r="MS3" s="64"/>
      <c r="MT3" s="64"/>
      <c r="MU3" s="64"/>
      <c r="MV3" s="131"/>
      <c r="MW3" s="132"/>
    </row>
    <row r="4" spans="1:363" ht="16.5" x14ac:dyDescent="0.3">
      <c r="A4" s="22" t="str">
        <f t="shared" ref="A4:A9" si="0">IF(B4,VLOOKUP(B4,Spelers,2,FALSE),"")</f>
        <v>VAN ROY John</v>
      </c>
      <c r="B4" s="83">
        <v>1883</v>
      </c>
      <c r="C4" s="22" t="str">
        <f t="shared" ref="C4:C9" si="1">IF(B4,VLOOKUP(B4,Spelers,3,FALSE),"")</f>
        <v>B</v>
      </c>
      <c r="D4" s="22" t="str">
        <f t="shared" ref="D4:D9" si="2">IF(E4,VLOOKUP(E4,Spelers,2,FALSE),"")</f>
        <v>VAN RANST Juan</v>
      </c>
      <c r="E4" s="83">
        <v>4964</v>
      </c>
      <c r="F4" s="22" t="str">
        <f t="shared" ref="F4:F9" si="3">IF(E4,VLOOKUP(E4,Spelers,3,FALSE),"")</f>
        <v>C</v>
      </c>
      <c r="G4" s="83">
        <v>1</v>
      </c>
      <c r="H4" s="83">
        <v>2</v>
      </c>
      <c r="I4" s="84"/>
      <c r="J4" s="22">
        <f t="shared" ref="J4:J9" si="4">IF(H4&lt;&gt;"",IF(G4=H4,IF(G4=1,2,0),1),"")</f>
        <v>1</v>
      </c>
      <c r="K4" s="22">
        <f t="shared" ref="K4:K9" si="5">IF(H4&lt;&gt;"",IF(G4=H4,IF(G4=1,0,2),1),"")</f>
        <v>1</v>
      </c>
      <c r="L4" s="43">
        <f>IF(J4=2,3,IF(J4=1,1,0))</f>
        <v>1</v>
      </c>
      <c r="M4" s="43">
        <f>IF(K4=2,3,IF(K4=1,1,0))</f>
        <v>1</v>
      </c>
      <c r="N4" s="66"/>
      <c r="O4" s="22" t="str">
        <f t="shared" ref="O4:O9" si="6">IF(P4,VLOOKUP(P4,Spelers,2,FALSE),"")</f>
        <v>VAN HUMBEECK Henri</v>
      </c>
      <c r="P4" s="83">
        <v>1135</v>
      </c>
      <c r="Q4" s="22" t="str">
        <f t="shared" ref="Q4:Q9" si="7">IF(P4,VLOOKUP(P4,Spelers,3,FALSE),"")</f>
        <v>B</v>
      </c>
      <c r="R4" s="22" t="str">
        <f t="shared" ref="R4:R9" si="8">IF(S4,VLOOKUP(S4,Spelers,2,FALSE),"")</f>
        <v>DE KERF Leander</v>
      </c>
      <c r="S4" s="83">
        <v>7954</v>
      </c>
      <c r="T4" s="22" t="str">
        <f t="shared" ref="T4:T9" si="9">IF(S4,VLOOKUP(S4,Spelers,3,FALSE),"")</f>
        <v>D</v>
      </c>
      <c r="U4" s="83">
        <v>1</v>
      </c>
      <c r="V4" s="83">
        <v>1</v>
      </c>
      <c r="W4" s="84"/>
      <c r="X4" s="22">
        <f t="shared" ref="X4:X9" si="10">IF(V4&lt;&gt;"",IF(U4=V4,IF(U4=1,2,0),1),"")</f>
        <v>2</v>
      </c>
      <c r="Y4" s="22">
        <f t="shared" ref="Y4:Y9" si="11">IF(V4&lt;&gt;"",IF(U4=V4,IF(U4=1,0,2),1),"")</f>
        <v>0</v>
      </c>
      <c r="Z4" s="43">
        <f>IF(X4=2,3,IF(X4=1,1,0))</f>
        <v>3</v>
      </c>
      <c r="AA4" s="43">
        <f>IF(Y4=2,3,IF(Y4=1,1,0))</f>
        <v>0</v>
      </c>
      <c r="AB4" s="56"/>
      <c r="AC4" s="22" t="str">
        <f t="shared" ref="AC4:AC9" si="12">IF(AD4,VLOOKUP(AD4,Spelers,2,FALSE),"")</f>
        <v>DE KEYSER Laurens</v>
      </c>
      <c r="AD4" s="83">
        <v>7168</v>
      </c>
      <c r="AE4" s="22" t="str">
        <f t="shared" ref="AE4:AE9" si="13">IF(AD4,VLOOKUP(AD4,Spelers,3,FALSE),"")</f>
        <v>B</v>
      </c>
      <c r="AF4" s="22" t="str">
        <f t="shared" ref="AF4:AF9" si="14">IF(AG4,VLOOKUP(AG4,Spelers,2,FALSE),"")</f>
        <v>VAN HUMBEECK Henri</v>
      </c>
      <c r="AG4" s="83">
        <v>1135</v>
      </c>
      <c r="AH4" s="22" t="str">
        <f t="shared" ref="AH4:AH9" si="15">IF(AG4,VLOOKUP(AG4,Spelers,3,FALSE),"")</f>
        <v>B</v>
      </c>
      <c r="AI4" s="83">
        <v>1</v>
      </c>
      <c r="AJ4" s="83">
        <v>1</v>
      </c>
      <c r="AK4" s="84"/>
      <c r="AL4" s="22">
        <f t="shared" ref="AL4:AL9" si="16">IF(AJ4&lt;&gt;"",IF(AI4=AJ4,IF(AI4=1,2,0),1),"")</f>
        <v>2</v>
      </c>
      <c r="AM4" s="22">
        <f t="shared" ref="AM4:AM9" si="17">IF(AJ4&lt;&gt;"",IF(AI4=AJ4,IF(AI4=1,0,2),1),"")</f>
        <v>0</v>
      </c>
      <c r="AN4" s="43">
        <f>IF(AL4=2,3,IF(AL4=1,1,0))</f>
        <v>3</v>
      </c>
      <c r="AO4" s="43">
        <f>IF(AM4=2,3,IF(AM4=1,1,0))</f>
        <v>0</v>
      </c>
      <c r="AP4" s="56"/>
      <c r="AQ4" s="22" t="str">
        <f t="shared" ref="AQ4:AQ9" si="18">IF(AR4,VLOOKUP(AR4,Spelers,2,FALSE),"")</f>
        <v>VAN RANST Juan</v>
      </c>
      <c r="AR4" s="83">
        <v>4964</v>
      </c>
      <c r="AS4" s="22" t="str">
        <f t="shared" ref="AS4:AS9" si="19">IF(AR4,VLOOKUP(AR4,Spelers,3,FALSE),"")</f>
        <v>C</v>
      </c>
      <c r="AT4" s="22" t="str">
        <f t="shared" ref="AT4:AT9" si="20">IF(AU4,VLOOKUP(AU4,Spelers,2,FALSE),"")</f>
        <v>SMEULDERS Sven</v>
      </c>
      <c r="AU4" s="83">
        <v>8069</v>
      </c>
      <c r="AV4" s="22" t="str">
        <f t="shared" ref="AV4:AV9" si="21">IF(AU4,VLOOKUP(AU4,Spelers,3,FALSE),"")</f>
        <v>NA</v>
      </c>
      <c r="AW4" s="83">
        <v>1</v>
      </c>
      <c r="AX4" s="83">
        <v>1</v>
      </c>
      <c r="AY4" s="84"/>
      <c r="AZ4" s="22">
        <f t="shared" ref="AZ4:AZ9" si="22">IF(AX4&lt;&gt;"",IF(AW4=AX4,IF(AW4=1,2,0),1),"")</f>
        <v>2</v>
      </c>
      <c r="BA4" s="22">
        <f t="shared" ref="BA4:BA9" si="23">IF(AX4&lt;&gt;"",IF(AW4=AX4,IF(AW4=1,0,2),1),"")</f>
        <v>0</v>
      </c>
      <c r="BB4" s="43">
        <f>IF(AZ4=2,3,IF(AZ4=1,1,0))</f>
        <v>3</v>
      </c>
      <c r="BC4" s="43">
        <f>IF(BA4=2,3,IF(BA4=1,1,0))</f>
        <v>0</v>
      </c>
      <c r="BD4" s="66"/>
      <c r="BE4" s="22" t="str">
        <f t="shared" ref="BE4:BE9" si="24">IF(BF4,VLOOKUP(BF4,Spelers,2,FALSE),"")</f>
        <v>ANTHONIS Daniël</v>
      </c>
      <c r="BF4" s="83">
        <v>8646</v>
      </c>
      <c r="BG4" s="22" t="str">
        <f t="shared" ref="BG4:BG9" si="25">IF(BF4,VLOOKUP(BF4,Spelers,3,FALSE),"")</f>
        <v>C</v>
      </c>
      <c r="BH4" s="22" t="str">
        <f t="shared" ref="BH4:BH9" si="26">IF(BI4,VLOOKUP(BI4,Spelers,2,FALSE),"")</f>
        <v>POLFLIET Eric</v>
      </c>
      <c r="BI4" s="83">
        <v>5740</v>
      </c>
      <c r="BJ4" s="22" t="str">
        <f t="shared" ref="BJ4:BJ9" si="27">IF(BI4,VLOOKUP(BI4,Spelers,3,FALSE),"")</f>
        <v>D</v>
      </c>
      <c r="BK4" s="83">
        <v>1</v>
      </c>
      <c r="BL4" s="83">
        <v>1</v>
      </c>
      <c r="BM4" s="84"/>
      <c r="BN4" s="22">
        <f t="shared" ref="BN4:BN9" si="28">IF(BL4&lt;&gt;"",IF(BK4=BL4,IF(BK4=1,2,0),1),"")</f>
        <v>2</v>
      </c>
      <c r="BO4" s="22">
        <f t="shared" ref="BO4:BO9" si="29">IF(BL4&lt;&gt;"",IF(BK4=BL4,IF(BK4=1,0,2),1),"")</f>
        <v>0</v>
      </c>
      <c r="BP4" s="43">
        <f>IF(BN4=2,3,IF(BN4=1,1,0))</f>
        <v>3</v>
      </c>
      <c r="BQ4" s="43">
        <f>IF(BO4=2,3,IF(BO4=1,1,0))</f>
        <v>0</v>
      </c>
      <c r="BR4" s="56"/>
      <c r="BS4" s="22" t="str">
        <f t="shared" ref="BS4:BS9" si="30">IF(BT4,VLOOKUP(BT4,Spelers,2,FALSE),"")</f>
        <v>VAN UFFEL Martin</v>
      </c>
      <c r="BT4" s="83">
        <v>2632</v>
      </c>
      <c r="BU4" s="22" t="str">
        <f t="shared" ref="BU4:BU9" si="31">IF(BT4,VLOOKUP(BT4,Spelers,3,FALSE),"")</f>
        <v>B</v>
      </c>
      <c r="BV4" s="22" t="str">
        <f t="shared" ref="BV4:BV9" si="32">IF(BW4,VLOOKUP(BW4,Spelers,2,FALSE),"")</f>
        <v>VAN ROMPAEY Kristof</v>
      </c>
      <c r="BW4" s="83">
        <v>7474</v>
      </c>
      <c r="BX4" s="22" t="str">
        <f t="shared" ref="BX4:BX9" si="33">IF(BW4,VLOOKUP(BW4,Spelers,3,FALSE),"")</f>
        <v>C</v>
      </c>
      <c r="BY4" s="83">
        <v>1</v>
      </c>
      <c r="BZ4" s="83">
        <v>2</v>
      </c>
      <c r="CA4" s="84"/>
      <c r="CB4" s="22">
        <f t="shared" ref="CB4:CB9" si="34">IF(BZ4&lt;&gt;"",IF(BY4=BZ4,IF(BY4=1,2,0),1),"")</f>
        <v>1</v>
      </c>
      <c r="CC4" s="22">
        <f t="shared" ref="CC4:CC9" si="35">IF(BZ4&lt;&gt;"",IF(BY4=BZ4,IF(BY4=1,0,2),1),"")</f>
        <v>1</v>
      </c>
      <c r="CD4" s="43">
        <f>IF(CB4=2,3,IF(CB4=1,1,0))</f>
        <v>1</v>
      </c>
      <c r="CE4" s="43">
        <f>IF(CC4=2,3,IF(CC4=1,1,0))</f>
        <v>1</v>
      </c>
      <c r="CF4" s="56"/>
      <c r="CG4" s="22" t="str">
        <f t="shared" ref="CG4:CG9" si="36">IF(CH4,VLOOKUP(CH4,Spelers,2,FALSE),"")</f>
        <v>VAN DER VORST Kevin</v>
      </c>
      <c r="CH4" s="83">
        <v>6011</v>
      </c>
      <c r="CI4" s="22" t="str">
        <f t="shared" ref="CI4:CI9" si="37">IF(CH4,VLOOKUP(CH4,Spelers,3,FALSE),"")</f>
        <v>C</v>
      </c>
      <c r="CJ4" s="22" t="str">
        <f t="shared" ref="CJ4:CJ9" si="38">IF(CK4,VLOOKUP(CK4,Spelers,2,FALSE),"")</f>
        <v>VAN LINDEN Rudi</v>
      </c>
      <c r="CK4" s="83">
        <v>2790</v>
      </c>
      <c r="CL4" s="22" t="str">
        <f t="shared" ref="CL4:CL9" si="39">IF(CK4,VLOOKUP(CK4,Spelers,3,FALSE),"")</f>
        <v>D</v>
      </c>
      <c r="CM4" s="83">
        <v>1</v>
      </c>
      <c r="CN4" s="83">
        <v>1</v>
      </c>
      <c r="CO4" s="84"/>
      <c r="CP4" s="22">
        <f t="shared" ref="CP4:CP9" si="40">IF(CN4&lt;&gt;"",IF(CM4=CN4,IF(CM4=1,2,0),1),"")</f>
        <v>2</v>
      </c>
      <c r="CQ4" s="22">
        <f t="shared" ref="CQ4:CQ9" si="41">IF(CN4&lt;&gt;"",IF(CM4=CN4,IF(CM4=1,0,2),1),"")</f>
        <v>0</v>
      </c>
      <c r="CR4" s="43">
        <f>IF(CP4=2,3,IF(CP4=1,1,0))</f>
        <v>3</v>
      </c>
      <c r="CS4" s="43">
        <f>IF(CQ4=2,3,IF(CQ4=1,1,0))</f>
        <v>0</v>
      </c>
      <c r="CT4" s="66"/>
      <c r="CU4" s="22" t="str">
        <f t="shared" ref="CU4:CU9" si="42">IF(CV4,VLOOKUP(CV4,Spelers,2,FALSE),"")</f>
        <v>ANTHONIS Daniël</v>
      </c>
      <c r="CV4" s="83">
        <v>8646</v>
      </c>
      <c r="CW4" s="22" t="str">
        <f t="shared" ref="CW4:CW9" si="43">IF(CV4,VLOOKUP(CV4,Spelers,3,FALSE),"")</f>
        <v>C</v>
      </c>
      <c r="CX4" s="22" t="str">
        <f t="shared" ref="CX4:CX9" si="44">IF(CY4,VLOOKUP(CY4,Spelers,2,FALSE),"")</f>
        <v>DE KERF Leander</v>
      </c>
      <c r="CY4" s="83">
        <v>7954</v>
      </c>
      <c r="CZ4" s="22" t="str">
        <f t="shared" ref="CZ4:CZ9" si="45">IF(CY4,VLOOKUP(CY4,Spelers,3,FALSE),"")</f>
        <v>D</v>
      </c>
      <c r="DA4" s="83">
        <v>2</v>
      </c>
      <c r="DB4" s="83">
        <v>2</v>
      </c>
      <c r="DC4" s="84"/>
      <c r="DD4" s="22">
        <f t="shared" ref="DD4:DD9" si="46">IF(DB4&lt;&gt;"",IF(DA4=DB4,IF(DA4=1,2,0),1),"")</f>
        <v>0</v>
      </c>
      <c r="DE4" s="22">
        <f t="shared" ref="DE4:DE9" si="47">IF(DB4&lt;&gt;"",IF(DA4=DB4,IF(DA4=1,0,2),1),"")</f>
        <v>2</v>
      </c>
      <c r="DF4" s="43">
        <f>IF(DD4=2,3,IF(DD4=1,1,0))</f>
        <v>0</v>
      </c>
      <c r="DG4" s="43">
        <f>IF(DE4=2,3,IF(DE4=1,1,0))</f>
        <v>3</v>
      </c>
      <c r="DH4" s="56"/>
      <c r="DI4" s="22" t="str">
        <f t="shared" ref="DI4:DI9" si="48">IF(DJ4,VLOOKUP(DJ4,Spelers,2,FALSE),"")</f>
        <v>VAN HUMBEECK Henri</v>
      </c>
      <c r="DJ4" s="83">
        <v>1135</v>
      </c>
      <c r="DK4" s="22" t="str">
        <f t="shared" ref="DK4:DK9" si="49">IF(DJ4,VLOOKUP(DJ4,Spelers,3,FALSE),"")</f>
        <v>B</v>
      </c>
      <c r="DL4" s="22" t="str">
        <f t="shared" ref="DL4:DL9" si="50">IF(DM4,VLOOKUP(DM4,Spelers,2,FALSE),"")</f>
        <v>AUBROECK Jurgen</v>
      </c>
      <c r="DM4" s="83">
        <v>6267</v>
      </c>
      <c r="DN4" s="22" t="str">
        <f t="shared" ref="DN4:DN9" si="51">IF(DM4,VLOOKUP(DM4,Spelers,3,FALSE),"")</f>
        <v>C</v>
      </c>
      <c r="DO4" s="83">
        <v>1</v>
      </c>
      <c r="DP4" s="83">
        <v>1</v>
      </c>
      <c r="DQ4" s="84"/>
      <c r="DR4" s="22">
        <f t="shared" ref="DR4:DR9" si="52">IF(DP4&lt;&gt;"",IF(DO4=DP4,IF(DO4=1,2,0),1),"")</f>
        <v>2</v>
      </c>
      <c r="DS4" s="22">
        <f t="shared" ref="DS4:DS9" si="53">IF(DP4&lt;&gt;"",IF(DO4=DP4,IF(DO4=1,0,2),1),"")</f>
        <v>0</v>
      </c>
      <c r="DT4" s="43">
        <f>IF(DR4=2,3,IF(DR4=1,1,0))</f>
        <v>3</v>
      </c>
      <c r="DU4" s="43">
        <f>IF(DS4=2,3,IF(DS4=1,1,0))</f>
        <v>0</v>
      </c>
      <c r="DV4" s="56"/>
      <c r="DW4" s="22" t="str">
        <f t="shared" ref="DW4:DW9" si="54">IF(DX4,VLOOKUP(DX4,Spelers,2,FALSE),"")</f>
        <v>SCHNABEL Rudi</v>
      </c>
      <c r="DX4" s="83">
        <v>749</v>
      </c>
      <c r="DY4" s="22" t="str">
        <f t="shared" ref="DY4:DY9" si="55">IF(DX4,VLOOKUP(DX4,Spelers,3,FALSE),"")</f>
        <v>B</v>
      </c>
      <c r="DZ4" s="22" t="str">
        <f t="shared" ref="DZ4:DZ9" si="56">IF(EA4,VLOOKUP(EA4,Spelers,2,FALSE),"")</f>
        <v>KERREMANS Yentl</v>
      </c>
      <c r="EA4" s="83">
        <v>4636</v>
      </c>
      <c r="EB4" s="22" t="str">
        <f t="shared" ref="EB4:EB9" si="57">IF(EA4,VLOOKUP(EA4,Spelers,3,FALSE),"")</f>
        <v>D</v>
      </c>
      <c r="EC4" s="83">
        <v>1</v>
      </c>
      <c r="ED4" s="83">
        <v>1</v>
      </c>
      <c r="EE4" s="84"/>
      <c r="EF4" s="22">
        <f t="shared" ref="EF4:EF9" si="58">IF(ED4&lt;&gt;"",IF(EC4=ED4,IF(EC4=1,2,0),1),"")</f>
        <v>2</v>
      </c>
      <c r="EG4" s="22">
        <f t="shared" ref="EG4:EG9" si="59">IF(ED4&lt;&gt;"",IF(EC4=ED4,IF(EC4=1,0,2),1),"")</f>
        <v>0</v>
      </c>
      <c r="EH4" s="43">
        <f>IF(EF4=2,3,IF(EF4=1,1,0))</f>
        <v>3</v>
      </c>
      <c r="EI4" s="43">
        <f>IF(EG4=2,3,IF(EG4=1,1,0))</f>
        <v>0</v>
      </c>
      <c r="EJ4" s="66"/>
      <c r="EK4" s="22" t="str">
        <f t="shared" ref="EK4:EK9" si="60">IF(EL4,VLOOKUP(EL4,Spelers,2,FALSE),"")</f>
        <v>AUBROECK Jurgen</v>
      </c>
      <c r="EL4" s="83">
        <v>6267</v>
      </c>
      <c r="EM4" s="22" t="str">
        <f t="shared" ref="EM4:EM9" si="61">IF(EL4,VLOOKUP(EL4,Spelers,3,FALSE),"")</f>
        <v>C</v>
      </c>
      <c r="EN4" s="22" t="str">
        <f t="shared" ref="EN4:EN9" si="62">IF(EO4,VLOOKUP(EO4,Spelers,2,FALSE),"")</f>
        <v>BLOMMAERTS Eric</v>
      </c>
      <c r="EO4" s="83">
        <v>3337</v>
      </c>
      <c r="EP4" s="22" t="str">
        <f t="shared" ref="EP4:EP9" si="63">IF(EO4,VLOOKUP(EO4,Spelers,3,FALSE),"")</f>
        <v>A</v>
      </c>
      <c r="EQ4" s="83">
        <v>1</v>
      </c>
      <c r="ER4" s="83">
        <v>2</v>
      </c>
      <c r="ES4" s="84"/>
      <c r="ET4" s="22">
        <f t="shared" ref="ET4:ET9" si="64">IF(ER4&lt;&gt;"",IF(EQ4=ER4,IF(EQ4=1,2,0),1),"")</f>
        <v>1</v>
      </c>
      <c r="EU4" s="22">
        <f t="shared" ref="EU4:EU9" si="65">IF(ER4&lt;&gt;"",IF(EQ4=ER4,IF(EQ4=1,0,2),1),"")</f>
        <v>1</v>
      </c>
      <c r="EV4" s="43">
        <f>IF(ET4=2,3,IF(ET4=1,1,0))</f>
        <v>1</v>
      </c>
      <c r="EW4" s="43">
        <f>IF(EU4=2,3,IF(EU4=1,1,0))</f>
        <v>1</v>
      </c>
      <c r="EX4" s="56"/>
      <c r="EY4" s="22" t="str">
        <f t="shared" ref="EY4:EY9" si="66">IF(EZ4,VLOOKUP(EZ4,Spelers,2,FALSE),"")</f>
        <v>ANTHONIS Daniël</v>
      </c>
      <c r="EZ4" s="83">
        <v>8646</v>
      </c>
      <c r="FA4" s="22" t="str">
        <f t="shared" ref="FA4:FA9" si="67">IF(EZ4,VLOOKUP(EZ4,Spelers,3,FALSE),"")</f>
        <v>C</v>
      </c>
      <c r="FB4" s="22" t="str">
        <f t="shared" ref="FB4:FB9" si="68">IF(FC4,VLOOKUP(FC4,Spelers,2,FALSE),"")</f>
        <v>DE BONDT Alain</v>
      </c>
      <c r="FC4" s="83">
        <v>5792</v>
      </c>
      <c r="FD4" s="22" t="str">
        <f t="shared" ref="FD4:FD9" si="69">IF(FC4,VLOOKUP(FC4,Spelers,3,FALSE),"")</f>
        <v>C</v>
      </c>
      <c r="FE4" s="83">
        <v>1</v>
      </c>
      <c r="FF4" s="83">
        <v>2</v>
      </c>
      <c r="FG4" s="84"/>
      <c r="FH4" s="22">
        <f t="shared" ref="FH4:FH9" si="70">IF(FF4&lt;&gt;"",IF(FE4=FF4,IF(FE4=1,2,0),1),"")</f>
        <v>1</v>
      </c>
      <c r="FI4" s="22">
        <f t="shared" ref="FI4:FI9" si="71">IF(FF4&lt;&gt;"",IF(FE4=FF4,IF(FE4=1,0,2),1),"")</f>
        <v>1</v>
      </c>
      <c r="FJ4" s="43">
        <f>IF(FH4=2,3,IF(FH4=1,1,0))</f>
        <v>1</v>
      </c>
      <c r="FK4" s="43">
        <f>IF(FI4=2,3,IF(FI4=1,1,0))</f>
        <v>1</v>
      </c>
      <c r="FL4" s="56"/>
      <c r="FM4" s="22" t="str">
        <f t="shared" ref="FM4:FM9" si="72">IF(FN4,VLOOKUP(FN4,Spelers,2,FALSE),"")</f>
        <v>BRUSSELMANS Rony</v>
      </c>
      <c r="FN4" s="83">
        <v>3401</v>
      </c>
      <c r="FO4" s="22" t="str">
        <f t="shared" ref="FO4:FO9" si="73">IF(FN4,VLOOKUP(FN4,Spelers,3,FALSE),"")</f>
        <v>C</v>
      </c>
      <c r="FP4" s="22" t="str">
        <f t="shared" ref="FP4:FP9" si="74">IF(FQ4,VLOOKUP(FQ4,Spelers,2,FALSE),"")</f>
        <v>HUYS Rudy</v>
      </c>
      <c r="FQ4" s="83">
        <v>4856</v>
      </c>
      <c r="FR4" s="22" t="str">
        <f t="shared" ref="FR4:FR9" si="75">IF(FQ4,VLOOKUP(FQ4,Spelers,3,FALSE),"")</f>
        <v>C</v>
      </c>
      <c r="FS4" s="83">
        <v>2</v>
      </c>
      <c r="FT4" s="83">
        <v>2</v>
      </c>
      <c r="FU4" s="84"/>
      <c r="FV4" s="22">
        <f t="shared" ref="FV4:FV9" si="76">IF(FT4&lt;&gt;"",IF(FS4=FT4,IF(FS4=1,2,0),1),"")</f>
        <v>0</v>
      </c>
      <c r="FW4" s="22">
        <f t="shared" ref="FW4:FW9" si="77">IF(FT4&lt;&gt;"",IF(FS4=FT4,IF(FS4=1,0,2),1),"")</f>
        <v>2</v>
      </c>
      <c r="FX4" s="43">
        <f>IF(FV4=2,3,IF(FV4=1,1,0))</f>
        <v>0</v>
      </c>
      <c r="FY4" s="43">
        <f>IF(FW4=2,3,IF(FW4=1,1,0))</f>
        <v>3</v>
      </c>
      <c r="FZ4" s="66"/>
      <c r="GA4" s="22" t="str">
        <f t="shared" ref="GA4:GA9" si="78">IF(GB4,VLOOKUP(GB4,Spelers,2,FALSE),"")</f>
        <v>HUYS Rudy</v>
      </c>
      <c r="GB4" s="83">
        <v>4856</v>
      </c>
      <c r="GC4" s="22" t="str">
        <f t="shared" ref="GC4:GC9" si="79">IF(GB4,VLOOKUP(GB4,Spelers,3,FALSE),"")</f>
        <v>C</v>
      </c>
      <c r="GD4" s="22" t="str">
        <f t="shared" ref="GD4:GD9" si="80">IF(GE4,VLOOKUP(GE4,Spelers,2,FALSE),"")</f>
        <v>VAN DAMME Djille</v>
      </c>
      <c r="GE4" s="83">
        <v>3526</v>
      </c>
      <c r="GF4" s="22" t="str">
        <f t="shared" ref="GF4:GF9" si="81">IF(GE4,VLOOKUP(GE4,Spelers,3,FALSE),"")</f>
        <v>C</v>
      </c>
      <c r="GG4" s="83">
        <v>2</v>
      </c>
      <c r="GH4" s="83">
        <v>2</v>
      </c>
      <c r="GI4" s="84"/>
      <c r="GJ4" s="22">
        <f t="shared" ref="GJ4:GJ9" si="82">IF(GH4&lt;&gt;"",IF(GG4=GH4,IF(GG4=1,2,0),1),"")</f>
        <v>0</v>
      </c>
      <c r="GK4" s="22">
        <f t="shared" ref="GK4:GK9" si="83">IF(GH4&lt;&gt;"",IF(GG4=GH4,IF(GG4=1,0,2),1),"")</f>
        <v>2</v>
      </c>
      <c r="GL4" s="43">
        <f>IF(GJ4=2,3,IF(GJ4=1,1,0))</f>
        <v>0</v>
      </c>
      <c r="GM4" s="43">
        <f>IF(GK4=2,3,IF(GK4=1,1,0))</f>
        <v>3</v>
      </c>
      <c r="GN4" s="56"/>
      <c r="GO4" s="22" t="str">
        <f t="shared" ref="GO4:GO9" si="84">IF(GP4,VLOOKUP(GP4,Spelers,2,FALSE),"")</f>
        <v>BROUWER Glenn</v>
      </c>
      <c r="GP4" s="83">
        <v>7290</v>
      </c>
      <c r="GQ4" s="22" t="str">
        <f t="shared" ref="GQ4:GQ9" si="85">IF(GP4,VLOOKUP(GP4,Spelers,3,FALSE),"")</f>
        <v>B</v>
      </c>
      <c r="GR4" s="22" t="str">
        <f t="shared" ref="GR4:GR9" si="86">IF(GS4,VLOOKUP(GS4,Spelers,2,FALSE),"")</f>
        <v>ANTHONIS Daniël</v>
      </c>
      <c r="GS4" s="83">
        <v>8646</v>
      </c>
      <c r="GT4" s="22" t="str">
        <f t="shared" ref="GT4:GT9" si="87">IF(GS4,VLOOKUP(GS4,Spelers,3,FALSE),"")</f>
        <v>C</v>
      </c>
      <c r="GU4" s="83">
        <v>2</v>
      </c>
      <c r="GV4" s="83">
        <v>1</v>
      </c>
      <c r="GW4" s="84"/>
      <c r="GX4" s="22">
        <f t="shared" ref="GX4:GX9" si="88">IF(GV4&lt;&gt;"",IF(GU4=GV4,IF(GU4=1,2,0),1),"")</f>
        <v>1</v>
      </c>
      <c r="GY4" s="22">
        <f t="shared" ref="GY4:GY9" si="89">IF(GV4&lt;&gt;"",IF(GU4=GV4,IF(GU4=1,0,2),1),"")</f>
        <v>1</v>
      </c>
      <c r="GZ4" s="43">
        <f>IF(GX4=2,3,IF(GX4=1,1,0))</f>
        <v>1</v>
      </c>
      <c r="HA4" s="43">
        <f>IF(GY4=2,3,IF(GY4=1,1,0))</f>
        <v>1</v>
      </c>
      <c r="HB4" s="56"/>
      <c r="HC4" s="22" t="str">
        <f t="shared" ref="HC4:HC9" si="90">IF(HD4,VLOOKUP(HD4,Spelers,2,FALSE),"")</f>
        <v>HUYS Rudy</v>
      </c>
      <c r="HD4" s="83">
        <v>4856</v>
      </c>
      <c r="HE4" s="22" t="str">
        <f t="shared" ref="HE4:HE9" si="91">IF(HD4,VLOOKUP(HD4,Spelers,3,FALSE),"")</f>
        <v>C</v>
      </c>
      <c r="HF4" s="22" t="str">
        <f t="shared" ref="HF4:HF9" si="92">IF(HG4,VLOOKUP(HG4,Spelers,2,FALSE),"")</f>
        <v>DE WAEGENEER Marco</v>
      </c>
      <c r="HG4" s="83">
        <v>3857</v>
      </c>
      <c r="HH4" s="22" t="str">
        <f t="shared" ref="HH4:HH9" si="93">IF(HG4,VLOOKUP(HG4,Spelers,3,FALSE),"")</f>
        <v>C</v>
      </c>
      <c r="HI4" s="83">
        <v>1</v>
      </c>
      <c r="HJ4" s="83">
        <v>1</v>
      </c>
      <c r="HK4" s="84"/>
      <c r="HL4" s="22">
        <f t="shared" ref="HL4:HL9" si="94">IF(HJ4&lt;&gt;"",IF(HI4=HJ4,IF(HI4=1,2,0),1),"")</f>
        <v>2</v>
      </c>
      <c r="HM4" s="22">
        <f t="shared" ref="HM4:HM9" si="95">IF(HJ4&lt;&gt;"",IF(HI4=HJ4,IF(HI4=1,0,2),1),"")</f>
        <v>0</v>
      </c>
      <c r="HN4" s="43">
        <f>IF(HL4=2,3,IF(HL4=1,1,0))</f>
        <v>3</v>
      </c>
      <c r="HO4" s="43">
        <f>IF(HM4=2,3,IF(HM4=1,1,0))</f>
        <v>0</v>
      </c>
      <c r="HP4" s="66"/>
      <c r="HQ4" s="22" t="str">
        <f t="shared" ref="HQ4:HQ9" si="96">IF(HR4,VLOOKUP(HR4,Spelers,2,FALSE),"")</f>
        <v>VAN DER WILT Cornelis</v>
      </c>
      <c r="HR4" s="83">
        <v>6518</v>
      </c>
      <c r="HS4" s="22" t="str">
        <f t="shared" ref="HS4:HS9" si="97">IF(HR4,VLOOKUP(HR4,Spelers,3,FALSE),"")</f>
        <v>D</v>
      </c>
      <c r="HT4" s="22" t="str">
        <f t="shared" ref="HT4:HT9" si="98">IF(HU4,VLOOKUP(HU4,Spelers,2,FALSE),"")</f>
        <v>VAN DAMME Eddy</v>
      </c>
      <c r="HU4" s="83">
        <v>3539</v>
      </c>
      <c r="HV4" s="22" t="str">
        <f t="shared" ref="HV4:HV9" si="99">IF(HU4,VLOOKUP(HU4,Spelers,3,FALSE),"")</f>
        <v>C</v>
      </c>
      <c r="HW4" s="83">
        <v>2</v>
      </c>
      <c r="HX4" s="83">
        <v>2</v>
      </c>
      <c r="HY4" s="84"/>
      <c r="HZ4" s="22">
        <f t="shared" ref="HZ4:HZ9" si="100">IF(HX4&lt;&gt;"",IF(HW4=HX4,IF(HW4=1,2,0),1),"")</f>
        <v>0</v>
      </c>
      <c r="IA4" s="22">
        <f t="shared" ref="IA4:IA9" si="101">IF(HX4&lt;&gt;"",IF(HW4=HX4,IF(HW4=1,0,2),1),"")</f>
        <v>2</v>
      </c>
      <c r="IB4" s="43">
        <f t="shared" ref="IB4:IC9" si="102">IF(HZ4=2,3,IF(HZ4=1,1,0))</f>
        <v>0</v>
      </c>
      <c r="IC4" s="43">
        <f t="shared" si="102"/>
        <v>3</v>
      </c>
      <c r="ID4" s="56"/>
      <c r="IE4" s="22" t="str">
        <f t="shared" ref="IE4:IE9" si="103">IF(IF4,VLOOKUP(IF4,Spelers,2,FALSE),"")</f>
        <v>VAN LINDEN Rudi</v>
      </c>
      <c r="IF4" s="83">
        <v>2790</v>
      </c>
      <c r="IG4" s="22" t="str">
        <f t="shared" ref="IG4:IG9" si="104">IF(IF4,VLOOKUP(IF4,Spelers,3,FALSE),"")</f>
        <v>D</v>
      </c>
      <c r="IH4" s="22" t="str">
        <f t="shared" ref="IH4:IH9" si="105">IF(II4,VLOOKUP(II4,Spelers,2,FALSE),"")</f>
        <v>VERSTREPEN Kevin</v>
      </c>
      <c r="II4" s="83">
        <v>8049</v>
      </c>
      <c r="IJ4" s="22" t="str">
        <f t="shared" ref="IJ4:IJ9" si="106">IF(II4,VLOOKUP(II4,Spelers,3,FALSE),"")</f>
        <v>D</v>
      </c>
      <c r="IK4" s="83">
        <v>2</v>
      </c>
      <c r="IL4" s="83">
        <v>1</v>
      </c>
      <c r="IM4" s="65"/>
      <c r="IN4" s="22">
        <f t="shared" ref="IN4:IN9" si="107">IF(IL4&lt;&gt;"",IF(IK4=IL4,IF(IK4=1,2,0),1),"")</f>
        <v>1</v>
      </c>
      <c r="IO4" s="22">
        <f t="shared" ref="IO4:IO9" si="108">IF(IL4&lt;&gt;"",IF(IK4=IL4,IF(IK4=1,0,2),1),"")</f>
        <v>1</v>
      </c>
      <c r="IP4" s="43">
        <f>IF(IN4=2,3,IF(IN4=1,1,0))</f>
        <v>1</v>
      </c>
      <c r="IQ4" s="43">
        <f>IF(IO4=2,3,IF(IO4=1,1,0))</f>
        <v>1</v>
      </c>
      <c r="IR4" s="56"/>
      <c r="IS4" s="22" t="str">
        <f t="shared" ref="IS4:IS9" si="109">IF(IT4,VLOOKUP(IT4,Spelers,2,FALSE),"")</f>
        <v>DE KERF Leander</v>
      </c>
      <c r="IT4" s="83">
        <v>7954</v>
      </c>
      <c r="IU4" s="22" t="str">
        <f t="shared" ref="IU4:IU9" si="110">IF(IT4,VLOOKUP(IT4,Spelers,3,FALSE),"")</f>
        <v>D</v>
      </c>
      <c r="IV4" s="22" t="str">
        <f t="shared" ref="IV4:IV9" si="111">IF(IW4,VLOOKUP(IW4,Spelers,2,FALSE),"")</f>
        <v>DE WAEGENEER Marco</v>
      </c>
      <c r="IW4" s="83">
        <v>3857</v>
      </c>
      <c r="IX4" s="22" t="str">
        <f t="shared" ref="IX4:IX9" si="112">IF(IW4,VLOOKUP(IW4,Spelers,3,FALSE),"")</f>
        <v>C</v>
      </c>
      <c r="IY4" s="83">
        <v>2</v>
      </c>
      <c r="IZ4" s="83">
        <v>1</v>
      </c>
      <c r="JA4" s="84"/>
      <c r="JB4" s="22">
        <f t="shared" ref="JB4:JB9" si="113">IF(IZ4&lt;&gt;"",IF(IY4=IZ4,IF(IY4=1,2,0),1),"")</f>
        <v>1</v>
      </c>
      <c r="JC4" s="22">
        <f t="shared" ref="JC4:JC9" si="114">IF(IZ4&lt;&gt;"",IF(IY4=IZ4,IF(IY4=1,0,2),1),"")</f>
        <v>1</v>
      </c>
      <c r="JD4" s="43">
        <f>IF(JB4=2,3,IF(JB4=1,1,0))</f>
        <v>1</v>
      </c>
      <c r="JE4" s="43">
        <f>IF(JC4=2,3,IF(JC4=1,1,0))</f>
        <v>1</v>
      </c>
      <c r="JF4" s="66"/>
      <c r="JG4" s="22" t="str">
        <f t="shared" ref="JG4:JG9" si="115">IF(JH4,VLOOKUP(JH4,Spelers,2,FALSE),"")</f>
        <v>AUBROECK Jurgen</v>
      </c>
      <c r="JH4" s="83">
        <v>6267</v>
      </c>
      <c r="JI4" s="22" t="str">
        <f t="shared" ref="JI4:JI9" si="116">IF(JH4,VLOOKUP(JH4,Spelers,3,FALSE),"")</f>
        <v>C</v>
      </c>
      <c r="JJ4" s="22" t="str">
        <f t="shared" ref="JJ4:JJ9" si="117">IF(JK4,VLOOKUP(JK4,Spelers,2,FALSE),"")</f>
        <v>HUYS Rudy</v>
      </c>
      <c r="JK4" s="83">
        <v>4856</v>
      </c>
      <c r="JL4" s="22" t="str">
        <f t="shared" ref="JL4:JL9" si="118">IF(JK4,VLOOKUP(JK4,Spelers,3,FALSE),"")</f>
        <v>C</v>
      </c>
      <c r="JM4" s="83">
        <v>2</v>
      </c>
      <c r="JN4" s="83">
        <v>1</v>
      </c>
      <c r="JO4" s="84"/>
      <c r="JP4" s="22">
        <f t="shared" ref="JP4:JP9" si="119">IF(JN4&lt;&gt;"",IF(JM4=JN4,IF(JM4=1,2,0),1),"")</f>
        <v>1</v>
      </c>
      <c r="JQ4" s="22">
        <f t="shared" ref="JQ4:JQ9" si="120">IF(JN4&lt;&gt;"",IF(JM4=JN4,IF(JM4=1,0,2),1),"")</f>
        <v>1</v>
      </c>
      <c r="JR4" s="43">
        <f>IF(JP4=2,3,IF(JP4=1,1,0))</f>
        <v>1</v>
      </c>
      <c r="JS4" s="43">
        <f>IF(JQ4=2,3,IF(JQ4=1,1,0))</f>
        <v>1</v>
      </c>
      <c r="JT4" s="56"/>
      <c r="JU4" s="22" t="str">
        <f t="shared" ref="JU4:JU9" si="121">IF(JV4,VLOOKUP(JV4,Spelers,2,FALSE),"")</f>
        <v>KERREMANS Ronny</v>
      </c>
      <c r="JV4" s="83">
        <v>8712</v>
      </c>
      <c r="JW4" s="22" t="str">
        <f t="shared" ref="JW4:JW9" si="122">IF(JV4,VLOOKUP(JV4,Spelers,3,FALSE),"")</f>
        <v>D</v>
      </c>
      <c r="JX4" s="22" t="str">
        <f t="shared" ref="JX4:JX9" si="123">IF(JY4,VLOOKUP(JY4,Spelers,2,FALSE),"")</f>
        <v>VAN RANST Juan</v>
      </c>
      <c r="JY4" s="83">
        <v>4964</v>
      </c>
      <c r="JZ4" s="22" t="str">
        <f t="shared" ref="JZ4:JZ9" si="124">IF(JY4,VLOOKUP(JY4,Spelers,3,FALSE),"")</f>
        <v>C</v>
      </c>
      <c r="KA4" s="83">
        <v>2</v>
      </c>
      <c r="KB4" s="83">
        <v>1</v>
      </c>
      <c r="KC4" s="84"/>
      <c r="KD4" s="22">
        <f t="shared" ref="KD4:KD9" si="125">IF(KB4&lt;&gt;"",IF(KA4=KB4,IF(KA4=1,2,0),1),"")</f>
        <v>1</v>
      </c>
      <c r="KE4" s="22">
        <f t="shared" ref="KE4:KE9" si="126">IF(KB4&lt;&gt;"",IF(KA4=KB4,IF(KA4=1,0,2),1),"")</f>
        <v>1</v>
      </c>
      <c r="KF4" s="43">
        <f>IF(KD4=2,3,IF(KD4=1,1,0))</f>
        <v>1</v>
      </c>
      <c r="KG4" s="43">
        <f>IF(KE4=2,3,IF(KE4=1,1,0))</f>
        <v>1</v>
      </c>
      <c r="KH4" s="56"/>
      <c r="KI4" s="22" t="str">
        <f t="shared" ref="KI4:KI9" si="127">IF(KJ4,VLOOKUP(KJ4,Spelers,2,FALSE),"")</f>
        <v>DE WAEGENEER Marco</v>
      </c>
      <c r="KJ4" s="83">
        <v>3857</v>
      </c>
      <c r="KK4" s="22" t="str">
        <f t="shared" ref="KK4:KK9" si="128">IF(KJ4,VLOOKUP(KJ4,Spelers,3,FALSE),"")</f>
        <v>C</v>
      </c>
      <c r="KL4" s="22" t="str">
        <f t="shared" ref="KL4:KL9" si="129">IF(KM4,VLOOKUP(KM4,Spelers,2,FALSE),"")</f>
        <v>AUBROECK Jurgen</v>
      </c>
      <c r="KM4" s="83">
        <v>6267</v>
      </c>
      <c r="KN4" s="22" t="str">
        <f t="shared" ref="KN4:KN9" si="130">IF(KM4,VLOOKUP(KM4,Spelers,3,FALSE),"")</f>
        <v>C</v>
      </c>
      <c r="KO4" s="83">
        <v>2</v>
      </c>
      <c r="KP4" s="83">
        <v>2</v>
      </c>
      <c r="KQ4" s="84"/>
      <c r="KR4" s="22">
        <f t="shared" ref="KR4:KR9" si="131">IF(KP4&lt;&gt;"",IF(KO4=KP4,IF(KO4=1,2,0),1),"")</f>
        <v>0</v>
      </c>
      <c r="KS4" s="22">
        <f t="shared" ref="KS4:KS9" si="132">IF(KP4&lt;&gt;"",IF(KO4=KP4,IF(KO4=1,0,2),1),"")</f>
        <v>2</v>
      </c>
      <c r="KT4" s="43">
        <f>IF(KR4=2,3,IF(KR4=1,1,0))</f>
        <v>0</v>
      </c>
      <c r="KU4" s="43">
        <f>IF(KS4=2,3,IF(KS4=1,1,0))</f>
        <v>3</v>
      </c>
      <c r="KV4" s="66"/>
      <c r="KW4" s="22"/>
      <c r="KX4" s="83"/>
      <c r="KY4" s="22"/>
      <c r="KZ4" s="22"/>
      <c r="LA4" s="83"/>
      <c r="LB4" s="22"/>
      <c r="LC4" s="83"/>
      <c r="LD4" s="83"/>
      <c r="LE4" s="84"/>
      <c r="LF4" s="22"/>
      <c r="LG4" s="22"/>
      <c r="LH4" s="43"/>
      <c r="LI4" s="43"/>
      <c r="LJ4" s="56"/>
      <c r="LK4" s="22"/>
      <c r="LL4" s="83"/>
      <c r="LM4" s="22"/>
      <c r="LN4" s="22"/>
      <c r="LO4" s="83"/>
      <c r="LP4" s="22"/>
      <c r="LQ4" s="83"/>
      <c r="LR4" s="83"/>
      <c r="LS4" s="84"/>
      <c r="LT4" s="22"/>
      <c r="LU4" s="22"/>
      <c r="LV4" s="43"/>
      <c r="LW4" s="43"/>
      <c r="LY4" s="22"/>
      <c r="LZ4" s="83"/>
      <c r="MA4" s="22"/>
      <c r="MB4" s="22"/>
      <c r="MC4" s="83"/>
      <c r="MD4" s="22"/>
      <c r="ME4" s="83"/>
      <c r="MF4" s="83"/>
      <c r="MG4" s="84"/>
      <c r="MH4" s="22"/>
      <c r="MI4" s="22"/>
      <c r="MJ4" s="43"/>
      <c r="MK4" s="43"/>
      <c r="ML4" s="56"/>
      <c r="MM4" s="22"/>
      <c r="MN4" s="83"/>
      <c r="MO4" s="22"/>
      <c r="MP4" s="22"/>
      <c r="MQ4" s="83"/>
      <c r="MR4" s="22"/>
      <c r="MS4" s="83"/>
      <c r="MT4" s="83"/>
      <c r="MU4" s="84"/>
      <c r="MV4" s="22"/>
      <c r="MW4" s="22"/>
      <c r="MX4" s="43"/>
      <c r="MY4" s="43"/>
    </row>
    <row r="5" spans="1:363" ht="16.5" x14ac:dyDescent="0.3">
      <c r="A5" s="22" t="str">
        <f t="shared" si="0"/>
        <v>DE BONDT Alain</v>
      </c>
      <c r="B5" s="83">
        <v>5792</v>
      </c>
      <c r="C5" s="22" t="str">
        <f t="shared" si="1"/>
        <v>C</v>
      </c>
      <c r="D5" s="22" t="str">
        <f t="shared" si="2"/>
        <v>VAN GEENHOVEN Steve</v>
      </c>
      <c r="E5" s="83">
        <v>2639</v>
      </c>
      <c r="F5" s="22" t="str">
        <f t="shared" si="3"/>
        <v>C</v>
      </c>
      <c r="G5" s="83">
        <v>1</v>
      </c>
      <c r="H5" s="83">
        <v>2</v>
      </c>
      <c r="I5" s="84"/>
      <c r="J5" s="22">
        <f t="shared" si="4"/>
        <v>1</v>
      </c>
      <c r="K5" s="22">
        <f t="shared" si="5"/>
        <v>1</v>
      </c>
      <c r="L5" s="43">
        <f t="shared" ref="L5:M9" si="133">IF(J5=2,3,IF(J5=1,1,0))</f>
        <v>1</v>
      </c>
      <c r="M5" s="43">
        <f t="shared" si="133"/>
        <v>1</v>
      </c>
      <c r="N5" s="66"/>
      <c r="O5" s="22" t="str">
        <f t="shared" si="6"/>
        <v>SELLESLAGH Hubert</v>
      </c>
      <c r="P5" s="83">
        <v>4858</v>
      </c>
      <c r="Q5" s="22" t="str">
        <f t="shared" si="7"/>
        <v>D</v>
      </c>
      <c r="R5" s="22" t="str">
        <f t="shared" si="8"/>
        <v>GUIGUET Reynald</v>
      </c>
      <c r="S5" s="83">
        <v>7547</v>
      </c>
      <c r="T5" s="22" t="str">
        <f t="shared" si="9"/>
        <v>C</v>
      </c>
      <c r="U5" s="83">
        <v>2</v>
      </c>
      <c r="V5" s="83">
        <v>2</v>
      </c>
      <c r="W5" s="84"/>
      <c r="X5" s="22">
        <f t="shared" si="10"/>
        <v>0</v>
      </c>
      <c r="Y5" s="22">
        <f t="shared" si="11"/>
        <v>2</v>
      </c>
      <c r="Z5" s="43">
        <f t="shared" ref="Z5:AA9" si="134">IF(X5=2,3,IF(X5=1,1,0))</f>
        <v>0</v>
      </c>
      <c r="AA5" s="43">
        <f t="shared" si="134"/>
        <v>3</v>
      </c>
      <c r="AB5" s="56"/>
      <c r="AC5" s="22" t="str">
        <f t="shared" si="12"/>
        <v>VAN DAMME Djille</v>
      </c>
      <c r="AD5" s="83">
        <v>3526</v>
      </c>
      <c r="AE5" s="22" t="str">
        <f t="shared" si="13"/>
        <v>C</v>
      </c>
      <c r="AF5" s="22" t="str">
        <f t="shared" si="14"/>
        <v>GILLABEL Frans</v>
      </c>
      <c r="AG5" s="83">
        <v>5570</v>
      </c>
      <c r="AH5" s="22" t="str">
        <f t="shared" si="15"/>
        <v>C</v>
      </c>
      <c r="AI5" s="83">
        <v>2</v>
      </c>
      <c r="AJ5" s="83">
        <v>2</v>
      </c>
      <c r="AK5" s="84"/>
      <c r="AL5" s="22">
        <f t="shared" si="16"/>
        <v>0</v>
      </c>
      <c r="AM5" s="22">
        <f t="shared" si="17"/>
        <v>2</v>
      </c>
      <c r="AN5" s="43">
        <f t="shared" ref="AN5:AO9" si="135">IF(AL5=2,3,IF(AL5=1,1,0))</f>
        <v>0</v>
      </c>
      <c r="AO5" s="43">
        <f t="shared" si="135"/>
        <v>3</v>
      </c>
      <c r="AP5" s="56"/>
      <c r="AQ5" s="22" t="str">
        <f t="shared" si="18"/>
        <v>VAN DER WILT Cornelis</v>
      </c>
      <c r="AR5" s="83">
        <v>6518</v>
      </c>
      <c r="AS5" s="22" t="str">
        <f t="shared" si="19"/>
        <v>D</v>
      </c>
      <c r="AT5" s="22" t="str">
        <f t="shared" si="20"/>
        <v>BROUWER Glenn</v>
      </c>
      <c r="AU5" s="83">
        <v>7290</v>
      </c>
      <c r="AV5" s="22" t="str">
        <f t="shared" si="21"/>
        <v>B</v>
      </c>
      <c r="AW5" s="83">
        <v>2</v>
      </c>
      <c r="AX5" s="83">
        <v>2</v>
      </c>
      <c r="AY5" s="84"/>
      <c r="AZ5" s="22">
        <f t="shared" si="22"/>
        <v>0</v>
      </c>
      <c r="BA5" s="22">
        <f t="shared" si="23"/>
        <v>2</v>
      </c>
      <c r="BB5" s="43">
        <f t="shared" ref="BB5:BC9" si="136">IF(AZ5=2,3,IF(AZ5=1,1,0))</f>
        <v>0</v>
      </c>
      <c r="BC5" s="43">
        <f t="shared" si="136"/>
        <v>3</v>
      </c>
      <c r="BD5" s="66"/>
      <c r="BE5" s="22" t="str">
        <f t="shared" si="24"/>
        <v>VAN RANST Juan</v>
      </c>
      <c r="BF5" s="83">
        <v>4964</v>
      </c>
      <c r="BG5" s="22" t="str">
        <f t="shared" si="25"/>
        <v>C</v>
      </c>
      <c r="BH5" s="22" t="str">
        <f t="shared" si="26"/>
        <v>VAN DER HASSELT Emiel</v>
      </c>
      <c r="BI5" s="83">
        <v>8070</v>
      </c>
      <c r="BJ5" s="22" t="str">
        <f t="shared" si="27"/>
        <v>B</v>
      </c>
      <c r="BK5" s="83">
        <v>1</v>
      </c>
      <c r="BL5" s="83">
        <v>1</v>
      </c>
      <c r="BM5" s="84"/>
      <c r="BN5" s="22">
        <f t="shared" si="28"/>
        <v>2</v>
      </c>
      <c r="BO5" s="22">
        <f t="shared" si="29"/>
        <v>0</v>
      </c>
      <c r="BP5" s="43">
        <f t="shared" ref="BP5:BQ9" si="137">IF(BN5=2,3,IF(BN5=1,1,0))</f>
        <v>3</v>
      </c>
      <c r="BQ5" s="43">
        <f t="shared" si="137"/>
        <v>0</v>
      </c>
      <c r="BR5" s="56"/>
      <c r="BS5" s="22" t="str">
        <f t="shared" si="30"/>
        <v>LEYS Willy</v>
      </c>
      <c r="BT5" s="83">
        <v>2926</v>
      </c>
      <c r="BU5" s="22" t="str">
        <f t="shared" si="31"/>
        <v>C</v>
      </c>
      <c r="BV5" s="22" t="str">
        <f t="shared" si="32"/>
        <v>ROCHTUS Ramona</v>
      </c>
      <c r="BW5" s="83">
        <v>7532</v>
      </c>
      <c r="BX5" s="22" t="str">
        <f t="shared" si="33"/>
        <v>D</v>
      </c>
      <c r="BY5" s="83">
        <v>1</v>
      </c>
      <c r="BZ5" s="83">
        <v>2</v>
      </c>
      <c r="CA5" s="84"/>
      <c r="CB5" s="22">
        <f t="shared" si="34"/>
        <v>1</v>
      </c>
      <c r="CC5" s="22">
        <f t="shared" si="35"/>
        <v>1</v>
      </c>
      <c r="CD5" s="43">
        <f t="shared" ref="CD5:CD9" si="138">IF(CB5=2,3,IF(CB5=1,1,0))</f>
        <v>1</v>
      </c>
      <c r="CE5" s="43">
        <f t="shared" ref="CE5:CE9" si="139">IF(CC5=2,3,IF(CC5=1,1,0))</f>
        <v>1</v>
      </c>
      <c r="CF5" s="56"/>
      <c r="CG5" s="22" t="str">
        <f t="shared" si="36"/>
        <v>VINCK Yves</v>
      </c>
      <c r="CH5" s="83">
        <v>2820</v>
      </c>
      <c r="CI5" s="22" t="str">
        <f t="shared" si="37"/>
        <v>D</v>
      </c>
      <c r="CJ5" s="22" t="str">
        <f t="shared" si="38"/>
        <v>DE KEUSTER Ronny</v>
      </c>
      <c r="CK5" s="83">
        <v>8598</v>
      </c>
      <c r="CL5" s="22" t="str">
        <f t="shared" si="39"/>
        <v>B</v>
      </c>
      <c r="CM5" s="83">
        <v>2</v>
      </c>
      <c r="CN5" s="83">
        <v>2</v>
      </c>
      <c r="CO5" s="84"/>
      <c r="CP5" s="22">
        <f t="shared" si="40"/>
        <v>0</v>
      </c>
      <c r="CQ5" s="22">
        <f t="shared" si="41"/>
        <v>2</v>
      </c>
      <c r="CR5" s="43">
        <f t="shared" ref="CR5:CS9" si="140">IF(CP5=2,3,IF(CP5=1,1,0))</f>
        <v>0</v>
      </c>
      <c r="CS5" s="43">
        <f t="shared" si="140"/>
        <v>3</v>
      </c>
      <c r="CT5" s="66"/>
      <c r="CU5" s="22" t="str">
        <f t="shared" si="42"/>
        <v>SCHNABEL Rudi</v>
      </c>
      <c r="CV5" s="83">
        <v>749</v>
      </c>
      <c r="CW5" s="22" t="str">
        <f t="shared" si="43"/>
        <v>B</v>
      </c>
      <c r="CX5" s="22" t="str">
        <f t="shared" si="44"/>
        <v>GUIGUET Reynald</v>
      </c>
      <c r="CY5" s="83">
        <v>7547</v>
      </c>
      <c r="CZ5" s="22" t="str">
        <f t="shared" si="45"/>
        <v>C</v>
      </c>
      <c r="DA5" s="83">
        <v>1</v>
      </c>
      <c r="DB5" s="83">
        <v>1</v>
      </c>
      <c r="DC5" s="84"/>
      <c r="DD5" s="22">
        <f t="shared" si="46"/>
        <v>2</v>
      </c>
      <c r="DE5" s="22">
        <f t="shared" si="47"/>
        <v>0</v>
      </c>
      <c r="DF5" s="43">
        <f t="shared" ref="DF5:DG9" si="141">IF(DD5=2,3,IF(DD5=1,1,0))</f>
        <v>3</v>
      </c>
      <c r="DG5" s="43">
        <f t="shared" si="141"/>
        <v>0</v>
      </c>
      <c r="DH5" s="56"/>
      <c r="DI5" s="22" t="str">
        <f t="shared" si="48"/>
        <v>HUYS Rudy</v>
      </c>
      <c r="DJ5" s="83">
        <v>4856</v>
      </c>
      <c r="DK5" s="22" t="str">
        <f t="shared" si="49"/>
        <v>C</v>
      </c>
      <c r="DL5" s="22" t="str">
        <f t="shared" si="50"/>
        <v>VAN STEEN Brent</v>
      </c>
      <c r="DM5" s="83">
        <v>4581</v>
      </c>
      <c r="DN5" s="22" t="str">
        <f t="shared" si="51"/>
        <v>C</v>
      </c>
      <c r="DO5" s="83">
        <v>1</v>
      </c>
      <c r="DP5" s="83">
        <v>1</v>
      </c>
      <c r="DQ5" s="84"/>
      <c r="DR5" s="22">
        <f t="shared" si="52"/>
        <v>2</v>
      </c>
      <c r="DS5" s="22">
        <f t="shared" si="53"/>
        <v>0</v>
      </c>
      <c r="DT5" s="43">
        <f t="shared" ref="DT5:DU9" si="142">IF(DR5=2,3,IF(DR5=1,1,0))</f>
        <v>3</v>
      </c>
      <c r="DU5" s="43">
        <f t="shared" si="142"/>
        <v>0</v>
      </c>
      <c r="DV5" s="56"/>
      <c r="DW5" s="22" t="str">
        <f t="shared" si="54"/>
        <v>ANTHONIS Daniël</v>
      </c>
      <c r="DX5" s="83">
        <v>8646</v>
      </c>
      <c r="DY5" s="22" t="str">
        <f t="shared" si="55"/>
        <v>C</v>
      </c>
      <c r="DZ5" s="22" t="str">
        <f t="shared" si="56"/>
        <v>LUYTEN Joe</v>
      </c>
      <c r="EA5" s="83">
        <v>2612</v>
      </c>
      <c r="EB5" s="22" t="str">
        <f t="shared" si="57"/>
        <v>D</v>
      </c>
      <c r="EC5" s="83">
        <v>1</v>
      </c>
      <c r="ED5" s="83">
        <v>1</v>
      </c>
      <c r="EE5" s="84"/>
      <c r="EF5" s="22">
        <f t="shared" si="58"/>
        <v>2</v>
      </c>
      <c r="EG5" s="22">
        <f t="shared" si="59"/>
        <v>0</v>
      </c>
      <c r="EH5" s="43">
        <f t="shared" ref="EH5:EI9" si="143">IF(EF5=2,3,IF(EF5=1,1,0))</f>
        <v>3</v>
      </c>
      <c r="EI5" s="43">
        <f t="shared" si="143"/>
        <v>0</v>
      </c>
      <c r="EJ5" s="66"/>
      <c r="EK5" s="22" t="str">
        <f t="shared" si="60"/>
        <v>VAN STEEN Brent</v>
      </c>
      <c r="EL5" s="83">
        <v>4581</v>
      </c>
      <c r="EM5" s="22" t="str">
        <f t="shared" si="61"/>
        <v>C</v>
      </c>
      <c r="EN5" s="22" t="str">
        <f t="shared" si="62"/>
        <v>ANTHONIS Daniël</v>
      </c>
      <c r="EO5" s="83">
        <v>8646</v>
      </c>
      <c r="EP5" s="22" t="str">
        <f t="shared" si="63"/>
        <v>C</v>
      </c>
      <c r="EQ5" s="83">
        <v>1</v>
      </c>
      <c r="ER5" s="83">
        <v>1</v>
      </c>
      <c r="ES5" s="84"/>
      <c r="ET5" s="22">
        <f t="shared" si="64"/>
        <v>2</v>
      </c>
      <c r="EU5" s="22">
        <f t="shared" si="65"/>
        <v>0</v>
      </c>
      <c r="EV5" s="43">
        <f t="shared" ref="EV5:EW9" si="144">IF(ET5=2,3,IF(ET5=1,1,0))</f>
        <v>3</v>
      </c>
      <c r="EW5" s="43">
        <f t="shared" si="144"/>
        <v>0</v>
      </c>
      <c r="EX5" s="56"/>
      <c r="EY5" s="22" t="str">
        <f t="shared" si="66"/>
        <v>SCHNABEL Rudi</v>
      </c>
      <c r="EZ5" s="83">
        <v>749</v>
      </c>
      <c r="FA5" s="22" t="str">
        <f t="shared" si="67"/>
        <v>B</v>
      </c>
      <c r="FB5" s="22" t="str">
        <f t="shared" si="68"/>
        <v>VAN DE WAUWER Rony</v>
      </c>
      <c r="FC5" s="83">
        <v>2766</v>
      </c>
      <c r="FD5" s="22" t="str">
        <f t="shared" si="69"/>
        <v>C</v>
      </c>
      <c r="FE5" s="83">
        <v>2</v>
      </c>
      <c r="FF5" s="83">
        <v>1</v>
      </c>
      <c r="FG5" s="84"/>
      <c r="FH5" s="22">
        <f t="shared" si="70"/>
        <v>1</v>
      </c>
      <c r="FI5" s="22">
        <f t="shared" si="71"/>
        <v>1</v>
      </c>
      <c r="FJ5" s="43">
        <f t="shared" ref="FJ5:FK9" si="145">IF(FH5=2,3,IF(FH5=1,1,0))</f>
        <v>1</v>
      </c>
      <c r="FK5" s="43">
        <f t="shared" si="145"/>
        <v>1</v>
      </c>
      <c r="FL5" s="56"/>
      <c r="FM5" s="22" t="str">
        <f t="shared" si="72"/>
        <v>HOOF Etienne</v>
      </c>
      <c r="FN5" s="83">
        <v>3041</v>
      </c>
      <c r="FO5" s="22" t="str">
        <f t="shared" si="73"/>
        <v>B</v>
      </c>
      <c r="FP5" s="22" t="str">
        <f t="shared" si="74"/>
        <v>VAN DER HASSELT Emiel</v>
      </c>
      <c r="FQ5" s="83">
        <v>8070</v>
      </c>
      <c r="FR5" s="22" t="str">
        <f t="shared" si="75"/>
        <v>B</v>
      </c>
      <c r="FS5" s="83">
        <v>1</v>
      </c>
      <c r="FT5" s="83">
        <v>1</v>
      </c>
      <c r="FU5" s="84"/>
      <c r="FV5" s="22">
        <f t="shared" si="76"/>
        <v>2</v>
      </c>
      <c r="FW5" s="22">
        <f t="shared" si="77"/>
        <v>0</v>
      </c>
      <c r="FX5" s="43">
        <f t="shared" ref="FX5:FY9" si="146">IF(FV5=2,3,IF(FV5=1,1,0))</f>
        <v>3</v>
      </c>
      <c r="FY5" s="43">
        <f t="shared" si="146"/>
        <v>0</v>
      </c>
      <c r="FZ5" s="66"/>
      <c r="GA5" s="22" t="str">
        <f t="shared" si="78"/>
        <v>SELLESLAGH Hubert</v>
      </c>
      <c r="GB5" s="83">
        <v>4858</v>
      </c>
      <c r="GC5" s="22" t="str">
        <f t="shared" si="79"/>
        <v>D</v>
      </c>
      <c r="GD5" s="22" t="str">
        <f t="shared" si="80"/>
        <v>BOODTS Roeland</v>
      </c>
      <c r="GE5" s="83">
        <v>3687</v>
      </c>
      <c r="GF5" s="22" t="str">
        <f t="shared" si="81"/>
        <v>C</v>
      </c>
      <c r="GG5" s="83">
        <v>2</v>
      </c>
      <c r="GH5" s="83">
        <v>2</v>
      </c>
      <c r="GI5" s="84"/>
      <c r="GJ5" s="22">
        <f t="shared" si="82"/>
        <v>0</v>
      </c>
      <c r="GK5" s="22">
        <f t="shared" si="83"/>
        <v>2</v>
      </c>
      <c r="GL5" s="43">
        <f t="shared" ref="GL5:GM9" si="147">IF(GJ5=2,3,IF(GJ5=1,1,0))</f>
        <v>0</v>
      </c>
      <c r="GM5" s="43">
        <f t="shared" si="147"/>
        <v>3</v>
      </c>
      <c r="GN5" s="56"/>
      <c r="GO5" s="22" t="str">
        <f t="shared" si="84"/>
        <v>DE KEUSTER Ronny</v>
      </c>
      <c r="GP5" s="83">
        <v>8598</v>
      </c>
      <c r="GQ5" s="22" t="str">
        <f t="shared" si="85"/>
        <v>B</v>
      </c>
      <c r="GR5" s="22" t="str">
        <f t="shared" si="86"/>
        <v>VAN DER WILT Cornelis</v>
      </c>
      <c r="GS5" s="83">
        <v>6518</v>
      </c>
      <c r="GT5" s="22" t="str">
        <f t="shared" si="87"/>
        <v>D</v>
      </c>
      <c r="GU5" s="83">
        <v>1</v>
      </c>
      <c r="GV5" s="83">
        <v>1</v>
      </c>
      <c r="GW5" s="84"/>
      <c r="GX5" s="22">
        <f t="shared" si="88"/>
        <v>2</v>
      </c>
      <c r="GY5" s="22">
        <f t="shared" si="89"/>
        <v>0</v>
      </c>
      <c r="GZ5" s="43">
        <f t="shared" ref="GZ5:HA9" si="148">IF(GX5=2,3,IF(GX5=1,1,0))</f>
        <v>3</v>
      </c>
      <c r="HA5" s="43">
        <f t="shared" si="148"/>
        <v>0</v>
      </c>
      <c r="HB5" s="56"/>
      <c r="HC5" s="22" t="str">
        <f t="shared" si="90"/>
        <v>VAN DER HASSELT Davy</v>
      </c>
      <c r="HD5" s="83">
        <v>7573</v>
      </c>
      <c r="HE5" s="22" t="str">
        <f t="shared" si="91"/>
        <v>NA</v>
      </c>
      <c r="HF5" s="22" t="str">
        <f t="shared" si="92"/>
        <v>VAN DER WILT Cornelis</v>
      </c>
      <c r="HG5" s="83">
        <v>6518</v>
      </c>
      <c r="HH5" s="22" t="str">
        <f t="shared" si="93"/>
        <v>D</v>
      </c>
      <c r="HI5" s="83">
        <v>1</v>
      </c>
      <c r="HJ5" s="83">
        <v>2</v>
      </c>
      <c r="HK5" s="84"/>
      <c r="HL5" s="22">
        <f t="shared" si="94"/>
        <v>1</v>
      </c>
      <c r="HM5" s="22">
        <f t="shared" si="95"/>
        <v>1</v>
      </c>
      <c r="HN5" s="43">
        <f t="shared" ref="HN5:HO9" si="149">IF(HL5=2,3,IF(HL5=1,1,0))</f>
        <v>1</v>
      </c>
      <c r="HO5" s="43">
        <f t="shared" si="149"/>
        <v>1</v>
      </c>
      <c r="HP5" s="66"/>
      <c r="HQ5" s="22" t="str">
        <f t="shared" si="96"/>
        <v>ANTHONIS Daniël</v>
      </c>
      <c r="HR5" s="83">
        <v>8646</v>
      </c>
      <c r="HS5" s="22" t="str">
        <f t="shared" si="97"/>
        <v>C</v>
      </c>
      <c r="HT5" s="22" t="str">
        <f t="shared" si="98"/>
        <v>VERHEYDEN Marc</v>
      </c>
      <c r="HU5" s="83">
        <v>3918</v>
      </c>
      <c r="HV5" s="22" t="str">
        <f t="shared" si="99"/>
        <v>C</v>
      </c>
      <c r="HW5" s="83">
        <v>2</v>
      </c>
      <c r="HX5" s="83">
        <v>2</v>
      </c>
      <c r="HY5" s="84"/>
      <c r="HZ5" s="22">
        <f t="shared" si="100"/>
        <v>0</v>
      </c>
      <c r="IA5" s="22">
        <f t="shared" si="101"/>
        <v>2</v>
      </c>
      <c r="IB5" s="43">
        <f t="shared" si="102"/>
        <v>0</v>
      </c>
      <c r="IC5" s="43">
        <f t="shared" si="102"/>
        <v>3</v>
      </c>
      <c r="ID5" s="56"/>
      <c r="IE5" s="22" t="str">
        <f t="shared" si="103"/>
        <v>DE KEUSTER Ronny</v>
      </c>
      <c r="IF5" s="83">
        <v>8598</v>
      </c>
      <c r="IG5" s="22" t="str">
        <f t="shared" si="104"/>
        <v>B</v>
      </c>
      <c r="IH5" s="22" t="str">
        <f t="shared" si="105"/>
        <v>DE DECKER Ronald</v>
      </c>
      <c r="II5" s="83">
        <v>8715</v>
      </c>
      <c r="IJ5" s="22" t="str">
        <f t="shared" si="106"/>
        <v>D</v>
      </c>
      <c r="IK5" s="83">
        <v>1</v>
      </c>
      <c r="IL5" s="83">
        <v>1</v>
      </c>
      <c r="IM5" s="65"/>
      <c r="IN5" s="22">
        <f t="shared" si="107"/>
        <v>2</v>
      </c>
      <c r="IO5" s="22">
        <f t="shared" si="108"/>
        <v>0</v>
      </c>
      <c r="IP5" s="43">
        <f t="shared" ref="IP5:IQ9" si="150">IF(IN5=2,3,IF(IN5=1,1,0))</f>
        <v>3</v>
      </c>
      <c r="IQ5" s="43">
        <f t="shared" si="150"/>
        <v>0</v>
      </c>
      <c r="IR5" s="56"/>
      <c r="IS5" s="22" t="str">
        <f t="shared" si="109"/>
        <v>BRUSSELMANS Rony</v>
      </c>
      <c r="IT5" s="83">
        <v>3401</v>
      </c>
      <c r="IU5" s="22" t="str">
        <f t="shared" si="110"/>
        <v>C</v>
      </c>
      <c r="IV5" s="22" t="str">
        <f t="shared" si="111"/>
        <v>VAN GEENHOVEN Steve</v>
      </c>
      <c r="IW5" s="83">
        <v>2639</v>
      </c>
      <c r="IX5" s="22" t="str">
        <f t="shared" si="112"/>
        <v>C</v>
      </c>
      <c r="IY5" s="83">
        <v>1</v>
      </c>
      <c r="IZ5" s="83">
        <v>2</v>
      </c>
      <c r="JA5" s="84"/>
      <c r="JB5" s="22">
        <f t="shared" si="113"/>
        <v>1</v>
      </c>
      <c r="JC5" s="22">
        <f t="shared" si="114"/>
        <v>1</v>
      </c>
      <c r="JD5" s="43">
        <f t="shared" ref="JD5:JE9" si="151">IF(JB5=2,3,IF(JB5=1,1,0))</f>
        <v>1</v>
      </c>
      <c r="JE5" s="43">
        <f t="shared" si="151"/>
        <v>1</v>
      </c>
      <c r="JF5" s="66"/>
      <c r="JG5" s="22" t="str">
        <f t="shared" si="115"/>
        <v>VAN STEEN Brent</v>
      </c>
      <c r="JH5" s="83">
        <v>4581</v>
      </c>
      <c r="JI5" s="22" t="str">
        <f t="shared" si="116"/>
        <v>C</v>
      </c>
      <c r="JJ5" s="22" t="str">
        <f t="shared" si="117"/>
        <v>SELLESLAGH Hubert</v>
      </c>
      <c r="JK5" s="83">
        <v>4858</v>
      </c>
      <c r="JL5" s="22" t="str">
        <f t="shared" si="118"/>
        <v>D</v>
      </c>
      <c r="JM5" s="83">
        <v>1</v>
      </c>
      <c r="JN5" s="83">
        <v>1</v>
      </c>
      <c r="JO5" s="84"/>
      <c r="JP5" s="22">
        <f t="shared" si="119"/>
        <v>2</v>
      </c>
      <c r="JQ5" s="22">
        <f t="shared" si="120"/>
        <v>0</v>
      </c>
      <c r="JR5" s="43">
        <f t="shared" ref="JR5:JS9" si="152">IF(JP5=2,3,IF(JP5=1,1,0))</f>
        <v>3</v>
      </c>
      <c r="JS5" s="43">
        <f t="shared" si="152"/>
        <v>0</v>
      </c>
      <c r="JT5" s="56"/>
      <c r="JU5" s="22" t="str">
        <f t="shared" si="121"/>
        <v>KERREMANS Yentl</v>
      </c>
      <c r="JV5" s="83">
        <v>4636</v>
      </c>
      <c r="JW5" s="22" t="str">
        <f t="shared" si="122"/>
        <v>D</v>
      </c>
      <c r="JX5" s="22" t="str">
        <f t="shared" si="123"/>
        <v>VAN DER WILT Cornelis</v>
      </c>
      <c r="JY5" s="83">
        <v>6518</v>
      </c>
      <c r="JZ5" s="22" t="str">
        <f t="shared" si="124"/>
        <v>D</v>
      </c>
      <c r="KA5" s="83">
        <v>1</v>
      </c>
      <c r="KB5" s="83">
        <v>1</v>
      </c>
      <c r="KC5" s="84"/>
      <c r="KD5" s="22">
        <f t="shared" si="125"/>
        <v>2</v>
      </c>
      <c r="KE5" s="22">
        <f t="shared" si="126"/>
        <v>0</v>
      </c>
      <c r="KF5" s="43">
        <f t="shared" ref="KF5:KG9" si="153">IF(KD5=2,3,IF(KD5=1,1,0))</f>
        <v>3</v>
      </c>
      <c r="KG5" s="43">
        <f t="shared" si="153"/>
        <v>0</v>
      </c>
      <c r="KH5" s="56"/>
      <c r="KI5" s="22" t="str">
        <f t="shared" si="127"/>
        <v>ANTHONIS Daniël</v>
      </c>
      <c r="KJ5" s="83">
        <v>8646</v>
      </c>
      <c r="KK5" s="22" t="str">
        <f t="shared" si="128"/>
        <v>C</v>
      </c>
      <c r="KL5" s="22" t="str">
        <f t="shared" si="129"/>
        <v>VAN STEEN Brent</v>
      </c>
      <c r="KM5" s="83">
        <v>4581</v>
      </c>
      <c r="KN5" s="22" t="str">
        <f t="shared" si="130"/>
        <v>C</v>
      </c>
      <c r="KO5" s="83">
        <v>1</v>
      </c>
      <c r="KP5" s="83">
        <v>2</v>
      </c>
      <c r="KQ5" s="84"/>
      <c r="KR5" s="22">
        <f t="shared" si="131"/>
        <v>1</v>
      </c>
      <c r="KS5" s="22">
        <f t="shared" si="132"/>
        <v>1</v>
      </c>
      <c r="KT5" s="43">
        <f t="shared" ref="KT5:KU9" si="154">IF(KR5=2,3,IF(KR5=1,1,0))</f>
        <v>1</v>
      </c>
      <c r="KU5" s="43">
        <f t="shared" si="154"/>
        <v>1</v>
      </c>
      <c r="KV5" s="66"/>
      <c r="KW5" s="22"/>
      <c r="KX5" s="83"/>
      <c r="KY5" s="22"/>
      <c r="KZ5" s="22"/>
      <c r="LA5" s="83"/>
      <c r="LB5" s="22"/>
      <c r="LC5" s="83"/>
      <c r="LD5" s="83"/>
      <c r="LE5" s="84"/>
      <c r="LF5" s="22"/>
      <c r="LG5" s="22"/>
      <c r="LH5" s="43"/>
      <c r="LI5" s="43"/>
      <c r="LJ5" s="56"/>
      <c r="LK5" s="22"/>
      <c r="LL5" s="83"/>
      <c r="LM5" s="22"/>
      <c r="LN5" s="22"/>
      <c r="LO5" s="83"/>
      <c r="LP5" s="22"/>
      <c r="LQ5" s="83"/>
      <c r="LR5" s="83"/>
      <c r="LS5" s="84"/>
      <c r="LT5" s="22"/>
      <c r="LU5" s="22"/>
      <c r="LV5" s="43"/>
      <c r="LW5" s="43"/>
      <c r="LY5" s="22"/>
      <c r="LZ5" s="83"/>
      <c r="MA5" s="22"/>
      <c r="MB5" s="22"/>
      <c r="MC5" s="83"/>
      <c r="MD5" s="22"/>
      <c r="ME5" s="83"/>
      <c r="MF5" s="83"/>
      <c r="MG5" s="84"/>
      <c r="MH5" s="22"/>
      <c r="MI5" s="22"/>
      <c r="MJ5" s="43"/>
      <c r="MK5" s="43"/>
      <c r="ML5" s="56"/>
      <c r="MM5" s="22"/>
      <c r="MN5" s="83"/>
      <c r="MO5" s="22"/>
      <c r="MP5" s="22"/>
      <c r="MQ5" s="83"/>
      <c r="MR5" s="22"/>
      <c r="MS5" s="83"/>
      <c r="MT5" s="83"/>
      <c r="MU5" s="84"/>
      <c r="MV5" s="22"/>
      <c r="MW5" s="22"/>
      <c r="MX5" s="43"/>
      <c r="MY5" s="43"/>
    </row>
    <row r="6" spans="1:363" ht="16.5" x14ac:dyDescent="0.3">
      <c r="A6" s="22" t="str">
        <f t="shared" si="0"/>
        <v>SCHOUKENS Juliën</v>
      </c>
      <c r="B6" s="83">
        <v>7837</v>
      </c>
      <c r="C6" s="22" t="str">
        <f t="shared" si="1"/>
        <v>C</v>
      </c>
      <c r="D6" s="22" t="str">
        <f t="shared" si="2"/>
        <v>VAN ROMPAEY Kristof</v>
      </c>
      <c r="E6" s="83">
        <v>7474</v>
      </c>
      <c r="F6" s="22" t="str">
        <f t="shared" si="3"/>
        <v>C</v>
      </c>
      <c r="G6" s="83">
        <v>2</v>
      </c>
      <c r="H6" s="83">
        <v>1</v>
      </c>
      <c r="I6" s="84"/>
      <c r="J6" s="22">
        <f t="shared" si="4"/>
        <v>1</v>
      </c>
      <c r="K6" s="22">
        <f t="shared" si="5"/>
        <v>1</v>
      </c>
      <c r="L6" s="43">
        <f t="shared" si="133"/>
        <v>1</v>
      </c>
      <c r="M6" s="43">
        <f t="shared" si="133"/>
        <v>1</v>
      </c>
      <c r="N6" s="66"/>
      <c r="O6" s="22" t="str">
        <f t="shared" si="6"/>
        <v>GILLABEL Frans</v>
      </c>
      <c r="P6" s="83">
        <v>5570</v>
      </c>
      <c r="Q6" s="22" t="str">
        <f t="shared" si="7"/>
        <v>C</v>
      </c>
      <c r="R6" s="22" t="str">
        <f t="shared" si="8"/>
        <v>BOUTENS Werner</v>
      </c>
      <c r="S6" s="83">
        <v>4903</v>
      </c>
      <c r="T6" s="22" t="str">
        <f t="shared" si="9"/>
        <v>D</v>
      </c>
      <c r="U6" s="83">
        <v>2</v>
      </c>
      <c r="V6" s="83">
        <v>2</v>
      </c>
      <c r="W6" s="84"/>
      <c r="X6" s="22">
        <f t="shared" si="10"/>
        <v>0</v>
      </c>
      <c r="Y6" s="22">
        <f t="shared" si="11"/>
        <v>2</v>
      </c>
      <c r="Z6" s="43">
        <f t="shared" si="134"/>
        <v>0</v>
      </c>
      <c r="AA6" s="43">
        <f t="shared" si="134"/>
        <v>3</v>
      </c>
      <c r="AB6" s="56"/>
      <c r="AC6" s="22" t="str">
        <f t="shared" si="12"/>
        <v>DE MAESSCHALK Dirk</v>
      </c>
      <c r="AD6" s="83">
        <v>6298</v>
      </c>
      <c r="AE6" s="22" t="str">
        <f t="shared" si="13"/>
        <v>C</v>
      </c>
      <c r="AF6" s="22" t="str">
        <f t="shared" si="14"/>
        <v>POLFLIET Eric</v>
      </c>
      <c r="AG6" s="83">
        <v>5740</v>
      </c>
      <c r="AH6" s="22" t="str">
        <f t="shared" si="15"/>
        <v>D</v>
      </c>
      <c r="AI6" s="83">
        <v>1</v>
      </c>
      <c r="AJ6" s="83">
        <v>2</v>
      </c>
      <c r="AK6" s="84"/>
      <c r="AL6" s="22">
        <f t="shared" si="16"/>
        <v>1</v>
      </c>
      <c r="AM6" s="22">
        <f t="shared" si="17"/>
        <v>1</v>
      </c>
      <c r="AN6" s="43">
        <f t="shared" si="135"/>
        <v>1</v>
      </c>
      <c r="AO6" s="43">
        <f t="shared" si="135"/>
        <v>1</v>
      </c>
      <c r="AP6" s="56"/>
      <c r="AQ6" s="22" t="str">
        <f t="shared" si="18"/>
        <v>DE COCK Erwin</v>
      </c>
      <c r="AR6" s="83">
        <v>7853</v>
      </c>
      <c r="AS6" s="22" t="str">
        <f t="shared" si="19"/>
        <v>B</v>
      </c>
      <c r="AT6" s="22" t="str">
        <f t="shared" si="20"/>
        <v>VAN ROMPAEY Yves</v>
      </c>
      <c r="AU6" s="83">
        <v>8068</v>
      </c>
      <c r="AV6" s="22" t="str">
        <f t="shared" si="21"/>
        <v>D</v>
      </c>
      <c r="AW6" s="83">
        <v>1</v>
      </c>
      <c r="AX6" s="83">
        <v>1</v>
      </c>
      <c r="AY6" s="84"/>
      <c r="AZ6" s="22">
        <f t="shared" si="22"/>
        <v>2</v>
      </c>
      <c r="BA6" s="22">
        <f t="shared" si="23"/>
        <v>0</v>
      </c>
      <c r="BB6" s="43">
        <f t="shared" si="136"/>
        <v>3</v>
      </c>
      <c r="BC6" s="43">
        <f t="shared" si="136"/>
        <v>0</v>
      </c>
      <c r="BD6" s="66"/>
      <c r="BE6" s="22" t="str">
        <f t="shared" si="24"/>
        <v>VAN ROMPAEY Kristof</v>
      </c>
      <c r="BF6" s="83">
        <v>7474</v>
      </c>
      <c r="BG6" s="22" t="str">
        <f t="shared" si="25"/>
        <v>C</v>
      </c>
      <c r="BH6" s="22" t="str">
        <f t="shared" si="26"/>
        <v>GILLABEL Frans</v>
      </c>
      <c r="BI6" s="83">
        <v>5570</v>
      </c>
      <c r="BJ6" s="22" t="str">
        <f t="shared" si="27"/>
        <v>C</v>
      </c>
      <c r="BK6" s="83">
        <v>2</v>
      </c>
      <c r="BL6" s="83">
        <v>1</v>
      </c>
      <c r="BM6" s="84"/>
      <c r="BN6" s="22">
        <f t="shared" si="28"/>
        <v>1</v>
      </c>
      <c r="BO6" s="22">
        <f t="shared" si="29"/>
        <v>1</v>
      </c>
      <c r="BP6" s="43">
        <f t="shared" si="137"/>
        <v>1</v>
      </c>
      <c r="BQ6" s="43">
        <f t="shared" si="137"/>
        <v>1</v>
      </c>
      <c r="BR6" s="56"/>
      <c r="BS6" s="22" t="str">
        <f t="shared" si="30"/>
        <v>VERHEYDEN Marc</v>
      </c>
      <c r="BT6" s="83">
        <v>3918</v>
      </c>
      <c r="BU6" s="22" t="str">
        <f t="shared" si="31"/>
        <v>C</v>
      </c>
      <c r="BV6" s="22" t="str">
        <f t="shared" si="32"/>
        <v>VAN RANST Juan</v>
      </c>
      <c r="BW6" s="83">
        <v>4964</v>
      </c>
      <c r="BX6" s="22" t="str">
        <f t="shared" si="33"/>
        <v>C</v>
      </c>
      <c r="BY6" s="83">
        <v>2</v>
      </c>
      <c r="BZ6" s="83">
        <v>1</v>
      </c>
      <c r="CA6" s="84"/>
      <c r="CB6" s="22">
        <f t="shared" si="34"/>
        <v>1</v>
      </c>
      <c r="CC6" s="22">
        <f t="shared" si="35"/>
        <v>1</v>
      </c>
      <c r="CD6" s="43">
        <f t="shared" si="138"/>
        <v>1</v>
      </c>
      <c r="CE6" s="43">
        <f t="shared" si="139"/>
        <v>1</v>
      </c>
      <c r="CF6" s="56"/>
      <c r="CG6" s="22" t="str">
        <f t="shared" si="36"/>
        <v>KERREMANS Yentl</v>
      </c>
      <c r="CH6" s="83">
        <v>4636</v>
      </c>
      <c r="CI6" s="22" t="str">
        <f t="shared" si="37"/>
        <v>D</v>
      </c>
      <c r="CJ6" s="22" t="str">
        <f t="shared" si="38"/>
        <v>VAN BESSELAERE Fabienne</v>
      </c>
      <c r="CK6" s="83">
        <v>8379</v>
      </c>
      <c r="CL6" s="22" t="str">
        <f t="shared" si="39"/>
        <v>D</v>
      </c>
      <c r="CM6" s="83">
        <v>1</v>
      </c>
      <c r="CN6" s="83">
        <v>1</v>
      </c>
      <c r="CO6" s="84"/>
      <c r="CP6" s="22">
        <f t="shared" si="40"/>
        <v>2</v>
      </c>
      <c r="CQ6" s="22">
        <f t="shared" si="41"/>
        <v>0</v>
      </c>
      <c r="CR6" s="43">
        <f t="shared" si="140"/>
        <v>3</v>
      </c>
      <c r="CS6" s="43">
        <f t="shared" si="140"/>
        <v>0</v>
      </c>
      <c r="CT6" s="66"/>
      <c r="CU6" s="22" t="str">
        <f t="shared" si="42"/>
        <v>DE COCK Erwin</v>
      </c>
      <c r="CV6" s="83">
        <v>7853</v>
      </c>
      <c r="CW6" s="22" t="str">
        <f t="shared" si="43"/>
        <v>B</v>
      </c>
      <c r="CX6" s="22" t="str">
        <f t="shared" si="44"/>
        <v>BRUSSELMANS Rony</v>
      </c>
      <c r="CY6" s="83">
        <v>3401</v>
      </c>
      <c r="CZ6" s="22" t="str">
        <f t="shared" si="45"/>
        <v>C</v>
      </c>
      <c r="DA6" s="83">
        <v>1</v>
      </c>
      <c r="DB6" s="83">
        <v>1</v>
      </c>
      <c r="DC6" s="84"/>
      <c r="DD6" s="22">
        <f t="shared" si="46"/>
        <v>2</v>
      </c>
      <c r="DE6" s="22">
        <f t="shared" si="47"/>
        <v>0</v>
      </c>
      <c r="DF6" s="43">
        <f t="shared" si="141"/>
        <v>3</v>
      </c>
      <c r="DG6" s="43">
        <f t="shared" si="141"/>
        <v>0</v>
      </c>
      <c r="DH6" s="56"/>
      <c r="DI6" s="22" t="str">
        <f t="shared" si="48"/>
        <v>POLFLIET Eric</v>
      </c>
      <c r="DJ6" s="83">
        <v>5740</v>
      </c>
      <c r="DK6" s="22" t="str">
        <f t="shared" si="49"/>
        <v>D</v>
      </c>
      <c r="DL6" s="22" t="str">
        <f t="shared" si="50"/>
        <v>VAN STEEN Patrick</v>
      </c>
      <c r="DM6" s="83">
        <v>7306</v>
      </c>
      <c r="DN6" s="22" t="str">
        <f t="shared" si="51"/>
        <v>C</v>
      </c>
      <c r="DO6" s="83">
        <v>1</v>
      </c>
      <c r="DP6" s="83">
        <v>2</v>
      </c>
      <c r="DQ6" s="84"/>
      <c r="DR6" s="22">
        <f t="shared" si="52"/>
        <v>1</v>
      </c>
      <c r="DS6" s="22">
        <f t="shared" si="53"/>
        <v>1</v>
      </c>
      <c r="DT6" s="43">
        <f t="shared" si="142"/>
        <v>1</v>
      </c>
      <c r="DU6" s="43">
        <f t="shared" si="142"/>
        <v>1</v>
      </c>
      <c r="DV6" s="56"/>
      <c r="DW6" s="22" t="str">
        <f t="shared" si="54"/>
        <v>VAN RANST Juan</v>
      </c>
      <c r="DX6" s="83">
        <v>4964</v>
      </c>
      <c r="DY6" s="22" t="str">
        <f t="shared" si="55"/>
        <v>C</v>
      </c>
      <c r="DZ6" s="22" t="str">
        <f t="shared" si="56"/>
        <v>VAN DER VORST Kevin</v>
      </c>
      <c r="EA6" s="83">
        <v>6011</v>
      </c>
      <c r="EB6" s="22" t="str">
        <f t="shared" si="57"/>
        <v>C</v>
      </c>
      <c r="EC6" s="83">
        <v>1</v>
      </c>
      <c r="ED6" s="83">
        <v>1</v>
      </c>
      <c r="EE6" s="84"/>
      <c r="EF6" s="22">
        <f t="shared" si="58"/>
        <v>2</v>
      </c>
      <c r="EG6" s="22">
        <f t="shared" si="59"/>
        <v>0</v>
      </c>
      <c r="EH6" s="43">
        <f t="shared" si="143"/>
        <v>3</v>
      </c>
      <c r="EI6" s="43">
        <f t="shared" si="143"/>
        <v>0</v>
      </c>
      <c r="EJ6" s="66"/>
      <c r="EK6" s="22" t="str">
        <f t="shared" si="60"/>
        <v>DE BONDT Hendrik</v>
      </c>
      <c r="EL6" s="83">
        <v>8383</v>
      </c>
      <c r="EM6" s="22" t="str">
        <f t="shared" si="61"/>
        <v>C</v>
      </c>
      <c r="EN6" s="22" t="str">
        <f t="shared" si="62"/>
        <v>VAN DER WILT Cornelis</v>
      </c>
      <c r="EO6" s="83">
        <v>6518</v>
      </c>
      <c r="EP6" s="22" t="str">
        <f t="shared" si="63"/>
        <v>D</v>
      </c>
      <c r="EQ6" s="83">
        <v>1</v>
      </c>
      <c r="ER6" s="83">
        <v>1</v>
      </c>
      <c r="ES6" s="84"/>
      <c r="ET6" s="22">
        <f t="shared" si="64"/>
        <v>2</v>
      </c>
      <c r="EU6" s="22">
        <f t="shared" si="65"/>
        <v>0</v>
      </c>
      <c r="EV6" s="43">
        <f t="shared" si="144"/>
        <v>3</v>
      </c>
      <c r="EW6" s="43">
        <f t="shared" si="144"/>
        <v>0</v>
      </c>
      <c r="EX6" s="56"/>
      <c r="EY6" s="22" t="str">
        <f t="shared" si="66"/>
        <v>VAN RANST Juan</v>
      </c>
      <c r="EZ6" s="83">
        <v>4964</v>
      </c>
      <c r="FA6" s="22" t="str">
        <f t="shared" si="67"/>
        <v>C</v>
      </c>
      <c r="FB6" s="22" t="str">
        <f t="shared" si="68"/>
        <v>VAN ROY John</v>
      </c>
      <c r="FC6" s="83">
        <v>1883</v>
      </c>
      <c r="FD6" s="22" t="str">
        <f t="shared" si="69"/>
        <v>B</v>
      </c>
      <c r="FE6" s="83">
        <v>2</v>
      </c>
      <c r="FF6" s="83">
        <v>2</v>
      </c>
      <c r="FG6" s="84"/>
      <c r="FH6" s="22">
        <f t="shared" si="70"/>
        <v>0</v>
      </c>
      <c r="FI6" s="22">
        <f t="shared" si="71"/>
        <v>2</v>
      </c>
      <c r="FJ6" s="43">
        <f t="shared" si="145"/>
        <v>0</v>
      </c>
      <c r="FK6" s="43">
        <f t="shared" si="145"/>
        <v>3</v>
      </c>
      <c r="FL6" s="56"/>
      <c r="FM6" s="22" t="str">
        <f t="shared" si="72"/>
        <v>GUIGUET Reynald</v>
      </c>
      <c r="FN6" s="83">
        <v>7547</v>
      </c>
      <c r="FO6" s="22" t="str">
        <f t="shared" si="73"/>
        <v>C</v>
      </c>
      <c r="FP6" s="22" t="str">
        <f t="shared" si="74"/>
        <v>GILLABEL Frans</v>
      </c>
      <c r="FQ6" s="83">
        <v>5570</v>
      </c>
      <c r="FR6" s="22" t="str">
        <f t="shared" si="75"/>
        <v>C</v>
      </c>
      <c r="FS6" s="83">
        <v>1</v>
      </c>
      <c r="FT6" s="83">
        <v>1</v>
      </c>
      <c r="FU6" s="84"/>
      <c r="FV6" s="22">
        <f t="shared" si="76"/>
        <v>2</v>
      </c>
      <c r="FW6" s="22">
        <f t="shared" si="77"/>
        <v>0</v>
      </c>
      <c r="FX6" s="43">
        <f t="shared" si="146"/>
        <v>3</v>
      </c>
      <c r="FY6" s="43">
        <f t="shared" si="146"/>
        <v>0</v>
      </c>
      <c r="FZ6" s="66"/>
      <c r="GA6" s="22" t="str">
        <f t="shared" si="78"/>
        <v>VAN DER HASSELT Davy</v>
      </c>
      <c r="GB6" s="83">
        <v>7573</v>
      </c>
      <c r="GC6" s="22" t="str">
        <f t="shared" si="79"/>
        <v>NA</v>
      </c>
      <c r="GD6" s="22" t="str">
        <f t="shared" si="80"/>
        <v>DE MAESSCHALK Dirk</v>
      </c>
      <c r="GE6" s="83">
        <v>6298</v>
      </c>
      <c r="GF6" s="22" t="str">
        <f t="shared" si="81"/>
        <v>C</v>
      </c>
      <c r="GG6" s="83">
        <v>2</v>
      </c>
      <c r="GH6" s="83">
        <v>2</v>
      </c>
      <c r="GI6" s="84"/>
      <c r="GJ6" s="22">
        <f t="shared" si="82"/>
        <v>0</v>
      </c>
      <c r="GK6" s="22">
        <f t="shared" si="83"/>
        <v>2</v>
      </c>
      <c r="GL6" s="43">
        <f t="shared" si="147"/>
        <v>0</v>
      </c>
      <c r="GM6" s="43">
        <f t="shared" si="147"/>
        <v>3</v>
      </c>
      <c r="GN6" s="56"/>
      <c r="GO6" s="22" t="str">
        <f t="shared" si="84"/>
        <v>VAN LINDEN Rudi</v>
      </c>
      <c r="GP6" s="83">
        <v>2790</v>
      </c>
      <c r="GQ6" s="22" t="str">
        <f t="shared" si="85"/>
        <v>D</v>
      </c>
      <c r="GR6" s="22" t="str">
        <f t="shared" si="86"/>
        <v>VAN RANST Juan</v>
      </c>
      <c r="GS6" s="83">
        <v>4964</v>
      </c>
      <c r="GT6" s="22" t="str">
        <f t="shared" si="87"/>
        <v>C</v>
      </c>
      <c r="GU6" s="83">
        <v>1</v>
      </c>
      <c r="GV6" s="83">
        <v>2</v>
      </c>
      <c r="GW6" s="84"/>
      <c r="GX6" s="22">
        <f t="shared" si="88"/>
        <v>1</v>
      </c>
      <c r="GY6" s="22">
        <f t="shared" si="89"/>
        <v>1</v>
      </c>
      <c r="GZ6" s="43">
        <f t="shared" si="148"/>
        <v>1</v>
      </c>
      <c r="HA6" s="43">
        <f t="shared" si="148"/>
        <v>1</v>
      </c>
      <c r="HB6" s="56"/>
      <c r="HC6" s="22" t="str">
        <f t="shared" si="90"/>
        <v>VAN DER HASSELT Emiel</v>
      </c>
      <c r="HD6" s="83">
        <v>8070</v>
      </c>
      <c r="HE6" s="22" t="str">
        <f t="shared" si="91"/>
        <v>B</v>
      </c>
      <c r="HF6" s="22" t="str">
        <f t="shared" si="92"/>
        <v>VAN RANST Juan</v>
      </c>
      <c r="HG6" s="83">
        <v>4964</v>
      </c>
      <c r="HH6" s="22" t="str">
        <f t="shared" si="93"/>
        <v>C</v>
      </c>
      <c r="HI6" s="83">
        <v>1</v>
      </c>
      <c r="HJ6" s="83">
        <v>2</v>
      </c>
      <c r="HK6" s="84"/>
      <c r="HL6" s="22">
        <f t="shared" si="94"/>
        <v>1</v>
      </c>
      <c r="HM6" s="22">
        <f t="shared" si="95"/>
        <v>1</v>
      </c>
      <c r="HN6" s="43">
        <f t="shared" si="149"/>
        <v>1</v>
      </c>
      <c r="HO6" s="43">
        <f t="shared" si="149"/>
        <v>1</v>
      </c>
      <c r="HP6" s="66"/>
      <c r="HQ6" s="22" t="str">
        <f t="shared" si="96"/>
        <v>VAN OLERVEKEN Eduward</v>
      </c>
      <c r="HR6" s="83">
        <v>806</v>
      </c>
      <c r="HS6" s="22" t="str">
        <f t="shared" si="97"/>
        <v>NA</v>
      </c>
      <c r="HT6" s="22" t="str">
        <f t="shared" si="98"/>
        <v>LEYS Willy</v>
      </c>
      <c r="HU6" s="83">
        <v>2926</v>
      </c>
      <c r="HV6" s="22" t="str">
        <f t="shared" si="99"/>
        <v>C</v>
      </c>
      <c r="HW6" s="83">
        <v>1</v>
      </c>
      <c r="HX6" s="83">
        <v>2</v>
      </c>
      <c r="HY6" s="84"/>
      <c r="HZ6" s="22">
        <f t="shared" si="100"/>
        <v>1</v>
      </c>
      <c r="IA6" s="22">
        <f t="shared" si="101"/>
        <v>1</v>
      </c>
      <c r="IB6" s="43">
        <f t="shared" si="102"/>
        <v>1</v>
      </c>
      <c r="IC6" s="43">
        <f t="shared" si="102"/>
        <v>1</v>
      </c>
      <c r="ID6" s="56"/>
      <c r="IE6" s="22" t="str">
        <f t="shared" si="103"/>
        <v>VAN ROMPAEY Yves</v>
      </c>
      <c r="IF6" s="83">
        <v>8068</v>
      </c>
      <c r="IG6" s="22" t="str">
        <f t="shared" si="104"/>
        <v>D</v>
      </c>
      <c r="IH6" s="22" t="str">
        <f t="shared" si="105"/>
        <v>ENGELS Ronald</v>
      </c>
      <c r="II6" s="83">
        <v>3612</v>
      </c>
      <c r="IJ6" s="22" t="str">
        <f t="shared" si="106"/>
        <v>C</v>
      </c>
      <c r="IK6" s="83">
        <v>2</v>
      </c>
      <c r="IL6" s="83">
        <v>2</v>
      </c>
      <c r="IM6" s="65"/>
      <c r="IN6" s="22">
        <f t="shared" si="107"/>
        <v>0</v>
      </c>
      <c r="IO6" s="22">
        <f t="shared" si="108"/>
        <v>2</v>
      </c>
      <c r="IP6" s="43">
        <f t="shared" si="150"/>
        <v>0</v>
      </c>
      <c r="IQ6" s="43">
        <f t="shared" si="150"/>
        <v>3</v>
      </c>
      <c r="IR6" s="56"/>
      <c r="IS6" s="22" t="str">
        <f t="shared" si="109"/>
        <v>GUIGUET Reynald</v>
      </c>
      <c r="IT6" s="83">
        <v>7547</v>
      </c>
      <c r="IU6" s="22" t="str">
        <f t="shared" si="110"/>
        <v>C</v>
      </c>
      <c r="IV6" s="22" t="str">
        <f t="shared" si="111"/>
        <v>VAN DER WILT Cornelis</v>
      </c>
      <c r="IW6" s="83">
        <v>6518</v>
      </c>
      <c r="IX6" s="22" t="str">
        <f t="shared" si="112"/>
        <v>D</v>
      </c>
      <c r="IY6" s="83">
        <v>1</v>
      </c>
      <c r="IZ6" s="83">
        <v>1</v>
      </c>
      <c r="JA6" s="84"/>
      <c r="JB6" s="22">
        <f t="shared" si="113"/>
        <v>2</v>
      </c>
      <c r="JC6" s="22">
        <f t="shared" si="114"/>
        <v>0</v>
      </c>
      <c r="JD6" s="43">
        <f t="shared" si="151"/>
        <v>3</v>
      </c>
      <c r="JE6" s="43">
        <f t="shared" si="151"/>
        <v>0</v>
      </c>
      <c r="JF6" s="66"/>
      <c r="JG6" s="22" t="str">
        <f t="shared" si="115"/>
        <v>DE BONDT Hendrik</v>
      </c>
      <c r="JH6" s="83">
        <v>8383</v>
      </c>
      <c r="JI6" s="22" t="str">
        <f t="shared" si="116"/>
        <v>C</v>
      </c>
      <c r="JJ6" s="22" t="str">
        <f t="shared" si="117"/>
        <v>VAN DER HASSELT Emiel</v>
      </c>
      <c r="JK6" s="83">
        <v>8070</v>
      </c>
      <c r="JL6" s="22" t="str">
        <f t="shared" si="118"/>
        <v>B</v>
      </c>
      <c r="JM6" s="83">
        <v>2</v>
      </c>
      <c r="JN6" s="83">
        <v>2</v>
      </c>
      <c r="JO6" s="84"/>
      <c r="JP6" s="22">
        <f t="shared" si="119"/>
        <v>0</v>
      </c>
      <c r="JQ6" s="22">
        <f t="shared" si="120"/>
        <v>2</v>
      </c>
      <c r="JR6" s="43">
        <f t="shared" si="152"/>
        <v>0</v>
      </c>
      <c r="JS6" s="43">
        <f t="shared" si="152"/>
        <v>3</v>
      </c>
      <c r="JT6" s="56"/>
      <c r="JU6" s="22" t="str">
        <f t="shared" si="121"/>
        <v>PETRY Peter</v>
      </c>
      <c r="JV6" s="83">
        <v>5731</v>
      </c>
      <c r="JW6" s="22" t="str">
        <f t="shared" si="122"/>
        <v>C</v>
      </c>
      <c r="JX6" s="22" t="str">
        <f t="shared" si="123"/>
        <v>DE COCK Erwin</v>
      </c>
      <c r="JY6" s="83">
        <v>7853</v>
      </c>
      <c r="JZ6" s="22" t="str">
        <f t="shared" si="124"/>
        <v>B</v>
      </c>
      <c r="KA6" s="83">
        <v>1</v>
      </c>
      <c r="KB6" s="83">
        <v>2</v>
      </c>
      <c r="KC6" s="84"/>
      <c r="KD6" s="22">
        <f t="shared" si="125"/>
        <v>1</v>
      </c>
      <c r="KE6" s="22">
        <f t="shared" si="126"/>
        <v>1</v>
      </c>
      <c r="KF6" s="43">
        <f t="shared" si="153"/>
        <v>1</v>
      </c>
      <c r="KG6" s="43">
        <f t="shared" si="153"/>
        <v>1</v>
      </c>
      <c r="KH6" s="56"/>
      <c r="KI6" s="22" t="str">
        <f t="shared" si="127"/>
        <v>VAN ROMPAEY Kristof</v>
      </c>
      <c r="KJ6" s="83">
        <v>7474</v>
      </c>
      <c r="KK6" s="22" t="str">
        <f t="shared" si="128"/>
        <v>C</v>
      </c>
      <c r="KL6" s="22" t="str">
        <f t="shared" si="129"/>
        <v>VAN STEEN Patrick</v>
      </c>
      <c r="KM6" s="83">
        <v>7306</v>
      </c>
      <c r="KN6" s="22" t="str">
        <f t="shared" si="130"/>
        <v>C</v>
      </c>
      <c r="KO6" s="83">
        <v>1</v>
      </c>
      <c r="KP6" s="83">
        <v>2</v>
      </c>
      <c r="KQ6" s="84"/>
      <c r="KR6" s="22">
        <f t="shared" si="131"/>
        <v>1</v>
      </c>
      <c r="KS6" s="22">
        <f t="shared" si="132"/>
        <v>1</v>
      </c>
      <c r="KT6" s="43">
        <f t="shared" si="154"/>
        <v>1</v>
      </c>
      <c r="KU6" s="43">
        <f t="shared" si="154"/>
        <v>1</v>
      </c>
      <c r="KV6" s="66"/>
      <c r="KW6" s="22"/>
      <c r="KX6" s="83"/>
      <c r="KY6" s="22"/>
      <c r="KZ6" s="22"/>
      <c r="LA6" s="83"/>
      <c r="LB6" s="22"/>
      <c r="LC6" s="83"/>
      <c r="LD6" s="83"/>
      <c r="LE6" s="84"/>
      <c r="LF6" s="22"/>
      <c r="LG6" s="22"/>
      <c r="LH6" s="43"/>
      <c r="LI6" s="43"/>
      <c r="LJ6" s="56"/>
      <c r="LK6" s="22"/>
      <c r="LL6" s="83"/>
      <c r="LM6" s="22"/>
      <c r="LN6" s="22"/>
      <c r="LO6" s="83"/>
      <c r="LP6" s="22"/>
      <c r="LQ6" s="83"/>
      <c r="LR6" s="83"/>
      <c r="LS6" s="84"/>
      <c r="LT6" s="22"/>
      <c r="LU6" s="22"/>
      <c r="LV6" s="43"/>
      <c r="LW6" s="43"/>
      <c r="LY6" s="22"/>
      <c r="LZ6" s="83"/>
      <c r="MA6" s="22"/>
      <c r="MB6" s="22"/>
      <c r="MC6" s="83"/>
      <c r="MD6" s="22"/>
      <c r="ME6" s="83"/>
      <c r="MF6" s="83"/>
      <c r="MG6" s="84"/>
      <c r="MH6" s="22"/>
      <c r="MI6" s="22"/>
      <c r="MJ6" s="43"/>
      <c r="MK6" s="43"/>
      <c r="ML6" s="56"/>
      <c r="MM6" s="22"/>
      <c r="MN6" s="83"/>
      <c r="MO6" s="22"/>
      <c r="MP6" s="22"/>
      <c r="MQ6" s="83"/>
      <c r="MR6" s="22"/>
      <c r="MS6" s="83"/>
      <c r="MT6" s="83"/>
      <c r="MU6" s="84"/>
      <c r="MV6" s="22"/>
      <c r="MW6" s="22"/>
      <c r="MX6" s="43"/>
      <c r="MY6" s="43"/>
    </row>
    <row r="7" spans="1:363" ht="16.5" x14ac:dyDescent="0.3">
      <c r="A7" s="22" t="str">
        <f t="shared" si="0"/>
        <v>VAN DE WAUWER Rony</v>
      </c>
      <c r="B7" s="83">
        <v>2766</v>
      </c>
      <c r="C7" s="22" t="str">
        <f t="shared" si="1"/>
        <v>C</v>
      </c>
      <c r="D7" s="22" t="str">
        <f t="shared" si="2"/>
        <v>ROCHTUS Ramona</v>
      </c>
      <c r="E7" s="83">
        <v>7532</v>
      </c>
      <c r="F7" s="22" t="str">
        <f t="shared" si="3"/>
        <v>D</v>
      </c>
      <c r="G7" s="83">
        <v>2</v>
      </c>
      <c r="H7" s="83">
        <v>1</v>
      </c>
      <c r="I7" s="84"/>
      <c r="J7" s="22">
        <f t="shared" si="4"/>
        <v>1</v>
      </c>
      <c r="K7" s="22">
        <f t="shared" si="5"/>
        <v>1</v>
      </c>
      <c r="L7" s="43">
        <f t="shared" si="133"/>
        <v>1</v>
      </c>
      <c r="M7" s="43">
        <f t="shared" si="133"/>
        <v>1</v>
      </c>
      <c r="N7" s="66"/>
      <c r="O7" s="22" t="str">
        <f t="shared" si="6"/>
        <v>HUYS Rudy</v>
      </c>
      <c r="P7" s="83">
        <v>4856</v>
      </c>
      <c r="Q7" s="22" t="str">
        <f t="shared" si="7"/>
        <v>C</v>
      </c>
      <c r="R7" s="22" t="str">
        <f t="shared" si="8"/>
        <v>VAN STRAETEN Henri</v>
      </c>
      <c r="S7" s="83">
        <v>2909</v>
      </c>
      <c r="T7" s="22" t="str">
        <f t="shared" si="9"/>
        <v>C</v>
      </c>
      <c r="U7" s="83">
        <v>1</v>
      </c>
      <c r="V7" s="83">
        <v>1</v>
      </c>
      <c r="W7" s="84"/>
      <c r="X7" s="22">
        <f t="shared" si="10"/>
        <v>2</v>
      </c>
      <c r="Y7" s="22">
        <f t="shared" si="11"/>
        <v>0</v>
      </c>
      <c r="Z7" s="43">
        <f t="shared" si="134"/>
        <v>3</v>
      </c>
      <c r="AA7" s="43">
        <f t="shared" si="134"/>
        <v>0</v>
      </c>
      <c r="AB7" s="56"/>
      <c r="AC7" s="22" t="str">
        <f t="shared" si="12"/>
        <v>DE PAEP Nathalie</v>
      </c>
      <c r="AD7" s="83">
        <v>2763</v>
      </c>
      <c r="AE7" s="22" t="str">
        <f t="shared" si="13"/>
        <v>D</v>
      </c>
      <c r="AF7" s="22" t="str">
        <f t="shared" si="14"/>
        <v>SELLESLAGH Hubert</v>
      </c>
      <c r="AG7" s="83">
        <v>4858</v>
      </c>
      <c r="AH7" s="22" t="str">
        <f t="shared" si="15"/>
        <v>D</v>
      </c>
      <c r="AI7" s="83">
        <v>1</v>
      </c>
      <c r="AJ7" s="83">
        <v>2</v>
      </c>
      <c r="AK7" s="84"/>
      <c r="AL7" s="22">
        <f t="shared" si="16"/>
        <v>1</v>
      </c>
      <c r="AM7" s="22">
        <f t="shared" si="17"/>
        <v>1</v>
      </c>
      <c r="AN7" s="43">
        <f t="shared" si="135"/>
        <v>1</v>
      </c>
      <c r="AO7" s="43">
        <f t="shared" si="135"/>
        <v>1</v>
      </c>
      <c r="AP7" s="56"/>
      <c r="AQ7" s="22" t="str">
        <f t="shared" si="18"/>
        <v>ROCHTUS Ramona</v>
      </c>
      <c r="AR7" s="83">
        <v>7532</v>
      </c>
      <c r="AS7" s="22" t="str">
        <f t="shared" si="19"/>
        <v>D</v>
      </c>
      <c r="AT7" s="22" t="str">
        <f t="shared" si="20"/>
        <v>DE KEUSTER Ronny</v>
      </c>
      <c r="AU7" s="83">
        <v>8598</v>
      </c>
      <c r="AV7" s="22" t="str">
        <f t="shared" si="21"/>
        <v>B</v>
      </c>
      <c r="AW7" s="83">
        <v>2</v>
      </c>
      <c r="AX7" s="83">
        <v>2</v>
      </c>
      <c r="AY7" s="84"/>
      <c r="AZ7" s="22">
        <f t="shared" si="22"/>
        <v>0</v>
      </c>
      <c r="BA7" s="22">
        <f t="shared" si="23"/>
        <v>2</v>
      </c>
      <c r="BB7" s="43">
        <f t="shared" si="136"/>
        <v>0</v>
      </c>
      <c r="BC7" s="43">
        <f t="shared" si="136"/>
        <v>3</v>
      </c>
      <c r="BD7" s="66"/>
      <c r="BE7" s="22" t="str">
        <f t="shared" si="24"/>
        <v>DE COCK Erwin</v>
      </c>
      <c r="BF7" s="83">
        <v>7853</v>
      </c>
      <c r="BG7" s="22" t="str">
        <f t="shared" si="25"/>
        <v>B</v>
      </c>
      <c r="BH7" s="22" t="str">
        <f t="shared" si="26"/>
        <v>SELLESLAGH Hubert</v>
      </c>
      <c r="BI7" s="83">
        <v>4858</v>
      </c>
      <c r="BJ7" s="22" t="str">
        <f t="shared" si="27"/>
        <v>D</v>
      </c>
      <c r="BK7" s="83">
        <v>1</v>
      </c>
      <c r="BL7" s="83">
        <v>1</v>
      </c>
      <c r="BM7" s="84"/>
      <c r="BN7" s="22">
        <f t="shared" si="28"/>
        <v>2</v>
      </c>
      <c r="BO7" s="22">
        <f t="shared" si="29"/>
        <v>0</v>
      </c>
      <c r="BP7" s="43">
        <f t="shared" si="137"/>
        <v>3</v>
      </c>
      <c r="BQ7" s="43">
        <f t="shared" si="137"/>
        <v>0</v>
      </c>
      <c r="BR7" s="56"/>
      <c r="BS7" s="22" t="str">
        <f t="shared" si="30"/>
        <v>CONICKX Gustaaf</v>
      </c>
      <c r="BT7" s="83">
        <v>2696</v>
      </c>
      <c r="BU7" s="22" t="str">
        <f t="shared" si="31"/>
        <v>D</v>
      </c>
      <c r="BV7" s="22" t="str">
        <f t="shared" si="32"/>
        <v>VAN DER WILT Cornelis</v>
      </c>
      <c r="BW7" s="83">
        <v>6518</v>
      </c>
      <c r="BX7" s="22" t="str">
        <f t="shared" si="33"/>
        <v>D</v>
      </c>
      <c r="BY7" s="83">
        <v>1</v>
      </c>
      <c r="BZ7" s="83">
        <v>1</v>
      </c>
      <c r="CA7" s="84"/>
      <c r="CB7" s="22">
        <f t="shared" si="34"/>
        <v>2</v>
      </c>
      <c r="CC7" s="22">
        <f t="shared" si="35"/>
        <v>0</v>
      </c>
      <c r="CD7" s="43">
        <f t="shared" si="138"/>
        <v>3</v>
      </c>
      <c r="CE7" s="43">
        <f t="shared" si="139"/>
        <v>0</v>
      </c>
      <c r="CF7" s="56"/>
      <c r="CG7" s="22" t="str">
        <f t="shared" si="36"/>
        <v>LUYTEN Joe</v>
      </c>
      <c r="CH7" s="83">
        <v>2612</v>
      </c>
      <c r="CI7" s="22" t="str">
        <f t="shared" si="37"/>
        <v>D</v>
      </c>
      <c r="CJ7" s="22" t="str">
        <f t="shared" si="38"/>
        <v>VAN ROMPAEY Yves</v>
      </c>
      <c r="CK7" s="83">
        <v>8068</v>
      </c>
      <c r="CL7" s="22" t="str">
        <f t="shared" si="39"/>
        <v>D</v>
      </c>
      <c r="CM7" s="83">
        <v>2</v>
      </c>
      <c r="CN7" s="83">
        <v>1</v>
      </c>
      <c r="CO7" s="84"/>
      <c r="CP7" s="22">
        <f t="shared" si="40"/>
        <v>1</v>
      </c>
      <c r="CQ7" s="22">
        <f t="shared" si="41"/>
        <v>1</v>
      </c>
      <c r="CR7" s="43">
        <f t="shared" si="140"/>
        <v>1</v>
      </c>
      <c r="CS7" s="43">
        <f t="shared" si="140"/>
        <v>1</v>
      </c>
      <c r="CT7" s="66"/>
      <c r="CU7" s="22" t="str">
        <f t="shared" si="42"/>
        <v>ROCHTUS Ramona</v>
      </c>
      <c r="CV7" s="83">
        <v>7532</v>
      </c>
      <c r="CW7" s="22" t="str">
        <f t="shared" si="43"/>
        <v>D</v>
      </c>
      <c r="CX7" s="22" t="str">
        <f t="shared" si="44"/>
        <v>SIEBENS Ludo</v>
      </c>
      <c r="CY7" s="83">
        <v>3277</v>
      </c>
      <c r="CZ7" s="22" t="str">
        <f t="shared" si="45"/>
        <v>C</v>
      </c>
      <c r="DA7" s="83">
        <v>1</v>
      </c>
      <c r="DB7" s="83">
        <v>2</v>
      </c>
      <c r="DC7" s="84"/>
      <c r="DD7" s="22">
        <f t="shared" si="46"/>
        <v>1</v>
      </c>
      <c r="DE7" s="22">
        <f t="shared" si="47"/>
        <v>1</v>
      </c>
      <c r="DF7" s="43">
        <f t="shared" si="141"/>
        <v>1</v>
      </c>
      <c r="DG7" s="43">
        <f t="shared" si="141"/>
        <v>1</v>
      </c>
      <c r="DH7" s="56"/>
      <c r="DI7" s="22" t="str">
        <f t="shared" si="48"/>
        <v>GILLABEL Frans</v>
      </c>
      <c r="DJ7" s="83">
        <v>5570</v>
      </c>
      <c r="DK7" s="22" t="str">
        <f t="shared" si="49"/>
        <v>C</v>
      </c>
      <c r="DL7" s="22" t="str">
        <f t="shared" si="50"/>
        <v>CLAES Gino</v>
      </c>
      <c r="DM7" s="83">
        <v>7283</v>
      </c>
      <c r="DN7" s="22" t="str">
        <f t="shared" si="51"/>
        <v>D</v>
      </c>
      <c r="DO7" s="83">
        <v>1</v>
      </c>
      <c r="DP7" s="83">
        <v>1</v>
      </c>
      <c r="DQ7" s="84"/>
      <c r="DR7" s="22">
        <f t="shared" si="52"/>
        <v>2</v>
      </c>
      <c r="DS7" s="22">
        <f t="shared" si="53"/>
        <v>0</v>
      </c>
      <c r="DT7" s="43">
        <f t="shared" si="142"/>
        <v>3</v>
      </c>
      <c r="DU7" s="43">
        <f t="shared" si="142"/>
        <v>0</v>
      </c>
      <c r="DV7" s="56"/>
      <c r="DW7" s="22" t="str">
        <f t="shared" si="54"/>
        <v>VAN DER WILT Cornelis</v>
      </c>
      <c r="DX7" s="83">
        <v>6518</v>
      </c>
      <c r="DY7" s="22" t="str">
        <f t="shared" si="55"/>
        <v>D</v>
      </c>
      <c r="DZ7" s="22" t="str">
        <f t="shared" si="56"/>
        <v>VERSTREPEN Kevin</v>
      </c>
      <c r="EA7" s="83">
        <v>8049</v>
      </c>
      <c r="EB7" s="22" t="str">
        <f t="shared" si="57"/>
        <v>D</v>
      </c>
      <c r="EC7" s="83">
        <v>2</v>
      </c>
      <c r="ED7" s="83">
        <v>2</v>
      </c>
      <c r="EE7" s="84"/>
      <c r="EF7" s="22">
        <f t="shared" si="58"/>
        <v>0</v>
      </c>
      <c r="EG7" s="22">
        <f t="shared" si="59"/>
        <v>2</v>
      </c>
      <c r="EH7" s="43">
        <f t="shared" si="143"/>
        <v>0</v>
      </c>
      <c r="EI7" s="43">
        <f t="shared" si="143"/>
        <v>3</v>
      </c>
      <c r="EJ7" s="66"/>
      <c r="EK7" s="22" t="str">
        <f t="shared" si="60"/>
        <v>VERMEULEN Paul</v>
      </c>
      <c r="EL7" s="83">
        <v>1123</v>
      </c>
      <c r="EM7" s="22" t="str">
        <f t="shared" si="61"/>
        <v>B</v>
      </c>
      <c r="EN7" s="22" t="str">
        <f t="shared" si="62"/>
        <v>VAN GEENHOVEN Steve</v>
      </c>
      <c r="EO7" s="83">
        <v>2639</v>
      </c>
      <c r="EP7" s="22" t="str">
        <f t="shared" si="63"/>
        <v>C</v>
      </c>
      <c r="EQ7" s="83">
        <v>2</v>
      </c>
      <c r="ER7" s="83">
        <v>1</v>
      </c>
      <c r="ES7" s="84"/>
      <c r="ET7" s="22">
        <f t="shared" si="64"/>
        <v>1</v>
      </c>
      <c r="EU7" s="22">
        <f t="shared" si="65"/>
        <v>1</v>
      </c>
      <c r="EV7" s="43">
        <f t="shared" si="144"/>
        <v>1</v>
      </c>
      <c r="EW7" s="43">
        <f t="shared" si="144"/>
        <v>1</v>
      </c>
      <c r="EX7" s="56"/>
      <c r="EY7" s="22" t="str">
        <f t="shared" si="66"/>
        <v>VAN DER WILT Cornelis</v>
      </c>
      <c r="EZ7" s="83">
        <v>6518</v>
      </c>
      <c r="FA7" s="22" t="str">
        <f t="shared" si="67"/>
        <v>D</v>
      </c>
      <c r="FB7" s="22" t="str">
        <f t="shared" si="68"/>
        <v>SCHOUKENS Juliën</v>
      </c>
      <c r="FC7" s="83">
        <v>7837</v>
      </c>
      <c r="FD7" s="22" t="str">
        <f t="shared" si="69"/>
        <v>C</v>
      </c>
      <c r="FE7" s="83">
        <v>2</v>
      </c>
      <c r="FF7" s="83">
        <v>2</v>
      </c>
      <c r="FG7" s="84"/>
      <c r="FH7" s="22">
        <f t="shared" si="70"/>
        <v>0</v>
      </c>
      <c r="FI7" s="22">
        <f t="shared" si="71"/>
        <v>2</v>
      </c>
      <c r="FJ7" s="43">
        <f t="shared" si="145"/>
        <v>0</v>
      </c>
      <c r="FK7" s="43">
        <f t="shared" si="145"/>
        <v>3</v>
      </c>
      <c r="FL7" s="56"/>
      <c r="FM7" s="22" t="str">
        <f t="shared" si="72"/>
        <v>DE KERF Leander</v>
      </c>
      <c r="FN7" s="83">
        <v>7954</v>
      </c>
      <c r="FO7" s="22" t="str">
        <f t="shared" si="73"/>
        <v>D</v>
      </c>
      <c r="FP7" s="22" t="str">
        <f t="shared" si="74"/>
        <v>VAN DER HASSELT Davy</v>
      </c>
      <c r="FQ7" s="83">
        <v>7573</v>
      </c>
      <c r="FR7" s="22" t="str">
        <f t="shared" si="75"/>
        <v>NA</v>
      </c>
      <c r="FS7" s="83">
        <v>2</v>
      </c>
      <c r="FT7" s="83">
        <v>1</v>
      </c>
      <c r="FU7" s="84"/>
      <c r="FV7" s="22">
        <f t="shared" si="76"/>
        <v>1</v>
      </c>
      <c r="FW7" s="22">
        <f t="shared" si="77"/>
        <v>1</v>
      </c>
      <c r="FX7" s="43">
        <f t="shared" si="146"/>
        <v>1</v>
      </c>
      <c r="FY7" s="43">
        <f t="shared" si="146"/>
        <v>1</v>
      </c>
      <c r="FZ7" s="66"/>
      <c r="GA7" s="22" t="str">
        <f t="shared" si="78"/>
        <v>GILLABEL Frans</v>
      </c>
      <c r="GB7" s="83">
        <v>5570</v>
      </c>
      <c r="GC7" s="22" t="str">
        <f t="shared" si="79"/>
        <v>C</v>
      </c>
      <c r="GD7" s="22" t="str">
        <f t="shared" si="80"/>
        <v>BOSTEELS Luc</v>
      </c>
      <c r="GE7" s="83">
        <v>6206</v>
      </c>
      <c r="GF7" s="22" t="str">
        <f t="shared" si="81"/>
        <v>NA</v>
      </c>
      <c r="GG7" s="83">
        <v>1</v>
      </c>
      <c r="GH7" s="83">
        <v>1</v>
      </c>
      <c r="GI7" s="84"/>
      <c r="GJ7" s="22">
        <f t="shared" si="82"/>
        <v>2</v>
      </c>
      <c r="GK7" s="22">
        <f t="shared" si="83"/>
        <v>0</v>
      </c>
      <c r="GL7" s="43">
        <f t="shared" si="147"/>
        <v>3</v>
      </c>
      <c r="GM7" s="43">
        <f t="shared" si="147"/>
        <v>0</v>
      </c>
      <c r="GN7" s="56"/>
      <c r="GO7" s="22" t="str">
        <f t="shared" si="84"/>
        <v>VAN DEN ENDE David</v>
      </c>
      <c r="GP7" s="83">
        <v>5281</v>
      </c>
      <c r="GQ7" s="22" t="str">
        <f t="shared" si="85"/>
        <v>C</v>
      </c>
      <c r="GR7" s="22" t="str">
        <f t="shared" si="86"/>
        <v>VAN ROMPAEY Kristof</v>
      </c>
      <c r="GS7" s="83">
        <v>7474</v>
      </c>
      <c r="GT7" s="22" t="str">
        <f t="shared" si="87"/>
        <v>C</v>
      </c>
      <c r="GU7" s="83">
        <v>1</v>
      </c>
      <c r="GV7" s="83">
        <v>2</v>
      </c>
      <c r="GW7" s="84"/>
      <c r="GX7" s="22">
        <f t="shared" si="88"/>
        <v>1</v>
      </c>
      <c r="GY7" s="22">
        <f t="shared" si="89"/>
        <v>1</v>
      </c>
      <c r="GZ7" s="43">
        <f t="shared" si="148"/>
        <v>1</v>
      </c>
      <c r="HA7" s="43">
        <f t="shared" si="148"/>
        <v>1</v>
      </c>
      <c r="HB7" s="56"/>
      <c r="HC7" s="22" t="str">
        <f t="shared" si="90"/>
        <v>GILLABEL Frans</v>
      </c>
      <c r="HD7" s="83">
        <v>5570</v>
      </c>
      <c r="HE7" s="22" t="str">
        <f t="shared" si="91"/>
        <v>C</v>
      </c>
      <c r="HF7" s="22" t="str">
        <f t="shared" si="92"/>
        <v>VAN ROMPAEY Kristof</v>
      </c>
      <c r="HG7" s="83">
        <v>7474</v>
      </c>
      <c r="HH7" s="22" t="str">
        <f t="shared" si="93"/>
        <v>C</v>
      </c>
      <c r="HI7" s="83">
        <v>1</v>
      </c>
      <c r="HJ7" s="83">
        <v>1</v>
      </c>
      <c r="HK7" s="84"/>
      <c r="HL7" s="22">
        <f t="shared" si="94"/>
        <v>2</v>
      </c>
      <c r="HM7" s="22">
        <f t="shared" si="95"/>
        <v>0</v>
      </c>
      <c r="HN7" s="43">
        <f t="shared" si="149"/>
        <v>3</v>
      </c>
      <c r="HO7" s="43">
        <f t="shared" si="149"/>
        <v>0</v>
      </c>
      <c r="HP7" s="66"/>
      <c r="HQ7" s="22" t="str">
        <f t="shared" si="96"/>
        <v>SCHNABEL Rudi</v>
      </c>
      <c r="HR7" s="83">
        <v>749</v>
      </c>
      <c r="HS7" s="22" t="str">
        <f t="shared" si="97"/>
        <v>B</v>
      </c>
      <c r="HT7" s="22" t="str">
        <f t="shared" si="98"/>
        <v>DE RIDDER Victor</v>
      </c>
      <c r="HU7" s="83">
        <v>7584</v>
      </c>
      <c r="HV7" s="22" t="str">
        <f t="shared" si="99"/>
        <v>C</v>
      </c>
      <c r="HW7" s="83">
        <v>2</v>
      </c>
      <c r="HX7" s="83">
        <v>1</v>
      </c>
      <c r="HY7" s="84"/>
      <c r="HZ7" s="22">
        <f t="shared" si="100"/>
        <v>1</v>
      </c>
      <c r="IA7" s="22">
        <f t="shared" si="101"/>
        <v>1</v>
      </c>
      <c r="IB7" s="43">
        <f t="shared" si="102"/>
        <v>1</v>
      </c>
      <c r="IC7" s="43">
        <f t="shared" si="102"/>
        <v>1</v>
      </c>
      <c r="ID7" s="56"/>
      <c r="IE7" s="22" t="str">
        <f t="shared" si="103"/>
        <v>VAN DEN ENDE David</v>
      </c>
      <c r="IF7" s="83">
        <v>5281</v>
      </c>
      <c r="IG7" s="22" t="str">
        <f t="shared" si="104"/>
        <v>C</v>
      </c>
      <c r="IH7" s="22" t="str">
        <f t="shared" si="105"/>
        <v>SEGERS Tom</v>
      </c>
      <c r="II7" s="83">
        <v>2655</v>
      </c>
      <c r="IJ7" s="22" t="str">
        <f t="shared" si="106"/>
        <v>C</v>
      </c>
      <c r="IK7" s="83">
        <v>1</v>
      </c>
      <c r="IL7" s="83">
        <v>2</v>
      </c>
      <c r="IM7" s="65"/>
      <c r="IN7" s="22">
        <f t="shared" si="107"/>
        <v>1</v>
      </c>
      <c r="IO7" s="22">
        <f t="shared" si="108"/>
        <v>1</v>
      </c>
      <c r="IP7" s="43">
        <f t="shared" si="150"/>
        <v>1</v>
      </c>
      <c r="IQ7" s="43">
        <f t="shared" si="150"/>
        <v>1</v>
      </c>
      <c r="IR7" s="56"/>
      <c r="IS7" s="22" t="str">
        <f t="shared" si="109"/>
        <v>SIEBENS Ludo</v>
      </c>
      <c r="IT7" s="83">
        <v>3277</v>
      </c>
      <c r="IU7" s="22" t="str">
        <f t="shared" si="110"/>
        <v>C</v>
      </c>
      <c r="IV7" s="22" t="str">
        <f t="shared" si="111"/>
        <v>VAN ROMPAEY Kristof</v>
      </c>
      <c r="IW7" s="83">
        <v>7474</v>
      </c>
      <c r="IX7" s="22" t="str">
        <f t="shared" si="112"/>
        <v>C</v>
      </c>
      <c r="IY7" s="83">
        <v>1</v>
      </c>
      <c r="IZ7" s="83">
        <v>1</v>
      </c>
      <c r="JA7" s="84"/>
      <c r="JB7" s="22">
        <f t="shared" si="113"/>
        <v>2</v>
      </c>
      <c r="JC7" s="22">
        <f t="shared" si="114"/>
        <v>0</v>
      </c>
      <c r="JD7" s="43">
        <f t="shared" si="151"/>
        <v>3</v>
      </c>
      <c r="JE7" s="43">
        <f t="shared" si="151"/>
        <v>0</v>
      </c>
      <c r="JF7" s="66"/>
      <c r="JG7" s="22" t="str">
        <f t="shared" si="115"/>
        <v>CLAES Gino</v>
      </c>
      <c r="JH7" s="83">
        <v>7283</v>
      </c>
      <c r="JI7" s="22" t="str">
        <f t="shared" si="116"/>
        <v>D</v>
      </c>
      <c r="JJ7" s="22" t="str">
        <f t="shared" si="117"/>
        <v>GILLABEL Frans</v>
      </c>
      <c r="JK7" s="83">
        <v>5570</v>
      </c>
      <c r="JL7" s="22" t="str">
        <f t="shared" si="118"/>
        <v>C</v>
      </c>
      <c r="JM7" s="83">
        <v>2</v>
      </c>
      <c r="JN7" s="83">
        <v>1</v>
      </c>
      <c r="JO7" s="84"/>
      <c r="JP7" s="22">
        <f t="shared" si="119"/>
        <v>1</v>
      </c>
      <c r="JQ7" s="22">
        <f t="shared" si="120"/>
        <v>1</v>
      </c>
      <c r="JR7" s="43">
        <f t="shared" si="152"/>
        <v>1</v>
      </c>
      <c r="JS7" s="43">
        <f t="shared" si="152"/>
        <v>1</v>
      </c>
      <c r="JT7" s="56"/>
      <c r="JU7" s="22" t="str">
        <f t="shared" si="121"/>
        <v>LUYTEN Joe</v>
      </c>
      <c r="JV7" s="83">
        <v>2612</v>
      </c>
      <c r="JW7" s="22" t="str">
        <f t="shared" si="122"/>
        <v>D</v>
      </c>
      <c r="JX7" s="22" t="str">
        <f t="shared" si="123"/>
        <v>VAN GEENHOVEN Steve</v>
      </c>
      <c r="JY7" s="83">
        <v>2639</v>
      </c>
      <c r="JZ7" s="22" t="str">
        <f t="shared" si="124"/>
        <v>C</v>
      </c>
      <c r="KA7" s="83">
        <v>1</v>
      </c>
      <c r="KB7" s="83">
        <v>1</v>
      </c>
      <c r="KC7" s="84"/>
      <c r="KD7" s="22">
        <f t="shared" si="125"/>
        <v>2</v>
      </c>
      <c r="KE7" s="22">
        <f t="shared" si="126"/>
        <v>0</v>
      </c>
      <c r="KF7" s="43">
        <f t="shared" si="153"/>
        <v>3</v>
      </c>
      <c r="KG7" s="43">
        <f t="shared" si="153"/>
        <v>0</v>
      </c>
      <c r="KH7" s="56"/>
      <c r="KI7" s="22" t="str">
        <f t="shared" si="127"/>
        <v>VAN RANST Juan</v>
      </c>
      <c r="KJ7" s="83">
        <v>4964</v>
      </c>
      <c r="KK7" s="22" t="str">
        <f t="shared" si="128"/>
        <v>C</v>
      </c>
      <c r="KL7" s="22" t="str">
        <f t="shared" si="129"/>
        <v>CLAES Gino</v>
      </c>
      <c r="KM7" s="83">
        <v>7283</v>
      </c>
      <c r="KN7" s="22" t="str">
        <f t="shared" si="130"/>
        <v>D</v>
      </c>
      <c r="KO7" s="83">
        <v>2</v>
      </c>
      <c r="KP7" s="83">
        <v>1</v>
      </c>
      <c r="KQ7" s="84"/>
      <c r="KR7" s="22">
        <f t="shared" si="131"/>
        <v>1</v>
      </c>
      <c r="KS7" s="22">
        <f t="shared" si="132"/>
        <v>1</v>
      </c>
      <c r="KT7" s="43">
        <f t="shared" si="154"/>
        <v>1</v>
      </c>
      <c r="KU7" s="43">
        <f t="shared" si="154"/>
        <v>1</v>
      </c>
      <c r="KV7" s="66"/>
      <c r="KW7" s="22"/>
      <c r="KX7" s="83"/>
      <c r="KY7" s="22"/>
      <c r="KZ7" s="22"/>
      <c r="LA7" s="83"/>
      <c r="LB7" s="22"/>
      <c r="LC7" s="83"/>
      <c r="LD7" s="83"/>
      <c r="LE7" s="84"/>
      <c r="LF7" s="22"/>
      <c r="LG7" s="22"/>
      <c r="LH7" s="43"/>
      <c r="LI7" s="43"/>
      <c r="LJ7" s="56"/>
      <c r="LK7" s="22"/>
      <c r="LL7" s="83"/>
      <c r="LM7" s="22"/>
      <c r="LN7" s="22"/>
      <c r="LO7" s="83"/>
      <c r="LP7" s="22"/>
      <c r="LQ7" s="83"/>
      <c r="LR7" s="83"/>
      <c r="LS7" s="84"/>
      <c r="LT7" s="22"/>
      <c r="LU7" s="22"/>
      <c r="LV7" s="43"/>
      <c r="LW7" s="43"/>
      <c r="LY7" s="22"/>
      <c r="LZ7" s="83"/>
      <c r="MA7" s="22"/>
      <c r="MB7" s="22"/>
      <c r="MC7" s="83"/>
      <c r="MD7" s="22"/>
      <c r="ME7" s="83"/>
      <c r="MF7" s="83"/>
      <c r="MG7" s="84"/>
      <c r="MH7" s="22"/>
      <c r="MI7" s="22"/>
      <c r="MJ7" s="43"/>
      <c r="MK7" s="43"/>
      <c r="ML7" s="56"/>
      <c r="MM7" s="22"/>
      <c r="MN7" s="83"/>
      <c r="MO7" s="22"/>
      <c r="MP7" s="22"/>
      <c r="MQ7" s="83"/>
      <c r="MR7" s="22"/>
      <c r="MS7" s="83"/>
      <c r="MT7" s="83"/>
      <c r="MU7" s="84"/>
      <c r="MV7" s="22"/>
      <c r="MW7" s="22"/>
      <c r="MX7" s="43"/>
      <c r="MY7" s="43"/>
    </row>
    <row r="8" spans="1:363" ht="16.5" x14ac:dyDescent="0.3">
      <c r="A8" s="22" t="str">
        <f t="shared" si="0"/>
        <v>VAN EECKHOUT Jean-Pierre</v>
      </c>
      <c r="B8" s="83">
        <v>2931</v>
      </c>
      <c r="C8" s="22" t="str">
        <f t="shared" si="1"/>
        <v>C</v>
      </c>
      <c r="D8" s="22" t="str">
        <f t="shared" si="2"/>
        <v>VAN OLERVEKEN Eduward</v>
      </c>
      <c r="E8" s="83">
        <v>806</v>
      </c>
      <c r="F8" s="22" t="str">
        <f t="shared" si="3"/>
        <v>NA</v>
      </c>
      <c r="G8" s="83">
        <v>2</v>
      </c>
      <c r="H8" s="83">
        <v>1</v>
      </c>
      <c r="I8" s="84"/>
      <c r="J8" s="22">
        <f t="shared" si="4"/>
        <v>1</v>
      </c>
      <c r="K8" s="22">
        <f t="shared" si="5"/>
        <v>1</v>
      </c>
      <c r="L8" s="43">
        <f t="shared" si="133"/>
        <v>1</v>
      </c>
      <c r="M8" s="43">
        <f t="shared" si="133"/>
        <v>1</v>
      </c>
      <c r="N8" s="66"/>
      <c r="O8" s="22" t="str">
        <f t="shared" si="6"/>
        <v>VAN DER HASSELT Emiel</v>
      </c>
      <c r="P8" s="83">
        <v>8070</v>
      </c>
      <c r="Q8" s="22" t="str">
        <f t="shared" si="7"/>
        <v>B</v>
      </c>
      <c r="R8" s="22" t="str">
        <f t="shared" si="8"/>
        <v>HOOF Etienne</v>
      </c>
      <c r="S8" s="83">
        <v>3041</v>
      </c>
      <c r="T8" s="22" t="str">
        <f t="shared" si="9"/>
        <v>B</v>
      </c>
      <c r="U8" s="83">
        <v>1</v>
      </c>
      <c r="V8" s="83">
        <v>1</v>
      </c>
      <c r="W8" s="84"/>
      <c r="X8" s="22">
        <f t="shared" si="10"/>
        <v>2</v>
      </c>
      <c r="Y8" s="22">
        <f t="shared" si="11"/>
        <v>0</v>
      </c>
      <c r="Z8" s="43">
        <f t="shared" si="134"/>
        <v>3</v>
      </c>
      <c r="AA8" s="43">
        <f t="shared" si="134"/>
        <v>0</v>
      </c>
      <c r="AB8" s="56"/>
      <c r="AC8" s="22" t="str">
        <f t="shared" si="12"/>
        <v>SARENS Christoph</v>
      </c>
      <c r="AD8" s="83">
        <v>1697</v>
      </c>
      <c r="AE8" s="22" t="str">
        <f t="shared" si="13"/>
        <v>C</v>
      </c>
      <c r="AF8" s="22" t="str">
        <f t="shared" si="14"/>
        <v>VAN DER HASSELT Emiel</v>
      </c>
      <c r="AG8" s="83">
        <v>8070</v>
      </c>
      <c r="AH8" s="22" t="str">
        <f t="shared" si="15"/>
        <v>B</v>
      </c>
      <c r="AI8" s="83">
        <v>2</v>
      </c>
      <c r="AJ8" s="83">
        <v>1</v>
      </c>
      <c r="AK8" s="84"/>
      <c r="AL8" s="22">
        <f t="shared" si="16"/>
        <v>1</v>
      </c>
      <c r="AM8" s="22">
        <f t="shared" si="17"/>
        <v>1</v>
      </c>
      <c r="AN8" s="43">
        <f t="shared" si="135"/>
        <v>1</v>
      </c>
      <c r="AO8" s="43">
        <f t="shared" si="135"/>
        <v>1</v>
      </c>
      <c r="AP8" s="56"/>
      <c r="AQ8" s="22" t="str">
        <f t="shared" si="18"/>
        <v>SCHNABEL Rudi</v>
      </c>
      <c r="AR8" s="83">
        <v>749</v>
      </c>
      <c r="AS8" s="22" t="str">
        <f t="shared" si="19"/>
        <v>B</v>
      </c>
      <c r="AT8" s="22" t="str">
        <f t="shared" si="20"/>
        <v>VAN LINDEN Rudi</v>
      </c>
      <c r="AU8" s="83">
        <v>2790</v>
      </c>
      <c r="AV8" s="22" t="str">
        <f t="shared" si="21"/>
        <v>D</v>
      </c>
      <c r="AW8" s="83">
        <v>1</v>
      </c>
      <c r="AX8" s="83">
        <v>1</v>
      </c>
      <c r="AY8" s="84"/>
      <c r="AZ8" s="22">
        <f t="shared" si="22"/>
        <v>2</v>
      </c>
      <c r="BA8" s="22">
        <f t="shared" si="23"/>
        <v>0</v>
      </c>
      <c r="BB8" s="43">
        <f t="shared" si="136"/>
        <v>3</v>
      </c>
      <c r="BC8" s="43">
        <f t="shared" si="136"/>
        <v>0</v>
      </c>
      <c r="BD8" s="66"/>
      <c r="BE8" s="22" t="str">
        <f t="shared" si="24"/>
        <v>ROCHTUS Ramona</v>
      </c>
      <c r="BF8" s="83">
        <v>7532</v>
      </c>
      <c r="BG8" s="22" t="str">
        <f t="shared" si="25"/>
        <v>D</v>
      </c>
      <c r="BH8" s="22" t="str">
        <f t="shared" si="26"/>
        <v>HUYS Rudy</v>
      </c>
      <c r="BI8" s="83">
        <v>4856</v>
      </c>
      <c r="BJ8" s="22" t="str">
        <f t="shared" si="27"/>
        <v>C</v>
      </c>
      <c r="BK8" s="83">
        <v>2</v>
      </c>
      <c r="BL8" s="83">
        <v>2</v>
      </c>
      <c r="BM8" s="84"/>
      <c r="BN8" s="22">
        <f t="shared" si="28"/>
        <v>0</v>
      </c>
      <c r="BO8" s="22">
        <f t="shared" si="29"/>
        <v>2</v>
      </c>
      <c r="BP8" s="43">
        <f t="shared" si="137"/>
        <v>0</v>
      </c>
      <c r="BQ8" s="43">
        <f t="shared" si="137"/>
        <v>3</v>
      </c>
      <c r="BR8" s="56"/>
      <c r="BS8" s="22" t="str">
        <f t="shared" si="30"/>
        <v>VAN DAMME Eddy</v>
      </c>
      <c r="BT8" s="83">
        <v>3539</v>
      </c>
      <c r="BU8" s="22" t="str">
        <f t="shared" si="31"/>
        <v>C</v>
      </c>
      <c r="BV8" s="22" t="str">
        <f t="shared" si="32"/>
        <v>ANTHONIS Daniël</v>
      </c>
      <c r="BW8" s="83">
        <v>8646</v>
      </c>
      <c r="BX8" s="22" t="str">
        <f t="shared" si="33"/>
        <v>C</v>
      </c>
      <c r="BY8" s="83">
        <v>1</v>
      </c>
      <c r="BZ8" s="83">
        <v>2</v>
      </c>
      <c r="CA8" s="84"/>
      <c r="CB8" s="22">
        <f t="shared" si="34"/>
        <v>1</v>
      </c>
      <c r="CC8" s="22">
        <f t="shared" si="35"/>
        <v>1</v>
      </c>
      <c r="CD8" s="43">
        <f t="shared" si="138"/>
        <v>1</v>
      </c>
      <c r="CE8" s="43">
        <f t="shared" si="139"/>
        <v>1</v>
      </c>
      <c r="CF8" s="56"/>
      <c r="CG8" s="22" t="str">
        <f t="shared" si="36"/>
        <v>SEGERS Tom</v>
      </c>
      <c r="CH8" s="83">
        <v>2655</v>
      </c>
      <c r="CI8" s="22" t="str">
        <f t="shared" si="37"/>
        <v>C</v>
      </c>
      <c r="CJ8" s="22" t="str">
        <f t="shared" si="38"/>
        <v>VAN DEN ENDE David</v>
      </c>
      <c r="CK8" s="83">
        <v>5281</v>
      </c>
      <c r="CL8" s="22" t="str">
        <f t="shared" si="39"/>
        <v>C</v>
      </c>
      <c r="CM8" s="83">
        <v>2</v>
      </c>
      <c r="CN8" s="83">
        <v>1</v>
      </c>
      <c r="CO8" s="84"/>
      <c r="CP8" s="22">
        <f t="shared" si="40"/>
        <v>1</v>
      </c>
      <c r="CQ8" s="22">
        <f t="shared" si="41"/>
        <v>1</v>
      </c>
      <c r="CR8" s="43">
        <f t="shared" si="140"/>
        <v>1</v>
      </c>
      <c r="CS8" s="43">
        <f t="shared" si="140"/>
        <v>1</v>
      </c>
      <c r="CT8" s="66"/>
      <c r="CU8" s="22" t="str">
        <f t="shared" si="42"/>
        <v>VAN DER WILT Cornelis</v>
      </c>
      <c r="CV8" s="83">
        <v>6518</v>
      </c>
      <c r="CW8" s="22" t="str">
        <f t="shared" si="43"/>
        <v>D</v>
      </c>
      <c r="CX8" s="22" t="str">
        <f t="shared" si="44"/>
        <v>BOUTENS Werner</v>
      </c>
      <c r="CY8" s="83">
        <v>4903</v>
      </c>
      <c r="CZ8" s="22" t="str">
        <f t="shared" si="45"/>
        <v>D</v>
      </c>
      <c r="DA8" s="83">
        <v>2</v>
      </c>
      <c r="DB8" s="83">
        <v>1</v>
      </c>
      <c r="DC8" s="84"/>
      <c r="DD8" s="22">
        <f t="shared" si="46"/>
        <v>1</v>
      </c>
      <c r="DE8" s="22">
        <f t="shared" si="47"/>
        <v>1</v>
      </c>
      <c r="DF8" s="43">
        <f t="shared" si="141"/>
        <v>1</v>
      </c>
      <c r="DG8" s="43">
        <f t="shared" si="141"/>
        <v>1</v>
      </c>
      <c r="DH8" s="56"/>
      <c r="DI8" s="22" t="str">
        <f t="shared" si="48"/>
        <v>VAN DER HASSELT Davy</v>
      </c>
      <c r="DJ8" s="83">
        <v>7573</v>
      </c>
      <c r="DK8" s="22" t="str">
        <f t="shared" si="49"/>
        <v>NA</v>
      </c>
      <c r="DL8" s="22" t="str">
        <f t="shared" si="50"/>
        <v>VERMEULEN Paul</v>
      </c>
      <c r="DM8" s="83">
        <v>1123</v>
      </c>
      <c r="DN8" s="22" t="str">
        <f t="shared" si="51"/>
        <v>B</v>
      </c>
      <c r="DO8" s="83">
        <v>2</v>
      </c>
      <c r="DP8" s="83">
        <v>1</v>
      </c>
      <c r="DQ8" s="84"/>
      <c r="DR8" s="22">
        <f t="shared" si="52"/>
        <v>1</v>
      </c>
      <c r="DS8" s="22">
        <f t="shared" si="53"/>
        <v>1</v>
      </c>
      <c r="DT8" s="43">
        <f t="shared" si="142"/>
        <v>1</v>
      </c>
      <c r="DU8" s="43">
        <f t="shared" si="142"/>
        <v>1</v>
      </c>
      <c r="DV8" s="56"/>
      <c r="DW8" s="22" t="str">
        <f t="shared" si="54"/>
        <v>ROCHTUS Ramona</v>
      </c>
      <c r="DX8" s="83">
        <v>7532</v>
      </c>
      <c r="DY8" s="22" t="str">
        <f t="shared" si="55"/>
        <v>D</v>
      </c>
      <c r="DZ8" s="22" t="str">
        <f t="shared" si="56"/>
        <v>VINCK Yves</v>
      </c>
      <c r="EA8" s="83">
        <v>2820</v>
      </c>
      <c r="EB8" s="22" t="str">
        <f t="shared" si="57"/>
        <v>D</v>
      </c>
      <c r="EC8" s="83">
        <v>1</v>
      </c>
      <c r="ED8" s="83">
        <v>1</v>
      </c>
      <c r="EE8" s="84"/>
      <c r="EF8" s="22">
        <f t="shared" si="58"/>
        <v>2</v>
      </c>
      <c r="EG8" s="22">
        <f t="shared" si="59"/>
        <v>0</v>
      </c>
      <c r="EH8" s="43">
        <f t="shared" si="143"/>
        <v>3</v>
      </c>
      <c r="EI8" s="43">
        <f t="shared" si="143"/>
        <v>0</v>
      </c>
      <c r="EJ8" s="66"/>
      <c r="EK8" s="22" t="str">
        <f t="shared" si="60"/>
        <v>CLAES Gino</v>
      </c>
      <c r="EL8" s="83">
        <v>7283</v>
      </c>
      <c r="EM8" s="22" t="str">
        <f t="shared" si="61"/>
        <v>D</v>
      </c>
      <c r="EN8" s="22" t="str">
        <f t="shared" si="62"/>
        <v>ROCHTUS Ramona</v>
      </c>
      <c r="EO8" s="83">
        <v>7532</v>
      </c>
      <c r="EP8" s="22" t="str">
        <f t="shared" si="63"/>
        <v>D</v>
      </c>
      <c r="EQ8" s="83">
        <v>1</v>
      </c>
      <c r="ER8" s="83">
        <v>2</v>
      </c>
      <c r="ES8" s="84"/>
      <c r="ET8" s="22">
        <f t="shared" si="64"/>
        <v>1</v>
      </c>
      <c r="EU8" s="22">
        <f t="shared" si="65"/>
        <v>1</v>
      </c>
      <c r="EV8" s="43">
        <f t="shared" si="144"/>
        <v>1</v>
      </c>
      <c r="EW8" s="43">
        <f t="shared" si="144"/>
        <v>1</v>
      </c>
      <c r="EX8" s="56"/>
      <c r="EY8" s="22" t="str">
        <f t="shared" si="66"/>
        <v>ROCHTUS Ramona</v>
      </c>
      <c r="EZ8" s="83">
        <v>7532</v>
      </c>
      <c r="FA8" s="22" t="str">
        <f t="shared" si="67"/>
        <v>D</v>
      </c>
      <c r="FB8" s="22" t="str">
        <f t="shared" si="68"/>
        <v>VAN DE WAUWER Daniël</v>
      </c>
      <c r="FC8" s="83">
        <v>3264</v>
      </c>
      <c r="FD8" s="22" t="str">
        <f t="shared" si="69"/>
        <v>D</v>
      </c>
      <c r="FE8" s="83">
        <v>1</v>
      </c>
      <c r="FF8" s="83">
        <v>1</v>
      </c>
      <c r="FG8" s="84"/>
      <c r="FH8" s="22">
        <f t="shared" si="70"/>
        <v>2</v>
      </c>
      <c r="FI8" s="22">
        <f t="shared" si="71"/>
        <v>0</v>
      </c>
      <c r="FJ8" s="43">
        <f t="shared" si="145"/>
        <v>3</v>
      </c>
      <c r="FK8" s="43">
        <f t="shared" si="145"/>
        <v>0</v>
      </c>
      <c r="FL8" s="56"/>
      <c r="FM8" s="22" t="str">
        <f t="shared" si="72"/>
        <v>BOUTENS Werner</v>
      </c>
      <c r="FN8" s="83">
        <v>4903</v>
      </c>
      <c r="FO8" s="22" t="str">
        <f t="shared" si="73"/>
        <v>D</v>
      </c>
      <c r="FP8" s="22" t="str">
        <f t="shared" si="74"/>
        <v>POLFLIET Eric</v>
      </c>
      <c r="FQ8" s="83">
        <v>5740</v>
      </c>
      <c r="FR8" s="22" t="str">
        <f t="shared" si="75"/>
        <v>D</v>
      </c>
      <c r="FS8" s="83">
        <v>1</v>
      </c>
      <c r="FT8" s="83">
        <v>2</v>
      </c>
      <c r="FU8" s="84"/>
      <c r="FV8" s="22">
        <f t="shared" si="76"/>
        <v>1</v>
      </c>
      <c r="FW8" s="22">
        <f t="shared" si="77"/>
        <v>1</v>
      </c>
      <c r="FX8" s="43">
        <f t="shared" si="146"/>
        <v>1</v>
      </c>
      <c r="FY8" s="43">
        <f t="shared" si="146"/>
        <v>1</v>
      </c>
      <c r="FZ8" s="66"/>
      <c r="GA8" s="22" t="str">
        <f t="shared" si="78"/>
        <v>VAN DER HASSELT Emiel</v>
      </c>
      <c r="GB8" s="83">
        <v>8070</v>
      </c>
      <c r="GC8" s="22" t="str">
        <f t="shared" si="79"/>
        <v>B</v>
      </c>
      <c r="GD8" s="22" t="str">
        <f t="shared" si="80"/>
        <v>SARENS Christoph</v>
      </c>
      <c r="GE8" s="83">
        <v>1697</v>
      </c>
      <c r="GF8" s="22" t="str">
        <f t="shared" si="81"/>
        <v>C</v>
      </c>
      <c r="GG8" s="83">
        <v>1</v>
      </c>
      <c r="GH8" s="83">
        <v>1</v>
      </c>
      <c r="GI8" s="84"/>
      <c r="GJ8" s="22">
        <f t="shared" si="82"/>
        <v>2</v>
      </c>
      <c r="GK8" s="22">
        <f t="shared" si="83"/>
        <v>0</v>
      </c>
      <c r="GL8" s="43">
        <f t="shared" si="147"/>
        <v>3</v>
      </c>
      <c r="GM8" s="43">
        <f t="shared" si="147"/>
        <v>0</v>
      </c>
      <c r="GN8" s="56"/>
      <c r="GO8" s="22" t="str">
        <f t="shared" si="84"/>
        <v>VAN ROMPAEY Yves</v>
      </c>
      <c r="GP8" s="83">
        <v>8068</v>
      </c>
      <c r="GQ8" s="22" t="str">
        <f t="shared" si="85"/>
        <v>D</v>
      </c>
      <c r="GR8" s="22" t="str">
        <f t="shared" si="86"/>
        <v>ROCHTUS Ramona</v>
      </c>
      <c r="GS8" s="83">
        <v>7532</v>
      </c>
      <c r="GT8" s="22" t="str">
        <f t="shared" si="87"/>
        <v>D</v>
      </c>
      <c r="GU8" s="83">
        <v>2</v>
      </c>
      <c r="GV8" s="83">
        <v>1</v>
      </c>
      <c r="GW8" s="84"/>
      <c r="GX8" s="22">
        <f t="shared" si="88"/>
        <v>1</v>
      </c>
      <c r="GY8" s="22">
        <f t="shared" si="89"/>
        <v>1</v>
      </c>
      <c r="GZ8" s="43">
        <f t="shared" si="148"/>
        <v>1</v>
      </c>
      <c r="HA8" s="43">
        <f t="shared" si="148"/>
        <v>1</v>
      </c>
      <c r="HB8" s="56"/>
      <c r="HC8" s="22" t="str">
        <f t="shared" si="90"/>
        <v>POLFLIET Eric</v>
      </c>
      <c r="HD8" s="83">
        <v>5740</v>
      </c>
      <c r="HE8" s="22" t="str">
        <f t="shared" si="91"/>
        <v>D</v>
      </c>
      <c r="HF8" s="22" t="str">
        <f t="shared" si="92"/>
        <v>ROCHTUS Ramona</v>
      </c>
      <c r="HG8" s="83">
        <v>7532</v>
      </c>
      <c r="HH8" s="22" t="str">
        <f t="shared" si="93"/>
        <v>D</v>
      </c>
      <c r="HI8" s="83">
        <v>1</v>
      </c>
      <c r="HJ8" s="83">
        <v>2</v>
      </c>
      <c r="HK8" s="84"/>
      <c r="HL8" s="22">
        <f t="shared" si="94"/>
        <v>1</v>
      </c>
      <c r="HM8" s="22">
        <f t="shared" si="95"/>
        <v>1</v>
      </c>
      <c r="HN8" s="43">
        <f t="shared" si="149"/>
        <v>1</v>
      </c>
      <c r="HO8" s="43">
        <f t="shared" si="149"/>
        <v>1</v>
      </c>
      <c r="HP8" s="66"/>
      <c r="HQ8" s="22" t="str">
        <f t="shared" si="96"/>
        <v>VAN ROMPAEY Kristof</v>
      </c>
      <c r="HR8" s="83">
        <v>7474</v>
      </c>
      <c r="HS8" s="22" t="str">
        <f t="shared" si="97"/>
        <v>C</v>
      </c>
      <c r="HT8" s="22" t="str">
        <f t="shared" si="98"/>
        <v>CONICKX Gustaaf</v>
      </c>
      <c r="HU8" s="83">
        <v>2696</v>
      </c>
      <c r="HV8" s="22" t="str">
        <f t="shared" si="99"/>
        <v>D</v>
      </c>
      <c r="HW8" s="83">
        <v>1</v>
      </c>
      <c r="HX8" s="83">
        <v>1</v>
      </c>
      <c r="HY8" s="84"/>
      <c r="HZ8" s="22">
        <f t="shared" si="100"/>
        <v>2</v>
      </c>
      <c r="IA8" s="22">
        <f t="shared" si="101"/>
        <v>0</v>
      </c>
      <c r="IB8" s="43">
        <f t="shared" si="102"/>
        <v>3</v>
      </c>
      <c r="IC8" s="43">
        <f t="shared" si="102"/>
        <v>0</v>
      </c>
      <c r="ID8" s="56"/>
      <c r="IE8" s="22" t="str">
        <f t="shared" si="103"/>
        <v>VAN BESSELAERE Fabienne</v>
      </c>
      <c r="IF8" s="83">
        <v>8379</v>
      </c>
      <c r="IG8" s="22" t="str">
        <f t="shared" si="104"/>
        <v>D</v>
      </c>
      <c r="IH8" s="22" t="str">
        <f t="shared" si="105"/>
        <v>DE BORGER David</v>
      </c>
      <c r="II8" s="83">
        <v>6430</v>
      </c>
      <c r="IJ8" s="22" t="str">
        <f t="shared" si="106"/>
        <v>D</v>
      </c>
      <c r="IK8" s="83">
        <v>1</v>
      </c>
      <c r="IL8" s="83">
        <v>1</v>
      </c>
      <c r="IM8" s="65"/>
      <c r="IN8" s="22">
        <f t="shared" si="107"/>
        <v>2</v>
      </c>
      <c r="IO8" s="22">
        <f t="shared" si="108"/>
        <v>0</v>
      </c>
      <c r="IP8" s="43">
        <f t="shared" si="150"/>
        <v>3</v>
      </c>
      <c r="IQ8" s="43">
        <f t="shared" si="150"/>
        <v>0</v>
      </c>
      <c r="IR8" s="56"/>
      <c r="IS8" s="22" t="str">
        <f t="shared" si="109"/>
        <v>BOUTENS Werner</v>
      </c>
      <c r="IT8" s="83">
        <v>4903</v>
      </c>
      <c r="IU8" s="22" t="str">
        <f t="shared" si="110"/>
        <v>D</v>
      </c>
      <c r="IV8" s="22" t="str">
        <f t="shared" si="111"/>
        <v>ROCHTUS Ramona</v>
      </c>
      <c r="IW8" s="83">
        <v>7532</v>
      </c>
      <c r="IX8" s="22" t="str">
        <f t="shared" si="112"/>
        <v>D</v>
      </c>
      <c r="IY8" s="83">
        <v>2</v>
      </c>
      <c r="IZ8" s="83">
        <v>1</v>
      </c>
      <c r="JA8" s="84"/>
      <c r="JB8" s="22">
        <f t="shared" si="113"/>
        <v>1</v>
      </c>
      <c r="JC8" s="22">
        <f t="shared" si="114"/>
        <v>1</v>
      </c>
      <c r="JD8" s="43">
        <f t="shared" si="151"/>
        <v>1</v>
      </c>
      <c r="JE8" s="43">
        <f t="shared" si="151"/>
        <v>1</v>
      </c>
      <c r="JF8" s="66"/>
      <c r="JG8" s="22" t="str">
        <f t="shared" si="115"/>
        <v>VERMEULEN Paul</v>
      </c>
      <c r="JH8" s="83">
        <v>1123</v>
      </c>
      <c r="JI8" s="22" t="str">
        <f t="shared" si="116"/>
        <v>B</v>
      </c>
      <c r="JJ8" s="22" t="str">
        <f t="shared" si="117"/>
        <v>POLFLIET Eric</v>
      </c>
      <c r="JK8" s="83">
        <v>5740</v>
      </c>
      <c r="JL8" s="22" t="str">
        <f t="shared" si="118"/>
        <v>D</v>
      </c>
      <c r="JM8" s="83">
        <v>1</v>
      </c>
      <c r="JN8" s="83">
        <v>1</v>
      </c>
      <c r="JO8" s="84"/>
      <c r="JP8" s="22">
        <f t="shared" si="119"/>
        <v>2</v>
      </c>
      <c r="JQ8" s="22">
        <f t="shared" si="120"/>
        <v>0</v>
      </c>
      <c r="JR8" s="43">
        <f t="shared" si="152"/>
        <v>3</v>
      </c>
      <c r="JS8" s="43">
        <f t="shared" si="152"/>
        <v>0</v>
      </c>
      <c r="JT8" s="56"/>
      <c r="JU8" s="22" t="str">
        <f t="shared" si="121"/>
        <v>DE BORGER David</v>
      </c>
      <c r="JV8" s="83">
        <v>6430</v>
      </c>
      <c r="JW8" s="22" t="str">
        <f t="shared" si="122"/>
        <v>D</v>
      </c>
      <c r="JX8" s="22" t="str">
        <f t="shared" si="123"/>
        <v>ROCHTUS Ramona</v>
      </c>
      <c r="JY8" s="83">
        <v>7532</v>
      </c>
      <c r="JZ8" s="22" t="str">
        <f t="shared" si="124"/>
        <v>D</v>
      </c>
      <c r="KA8" s="83">
        <v>2</v>
      </c>
      <c r="KB8" s="83">
        <v>2</v>
      </c>
      <c r="KC8" s="84"/>
      <c r="KD8" s="22">
        <f t="shared" si="125"/>
        <v>0</v>
      </c>
      <c r="KE8" s="22">
        <f t="shared" si="126"/>
        <v>2</v>
      </c>
      <c r="KF8" s="43">
        <f t="shared" si="153"/>
        <v>0</v>
      </c>
      <c r="KG8" s="43">
        <f t="shared" si="153"/>
        <v>3</v>
      </c>
      <c r="KH8" s="56"/>
      <c r="KI8" s="22" t="str">
        <f t="shared" si="127"/>
        <v>VAN DER WILT Cornelis</v>
      </c>
      <c r="KJ8" s="83">
        <v>6518</v>
      </c>
      <c r="KK8" s="22" t="str">
        <f t="shared" si="128"/>
        <v>D</v>
      </c>
      <c r="KL8" s="22" t="str">
        <f t="shared" si="129"/>
        <v>VERMEULEN Paul</v>
      </c>
      <c r="KM8" s="83">
        <v>1123</v>
      </c>
      <c r="KN8" s="22" t="str">
        <f t="shared" si="130"/>
        <v>B</v>
      </c>
      <c r="KO8" s="83">
        <v>2</v>
      </c>
      <c r="KP8" s="83">
        <v>2</v>
      </c>
      <c r="KQ8" s="84"/>
      <c r="KR8" s="22">
        <f t="shared" si="131"/>
        <v>0</v>
      </c>
      <c r="KS8" s="22">
        <f t="shared" si="132"/>
        <v>2</v>
      </c>
      <c r="KT8" s="43">
        <f t="shared" si="154"/>
        <v>0</v>
      </c>
      <c r="KU8" s="43">
        <f t="shared" si="154"/>
        <v>3</v>
      </c>
      <c r="KV8" s="66"/>
      <c r="KW8" s="22"/>
      <c r="KX8" s="83"/>
      <c r="KY8" s="22"/>
      <c r="KZ8" s="22"/>
      <c r="LA8" s="83"/>
      <c r="LB8" s="22"/>
      <c r="LC8" s="83"/>
      <c r="LD8" s="83"/>
      <c r="LE8" s="84"/>
      <c r="LF8" s="22"/>
      <c r="LG8" s="22"/>
      <c r="LH8" s="43"/>
      <c r="LI8" s="43"/>
      <c r="LJ8" s="56"/>
      <c r="LK8" s="22"/>
      <c r="LL8" s="83"/>
      <c r="LM8" s="22"/>
      <c r="LN8" s="22"/>
      <c r="LO8" s="83"/>
      <c r="LP8" s="22"/>
      <c r="LQ8" s="83"/>
      <c r="LR8" s="83"/>
      <c r="LS8" s="84"/>
      <c r="LT8" s="22"/>
      <c r="LU8" s="22"/>
      <c r="LV8" s="43"/>
      <c r="LW8" s="43"/>
      <c r="LY8" s="22"/>
      <c r="LZ8" s="83"/>
      <c r="MA8" s="22"/>
      <c r="MB8" s="22"/>
      <c r="MC8" s="83"/>
      <c r="MD8" s="22"/>
      <c r="ME8" s="83"/>
      <c r="MF8" s="83"/>
      <c r="MG8" s="84"/>
      <c r="MH8" s="22"/>
      <c r="MI8" s="22"/>
      <c r="MJ8" s="43"/>
      <c r="MK8" s="43"/>
      <c r="ML8" s="56"/>
      <c r="MM8" s="22"/>
      <c r="MN8" s="83"/>
      <c r="MO8" s="22"/>
      <c r="MP8" s="22"/>
      <c r="MQ8" s="83"/>
      <c r="MR8" s="22"/>
      <c r="MS8" s="83"/>
      <c r="MT8" s="83"/>
      <c r="MU8" s="84"/>
      <c r="MV8" s="22"/>
      <c r="MW8" s="22"/>
      <c r="MX8" s="43"/>
      <c r="MY8" s="43"/>
    </row>
    <row r="9" spans="1:363" ht="17.25" thickBot="1" x14ac:dyDescent="0.35">
      <c r="A9" s="22" t="str">
        <f t="shared" si="0"/>
        <v>VAN DE WAUWER Daniël</v>
      </c>
      <c r="B9" s="83">
        <v>3264</v>
      </c>
      <c r="C9" s="22" t="str">
        <f t="shared" si="1"/>
        <v>D</v>
      </c>
      <c r="D9" s="22" t="str">
        <f t="shared" si="2"/>
        <v>ANTHONIS Daniël</v>
      </c>
      <c r="E9" s="83">
        <v>8646</v>
      </c>
      <c r="F9" s="22" t="str">
        <f t="shared" si="3"/>
        <v>C</v>
      </c>
      <c r="G9" s="83">
        <v>1</v>
      </c>
      <c r="H9" s="83">
        <v>2</v>
      </c>
      <c r="I9" s="85"/>
      <c r="J9" s="22">
        <f t="shared" si="4"/>
        <v>1</v>
      </c>
      <c r="K9" s="22">
        <f t="shared" si="5"/>
        <v>1</v>
      </c>
      <c r="L9" s="43">
        <f t="shared" si="133"/>
        <v>1</v>
      </c>
      <c r="M9" s="43">
        <f t="shared" si="133"/>
        <v>1</v>
      </c>
      <c r="N9" s="56"/>
      <c r="O9" s="22" t="str">
        <f t="shared" si="6"/>
        <v>BREMS Juliën</v>
      </c>
      <c r="P9" s="83">
        <v>7871</v>
      </c>
      <c r="Q9" s="22" t="str">
        <f t="shared" si="7"/>
        <v>NA</v>
      </c>
      <c r="R9" s="22" t="str">
        <f t="shared" si="8"/>
        <v>SIEBENS Ludo</v>
      </c>
      <c r="S9" s="83">
        <v>3277</v>
      </c>
      <c r="T9" s="22" t="str">
        <f t="shared" si="9"/>
        <v>C</v>
      </c>
      <c r="U9" s="83">
        <v>2</v>
      </c>
      <c r="V9" s="83">
        <v>2</v>
      </c>
      <c r="W9" s="85"/>
      <c r="X9" s="22">
        <f t="shared" si="10"/>
        <v>0</v>
      </c>
      <c r="Y9" s="22">
        <f t="shared" si="11"/>
        <v>2</v>
      </c>
      <c r="Z9" s="43">
        <f t="shared" si="134"/>
        <v>0</v>
      </c>
      <c r="AA9" s="43">
        <f t="shared" si="134"/>
        <v>3</v>
      </c>
      <c r="AB9" s="56"/>
      <c r="AC9" s="22" t="str">
        <f t="shared" si="12"/>
        <v>DE KEYSER Giel</v>
      </c>
      <c r="AD9" s="83">
        <v>2934</v>
      </c>
      <c r="AE9" s="22" t="str">
        <f t="shared" si="13"/>
        <v>B</v>
      </c>
      <c r="AF9" s="22" t="str">
        <f t="shared" si="14"/>
        <v>BREMS Juliën</v>
      </c>
      <c r="AG9" s="83">
        <v>7871</v>
      </c>
      <c r="AH9" s="22" t="str">
        <f t="shared" si="15"/>
        <v>NA</v>
      </c>
      <c r="AI9" s="83">
        <v>1</v>
      </c>
      <c r="AJ9" s="83">
        <v>2</v>
      </c>
      <c r="AK9" s="85"/>
      <c r="AL9" s="22">
        <f t="shared" si="16"/>
        <v>1</v>
      </c>
      <c r="AM9" s="22">
        <f t="shared" si="17"/>
        <v>1</v>
      </c>
      <c r="AN9" s="43">
        <f t="shared" si="135"/>
        <v>1</v>
      </c>
      <c r="AO9" s="43">
        <f t="shared" si="135"/>
        <v>1</v>
      </c>
      <c r="AP9" s="56"/>
      <c r="AQ9" s="22" t="str">
        <f t="shared" si="18"/>
        <v>VAN ROMPAEY Kristof</v>
      </c>
      <c r="AR9" s="83">
        <v>7474</v>
      </c>
      <c r="AS9" s="22" t="str">
        <f t="shared" si="19"/>
        <v>C</v>
      </c>
      <c r="AT9" s="22" t="str">
        <f t="shared" si="20"/>
        <v>VAN DEN ENDE David</v>
      </c>
      <c r="AU9" s="83">
        <v>5281</v>
      </c>
      <c r="AV9" s="22" t="str">
        <f t="shared" si="21"/>
        <v>C</v>
      </c>
      <c r="AW9" s="83">
        <v>2</v>
      </c>
      <c r="AX9" s="83">
        <v>2</v>
      </c>
      <c r="AY9" s="85"/>
      <c r="AZ9" s="22">
        <f t="shared" si="22"/>
        <v>0</v>
      </c>
      <c r="BA9" s="22">
        <f t="shared" si="23"/>
        <v>2</v>
      </c>
      <c r="BB9" s="43">
        <f t="shared" si="136"/>
        <v>0</v>
      </c>
      <c r="BC9" s="43">
        <f t="shared" si="136"/>
        <v>3</v>
      </c>
      <c r="BD9" s="56"/>
      <c r="BE9" s="22" t="str">
        <f t="shared" si="24"/>
        <v>SCHNABEL Rudi</v>
      </c>
      <c r="BF9" s="83">
        <v>749</v>
      </c>
      <c r="BG9" s="22" t="str">
        <f t="shared" si="25"/>
        <v>B</v>
      </c>
      <c r="BH9" s="22" t="str">
        <f t="shared" si="26"/>
        <v>VAN HUMBEECK Henri</v>
      </c>
      <c r="BI9" s="83">
        <v>1135</v>
      </c>
      <c r="BJ9" s="22" t="str">
        <f t="shared" si="27"/>
        <v>B</v>
      </c>
      <c r="BK9" s="83">
        <v>1</v>
      </c>
      <c r="BL9" s="83">
        <v>1</v>
      </c>
      <c r="BM9" s="85"/>
      <c r="BN9" s="22">
        <f t="shared" si="28"/>
        <v>2</v>
      </c>
      <c r="BO9" s="22">
        <f t="shared" si="29"/>
        <v>0</v>
      </c>
      <c r="BP9" s="43">
        <f t="shared" si="137"/>
        <v>3</v>
      </c>
      <c r="BQ9" s="43">
        <f t="shared" si="137"/>
        <v>0</v>
      </c>
      <c r="BR9" s="56"/>
      <c r="BS9" s="22" t="str">
        <f t="shared" si="30"/>
        <v>VRANKEN Rony</v>
      </c>
      <c r="BT9" s="83">
        <v>6700</v>
      </c>
      <c r="BU9" s="22" t="str">
        <f t="shared" si="31"/>
        <v>C</v>
      </c>
      <c r="BV9" s="22" t="str">
        <f t="shared" si="32"/>
        <v>VAN OLERVEKEN Eduward</v>
      </c>
      <c r="BW9" s="83">
        <v>806</v>
      </c>
      <c r="BX9" s="22" t="str">
        <f t="shared" si="33"/>
        <v>NA</v>
      </c>
      <c r="BY9" s="83">
        <v>1</v>
      </c>
      <c r="BZ9" s="83">
        <v>1</v>
      </c>
      <c r="CA9" s="85"/>
      <c r="CB9" s="22">
        <f t="shared" si="34"/>
        <v>2</v>
      </c>
      <c r="CC9" s="22">
        <f t="shared" si="35"/>
        <v>0</v>
      </c>
      <c r="CD9" s="43">
        <f t="shared" si="138"/>
        <v>3</v>
      </c>
      <c r="CE9" s="43">
        <f t="shared" si="139"/>
        <v>0</v>
      </c>
      <c r="CF9" s="56"/>
      <c r="CG9" s="22" t="str">
        <f t="shared" si="36"/>
        <v>PETRY Peter</v>
      </c>
      <c r="CH9" s="83">
        <v>5731</v>
      </c>
      <c r="CI9" s="22" t="str">
        <f t="shared" si="37"/>
        <v>C</v>
      </c>
      <c r="CJ9" s="22" t="str">
        <f t="shared" si="38"/>
        <v>BROUWER Glenn</v>
      </c>
      <c r="CK9" s="83">
        <v>7290</v>
      </c>
      <c r="CL9" s="22" t="str">
        <f t="shared" si="39"/>
        <v>B</v>
      </c>
      <c r="CM9" s="83">
        <v>2</v>
      </c>
      <c r="CN9" s="83">
        <v>2</v>
      </c>
      <c r="CO9" s="85"/>
      <c r="CP9" s="22">
        <f t="shared" si="40"/>
        <v>0</v>
      </c>
      <c r="CQ9" s="22">
        <f t="shared" si="41"/>
        <v>2</v>
      </c>
      <c r="CR9" s="43">
        <f t="shared" si="140"/>
        <v>0</v>
      </c>
      <c r="CS9" s="43">
        <f t="shared" si="140"/>
        <v>3</v>
      </c>
      <c r="CT9" s="56"/>
      <c r="CU9" s="22" t="str">
        <f t="shared" si="42"/>
        <v>VAN RANST Juan</v>
      </c>
      <c r="CV9" s="83">
        <v>4964</v>
      </c>
      <c r="CW9" s="22" t="str">
        <f t="shared" si="43"/>
        <v>C</v>
      </c>
      <c r="CX9" s="22" t="str">
        <f t="shared" si="44"/>
        <v>HOOF Etienne</v>
      </c>
      <c r="CY9" s="83">
        <v>3041</v>
      </c>
      <c r="CZ9" s="22" t="str">
        <f t="shared" si="45"/>
        <v>B</v>
      </c>
      <c r="DA9" s="83">
        <v>1</v>
      </c>
      <c r="DB9" s="83">
        <v>2</v>
      </c>
      <c r="DC9" s="85"/>
      <c r="DD9" s="22">
        <f t="shared" si="46"/>
        <v>1</v>
      </c>
      <c r="DE9" s="22">
        <f t="shared" si="47"/>
        <v>1</v>
      </c>
      <c r="DF9" s="43">
        <f t="shared" si="141"/>
        <v>1</v>
      </c>
      <c r="DG9" s="43">
        <f t="shared" si="141"/>
        <v>1</v>
      </c>
      <c r="DH9" s="56"/>
      <c r="DI9" s="22" t="str">
        <f t="shared" si="48"/>
        <v>VAN DER HASSELT Emiel</v>
      </c>
      <c r="DJ9" s="83">
        <v>8070</v>
      </c>
      <c r="DK9" s="22" t="str">
        <f t="shared" si="49"/>
        <v>B</v>
      </c>
      <c r="DL9" s="22" t="str">
        <f t="shared" si="50"/>
        <v>DE CLIPPELEIR Toni</v>
      </c>
      <c r="DM9" s="83">
        <v>5513</v>
      </c>
      <c r="DN9" s="22" t="str">
        <f t="shared" si="51"/>
        <v>C</v>
      </c>
      <c r="DO9" s="83">
        <v>1</v>
      </c>
      <c r="DP9" s="83">
        <v>2</v>
      </c>
      <c r="DQ9" s="85"/>
      <c r="DR9" s="22">
        <f t="shared" si="52"/>
        <v>1</v>
      </c>
      <c r="DS9" s="22">
        <f t="shared" si="53"/>
        <v>1</v>
      </c>
      <c r="DT9" s="43">
        <f t="shared" si="142"/>
        <v>1</v>
      </c>
      <c r="DU9" s="43">
        <f t="shared" si="142"/>
        <v>1</v>
      </c>
      <c r="DV9" s="56"/>
      <c r="DW9" s="22" t="str">
        <f t="shared" si="54"/>
        <v>VAN ROMPAEY Kristof</v>
      </c>
      <c r="DX9" s="83">
        <v>7474</v>
      </c>
      <c r="DY9" s="22" t="str">
        <f t="shared" si="55"/>
        <v>C</v>
      </c>
      <c r="DZ9" s="22" t="str">
        <f t="shared" si="56"/>
        <v>DE BORGER David</v>
      </c>
      <c r="EA9" s="83">
        <v>6430</v>
      </c>
      <c r="EB9" s="22" t="str">
        <f t="shared" si="57"/>
        <v>D</v>
      </c>
      <c r="EC9" s="83">
        <v>1</v>
      </c>
      <c r="ED9" s="83">
        <v>1</v>
      </c>
      <c r="EE9" s="85"/>
      <c r="EF9" s="22">
        <f t="shared" si="58"/>
        <v>2</v>
      </c>
      <c r="EG9" s="22">
        <f t="shared" si="59"/>
        <v>0</v>
      </c>
      <c r="EH9" s="43">
        <f t="shared" si="143"/>
        <v>3</v>
      </c>
      <c r="EI9" s="43">
        <f t="shared" si="143"/>
        <v>0</v>
      </c>
      <c r="EJ9" s="56"/>
      <c r="EK9" s="22" t="str">
        <f t="shared" si="60"/>
        <v>DE CLIPPELEIR Toni</v>
      </c>
      <c r="EL9" s="83">
        <v>5513</v>
      </c>
      <c r="EM9" s="22" t="str">
        <f t="shared" si="61"/>
        <v>C</v>
      </c>
      <c r="EN9" s="22" t="str">
        <f t="shared" si="62"/>
        <v>VAN ROMPAEY Kristof</v>
      </c>
      <c r="EO9" s="83">
        <v>7474</v>
      </c>
      <c r="EP9" s="22" t="str">
        <f t="shared" si="63"/>
        <v>C</v>
      </c>
      <c r="EQ9" s="83">
        <v>2</v>
      </c>
      <c r="ER9" s="83">
        <v>2</v>
      </c>
      <c r="ES9" s="85"/>
      <c r="ET9" s="22">
        <f t="shared" si="64"/>
        <v>0</v>
      </c>
      <c r="EU9" s="22">
        <f t="shared" si="65"/>
        <v>2</v>
      </c>
      <c r="EV9" s="43">
        <f t="shared" si="144"/>
        <v>0</v>
      </c>
      <c r="EW9" s="43">
        <f t="shared" si="144"/>
        <v>3</v>
      </c>
      <c r="EX9" s="56"/>
      <c r="EY9" s="22" t="str">
        <f t="shared" si="66"/>
        <v>VAN ROMPAEY Kristof</v>
      </c>
      <c r="EZ9" s="83">
        <v>7474</v>
      </c>
      <c r="FA9" s="22" t="str">
        <f t="shared" si="67"/>
        <v>C</v>
      </c>
      <c r="FB9" s="22" t="str">
        <f t="shared" si="68"/>
        <v>VAN EECKHOUT Jean-Pierre</v>
      </c>
      <c r="FC9" s="83">
        <v>2931</v>
      </c>
      <c r="FD9" s="22" t="str">
        <f t="shared" si="69"/>
        <v>C</v>
      </c>
      <c r="FE9" s="83">
        <v>2</v>
      </c>
      <c r="FF9" s="83">
        <v>2</v>
      </c>
      <c r="FG9" s="85"/>
      <c r="FH9" s="22">
        <f t="shared" si="70"/>
        <v>0</v>
      </c>
      <c r="FI9" s="22">
        <f t="shared" si="71"/>
        <v>2</v>
      </c>
      <c r="FJ9" s="43">
        <f t="shared" si="145"/>
        <v>0</v>
      </c>
      <c r="FK9" s="43">
        <f t="shared" si="145"/>
        <v>3</v>
      </c>
      <c r="FL9" s="56"/>
      <c r="FM9" s="22" t="str">
        <f t="shared" si="72"/>
        <v>VAN STRAETEN Henri</v>
      </c>
      <c r="FN9" s="83">
        <v>2909</v>
      </c>
      <c r="FO9" s="22" t="str">
        <f t="shared" si="73"/>
        <v>C</v>
      </c>
      <c r="FP9" s="22" t="str">
        <f t="shared" si="74"/>
        <v>VAN HUMBEECK Henri</v>
      </c>
      <c r="FQ9" s="83">
        <v>1135</v>
      </c>
      <c r="FR9" s="22" t="str">
        <f t="shared" si="75"/>
        <v>B</v>
      </c>
      <c r="FS9" s="83">
        <v>2</v>
      </c>
      <c r="FT9" s="83">
        <v>2</v>
      </c>
      <c r="FU9" s="85"/>
      <c r="FV9" s="22">
        <f t="shared" si="76"/>
        <v>0</v>
      </c>
      <c r="FW9" s="22">
        <f t="shared" si="77"/>
        <v>2</v>
      </c>
      <c r="FX9" s="43">
        <f t="shared" si="146"/>
        <v>0</v>
      </c>
      <c r="FY9" s="43">
        <f t="shared" si="146"/>
        <v>3</v>
      </c>
      <c r="FZ9" s="56"/>
      <c r="GA9" s="22" t="str">
        <f t="shared" si="78"/>
        <v>VAN HUMBEECK Henri</v>
      </c>
      <c r="GB9" s="83">
        <v>1135</v>
      </c>
      <c r="GC9" s="22" t="str">
        <f t="shared" si="79"/>
        <v>B</v>
      </c>
      <c r="GD9" s="22" t="str">
        <f t="shared" si="80"/>
        <v>DE KEYSER Giel</v>
      </c>
      <c r="GE9" s="83">
        <v>2934</v>
      </c>
      <c r="GF9" s="22" t="str">
        <f t="shared" si="81"/>
        <v>B</v>
      </c>
      <c r="GG9" s="83">
        <v>2</v>
      </c>
      <c r="GH9" s="83">
        <v>1</v>
      </c>
      <c r="GI9" s="85"/>
      <c r="GJ9" s="22">
        <f t="shared" si="82"/>
        <v>1</v>
      </c>
      <c r="GK9" s="22">
        <f t="shared" si="83"/>
        <v>1</v>
      </c>
      <c r="GL9" s="43">
        <f t="shared" si="147"/>
        <v>1</v>
      </c>
      <c r="GM9" s="43">
        <f t="shared" si="147"/>
        <v>1</v>
      </c>
      <c r="GN9" s="56"/>
      <c r="GO9" s="22" t="str">
        <f t="shared" si="84"/>
        <v>VAN BESSELAERE Fabienne</v>
      </c>
      <c r="GP9" s="83">
        <v>8379</v>
      </c>
      <c r="GQ9" s="22" t="str">
        <f t="shared" si="85"/>
        <v>D</v>
      </c>
      <c r="GR9" s="22" t="str">
        <f t="shared" si="86"/>
        <v>DE WAEGENEER Marco</v>
      </c>
      <c r="GS9" s="83">
        <v>3857</v>
      </c>
      <c r="GT9" s="22" t="str">
        <f t="shared" si="87"/>
        <v>C</v>
      </c>
      <c r="GU9" s="83">
        <v>1</v>
      </c>
      <c r="GV9" s="83">
        <v>1</v>
      </c>
      <c r="GW9" s="85"/>
      <c r="GX9" s="22">
        <f t="shared" si="88"/>
        <v>2</v>
      </c>
      <c r="GY9" s="22">
        <f t="shared" si="89"/>
        <v>0</v>
      </c>
      <c r="GZ9" s="43">
        <f t="shared" si="148"/>
        <v>3</v>
      </c>
      <c r="HA9" s="43">
        <f t="shared" si="148"/>
        <v>0</v>
      </c>
      <c r="HB9" s="56"/>
      <c r="HC9" s="22" t="str">
        <f t="shared" si="90"/>
        <v>VAN HUMBEECK Henri</v>
      </c>
      <c r="HD9" s="83">
        <v>1135</v>
      </c>
      <c r="HE9" s="22" t="str">
        <f t="shared" si="91"/>
        <v>B</v>
      </c>
      <c r="HF9" s="22" t="str">
        <f t="shared" si="92"/>
        <v>ANTHONIS Daniël</v>
      </c>
      <c r="HG9" s="83">
        <v>8646</v>
      </c>
      <c r="HH9" s="22" t="str">
        <f t="shared" si="93"/>
        <v>C</v>
      </c>
      <c r="HI9" s="83">
        <v>1</v>
      </c>
      <c r="HJ9" s="83">
        <v>1</v>
      </c>
      <c r="HK9" s="85"/>
      <c r="HL9" s="22">
        <f t="shared" si="94"/>
        <v>2</v>
      </c>
      <c r="HM9" s="22">
        <f t="shared" si="95"/>
        <v>0</v>
      </c>
      <c r="HN9" s="43">
        <f t="shared" si="149"/>
        <v>3</v>
      </c>
      <c r="HO9" s="43">
        <f t="shared" si="149"/>
        <v>0</v>
      </c>
      <c r="HP9" s="56"/>
      <c r="HQ9" s="22" t="str">
        <f t="shared" si="96"/>
        <v>ROCHTUS Ramona</v>
      </c>
      <c r="HR9" s="83">
        <v>7532</v>
      </c>
      <c r="HS9" s="22" t="str">
        <f t="shared" si="97"/>
        <v>D</v>
      </c>
      <c r="HT9" s="22" t="str">
        <f t="shared" si="98"/>
        <v>VRANKEN Rony</v>
      </c>
      <c r="HU9" s="83">
        <v>6700</v>
      </c>
      <c r="HV9" s="22" t="str">
        <f t="shared" si="99"/>
        <v>C</v>
      </c>
      <c r="HW9" s="83">
        <v>2</v>
      </c>
      <c r="HX9" s="83">
        <v>1</v>
      </c>
      <c r="HY9" s="85"/>
      <c r="HZ9" s="22">
        <f t="shared" si="100"/>
        <v>1</v>
      </c>
      <c r="IA9" s="22">
        <f t="shared" si="101"/>
        <v>1</v>
      </c>
      <c r="IB9" s="43">
        <f t="shared" si="102"/>
        <v>1</v>
      </c>
      <c r="IC9" s="43">
        <f t="shared" si="102"/>
        <v>1</v>
      </c>
      <c r="ID9" s="56"/>
      <c r="IE9" s="22" t="str">
        <f t="shared" si="103"/>
        <v>BROUWER Glenn</v>
      </c>
      <c r="IF9" s="83">
        <v>7290</v>
      </c>
      <c r="IG9" s="22" t="str">
        <f t="shared" si="104"/>
        <v>B</v>
      </c>
      <c r="IH9" s="22" t="str">
        <f t="shared" si="105"/>
        <v>KERREMANS Ronny</v>
      </c>
      <c r="II9" s="83">
        <v>8712</v>
      </c>
      <c r="IJ9" s="22" t="str">
        <f t="shared" si="106"/>
        <v>D</v>
      </c>
      <c r="IK9" s="83">
        <v>2</v>
      </c>
      <c r="IL9" s="83">
        <v>1</v>
      </c>
      <c r="IM9" s="67"/>
      <c r="IN9" s="22">
        <f t="shared" si="107"/>
        <v>1</v>
      </c>
      <c r="IO9" s="22">
        <f t="shared" si="108"/>
        <v>1</v>
      </c>
      <c r="IP9" s="43">
        <f t="shared" si="150"/>
        <v>1</v>
      </c>
      <c r="IQ9" s="43">
        <f t="shared" si="150"/>
        <v>1</v>
      </c>
      <c r="IR9" s="56"/>
      <c r="IS9" s="22" t="str">
        <f t="shared" si="109"/>
        <v>VAN STRAETEN Henri</v>
      </c>
      <c r="IT9" s="83">
        <v>2909</v>
      </c>
      <c r="IU9" s="22" t="str">
        <f t="shared" si="110"/>
        <v>C</v>
      </c>
      <c r="IV9" s="22" t="str">
        <f t="shared" si="111"/>
        <v/>
      </c>
      <c r="IW9" s="83"/>
      <c r="IX9" s="22" t="str">
        <f t="shared" si="112"/>
        <v/>
      </c>
      <c r="IY9" s="83">
        <v>1</v>
      </c>
      <c r="IZ9" s="83">
        <v>1</v>
      </c>
      <c r="JA9" s="85" t="s">
        <v>777</v>
      </c>
      <c r="JB9" s="22">
        <f t="shared" si="113"/>
        <v>2</v>
      </c>
      <c r="JC9" s="22">
        <f t="shared" si="114"/>
        <v>0</v>
      </c>
      <c r="JD9" s="43">
        <f t="shared" si="151"/>
        <v>3</v>
      </c>
      <c r="JE9" s="43">
        <f t="shared" si="151"/>
        <v>0</v>
      </c>
      <c r="JF9" s="56"/>
      <c r="JG9" s="22" t="str">
        <f t="shared" si="115"/>
        <v>DE CLIPPELEIR Toni</v>
      </c>
      <c r="JH9" s="83">
        <v>5513</v>
      </c>
      <c r="JI9" s="22" t="str">
        <f t="shared" si="116"/>
        <v>C</v>
      </c>
      <c r="JJ9" s="22" t="str">
        <f t="shared" si="117"/>
        <v>VAN HUMBEECK Henri</v>
      </c>
      <c r="JK9" s="83">
        <v>1135</v>
      </c>
      <c r="JL9" s="22" t="str">
        <f t="shared" si="118"/>
        <v>B</v>
      </c>
      <c r="JM9" s="83">
        <v>2</v>
      </c>
      <c r="JN9" s="83">
        <v>2</v>
      </c>
      <c r="JO9" s="85"/>
      <c r="JP9" s="22">
        <f t="shared" si="119"/>
        <v>0</v>
      </c>
      <c r="JQ9" s="22">
        <f t="shared" si="120"/>
        <v>2</v>
      </c>
      <c r="JR9" s="43">
        <f t="shared" si="152"/>
        <v>0</v>
      </c>
      <c r="JS9" s="43">
        <f t="shared" si="152"/>
        <v>3</v>
      </c>
      <c r="JT9" s="56"/>
      <c r="JU9" s="22" t="str">
        <f t="shared" si="121"/>
        <v>SEGERS Tom</v>
      </c>
      <c r="JV9" s="83">
        <v>2655</v>
      </c>
      <c r="JW9" s="22" t="str">
        <f t="shared" si="122"/>
        <v>C</v>
      </c>
      <c r="JX9" s="22" t="str">
        <f t="shared" si="123"/>
        <v>VAN ROMPAEY Kristof</v>
      </c>
      <c r="JY9" s="83">
        <v>7474</v>
      </c>
      <c r="JZ9" s="22" t="str">
        <f t="shared" si="124"/>
        <v>C</v>
      </c>
      <c r="KA9" s="83">
        <v>1</v>
      </c>
      <c r="KB9" s="83">
        <v>1</v>
      </c>
      <c r="KC9" s="85"/>
      <c r="KD9" s="22">
        <f t="shared" si="125"/>
        <v>2</v>
      </c>
      <c r="KE9" s="22">
        <f t="shared" si="126"/>
        <v>0</v>
      </c>
      <c r="KF9" s="43">
        <f t="shared" si="153"/>
        <v>3</v>
      </c>
      <c r="KG9" s="43">
        <f t="shared" si="153"/>
        <v>0</v>
      </c>
      <c r="KH9" s="56"/>
      <c r="KI9" s="22" t="str">
        <f t="shared" si="127"/>
        <v>ROCHTUS Ramona</v>
      </c>
      <c r="KJ9" s="83">
        <v>7532</v>
      </c>
      <c r="KK9" s="22" t="str">
        <f t="shared" si="128"/>
        <v>D</v>
      </c>
      <c r="KL9" s="22" t="str">
        <f t="shared" si="129"/>
        <v>DE CLIPPELEIR Toni</v>
      </c>
      <c r="KM9" s="83">
        <v>5513</v>
      </c>
      <c r="KN9" s="22" t="str">
        <f t="shared" si="130"/>
        <v>C</v>
      </c>
      <c r="KO9" s="83">
        <v>2</v>
      </c>
      <c r="KP9" s="83">
        <v>2</v>
      </c>
      <c r="KQ9" s="85"/>
      <c r="KR9" s="22">
        <f t="shared" si="131"/>
        <v>0</v>
      </c>
      <c r="KS9" s="22">
        <f t="shared" si="132"/>
        <v>2</v>
      </c>
      <c r="KT9" s="43">
        <f t="shared" si="154"/>
        <v>0</v>
      </c>
      <c r="KU9" s="43">
        <f t="shared" si="154"/>
        <v>3</v>
      </c>
      <c r="KV9" s="56"/>
      <c r="KW9" s="22"/>
      <c r="KX9" s="83"/>
      <c r="KY9" s="22"/>
      <c r="KZ9" s="22"/>
      <c r="LA9" s="83"/>
      <c r="LB9" s="22"/>
      <c r="LC9" s="83"/>
      <c r="LD9" s="83"/>
      <c r="LE9" s="85"/>
      <c r="LF9" s="22"/>
      <c r="LG9" s="22"/>
      <c r="LH9" s="43"/>
      <c r="LI9" s="43"/>
      <c r="LJ9" s="56"/>
      <c r="LK9" s="22"/>
      <c r="LL9" s="83"/>
      <c r="LM9" s="22"/>
      <c r="LN9" s="22"/>
      <c r="LO9" s="83"/>
      <c r="LP9" s="22"/>
      <c r="LQ9" s="83"/>
      <c r="LR9" s="83"/>
      <c r="LS9" s="85"/>
      <c r="LT9" s="22"/>
      <c r="LU9" s="22"/>
      <c r="LV9" s="43"/>
      <c r="LW9" s="43"/>
      <c r="LY9" s="22"/>
      <c r="LZ9" s="83"/>
      <c r="MA9" s="22"/>
      <c r="MB9" s="22"/>
      <c r="MC9" s="83"/>
      <c r="MD9" s="22"/>
      <c r="ME9" s="83"/>
      <c r="MF9" s="83"/>
      <c r="MG9" s="85"/>
      <c r="MH9" s="22"/>
      <c r="MI9" s="22"/>
      <c r="MJ9" s="43"/>
      <c r="MK9" s="43"/>
      <c r="ML9" s="56"/>
      <c r="MM9" s="22"/>
      <c r="MN9" s="83"/>
      <c r="MO9" s="22"/>
      <c r="MP9" s="22"/>
      <c r="MQ9" s="83"/>
      <c r="MR9" s="22"/>
      <c r="MS9" s="83"/>
      <c r="MT9" s="83"/>
      <c r="MU9" s="85"/>
      <c r="MV9" s="22"/>
      <c r="MW9" s="22"/>
      <c r="MX9" s="43"/>
      <c r="MY9" s="43"/>
    </row>
    <row r="10" spans="1:363" ht="15.75" thickBot="1" x14ac:dyDescent="0.3">
      <c r="A10" s="56"/>
      <c r="B10" s="56"/>
      <c r="C10" s="56"/>
      <c r="D10" s="56"/>
      <c r="E10" s="68"/>
      <c r="F10" s="68"/>
      <c r="G10" s="133" t="s">
        <v>6</v>
      </c>
      <c r="H10" s="134"/>
      <c r="I10" s="135"/>
      <c r="J10" s="23">
        <f>SUM(J4:J9)</f>
        <v>6</v>
      </c>
      <c r="K10" s="24">
        <f>SUM(K4:K9)</f>
        <v>6</v>
      </c>
      <c r="L10" s="44"/>
      <c r="M10" s="44"/>
      <c r="N10" s="56"/>
      <c r="O10" s="56"/>
      <c r="P10" s="56"/>
      <c r="Q10" s="56"/>
      <c r="R10" s="56"/>
      <c r="S10" s="68"/>
      <c r="T10" s="68"/>
      <c r="U10" s="133" t="s">
        <v>6</v>
      </c>
      <c r="V10" s="134"/>
      <c r="W10" s="135"/>
      <c r="X10" s="23">
        <f>SUM(X4:X9)</f>
        <v>6</v>
      </c>
      <c r="Y10" s="24">
        <f>SUM(Y4:Y9)</f>
        <v>6</v>
      </c>
      <c r="Z10" s="44"/>
      <c r="AA10" s="44"/>
      <c r="AB10" s="56"/>
      <c r="AC10" s="56"/>
      <c r="AD10" s="56"/>
      <c r="AE10" s="56"/>
      <c r="AF10" s="56"/>
      <c r="AG10" s="68"/>
      <c r="AH10" s="68"/>
      <c r="AI10" s="133" t="s">
        <v>6</v>
      </c>
      <c r="AJ10" s="134"/>
      <c r="AK10" s="135"/>
      <c r="AL10" s="23">
        <f>SUM(AL4:AL9)</f>
        <v>6</v>
      </c>
      <c r="AM10" s="24">
        <f>SUM(AM4:AM9)</f>
        <v>6</v>
      </c>
      <c r="AN10" s="44"/>
      <c r="AO10" s="44"/>
      <c r="AP10" s="56"/>
      <c r="AQ10" s="56"/>
      <c r="AR10" s="56"/>
      <c r="AS10" s="56"/>
      <c r="AT10" s="56"/>
      <c r="AU10" s="68"/>
      <c r="AV10" s="68"/>
      <c r="AW10" s="133" t="s">
        <v>6</v>
      </c>
      <c r="AX10" s="134"/>
      <c r="AY10" s="135"/>
      <c r="AZ10" s="23">
        <f>SUM(AZ4:AZ9)</f>
        <v>6</v>
      </c>
      <c r="BA10" s="24">
        <f>SUM(BA4:BA9)</f>
        <v>6</v>
      </c>
      <c r="BB10" s="44"/>
      <c r="BC10" s="44"/>
      <c r="BD10" s="56"/>
      <c r="BE10" s="56"/>
      <c r="BF10" s="56"/>
      <c r="BG10" s="56"/>
      <c r="BH10" s="56"/>
      <c r="BI10" s="68"/>
      <c r="BJ10" s="68"/>
      <c r="BK10" s="133" t="s">
        <v>6</v>
      </c>
      <c r="BL10" s="134"/>
      <c r="BM10" s="135"/>
      <c r="BN10" s="23">
        <f>SUM(BN4:BN9)</f>
        <v>9</v>
      </c>
      <c r="BO10" s="24">
        <f>SUM(BO4:BO9)</f>
        <v>3</v>
      </c>
      <c r="BP10" s="44"/>
      <c r="BQ10" s="44"/>
      <c r="BR10" s="56"/>
      <c r="BS10" s="56"/>
      <c r="BT10" s="56"/>
      <c r="BU10" s="56"/>
      <c r="BV10" s="56"/>
      <c r="BW10" s="68"/>
      <c r="BX10" s="68"/>
      <c r="BY10" s="133" t="s">
        <v>6</v>
      </c>
      <c r="BZ10" s="134"/>
      <c r="CA10" s="135"/>
      <c r="CB10" s="113">
        <f>SUM(CB4:CB9)</f>
        <v>8</v>
      </c>
      <c r="CC10" s="24">
        <f>SUM(CC4:CC9)</f>
        <v>4</v>
      </c>
      <c r="CD10" s="44"/>
      <c r="CE10" s="44"/>
      <c r="CF10" s="56"/>
      <c r="CG10" s="56"/>
      <c r="CH10" s="56"/>
      <c r="CI10" s="56"/>
      <c r="CJ10" s="56"/>
      <c r="CK10" s="68"/>
      <c r="CL10" s="68"/>
      <c r="CM10" s="133" t="s">
        <v>6</v>
      </c>
      <c r="CN10" s="134"/>
      <c r="CO10" s="135"/>
      <c r="CP10" s="23">
        <f>SUM(CP4:CP9)</f>
        <v>6</v>
      </c>
      <c r="CQ10" s="24">
        <f>SUM(CQ4:CQ9)</f>
        <v>6</v>
      </c>
      <c r="CR10" s="44"/>
      <c r="CS10" s="44"/>
      <c r="CT10" s="56"/>
      <c r="CU10" s="56"/>
      <c r="CV10" s="56"/>
      <c r="CW10" s="56"/>
      <c r="CX10" s="56"/>
      <c r="CY10" s="68"/>
      <c r="CZ10" s="68"/>
      <c r="DA10" s="133" t="s">
        <v>6</v>
      </c>
      <c r="DB10" s="134"/>
      <c r="DC10" s="135"/>
      <c r="DD10" s="23">
        <f>SUM(DD4:DD9)</f>
        <v>7</v>
      </c>
      <c r="DE10" s="24">
        <f>SUM(DE4:DE9)</f>
        <v>5</v>
      </c>
      <c r="DF10" s="44"/>
      <c r="DG10" s="44"/>
      <c r="DH10" s="56"/>
      <c r="DI10" s="56"/>
      <c r="DJ10" s="56"/>
      <c r="DK10" s="56"/>
      <c r="DL10" s="56"/>
      <c r="DM10" s="68"/>
      <c r="DN10" s="68"/>
      <c r="DO10" s="133" t="s">
        <v>6</v>
      </c>
      <c r="DP10" s="134"/>
      <c r="DQ10" s="135"/>
      <c r="DR10" s="23">
        <f>SUM(DR4:DR9)</f>
        <v>9</v>
      </c>
      <c r="DS10" s="24">
        <f>SUM(DS4:DS9)</f>
        <v>3</v>
      </c>
      <c r="DT10" s="44"/>
      <c r="DU10" s="44"/>
      <c r="DV10" s="56"/>
      <c r="DW10" s="56"/>
      <c r="DX10" s="56"/>
      <c r="DY10" s="56"/>
      <c r="DZ10" s="56"/>
      <c r="EA10" s="68"/>
      <c r="EB10" s="68"/>
      <c r="EC10" s="133" t="s">
        <v>6</v>
      </c>
      <c r="ED10" s="134"/>
      <c r="EE10" s="135"/>
      <c r="EF10" s="23">
        <f>SUM(EF4:EF9)</f>
        <v>10</v>
      </c>
      <c r="EG10" s="24">
        <f>SUM(EG4:EG9)</f>
        <v>2</v>
      </c>
      <c r="EH10" s="44"/>
      <c r="EI10" s="44"/>
      <c r="EJ10" s="56"/>
      <c r="EK10" s="56"/>
      <c r="EL10" s="56"/>
      <c r="EM10" s="56"/>
      <c r="EN10" s="56"/>
      <c r="EO10" s="68"/>
      <c r="EP10" s="68"/>
      <c r="EQ10" s="133" t="s">
        <v>6</v>
      </c>
      <c r="ER10" s="134"/>
      <c r="ES10" s="135"/>
      <c r="ET10" s="23">
        <f>SUM(ET4:ET9)</f>
        <v>7</v>
      </c>
      <c r="EU10" s="24">
        <f>SUM(EU4:EU9)</f>
        <v>5</v>
      </c>
      <c r="EV10" s="44"/>
      <c r="EW10" s="44"/>
      <c r="EX10" s="56"/>
      <c r="EY10" s="56"/>
      <c r="EZ10" s="56"/>
      <c r="FA10" s="56"/>
      <c r="FB10" s="56"/>
      <c r="FC10" s="68"/>
      <c r="FD10" s="68"/>
      <c r="FE10" s="133" t="s">
        <v>6</v>
      </c>
      <c r="FF10" s="134"/>
      <c r="FG10" s="135"/>
      <c r="FH10" s="23">
        <f>SUM(FH4:FH9)</f>
        <v>4</v>
      </c>
      <c r="FI10" s="24">
        <f>SUM(FI4:FI9)</f>
        <v>8</v>
      </c>
      <c r="FJ10" s="44"/>
      <c r="FK10" s="44"/>
      <c r="FL10" s="56"/>
      <c r="FM10" s="56"/>
      <c r="FN10" s="56"/>
      <c r="FO10" s="56"/>
      <c r="FP10" s="56"/>
      <c r="FQ10" s="68"/>
      <c r="FR10" s="68"/>
      <c r="FS10" s="133" t="s">
        <v>6</v>
      </c>
      <c r="FT10" s="134"/>
      <c r="FU10" s="135"/>
      <c r="FV10" s="23">
        <f>SUM(FV4:FV9)</f>
        <v>6</v>
      </c>
      <c r="FW10" s="24">
        <f>SUM(FW4:FW9)</f>
        <v>6</v>
      </c>
      <c r="FX10" s="44"/>
      <c r="FY10" s="44"/>
      <c r="FZ10" s="56"/>
      <c r="GA10" s="56"/>
      <c r="GB10" s="56"/>
      <c r="GC10" s="56"/>
      <c r="GD10" s="56"/>
      <c r="GE10" s="68"/>
      <c r="GF10" s="68"/>
      <c r="GG10" s="133" t="s">
        <v>6</v>
      </c>
      <c r="GH10" s="134"/>
      <c r="GI10" s="135"/>
      <c r="GJ10" s="23">
        <f>SUM(GJ4:GJ9)</f>
        <v>5</v>
      </c>
      <c r="GK10" s="24">
        <f>SUM(GK4:GK9)</f>
        <v>7</v>
      </c>
      <c r="GL10" s="44"/>
      <c r="GM10" s="44"/>
      <c r="GN10" s="56"/>
      <c r="GO10" s="56"/>
      <c r="GP10" s="56"/>
      <c r="GQ10" s="56"/>
      <c r="GR10" s="56"/>
      <c r="GS10" s="68"/>
      <c r="GT10" s="68"/>
      <c r="GU10" s="133" t="s">
        <v>6</v>
      </c>
      <c r="GV10" s="134"/>
      <c r="GW10" s="135"/>
      <c r="GX10" s="23">
        <f>SUM(GX4:GX9)</f>
        <v>8</v>
      </c>
      <c r="GY10" s="24">
        <f>SUM(GY4:GY9)</f>
        <v>4</v>
      </c>
      <c r="GZ10" s="44"/>
      <c r="HA10" s="44"/>
      <c r="HB10" s="56"/>
      <c r="HC10" s="69"/>
      <c r="HD10" s="56"/>
      <c r="HE10" s="56"/>
      <c r="HF10" s="69"/>
      <c r="HG10" s="68"/>
      <c r="HH10" s="68"/>
      <c r="HI10" s="133" t="s">
        <v>6</v>
      </c>
      <c r="HJ10" s="134"/>
      <c r="HK10" s="135"/>
      <c r="HL10" s="23">
        <f>SUM(HL4:HL9)</f>
        <v>9</v>
      </c>
      <c r="HM10" s="24">
        <f>SUM(HM4:HM9)</f>
        <v>3</v>
      </c>
      <c r="HN10" s="44"/>
      <c r="HO10" s="44"/>
      <c r="HP10" s="56"/>
      <c r="HQ10" s="56"/>
      <c r="HR10" s="56"/>
      <c r="HS10" s="56"/>
      <c r="HT10" s="56"/>
      <c r="HU10" s="68"/>
      <c r="HV10" s="68"/>
      <c r="HW10" s="133" t="s">
        <v>6</v>
      </c>
      <c r="HX10" s="134"/>
      <c r="HY10" s="135"/>
      <c r="HZ10" s="114">
        <f>SUM(HZ4:HZ9)</f>
        <v>5</v>
      </c>
      <c r="IA10" s="24">
        <f>SUM(IA4:IA9)</f>
        <v>7</v>
      </c>
      <c r="IB10" s="44"/>
      <c r="IC10" s="44"/>
      <c r="ID10" s="56"/>
      <c r="IE10" s="56"/>
      <c r="IF10" s="56"/>
      <c r="IG10" s="56"/>
      <c r="IH10" s="56"/>
      <c r="II10" s="68"/>
      <c r="IJ10" s="68"/>
      <c r="IK10" s="133" t="s">
        <v>6</v>
      </c>
      <c r="IL10" s="134"/>
      <c r="IM10" s="135"/>
      <c r="IN10" s="23">
        <f>SUM(IN4:IN9)</f>
        <v>7</v>
      </c>
      <c r="IO10" s="24">
        <f>SUM(IO4:IO9)</f>
        <v>5</v>
      </c>
      <c r="IP10" s="44"/>
      <c r="IQ10" s="44"/>
      <c r="IR10" s="56"/>
      <c r="IS10" s="56"/>
      <c r="IT10" s="56"/>
      <c r="IU10" s="56"/>
      <c r="IV10" s="56"/>
      <c r="IW10" s="68"/>
      <c r="IX10" s="68"/>
      <c r="IY10" s="133" t="s">
        <v>6</v>
      </c>
      <c r="IZ10" s="134"/>
      <c r="JA10" s="135"/>
      <c r="JB10" s="23">
        <f>SUM(JB4:JB9)</f>
        <v>9</v>
      </c>
      <c r="JC10" s="24">
        <f>SUM(JC4:JC9)</f>
        <v>3</v>
      </c>
      <c r="JD10" s="44"/>
      <c r="JE10" s="44"/>
      <c r="JF10" s="56"/>
      <c r="JG10" s="56"/>
      <c r="JH10" s="56"/>
      <c r="JI10" s="56"/>
      <c r="JJ10" s="56"/>
      <c r="JK10" s="68"/>
      <c r="JL10" s="68"/>
      <c r="JM10" s="133" t="s">
        <v>6</v>
      </c>
      <c r="JN10" s="134"/>
      <c r="JO10" s="135"/>
      <c r="JP10" s="23">
        <f>SUM(JP4:JP9)</f>
        <v>6</v>
      </c>
      <c r="JQ10" s="24">
        <f>SUM(JQ4:JQ9)</f>
        <v>6</v>
      </c>
      <c r="JR10" s="44"/>
      <c r="JS10" s="44"/>
      <c r="JT10" s="56"/>
      <c r="JU10" s="56"/>
      <c r="JV10" s="56"/>
      <c r="JW10" s="56"/>
      <c r="JX10" s="56"/>
      <c r="JY10" s="68"/>
      <c r="JZ10" s="68"/>
      <c r="KA10" s="133" t="s">
        <v>6</v>
      </c>
      <c r="KB10" s="134"/>
      <c r="KC10" s="135"/>
      <c r="KD10" s="23">
        <f>SUM(KD4:KD9)</f>
        <v>8</v>
      </c>
      <c r="KE10" s="24">
        <f>SUM(KE4:KE9)</f>
        <v>4</v>
      </c>
      <c r="KF10" s="44"/>
      <c r="KG10" s="44"/>
      <c r="KH10" s="56"/>
      <c r="KI10" s="56"/>
      <c r="KJ10" s="56"/>
      <c r="KK10" s="56"/>
      <c r="KL10" s="56"/>
      <c r="KM10" s="68"/>
      <c r="KN10" s="68"/>
      <c r="KO10" s="133" t="s">
        <v>6</v>
      </c>
      <c r="KP10" s="134"/>
      <c r="KQ10" s="135"/>
      <c r="KR10" s="23">
        <f>SUM(KR4:KR9)</f>
        <v>3</v>
      </c>
      <c r="KS10" s="24">
        <f>SUM(KS4:KS9)</f>
        <v>9</v>
      </c>
      <c r="KT10" s="44"/>
      <c r="KU10" s="44"/>
      <c r="KW10" s="56"/>
      <c r="KX10" s="56"/>
      <c r="KY10" s="56"/>
      <c r="KZ10" s="56"/>
      <c r="LA10" s="68"/>
      <c r="LB10" s="68"/>
      <c r="LC10" s="133"/>
      <c r="LD10" s="134"/>
      <c r="LE10" s="135"/>
      <c r="LF10" s="23"/>
      <c r="LG10" s="24"/>
      <c r="LH10" s="44"/>
      <c r="LI10" s="44"/>
      <c r="LK10" s="56"/>
      <c r="LL10" s="56"/>
      <c r="LM10" s="56"/>
      <c r="LN10" s="56"/>
      <c r="LO10" s="68"/>
      <c r="LP10" s="68"/>
      <c r="LQ10" s="133"/>
      <c r="LR10" s="134"/>
      <c r="LS10" s="135"/>
      <c r="LT10" s="23"/>
      <c r="LU10" s="24"/>
      <c r="LV10" s="44"/>
      <c r="LW10" s="44"/>
      <c r="LY10" s="56"/>
      <c r="LZ10" s="56"/>
      <c r="MA10" s="56"/>
      <c r="MB10" s="56"/>
      <c r="MC10" s="68"/>
      <c r="MD10" s="68"/>
      <c r="ME10" s="133"/>
      <c r="MF10" s="134"/>
      <c r="MG10" s="135"/>
      <c r="MH10" s="23"/>
      <c r="MI10" s="24"/>
      <c r="MJ10" s="44"/>
      <c r="MK10" s="44"/>
      <c r="MM10" s="56"/>
      <c r="MN10" s="56"/>
      <c r="MO10" s="56"/>
      <c r="MP10" s="56"/>
      <c r="MQ10" s="68"/>
      <c r="MR10" s="68"/>
      <c r="MS10" s="133"/>
      <c r="MT10" s="134"/>
      <c r="MU10" s="135"/>
      <c r="MV10" s="23"/>
      <c r="MW10" s="24"/>
    </row>
    <row r="11" spans="1:363" ht="15.75" thickBot="1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69"/>
      <c r="HD11" s="56"/>
      <c r="HE11" s="56"/>
      <c r="HF11" s="69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</row>
    <row r="12" spans="1:363" s="62" customFormat="1" ht="15.75" thickBot="1" x14ac:dyDescent="0.3">
      <c r="A12" s="26" t="str">
        <f>Kalender!B55</f>
        <v>Plaza 2</v>
      </c>
      <c r="B12" s="70"/>
      <c r="C12" s="70"/>
      <c r="D12" s="25" t="str">
        <f>Kalender!D55</f>
        <v>Den Tighel 2</v>
      </c>
      <c r="E12" s="58"/>
      <c r="F12" s="59"/>
      <c r="G12" s="59"/>
      <c r="H12" s="59"/>
      <c r="I12" s="59"/>
      <c r="J12" s="59"/>
      <c r="K12" s="60"/>
      <c r="L12" s="61"/>
      <c r="M12" s="61"/>
      <c r="O12" s="26" t="str">
        <f>Kalender!B90</f>
        <v>Den Tighel 2</v>
      </c>
      <c r="P12" s="57"/>
      <c r="Q12" s="57"/>
      <c r="R12" s="25" t="str">
        <f>Kalender!D90</f>
        <v>Biljartvrienden 1</v>
      </c>
      <c r="S12" s="58"/>
      <c r="T12" s="59"/>
      <c r="U12" s="59"/>
      <c r="V12" s="59"/>
      <c r="W12" s="59"/>
      <c r="X12" s="59"/>
      <c r="Y12" s="60"/>
      <c r="Z12" s="61"/>
      <c r="AA12" s="61"/>
      <c r="AC12" s="26" t="str">
        <f>Kalender!B125</f>
        <v>Kalfort 5</v>
      </c>
      <c r="AD12" s="57"/>
      <c r="AE12" s="57"/>
      <c r="AF12" s="26" t="str">
        <f>Kalender!D125</f>
        <v>Den Tighel 2</v>
      </c>
      <c r="AG12" s="58"/>
      <c r="AH12" s="59"/>
      <c r="AI12" s="59"/>
      <c r="AJ12" s="59"/>
      <c r="AK12" s="59"/>
      <c r="AL12" s="59"/>
      <c r="AM12" s="60"/>
      <c r="AN12" s="61"/>
      <c r="AO12" s="61"/>
      <c r="AQ12" s="26" t="str">
        <f>Kalender!B160</f>
        <v>De Golvers 2</v>
      </c>
      <c r="AR12" s="57"/>
      <c r="AS12" s="57"/>
      <c r="AT12" s="25" t="str">
        <f>Kalender!D160</f>
        <v>Blocksken 2</v>
      </c>
      <c r="AU12" s="136"/>
      <c r="AV12" s="137"/>
      <c r="AW12" s="137"/>
      <c r="AX12" s="137"/>
      <c r="AY12" s="137"/>
      <c r="AZ12" s="137"/>
      <c r="BA12" s="138"/>
      <c r="BB12" s="71"/>
      <c r="BC12" s="71"/>
      <c r="BE12" s="26" t="str">
        <f>Kalender!B195</f>
        <v>Den Tighel 2</v>
      </c>
      <c r="BF12" s="57"/>
      <c r="BG12" s="57"/>
      <c r="BH12" s="25" t="str">
        <f>Kalender!D195</f>
        <v>Blocksken 2</v>
      </c>
      <c r="BI12" s="58"/>
      <c r="BJ12" s="59"/>
      <c r="BK12" s="59"/>
      <c r="BL12" s="59"/>
      <c r="BM12" s="59"/>
      <c r="BN12" s="59"/>
      <c r="BO12" s="60"/>
      <c r="BP12" s="61"/>
      <c r="BQ12" s="61"/>
      <c r="BS12" s="26" t="str">
        <f>Kalender!B230</f>
        <v>Den Tighel 2</v>
      </c>
      <c r="BT12" s="57"/>
      <c r="BU12" s="57"/>
      <c r="BV12" s="25" t="str">
        <f>Kalender!D230</f>
        <v>De Golvers 2</v>
      </c>
      <c r="BW12" s="58"/>
      <c r="BX12" s="59"/>
      <c r="BY12" s="59"/>
      <c r="BZ12" s="59"/>
      <c r="CA12" s="59"/>
      <c r="CB12" s="59"/>
      <c r="CC12" s="60"/>
      <c r="CD12" s="61"/>
      <c r="CE12" s="61"/>
      <c r="CG12" s="26" t="str">
        <f>Kalender!B265</f>
        <v>Kalfort 5</v>
      </c>
      <c r="CH12" s="57"/>
      <c r="CI12" s="57"/>
      <c r="CJ12" s="25" t="str">
        <f>Kalender!D265</f>
        <v>Plaza 2</v>
      </c>
      <c r="CK12" s="58"/>
      <c r="CL12" s="59"/>
      <c r="CM12" s="59"/>
      <c r="CN12" s="59"/>
      <c r="CO12" s="59"/>
      <c r="CP12" s="59"/>
      <c r="CQ12" s="60"/>
      <c r="CR12" s="61"/>
      <c r="CS12" s="61"/>
      <c r="CU12" s="26" t="str">
        <f>Kalender!B300</f>
        <v>De Golvers 2</v>
      </c>
      <c r="CV12" s="57"/>
      <c r="CW12" s="57"/>
      <c r="CX12" s="25" t="str">
        <f>Kalender!D300</f>
        <v>Excelsior 2</v>
      </c>
      <c r="CY12" s="58"/>
      <c r="CZ12" s="59"/>
      <c r="DA12" s="59"/>
      <c r="DB12" s="59"/>
      <c r="DC12" s="59"/>
      <c r="DD12" s="59"/>
      <c r="DE12" s="60"/>
      <c r="DF12" s="61"/>
      <c r="DG12" s="61"/>
      <c r="DI12" s="26" t="str">
        <f>Kalender!B370</f>
        <v>Excelsior 2</v>
      </c>
      <c r="DJ12" s="57"/>
      <c r="DK12" s="57"/>
      <c r="DL12" s="25" t="str">
        <f>Kalender!D370</f>
        <v>Blocksken 2</v>
      </c>
      <c r="DM12" s="58"/>
      <c r="DN12" s="59"/>
      <c r="DO12" s="59"/>
      <c r="DP12" s="59"/>
      <c r="DQ12" s="59"/>
      <c r="DR12" s="59"/>
      <c r="DS12" s="60"/>
      <c r="DT12" s="61"/>
      <c r="DU12" s="61"/>
      <c r="DW12" s="26" t="str">
        <f>Kalender!B405</f>
        <v>Blocksken 2</v>
      </c>
      <c r="DX12" s="57"/>
      <c r="DY12" s="57"/>
      <c r="DZ12" s="25" t="str">
        <f>Kalender!D405</f>
        <v>Plaza 2</v>
      </c>
      <c r="EA12" s="58"/>
      <c r="EB12" s="59"/>
      <c r="EC12" s="59"/>
      <c r="ED12" s="59"/>
      <c r="EE12" s="59"/>
      <c r="EF12" s="59"/>
      <c r="EG12" s="60"/>
      <c r="EH12" s="61"/>
      <c r="EI12" s="61"/>
      <c r="EK12" s="27" t="str">
        <f>Kalender!B440</f>
        <v>Blocksken 2</v>
      </c>
      <c r="EL12" s="57"/>
      <c r="EM12" s="57"/>
      <c r="EN12" s="25" t="str">
        <f>Kalender!D440</f>
        <v>Kalfort 5</v>
      </c>
      <c r="EO12" s="58"/>
      <c r="EP12" s="59"/>
      <c r="EQ12" s="59"/>
      <c r="ER12" s="59"/>
      <c r="ES12" s="59"/>
      <c r="ET12" s="59"/>
      <c r="EU12" s="60"/>
      <c r="EV12" s="61"/>
      <c r="EW12" s="61"/>
      <c r="EY12" s="26" t="str">
        <f>Kalender!B510</f>
        <v>De Tighel 2</v>
      </c>
      <c r="EZ12" s="57"/>
      <c r="FA12" s="57"/>
      <c r="FB12" s="25" t="str">
        <f>Kalender!D510</f>
        <v>Plaza 2</v>
      </c>
      <c r="FC12" s="58"/>
      <c r="FD12" s="59"/>
      <c r="FE12" s="59"/>
      <c r="FF12" s="59"/>
      <c r="FG12" s="59"/>
      <c r="FH12" s="59"/>
      <c r="FI12" s="60"/>
      <c r="FJ12" s="61"/>
      <c r="FK12" s="61"/>
      <c r="FM12" s="26" t="str">
        <f>Kalender!B545</f>
        <v>Biljartvrienden 1</v>
      </c>
      <c r="FN12" s="57"/>
      <c r="FO12" s="57"/>
      <c r="FP12" s="25" t="str">
        <f>Kalender!D545</f>
        <v>Den Tighel 2</v>
      </c>
      <c r="FQ12" s="58"/>
      <c r="FR12" s="59"/>
      <c r="FS12" s="59"/>
      <c r="FT12" s="59"/>
      <c r="FU12" s="59"/>
      <c r="FV12" s="59"/>
      <c r="FW12" s="60"/>
      <c r="FX12" s="61"/>
      <c r="FY12" s="61"/>
      <c r="GA12" s="26" t="str">
        <f>Kalender!B580</f>
        <v>Den Tighel 2</v>
      </c>
      <c r="GB12" s="57"/>
      <c r="GC12" s="57"/>
      <c r="GD12" s="25" t="str">
        <f>Kalender!D580</f>
        <v>Kalfort 5</v>
      </c>
      <c r="GE12" s="58"/>
      <c r="GF12" s="59"/>
      <c r="GG12" s="59"/>
      <c r="GH12" s="59"/>
      <c r="GI12" s="59"/>
      <c r="GJ12" s="59"/>
      <c r="GK12" s="60"/>
      <c r="GL12" s="61"/>
      <c r="GM12" s="61"/>
      <c r="GO12" s="26" t="str">
        <f>Kalender!B615</f>
        <v>Blocksken 2</v>
      </c>
      <c r="GP12" s="57"/>
      <c r="GQ12" s="57"/>
      <c r="GR12" s="27" t="str">
        <f>Kalender!D615</f>
        <v>De Golvers 2</v>
      </c>
      <c r="GS12" s="58"/>
      <c r="GT12" s="59"/>
      <c r="GU12" s="59"/>
      <c r="GV12" s="59"/>
      <c r="GW12" s="59"/>
      <c r="GX12" s="59"/>
      <c r="GY12" s="60"/>
      <c r="GZ12" s="61"/>
      <c r="HA12" s="61"/>
      <c r="HC12" s="27" t="str">
        <f>Kalender!B650</f>
        <v>Blocksken 2</v>
      </c>
      <c r="HD12" s="57"/>
      <c r="HE12" s="57"/>
      <c r="HF12" s="27" t="str">
        <f>Kalender!D650</f>
        <v>Den Tighel 2</v>
      </c>
      <c r="HG12" s="58"/>
      <c r="HH12" s="59"/>
      <c r="HI12" s="59"/>
      <c r="HJ12" s="59"/>
      <c r="HK12" s="59"/>
      <c r="HL12" s="59"/>
      <c r="HM12" s="60"/>
      <c r="HN12" s="61"/>
      <c r="HO12" s="61"/>
      <c r="HQ12" s="27" t="str">
        <f>Kalender!B685</f>
        <v>De Golvers 2</v>
      </c>
      <c r="HR12" s="70"/>
      <c r="HS12" s="70"/>
      <c r="HT12" s="27" t="str">
        <f>Kalender!D685</f>
        <v>Den Tighel 2</v>
      </c>
      <c r="HU12" s="58"/>
      <c r="HV12" s="59"/>
      <c r="HW12" s="59"/>
      <c r="HX12" s="59"/>
      <c r="HY12" s="59"/>
      <c r="HZ12" s="59"/>
      <c r="IA12" s="60"/>
      <c r="IB12" s="61"/>
      <c r="IC12" s="61"/>
      <c r="IE12" s="27" t="str">
        <f>Kalender!B720</f>
        <v>Plaza 2</v>
      </c>
      <c r="IF12" s="57"/>
      <c r="IG12" s="57"/>
      <c r="IH12" s="27" t="str">
        <f>Kalender!D720</f>
        <v>Kalfort 5</v>
      </c>
      <c r="II12" s="58"/>
      <c r="IJ12" s="59"/>
      <c r="IK12" s="59"/>
      <c r="IL12" s="59"/>
      <c r="IM12" s="59"/>
      <c r="IN12" s="59"/>
      <c r="IO12" s="60"/>
      <c r="IP12" s="61"/>
      <c r="IQ12" s="61"/>
      <c r="IS12" s="27" t="str">
        <f>Kalender!B755</f>
        <v>Excelsior 2</v>
      </c>
      <c r="IT12" s="57"/>
      <c r="IU12" s="57"/>
      <c r="IV12" s="27" t="str">
        <f>Kalender!D755</f>
        <v>De Golvers 2</v>
      </c>
      <c r="IW12" s="58"/>
      <c r="IX12" s="59"/>
      <c r="IY12" s="59"/>
      <c r="IZ12" s="59"/>
      <c r="JA12" s="59"/>
      <c r="JB12" s="59"/>
      <c r="JC12" s="60"/>
      <c r="JD12" s="61"/>
      <c r="JE12" s="61"/>
      <c r="JG12" s="28" t="str">
        <f>Kalender!B825</f>
        <v>Blocksken 2</v>
      </c>
      <c r="JH12" s="57"/>
      <c r="JI12" s="57"/>
      <c r="JJ12" s="28" t="str">
        <f>Kalender!D825</f>
        <v>Excelsior 2</v>
      </c>
      <c r="JK12" s="58"/>
      <c r="JL12" s="59"/>
      <c r="JM12" s="59"/>
      <c r="JN12" s="59"/>
      <c r="JO12" s="59"/>
      <c r="JP12" s="59"/>
      <c r="JQ12" s="60"/>
      <c r="JR12" s="61"/>
      <c r="JS12" s="61"/>
      <c r="JU12" s="27" t="str">
        <f>Kalender!B860</f>
        <v>Plaza 2</v>
      </c>
      <c r="JV12" s="57"/>
      <c r="JW12" s="57"/>
      <c r="JX12" s="27" t="str">
        <f>Kalender!D860</f>
        <v>Blocksken 2</v>
      </c>
      <c r="JY12" s="58"/>
      <c r="JZ12" s="59"/>
      <c r="KA12" s="59"/>
      <c r="KB12" s="59"/>
      <c r="KC12" s="59"/>
      <c r="KD12" s="59"/>
      <c r="KE12" s="60"/>
      <c r="KF12" s="61"/>
      <c r="KG12" s="61"/>
      <c r="KI12" s="27" t="str">
        <f>Kalender!B895</f>
        <v>Kalfort 5</v>
      </c>
      <c r="KJ12" s="57"/>
      <c r="KK12" s="57"/>
      <c r="KL12" s="27" t="str">
        <f>Kalender!D895</f>
        <v>Blocksken 2</v>
      </c>
      <c r="KM12" s="58"/>
      <c r="KN12" s="59"/>
      <c r="KO12" s="59"/>
      <c r="KP12" s="59"/>
      <c r="KQ12" s="59"/>
      <c r="KR12" s="59"/>
      <c r="KS12" s="60"/>
      <c r="KT12" s="61"/>
      <c r="KU12" s="61"/>
      <c r="KW12" s="27"/>
      <c r="KX12" s="57"/>
      <c r="KY12" s="57"/>
      <c r="KZ12" s="27"/>
      <c r="LA12" s="58"/>
      <c r="LB12" s="59"/>
      <c r="LC12" s="59"/>
      <c r="LD12" s="59"/>
      <c r="LE12" s="59"/>
      <c r="LF12" s="59"/>
      <c r="LG12" s="60"/>
      <c r="LH12" s="61"/>
      <c r="LI12" s="61"/>
      <c r="LK12" s="27"/>
      <c r="LL12" s="57"/>
      <c r="LM12" s="57"/>
      <c r="LN12" s="27"/>
      <c r="LO12" s="58"/>
      <c r="LP12" s="59"/>
      <c r="LQ12" s="59"/>
      <c r="LR12" s="59"/>
      <c r="LS12" s="59"/>
      <c r="LT12" s="59"/>
      <c r="LU12" s="60"/>
      <c r="LV12" s="61"/>
      <c r="LW12" s="61"/>
      <c r="LY12" s="27"/>
      <c r="LZ12" s="57"/>
      <c r="MA12" s="57"/>
      <c r="MB12" s="27"/>
      <c r="MC12" s="58"/>
      <c r="MD12" s="59"/>
      <c r="ME12" s="59"/>
      <c r="MF12" s="59"/>
      <c r="MG12" s="59"/>
      <c r="MH12" s="59"/>
      <c r="MI12" s="60"/>
      <c r="MJ12" s="61"/>
      <c r="MK12" s="61"/>
      <c r="MM12" s="27"/>
      <c r="MN12" s="57"/>
      <c r="MO12" s="57"/>
      <c r="MP12" s="27"/>
      <c r="MQ12" s="58"/>
      <c r="MR12" s="59"/>
      <c r="MS12" s="59"/>
      <c r="MT12" s="59"/>
      <c r="MU12" s="59"/>
      <c r="MV12" s="59"/>
      <c r="MW12" s="60"/>
    </row>
    <row r="13" spans="1:363" x14ac:dyDescent="0.25">
      <c r="A13" s="63" t="s">
        <v>0</v>
      </c>
      <c r="B13" s="64" t="s">
        <v>1</v>
      </c>
      <c r="C13" s="64" t="s">
        <v>29</v>
      </c>
      <c r="D13" s="64" t="s">
        <v>2</v>
      </c>
      <c r="E13" s="64" t="s">
        <v>1</v>
      </c>
      <c r="F13" s="64" t="s">
        <v>29</v>
      </c>
      <c r="G13" s="64" t="s">
        <v>265</v>
      </c>
      <c r="H13" s="64" t="s">
        <v>266</v>
      </c>
      <c r="I13" s="64"/>
      <c r="J13" s="131" t="s">
        <v>5</v>
      </c>
      <c r="K13" s="132"/>
      <c r="L13" s="44"/>
      <c r="M13" s="44"/>
      <c r="N13" s="56"/>
      <c r="O13" s="63" t="s">
        <v>0</v>
      </c>
      <c r="P13" s="64" t="s">
        <v>1</v>
      </c>
      <c r="Q13" s="64" t="s">
        <v>29</v>
      </c>
      <c r="R13" s="64" t="s">
        <v>2</v>
      </c>
      <c r="S13" s="64" t="s">
        <v>1</v>
      </c>
      <c r="T13" s="64" t="s">
        <v>29</v>
      </c>
      <c r="U13" s="64" t="s">
        <v>265</v>
      </c>
      <c r="V13" s="64" t="s">
        <v>266</v>
      </c>
      <c r="W13" s="64"/>
      <c r="X13" s="131" t="s">
        <v>5</v>
      </c>
      <c r="Y13" s="132"/>
      <c r="Z13" s="44"/>
      <c r="AA13" s="44"/>
      <c r="AB13" s="56"/>
      <c r="AC13" s="63" t="s">
        <v>0</v>
      </c>
      <c r="AD13" s="64" t="s">
        <v>1</v>
      </c>
      <c r="AE13" s="64" t="s">
        <v>29</v>
      </c>
      <c r="AF13" s="64" t="s">
        <v>2</v>
      </c>
      <c r="AG13" s="64" t="s">
        <v>1</v>
      </c>
      <c r="AH13" s="64" t="s">
        <v>29</v>
      </c>
      <c r="AI13" s="64" t="s">
        <v>265</v>
      </c>
      <c r="AJ13" s="64" t="s">
        <v>266</v>
      </c>
      <c r="AK13" s="64"/>
      <c r="AL13" s="131" t="s">
        <v>5</v>
      </c>
      <c r="AM13" s="132"/>
      <c r="AN13" s="44"/>
      <c r="AO13" s="44"/>
      <c r="AP13" s="56"/>
      <c r="AQ13" s="63" t="s">
        <v>0</v>
      </c>
      <c r="AR13" s="64" t="s">
        <v>1</v>
      </c>
      <c r="AS13" s="64" t="s">
        <v>29</v>
      </c>
      <c r="AT13" s="64" t="s">
        <v>2</v>
      </c>
      <c r="AU13" s="64" t="s">
        <v>1</v>
      </c>
      <c r="AV13" s="64" t="s">
        <v>29</v>
      </c>
      <c r="AW13" s="64" t="s">
        <v>265</v>
      </c>
      <c r="AX13" s="64" t="s">
        <v>266</v>
      </c>
      <c r="AY13" s="64"/>
      <c r="AZ13" s="131" t="s">
        <v>5</v>
      </c>
      <c r="BA13" s="132"/>
      <c r="BB13" s="44"/>
      <c r="BC13" s="44"/>
      <c r="BD13" s="56"/>
      <c r="BE13" s="63" t="s">
        <v>0</v>
      </c>
      <c r="BF13" s="64" t="s">
        <v>1</v>
      </c>
      <c r="BG13" s="64" t="s">
        <v>29</v>
      </c>
      <c r="BH13" s="64" t="s">
        <v>2</v>
      </c>
      <c r="BI13" s="64" t="s">
        <v>1</v>
      </c>
      <c r="BJ13" s="64" t="s">
        <v>29</v>
      </c>
      <c r="BK13" s="64" t="s">
        <v>265</v>
      </c>
      <c r="BL13" s="64" t="s">
        <v>266</v>
      </c>
      <c r="BM13" s="64"/>
      <c r="BN13" s="131" t="s">
        <v>5</v>
      </c>
      <c r="BO13" s="132"/>
      <c r="BP13" s="44"/>
      <c r="BQ13" s="44"/>
      <c r="BR13" s="56"/>
      <c r="BS13" s="63" t="s">
        <v>0</v>
      </c>
      <c r="BT13" s="64" t="s">
        <v>1</v>
      </c>
      <c r="BU13" s="64" t="s">
        <v>29</v>
      </c>
      <c r="BV13" s="64" t="s">
        <v>2</v>
      </c>
      <c r="BW13" s="64" t="s">
        <v>1</v>
      </c>
      <c r="BX13" s="64" t="s">
        <v>29</v>
      </c>
      <c r="BY13" s="64" t="s">
        <v>265</v>
      </c>
      <c r="BZ13" s="64" t="s">
        <v>266</v>
      </c>
      <c r="CA13" s="64"/>
      <c r="CB13" s="131" t="s">
        <v>5</v>
      </c>
      <c r="CC13" s="132"/>
      <c r="CD13" s="44"/>
      <c r="CE13" s="44"/>
      <c r="CF13" s="56"/>
      <c r="CG13" s="63" t="s">
        <v>0</v>
      </c>
      <c r="CH13" s="64" t="s">
        <v>1</v>
      </c>
      <c r="CI13" s="64" t="s">
        <v>29</v>
      </c>
      <c r="CJ13" s="64" t="s">
        <v>2</v>
      </c>
      <c r="CK13" s="64" t="s">
        <v>1</v>
      </c>
      <c r="CL13" s="64" t="s">
        <v>29</v>
      </c>
      <c r="CM13" s="64" t="s">
        <v>265</v>
      </c>
      <c r="CN13" s="64" t="s">
        <v>266</v>
      </c>
      <c r="CO13" s="64"/>
      <c r="CP13" s="131" t="s">
        <v>5</v>
      </c>
      <c r="CQ13" s="132"/>
      <c r="CR13" s="44"/>
      <c r="CS13" s="44"/>
      <c r="CT13" s="56"/>
      <c r="CU13" s="63" t="s">
        <v>0</v>
      </c>
      <c r="CV13" s="64" t="s">
        <v>1</v>
      </c>
      <c r="CW13" s="64" t="s">
        <v>29</v>
      </c>
      <c r="CX13" s="64" t="s">
        <v>2</v>
      </c>
      <c r="CY13" s="64" t="s">
        <v>1</v>
      </c>
      <c r="CZ13" s="64" t="s">
        <v>29</v>
      </c>
      <c r="DA13" s="64" t="s">
        <v>265</v>
      </c>
      <c r="DB13" s="64" t="s">
        <v>266</v>
      </c>
      <c r="DC13" s="64"/>
      <c r="DD13" s="131" t="s">
        <v>5</v>
      </c>
      <c r="DE13" s="132"/>
      <c r="DF13" s="44"/>
      <c r="DG13" s="44"/>
      <c r="DH13" s="56"/>
      <c r="DI13" s="63" t="s">
        <v>0</v>
      </c>
      <c r="DJ13" s="64" t="s">
        <v>1</v>
      </c>
      <c r="DK13" s="64" t="s">
        <v>29</v>
      </c>
      <c r="DL13" s="64" t="s">
        <v>2</v>
      </c>
      <c r="DM13" s="64" t="s">
        <v>1</v>
      </c>
      <c r="DN13" s="64" t="s">
        <v>29</v>
      </c>
      <c r="DO13" s="64" t="s">
        <v>265</v>
      </c>
      <c r="DP13" s="64" t="s">
        <v>266</v>
      </c>
      <c r="DQ13" s="64"/>
      <c r="DR13" s="131" t="s">
        <v>5</v>
      </c>
      <c r="DS13" s="132"/>
      <c r="DT13" s="44"/>
      <c r="DU13" s="44"/>
      <c r="DV13" s="56"/>
      <c r="DW13" s="63" t="s">
        <v>0</v>
      </c>
      <c r="DX13" s="64" t="s">
        <v>1</v>
      </c>
      <c r="DY13" s="64" t="s">
        <v>29</v>
      </c>
      <c r="DZ13" s="64" t="s">
        <v>2</v>
      </c>
      <c r="EA13" s="64" t="s">
        <v>1</v>
      </c>
      <c r="EB13" s="64" t="s">
        <v>29</v>
      </c>
      <c r="EC13" s="64" t="s">
        <v>265</v>
      </c>
      <c r="ED13" s="64" t="s">
        <v>266</v>
      </c>
      <c r="EE13" s="64"/>
      <c r="EF13" s="131" t="s">
        <v>5</v>
      </c>
      <c r="EG13" s="132"/>
      <c r="EH13" s="44"/>
      <c r="EI13" s="44"/>
      <c r="EJ13" s="56"/>
      <c r="EK13" s="63" t="s">
        <v>0</v>
      </c>
      <c r="EL13" s="64" t="s">
        <v>1</v>
      </c>
      <c r="EM13" s="64" t="s">
        <v>29</v>
      </c>
      <c r="EN13" s="64" t="s">
        <v>2</v>
      </c>
      <c r="EO13" s="64" t="s">
        <v>1</v>
      </c>
      <c r="EP13" s="64" t="s">
        <v>29</v>
      </c>
      <c r="EQ13" s="64" t="s">
        <v>265</v>
      </c>
      <c r="ER13" s="64" t="s">
        <v>266</v>
      </c>
      <c r="ES13" s="64"/>
      <c r="ET13" s="131" t="s">
        <v>5</v>
      </c>
      <c r="EU13" s="132"/>
      <c r="EV13" s="44"/>
      <c r="EW13" s="44"/>
      <c r="EX13" s="56"/>
      <c r="EY13" s="63" t="s">
        <v>0</v>
      </c>
      <c r="EZ13" s="64" t="s">
        <v>1</v>
      </c>
      <c r="FA13" s="64" t="s">
        <v>29</v>
      </c>
      <c r="FB13" s="64" t="s">
        <v>2</v>
      </c>
      <c r="FC13" s="64" t="s">
        <v>1</v>
      </c>
      <c r="FD13" s="64" t="s">
        <v>29</v>
      </c>
      <c r="FE13" s="64" t="s">
        <v>265</v>
      </c>
      <c r="FF13" s="64" t="s">
        <v>266</v>
      </c>
      <c r="FG13" s="64"/>
      <c r="FH13" s="131" t="s">
        <v>5</v>
      </c>
      <c r="FI13" s="132"/>
      <c r="FJ13" s="44"/>
      <c r="FK13" s="44"/>
      <c r="FL13" s="56"/>
      <c r="FM13" s="63" t="s">
        <v>0</v>
      </c>
      <c r="FN13" s="64" t="s">
        <v>1</v>
      </c>
      <c r="FO13" s="64" t="s">
        <v>29</v>
      </c>
      <c r="FP13" s="64" t="s">
        <v>2</v>
      </c>
      <c r="FQ13" s="64" t="s">
        <v>1</v>
      </c>
      <c r="FR13" s="64" t="s">
        <v>29</v>
      </c>
      <c r="FS13" s="64" t="s">
        <v>265</v>
      </c>
      <c r="FT13" s="64" t="s">
        <v>266</v>
      </c>
      <c r="FU13" s="64"/>
      <c r="FV13" s="131" t="s">
        <v>5</v>
      </c>
      <c r="FW13" s="132"/>
      <c r="FX13" s="44"/>
      <c r="FY13" s="44"/>
      <c r="FZ13" s="56"/>
      <c r="GA13" s="63" t="s">
        <v>0</v>
      </c>
      <c r="GB13" s="64" t="s">
        <v>1</v>
      </c>
      <c r="GC13" s="64" t="s">
        <v>29</v>
      </c>
      <c r="GD13" s="64" t="s">
        <v>2</v>
      </c>
      <c r="GE13" s="64" t="s">
        <v>1</v>
      </c>
      <c r="GF13" s="64" t="s">
        <v>29</v>
      </c>
      <c r="GG13" s="64" t="s">
        <v>265</v>
      </c>
      <c r="GH13" s="64" t="s">
        <v>266</v>
      </c>
      <c r="GI13" s="64"/>
      <c r="GJ13" s="131" t="s">
        <v>5</v>
      </c>
      <c r="GK13" s="132"/>
      <c r="GL13" s="44"/>
      <c r="GM13" s="44"/>
      <c r="GN13" s="56"/>
      <c r="GO13" s="63" t="s">
        <v>0</v>
      </c>
      <c r="GP13" s="64" t="s">
        <v>1</v>
      </c>
      <c r="GQ13" s="64" t="s">
        <v>29</v>
      </c>
      <c r="GR13" s="64" t="s">
        <v>2</v>
      </c>
      <c r="GS13" s="64" t="s">
        <v>1</v>
      </c>
      <c r="GT13" s="64" t="s">
        <v>29</v>
      </c>
      <c r="GU13" s="64" t="s">
        <v>265</v>
      </c>
      <c r="GV13" s="64" t="s">
        <v>266</v>
      </c>
      <c r="GW13" s="64"/>
      <c r="GX13" s="131" t="s">
        <v>5</v>
      </c>
      <c r="GY13" s="132"/>
      <c r="GZ13" s="44"/>
      <c r="HA13" s="44"/>
      <c r="HB13" s="56"/>
      <c r="HC13" s="63" t="s">
        <v>0</v>
      </c>
      <c r="HD13" s="64" t="s">
        <v>1</v>
      </c>
      <c r="HE13" s="64" t="s">
        <v>29</v>
      </c>
      <c r="HF13" s="64" t="s">
        <v>2</v>
      </c>
      <c r="HG13" s="64" t="s">
        <v>1</v>
      </c>
      <c r="HH13" s="64" t="s">
        <v>29</v>
      </c>
      <c r="HI13" s="64" t="s">
        <v>265</v>
      </c>
      <c r="HJ13" s="64" t="s">
        <v>266</v>
      </c>
      <c r="HK13" s="64"/>
      <c r="HL13" s="131" t="s">
        <v>5</v>
      </c>
      <c r="HM13" s="132"/>
      <c r="HN13" s="44"/>
      <c r="HO13" s="44"/>
      <c r="HP13" s="56"/>
      <c r="HQ13" s="63" t="s">
        <v>0</v>
      </c>
      <c r="HR13" s="64" t="s">
        <v>1</v>
      </c>
      <c r="HS13" s="64" t="s">
        <v>29</v>
      </c>
      <c r="HT13" s="64" t="s">
        <v>2</v>
      </c>
      <c r="HU13" s="64" t="s">
        <v>1</v>
      </c>
      <c r="HV13" s="64" t="s">
        <v>29</v>
      </c>
      <c r="HW13" s="64" t="s">
        <v>265</v>
      </c>
      <c r="HX13" s="64" t="s">
        <v>266</v>
      </c>
      <c r="HY13" s="64"/>
      <c r="HZ13" s="131" t="s">
        <v>5</v>
      </c>
      <c r="IA13" s="132"/>
      <c r="IB13" s="44"/>
      <c r="IC13" s="44"/>
      <c r="ID13" s="56"/>
      <c r="IE13" s="63" t="s">
        <v>0</v>
      </c>
      <c r="IF13" s="64" t="s">
        <v>1</v>
      </c>
      <c r="IG13" s="64" t="s">
        <v>29</v>
      </c>
      <c r="IH13" s="64" t="s">
        <v>2</v>
      </c>
      <c r="II13" s="64" t="s">
        <v>1</v>
      </c>
      <c r="IJ13" s="64" t="s">
        <v>29</v>
      </c>
      <c r="IK13" s="64" t="s">
        <v>265</v>
      </c>
      <c r="IL13" s="64" t="s">
        <v>266</v>
      </c>
      <c r="IM13" s="64"/>
      <c r="IN13" s="131" t="s">
        <v>5</v>
      </c>
      <c r="IO13" s="132"/>
      <c r="IP13" s="44"/>
      <c r="IQ13" s="44"/>
      <c r="IR13" s="56"/>
      <c r="IS13" s="63" t="s">
        <v>0</v>
      </c>
      <c r="IT13" s="64" t="s">
        <v>1</v>
      </c>
      <c r="IU13" s="64" t="s">
        <v>29</v>
      </c>
      <c r="IV13" s="64" t="s">
        <v>2</v>
      </c>
      <c r="IW13" s="64" t="s">
        <v>1</v>
      </c>
      <c r="IX13" s="64" t="s">
        <v>29</v>
      </c>
      <c r="IY13" s="64" t="s">
        <v>265</v>
      </c>
      <c r="IZ13" s="64" t="s">
        <v>266</v>
      </c>
      <c r="JA13" s="64"/>
      <c r="JB13" s="131" t="s">
        <v>5</v>
      </c>
      <c r="JC13" s="132"/>
      <c r="JD13" s="44"/>
      <c r="JE13" s="44"/>
      <c r="JF13" s="56"/>
      <c r="JG13" s="63" t="s">
        <v>0</v>
      </c>
      <c r="JH13" s="64" t="s">
        <v>1</v>
      </c>
      <c r="JI13" s="64" t="s">
        <v>29</v>
      </c>
      <c r="JJ13" s="64" t="s">
        <v>2</v>
      </c>
      <c r="JK13" s="64" t="s">
        <v>1</v>
      </c>
      <c r="JL13" s="64" t="s">
        <v>29</v>
      </c>
      <c r="JM13" s="64" t="s">
        <v>265</v>
      </c>
      <c r="JN13" s="64" t="s">
        <v>266</v>
      </c>
      <c r="JO13" s="64"/>
      <c r="JP13" s="131" t="s">
        <v>5</v>
      </c>
      <c r="JQ13" s="132"/>
      <c r="JR13" s="44"/>
      <c r="JS13" s="44"/>
      <c r="JT13" s="56"/>
      <c r="JU13" s="63" t="s">
        <v>0</v>
      </c>
      <c r="JV13" s="64" t="s">
        <v>1</v>
      </c>
      <c r="JW13" s="64" t="s">
        <v>29</v>
      </c>
      <c r="JX13" s="64" t="s">
        <v>2</v>
      </c>
      <c r="JY13" s="64" t="s">
        <v>1</v>
      </c>
      <c r="JZ13" s="64" t="s">
        <v>29</v>
      </c>
      <c r="KA13" s="64" t="s">
        <v>265</v>
      </c>
      <c r="KB13" s="64" t="s">
        <v>266</v>
      </c>
      <c r="KC13" s="64"/>
      <c r="KD13" s="131" t="s">
        <v>5</v>
      </c>
      <c r="KE13" s="132"/>
      <c r="KF13" s="44"/>
      <c r="KG13" s="44"/>
      <c r="KH13" s="56"/>
      <c r="KI13" s="63" t="s">
        <v>0</v>
      </c>
      <c r="KJ13" s="64" t="s">
        <v>1</v>
      </c>
      <c r="KK13" s="64" t="s">
        <v>29</v>
      </c>
      <c r="KL13" s="64" t="s">
        <v>2</v>
      </c>
      <c r="KM13" s="64" t="s">
        <v>1</v>
      </c>
      <c r="KN13" s="64" t="s">
        <v>29</v>
      </c>
      <c r="KO13" s="64" t="s">
        <v>265</v>
      </c>
      <c r="KP13" s="64" t="s">
        <v>266</v>
      </c>
      <c r="KQ13" s="64"/>
      <c r="KR13" s="131" t="s">
        <v>5</v>
      </c>
      <c r="KS13" s="132"/>
      <c r="KT13" s="44"/>
      <c r="KU13" s="44"/>
      <c r="KW13" s="63"/>
      <c r="KX13" s="64"/>
      <c r="KY13" s="64"/>
      <c r="KZ13" s="64"/>
      <c r="LA13" s="64"/>
      <c r="LB13" s="64"/>
      <c r="LC13" s="64"/>
      <c r="LD13" s="64"/>
      <c r="LE13" s="64"/>
      <c r="LF13" s="131"/>
      <c r="LG13" s="132"/>
      <c r="LH13" s="44"/>
      <c r="LI13" s="44"/>
      <c r="LK13" s="63"/>
      <c r="LL13" s="64"/>
      <c r="LM13" s="64"/>
      <c r="LN13" s="64"/>
      <c r="LO13" s="64"/>
      <c r="LP13" s="64"/>
      <c r="LQ13" s="64"/>
      <c r="LR13" s="64"/>
      <c r="LS13" s="64"/>
      <c r="LT13" s="131"/>
      <c r="LU13" s="132"/>
      <c r="LV13" s="44"/>
      <c r="LW13" s="44"/>
      <c r="LY13" s="63"/>
      <c r="LZ13" s="64"/>
      <c r="MA13" s="64"/>
      <c r="MB13" s="64"/>
      <c r="MC13" s="64"/>
      <c r="MD13" s="64"/>
      <c r="ME13" s="64"/>
      <c r="MF13" s="64"/>
      <c r="MG13" s="64"/>
      <c r="MH13" s="131"/>
      <c r="MI13" s="132"/>
      <c r="MJ13" s="44"/>
      <c r="MK13" s="44"/>
      <c r="MM13" s="63"/>
      <c r="MN13" s="64"/>
      <c r="MO13" s="64"/>
      <c r="MP13" s="64"/>
      <c r="MQ13" s="64"/>
      <c r="MR13" s="64"/>
      <c r="MS13" s="64"/>
      <c r="MT13" s="64"/>
      <c r="MU13" s="64"/>
      <c r="MV13" s="131"/>
      <c r="MW13" s="132"/>
    </row>
    <row r="14" spans="1:363" ht="16.5" x14ac:dyDescent="0.3">
      <c r="A14" s="22" t="str">
        <f t="shared" ref="A14:A19" si="155">IF(B14,VLOOKUP(B14,Spelers,2,FALSE),"")</f>
        <v>DE KEYSER Laurens</v>
      </c>
      <c r="B14" s="83">
        <v>7168</v>
      </c>
      <c r="C14" s="22" t="str">
        <f t="shared" ref="C14:C19" si="156">IF(B14,VLOOKUP(B14,Spelers,3,FALSE),"")</f>
        <v>B</v>
      </c>
      <c r="D14" s="22" t="str">
        <f t="shared" ref="D14:D19" si="157">IF(E14,VLOOKUP(E14,Spelers,2,FALSE),"")</f>
        <v>VAN DEN ENDE David</v>
      </c>
      <c r="E14" s="83">
        <v>5281</v>
      </c>
      <c r="F14" s="22" t="str">
        <f t="shared" ref="F14:F19" si="158">IF(E14,VLOOKUP(E14,Spelers,3,FALSE),"")</f>
        <v>C</v>
      </c>
      <c r="G14" s="83">
        <v>2</v>
      </c>
      <c r="H14" s="83">
        <v>1</v>
      </c>
      <c r="I14" s="84"/>
      <c r="J14" s="22">
        <f t="shared" ref="J14:J19" si="159">IF(H14&lt;&gt;"",IF(G14=H14,IF(G14=1,2,0),1),"")</f>
        <v>1</v>
      </c>
      <c r="K14" s="22">
        <f t="shared" ref="K14:K19" si="160">IF(H14&lt;&gt;"",IF(G14=H14,IF(G14=1,0,2),1),"")</f>
        <v>1</v>
      </c>
      <c r="L14" s="43">
        <f>IF(J14=2,3,IF(J14=1,1,0))</f>
        <v>1</v>
      </c>
      <c r="M14" s="43">
        <f>IF(K14=2,3,IF(K14=1,1,0))</f>
        <v>1</v>
      </c>
      <c r="N14" s="66"/>
      <c r="O14" s="22" t="str">
        <f t="shared" ref="O14:O19" si="161">IF(P14,VLOOKUP(P14,Spelers,2,FALSE),"")</f>
        <v>VAN LINDEN Rudi</v>
      </c>
      <c r="P14" s="83">
        <v>2790</v>
      </c>
      <c r="Q14" s="22" t="str">
        <f t="shared" ref="Q14:Q19" si="162">IF(P14,VLOOKUP(P14,Spelers,3,FALSE),"")</f>
        <v>D</v>
      </c>
      <c r="R14" s="22" t="str">
        <f t="shared" ref="R14:R19" si="163">IF(S14,VLOOKUP(S14,Spelers,2,FALSE),"")</f>
        <v>VERELST Ken</v>
      </c>
      <c r="S14" s="83">
        <v>7226</v>
      </c>
      <c r="T14" s="22" t="str">
        <f t="shared" ref="T14:T19" si="164">IF(S14,VLOOKUP(S14,Spelers,3,FALSE),"")</f>
        <v>D</v>
      </c>
      <c r="U14" s="83">
        <v>2</v>
      </c>
      <c r="V14" s="83">
        <v>1</v>
      </c>
      <c r="W14" s="84"/>
      <c r="X14" s="22">
        <f t="shared" ref="X14:X19" si="165">IF(V14&lt;&gt;"",IF(U14=V14,IF(U14=1,2,0),1),"")</f>
        <v>1</v>
      </c>
      <c r="Y14" s="22">
        <f t="shared" ref="Y14:Y19" si="166">IF(V14&lt;&gt;"",IF(U14=V14,IF(U14=1,0,2),1),"")</f>
        <v>1</v>
      </c>
      <c r="Z14" s="43">
        <f>IF(X14=2,3,IF(X14=1,1,0))</f>
        <v>1</v>
      </c>
      <c r="AA14" s="43">
        <f>IF(Y14=2,3,IF(Y14=1,1,0))</f>
        <v>1</v>
      </c>
      <c r="AB14" s="56"/>
      <c r="AC14" s="22" t="str">
        <f t="shared" ref="AC14:AC19" si="167">IF(AD14,VLOOKUP(AD14,Spelers,2,FALSE),"")</f>
        <v>BRUSSELMANS Rony</v>
      </c>
      <c r="AD14" s="83">
        <v>3401</v>
      </c>
      <c r="AE14" s="22" t="str">
        <f t="shared" ref="AE14:AE19" si="168">IF(AD14,VLOOKUP(AD14,Spelers,3,FALSE),"")</f>
        <v>C</v>
      </c>
      <c r="AF14" s="22" t="str">
        <f t="shared" ref="AF14:AF19" si="169">IF(AG14,VLOOKUP(AG14,Spelers,2,FALSE),"")</f>
        <v>VAN ROMPAEY Yves</v>
      </c>
      <c r="AG14" s="83">
        <v>8068</v>
      </c>
      <c r="AH14" s="22" t="str">
        <f t="shared" ref="AH14:AH19" si="170">IF(AG14,VLOOKUP(AG14,Spelers,3,FALSE),"")</f>
        <v>D</v>
      </c>
      <c r="AI14" s="83">
        <v>1</v>
      </c>
      <c r="AJ14" s="83">
        <v>1</v>
      </c>
      <c r="AK14" s="84"/>
      <c r="AL14" s="22">
        <f t="shared" ref="AL14:AL19" si="171">IF(AJ14&lt;&gt;"",IF(AI14=AJ14,IF(AI14=1,2,0),1),"")</f>
        <v>2</v>
      </c>
      <c r="AM14" s="22">
        <f t="shared" ref="AM14:AM19" si="172">IF(AJ14&lt;&gt;"",IF(AI14=AJ14,IF(AI14=1,0,2),1),"")</f>
        <v>0</v>
      </c>
      <c r="AN14" s="43">
        <f>IF(AL14=2,3,IF(AL14=1,1,0))</f>
        <v>3</v>
      </c>
      <c r="AO14" s="43">
        <f>IF(AM14=2,3,IF(AM14=1,1,0))</f>
        <v>0</v>
      </c>
      <c r="AP14" s="56"/>
      <c r="AQ14" s="22" t="str">
        <f t="shared" ref="AQ14:AQ19" si="173">IF(AR14,VLOOKUP(AR14,Spelers,2,FALSE),"")</f>
        <v>POLFLIET Eric</v>
      </c>
      <c r="AR14" s="83">
        <v>5740</v>
      </c>
      <c r="AS14" s="22" t="str">
        <f t="shared" ref="AS14:AS19" si="174">IF(AR14,VLOOKUP(AR14,Spelers,3,FALSE),"")</f>
        <v>D</v>
      </c>
      <c r="AT14" s="22" t="str">
        <f t="shared" ref="AT14:AT19" si="175">IF(AU14,VLOOKUP(AU14,Spelers,2,FALSE),"")</f>
        <v>VAN WEYENBERGH Patrick</v>
      </c>
      <c r="AU14" s="83">
        <v>6290</v>
      </c>
      <c r="AV14" s="22" t="str">
        <f t="shared" ref="AV14:AV19" si="176">IF(AU14,VLOOKUP(AU14,Spelers,3,FALSE),"")</f>
        <v>B</v>
      </c>
      <c r="AW14" s="83">
        <v>1</v>
      </c>
      <c r="AX14" s="83">
        <v>1</v>
      </c>
      <c r="AY14" s="84" t="s">
        <v>777</v>
      </c>
      <c r="AZ14" s="22">
        <f t="shared" ref="AZ14:AZ19" si="177">IF(AX14&lt;&gt;"",IF(AW14=AX14,IF(AW14=1,2,0),1),"")</f>
        <v>2</v>
      </c>
      <c r="BA14" s="22">
        <f t="shared" ref="BA14:BA19" si="178">IF(AX14&lt;&gt;"",IF(AW14=AX14,IF(AW14=1,0,2),1),"")</f>
        <v>0</v>
      </c>
      <c r="BB14" s="43">
        <f>IF(AZ14=2,3,IF(AZ14=1,1,0))</f>
        <v>3</v>
      </c>
      <c r="BC14" s="43">
        <f>IF(BA14=2,3,IF(BA14=1,1,0))</f>
        <v>0</v>
      </c>
      <c r="BD14" s="66"/>
      <c r="BE14" s="22" t="str">
        <f t="shared" ref="BE14:BE19" si="179">IF(BF14,VLOOKUP(BF14,Spelers,2,FALSE),"")</f>
        <v>SMEULDERS Sven</v>
      </c>
      <c r="BF14" s="83">
        <v>8069</v>
      </c>
      <c r="BG14" s="22" t="str">
        <f t="shared" ref="BG14:BG19" si="180">IF(BF14,VLOOKUP(BF14,Spelers,3,FALSE),"")</f>
        <v>NA</v>
      </c>
      <c r="BH14" s="22" t="str">
        <f t="shared" ref="BH14:BH19" si="181">IF(BI14,VLOOKUP(BI14,Spelers,2,FALSE),"")</f>
        <v>CONICKX Gustaaf</v>
      </c>
      <c r="BI14" s="83">
        <v>2696</v>
      </c>
      <c r="BJ14" s="22" t="str">
        <f t="shared" ref="BJ14:BJ19" si="182">IF(BI14,VLOOKUP(BI14,Spelers,3,FALSE),"")</f>
        <v>D</v>
      </c>
      <c r="BK14" s="83">
        <v>2</v>
      </c>
      <c r="BL14" s="83">
        <v>1</v>
      </c>
      <c r="BM14" s="84"/>
      <c r="BN14" s="22">
        <f t="shared" ref="BN14:BN19" si="183">IF(BL14&lt;&gt;"",IF(BK14=BL14,IF(BK14=1,2,0),1),"")</f>
        <v>1</v>
      </c>
      <c r="BO14" s="22">
        <f t="shared" ref="BO14:BO19" si="184">IF(BL14&lt;&gt;"",IF(BK14=BL14,IF(BK14=1,0,2),1),"")</f>
        <v>1</v>
      </c>
      <c r="BP14" s="43">
        <f>IF(BN14=2,3,IF(BN14=1,1,0))</f>
        <v>1</v>
      </c>
      <c r="BQ14" s="43">
        <f>IF(BO14=2,3,IF(BO14=1,1,0))</f>
        <v>1</v>
      </c>
      <c r="BR14" s="56"/>
      <c r="BS14" s="22" t="str">
        <f t="shared" ref="BS14:BS19" si="185">IF(BT14,VLOOKUP(BT14,Spelers,2,FALSE),"")</f>
        <v>SMEULDERS Sven</v>
      </c>
      <c r="BT14" s="83">
        <v>8069</v>
      </c>
      <c r="BU14" s="22" t="str">
        <f t="shared" ref="BU14:BU19" si="186">IF(BT14,VLOOKUP(BT14,Spelers,3,FALSE),"")</f>
        <v>NA</v>
      </c>
      <c r="BV14" s="22" t="str">
        <f t="shared" ref="BV14:BV19" si="187">IF(BW14,VLOOKUP(BW14,Spelers,2,FALSE),"")</f>
        <v>VAN HUMBEECK Henri</v>
      </c>
      <c r="BW14" s="83">
        <v>1135</v>
      </c>
      <c r="BX14" s="22" t="str">
        <f t="shared" ref="BX14:BX19" si="188">IF(BW14,VLOOKUP(BW14,Spelers,3,FALSE),"")</f>
        <v>B</v>
      </c>
      <c r="BY14" s="83">
        <v>2</v>
      </c>
      <c r="BZ14" s="83">
        <v>1</v>
      </c>
      <c r="CA14" s="84"/>
      <c r="CB14" s="22">
        <f t="shared" ref="CB14:CB19" si="189">IF(BZ14&lt;&gt;"",IF(BY14=BZ14,IF(BY14=1,2,0),1),"")</f>
        <v>1</v>
      </c>
      <c r="CC14" s="22">
        <f t="shared" ref="CC14:CC19" si="190">IF(BZ14&lt;&gt;"",IF(BY14=BZ14,IF(BY14=1,0,2),1),"")</f>
        <v>1</v>
      </c>
      <c r="CD14" s="43">
        <f>IF(CB14=2,3,IF(CB14=1,1,0))</f>
        <v>1</v>
      </c>
      <c r="CE14" s="43">
        <f>IF(CC14=2,3,IF(CC14=1,1,0))</f>
        <v>1</v>
      </c>
      <c r="CF14" s="56"/>
      <c r="CG14" s="22" t="str">
        <f t="shared" ref="CG14:CG19" si="191">IF(CH14,VLOOKUP(CH14,Spelers,2,FALSE),"")</f>
        <v>DE KERF Leander</v>
      </c>
      <c r="CH14" s="83">
        <v>7954</v>
      </c>
      <c r="CI14" s="22" t="str">
        <f t="shared" ref="CI14:CI19" si="192">IF(CH14,VLOOKUP(CH14,Spelers,3,FALSE),"")</f>
        <v>D</v>
      </c>
      <c r="CJ14" s="22" t="str">
        <f t="shared" ref="CJ14:CJ19" si="193">IF(CK14,VLOOKUP(CK14,Spelers,2,FALSE),"")</f>
        <v>DE KEYSER Laurens</v>
      </c>
      <c r="CK14" s="83">
        <v>7168</v>
      </c>
      <c r="CL14" s="22" t="str">
        <f t="shared" ref="CL14:CL19" si="194">IF(CK14,VLOOKUP(CK14,Spelers,3,FALSE),"")</f>
        <v>B</v>
      </c>
      <c r="CM14" s="83">
        <v>2</v>
      </c>
      <c r="CN14" s="83">
        <v>2</v>
      </c>
      <c r="CO14" s="84"/>
      <c r="CP14" s="22">
        <f t="shared" ref="CP14:CP19" si="195">IF(CN14&lt;&gt;"",IF(CM14=CN14,IF(CM14=1,2,0),1),"")</f>
        <v>0</v>
      </c>
      <c r="CQ14" s="22">
        <f t="shared" ref="CQ14:CQ19" si="196">IF(CN14&lt;&gt;"",IF(CM14=CN14,IF(CM14=1,0,2),1),"")</f>
        <v>2</v>
      </c>
      <c r="CR14" s="43">
        <f>IF(CP14=2,3,IF(CP14=1,1,0))</f>
        <v>0</v>
      </c>
      <c r="CS14" s="43">
        <f>IF(CQ14=2,3,IF(CQ14=1,1,0))</f>
        <v>3</v>
      </c>
      <c r="CT14" s="66"/>
      <c r="CU14" s="22" t="str">
        <f t="shared" ref="CU14:CU19" si="197">IF(CV14,VLOOKUP(CV14,Spelers,2,FALSE),"")</f>
        <v>VAN HUMBEECK Henri</v>
      </c>
      <c r="CV14" s="83">
        <v>1135</v>
      </c>
      <c r="CW14" s="22" t="str">
        <f t="shared" ref="CW14:CW19" si="198">IF(CV14,VLOOKUP(CV14,Spelers,3,FALSE),"")</f>
        <v>B</v>
      </c>
      <c r="CX14" s="22" t="str">
        <f t="shared" ref="CX14:CX19" si="199">IF(CY14,VLOOKUP(CY14,Spelers,2,FALSE),"")</f>
        <v>KERREMANS Ronny</v>
      </c>
      <c r="CY14" s="83">
        <v>8712</v>
      </c>
      <c r="CZ14" s="22" t="str">
        <f t="shared" ref="CZ14:CZ19" si="200">IF(CY14,VLOOKUP(CY14,Spelers,3,FALSE),"")</f>
        <v>D</v>
      </c>
      <c r="DA14" s="83">
        <v>1</v>
      </c>
      <c r="DB14" s="83">
        <v>1</v>
      </c>
      <c r="DC14" s="84"/>
      <c r="DD14" s="22">
        <f t="shared" ref="DD14:DD19" si="201">IF(DB14&lt;&gt;"",IF(DA14=DB14,IF(DA14=1,2,0),1),"")</f>
        <v>2</v>
      </c>
      <c r="DE14" s="22">
        <f t="shared" ref="DE14:DE19" si="202">IF(DB14&lt;&gt;"",IF(DA14=DB14,IF(DA14=1,0,2),1),"")</f>
        <v>0</v>
      </c>
      <c r="DF14" s="43">
        <f>IF(DD14=2,3,IF(DD14=1,1,0))</f>
        <v>3</v>
      </c>
      <c r="DG14" s="43">
        <f>IF(DE14=2,3,IF(DE14=1,1,0))</f>
        <v>0</v>
      </c>
      <c r="DH14" s="56"/>
      <c r="DI14" s="22" t="str">
        <f t="shared" ref="DI14:DI19" si="203">IF(DJ14,VLOOKUP(DJ14,Spelers,2,FALSE),"")</f>
        <v>SEGERS Tom</v>
      </c>
      <c r="DJ14" s="83">
        <v>2655</v>
      </c>
      <c r="DK14" s="22" t="str">
        <f t="shared" ref="DK14:DK19" si="204">IF(DJ14,VLOOKUP(DJ14,Spelers,3,FALSE),"")</f>
        <v>C</v>
      </c>
      <c r="DL14" s="22" t="str">
        <f t="shared" ref="DL14:DL19" si="205">IF(DM14,VLOOKUP(DM14,Spelers,2,FALSE),"")</f>
        <v>DE RIDDER Victor</v>
      </c>
      <c r="DM14" s="83">
        <v>7584</v>
      </c>
      <c r="DN14" s="22" t="str">
        <f t="shared" ref="DN14:DN19" si="206">IF(DM14,VLOOKUP(DM14,Spelers,3,FALSE),"")</f>
        <v>C</v>
      </c>
      <c r="DO14" s="83">
        <v>2</v>
      </c>
      <c r="DP14" s="83">
        <v>2</v>
      </c>
      <c r="DQ14" s="84"/>
      <c r="DR14" s="22">
        <f t="shared" ref="DR14:DR19" si="207">IF(DP14&lt;&gt;"",IF(DO14=DP14,IF(DO14=1,2,0),1),"")</f>
        <v>0</v>
      </c>
      <c r="DS14" s="22">
        <f t="shared" ref="DS14:DS19" si="208">IF(DP14&lt;&gt;"",IF(DO14=DP14,IF(DO14=1,0,2),1),"")</f>
        <v>2</v>
      </c>
      <c r="DT14" s="43">
        <f>IF(DR14=2,3,IF(DR14=1,1,0))</f>
        <v>0</v>
      </c>
      <c r="DU14" s="43">
        <f>IF(DS14=2,3,IF(DS14=1,1,0))</f>
        <v>3</v>
      </c>
      <c r="DV14" s="56"/>
      <c r="DW14" s="22" t="str">
        <f t="shared" ref="DW14:DW19" si="209">IF(DX14,VLOOKUP(DX14,Spelers,2,FALSE),"")</f>
        <v>VAN UFFEL Martin</v>
      </c>
      <c r="DX14" s="83">
        <v>2632</v>
      </c>
      <c r="DY14" s="22" t="str">
        <f t="shared" ref="DY14:DY19" si="210">IF(DX14,VLOOKUP(DX14,Spelers,3,FALSE),"")</f>
        <v>B</v>
      </c>
      <c r="DZ14" s="22" t="str">
        <f t="shared" ref="DZ14:DZ19" si="211">IF(EA14,VLOOKUP(EA14,Spelers,2,FALSE),"")</f>
        <v>DE KEYSER Laurens</v>
      </c>
      <c r="EA14" s="83">
        <v>7168</v>
      </c>
      <c r="EB14" s="22" t="str">
        <f t="shared" ref="EB14:EB19" si="212">IF(EA14,VLOOKUP(EA14,Spelers,3,FALSE),"")</f>
        <v>B</v>
      </c>
      <c r="EC14" s="83">
        <v>1</v>
      </c>
      <c r="ED14" s="83">
        <v>1</v>
      </c>
      <c r="EE14" s="84"/>
      <c r="EF14" s="22">
        <f t="shared" ref="EF14:EF19" si="213">IF(ED14&lt;&gt;"",IF(EC14=ED14,IF(EC14=1,2,0),1),"")</f>
        <v>2</v>
      </c>
      <c r="EG14" s="22">
        <f t="shared" ref="EG14:EG19" si="214">IF(ED14&lt;&gt;"",IF(EC14=ED14,IF(EC14=1,0,2),1),"")</f>
        <v>0</v>
      </c>
      <c r="EH14" s="43">
        <f>IF(EF14=2,3,IF(EF14=1,1,0))</f>
        <v>3</v>
      </c>
      <c r="EI14" s="43">
        <f>IF(EG14=2,3,IF(EG14=1,1,0))</f>
        <v>0</v>
      </c>
      <c r="EJ14" s="66"/>
      <c r="EK14" s="22" t="str">
        <f t="shared" ref="EK14:EK19" si="215">IF(EL14,VLOOKUP(EL14,Spelers,2,FALSE),"")</f>
        <v>VAN UFFEL Martin</v>
      </c>
      <c r="EL14" s="83">
        <v>2632</v>
      </c>
      <c r="EM14" s="22" t="str">
        <f t="shared" ref="EM14:EM19" si="216">IF(EL14,VLOOKUP(EL14,Spelers,3,FALSE),"")</f>
        <v>B</v>
      </c>
      <c r="EN14" s="22" t="str">
        <f t="shared" ref="EN14:EN19" si="217">IF(EO14,VLOOKUP(EO14,Spelers,2,FALSE),"")</f>
        <v>BRUSSELMANS Rony</v>
      </c>
      <c r="EO14" s="83">
        <v>3401</v>
      </c>
      <c r="EP14" s="22" t="str">
        <f t="shared" ref="EP14:EP19" si="218">IF(EO14,VLOOKUP(EO14,Spelers,3,FALSE),"")</f>
        <v>C</v>
      </c>
      <c r="EQ14" s="83">
        <v>1</v>
      </c>
      <c r="ER14" s="83">
        <v>1</v>
      </c>
      <c r="ES14" s="84"/>
      <c r="ET14" s="22">
        <f t="shared" ref="ET14:ET19" si="219">IF(ER14&lt;&gt;"",IF(EQ14=ER14,IF(EQ14=1,2,0),1),"")</f>
        <v>2</v>
      </c>
      <c r="EU14" s="22">
        <f t="shared" ref="EU14:EU19" si="220">IF(ER14&lt;&gt;"",IF(EQ14=ER14,IF(EQ14=1,0,2),1),"")</f>
        <v>0</v>
      </c>
      <c r="EV14" s="43">
        <f>IF(ET14=2,3,IF(ET14=1,1,0))</f>
        <v>3</v>
      </c>
      <c r="EW14" s="43">
        <f>IF(EU14=2,3,IF(EU14=1,1,0))</f>
        <v>0</v>
      </c>
      <c r="EX14" s="56"/>
      <c r="EY14" s="22" t="str">
        <f t="shared" ref="EY14:EY19" si="221">IF(EZ14,VLOOKUP(EZ14,Spelers,2,FALSE),"")</f>
        <v>DE KEUSTER Ronny</v>
      </c>
      <c r="EZ14" s="83">
        <v>8598</v>
      </c>
      <c r="FA14" s="22" t="str">
        <f t="shared" ref="FA14:FA19" si="222">IF(EZ14,VLOOKUP(EZ14,Spelers,3,FALSE),"")</f>
        <v>B</v>
      </c>
      <c r="FB14" s="22" t="str">
        <f t="shared" ref="FB14:FB19" si="223">IF(FC14,VLOOKUP(FC14,Spelers,2,FALSE),"")</f>
        <v>DE MAESSCHALK Dirk</v>
      </c>
      <c r="FC14" s="83">
        <v>6298</v>
      </c>
      <c r="FD14" s="22" t="str">
        <f t="shared" ref="FD14:FD19" si="224">IF(FC14,VLOOKUP(FC14,Spelers,3,FALSE),"")</f>
        <v>C</v>
      </c>
      <c r="FE14" s="83">
        <v>1</v>
      </c>
      <c r="FF14" s="83">
        <v>1</v>
      </c>
      <c r="FG14" s="84"/>
      <c r="FH14" s="22">
        <f t="shared" ref="FH14:FH19" si="225">IF(FF14&lt;&gt;"",IF(FE14=FF14,IF(FE14=1,2,0),1),"")</f>
        <v>2</v>
      </c>
      <c r="FI14" s="22">
        <f t="shared" ref="FI14:FI19" si="226">IF(FF14&lt;&gt;"",IF(FE14=FF14,IF(FE14=1,0,2),1),"")</f>
        <v>0</v>
      </c>
      <c r="FJ14" s="43">
        <f>IF(FH14=2,3,IF(FH14=1,1,0))</f>
        <v>3</v>
      </c>
      <c r="FK14" s="43">
        <f>IF(FI14=2,3,IF(FI14=1,1,0))</f>
        <v>0</v>
      </c>
      <c r="FL14" s="56"/>
      <c r="FM14" s="22" t="str">
        <f t="shared" ref="FM14:FM19" si="227">IF(FN14,VLOOKUP(FN14,Spelers,2,FALSE),"")</f>
        <v>POORTMANS Paul</v>
      </c>
      <c r="FN14" s="83">
        <v>2242</v>
      </c>
      <c r="FO14" s="22" t="str">
        <f t="shared" ref="FO14:FO19" si="228">IF(FN14,VLOOKUP(FN14,Spelers,3,FALSE),"")</f>
        <v>D</v>
      </c>
      <c r="FP14" s="22" t="str">
        <f t="shared" ref="FP14:FP19" si="229">IF(FQ14,VLOOKUP(FQ14,Spelers,2,FALSE),"")</f>
        <v>SMEULDERS Sven</v>
      </c>
      <c r="FQ14" s="83">
        <v>8069</v>
      </c>
      <c r="FR14" s="22" t="str">
        <f t="shared" ref="FR14:FR19" si="230">IF(FQ14,VLOOKUP(FQ14,Spelers,3,FALSE),"")</f>
        <v>NA</v>
      </c>
      <c r="FS14" s="83">
        <v>2</v>
      </c>
      <c r="FT14" s="83">
        <v>2</v>
      </c>
      <c r="FU14" s="84"/>
      <c r="FV14" s="22">
        <f t="shared" ref="FV14:FV19" si="231">IF(FT14&lt;&gt;"",IF(FS14=FT14,IF(FS14=1,2,0),1),"")</f>
        <v>0</v>
      </c>
      <c r="FW14" s="22">
        <f t="shared" ref="FW14:FW19" si="232">IF(FT14&lt;&gt;"",IF(FS14=FT14,IF(FS14=1,0,2),1),"")</f>
        <v>2</v>
      </c>
      <c r="FX14" s="43">
        <f>IF(FV14=2,3,IF(FV14=1,1,0))</f>
        <v>0</v>
      </c>
      <c r="FY14" s="43">
        <f>IF(FW14=2,3,IF(FW14=1,1,0))</f>
        <v>3</v>
      </c>
      <c r="FZ14" s="66"/>
      <c r="GA14" s="22" t="str">
        <f t="shared" ref="GA14:GA19" si="233">IF(GB14,VLOOKUP(GB14,Spelers,2,FALSE),"")</f>
        <v>DE KEUSTER Ronny</v>
      </c>
      <c r="GB14" s="83">
        <v>8598</v>
      </c>
      <c r="GC14" s="22" t="str">
        <f t="shared" ref="GC14:GC19" si="234">IF(GB14,VLOOKUP(GB14,Spelers,3,FALSE),"")</f>
        <v>B</v>
      </c>
      <c r="GD14" s="22" t="str">
        <f t="shared" ref="GD14:GD19" si="235">IF(GE14,VLOOKUP(GE14,Spelers,2,FALSE),"")</f>
        <v>SIEBENS Ludo</v>
      </c>
      <c r="GE14" s="83">
        <v>3277</v>
      </c>
      <c r="GF14" s="22" t="str">
        <f t="shared" ref="GF14:GF19" si="236">IF(GE14,VLOOKUP(GE14,Spelers,3,FALSE),"")</f>
        <v>C</v>
      </c>
      <c r="GG14" s="83">
        <v>1</v>
      </c>
      <c r="GH14" s="83">
        <v>1</v>
      </c>
      <c r="GI14" s="84"/>
      <c r="GJ14" s="22">
        <f t="shared" ref="GJ14:GJ19" si="237">IF(GH14&lt;&gt;"",IF(GG14=GH14,IF(GG14=1,2,0),1),"")</f>
        <v>2</v>
      </c>
      <c r="GK14" s="22">
        <f t="shared" ref="GK14:GK19" si="238">IF(GH14&lt;&gt;"",IF(GG14=GH14,IF(GG14=1,0,2),1),"")</f>
        <v>0</v>
      </c>
      <c r="GL14" s="43">
        <f>IF(GJ14=2,3,IF(GJ14=1,1,0))</f>
        <v>3</v>
      </c>
      <c r="GM14" s="43">
        <f>IF(GK14=2,3,IF(GK14=1,1,0))</f>
        <v>0</v>
      </c>
      <c r="GN14" s="56"/>
      <c r="GO14" s="22" t="str">
        <f t="shared" ref="GO14:GO19" si="239">IF(GP14,VLOOKUP(GP14,Spelers,2,FALSE),"")</f>
        <v>VAN UFFEL Martin</v>
      </c>
      <c r="GP14" s="83">
        <v>2632</v>
      </c>
      <c r="GQ14" s="22" t="str">
        <f t="shared" ref="GQ14:GQ19" si="240">IF(GP14,VLOOKUP(GP14,Spelers,3,FALSE),"")</f>
        <v>B</v>
      </c>
      <c r="GR14" s="22" t="str">
        <f t="shared" ref="GR14:GR19" si="241">IF(GS14,VLOOKUP(GS14,Spelers,2,FALSE),"")</f>
        <v>BRUGGHEMANS Marc</v>
      </c>
      <c r="GS14" s="83">
        <v>4860</v>
      </c>
      <c r="GT14" s="22" t="str">
        <f t="shared" ref="GT14:GT19" si="242">IF(GS14,VLOOKUP(GS14,Spelers,3,FALSE),"")</f>
        <v>D</v>
      </c>
      <c r="GU14" s="83">
        <v>1</v>
      </c>
      <c r="GV14" s="83">
        <v>1</v>
      </c>
      <c r="GW14" s="84"/>
      <c r="GX14" s="22">
        <f t="shared" ref="GX14:GX19" si="243">IF(GV14&lt;&gt;"",IF(GU14=GV14,IF(GU14=1,2,0),1),"")</f>
        <v>2</v>
      </c>
      <c r="GY14" s="22">
        <f t="shared" ref="GY14:GY19" si="244">IF(GV14&lt;&gt;"",IF(GU14=GV14,IF(GU14=1,0,2),1),"")</f>
        <v>0</v>
      </c>
      <c r="GZ14" s="43">
        <f>IF(GX14=2,3,IF(GX14=1,1,0))</f>
        <v>3</v>
      </c>
      <c r="HA14" s="43">
        <f>IF(GY14=2,3,IF(GY14=1,1,0))</f>
        <v>0</v>
      </c>
      <c r="HB14" s="56"/>
      <c r="HC14" s="22" t="str">
        <f t="shared" ref="HC14:HC19" si="245">IF(HD14,VLOOKUP(HD14,Spelers,2,FALSE),"")</f>
        <v>VAN UFFEL Martin</v>
      </c>
      <c r="HD14" s="83">
        <v>2632</v>
      </c>
      <c r="HE14" s="22" t="str">
        <f t="shared" ref="HE14:HE19" si="246">IF(HD14,VLOOKUP(HD14,Spelers,3,FALSE),"")</f>
        <v>B</v>
      </c>
      <c r="HF14" s="22" t="str">
        <f t="shared" ref="HF14:HF19" si="247">IF(HG14,VLOOKUP(HG14,Spelers,2,FALSE),"")</f>
        <v>SMEULDERS Sven</v>
      </c>
      <c r="HG14" s="83">
        <v>8069</v>
      </c>
      <c r="HH14" s="22" t="str">
        <f t="shared" ref="HH14:HH19" si="248">IF(HG14,VLOOKUP(HG14,Spelers,3,FALSE),"")</f>
        <v>NA</v>
      </c>
      <c r="HI14" s="83">
        <v>1</v>
      </c>
      <c r="HJ14" s="83">
        <v>1</v>
      </c>
      <c r="HK14" s="84"/>
      <c r="HL14" s="22">
        <f t="shared" ref="HL14:HL19" si="249">IF(HJ14&lt;&gt;"",IF(HI14=HJ14,IF(HI14=1,2,0),1),"")</f>
        <v>2</v>
      </c>
      <c r="HM14" s="22">
        <f t="shared" ref="HM14:HM19" si="250">IF(HJ14&lt;&gt;"",IF(HI14=HJ14,IF(HI14=1,0,2),1),"")</f>
        <v>0</v>
      </c>
      <c r="HN14" s="43">
        <f>IF(HL14=2,3,IF(HL14=1,1,0))</f>
        <v>3</v>
      </c>
      <c r="HO14" s="43">
        <f>IF(HM14=2,3,IF(HM14=1,1,0))</f>
        <v>0</v>
      </c>
      <c r="HP14" s="66"/>
      <c r="HQ14" s="22" t="str">
        <f t="shared" ref="HQ14:HQ19" si="251">IF(HR14,VLOOKUP(HR14,Spelers,2,FALSE),"")</f>
        <v>HUYS Rudy</v>
      </c>
      <c r="HR14" s="83">
        <v>4856</v>
      </c>
      <c r="HS14" s="22" t="str">
        <f t="shared" ref="HS14:HS19" si="252">IF(HR14,VLOOKUP(HR14,Spelers,3,FALSE),"")</f>
        <v>C</v>
      </c>
      <c r="HT14" s="22" t="str">
        <f t="shared" ref="HT14:HT19" si="253">IF(HU14,VLOOKUP(HU14,Spelers,2,FALSE),"")</f>
        <v>SMEULDERS Sven</v>
      </c>
      <c r="HU14" s="83">
        <v>8069</v>
      </c>
      <c r="HV14" s="22" t="str">
        <f t="shared" ref="HV14:HV19" si="254">IF(HU14,VLOOKUP(HU14,Spelers,3,FALSE),"")</f>
        <v>NA</v>
      </c>
      <c r="HW14" s="83">
        <v>1</v>
      </c>
      <c r="HX14" s="83">
        <v>1</v>
      </c>
      <c r="HY14" s="84"/>
      <c r="HZ14" s="22">
        <f t="shared" ref="HZ14:HZ19" si="255">IF(HX14&lt;&gt;"",IF(HW14=HX14,IF(HW14=1,2,0),1),"")</f>
        <v>2</v>
      </c>
      <c r="IA14" s="22">
        <f t="shared" ref="IA14:IA19" si="256">IF(HX14&lt;&gt;"",IF(HW14=HX14,IF(HW14=1,0,2),1),"")</f>
        <v>0</v>
      </c>
      <c r="IB14" s="43">
        <f t="shared" ref="IB14:IC19" si="257">IF(HZ14=2,3,IF(HZ14=1,1,0))</f>
        <v>3</v>
      </c>
      <c r="IC14" s="43">
        <f t="shared" si="257"/>
        <v>0</v>
      </c>
      <c r="ID14" s="56"/>
      <c r="IE14" s="22" t="str">
        <f t="shared" ref="IE14:IE19" si="258">IF(IF14,VLOOKUP(IF14,Spelers,2,FALSE),"")</f>
        <v>DE KEYSER Laurens</v>
      </c>
      <c r="IF14" s="83">
        <v>7168</v>
      </c>
      <c r="IG14" s="22" t="str">
        <f t="shared" ref="IG14:IG19" si="259">IF(IF14,VLOOKUP(IF14,Spelers,3,FALSE),"")</f>
        <v>B</v>
      </c>
      <c r="IH14" s="22" t="str">
        <f t="shared" ref="IH14:IH19" si="260">IF(II14,VLOOKUP(II14,Spelers,2,FALSE),"")</f>
        <v>BRUSSELMANS Rony</v>
      </c>
      <c r="II14" s="83">
        <v>3401</v>
      </c>
      <c r="IJ14" s="22" t="str">
        <f t="shared" ref="IJ14:IJ19" si="261">IF(II14,VLOOKUP(II14,Spelers,3,FALSE),"")</f>
        <v>C</v>
      </c>
      <c r="IK14" s="83">
        <v>1</v>
      </c>
      <c r="IL14" s="83">
        <v>1</v>
      </c>
      <c r="IM14" s="65"/>
      <c r="IN14" s="22">
        <f t="shared" ref="IN14:IN19" si="262">IF(IL14&lt;&gt;"",IF(IK14=IL14,IF(IK14=1,2,0),1),"")</f>
        <v>2</v>
      </c>
      <c r="IO14" s="22">
        <f t="shared" ref="IO14:IO19" si="263">IF(IL14&lt;&gt;"",IF(IK14=IL14,IF(IK14=1,0,2),1),"")</f>
        <v>0</v>
      </c>
      <c r="IP14" s="43">
        <f>IF(IN14=2,3,IF(IN14=1,1,0))</f>
        <v>3</v>
      </c>
      <c r="IQ14" s="43">
        <f>IF(IO14=2,3,IF(IO14=1,1,0))</f>
        <v>0</v>
      </c>
      <c r="IR14" s="56"/>
      <c r="IS14" s="22" t="str">
        <f t="shared" ref="IS14:IS19" si="264">IF(IT14,VLOOKUP(IT14,Spelers,2,FALSE),"")</f>
        <v>VERSTREPEN Kevin</v>
      </c>
      <c r="IT14" s="83">
        <v>8049</v>
      </c>
      <c r="IU14" s="22" t="str">
        <f t="shared" ref="IU14:IU19" si="265">IF(IT14,VLOOKUP(IT14,Spelers,3,FALSE),"")</f>
        <v>D</v>
      </c>
      <c r="IV14" s="22" t="str">
        <f t="shared" ref="IV14:IV19" si="266">IF(IW14,VLOOKUP(IW14,Spelers,2,FALSE),"")</f>
        <v>HUYS Rudy</v>
      </c>
      <c r="IW14" s="83">
        <v>4856</v>
      </c>
      <c r="IX14" s="22" t="str">
        <f t="shared" ref="IX14:IX19" si="267">IF(IW14,VLOOKUP(IW14,Spelers,3,FALSE),"")</f>
        <v>C</v>
      </c>
      <c r="IY14" s="83">
        <v>2</v>
      </c>
      <c r="IZ14" s="83">
        <v>2</v>
      </c>
      <c r="JA14" s="84"/>
      <c r="JB14" s="22">
        <f t="shared" ref="JB14:JB19" si="268">IF(IZ14&lt;&gt;"",IF(IY14=IZ14,IF(IY14=1,2,0),1),"")</f>
        <v>0</v>
      </c>
      <c r="JC14" s="22">
        <f t="shared" ref="JC14:JC19" si="269">IF(IZ14&lt;&gt;"",IF(IY14=IZ14,IF(IY14=1,0,2),1),"")</f>
        <v>2</v>
      </c>
      <c r="JD14" s="43">
        <f>IF(JB14=2,3,IF(JB14=1,1,0))</f>
        <v>0</v>
      </c>
      <c r="JE14" s="43">
        <f>IF(JC14=2,3,IF(JC14=1,1,0))</f>
        <v>3</v>
      </c>
      <c r="JF14" s="66"/>
      <c r="JG14" s="22" t="str">
        <f t="shared" ref="JG14:JG19" si="270">IF(JH14,VLOOKUP(JH14,Spelers,2,FALSE),"")</f>
        <v>CONICKX Gustaaf</v>
      </c>
      <c r="JH14" s="83">
        <v>2696</v>
      </c>
      <c r="JI14" s="22" t="str">
        <f t="shared" ref="JI14:JI19" si="271">IF(JH14,VLOOKUP(JH14,Spelers,3,FALSE),"")</f>
        <v>D</v>
      </c>
      <c r="JJ14" s="22" t="str">
        <f t="shared" ref="JJ14:JJ19" si="272">IF(JK14,VLOOKUP(JK14,Spelers,2,FALSE),"")</f>
        <v>KERREMANS Yentl</v>
      </c>
      <c r="JK14" s="83">
        <v>4636</v>
      </c>
      <c r="JL14" s="22" t="str">
        <f t="shared" ref="JL14:JL19" si="273">IF(JK14,VLOOKUP(JK14,Spelers,3,FALSE),"")</f>
        <v>D</v>
      </c>
      <c r="JM14" s="83">
        <v>2</v>
      </c>
      <c r="JN14" s="83">
        <v>1</v>
      </c>
      <c r="JO14" s="84"/>
      <c r="JP14" s="22">
        <f t="shared" ref="JP14:JP19" si="274">IF(JN14&lt;&gt;"",IF(JM14=JN14,IF(JM14=1,2,0),1),"")</f>
        <v>1</v>
      </c>
      <c r="JQ14" s="22">
        <f t="shared" ref="JQ14:JQ19" si="275">IF(JN14&lt;&gt;"",IF(JM14=JN14,IF(JM14=1,0,2),1),"")</f>
        <v>1</v>
      </c>
      <c r="JR14" s="43">
        <f>IF(JP14=2,3,IF(JP14=1,1,0))</f>
        <v>1</v>
      </c>
      <c r="JS14" s="43">
        <f>IF(JQ14=2,3,IF(JQ14=1,1,0))</f>
        <v>1</v>
      </c>
      <c r="JT14" s="56"/>
      <c r="JU14" s="22" t="str">
        <f t="shared" ref="JU14:JU19" si="276">IF(JV14,VLOOKUP(JV14,Spelers,2,FALSE),"")</f>
        <v>VAN DAMME Djille</v>
      </c>
      <c r="JV14" s="83">
        <v>3526</v>
      </c>
      <c r="JW14" s="22" t="str">
        <f t="shared" ref="JW14:JW19" si="277">IF(JV14,VLOOKUP(JV14,Spelers,3,FALSE),"")</f>
        <v>C</v>
      </c>
      <c r="JX14" s="22" t="str">
        <f t="shared" ref="JX14:JX19" si="278">IF(JY14,VLOOKUP(JY14,Spelers,2,FALSE),"")</f>
        <v>DE RIDDER Victor</v>
      </c>
      <c r="JY14" s="83">
        <v>7584</v>
      </c>
      <c r="JZ14" s="22" t="str">
        <f t="shared" ref="JZ14:JZ19" si="279">IF(JY14,VLOOKUP(JY14,Spelers,3,FALSE),"")</f>
        <v>C</v>
      </c>
      <c r="KA14" s="83">
        <v>2</v>
      </c>
      <c r="KB14" s="83">
        <v>1</v>
      </c>
      <c r="KC14" s="84"/>
      <c r="KD14" s="22">
        <f t="shared" ref="KD14:KD19" si="280">IF(KB14&lt;&gt;"",IF(KA14=KB14,IF(KA14=1,2,0),1),"")</f>
        <v>1</v>
      </c>
      <c r="KE14" s="22">
        <f t="shared" ref="KE14:KE19" si="281">IF(KB14&lt;&gt;"",IF(KA14=KB14,IF(KA14=1,0,2),1),"")</f>
        <v>1</v>
      </c>
      <c r="KF14" s="43">
        <f>IF(KD14=2,3,IF(KD14=1,1,0))</f>
        <v>1</v>
      </c>
      <c r="KG14" s="43">
        <f>IF(KE14=2,3,IF(KE14=1,1,0))</f>
        <v>1</v>
      </c>
      <c r="KH14" s="56"/>
      <c r="KI14" s="22" t="str">
        <f t="shared" ref="KI14:KI19" si="282">IF(KJ14,VLOOKUP(KJ14,Spelers,2,FALSE),"")</f>
        <v>BRUSSELMANS Rony</v>
      </c>
      <c r="KJ14" s="83">
        <v>3401</v>
      </c>
      <c r="KK14" s="22" t="str">
        <f t="shared" ref="KK14:KK19" si="283">IF(KJ14,VLOOKUP(KJ14,Spelers,3,FALSE),"")</f>
        <v>C</v>
      </c>
      <c r="KL14" s="22" t="str">
        <f t="shared" ref="KL14:KL19" si="284">IF(KM14,VLOOKUP(KM14,Spelers,2,FALSE),"")</f>
        <v>DE RIDDER Victor</v>
      </c>
      <c r="KM14" s="83">
        <v>7584</v>
      </c>
      <c r="KN14" s="22" t="str">
        <f t="shared" ref="KN14:KN19" si="285">IF(KM14,VLOOKUP(KM14,Spelers,3,FALSE),"")</f>
        <v>C</v>
      </c>
      <c r="KO14" s="83">
        <v>1</v>
      </c>
      <c r="KP14" s="83">
        <v>1</v>
      </c>
      <c r="KQ14" s="84"/>
      <c r="KR14" s="22">
        <f t="shared" ref="KR14:KR19" si="286">IF(KP14&lt;&gt;"",IF(KO14=KP14,IF(KO14=1,2,0),1),"")</f>
        <v>2</v>
      </c>
      <c r="KS14" s="22">
        <f t="shared" ref="KS14:KS19" si="287">IF(KP14&lt;&gt;"",IF(KO14=KP14,IF(KO14=1,0,2),1),"")</f>
        <v>0</v>
      </c>
      <c r="KT14" s="43">
        <f>IF(KR14=2,3,IF(KR14=1,1,0))</f>
        <v>3</v>
      </c>
      <c r="KU14" s="43">
        <f>IF(KS14=2,3,IF(KS14=1,1,0))</f>
        <v>0</v>
      </c>
      <c r="KV14" s="66"/>
      <c r="KW14" s="22"/>
      <c r="KX14" s="83"/>
      <c r="KY14" s="22"/>
      <c r="KZ14" s="22"/>
      <c r="LA14" s="83"/>
      <c r="LB14" s="22"/>
      <c r="LC14" s="83"/>
      <c r="LD14" s="83"/>
      <c r="LE14" s="84"/>
      <c r="LF14" s="22"/>
      <c r="LG14" s="22"/>
      <c r="LH14" s="43"/>
      <c r="LI14" s="43"/>
      <c r="LJ14" s="56"/>
      <c r="LK14" s="22"/>
      <c r="LL14" s="83"/>
      <c r="LM14" s="22"/>
      <c r="LN14" s="22"/>
      <c r="LO14" s="83"/>
      <c r="LP14" s="22"/>
      <c r="LQ14" s="83"/>
      <c r="LR14" s="83"/>
      <c r="LS14" s="84"/>
      <c r="LT14" s="22"/>
      <c r="LU14" s="22"/>
      <c r="LV14" s="43"/>
      <c r="LW14" s="43"/>
      <c r="LY14" s="22"/>
      <c r="LZ14" s="83"/>
      <c r="MA14" s="22"/>
      <c r="MB14" s="22"/>
      <c r="MC14" s="83"/>
      <c r="MD14" s="22"/>
      <c r="ME14" s="83"/>
      <c r="MF14" s="83"/>
      <c r="MG14" s="84"/>
      <c r="MH14" s="22"/>
      <c r="MI14" s="22"/>
      <c r="MJ14" s="43"/>
      <c r="MK14" s="43"/>
      <c r="ML14" s="56"/>
      <c r="MM14" s="22"/>
      <c r="MN14" s="83"/>
      <c r="MO14" s="22"/>
      <c r="MP14" s="22"/>
      <c r="MQ14" s="83"/>
      <c r="MR14" s="22"/>
      <c r="MS14" s="83"/>
      <c r="MT14" s="83"/>
      <c r="MU14" s="84"/>
      <c r="MV14" s="22"/>
      <c r="MW14" s="22"/>
      <c r="MX14" s="43"/>
      <c r="MY14" s="43"/>
    </row>
    <row r="15" spans="1:363" ht="16.5" x14ac:dyDescent="0.3">
      <c r="A15" s="22" t="str">
        <f t="shared" si="155"/>
        <v>VAN DAMME Djille</v>
      </c>
      <c r="B15" s="83">
        <v>3526</v>
      </c>
      <c r="C15" s="22" t="str">
        <f t="shared" si="156"/>
        <v>C</v>
      </c>
      <c r="D15" s="22" t="str">
        <f t="shared" si="157"/>
        <v>SMEULDERS Sven</v>
      </c>
      <c r="E15" s="83">
        <v>8069</v>
      </c>
      <c r="F15" s="22" t="str">
        <f t="shared" si="158"/>
        <v>NA</v>
      </c>
      <c r="G15" s="83">
        <v>1</v>
      </c>
      <c r="H15" s="83">
        <v>1</v>
      </c>
      <c r="I15" s="84"/>
      <c r="J15" s="22">
        <f t="shared" si="159"/>
        <v>2</v>
      </c>
      <c r="K15" s="22">
        <f t="shared" si="160"/>
        <v>0</v>
      </c>
      <c r="L15" s="43">
        <f t="shared" ref="L15:M19" si="288">IF(J15=2,3,IF(J15=1,1,0))</f>
        <v>3</v>
      </c>
      <c r="M15" s="43">
        <f t="shared" si="288"/>
        <v>0</v>
      </c>
      <c r="N15" s="66"/>
      <c r="O15" s="22" t="str">
        <f t="shared" si="161"/>
        <v>BROUWER Glenn</v>
      </c>
      <c r="P15" s="83">
        <v>7290</v>
      </c>
      <c r="Q15" s="22" t="str">
        <f t="shared" si="162"/>
        <v>B</v>
      </c>
      <c r="R15" s="22" t="str">
        <f t="shared" si="163"/>
        <v>VAN AKEN Bart</v>
      </c>
      <c r="S15" s="83">
        <v>8242</v>
      </c>
      <c r="T15" s="22" t="str">
        <f t="shared" si="164"/>
        <v>D</v>
      </c>
      <c r="U15" s="83">
        <v>1</v>
      </c>
      <c r="V15" s="83">
        <v>1</v>
      </c>
      <c r="W15" s="84"/>
      <c r="X15" s="22">
        <f t="shared" si="165"/>
        <v>2</v>
      </c>
      <c r="Y15" s="22">
        <f t="shared" si="166"/>
        <v>0</v>
      </c>
      <c r="Z15" s="43">
        <f t="shared" ref="Z15:AA19" si="289">IF(X15=2,3,IF(X15=1,1,0))</f>
        <v>3</v>
      </c>
      <c r="AA15" s="43">
        <f t="shared" si="289"/>
        <v>0</v>
      </c>
      <c r="AB15" s="56"/>
      <c r="AC15" s="22" t="str">
        <f t="shared" si="167"/>
        <v>SIEBENS Ludo</v>
      </c>
      <c r="AD15" s="83">
        <v>3277</v>
      </c>
      <c r="AE15" s="22" t="str">
        <f t="shared" si="168"/>
        <v>C</v>
      </c>
      <c r="AF15" s="22" t="str">
        <f t="shared" si="169"/>
        <v>DE KEUSTER Ronny</v>
      </c>
      <c r="AG15" s="83">
        <v>8598</v>
      </c>
      <c r="AH15" s="22" t="str">
        <f t="shared" si="170"/>
        <v>B</v>
      </c>
      <c r="AI15" s="83">
        <v>2</v>
      </c>
      <c r="AJ15" s="83">
        <v>2</v>
      </c>
      <c r="AK15" s="84"/>
      <c r="AL15" s="22">
        <f t="shared" si="171"/>
        <v>0</v>
      </c>
      <c r="AM15" s="22">
        <f t="shared" si="172"/>
        <v>2</v>
      </c>
      <c r="AN15" s="43">
        <f t="shared" ref="AN15:AO19" si="290">IF(AL15=2,3,IF(AL15=1,1,0))</f>
        <v>0</v>
      </c>
      <c r="AO15" s="43">
        <f t="shared" si="290"/>
        <v>3</v>
      </c>
      <c r="AP15" s="56"/>
      <c r="AQ15" s="22" t="str">
        <f t="shared" si="173"/>
        <v>GILLABEL Frans</v>
      </c>
      <c r="AR15" s="83">
        <v>5570</v>
      </c>
      <c r="AS15" s="22" t="str">
        <f t="shared" si="174"/>
        <v>C</v>
      </c>
      <c r="AT15" s="22" t="str">
        <f t="shared" si="175"/>
        <v>VERHEYDEN Marc</v>
      </c>
      <c r="AU15" s="83">
        <v>3918</v>
      </c>
      <c r="AV15" s="22" t="str">
        <f t="shared" si="176"/>
        <v>C</v>
      </c>
      <c r="AW15" s="83">
        <v>2</v>
      </c>
      <c r="AX15" s="83">
        <v>1</v>
      </c>
      <c r="AY15" s="84"/>
      <c r="AZ15" s="22">
        <f t="shared" si="177"/>
        <v>1</v>
      </c>
      <c r="BA15" s="22">
        <f t="shared" si="178"/>
        <v>1</v>
      </c>
      <c r="BB15" s="43">
        <f t="shared" ref="BB15:BC19" si="291">IF(AZ15=2,3,IF(AZ15=1,1,0))</f>
        <v>1</v>
      </c>
      <c r="BC15" s="43">
        <f t="shared" si="291"/>
        <v>1</v>
      </c>
      <c r="BD15" s="66"/>
      <c r="BE15" s="22" t="str">
        <f t="shared" si="179"/>
        <v>BROUWER Glenn</v>
      </c>
      <c r="BF15" s="83">
        <v>7290</v>
      </c>
      <c r="BG15" s="22" t="str">
        <f t="shared" si="180"/>
        <v>B</v>
      </c>
      <c r="BH15" s="22" t="str">
        <f t="shared" si="181"/>
        <v>VERHEYDEN Marc</v>
      </c>
      <c r="BI15" s="83">
        <v>3918</v>
      </c>
      <c r="BJ15" s="22" t="str">
        <f t="shared" si="182"/>
        <v>C</v>
      </c>
      <c r="BK15" s="83">
        <v>1</v>
      </c>
      <c r="BL15" s="83">
        <v>2</v>
      </c>
      <c r="BM15" s="84"/>
      <c r="BN15" s="22">
        <f t="shared" si="183"/>
        <v>1</v>
      </c>
      <c r="BO15" s="22">
        <f t="shared" si="184"/>
        <v>1</v>
      </c>
      <c r="BP15" s="43">
        <f t="shared" ref="BP15:BQ19" si="292">IF(BN15=2,3,IF(BN15=1,1,0))</f>
        <v>1</v>
      </c>
      <c r="BQ15" s="43">
        <f t="shared" si="292"/>
        <v>1</v>
      </c>
      <c r="BR15" s="56"/>
      <c r="BS15" s="22" t="str">
        <f t="shared" si="185"/>
        <v>DE KEUSTER Ronny</v>
      </c>
      <c r="BT15" s="83">
        <v>8598</v>
      </c>
      <c r="BU15" s="22" t="str">
        <f t="shared" si="186"/>
        <v>B</v>
      </c>
      <c r="BV15" s="22" t="str">
        <f t="shared" si="187"/>
        <v>GILLABEL Frans</v>
      </c>
      <c r="BW15" s="83">
        <v>5570</v>
      </c>
      <c r="BX15" s="22" t="str">
        <f t="shared" si="188"/>
        <v>C</v>
      </c>
      <c r="BY15" s="83">
        <v>1</v>
      </c>
      <c r="BZ15" s="83">
        <v>1</v>
      </c>
      <c r="CA15" s="84"/>
      <c r="CB15" s="22">
        <f t="shared" si="189"/>
        <v>2</v>
      </c>
      <c r="CC15" s="22">
        <f t="shared" si="190"/>
        <v>0</v>
      </c>
      <c r="CD15" s="43">
        <f t="shared" ref="CD15:CD19" si="293">IF(CB15=2,3,IF(CB15=1,1,0))</f>
        <v>3</v>
      </c>
      <c r="CE15" s="43">
        <f t="shared" ref="CE15:CE19" si="294">IF(CC15=2,3,IF(CC15=1,1,0))</f>
        <v>0</v>
      </c>
      <c r="CF15" s="56"/>
      <c r="CG15" s="22" t="str">
        <f t="shared" si="191"/>
        <v>BOUTENS Werner</v>
      </c>
      <c r="CH15" s="83">
        <v>4903</v>
      </c>
      <c r="CI15" s="22" t="str">
        <f t="shared" si="192"/>
        <v>D</v>
      </c>
      <c r="CJ15" s="22" t="str">
        <f t="shared" si="193"/>
        <v>MOENS Robert</v>
      </c>
      <c r="CK15" s="83">
        <v>5272</v>
      </c>
      <c r="CL15" s="22" t="str">
        <f t="shared" si="194"/>
        <v>B</v>
      </c>
      <c r="CM15" s="83">
        <v>2</v>
      </c>
      <c r="CN15" s="83">
        <v>2</v>
      </c>
      <c r="CO15" s="84"/>
      <c r="CP15" s="22">
        <f t="shared" si="195"/>
        <v>0</v>
      </c>
      <c r="CQ15" s="22">
        <f t="shared" si="196"/>
        <v>2</v>
      </c>
      <c r="CR15" s="43">
        <f t="shared" ref="CR15:CS19" si="295">IF(CP15=2,3,IF(CP15=1,1,0))</f>
        <v>0</v>
      </c>
      <c r="CS15" s="43">
        <f t="shared" si="295"/>
        <v>3</v>
      </c>
      <c r="CT15" s="66"/>
      <c r="CU15" s="22" t="str">
        <f t="shared" si="197"/>
        <v>HUYS Rudy</v>
      </c>
      <c r="CV15" s="83">
        <v>4856</v>
      </c>
      <c r="CW15" s="22" t="str">
        <f t="shared" si="198"/>
        <v>C</v>
      </c>
      <c r="CX15" s="22" t="s">
        <v>170</v>
      </c>
      <c r="CY15" s="83">
        <v>6011</v>
      </c>
      <c r="CZ15" s="22" t="str">
        <f t="shared" si="200"/>
        <v>C</v>
      </c>
      <c r="DA15" s="83">
        <v>1</v>
      </c>
      <c r="DB15" s="83">
        <v>1</v>
      </c>
      <c r="DC15" s="84"/>
      <c r="DD15" s="22">
        <f t="shared" si="201"/>
        <v>2</v>
      </c>
      <c r="DE15" s="22">
        <f t="shared" si="202"/>
        <v>0</v>
      </c>
      <c r="DF15" s="43">
        <f t="shared" ref="DF15:DG19" si="296">IF(DD15=2,3,IF(DD15=1,1,0))</f>
        <v>3</v>
      </c>
      <c r="DG15" s="43">
        <f t="shared" si="296"/>
        <v>0</v>
      </c>
      <c r="DH15" s="56"/>
      <c r="DI15" s="22" t="str">
        <f t="shared" si="203"/>
        <v>PETRY Peter</v>
      </c>
      <c r="DJ15" s="83">
        <v>5731</v>
      </c>
      <c r="DK15" s="22" t="str">
        <f t="shared" si="204"/>
        <v>C</v>
      </c>
      <c r="DL15" s="22" t="str">
        <f t="shared" si="205"/>
        <v>VERHEYDEN Marc</v>
      </c>
      <c r="DM15" s="83">
        <v>3918</v>
      </c>
      <c r="DN15" s="22" t="str">
        <f t="shared" si="206"/>
        <v>C</v>
      </c>
      <c r="DO15" s="83">
        <v>1</v>
      </c>
      <c r="DP15" s="83">
        <v>1</v>
      </c>
      <c r="DQ15" s="84"/>
      <c r="DR15" s="22">
        <f t="shared" si="207"/>
        <v>2</v>
      </c>
      <c r="DS15" s="22">
        <f t="shared" si="208"/>
        <v>0</v>
      </c>
      <c r="DT15" s="43">
        <f t="shared" ref="DT15:DU19" si="297">IF(DR15=2,3,IF(DR15=1,1,0))</f>
        <v>3</v>
      </c>
      <c r="DU15" s="43">
        <f t="shared" si="297"/>
        <v>0</v>
      </c>
      <c r="DV15" s="56"/>
      <c r="DW15" s="22" t="str">
        <f t="shared" si="209"/>
        <v>DE RIDDER Victor</v>
      </c>
      <c r="DX15" s="83">
        <v>7584</v>
      </c>
      <c r="DY15" s="22" t="str">
        <f t="shared" si="210"/>
        <v>C</v>
      </c>
      <c r="DZ15" s="22" t="str">
        <f t="shared" si="211"/>
        <v>VAN DAMME Djille</v>
      </c>
      <c r="EA15" s="83">
        <v>3526</v>
      </c>
      <c r="EB15" s="22" t="str">
        <f t="shared" si="212"/>
        <v>C</v>
      </c>
      <c r="EC15" s="83">
        <v>2</v>
      </c>
      <c r="ED15" s="83">
        <v>2</v>
      </c>
      <c r="EE15" s="84"/>
      <c r="EF15" s="22">
        <f t="shared" si="213"/>
        <v>0</v>
      </c>
      <c r="EG15" s="22">
        <f t="shared" si="214"/>
        <v>2</v>
      </c>
      <c r="EH15" s="43">
        <f t="shared" ref="EH15:EI19" si="298">IF(EF15=2,3,IF(EF15=1,1,0))</f>
        <v>0</v>
      </c>
      <c r="EI15" s="43">
        <f t="shared" si="298"/>
        <v>3</v>
      </c>
      <c r="EJ15" s="66"/>
      <c r="EK15" s="22" t="str">
        <f t="shared" si="215"/>
        <v>VAN DAMME Eddy</v>
      </c>
      <c r="EL15" s="83">
        <v>3539</v>
      </c>
      <c r="EM15" s="22" t="str">
        <f t="shared" si="216"/>
        <v>C</v>
      </c>
      <c r="EN15" s="22" t="str">
        <f t="shared" si="217"/>
        <v>GUIGUET Reynald</v>
      </c>
      <c r="EO15" s="83">
        <v>7547</v>
      </c>
      <c r="EP15" s="22" t="str">
        <f t="shared" si="218"/>
        <v>C</v>
      </c>
      <c r="EQ15" s="83">
        <v>2</v>
      </c>
      <c r="ER15" s="83">
        <v>1</v>
      </c>
      <c r="ES15" s="84"/>
      <c r="ET15" s="22">
        <f t="shared" si="219"/>
        <v>1</v>
      </c>
      <c r="EU15" s="22">
        <f t="shared" si="220"/>
        <v>1</v>
      </c>
      <c r="EV15" s="43">
        <f t="shared" ref="EV15:EW19" si="299">IF(ET15=2,3,IF(ET15=1,1,0))</f>
        <v>1</v>
      </c>
      <c r="EW15" s="43">
        <f t="shared" si="299"/>
        <v>1</v>
      </c>
      <c r="EX15" s="56"/>
      <c r="EY15" s="22" t="str">
        <f t="shared" si="221"/>
        <v>VAN LINDEN Rudi</v>
      </c>
      <c r="EZ15" s="83">
        <v>2790</v>
      </c>
      <c r="FA15" s="22" t="str">
        <f t="shared" si="222"/>
        <v>D</v>
      </c>
      <c r="FB15" s="22" t="str">
        <f t="shared" si="223"/>
        <v>VAN DAMME Djille</v>
      </c>
      <c r="FC15" s="83">
        <v>3526</v>
      </c>
      <c r="FD15" s="22" t="str">
        <f t="shared" si="224"/>
        <v>C</v>
      </c>
      <c r="FE15" s="83">
        <v>2</v>
      </c>
      <c r="FF15" s="83">
        <v>2</v>
      </c>
      <c r="FG15" s="84"/>
      <c r="FH15" s="22">
        <f t="shared" si="225"/>
        <v>0</v>
      </c>
      <c r="FI15" s="22">
        <f t="shared" si="226"/>
        <v>2</v>
      </c>
      <c r="FJ15" s="43">
        <f t="shared" ref="FJ15:FK19" si="300">IF(FH15=2,3,IF(FH15=1,1,0))</f>
        <v>0</v>
      </c>
      <c r="FK15" s="43">
        <f t="shared" si="300"/>
        <v>3</v>
      </c>
      <c r="FL15" s="56"/>
      <c r="FM15" s="22" t="str">
        <f t="shared" si="227"/>
        <v>DE VISSCHER Joey</v>
      </c>
      <c r="FN15" s="83">
        <v>7887</v>
      </c>
      <c r="FO15" s="22" t="str">
        <f t="shared" si="228"/>
        <v>D</v>
      </c>
      <c r="FP15" s="22" t="str">
        <f t="shared" si="229"/>
        <v>BROUWER Glenn</v>
      </c>
      <c r="FQ15" s="83">
        <v>7290</v>
      </c>
      <c r="FR15" s="22" t="str">
        <f t="shared" si="230"/>
        <v>B</v>
      </c>
      <c r="FS15" s="83">
        <v>2</v>
      </c>
      <c r="FT15" s="83">
        <v>1</v>
      </c>
      <c r="FU15" s="84"/>
      <c r="FV15" s="22">
        <f t="shared" si="231"/>
        <v>1</v>
      </c>
      <c r="FW15" s="22">
        <f t="shared" si="232"/>
        <v>1</v>
      </c>
      <c r="FX15" s="43">
        <f t="shared" ref="FX15:FY19" si="301">IF(FV15=2,3,IF(FV15=1,1,0))</f>
        <v>1</v>
      </c>
      <c r="FY15" s="43">
        <f t="shared" si="301"/>
        <v>1</v>
      </c>
      <c r="FZ15" s="66"/>
      <c r="GA15" s="22" t="str">
        <f t="shared" si="233"/>
        <v>VAN LINDEN Rudi</v>
      </c>
      <c r="GB15" s="83">
        <v>2790</v>
      </c>
      <c r="GC15" s="22" t="str">
        <f t="shared" si="234"/>
        <v>D</v>
      </c>
      <c r="GD15" s="22" t="str">
        <f t="shared" si="235"/>
        <v>BRUSSELMANS Rony</v>
      </c>
      <c r="GE15" s="83">
        <v>3401</v>
      </c>
      <c r="GF15" s="22" t="str">
        <f t="shared" si="236"/>
        <v>C</v>
      </c>
      <c r="GG15" s="83">
        <v>1</v>
      </c>
      <c r="GH15" s="83">
        <v>2</v>
      </c>
      <c r="GI15" s="84"/>
      <c r="GJ15" s="22">
        <f t="shared" si="237"/>
        <v>1</v>
      </c>
      <c r="GK15" s="22">
        <f t="shared" si="238"/>
        <v>1</v>
      </c>
      <c r="GL15" s="43">
        <f t="shared" ref="GL15:GM19" si="302">IF(GJ15=2,3,IF(GJ15=1,1,0))</f>
        <v>1</v>
      </c>
      <c r="GM15" s="43">
        <f t="shared" si="302"/>
        <v>1</v>
      </c>
      <c r="GN15" s="56"/>
      <c r="GO15" s="22" t="str">
        <f t="shared" si="239"/>
        <v>VAN DAMME Eddy</v>
      </c>
      <c r="GP15" s="83">
        <v>3539</v>
      </c>
      <c r="GQ15" s="22" t="str">
        <f t="shared" si="240"/>
        <v>C</v>
      </c>
      <c r="GR15" s="22" t="str">
        <f t="shared" si="241"/>
        <v>HUYS Rudy</v>
      </c>
      <c r="GS15" s="83">
        <v>4856</v>
      </c>
      <c r="GT15" s="22" t="str">
        <f t="shared" si="242"/>
        <v>C</v>
      </c>
      <c r="GU15" s="83">
        <v>1</v>
      </c>
      <c r="GV15" s="83">
        <v>2</v>
      </c>
      <c r="GW15" s="84"/>
      <c r="GX15" s="22">
        <f t="shared" si="243"/>
        <v>1</v>
      </c>
      <c r="GY15" s="22">
        <f t="shared" si="244"/>
        <v>1</v>
      </c>
      <c r="GZ15" s="43">
        <f t="shared" ref="GZ15:HA19" si="303">IF(GX15=2,3,IF(GX15=1,1,0))</f>
        <v>1</v>
      </c>
      <c r="HA15" s="43">
        <f t="shared" si="303"/>
        <v>1</v>
      </c>
      <c r="HB15" s="56"/>
      <c r="HC15" s="22" t="str">
        <f t="shared" si="245"/>
        <v>VERHEYDEN Marc</v>
      </c>
      <c r="HD15" s="83">
        <v>3918</v>
      </c>
      <c r="HE15" s="22" t="str">
        <f t="shared" si="246"/>
        <v>C</v>
      </c>
      <c r="HF15" s="22" t="str">
        <f t="shared" si="247"/>
        <v>DE KEUSTER Ronny</v>
      </c>
      <c r="HG15" s="83">
        <v>8598</v>
      </c>
      <c r="HH15" s="22" t="str">
        <f t="shared" si="248"/>
        <v>B</v>
      </c>
      <c r="HI15" s="83">
        <v>2</v>
      </c>
      <c r="HJ15" s="83">
        <v>1</v>
      </c>
      <c r="HK15" s="84"/>
      <c r="HL15" s="22">
        <f t="shared" si="249"/>
        <v>1</v>
      </c>
      <c r="HM15" s="22">
        <f t="shared" si="250"/>
        <v>1</v>
      </c>
      <c r="HN15" s="43">
        <f t="shared" ref="HN15:HO19" si="304">IF(HL15=2,3,IF(HL15=1,1,0))</f>
        <v>1</v>
      </c>
      <c r="HO15" s="43">
        <f t="shared" si="304"/>
        <v>1</v>
      </c>
      <c r="HP15" s="66"/>
      <c r="HQ15" s="22" t="str">
        <f t="shared" si="251"/>
        <v>POLFLIET Eric</v>
      </c>
      <c r="HR15" s="83">
        <v>5740</v>
      </c>
      <c r="HS15" s="22" t="str">
        <f t="shared" si="252"/>
        <v>D</v>
      </c>
      <c r="HT15" s="22" t="str">
        <f t="shared" si="253"/>
        <v>DE KEUSTER Ronny</v>
      </c>
      <c r="HU15" s="83">
        <v>8598</v>
      </c>
      <c r="HV15" s="22" t="str">
        <f t="shared" si="254"/>
        <v>B</v>
      </c>
      <c r="HW15" s="83">
        <v>2</v>
      </c>
      <c r="HX15" s="83">
        <v>1</v>
      </c>
      <c r="HY15" s="84"/>
      <c r="HZ15" s="22">
        <f t="shared" si="255"/>
        <v>1</v>
      </c>
      <c r="IA15" s="22">
        <f t="shared" si="256"/>
        <v>1</v>
      </c>
      <c r="IB15" s="43">
        <f t="shared" si="257"/>
        <v>1</v>
      </c>
      <c r="IC15" s="43">
        <f t="shared" si="257"/>
        <v>1</v>
      </c>
      <c r="ID15" s="56"/>
      <c r="IE15" s="22" t="str">
        <f t="shared" si="258"/>
        <v>DE KEYSER Giel</v>
      </c>
      <c r="IF15" s="83">
        <v>2934</v>
      </c>
      <c r="IG15" s="22" t="str">
        <f t="shared" si="259"/>
        <v>B</v>
      </c>
      <c r="IH15" s="22" t="str">
        <f t="shared" si="260"/>
        <v>PLETTINCKX Alois</v>
      </c>
      <c r="II15" s="83">
        <v>1446</v>
      </c>
      <c r="IJ15" s="22" t="str">
        <f t="shared" si="261"/>
        <v>C</v>
      </c>
      <c r="IK15" s="83">
        <v>1</v>
      </c>
      <c r="IL15" s="83">
        <v>1</v>
      </c>
      <c r="IM15" s="65"/>
      <c r="IN15" s="22">
        <f t="shared" si="262"/>
        <v>2</v>
      </c>
      <c r="IO15" s="22">
        <f t="shared" si="263"/>
        <v>0</v>
      </c>
      <c r="IP15" s="43">
        <f t="shared" ref="IP15:IQ19" si="305">IF(IN15=2,3,IF(IN15=1,1,0))</f>
        <v>3</v>
      </c>
      <c r="IQ15" s="43">
        <f t="shared" si="305"/>
        <v>0</v>
      </c>
      <c r="IR15" s="56"/>
      <c r="IS15" s="22" t="str">
        <f t="shared" si="264"/>
        <v>KERREMANS Yentl</v>
      </c>
      <c r="IT15" s="83">
        <v>4636</v>
      </c>
      <c r="IU15" s="22" t="str">
        <f t="shared" si="265"/>
        <v>D</v>
      </c>
      <c r="IV15" s="22" t="str">
        <f t="shared" si="266"/>
        <v>SELLESLAGH Hubert</v>
      </c>
      <c r="IW15" s="83">
        <v>4858</v>
      </c>
      <c r="IX15" s="22" t="str">
        <f t="shared" si="267"/>
        <v>D</v>
      </c>
      <c r="IY15" s="83">
        <v>2</v>
      </c>
      <c r="IZ15" s="83">
        <v>2</v>
      </c>
      <c r="JA15" s="84"/>
      <c r="JB15" s="22">
        <f t="shared" si="268"/>
        <v>0</v>
      </c>
      <c r="JC15" s="22">
        <f t="shared" si="269"/>
        <v>2</v>
      </c>
      <c r="JD15" s="43">
        <f t="shared" ref="JD15:JE19" si="306">IF(JB15=2,3,IF(JB15=1,1,0))</f>
        <v>0</v>
      </c>
      <c r="JE15" s="43">
        <f t="shared" si="306"/>
        <v>3</v>
      </c>
      <c r="JF15" s="66"/>
      <c r="JG15" s="22" t="str">
        <f t="shared" si="270"/>
        <v>VAN UFFEL Martin</v>
      </c>
      <c r="JH15" s="83">
        <v>2632</v>
      </c>
      <c r="JI15" s="22" t="str">
        <f t="shared" si="271"/>
        <v>B</v>
      </c>
      <c r="JJ15" s="22" t="str">
        <f t="shared" si="272"/>
        <v>DE DECKER Ronald</v>
      </c>
      <c r="JK15" s="83">
        <v>8715</v>
      </c>
      <c r="JL15" s="22" t="str">
        <f t="shared" si="273"/>
        <v>D</v>
      </c>
      <c r="JM15" s="83">
        <v>1</v>
      </c>
      <c r="JN15" s="83">
        <v>1</v>
      </c>
      <c r="JO15" s="84"/>
      <c r="JP15" s="22">
        <f t="shared" si="274"/>
        <v>2</v>
      </c>
      <c r="JQ15" s="22">
        <f t="shared" si="275"/>
        <v>0</v>
      </c>
      <c r="JR15" s="43">
        <f t="shared" ref="JR15:JS19" si="307">IF(JP15=2,3,IF(JP15=1,1,0))</f>
        <v>3</v>
      </c>
      <c r="JS15" s="43">
        <f t="shared" si="307"/>
        <v>0</v>
      </c>
      <c r="JT15" s="56"/>
      <c r="JU15" s="22" t="str">
        <f t="shared" si="276"/>
        <v>MOENS Robert</v>
      </c>
      <c r="JV15" s="83">
        <v>5272</v>
      </c>
      <c r="JW15" s="22" t="str">
        <f t="shared" si="277"/>
        <v>B</v>
      </c>
      <c r="JX15" s="22" t="str">
        <f t="shared" si="278"/>
        <v>VAN DAMME Eddy</v>
      </c>
      <c r="JY15" s="83">
        <v>3539</v>
      </c>
      <c r="JZ15" s="22" t="str">
        <f t="shared" si="279"/>
        <v>C</v>
      </c>
      <c r="KA15" s="83">
        <v>2</v>
      </c>
      <c r="KB15" s="83">
        <v>2</v>
      </c>
      <c r="KC15" s="84"/>
      <c r="KD15" s="22">
        <f t="shared" si="280"/>
        <v>0</v>
      </c>
      <c r="KE15" s="22">
        <f t="shared" si="281"/>
        <v>2</v>
      </c>
      <c r="KF15" s="43">
        <f t="shared" ref="KF15:KG19" si="308">IF(KD15=2,3,IF(KD15=1,1,0))</f>
        <v>0</v>
      </c>
      <c r="KG15" s="43">
        <f t="shared" si="308"/>
        <v>3</v>
      </c>
      <c r="KH15" s="56"/>
      <c r="KI15" s="22" t="str">
        <f t="shared" si="282"/>
        <v>GUIGUET Reynald</v>
      </c>
      <c r="KJ15" s="83">
        <v>7547</v>
      </c>
      <c r="KK15" s="22" t="str">
        <f t="shared" si="283"/>
        <v>C</v>
      </c>
      <c r="KL15" s="22" t="str">
        <f t="shared" si="284"/>
        <v>VAN DAMME Eddy</v>
      </c>
      <c r="KM15" s="83">
        <v>3539</v>
      </c>
      <c r="KN15" s="22" t="str">
        <f t="shared" si="285"/>
        <v>C</v>
      </c>
      <c r="KO15" s="83">
        <v>1</v>
      </c>
      <c r="KP15" s="83">
        <v>1</v>
      </c>
      <c r="KQ15" s="84"/>
      <c r="KR15" s="22">
        <f t="shared" si="286"/>
        <v>2</v>
      </c>
      <c r="KS15" s="22">
        <f t="shared" si="287"/>
        <v>0</v>
      </c>
      <c r="KT15" s="43">
        <f t="shared" ref="KT15:KU19" si="309">IF(KR15=2,3,IF(KR15=1,1,0))</f>
        <v>3</v>
      </c>
      <c r="KU15" s="43">
        <f t="shared" si="309"/>
        <v>0</v>
      </c>
      <c r="KV15" s="66"/>
      <c r="KW15" s="22"/>
      <c r="KX15" s="83"/>
      <c r="KY15" s="22"/>
      <c r="KZ15" s="22"/>
      <c r="LA15" s="83"/>
      <c r="LB15" s="22"/>
      <c r="LC15" s="83"/>
      <c r="LD15" s="83"/>
      <c r="LE15" s="84"/>
      <c r="LF15" s="22"/>
      <c r="LG15" s="22"/>
      <c r="LH15" s="43"/>
      <c r="LI15" s="43"/>
      <c r="LJ15" s="56"/>
      <c r="LK15" s="22"/>
      <c r="LL15" s="83"/>
      <c r="LM15" s="22"/>
      <c r="LN15" s="22"/>
      <c r="LO15" s="83"/>
      <c r="LP15" s="22"/>
      <c r="LQ15" s="83"/>
      <c r="LR15" s="83"/>
      <c r="LS15" s="84"/>
      <c r="LT15" s="22"/>
      <c r="LU15" s="22"/>
      <c r="LV15" s="43"/>
      <c r="LW15" s="43"/>
      <c r="LY15" s="22"/>
      <c r="LZ15" s="83"/>
      <c r="MA15" s="22"/>
      <c r="MB15" s="22"/>
      <c r="MC15" s="83"/>
      <c r="MD15" s="22"/>
      <c r="ME15" s="83"/>
      <c r="MF15" s="83"/>
      <c r="MG15" s="84"/>
      <c r="MH15" s="22"/>
      <c r="MI15" s="22"/>
      <c r="MJ15" s="43"/>
      <c r="MK15" s="43"/>
      <c r="ML15" s="56"/>
      <c r="MM15" s="22"/>
      <c r="MN15" s="83"/>
      <c r="MO15" s="22"/>
      <c r="MP15" s="22"/>
      <c r="MQ15" s="83"/>
      <c r="MR15" s="22"/>
      <c r="MS15" s="83"/>
      <c r="MT15" s="83"/>
      <c r="MU15" s="84"/>
      <c r="MV15" s="22"/>
      <c r="MW15" s="22"/>
      <c r="MX15" s="43"/>
      <c r="MY15" s="43"/>
    </row>
    <row r="16" spans="1:363" ht="16.5" x14ac:dyDescent="0.3">
      <c r="A16" s="22" t="str">
        <f t="shared" si="155"/>
        <v>DE MAESSCHALK Dirk</v>
      </c>
      <c r="B16" s="83">
        <v>6298</v>
      </c>
      <c r="C16" s="22" t="str">
        <f t="shared" si="156"/>
        <v>C</v>
      </c>
      <c r="D16" s="22" t="str">
        <f t="shared" si="157"/>
        <v>DE KEUSTER Ronny</v>
      </c>
      <c r="E16" s="83">
        <v>8598</v>
      </c>
      <c r="F16" s="22" t="str">
        <f t="shared" si="158"/>
        <v>B</v>
      </c>
      <c r="G16" s="83">
        <v>1</v>
      </c>
      <c r="H16" s="83">
        <v>2</v>
      </c>
      <c r="I16" s="84"/>
      <c r="J16" s="22">
        <f t="shared" si="159"/>
        <v>1</v>
      </c>
      <c r="K16" s="22">
        <f t="shared" si="160"/>
        <v>1</v>
      </c>
      <c r="L16" s="43">
        <f t="shared" si="288"/>
        <v>1</v>
      </c>
      <c r="M16" s="43">
        <f t="shared" si="288"/>
        <v>1</v>
      </c>
      <c r="N16" s="66"/>
      <c r="O16" s="22" t="str">
        <f t="shared" si="161"/>
        <v>VAN ROMPAEY Yves</v>
      </c>
      <c r="P16" s="83">
        <v>8068</v>
      </c>
      <c r="Q16" s="22" t="str">
        <f t="shared" si="162"/>
        <v>D</v>
      </c>
      <c r="R16" s="22" t="str">
        <f t="shared" si="163"/>
        <v>VAN HOOF Reno</v>
      </c>
      <c r="S16" s="83">
        <v>4643</v>
      </c>
      <c r="T16" s="22" t="str">
        <f t="shared" si="164"/>
        <v>B</v>
      </c>
      <c r="U16" s="83">
        <v>2</v>
      </c>
      <c r="V16" s="83">
        <v>2</v>
      </c>
      <c r="W16" s="84"/>
      <c r="X16" s="22">
        <f t="shared" si="165"/>
        <v>0</v>
      </c>
      <c r="Y16" s="22">
        <f t="shared" si="166"/>
        <v>2</v>
      </c>
      <c r="Z16" s="43">
        <f t="shared" si="289"/>
        <v>0</v>
      </c>
      <c r="AA16" s="43">
        <f t="shared" si="289"/>
        <v>3</v>
      </c>
      <c r="AB16" s="56"/>
      <c r="AC16" s="22" t="str">
        <f t="shared" si="167"/>
        <v>DE KERF Leander</v>
      </c>
      <c r="AD16" s="83">
        <v>7954</v>
      </c>
      <c r="AE16" s="22" t="str">
        <f t="shared" si="168"/>
        <v>D</v>
      </c>
      <c r="AF16" s="22" t="str">
        <f t="shared" si="169"/>
        <v>VAN LINDEN Rudi</v>
      </c>
      <c r="AG16" s="83">
        <v>2790</v>
      </c>
      <c r="AH16" s="22" t="str">
        <f t="shared" si="170"/>
        <v>D</v>
      </c>
      <c r="AI16" s="83">
        <v>2</v>
      </c>
      <c r="AJ16" s="83">
        <v>1</v>
      </c>
      <c r="AK16" s="84"/>
      <c r="AL16" s="22">
        <f t="shared" si="171"/>
        <v>1</v>
      </c>
      <c r="AM16" s="22">
        <f t="shared" si="172"/>
        <v>1</v>
      </c>
      <c r="AN16" s="43">
        <f t="shared" si="290"/>
        <v>1</v>
      </c>
      <c r="AO16" s="43">
        <f t="shared" si="290"/>
        <v>1</v>
      </c>
      <c r="AP16" s="56"/>
      <c r="AQ16" s="22" t="str">
        <f t="shared" si="173"/>
        <v>BREMS Juliën</v>
      </c>
      <c r="AR16" s="83">
        <v>7871</v>
      </c>
      <c r="AS16" s="22" t="str">
        <f t="shared" si="174"/>
        <v>NA</v>
      </c>
      <c r="AT16" s="22" t="str">
        <f t="shared" si="175"/>
        <v>LEYS Willy</v>
      </c>
      <c r="AU16" s="83">
        <v>2926</v>
      </c>
      <c r="AV16" s="22" t="str">
        <f t="shared" si="176"/>
        <v>C</v>
      </c>
      <c r="AW16" s="83">
        <v>2</v>
      </c>
      <c r="AX16" s="83">
        <v>2</v>
      </c>
      <c r="AY16" s="84"/>
      <c r="AZ16" s="22">
        <f t="shared" si="177"/>
        <v>0</v>
      </c>
      <c r="BA16" s="22">
        <f t="shared" si="178"/>
        <v>2</v>
      </c>
      <c r="BB16" s="43">
        <f t="shared" si="291"/>
        <v>0</v>
      </c>
      <c r="BC16" s="43">
        <f t="shared" si="291"/>
        <v>3</v>
      </c>
      <c r="BD16" s="66"/>
      <c r="BE16" s="22" t="str">
        <f t="shared" si="179"/>
        <v>VAN ROMPAEY Yves</v>
      </c>
      <c r="BF16" s="83">
        <v>8068</v>
      </c>
      <c r="BG16" s="22" t="str">
        <f t="shared" si="180"/>
        <v>D</v>
      </c>
      <c r="BH16" s="22" t="str">
        <f t="shared" si="181"/>
        <v>LEYS Willy</v>
      </c>
      <c r="BI16" s="83">
        <v>2926</v>
      </c>
      <c r="BJ16" s="22" t="str">
        <f t="shared" si="182"/>
        <v>C</v>
      </c>
      <c r="BK16" s="83">
        <v>2</v>
      </c>
      <c r="BL16" s="83">
        <v>2</v>
      </c>
      <c r="BM16" s="84"/>
      <c r="BN16" s="22">
        <f t="shared" si="183"/>
        <v>0</v>
      </c>
      <c r="BO16" s="22">
        <f t="shared" si="184"/>
        <v>2</v>
      </c>
      <c r="BP16" s="43">
        <f t="shared" si="292"/>
        <v>0</v>
      </c>
      <c r="BQ16" s="43">
        <f t="shared" si="292"/>
        <v>3</v>
      </c>
      <c r="BR16" s="56"/>
      <c r="BS16" s="22" t="str">
        <f t="shared" si="185"/>
        <v>VAN LINDEN Rudi</v>
      </c>
      <c r="BT16" s="83">
        <v>2790</v>
      </c>
      <c r="BU16" s="22" t="str">
        <f t="shared" si="186"/>
        <v>D</v>
      </c>
      <c r="BV16" s="22" t="str">
        <f t="shared" si="187"/>
        <v>HUYS Rudy</v>
      </c>
      <c r="BW16" s="83">
        <v>4856</v>
      </c>
      <c r="BX16" s="22" t="str">
        <f t="shared" si="188"/>
        <v>C</v>
      </c>
      <c r="BY16" s="83">
        <v>2</v>
      </c>
      <c r="BZ16" s="83">
        <v>1</v>
      </c>
      <c r="CA16" s="84"/>
      <c r="CB16" s="22">
        <f t="shared" si="189"/>
        <v>1</v>
      </c>
      <c r="CC16" s="22">
        <f t="shared" si="190"/>
        <v>1</v>
      </c>
      <c r="CD16" s="43">
        <f t="shared" si="293"/>
        <v>1</v>
      </c>
      <c r="CE16" s="43">
        <f t="shared" si="294"/>
        <v>1</v>
      </c>
      <c r="CF16" s="56"/>
      <c r="CG16" s="22" t="str">
        <f t="shared" si="191"/>
        <v>SIEBENS Ludo</v>
      </c>
      <c r="CH16" s="83">
        <v>3277</v>
      </c>
      <c r="CI16" s="22" t="str">
        <f t="shared" si="192"/>
        <v>C</v>
      </c>
      <c r="CJ16" s="22" t="str">
        <f t="shared" si="193"/>
        <v>DE MAESSCHALK Dirk</v>
      </c>
      <c r="CK16" s="83">
        <v>6298</v>
      </c>
      <c r="CL16" s="22" t="str">
        <f t="shared" si="194"/>
        <v>C</v>
      </c>
      <c r="CM16" s="83">
        <v>2</v>
      </c>
      <c r="CN16" s="83">
        <v>1</v>
      </c>
      <c r="CO16" s="84"/>
      <c r="CP16" s="22">
        <f t="shared" si="195"/>
        <v>1</v>
      </c>
      <c r="CQ16" s="22">
        <f t="shared" si="196"/>
        <v>1</v>
      </c>
      <c r="CR16" s="43">
        <f t="shared" si="295"/>
        <v>1</v>
      </c>
      <c r="CS16" s="43">
        <f t="shared" si="295"/>
        <v>1</v>
      </c>
      <c r="CT16" s="66"/>
      <c r="CU16" s="22" t="str">
        <f t="shared" si="197"/>
        <v>GILLABEL Frans</v>
      </c>
      <c r="CV16" s="83">
        <v>5570</v>
      </c>
      <c r="CW16" s="22" t="str">
        <f t="shared" si="198"/>
        <v>C</v>
      </c>
      <c r="CX16" s="22" t="str">
        <f t="shared" si="199"/>
        <v>KERREMANS Yentl</v>
      </c>
      <c r="CY16" s="83">
        <v>4636</v>
      </c>
      <c r="CZ16" s="22" t="str">
        <f t="shared" si="200"/>
        <v>D</v>
      </c>
      <c r="DA16" s="83">
        <v>1</v>
      </c>
      <c r="DB16" s="83">
        <v>1</v>
      </c>
      <c r="DC16" s="84"/>
      <c r="DD16" s="22">
        <f t="shared" si="201"/>
        <v>2</v>
      </c>
      <c r="DE16" s="22">
        <f t="shared" si="202"/>
        <v>0</v>
      </c>
      <c r="DF16" s="43">
        <f t="shared" si="296"/>
        <v>3</v>
      </c>
      <c r="DG16" s="43">
        <f t="shared" si="296"/>
        <v>0</v>
      </c>
      <c r="DH16" s="56"/>
      <c r="DI16" s="22" t="str">
        <f t="shared" si="203"/>
        <v>LUYTEN Joe</v>
      </c>
      <c r="DJ16" s="83">
        <v>2612</v>
      </c>
      <c r="DK16" s="22" t="str">
        <f t="shared" si="204"/>
        <v>D</v>
      </c>
      <c r="DL16" s="22" t="str">
        <f t="shared" si="205"/>
        <v>VRANKEN Rony</v>
      </c>
      <c r="DM16" s="83">
        <v>6700</v>
      </c>
      <c r="DN16" s="22" t="str">
        <f t="shared" si="206"/>
        <v>C</v>
      </c>
      <c r="DO16" s="83">
        <v>2</v>
      </c>
      <c r="DP16" s="83">
        <v>2</v>
      </c>
      <c r="DQ16" s="84"/>
      <c r="DR16" s="22">
        <f t="shared" si="207"/>
        <v>0</v>
      </c>
      <c r="DS16" s="22">
        <f t="shared" si="208"/>
        <v>2</v>
      </c>
      <c r="DT16" s="43">
        <f t="shared" si="297"/>
        <v>0</v>
      </c>
      <c r="DU16" s="43">
        <f t="shared" si="297"/>
        <v>3</v>
      </c>
      <c r="DV16" s="56"/>
      <c r="DW16" s="22" t="str">
        <f t="shared" si="209"/>
        <v>VAN DAMME Eddy</v>
      </c>
      <c r="DX16" s="83">
        <v>3539</v>
      </c>
      <c r="DY16" s="22" t="str">
        <f t="shared" si="210"/>
        <v>C</v>
      </c>
      <c r="DZ16" s="22" t="str">
        <f t="shared" si="211"/>
        <v>DE MAESSCHALK Dirk</v>
      </c>
      <c r="EA16" s="83">
        <v>6298</v>
      </c>
      <c r="EB16" s="22" t="str">
        <f t="shared" si="212"/>
        <v>C</v>
      </c>
      <c r="EC16" s="83">
        <v>1</v>
      </c>
      <c r="ED16" s="83">
        <v>1</v>
      </c>
      <c r="EE16" s="84"/>
      <c r="EF16" s="22">
        <f t="shared" si="213"/>
        <v>2</v>
      </c>
      <c r="EG16" s="22">
        <f t="shared" si="214"/>
        <v>0</v>
      </c>
      <c r="EH16" s="43">
        <f t="shared" si="298"/>
        <v>3</v>
      </c>
      <c r="EI16" s="43">
        <f t="shared" si="298"/>
        <v>0</v>
      </c>
      <c r="EJ16" s="66"/>
      <c r="EK16" s="22" t="str">
        <f t="shared" si="215"/>
        <v>LEYS Willy</v>
      </c>
      <c r="EL16" s="83">
        <v>2926</v>
      </c>
      <c r="EM16" s="22" t="str">
        <f t="shared" si="216"/>
        <v>C</v>
      </c>
      <c r="EN16" s="22" t="str">
        <f t="shared" si="217"/>
        <v>HOOF Etienne</v>
      </c>
      <c r="EO16" s="83">
        <v>3041</v>
      </c>
      <c r="EP16" s="22" t="str">
        <f t="shared" si="218"/>
        <v>B</v>
      </c>
      <c r="EQ16" s="83">
        <v>2</v>
      </c>
      <c r="ER16" s="83">
        <v>1</v>
      </c>
      <c r="ES16" s="84"/>
      <c r="ET16" s="22">
        <f t="shared" si="219"/>
        <v>1</v>
      </c>
      <c r="EU16" s="22">
        <f t="shared" si="220"/>
        <v>1</v>
      </c>
      <c r="EV16" s="43">
        <f t="shared" si="299"/>
        <v>1</v>
      </c>
      <c r="EW16" s="43">
        <f t="shared" si="299"/>
        <v>1</v>
      </c>
      <c r="EX16" s="56"/>
      <c r="EY16" s="22" t="str">
        <f t="shared" si="221"/>
        <v>VAN ROMPAEY Yves</v>
      </c>
      <c r="EZ16" s="83">
        <v>8068</v>
      </c>
      <c r="FA16" s="22" t="str">
        <f t="shared" si="222"/>
        <v>D</v>
      </c>
      <c r="FB16" s="22" t="str">
        <f t="shared" si="223"/>
        <v>MOENS Robert</v>
      </c>
      <c r="FC16" s="83">
        <v>5272</v>
      </c>
      <c r="FD16" s="22" t="str">
        <f t="shared" si="224"/>
        <v>B</v>
      </c>
      <c r="FE16" s="83">
        <v>2</v>
      </c>
      <c r="FF16" s="83">
        <v>1</v>
      </c>
      <c r="FG16" s="84"/>
      <c r="FH16" s="22">
        <f t="shared" si="225"/>
        <v>1</v>
      </c>
      <c r="FI16" s="22">
        <f t="shared" si="226"/>
        <v>1</v>
      </c>
      <c r="FJ16" s="43">
        <f t="shared" si="300"/>
        <v>1</v>
      </c>
      <c r="FK16" s="43">
        <f t="shared" si="300"/>
        <v>1</v>
      </c>
      <c r="FL16" s="56"/>
      <c r="FM16" s="22" t="str">
        <f t="shared" si="227"/>
        <v>VAN HOOF Reno</v>
      </c>
      <c r="FN16" s="83">
        <v>4643</v>
      </c>
      <c r="FO16" s="22" t="str">
        <f t="shared" si="228"/>
        <v>B</v>
      </c>
      <c r="FP16" s="22" t="str">
        <f t="shared" si="229"/>
        <v>DE KEUSTER Ronny</v>
      </c>
      <c r="FQ16" s="83">
        <v>8598</v>
      </c>
      <c r="FR16" s="22" t="str">
        <f t="shared" si="230"/>
        <v>B</v>
      </c>
      <c r="FS16" s="83">
        <v>2</v>
      </c>
      <c r="FT16" s="83">
        <v>2</v>
      </c>
      <c r="FU16" s="84"/>
      <c r="FV16" s="22">
        <f t="shared" si="231"/>
        <v>0</v>
      </c>
      <c r="FW16" s="22">
        <f t="shared" si="232"/>
        <v>2</v>
      </c>
      <c r="FX16" s="43">
        <f t="shared" si="301"/>
        <v>0</v>
      </c>
      <c r="FY16" s="43">
        <f t="shared" si="301"/>
        <v>3</v>
      </c>
      <c r="FZ16" s="66"/>
      <c r="GA16" s="22" t="str">
        <f t="shared" si="233"/>
        <v>VAN ROMPAEY Yves</v>
      </c>
      <c r="GB16" s="83">
        <v>8068</v>
      </c>
      <c r="GC16" s="22" t="str">
        <f t="shared" si="234"/>
        <v>D</v>
      </c>
      <c r="GD16" s="22" t="str">
        <f t="shared" si="235"/>
        <v>VAN STRAETEN Henri</v>
      </c>
      <c r="GE16" s="83">
        <v>2909</v>
      </c>
      <c r="GF16" s="22" t="str">
        <f t="shared" si="236"/>
        <v>C</v>
      </c>
      <c r="GG16" s="83">
        <v>1</v>
      </c>
      <c r="GH16" s="83">
        <v>1</v>
      </c>
      <c r="GI16" s="84"/>
      <c r="GJ16" s="22">
        <f t="shared" si="237"/>
        <v>2</v>
      </c>
      <c r="GK16" s="22">
        <f t="shared" si="238"/>
        <v>0</v>
      </c>
      <c r="GL16" s="43">
        <f t="shared" si="302"/>
        <v>3</v>
      </c>
      <c r="GM16" s="43">
        <f t="shared" si="302"/>
        <v>0</v>
      </c>
      <c r="GN16" s="56"/>
      <c r="GO16" s="22" t="str">
        <f t="shared" si="239"/>
        <v>VERHEYDEN Marc</v>
      </c>
      <c r="GP16" s="83">
        <v>3918</v>
      </c>
      <c r="GQ16" s="22" t="str">
        <f t="shared" si="240"/>
        <v>C</v>
      </c>
      <c r="GR16" s="22" t="str">
        <f t="shared" si="241"/>
        <v>GILLABEL Frans</v>
      </c>
      <c r="GS16" s="83">
        <v>5570</v>
      </c>
      <c r="GT16" s="22" t="str">
        <f t="shared" si="242"/>
        <v>C</v>
      </c>
      <c r="GU16" s="83">
        <v>1</v>
      </c>
      <c r="GV16" s="83">
        <v>1</v>
      </c>
      <c r="GW16" s="84"/>
      <c r="GX16" s="22">
        <f t="shared" si="243"/>
        <v>2</v>
      </c>
      <c r="GY16" s="22">
        <f t="shared" si="244"/>
        <v>0</v>
      </c>
      <c r="GZ16" s="43">
        <f t="shared" si="303"/>
        <v>3</v>
      </c>
      <c r="HA16" s="43">
        <f t="shared" si="303"/>
        <v>0</v>
      </c>
      <c r="HB16" s="56"/>
      <c r="HC16" s="22" t="str">
        <f t="shared" si="245"/>
        <v>LEYS Willy</v>
      </c>
      <c r="HD16" s="83">
        <v>2926</v>
      </c>
      <c r="HE16" s="22" t="str">
        <f t="shared" si="246"/>
        <v>C</v>
      </c>
      <c r="HF16" s="22" t="str">
        <f t="shared" si="247"/>
        <v>VAN LINDEN Rudi</v>
      </c>
      <c r="HG16" s="83">
        <v>2790</v>
      </c>
      <c r="HH16" s="22" t="str">
        <f t="shared" si="248"/>
        <v>D</v>
      </c>
      <c r="HI16" s="83">
        <v>1</v>
      </c>
      <c r="HJ16" s="83">
        <v>1</v>
      </c>
      <c r="HK16" s="84"/>
      <c r="HL16" s="22">
        <f t="shared" si="249"/>
        <v>2</v>
      </c>
      <c r="HM16" s="22">
        <f t="shared" si="250"/>
        <v>0</v>
      </c>
      <c r="HN16" s="43">
        <f t="shared" si="304"/>
        <v>3</v>
      </c>
      <c r="HO16" s="43">
        <f t="shared" si="304"/>
        <v>0</v>
      </c>
      <c r="HP16" s="66"/>
      <c r="HQ16" s="22" t="str">
        <f t="shared" si="251"/>
        <v>VAN DER HASSELT Emiel</v>
      </c>
      <c r="HR16" s="83">
        <v>8070</v>
      </c>
      <c r="HS16" s="22" t="str">
        <f t="shared" si="252"/>
        <v>B</v>
      </c>
      <c r="HT16" s="22" t="str">
        <f t="shared" si="253"/>
        <v>VAN LINDEN Rudi</v>
      </c>
      <c r="HU16" s="83">
        <v>2790</v>
      </c>
      <c r="HV16" s="22" t="str">
        <f t="shared" si="254"/>
        <v>D</v>
      </c>
      <c r="HW16" s="83">
        <v>1</v>
      </c>
      <c r="HX16" s="83">
        <v>2</v>
      </c>
      <c r="HY16" s="84"/>
      <c r="HZ16" s="22">
        <f t="shared" si="255"/>
        <v>1</v>
      </c>
      <c r="IA16" s="22">
        <f t="shared" si="256"/>
        <v>1</v>
      </c>
      <c r="IB16" s="43">
        <f t="shared" si="257"/>
        <v>1</v>
      </c>
      <c r="IC16" s="43">
        <f t="shared" si="257"/>
        <v>1</v>
      </c>
      <c r="ID16" s="56"/>
      <c r="IE16" s="22" t="str">
        <f t="shared" si="258"/>
        <v>DE MAESSCHALK Dirk</v>
      </c>
      <c r="IF16" s="83">
        <v>6298</v>
      </c>
      <c r="IG16" s="22" t="str">
        <f t="shared" si="259"/>
        <v>C</v>
      </c>
      <c r="IH16" s="22" t="str">
        <f t="shared" si="260"/>
        <v>DE KERF Leander</v>
      </c>
      <c r="II16" s="83">
        <v>7954</v>
      </c>
      <c r="IJ16" s="22" t="str">
        <f t="shared" si="261"/>
        <v>D</v>
      </c>
      <c r="IK16" s="83">
        <v>2</v>
      </c>
      <c r="IL16" s="83">
        <v>1</v>
      </c>
      <c r="IM16" s="65"/>
      <c r="IN16" s="22">
        <f t="shared" si="262"/>
        <v>1</v>
      </c>
      <c r="IO16" s="22">
        <f t="shared" si="263"/>
        <v>1</v>
      </c>
      <c r="IP16" s="43">
        <f t="shared" si="305"/>
        <v>1</v>
      </c>
      <c r="IQ16" s="43">
        <f t="shared" si="305"/>
        <v>1</v>
      </c>
      <c r="IR16" s="56"/>
      <c r="IS16" s="22" t="str">
        <f t="shared" si="264"/>
        <v>LUYTEN Joe</v>
      </c>
      <c r="IT16" s="83">
        <v>2612</v>
      </c>
      <c r="IU16" s="22" t="str">
        <f t="shared" si="265"/>
        <v>D</v>
      </c>
      <c r="IV16" s="22" t="str">
        <f t="shared" si="266"/>
        <v>POLFLIET Eric</v>
      </c>
      <c r="IW16" s="83">
        <v>5740</v>
      </c>
      <c r="IX16" s="22" t="str">
        <f t="shared" si="267"/>
        <v>D</v>
      </c>
      <c r="IY16" s="83">
        <v>1</v>
      </c>
      <c r="IZ16" s="83">
        <v>1</v>
      </c>
      <c r="JA16" s="84"/>
      <c r="JB16" s="22">
        <f t="shared" si="268"/>
        <v>2</v>
      </c>
      <c r="JC16" s="22">
        <f t="shared" si="269"/>
        <v>0</v>
      </c>
      <c r="JD16" s="43">
        <f t="shared" si="306"/>
        <v>3</v>
      </c>
      <c r="JE16" s="43">
        <f t="shared" si="306"/>
        <v>0</v>
      </c>
      <c r="JF16" s="66"/>
      <c r="JG16" s="22" t="str">
        <f t="shared" si="270"/>
        <v>VAN DAMME Eddy</v>
      </c>
      <c r="JH16" s="83">
        <v>3539</v>
      </c>
      <c r="JI16" s="22" t="str">
        <f t="shared" si="271"/>
        <v>C</v>
      </c>
      <c r="JJ16" s="22" t="str">
        <f t="shared" si="272"/>
        <v>SEGERS Tom</v>
      </c>
      <c r="JK16" s="83">
        <v>2655</v>
      </c>
      <c r="JL16" s="22" t="str">
        <f t="shared" si="273"/>
        <v>C</v>
      </c>
      <c r="JM16" s="83">
        <v>2</v>
      </c>
      <c r="JN16" s="83">
        <v>2</v>
      </c>
      <c r="JO16" s="84"/>
      <c r="JP16" s="22">
        <f t="shared" si="274"/>
        <v>0</v>
      </c>
      <c r="JQ16" s="22">
        <f t="shared" si="275"/>
        <v>2</v>
      </c>
      <c r="JR16" s="43">
        <f t="shared" si="307"/>
        <v>0</v>
      </c>
      <c r="JS16" s="43">
        <f t="shared" si="307"/>
        <v>3</v>
      </c>
      <c r="JT16" s="56"/>
      <c r="JU16" s="22" t="str">
        <f t="shared" si="276"/>
        <v>DE MAESSCHALK Dirk</v>
      </c>
      <c r="JV16" s="83">
        <v>6298</v>
      </c>
      <c r="JW16" s="22" t="str">
        <f t="shared" si="277"/>
        <v>C</v>
      </c>
      <c r="JX16" s="22" t="str">
        <f t="shared" si="278"/>
        <v>LEYS Willy</v>
      </c>
      <c r="JY16" s="83">
        <v>2926</v>
      </c>
      <c r="JZ16" s="22" t="str">
        <f t="shared" si="279"/>
        <v>C</v>
      </c>
      <c r="KA16" s="83">
        <v>2</v>
      </c>
      <c r="KB16" s="83">
        <v>2</v>
      </c>
      <c r="KC16" s="84"/>
      <c r="KD16" s="22">
        <f t="shared" si="280"/>
        <v>0</v>
      </c>
      <c r="KE16" s="22">
        <f t="shared" si="281"/>
        <v>2</v>
      </c>
      <c r="KF16" s="43">
        <f t="shared" si="308"/>
        <v>0</v>
      </c>
      <c r="KG16" s="43">
        <f t="shared" si="308"/>
        <v>3</v>
      </c>
      <c r="KH16" s="56"/>
      <c r="KI16" s="22" t="str">
        <f t="shared" si="282"/>
        <v>DE KERF Leander</v>
      </c>
      <c r="KJ16" s="83">
        <v>7954</v>
      </c>
      <c r="KK16" s="22" t="str">
        <f t="shared" si="283"/>
        <v>D</v>
      </c>
      <c r="KL16" s="22" t="str">
        <f t="shared" si="284"/>
        <v>CONICKX Gustaaf</v>
      </c>
      <c r="KM16" s="83">
        <v>2696</v>
      </c>
      <c r="KN16" s="22" t="str">
        <f t="shared" si="285"/>
        <v>D</v>
      </c>
      <c r="KO16" s="83">
        <v>1</v>
      </c>
      <c r="KP16" s="83">
        <v>2</v>
      </c>
      <c r="KQ16" s="84"/>
      <c r="KR16" s="22">
        <f t="shared" si="286"/>
        <v>1</v>
      </c>
      <c r="KS16" s="22">
        <f t="shared" si="287"/>
        <v>1</v>
      </c>
      <c r="KT16" s="43">
        <f t="shared" si="309"/>
        <v>1</v>
      </c>
      <c r="KU16" s="43">
        <f t="shared" si="309"/>
        <v>1</v>
      </c>
      <c r="KV16" s="66"/>
      <c r="KW16" s="22"/>
      <c r="KX16" s="83"/>
      <c r="KY16" s="22"/>
      <c r="KZ16" s="22"/>
      <c r="LA16" s="83"/>
      <c r="LB16" s="22"/>
      <c r="LC16" s="83"/>
      <c r="LD16" s="83"/>
      <c r="LE16" s="84"/>
      <c r="LF16" s="22"/>
      <c r="LG16" s="22"/>
      <c r="LH16" s="43"/>
      <c r="LI16" s="43"/>
      <c r="LJ16" s="56"/>
      <c r="LK16" s="22"/>
      <c r="LL16" s="83"/>
      <c r="LM16" s="22"/>
      <c r="LN16" s="22"/>
      <c r="LO16" s="83"/>
      <c r="LP16" s="22"/>
      <c r="LQ16" s="83"/>
      <c r="LR16" s="83"/>
      <c r="LS16" s="84"/>
      <c r="LT16" s="22"/>
      <c r="LU16" s="22"/>
      <c r="LV16" s="43"/>
      <c r="LW16" s="43"/>
      <c r="LY16" s="22"/>
      <c r="LZ16" s="83"/>
      <c r="MA16" s="22"/>
      <c r="MB16" s="22"/>
      <c r="MC16" s="83"/>
      <c r="MD16" s="22"/>
      <c r="ME16" s="83"/>
      <c r="MF16" s="83"/>
      <c r="MG16" s="84"/>
      <c r="MH16" s="22"/>
      <c r="MI16" s="22"/>
      <c r="MJ16" s="43"/>
      <c r="MK16" s="43"/>
      <c r="ML16" s="56"/>
      <c r="MM16" s="22"/>
      <c r="MN16" s="83"/>
      <c r="MO16" s="22"/>
      <c r="MP16" s="22"/>
      <c r="MQ16" s="83"/>
      <c r="MR16" s="22"/>
      <c r="MS16" s="83"/>
      <c r="MT16" s="83"/>
      <c r="MU16" s="84"/>
      <c r="MV16" s="22"/>
      <c r="MW16" s="22"/>
      <c r="MX16" s="43"/>
      <c r="MY16" s="43"/>
    </row>
    <row r="17" spans="1:363" ht="16.5" x14ac:dyDescent="0.3">
      <c r="A17" s="22" t="str">
        <f t="shared" si="155"/>
        <v>SARENS Christoph</v>
      </c>
      <c r="B17" s="83">
        <v>1697</v>
      </c>
      <c r="C17" s="22" t="str">
        <f t="shared" si="156"/>
        <v>C</v>
      </c>
      <c r="D17" s="22" t="str">
        <f t="shared" si="157"/>
        <v>VAN LINDEN Rudi</v>
      </c>
      <c r="E17" s="83">
        <v>2790</v>
      </c>
      <c r="F17" s="22" t="str">
        <f t="shared" si="158"/>
        <v>D</v>
      </c>
      <c r="G17" s="83">
        <v>2</v>
      </c>
      <c r="H17" s="83">
        <v>1</v>
      </c>
      <c r="I17" s="84"/>
      <c r="J17" s="22">
        <f t="shared" si="159"/>
        <v>1</v>
      </c>
      <c r="K17" s="22">
        <f t="shared" si="160"/>
        <v>1</v>
      </c>
      <c r="L17" s="43">
        <f t="shared" si="288"/>
        <v>1</v>
      </c>
      <c r="M17" s="43">
        <f t="shared" si="288"/>
        <v>1</v>
      </c>
      <c r="N17" s="66"/>
      <c r="O17" s="22" t="str">
        <f t="shared" si="161"/>
        <v>DE KEUSTER Ronny</v>
      </c>
      <c r="P17" s="83">
        <v>8598</v>
      </c>
      <c r="Q17" s="22" t="str">
        <f t="shared" si="162"/>
        <v>B</v>
      </c>
      <c r="R17" s="22" t="str">
        <f t="shared" si="163"/>
        <v>VERHEYDEN Thierry</v>
      </c>
      <c r="S17" s="83">
        <v>3038</v>
      </c>
      <c r="T17" s="22" t="str">
        <f t="shared" si="164"/>
        <v>B</v>
      </c>
      <c r="U17" s="83">
        <v>1</v>
      </c>
      <c r="V17" s="83">
        <v>1</v>
      </c>
      <c r="W17" s="84"/>
      <c r="X17" s="22">
        <f t="shared" si="165"/>
        <v>2</v>
      </c>
      <c r="Y17" s="22">
        <f t="shared" si="166"/>
        <v>0</v>
      </c>
      <c r="Z17" s="43">
        <f t="shared" si="289"/>
        <v>3</v>
      </c>
      <c r="AA17" s="43">
        <f t="shared" si="289"/>
        <v>0</v>
      </c>
      <c r="AB17" s="56"/>
      <c r="AC17" s="22" t="str">
        <f t="shared" si="167"/>
        <v>PLETTINCKX Alois</v>
      </c>
      <c r="AD17" s="83">
        <v>1446</v>
      </c>
      <c r="AE17" s="22" t="str">
        <f t="shared" si="168"/>
        <v>C</v>
      </c>
      <c r="AF17" s="22" t="str">
        <f t="shared" si="169"/>
        <v>VAN DEN ENDE David</v>
      </c>
      <c r="AG17" s="83">
        <v>5281</v>
      </c>
      <c r="AH17" s="22" t="str">
        <f t="shared" si="170"/>
        <v>C</v>
      </c>
      <c r="AI17" s="83">
        <v>2</v>
      </c>
      <c r="AJ17" s="83">
        <v>1</v>
      </c>
      <c r="AK17" s="84"/>
      <c r="AL17" s="22">
        <f t="shared" si="171"/>
        <v>1</v>
      </c>
      <c r="AM17" s="22">
        <f t="shared" si="172"/>
        <v>1</v>
      </c>
      <c r="AN17" s="43">
        <f t="shared" si="290"/>
        <v>1</v>
      </c>
      <c r="AO17" s="43">
        <f t="shared" si="290"/>
        <v>1</v>
      </c>
      <c r="AP17" s="56"/>
      <c r="AQ17" s="22" t="str">
        <f t="shared" si="173"/>
        <v>VAN DER HASSELT Emiel</v>
      </c>
      <c r="AR17" s="83">
        <v>8070</v>
      </c>
      <c r="AS17" s="22" t="str">
        <f t="shared" si="174"/>
        <v>B</v>
      </c>
      <c r="AT17" s="22" t="str">
        <f t="shared" si="175"/>
        <v>CONICKX Gustaaf</v>
      </c>
      <c r="AU17" s="83">
        <v>2696</v>
      </c>
      <c r="AV17" s="22" t="str">
        <f t="shared" si="176"/>
        <v>D</v>
      </c>
      <c r="AW17" s="83">
        <v>2</v>
      </c>
      <c r="AX17" s="83">
        <v>1</v>
      </c>
      <c r="AY17" s="84"/>
      <c r="AZ17" s="22">
        <f t="shared" si="177"/>
        <v>1</v>
      </c>
      <c r="BA17" s="22">
        <f t="shared" si="178"/>
        <v>1</v>
      </c>
      <c r="BB17" s="43">
        <f t="shared" si="291"/>
        <v>1</v>
      </c>
      <c r="BC17" s="43">
        <f t="shared" si="291"/>
        <v>1</v>
      </c>
      <c r="BD17" s="66"/>
      <c r="BE17" s="22" t="str">
        <f t="shared" si="179"/>
        <v>DE KEUSTER Ronny</v>
      </c>
      <c r="BF17" s="83">
        <v>8598</v>
      </c>
      <c r="BG17" s="22" t="str">
        <f t="shared" si="180"/>
        <v>B</v>
      </c>
      <c r="BH17" s="22" t="str">
        <f t="shared" si="181"/>
        <v>DE RIDDER Victor</v>
      </c>
      <c r="BI17" s="83">
        <v>7584</v>
      </c>
      <c r="BJ17" s="22" t="str">
        <f t="shared" si="182"/>
        <v>C</v>
      </c>
      <c r="BK17" s="83">
        <v>1</v>
      </c>
      <c r="BL17" s="83">
        <v>1</v>
      </c>
      <c r="BM17" s="84"/>
      <c r="BN17" s="22">
        <f t="shared" si="183"/>
        <v>2</v>
      </c>
      <c r="BO17" s="22">
        <f t="shared" si="184"/>
        <v>0</v>
      </c>
      <c r="BP17" s="43">
        <f t="shared" si="292"/>
        <v>3</v>
      </c>
      <c r="BQ17" s="43">
        <f t="shared" si="292"/>
        <v>0</v>
      </c>
      <c r="BR17" s="56"/>
      <c r="BS17" s="22" t="str">
        <f t="shared" si="185"/>
        <v>VAN BESSELAERE Fabienne</v>
      </c>
      <c r="BT17" s="83">
        <v>8379</v>
      </c>
      <c r="BU17" s="22" t="str">
        <f t="shared" si="186"/>
        <v>D</v>
      </c>
      <c r="BV17" s="22" t="str">
        <f t="shared" si="187"/>
        <v>POLFLIET Eric</v>
      </c>
      <c r="BW17" s="83">
        <v>5740</v>
      </c>
      <c r="BX17" s="22" t="str">
        <f t="shared" si="188"/>
        <v>D</v>
      </c>
      <c r="BY17" s="83">
        <v>2</v>
      </c>
      <c r="BZ17" s="83">
        <v>1</v>
      </c>
      <c r="CA17" s="84"/>
      <c r="CB17" s="22">
        <f t="shared" si="189"/>
        <v>1</v>
      </c>
      <c r="CC17" s="22">
        <f t="shared" si="190"/>
        <v>1</v>
      </c>
      <c r="CD17" s="43">
        <f t="shared" si="293"/>
        <v>1</v>
      </c>
      <c r="CE17" s="43">
        <f t="shared" si="294"/>
        <v>1</v>
      </c>
      <c r="CF17" s="56"/>
      <c r="CG17" s="22" t="str">
        <f t="shared" si="191"/>
        <v>GUIGUET Reynald</v>
      </c>
      <c r="CH17" s="83">
        <v>7547</v>
      </c>
      <c r="CI17" s="22" t="str">
        <f t="shared" si="192"/>
        <v>C</v>
      </c>
      <c r="CJ17" s="22" t="str">
        <f t="shared" si="193"/>
        <v>DE KEYSER Giel</v>
      </c>
      <c r="CK17" s="83">
        <v>2934</v>
      </c>
      <c r="CL17" s="22" t="str">
        <f t="shared" si="194"/>
        <v>B</v>
      </c>
      <c r="CM17" s="83">
        <v>2</v>
      </c>
      <c r="CN17" s="83">
        <v>1</v>
      </c>
      <c r="CO17" s="84"/>
      <c r="CP17" s="22">
        <f t="shared" si="195"/>
        <v>1</v>
      </c>
      <c r="CQ17" s="22">
        <f t="shared" si="196"/>
        <v>1</v>
      </c>
      <c r="CR17" s="43">
        <f t="shared" si="295"/>
        <v>1</v>
      </c>
      <c r="CS17" s="43">
        <f t="shared" si="295"/>
        <v>1</v>
      </c>
      <c r="CT17" s="66"/>
      <c r="CU17" s="22" t="str">
        <f t="shared" si="197"/>
        <v>POLFLIET Eric</v>
      </c>
      <c r="CV17" s="83">
        <v>5740</v>
      </c>
      <c r="CW17" s="22" t="str">
        <f t="shared" si="198"/>
        <v>D</v>
      </c>
      <c r="CX17" s="22" t="str">
        <f t="shared" si="199"/>
        <v>PETRY Peter</v>
      </c>
      <c r="CY17" s="83">
        <v>5731</v>
      </c>
      <c r="CZ17" s="22" t="str">
        <f t="shared" si="200"/>
        <v>C</v>
      </c>
      <c r="DA17" s="83">
        <v>1</v>
      </c>
      <c r="DB17" s="83">
        <v>2</v>
      </c>
      <c r="DC17" s="84"/>
      <c r="DD17" s="22">
        <f t="shared" si="201"/>
        <v>1</v>
      </c>
      <c r="DE17" s="22">
        <f t="shared" si="202"/>
        <v>1</v>
      </c>
      <c r="DF17" s="43">
        <f t="shared" si="296"/>
        <v>1</v>
      </c>
      <c r="DG17" s="43">
        <f t="shared" si="296"/>
        <v>1</v>
      </c>
      <c r="DH17" s="56"/>
      <c r="DI17" s="22" t="str">
        <f t="shared" si="203"/>
        <v>VINCK Yves</v>
      </c>
      <c r="DJ17" s="83">
        <v>2820</v>
      </c>
      <c r="DK17" s="22" t="str">
        <f t="shared" si="204"/>
        <v>D</v>
      </c>
      <c r="DL17" s="22" t="str">
        <f t="shared" si="205"/>
        <v>CONICKX Gustaaf</v>
      </c>
      <c r="DM17" s="83">
        <v>2696</v>
      </c>
      <c r="DN17" s="22" t="str">
        <f t="shared" si="206"/>
        <v>D</v>
      </c>
      <c r="DO17" s="83">
        <v>2</v>
      </c>
      <c r="DP17" s="83">
        <v>1</v>
      </c>
      <c r="DQ17" s="84"/>
      <c r="DR17" s="22">
        <f t="shared" si="207"/>
        <v>1</v>
      </c>
      <c r="DS17" s="22">
        <f t="shared" si="208"/>
        <v>1</v>
      </c>
      <c r="DT17" s="43">
        <f t="shared" si="297"/>
        <v>1</v>
      </c>
      <c r="DU17" s="43">
        <f t="shared" si="297"/>
        <v>1</v>
      </c>
      <c r="DV17" s="56"/>
      <c r="DW17" s="22" t="str">
        <f t="shared" si="209"/>
        <v>LEYS Willy</v>
      </c>
      <c r="DX17" s="83">
        <v>2926</v>
      </c>
      <c r="DY17" s="22" t="str">
        <f t="shared" si="210"/>
        <v>C</v>
      </c>
      <c r="DZ17" s="22" t="str">
        <f t="shared" si="211"/>
        <v>SARENS Christoph</v>
      </c>
      <c r="EA17" s="83">
        <v>1697</v>
      </c>
      <c r="EB17" s="22" t="str">
        <f t="shared" si="212"/>
        <v>C</v>
      </c>
      <c r="EC17" s="83">
        <v>1</v>
      </c>
      <c r="ED17" s="83">
        <v>1</v>
      </c>
      <c r="EE17" s="84"/>
      <c r="EF17" s="22">
        <f t="shared" si="213"/>
        <v>2</v>
      </c>
      <c r="EG17" s="22">
        <f t="shared" si="214"/>
        <v>0</v>
      </c>
      <c r="EH17" s="43">
        <f t="shared" si="298"/>
        <v>3</v>
      </c>
      <c r="EI17" s="43">
        <f t="shared" si="298"/>
        <v>0</v>
      </c>
      <c r="EJ17" s="66"/>
      <c r="EK17" s="22" t="str">
        <f t="shared" si="215"/>
        <v>CONICKX Gustaaf</v>
      </c>
      <c r="EL17" s="83">
        <v>2696</v>
      </c>
      <c r="EM17" s="22" t="str">
        <f t="shared" si="216"/>
        <v>D</v>
      </c>
      <c r="EN17" s="22" t="str">
        <f t="shared" si="217"/>
        <v>SIEBENS Ludo</v>
      </c>
      <c r="EO17" s="83">
        <v>3277</v>
      </c>
      <c r="EP17" s="22" t="str">
        <f t="shared" si="218"/>
        <v>C</v>
      </c>
      <c r="EQ17" s="83">
        <v>1</v>
      </c>
      <c r="ER17" s="83">
        <v>2</v>
      </c>
      <c r="ES17" s="84"/>
      <c r="ET17" s="22">
        <f t="shared" si="219"/>
        <v>1</v>
      </c>
      <c r="EU17" s="22">
        <f t="shared" si="220"/>
        <v>1</v>
      </c>
      <c r="EV17" s="43">
        <f t="shared" si="299"/>
        <v>1</v>
      </c>
      <c r="EW17" s="43">
        <f t="shared" si="299"/>
        <v>1</v>
      </c>
      <c r="EX17" s="56"/>
      <c r="EY17" s="22" t="str">
        <f t="shared" si="221"/>
        <v>VAN DEN ENDE David</v>
      </c>
      <c r="EZ17" s="83">
        <v>5281</v>
      </c>
      <c r="FA17" s="22" t="str">
        <f t="shared" si="222"/>
        <v>C</v>
      </c>
      <c r="FB17" s="22" t="str">
        <f t="shared" si="223"/>
        <v>DE KEYSER Giel</v>
      </c>
      <c r="FC17" s="83">
        <v>2934</v>
      </c>
      <c r="FD17" s="22" t="str">
        <f t="shared" si="224"/>
        <v>B</v>
      </c>
      <c r="FE17" s="83">
        <v>2</v>
      </c>
      <c r="FF17" s="83">
        <v>2</v>
      </c>
      <c r="FG17" s="84"/>
      <c r="FH17" s="22">
        <f t="shared" si="225"/>
        <v>0</v>
      </c>
      <c r="FI17" s="22">
        <f t="shared" si="226"/>
        <v>2</v>
      </c>
      <c r="FJ17" s="43">
        <f t="shared" si="300"/>
        <v>0</v>
      </c>
      <c r="FK17" s="43">
        <f t="shared" si="300"/>
        <v>3</v>
      </c>
      <c r="FL17" s="56"/>
      <c r="FM17" s="22" t="str">
        <f t="shared" si="227"/>
        <v>VERELST Ken</v>
      </c>
      <c r="FN17" s="83">
        <v>7226</v>
      </c>
      <c r="FO17" s="22" t="str">
        <f t="shared" si="228"/>
        <v>D</v>
      </c>
      <c r="FP17" s="22" t="str">
        <f t="shared" si="229"/>
        <v>VAN BESSELAERE Fabienne</v>
      </c>
      <c r="FQ17" s="83">
        <v>8379</v>
      </c>
      <c r="FR17" s="22" t="str">
        <f t="shared" si="230"/>
        <v>D</v>
      </c>
      <c r="FS17" s="83">
        <v>1</v>
      </c>
      <c r="FT17" s="83">
        <v>2</v>
      </c>
      <c r="FU17" s="84"/>
      <c r="FV17" s="22">
        <f t="shared" si="231"/>
        <v>1</v>
      </c>
      <c r="FW17" s="22">
        <f t="shared" si="232"/>
        <v>1</v>
      </c>
      <c r="FX17" s="43">
        <f t="shared" si="301"/>
        <v>1</v>
      </c>
      <c r="FY17" s="43">
        <f t="shared" si="301"/>
        <v>1</v>
      </c>
      <c r="FZ17" s="66"/>
      <c r="GA17" s="22" t="str">
        <f t="shared" si="233"/>
        <v>SMEULDERS Sven</v>
      </c>
      <c r="GB17" s="83">
        <v>8069</v>
      </c>
      <c r="GC17" s="22" t="str">
        <f t="shared" si="234"/>
        <v>NA</v>
      </c>
      <c r="GD17" s="22" t="str">
        <f t="shared" si="235"/>
        <v>BOUTENS Werner</v>
      </c>
      <c r="GE17" s="83">
        <v>4903</v>
      </c>
      <c r="GF17" s="22" t="str">
        <f t="shared" si="236"/>
        <v>D</v>
      </c>
      <c r="GG17" s="83">
        <v>1</v>
      </c>
      <c r="GH17" s="83">
        <v>2</v>
      </c>
      <c r="GI17" s="84"/>
      <c r="GJ17" s="22">
        <f t="shared" si="237"/>
        <v>1</v>
      </c>
      <c r="GK17" s="22">
        <f t="shared" si="238"/>
        <v>1</v>
      </c>
      <c r="GL17" s="43">
        <f t="shared" si="302"/>
        <v>1</v>
      </c>
      <c r="GM17" s="43">
        <f t="shared" si="302"/>
        <v>1</v>
      </c>
      <c r="GN17" s="56"/>
      <c r="GO17" s="22" t="str">
        <f t="shared" si="239"/>
        <v>CONICKX Gustaaf</v>
      </c>
      <c r="GP17" s="83">
        <v>2696</v>
      </c>
      <c r="GQ17" s="22" t="str">
        <f t="shared" si="240"/>
        <v>D</v>
      </c>
      <c r="GR17" s="22" t="str">
        <f t="shared" si="241"/>
        <v>VAN DER HASSELT Emiel</v>
      </c>
      <c r="GS17" s="83">
        <v>8070</v>
      </c>
      <c r="GT17" s="22" t="str">
        <f t="shared" si="242"/>
        <v>B</v>
      </c>
      <c r="GU17" s="83">
        <v>1</v>
      </c>
      <c r="GV17" s="83">
        <v>2</v>
      </c>
      <c r="GW17" s="84"/>
      <c r="GX17" s="22">
        <f t="shared" si="243"/>
        <v>1</v>
      </c>
      <c r="GY17" s="22">
        <f t="shared" si="244"/>
        <v>1</v>
      </c>
      <c r="GZ17" s="43">
        <f t="shared" si="303"/>
        <v>1</v>
      </c>
      <c r="HA17" s="43">
        <f t="shared" si="303"/>
        <v>1</v>
      </c>
      <c r="HB17" s="56"/>
      <c r="HC17" s="22" t="str">
        <f t="shared" si="245"/>
        <v>VAN DAMME Eddy</v>
      </c>
      <c r="HD17" s="83">
        <v>3539</v>
      </c>
      <c r="HE17" s="22" t="str">
        <f t="shared" si="246"/>
        <v>C</v>
      </c>
      <c r="HF17" s="22" t="str">
        <f t="shared" si="247"/>
        <v>DE BUYSER François</v>
      </c>
      <c r="HG17" s="83">
        <v>5367</v>
      </c>
      <c r="HH17" s="22" t="str">
        <f t="shared" si="248"/>
        <v>D</v>
      </c>
      <c r="HI17" s="83">
        <v>2</v>
      </c>
      <c r="HJ17" s="83">
        <v>2</v>
      </c>
      <c r="HK17" s="84"/>
      <c r="HL17" s="22">
        <f t="shared" si="249"/>
        <v>0</v>
      </c>
      <c r="HM17" s="22">
        <f t="shared" si="250"/>
        <v>2</v>
      </c>
      <c r="HN17" s="43">
        <f t="shared" si="304"/>
        <v>0</v>
      </c>
      <c r="HO17" s="43">
        <f t="shared" si="304"/>
        <v>3</v>
      </c>
      <c r="HP17" s="66"/>
      <c r="HQ17" s="22" t="str">
        <f t="shared" si="251"/>
        <v>GILLABEL Frans</v>
      </c>
      <c r="HR17" s="83">
        <v>5570</v>
      </c>
      <c r="HS17" s="22" t="str">
        <f t="shared" si="252"/>
        <v>C</v>
      </c>
      <c r="HT17" s="22" t="str">
        <f t="shared" si="253"/>
        <v>VAN BESSELAERE Fabienne</v>
      </c>
      <c r="HU17" s="83">
        <v>8379</v>
      </c>
      <c r="HV17" s="22" t="str">
        <f t="shared" si="254"/>
        <v>D</v>
      </c>
      <c r="HW17" s="83">
        <v>1</v>
      </c>
      <c r="HX17" s="83">
        <v>1</v>
      </c>
      <c r="HY17" s="84"/>
      <c r="HZ17" s="22">
        <f t="shared" si="255"/>
        <v>2</v>
      </c>
      <c r="IA17" s="22">
        <f t="shared" si="256"/>
        <v>0</v>
      </c>
      <c r="IB17" s="43">
        <f t="shared" si="257"/>
        <v>3</v>
      </c>
      <c r="IC17" s="43">
        <f t="shared" si="257"/>
        <v>0</v>
      </c>
      <c r="ID17" s="56"/>
      <c r="IE17" s="22" t="str">
        <f t="shared" si="258"/>
        <v>VAN DAMME Djille</v>
      </c>
      <c r="IF17" s="83">
        <v>3526</v>
      </c>
      <c r="IG17" s="22" t="str">
        <f t="shared" si="259"/>
        <v>C</v>
      </c>
      <c r="IH17" s="22" t="str">
        <f t="shared" si="260"/>
        <v>SIEBENS Ludo</v>
      </c>
      <c r="II17" s="83">
        <v>3277</v>
      </c>
      <c r="IJ17" s="22" t="str">
        <f t="shared" si="261"/>
        <v>C</v>
      </c>
      <c r="IK17" s="83">
        <v>1</v>
      </c>
      <c r="IL17" s="83">
        <v>2</v>
      </c>
      <c r="IM17" s="65"/>
      <c r="IN17" s="22">
        <f t="shared" si="262"/>
        <v>1</v>
      </c>
      <c r="IO17" s="22">
        <f t="shared" si="263"/>
        <v>1</v>
      </c>
      <c r="IP17" s="43">
        <f t="shared" si="305"/>
        <v>1</v>
      </c>
      <c r="IQ17" s="43">
        <f t="shared" si="305"/>
        <v>1</v>
      </c>
      <c r="IR17" s="56"/>
      <c r="IS17" s="22" t="str">
        <f t="shared" si="264"/>
        <v>PETRY Peter</v>
      </c>
      <c r="IT17" s="83">
        <v>5731</v>
      </c>
      <c r="IU17" s="22" t="str">
        <f t="shared" si="265"/>
        <v>C</v>
      </c>
      <c r="IV17" s="22" t="str">
        <f t="shared" si="266"/>
        <v>GILLABEL Frans</v>
      </c>
      <c r="IW17" s="83">
        <v>5570</v>
      </c>
      <c r="IX17" s="22" t="str">
        <f t="shared" si="267"/>
        <v>C</v>
      </c>
      <c r="IY17" s="83">
        <v>2</v>
      </c>
      <c r="IZ17" s="83">
        <v>1</v>
      </c>
      <c r="JA17" s="84"/>
      <c r="JB17" s="22">
        <f t="shared" si="268"/>
        <v>1</v>
      </c>
      <c r="JC17" s="22">
        <f t="shared" si="269"/>
        <v>1</v>
      </c>
      <c r="JD17" s="43">
        <f t="shared" si="306"/>
        <v>1</v>
      </c>
      <c r="JE17" s="43">
        <f t="shared" si="306"/>
        <v>1</v>
      </c>
      <c r="JF17" s="66"/>
      <c r="JG17" s="22" t="str">
        <f t="shared" si="270"/>
        <v>VERHEYDEN Marc</v>
      </c>
      <c r="JH17" s="83">
        <v>3918</v>
      </c>
      <c r="JI17" s="22" t="str">
        <f t="shared" si="271"/>
        <v>C</v>
      </c>
      <c r="JJ17" s="22" t="str">
        <f t="shared" si="272"/>
        <v>LUYTEN Joe</v>
      </c>
      <c r="JK17" s="83">
        <v>2612</v>
      </c>
      <c r="JL17" s="22" t="str">
        <f t="shared" si="273"/>
        <v>D</v>
      </c>
      <c r="JM17" s="83">
        <v>1</v>
      </c>
      <c r="JN17" s="83">
        <v>1</v>
      </c>
      <c r="JO17" s="84"/>
      <c r="JP17" s="22">
        <f t="shared" si="274"/>
        <v>2</v>
      </c>
      <c r="JQ17" s="22">
        <f t="shared" si="275"/>
        <v>0</v>
      </c>
      <c r="JR17" s="43">
        <f t="shared" si="307"/>
        <v>3</v>
      </c>
      <c r="JS17" s="43">
        <f t="shared" si="307"/>
        <v>0</v>
      </c>
      <c r="JT17" s="56"/>
      <c r="JU17" s="22" t="str">
        <f t="shared" si="276"/>
        <v>SARENS Christoph</v>
      </c>
      <c r="JV17" s="83">
        <v>1697</v>
      </c>
      <c r="JW17" s="22" t="str">
        <f t="shared" si="277"/>
        <v>C</v>
      </c>
      <c r="JX17" s="22" t="str">
        <f t="shared" si="278"/>
        <v>CONICKX Gustaaf</v>
      </c>
      <c r="JY17" s="83">
        <v>2696</v>
      </c>
      <c r="JZ17" s="22" t="str">
        <f t="shared" si="279"/>
        <v>D</v>
      </c>
      <c r="KA17" s="83">
        <v>2</v>
      </c>
      <c r="KB17" s="83">
        <v>1</v>
      </c>
      <c r="KC17" s="84"/>
      <c r="KD17" s="22">
        <f t="shared" si="280"/>
        <v>1</v>
      </c>
      <c r="KE17" s="22">
        <f t="shared" si="281"/>
        <v>1</v>
      </c>
      <c r="KF17" s="43">
        <f t="shared" si="308"/>
        <v>1</v>
      </c>
      <c r="KG17" s="43">
        <f t="shared" si="308"/>
        <v>1</v>
      </c>
      <c r="KH17" s="56"/>
      <c r="KI17" s="22" t="str">
        <f t="shared" si="282"/>
        <v>SIEBENS Ludo</v>
      </c>
      <c r="KJ17" s="83">
        <v>3277</v>
      </c>
      <c r="KK17" s="22" t="str">
        <f t="shared" si="283"/>
        <v>C</v>
      </c>
      <c r="KL17" s="22" t="str">
        <f t="shared" si="284"/>
        <v>LEYS Willy</v>
      </c>
      <c r="KM17" s="83">
        <v>2926</v>
      </c>
      <c r="KN17" s="22" t="str">
        <f t="shared" si="285"/>
        <v>C</v>
      </c>
      <c r="KO17" s="83">
        <v>1</v>
      </c>
      <c r="KP17" s="83">
        <v>1</v>
      </c>
      <c r="KQ17" s="84"/>
      <c r="KR17" s="22">
        <f t="shared" si="286"/>
        <v>2</v>
      </c>
      <c r="KS17" s="22">
        <f t="shared" si="287"/>
        <v>0</v>
      </c>
      <c r="KT17" s="43">
        <f t="shared" si="309"/>
        <v>3</v>
      </c>
      <c r="KU17" s="43">
        <f t="shared" si="309"/>
        <v>0</v>
      </c>
      <c r="KV17" s="66"/>
      <c r="KW17" s="22"/>
      <c r="KX17" s="83"/>
      <c r="KY17" s="22"/>
      <c r="KZ17" s="22"/>
      <c r="LA17" s="83"/>
      <c r="LB17" s="22"/>
      <c r="LC17" s="83"/>
      <c r="LD17" s="83"/>
      <c r="LE17" s="84"/>
      <c r="LF17" s="22"/>
      <c r="LG17" s="22"/>
      <c r="LH17" s="43"/>
      <c r="LI17" s="43"/>
      <c r="LJ17" s="56"/>
      <c r="LK17" s="22"/>
      <c r="LL17" s="83"/>
      <c r="LM17" s="22"/>
      <c r="LN17" s="22"/>
      <c r="LO17" s="83"/>
      <c r="LP17" s="22"/>
      <c r="LQ17" s="83"/>
      <c r="LR17" s="83"/>
      <c r="LS17" s="84"/>
      <c r="LT17" s="22"/>
      <c r="LU17" s="22"/>
      <c r="LV17" s="43"/>
      <c r="LW17" s="43"/>
      <c r="LY17" s="22"/>
      <c r="LZ17" s="83"/>
      <c r="MA17" s="22"/>
      <c r="MB17" s="22"/>
      <c r="MC17" s="83"/>
      <c r="MD17" s="22"/>
      <c r="ME17" s="83"/>
      <c r="MF17" s="83"/>
      <c r="MG17" s="84"/>
      <c r="MH17" s="22"/>
      <c r="MI17" s="22"/>
      <c r="MJ17" s="43"/>
      <c r="MK17" s="43"/>
      <c r="ML17" s="56"/>
      <c r="MM17" s="22"/>
      <c r="MN17" s="83"/>
      <c r="MO17" s="22"/>
      <c r="MP17" s="22"/>
      <c r="MQ17" s="83"/>
      <c r="MR17" s="22"/>
      <c r="MS17" s="83"/>
      <c r="MT17" s="83"/>
      <c r="MU17" s="84"/>
      <c r="MV17" s="22"/>
      <c r="MW17" s="22"/>
      <c r="MX17" s="43"/>
      <c r="MY17" s="43"/>
    </row>
    <row r="18" spans="1:363" ht="16.5" x14ac:dyDescent="0.3">
      <c r="A18" s="22" t="str">
        <f t="shared" si="155"/>
        <v>DE PAEP Nathalie</v>
      </c>
      <c r="B18" s="83">
        <v>2763</v>
      </c>
      <c r="C18" s="22" t="str">
        <f t="shared" si="156"/>
        <v>D</v>
      </c>
      <c r="D18" s="22" t="str">
        <f t="shared" si="157"/>
        <v>BROUWER Glenn</v>
      </c>
      <c r="E18" s="83">
        <v>7290</v>
      </c>
      <c r="F18" s="22" t="str">
        <f t="shared" si="158"/>
        <v>B</v>
      </c>
      <c r="G18" s="83">
        <v>2</v>
      </c>
      <c r="H18" s="83">
        <v>2</v>
      </c>
      <c r="I18" s="84"/>
      <c r="J18" s="22">
        <f t="shared" si="159"/>
        <v>0</v>
      </c>
      <c r="K18" s="22">
        <f t="shared" si="160"/>
        <v>2</v>
      </c>
      <c r="L18" s="43">
        <f t="shared" si="288"/>
        <v>0</v>
      </c>
      <c r="M18" s="43">
        <f t="shared" si="288"/>
        <v>3</v>
      </c>
      <c r="N18" s="66"/>
      <c r="O18" s="22" t="str">
        <f t="shared" si="161"/>
        <v>SMEULDERS Sven</v>
      </c>
      <c r="P18" s="83">
        <v>8069</v>
      </c>
      <c r="Q18" s="22" t="str">
        <f t="shared" si="162"/>
        <v>NA</v>
      </c>
      <c r="R18" s="22" t="str">
        <f t="shared" si="163"/>
        <v>DE ROOVERE Andy</v>
      </c>
      <c r="S18" s="83">
        <v>389</v>
      </c>
      <c r="T18" s="22" t="str">
        <f t="shared" si="164"/>
        <v>D</v>
      </c>
      <c r="U18" s="83">
        <v>1</v>
      </c>
      <c r="V18" s="83">
        <v>1</v>
      </c>
      <c r="W18" s="84"/>
      <c r="X18" s="22">
        <f t="shared" si="165"/>
        <v>2</v>
      </c>
      <c r="Y18" s="22">
        <f t="shared" si="166"/>
        <v>0</v>
      </c>
      <c r="Z18" s="43">
        <f t="shared" si="289"/>
        <v>3</v>
      </c>
      <c r="AA18" s="43">
        <f t="shared" si="289"/>
        <v>0</v>
      </c>
      <c r="AB18" s="56"/>
      <c r="AC18" s="22" t="str">
        <f t="shared" si="167"/>
        <v>BOUTENS Werner</v>
      </c>
      <c r="AD18" s="83">
        <v>4903</v>
      </c>
      <c r="AE18" s="22" t="str">
        <f t="shared" si="168"/>
        <v>D</v>
      </c>
      <c r="AF18" s="22" t="str">
        <f t="shared" si="169"/>
        <v>VAN BESSELAERE Fabienne</v>
      </c>
      <c r="AG18" s="83">
        <v>8379</v>
      </c>
      <c r="AH18" s="22" t="str">
        <f t="shared" si="170"/>
        <v>D</v>
      </c>
      <c r="AI18" s="83">
        <v>1</v>
      </c>
      <c r="AJ18" s="83">
        <v>1</v>
      </c>
      <c r="AK18" s="84"/>
      <c r="AL18" s="22">
        <f t="shared" si="171"/>
        <v>2</v>
      </c>
      <c r="AM18" s="22">
        <f t="shared" si="172"/>
        <v>0</v>
      </c>
      <c r="AN18" s="43">
        <f t="shared" si="290"/>
        <v>3</v>
      </c>
      <c r="AO18" s="43">
        <f t="shared" si="290"/>
        <v>0</v>
      </c>
      <c r="AP18" s="56"/>
      <c r="AQ18" s="22" t="str">
        <f t="shared" si="173"/>
        <v>HUYS Rudy</v>
      </c>
      <c r="AR18" s="83">
        <v>4856</v>
      </c>
      <c r="AS18" s="22" t="str">
        <f t="shared" si="174"/>
        <v>C</v>
      </c>
      <c r="AT18" s="22" t="str">
        <f t="shared" si="175"/>
        <v>VAN DAMME Eddy</v>
      </c>
      <c r="AU18" s="83">
        <v>3539</v>
      </c>
      <c r="AV18" s="22" t="str">
        <f t="shared" si="176"/>
        <v>C</v>
      </c>
      <c r="AW18" s="83">
        <v>2</v>
      </c>
      <c r="AX18" s="83">
        <v>1</v>
      </c>
      <c r="AY18" s="84"/>
      <c r="AZ18" s="22">
        <f t="shared" si="177"/>
        <v>1</v>
      </c>
      <c r="BA18" s="22">
        <f t="shared" si="178"/>
        <v>1</v>
      </c>
      <c r="BB18" s="43">
        <f t="shared" si="291"/>
        <v>1</v>
      </c>
      <c r="BC18" s="43">
        <f t="shared" si="291"/>
        <v>1</v>
      </c>
      <c r="BD18" s="66"/>
      <c r="BE18" s="22" t="str">
        <f t="shared" si="179"/>
        <v>VAN LINDEN Rudi</v>
      </c>
      <c r="BF18" s="83">
        <v>2790</v>
      </c>
      <c r="BG18" s="22" t="str">
        <f t="shared" si="180"/>
        <v>D</v>
      </c>
      <c r="BH18" s="22" t="str">
        <f t="shared" si="181"/>
        <v>VRANKEN Rony</v>
      </c>
      <c r="BI18" s="83">
        <v>6700</v>
      </c>
      <c r="BJ18" s="22" t="str">
        <f t="shared" si="182"/>
        <v>C</v>
      </c>
      <c r="BK18" s="83">
        <v>1</v>
      </c>
      <c r="BL18" s="83">
        <v>1</v>
      </c>
      <c r="BM18" s="84"/>
      <c r="BN18" s="22">
        <f t="shared" si="183"/>
        <v>2</v>
      </c>
      <c r="BO18" s="22">
        <f t="shared" si="184"/>
        <v>0</v>
      </c>
      <c r="BP18" s="43">
        <f t="shared" si="292"/>
        <v>3</v>
      </c>
      <c r="BQ18" s="43">
        <f t="shared" si="292"/>
        <v>0</v>
      </c>
      <c r="BR18" s="56"/>
      <c r="BS18" s="22" t="str">
        <f t="shared" si="185"/>
        <v>VAN ROMPAEY Yves</v>
      </c>
      <c r="BT18" s="83">
        <v>8068</v>
      </c>
      <c r="BU18" s="22" t="str">
        <f t="shared" si="186"/>
        <v>D</v>
      </c>
      <c r="BV18" s="22" t="str">
        <f t="shared" si="187"/>
        <v>SELLESLAGH Hubert</v>
      </c>
      <c r="BW18" s="83">
        <v>4858</v>
      </c>
      <c r="BX18" s="22" t="str">
        <f t="shared" si="188"/>
        <v>D</v>
      </c>
      <c r="BY18" s="83">
        <v>1</v>
      </c>
      <c r="BZ18" s="83">
        <v>1</v>
      </c>
      <c r="CA18" s="84"/>
      <c r="CB18" s="22">
        <f t="shared" si="189"/>
        <v>2</v>
      </c>
      <c r="CC18" s="22">
        <f t="shared" si="190"/>
        <v>0</v>
      </c>
      <c r="CD18" s="43">
        <f t="shared" si="293"/>
        <v>3</v>
      </c>
      <c r="CE18" s="43">
        <f t="shared" si="294"/>
        <v>0</v>
      </c>
      <c r="CF18" s="56"/>
      <c r="CG18" s="22" t="str">
        <f t="shared" si="191"/>
        <v>BRUSSELMANS Rony</v>
      </c>
      <c r="CH18" s="83">
        <v>3401</v>
      </c>
      <c r="CI18" s="22" t="str">
        <f t="shared" si="192"/>
        <v>C</v>
      </c>
      <c r="CJ18" s="22" t="str">
        <f t="shared" si="193"/>
        <v>SARENS Christoph</v>
      </c>
      <c r="CK18" s="83">
        <v>1697</v>
      </c>
      <c r="CL18" s="22" t="str">
        <f t="shared" si="194"/>
        <v>C</v>
      </c>
      <c r="CM18" s="83">
        <v>1</v>
      </c>
      <c r="CN18" s="83">
        <v>1</v>
      </c>
      <c r="CO18" s="84"/>
      <c r="CP18" s="22">
        <f t="shared" si="195"/>
        <v>2</v>
      </c>
      <c r="CQ18" s="22">
        <f t="shared" si="196"/>
        <v>0</v>
      </c>
      <c r="CR18" s="43">
        <f t="shared" si="295"/>
        <v>3</v>
      </c>
      <c r="CS18" s="43">
        <f t="shared" si="295"/>
        <v>0</v>
      </c>
      <c r="CT18" s="66"/>
      <c r="CU18" s="22" t="str">
        <f t="shared" si="197"/>
        <v>VAN DER HASSELT Davy</v>
      </c>
      <c r="CV18" s="83">
        <v>7573</v>
      </c>
      <c r="CW18" s="22" t="str">
        <f t="shared" si="198"/>
        <v>NA</v>
      </c>
      <c r="CX18" s="22" t="str">
        <f t="shared" si="199"/>
        <v>VINCK Yves</v>
      </c>
      <c r="CY18" s="83">
        <v>2820</v>
      </c>
      <c r="CZ18" s="22" t="str">
        <f t="shared" si="200"/>
        <v>D</v>
      </c>
      <c r="DA18" s="83">
        <v>2</v>
      </c>
      <c r="DB18" s="83">
        <v>1</v>
      </c>
      <c r="DC18" s="84"/>
      <c r="DD18" s="22">
        <f t="shared" si="201"/>
        <v>1</v>
      </c>
      <c r="DE18" s="22">
        <f t="shared" si="202"/>
        <v>1</v>
      </c>
      <c r="DF18" s="43">
        <f t="shared" si="296"/>
        <v>1</v>
      </c>
      <c r="DG18" s="43">
        <f t="shared" si="296"/>
        <v>1</v>
      </c>
      <c r="DH18" s="56"/>
      <c r="DI18" s="22" t="str">
        <f t="shared" si="203"/>
        <v>VAN DER VORST Kevin</v>
      </c>
      <c r="DJ18" s="83">
        <v>6011</v>
      </c>
      <c r="DK18" s="22" t="str">
        <f t="shared" si="204"/>
        <v>C</v>
      </c>
      <c r="DL18" s="22" t="str">
        <f t="shared" si="205"/>
        <v>LEYS Willy</v>
      </c>
      <c r="DM18" s="83">
        <v>2926</v>
      </c>
      <c r="DN18" s="22" t="str">
        <f t="shared" si="206"/>
        <v>C</v>
      </c>
      <c r="DO18" s="83">
        <v>1</v>
      </c>
      <c r="DP18" s="83">
        <v>2</v>
      </c>
      <c r="DQ18" s="84"/>
      <c r="DR18" s="22">
        <f t="shared" si="207"/>
        <v>1</v>
      </c>
      <c r="DS18" s="22">
        <f t="shared" si="208"/>
        <v>1</v>
      </c>
      <c r="DT18" s="43">
        <f t="shared" si="297"/>
        <v>1</v>
      </c>
      <c r="DU18" s="43">
        <f t="shared" si="297"/>
        <v>1</v>
      </c>
      <c r="DV18" s="56"/>
      <c r="DW18" s="22" t="str">
        <f t="shared" si="209"/>
        <v>CONICKX Gustaaf</v>
      </c>
      <c r="DX18" s="83">
        <v>2696</v>
      </c>
      <c r="DY18" s="22" t="str">
        <f t="shared" si="210"/>
        <v>D</v>
      </c>
      <c r="DZ18" s="22" t="str">
        <f t="shared" si="211"/>
        <v>DE KEYSER Giel</v>
      </c>
      <c r="EA18" s="83">
        <v>2934</v>
      </c>
      <c r="EB18" s="22" t="str">
        <f t="shared" si="212"/>
        <v>B</v>
      </c>
      <c r="EC18" s="83">
        <v>1</v>
      </c>
      <c r="ED18" s="83">
        <v>2</v>
      </c>
      <c r="EE18" s="84"/>
      <c r="EF18" s="22">
        <f t="shared" si="213"/>
        <v>1</v>
      </c>
      <c r="EG18" s="22">
        <f t="shared" si="214"/>
        <v>1</v>
      </c>
      <c r="EH18" s="43">
        <f t="shared" si="298"/>
        <v>1</v>
      </c>
      <c r="EI18" s="43">
        <f t="shared" si="298"/>
        <v>1</v>
      </c>
      <c r="EJ18" s="66"/>
      <c r="EK18" s="22" t="str">
        <f t="shared" si="215"/>
        <v>VERHEYDEN Marc</v>
      </c>
      <c r="EL18" s="83">
        <v>3918</v>
      </c>
      <c r="EM18" s="22" t="str">
        <f t="shared" si="216"/>
        <v>C</v>
      </c>
      <c r="EN18" s="22" t="str">
        <f t="shared" si="217"/>
        <v>BOUTENS Werner</v>
      </c>
      <c r="EO18" s="83">
        <v>4903</v>
      </c>
      <c r="EP18" s="22" t="str">
        <f t="shared" si="218"/>
        <v>D</v>
      </c>
      <c r="EQ18" s="83">
        <v>1</v>
      </c>
      <c r="ER18" s="83">
        <v>1</v>
      </c>
      <c r="ES18" s="84"/>
      <c r="ET18" s="22">
        <f t="shared" si="219"/>
        <v>2</v>
      </c>
      <c r="EU18" s="22">
        <f t="shared" si="220"/>
        <v>0</v>
      </c>
      <c r="EV18" s="43">
        <f t="shared" si="299"/>
        <v>3</v>
      </c>
      <c r="EW18" s="43">
        <f t="shared" si="299"/>
        <v>0</v>
      </c>
      <c r="EX18" s="56"/>
      <c r="EY18" s="22" t="str">
        <f t="shared" si="221"/>
        <v>VAN BESSELAERE Fabienne</v>
      </c>
      <c r="EZ18" s="83">
        <v>8379</v>
      </c>
      <c r="FA18" s="22" t="str">
        <f t="shared" si="222"/>
        <v>D</v>
      </c>
      <c r="FB18" s="22" t="str">
        <f t="shared" si="223"/>
        <v>SARENS Christoph</v>
      </c>
      <c r="FC18" s="83">
        <v>1697</v>
      </c>
      <c r="FD18" s="22" t="str">
        <f t="shared" si="224"/>
        <v>C</v>
      </c>
      <c r="FE18" s="83">
        <v>2</v>
      </c>
      <c r="FF18" s="83">
        <v>1</v>
      </c>
      <c r="FG18" s="84"/>
      <c r="FH18" s="22">
        <f t="shared" si="225"/>
        <v>1</v>
      </c>
      <c r="FI18" s="22">
        <f t="shared" si="226"/>
        <v>1</v>
      </c>
      <c r="FJ18" s="43">
        <f t="shared" si="300"/>
        <v>1</v>
      </c>
      <c r="FK18" s="43">
        <f t="shared" si="300"/>
        <v>1</v>
      </c>
      <c r="FL18" s="56"/>
      <c r="FM18" s="22" t="str">
        <f t="shared" si="227"/>
        <v>VERHEYDEN Thierry</v>
      </c>
      <c r="FN18" s="83">
        <v>3038</v>
      </c>
      <c r="FO18" s="22" t="str">
        <f t="shared" si="228"/>
        <v>B</v>
      </c>
      <c r="FP18" s="22" t="str">
        <f t="shared" si="229"/>
        <v>VAN DEN ENDE David</v>
      </c>
      <c r="FQ18" s="83">
        <v>5281</v>
      </c>
      <c r="FR18" s="22" t="str">
        <f t="shared" si="230"/>
        <v>C</v>
      </c>
      <c r="FS18" s="83">
        <v>1</v>
      </c>
      <c r="FT18" s="83">
        <v>1</v>
      </c>
      <c r="FU18" s="84"/>
      <c r="FV18" s="22">
        <f t="shared" si="231"/>
        <v>2</v>
      </c>
      <c r="FW18" s="22">
        <f t="shared" si="232"/>
        <v>0</v>
      </c>
      <c r="FX18" s="43">
        <f t="shared" si="301"/>
        <v>3</v>
      </c>
      <c r="FY18" s="43">
        <f t="shared" si="301"/>
        <v>0</v>
      </c>
      <c r="FZ18" s="66"/>
      <c r="GA18" s="22" t="str">
        <f t="shared" si="233"/>
        <v>VAN BESSELAERE Fabienne</v>
      </c>
      <c r="GB18" s="83">
        <v>8379</v>
      </c>
      <c r="GC18" s="22" t="str">
        <f t="shared" si="234"/>
        <v>D</v>
      </c>
      <c r="GD18" s="22" t="str">
        <f t="shared" si="235"/>
        <v>DE KERF Leander</v>
      </c>
      <c r="GE18" s="83">
        <v>7954</v>
      </c>
      <c r="GF18" s="22" t="str">
        <f t="shared" si="236"/>
        <v>D</v>
      </c>
      <c r="GG18" s="83">
        <v>2</v>
      </c>
      <c r="GH18" s="83">
        <v>2</v>
      </c>
      <c r="GI18" s="84"/>
      <c r="GJ18" s="22">
        <f t="shared" si="237"/>
        <v>0</v>
      </c>
      <c r="GK18" s="22">
        <f t="shared" si="238"/>
        <v>2</v>
      </c>
      <c r="GL18" s="43">
        <f t="shared" si="302"/>
        <v>0</v>
      </c>
      <c r="GM18" s="43">
        <f t="shared" si="302"/>
        <v>3</v>
      </c>
      <c r="GN18" s="56"/>
      <c r="GO18" s="22" t="str">
        <f t="shared" si="239"/>
        <v>LEYS Willy</v>
      </c>
      <c r="GP18" s="83">
        <v>2926</v>
      </c>
      <c r="GQ18" s="22" t="str">
        <f t="shared" si="240"/>
        <v>C</v>
      </c>
      <c r="GR18" s="22" t="str">
        <f t="shared" si="241"/>
        <v>POLFLIET Eric</v>
      </c>
      <c r="GS18" s="83">
        <v>5740</v>
      </c>
      <c r="GT18" s="22" t="str">
        <f t="shared" si="242"/>
        <v>D</v>
      </c>
      <c r="GU18" s="83">
        <v>1</v>
      </c>
      <c r="GV18" s="83">
        <v>1</v>
      </c>
      <c r="GW18" s="84"/>
      <c r="GX18" s="22">
        <f t="shared" si="243"/>
        <v>2</v>
      </c>
      <c r="GY18" s="22">
        <f t="shared" si="244"/>
        <v>0</v>
      </c>
      <c r="GZ18" s="43">
        <f t="shared" si="303"/>
        <v>3</v>
      </c>
      <c r="HA18" s="43">
        <f t="shared" si="303"/>
        <v>0</v>
      </c>
      <c r="HB18" s="56"/>
      <c r="HC18" s="22" t="str">
        <f t="shared" si="245"/>
        <v>CONICKX Gustaaf</v>
      </c>
      <c r="HD18" s="83">
        <v>2696</v>
      </c>
      <c r="HE18" s="22" t="str">
        <f t="shared" si="246"/>
        <v>D</v>
      </c>
      <c r="HF18" s="22" t="str">
        <f t="shared" si="247"/>
        <v>VAN ROMPAEY Yves</v>
      </c>
      <c r="HG18" s="83">
        <v>8068</v>
      </c>
      <c r="HH18" s="22" t="str">
        <f t="shared" si="248"/>
        <v>D</v>
      </c>
      <c r="HI18" s="83">
        <v>2</v>
      </c>
      <c r="HJ18" s="83">
        <v>1</v>
      </c>
      <c r="HK18" s="84"/>
      <c r="HL18" s="22">
        <f t="shared" si="249"/>
        <v>1</v>
      </c>
      <c r="HM18" s="22">
        <f t="shared" si="250"/>
        <v>1</v>
      </c>
      <c r="HN18" s="43">
        <f t="shared" si="304"/>
        <v>1</v>
      </c>
      <c r="HO18" s="43">
        <f t="shared" si="304"/>
        <v>1</v>
      </c>
      <c r="HP18" s="66"/>
      <c r="HQ18" s="22" t="str">
        <f t="shared" si="251"/>
        <v>SELLESLAGH Hubert</v>
      </c>
      <c r="HR18" s="83">
        <v>4858</v>
      </c>
      <c r="HS18" s="22" t="str">
        <f t="shared" si="252"/>
        <v>D</v>
      </c>
      <c r="HT18" s="22" t="str">
        <f t="shared" si="253"/>
        <v>VAN ROMPAEY Yves</v>
      </c>
      <c r="HU18" s="83">
        <v>8068</v>
      </c>
      <c r="HV18" s="22" t="str">
        <f t="shared" si="254"/>
        <v>D</v>
      </c>
      <c r="HW18" s="83">
        <v>2</v>
      </c>
      <c r="HX18" s="83">
        <v>2</v>
      </c>
      <c r="HY18" s="84"/>
      <c r="HZ18" s="22">
        <f t="shared" si="255"/>
        <v>0</v>
      </c>
      <c r="IA18" s="22">
        <f t="shared" si="256"/>
        <v>2</v>
      </c>
      <c r="IB18" s="43">
        <f t="shared" si="257"/>
        <v>0</v>
      </c>
      <c r="IC18" s="43">
        <f t="shared" si="257"/>
        <v>3</v>
      </c>
      <c r="ID18" s="56"/>
      <c r="IE18" s="22" t="str">
        <f t="shared" si="258"/>
        <v>SARENS Christoph</v>
      </c>
      <c r="IF18" s="83">
        <v>1697</v>
      </c>
      <c r="IG18" s="22" t="str">
        <f t="shared" si="259"/>
        <v>C</v>
      </c>
      <c r="IH18" s="22" t="str">
        <f t="shared" si="260"/>
        <v>GUIGUET Reynald</v>
      </c>
      <c r="II18" s="83">
        <v>7547</v>
      </c>
      <c r="IJ18" s="22" t="str">
        <f t="shared" si="261"/>
        <v>C</v>
      </c>
      <c r="IK18" s="83">
        <v>2</v>
      </c>
      <c r="IL18" s="83">
        <v>2</v>
      </c>
      <c r="IM18" s="65"/>
      <c r="IN18" s="22">
        <f t="shared" si="262"/>
        <v>0</v>
      </c>
      <c r="IO18" s="22">
        <f t="shared" si="263"/>
        <v>2</v>
      </c>
      <c r="IP18" s="43">
        <f t="shared" si="305"/>
        <v>0</v>
      </c>
      <c r="IQ18" s="43">
        <f t="shared" si="305"/>
        <v>3</v>
      </c>
      <c r="IR18" s="56"/>
      <c r="IS18" s="22" t="str">
        <f t="shared" si="264"/>
        <v>SEGERS Tom</v>
      </c>
      <c r="IT18" s="83">
        <v>2655</v>
      </c>
      <c r="IU18" s="22" t="str">
        <f t="shared" si="265"/>
        <v>C</v>
      </c>
      <c r="IV18" s="22" t="str">
        <f t="shared" si="266"/>
        <v>VAN DER HASSELT Emiel</v>
      </c>
      <c r="IW18" s="83">
        <v>8070</v>
      </c>
      <c r="IX18" s="22" t="str">
        <f t="shared" si="267"/>
        <v>B</v>
      </c>
      <c r="IY18" s="83">
        <v>2</v>
      </c>
      <c r="IZ18" s="83">
        <v>2</v>
      </c>
      <c r="JA18" s="84"/>
      <c r="JB18" s="22">
        <f t="shared" si="268"/>
        <v>0</v>
      </c>
      <c r="JC18" s="22">
        <f t="shared" si="269"/>
        <v>2</v>
      </c>
      <c r="JD18" s="43">
        <f t="shared" si="306"/>
        <v>0</v>
      </c>
      <c r="JE18" s="43">
        <f t="shared" si="306"/>
        <v>3</v>
      </c>
      <c r="JF18" s="66"/>
      <c r="JG18" s="22" t="str">
        <f t="shared" si="270"/>
        <v>LEYS Willy</v>
      </c>
      <c r="JH18" s="83">
        <v>2926</v>
      </c>
      <c r="JI18" s="22" t="str">
        <f t="shared" si="271"/>
        <v>C</v>
      </c>
      <c r="JJ18" s="22" t="str">
        <f t="shared" si="272"/>
        <v>PETRY Peter</v>
      </c>
      <c r="JK18" s="83">
        <v>5731</v>
      </c>
      <c r="JL18" s="22" t="str">
        <f t="shared" si="273"/>
        <v>C</v>
      </c>
      <c r="JM18" s="83">
        <v>1</v>
      </c>
      <c r="JN18" s="83">
        <v>1</v>
      </c>
      <c r="JO18" s="84"/>
      <c r="JP18" s="22">
        <f t="shared" si="274"/>
        <v>2</v>
      </c>
      <c r="JQ18" s="22">
        <f t="shared" si="275"/>
        <v>0</v>
      </c>
      <c r="JR18" s="43">
        <f t="shared" si="307"/>
        <v>3</v>
      </c>
      <c r="JS18" s="43">
        <f t="shared" si="307"/>
        <v>0</v>
      </c>
      <c r="JT18" s="56"/>
      <c r="JU18" s="22" t="str">
        <f t="shared" si="276"/>
        <v>DE KEYSER Giel</v>
      </c>
      <c r="JV18" s="83">
        <v>2934</v>
      </c>
      <c r="JW18" s="22" t="str">
        <f t="shared" si="277"/>
        <v>B</v>
      </c>
      <c r="JX18" s="22" t="str">
        <f t="shared" si="278"/>
        <v>VERHEYDEN Marc</v>
      </c>
      <c r="JY18" s="83">
        <v>3918</v>
      </c>
      <c r="JZ18" s="22" t="str">
        <f t="shared" si="279"/>
        <v>C</v>
      </c>
      <c r="KA18" s="83">
        <v>1</v>
      </c>
      <c r="KB18" s="83">
        <v>2</v>
      </c>
      <c r="KC18" s="84"/>
      <c r="KD18" s="22">
        <f t="shared" si="280"/>
        <v>1</v>
      </c>
      <c r="KE18" s="22">
        <f t="shared" si="281"/>
        <v>1</v>
      </c>
      <c r="KF18" s="43">
        <f t="shared" si="308"/>
        <v>1</v>
      </c>
      <c r="KG18" s="43">
        <f t="shared" si="308"/>
        <v>1</v>
      </c>
      <c r="KH18" s="56"/>
      <c r="KI18" s="22" t="str">
        <f t="shared" si="282"/>
        <v>HOOF Etienne</v>
      </c>
      <c r="KJ18" s="83">
        <v>3041</v>
      </c>
      <c r="KK18" s="22" t="str">
        <f t="shared" si="283"/>
        <v>B</v>
      </c>
      <c r="KL18" s="22" t="str">
        <f t="shared" si="284"/>
        <v>VERHEYDEN Marc</v>
      </c>
      <c r="KM18" s="83">
        <v>3918</v>
      </c>
      <c r="KN18" s="22" t="str">
        <f t="shared" si="285"/>
        <v>C</v>
      </c>
      <c r="KO18" s="83">
        <v>2</v>
      </c>
      <c r="KP18" s="83">
        <v>2</v>
      </c>
      <c r="KQ18" s="84" t="s">
        <v>777</v>
      </c>
      <c r="KR18" s="22">
        <f t="shared" si="286"/>
        <v>0</v>
      </c>
      <c r="KS18" s="22">
        <f t="shared" si="287"/>
        <v>2</v>
      </c>
      <c r="KT18" s="43">
        <f t="shared" si="309"/>
        <v>0</v>
      </c>
      <c r="KU18" s="43">
        <f t="shared" si="309"/>
        <v>3</v>
      </c>
      <c r="KV18" s="66"/>
      <c r="KW18" s="22"/>
      <c r="KX18" s="83"/>
      <c r="KY18" s="22"/>
      <c r="KZ18" s="22"/>
      <c r="LA18" s="83"/>
      <c r="LB18" s="22"/>
      <c r="LC18" s="83"/>
      <c r="LD18" s="83"/>
      <c r="LE18" s="84"/>
      <c r="LF18" s="22"/>
      <c r="LG18" s="22"/>
      <c r="LH18" s="43"/>
      <c r="LI18" s="43"/>
      <c r="LJ18" s="56"/>
      <c r="LK18" s="22"/>
      <c r="LL18" s="83"/>
      <c r="LM18" s="22"/>
      <c r="LN18" s="22"/>
      <c r="LO18" s="83"/>
      <c r="LP18" s="22"/>
      <c r="LQ18" s="83"/>
      <c r="LR18" s="83"/>
      <c r="LS18" s="84"/>
      <c r="LT18" s="22"/>
      <c r="LU18" s="22"/>
      <c r="LV18" s="43"/>
      <c r="LW18" s="43"/>
      <c r="LY18" s="22"/>
      <c r="LZ18" s="83"/>
      <c r="MA18" s="22"/>
      <c r="MB18" s="22"/>
      <c r="MC18" s="83"/>
      <c r="MD18" s="22"/>
      <c r="ME18" s="83"/>
      <c r="MF18" s="83"/>
      <c r="MG18" s="84"/>
      <c r="MH18" s="22"/>
      <c r="MI18" s="22"/>
      <c r="MJ18" s="43"/>
      <c r="MK18" s="43"/>
      <c r="ML18" s="56"/>
      <c r="MM18" s="22"/>
      <c r="MN18" s="83"/>
      <c r="MO18" s="22"/>
      <c r="MP18" s="22"/>
      <c r="MQ18" s="83"/>
      <c r="MR18" s="22"/>
      <c r="MS18" s="83"/>
      <c r="MT18" s="83"/>
      <c r="MU18" s="84"/>
      <c r="MV18" s="22"/>
      <c r="MW18" s="22"/>
      <c r="MX18" s="43"/>
      <c r="MY18" s="43"/>
    </row>
    <row r="19" spans="1:363" ht="17.25" thickBot="1" x14ac:dyDescent="0.35">
      <c r="A19" s="22" t="str">
        <f t="shared" si="155"/>
        <v>DE KEYSER Giel</v>
      </c>
      <c r="B19" s="83">
        <v>2934</v>
      </c>
      <c r="C19" s="22" t="str">
        <f t="shared" si="156"/>
        <v>B</v>
      </c>
      <c r="D19" s="22" t="str">
        <f t="shared" si="157"/>
        <v>VAN ROMPAEY Yves</v>
      </c>
      <c r="E19" s="83">
        <v>8068</v>
      </c>
      <c r="F19" s="22" t="str">
        <f t="shared" si="158"/>
        <v>D</v>
      </c>
      <c r="G19" s="83">
        <v>1</v>
      </c>
      <c r="H19" s="83">
        <v>1</v>
      </c>
      <c r="I19" s="85"/>
      <c r="J19" s="22">
        <f t="shared" si="159"/>
        <v>2</v>
      </c>
      <c r="K19" s="22">
        <f t="shared" si="160"/>
        <v>0</v>
      </c>
      <c r="L19" s="43">
        <f t="shared" si="288"/>
        <v>3</v>
      </c>
      <c r="M19" s="43">
        <f t="shared" si="288"/>
        <v>0</v>
      </c>
      <c r="N19" s="56"/>
      <c r="O19" s="22" t="str">
        <f t="shared" si="161"/>
        <v>VAN DEN ENDE David</v>
      </c>
      <c r="P19" s="83">
        <v>5281</v>
      </c>
      <c r="Q19" s="22" t="str">
        <f t="shared" si="162"/>
        <v>C</v>
      </c>
      <c r="R19" s="22" t="str">
        <f t="shared" si="163"/>
        <v>GOETGEBUER Ferdinand</v>
      </c>
      <c r="S19" s="83">
        <v>8241</v>
      </c>
      <c r="T19" s="22" t="str">
        <f t="shared" si="164"/>
        <v>D</v>
      </c>
      <c r="U19" s="83">
        <v>1</v>
      </c>
      <c r="V19" s="83">
        <v>1</v>
      </c>
      <c r="W19" s="85"/>
      <c r="X19" s="22">
        <f t="shared" si="165"/>
        <v>2</v>
      </c>
      <c r="Y19" s="22">
        <f t="shared" si="166"/>
        <v>0</v>
      </c>
      <c r="Z19" s="43">
        <f t="shared" si="289"/>
        <v>3</v>
      </c>
      <c r="AA19" s="43">
        <f t="shared" si="289"/>
        <v>0</v>
      </c>
      <c r="AB19" s="56"/>
      <c r="AC19" s="22" t="str">
        <f t="shared" si="167"/>
        <v>GUIGUET Reynald</v>
      </c>
      <c r="AD19" s="83">
        <v>7547</v>
      </c>
      <c r="AE19" s="22" t="str">
        <f t="shared" si="168"/>
        <v>C</v>
      </c>
      <c r="AF19" s="22" t="str">
        <f t="shared" si="169"/>
        <v>BROUWER Glenn</v>
      </c>
      <c r="AG19" s="83">
        <v>7290</v>
      </c>
      <c r="AH19" s="22" t="str">
        <f t="shared" si="170"/>
        <v>B</v>
      </c>
      <c r="AI19" s="83">
        <v>2</v>
      </c>
      <c r="AJ19" s="83">
        <v>1</v>
      </c>
      <c r="AK19" s="85"/>
      <c r="AL19" s="22">
        <f t="shared" si="171"/>
        <v>1</v>
      </c>
      <c r="AM19" s="22">
        <f t="shared" si="172"/>
        <v>1</v>
      </c>
      <c r="AN19" s="43">
        <f t="shared" si="290"/>
        <v>1</v>
      </c>
      <c r="AO19" s="43">
        <f t="shared" si="290"/>
        <v>1</v>
      </c>
      <c r="AP19" s="56"/>
      <c r="AQ19" s="22" t="str">
        <f t="shared" si="173"/>
        <v>BRUGGHEMANS Marc</v>
      </c>
      <c r="AR19" s="83">
        <v>4860</v>
      </c>
      <c r="AS19" s="22" t="str">
        <f t="shared" si="174"/>
        <v>D</v>
      </c>
      <c r="AT19" s="22" t="str">
        <f t="shared" si="175"/>
        <v>VRANKEN Rony</v>
      </c>
      <c r="AU19" s="83">
        <v>6700</v>
      </c>
      <c r="AV19" s="22" t="str">
        <f t="shared" si="176"/>
        <v>C</v>
      </c>
      <c r="AW19" s="83">
        <v>2</v>
      </c>
      <c r="AX19" s="83">
        <v>2</v>
      </c>
      <c r="AY19" s="85"/>
      <c r="AZ19" s="22">
        <f t="shared" si="177"/>
        <v>0</v>
      </c>
      <c r="BA19" s="22">
        <f t="shared" si="178"/>
        <v>2</v>
      </c>
      <c r="BB19" s="43">
        <f t="shared" si="291"/>
        <v>0</v>
      </c>
      <c r="BC19" s="43">
        <f t="shared" si="291"/>
        <v>3</v>
      </c>
      <c r="BD19" s="56"/>
      <c r="BE19" s="22" t="str">
        <f t="shared" si="179"/>
        <v>VAN DEN ENDE David</v>
      </c>
      <c r="BF19" s="83">
        <v>5281</v>
      </c>
      <c r="BG19" s="22" t="str">
        <f t="shared" si="180"/>
        <v>C</v>
      </c>
      <c r="BH19" s="22" t="str">
        <f t="shared" si="181"/>
        <v>VAN DAMME Eddy</v>
      </c>
      <c r="BI19" s="83">
        <v>3539</v>
      </c>
      <c r="BJ19" s="22" t="str">
        <f t="shared" si="182"/>
        <v>C</v>
      </c>
      <c r="BK19" s="83">
        <v>2</v>
      </c>
      <c r="BL19" s="83">
        <v>1</v>
      </c>
      <c r="BM19" s="85"/>
      <c r="BN19" s="22">
        <f t="shared" si="183"/>
        <v>1</v>
      </c>
      <c r="BO19" s="22">
        <f t="shared" si="184"/>
        <v>1</v>
      </c>
      <c r="BP19" s="43">
        <f t="shared" si="292"/>
        <v>1</v>
      </c>
      <c r="BQ19" s="43">
        <f t="shared" si="292"/>
        <v>1</v>
      </c>
      <c r="BR19" s="56"/>
      <c r="BS19" s="22" t="str">
        <f t="shared" si="185"/>
        <v>BROUWER Glenn</v>
      </c>
      <c r="BT19" s="83">
        <v>7290</v>
      </c>
      <c r="BU19" s="22" t="str">
        <f t="shared" si="186"/>
        <v>B</v>
      </c>
      <c r="BV19" s="22" t="str">
        <f t="shared" si="187"/>
        <v>VAN DER HASSELT Emiel</v>
      </c>
      <c r="BW19" s="83">
        <v>8070</v>
      </c>
      <c r="BX19" s="22" t="str">
        <f t="shared" si="188"/>
        <v>B</v>
      </c>
      <c r="BY19" s="83">
        <v>2</v>
      </c>
      <c r="BZ19" s="83">
        <v>1</v>
      </c>
      <c r="CA19" s="85"/>
      <c r="CB19" s="22">
        <f t="shared" si="189"/>
        <v>1</v>
      </c>
      <c r="CC19" s="22">
        <f t="shared" si="190"/>
        <v>1</v>
      </c>
      <c r="CD19" s="43">
        <f t="shared" si="293"/>
        <v>1</v>
      </c>
      <c r="CE19" s="43">
        <f t="shared" si="294"/>
        <v>1</v>
      </c>
      <c r="CF19" s="56"/>
      <c r="CG19" s="22" t="str">
        <f t="shared" si="191"/>
        <v>HOOF Etienne</v>
      </c>
      <c r="CH19" s="83">
        <v>3041</v>
      </c>
      <c r="CI19" s="22" t="str">
        <f t="shared" si="192"/>
        <v>B</v>
      </c>
      <c r="CJ19" s="22" t="str">
        <f t="shared" si="193"/>
        <v>VAN DAMME Djille</v>
      </c>
      <c r="CK19" s="83">
        <v>3526</v>
      </c>
      <c r="CL19" s="22" t="str">
        <f t="shared" si="194"/>
        <v>C</v>
      </c>
      <c r="CM19" s="83">
        <v>1</v>
      </c>
      <c r="CN19" s="83">
        <v>2</v>
      </c>
      <c r="CO19" s="85"/>
      <c r="CP19" s="22">
        <f t="shared" si="195"/>
        <v>1</v>
      </c>
      <c r="CQ19" s="22">
        <f t="shared" si="196"/>
        <v>1</v>
      </c>
      <c r="CR19" s="43">
        <f t="shared" si="295"/>
        <v>1</v>
      </c>
      <c r="CS19" s="43">
        <f t="shared" si="295"/>
        <v>1</v>
      </c>
      <c r="CT19" s="56"/>
      <c r="CU19" s="22" t="str">
        <f t="shared" si="197"/>
        <v>VAN DER HASSELT Emiel</v>
      </c>
      <c r="CV19" s="83">
        <v>8070</v>
      </c>
      <c r="CW19" s="22" t="str">
        <f t="shared" si="198"/>
        <v>B</v>
      </c>
      <c r="CX19" s="22" t="str">
        <f t="shared" si="199"/>
        <v>DE BORGER David</v>
      </c>
      <c r="CY19" s="83">
        <v>6430</v>
      </c>
      <c r="CZ19" s="22" t="str">
        <f t="shared" si="200"/>
        <v>D</v>
      </c>
      <c r="DA19" s="83">
        <v>2</v>
      </c>
      <c r="DB19" s="83">
        <v>1</v>
      </c>
      <c r="DC19" s="85"/>
      <c r="DD19" s="22">
        <f t="shared" si="201"/>
        <v>1</v>
      </c>
      <c r="DE19" s="22">
        <f t="shared" si="202"/>
        <v>1</v>
      </c>
      <c r="DF19" s="43">
        <f t="shared" si="296"/>
        <v>1</v>
      </c>
      <c r="DG19" s="43">
        <f t="shared" si="296"/>
        <v>1</v>
      </c>
      <c r="DH19" s="56"/>
      <c r="DI19" s="22" t="str">
        <f t="shared" si="203"/>
        <v>DE BORGER David</v>
      </c>
      <c r="DJ19" s="83">
        <v>6430</v>
      </c>
      <c r="DK19" s="22" t="str">
        <f t="shared" si="204"/>
        <v>D</v>
      </c>
      <c r="DL19" s="22" t="str">
        <f t="shared" si="205"/>
        <v>VAN DAMME Eddy</v>
      </c>
      <c r="DM19" s="83">
        <v>3539</v>
      </c>
      <c r="DN19" s="22" t="str">
        <f t="shared" si="206"/>
        <v>C</v>
      </c>
      <c r="DO19" s="83">
        <v>1</v>
      </c>
      <c r="DP19" s="83">
        <v>2</v>
      </c>
      <c r="DQ19" s="85"/>
      <c r="DR19" s="22">
        <f t="shared" si="207"/>
        <v>1</v>
      </c>
      <c r="DS19" s="22">
        <f t="shared" si="208"/>
        <v>1</v>
      </c>
      <c r="DT19" s="43">
        <f t="shared" si="297"/>
        <v>1</v>
      </c>
      <c r="DU19" s="43">
        <f t="shared" si="297"/>
        <v>1</v>
      </c>
      <c r="DV19" s="56"/>
      <c r="DW19" s="22" t="str">
        <f t="shared" si="209"/>
        <v>VRANKEN Rony</v>
      </c>
      <c r="DX19" s="83">
        <v>6700</v>
      </c>
      <c r="DY19" s="22" t="str">
        <f t="shared" si="210"/>
        <v>C</v>
      </c>
      <c r="DZ19" s="22" t="str">
        <f t="shared" si="211"/>
        <v>MOENS Robert</v>
      </c>
      <c r="EA19" s="83">
        <v>5272</v>
      </c>
      <c r="EB19" s="22" t="str">
        <f t="shared" si="212"/>
        <v>B</v>
      </c>
      <c r="EC19" s="83">
        <v>2</v>
      </c>
      <c r="ED19" s="83">
        <v>2</v>
      </c>
      <c r="EE19" s="85"/>
      <c r="EF19" s="22">
        <f t="shared" si="213"/>
        <v>0</v>
      </c>
      <c r="EG19" s="22">
        <f t="shared" si="214"/>
        <v>2</v>
      </c>
      <c r="EH19" s="43">
        <f t="shared" si="298"/>
        <v>0</v>
      </c>
      <c r="EI19" s="43">
        <f t="shared" si="298"/>
        <v>3</v>
      </c>
      <c r="EJ19" s="56"/>
      <c r="EK19" s="22" t="str">
        <f t="shared" si="215"/>
        <v>VRANKEN Rony</v>
      </c>
      <c r="EL19" s="83">
        <v>6700</v>
      </c>
      <c r="EM19" s="22" t="str">
        <f t="shared" si="216"/>
        <v>C</v>
      </c>
      <c r="EN19" s="22" t="str">
        <f t="shared" si="217"/>
        <v>DE KERF Leander</v>
      </c>
      <c r="EO19" s="83">
        <v>7954</v>
      </c>
      <c r="EP19" s="22" t="str">
        <f t="shared" si="218"/>
        <v>D</v>
      </c>
      <c r="EQ19" s="83">
        <v>1</v>
      </c>
      <c r="ER19" s="83">
        <v>1</v>
      </c>
      <c r="ES19" s="85"/>
      <c r="ET19" s="22">
        <f t="shared" si="219"/>
        <v>2</v>
      </c>
      <c r="EU19" s="22">
        <f t="shared" si="220"/>
        <v>0</v>
      </c>
      <c r="EV19" s="43">
        <f t="shared" si="299"/>
        <v>3</v>
      </c>
      <c r="EW19" s="43">
        <f t="shared" si="299"/>
        <v>0</v>
      </c>
      <c r="EX19" s="56"/>
      <c r="EY19" s="22" t="str">
        <f t="shared" si="221"/>
        <v>BROUWER Glenn</v>
      </c>
      <c r="EZ19" s="83">
        <v>7290</v>
      </c>
      <c r="FA19" s="22" t="str">
        <f t="shared" si="222"/>
        <v>B</v>
      </c>
      <c r="FB19" s="22" t="str">
        <f t="shared" si="223"/>
        <v>BOSTEELS Luc</v>
      </c>
      <c r="FC19" s="83">
        <v>6206</v>
      </c>
      <c r="FD19" s="22" t="str">
        <f t="shared" si="224"/>
        <v>NA</v>
      </c>
      <c r="FE19" s="83">
        <v>1</v>
      </c>
      <c r="FF19" s="83">
        <v>1</v>
      </c>
      <c r="FG19" s="85"/>
      <c r="FH19" s="22">
        <f t="shared" si="225"/>
        <v>2</v>
      </c>
      <c r="FI19" s="22">
        <f t="shared" si="226"/>
        <v>0</v>
      </c>
      <c r="FJ19" s="43">
        <f t="shared" si="300"/>
        <v>3</v>
      </c>
      <c r="FK19" s="43">
        <f t="shared" si="300"/>
        <v>0</v>
      </c>
      <c r="FL19" s="56"/>
      <c r="FM19" s="22" t="str">
        <f t="shared" si="227"/>
        <v>DE ROOVERE Andy</v>
      </c>
      <c r="FN19" s="83">
        <v>389</v>
      </c>
      <c r="FO19" s="22" t="str">
        <f t="shared" si="228"/>
        <v>D</v>
      </c>
      <c r="FP19" s="22" t="str">
        <f t="shared" si="229"/>
        <v>VAN LINDEN Rudi</v>
      </c>
      <c r="FQ19" s="83">
        <v>2790</v>
      </c>
      <c r="FR19" s="22" t="str">
        <f t="shared" si="230"/>
        <v>D</v>
      </c>
      <c r="FS19" s="83">
        <v>1</v>
      </c>
      <c r="FT19" s="83">
        <v>2</v>
      </c>
      <c r="FU19" s="85"/>
      <c r="FV19" s="22">
        <f t="shared" si="231"/>
        <v>1</v>
      </c>
      <c r="FW19" s="22">
        <f t="shared" si="232"/>
        <v>1</v>
      </c>
      <c r="FX19" s="43">
        <f t="shared" si="301"/>
        <v>1</v>
      </c>
      <c r="FY19" s="43">
        <f t="shared" si="301"/>
        <v>1</v>
      </c>
      <c r="FZ19" s="56"/>
      <c r="GA19" s="22" t="str">
        <f t="shared" si="233"/>
        <v>BROUWER Glenn</v>
      </c>
      <c r="GB19" s="83">
        <v>7290</v>
      </c>
      <c r="GC19" s="22" t="str">
        <f t="shared" si="234"/>
        <v>B</v>
      </c>
      <c r="GD19" s="22" t="str">
        <f t="shared" si="235"/>
        <v>GUIGUET Reynald</v>
      </c>
      <c r="GE19" s="83">
        <v>7547</v>
      </c>
      <c r="GF19" s="22" t="str">
        <f t="shared" si="236"/>
        <v>C</v>
      </c>
      <c r="GG19" s="83">
        <v>1</v>
      </c>
      <c r="GH19" s="83">
        <v>1</v>
      </c>
      <c r="GI19" s="85"/>
      <c r="GJ19" s="22">
        <f t="shared" si="237"/>
        <v>2</v>
      </c>
      <c r="GK19" s="22">
        <f t="shared" si="238"/>
        <v>0</v>
      </c>
      <c r="GL19" s="43">
        <f t="shared" si="302"/>
        <v>3</v>
      </c>
      <c r="GM19" s="43">
        <f t="shared" si="302"/>
        <v>0</v>
      </c>
      <c r="GN19" s="56"/>
      <c r="GO19" s="22" t="str">
        <f t="shared" si="239"/>
        <v>VRANKEN Rony</v>
      </c>
      <c r="GP19" s="83">
        <v>6700</v>
      </c>
      <c r="GQ19" s="22" t="str">
        <f t="shared" si="240"/>
        <v>C</v>
      </c>
      <c r="GR19" s="22" t="str">
        <f t="shared" si="241"/>
        <v>VAN HUMBEECK Henri</v>
      </c>
      <c r="GS19" s="83">
        <v>1135</v>
      </c>
      <c r="GT19" s="22" t="str">
        <f t="shared" si="242"/>
        <v>B</v>
      </c>
      <c r="GU19" s="83">
        <v>1</v>
      </c>
      <c r="GV19" s="83">
        <v>1</v>
      </c>
      <c r="GW19" s="85"/>
      <c r="GX19" s="22">
        <f t="shared" si="243"/>
        <v>2</v>
      </c>
      <c r="GY19" s="22">
        <f t="shared" si="244"/>
        <v>0</v>
      </c>
      <c r="GZ19" s="43">
        <f t="shared" si="303"/>
        <v>3</v>
      </c>
      <c r="HA19" s="43">
        <f t="shared" si="303"/>
        <v>0</v>
      </c>
      <c r="HB19" s="56"/>
      <c r="HC19" s="22" t="str">
        <f t="shared" si="245"/>
        <v>VRANKEN Rony</v>
      </c>
      <c r="HD19" s="83">
        <v>6700</v>
      </c>
      <c r="HE19" s="22" t="str">
        <f t="shared" si="246"/>
        <v>C</v>
      </c>
      <c r="HF19" s="22" t="str">
        <f t="shared" si="247"/>
        <v>VAN BESSELAERE Fabienne</v>
      </c>
      <c r="HG19" s="83">
        <v>8379</v>
      </c>
      <c r="HH19" s="22" t="str">
        <f t="shared" si="248"/>
        <v>D</v>
      </c>
      <c r="HI19" s="83">
        <v>1</v>
      </c>
      <c r="HJ19" s="83">
        <v>1</v>
      </c>
      <c r="HK19" s="85"/>
      <c r="HL19" s="22">
        <f t="shared" si="249"/>
        <v>2</v>
      </c>
      <c r="HM19" s="22">
        <f t="shared" si="250"/>
        <v>0</v>
      </c>
      <c r="HN19" s="43">
        <f t="shared" si="304"/>
        <v>3</v>
      </c>
      <c r="HO19" s="43">
        <f t="shared" si="304"/>
        <v>0</v>
      </c>
      <c r="HP19" s="56"/>
      <c r="HQ19" s="22" t="str">
        <f t="shared" si="251"/>
        <v>VAN HUMBEECK Henri</v>
      </c>
      <c r="HR19" s="83">
        <v>1135</v>
      </c>
      <c r="HS19" s="22" t="str">
        <f t="shared" si="252"/>
        <v>B</v>
      </c>
      <c r="HT19" s="22" t="str">
        <f t="shared" si="253"/>
        <v>BROUWER Glenn</v>
      </c>
      <c r="HU19" s="83">
        <v>7290</v>
      </c>
      <c r="HV19" s="22" t="str">
        <f t="shared" si="254"/>
        <v>B</v>
      </c>
      <c r="HW19" s="83">
        <v>2</v>
      </c>
      <c r="HX19" s="83">
        <v>2</v>
      </c>
      <c r="HY19" s="85"/>
      <c r="HZ19" s="22">
        <f t="shared" si="255"/>
        <v>0</v>
      </c>
      <c r="IA19" s="22">
        <f t="shared" si="256"/>
        <v>2</v>
      </c>
      <c r="IB19" s="43">
        <f t="shared" si="257"/>
        <v>0</v>
      </c>
      <c r="IC19" s="43">
        <f t="shared" si="257"/>
        <v>3</v>
      </c>
      <c r="ID19" s="56"/>
      <c r="IE19" s="22" t="str">
        <f t="shared" si="258"/>
        <v>MOENS Robert</v>
      </c>
      <c r="IF19" s="83">
        <v>5272</v>
      </c>
      <c r="IG19" s="22" t="str">
        <f t="shared" si="259"/>
        <v>B</v>
      </c>
      <c r="IH19" s="22" t="str">
        <f t="shared" si="260"/>
        <v>BOUTENS Werner</v>
      </c>
      <c r="II19" s="83">
        <v>4903</v>
      </c>
      <c r="IJ19" s="22" t="str">
        <f t="shared" si="261"/>
        <v>D</v>
      </c>
      <c r="IK19" s="83">
        <v>1</v>
      </c>
      <c r="IL19" s="83">
        <v>1</v>
      </c>
      <c r="IM19" s="67"/>
      <c r="IN19" s="22">
        <f t="shared" si="262"/>
        <v>2</v>
      </c>
      <c r="IO19" s="22">
        <f t="shared" si="263"/>
        <v>0</v>
      </c>
      <c r="IP19" s="43">
        <f t="shared" si="305"/>
        <v>3</v>
      </c>
      <c r="IQ19" s="43">
        <f t="shared" si="305"/>
        <v>0</v>
      </c>
      <c r="IR19" s="56"/>
      <c r="IS19" s="22" t="str">
        <f t="shared" si="264"/>
        <v>DE BORGER David</v>
      </c>
      <c r="IT19" s="83">
        <v>6430</v>
      </c>
      <c r="IU19" s="22" t="str">
        <f t="shared" si="265"/>
        <v>D</v>
      </c>
      <c r="IV19" s="22" t="str">
        <f t="shared" si="266"/>
        <v>VAN HUMBEECK Henri</v>
      </c>
      <c r="IW19" s="83">
        <v>1135</v>
      </c>
      <c r="IX19" s="22" t="str">
        <f t="shared" si="267"/>
        <v>B</v>
      </c>
      <c r="IY19" s="83">
        <v>2</v>
      </c>
      <c r="IZ19" s="83">
        <v>2</v>
      </c>
      <c r="JA19" s="85"/>
      <c r="JB19" s="22">
        <f t="shared" si="268"/>
        <v>0</v>
      </c>
      <c r="JC19" s="22">
        <f t="shared" si="269"/>
        <v>2</v>
      </c>
      <c r="JD19" s="43">
        <f t="shared" si="306"/>
        <v>0</v>
      </c>
      <c r="JE19" s="43">
        <f t="shared" si="306"/>
        <v>3</v>
      </c>
      <c r="JF19" s="56"/>
      <c r="JG19" s="22" t="str">
        <f t="shared" si="270"/>
        <v>VRANKEN Rony</v>
      </c>
      <c r="JH19" s="83">
        <v>6700</v>
      </c>
      <c r="JI19" s="22" t="str">
        <f t="shared" si="271"/>
        <v>C</v>
      </c>
      <c r="JJ19" s="22" t="str">
        <f t="shared" si="272"/>
        <v>DE BORGER David</v>
      </c>
      <c r="JK19" s="83">
        <v>6430</v>
      </c>
      <c r="JL19" s="22" t="str">
        <f t="shared" si="273"/>
        <v>D</v>
      </c>
      <c r="JM19" s="83">
        <v>1</v>
      </c>
      <c r="JN19" s="83">
        <v>1</v>
      </c>
      <c r="JO19" s="85"/>
      <c r="JP19" s="22">
        <f t="shared" si="274"/>
        <v>2</v>
      </c>
      <c r="JQ19" s="22">
        <f t="shared" si="275"/>
        <v>0</v>
      </c>
      <c r="JR19" s="43">
        <f t="shared" si="307"/>
        <v>3</v>
      </c>
      <c r="JS19" s="43">
        <f t="shared" si="307"/>
        <v>0</v>
      </c>
      <c r="JT19" s="56"/>
      <c r="JU19" s="22" t="str">
        <f t="shared" si="276"/>
        <v>VAN SCHOOR Mil</v>
      </c>
      <c r="JV19" s="83">
        <v>1941</v>
      </c>
      <c r="JW19" s="22" t="str">
        <f t="shared" si="277"/>
        <v>NA</v>
      </c>
      <c r="JX19" s="22" t="str">
        <f t="shared" si="278"/>
        <v>VRANKEN Rony</v>
      </c>
      <c r="JY19" s="83">
        <v>6700</v>
      </c>
      <c r="JZ19" s="22" t="str">
        <f t="shared" si="279"/>
        <v>C</v>
      </c>
      <c r="KA19" s="83">
        <v>2</v>
      </c>
      <c r="KB19" s="83">
        <v>1</v>
      </c>
      <c r="KC19" s="85"/>
      <c r="KD19" s="22">
        <f t="shared" si="280"/>
        <v>1</v>
      </c>
      <c r="KE19" s="22">
        <f t="shared" si="281"/>
        <v>1</v>
      </c>
      <c r="KF19" s="43">
        <f t="shared" si="308"/>
        <v>1</v>
      </c>
      <c r="KG19" s="43">
        <f t="shared" si="308"/>
        <v>1</v>
      </c>
      <c r="KH19" s="56"/>
      <c r="KI19" s="22" t="str">
        <f t="shared" si="282"/>
        <v>BOUTENS Werner</v>
      </c>
      <c r="KJ19" s="83">
        <v>4903</v>
      </c>
      <c r="KK19" s="22" t="str">
        <f t="shared" si="283"/>
        <v>D</v>
      </c>
      <c r="KL19" s="22" t="str">
        <f t="shared" si="284"/>
        <v>VRANKEN Rony</v>
      </c>
      <c r="KM19" s="83">
        <v>6700</v>
      </c>
      <c r="KN19" s="22" t="str">
        <f t="shared" si="285"/>
        <v>C</v>
      </c>
      <c r="KO19" s="83">
        <v>2</v>
      </c>
      <c r="KP19" s="83">
        <v>2</v>
      </c>
      <c r="KQ19" s="85"/>
      <c r="KR19" s="22">
        <f t="shared" si="286"/>
        <v>0</v>
      </c>
      <c r="KS19" s="22">
        <f t="shared" si="287"/>
        <v>2</v>
      </c>
      <c r="KT19" s="43">
        <f t="shared" si="309"/>
        <v>0</v>
      </c>
      <c r="KU19" s="43">
        <f t="shared" si="309"/>
        <v>3</v>
      </c>
      <c r="KV19" s="56"/>
      <c r="KW19" s="22"/>
      <c r="KX19" s="83"/>
      <c r="KY19" s="22"/>
      <c r="KZ19" s="22"/>
      <c r="LA19" s="83"/>
      <c r="LB19" s="22"/>
      <c r="LC19" s="83"/>
      <c r="LD19" s="83"/>
      <c r="LE19" s="85"/>
      <c r="LF19" s="22"/>
      <c r="LG19" s="22"/>
      <c r="LH19" s="43"/>
      <c r="LI19" s="43"/>
      <c r="LJ19" s="56"/>
      <c r="LK19" s="22"/>
      <c r="LL19" s="83"/>
      <c r="LM19" s="22"/>
      <c r="LN19" s="22"/>
      <c r="LO19" s="83"/>
      <c r="LP19" s="22"/>
      <c r="LQ19" s="83"/>
      <c r="LR19" s="83"/>
      <c r="LS19" s="85"/>
      <c r="LT19" s="22"/>
      <c r="LU19" s="22"/>
      <c r="LV19" s="43"/>
      <c r="LW19" s="43"/>
      <c r="LY19" s="22"/>
      <c r="LZ19" s="83"/>
      <c r="MA19" s="22"/>
      <c r="MB19" s="22"/>
      <c r="MC19" s="83"/>
      <c r="MD19" s="22"/>
      <c r="ME19" s="83"/>
      <c r="MF19" s="83"/>
      <c r="MG19" s="85"/>
      <c r="MH19" s="22"/>
      <c r="MI19" s="22"/>
      <c r="MJ19" s="43"/>
      <c r="MK19" s="43"/>
      <c r="ML19" s="56"/>
      <c r="MM19" s="22"/>
      <c r="MN19" s="83"/>
      <c r="MO19" s="22"/>
      <c r="MP19" s="22"/>
      <c r="MQ19" s="83"/>
      <c r="MR19" s="22"/>
      <c r="MS19" s="83"/>
      <c r="MT19" s="83"/>
      <c r="MU19" s="85"/>
      <c r="MV19" s="22"/>
      <c r="MW19" s="22"/>
      <c r="MX19" s="43"/>
      <c r="MY19" s="43"/>
    </row>
    <row r="20" spans="1:363" ht="15.75" thickBot="1" x14ac:dyDescent="0.3">
      <c r="A20" s="56"/>
      <c r="B20" s="56"/>
      <c r="C20" s="56"/>
      <c r="D20" s="56"/>
      <c r="E20" s="68"/>
      <c r="F20" s="68"/>
      <c r="G20" s="133" t="s">
        <v>6</v>
      </c>
      <c r="H20" s="134"/>
      <c r="I20" s="135"/>
      <c r="J20" s="23">
        <f>SUM(J14:J19)</f>
        <v>7</v>
      </c>
      <c r="K20" s="24">
        <f>SUM(K14:K19)</f>
        <v>5</v>
      </c>
      <c r="L20" s="44"/>
      <c r="M20" s="44"/>
      <c r="N20" s="56"/>
      <c r="O20" s="56"/>
      <c r="P20" s="56"/>
      <c r="Q20" s="56"/>
      <c r="R20" s="56"/>
      <c r="S20" s="68"/>
      <c r="T20" s="68"/>
      <c r="U20" s="133" t="s">
        <v>6</v>
      </c>
      <c r="V20" s="134"/>
      <c r="W20" s="135"/>
      <c r="X20" s="23">
        <f>SUM(X14:X19)</f>
        <v>9</v>
      </c>
      <c r="Y20" s="24">
        <f>SUM(Y14:Y19)</f>
        <v>3</v>
      </c>
      <c r="Z20" s="44"/>
      <c r="AA20" s="44"/>
      <c r="AB20" s="56"/>
      <c r="AC20" s="56"/>
      <c r="AD20" s="56"/>
      <c r="AE20" s="56"/>
      <c r="AF20" s="56"/>
      <c r="AG20" s="68"/>
      <c r="AH20" s="68"/>
      <c r="AI20" s="133" t="s">
        <v>6</v>
      </c>
      <c r="AJ20" s="134"/>
      <c r="AK20" s="135"/>
      <c r="AL20" s="23">
        <f>SUM(AL14:AL19)</f>
        <v>7</v>
      </c>
      <c r="AM20" s="24">
        <f>SUM(AM14:AM19)</f>
        <v>5</v>
      </c>
      <c r="AN20" s="44"/>
      <c r="AO20" s="44"/>
      <c r="AP20" s="56"/>
      <c r="AQ20" s="56"/>
      <c r="AR20" s="56"/>
      <c r="AS20" s="56"/>
      <c r="AT20" s="56"/>
      <c r="AU20" s="68"/>
      <c r="AV20" s="68"/>
      <c r="AW20" s="133" t="s">
        <v>6</v>
      </c>
      <c r="AX20" s="134"/>
      <c r="AY20" s="135"/>
      <c r="AZ20" s="23">
        <f>SUM(AZ14:AZ19)</f>
        <v>5</v>
      </c>
      <c r="BA20" s="24">
        <f>SUM(BA14:BA19)</f>
        <v>7</v>
      </c>
      <c r="BB20" s="44"/>
      <c r="BC20" s="44"/>
      <c r="BD20" s="56"/>
      <c r="BE20" s="56"/>
      <c r="BF20" s="56"/>
      <c r="BG20" s="56"/>
      <c r="BH20" s="56"/>
      <c r="BI20" s="68"/>
      <c r="BJ20" s="68"/>
      <c r="BK20" s="133" t="s">
        <v>6</v>
      </c>
      <c r="BL20" s="134"/>
      <c r="BM20" s="135"/>
      <c r="BN20" s="23">
        <f>SUM(BN14:BN19)</f>
        <v>7</v>
      </c>
      <c r="BO20" s="24">
        <f>SUM(BO14:BO19)</f>
        <v>5</v>
      </c>
      <c r="BP20" s="44"/>
      <c r="BQ20" s="44"/>
      <c r="BR20" s="56"/>
      <c r="BS20" s="56"/>
      <c r="BT20" s="56"/>
      <c r="BU20" s="56"/>
      <c r="BV20" s="56"/>
      <c r="BW20" s="68"/>
      <c r="BX20" s="68"/>
      <c r="BY20" s="133" t="s">
        <v>6</v>
      </c>
      <c r="BZ20" s="134"/>
      <c r="CA20" s="135"/>
      <c r="CB20" s="113">
        <f>SUM(CB14:CB19)</f>
        <v>8</v>
      </c>
      <c r="CC20" s="24">
        <f>SUM(CC14:CC19)</f>
        <v>4</v>
      </c>
      <c r="CD20" s="44"/>
      <c r="CE20" s="44"/>
      <c r="CF20" s="56"/>
      <c r="CG20" s="56"/>
      <c r="CH20" s="56"/>
      <c r="CI20" s="56"/>
      <c r="CJ20" s="56"/>
      <c r="CK20" s="68"/>
      <c r="CL20" s="68"/>
      <c r="CM20" s="133" t="s">
        <v>6</v>
      </c>
      <c r="CN20" s="134"/>
      <c r="CO20" s="135"/>
      <c r="CP20" s="23">
        <f>SUM(CP14:CP19)</f>
        <v>5</v>
      </c>
      <c r="CQ20" s="24">
        <f>SUM(CQ14:CQ19)</f>
        <v>7</v>
      </c>
      <c r="CR20" s="44"/>
      <c r="CS20" s="44"/>
      <c r="CT20" s="56"/>
      <c r="CU20" s="56"/>
      <c r="CV20" s="56"/>
      <c r="CW20" s="56"/>
      <c r="CX20" s="56"/>
      <c r="CY20" s="68"/>
      <c r="CZ20" s="68"/>
      <c r="DA20" s="133" t="s">
        <v>6</v>
      </c>
      <c r="DB20" s="134"/>
      <c r="DC20" s="135"/>
      <c r="DD20" s="23">
        <f>SUM(DD14:DD19)</f>
        <v>9</v>
      </c>
      <c r="DE20" s="24">
        <f>SUM(DE14:DE19)</f>
        <v>3</v>
      </c>
      <c r="DF20" s="44"/>
      <c r="DG20" s="44"/>
      <c r="DH20" s="56"/>
      <c r="DI20" s="56"/>
      <c r="DJ20" s="56"/>
      <c r="DK20" s="56"/>
      <c r="DL20" s="56"/>
      <c r="DM20" s="68"/>
      <c r="DN20" s="68"/>
      <c r="DO20" s="133" t="s">
        <v>6</v>
      </c>
      <c r="DP20" s="134"/>
      <c r="DQ20" s="135"/>
      <c r="DR20" s="23">
        <f>SUM(DR14:DR19)</f>
        <v>5</v>
      </c>
      <c r="DS20" s="24">
        <f>SUM(DS14:DS19)</f>
        <v>7</v>
      </c>
      <c r="DT20" s="44"/>
      <c r="DU20" s="44"/>
      <c r="DV20" s="56"/>
      <c r="DW20" s="56"/>
      <c r="DX20" s="56"/>
      <c r="DY20" s="56"/>
      <c r="DZ20" s="56"/>
      <c r="EA20" s="68"/>
      <c r="EB20" s="68"/>
      <c r="EC20" s="133" t="s">
        <v>6</v>
      </c>
      <c r="ED20" s="134"/>
      <c r="EE20" s="135"/>
      <c r="EF20" s="23">
        <f>SUM(EF14:EF19)</f>
        <v>7</v>
      </c>
      <c r="EG20" s="24">
        <f>SUM(EG14:EG19)</f>
        <v>5</v>
      </c>
      <c r="EH20" s="44"/>
      <c r="EI20" s="44"/>
      <c r="EJ20" s="56"/>
      <c r="EK20" s="56"/>
      <c r="EL20" s="56"/>
      <c r="EM20" s="56"/>
      <c r="EN20" s="56"/>
      <c r="EO20" s="68"/>
      <c r="EP20" s="68"/>
      <c r="EQ20" s="133" t="s">
        <v>6</v>
      </c>
      <c r="ER20" s="134"/>
      <c r="ES20" s="135"/>
      <c r="ET20" s="23">
        <f>SUM(ET14:ET19)</f>
        <v>9</v>
      </c>
      <c r="EU20" s="24">
        <f>SUM(EU14:EU19)</f>
        <v>3</v>
      </c>
      <c r="EV20" s="44"/>
      <c r="EW20" s="44"/>
      <c r="EX20" s="56"/>
      <c r="EY20" s="56"/>
      <c r="EZ20" s="56"/>
      <c r="FA20" s="56"/>
      <c r="FB20" s="56"/>
      <c r="FC20" s="68"/>
      <c r="FD20" s="68"/>
      <c r="FE20" s="133" t="s">
        <v>6</v>
      </c>
      <c r="FF20" s="134"/>
      <c r="FG20" s="135"/>
      <c r="FH20" s="23">
        <f>SUM(FH14:FH19)</f>
        <v>6</v>
      </c>
      <c r="FI20" s="24">
        <f>SUM(FI14:FI19)</f>
        <v>6</v>
      </c>
      <c r="FJ20" s="44"/>
      <c r="FK20" s="44"/>
      <c r="FL20" s="56"/>
      <c r="FM20" s="56"/>
      <c r="FN20" s="56"/>
      <c r="FO20" s="56"/>
      <c r="FP20" s="56"/>
      <c r="FQ20" s="68"/>
      <c r="FR20" s="68"/>
      <c r="FS20" s="133" t="s">
        <v>6</v>
      </c>
      <c r="FT20" s="134"/>
      <c r="FU20" s="135"/>
      <c r="FV20" s="23">
        <f>SUM(FV14:FV19)</f>
        <v>5</v>
      </c>
      <c r="FW20" s="24">
        <f>SUM(FW14:FW19)</f>
        <v>7</v>
      </c>
      <c r="FX20" s="44"/>
      <c r="FY20" s="44"/>
      <c r="FZ20" s="56"/>
      <c r="GA20" s="56"/>
      <c r="GB20" s="56"/>
      <c r="GC20" s="56"/>
      <c r="GD20" s="56"/>
      <c r="GE20" s="68"/>
      <c r="GF20" s="68"/>
      <c r="GG20" s="133" t="s">
        <v>6</v>
      </c>
      <c r="GH20" s="134"/>
      <c r="GI20" s="135"/>
      <c r="GJ20" s="23">
        <f>SUM(GJ14:GJ19)</f>
        <v>8</v>
      </c>
      <c r="GK20" s="24">
        <f>SUM(GK14:GK19)</f>
        <v>4</v>
      </c>
      <c r="GL20" s="44"/>
      <c r="GM20" s="44"/>
      <c r="GN20" s="56"/>
      <c r="GO20" s="56"/>
      <c r="GP20" s="56"/>
      <c r="GQ20" s="56"/>
      <c r="GR20" s="56"/>
      <c r="GS20" s="68"/>
      <c r="GT20" s="68"/>
      <c r="GU20" s="133" t="s">
        <v>6</v>
      </c>
      <c r="GV20" s="134"/>
      <c r="GW20" s="135"/>
      <c r="GX20" s="23">
        <f>SUM(GX14:GX19)</f>
        <v>10</v>
      </c>
      <c r="GY20" s="24">
        <f>SUM(GY14:GY19)</f>
        <v>2</v>
      </c>
      <c r="GZ20" s="44"/>
      <c r="HA20" s="44"/>
      <c r="HB20" s="56"/>
      <c r="HC20" s="69"/>
      <c r="HD20" s="56"/>
      <c r="HE20" s="56"/>
      <c r="HF20" s="69"/>
      <c r="HG20" s="68"/>
      <c r="HH20" s="68"/>
      <c r="HI20" s="133" t="s">
        <v>6</v>
      </c>
      <c r="HJ20" s="134"/>
      <c r="HK20" s="135"/>
      <c r="HL20" s="23">
        <f>SUM(HL14:HL19)</f>
        <v>8</v>
      </c>
      <c r="HM20" s="24">
        <f>SUM(HM14:HM19)</f>
        <v>4</v>
      </c>
      <c r="HN20" s="44"/>
      <c r="HO20" s="44"/>
      <c r="HP20" s="56"/>
      <c r="HQ20" s="56"/>
      <c r="HR20" s="56"/>
      <c r="HS20" s="56"/>
      <c r="HT20" s="56"/>
      <c r="HU20" s="68"/>
      <c r="HV20" s="68"/>
      <c r="HW20" s="133" t="s">
        <v>6</v>
      </c>
      <c r="HX20" s="134"/>
      <c r="HY20" s="135"/>
      <c r="HZ20" s="114">
        <f>SUM(HZ14:HZ19)</f>
        <v>6</v>
      </c>
      <c r="IA20" s="24">
        <f>SUM(IA14:IA19)</f>
        <v>6</v>
      </c>
      <c r="IB20" s="44"/>
      <c r="IC20" s="44"/>
      <c r="ID20" s="56"/>
      <c r="IE20" s="56"/>
      <c r="IF20" s="56"/>
      <c r="IG20" s="56"/>
      <c r="IH20" s="56"/>
      <c r="II20" s="68"/>
      <c r="IJ20" s="68"/>
      <c r="IK20" s="133" t="s">
        <v>6</v>
      </c>
      <c r="IL20" s="134"/>
      <c r="IM20" s="135"/>
      <c r="IN20" s="23">
        <f>SUM(IN14:IN19)</f>
        <v>8</v>
      </c>
      <c r="IO20" s="24">
        <f>SUM(IO14:IO19)</f>
        <v>4</v>
      </c>
      <c r="IP20" s="44"/>
      <c r="IQ20" s="44"/>
      <c r="IR20" s="56"/>
      <c r="IS20" s="56"/>
      <c r="IT20" s="56"/>
      <c r="IU20" s="56"/>
      <c r="IV20" s="56"/>
      <c r="IW20" s="68"/>
      <c r="IX20" s="68"/>
      <c r="IY20" s="133" t="s">
        <v>6</v>
      </c>
      <c r="IZ20" s="134"/>
      <c r="JA20" s="135"/>
      <c r="JB20" s="23">
        <f>SUM(JB14:JB19)</f>
        <v>3</v>
      </c>
      <c r="JC20" s="24">
        <f>SUM(JC14:JC19)</f>
        <v>9</v>
      </c>
      <c r="JD20" s="44"/>
      <c r="JE20" s="44"/>
      <c r="JF20" s="56"/>
      <c r="JG20" s="56"/>
      <c r="JH20" s="56"/>
      <c r="JI20" s="56"/>
      <c r="JJ20" s="56"/>
      <c r="JK20" s="68"/>
      <c r="JL20" s="68"/>
      <c r="JM20" s="133" t="s">
        <v>6</v>
      </c>
      <c r="JN20" s="134"/>
      <c r="JO20" s="135"/>
      <c r="JP20" s="23">
        <f>SUM(JP14:JP19)</f>
        <v>9</v>
      </c>
      <c r="JQ20" s="24">
        <f>SUM(JQ14:JQ19)</f>
        <v>3</v>
      </c>
      <c r="JR20" s="44"/>
      <c r="JS20" s="44"/>
      <c r="JT20" s="56"/>
      <c r="JU20" s="56"/>
      <c r="JV20" s="56"/>
      <c r="JW20" s="56"/>
      <c r="JX20" s="56"/>
      <c r="JY20" s="68"/>
      <c r="JZ20" s="68"/>
      <c r="KA20" s="133" t="s">
        <v>6</v>
      </c>
      <c r="KB20" s="134"/>
      <c r="KC20" s="135"/>
      <c r="KD20" s="23">
        <f>SUM(KD14:KD19)</f>
        <v>4</v>
      </c>
      <c r="KE20" s="24">
        <f>SUM(KE14:KE19)</f>
        <v>8</v>
      </c>
      <c r="KF20" s="44"/>
      <c r="KG20" s="44"/>
      <c r="KH20" s="56"/>
      <c r="KI20" s="56"/>
      <c r="KJ20" s="56"/>
      <c r="KK20" s="56"/>
      <c r="KL20" s="56"/>
      <c r="KM20" s="68"/>
      <c r="KN20" s="68"/>
      <c r="KO20" s="133" t="s">
        <v>6</v>
      </c>
      <c r="KP20" s="134"/>
      <c r="KQ20" s="135"/>
      <c r="KR20" s="23">
        <f>SUM(KR14:KR19)</f>
        <v>7</v>
      </c>
      <c r="KS20" s="24">
        <f>SUM(KS14:KS19)</f>
        <v>5</v>
      </c>
      <c r="KT20" s="44"/>
      <c r="KU20" s="44"/>
      <c r="KW20" s="56"/>
      <c r="KX20" s="56"/>
      <c r="KY20" s="56"/>
      <c r="KZ20" s="56"/>
      <c r="LA20" s="68"/>
      <c r="LB20" s="68"/>
      <c r="LC20" s="133"/>
      <c r="LD20" s="134"/>
      <c r="LE20" s="135"/>
      <c r="LF20" s="23"/>
      <c r="LG20" s="24"/>
      <c r="LH20" s="44"/>
      <c r="LI20" s="44"/>
      <c r="LK20" s="56"/>
      <c r="LL20" s="56"/>
      <c r="LM20" s="56"/>
      <c r="LN20" s="56"/>
      <c r="LO20" s="68"/>
      <c r="LP20" s="68"/>
      <c r="LQ20" s="133"/>
      <c r="LR20" s="134"/>
      <c r="LS20" s="135"/>
      <c r="LT20" s="23"/>
      <c r="LU20" s="24"/>
      <c r="LV20" s="44"/>
      <c r="LW20" s="44"/>
      <c r="LY20" s="56"/>
      <c r="LZ20" s="56"/>
      <c r="MA20" s="56"/>
      <c r="MB20" s="56"/>
      <c r="MC20" s="68"/>
      <c r="MD20" s="68"/>
      <c r="ME20" s="133"/>
      <c r="MF20" s="134"/>
      <c r="MG20" s="135"/>
      <c r="MH20" s="23"/>
      <c r="MI20" s="24"/>
      <c r="MJ20" s="44"/>
      <c r="MK20" s="44"/>
      <c r="MM20" s="56"/>
      <c r="MN20" s="56"/>
      <c r="MO20" s="56"/>
      <c r="MP20" s="56"/>
      <c r="MQ20" s="68"/>
      <c r="MR20" s="68"/>
      <c r="MS20" s="133"/>
      <c r="MT20" s="134"/>
      <c r="MU20" s="135"/>
      <c r="MV20" s="23"/>
      <c r="MW20" s="24"/>
    </row>
    <row r="21" spans="1:363" ht="15.75" thickBot="1" x14ac:dyDescent="0.3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69"/>
      <c r="HD21" s="56"/>
      <c r="HE21" s="56"/>
      <c r="HF21" s="69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</row>
    <row r="22" spans="1:363" s="75" customFormat="1" ht="15.75" thickBot="1" x14ac:dyDescent="0.3">
      <c r="A22" s="26" t="str">
        <f>Kalender!B56</f>
        <v>Kalfort 5</v>
      </c>
      <c r="B22" s="70"/>
      <c r="C22" s="70"/>
      <c r="D22" s="25" t="str">
        <f>Kalender!D56</f>
        <v>De Zes</v>
      </c>
      <c r="E22" s="72"/>
      <c r="F22" s="73"/>
      <c r="G22" s="73"/>
      <c r="H22" s="73"/>
      <c r="I22" s="73"/>
      <c r="J22" s="73"/>
      <c r="K22" s="74"/>
      <c r="L22" s="71"/>
      <c r="M22" s="71"/>
      <c r="O22" s="26" t="str">
        <f>Kalender!B91</f>
        <v>Blocksken 2</v>
      </c>
      <c r="P22" s="70"/>
      <c r="Q22" s="70"/>
      <c r="R22" s="25" t="str">
        <f>Kalender!D91</f>
        <v>BKV</v>
      </c>
      <c r="S22" s="72" t="s">
        <v>166</v>
      </c>
      <c r="T22" s="73"/>
      <c r="U22" s="73"/>
      <c r="V22" s="73"/>
      <c r="W22" s="73"/>
      <c r="X22" s="73"/>
      <c r="Y22" s="74"/>
      <c r="Z22" s="71"/>
      <c r="AA22" s="71"/>
      <c r="AC22" s="26" t="str">
        <f>Kalender!B126</f>
        <v>BKV</v>
      </c>
      <c r="AD22" s="70"/>
      <c r="AE22" s="70"/>
      <c r="AF22" s="26" t="str">
        <f>Kalender!D126</f>
        <v>Excelsior 2</v>
      </c>
      <c r="AG22" s="72"/>
      <c r="AH22" s="73"/>
      <c r="AI22" s="73"/>
      <c r="AJ22" s="73"/>
      <c r="AK22" s="73"/>
      <c r="AL22" s="73"/>
      <c r="AM22" s="74"/>
      <c r="AN22" s="71"/>
      <c r="AO22" s="71"/>
      <c r="AQ22" s="26" t="str">
        <f>Kalender!B161</f>
        <v>Excelsior 2</v>
      </c>
      <c r="AR22" s="70"/>
      <c r="AS22" s="70"/>
      <c r="AT22" s="25" t="str">
        <f>Kalender!D161</f>
        <v>Kalfort 5</v>
      </c>
      <c r="AU22" s="72"/>
      <c r="AV22" s="73"/>
      <c r="AW22" s="73"/>
      <c r="AX22" s="73"/>
      <c r="AY22" s="73"/>
      <c r="AZ22" s="73"/>
      <c r="BA22" s="74"/>
      <c r="BB22" s="71"/>
      <c r="BC22" s="71"/>
      <c r="BE22" s="26" t="str">
        <f>Kalender!B196</f>
        <v>Plaza 2</v>
      </c>
      <c r="BF22" s="70"/>
      <c r="BG22" s="70"/>
      <c r="BH22" s="25" t="str">
        <f>Kalender!D196</f>
        <v>D'AA Post</v>
      </c>
      <c r="BI22" s="72"/>
      <c r="BJ22" s="73"/>
      <c r="BK22" s="73"/>
      <c r="BL22" s="73"/>
      <c r="BM22" s="73"/>
      <c r="BN22" s="73"/>
      <c r="BO22" s="74"/>
      <c r="BP22" s="71"/>
      <c r="BQ22" s="71"/>
      <c r="BS22" s="26" t="str">
        <f>Kalender!B231</f>
        <v>Plaza 2</v>
      </c>
      <c r="BT22" s="70"/>
      <c r="BU22" s="70"/>
      <c r="BV22" s="25" t="str">
        <f>Kalender!D231</f>
        <v>Excelsior 2</v>
      </c>
      <c r="BW22" s="72"/>
      <c r="BX22" s="73"/>
      <c r="BY22" s="73"/>
      <c r="BZ22" s="73"/>
      <c r="CA22" s="73"/>
      <c r="CB22" s="73"/>
      <c r="CC22" s="74"/>
      <c r="CD22" s="71"/>
      <c r="CE22" s="71"/>
      <c r="CG22" s="26" t="str">
        <f>Kalender!B266</f>
        <v>Biljartvrienden 1</v>
      </c>
      <c r="CH22" s="70"/>
      <c r="CI22" s="70"/>
      <c r="CJ22" s="25" t="str">
        <f>Kalender!D266</f>
        <v>Blocksken 2</v>
      </c>
      <c r="CK22" s="72"/>
      <c r="CL22" s="73"/>
      <c r="CM22" s="73"/>
      <c r="CN22" s="73"/>
      <c r="CO22" s="73"/>
      <c r="CP22" s="73"/>
      <c r="CQ22" s="74"/>
      <c r="CR22" s="71"/>
      <c r="CS22" s="71"/>
      <c r="CU22" s="26" t="str">
        <f>Kalender!B301</f>
        <v>Den Tighel 2</v>
      </c>
      <c r="CV22" s="70"/>
      <c r="CW22" s="70"/>
      <c r="CX22" s="25" t="str">
        <f>Kalender!D301</f>
        <v>BKV</v>
      </c>
      <c r="CY22" s="72"/>
      <c r="CZ22" s="73"/>
      <c r="DA22" s="73"/>
      <c r="DB22" s="73"/>
      <c r="DC22" s="73"/>
      <c r="DD22" s="73"/>
      <c r="DE22" s="74"/>
      <c r="DF22" s="71"/>
      <c r="DG22" s="71"/>
      <c r="DI22" s="26" t="str">
        <f>Kalender!B371</f>
        <v>Het Wiel 1</v>
      </c>
      <c r="DJ22" s="70"/>
      <c r="DK22" s="70"/>
      <c r="DL22" s="25" t="str">
        <f>Kalender!D371</f>
        <v>Ten Dorpe 3</v>
      </c>
      <c r="DM22" s="72"/>
      <c r="DN22" s="73"/>
      <c r="DO22" s="73"/>
      <c r="DP22" s="73"/>
      <c r="DQ22" s="73"/>
      <c r="DR22" s="73"/>
      <c r="DS22" s="74"/>
      <c r="DT22" s="71"/>
      <c r="DU22" s="71"/>
      <c r="DW22" s="26" t="str">
        <f>Kalender!B406</f>
        <v>Kalfort 5</v>
      </c>
      <c r="DX22" s="70"/>
      <c r="DY22" s="70"/>
      <c r="DZ22" s="25" t="str">
        <f>Kalender!D406</f>
        <v>D'AA Post</v>
      </c>
      <c r="EA22" s="72"/>
      <c r="EB22" s="73"/>
      <c r="EC22" s="73"/>
      <c r="ED22" s="73"/>
      <c r="EE22" s="73"/>
      <c r="EF22" s="73"/>
      <c r="EG22" s="74"/>
      <c r="EH22" s="71"/>
      <c r="EI22" s="71"/>
      <c r="EK22" s="27" t="str">
        <f>Kalender!B441</f>
        <v>Den Tighel 2</v>
      </c>
      <c r="EL22" s="70"/>
      <c r="EM22" s="70"/>
      <c r="EN22" s="25" t="str">
        <f>Kalender!D441</f>
        <v>Het Wiel 1</v>
      </c>
      <c r="EO22" s="72"/>
      <c r="EP22" s="73"/>
      <c r="EQ22" s="73"/>
      <c r="ER22" s="73"/>
      <c r="ES22" s="73"/>
      <c r="ET22" s="73"/>
      <c r="EU22" s="74"/>
      <c r="EV22" s="71"/>
      <c r="EW22" s="71"/>
      <c r="EY22" s="26" t="str">
        <f>Kalender!B511</f>
        <v>De Zes</v>
      </c>
      <c r="EZ22" s="70"/>
      <c r="FA22" s="70"/>
      <c r="FB22" s="25" t="str">
        <f>Kalender!D511</f>
        <v>Kalfort 5</v>
      </c>
      <c r="FC22" s="72"/>
      <c r="FD22" s="73"/>
      <c r="FE22" s="73"/>
      <c r="FF22" s="73"/>
      <c r="FG22" s="73"/>
      <c r="FH22" s="73"/>
      <c r="FI22" s="74"/>
      <c r="FJ22" s="71"/>
      <c r="FK22" s="71"/>
      <c r="FM22" s="26" t="str">
        <f>Kalender!B546</f>
        <v>BKV</v>
      </c>
      <c r="FN22" s="70"/>
      <c r="FO22" s="70"/>
      <c r="FP22" s="25" t="str">
        <f>Kalender!D546</f>
        <v>Blocksken 2</v>
      </c>
      <c r="FQ22" s="72"/>
      <c r="FR22" s="73"/>
      <c r="FS22" s="73"/>
      <c r="FT22" s="73"/>
      <c r="FU22" s="73"/>
      <c r="FV22" s="73"/>
      <c r="FW22" s="74"/>
      <c r="FX22" s="71"/>
      <c r="FY22" s="71"/>
      <c r="GA22" s="26" t="str">
        <f>Kalender!B581</f>
        <v>Excelsior 2</v>
      </c>
      <c r="GB22" s="70"/>
      <c r="GC22" s="70"/>
      <c r="GD22" s="25" t="str">
        <f>Kalender!D581</f>
        <v>BKV</v>
      </c>
      <c r="GE22" s="72"/>
      <c r="GF22" s="124" t="s">
        <v>810</v>
      </c>
      <c r="GG22" s="73"/>
      <c r="GH22" s="73"/>
      <c r="GI22" s="73"/>
      <c r="GJ22" s="73"/>
      <c r="GK22" s="74"/>
      <c r="GL22" s="71"/>
      <c r="GM22" s="71"/>
      <c r="GO22" s="26" t="str">
        <f>Kalender!B616</f>
        <v>Kalfort 5</v>
      </c>
      <c r="GP22" s="70"/>
      <c r="GQ22" s="70"/>
      <c r="GR22" s="27" t="str">
        <f>Kalender!D616</f>
        <v>Excelsior 2</v>
      </c>
      <c r="GS22" s="72"/>
      <c r="GT22" s="73"/>
      <c r="GU22" s="73"/>
      <c r="GV22" s="73"/>
      <c r="GW22" s="73"/>
      <c r="GX22" s="73"/>
      <c r="GY22" s="74"/>
      <c r="GZ22" s="71"/>
      <c r="HA22" s="71"/>
      <c r="HC22" s="27" t="str">
        <f>Kalender!B651</f>
        <v>D'AA Post</v>
      </c>
      <c r="HD22" s="70"/>
      <c r="HE22" s="70"/>
      <c r="HF22" s="27" t="str">
        <f>Kalender!D651</f>
        <v>Plaza 2</v>
      </c>
      <c r="HG22" s="72"/>
      <c r="HH22" s="73"/>
      <c r="HI22" s="73"/>
      <c r="HJ22" s="73"/>
      <c r="HK22" s="73"/>
      <c r="HL22" s="73"/>
      <c r="HM22" s="74"/>
      <c r="HN22" s="71"/>
      <c r="HO22" s="71"/>
      <c r="HQ22" s="27" t="str">
        <f>Kalender!B686</f>
        <v>Excelsior 2</v>
      </c>
      <c r="HR22" s="70"/>
      <c r="HS22" s="70"/>
      <c r="HT22" s="27" t="str">
        <f>Kalender!D686</f>
        <v>Plaza 2</v>
      </c>
      <c r="HU22" s="72"/>
      <c r="HV22" s="73"/>
      <c r="HW22" s="73"/>
      <c r="HX22" s="73"/>
      <c r="HY22" s="73"/>
      <c r="HZ22" s="73"/>
      <c r="IA22" s="74"/>
      <c r="IB22" s="71"/>
      <c r="IC22" s="71"/>
      <c r="IE22" s="27" t="str">
        <f>Kalender!B721</f>
        <v>Blocksken 2</v>
      </c>
      <c r="IF22" s="70"/>
      <c r="IG22" s="70"/>
      <c r="IH22" s="27" t="str">
        <f>Kalender!D721</f>
        <v>Biljartvrienden 1</v>
      </c>
      <c r="II22" s="72"/>
      <c r="IJ22" s="73"/>
      <c r="IK22" s="73"/>
      <c r="IL22" s="73"/>
      <c r="IM22" s="73"/>
      <c r="IN22" s="73"/>
      <c r="IO22" s="74"/>
      <c r="IP22" s="71"/>
      <c r="IQ22" s="71"/>
      <c r="IS22" s="27" t="str">
        <f>Kalender!B756</f>
        <v>BKV</v>
      </c>
      <c r="IT22" s="70"/>
      <c r="IU22" s="70"/>
      <c r="IV22" s="27" t="str">
        <f>Kalender!D756</f>
        <v>Den Tighel 2</v>
      </c>
      <c r="IW22" s="72"/>
      <c r="IX22" s="73"/>
      <c r="IY22" s="73"/>
      <c r="IZ22" s="73"/>
      <c r="JA22" s="73"/>
      <c r="JB22" s="73"/>
      <c r="JC22" s="74"/>
      <c r="JD22" s="71"/>
      <c r="JE22" s="71"/>
      <c r="JG22" s="27" t="str">
        <f>Kalender!B826</f>
        <v>Ten Dorpe 3</v>
      </c>
      <c r="JH22" s="70"/>
      <c r="JI22" s="70"/>
      <c r="JJ22" s="27" t="str">
        <f>Kalender!D826</f>
        <v>Het Wiel 1</v>
      </c>
      <c r="JK22" s="70"/>
      <c r="JL22" s="129" t="s">
        <v>816</v>
      </c>
      <c r="JM22" s="73"/>
      <c r="JN22" s="73"/>
      <c r="JO22" s="73"/>
      <c r="JP22" s="73"/>
      <c r="JQ22" s="74"/>
      <c r="JR22" s="71"/>
      <c r="JS22" s="71"/>
      <c r="JU22" s="27" t="str">
        <f>Kalender!B861</f>
        <v>D'AA Post</v>
      </c>
      <c r="JV22" s="70"/>
      <c r="JW22" s="70"/>
      <c r="JX22" s="27" t="str">
        <f>Kalender!D861</f>
        <v>Kalfort 5</v>
      </c>
      <c r="JY22" s="72"/>
      <c r="JZ22" s="73"/>
      <c r="KA22" s="73"/>
      <c r="KB22" s="73"/>
      <c r="KC22" s="73"/>
      <c r="KD22" s="73"/>
      <c r="KE22" s="74"/>
      <c r="KF22" s="71"/>
      <c r="KG22" s="71"/>
      <c r="KI22" s="27" t="str">
        <f>Kalender!B896</f>
        <v>Het Wiel 1</v>
      </c>
      <c r="KJ22" s="70"/>
      <c r="KK22" s="70"/>
      <c r="KL22" s="27" t="str">
        <f>Kalender!D896</f>
        <v>Den Tighel 2</v>
      </c>
      <c r="KM22" s="72"/>
      <c r="KN22" s="73"/>
      <c r="KO22" s="73"/>
      <c r="KP22" s="73"/>
      <c r="KQ22" s="73"/>
      <c r="KR22" s="73"/>
      <c r="KS22" s="74"/>
      <c r="KT22" s="71"/>
      <c r="KU22" s="71"/>
      <c r="KW22" s="27"/>
      <c r="KX22" s="70"/>
      <c r="KY22" s="70"/>
      <c r="KZ22" s="27"/>
      <c r="LA22" s="72"/>
      <c r="LB22" s="73"/>
      <c r="LC22" s="73"/>
      <c r="LD22" s="73"/>
      <c r="LE22" s="73"/>
      <c r="LF22" s="73"/>
      <c r="LG22" s="74"/>
      <c r="LH22" s="71"/>
      <c r="LI22" s="71"/>
      <c r="LK22" s="27"/>
      <c r="LL22" s="70"/>
      <c r="LM22" s="70"/>
      <c r="LN22" s="27"/>
      <c r="LO22" s="72"/>
      <c r="LP22" s="73"/>
      <c r="LQ22" s="73"/>
      <c r="LR22" s="73"/>
      <c r="LS22" s="73"/>
      <c r="LT22" s="73"/>
      <c r="LU22" s="74"/>
      <c r="LV22" s="71"/>
      <c r="LW22" s="71"/>
      <c r="LY22" s="27"/>
      <c r="LZ22" s="70"/>
      <c r="MA22" s="70"/>
      <c r="MB22" s="27"/>
      <c r="MC22" s="72"/>
      <c r="MD22" s="73"/>
      <c r="ME22" s="73"/>
      <c r="MF22" s="73"/>
      <c r="MG22" s="73"/>
      <c r="MH22" s="73"/>
      <c r="MI22" s="74"/>
      <c r="MJ22" s="71"/>
      <c r="MK22" s="71"/>
      <c r="MM22" s="27"/>
      <c r="MN22" s="70"/>
      <c r="MO22" s="70"/>
      <c r="MP22" s="27"/>
      <c r="MQ22" s="72"/>
      <c r="MR22" s="73"/>
      <c r="MS22" s="73"/>
      <c r="MT22" s="73"/>
      <c r="MU22" s="73"/>
      <c r="MV22" s="73"/>
      <c r="MW22" s="74"/>
    </row>
    <row r="23" spans="1:363" x14ac:dyDescent="0.25">
      <c r="A23" s="63" t="s">
        <v>0</v>
      </c>
      <c r="B23" s="64" t="s">
        <v>1</v>
      </c>
      <c r="C23" s="64" t="s">
        <v>29</v>
      </c>
      <c r="D23" s="64" t="s">
        <v>2</v>
      </c>
      <c r="E23" s="64" t="s">
        <v>1</v>
      </c>
      <c r="F23" s="64" t="s">
        <v>29</v>
      </c>
      <c r="G23" s="64" t="s">
        <v>265</v>
      </c>
      <c r="H23" s="64" t="s">
        <v>266</v>
      </c>
      <c r="I23" s="64"/>
      <c r="J23" s="131" t="s">
        <v>5</v>
      </c>
      <c r="K23" s="132"/>
      <c r="L23" s="44"/>
      <c r="M23" s="44"/>
      <c r="N23" s="56"/>
      <c r="O23" s="63" t="s">
        <v>0</v>
      </c>
      <c r="P23" s="64" t="s">
        <v>1</v>
      </c>
      <c r="Q23" s="64" t="s">
        <v>29</v>
      </c>
      <c r="R23" s="64" t="s">
        <v>2</v>
      </c>
      <c r="S23" s="64" t="s">
        <v>1</v>
      </c>
      <c r="T23" s="64" t="s">
        <v>29</v>
      </c>
      <c r="U23" s="64" t="s">
        <v>265</v>
      </c>
      <c r="V23" s="64" t="s">
        <v>266</v>
      </c>
      <c r="W23" s="64"/>
      <c r="X23" s="131" t="s">
        <v>5</v>
      </c>
      <c r="Y23" s="132"/>
      <c r="Z23" s="44"/>
      <c r="AA23" s="44"/>
      <c r="AB23" s="56"/>
      <c r="AC23" s="63" t="s">
        <v>0</v>
      </c>
      <c r="AD23" s="64" t="s">
        <v>1</v>
      </c>
      <c r="AE23" s="64" t="s">
        <v>29</v>
      </c>
      <c r="AF23" s="64" t="s">
        <v>2</v>
      </c>
      <c r="AG23" s="64" t="s">
        <v>1</v>
      </c>
      <c r="AH23" s="64" t="s">
        <v>29</v>
      </c>
      <c r="AI23" s="64" t="s">
        <v>265</v>
      </c>
      <c r="AJ23" s="64" t="s">
        <v>266</v>
      </c>
      <c r="AK23" s="64"/>
      <c r="AL23" s="131" t="s">
        <v>5</v>
      </c>
      <c r="AM23" s="132"/>
      <c r="AN23" s="44"/>
      <c r="AO23" s="44"/>
      <c r="AP23" s="56"/>
      <c r="AQ23" s="63" t="s">
        <v>0</v>
      </c>
      <c r="AR23" s="64" t="s">
        <v>1</v>
      </c>
      <c r="AS23" s="64" t="s">
        <v>29</v>
      </c>
      <c r="AT23" s="64" t="s">
        <v>2</v>
      </c>
      <c r="AU23" s="64" t="s">
        <v>1</v>
      </c>
      <c r="AV23" s="64" t="s">
        <v>29</v>
      </c>
      <c r="AW23" s="64" t="s">
        <v>265</v>
      </c>
      <c r="AX23" s="64" t="s">
        <v>266</v>
      </c>
      <c r="AY23" s="64"/>
      <c r="AZ23" s="131" t="s">
        <v>5</v>
      </c>
      <c r="BA23" s="132"/>
      <c r="BB23" s="44"/>
      <c r="BC23" s="44"/>
      <c r="BD23" s="56"/>
      <c r="BE23" s="63" t="s">
        <v>0</v>
      </c>
      <c r="BF23" s="64" t="s">
        <v>1</v>
      </c>
      <c r="BG23" s="64" t="s">
        <v>29</v>
      </c>
      <c r="BH23" s="64" t="s">
        <v>2</v>
      </c>
      <c r="BI23" s="64" t="s">
        <v>1</v>
      </c>
      <c r="BJ23" s="64" t="s">
        <v>29</v>
      </c>
      <c r="BK23" s="64" t="s">
        <v>265</v>
      </c>
      <c r="BL23" s="64" t="s">
        <v>266</v>
      </c>
      <c r="BM23" s="64"/>
      <c r="BN23" s="131" t="s">
        <v>5</v>
      </c>
      <c r="BO23" s="132"/>
      <c r="BP23" s="44"/>
      <c r="BQ23" s="44"/>
      <c r="BR23" s="56"/>
      <c r="BS23" s="63" t="s">
        <v>0</v>
      </c>
      <c r="BT23" s="64" t="s">
        <v>1</v>
      </c>
      <c r="BU23" s="64" t="s">
        <v>29</v>
      </c>
      <c r="BV23" s="64" t="s">
        <v>2</v>
      </c>
      <c r="BW23" s="64" t="s">
        <v>1</v>
      </c>
      <c r="BX23" s="64" t="s">
        <v>29</v>
      </c>
      <c r="BY23" s="64" t="s">
        <v>265</v>
      </c>
      <c r="BZ23" s="64" t="s">
        <v>266</v>
      </c>
      <c r="CA23" s="64"/>
      <c r="CB23" s="131" t="s">
        <v>5</v>
      </c>
      <c r="CC23" s="132"/>
      <c r="CD23" s="44"/>
      <c r="CE23" s="44"/>
      <c r="CF23" s="56"/>
      <c r="CG23" s="63" t="s">
        <v>0</v>
      </c>
      <c r="CH23" s="64" t="s">
        <v>1</v>
      </c>
      <c r="CI23" s="64" t="s">
        <v>29</v>
      </c>
      <c r="CJ23" s="64" t="s">
        <v>2</v>
      </c>
      <c r="CK23" s="64" t="s">
        <v>1</v>
      </c>
      <c r="CL23" s="64" t="s">
        <v>29</v>
      </c>
      <c r="CM23" s="64" t="s">
        <v>265</v>
      </c>
      <c r="CN23" s="64" t="s">
        <v>266</v>
      </c>
      <c r="CO23" s="64"/>
      <c r="CP23" s="131" t="s">
        <v>5</v>
      </c>
      <c r="CQ23" s="132"/>
      <c r="CR23" s="44"/>
      <c r="CS23" s="44"/>
      <c r="CT23" s="56"/>
      <c r="CU23" s="63" t="s">
        <v>0</v>
      </c>
      <c r="CV23" s="64" t="s">
        <v>1</v>
      </c>
      <c r="CW23" s="64" t="s">
        <v>29</v>
      </c>
      <c r="CX23" s="64" t="s">
        <v>2</v>
      </c>
      <c r="CY23" s="64" t="s">
        <v>1</v>
      </c>
      <c r="CZ23" s="64" t="s">
        <v>29</v>
      </c>
      <c r="DA23" s="64" t="s">
        <v>265</v>
      </c>
      <c r="DB23" s="64" t="s">
        <v>266</v>
      </c>
      <c r="DC23" s="64"/>
      <c r="DD23" s="131" t="s">
        <v>5</v>
      </c>
      <c r="DE23" s="132"/>
      <c r="DF23" s="44"/>
      <c r="DG23" s="44"/>
      <c r="DH23" s="56"/>
      <c r="DI23" s="63" t="s">
        <v>0</v>
      </c>
      <c r="DJ23" s="64" t="s">
        <v>1</v>
      </c>
      <c r="DK23" s="64" t="s">
        <v>29</v>
      </c>
      <c r="DL23" s="64" t="s">
        <v>2</v>
      </c>
      <c r="DM23" s="64" t="s">
        <v>1</v>
      </c>
      <c r="DN23" s="64" t="s">
        <v>29</v>
      </c>
      <c r="DO23" s="64" t="s">
        <v>265</v>
      </c>
      <c r="DP23" s="64" t="s">
        <v>266</v>
      </c>
      <c r="DQ23" s="64"/>
      <c r="DR23" s="131" t="s">
        <v>5</v>
      </c>
      <c r="DS23" s="132"/>
      <c r="DT23" s="44"/>
      <c r="DU23" s="44"/>
      <c r="DV23" s="56"/>
      <c r="DW23" s="63" t="s">
        <v>0</v>
      </c>
      <c r="DX23" s="64" t="s">
        <v>1</v>
      </c>
      <c r="DY23" s="64" t="s">
        <v>29</v>
      </c>
      <c r="DZ23" s="64" t="s">
        <v>2</v>
      </c>
      <c r="EA23" s="64" t="s">
        <v>1</v>
      </c>
      <c r="EB23" s="64" t="s">
        <v>29</v>
      </c>
      <c r="EC23" s="64" t="s">
        <v>265</v>
      </c>
      <c r="ED23" s="64" t="s">
        <v>266</v>
      </c>
      <c r="EE23" s="64"/>
      <c r="EF23" s="131" t="s">
        <v>5</v>
      </c>
      <c r="EG23" s="132"/>
      <c r="EH23" s="44"/>
      <c r="EI23" s="44"/>
      <c r="EJ23" s="56"/>
      <c r="EK23" s="63" t="s">
        <v>0</v>
      </c>
      <c r="EL23" s="64" t="s">
        <v>1</v>
      </c>
      <c r="EM23" s="64" t="s">
        <v>29</v>
      </c>
      <c r="EN23" s="64" t="s">
        <v>2</v>
      </c>
      <c r="EO23" s="64" t="s">
        <v>1</v>
      </c>
      <c r="EP23" s="64" t="s">
        <v>29</v>
      </c>
      <c r="EQ23" s="64" t="s">
        <v>265</v>
      </c>
      <c r="ER23" s="64" t="s">
        <v>266</v>
      </c>
      <c r="ES23" s="64"/>
      <c r="ET23" s="131" t="s">
        <v>5</v>
      </c>
      <c r="EU23" s="132"/>
      <c r="EV23" s="44"/>
      <c r="EW23" s="44"/>
      <c r="EX23" s="56"/>
      <c r="EY23" s="63" t="s">
        <v>0</v>
      </c>
      <c r="EZ23" s="64" t="s">
        <v>1</v>
      </c>
      <c r="FA23" s="64" t="s">
        <v>29</v>
      </c>
      <c r="FB23" s="64" t="s">
        <v>2</v>
      </c>
      <c r="FC23" s="64" t="s">
        <v>1</v>
      </c>
      <c r="FD23" s="64" t="s">
        <v>29</v>
      </c>
      <c r="FE23" s="64" t="s">
        <v>265</v>
      </c>
      <c r="FF23" s="64" t="s">
        <v>266</v>
      </c>
      <c r="FG23" s="64"/>
      <c r="FH23" s="131" t="s">
        <v>5</v>
      </c>
      <c r="FI23" s="132"/>
      <c r="FJ23" s="44"/>
      <c r="FK23" s="44"/>
      <c r="FL23" s="56"/>
      <c r="FM23" s="63" t="s">
        <v>0</v>
      </c>
      <c r="FN23" s="64" t="s">
        <v>1</v>
      </c>
      <c r="FO23" s="64" t="s">
        <v>29</v>
      </c>
      <c r="FP23" s="64" t="s">
        <v>2</v>
      </c>
      <c r="FQ23" s="64" t="s">
        <v>1</v>
      </c>
      <c r="FR23" s="64" t="s">
        <v>29</v>
      </c>
      <c r="FS23" s="64" t="s">
        <v>265</v>
      </c>
      <c r="FT23" s="64" t="s">
        <v>266</v>
      </c>
      <c r="FU23" s="64"/>
      <c r="FV23" s="131" t="s">
        <v>5</v>
      </c>
      <c r="FW23" s="132"/>
      <c r="FX23" s="44"/>
      <c r="FY23" s="44"/>
      <c r="FZ23" s="56"/>
      <c r="GA23" s="63" t="s">
        <v>0</v>
      </c>
      <c r="GB23" s="64" t="s">
        <v>1</v>
      </c>
      <c r="GC23" s="64" t="s">
        <v>29</v>
      </c>
      <c r="GD23" s="64" t="s">
        <v>2</v>
      </c>
      <c r="GE23" s="64" t="s">
        <v>1</v>
      </c>
      <c r="GF23" s="64" t="s">
        <v>29</v>
      </c>
      <c r="GG23" s="64" t="s">
        <v>265</v>
      </c>
      <c r="GH23" s="64" t="s">
        <v>266</v>
      </c>
      <c r="GI23" s="64"/>
      <c r="GJ23" s="131" t="s">
        <v>5</v>
      </c>
      <c r="GK23" s="132"/>
      <c r="GL23" s="44"/>
      <c r="GM23" s="44"/>
      <c r="GN23" s="56"/>
      <c r="GO23" s="63" t="s">
        <v>0</v>
      </c>
      <c r="GP23" s="64" t="s">
        <v>1</v>
      </c>
      <c r="GQ23" s="64" t="s">
        <v>29</v>
      </c>
      <c r="GR23" s="64" t="s">
        <v>2</v>
      </c>
      <c r="GS23" s="64" t="s">
        <v>1</v>
      </c>
      <c r="GT23" s="64" t="s">
        <v>29</v>
      </c>
      <c r="GU23" s="64" t="s">
        <v>265</v>
      </c>
      <c r="GV23" s="64" t="s">
        <v>266</v>
      </c>
      <c r="GW23" s="64"/>
      <c r="GX23" s="131" t="s">
        <v>5</v>
      </c>
      <c r="GY23" s="132"/>
      <c r="GZ23" s="44"/>
      <c r="HA23" s="44"/>
      <c r="HB23" s="56"/>
      <c r="HC23" s="63" t="s">
        <v>0</v>
      </c>
      <c r="HD23" s="64" t="s">
        <v>1</v>
      </c>
      <c r="HE23" s="64" t="s">
        <v>29</v>
      </c>
      <c r="HF23" s="64" t="s">
        <v>2</v>
      </c>
      <c r="HG23" s="64" t="s">
        <v>1</v>
      </c>
      <c r="HH23" s="64" t="s">
        <v>29</v>
      </c>
      <c r="HI23" s="64" t="s">
        <v>265</v>
      </c>
      <c r="HJ23" s="64" t="s">
        <v>266</v>
      </c>
      <c r="HK23" s="64"/>
      <c r="HL23" s="131" t="s">
        <v>5</v>
      </c>
      <c r="HM23" s="132"/>
      <c r="HN23" s="44"/>
      <c r="HO23" s="44"/>
      <c r="HP23" s="56"/>
      <c r="HQ23" s="63" t="s">
        <v>0</v>
      </c>
      <c r="HR23" s="64" t="s">
        <v>1</v>
      </c>
      <c r="HS23" s="64" t="s">
        <v>29</v>
      </c>
      <c r="HT23" s="64" t="s">
        <v>2</v>
      </c>
      <c r="HU23" s="64" t="s">
        <v>1</v>
      </c>
      <c r="HV23" s="64" t="s">
        <v>29</v>
      </c>
      <c r="HW23" s="64" t="s">
        <v>265</v>
      </c>
      <c r="HX23" s="64" t="s">
        <v>266</v>
      </c>
      <c r="HY23" s="64"/>
      <c r="HZ23" s="131" t="s">
        <v>5</v>
      </c>
      <c r="IA23" s="132"/>
      <c r="IB23" s="44"/>
      <c r="IC23" s="44"/>
      <c r="ID23" s="56"/>
      <c r="IE23" s="63" t="s">
        <v>0</v>
      </c>
      <c r="IF23" s="64" t="s">
        <v>1</v>
      </c>
      <c r="IG23" s="64" t="s">
        <v>29</v>
      </c>
      <c r="IH23" s="64" t="s">
        <v>2</v>
      </c>
      <c r="II23" s="64" t="s">
        <v>1</v>
      </c>
      <c r="IJ23" s="64" t="s">
        <v>29</v>
      </c>
      <c r="IK23" s="64" t="s">
        <v>265</v>
      </c>
      <c r="IL23" s="64" t="s">
        <v>266</v>
      </c>
      <c r="IM23" s="64"/>
      <c r="IN23" s="131" t="s">
        <v>5</v>
      </c>
      <c r="IO23" s="132"/>
      <c r="IP23" s="44"/>
      <c r="IQ23" s="44"/>
      <c r="IR23" s="56"/>
      <c r="IS23" s="63" t="s">
        <v>0</v>
      </c>
      <c r="IT23" s="64" t="s">
        <v>1</v>
      </c>
      <c r="IU23" s="64" t="s">
        <v>29</v>
      </c>
      <c r="IV23" s="64" t="s">
        <v>2</v>
      </c>
      <c r="IW23" s="64" t="s">
        <v>1</v>
      </c>
      <c r="IX23" s="64" t="s">
        <v>29</v>
      </c>
      <c r="IY23" s="64" t="s">
        <v>265</v>
      </c>
      <c r="IZ23" s="64" t="s">
        <v>266</v>
      </c>
      <c r="JA23" s="64"/>
      <c r="JB23" s="131" t="s">
        <v>5</v>
      </c>
      <c r="JC23" s="132"/>
      <c r="JD23" s="44"/>
      <c r="JE23" s="44"/>
      <c r="JF23" s="56"/>
      <c r="JG23" s="63" t="s">
        <v>0</v>
      </c>
      <c r="JH23" s="64" t="s">
        <v>1</v>
      </c>
      <c r="JI23" s="64" t="s">
        <v>29</v>
      </c>
      <c r="JJ23" s="64" t="s">
        <v>2</v>
      </c>
      <c r="JK23" s="64" t="s">
        <v>1</v>
      </c>
      <c r="JL23" s="64" t="s">
        <v>29</v>
      </c>
      <c r="JM23" s="64" t="s">
        <v>265</v>
      </c>
      <c r="JN23" s="64" t="s">
        <v>266</v>
      </c>
      <c r="JO23" s="64"/>
      <c r="JP23" s="131" t="s">
        <v>5</v>
      </c>
      <c r="JQ23" s="132"/>
      <c r="JR23" s="44"/>
      <c r="JS23" s="44"/>
      <c r="JT23" s="56"/>
      <c r="JU23" s="63" t="s">
        <v>0</v>
      </c>
      <c r="JV23" s="64" t="s">
        <v>1</v>
      </c>
      <c r="JW23" s="64" t="s">
        <v>29</v>
      </c>
      <c r="JX23" s="64" t="s">
        <v>2</v>
      </c>
      <c r="JY23" s="64" t="s">
        <v>1</v>
      </c>
      <c r="JZ23" s="64" t="s">
        <v>29</v>
      </c>
      <c r="KA23" s="64" t="s">
        <v>265</v>
      </c>
      <c r="KB23" s="64" t="s">
        <v>266</v>
      </c>
      <c r="KC23" s="64"/>
      <c r="KD23" s="131" t="s">
        <v>5</v>
      </c>
      <c r="KE23" s="132"/>
      <c r="KF23" s="44"/>
      <c r="KG23" s="44"/>
      <c r="KH23" s="56"/>
      <c r="KI23" s="63" t="s">
        <v>0</v>
      </c>
      <c r="KJ23" s="64" t="s">
        <v>1</v>
      </c>
      <c r="KK23" s="64" t="s">
        <v>29</v>
      </c>
      <c r="KL23" s="64" t="s">
        <v>2</v>
      </c>
      <c r="KM23" s="64" t="s">
        <v>1</v>
      </c>
      <c r="KN23" s="64" t="s">
        <v>29</v>
      </c>
      <c r="KO23" s="64" t="s">
        <v>265</v>
      </c>
      <c r="KP23" s="64" t="s">
        <v>266</v>
      </c>
      <c r="KQ23" s="64"/>
      <c r="KR23" s="131" t="s">
        <v>5</v>
      </c>
      <c r="KS23" s="132"/>
      <c r="KT23" s="44"/>
      <c r="KU23" s="44"/>
      <c r="KW23" s="63"/>
      <c r="KX23" s="64"/>
      <c r="KY23" s="64"/>
      <c r="KZ23" s="64"/>
      <c r="LA23" s="64"/>
      <c r="LB23" s="64"/>
      <c r="LC23" s="64"/>
      <c r="LD23" s="64"/>
      <c r="LE23" s="64"/>
      <c r="LF23" s="131"/>
      <c r="LG23" s="132"/>
      <c r="LH23" s="44"/>
      <c r="LI23" s="44"/>
      <c r="LK23" s="63"/>
      <c r="LL23" s="64"/>
      <c r="LM23" s="64"/>
      <c r="LN23" s="64"/>
      <c r="LO23" s="64"/>
      <c r="LP23" s="64"/>
      <c r="LQ23" s="64"/>
      <c r="LR23" s="64"/>
      <c r="LS23" s="64"/>
      <c r="LT23" s="131"/>
      <c r="LU23" s="132"/>
      <c r="LV23" s="44"/>
      <c r="LW23" s="44"/>
      <c r="LY23" s="63"/>
      <c r="LZ23" s="64"/>
      <c r="MA23" s="64"/>
      <c r="MB23" s="64"/>
      <c r="MC23" s="64"/>
      <c r="MD23" s="64"/>
      <c r="ME23" s="64"/>
      <c r="MF23" s="64"/>
      <c r="MG23" s="64"/>
      <c r="MH23" s="131"/>
      <c r="MI23" s="132"/>
      <c r="MJ23" s="44"/>
      <c r="MK23" s="44"/>
      <c r="MM23" s="63"/>
      <c r="MN23" s="64"/>
      <c r="MO23" s="64"/>
      <c r="MP23" s="64"/>
      <c r="MQ23" s="64"/>
      <c r="MR23" s="64"/>
      <c r="MS23" s="64"/>
      <c r="MT23" s="64"/>
      <c r="MU23" s="64"/>
      <c r="MV23" s="131"/>
      <c r="MW23" s="132"/>
    </row>
    <row r="24" spans="1:363" ht="16.5" x14ac:dyDescent="0.3">
      <c r="A24" s="22" t="str">
        <f t="shared" ref="A24:A29" si="310">IF(B24,VLOOKUP(B24,Spelers,2,FALSE),"")</f>
        <v>SIEBENS Ludo</v>
      </c>
      <c r="B24" s="83">
        <v>3277</v>
      </c>
      <c r="C24" s="22" t="str">
        <f t="shared" ref="C24:C29" si="311">IF(B24,VLOOKUP(B24,Spelers,3,FALSE),"")</f>
        <v>C</v>
      </c>
      <c r="D24" s="22" t="str">
        <f t="shared" ref="D24:D29" si="312">IF(E24,VLOOKUP(E24,Spelers,2,FALSE),"")</f>
        <v>AUBROECK Jurgen</v>
      </c>
      <c r="E24" s="83">
        <v>6267</v>
      </c>
      <c r="F24" s="22" t="str">
        <f t="shared" ref="F24:F29" si="313">IF(E24,VLOOKUP(E24,Spelers,3,FALSE),"")</f>
        <v>C</v>
      </c>
      <c r="G24" s="83">
        <v>2</v>
      </c>
      <c r="H24" s="83">
        <v>2</v>
      </c>
      <c r="I24" s="84"/>
      <c r="J24" s="22">
        <f t="shared" ref="J24:J29" si="314">IF(H24&lt;&gt;"",IF(G24=H24,IF(G24=1,2,0),1),"")</f>
        <v>0</v>
      </c>
      <c r="K24" s="22">
        <f t="shared" ref="K24:K29" si="315">IF(H24&lt;&gt;"",IF(G24=H24,IF(G24=1,0,2),1),"")</f>
        <v>2</v>
      </c>
      <c r="L24" s="43">
        <f>IF(J24=2,3,IF(J24=1,1,0))</f>
        <v>0</v>
      </c>
      <c r="M24" s="43">
        <f>IF(K24=2,3,IF(K24=1,1,0))</f>
        <v>3</v>
      </c>
      <c r="N24" s="66"/>
      <c r="O24" s="22" t="str">
        <f t="shared" ref="O24:O29" si="316">IF(P24,VLOOKUP(P24,Spelers,2,FALSE),"")</f>
        <v>CONICKX Gustaaf</v>
      </c>
      <c r="P24" s="83">
        <v>2696</v>
      </c>
      <c r="Q24" s="22" t="str">
        <f t="shared" ref="Q24:Q29" si="317">IF(P24,VLOOKUP(P24,Spelers,3,FALSE),"")</f>
        <v>D</v>
      </c>
      <c r="R24" s="22" t="str">
        <f t="shared" ref="R24:R29" si="318">IF(S24,VLOOKUP(S24,Spelers,2,FALSE),"")</f>
        <v>DE BONDT Alain</v>
      </c>
      <c r="S24" s="83">
        <v>5792</v>
      </c>
      <c r="T24" s="22" t="str">
        <f t="shared" ref="T24:T29" si="319">IF(S24,VLOOKUP(S24,Spelers,3,FALSE),"")</f>
        <v>C</v>
      </c>
      <c r="U24" s="83">
        <v>1</v>
      </c>
      <c r="V24" s="83">
        <v>1</v>
      </c>
      <c r="W24" s="84"/>
      <c r="X24" s="22">
        <f t="shared" ref="X24:X29" si="320">IF(V24&lt;&gt;"",IF(U24=V24,IF(U24=1,2,0),1),"")</f>
        <v>2</v>
      </c>
      <c r="Y24" s="22">
        <f t="shared" ref="Y24:Y29" si="321">IF(V24&lt;&gt;"",IF(U24=V24,IF(U24=1,0,2),1),"")</f>
        <v>0</v>
      </c>
      <c r="Z24" s="43">
        <f>IF(X24=2,3,IF(X24=1,1,0))</f>
        <v>3</v>
      </c>
      <c r="AA24" s="43">
        <f>IF(Y24=2,3,IF(Y24=1,1,0))</f>
        <v>0</v>
      </c>
      <c r="AB24" s="56"/>
      <c r="AC24" s="22" t="str">
        <f t="shared" ref="AC24:AC29" si="322">IF(AD24,VLOOKUP(AD24,Spelers,2,FALSE),"")</f>
        <v>HELSEN Koen</v>
      </c>
      <c r="AD24" s="83">
        <v>3608</v>
      </c>
      <c r="AE24" s="22" t="str">
        <f t="shared" ref="AE24:AE29" si="323">IF(AD24,VLOOKUP(AD24,Spelers,3,FALSE),"")</f>
        <v>C</v>
      </c>
      <c r="AF24" s="22" t="str">
        <f t="shared" ref="AF24:AF29" si="324">IF(AG24,VLOOKUP(AG24,Spelers,2,FALSE),"")</f>
        <v>VINCK Yves</v>
      </c>
      <c r="AG24" s="83">
        <v>2820</v>
      </c>
      <c r="AH24" s="22" t="str">
        <f t="shared" ref="AH24:AH29" si="325">IF(AG24,VLOOKUP(AG24,Spelers,3,FALSE),"")</f>
        <v>D</v>
      </c>
      <c r="AI24" s="83">
        <v>1</v>
      </c>
      <c r="AJ24" s="83">
        <v>1</v>
      </c>
      <c r="AK24" s="84"/>
      <c r="AL24" s="22">
        <f t="shared" ref="AL24:AL29" si="326">IF(AJ24&lt;&gt;"",IF(AI24=AJ24,IF(AI24=1,2,0),1),"")</f>
        <v>2</v>
      </c>
      <c r="AM24" s="22">
        <f t="shared" ref="AM24:AM29" si="327">IF(AJ24&lt;&gt;"",IF(AI24=AJ24,IF(AI24=1,0,2),1),"")</f>
        <v>0</v>
      </c>
      <c r="AN24" s="43">
        <f>IF(AL24=2,3,IF(AL24=1,1,0))</f>
        <v>3</v>
      </c>
      <c r="AO24" s="43">
        <f>IF(AM24=2,3,IF(AM24=1,1,0))</f>
        <v>0</v>
      </c>
      <c r="AP24" s="56"/>
      <c r="AQ24" s="22" t="str">
        <f t="shared" ref="AQ24:AQ29" si="328">IF(AR24,VLOOKUP(AR24,Spelers,2,FALSE),"")</f>
        <v>SEGERS Tom</v>
      </c>
      <c r="AR24" s="83">
        <v>2655</v>
      </c>
      <c r="AS24" s="22" t="str">
        <f t="shared" ref="AS24:AS29" si="329">IF(AR24,VLOOKUP(AR24,Spelers,3,FALSE),"")</f>
        <v>C</v>
      </c>
      <c r="AT24" s="22" t="str">
        <f t="shared" ref="AT24:AT29" si="330">IF(AU24,VLOOKUP(AU24,Spelers,2,FALSE),"")</f>
        <v>GUIGUET Reynald</v>
      </c>
      <c r="AU24" s="83">
        <v>7547</v>
      </c>
      <c r="AV24" s="22" t="str">
        <f t="shared" ref="AV24:AV29" si="331">IF(AU24,VLOOKUP(AU24,Spelers,3,FALSE),"")</f>
        <v>C</v>
      </c>
      <c r="AW24" s="83">
        <v>2</v>
      </c>
      <c r="AX24" s="83">
        <v>2</v>
      </c>
      <c r="AY24" s="84"/>
      <c r="AZ24" s="22">
        <f t="shared" ref="AZ24:AZ29" si="332">IF(AX24&lt;&gt;"",IF(AW24=AX24,IF(AW24=1,2,0),1),"")</f>
        <v>0</v>
      </c>
      <c r="BA24" s="22">
        <f t="shared" ref="BA24:BA29" si="333">IF(AX24&lt;&gt;"",IF(AW24=AX24,IF(AW24=1,0,2),1),"")</f>
        <v>2</v>
      </c>
      <c r="BB24" s="43">
        <f>IF(AZ24=2,3,IF(AZ24=1,1,0))</f>
        <v>0</v>
      </c>
      <c r="BC24" s="43">
        <f>IF(BA24=2,3,IF(BA24=1,1,0))</f>
        <v>3</v>
      </c>
      <c r="BD24" s="66"/>
      <c r="BE24" s="22" t="str">
        <f t="shared" ref="BE24:BE29" si="334">IF(BF24,VLOOKUP(BF24,Spelers,2,FALSE),"")</f>
        <v>DE KEYSER Laurens</v>
      </c>
      <c r="BF24" s="83">
        <v>7168</v>
      </c>
      <c r="BG24" s="22" t="str">
        <f t="shared" ref="BG24:BG29" si="335">IF(BF24,VLOOKUP(BF24,Spelers,3,FALSE),"")</f>
        <v>B</v>
      </c>
      <c r="BH24" s="22" t="str">
        <f t="shared" ref="BH24:BH29" si="336">IF(BI24,VLOOKUP(BI24,Spelers,2,FALSE),"")</f>
        <v>DE GREEF Johan</v>
      </c>
      <c r="BI24" s="83">
        <v>3773</v>
      </c>
      <c r="BJ24" s="22" t="str">
        <f t="shared" ref="BJ24:BJ29" si="337">IF(BI24,VLOOKUP(BI24,Spelers,3,FALSE),"")</f>
        <v>D</v>
      </c>
      <c r="BK24" s="83">
        <v>1</v>
      </c>
      <c r="BL24" s="83">
        <v>1</v>
      </c>
      <c r="BM24" s="84"/>
      <c r="BN24" s="22">
        <f t="shared" ref="BN24:BN29" si="338">IF(BL24&lt;&gt;"",IF(BK24=BL24,IF(BK24=1,2,0),1),"")</f>
        <v>2</v>
      </c>
      <c r="BO24" s="22">
        <f t="shared" ref="BO24:BO29" si="339">IF(BL24&lt;&gt;"",IF(BK24=BL24,IF(BK24=1,0,2),1),"")</f>
        <v>0</v>
      </c>
      <c r="BP24" s="43">
        <f>IF(BN24=2,3,IF(BN24=1,1,0))</f>
        <v>3</v>
      </c>
      <c r="BQ24" s="43">
        <f>IF(BO24=2,3,IF(BO24=1,1,0))</f>
        <v>0</v>
      </c>
      <c r="BR24" s="56"/>
      <c r="BS24" s="22" t="str">
        <f t="shared" ref="BS24:BS29" si="340">IF(BT24,VLOOKUP(BT24,Spelers,2,FALSE),"")</f>
        <v>DE KEYSER Laurens</v>
      </c>
      <c r="BT24" s="83">
        <v>7168</v>
      </c>
      <c r="BU24" s="22" t="str">
        <f t="shared" ref="BU24:BU29" si="341">IF(BT24,VLOOKUP(BT24,Spelers,3,FALSE),"")</f>
        <v>B</v>
      </c>
      <c r="BV24" s="22" t="str">
        <f t="shared" ref="BV24:BV29" si="342">IF(BW24,VLOOKUP(BW24,Spelers,2,FALSE),"")</f>
        <v>VINCK Yves</v>
      </c>
      <c r="BW24" s="83">
        <v>2820</v>
      </c>
      <c r="BX24" s="22" t="str">
        <f t="shared" ref="BX24:BX29" si="343">IF(BW24,VLOOKUP(BW24,Spelers,3,FALSE),"")</f>
        <v>D</v>
      </c>
      <c r="BY24" s="83">
        <v>2</v>
      </c>
      <c r="BZ24" s="83">
        <v>1</v>
      </c>
      <c r="CA24" s="84"/>
      <c r="CB24" s="22">
        <f t="shared" ref="CB24:CB29" si="344">IF(BZ24&lt;&gt;"",IF(BY24=BZ24,IF(BY24=1,2,0),1),"")</f>
        <v>1</v>
      </c>
      <c r="CC24" s="22">
        <f t="shared" ref="CC24:CC29" si="345">IF(BZ24&lt;&gt;"",IF(BY24=BZ24,IF(BY24=1,0,2),1),"")</f>
        <v>1</v>
      </c>
      <c r="CD24" s="43">
        <f>IF(CB24=2,3,IF(CB24=1,1,0))</f>
        <v>1</v>
      </c>
      <c r="CE24" s="43">
        <f>IF(CC24=2,3,IF(CC24=1,1,0))</f>
        <v>1</v>
      </c>
      <c r="CF24" s="56"/>
      <c r="CG24" s="22" t="str">
        <f t="shared" ref="CG24:CG29" si="346">IF(CH24,VLOOKUP(CH24,Spelers,2,FALSE),"")</f>
        <v>VERHEYDEN Thierry</v>
      </c>
      <c r="CH24" s="83">
        <v>3038</v>
      </c>
      <c r="CI24" s="22" t="str">
        <f t="shared" ref="CI24:CI29" si="347">IF(CH24,VLOOKUP(CH24,Spelers,3,FALSE),"")</f>
        <v>B</v>
      </c>
      <c r="CJ24" s="22" t="str">
        <f t="shared" ref="CJ24:CJ29" si="348">IF(CK24,VLOOKUP(CK24,Spelers,2,FALSE),"")</f>
        <v>DE RIDDER Victor</v>
      </c>
      <c r="CK24" s="83">
        <v>7584</v>
      </c>
      <c r="CL24" s="22" t="str">
        <f t="shared" ref="CL24:CL29" si="349">IF(CK24,VLOOKUP(CK24,Spelers,3,FALSE),"")</f>
        <v>C</v>
      </c>
      <c r="CM24" s="83">
        <v>2</v>
      </c>
      <c r="CN24" s="83">
        <v>1</v>
      </c>
      <c r="CO24" s="84"/>
      <c r="CP24" s="22">
        <f t="shared" ref="CP24:CP29" si="350">IF(CN24&lt;&gt;"",IF(CM24=CN24,IF(CM24=1,2,0),1),"")</f>
        <v>1</v>
      </c>
      <c r="CQ24" s="22">
        <f t="shared" ref="CQ24:CQ29" si="351">IF(CN24&lt;&gt;"",IF(CM24=CN24,IF(CM24=1,0,2),1),"")</f>
        <v>1</v>
      </c>
      <c r="CR24" s="43">
        <f>IF(CP24=2,3,IF(CP24=1,1,0))</f>
        <v>1</v>
      </c>
      <c r="CS24" s="43">
        <f>IF(CQ24=2,3,IF(CQ24=1,1,0))</f>
        <v>1</v>
      </c>
      <c r="CT24" s="66"/>
      <c r="CU24" s="22" t="str">
        <f t="shared" ref="CU24:CU29" si="352">IF(CV24,VLOOKUP(CV24,Spelers,2,FALSE),"")</f>
        <v>DE KEUSTER Ronny</v>
      </c>
      <c r="CV24" s="83">
        <v>8598</v>
      </c>
      <c r="CW24" s="22" t="str">
        <f t="shared" ref="CW24:CW29" si="353">IF(CV24,VLOOKUP(CV24,Spelers,3,FALSE),"")</f>
        <v>B</v>
      </c>
      <c r="CX24" s="22" t="str">
        <f t="shared" ref="CX24:CX29" si="354">IF(CY24,VLOOKUP(CY24,Spelers,2,FALSE),"")</f>
        <v>VAN EECKHOUT Jean-Pierre</v>
      </c>
      <c r="CY24" s="83">
        <v>2931</v>
      </c>
      <c r="CZ24" s="22" t="str">
        <f t="shared" ref="CZ24:CZ29" si="355">IF(CY24,VLOOKUP(CY24,Spelers,3,FALSE),"")</f>
        <v>C</v>
      </c>
      <c r="DA24" s="83">
        <v>1</v>
      </c>
      <c r="DB24" s="83">
        <v>1</v>
      </c>
      <c r="DC24" s="84"/>
      <c r="DD24" s="22">
        <f t="shared" ref="DD24:DD29" si="356">IF(DB24&lt;&gt;"",IF(DA24=DB24,IF(DA24=1,2,0),1),"")</f>
        <v>2</v>
      </c>
      <c r="DE24" s="22">
        <f t="shared" ref="DE24:DE29" si="357">IF(DB24&lt;&gt;"",IF(DA24=DB24,IF(DA24=1,0,2),1),"")</f>
        <v>0</v>
      </c>
      <c r="DF24" s="43">
        <f>IF(DD24=2,3,IF(DD24=1,1,0))</f>
        <v>3</v>
      </c>
      <c r="DG24" s="43">
        <f>IF(DE24=2,3,IF(DE24=1,1,0))</f>
        <v>0</v>
      </c>
      <c r="DH24" s="56"/>
      <c r="DI24" s="22" t="str">
        <f t="shared" ref="DI24:DI29" si="358">IF(DJ24,VLOOKUP(DJ24,Spelers,2,FALSE),"")</f>
        <v>VERMEULEN Peter</v>
      </c>
      <c r="DJ24" s="83">
        <v>2939</v>
      </c>
      <c r="DK24" s="22" t="str">
        <f t="shared" ref="DK24:DK29" si="359">IF(DJ24,VLOOKUP(DJ24,Spelers,3,FALSE),"")</f>
        <v>B</v>
      </c>
      <c r="DL24" s="22" t="str">
        <f t="shared" ref="DL24:DL29" si="360">IF(DM24,VLOOKUP(DM24,Spelers,2,FALSE),"")</f>
        <v>ANTHONIS Daniël</v>
      </c>
      <c r="DM24" s="83">
        <v>8646</v>
      </c>
      <c r="DN24" s="22" t="str">
        <f t="shared" ref="DN24:DN29" si="361">IF(DM24,VLOOKUP(DM24,Spelers,3,FALSE),"")</f>
        <v>C</v>
      </c>
      <c r="DO24" s="83">
        <v>1</v>
      </c>
      <c r="DP24" s="83">
        <v>1</v>
      </c>
      <c r="DQ24" s="84"/>
      <c r="DR24" s="22">
        <f t="shared" ref="DR24:DR29" si="362">IF(DP24&lt;&gt;"",IF(DO24=DP24,IF(DO24=1,2,0),1),"")</f>
        <v>2</v>
      </c>
      <c r="DS24" s="22">
        <f t="shared" ref="DS24:DS29" si="363">IF(DP24&lt;&gt;"",IF(DO24=DP24,IF(DO24=1,0,2),1),"")</f>
        <v>0</v>
      </c>
      <c r="DT24" s="43">
        <f>IF(DR24=2,3,IF(DR24=1,1,0))</f>
        <v>3</v>
      </c>
      <c r="DU24" s="43">
        <f>IF(DS24=2,3,IF(DS24=1,1,0))</f>
        <v>0</v>
      </c>
      <c r="DV24" s="56"/>
      <c r="DW24" s="22" t="str">
        <f t="shared" ref="DW24:DW29" si="364">IF(DX24,VLOOKUP(DX24,Spelers,2,FALSE),"")</f>
        <v>BRUSSELMANS Rony</v>
      </c>
      <c r="DX24" s="83">
        <v>3401</v>
      </c>
      <c r="DY24" s="22" t="str">
        <f t="shared" ref="DY24:DY29" si="365">IF(DX24,VLOOKUP(DX24,Spelers,3,FALSE),"")</f>
        <v>C</v>
      </c>
      <c r="DZ24" s="22" t="str">
        <f t="shared" ref="DZ24:DZ29" si="366">IF(EA24,VLOOKUP(EA24,Spelers,2,FALSE),"")</f>
        <v>DE BONDT Tom</v>
      </c>
      <c r="EA24" s="83">
        <v>7386</v>
      </c>
      <c r="EB24" s="22" t="str">
        <f t="shared" ref="EB24:EB29" si="367">IF(EA24,VLOOKUP(EA24,Spelers,3,FALSE),"")</f>
        <v>NA</v>
      </c>
      <c r="EC24" s="83">
        <v>1</v>
      </c>
      <c r="ED24" s="83">
        <v>1</v>
      </c>
      <c r="EE24" s="84"/>
      <c r="EF24" s="22">
        <f t="shared" ref="EF24:EF29" si="368">IF(ED24&lt;&gt;"",IF(EC24=ED24,IF(EC24=1,2,0),1),"")</f>
        <v>2</v>
      </c>
      <c r="EG24" s="22">
        <f t="shared" ref="EG24:EG29" si="369">IF(ED24&lt;&gt;"",IF(EC24=ED24,IF(EC24=1,0,2),1),"")</f>
        <v>0</v>
      </c>
      <c r="EH24" s="43">
        <f>IF(EF24=2,3,IF(EF24=1,1,0))</f>
        <v>3</v>
      </c>
      <c r="EI24" s="43">
        <f>IF(EG24=2,3,IF(EG24=1,1,0))</f>
        <v>0</v>
      </c>
      <c r="EJ24" s="66"/>
      <c r="EK24" s="22" t="str">
        <f t="shared" ref="EK24:EK29" si="370">IF(EL24,VLOOKUP(EL24,Spelers,2,FALSE),"")</f>
        <v>VAN BESSELAERE Fabienne</v>
      </c>
      <c r="EL24" s="83">
        <v>8379</v>
      </c>
      <c r="EM24" s="22" t="str">
        <f t="shared" ref="EM24:EM29" si="371">IF(EL24,VLOOKUP(EL24,Spelers,3,FALSE),"")</f>
        <v>D</v>
      </c>
      <c r="EN24" s="22" t="str">
        <f t="shared" ref="EN24:EN29" si="372">IF(EO24,VLOOKUP(EO24,Spelers,2,FALSE),"")</f>
        <v>KLEYN Alex</v>
      </c>
      <c r="EO24" s="83">
        <v>1007</v>
      </c>
      <c r="EP24" s="22" t="str">
        <f t="shared" ref="EP24:EP29" si="373">IF(EO24,VLOOKUP(EO24,Spelers,3,FALSE),"")</f>
        <v>D</v>
      </c>
      <c r="EQ24" s="83">
        <v>2</v>
      </c>
      <c r="ER24" s="83">
        <v>2</v>
      </c>
      <c r="ES24" s="84"/>
      <c r="ET24" s="22">
        <f t="shared" ref="ET24:ET29" si="374">IF(ER24&lt;&gt;"",IF(EQ24=ER24,IF(EQ24=1,2,0),1),"")</f>
        <v>0</v>
      </c>
      <c r="EU24" s="22">
        <f t="shared" ref="EU24:EU29" si="375">IF(ER24&lt;&gt;"",IF(EQ24=ER24,IF(EQ24=1,0,2),1),"")</f>
        <v>2</v>
      </c>
      <c r="EV24" s="43">
        <f>IF(ET24=2,3,IF(ET24=1,1,0))</f>
        <v>0</v>
      </c>
      <c r="EW24" s="43">
        <f>IF(EU24=2,3,IF(EU24=1,1,0))</f>
        <v>3</v>
      </c>
      <c r="EX24" s="56"/>
      <c r="EY24" s="22" t="str">
        <f t="shared" ref="EY24:EY29" si="376">IF(EZ24,VLOOKUP(EZ24,Spelers,2,FALSE),"")</f>
        <v>AUBROECK Jurgen</v>
      </c>
      <c r="EZ24" s="83">
        <v>6267</v>
      </c>
      <c r="FA24" s="22" t="str">
        <f t="shared" ref="FA24:FA29" si="377">IF(EZ24,VLOOKUP(EZ24,Spelers,3,FALSE),"")</f>
        <v>C</v>
      </c>
      <c r="FB24" s="22" t="str">
        <f t="shared" ref="FB24:FB29" si="378">IF(FC24,VLOOKUP(FC24,Spelers,2,FALSE),"")</f>
        <v>GUIGUET Reynald</v>
      </c>
      <c r="FC24" s="83">
        <v>7547</v>
      </c>
      <c r="FD24" s="22" t="str">
        <f t="shared" ref="FD24:FD29" si="379">IF(FC24,VLOOKUP(FC24,Spelers,3,FALSE),"")</f>
        <v>C</v>
      </c>
      <c r="FE24" s="83">
        <v>1</v>
      </c>
      <c r="FF24" s="83">
        <v>1</v>
      </c>
      <c r="FG24" s="84"/>
      <c r="FH24" s="22">
        <f t="shared" ref="FH24:FH29" si="380">IF(FF24&lt;&gt;"",IF(FE24=FF24,IF(FE24=1,2,0),1),"")</f>
        <v>2</v>
      </c>
      <c r="FI24" s="22">
        <f t="shared" ref="FI24:FI29" si="381">IF(FF24&lt;&gt;"",IF(FE24=FF24,IF(FE24=1,0,2),1),"")</f>
        <v>0</v>
      </c>
      <c r="FJ24" s="43">
        <f>IF(FH24=2,3,IF(FH24=1,1,0))</f>
        <v>3</v>
      </c>
      <c r="FK24" s="43">
        <f>IF(FI24=2,3,IF(FI24=1,1,0))</f>
        <v>0</v>
      </c>
      <c r="FL24" s="56"/>
      <c r="FM24" s="22" t="str">
        <f t="shared" ref="FM24:FM29" si="382">IF(FN24,VLOOKUP(FN24,Spelers,2,FALSE),"")</f>
        <v>VAN DE WAUWER Rony</v>
      </c>
      <c r="FN24" s="83">
        <v>2766</v>
      </c>
      <c r="FO24" s="22" t="str">
        <f t="shared" ref="FO24:FO29" si="383">IF(FN24,VLOOKUP(FN24,Spelers,3,FALSE),"")</f>
        <v>C</v>
      </c>
      <c r="FP24" s="22" t="str">
        <f t="shared" ref="FP24:FP29" si="384">IF(FQ24,VLOOKUP(FQ24,Spelers,2,FALSE),"")</f>
        <v>DE RIDDER Victor</v>
      </c>
      <c r="FQ24" s="83">
        <v>7584</v>
      </c>
      <c r="FR24" s="22" t="str">
        <f t="shared" ref="FR24:FR29" si="385">IF(FQ24,VLOOKUP(FQ24,Spelers,3,FALSE),"")</f>
        <v>C</v>
      </c>
      <c r="FS24" s="83">
        <v>2</v>
      </c>
      <c r="FT24" s="83">
        <v>2</v>
      </c>
      <c r="FU24" s="84"/>
      <c r="FV24" s="22">
        <f t="shared" ref="FV24:FV29" si="386">IF(FT24&lt;&gt;"",IF(FS24=FT24,IF(FS24=1,2,0),1),"")</f>
        <v>0</v>
      </c>
      <c r="FW24" s="22">
        <f t="shared" ref="FW24:FW29" si="387">IF(FT24&lt;&gt;"",IF(FS24=FT24,IF(FS24=1,0,2),1),"")</f>
        <v>2</v>
      </c>
      <c r="FX24" s="43">
        <f>IF(FV24=2,3,IF(FV24=1,1,0))</f>
        <v>0</v>
      </c>
      <c r="FY24" s="43">
        <f>IF(FW24=2,3,IF(FW24=1,1,0))</f>
        <v>3</v>
      </c>
      <c r="FZ24" s="66"/>
      <c r="GA24" s="22" t="str">
        <f t="shared" ref="GA24:GA29" si="388">IF(GB24,VLOOKUP(GB24,Spelers,2,FALSE),"")</f>
        <v>VERSTREPEN Kevin</v>
      </c>
      <c r="GB24" s="83">
        <v>8049</v>
      </c>
      <c r="GC24" s="22" t="str">
        <f t="shared" ref="GC24:GC29" si="389">IF(GB24,VLOOKUP(GB24,Spelers,3,FALSE),"")</f>
        <v>D</v>
      </c>
      <c r="GD24" s="22" t="str">
        <f t="shared" ref="GD24:GD29" si="390">IF(GE24,VLOOKUP(GE24,Spelers,2,FALSE),"")</f>
        <v>SCHOUKENS Juliën</v>
      </c>
      <c r="GE24" s="83">
        <v>7837</v>
      </c>
      <c r="GF24" s="22" t="str">
        <f t="shared" ref="GF24:GF29" si="391">IF(GE24,VLOOKUP(GE24,Spelers,3,FALSE),"")</f>
        <v>C</v>
      </c>
      <c r="GG24" s="83">
        <v>2</v>
      </c>
      <c r="GH24" s="83">
        <v>2</v>
      </c>
      <c r="GI24" s="84"/>
      <c r="GJ24" s="22">
        <f t="shared" ref="GJ24:GJ29" si="392">IF(GH24&lt;&gt;"",IF(GG24=GH24,IF(GG24=1,2,0),1),"")</f>
        <v>0</v>
      </c>
      <c r="GK24" s="22">
        <f t="shared" ref="GK24:GK29" si="393">IF(GH24&lt;&gt;"",IF(GG24=GH24,IF(GG24=1,0,2),1),"")</f>
        <v>2</v>
      </c>
      <c r="GL24" s="43">
        <f>IF(GJ24=2,3,IF(GJ24=1,1,0))</f>
        <v>0</v>
      </c>
      <c r="GM24" s="43">
        <f>IF(GK24=2,3,IF(GK24=1,1,0))</f>
        <v>3</v>
      </c>
      <c r="GN24" s="56"/>
      <c r="GO24" s="22" t="str">
        <f t="shared" ref="GO24:GO29" si="394">IF(GP24,VLOOKUP(GP24,Spelers,2,FALSE),"")</f>
        <v>BRUSSELMANS Rony</v>
      </c>
      <c r="GP24" s="83">
        <v>3401</v>
      </c>
      <c r="GQ24" s="22" t="str">
        <f t="shared" ref="GQ24:GQ29" si="395">IF(GP24,VLOOKUP(GP24,Spelers,3,FALSE),"")</f>
        <v>C</v>
      </c>
      <c r="GR24" s="22" t="str">
        <f t="shared" ref="GR24:GR29" si="396">IF(GS24,VLOOKUP(GS24,Spelers,2,FALSE),"")</f>
        <v>DE BORGER David</v>
      </c>
      <c r="GS24" s="83">
        <v>6430</v>
      </c>
      <c r="GT24" s="22" t="str">
        <f t="shared" ref="GT24:GT29" si="397">IF(GS24,VLOOKUP(GS24,Spelers,3,FALSE),"")</f>
        <v>D</v>
      </c>
      <c r="GU24" s="83">
        <v>1</v>
      </c>
      <c r="GV24" s="83">
        <v>1</v>
      </c>
      <c r="GW24" s="84"/>
      <c r="GX24" s="22">
        <f t="shared" ref="GX24:GX29" si="398">IF(GV24&lt;&gt;"",IF(GU24=GV24,IF(GU24=1,2,0),1),"")</f>
        <v>2</v>
      </c>
      <c r="GY24" s="22">
        <f t="shared" ref="GY24:GY29" si="399">IF(GV24&lt;&gt;"",IF(GU24=GV24,IF(GU24=1,0,2),1),"")</f>
        <v>0</v>
      </c>
      <c r="GZ24" s="43">
        <f>IF(GX24=2,3,IF(GX24=1,1,0))</f>
        <v>3</v>
      </c>
      <c r="HA24" s="43">
        <f>IF(GY24=2,3,IF(GY24=1,1,0))</f>
        <v>0</v>
      </c>
      <c r="HB24" s="56"/>
      <c r="HC24" s="22" t="str">
        <f t="shared" ref="HC24:HC29" si="400">IF(HD24,VLOOKUP(HD24,Spelers,2,FALSE),"")</f>
        <v>VAN DEN WIJNGAERT Yvan</v>
      </c>
      <c r="HD24" s="83">
        <v>8599</v>
      </c>
      <c r="HE24" s="22" t="str">
        <f t="shared" ref="HE24:HE29" si="401">IF(HD24,VLOOKUP(HD24,Spelers,3,FALSE),"")</f>
        <v>C</v>
      </c>
      <c r="HF24" s="22" t="str">
        <f t="shared" ref="HF24:HF29" si="402">IF(HG24,VLOOKUP(HG24,Spelers,2,FALSE),"")</f>
        <v>DE KEYSER Laurens</v>
      </c>
      <c r="HG24" s="83">
        <v>7168</v>
      </c>
      <c r="HH24" s="22" t="str">
        <f t="shared" ref="HH24:HH29" si="403">IF(HG24,VLOOKUP(HG24,Spelers,3,FALSE),"")</f>
        <v>B</v>
      </c>
      <c r="HI24" s="83">
        <v>2</v>
      </c>
      <c r="HJ24" s="83">
        <v>2</v>
      </c>
      <c r="HK24" s="84"/>
      <c r="HL24" s="22">
        <f t="shared" ref="HL24:HL29" si="404">IF(HJ24&lt;&gt;"",IF(HI24=HJ24,IF(HI24=1,2,0),1),"")</f>
        <v>0</v>
      </c>
      <c r="HM24" s="22">
        <f t="shared" ref="HM24:HM29" si="405">IF(HJ24&lt;&gt;"",IF(HI24=HJ24,IF(HI24=1,0,2),1),"")</f>
        <v>2</v>
      </c>
      <c r="HN24" s="43">
        <f>IF(HL24=2,3,IF(HL24=1,1,0))</f>
        <v>0</v>
      </c>
      <c r="HO24" s="43">
        <f>IF(HM24=2,3,IF(HM24=1,1,0))</f>
        <v>3</v>
      </c>
      <c r="HP24" s="66"/>
      <c r="HQ24" s="22" t="str">
        <f t="shared" ref="HQ24:HQ29" si="406">IF(HR24,VLOOKUP(HR24,Spelers,2,FALSE),"")</f>
        <v>LUYTEN Joe</v>
      </c>
      <c r="HR24" s="83">
        <v>2612</v>
      </c>
      <c r="HS24" s="22" t="str">
        <f t="shared" ref="HS24:HS29" si="407">IF(HR24,VLOOKUP(HR24,Spelers,3,FALSE),"")</f>
        <v>D</v>
      </c>
      <c r="HT24" s="22" t="str">
        <f t="shared" ref="HT24:HT29" si="408">IF(HU24,VLOOKUP(HU24,Spelers,2,FALSE),"")</f>
        <v>DE KEYSER Laurens</v>
      </c>
      <c r="HU24" s="83">
        <v>7168</v>
      </c>
      <c r="HV24" s="22" t="str">
        <f t="shared" ref="HV24:HV29" si="409">IF(HU24,VLOOKUP(HU24,Spelers,3,FALSE),"")</f>
        <v>B</v>
      </c>
      <c r="HW24" s="83">
        <v>2</v>
      </c>
      <c r="HX24" s="83">
        <v>1</v>
      </c>
      <c r="HY24" s="84"/>
      <c r="HZ24" s="22">
        <f t="shared" ref="HZ24:HZ29" si="410">IF(HX24&lt;&gt;"",IF(HW24=HX24,IF(HW24=1,2,0),1),"")</f>
        <v>1</v>
      </c>
      <c r="IA24" s="22">
        <f t="shared" ref="IA24:IA29" si="411">IF(HX24&lt;&gt;"",IF(HW24=HX24,IF(HW24=1,0,2),1),"")</f>
        <v>1</v>
      </c>
      <c r="IB24" s="43">
        <f t="shared" ref="IB24:IC29" si="412">IF(HZ24=2,3,IF(HZ24=1,1,0))</f>
        <v>1</v>
      </c>
      <c r="IC24" s="43">
        <f t="shared" si="412"/>
        <v>1</v>
      </c>
      <c r="ID24" s="56"/>
      <c r="IE24" s="22" t="str">
        <f t="shared" ref="IE24:IE29" si="413">IF(IF24,VLOOKUP(IF24,Spelers,2,FALSE),"")</f>
        <v>VERHEYDEN Marc</v>
      </c>
      <c r="IF24" s="83">
        <v>3918</v>
      </c>
      <c r="IG24" s="22" t="str">
        <f t="shared" ref="IG24:IG29" si="414">IF(IF24,VLOOKUP(IF24,Spelers,3,FALSE),"")</f>
        <v>C</v>
      </c>
      <c r="IH24" s="22" t="str">
        <f t="shared" ref="IH24:IH29" si="415">IF(II24,VLOOKUP(II24,Spelers,2,FALSE),"")</f>
        <v>VAN AKEN Bart</v>
      </c>
      <c r="II24" s="83">
        <v>8242</v>
      </c>
      <c r="IJ24" s="22" t="str">
        <f t="shared" ref="IJ24:IJ29" si="416">IF(II24,VLOOKUP(II24,Spelers,3,FALSE),"")</f>
        <v>D</v>
      </c>
      <c r="IK24" s="83">
        <v>2</v>
      </c>
      <c r="IL24" s="83">
        <v>1</v>
      </c>
      <c r="IM24" s="65"/>
      <c r="IN24" s="22">
        <f t="shared" ref="IN24:IN29" si="417">IF(IL24&lt;&gt;"",IF(IK24=IL24,IF(IK24=1,2,0),1),"")</f>
        <v>1</v>
      </c>
      <c r="IO24" s="22">
        <f t="shared" ref="IO24:IO29" si="418">IF(IL24&lt;&gt;"",IF(IK24=IL24,IF(IK24=1,0,2),1),"")</f>
        <v>1</v>
      </c>
      <c r="IP24" s="43">
        <f>IF(IN24=2,3,IF(IN24=1,1,0))</f>
        <v>1</v>
      </c>
      <c r="IQ24" s="43">
        <f>IF(IO24=2,3,IF(IO24=1,1,0))</f>
        <v>1</v>
      </c>
      <c r="IR24" s="56"/>
      <c r="IS24" s="22" t="str">
        <f t="shared" ref="IS24:IS29" si="419">IF(IT24,VLOOKUP(IT24,Spelers,2,FALSE),"")</f>
        <v>HELSEN Koen</v>
      </c>
      <c r="IT24" s="83">
        <v>3608</v>
      </c>
      <c r="IU24" s="22" t="str">
        <f t="shared" ref="IU24:IU29" si="420">IF(IT24,VLOOKUP(IT24,Spelers,3,FALSE),"")</f>
        <v>C</v>
      </c>
      <c r="IV24" s="22" t="str">
        <f t="shared" ref="IV24:IV29" si="421">IF(IW24,VLOOKUP(IW24,Spelers,2,FALSE),"")</f>
        <v>VAN DEN ENDE David</v>
      </c>
      <c r="IW24" s="83">
        <v>5281</v>
      </c>
      <c r="IX24" s="22" t="str">
        <f t="shared" ref="IX24:IX29" si="422">IF(IW24,VLOOKUP(IW24,Spelers,3,FALSE),"")</f>
        <v>C</v>
      </c>
      <c r="IY24" s="83">
        <v>1</v>
      </c>
      <c r="IZ24" s="83">
        <v>1</v>
      </c>
      <c r="JA24" s="84"/>
      <c r="JB24" s="22">
        <f t="shared" ref="JB24:JB29" si="423">IF(IZ24&lt;&gt;"",IF(IY24=IZ24,IF(IY24=1,2,0),1),"")</f>
        <v>2</v>
      </c>
      <c r="JC24" s="22">
        <f t="shared" ref="JC24:JC29" si="424">IF(IZ24&lt;&gt;"",IF(IY24=IZ24,IF(IY24=1,0,2),1),"")</f>
        <v>0</v>
      </c>
      <c r="JD24" s="43">
        <f>IF(JB24=2,3,IF(JB24=1,1,0))</f>
        <v>3</v>
      </c>
      <c r="JE24" s="43">
        <f>IF(JC24=2,3,IF(JC24=1,1,0))</f>
        <v>0</v>
      </c>
      <c r="JF24" s="66"/>
      <c r="JG24" s="22" t="str">
        <f t="shared" ref="JG24:JG29" si="425">IF(JH24,VLOOKUP(JH24,Spelers,2,FALSE),"")</f>
        <v>DE WAEGENEER Marco</v>
      </c>
      <c r="JH24" s="83">
        <v>3857</v>
      </c>
      <c r="JI24" s="22" t="str">
        <f t="shared" ref="JI24:JI29" si="426">IF(JH24,VLOOKUP(JH24,Spelers,3,FALSE),"")</f>
        <v>C</v>
      </c>
      <c r="JJ24" s="22" t="str">
        <f t="shared" ref="JJ24:JJ29" si="427">IF(JK24,VLOOKUP(JK24,Spelers,2,FALSE),"")</f>
        <v>BOEYKENS Marc</v>
      </c>
      <c r="JK24" s="83">
        <v>7497</v>
      </c>
      <c r="JL24" s="22" t="str">
        <f t="shared" ref="JL24:JL29" si="428">IF(JK24,VLOOKUP(JK24,Spelers,3,FALSE),"")</f>
        <v>C</v>
      </c>
      <c r="JM24" s="83">
        <v>2</v>
      </c>
      <c r="JN24" s="83">
        <v>2</v>
      </c>
      <c r="JO24" s="84"/>
      <c r="JP24" s="22">
        <f t="shared" ref="JP24:JP29" si="429">IF(JN24&lt;&gt;"",IF(JM24=JN24,IF(JM24=1,2,0),1),"")</f>
        <v>0</v>
      </c>
      <c r="JQ24" s="22">
        <f t="shared" ref="JQ24:JQ29" si="430">IF(JN24&lt;&gt;"",IF(JM24=JN24,IF(JM24=1,0,2),1),"")</f>
        <v>2</v>
      </c>
      <c r="JR24" s="43">
        <f>IF(JP24=2,3,IF(JP24=1,1,0))</f>
        <v>0</v>
      </c>
      <c r="JS24" s="43">
        <f>IF(JQ24=2,3,IF(JQ24=1,1,0))</f>
        <v>3</v>
      </c>
      <c r="JT24" s="56"/>
      <c r="JU24" s="22" t="str">
        <f t="shared" ref="JU24:JU29" si="431">IF(JV24,VLOOKUP(JV24,Spelers,2,FALSE),"")</f>
        <v>D'HONT Paul</v>
      </c>
      <c r="JV24" s="83">
        <v>7450</v>
      </c>
      <c r="JW24" s="22" t="str">
        <f t="shared" ref="JW24:JW29" si="432">IF(JV24,VLOOKUP(JV24,Spelers,3,FALSE),"")</f>
        <v>D</v>
      </c>
      <c r="JX24" s="22" t="str">
        <f t="shared" ref="JX24:JX29" si="433">IF(JY24,VLOOKUP(JY24,Spelers,2,FALSE),"")</f>
        <v>SIEBENS Ludo</v>
      </c>
      <c r="JY24" s="83">
        <v>3277</v>
      </c>
      <c r="JZ24" s="22" t="str">
        <f t="shared" ref="JZ24:JZ29" si="434">IF(JY24,VLOOKUP(JY24,Spelers,3,FALSE),"")</f>
        <v>C</v>
      </c>
      <c r="KA24" s="83">
        <v>2</v>
      </c>
      <c r="KB24" s="83">
        <v>2</v>
      </c>
      <c r="KC24" s="84"/>
      <c r="KD24" s="22">
        <f t="shared" ref="KD24:KD29" si="435">IF(KB24&lt;&gt;"",IF(KA24=KB24,IF(KA24=1,2,0),1),"")</f>
        <v>0</v>
      </c>
      <c r="KE24" s="22">
        <f t="shared" ref="KE24:KE29" si="436">IF(KB24&lt;&gt;"",IF(KA24=KB24,IF(KA24=1,0,2),1),"")</f>
        <v>2</v>
      </c>
      <c r="KF24" s="43">
        <f>IF(KD24=2,3,IF(KD24=1,1,0))</f>
        <v>0</v>
      </c>
      <c r="KG24" s="43">
        <f>IF(KE24=2,3,IF(KE24=1,1,0))</f>
        <v>3</v>
      </c>
      <c r="KH24" s="56"/>
      <c r="KI24" s="22" t="str">
        <f t="shared" ref="KI24:KI29" si="437">IF(KJ24,VLOOKUP(KJ24,Spelers,2,FALSE),"")</f>
        <v>BOEYKENS Marc</v>
      </c>
      <c r="KJ24" s="83">
        <v>7497</v>
      </c>
      <c r="KK24" s="22" t="str">
        <f t="shared" ref="KK24:KK29" si="438">IF(KJ24,VLOOKUP(KJ24,Spelers,3,FALSE),"")</f>
        <v>C</v>
      </c>
      <c r="KL24" s="22" t="str">
        <f t="shared" ref="KL24:KL29" si="439">IF(KM24,VLOOKUP(KM24,Spelers,2,FALSE),"")</f>
        <v>VAN LINDEN Rudi</v>
      </c>
      <c r="KM24" s="83">
        <v>2790</v>
      </c>
      <c r="KN24" s="22" t="str">
        <f t="shared" ref="KN24:KN29" si="440">IF(KM24,VLOOKUP(KM24,Spelers,3,FALSE),"")</f>
        <v>D</v>
      </c>
      <c r="KO24" s="83">
        <v>2</v>
      </c>
      <c r="KP24" s="83">
        <v>1</v>
      </c>
      <c r="KQ24" s="84"/>
      <c r="KR24" s="22">
        <f t="shared" ref="KR24:KR29" si="441">IF(KP24&lt;&gt;"",IF(KO24=KP24,IF(KO24=1,2,0),1),"")</f>
        <v>1</v>
      </c>
      <c r="KS24" s="22">
        <f t="shared" ref="KS24:KS29" si="442">IF(KP24&lt;&gt;"",IF(KO24=KP24,IF(KO24=1,0,2),1),"")</f>
        <v>1</v>
      </c>
      <c r="KT24" s="43">
        <f>IF(KR24=2,3,IF(KR24=1,1,0))</f>
        <v>1</v>
      </c>
      <c r="KU24" s="43">
        <f>IF(KS24=2,3,IF(KS24=1,1,0))</f>
        <v>1</v>
      </c>
      <c r="KV24" s="66"/>
      <c r="KW24" s="22"/>
      <c r="KX24" s="83"/>
      <c r="KY24" s="22"/>
      <c r="KZ24" s="22"/>
      <c r="LA24" s="83"/>
      <c r="LB24" s="22"/>
      <c r="LC24" s="83"/>
      <c r="LD24" s="83"/>
      <c r="LE24" s="84"/>
      <c r="LF24" s="22"/>
      <c r="LG24" s="22"/>
      <c r="LH24" s="43"/>
      <c r="LI24" s="43"/>
      <c r="LJ24" s="56"/>
      <c r="LK24" s="22"/>
      <c r="LL24" s="83"/>
      <c r="LM24" s="22"/>
      <c r="LN24" s="22"/>
      <c r="LO24" s="83"/>
      <c r="LP24" s="22"/>
      <c r="LQ24" s="83"/>
      <c r="LR24" s="83"/>
      <c r="LS24" s="84"/>
      <c r="LT24" s="22"/>
      <c r="LU24" s="22"/>
      <c r="LV24" s="43"/>
      <c r="LW24" s="43"/>
      <c r="LY24" s="22"/>
      <c r="LZ24" s="83"/>
      <c r="MA24" s="22"/>
      <c r="MB24" s="22"/>
      <c r="MC24" s="83"/>
      <c r="MD24" s="22"/>
      <c r="ME24" s="83"/>
      <c r="MF24" s="83"/>
      <c r="MG24" s="84"/>
      <c r="MH24" s="22"/>
      <c r="MI24" s="22"/>
      <c r="MJ24" s="43"/>
      <c r="MK24" s="43"/>
      <c r="ML24" s="56"/>
      <c r="MM24" s="22"/>
      <c r="MN24" s="83"/>
      <c r="MO24" s="22"/>
      <c r="MP24" s="22"/>
      <c r="MQ24" s="83"/>
      <c r="MR24" s="22"/>
      <c r="MS24" s="83"/>
      <c r="MT24" s="83"/>
      <c r="MU24" s="84"/>
      <c r="MV24" s="22"/>
      <c r="MW24" s="22"/>
      <c r="MX24" s="43"/>
      <c r="MY24" s="43"/>
    </row>
    <row r="25" spans="1:363" ht="16.5" x14ac:dyDescent="0.3">
      <c r="A25" s="22" t="str">
        <f t="shared" si="310"/>
        <v>PLETTINCKX Alois</v>
      </c>
      <c r="B25" s="83">
        <v>1446</v>
      </c>
      <c r="C25" s="22" t="str">
        <f t="shared" si="311"/>
        <v>C</v>
      </c>
      <c r="D25" s="22" t="str">
        <f t="shared" si="312"/>
        <v>VAN STEEN Patrick</v>
      </c>
      <c r="E25" s="83">
        <v>7306</v>
      </c>
      <c r="F25" s="22" t="str">
        <f t="shared" si="313"/>
        <v>C</v>
      </c>
      <c r="G25" s="83">
        <v>1</v>
      </c>
      <c r="H25" s="83">
        <v>2</v>
      </c>
      <c r="I25" s="84"/>
      <c r="J25" s="22">
        <f t="shared" si="314"/>
        <v>1</v>
      </c>
      <c r="K25" s="22">
        <f t="shared" si="315"/>
        <v>1</v>
      </c>
      <c r="L25" s="43">
        <f t="shared" ref="L25:M29" si="443">IF(J25=2,3,IF(J25=1,1,0))</f>
        <v>1</v>
      </c>
      <c r="M25" s="43">
        <f t="shared" si="443"/>
        <v>1</v>
      </c>
      <c r="N25" s="66"/>
      <c r="O25" s="22" t="str">
        <f t="shared" si="316"/>
        <v>VERHEYDEN Marc</v>
      </c>
      <c r="P25" s="83">
        <v>3918</v>
      </c>
      <c r="Q25" s="22" t="str">
        <f t="shared" si="317"/>
        <v>C</v>
      </c>
      <c r="R25" s="22" t="str">
        <f t="shared" si="318"/>
        <v>SCHOUKENS Juliën</v>
      </c>
      <c r="S25" s="83">
        <v>7837</v>
      </c>
      <c r="T25" s="22" t="str">
        <f t="shared" si="319"/>
        <v>C</v>
      </c>
      <c r="U25" s="83">
        <v>2</v>
      </c>
      <c r="V25" s="83">
        <v>2</v>
      </c>
      <c r="W25" s="84"/>
      <c r="X25" s="22">
        <f t="shared" si="320"/>
        <v>0</v>
      </c>
      <c r="Y25" s="22">
        <f t="shared" si="321"/>
        <v>2</v>
      </c>
      <c r="Z25" s="43">
        <f t="shared" ref="Z25:AA29" si="444">IF(X25=2,3,IF(X25=1,1,0))</f>
        <v>0</v>
      </c>
      <c r="AA25" s="43">
        <f t="shared" si="444"/>
        <v>3</v>
      </c>
      <c r="AB25" s="56"/>
      <c r="AC25" s="22" t="str">
        <f t="shared" si="322"/>
        <v>DE BONDT Alain</v>
      </c>
      <c r="AD25" s="83">
        <v>5792</v>
      </c>
      <c r="AE25" s="22" t="str">
        <f t="shared" si="323"/>
        <v>C</v>
      </c>
      <c r="AF25" s="22" t="str">
        <f t="shared" si="324"/>
        <v>LUYTEN Joe</v>
      </c>
      <c r="AG25" s="83">
        <v>2612</v>
      </c>
      <c r="AH25" s="22" t="str">
        <f t="shared" si="325"/>
        <v>D</v>
      </c>
      <c r="AI25" s="83">
        <v>1</v>
      </c>
      <c r="AJ25" s="83">
        <v>1</v>
      </c>
      <c r="AK25" s="84"/>
      <c r="AL25" s="22">
        <f t="shared" si="326"/>
        <v>2</v>
      </c>
      <c r="AM25" s="22">
        <f t="shared" si="327"/>
        <v>0</v>
      </c>
      <c r="AN25" s="43">
        <f t="shared" ref="AN25:AO29" si="445">IF(AL25=2,3,IF(AL25=1,1,0))</f>
        <v>3</v>
      </c>
      <c r="AO25" s="43">
        <f t="shared" si="445"/>
        <v>0</v>
      </c>
      <c r="AP25" s="56"/>
      <c r="AQ25" s="22" t="str">
        <f t="shared" si="328"/>
        <v>PETRY Peter</v>
      </c>
      <c r="AR25" s="83">
        <v>5731</v>
      </c>
      <c r="AS25" s="22" t="str">
        <f t="shared" si="329"/>
        <v>C</v>
      </c>
      <c r="AT25" s="22" t="str">
        <f t="shared" si="330"/>
        <v>SIEBENS Ludo</v>
      </c>
      <c r="AU25" s="83">
        <v>3277</v>
      </c>
      <c r="AV25" s="22" t="str">
        <f t="shared" si="331"/>
        <v>C</v>
      </c>
      <c r="AW25" s="83">
        <v>1</v>
      </c>
      <c r="AX25" s="83">
        <v>1</v>
      </c>
      <c r="AY25" s="84"/>
      <c r="AZ25" s="22">
        <f t="shared" si="332"/>
        <v>2</v>
      </c>
      <c r="BA25" s="22">
        <f t="shared" si="333"/>
        <v>0</v>
      </c>
      <c r="BB25" s="43">
        <f t="shared" ref="BB25:BC29" si="446">IF(AZ25=2,3,IF(AZ25=1,1,0))</f>
        <v>3</v>
      </c>
      <c r="BC25" s="43">
        <f t="shared" si="446"/>
        <v>0</v>
      </c>
      <c r="BD25" s="66"/>
      <c r="BE25" s="22" t="str">
        <f t="shared" si="334"/>
        <v>VAN DAMME Djille</v>
      </c>
      <c r="BF25" s="83">
        <v>3526</v>
      </c>
      <c r="BG25" s="22" t="str">
        <f t="shared" si="335"/>
        <v>C</v>
      </c>
      <c r="BH25" s="22" t="str">
        <f t="shared" si="336"/>
        <v>D'HONT Paul</v>
      </c>
      <c r="BI25" s="83">
        <v>7450</v>
      </c>
      <c r="BJ25" s="22" t="str">
        <f t="shared" si="337"/>
        <v>D</v>
      </c>
      <c r="BK25" s="83">
        <v>1</v>
      </c>
      <c r="BL25" s="83">
        <v>1</v>
      </c>
      <c r="BM25" s="84"/>
      <c r="BN25" s="22">
        <f t="shared" si="338"/>
        <v>2</v>
      </c>
      <c r="BO25" s="22">
        <f t="shared" si="339"/>
        <v>0</v>
      </c>
      <c r="BP25" s="43">
        <f t="shared" ref="BP25:BQ29" si="447">IF(BN25=2,3,IF(BN25=1,1,0))</f>
        <v>3</v>
      </c>
      <c r="BQ25" s="43">
        <f t="shared" si="447"/>
        <v>0</v>
      </c>
      <c r="BR25" s="56"/>
      <c r="BS25" s="22" t="str">
        <f t="shared" si="340"/>
        <v>VAN DAMME Djille</v>
      </c>
      <c r="BT25" s="83">
        <v>3526</v>
      </c>
      <c r="BU25" s="22" t="str">
        <f t="shared" si="341"/>
        <v>C</v>
      </c>
      <c r="BV25" s="22" t="str">
        <f t="shared" si="342"/>
        <v>VAN DER VORST Kevin</v>
      </c>
      <c r="BW25" s="83">
        <v>6011</v>
      </c>
      <c r="BX25" s="22" t="str">
        <f t="shared" si="343"/>
        <v>C</v>
      </c>
      <c r="BY25" s="83">
        <v>1</v>
      </c>
      <c r="BZ25" s="83">
        <v>1</v>
      </c>
      <c r="CA25" s="84"/>
      <c r="CB25" s="22">
        <f t="shared" si="344"/>
        <v>2</v>
      </c>
      <c r="CC25" s="22">
        <f t="shared" si="345"/>
        <v>0</v>
      </c>
      <c r="CD25" s="43">
        <f t="shared" ref="CD25:CD29" si="448">IF(CB25=2,3,IF(CB25=1,1,0))</f>
        <v>3</v>
      </c>
      <c r="CE25" s="43">
        <f t="shared" ref="CE25:CE29" si="449">IF(CC25=2,3,IF(CC25=1,1,0))</f>
        <v>0</v>
      </c>
      <c r="CF25" s="56"/>
      <c r="CG25" s="22" t="str">
        <f t="shared" si="346"/>
        <v>POORTMANS Paul</v>
      </c>
      <c r="CH25" s="83">
        <v>2242</v>
      </c>
      <c r="CI25" s="22" t="str">
        <f t="shared" si="347"/>
        <v>D</v>
      </c>
      <c r="CJ25" s="22" t="str">
        <f t="shared" si="348"/>
        <v>CONICKX Gustaaf</v>
      </c>
      <c r="CK25" s="83">
        <v>2696</v>
      </c>
      <c r="CL25" s="22" t="str">
        <f t="shared" si="349"/>
        <v>D</v>
      </c>
      <c r="CM25" s="83">
        <v>2</v>
      </c>
      <c r="CN25" s="83">
        <v>1</v>
      </c>
      <c r="CO25" s="84"/>
      <c r="CP25" s="22">
        <f t="shared" si="350"/>
        <v>1</v>
      </c>
      <c r="CQ25" s="22">
        <f t="shared" si="351"/>
        <v>1</v>
      </c>
      <c r="CR25" s="43">
        <f t="shared" ref="CR25:CS29" si="450">IF(CP25=2,3,IF(CP25=1,1,0))</f>
        <v>1</v>
      </c>
      <c r="CS25" s="43">
        <f t="shared" si="450"/>
        <v>1</v>
      </c>
      <c r="CT25" s="66"/>
      <c r="CU25" s="22" t="str">
        <f t="shared" si="352"/>
        <v>VAN LINDEN Rudi</v>
      </c>
      <c r="CV25" s="83">
        <v>2790</v>
      </c>
      <c r="CW25" s="22" t="str">
        <f t="shared" si="353"/>
        <v>D</v>
      </c>
      <c r="CX25" s="22" t="str">
        <f t="shared" si="354"/>
        <v>VAN ROY John</v>
      </c>
      <c r="CY25" s="83">
        <v>1883</v>
      </c>
      <c r="CZ25" s="22" t="str">
        <f t="shared" si="355"/>
        <v>B</v>
      </c>
      <c r="DA25" s="83">
        <v>2</v>
      </c>
      <c r="DB25" s="83">
        <v>2</v>
      </c>
      <c r="DC25" s="84"/>
      <c r="DD25" s="22">
        <f t="shared" si="356"/>
        <v>0</v>
      </c>
      <c r="DE25" s="22">
        <f t="shared" si="357"/>
        <v>2</v>
      </c>
      <c r="DF25" s="43">
        <f t="shared" ref="DF25:DG29" si="451">IF(DD25=2,3,IF(DD25=1,1,0))</f>
        <v>0</v>
      </c>
      <c r="DG25" s="43">
        <f t="shared" si="451"/>
        <v>3</v>
      </c>
      <c r="DH25" s="56"/>
      <c r="DI25" s="22" t="str">
        <f t="shared" si="358"/>
        <v>JANSEGERS Jurgen</v>
      </c>
      <c r="DJ25" s="83">
        <v>3271</v>
      </c>
      <c r="DK25" s="22" t="str">
        <f t="shared" si="359"/>
        <v>C</v>
      </c>
      <c r="DL25" s="22" t="str">
        <f t="shared" si="360"/>
        <v>DE COCK Erwin</v>
      </c>
      <c r="DM25" s="83">
        <v>7853</v>
      </c>
      <c r="DN25" s="22" t="str">
        <f t="shared" si="361"/>
        <v>B</v>
      </c>
      <c r="DO25" s="83">
        <v>1</v>
      </c>
      <c r="DP25" s="83">
        <v>2</v>
      </c>
      <c r="DQ25" s="84"/>
      <c r="DR25" s="22">
        <f t="shared" si="362"/>
        <v>1</v>
      </c>
      <c r="DS25" s="22">
        <f t="shared" si="363"/>
        <v>1</v>
      </c>
      <c r="DT25" s="43">
        <f t="shared" ref="DT25:DU29" si="452">IF(DR25=2,3,IF(DR25=1,1,0))</f>
        <v>1</v>
      </c>
      <c r="DU25" s="43">
        <f t="shared" si="452"/>
        <v>1</v>
      </c>
      <c r="DV25" s="56"/>
      <c r="DW25" s="22" t="str">
        <f t="shared" si="364"/>
        <v>GUIGUET Reynald</v>
      </c>
      <c r="DX25" s="83">
        <v>7547</v>
      </c>
      <c r="DY25" s="22" t="str">
        <f t="shared" si="365"/>
        <v>C</v>
      </c>
      <c r="DZ25" s="22" t="str">
        <f t="shared" si="366"/>
        <v>D'HONT Paul</v>
      </c>
      <c r="EA25" s="83">
        <v>7450</v>
      </c>
      <c r="EB25" s="22" t="str">
        <f t="shared" si="367"/>
        <v>D</v>
      </c>
      <c r="EC25" s="83">
        <v>1</v>
      </c>
      <c r="ED25" s="83">
        <v>1</v>
      </c>
      <c r="EE25" s="84"/>
      <c r="EF25" s="22">
        <f t="shared" si="368"/>
        <v>2</v>
      </c>
      <c r="EG25" s="22">
        <f t="shared" si="369"/>
        <v>0</v>
      </c>
      <c r="EH25" s="43">
        <f t="shared" ref="EH25:EI29" si="453">IF(EF25=2,3,IF(EF25=1,1,0))</f>
        <v>3</v>
      </c>
      <c r="EI25" s="43">
        <f t="shared" si="453"/>
        <v>0</v>
      </c>
      <c r="EJ25" s="66"/>
      <c r="EK25" s="22" t="str">
        <f t="shared" si="370"/>
        <v>DE KEUSTER Ronny</v>
      </c>
      <c r="EL25" s="83">
        <v>8598</v>
      </c>
      <c r="EM25" s="22" t="str">
        <f t="shared" si="371"/>
        <v>B</v>
      </c>
      <c r="EN25" s="22" t="str">
        <f t="shared" si="372"/>
        <v>MUYS Erwin</v>
      </c>
      <c r="EO25" s="83">
        <v>8058</v>
      </c>
      <c r="EP25" s="22" t="str">
        <f t="shared" si="373"/>
        <v>D</v>
      </c>
      <c r="EQ25" s="83">
        <v>1</v>
      </c>
      <c r="ER25" s="83">
        <v>2</v>
      </c>
      <c r="ES25" s="84"/>
      <c r="ET25" s="22">
        <f t="shared" si="374"/>
        <v>1</v>
      </c>
      <c r="EU25" s="22">
        <f t="shared" si="375"/>
        <v>1</v>
      </c>
      <c r="EV25" s="43">
        <f t="shared" ref="EV25:EW29" si="454">IF(ET25=2,3,IF(ET25=1,1,0))</f>
        <v>1</v>
      </c>
      <c r="EW25" s="43">
        <f t="shared" si="454"/>
        <v>1</v>
      </c>
      <c r="EX25" s="56"/>
      <c r="EY25" s="22" t="str">
        <f t="shared" si="376"/>
        <v>VAN STEEN Brent</v>
      </c>
      <c r="EZ25" s="83">
        <v>4581</v>
      </c>
      <c r="FA25" s="22" t="str">
        <f t="shared" si="377"/>
        <v>C</v>
      </c>
      <c r="FB25" s="22" t="str">
        <f t="shared" si="378"/>
        <v>BOUTENS Werner</v>
      </c>
      <c r="FC25" s="83">
        <v>4903</v>
      </c>
      <c r="FD25" s="22" t="str">
        <f t="shared" si="379"/>
        <v>D</v>
      </c>
      <c r="FE25" s="83">
        <v>1</v>
      </c>
      <c r="FF25" s="83">
        <v>2</v>
      </c>
      <c r="FG25" s="84"/>
      <c r="FH25" s="22">
        <f t="shared" si="380"/>
        <v>1</v>
      </c>
      <c r="FI25" s="22">
        <f t="shared" si="381"/>
        <v>1</v>
      </c>
      <c r="FJ25" s="43">
        <f t="shared" ref="FJ25:FK29" si="455">IF(FH25=2,3,IF(FH25=1,1,0))</f>
        <v>1</v>
      </c>
      <c r="FK25" s="43">
        <f t="shared" si="455"/>
        <v>1</v>
      </c>
      <c r="FL25" s="56"/>
      <c r="FM25" s="22" t="str">
        <f t="shared" si="382"/>
        <v>DE BONDT Alain</v>
      </c>
      <c r="FN25" s="83">
        <v>5792</v>
      </c>
      <c r="FO25" s="22" t="str">
        <f t="shared" si="383"/>
        <v>C</v>
      </c>
      <c r="FP25" s="22" t="str">
        <f t="shared" si="384"/>
        <v>VERHEYDEN Marc</v>
      </c>
      <c r="FQ25" s="83">
        <v>3918</v>
      </c>
      <c r="FR25" s="22" t="str">
        <f t="shared" si="385"/>
        <v>C</v>
      </c>
      <c r="FS25" s="83">
        <v>1</v>
      </c>
      <c r="FT25" s="83">
        <v>1</v>
      </c>
      <c r="FU25" s="84"/>
      <c r="FV25" s="22">
        <f t="shared" si="386"/>
        <v>2</v>
      </c>
      <c r="FW25" s="22">
        <f t="shared" si="387"/>
        <v>0</v>
      </c>
      <c r="FX25" s="43">
        <f t="shared" ref="FX25:FY29" si="456">IF(FV25=2,3,IF(FV25=1,1,0))</f>
        <v>3</v>
      </c>
      <c r="FY25" s="43">
        <f t="shared" si="456"/>
        <v>0</v>
      </c>
      <c r="FZ25" s="66"/>
      <c r="GA25" s="22" t="str">
        <f t="shared" si="388"/>
        <v>DE DECKER Ronald</v>
      </c>
      <c r="GB25" s="83">
        <v>8715</v>
      </c>
      <c r="GC25" s="22" t="str">
        <f t="shared" si="389"/>
        <v>D</v>
      </c>
      <c r="GD25" s="22" t="str">
        <f t="shared" si="390"/>
        <v>DE BONDT Alain</v>
      </c>
      <c r="GE25" s="83">
        <v>5792</v>
      </c>
      <c r="GF25" s="22" t="str">
        <f t="shared" si="391"/>
        <v>C</v>
      </c>
      <c r="GG25" s="83">
        <v>2</v>
      </c>
      <c r="GH25" s="83">
        <v>2</v>
      </c>
      <c r="GI25" s="84"/>
      <c r="GJ25" s="22">
        <f t="shared" si="392"/>
        <v>0</v>
      </c>
      <c r="GK25" s="22">
        <f t="shared" si="393"/>
        <v>2</v>
      </c>
      <c r="GL25" s="43">
        <f t="shared" ref="GL25:GM29" si="457">IF(GJ25=2,3,IF(GJ25=1,1,0))</f>
        <v>0</v>
      </c>
      <c r="GM25" s="43">
        <f t="shared" si="457"/>
        <v>3</v>
      </c>
      <c r="GN25" s="56"/>
      <c r="GO25" s="22" t="str">
        <f t="shared" si="394"/>
        <v>HOOF Etienne</v>
      </c>
      <c r="GP25" s="83">
        <v>3041</v>
      </c>
      <c r="GQ25" s="22" t="str">
        <f t="shared" si="395"/>
        <v>B</v>
      </c>
      <c r="GR25" s="22" t="str">
        <f t="shared" si="396"/>
        <v>KERREMANS Yentl</v>
      </c>
      <c r="GS25" s="83">
        <v>4636</v>
      </c>
      <c r="GT25" s="22" t="str">
        <f t="shared" si="397"/>
        <v>D</v>
      </c>
      <c r="GU25" s="83">
        <v>2</v>
      </c>
      <c r="GV25" s="83">
        <v>1</v>
      </c>
      <c r="GW25" s="84"/>
      <c r="GX25" s="22">
        <f t="shared" si="398"/>
        <v>1</v>
      </c>
      <c r="GY25" s="22">
        <f t="shared" si="399"/>
        <v>1</v>
      </c>
      <c r="GZ25" s="43">
        <f t="shared" ref="GZ25:HA29" si="458">IF(GX25=2,3,IF(GX25=1,1,0))</f>
        <v>1</v>
      </c>
      <c r="HA25" s="43">
        <f t="shared" si="458"/>
        <v>1</v>
      </c>
      <c r="HB25" s="56"/>
      <c r="HC25" s="22" t="str">
        <f t="shared" si="400"/>
        <v>DE BONDT Tom</v>
      </c>
      <c r="HD25" s="83">
        <v>7386</v>
      </c>
      <c r="HE25" s="22" t="str">
        <f t="shared" si="401"/>
        <v>NA</v>
      </c>
      <c r="HF25" s="22" t="str">
        <f t="shared" si="402"/>
        <v>MOENS Robert</v>
      </c>
      <c r="HG25" s="83">
        <v>5272</v>
      </c>
      <c r="HH25" s="22" t="str">
        <f t="shared" si="403"/>
        <v>B</v>
      </c>
      <c r="HI25" s="83">
        <v>2</v>
      </c>
      <c r="HJ25" s="83">
        <v>2</v>
      </c>
      <c r="HK25" s="84"/>
      <c r="HL25" s="22">
        <f t="shared" si="404"/>
        <v>0</v>
      </c>
      <c r="HM25" s="22">
        <f t="shared" si="405"/>
        <v>2</v>
      </c>
      <c r="HN25" s="43">
        <f t="shared" ref="HN25:HO29" si="459">IF(HL25=2,3,IF(HL25=1,1,0))</f>
        <v>0</v>
      </c>
      <c r="HO25" s="43">
        <f t="shared" si="459"/>
        <v>3</v>
      </c>
      <c r="HP25" s="66"/>
      <c r="HQ25" s="22" t="str">
        <f t="shared" si="406"/>
        <v>VERSTREPEN Kevin</v>
      </c>
      <c r="HR25" s="83">
        <v>8049</v>
      </c>
      <c r="HS25" s="22" t="str">
        <f t="shared" si="407"/>
        <v>D</v>
      </c>
      <c r="HT25" s="22" t="str">
        <f t="shared" si="408"/>
        <v>MOENS Robert</v>
      </c>
      <c r="HU25" s="83">
        <v>5272</v>
      </c>
      <c r="HV25" s="22" t="str">
        <f t="shared" si="409"/>
        <v>B</v>
      </c>
      <c r="HW25" s="83">
        <v>2</v>
      </c>
      <c r="HX25" s="83">
        <v>2</v>
      </c>
      <c r="HY25" s="84"/>
      <c r="HZ25" s="22">
        <f t="shared" si="410"/>
        <v>0</v>
      </c>
      <c r="IA25" s="22">
        <f t="shared" si="411"/>
        <v>2</v>
      </c>
      <c r="IB25" s="43">
        <f t="shared" si="412"/>
        <v>0</v>
      </c>
      <c r="IC25" s="43">
        <f t="shared" si="412"/>
        <v>3</v>
      </c>
      <c r="ID25" s="56"/>
      <c r="IE25" s="22" t="str">
        <f t="shared" si="413"/>
        <v>VAN DAMME Eddy</v>
      </c>
      <c r="IF25" s="83">
        <v>3539</v>
      </c>
      <c r="IG25" s="22" t="str">
        <f t="shared" si="414"/>
        <v>C</v>
      </c>
      <c r="IH25" s="22" t="str">
        <f t="shared" si="415"/>
        <v>VERHEYDEN Thierry</v>
      </c>
      <c r="II25" s="83">
        <v>3038</v>
      </c>
      <c r="IJ25" s="22" t="str">
        <f t="shared" si="416"/>
        <v>B</v>
      </c>
      <c r="IK25" s="83">
        <v>2</v>
      </c>
      <c r="IL25" s="83">
        <v>2</v>
      </c>
      <c r="IM25" s="65"/>
      <c r="IN25" s="22">
        <f t="shared" si="417"/>
        <v>0</v>
      </c>
      <c r="IO25" s="22">
        <f t="shared" si="418"/>
        <v>2</v>
      </c>
      <c r="IP25" s="43">
        <f t="shared" ref="IP25:IQ29" si="460">IF(IN25=2,3,IF(IN25=1,1,0))</f>
        <v>0</v>
      </c>
      <c r="IQ25" s="43">
        <f t="shared" si="460"/>
        <v>3</v>
      </c>
      <c r="IR25" s="56"/>
      <c r="IS25" s="22" t="str">
        <f t="shared" si="419"/>
        <v>VAN ROY John</v>
      </c>
      <c r="IT25" s="83">
        <v>1883</v>
      </c>
      <c r="IU25" s="22" t="str">
        <f t="shared" si="420"/>
        <v>B</v>
      </c>
      <c r="IV25" s="22" t="str">
        <f t="shared" si="421"/>
        <v>DE KEUSTER Ronny</v>
      </c>
      <c r="IW25" s="83">
        <v>8598</v>
      </c>
      <c r="IX25" s="22" t="str">
        <f t="shared" si="422"/>
        <v>B</v>
      </c>
      <c r="IY25" s="83">
        <v>2</v>
      </c>
      <c r="IZ25" s="83">
        <v>2</v>
      </c>
      <c r="JA25" s="84"/>
      <c r="JB25" s="22">
        <f t="shared" si="423"/>
        <v>0</v>
      </c>
      <c r="JC25" s="22">
        <f t="shared" si="424"/>
        <v>2</v>
      </c>
      <c r="JD25" s="43">
        <f t="shared" ref="JD25:JE29" si="461">IF(JB25=2,3,IF(JB25=1,1,0))</f>
        <v>0</v>
      </c>
      <c r="JE25" s="43">
        <f t="shared" si="461"/>
        <v>3</v>
      </c>
      <c r="JF25" s="66"/>
      <c r="JG25" s="22" t="str">
        <f t="shared" si="425"/>
        <v>VAN ROMPAEY Kristof</v>
      </c>
      <c r="JH25" s="83">
        <v>7474</v>
      </c>
      <c r="JI25" s="22" t="str">
        <f t="shared" si="426"/>
        <v>C</v>
      </c>
      <c r="JJ25" s="22" t="str">
        <f t="shared" si="427"/>
        <v>JANSEGERS Jurgen</v>
      </c>
      <c r="JK25" s="83">
        <v>3271</v>
      </c>
      <c r="JL25" s="22" t="str">
        <f t="shared" si="428"/>
        <v>C</v>
      </c>
      <c r="JM25" s="83">
        <v>2</v>
      </c>
      <c r="JN25" s="83">
        <v>2</v>
      </c>
      <c r="JO25" s="84"/>
      <c r="JP25" s="22">
        <f t="shared" si="429"/>
        <v>0</v>
      </c>
      <c r="JQ25" s="22">
        <f t="shared" si="430"/>
        <v>2</v>
      </c>
      <c r="JR25" s="43">
        <f t="shared" ref="JR25:JS29" si="462">IF(JP25=2,3,IF(JP25=1,1,0))</f>
        <v>0</v>
      </c>
      <c r="JS25" s="43">
        <f t="shared" si="462"/>
        <v>3</v>
      </c>
      <c r="JT25" s="56"/>
      <c r="JU25" s="22" t="str">
        <f t="shared" si="431"/>
        <v>DE BONDT Tom</v>
      </c>
      <c r="JV25" s="83">
        <v>7386</v>
      </c>
      <c r="JW25" s="22" t="str">
        <f t="shared" si="432"/>
        <v>NA</v>
      </c>
      <c r="JX25" s="22" t="str">
        <f t="shared" si="433"/>
        <v>DE KERF Leander</v>
      </c>
      <c r="JY25" s="83">
        <v>7954</v>
      </c>
      <c r="JZ25" s="22" t="str">
        <f t="shared" si="434"/>
        <v>D</v>
      </c>
      <c r="KA25" s="83">
        <v>1</v>
      </c>
      <c r="KB25" s="83">
        <v>2</v>
      </c>
      <c r="KC25" s="84"/>
      <c r="KD25" s="22">
        <f t="shared" si="435"/>
        <v>1</v>
      </c>
      <c r="KE25" s="22">
        <f t="shared" si="436"/>
        <v>1</v>
      </c>
      <c r="KF25" s="43">
        <f t="shared" ref="KF25:KG29" si="463">IF(KD25=2,3,IF(KD25=1,1,0))</f>
        <v>1</v>
      </c>
      <c r="KG25" s="43">
        <f t="shared" si="463"/>
        <v>1</v>
      </c>
      <c r="KH25" s="56"/>
      <c r="KI25" s="22" t="str">
        <f t="shared" si="437"/>
        <v>VERMEULEN Peter</v>
      </c>
      <c r="KJ25" s="83">
        <v>2939</v>
      </c>
      <c r="KK25" s="22" t="str">
        <f t="shared" si="438"/>
        <v>B</v>
      </c>
      <c r="KL25" s="22" t="str">
        <f t="shared" si="439"/>
        <v>DE KEUSTER Ronny</v>
      </c>
      <c r="KM25" s="83">
        <v>8598</v>
      </c>
      <c r="KN25" s="22" t="str">
        <f t="shared" si="440"/>
        <v>B</v>
      </c>
      <c r="KO25" s="83">
        <v>2</v>
      </c>
      <c r="KP25" s="83">
        <v>1</v>
      </c>
      <c r="KQ25" s="84"/>
      <c r="KR25" s="22">
        <f t="shared" si="441"/>
        <v>1</v>
      </c>
      <c r="KS25" s="22">
        <f t="shared" si="442"/>
        <v>1</v>
      </c>
      <c r="KT25" s="43">
        <f t="shared" ref="KT25:KU29" si="464">IF(KR25=2,3,IF(KR25=1,1,0))</f>
        <v>1</v>
      </c>
      <c r="KU25" s="43">
        <f t="shared" si="464"/>
        <v>1</v>
      </c>
      <c r="KV25" s="66"/>
      <c r="KW25" s="22"/>
      <c r="KX25" s="83"/>
      <c r="KY25" s="22"/>
      <c r="KZ25" s="22"/>
      <c r="LA25" s="83"/>
      <c r="LB25" s="22"/>
      <c r="LC25" s="83"/>
      <c r="LD25" s="83"/>
      <c r="LE25" s="84"/>
      <c r="LF25" s="22"/>
      <c r="LG25" s="22"/>
      <c r="LH25" s="43"/>
      <c r="LI25" s="43"/>
      <c r="LJ25" s="56"/>
      <c r="LK25" s="22"/>
      <c r="LL25" s="83"/>
      <c r="LM25" s="22"/>
      <c r="LN25" s="22"/>
      <c r="LO25" s="83"/>
      <c r="LP25" s="22"/>
      <c r="LQ25" s="83"/>
      <c r="LR25" s="83"/>
      <c r="LS25" s="84"/>
      <c r="LT25" s="22"/>
      <c r="LU25" s="22"/>
      <c r="LV25" s="43"/>
      <c r="LW25" s="43"/>
      <c r="LY25" s="22"/>
      <c r="LZ25" s="83"/>
      <c r="MA25" s="22"/>
      <c r="MB25" s="22"/>
      <c r="MC25" s="83"/>
      <c r="MD25" s="22"/>
      <c r="ME25" s="83"/>
      <c r="MF25" s="83"/>
      <c r="MG25" s="84"/>
      <c r="MH25" s="22"/>
      <c r="MI25" s="22"/>
      <c r="MJ25" s="43"/>
      <c r="MK25" s="43"/>
      <c r="ML25" s="56"/>
      <c r="MM25" s="22"/>
      <c r="MN25" s="83"/>
      <c r="MO25" s="22"/>
      <c r="MP25" s="22"/>
      <c r="MQ25" s="83"/>
      <c r="MR25" s="22"/>
      <c r="MS25" s="83"/>
      <c r="MT25" s="83"/>
      <c r="MU25" s="84"/>
      <c r="MV25" s="22"/>
      <c r="MW25" s="22"/>
      <c r="MX25" s="43"/>
      <c r="MY25" s="43"/>
    </row>
    <row r="26" spans="1:363" ht="16.5" x14ac:dyDescent="0.3">
      <c r="A26" s="22" t="str">
        <f t="shared" si="310"/>
        <v>HOOF Etienne</v>
      </c>
      <c r="B26" s="83">
        <v>3041</v>
      </c>
      <c r="C26" s="22" t="str">
        <f t="shared" si="311"/>
        <v>B</v>
      </c>
      <c r="D26" s="22" t="str">
        <f t="shared" si="312"/>
        <v>VAN STEEN Brent</v>
      </c>
      <c r="E26" s="83">
        <v>4581</v>
      </c>
      <c r="F26" s="22" t="str">
        <f t="shared" si="313"/>
        <v>C</v>
      </c>
      <c r="G26" s="83">
        <v>1</v>
      </c>
      <c r="H26" s="83">
        <v>1</v>
      </c>
      <c r="I26" s="84"/>
      <c r="J26" s="22">
        <f t="shared" si="314"/>
        <v>2</v>
      </c>
      <c r="K26" s="22">
        <f t="shared" si="315"/>
        <v>0</v>
      </c>
      <c r="L26" s="43">
        <f t="shared" si="443"/>
        <v>3</v>
      </c>
      <c r="M26" s="43">
        <f t="shared" si="443"/>
        <v>0</v>
      </c>
      <c r="N26" s="66"/>
      <c r="O26" s="22" t="str">
        <f t="shared" si="316"/>
        <v>LEYS Willy</v>
      </c>
      <c r="P26" s="83">
        <v>2926</v>
      </c>
      <c r="Q26" s="22" t="str">
        <f t="shared" si="317"/>
        <v>C</v>
      </c>
      <c r="R26" s="22" t="str">
        <f t="shared" si="318"/>
        <v>VAN DE WAUWER Rony</v>
      </c>
      <c r="S26" s="83">
        <v>2766</v>
      </c>
      <c r="T26" s="22" t="str">
        <f t="shared" si="319"/>
        <v>C</v>
      </c>
      <c r="U26" s="83">
        <v>2</v>
      </c>
      <c r="V26" s="83">
        <v>2</v>
      </c>
      <c r="W26" s="84"/>
      <c r="X26" s="22">
        <f t="shared" si="320"/>
        <v>0</v>
      </c>
      <c r="Y26" s="22">
        <f t="shared" si="321"/>
        <v>2</v>
      </c>
      <c r="Z26" s="43">
        <f t="shared" si="444"/>
        <v>0</v>
      </c>
      <c r="AA26" s="43">
        <f t="shared" si="444"/>
        <v>3</v>
      </c>
      <c r="AB26" s="56"/>
      <c r="AC26" s="22" t="str">
        <f t="shared" si="322"/>
        <v>VAN ROY John</v>
      </c>
      <c r="AD26" s="83">
        <v>1883</v>
      </c>
      <c r="AE26" s="22" t="str">
        <f t="shared" si="323"/>
        <v>B</v>
      </c>
      <c r="AF26" s="22" t="str">
        <f t="shared" si="324"/>
        <v>DE BORGER David</v>
      </c>
      <c r="AG26" s="83">
        <v>6430</v>
      </c>
      <c r="AH26" s="22" t="str">
        <f t="shared" si="325"/>
        <v>D</v>
      </c>
      <c r="AI26" s="83">
        <v>1</v>
      </c>
      <c r="AJ26" s="83">
        <v>1</v>
      </c>
      <c r="AK26" s="84"/>
      <c r="AL26" s="22">
        <f t="shared" si="326"/>
        <v>2</v>
      </c>
      <c r="AM26" s="22">
        <f t="shared" si="327"/>
        <v>0</v>
      </c>
      <c r="AN26" s="43">
        <f t="shared" si="445"/>
        <v>3</v>
      </c>
      <c r="AO26" s="43">
        <f t="shared" si="445"/>
        <v>0</v>
      </c>
      <c r="AP26" s="56"/>
      <c r="AQ26" s="22" t="str">
        <f t="shared" si="328"/>
        <v>KERREMANS Yentl</v>
      </c>
      <c r="AR26" s="83">
        <v>4636</v>
      </c>
      <c r="AS26" s="22" t="str">
        <f t="shared" si="329"/>
        <v>D</v>
      </c>
      <c r="AT26" s="22" t="str">
        <f t="shared" si="330"/>
        <v>BRUSSELMANS Rony</v>
      </c>
      <c r="AU26" s="83">
        <v>3401</v>
      </c>
      <c r="AV26" s="22" t="str">
        <f t="shared" si="331"/>
        <v>C</v>
      </c>
      <c r="AW26" s="83">
        <v>1</v>
      </c>
      <c r="AX26" s="83">
        <v>2</v>
      </c>
      <c r="AY26" s="84"/>
      <c r="AZ26" s="22">
        <f t="shared" si="332"/>
        <v>1</v>
      </c>
      <c r="BA26" s="22">
        <f t="shared" si="333"/>
        <v>1</v>
      </c>
      <c r="BB26" s="43">
        <f t="shared" si="446"/>
        <v>1</v>
      </c>
      <c r="BC26" s="43">
        <f t="shared" si="446"/>
        <v>1</v>
      </c>
      <c r="BD26" s="66"/>
      <c r="BE26" s="22" t="str">
        <f t="shared" si="334"/>
        <v>DE MAESSCHALK Dirk</v>
      </c>
      <c r="BF26" s="83">
        <v>6298</v>
      </c>
      <c r="BG26" s="22" t="str">
        <f t="shared" si="335"/>
        <v>C</v>
      </c>
      <c r="BH26" s="22" t="str">
        <f t="shared" si="336"/>
        <v>MAES Jan</v>
      </c>
      <c r="BI26" s="83">
        <v>2616</v>
      </c>
      <c r="BJ26" s="22" t="str">
        <f t="shared" si="337"/>
        <v>D</v>
      </c>
      <c r="BK26" s="83">
        <v>2</v>
      </c>
      <c r="BL26" s="83">
        <v>2</v>
      </c>
      <c r="BM26" s="84"/>
      <c r="BN26" s="22">
        <f t="shared" si="338"/>
        <v>0</v>
      </c>
      <c r="BO26" s="22">
        <f t="shared" si="339"/>
        <v>2</v>
      </c>
      <c r="BP26" s="43">
        <f t="shared" si="447"/>
        <v>0</v>
      </c>
      <c r="BQ26" s="43">
        <f t="shared" si="447"/>
        <v>3</v>
      </c>
      <c r="BR26" s="56"/>
      <c r="BS26" s="22" t="str">
        <f t="shared" si="340"/>
        <v>DE MAESSCHALK Dirk</v>
      </c>
      <c r="BT26" s="83">
        <v>6298</v>
      </c>
      <c r="BU26" s="22" t="str">
        <f t="shared" si="341"/>
        <v>C</v>
      </c>
      <c r="BV26" s="22" t="str">
        <f t="shared" si="342"/>
        <v>VERSTREPEN Kevin</v>
      </c>
      <c r="BW26" s="83">
        <v>8049</v>
      </c>
      <c r="BX26" s="22" t="str">
        <f t="shared" si="343"/>
        <v>D</v>
      </c>
      <c r="BY26" s="83">
        <v>1</v>
      </c>
      <c r="BZ26" s="83">
        <v>2</v>
      </c>
      <c r="CA26" s="84"/>
      <c r="CB26" s="22">
        <f t="shared" si="344"/>
        <v>1</v>
      </c>
      <c r="CC26" s="22">
        <f t="shared" si="345"/>
        <v>1</v>
      </c>
      <c r="CD26" s="43">
        <f t="shared" si="448"/>
        <v>1</v>
      </c>
      <c r="CE26" s="43">
        <f t="shared" si="449"/>
        <v>1</v>
      </c>
      <c r="CF26" s="56"/>
      <c r="CG26" s="22" t="str">
        <f t="shared" si="346"/>
        <v>VAN AKEN Bart</v>
      </c>
      <c r="CH26" s="83">
        <v>8242</v>
      </c>
      <c r="CI26" s="22" t="str">
        <f t="shared" si="347"/>
        <v>D</v>
      </c>
      <c r="CJ26" s="22" t="str">
        <f t="shared" si="348"/>
        <v>LEYS Willy</v>
      </c>
      <c r="CK26" s="83">
        <v>2926</v>
      </c>
      <c r="CL26" s="22" t="str">
        <f t="shared" si="349"/>
        <v>C</v>
      </c>
      <c r="CM26" s="83">
        <v>1</v>
      </c>
      <c r="CN26" s="83">
        <v>1</v>
      </c>
      <c r="CO26" s="84"/>
      <c r="CP26" s="22">
        <f t="shared" si="350"/>
        <v>2</v>
      </c>
      <c r="CQ26" s="22">
        <f t="shared" si="351"/>
        <v>0</v>
      </c>
      <c r="CR26" s="43">
        <f t="shared" si="450"/>
        <v>3</v>
      </c>
      <c r="CS26" s="43">
        <f t="shared" si="450"/>
        <v>0</v>
      </c>
      <c r="CT26" s="66"/>
      <c r="CU26" s="22" t="str">
        <f t="shared" si="352"/>
        <v>VAN ROMPAEY Yves</v>
      </c>
      <c r="CV26" s="83">
        <v>8068</v>
      </c>
      <c r="CW26" s="22" t="str">
        <f t="shared" si="353"/>
        <v>D</v>
      </c>
      <c r="CX26" s="22" t="str">
        <f t="shared" si="354"/>
        <v>DE BONDT Alain</v>
      </c>
      <c r="CY26" s="83">
        <v>5792</v>
      </c>
      <c r="CZ26" s="22" t="str">
        <f t="shared" si="355"/>
        <v>C</v>
      </c>
      <c r="DA26" s="83">
        <v>2</v>
      </c>
      <c r="DB26" s="83">
        <v>2</v>
      </c>
      <c r="DC26" s="84"/>
      <c r="DD26" s="22">
        <f t="shared" si="356"/>
        <v>0</v>
      </c>
      <c r="DE26" s="22">
        <f t="shared" si="357"/>
        <v>2</v>
      </c>
      <c r="DF26" s="43">
        <f t="shared" si="451"/>
        <v>0</v>
      </c>
      <c r="DG26" s="43">
        <f t="shared" si="451"/>
        <v>3</v>
      </c>
      <c r="DH26" s="56"/>
      <c r="DI26" s="22" t="str">
        <f t="shared" si="358"/>
        <v>KLEYN Alex</v>
      </c>
      <c r="DJ26" s="83">
        <v>1007</v>
      </c>
      <c r="DK26" s="22" t="str">
        <f t="shared" si="359"/>
        <v>D</v>
      </c>
      <c r="DL26" s="22" t="str">
        <f t="shared" si="360"/>
        <v>VAN OLERVEKEN Eduward</v>
      </c>
      <c r="DM26" s="83">
        <v>806</v>
      </c>
      <c r="DN26" s="22" t="str">
        <f t="shared" si="361"/>
        <v>NA</v>
      </c>
      <c r="DO26" s="83">
        <v>1</v>
      </c>
      <c r="DP26" s="83">
        <v>1</v>
      </c>
      <c r="DQ26" s="84"/>
      <c r="DR26" s="22">
        <f t="shared" si="362"/>
        <v>2</v>
      </c>
      <c r="DS26" s="22">
        <f t="shared" si="363"/>
        <v>0</v>
      </c>
      <c r="DT26" s="43">
        <f t="shared" si="452"/>
        <v>3</v>
      </c>
      <c r="DU26" s="43">
        <f t="shared" si="452"/>
        <v>0</v>
      </c>
      <c r="DV26" s="56"/>
      <c r="DW26" s="22" t="str">
        <f t="shared" si="364"/>
        <v>BOUTENS Werner</v>
      </c>
      <c r="DX26" s="83">
        <v>4903</v>
      </c>
      <c r="DY26" s="22" t="str">
        <f t="shared" si="365"/>
        <v>D</v>
      </c>
      <c r="DZ26" s="22" t="str">
        <f t="shared" si="366"/>
        <v>MAES Jan</v>
      </c>
      <c r="EA26" s="83">
        <v>2616</v>
      </c>
      <c r="EB26" s="22" t="str">
        <f t="shared" si="367"/>
        <v>D</v>
      </c>
      <c r="EC26" s="83">
        <v>2</v>
      </c>
      <c r="ED26" s="83">
        <v>1</v>
      </c>
      <c r="EE26" s="84"/>
      <c r="EF26" s="22">
        <f t="shared" si="368"/>
        <v>1</v>
      </c>
      <c r="EG26" s="22">
        <f t="shared" si="369"/>
        <v>1</v>
      </c>
      <c r="EH26" s="43">
        <f t="shared" si="453"/>
        <v>1</v>
      </c>
      <c r="EI26" s="43">
        <f t="shared" si="453"/>
        <v>1</v>
      </c>
      <c r="EJ26" s="66"/>
      <c r="EK26" s="22" t="str">
        <f t="shared" si="370"/>
        <v>VAN LINDEN Rudi</v>
      </c>
      <c r="EL26" s="83">
        <v>2790</v>
      </c>
      <c r="EM26" s="22" t="str">
        <f t="shared" si="371"/>
        <v>D</v>
      </c>
      <c r="EN26" s="22" t="str">
        <f t="shared" si="372"/>
        <v>VERMEULEN Peter</v>
      </c>
      <c r="EO26" s="83">
        <v>2939</v>
      </c>
      <c r="EP26" s="22" t="str">
        <f t="shared" si="373"/>
        <v>B</v>
      </c>
      <c r="EQ26" s="83">
        <v>2</v>
      </c>
      <c r="ER26" s="83">
        <v>1</v>
      </c>
      <c r="ES26" s="84"/>
      <c r="ET26" s="22">
        <f t="shared" si="374"/>
        <v>1</v>
      </c>
      <c r="EU26" s="22">
        <f t="shared" si="375"/>
        <v>1</v>
      </c>
      <c r="EV26" s="43">
        <f t="shared" si="454"/>
        <v>1</v>
      </c>
      <c r="EW26" s="43">
        <f t="shared" si="454"/>
        <v>1</v>
      </c>
      <c r="EX26" s="56"/>
      <c r="EY26" s="22" t="str">
        <f t="shared" si="376"/>
        <v>DE BONDT Hendrik</v>
      </c>
      <c r="EZ26" s="83">
        <v>8383</v>
      </c>
      <c r="FA26" s="22" t="str">
        <f t="shared" si="377"/>
        <v>C</v>
      </c>
      <c r="FB26" s="22" t="str">
        <f t="shared" si="378"/>
        <v>BRUSSELMANS Rony</v>
      </c>
      <c r="FC26" s="83">
        <v>3401</v>
      </c>
      <c r="FD26" s="22" t="str">
        <f t="shared" si="379"/>
        <v>C</v>
      </c>
      <c r="FE26" s="83">
        <v>1</v>
      </c>
      <c r="FF26" s="83">
        <v>2</v>
      </c>
      <c r="FG26" s="84"/>
      <c r="FH26" s="22">
        <f t="shared" si="380"/>
        <v>1</v>
      </c>
      <c r="FI26" s="22">
        <f t="shared" si="381"/>
        <v>1</v>
      </c>
      <c r="FJ26" s="43">
        <f t="shared" si="455"/>
        <v>1</v>
      </c>
      <c r="FK26" s="43">
        <f t="shared" si="455"/>
        <v>1</v>
      </c>
      <c r="FL26" s="56"/>
      <c r="FM26" s="22" t="str">
        <f t="shared" si="382"/>
        <v>VAN ROY John</v>
      </c>
      <c r="FN26" s="83">
        <v>1883</v>
      </c>
      <c r="FO26" s="22" t="str">
        <f t="shared" si="383"/>
        <v>B</v>
      </c>
      <c r="FP26" s="22" t="str">
        <f t="shared" si="384"/>
        <v>LEYS Willy</v>
      </c>
      <c r="FQ26" s="83">
        <v>2926</v>
      </c>
      <c r="FR26" s="22" t="str">
        <f t="shared" si="385"/>
        <v>C</v>
      </c>
      <c r="FS26" s="83">
        <v>2</v>
      </c>
      <c r="FT26" s="83">
        <v>1</v>
      </c>
      <c r="FU26" s="84"/>
      <c r="FV26" s="22">
        <f t="shared" si="386"/>
        <v>1</v>
      </c>
      <c r="FW26" s="22">
        <f t="shared" si="387"/>
        <v>1</v>
      </c>
      <c r="FX26" s="43">
        <f t="shared" si="456"/>
        <v>1</v>
      </c>
      <c r="FY26" s="43">
        <f t="shared" si="456"/>
        <v>1</v>
      </c>
      <c r="FZ26" s="66"/>
      <c r="GA26" s="22" t="str">
        <f t="shared" si="388"/>
        <v>SEGERS Tom</v>
      </c>
      <c r="GB26" s="83">
        <v>2655</v>
      </c>
      <c r="GC26" s="22" t="str">
        <f t="shared" si="389"/>
        <v>C</v>
      </c>
      <c r="GD26" s="22" t="str">
        <f t="shared" si="390"/>
        <v>VAN ROY John</v>
      </c>
      <c r="GE26" s="83">
        <v>1883</v>
      </c>
      <c r="GF26" s="22" t="str">
        <f t="shared" si="391"/>
        <v>B</v>
      </c>
      <c r="GG26" s="83">
        <v>2</v>
      </c>
      <c r="GH26" s="83">
        <v>1</v>
      </c>
      <c r="GI26" s="84"/>
      <c r="GJ26" s="22">
        <f t="shared" si="392"/>
        <v>1</v>
      </c>
      <c r="GK26" s="22">
        <f t="shared" si="393"/>
        <v>1</v>
      </c>
      <c r="GL26" s="43">
        <f t="shared" si="457"/>
        <v>1</v>
      </c>
      <c r="GM26" s="43">
        <f t="shared" si="457"/>
        <v>1</v>
      </c>
      <c r="GN26" s="56"/>
      <c r="GO26" s="22" t="str">
        <f t="shared" si="394"/>
        <v>GUIGUET Reynald</v>
      </c>
      <c r="GP26" s="83">
        <v>7547</v>
      </c>
      <c r="GQ26" s="22" t="str">
        <f t="shared" si="395"/>
        <v>C</v>
      </c>
      <c r="GR26" s="22" t="str">
        <f t="shared" si="396"/>
        <v>PETRY Peter</v>
      </c>
      <c r="GS26" s="83">
        <v>5731</v>
      </c>
      <c r="GT26" s="22" t="str">
        <f t="shared" si="397"/>
        <v>C</v>
      </c>
      <c r="GU26" s="83">
        <v>2</v>
      </c>
      <c r="GV26" s="83">
        <v>1</v>
      </c>
      <c r="GW26" s="84"/>
      <c r="GX26" s="22">
        <f t="shared" si="398"/>
        <v>1</v>
      </c>
      <c r="GY26" s="22">
        <f t="shared" si="399"/>
        <v>1</v>
      </c>
      <c r="GZ26" s="43">
        <f t="shared" si="458"/>
        <v>1</v>
      </c>
      <c r="HA26" s="43">
        <f t="shared" si="458"/>
        <v>1</v>
      </c>
      <c r="HB26" s="56"/>
      <c r="HC26" s="22" t="str">
        <f t="shared" si="400"/>
        <v>BRUYNINCKX Patrick</v>
      </c>
      <c r="HD26" s="83">
        <v>546</v>
      </c>
      <c r="HE26" s="22" t="str">
        <f t="shared" si="401"/>
        <v>C</v>
      </c>
      <c r="HF26" s="22" t="str">
        <f t="shared" si="402"/>
        <v>VAN DAMME Djille</v>
      </c>
      <c r="HG26" s="83">
        <v>3526</v>
      </c>
      <c r="HH26" s="22" t="str">
        <f t="shared" si="403"/>
        <v>C</v>
      </c>
      <c r="HI26" s="83">
        <v>1</v>
      </c>
      <c r="HJ26" s="83">
        <v>2</v>
      </c>
      <c r="HK26" s="84"/>
      <c r="HL26" s="22">
        <f t="shared" si="404"/>
        <v>1</v>
      </c>
      <c r="HM26" s="22">
        <f t="shared" si="405"/>
        <v>1</v>
      </c>
      <c r="HN26" s="43">
        <f t="shared" si="459"/>
        <v>1</v>
      </c>
      <c r="HO26" s="43">
        <f t="shared" si="459"/>
        <v>1</v>
      </c>
      <c r="HP26" s="66"/>
      <c r="HQ26" s="22" t="str">
        <f t="shared" si="406"/>
        <v>KERREMANS Yentl</v>
      </c>
      <c r="HR26" s="83">
        <v>4636</v>
      </c>
      <c r="HS26" s="22" t="str">
        <f t="shared" si="407"/>
        <v>D</v>
      </c>
      <c r="HT26" s="22" t="str">
        <f t="shared" si="408"/>
        <v>DE MAESSCHALK Dirk</v>
      </c>
      <c r="HU26" s="83">
        <v>6298</v>
      </c>
      <c r="HV26" s="22" t="str">
        <f t="shared" si="409"/>
        <v>C</v>
      </c>
      <c r="HW26" s="83">
        <v>1</v>
      </c>
      <c r="HX26" s="83">
        <v>1</v>
      </c>
      <c r="HY26" s="84"/>
      <c r="HZ26" s="22">
        <f t="shared" si="410"/>
        <v>2</v>
      </c>
      <c r="IA26" s="22">
        <f t="shared" si="411"/>
        <v>0</v>
      </c>
      <c r="IB26" s="43">
        <f t="shared" si="412"/>
        <v>3</v>
      </c>
      <c r="IC26" s="43">
        <f t="shared" si="412"/>
        <v>0</v>
      </c>
      <c r="ID26" s="56"/>
      <c r="IE26" s="22" t="str">
        <f t="shared" si="413"/>
        <v>VAN UFFEL Martin</v>
      </c>
      <c r="IF26" s="83">
        <v>2632</v>
      </c>
      <c r="IG26" s="22" t="str">
        <f t="shared" si="414"/>
        <v>B</v>
      </c>
      <c r="IH26" s="22" t="str">
        <f t="shared" si="415"/>
        <v>DE ROOVERE Andy</v>
      </c>
      <c r="II26" s="83">
        <v>389</v>
      </c>
      <c r="IJ26" s="22" t="str">
        <f t="shared" si="416"/>
        <v>D</v>
      </c>
      <c r="IK26" s="83">
        <v>1</v>
      </c>
      <c r="IL26" s="83">
        <v>1</v>
      </c>
      <c r="IM26" s="65"/>
      <c r="IN26" s="22">
        <f t="shared" si="417"/>
        <v>2</v>
      </c>
      <c r="IO26" s="22">
        <f t="shared" si="418"/>
        <v>0</v>
      </c>
      <c r="IP26" s="43">
        <f t="shared" si="460"/>
        <v>3</v>
      </c>
      <c r="IQ26" s="43">
        <f t="shared" si="460"/>
        <v>0</v>
      </c>
      <c r="IR26" s="56"/>
      <c r="IS26" s="22" t="str">
        <f t="shared" si="419"/>
        <v>DE BONDT Alain</v>
      </c>
      <c r="IT26" s="83">
        <v>5792</v>
      </c>
      <c r="IU26" s="22" t="str">
        <f t="shared" si="420"/>
        <v>C</v>
      </c>
      <c r="IV26" s="22" t="str">
        <f t="shared" si="421"/>
        <v>VAN LINDEN Rudi</v>
      </c>
      <c r="IW26" s="83">
        <v>2790</v>
      </c>
      <c r="IX26" s="22" t="str">
        <f t="shared" si="422"/>
        <v>D</v>
      </c>
      <c r="IY26" s="83">
        <v>1</v>
      </c>
      <c r="IZ26" s="83">
        <v>2</v>
      </c>
      <c r="JA26" s="84"/>
      <c r="JB26" s="22">
        <f t="shared" si="423"/>
        <v>1</v>
      </c>
      <c r="JC26" s="22">
        <f t="shared" si="424"/>
        <v>1</v>
      </c>
      <c r="JD26" s="43">
        <f t="shared" si="461"/>
        <v>1</v>
      </c>
      <c r="JE26" s="43">
        <f t="shared" si="461"/>
        <v>1</v>
      </c>
      <c r="JF26" s="66"/>
      <c r="JG26" s="22" t="str">
        <f t="shared" si="425"/>
        <v>DE COCK Erwin</v>
      </c>
      <c r="JH26" s="83">
        <v>7853</v>
      </c>
      <c r="JI26" s="22" t="str">
        <f t="shared" si="426"/>
        <v>B</v>
      </c>
      <c r="JJ26" s="22" t="str">
        <f t="shared" si="427"/>
        <v>MUYS Erwin</v>
      </c>
      <c r="JK26" s="83">
        <v>8058</v>
      </c>
      <c r="JL26" s="22" t="str">
        <f t="shared" si="428"/>
        <v>D</v>
      </c>
      <c r="JM26" s="83">
        <v>1</v>
      </c>
      <c r="JN26" s="83">
        <v>2</v>
      </c>
      <c r="JO26" s="84"/>
      <c r="JP26" s="22">
        <f t="shared" si="429"/>
        <v>1</v>
      </c>
      <c r="JQ26" s="22">
        <f t="shared" si="430"/>
        <v>1</v>
      </c>
      <c r="JR26" s="43">
        <f t="shared" si="462"/>
        <v>1</v>
      </c>
      <c r="JS26" s="43">
        <f t="shared" si="462"/>
        <v>1</v>
      </c>
      <c r="JT26" s="56"/>
      <c r="JU26" s="22" t="str">
        <f t="shared" si="431"/>
        <v>AERTS Albert</v>
      </c>
      <c r="JV26" s="83">
        <v>1338</v>
      </c>
      <c r="JW26" s="22" t="str">
        <f t="shared" si="432"/>
        <v>NA</v>
      </c>
      <c r="JX26" s="22" t="str">
        <f t="shared" si="433"/>
        <v>BRUSSELMANS Rony</v>
      </c>
      <c r="JY26" s="83">
        <v>3401</v>
      </c>
      <c r="JZ26" s="22" t="str">
        <f t="shared" si="434"/>
        <v>C</v>
      </c>
      <c r="KA26" s="83">
        <v>2</v>
      </c>
      <c r="KB26" s="83">
        <v>2</v>
      </c>
      <c r="KC26" s="84"/>
      <c r="KD26" s="22">
        <f t="shared" si="435"/>
        <v>0</v>
      </c>
      <c r="KE26" s="22">
        <f t="shared" si="436"/>
        <v>2</v>
      </c>
      <c r="KF26" s="43">
        <f t="shared" si="463"/>
        <v>0</v>
      </c>
      <c r="KG26" s="43">
        <f t="shared" si="463"/>
        <v>3</v>
      </c>
      <c r="KH26" s="56"/>
      <c r="KI26" s="22" t="str">
        <f t="shared" si="437"/>
        <v>MUYS Erwin</v>
      </c>
      <c r="KJ26" s="83">
        <v>8058</v>
      </c>
      <c r="KK26" s="22" t="str">
        <f t="shared" si="438"/>
        <v>D</v>
      </c>
      <c r="KL26" s="22" t="str">
        <f t="shared" si="439"/>
        <v>SMEULDERS Sven</v>
      </c>
      <c r="KM26" s="83">
        <v>8069</v>
      </c>
      <c r="KN26" s="22" t="str">
        <f t="shared" si="440"/>
        <v>NA</v>
      </c>
      <c r="KO26" s="83">
        <v>2</v>
      </c>
      <c r="KP26" s="83">
        <v>2</v>
      </c>
      <c r="KQ26" s="84"/>
      <c r="KR26" s="22">
        <f t="shared" si="441"/>
        <v>0</v>
      </c>
      <c r="KS26" s="22">
        <f t="shared" si="442"/>
        <v>2</v>
      </c>
      <c r="KT26" s="43">
        <f t="shared" si="464"/>
        <v>0</v>
      </c>
      <c r="KU26" s="43">
        <f t="shared" si="464"/>
        <v>3</v>
      </c>
      <c r="KV26" s="66"/>
      <c r="KW26" s="22"/>
      <c r="KX26" s="83"/>
      <c r="KY26" s="22"/>
      <c r="KZ26" s="22"/>
      <c r="LA26" s="83"/>
      <c r="LB26" s="22"/>
      <c r="LC26" s="83"/>
      <c r="LD26" s="83"/>
      <c r="LE26" s="84"/>
      <c r="LF26" s="22"/>
      <c r="LG26" s="22"/>
      <c r="LH26" s="43"/>
      <c r="LI26" s="43"/>
      <c r="LJ26" s="56"/>
      <c r="LK26" s="22"/>
      <c r="LL26" s="83"/>
      <c r="LM26" s="22"/>
      <c r="LN26" s="22"/>
      <c r="LO26" s="83"/>
      <c r="LP26" s="22"/>
      <c r="LQ26" s="83"/>
      <c r="LR26" s="83"/>
      <c r="LS26" s="84"/>
      <c r="LT26" s="22"/>
      <c r="LU26" s="22"/>
      <c r="LV26" s="43"/>
      <c r="LW26" s="43"/>
      <c r="LY26" s="22"/>
      <c r="LZ26" s="83"/>
      <c r="MA26" s="22"/>
      <c r="MB26" s="22"/>
      <c r="MC26" s="83"/>
      <c r="MD26" s="22"/>
      <c r="ME26" s="83"/>
      <c r="MF26" s="83"/>
      <c r="MG26" s="84"/>
      <c r="MH26" s="22"/>
      <c r="MI26" s="22"/>
      <c r="MJ26" s="43"/>
      <c r="MK26" s="43"/>
      <c r="ML26" s="56"/>
      <c r="MM26" s="22"/>
      <c r="MN26" s="83"/>
      <c r="MO26" s="22"/>
      <c r="MP26" s="22"/>
      <c r="MQ26" s="83"/>
      <c r="MR26" s="22"/>
      <c r="MS26" s="83"/>
      <c r="MT26" s="83"/>
      <c r="MU26" s="84"/>
      <c r="MV26" s="22"/>
      <c r="MW26" s="22"/>
      <c r="MX26" s="43"/>
      <c r="MY26" s="43"/>
    </row>
    <row r="27" spans="1:363" ht="16.5" x14ac:dyDescent="0.3">
      <c r="A27" s="22" t="str">
        <f t="shared" si="310"/>
        <v>BRUSSELMANS Rony</v>
      </c>
      <c r="B27" s="83">
        <v>3401</v>
      </c>
      <c r="C27" s="22" t="str">
        <f t="shared" si="311"/>
        <v>C</v>
      </c>
      <c r="D27" s="22" t="str">
        <f t="shared" si="312"/>
        <v>DE BONDT Hendrik</v>
      </c>
      <c r="E27" s="83">
        <v>8383</v>
      </c>
      <c r="F27" s="22" t="str">
        <f t="shared" si="313"/>
        <v>C</v>
      </c>
      <c r="G27" s="83">
        <v>1</v>
      </c>
      <c r="H27" s="83">
        <v>2</v>
      </c>
      <c r="I27" s="84"/>
      <c r="J27" s="22">
        <f t="shared" si="314"/>
        <v>1</v>
      </c>
      <c r="K27" s="22">
        <f t="shared" si="315"/>
        <v>1</v>
      </c>
      <c r="L27" s="43">
        <f t="shared" si="443"/>
        <v>1</v>
      </c>
      <c r="M27" s="43">
        <f t="shared" si="443"/>
        <v>1</v>
      </c>
      <c r="N27" s="66"/>
      <c r="O27" s="22" t="str">
        <f t="shared" si="316"/>
        <v>VAN DAMME Eddy</v>
      </c>
      <c r="P27" s="83">
        <v>3539</v>
      </c>
      <c r="Q27" s="22" t="str">
        <f t="shared" si="317"/>
        <v>C</v>
      </c>
      <c r="R27" s="22" t="str">
        <f t="shared" si="318"/>
        <v>VAN ROY John</v>
      </c>
      <c r="S27" s="83">
        <v>1883</v>
      </c>
      <c r="T27" s="22" t="str">
        <f t="shared" si="319"/>
        <v>B</v>
      </c>
      <c r="U27" s="83">
        <v>2</v>
      </c>
      <c r="V27" s="83">
        <v>2</v>
      </c>
      <c r="W27" s="84"/>
      <c r="X27" s="22">
        <f t="shared" si="320"/>
        <v>0</v>
      </c>
      <c r="Y27" s="22">
        <f t="shared" si="321"/>
        <v>2</v>
      </c>
      <c r="Z27" s="43">
        <f t="shared" si="444"/>
        <v>0</v>
      </c>
      <c r="AA27" s="43">
        <f t="shared" si="444"/>
        <v>3</v>
      </c>
      <c r="AB27" s="56"/>
      <c r="AC27" s="22" t="str">
        <f t="shared" si="322"/>
        <v>SCHOUKENS Juliën</v>
      </c>
      <c r="AD27" s="83">
        <v>7837</v>
      </c>
      <c r="AE27" s="22" t="str">
        <f t="shared" si="323"/>
        <v>C</v>
      </c>
      <c r="AF27" s="22" t="str">
        <f t="shared" si="324"/>
        <v>PETRY Peter</v>
      </c>
      <c r="AG27" s="83">
        <v>5731</v>
      </c>
      <c r="AH27" s="22" t="str">
        <f t="shared" si="325"/>
        <v>C</v>
      </c>
      <c r="AI27" s="83">
        <v>1</v>
      </c>
      <c r="AJ27" s="83">
        <v>1</v>
      </c>
      <c r="AK27" s="84"/>
      <c r="AL27" s="22">
        <f t="shared" si="326"/>
        <v>2</v>
      </c>
      <c r="AM27" s="22">
        <f t="shared" si="327"/>
        <v>0</v>
      </c>
      <c r="AN27" s="43">
        <f t="shared" si="445"/>
        <v>3</v>
      </c>
      <c r="AO27" s="43">
        <f t="shared" si="445"/>
        <v>0</v>
      </c>
      <c r="AP27" s="56"/>
      <c r="AQ27" s="22" t="str">
        <f t="shared" si="328"/>
        <v>LUYTEN Joe</v>
      </c>
      <c r="AR27" s="83">
        <v>2612</v>
      </c>
      <c r="AS27" s="22" t="str">
        <f t="shared" si="329"/>
        <v>D</v>
      </c>
      <c r="AT27" s="22" t="str">
        <f t="shared" si="330"/>
        <v>BOUTENS Werner</v>
      </c>
      <c r="AU27" s="83">
        <v>4903</v>
      </c>
      <c r="AV27" s="22" t="str">
        <f t="shared" si="331"/>
        <v>D</v>
      </c>
      <c r="AW27" s="83">
        <v>1</v>
      </c>
      <c r="AX27" s="83">
        <v>1</v>
      </c>
      <c r="AY27" s="84"/>
      <c r="AZ27" s="22">
        <f t="shared" si="332"/>
        <v>2</v>
      </c>
      <c r="BA27" s="22">
        <f t="shared" si="333"/>
        <v>0</v>
      </c>
      <c r="BB27" s="43">
        <f t="shared" si="446"/>
        <v>3</v>
      </c>
      <c r="BC27" s="43">
        <f t="shared" si="446"/>
        <v>0</v>
      </c>
      <c r="BD27" s="66"/>
      <c r="BE27" s="22" t="str">
        <f t="shared" si="334"/>
        <v>SARENS Christoph</v>
      </c>
      <c r="BF27" s="83">
        <v>1697</v>
      </c>
      <c r="BG27" s="22" t="str">
        <f t="shared" si="335"/>
        <v>C</v>
      </c>
      <c r="BH27" s="22" t="str">
        <f t="shared" si="336"/>
        <v>VAN DEN WIJNGAERT Yvan</v>
      </c>
      <c r="BI27" s="83">
        <v>8599</v>
      </c>
      <c r="BJ27" s="22" t="str">
        <f t="shared" si="337"/>
        <v>C</v>
      </c>
      <c r="BK27" s="83">
        <v>2</v>
      </c>
      <c r="BL27" s="83">
        <v>2</v>
      </c>
      <c r="BM27" s="84"/>
      <c r="BN27" s="22">
        <f t="shared" si="338"/>
        <v>0</v>
      </c>
      <c r="BO27" s="22">
        <f t="shared" si="339"/>
        <v>2</v>
      </c>
      <c r="BP27" s="43">
        <f t="shared" si="447"/>
        <v>0</v>
      </c>
      <c r="BQ27" s="43">
        <f t="shared" si="447"/>
        <v>3</v>
      </c>
      <c r="BR27" s="56"/>
      <c r="BS27" s="22" t="str">
        <f t="shared" si="340"/>
        <v>SARENS Christoph</v>
      </c>
      <c r="BT27" s="83">
        <v>1697</v>
      </c>
      <c r="BU27" s="22" t="str">
        <f t="shared" si="341"/>
        <v>C</v>
      </c>
      <c r="BV27" s="22" t="str">
        <f t="shared" si="342"/>
        <v>PETRY Peter</v>
      </c>
      <c r="BW27" s="83">
        <v>5731</v>
      </c>
      <c r="BX27" s="22" t="str">
        <f t="shared" si="343"/>
        <v>C</v>
      </c>
      <c r="BY27" s="83">
        <v>2</v>
      </c>
      <c r="BZ27" s="83">
        <v>2</v>
      </c>
      <c r="CA27" s="84"/>
      <c r="CB27" s="22">
        <f t="shared" si="344"/>
        <v>0</v>
      </c>
      <c r="CC27" s="22">
        <f t="shared" si="345"/>
        <v>2</v>
      </c>
      <c r="CD27" s="43">
        <f t="shared" si="448"/>
        <v>0</v>
      </c>
      <c r="CE27" s="43">
        <f t="shared" si="449"/>
        <v>3</v>
      </c>
      <c r="CF27" s="56"/>
      <c r="CG27" s="22" t="str">
        <f t="shared" si="346"/>
        <v>DE ROOVERE Andy</v>
      </c>
      <c r="CH27" s="83">
        <v>389</v>
      </c>
      <c r="CI27" s="22" t="str">
        <f t="shared" si="347"/>
        <v>D</v>
      </c>
      <c r="CJ27" s="22" t="str">
        <f t="shared" si="348"/>
        <v>VAN DAMME Eddy</v>
      </c>
      <c r="CK27" s="83">
        <v>3539</v>
      </c>
      <c r="CL27" s="22" t="str">
        <f t="shared" si="349"/>
        <v>C</v>
      </c>
      <c r="CM27" s="83">
        <v>1</v>
      </c>
      <c r="CN27" s="83">
        <v>1</v>
      </c>
      <c r="CO27" s="84"/>
      <c r="CP27" s="22">
        <f t="shared" si="350"/>
        <v>2</v>
      </c>
      <c r="CQ27" s="22">
        <f t="shared" si="351"/>
        <v>0</v>
      </c>
      <c r="CR27" s="43">
        <f t="shared" si="450"/>
        <v>3</v>
      </c>
      <c r="CS27" s="43">
        <f t="shared" si="450"/>
        <v>0</v>
      </c>
      <c r="CT27" s="66"/>
      <c r="CU27" s="22" t="str">
        <f t="shared" si="352"/>
        <v>VAN DEN ENDE David</v>
      </c>
      <c r="CV27" s="83">
        <v>5281</v>
      </c>
      <c r="CW27" s="22" t="str">
        <f t="shared" si="353"/>
        <v>C</v>
      </c>
      <c r="CX27" s="22" t="str">
        <f t="shared" si="354"/>
        <v>VAN DE WAUWER Rony</v>
      </c>
      <c r="CY27" s="83">
        <v>2766</v>
      </c>
      <c r="CZ27" s="22" t="str">
        <f t="shared" si="355"/>
        <v>C</v>
      </c>
      <c r="DA27" s="83">
        <v>2</v>
      </c>
      <c r="DB27" s="83">
        <v>2</v>
      </c>
      <c r="DC27" s="84"/>
      <c r="DD27" s="22">
        <f t="shared" si="356"/>
        <v>0</v>
      </c>
      <c r="DE27" s="22">
        <f t="shared" si="357"/>
        <v>2</v>
      </c>
      <c r="DF27" s="43">
        <f t="shared" si="451"/>
        <v>0</v>
      </c>
      <c r="DG27" s="43">
        <f t="shared" si="451"/>
        <v>3</v>
      </c>
      <c r="DH27" s="56"/>
      <c r="DI27" s="22" t="str">
        <f t="shared" si="358"/>
        <v>MUYS Erwin</v>
      </c>
      <c r="DJ27" s="83">
        <v>8058</v>
      </c>
      <c r="DK27" s="22" t="str">
        <f t="shared" si="359"/>
        <v>D</v>
      </c>
      <c r="DL27" s="22" t="str">
        <f t="shared" si="360"/>
        <v>VAN ROMPAEY Kristof</v>
      </c>
      <c r="DM27" s="83">
        <v>7474</v>
      </c>
      <c r="DN27" s="22" t="str">
        <f t="shared" si="361"/>
        <v>C</v>
      </c>
      <c r="DO27" s="83">
        <v>1</v>
      </c>
      <c r="DP27" s="83">
        <v>1</v>
      </c>
      <c r="DQ27" s="84"/>
      <c r="DR27" s="22">
        <f t="shared" si="362"/>
        <v>2</v>
      </c>
      <c r="DS27" s="22">
        <f t="shared" si="363"/>
        <v>0</v>
      </c>
      <c r="DT27" s="43">
        <f t="shared" si="452"/>
        <v>3</v>
      </c>
      <c r="DU27" s="43">
        <f t="shared" si="452"/>
        <v>0</v>
      </c>
      <c r="DV27" s="56"/>
      <c r="DW27" s="22" t="str">
        <f t="shared" si="364"/>
        <v>VAN STRAETEN Henri</v>
      </c>
      <c r="DX27" s="83">
        <v>2909</v>
      </c>
      <c r="DY27" s="22" t="str">
        <f t="shared" si="365"/>
        <v>C</v>
      </c>
      <c r="DZ27" s="22" t="str">
        <f t="shared" si="366"/>
        <v>APPERS Annemieke</v>
      </c>
      <c r="EA27" s="83">
        <v>2586</v>
      </c>
      <c r="EB27" s="22" t="str">
        <f t="shared" si="367"/>
        <v>D</v>
      </c>
      <c r="EC27" s="83">
        <v>1</v>
      </c>
      <c r="ED27" s="83">
        <v>1</v>
      </c>
      <c r="EE27" s="84"/>
      <c r="EF27" s="22">
        <f t="shared" si="368"/>
        <v>2</v>
      </c>
      <c r="EG27" s="22">
        <f t="shared" si="369"/>
        <v>0</v>
      </c>
      <c r="EH27" s="43">
        <f t="shared" si="453"/>
        <v>3</v>
      </c>
      <c r="EI27" s="43">
        <f t="shared" si="453"/>
        <v>0</v>
      </c>
      <c r="EJ27" s="66"/>
      <c r="EK27" s="22" t="str">
        <f t="shared" si="370"/>
        <v>VAN DEN ENDE David</v>
      </c>
      <c r="EL27" s="83">
        <v>5281</v>
      </c>
      <c r="EM27" s="22" t="str">
        <f t="shared" si="371"/>
        <v>C</v>
      </c>
      <c r="EN27" s="22" t="str">
        <f t="shared" si="372"/>
        <v>PEETERS Ronny</v>
      </c>
      <c r="EO27" s="83">
        <v>3022</v>
      </c>
      <c r="EP27" s="22" t="str">
        <f t="shared" si="373"/>
        <v>D</v>
      </c>
      <c r="EQ27" s="83">
        <v>2</v>
      </c>
      <c r="ER27" s="83">
        <v>1</v>
      </c>
      <c r="ES27" s="84"/>
      <c r="ET27" s="22">
        <f t="shared" si="374"/>
        <v>1</v>
      </c>
      <c r="EU27" s="22">
        <f t="shared" si="375"/>
        <v>1</v>
      </c>
      <c r="EV27" s="43">
        <f t="shared" si="454"/>
        <v>1</v>
      </c>
      <c r="EW27" s="43">
        <f t="shared" si="454"/>
        <v>1</v>
      </c>
      <c r="EX27" s="56"/>
      <c r="EY27" s="22" t="str">
        <f t="shared" si="376"/>
        <v>VERMEULEN Paul</v>
      </c>
      <c r="EZ27" s="83">
        <v>1123</v>
      </c>
      <c r="FA27" s="22" t="str">
        <f t="shared" si="377"/>
        <v>B</v>
      </c>
      <c r="FB27" s="22" t="str">
        <f t="shared" si="378"/>
        <v>VAN STRAETEN Henri</v>
      </c>
      <c r="FC27" s="83">
        <v>2909</v>
      </c>
      <c r="FD27" s="22" t="str">
        <f t="shared" si="379"/>
        <v>C</v>
      </c>
      <c r="FE27" s="83">
        <v>1</v>
      </c>
      <c r="FF27" s="83">
        <v>1</v>
      </c>
      <c r="FG27" s="84"/>
      <c r="FH27" s="22">
        <f t="shared" si="380"/>
        <v>2</v>
      </c>
      <c r="FI27" s="22">
        <f t="shared" si="381"/>
        <v>0</v>
      </c>
      <c r="FJ27" s="43">
        <f t="shared" si="455"/>
        <v>3</v>
      </c>
      <c r="FK27" s="43">
        <f t="shared" si="455"/>
        <v>0</v>
      </c>
      <c r="FL27" s="56"/>
      <c r="FM27" s="22" t="str">
        <f t="shared" si="382"/>
        <v>SCHOUKENS Juliën</v>
      </c>
      <c r="FN27" s="83">
        <v>7837</v>
      </c>
      <c r="FO27" s="22" t="str">
        <f t="shared" si="383"/>
        <v>C</v>
      </c>
      <c r="FP27" s="22" t="str">
        <f t="shared" si="384"/>
        <v>CONICKX Gustaaf</v>
      </c>
      <c r="FQ27" s="83">
        <v>2696</v>
      </c>
      <c r="FR27" s="22" t="str">
        <f t="shared" si="385"/>
        <v>D</v>
      </c>
      <c r="FS27" s="83">
        <v>1</v>
      </c>
      <c r="FT27" s="83">
        <v>1</v>
      </c>
      <c r="FU27" s="84"/>
      <c r="FV27" s="22">
        <f t="shared" si="386"/>
        <v>2</v>
      </c>
      <c r="FW27" s="22">
        <f t="shared" si="387"/>
        <v>0</v>
      </c>
      <c r="FX27" s="43">
        <f t="shared" si="456"/>
        <v>3</v>
      </c>
      <c r="FY27" s="43">
        <f t="shared" si="456"/>
        <v>0</v>
      </c>
      <c r="FZ27" s="66"/>
      <c r="GA27" s="22" t="str">
        <f t="shared" si="388"/>
        <v>LUYTEN Joe</v>
      </c>
      <c r="GB27" s="83">
        <v>2612</v>
      </c>
      <c r="GC27" s="22" t="str">
        <f t="shared" si="389"/>
        <v>D</v>
      </c>
      <c r="GD27" s="22" t="str">
        <f t="shared" si="390"/>
        <v>VAN DE WAUWER Rony</v>
      </c>
      <c r="GE27" s="83">
        <v>2766</v>
      </c>
      <c r="GF27" s="22" t="str">
        <f t="shared" si="391"/>
        <v>C</v>
      </c>
      <c r="GG27" s="83">
        <v>1</v>
      </c>
      <c r="GH27" s="83">
        <v>1</v>
      </c>
      <c r="GI27" s="84"/>
      <c r="GJ27" s="22">
        <f t="shared" si="392"/>
        <v>2</v>
      </c>
      <c r="GK27" s="22">
        <f t="shared" si="393"/>
        <v>0</v>
      </c>
      <c r="GL27" s="43">
        <f t="shared" si="457"/>
        <v>3</v>
      </c>
      <c r="GM27" s="43">
        <f t="shared" si="457"/>
        <v>0</v>
      </c>
      <c r="GN27" s="56"/>
      <c r="GO27" s="22" t="str">
        <f t="shared" si="394"/>
        <v>DE KERF Leander</v>
      </c>
      <c r="GP27" s="83">
        <v>7954</v>
      </c>
      <c r="GQ27" s="22" t="str">
        <f t="shared" si="395"/>
        <v>D</v>
      </c>
      <c r="GR27" s="22" t="str">
        <f t="shared" si="396"/>
        <v>LUYTEN Joe</v>
      </c>
      <c r="GS27" s="83">
        <v>2612</v>
      </c>
      <c r="GT27" s="22" t="str">
        <f t="shared" si="397"/>
        <v>D</v>
      </c>
      <c r="GU27" s="83">
        <v>2</v>
      </c>
      <c r="GV27" s="83">
        <v>2</v>
      </c>
      <c r="GW27" s="84"/>
      <c r="GX27" s="22">
        <f t="shared" si="398"/>
        <v>0</v>
      </c>
      <c r="GY27" s="22">
        <f t="shared" si="399"/>
        <v>2</v>
      </c>
      <c r="GZ27" s="43">
        <f t="shared" si="458"/>
        <v>0</v>
      </c>
      <c r="HA27" s="43">
        <f t="shared" si="458"/>
        <v>3</v>
      </c>
      <c r="HB27" s="56"/>
      <c r="HC27" s="22" t="str">
        <f t="shared" si="400"/>
        <v>D'HONT Paul</v>
      </c>
      <c r="HD27" s="83">
        <v>7450</v>
      </c>
      <c r="HE27" s="22" t="str">
        <f t="shared" si="401"/>
        <v>D</v>
      </c>
      <c r="HF27" s="22" t="str">
        <f t="shared" si="402"/>
        <v>DE MAESSCHALK Dirk</v>
      </c>
      <c r="HG27" s="83">
        <v>6298</v>
      </c>
      <c r="HH27" s="22" t="str">
        <f t="shared" si="403"/>
        <v>C</v>
      </c>
      <c r="HI27" s="83">
        <v>1</v>
      </c>
      <c r="HJ27" s="83">
        <v>1</v>
      </c>
      <c r="HK27" s="84"/>
      <c r="HL27" s="22">
        <f t="shared" si="404"/>
        <v>2</v>
      </c>
      <c r="HM27" s="22">
        <f t="shared" si="405"/>
        <v>0</v>
      </c>
      <c r="HN27" s="43">
        <f t="shared" si="459"/>
        <v>3</v>
      </c>
      <c r="HO27" s="43">
        <f t="shared" si="459"/>
        <v>0</v>
      </c>
      <c r="HP27" s="66"/>
      <c r="HQ27" s="22" t="str">
        <f t="shared" si="406"/>
        <v>PETRY Peter</v>
      </c>
      <c r="HR27" s="83">
        <v>5731</v>
      </c>
      <c r="HS27" s="22" t="str">
        <f t="shared" si="407"/>
        <v>C</v>
      </c>
      <c r="HT27" s="22" t="str">
        <f t="shared" si="408"/>
        <v>VAN DAMME Djille</v>
      </c>
      <c r="HU27" s="83">
        <v>3526</v>
      </c>
      <c r="HV27" s="22" t="str">
        <f t="shared" si="409"/>
        <v>C</v>
      </c>
      <c r="HW27" s="83">
        <v>1</v>
      </c>
      <c r="HX27" s="83">
        <v>2</v>
      </c>
      <c r="HY27" s="84"/>
      <c r="HZ27" s="22">
        <f t="shared" si="410"/>
        <v>1</v>
      </c>
      <c r="IA27" s="22">
        <f t="shared" si="411"/>
        <v>1</v>
      </c>
      <c r="IB27" s="43">
        <f t="shared" si="412"/>
        <v>1</v>
      </c>
      <c r="IC27" s="43">
        <f t="shared" si="412"/>
        <v>1</v>
      </c>
      <c r="ID27" s="56"/>
      <c r="IE27" s="22" t="str">
        <f t="shared" si="413"/>
        <v>LEYS Willy</v>
      </c>
      <c r="IF27" s="83">
        <v>2926</v>
      </c>
      <c r="IG27" s="22" t="str">
        <f t="shared" si="414"/>
        <v>C</v>
      </c>
      <c r="IH27" s="22" t="str">
        <f t="shared" si="415"/>
        <v>VAN HOOF Reno</v>
      </c>
      <c r="II27" s="83">
        <v>4643</v>
      </c>
      <c r="IJ27" s="22" t="str">
        <f t="shared" si="416"/>
        <v>B</v>
      </c>
      <c r="IK27" s="83">
        <v>2</v>
      </c>
      <c r="IL27" s="83">
        <v>1</v>
      </c>
      <c r="IM27" s="65"/>
      <c r="IN27" s="22">
        <f t="shared" si="417"/>
        <v>1</v>
      </c>
      <c r="IO27" s="22">
        <f t="shared" si="418"/>
        <v>1</v>
      </c>
      <c r="IP27" s="43">
        <f t="shared" si="460"/>
        <v>1</v>
      </c>
      <c r="IQ27" s="43">
        <f t="shared" si="460"/>
        <v>1</v>
      </c>
      <c r="IR27" s="56"/>
      <c r="IS27" s="22" t="str">
        <f t="shared" si="419"/>
        <v>SCHOUKENS Juliën</v>
      </c>
      <c r="IT27" s="83">
        <v>7837</v>
      </c>
      <c r="IU27" s="22" t="str">
        <f t="shared" si="420"/>
        <v>C</v>
      </c>
      <c r="IV27" s="22" t="str">
        <f t="shared" si="421"/>
        <v>VAN BESSELAERE Fabienne</v>
      </c>
      <c r="IW27" s="83">
        <v>8379</v>
      </c>
      <c r="IX27" s="22" t="str">
        <f t="shared" si="422"/>
        <v>D</v>
      </c>
      <c r="IY27" s="83">
        <v>1</v>
      </c>
      <c r="IZ27" s="83">
        <v>1</v>
      </c>
      <c r="JA27" s="84"/>
      <c r="JB27" s="22">
        <f t="shared" si="423"/>
        <v>2</v>
      </c>
      <c r="JC27" s="22">
        <f t="shared" si="424"/>
        <v>0</v>
      </c>
      <c r="JD27" s="43">
        <f t="shared" si="461"/>
        <v>3</v>
      </c>
      <c r="JE27" s="43">
        <f t="shared" si="461"/>
        <v>0</v>
      </c>
      <c r="JF27" s="66"/>
      <c r="JG27" s="22" t="str">
        <f t="shared" si="425"/>
        <v>SCHNABEL Rudi</v>
      </c>
      <c r="JH27" s="83">
        <v>749</v>
      </c>
      <c r="JI27" s="22" t="str">
        <f t="shared" si="426"/>
        <v>B</v>
      </c>
      <c r="JJ27" s="22" t="str">
        <f t="shared" si="427"/>
        <v>PEETERS Ronny</v>
      </c>
      <c r="JK27" s="83">
        <v>3022</v>
      </c>
      <c r="JL27" s="22" t="str">
        <f t="shared" si="428"/>
        <v>D</v>
      </c>
      <c r="JM27" s="83">
        <v>2</v>
      </c>
      <c r="JN27" s="83">
        <v>2</v>
      </c>
      <c r="JO27" s="84"/>
      <c r="JP27" s="22">
        <f t="shared" si="429"/>
        <v>0</v>
      </c>
      <c r="JQ27" s="22">
        <f t="shared" si="430"/>
        <v>2</v>
      </c>
      <c r="JR27" s="43">
        <f t="shared" si="462"/>
        <v>0</v>
      </c>
      <c r="JS27" s="43">
        <f t="shared" si="462"/>
        <v>3</v>
      </c>
      <c r="JT27" s="56"/>
      <c r="JU27" s="22" t="str">
        <f t="shared" si="431"/>
        <v>BRUYNINCKX Patrick</v>
      </c>
      <c r="JV27" s="83">
        <v>546</v>
      </c>
      <c r="JW27" s="22" t="str">
        <f t="shared" si="432"/>
        <v>C</v>
      </c>
      <c r="JX27" s="22" t="str">
        <f t="shared" si="433"/>
        <v>GUIGUET Reynald</v>
      </c>
      <c r="JY27" s="83">
        <v>7547</v>
      </c>
      <c r="JZ27" s="22" t="str">
        <f t="shared" si="434"/>
        <v>C</v>
      </c>
      <c r="KA27" s="83">
        <v>1</v>
      </c>
      <c r="KB27" s="83">
        <v>1</v>
      </c>
      <c r="KC27" s="84"/>
      <c r="KD27" s="22">
        <f t="shared" si="435"/>
        <v>2</v>
      </c>
      <c r="KE27" s="22">
        <f t="shared" si="436"/>
        <v>0</v>
      </c>
      <c r="KF27" s="43">
        <f t="shared" si="463"/>
        <v>3</v>
      </c>
      <c r="KG27" s="43">
        <f t="shared" si="463"/>
        <v>0</v>
      </c>
      <c r="KH27" s="56"/>
      <c r="KI27" s="22" t="str">
        <f t="shared" si="437"/>
        <v>JANSEGERS Jurgen</v>
      </c>
      <c r="KJ27" s="83">
        <v>3271</v>
      </c>
      <c r="KK27" s="22" t="str">
        <f t="shared" si="438"/>
        <v>C</v>
      </c>
      <c r="KL27" s="22" t="str">
        <f t="shared" si="439"/>
        <v>VAN BESSELAERE Fabienne</v>
      </c>
      <c r="KM27" s="83">
        <v>8379</v>
      </c>
      <c r="KN27" s="22" t="str">
        <f t="shared" si="440"/>
        <v>D</v>
      </c>
      <c r="KO27" s="83">
        <v>1</v>
      </c>
      <c r="KP27" s="83">
        <v>1</v>
      </c>
      <c r="KQ27" s="84"/>
      <c r="KR27" s="22">
        <f t="shared" si="441"/>
        <v>2</v>
      </c>
      <c r="KS27" s="22">
        <f t="shared" si="442"/>
        <v>0</v>
      </c>
      <c r="KT27" s="43">
        <f t="shared" si="464"/>
        <v>3</v>
      </c>
      <c r="KU27" s="43">
        <f t="shared" si="464"/>
        <v>0</v>
      </c>
      <c r="KV27" s="66"/>
      <c r="KW27" s="22"/>
      <c r="KX27" s="83"/>
      <c r="KY27" s="22"/>
      <c r="KZ27" s="22"/>
      <c r="LA27" s="83"/>
      <c r="LB27" s="22"/>
      <c r="LC27" s="83"/>
      <c r="LD27" s="83"/>
      <c r="LE27" s="84"/>
      <c r="LF27" s="22"/>
      <c r="LG27" s="22"/>
      <c r="LH27" s="43"/>
      <c r="LI27" s="43"/>
      <c r="LJ27" s="56"/>
      <c r="LK27" s="22"/>
      <c r="LL27" s="83"/>
      <c r="LM27" s="22"/>
      <c r="LN27" s="22"/>
      <c r="LO27" s="83"/>
      <c r="LP27" s="22"/>
      <c r="LQ27" s="83"/>
      <c r="LR27" s="83"/>
      <c r="LS27" s="84"/>
      <c r="LT27" s="22"/>
      <c r="LU27" s="22"/>
      <c r="LV27" s="43"/>
      <c r="LW27" s="43"/>
      <c r="LY27" s="22"/>
      <c r="LZ27" s="83"/>
      <c r="MA27" s="22"/>
      <c r="MB27" s="22"/>
      <c r="MC27" s="83"/>
      <c r="MD27" s="22"/>
      <c r="ME27" s="83"/>
      <c r="MF27" s="83"/>
      <c r="MG27" s="84"/>
      <c r="MH27" s="22"/>
      <c r="MI27" s="22"/>
      <c r="MJ27" s="43"/>
      <c r="MK27" s="43"/>
      <c r="ML27" s="56"/>
      <c r="MM27" s="22"/>
      <c r="MN27" s="83"/>
      <c r="MO27" s="22"/>
      <c r="MP27" s="22"/>
      <c r="MQ27" s="83"/>
      <c r="MR27" s="22"/>
      <c r="MS27" s="83"/>
      <c r="MT27" s="83"/>
      <c r="MU27" s="84"/>
      <c r="MV27" s="22"/>
      <c r="MW27" s="22"/>
      <c r="MX27" s="43"/>
      <c r="MY27" s="43"/>
    </row>
    <row r="28" spans="1:363" ht="16.5" x14ac:dyDescent="0.3">
      <c r="A28" s="22" t="str">
        <f t="shared" si="310"/>
        <v>GUIGUET Reynald</v>
      </c>
      <c r="B28" s="83">
        <v>7547</v>
      </c>
      <c r="C28" s="22" t="str">
        <f t="shared" si="311"/>
        <v>C</v>
      </c>
      <c r="D28" s="22" t="str">
        <f t="shared" si="312"/>
        <v>CLAES Gino</v>
      </c>
      <c r="E28" s="83">
        <v>7283</v>
      </c>
      <c r="F28" s="22" t="str">
        <f t="shared" si="313"/>
        <v>D</v>
      </c>
      <c r="G28" s="83">
        <v>1</v>
      </c>
      <c r="H28" s="83">
        <v>1</v>
      </c>
      <c r="I28" s="84"/>
      <c r="J28" s="22">
        <f t="shared" si="314"/>
        <v>2</v>
      </c>
      <c r="K28" s="22">
        <f t="shared" si="315"/>
        <v>0</v>
      </c>
      <c r="L28" s="43">
        <f t="shared" si="443"/>
        <v>3</v>
      </c>
      <c r="M28" s="43">
        <f t="shared" si="443"/>
        <v>0</v>
      </c>
      <c r="N28" s="66"/>
      <c r="O28" s="22" t="str">
        <f t="shared" si="316"/>
        <v>VAN UFFEL Martin</v>
      </c>
      <c r="P28" s="83">
        <v>2632</v>
      </c>
      <c r="Q28" s="22" t="str">
        <f t="shared" si="317"/>
        <v>B</v>
      </c>
      <c r="R28" s="22" t="str">
        <f t="shared" si="318"/>
        <v>VAN EECKHOUT Jean-Pierre</v>
      </c>
      <c r="S28" s="83">
        <v>2931</v>
      </c>
      <c r="T28" s="22" t="str">
        <f t="shared" si="319"/>
        <v>C</v>
      </c>
      <c r="U28" s="83">
        <v>1</v>
      </c>
      <c r="V28" s="83">
        <v>1</v>
      </c>
      <c r="W28" s="84"/>
      <c r="X28" s="22">
        <f t="shared" si="320"/>
        <v>2</v>
      </c>
      <c r="Y28" s="22">
        <f t="shared" si="321"/>
        <v>0</v>
      </c>
      <c r="Z28" s="43">
        <f t="shared" si="444"/>
        <v>3</v>
      </c>
      <c r="AA28" s="43">
        <f t="shared" si="444"/>
        <v>0</v>
      </c>
      <c r="AB28" s="56"/>
      <c r="AC28" s="22" t="str">
        <f t="shared" si="322"/>
        <v>VAN DE WAUWER Rony</v>
      </c>
      <c r="AD28" s="83">
        <v>2766</v>
      </c>
      <c r="AE28" s="22" t="str">
        <f t="shared" si="323"/>
        <v>C</v>
      </c>
      <c r="AF28" s="22" t="str">
        <f t="shared" si="324"/>
        <v>VAN DER VORST Kevin</v>
      </c>
      <c r="AG28" s="83">
        <v>6011</v>
      </c>
      <c r="AH28" s="22" t="str">
        <f t="shared" si="325"/>
        <v>C</v>
      </c>
      <c r="AI28" s="83">
        <v>2</v>
      </c>
      <c r="AJ28" s="83">
        <v>2</v>
      </c>
      <c r="AK28" s="84"/>
      <c r="AL28" s="22">
        <f t="shared" si="326"/>
        <v>0</v>
      </c>
      <c r="AM28" s="22">
        <f t="shared" si="327"/>
        <v>2</v>
      </c>
      <c r="AN28" s="43">
        <f t="shared" si="445"/>
        <v>0</v>
      </c>
      <c r="AO28" s="43">
        <f t="shared" si="445"/>
        <v>3</v>
      </c>
      <c r="AP28" s="56"/>
      <c r="AQ28" s="22" t="str">
        <f t="shared" si="328"/>
        <v>VAN DER VORST Kevin</v>
      </c>
      <c r="AR28" s="83">
        <v>6011</v>
      </c>
      <c r="AS28" s="22" t="str">
        <f t="shared" si="329"/>
        <v>C</v>
      </c>
      <c r="AT28" s="22" t="str">
        <f t="shared" si="330"/>
        <v>HOOF Etienne</v>
      </c>
      <c r="AU28" s="83">
        <v>3041</v>
      </c>
      <c r="AV28" s="22" t="str">
        <f t="shared" si="331"/>
        <v>B</v>
      </c>
      <c r="AW28" s="83">
        <v>1</v>
      </c>
      <c r="AX28" s="83">
        <v>2</v>
      </c>
      <c r="AY28" s="84"/>
      <c r="AZ28" s="22">
        <f t="shared" si="332"/>
        <v>1</v>
      </c>
      <c r="BA28" s="22">
        <f t="shared" si="333"/>
        <v>1</v>
      </c>
      <c r="BB28" s="43">
        <f t="shared" si="446"/>
        <v>1</v>
      </c>
      <c r="BC28" s="43">
        <f t="shared" si="446"/>
        <v>1</v>
      </c>
      <c r="BD28" s="66"/>
      <c r="BE28" s="22" t="str">
        <f t="shared" si="334"/>
        <v>DE KEYSER Giel</v>
      </c>
      <c r="BF28" s="83">
        <v>2934</v>
      </c>
      <c r="BG28" s="22" t="str">
        <f t="shared" si="335"/>
        <v>B</v>
      </c>
      <c r="BH28" s="22" t="str">
        <f t="shared" si="336"/>
        <v>AERTS Noël</v>
      </c>
      <c r="BI28" s="83">
        <v>2883</v>
      </c>
      <c r="BJ28" s="22" t="str">
        <f t="shared" si="337"/>
        <v>D</v>
      </c>
      <c r="BK28" s="83">
        <v>1</v>
      </c>
      <c r="BL28" s="83">
        <v>1</v>
      </c>
      <c r="BM28" s="84"/>
      <c r="BN28" s="22">
        <f t="shared" si="338"/>
        <v>2</v>
      </c>
      <c r="BO28" s="22">
        <f t="shared" si="339"/>
        <v>0</v>
      </c>
      <c r="BP28" s="43">
        <f t="shared" si="447"/>
        <v>3</v>
      </c>
      <c r="BQ28" s="43">
        <f t="shared" si="447"/>
        <v>0</v>
      </c>
      <c r="BR28" s="56"/>
      <c r="BS28" s="22" t="str">
        <f t="shared" si="340"/>
        <v>DE KEYSER Giel</v>
      </c>
      <c r="BT28" s="83">
        <v>2934</v>
      </c>
      <c r="BU28" s="22" t="str">
        <f t="shared" si="341"/>
        <v>B</v>
      </c>
      <c r="BV28" s="22" t="str">
        <f t="shared" si="342"/>
        <v>KERREMANS Yentl</v>
      </c>
      <c r="BW28" s="83">
        <v>4636</v>
      </c>
      <c r="BX28" s="22" t="str">
        <f t="shared" si="343"/>
        <v>D</v>
      </c>
      <c r="BY28" s="83">
        <v>1</v>
      </c>
      <c r="BZ28" s="83">
        <v>2</v>
      </c>
      <c r="CA28" s="84"/>
      <c r="CB28" s="22">
        <f t="shared" si="344"/>
        <v>1</v>
      </c>
      <c r="CC28" s="22">
        <f t="shared" si="345"/>
        <v>1</v>
      </c>
      <c r="CD28" s="43">
        <f t="shared" si="448"/>
        <v>1</v>
      </c>
      <c r="CE28" s="43">
        <f t="shared" si="449"/>
        <v>1</v>
      </c>
      <c r="CF28" s="56"/>
      <c r="CG28" s="22" t="str">
        <f t="shared" si="346"/>
        <v>VAN HOOF Reno</v>
      </c>
      <c r="CH28" s="83">
        <v>4643</v>
      </c>
      <c r="CI28" s="22" t="str">
        <f t="shared" si="347"/>
        <v>B</v>
      </c>
      <c r="CJ28" s="22" t="str">
        <f t="shared" si="348"/>
        <v>VERHEYDEN Marc</v>
      </c>
      <c r="CK28" s="83">
        <v>3918</v>
      </c>
      <c r="CL28" s="22" t="str">
        <f t="shared" si="349"/>
        <v>C</v>
      </c>
      <c r="CM28" s="83">
        <v>1</v>
      </c>
      <c r="CN28" s="83">
        <v>1</v>
      </c>
      <c r="CO28" s="84"/>
      <c r="CP28" s="22">
        <f t="shared" si="350"/>
        <v>2</v>
      </c>
      <c r="CQ28" s="22">
        <f t="shared" si="351"/>
        <v>0</v>
      </c>
      <c r="CR28" s="43">
        <f t="shared" si="450"/>
        <v>3</v>
      </c>
      <c r="CS28" s="43">
        <f t="shared" si="450"/>
        <v>0</v>
      </c>
      <c r="CT28" s="66"/>
      <c r="CU28" s="22" t="str">
        <f t="shared" si="352"/>
        <v>VAN BESSELAERE Fabienne</v>
      </c>
      <c r="CV28" s="83">
        <v>8379</v>
      </c>
      <c r="CW28" s="22" t="str">
        <f t="shared" si="353"/>
        <v>D</v>
      </c>
      <c r="CX28" s="22" t="str">
        <f t="shared" si="354"/>
        <v>VAN DE WAUWER Daniël</v>
      </c>
      <c r="CY28" s="83">
        <v>3264</v>
      </c>
      <c r="CZ28" s="22" t="str">
        <f t="shared" si="355"/>
        <v>D</v>
      </c>
      <c r="DA28" s="83">
        <v>1</v>
      </c>
      <c r="DB28" s="83">
        <v>2</v>
      </c>
      <c r="DC28" s="84"/>
      <c r="DD28" s="22">
        <f t="shared" si="356"/>
        <v>1</v>
      </c>
      <c r="DE28" s="22">
        <f t="shared" si="357"/>
        <v>1</v>
      </c>
      <c r="DF28" s="43">
        <f t="shared" si="451"/>
        <v>1</v>
      </c>
      <c r="DG28" s="43">
        <f t="shared" si="451"/>
        <v>1</v>
      </c>
      <c r="DH28" s="56"/>
      <c r="DI28" s="22" t="str">
        <f t="shared" si="358"/>
        <v>PEETERS Ronny</v>
      </c>
      <c r="DJ28" s="83">
        <v>3022</v>
      </c>
      <c r="DK28" s="22" t="str">
        <f t="shared" si="359"/>
        <v>D</v>
      </c>
      <c r="DL28" s="22" t="str">
        <f t="shared" si="360"/>
        <v>ROCHTUS Ramona</v>
      </c>
      <c r="DM28" s="83">
        <v>7532</v>
      </c>
      <c r="DN28" s="22" t="str">
        <f t="shared" si="361"/>
        <v>D</v>
      </c>
      <c r="DO28" s="83">
        <v>1</v>
      </c>
      <c r="DP28" s="83">
        <v>2</v>
      </c>
      <c r="DQ28" s="84"/>
      <c r="DR28" s="22">
        <f t="shared" si="362"/>
        <v>1</v>
      </c>
      <c r="DS28" s="22">
        <f t="shared" si="363"/>
        <v>1</v>
      </c>
      <c r="DT28" s="43">
        <f t="shared" si="452"/>
        <v>1</v>
      </c>
      <c r="DU28" s="43">
        <f t="shared" si="452"/>
        <v>1</v>
      </c>
      <c r="DV28" s="56"/>
      <c r="DW28" s="22" t="str">
        <f t="shared" si="364"/>
        <v>HOOF Etienne</v>
      </c>
      <c r="DX28" s="83">
        <v>3041</v>
      </c>
      <c r="DY28" s="22" t="str">
        <f t="shared" si="365"/>
        <v>B</v>
      </c>
      <c r="DZ28" s="22" t="str">
        <f t="shared" si="366"/>
        <v>BOEY Rudiger</v>
      </c>
      <c r="EA28" s="83">
        <v>5287</v>
      </c>
      <c r="EB28" s="22" t="str">
        <f t="shared" si="367"/>
        <v>C</v>
      </c>
      <c r="EC28" s="83">
        <v>1</v>
      </c>
      <c r="ED28" s="83">
        <v>2</v>
      </c>
      <c r="EE28" s="84"/>
      <c r="EF28" s="22">
        <f t="shared" si="368"/>
        <v>1</v>
      </c>
      <c r="EG28" s="22">
        <f t="shared" si="369"/>
        <v>1</v>
      </c>
      <c r="EH28" s="43">
        <f t="shared" si="453"/>
        <v>1</v>
      </c>
      <c r="EI28" s="43">
        <f t="shared" si="453"/>
        <v>1</v>
      </c>
      <c r="EJ28" s="66"/>
      <c r="EK28" s="22" t="str">
        <f t="shared" si="370"/>
        <v>VAN ROMPAEY Yves</v>
      </c>
      <c r="EL28" s="83">
        <v>8068</v>
      </c>
      <c r="EM28" s="22" t="str">
        <f t="shared" si="371"/>
        <v>D</v>
      </c>
      <c r="EN28" s="22" t="str">
        <f t="shared" si="372"/>
        <v>BOEYKENS Marc</v>
      </c>
      <c r="EO28" s="83">
        <v>7497</v>
      </c>
      <c r="EP28" s="22" t="str">
        <f t="shared" si="373"/>
        <v>C</v>
      </c>
      <c r="EQ28" s="83">
        <v>2</v>
      </c>
      <c r="ER28" s="83">
        <v>2</v>
      </c>
      <c r="ES28" s="84"/>
      <c r="ET28" s="22">
        <f t="shared" si="374"/>
        <v>0</v>
      </c>
      <c r="EU28" s="22">
        <f t="shared" si="375"/>
        <v>2</v>
      </c>
      <c r="EV28" s="43">
        <f t="shared" si="454"/>
        <v>0</v>
      </c>
      <c r="EW28" s="43">
        <f t="shared" si="454"/>
        <v>3</v>
      </c>
      <c r="EX28" s="56"/>
      <c r="EY28" s="22" t="str">
        <f t="shared" si="376"/>
        <v>DE CLIPPELEIR Toni</v>
      </c>
      <c r="EZ28" s="83">
        <v>5513</v>
      </c>
      <c r="FA28" s="22" t="str">
        <f t="shared" si="377"/>
        <v>C</v>
      </c>
      <c r="FB28" s="22" t="str">
        <f t="shared" si="378"/>
        <v>SIEBENS Ludo</v>
      </c>
      <c r="FC28" s="83">
        <v>3277</v>
      </c>
      <c r="FD28" s="22" t="str">
        <f t="shared" si="379"/>
        <v>C</v>
      </c>
      <c r="FE28" s="83">
        <v>1</v>
      </c>
      <c r="FF28" s="83">
        <v>1</v>
      </c>
      <c r="FG28" s="84"/>
      <c r="FH28" s="22">
        <f t="shared" si="380"/>
        <v>2</v>
      </c>
      <c r="FI28" s="22">
        <f t="shared" si="381"/>
        <v>0</v>
      </c>
      <c r="FJ28" s="43">
        <f t="shared" si="455"/>
        <v>3</v>
      </c>
      <c r="FK28" s="43">
        <f t="shared" si="455"/>
        <v>0</v>
      </c>
      <c r="FL28" s="56"/>
      <c r="FM28" s="22" t="str">
        <f t="shared" si="382"/>
        <v>VAN DE WAUWER Daniël</v>
      </c>
      <c r="FN28" s="83">
        <v>3264</v>
      </c>
      <c r="FO28" s="22" t="str">
        <f t="shared" si="383"/>
        <v>D</v>
      </c>
      <c r="FP28" s="22" t="str">
        <f t="shared" si="384"/>
        <v>VRANKEN Rony</v>
      </c>
      <c r="FQ28" s="83">
        <v>6700</v>
      </c>
      <c r="FR28" s="22" t="str">
        <f t="shared" si="385"/>
        <v>C</v>
      </c>
      <c r="FS28" s="83">
        <v>2</v>
      </c>
      <c r="FT28" s="83">
        <v>2</v>
      </c>
      <c r="FU28" s="84"/>
      <c r="FV28" s="22">
        <f t="shared" si="386"/>
        <v>0</v>
      </c>
      <c r="FW28" s="22">
        <f t="shared" si="387"/>
        <v>2</v>
      </c>
      <c r="FX28" s="43">
        <f t="shared" si="456"/>
        <v>0</v>
      </c>
      <c r="FY28" s="43">
        <f t="shared" si="456"/>
        <v>3</v>
      </c>
      <c r="FZ28" s="66"/>
      <c r="GA28" s="22" t="str">
        <f t="shared" si="388"/>
        <v>DE BORGER David</v>
      </c>
      <c r="GB28" s="83">
        <v>6430</v>
      </c>
      <c r="GC28" s="22" t="str">
        <f t="shared" si="389"/>
        <v>D</v>
      </c>
      <c r="GD28" s="22" t="str">
        <f t="shared" si="390"/>
        <v>VAN DE WAUWER Daniël</v>
      </c>
      <c r="GE28" s="83">
        <v>3264</v>
      </c>
      <c r="GF28" s="22" t="str">
        <f t="shared" si="391"/>
        <v>D</v>
      </c>
      <c r="GG28" s="83">
        <v>1</v>
      </c>
      <c r="GH28" s="83">
        <v>1</v>
      </c>
      <c r="GI28" s="84"/>
      <c r="GJ28" s="22">
        <f t="shared" si="392"/>
        <v>2</v>
      </c>
      <c r="GK28" s="22">
        <f t="shared" si="393"/>
        <v>0</v>
      </c>
      <c r="GL28" s="43">
        <f t="shared" si="457"/>
        <v>3</v>
      </c>
      <c r="GM28" s="43">
        <f t="shared" si="457"/>
        <v>0</v>
      </c>
      <c r="GN28" s="56"/>
      <c r="GO28" s="22" t="str">
        <f t="shared" si="394"/>
        <v>SIEBENS Ludo</v>
      </c>
      <c r="GP28" s="83">
        <v>3277</v>
      </c>
      <c r="GQ28" s="22" t="str">
        <f t="shared" si="395"/>
        <v>C</v>
      </c>
      <c r="GR28" s="22" t="str">
        <f t="shared" si="396"/>
        <v>VINCK Yves</v>
      </c>
      <c r="GS28" s="83">
        <v>2820</v>
      </c>
      <c r="GT28" s="22" t="str">
        <f t="shared" si="397"/>
        <v>D</v>
      </c>
      <c r="GU28" s="83">
        <v>1</v>
      </c>
      <c r="GV28" s="83">
        <v>1</v>
      </c>
      <c r="GW28" s="84"/>
      <c r="GX28" s="22">
        <f t="shared" si="398"/>
        <v>2</v>
      </c>
      <c r="GY28" s="22">
        <f t="shared" si="399"/>
        <v>0</v>
      </c>
      <c r="GZ28" s="43">
        <f t="shared" si="458"/>
        <v>3</v>
      </c>
      <c r="HA28" s="43">
        <f t="shared" si="458"/>
        <v>0</v>
      </c>
      <c r="HB28" s="56"/>
      <c r="HC28" s="22" t="str">
        <f t="shared" si="400"/>
        <v>BOEY Rudiger</v>
      </c>
      <c r="HD28" s="83">
        <v>5287</v>
      </c>
      <c r="HE28" s="22" t="str">
        <f t="shared" si="401"/>
        <v>C</v>
      </c>
      <c r="HF28" s="22" t="str">
        <f t="shared" si="402"/>
        <v>DE KEYSER Giel</v>
      </c>
      <c r="HG28" s="83">
        <v>2934</v>
      </c>
      <c r="HH28" s="22" t="str">
        <f t="shared" si="403"/>
        <v>B</v>
      </c>
      <c r="HI28" s="83">
        <v>2</v>
      </c>
      <c r="HJ28" s="83">
        <v>2</v>
      </c>
      <c r="HK28" s="84"/>
      <c r="HL28" s="22">
        <f t="shared" si="404"/>
        <v>0</v>
      </c>
      <c r="HM28" s="22">
        <f t="shared" si="405"/>
        <v>2</v>
      </c>
      <c r="HN28" s="43">
        <f t="shared" si="459"/>
        <v>0</v>
      </c>
      <c r="HO28" s="43">
        <f t="shared" si="459"/>
        <v>3</v>
      </c>
      <c r="HP28" s="66"/>
      <c r="HQ28" s="22" t="str">
        <f t="shared" si="406"/>
        <v>SEGERS Tom</v>
      </c>
      <c r="HR28" s="83">
        <v>2655</v>
      </c>
      <c r="HS28" s="22" t="str">
        <f t="shared" si="407"/>
        <v>C</v>
      </c>
      <c r="HT28" s="22" t="str">
        <f t="shared" si="408"/>
        <v>SARENS Christoph</v>
      </c>
      <c r="HU28" s="83">
        <v>1697</v>
      </c>
      <c r="HV28" s="22" t="str">
        <f t="shared" si="409"/>
        <v>C</v>
      </c>
      <c r="HW28" s="83">
        <v>1</v>
      </c>
      <c r="HX28" s="83">
        <v>1</v>
      </c>
      <c r="HY28" s="84"/>
      <c r="HZ28" s="22">
        <f t="shared" si="410"/>
        <v>2</v>
      </c>
      <c r="IA28" s="22">
        <f t="shared" si="411"/>
        <v>0</v>
      </c>
      <c r="IB28" s="43">
        <f t="shared" si="412"/>
        <v>3</v>
      </c>
      <c r="IC28" s="43">
        <f t="shared" si="412"/>
        <v>0</v>
      </c>
      <c r="ID28" s="56"/>
      <c r="IE28" s="22" t="str">
        <f t="shared" si="413"/>
        <v>CONICKX Gustaaf</v>
      </c>
      <c r="IF28" s="83">
        <v>2696</v>
      </c>
      <c r="IG28" s="22" t="str">
        <f t="shared" si="414"/>
        <v>D</v>
      </c>
      <c r="IH28" s="22" t="str">
        <f t="shared" si="415"/>
        <v>VERELST Ken</v>
      </c>
      <c r="II28" s="83">
        <v>7226</v>
      </c>
      <c r="IJ28" s="22" t="str">
        <f t="shared" si="416"/>
        <v>D</v>
      </c>
      <c r="IK28" s="83">
        <v>2</v>
      </c>
      <c r="IL28" s="83">
        <v>2</v>
      </c>
      <c r="IM28" s="65"/>
      <c r="IN28" s="22">
        <f t="shared" si="417"/>
        <v>0</v>
      </c>
      <c r="IO28" s="22">
        <f t="shared" si="418"/>
        <v>2</v>
      </c>
      <c r="IP28" s="43">
        <f t="shared" si="460"/>
        <v>0</v>
      </c>
      <c r="IQ28" s="43">
        <f t="shared" si="460"/>
        <v>3</v>
      </c>
      <c r="IR28" s="56"/>
      <c r="IS28" s="22" t="str">
        <f t="shared" si="419"/>
        <v>VAN DE WAUWER Rony</v>
      </c>
      <c r="IT28" s="83">
        <v>2766</v>
      </c>
      <c r="IU28" s="22" t="str">
        <f t="shared" si="420"/>
        <v>C</v>
      </c>
      <c r="IV28" s="22" t="str">
        <f t="shared" si="421"/>
        <v>VAN ROMPAEY Yves</v>
      </c>
      <c r="IW28" s="83">
        <v>8068</v>
      </c>
      <c r="IX28" s="22" t="str">
        <f t="shared" si="422"/>
        <v>D</v>
      </c>
      <c r="IY28" s="83">
        <v>1</v>
      </c>
      <c r="IZ28" s="83">
        <v>1</v>
      </c>
      <c r="JA28" s="84"/>
      <c r="JB28" s="22">
        <f t="shared" si="423"/>
        <v>2</v>
      </c>
      <c r="JC28" s="22">
        <f t="shared" si="424"/>
        <v>0</v>
      </c>
      <c r="JD28" s="43">
        <f t="shared" si="461"/>
        <v>3</v>
      </c>
      <c r="JE28" s="43">
        <f t="shared" si="461"/>
        <v>0</v>
      </c>
      <c r="JF28" s="66"/>
      <c r="JG28" s="22" t="str">
        <f t="shared" si="425"/>
        <v>VAN DER WILT Cornelis</v>
      </c>
      <c r="JH28" s="83">
        <v>6518</v>
      </c>
      <c r="JI28" s="22" t="str">
        <f t="shared" si="426"/>
        <v>D</v>
      </c>
      <c r="JJ28" s="22" t="str">
        <f t="shared" si="427"/>
        <v>VERMEULEN Peter</v>
      </c>
      <c r="JK28" s="83">
        <v>2939</v>
      </c>
      <c r="JL28" s="22" t="str">
        <f t="shared" si="428"/>
        <v>B</v>
      </c>
      <c r="JM28" s="83">
        <v>2</v>
      </c>
      <c r="JN28" s="83">
        <v>2</v>
      </c>
      <c r="JO28" s="84"/>
      <c r="JP28" s="22">
        <f t="shared" si="429"/>
        <v>0</v>
      </c>
      <c r="JQ28" s="22">
        <f t="shared" si="430"/>
        <v>2</v>
      </c>
      <c r="JR28" s="43">
        <f t="shared" si="462"/>
        <v>0</v>
      </c>
      <c r="JS28" s="43">
        <f t="shared" si="462"/>
        <v>3</v>
      </c>
      <c r="JT28" s="56"/>
      <c r="JU28" s="22" t="str">
        <f t="shared" si="431"/>
        <v>D'HONT Kurt</v>
      </c>
      <c r="JV28" s="83">
        <v>7119</v>
      </c>
      <c r="JW28" s="22" t="str">
        <f t="shared" si="432"/>
        <v>NA</v>
      </c>
      <c r="JX28" s="22" t="str">
        <f t="shared" si="433"/>
        <v>BOUTENS Werner</v>
      </c>
      <c r="JY28" s="83">
        <v>4903</v>
      </c>
      <c r="JZ28" s="22" t="str">
        <f t="shared" si="434"/>
        <v>D</v>
      </c>
      <c r="KA28" s="83">
        <v>2</v>
      </c>
      <c r="KB28" s="83">
        <v>2</v>
      </c>
      <c r="KC28" s="84"/>
      <c r="KD28" s="22">
        <f t="shared" si="435"/>
        <v>0</v>
      </c>
      <c r="KE28" s="22">
        <f t="shared" si="436"/>
        <v>2</v>
      </c>
      <c r="KF28" s="43">
        <f t="shared" si="463"/>
        <v>0</v>
      </c>
      <c r="KG28" s="43">
        <f t="shared" si="463"/>
        <v>3</v>
      </c>
      <c r="KH28" s="56"/>
      <c r="KI28" s="22" t="str">
        <f t="shared" si="437"/>
        <v>MESKENS Jimmy</v>
      </c>
      <c r="KJ28" s="83">
        <v>8200</v>
      </c>
      <c r="KK28" s="22" t="str">
        <f t="shared" si="438"/>
        <v>NA</v>
      </c>
      <c r="KL28" s="22" t="str">
        <f t="shared" si="439"/>
        <v>VAN ROMPAEY Yves</v>
      </c>
      <c r="KM28" s="83">
        <v>8068</v>
      </c>
      <c r="KN28" s="22" t="str">
        <f t="shared" si="440"/>
        <v>D</v>
      </c>
      <c r="KO28" s="83">
        <v>1</v>
      </c>
      <c r="KP28" s="83">
        <v>1</v>
      </c>
      <c r="KQ28" s="84"/>
      <c r="KR28" s="22">
        <f t="shared" si="441"/>
        <v>2</v>
      </c>
      <c r="KS28" s="22">
        <f t="shared" si="442"/>
        <v>0</v>
      </c>
      <c r="KT28" s="43">
        <f t="shared" si="464"/>
        <v>3</v>
      </c>
      <c r="KU28" s="43">
        <f t="shared" si="464"/>
        <v>0</v>
      </c>
      <c r="KV28" s="66"/>
      <c r="KW28" s="22"/>
      <c r="KX28" s="83"/>
      <c r="KY28" s="22"/>
      <c r="KZ28" s="22"/>
      <c r="LA28" s="83"/>
      <c r="LB28" s="22"/>
      <c r="LC28" s="83"/>
      <c r="LD28" s="83"/>
      <c r="LE28" s="84"/>
      <c r="LF28" s="22"/>
      <c r="LG28" s="22"/>
      <c r="LH28" s="43"/>
      <c r="LI28" s="43"/>
      <c r="LJ28" s="56"/>
      <c r="LK28" s="22"/>
      <c r="LL28" s="83"/>
      <c r="LM28" s="22"/>
      <c r="LN28" s="22"/>
      <c r="LO28" s="83"/>
      <c r="LP28" s="22"/>
      <c r="LQ28" s="83"/>
      <c r="LR28" s="83"/>
      <c r="LS28" s="84"/>
      <c r="LT28" s="22"/>
      <c r="LU28" s="22"/>
      <c r="LV28" s="43"/>
      <c r="LW28" s="43"/>
      <c r="LY28" s="22"/>
      <c r="LZ28" s="83"/>
      <c r="MA28" s="22"/>
      <c r="MB28" s="22"/>
      <c r="MC28" s="83"/>
      <c r="MD28" s="22"/>
      <c r="ME28" s="83"/>
      <c r="MF28" s="83"/>
      <c r="MG28" s="84"/>
      <c r="MH28" s="22"/>
      <c r="MI28" s="22"/>
      <c r="MJ28" s="43"/>
      <c r="MK28" s="43"/>
      <c r="ML28" s="56"/>
      <c r="MM28" s="22"/>
      <c r="MN28" s="83"/>
      <c r="MO28" s="22"/>
      <c r="MP28" s="22"/>
      <c r="MQ28" s="83"/>
      <c r="MR28" s="22"/>
      <c r="MS28" s="83"/>
      <c r="MT28" s="83"/>
      <c r="MU28" s="84"/>
      <c r="MV28" s="22"/>
      <c r="MW28" s="22"/>
      <c r="MX28" s="43"/>
      <c r="MY28" s="43"/>
    </row>
    <row r="29" spans="1:363" ht="17.25" thickBot="1" x14ac:dyDescent="0.35">
      <c r="A29" s="22" t="str">
        <f t="shared" si="310"/>
        <v>BOUTENS Werner</v>
      </c>
      <c r="B29" s="83">
        <v>4903</v>
      </c>
      <c r="C29" s="22" t="str">
        <f t="shared" si="311"/>
        <v>D</v>
      </c>
      <c r="D29" s="22" t="str">
        <f t="shared" si="312"/>
        <v>VERMEULEN Paul</v>
      </c>
      <c r="E29" s="83">
        <v>1123</v>
      </c>
      <c r="F29" s="22" t="str">
        <f t="shared" si="313"/>
        <v>B</v>
      </c>
      <c r="G29" s="83">
        <v>1</v>
      </c>
      <c r="H29" s="83">
        <v>2</v>
      </c>
      <c r="I29" s="85"/>
      <c r="J29" s="22">
        <f t="shared" si="314"/>
        <v>1</v>
      </c>
      <c r="K29" s="22">
        <f t="shared" si="315"/>
        <v>1</v>
      </c>
      <c r="L29" s="43">
        <f t="shared" si="443"/>
        <v>1</v>
      </c>
      <c r="M29" s="43">
        <f t="shared" si="443"/>
        <v>1</v>
      </c>
      <c r="N29" s="56"/>
      <c r="O29" s="22" t="str">
        <f t="shared" si="316"/>
        <v>VRANKEN Rony</v>
      </c>
      <c r="P29" s="83">
        <v>6700</v>
      </c>
      <c r="Q29" s="22" t="str">
        <f t="shared" si="317"/>
        <v>C</v>
      </c>
      <c r="R29" s="22" t="str">
        <f t="shared" si="318"/>
        <v>VAN DE WAUWER Daniël</v>
      </c>
      <c r="S29" s="83">
        <v>3264</v>
      </c>
      <c r="T29" s="22" t="str">
        <f t="shared" si="319"/>
        <v>D</v>
      </c>
      <c r="U29" s="83">
        <v>1</v>
      </c>
      <c r="V29" s="83">
        <v>1</v>
      </c>
      <c r="W29" s="85"/>
      <c r="X29" s="22">
        <f t="shared" si="320"/>
        <v>2</v>
      </c>
      <c r="Y29" s="22">
        <f t="shared" si="321"/>
        <v>0</v>
      </c>
      <c r="Z29" s="43">
        <f t="shared" si="444"/>
        <v>3</v>
      </c>
      <c r="AA29" s="43">
        <f t="shared" si="444"/>
        <v>0</v>
      </c>
      <c r="AB29" s="56"/>
      <c r="AC29" s="22" t="str">
        <f t="shared" si="322"/>
        <v>VAN DE WAUWER Daniël</v>
      </c>
      <c r="AD29" s="83">
        <v>3264</v>
      </c>
      <c r="AE29" s="22" t="str">
        <f t="shared" si="323"/>
        <v>D</v>
      </c>
      <c r="AF29" s="22" t="str">
        <f t="shared" si="324"/>
        <v>KERREMANS Yentl</v>
      </c>
      <c r="AG29" s="83">
        <v>4636</v>
      </c>
      <c r="AH29" s="22" t="str">
        <f t="shared" si="325"/>
        <v>D</v>
      </c>
      <c r="AI29" s="83">
        <v>1</v>
      </c>
      <c r="AJ29" s="83">
        <v>1</v>
      </c>
      <c r="AK29" s="85"/>
      <c r="AL29" s="22">
        <f t="shared" si="326"/>
        <v>2</v>
      </c>
      <c r="AM29" s="22">
        <f t="shared" si="327"/>
        <v>0</v>
      </c>
      <c r="AN29" s="43">
        <f t="shared" si="445"/>
        <v>3</v>
      </c>
      <c r="AO29" s="43">
        <f t="shared" si="445"/>
        <v>0</v>
      </c>
      <c r="AP29" s="56"/>
      <c r="AQ29" s="22" t="str">
        <f t="shared" si="328"/>
        <v>VINCK Yves</v>
      </c>
      <c r="AR29" s="83">
        <v>2820</v>
      </c>
      <c r="AS29" s="22" t="str">
        <f t="shared" si="329"/>
        <v>D</v>
      </c>
      <c r="AT29" s="22" t="str">
        <f t="shared" si="330"/>
        <v>DE KERF Leander</v>
      </c>
      <c r="AU29" s="83">
        <v>7954</v>
      </c>
      <c r="AV29" s="22" t="str">
        <f t="shared" si="331"/>
        <v>D</v>
      </c>
      <c r="AW29" s="83">
        <v>2</v>
      </c>
      <c r="AX29" s="83">
        <v>1</v>
      </c>
      <c r="AY29" s="85"/>
      <c r="AZ29" s="22">
        <f t="shared" si="332"/>
        <v>1</v>
      </c>
      <c r="BA29" s="22">
        <f t="shared" si="333"/>
        <v>1</v>
      </c>
      <c r="BB29" s="43">
        <f t="shared" si="446"/>
        <v>1</v>
      </c>
      <c r="BC29" s="43">
        <f t="shared" si="446"/>
        <v>1</v>
      </c>
      <c r="BD29" s="56"/>
      <c r="BE29" s="22" t="str">
        <f t="shared" si="334"/>
        <v>DE PAEP Nathalie</v>
      </c>
      <c r="BF29" s="83">
        <v>2763</v>
      </c>
      <c r="BG29" s="22" t="str">
        <f t="shared" si="335"/>
        <v>D</v>
      </c>
      <c r="BH29" s="22" t="str">
        <f t="shared" si="336"/>
        <v>D'HONT Kurt</v>
      </c>
      <c r="BI29" s="83">
        <v>7119</v>
      </c>
      <c r="BJ29" s="22" t="str">
        <f t="shared" si="337"/>
        <v>NA</v>
      </c>
      <c r="BK29" s="83">
        <v>1</v>
      </c>
      <c r="BL29" s="83">
        <v>1</v>
      </c>
      <c r="BM29" s="85"/>
      <c r="BN29" s="22">
        <f t="shared" si="338"/>
        <v>2</v>
      </c>
      <c r="BO29" s="22">
        <f t="shared" si="339"/>
        <v>0</v>
      </c>
      <c r="BP29" s="43">
        <f t="shared" si="447"/>
        <v>3</v>
      </c>
      <c r="BQ29" s="43">
        <f t="shared" si="447"/>
        <v>0</v>
      </c>
      <c r="BR29" s="56"/>
      <c r="BS29" s="22" t="str">
        <f t="shared" si="340"/>
        <v>VAN SCHOOR Mil</v>
      </c>
      <c r="BT29" s="83">
        <v>1941</v>
      </c>
      <c r="BU29" s="22" t="str">
        <f t="shared" si="341"/>
        <v>NA</v>
      </c>
      <c r="BV29" s="22" t="str">
        <f t="shared" si="342"/>
        <v>DE BORGER David</v>
      </c>
      <c r="BW29" s="83">
        <v>6430</v>
      </c>
      <c r="BX29" s="22" t="str">
        <f t="shared" si="343"/>
        <v>D</v>
      </c>
      <c r="BY29" s="83">
        <v>2</v>
      </c>
      <c r="BZ29" s="83">
        <v>1</v>
      </c>
      <c r="CA29" s="85"/>
      <c r="CB29" s="22">
        <f t="shared" si="344"/>
        <v>1</v>
      </c>
      <c r="CC29" s="22">
        <f t="shared" si="345"/>
        <v>1</v>
      </c>
      <c r="CD29" s="43">
        <f t="shared" si="448"/>
        <v>1</v>
      </c>
      <c r="CE29" s="43">
        <f t="shared" si="449"/>
        <v>1</v>
      </c>
      <c r="CF29" s="56"/>
      <c r="CG29" s="22" t="str">
        <f t="shared" si="346"/>
        <v>VERELST Ken</v>
      </c>
      <c r="CH29" s="83">
        <v>7226</v>
      </c>
      <c r="CI29" s="22" t="str">
        <f t="shared" si="347"/>
        <v>D</v>
      </c>
      <c r="CJ29" s="22" t="str">
        <f t="shared" si="348"/>
        <v>VRANKEN Rony</v>
      </c>
      <c r="CK29" s="83">
        <v>6700</v>
      </c>
      <c r="CL29" s="22" t="str">
        <f t="shared" si="349"/>
        <v>C</v>
      </c>
      <c r="CM29" s="83">
        <v>2</v>
      </c>
      <c r="CN29" s="83">
        <v>2</v>
      </c>
      <c r="CO29" s="85"/>
      <c r="CP29" s="22">
        <f t="shared" si="350"/>
        <v>0</v>
      </c>
      <c r="CQ29" s="22">
        <f t="shared" si="351"/>
        <v>2</v>
      </c>
      <c r="CR29" s="43">
        <f t="shared" si="450"/>
        <v>0</v>
      </c>
      <c r="CS29" s="43">
        <f t="shared" si="450"/>
        <v>3</v>
      </c>
      <c r="CT29" s="56"/>
      <c r="CU29" s="22" t="str">
        <f t="shared" si="352"/>
        <v>BROUWER Glenn</v>
      </c>
      <c r="CV29" s="83">
        <v>7290</v>
      </c>
      <c r="CW29" s="22" t="str">
        <f t="shared" si="353"/>
        <v>B</v>
      </c>
      <c r="CX29" s="22" t="str">
        <f t="shared" si="354"/>
        <v>SCHOUKENS Juliën</v>
      </c>
      <c r="CY29" s="83">
        <v>7837</v>
      </c>
      <c r="CZ29" s="22" t="str">
        <f t="shared" si="355"/>
        <v>C</v>
      </c>
      <c r="DA29" s="83">
        <v>1</v>
      </c>
      <c r="DB29" s="83">
        <v>1</v>
      </c>
      <c r="DC29" s="85"/>
      <c r="DD29" s="22">
        <f t="shared" si="356"/>
        <v>2</v>
      </c>
      <c r="DE29" s="22">
        <f t="shared" si="357"/>
        <v>0</v>
      </c>
      <c r="DF29" s="43">
        <f t="shared" si="451"/>
        <v>3</v>
      </c>
      <c r="DG29" s="43">
        <f t="shared" si="451"/>
        <v>0</v>
      </c>
      <c r="DH29" s="56"/>
      <c r="DI29" s="22" t="str">
        <f t="shared" si="358"/>
        <v>BOEYKENS Marc</v>
      </c>
      <c r="DJ29" s="83">
        <v>7497</v>
      </c>
      <c r="DK29" s="22" t="str">
        <f t="shared" si="359"/>
        <v>C</v>
      </c>
      <c r="DL29" s="22" t="str">
        <f t="shared" si="360"/>
        <v>VAN RANST Juan</v>
      </c>
      <c r="DM29" s="83">
        <v>4964</v>
      </c>
      <c r="DN29" s="22" t="str">
        <f t="shared" si="361"/>
        <v>C</v>
      </c>
      <c r="DO29" s="83">
        <v>1</v>
      </c>
      <c r="DP29" s="83">
        <v>1</v>
      </c>
      <c r="DQ29" s="85"/>
      <c r="DR29" s="22">
        <f t="shared" si="362"/>
        <v>2</v>
      </c>
      <c r="DS29" s="22">
        <f t="shared" si="363"/>
        <v>0</v>
      </c>
      <c r="DT29" s="43">
        <f t="shared" si="452"/>
        <v>3</v>
      </c>
      <c r="DU29" s="43">
        <f t="shared" si="452"/>
        <v>0</v>
      </c>
      <c r="DV29" s="56"/>
      <c r="DW29" s="22" t="str">
        <f t="shared" si="364"/>
        <v>SIEBENS Ludo</v>
      </c>
      <c r="DX29" s="83">
        <v>3277</v>
      </c>
      <c r="DY29" s="22" t="str">
        <f t="shared" si="365"/>
        <v>C</v>
      </c>
      <c r="DZ29" s="22" t="str">
        <f t="shared" si="366"/>
        <v>DE GREEF Johan</v>
      </c>
      <c r="EA29" s="83">
        <v>3773</v>
      </c>
      <c r="EB29" s="22" t="str">
        <f t="shared" si="367"/>
        <v>D</v>
      </c>
      <c r="EC29" s="83">
        <v>1</v>
      </c>
      <c r="ED29" s="83">
        <v>1</v>
      </c>
      <c r="EE29" s="85"/>
      <c r="EF29" s="22">
        <f t="shared" si="368"/>
        <v>2</v>
      </c>
      <c r="EG29" s="22">
        <f t="shared" si="369"/>
        <v>0</v>
      </c>
      <c r="EH29" s="43">
        <f t="shared" si="453"/>
        <v>3</v>
      </c>
      <c r="EI29" s="43">
        <f t="shared" si="453"/>
        <v>0</v>
      </c>
      <c r="EJ29" s="56"/>
      <c r="EK29" s="22" t="str">
        <f t="shared" si="370"/>
        <v>BROUWER Glenn</v>
      </c>
      <c r="EL29" s="83">
        <v>7290</v>
      </c>
      <c r="EM29" s="22" t="str">
        <f t="shared" si="371"/>
        <v>B</v>
      </c>
      <c r="EN29" s="22" t="str">
        <f t="shared" si="372"/>
        <v>JANSEGERS Jurgen</v>
      </c>
      <c r="EO29" s="83">
        <v>3271</v>
      </c>
      <c r="EP29" s="22" t="str">
        <f t="shared" si="373"/>
        <v>C</v>
      </c>
      <c r="EQ29" s="83">
        <v>1</v>
      </c>
      <c r="ER29" s="83">
        <v>1</v>
      </c>
      <c r="ES29" s="85"/>
      <c r="ET29" s="22">
        <f t="shared" si="374"/>
        <v>2</v>
      </c>
      <c r="EU29" s="22">
        <f t="shared" si="375"/>
        <v>0</v>
      </c>
      <c r="EV29" s="43">
        <f t="shared" si="454"/>
        <v>3</v>
      </c>
      <c r="EW29" s="43">
        <f t="shared" si="454"/>
        <v>0</v>
      </c>
      <c r="EX29" s="56"/>
      <c r="EY29" s="22" t="str">
        <f t="shared" si="376"/>
        <v>CLAES Gino</v>
      </c>
      <c r="EZ29" s="83">
        <v>7283</v>
      </c>
      <c r="FA29" s="22" t="str">
        <f t="shared" si="377"/>
        <v>D</v>
      </c>
      <c r="FB29" s="22" t="str">
        <f t="shared" si="378"/>
        <v>HOOF Etienne</v>
      </c>
      <c r="FC29" s="83">
        <v>3041</v>
      </c>
      <c r="FD29" s="22" t="str">
        <f t="shared" si="379"/>
        <v>B</v>
      </c>
      <c r="FE29" s="83">
        <v>1</v>
      </c>
      <c r="FF29" s="83">
        <v>2</v>
      </c>
      <c r="FG29" s="85"/>
      <c r="FH29" s="22">
        <f t="shared" si="380"/>
        <v>1</v>
      </c>
      <c r="FI29" s="22">
        <f t="shared" si="381"/>
        <v>1</v>
      </c>
      <c r="FJ29" s="43">
        <f t="shared" si="455"/>
        <v>1</v>
      </c>
      <c r="FK29" s="43">
        <f t="shared" si="455"/>
        <v>1</v>
      </c>
      <c r="FL29" s="56"/>
      <c r="FM29" s="22" t="str">
        <f t="shared" si="382"/>
        <v>VAN EECKHOUT Jean-Pierre</v>
      </c>
      <c r="FN29" s="83">
        <v>2931</v>
      </c>
      <c r="FO29" s="22" t="str">
        <f t="shared" si="383"/>
        <v>C</v>
      </c>
      <c r="FP29" s="22" t="str">
        <f t="shared" si="384"/>
        <v>VAN DAMME Eddy</v>
      </c>
      <c r="FQ29" s="83">
        <v>3539</v>
      </c>
      <c r="FR29" s="22" t="str">
        <f t="shared" si="385"/>
        <v>C</v>
      </c>
      <c r="FS29" s="83">
        <v>2</v>
      </c>
      <c r="FT29" s="83">
        <v>2</v>
      </c>
      <c r="FU29" s="85"/>
      <c r="FV29" s="22">
        <f t="shared" si="386"/>
        <v>0</v>
      </c>
      <c r="FW29" s="22">
        <f t="shared" si="387"/>
        <v>2</v>
      </c>
      <c r="FX29" s="43">
        <f t="shared" si="456"/>
        <v>0</v>
      </c>
      <c r="FY29" s="43">
        <f t="shared" si="456"/>
        <v>3</v>
      </c>
      <c r="FZ29" s="56"/>
      <c r="GA29" s="22" t="str">
        <f t="shared" si="388"/>
        <v>KERREMANS Yentl</v>
      </c>
      <c r="GB29" s="83">
        <v>4636</v>
      </c>
      <c r="GC29" s="22" t="str">
        <f t="shared" si="389"/>
        <v>D</v>
      </c>
      <c r="GD29" s="22" t="str">
        <f t="shared" si="390"/>
        <v>VAN EECKHOUT Jean-Pierre</v>
      </c>
      <c r="GE29" s="83">
        <v>2931</v>
      </c>
      <c r="GF29" s="22" t="str">
        <f t="shared" si="391"/>
        <v>C</v>
      </c>
      <c r="GG29" s="83">
        <v>2</v>
      </c>
      <c r="GH29" s="83">
        <v>2</v>
      </c>
      <c r="GI29" s="85"/>
      <c r="GJ29" s="22">
        <f t="shared" si="392"/>
        <v>0</v>
      </c>
      <c r="GK29" s="22">
        <f t="shared" si="393"/>
        <v>2</v>
      </c>
      <c r="GL29" s="43">
        <f t="shared" si="457"/>
        <v>0</v>
      </c>
      <c r="GM29" s="43">
        <f t="shared" si="457"/>
        <v>3</v>
      </c>
      <c r="GN29" s="56"/>
      <c r="GO29" s="22" t="str">
        <f t="shared" si="394"/>
        <v>BOUTENS Werner</v>
      </c>
      <c r="GP29" s="83">
        <v>4903</v>
      </c>
      <c r="GQ29" s="22" t="str">
        <f t="shared" si="395"/>
        <v>D</v>
      </c>
      <c r="GR29" s="22" t="str">
        <f t="shared" si="396"/>
        <v>SEGERS Tom</v>
      </c>
      <c r="GS29" s="83">
        <v>2655</v>
      </c>
      <c r="GT29" s="22" t="str">
        <f t="shared" si="397"/>
        <v>C</v>
      </c>
      <c r="GU29" s="83">
        <v>2</v>
      </c>
      <c r="GV29" s="83">
        <v>1</v>
      </c>
      <c r="GW29" s="85"/>
      <c r="GX29" s="22">
        <f t="shared" si="398"/>
        <v>1</v>
      </c>
      <c r="GY29" s="22">
        <f t="shared" si="399"/>
        <v>1</v>
      </c>
      <c r="GZ29" s="43">
        <f t="shared" si="458"/>
        <v>1</v>
      </c>
      <c r="HA29" s="43">
        <f t="shared" si="458"/>
        <v>1</v>
      </c>
      <c r="HB29" s="56"/>
      <c r="HC29" s="22" t="str">
        <f t="shared" si="400"/>
        <v>DE GREEF Johan</v>
      </c>
      <c r="HD29" s="83">
        <v>3773</v>
      </c>
      <c r="HE29" s="22" t="str">
        <f t="shared" si="401"/>
        <v>D</v>
      </c>
      <c r="HF29" s="22" t="str">
        <f t="shared" si="402"/>
        <v>VAN SCHOOR Mil</v>
      </c>
      <c r="HG29" s="83">
        <v>1941</v>
      </c>
      <c r="HH29" s="22" t="str">
        <f t="shared" si="403"/>
        <v>NA</v>
      </c>
      <c r="HI29" s="83">
        <v>2</v>
      </c>
      <c r="HJ29" s="83">
        <v>2</v>
      </c>
      <c r="HK29" s="85"/>
      <c r="HL29" s="22">
        <f t="shared" si="404"/>
        <v>0</v>
      </c>
      <c r="HM29" s="22">
        <f t="shared" si="405"/>
        <v>2</v>
      </c>
      <c r="HN29" s="43">
        <f t="shared" si="459"/>
        <v>0</v>
      </c>
      <c r="HO29" s="43">
        <f t="shared" si="459"/>
        <v>3</v>
      </c>
      <c r="HP29" s="56"/>
      <c r="HQ29" s="22" t="str">
        <f t="shared" si="406"/>
        <v>DE BORGER David</v>
      </c>
      <c r="HR29" s="83">
        <v>6430</v>
      </c>
      <c r="HS29" s="22" t="str">
        <f t="shared" si="407"/>
        <v>D</v>
      </c>
      <c r="HT29" s="22" t="str">
        <f t="shared" si="408"/>
        <v>DE KEYSER Giel</v>
      </c>
      <c r="HU29" s="83">
        <v>2934</v>
      </c>
      <c r="HV29" s="22" t="str">
        <f t="shared" si="409"/>
        <v>B</v>
      </c>
      <c r="HW29" s="83">
        <v>1</v>
      </c>
      <c r="HX29" s="83">
        <v>1</v>
      </c>
      <c r="HY29" s="85"/>
      <c r="HZ29" s="22">
        <f t="shared" si="410"/>
        <v>2</v>
      </c>
      <c r="IA29" s="22">
        <f t="shared" si="411"/>
        <v>0</v>
      </c>
      <c r="IB29" s="43">
        <f t="shared" si="412"/>
        <v>3</v>
      </c>
      <c r="IC29" s="43">
        <f t="shared" si="412"/>
        <v>0</v>
      </c>
      <c r="ID29" s="56"/>
      <c r="IE29" s="22" t="str">
        <f t="shared" si="413"/>
        <v>VRANKEN Rony</v>
      </c>
      <c r="IF29" s="83">
        <v>6700</v>
      </c>
      <c r="IG29" s="22" t="str">
        <f t="shared" si="414"/>
        <v>C</v>
      </c>
      <c r="IH29" s="22" t="str">
        <f t="shared" si="415"/>
        <v>GOETGEBUER Ferdinand</v>
      </c>
      <c r="II29" s="83">
        <v>8241</v>
      </c>
      <c r="IJ29" s="22" t="str">
        <f t="shared" si="416"/>
        <v>D</v>
      </c>
      <c r="IK29" s="83">
        <v>1</v>
      </c>
      <c r="IL29" s="83">
        <v>1</v>
      </c>
      <c r="IM29" s="67"/>
      <c r="IN29" s="22">
        <f t="shared" si="417"/>
        <v>2</v>
      </c>
      <c r="IO29" s="22">
        <f t="shared" si="418"/>
        <v>0</v>
      </c>
      <c r="IP29" s="43">
        <f t="shared" si="460"/>
        <v>3</v>
      </c>
      <c r="IQ29" s="43">
        <f t="shared" si="460"/>
        <v>0</v>
      </c>
      <c r="IR29" s="56"/>
      <c r="IS29" s="22" t="str">
        <f t="shared" si="419"/>
        <v>VAN DE WAUWER Daniël</v>
      </c>
      <c r="IT29" s="83">
        <v>3264</v>
      </c>
      <c r="IU29" s="22" t="str">
        <f t="shared" si="420"/>
        <v>D</v>
      </c>
      <c r="IV29" s="22" t="str">
        <f t="shared" si="421"/>
        <v>BROUWER Glenn</v>
      </c>
      <c r="IW29" s="83">
        <v>7290</v>
      </c>
      <c r="IX29" s="22" t="str">
        <f t="shared" si="422"/>
        <v>B</v>
      </c>
      <c r="IY29" s="83">
        <v>1</v>
      </c>
      <c r="IZ29" s="83">
        <v>1</v>
      </c>
      <c r="JA29" s="85"/>
      <c r="JB29" s="22">
        <f t="shared" si="423"/>
        <v>2</v>
      </c>
      <c r="JC29" s="22">
        <f t="shared" si="424"/>
        <v>0</v>
      </c>
      <c r="JD29" s="43">
        <f t="shared" si="461"/>
        <v>3</v>
      </c>
      <c r="JE29" s="43">
        <f t="shared" si="461"/>
        <v>0</v>
      </c>
      <c r="JF29" s="56"/>
      <c r="JG29" s="22" t="str">
        <f t="shared" si="425"/>
        <v>ROOFTHOOFT Harry</v>
      </c>
      <c r="JH29" s="83">
        <v>2753</v>
      </c>
      <c r="JI29" s="22" t="str">
        <f t="shared" si="426"/>
        <v>D</v>
      </c>
      <c r="JJ29" s="22" t="str">
        <f t="shared" si="427"/>
        <v>MESKENS Jimmy</v>
      </c>
      <c r="JK29" s="83">
        <v>8200</v>
      </c>
      <c r="JL29" s="22" t="str">
        <f t="shared" si="428"/>
        <v>NA</v>
      </c>
      <c r="JM29" s="83">
        <v>2</v>
      </c>
      <c r="JN29" s="83">
        <v>2</v>
      </c>
      <c r="JO29" s="85"/>
      <c r="JP29" s="22">
        <f t="shared" si="429"/>
        <v>0</v>
      </c>
      <c r="JQ29" s="22">
        <f t="shared" si="430"/>
        <v>2</v>
      </c>
      <c r="JR29" s="43">
        <f t="shared" si="462"/>
        <v>0</v>
      </c>
      <c r="JS29" s="43">
        <f t="shared" si="462"/>
        <v>3</v>
      </c>
      <c r="JT29" s="56"/>
      <c r="JU29" s="22" t="str">
        <f t="shared" si="431"/>
        <v>VAN DEN WIJNGAERT Yvan</v>
      </c>
      <c r="JV29" s="83">
        <v>8599</v>
      </c>
      <c r="JW29" s="22" t="str">
        <f t="shared" si="432"/>
        <v>C</v>
      </c>
      <c r="JX29" s="22" t="str">
        <f t="shared" si="433"/>
        <v>HOOF Etienne</v>
      </c>
      <c r="JY29" s="83">
        <v>3041</v>
      </c>
      <c r="JZ29" s="22" t="str">
        <f t="shared" si="434"/>
        <v>B</v>
      </c>
      <c r="KA29" s="83">
        <v>1</v>
      </c>
      <c r="KB29" s="83">
        <v>2</v>
      </c>
      <c r="KC29" s="85"/>
      <c r="KD29" s="22">
        <f t="shared" si="435"/>
        <v>1</v>
      </c>
      <c r="KE29" s="22">
        <f t="shared" si="436"/>
        <v>1</v>
      </c>
      <c r="KF29" s="43">
        <f t="shared" si="463"/>
        <v>1</v>
      </c>
      <c r="KG29" s="43">
        <f t="shared" si="463"/>
        <v>1</v>
      </c>
      <c r="KH29" s="56"/>
      <c r="KI29" s="22" t="str">
        <f t="shared" si="437"/>
        <v>VAN GEEL Hans</v>
      </c>
      <c r="KJ29" s="83">
        <v>7247</v>
      </c>
      <c r="KK29" s="22" t="str">
        <f t="shared" si="438"/>
        <v>NA</v>
      </c>
      <c r="KL29" s="22" t="str">
        <f t="shared" si="439"/>
        <v>BROUWER Glenn</v>
      </c>
      <c r="KM29" s="83">
        <v>7290</v>
      </c>
      <c r="KN29" s="22" t="str">
        <f t="shared" si="440"/>
        <v>B</v>
      </c>
      <c r="KO29" s="83">
        <v>2</v>
      </c>
      <c r="KP29" s="83">
        <v>2</v>
      </c>
      <c r="KQ29" s="85"/>
      <c r="KR29" s="22">
        <f t="shared" si="441"/>
        <v>0</v>
      </c>
      <c r="KS29" s="22">
        <f t="shared" si="442"/>
        <v>2</v>
      </c>
      <c r="KT29" s="43">
        <f t="shared" si="464"/>
        <v>0</v>
      </c>
      <c r="KU29" s="43">
        <f t="shared" si="464"/>
        <v>3</v>
      </c>
      <c r="KV29" s="56"/>
      <c r="KW29" s="22"/>
      <c r="KX29" s="83"/>
      <c r="KY29" s="22"/>
      <c r="KZ29" s="22"/>
      <c r="LA29" s="83"/>
      <c r="LB29" s="22"/>
      <c r="LC29" s="83"/>
      <c r="LD29" s="83"/>
      <c r="LE29" s="85"/>
      <c r="LF29" s="22"/>
      <c r="LG29" s="22"/>
      <c r="LH29" s="43"/>
      <c r="LI29" s="43"/>
      <c r="LJ29" s="56"/>
      <c r="LK29" s="22"/>
      <c r="LL29" s="83"/>
      <c r="LM29" s="22"/>
      <c r="LN29" s="22"/>
      <c r="LO29" s="83"/>
      <c r="LP29" s="22"/>
      <c r="LQ29" s="83"/>
      <c r="LR29" s="83"/>
      <c r="LS29" s="85"/>
      <c r="LT29" s="22"/>
      <c r="LU29" s="22"/>
      <c r="LV29" s="43"/>
      <c r="LW29" s="43"/>
      <c r="LY29" s="22"/>
      <c r="LZ29" s="83"/>
      <c r="MA29" s="22"/>
      <c r="MB29" s="22"/>
      <c r="MC29" s="83"/>
      <c r="MD29" s="22"/>
      <c r="ME29" s="83"/>
      <c r="MF29" s="83"/>
      <c r="MG29" s="85"/>
      <c r="MH29" s="22"/>
      <c r="MI29" s="22"/>
      <c r="MJ29" s="43"/>
      <c r="MK29" s="43"/>
      <c r="ML29" s="56"/>
      <c r="MM29" s="22"/>
      <c r="MN29" s="83"/>
      <c r="MO29" s="22"/>
      <c r="MP29" s="22"/>
      <c r="MQ29" s="83"/>
      <c r="MR29" s="22"/>
      <c r="MS29" s="83"/>
      <c r="MT29" s="83"/>
      <c r="MU29" s="85"/>
      <c r="MV29" s="22"/>
      <c r="MW29" s="22"/>
      <c r="MX29" s="43"/>
      <c r="MY29" s="43"/>
    </row>
    <row r="30" spans="1:363" ht="15.75" thickBot="1" x14ac:dyDescent="0.3">
      <c r="A30" s="56"/>
      <c r="B30" s="56"/>
      <c r="C30" s="56"/>
      <c r="D30" s="56"/>
      <c r="E30" s="68"/>
      <c r="F30" s="68"/>
      <c r="G30" s="133" t="s">
        <v>6</v>
      </c>
      <c r="H30" s="134"/>
      <c r="I30" s="135"/>
      <c r="J30" s="23">
        <f>SUM(J24:J29)</f>
        <v>7</v>
      </c>
      <c r="K30" s="24">
        <f>SUM(K24:K29)</f>
        <v>5</v>
      </c>
      <c r="L30" s="44"/>
      <c r="M30" s="44"/>
      <c r="N30" s="56"/>
      <c r="O30" s="56"/>
      <c r="P30" s="56"/>
      <c r="Q30" s="56"/>
      <c r="R30" s="56"/>
      <c r="S30" s="68"/>
      <c r="T30" s="68"/>
      <c r="U30" s="133" t="s">
        <v>6</v>
      </c>
      <c r="V30" s="134"/>
      <c r="W30" s="135"/>
      <c r="X30" s="23">
        <f>SUM(X24:X29)</f>
        <v>6</v>
      </c>
      <c r="Y30" s="24">
        <f>SUM(Y24:Y29)</f>
        <v>6</v>
      </c>
      <c r="Z30" s="44"/>
      <c r="AA30" s="44"/>
      <c r="AB30" s="56"/>
      <c r="AC30" s="56"/>
      <c r="AD30" s="56"/>
      <c r="AE30" s="56"/>
      <c r="AF30" s="56"/>
      <c r="AG30" s="68"/>
      <c r="AH30" s="68"/>
      <c r="AI30" s="133" t="s">
        <v>6</v>
      </c>
      <c r="AJ30" s="134"/>
      <c r="AK30" s="135"/>
      <c r="AL30" s="23">
        <f>SUM(AL24:AL29)</f>
        <v>10</v>
      </c>
      <c r="AM30" s="24">
        <f>SUM(AM24:AM29)</f>
        <v>2</v>
      </c>
      <c r="AN30" s="44"/>
      <c r="AO30" s="44"/>
      <c r="AP30" s="56"/>
      <c r="AQ30" s="56"/>
      <c r="AR30" s="56"/>
      <c r="AS30" s="56"/>
      <c r="AT30" s="56"/>
      <c r="AU30" s="68"/>
      <c r="AV30" s="68"/>
      <c r="AW30" s="133" t="s">
        <v>6</v>
      </c>
      <c r="AX30" s="134"/>
      <c r="AY30" s="135"/>
      <c r="AZ30" s="23">
        <f>SUM(AZ24:AZ29)</f>
        <v>7</v>
      </c>
      <c r="BA30" s="24">
        <f>SUM(BA24:BA29)</f>
        <v>5</v>
      </c>
      <c r="BB30" s="44"/>
      <c r="BC30" s="44"/>
      <c r="BD30" s="56"/>
      <c r="BE30" s="56"/>
      <c r="BF30" s="56"/>
      <c r="BG30" s="56"/>
      <c r="BH30" s="56"/>
      <c r="BI30" s="68"/>
      <c r="BJ30" s="68"/>
      <c r="BK30" s="133" t="s">
        <v>6</v>
      </c>
      <c r="BL30" s="134"/>
      <c r="BM30" s="135"/>
      <c r="BN30" s="23">
        <f>SUM(BN24:BN29)</f>
        <v>8</v>
      </c>
      <c r="BO30" s="24">
        <f>SUM(BO24:BO29)</f>
        <v>4</v>
      </c>
      <c r="BP30" s="44"/>
      <c r="BQ30" s="44"/>
      <c r="BR30" s="56"/>
      <c r="BS30" s="56"/>
      <c r="BT30" s="56"/>
      <c r="BU30" s="56"/>
      <c r="BV30" s="56"/>
      <c r="BW30" s="68"/>
      <c r="BX30" s="68"/>
      <c r="BY30" s="133" t="s">
        <v>6</v>
      </c>
      <c r="BZ30" s="134"/>
      <c r="CA30" s="135"/>
      <c r="CB30" s="113">
        <f>SUM(CB24:CB29)</f>
        <v>6</v>
      </c>
      <c r="CC30" s="24">
        <f>SUM(CC24:CC29)</f>
        <v>6</v>
      </c>
      <c r="CD30" s="44"/>
      <c r="CE30" s="44"/>
      <c r="CF30" s="56"/>
      <c r="CG30" s="56"/>
      <c r="CH30" s="56"/>
      <c r="CI30" s="56"/>
      <c r="CJ30" s="56"/>
      <c r="CK30" s="68"/>
      <c r="CL30" s="68"/>
      <c r="CM30" s="133" t="s">
        <v>6</v>
      </c>
      <c r="CN30" s="134"/>
      <c r="CO30" s="135"/>
      <c r="CP30" s="23">
        <f>SUM(CP24:CP29)</f>
        <v>8</v>
      </c>
      <c r="CQ30" s="24">
        <f>SUM(CQ24:CQ29)</f>
        <v>4</v>
      </c>
      <c r="CR30" s="44"/>
      <c r="CS30" s="44"/>
      <c r="CT30" s="56"/>
      <c r="CU30" s="56"/>
      <c r="CV30" s="56"/>
      <c r="CW30" s="56"/>
      <c r="CX30" s="56"/>
      <c r="CY30" s="68"/>
      <c r="CZ30" s="68"/>
      <c r="DA30" s="133" t="s">
        <v>6</v>
      </c>
      <c r="DB30" s="134"/>
      <c r="DC30" s="135"/>
      <c r="DD30" s="23">
        <f>SUM(DD24:DD29)</f>
        <v>5</v>
      </c>
      <c r="DE30" s="24">
        <f>SUM(DE24:DE29)</f>
        <v>7</v>
      </c>
      <c r="DF30" s="44"/>
      <c r="DG30" s="44"/>
      <c r="DH30" s="56"/>
      <c r="DI30" s="56"/>
      <c r="DJ30" s="56"/>
      <c r="DK30" s="56"/>
      <c r="DL30" s="56"/>
      <c r="DM30" s="68"/>
      <c r="DN30" s="68"/>
      <c r="DO30" s="133" t="s">
        <v>6</v>
      </c>
      <c r="DP30" s="134"/>
      <c r="DQ30" s="135"/>
      <c r="DR30" s="23">
        <f>SUM(DR24:DR29)</f>
        <v>10</v>
      </c>
      <c r="DS30" s="24">
        <f>SUM(DS24:DS29)</f>
        <v>2</v>
      </c>
      <c r="DT30" s="44"/>
      <c r="DU30" s="44"/>
      <c r="DV30" s="56"/>
      <c r="DW30" s="56"/>
      <c r="DX30" s="56"/>
      <c r="DY30" s="56"/>
      <c r="DZ30" s="56"/>
      <c r="EA30" s="68"/>
      <c r="EB30" s="68"/>
      <c r="EC30" s="133" t="s">
        <v>6</v>
      </c>
      <c r="ED30" s="134"/>
      <c r="EE30" s="135"/>
      <c r="EF30" s="23">
        <f>SUM(EF24:EF29)</f>
        <v>10</v>
      </c>
      <c r="EG30" s="24">
        <f>SUM(EG24:EG29)</f>
        <v>2</v>
      </c>
      <c r="EH30" s="44"/>
      <c r="EI30" s="44"/>
      <c r="EJ30" s="56"/>
      <c r="EK30" s="56"/>
      <c r="EL30" s="56"/>
      <c r="EM30" s="56"/>
      <c r="EN30" s="56"/>
      <c r="EO30" s="68"/>
      <c r="EP30" s="68"/>
      <c r="EQ30" s="133" t="s">
        <v>6</v>
      </c>
      <c r="ER30" s="134"/>
      <c r="ES30" s="135"/>
      <c r="ET30" s="23">
        <f>SUM(ET24:ET29)</f>
        <v>5</v>
      </c>
      <c r="EU30" s="24">
        <f>SUM(EU24:EU29)</f>
        <v>7</v>
      </c>
      <c r="EV30" s="44"/>
      <c r="EW30" s="44"/>
      <c r="EX30" s="56"/>
      <c r="EY30" s="56"/>
      <c r="EZ30" s="56"/>
      <c r="FA30" s="56"/>
      <c r="FB30" s="56"/>
      <c r="FC30" s="68"/>
      <c r="FD30" s="68"/>
      <c r="FE30" s="133" t="s">
        <v>6</v>
      </c>
      <c r="FF30" s="134"/>
      <c r="FG30" s="135"/>
      <c r="FH30" s="23">
        <f>SUM(FH24:FH29)</f>
        <v>9</v>
      </c>
      <c r="FI30" s="24">
        <f>SUM(FI24:FI29)</f>
        <v>3</v>
      </c>
      <c r="FJ30" s="44"/>
      <c r="FK30" s="44"/>
      <c r="FL30" s="56"/>
      <c r="FM30" s="56"/>
      <c r="FN30" s="56"/>
      <c r="FO30" s="56"/>
      <c r="FP30" s="56"/>
      <c r="FQ30" s="68"/>
      <c r="FR30" s="68"/>
      <c r="FS30" s="133" t="s">
        <v>6</v>
      </c>
      <c r="FT30" s="134"/>
      <c r="FU30" s="135"/>
      <c r="FV30" s="23">
        <f>SUM(FV24:FV29)</f>
        <v>5</v>
      </c>
      <c r="FW30" s="24">
        <f>SUM(FW24:FW29)</f>
        <v>7</v>
      </c>
      <c r="FX30" s="44"/>
      <c r="FY30" s="44"/>
      <c r="FZ30" s="56"/>
      <c r="GA30" s="56"/>
      <c r="GB30" s="56"/>
      <c r="GC30" s="56"/>
      <c r="GD30" s="56"/>
      <c r="GE30" s="68"/>
      <c r="GF30" s="68"/>
      <c r="GG30" s="133" t="s">
        <v>6</v>
      </c>
      <c r="GH30" s="134"/>
      <c r="GI30" s="135"/>
      <c r="GJ30" s="23">
        <f>SUM(GJ24:GJ29)</f>
        <v>5</v>
      </c>
      <c r="GK30" s="24">
        <f>SUM(GK24:GK29)</f>
        <v>7</v>
      </c>
      <c r="GL30" s="44"/>
      <c r="GM30" s="44"/>
      <c r="GN30" s="56"/>
      <c r="GO30" s="56"/>
      <c r="GP30" s="56"/>
      <c r="GQ30" s="56"/>
      <c r="GR30" s="56"/>
      <c r="GS30" s="68"/>
      <c r="GT30" s="68"/>
      <c r="GU30" s="133" t="s">
        <v>6</v>
      </c>
      <c r="GV30" s="134"/>
      <c r="GW30" s="135"/>
      <c r="GX30" s="23">
        <f>SUM(GX24:GX29)</f>
        <v>7</v>
      </c>
      <c r="GY30" s="24">
        <f>SUM(GY24:GY29)</f>
        <v>5</v>
      </c>
      <c r="GZ30" s="44"/>
      <c r="HA30" s="44"/>
      <c r="HB30" s="56"/>
      <c r="HC30" s="69"/>
      <c r="HD30" s="56"/>
      <c r="HE30" s="56"/>
      <c r="HF30" s="69"/>
      <c r="HG30" s="68"/>
      <c r="HH30" s="68"/>
      <c r="HI30" s="133" t="s">
        <v>6</v>
      </c>
      <c r="HJ30" s="134"/>
      <c r="HK30" s="135"/>
      <c r="HL30" s="23">
        <f>SUM(HL24:HL29)</f>
        <v>3</v>
      </c>
      <c r="HM30" s="24">
        <f>SUM(HM24:HM29)</f>
        <v>9</v>
      </c>
      <c r="HN30" s="44"/>
      <c r="HO30" s="44"/>
      <c r="HP30" s="56"/>
      <c r="HQ30" s="56"/>
      <c r="HR30" s="56"/>
      <c r="HS30" s="56"/>
      <c r="HT30" s="56"/>
      <c r="HU30" s="68"/>
      <c r="HV30" s="68"/>
      <c r="HW30" s="133" t="s">
        <v>6</v>
      </c>
      <c r="HX30" s="134"/>
      <c r="HY30" s="135"/>
      <c r="HZ30" s="114">
        <f>SUM(HZ24:HZ29)</f>
        <v>8</v>
      </c>
      <c r="IA30" s="24">
        <f>SUM(IA24:IA29)</f>
        <v>4</v>
      </c>
      <c r="IB30" s="44"/>
      <c r="IC30" s="44"/>
      <c r="ID30" s="56"/>
      <c r="IE30" s="56"/>
      <c r="IF30" s="56"/>
      <c r="IG30" s="56"/>
      <c r="IH30" s="56"/>
      <c r="II30" s="68"/>
      <c r="IJ30" s="68"/>
      <c r="IK30" s="133" t="s">
        <v>6</v>
      </c>
      <c r="IL30" s="134"/>
      <c r="IM30" s="135"/>
      <c r="IN30" s="23">
        <f>SUM(IN24:IN29)</f>
        <v>6</v>
      </c>
      <c r="IO30" s="24">
        <f>SUM(IO24:IO29)</f>
        <v>6</v>
      </c>
      <c r="IP30" s="44"/>
      <c r="IQ30" s="44"/>
      <c r="IR30" s="56"/>
      <c r="IS30" s="56"/>
      <c r="IT30" s="56"/>
      <c r="IU30" s="56"/>
      <c r="IV30" s="56"/>
      <c r="IW30" s="68"/>
      <c r="IX30" s="68"/>
      <c r="IY30" s="133" t="s">
        <v>6</v>
      </c>
      <c r="IZ30" s="134"/>
      <c r="JA30" s="135"/>
      <c r="JB30" s="23">
        <f>SUM(JB24:JB29)</f>
        <v>9</v>
      </c>
      <c r="JC30" s="24">
        <f>SUM(JC24:JC29)</f>
        <v>3</v>
      </c>
      <c r="JD30" s="44"/>
      <c r="JE30" s="44"/>
      <c r="JF30" s="56"/>
      <c r="JG30" s="56"/>
      <c r="JH30" s="56"/>
      <c r="JI30" s="56"/>
      <c r="JJ30" s="56"/>
      <c r="JK30" s="68"/>
      <c r="JL30" s="68"/>
      <c r="JM30" s="133" t="s">
        <v>6</v>
      </c>
      <c r="JN30" s="134"/>
      <c r="JO30" s="135"/>
      <c r="JP30" s="23">
        <f>SUM(JP24:JP29)</f>
        <v>1</v>
      </c>
      <c r="JQ30" s="24">
        <f>SUM(JQ24:JQ29)</f>
        <v>11</v>
      </c>
      <c r="JR30" s="44"/>
      <c r="JS30" s="44"/>
      <c r="JT30" s="56"/>
      <c r="JU30" s="56"/>
      <c r="JV30" s="56"/>
      <c r="JW30" s="56"/>
      <c r="JX30" s="56"/>
      <c r="JY30" s="68"/>
      <c r="JZ30" s="68"/>
      <c r="KA30" s="133" t="s">
        <v>6</v>
      </c>
      <c r="KB30" s="134"/>
      <c r="KC30" s="135"/>
      <c r="KD30" s="23">
        <f>SUM(KD24:KD29)</f>
        <v>4</v>
      </c>
      <c r="KE30" s="24">
        <f>SUM(KE24:KE29)</f>
        <v>8</v>
      </c>
      <c r="KF30" s="44"/>
      <c r="KG30" s="44"/>
      <c r="KH30" s="56"/>
      <c r="KI30" s="56"/>
      <c r="KJ30" s="56"/>
      <c r="KK30" s="56"/>
      <c r="KL30" s="56"/>
      <c r="KM30" s="68"/>
      <c r="KN30" s="68"/>
      <c r="KO30" s="133" t="s">
        <v>6</v>
      </c>
      <c r="KP30" s="134"/>
      <c r="KQ30" s="135"/>
      <c r="KR30" s="23">
        <f>SUM(KR24:KR29)</f>
        <v>6</v>
      </c>
      <c r="KS30" s="24">
        <f>SUM(KS24:KS29)</f>
        <v>6</v>
      </c>
      <c r="KT30" s="44"/>
      <c r="KU30" s="44"/>
      <c r="KW30" s="56"/>
      <c r="KX30" s="56"/>
      <c r="KY30" s="56"/>
      <c r="KZ30" s="56"/>
      <c r="LA30" s="68"/>
      <c r="LB30" s="68"/>
      <c r="LC30" s="133"/>
      <c r="LD30" s="134"/>
      <c r="LE30" s="135"/>
      <c r="LF30" s="23"/>
      <c r="LG30" s="24"/>
      <c r="LH30" s="44"/>
      <c r="LI30" s="44"/>
      <c r="LK30" s="56"/>
      <c r="LL30" s="56"/>
      <c r="LM30" s="56"/>
      <c r="LN30" s="56"/>
      <c r="LO30" s="68"/>
      <c r="LP30" s="68"/>
      <c r="LQ30" s="133"/>
      <c r="LR30" s="134"/>
      <c r="LS30" s="135"/>
      <c r="LT30" s="23"/>
      <c r="LU30" s="24"/>
      <c r="LV30" s="44"/>
      <c r="LW30" s="44"/>
      <c r="LY30" s="56"/>
      <c r="LZ30" s="56"/>
      <c r="MA30" s="56"/>
      <c r="MB30" s="56"/>
      <c r="MC30" s="68"/>
      <c r="MD30" s="68"/>
      <c r="ME30" s="133"/>
      <c r="MF30" s="134"/>
      <c r="MG30" s="135"/>
      <c r="MH30" s="23"/>
      <c r="MI30" s="24"/>
      <c r="MJ30" s="44"/>
      <c r="MK30" s="44"/>
      <c r="MM30" s="56"/>
      <c r="MN30" s="56"/>
      <c r="MO30" s="56"/>
      <c r="MP30" s="56"/>
      <c r="MQ30" s="68"/>
      <c r="MR30" s="68"/>
      <c r="MS30" s="133"/>
      <c r="MT30" s="134"/>
      <c r="MU30" s="135"/>
      <c r="MV30" s="23"/>
      <c r="MW30" s="24"/>
    </row>
    <row r="31" spans="1:363" ht="15.75" thickBot="1" x14ac:dyDescent="0.3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69"/>
      <c r="HD31" s="56"/>
      <c r="HE31" s="56"/>
      <c r="HF31" s="69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</row>
    <row r="32" spans="1:363" s="75" customFormat="1" ht="15.75" thickBot="1" x14ac:dyDescent="0.3">
      <c r="A32" s="26" t="str">
        <f>Kalender!B57</f>
        <v>Het Wiel 1</v>
      </c>
      <c r="B32" s="70"/>
      <c r="C32" s="70"/>
      <c r="D32" s="25" t="str">
        <f>Kalender!D57</f>
        <v>Blocksken 2</v>
      </c>
      <c r="E32" s="72"/>
      <c r="F32" s="73"/>
      <c r="G32" s="73"/>
      <c r="H32" s="73"/>
      <c r="I32" s="73"/>
      <c r="J32" s="73"/>
      <c r="K32" s="74"/>
      <c r="L32" s="71"/>
      <c r="M32" s="71"/>
      <c r="O32" s="26" t="str">
        <f>Kalender!B92</f>
        <v>Excelsior 2</v>
      </c>
      <c r="P32" s="70"/>
      <c r="Q32" s="70"/>
      <c r="R32" s="25" t="str">
        <f>Kalender!D92</f>
        <v>Het Wiel 1</v>
      </c>
      <c r="S32" s="72"/>
      <c r="T32" s="73"/>
      <c r="U32" s="73"/>
      <c r="V32" s="73"/>
      <c r="W32" s="73"/>
      <c r="X32" s="73"/>
      <c r="Y32" s="74"/>
      <c r="Z32" s="71"/>
      <c r="AA32" s="71"/>
      <c r="AC32" s="26" t="str">
        <f>Kalender!B127</f>
        <v>Biljartvrienden 1</v>
      </c>
      <c r="AD32" s="70"/>
      <c r="AE32" s="70"/>
      <c r="AF32" s="26" t="str">
        <f>Kalender!D127</f>
        <v>Ten Dorpe 3</v>
      </c>
      <c r="AG32" s="72"/>
      <c r="AH32" s="73"/>
      <c r="AI32" s="73"/>
      <c r="AJ32" s="73"/>
      <c r="AK32" s="73"/>
      <c r="AL32" s="73"/>
      <c r="AM32" s="74"/>
      <c r="AN32" s="71"/>
      <c r="AO32" s="71"/>
      <c r="AQ32" s="26" t="str">
        <f>Kalender!B162</f>
        <v>De Zes</v>
      </c>
      <c r="AR32" s="70"/>
      <c r="AS32" s="70"/>
      <c r="AT32" s="25" t="str">
        <f>Kalender!D162</f>
        <v>Plaza 2</v>
      </c>
      <c r="AU32" s="72"/>
      <c r="AV32" s="73"/>
      <c r="AW32" s="73"/>
      <c r="AX32" s="73"/>
      <c r="AY32" s="73"/>
      <c r="AZ32" s="73"/>
      <c r="BA32" s="74"/>
      <c r="BB32" s="71"/>
      <c r="BC32" s="71"/>
      <c r="BE32" s="26" t="str">
        <f>Kalender!B197</f>
        <v>Kalfort 5</v>
      </c>
      <c r="BF32" s="70"/>
      <c r="BG32" s="70"/>
      <c r="BH32" s="25" t="str">
        <f>Kalender!D197</f>
        <v>Bijartvrienden 1</v>
      </c>
      <c r="BI32" s="72"/>
      <c r="BJ32" s="73"/>
      <c r="BK32" s="73"/>
      <c r="BL32" s="73"/>
      <c r="BM32" s="73"/>
      <c r="BN32" s="73"/>
      <c r="BO32" s="74"/>
      <c r="BP32" s="71"/>
      <c r="BQ32" s="71"/>
      <c r="BS32" s="26" t="str">
        <f>Kalender!B232</f>
        <v>Het Wiel 1</v>
      </c>
      <c r="BT32" s="70"/>
      <c r="BU32" s="70"/>
      <c r="BV32" s="25" t="str">
        <f>Kalender!D232</f>
        <v>Kalfort 5</v>
      </c>
      <c r="BW32" s="72"/>
      <c r="BX32" s="73"/>
      <c r="BY32" s="73"/>
      <c r="BZ32" s="73"/>
      <c r="CA32" s="73"/>
      <c r="CB32" s="73"/>
      <c r="CC32" s="74"/>
      <c r="CD32" s="71"/>
      <c r="CE32" s="71"/>
      <c r="CG32" s="26" t="str">
        <f>Kalender!B267</f>
        <v>D'AA Post</v>
      </c>
      <c r="CH32" s="70"/>
      <c r="CI32" s="70"/>
      <c r="CJ32" s="25" t="str">
        <f>Kalender!D267</f>
        <v>Ten Dorpe 3</v>
      </c>
      <c r="CK32" s="72"/>
      <c r="CL32" s="73"/>
      <c r="CM32" s="73"/>
      <c r="CN32" s="73"/>
      <c r="CO32" s="73"/>
      <c r="CP32" s="73"/>
      <c r="CQ32" s="74"/>
      <c r="CR32" s="71"/>
      <c r="CS32" s="71"/>
      <c r="CU32" s="26" t="str">
        <f>Kalender!B302</f>
        <v>Plaza 2</v>
      </c>
      <c r="CV32" s="70"/>
      <c r="CW32" s="70"/>
      <c r="CX32" s="25" t="str">
        <f>Kalender!D302</f>
        <v>Het Wiel 1</v>
      </c>
      <c r="CY32" s="72"/>
      <c r="CZ32" s="73"/>
      <c r="DA32" s="73"/>
      <c r="DB32" s="73"/>
      <c r="DC32" s="73"/>
      <c r="DD32" s="73"/>
      <c r="DE32" s="74"/>
      <c r="DF32" s="71"/>
      <c r="DG32" s="71"/>
      <c r="DI32" s="26" t="str">
        <f>Kalender!B372</f>
        <v>BKV</v>
      </c>
      <c r="DJ32" s="70"/>
      <c r="DK32" s="70"/>
      <c r="DL32" s="25" t="str">
        <f>Kalender!D372</f>
        <v>Kalfort 5</v>
      </c>
      <c r="DM32" s="72"/>
      <c r="DN32" s="73"/>
      <c r="DO32" s="73"/>
      <c r="DP32" s="73"/>
      <c r="DQ32" s="73"/>
      <c r="DR32" s="73"/>
      <c r="DS32" s="74"/>
      <c r="DT32" s="71"/>
      <c r="DU32" s="71"/>
      <c r="DW32" s="26" t="str">
        <f>Kalender!B407</f>
        <v>BKV</v>
      </c>
      <c r="DX32" s="70"/>
      <c r="DY32" s="70"/>
      <c r="DZ32" s="25" t="str">
        <f>Kalender!D407</f>
        <v>De Golvers 2</v>
      </c>
      <c r="EA32" s="72"/>
      <c r="EB32" s="73"/>
      <c r="EC32" s="73"/>
      <c r="ED32" s="73"/>
      <c r="EE32" s="73"/>
      <c r="EF32" s="73"/>
      <c r="EG32" s="74"/>
      <c r="EH32" s="71"/>
      <c r="EI32" s="71"/>
      <c r="EK32" s="27" t="str">
        <f>Kalender!B442</f>
        <v>Biljartvrienden 2</v>
      </c>
      <c r="EL32" s="70"/>
      <c r="EM32" s="70"/>
      <c r="EN32" s="25" t="str">
        <f>Kalender!D442</f>
        <v>De Golvers 2</v>
      </c>
      <c r="EO32" s="72"/>
      <c r="EP32" s="73"/>
      <c r="EQ32" s="73"/>
      <c r="ER32" s="73"/>
      <c r="ES32" s="73"/>
      <c r="ET32" s="73"/>
      <c r="EU32" s="74"/>
      <c r="EV32" s="71"/>
      <c r="EW32" s="71"/>
      <c r="EY32" s="26" t="str">
        <f>Kalender!B512</f>
        <v>Blocksken 2</v>
      </c>
      <c r="EZ32" s="70"/>
      <c r="FA32" s="70"/>
      <c r="FB32" s="25" t="str">
        <f>Kalender!D512</f>
        <v>Het Wiel 1</v>
      </c>
      <c r="FC32" s="72"/>
      <c r="FD32" s="73"/>
      <c r="FE32" s="73"/>
      <c r="FF32" s="73"/>
      <c r="FG32" s="73"/>
      <c r="FH32" s="73"/>
      <c r="FI32" s="74"/>
      <c r="FJ32" s="71"/>
      <c r="FK32" s="71"/>
      <c r="FM32" s="26" t="str">
        <f>Kalender!B547</f>
        <v>Het Wiel 1</v>
      </c>
      <c r="FN32" s="70"/>
      <c r="FO32" s="70"/>
      <c r="FP32" s="25" t="str">
        <f>Kalender!D547</f>
        <v>Excelsior 2</v>
      </c>
      <c r="FQ32" s="136"/>
      <c r="FR32" s="137"/>
      <c r="FS32" s="137"/>
      <c r="FT32" s="137"/>
      <c r="FU32" s="137"/>
      <c r="FV32" s="137"/>
      <c r="FW32" s="138"/>
      <c r="FX32" s="71"/>
      <c r="FY32" s="71"/>
      <c r="GA32" s="26" t="str">
        <f>Kalender!B582</f>
        <v>Ten Dorpe 3</v>
      </c>
      <c r="GB32" s="70"/>
      <c r="GC32" s="70"/>
      <c r="GD32" s="25" t="str">
        <f>Kalender!D582</f>
        <v>Biljartvrienden 1</v>
      </c>
      <c r="GE32" s="72"/>
      <c r="GF32" s="73"/>
      <c r="GG32" s="73"/>
      <c r="GH32" s="73"/>
      <c r="GI32" s="73"/>
      <c r="GJ32" s="73"/>
      <c r="GK32" s="74"/>
      <c r="GL32" s="71"/>
      <c r="GM32" s="71"/>
      <c r="GO32" s="26" t="str">
        <f>Kalender!B617</f>
        <v>Plaza 2</v>
      </c>
      <c r="GP32" s="70"/>
      <c r="GQ32" s="70"/>
      <c r="GR32" s="27" t="str">
        <f>Kalender!D617</f>
        <v>De Zes</v>
      </c>
      <c r="GS32" s="72"/>
      <c r="GT32" s="73"/>
      <c r="GU32" s="73"/>
      <c r="GV32" s="73"/>
      <c r="GW32" s="73"/>
      <c r="GX32" s="73"/>
      <c r="GY32" s="74"/>
      <c r="GZ32" s="71"/>
      <c r="HA32" s="71"/>
      <c r="HC32" s="27" t="str">
        <f>Kalender!B652</f>
        <v>Biljartvrienden 1</v>
      </c>
      <c r="HD32" s="70"/>
      <c r="HE32" s="70"/>
      <c r="HF32" s="27" t="str">
        <f>Kalender!D652</f>
        <v>Kalfort 5</v>
      </c>
      <c r="HG32" s="72"/>
      <c r="HH32" s="73"/>
      <c r="HI32" s="73"/>
      <c r="HJ32" s="73"/>
      <c r="HK32" s="73"/>
      <c r="HL32" s="73"/>
      <c r="HM32" s="74"/>
      <c r="HN32" s="71"/>
      <c r="HO32" s="71"/>
      <c r="HQ32" s="27" t="str">
        <f>Kalender!B687</f>
        <v>Kalfort 5</v>
      </c>
      <c r="HR32" s="70"/>
      <c r="HS32" s="70"/>
      <c r="HT32" s="27" t="str">
        <f>Kalender!D687</f>
        <v>Het Wiel 1</v>
      </c>
      <c r="HU32" s="139"/>
      <c r="HV32" s="137"/>
      <c r="HW32" s="137"/>
      <c r="HX32" s="137"/>
      <c r="HY32" s="137"/>
      <c r="HZ32" s="137"/>
      <c r="IA32" s="138"/>
      <c r="IB32" s="71"/>
      <c r="IC32" s="71"/>
      <c r="IE32" s="27" t="str">
        <f>Kalender!B722</f>
        <v>Ten Dorpe 3</v>
      </c>
      <c r="IF32" s="70"/>
      <c r="IG32" s="70"/>
      <c r="IH32" s="27" t="str">
        <f>Kalender!D722</f>
        <v>D'AA Post</v>
      </c>
      <c r="II32" s="72"/>
      <c r="IJ32" s="73"/>
      <c r="IK32" s="73"/>
      <c r="IL32" s="73"/>
      <c r="IM32" s="73"/>
      <c r="IN32" s="73"/>
      <c r="IO32" s="74"/>
      <c r="IP32" s="71"/>
      <c r="IQ32" s="71"/>
      <c r="IS32" s="27" t="str">
        <f>Kalender!B757</f>
        <v>Het Wiel 1</v>
      </c>
      <c r="IT32" s="70"/>
      <c r="IU32" s="70"/>
      <c r="IV32" s="27" t="str">
        <f>Kalender!D757</f>
        <v>Plaza 2</v>
      </c>
      <c r="IW32" s="72"/>
      <c r="IX32" s="73"/>
      <c r="IY32" s="73"/>
      <c r="IZ32" s="73"/>
      <c r="JA32" s="73"/>
      <c r="JB32" s="73"/>
      <c r="JC32" s="74"/>
      <c r="JD32" s="71"/>
      <c r="JE32" s="71"/>
      <c r="JG32" s="27" t="str">
        <f>Kalender!B827</f>
        <v>Kalfort 5</v>
      </c>
      <c r="JH32" s="70"/>
      <c r="JI32" s="70"/>
      <c r="JJ32" s="27" t="str">
        <f>Kalender!D827</f>
        <v>BKV</v>
      </c>
      <c r="JK32" s="72"/>
      <c r="JL32" s="73"/>
      <c r="JM32" s="73"/>
      <c r="JN32" s="73"/>
      <c r="JO32" s="73"/>
      <c r="JP32" s="73"/>
      <c r="JQ32" s="74"/>
      <c r="JR32" s="71"/>
      <c r="JS32" s="71"/>
      <c r="JU32" s="27" t="str">
        <f>Kalender!B862</f>
        <v>De Golvers 2</v>
      </c>
      <c r="JV32" s="70"/>
      <c r="JW32" s="70"/>
      <c r="JX32" s="27" t="str">
        <f>Kalender!D862</f>
        <v>BKV</v>
      </c>
      <c r="JY32" s="72"/>
      <c r="JZ32" s="73"/>
      <c r="KA32" s="73"/>
      <c r="KB32" s="73"/>
      <c r="KC32" s="73"/>
      <c r="KD32" s="73"/>
      <c r="KE32" s="74"/>
      <c r="KF32" s="71"/>
      <c r="KG32" s="71"/>
      <c r="KI32" s="27" t="str">
        <f>Kalender!B897</f>
        <v>De Golvers 2</v>
      </c>
      <c r="KJ32" s="70"/>
      <c r="KK32" s="70"/>
      <c r="KL32" s="27" t="str">
        <f>Kalender!D897</f>
        <v>Biljartvrienden 1</v>
      </c>
      <c r="KM32" s="72"/>
      <c r="KN32" s="73"/>
      <c r="KO32" s="73"/>
      <c r="KP32" s="73"/>
      <c r="KQ32" s="73"/>
      <c r="KR32" s="73"/>
      <c r="KS32" s="74"/>
      <c r="KT32" s="71"/>
      <c r="KU32" s="71"/>
      <c r="KW32" s="27"/>
      <c r="KX32" s="70"/>
      <c r="KY32" s="70"/>
      <c r="KZ32" s="27"/>
      <c r="LA32" s="72"/>
      <c r="LB32" s="73"/>
      <c r="LC32" s="73"/>
      <c r="LD32" s="73"/>
      <c r="LE32" s="73"/>
      <c r="LF32" s="73"/>
      <c r="LG32" s="74"/>
      <c r="LH32" s="71"/>
      <c r="LI32" s="71"/>
      <c r="LK32" s="27"/>
      <c r="LL32" s="70"/>
      <c r="LM32" s="70"/>
      <c r="LN32" s="27"/>
      <c r="LO32" s="72"/>
      <c r="LP32" s="73"/>
      <c r="LQ32" s="73"/>
      <c r="LR32" s="73"/>
      <c r="LS32" s="73"/>
      <c r="LT32" s="73"/>
      <c r="LU32" s="74"/>
      <c r="LV32" s="71"/>
      <c r="LW32" s="71"/>
      <c r="LY32" s="27"/>
      <c r="LZ32" s="70"/>
      <c r="MA32" s="70"/>
      <c r="MB32" s="27"/>
      <c r="MC32" s="72"/>
      <c r="MD32" s="73"/>
      <c r="ME32" s="73"/>
      <c r="MF32" s="73"/>
      <c r="MG32" s="73"/>
      <c r="MH32" s="73"/>
      <c r="MI32" s="74"/>
      <c r="MJ32" s="71"/>
      <c r="MK32" s="71"/>
      <c r="MM32" s="27"/>
      <c r="MN32" s="70"/>
      <c r="MO32" s="70"/>
      <c r="MP32" s="27"/>
      <c r="MQ32" s="72"/>
      <c r="MR32" s="73"/>
      <c r="MS32" s="73"/>
      <c r="MT32" s="73"/>
      <c r="MU32" s="73"/>
      <c r="MV32" s="73"/>
      <c r="MW32" s="74"/>
    </row>
    <row r="33" spans="1:363" x14ac:dyDescent="0.25">
      <c r="A33" s="63" t="s">
        <v>0</v>
      </c>
      <c r="B33" s="64" t="s">
        <v>1</v>
      </c>
      <c r="C33" s="64" t="s">
        <v>29</v>
      </c>
      <c r="D33" s="64" t="s">
        <v>2</v>
      </c>
      <c r="E33" s="64" t="s">
        <v>1</v>
      </c>
      <c r="F33" s="64" t="s">
        <v>29</v>
      </c>
      <c r="G33" s="64" t="s">
        <v>265</v>
      </c>
      <c r="H33" s="64" t="s">
        <v>266</v>
      </c>
      <c r="I33" s="64"/>
      <c r="J33" s="131" t="s">
        <v>5</v>
      </c>
      <c r="K33" s="132"/>
      <c r="L33" s="44"/>
      <c r="M33" s="44"/>
      <c r="N33" s="56"/>
      <c r="O33" s="63" t="s">
        <v>0</v>
      </c>
      <c r="P33" s="64" t="s">
        <v>1</v>
      </c>
      <c r="Q33" s="64" t="s">
        <v>29</v>
      </c>
      <c r="R33" s="64" t="s">
        <v>2</v>
      </c>
      <c r="S33" s="64" t="s">
        <v>1</v>
      </c>
      <c r="T33" s="64" t="s">
        <v>29</v>
      </c>
      <c r="U33" s="64" t="s">
        <v>265</v>
      </c>
      <c r="V33" s="64" t="s">
        <v>266</v>
      </c>
      <c r="W33" s="64"/>
      <c r="X33" s="131" t="s">
        <v>5</v>
      </c>
      <c r="Y33" s="132"/>
      <c r="Z33" s="44"/>
      <c r="AA33" s="44"/>
      <c r="AB33" s="56"/>
      <c r="AC33" s="63" t="s">
        <v>0</v>
      </c>
      <c r="AD33" s="64" t="s">
        <v>1</v>
      </c>
      <c r="AE33" s="64" t="s">
        <v>29</v>
      </c>
      <c r="AF33" s="64" t="s">
        <v>2</v>
      </c>
      <c r="AG33" s="64" t="s">
        <v>1</v>
      </c>
      <c r="AH33" s="64" t="s">
        <v>29</v>
      </c>
      <c r="AI33" s="64" t="s">
        <v>265</v>
      </c>
      <c r="AJ33" s="64" t="s">
        <v>266</v>
      </c>
      <c r="AK33" s="64"/>
      <c r="AL33" s="131" t="s">
        <v>5</v>
      </c>
      <c r="AM33" s="132"/>
      <c r="AN33" s="44"/>
      <c r="AO33" s="44"/>
      <c r="AP33" s="56"/>
      <c r="AQ33" s="63" t="s">
        <v>0</v>
      </c>
      <c r="AR33" s="64" t="s">
        <v>1</v>
      </c>
      <c r="AS33" s="64" t="s">
        <v>29</v>
      </c>
      <c r="AT33" s="64" t="s">
        <v>2</v>
      </c>
      <c r="AU33" s="64" t="s">
        <v>1</v>
      </c>
      <c r="AV33" s="64" t="s">
        <v>29</v>
      </c>
      <c r="AW33" s="64" t="s">
        <v>265</v>
      </c>
      <c r="AX33" s="64" t="s">
        <v>266</v>
      </c>
      <c r="AY33" s="64"/>
      <c r="AZ33" s="131" t="s">
        <v>5</v>
      </c>
      <c r="BA33" s="132"/>
      <c r="BB33" s="44"/>
      <c r="BC33" s="44"/>
      <c r="BD33" s="56"/>
      <c r="BE33" s="63" t="s">
        <v>0</v>
      </c>
      <c r="BF33" s="64" t="s">
        <v>1</v>
      </c>
      <c r="BG33" s="64" t="s">
        <v>29</v>
      </c>
      <c r="BH33" s="64" t="s">
        <v>2</v>
      </c>
      <c r="BI33" s="64" t="s">
        <v>1</v>
      </c>
      <c r="BJ33" s="64" t="s">
        <v>29</v>
      </c>
      <c r="BK33" s="64" t="s">
        <v>265</v>
      </c>
      <c r="BL33" s="64" t="s">
        <v>266</v>
      </c>
      <c r="BM33" s="64"/>
      <c r="BN33" s="131" t="s">
        <v>5</v>
      </c>
      <c r="BO33" s="132"/>
      <c r="BP33" s="44"/>
      <c r="BQ33" s="44"/>
      <c r="BR33" s="56"/>
      <c r="BS33" s="63" t="s">
        <v>0</v>
      </c>
      <c r="BT33" s="64" t="s">
        <v>1</v>
      </c>
      <c r="BU33" s="64" t="s">
        <v>29</v>
      </c>
      <c r="BV33" s="64" t="s">
        <v>2</v>
      </c>
      <c r="BW33" s="64" t="s">
        <v>1</v>
      </c>
      <c r="BX33" s="64" t="s">
        <v>29</v>
      </c>
      <c r="BY33" s="64" t="s">
        <v>265</v>
      </c>
      <c r="BZ33" s="64" t="s">
        <v>266</v>
      </c>
      <c r="CA33" s="64"/>
      <c r="CB33" s="131" t="s">
        <v>5</v>
      </c>
      <c r="CC33" s="132"/>
      <c r="CD33" s="44"/>
      <c r="CE33" s="44"/>
      <c r="CF33" s="56"/>
      <c r="CG33" s="63" t="s">
        <v>0</v>
      </c>
      <c r="CH33" s="64" t="s">
        <v>1</v>
      </c>
      <c r="CI33" s="64" t="s">
        <v>29</v>
      </c>
      <c r="CJ33" s="64" t="s">
        <v>2</v>
      </c>
      <c r="CK33" s="64" t="s">
        <v>1</v>
      </c>
      <c r="CL33" s="64" t="s">
        <v>29</v>
      </c>
      <c r="CM33" s="64" t="s">
        <v>265</v>
      </c>
      <c r="CN33" s="64" t="s">
        <v>266</v>
      </c>
      <c r="CO33" s="64"/>
      <c r="CP33" s="131" t="s">
        <v>5</v>
      </c>
      <c r="CQ33" s="132"/>
      <c r="CR33" s="44"/>
      <c r="CS33" s="44"/>
      <c r="CT33" s="56"/>
      <c r="CU33" s="63" t="s">
        <v>0</v>
      </c>
      <c r="CV33" s="64" t="s">
        <v>1</v>
      </c>
      <c r="CW33" s="64" t="s">
        <v>29</v>
      </c>
      <c r="CX33" s="64" t="s">
        <v>2</v>
      </c>
      <c r="CY33" s="64" t="s">
        <v>1</v>
      </c>
      <c r="CZ33" s="64" t="s">
        <v>29</v>
      </c>
      <c r="DA33" s="64" t="s">
        <v>265</v>
      </c>
      <c r="DB33" s="64" t="s">
        <v>266</v>
      </c>
      <c r="DC33" s="64"/>
      <c r="DD33" s="131" t="s">
        <v>5</v>
      </c>
      <c r="DE33" s="132"/>
      <c r="DF33" s="44"/>
      <c r="DG33" s="44"/>
      <c r="DH33" s="56"/>
      <c r="DI33" s="63" t="s">
        <v>0</v>
      </c>
      <c r="DJ33" s="64" t="s">
        <v>1</v>
      </c>
      <c r="DK33" s="64" t="s">
        <v>29</v>
      </c>
      <c r="DL33" s="64" t="s">
        <v>2</v>
      </c>
      <c r="DM33" s="64" t="s">
        <v>1</v>
      </c>
      <c r="DN33" s="64" t="s">
        <v>29</v>
      </c>
      <c r="DO33" s="64" t="s">
        <v>265</v>
      </c>
      <c r="DP33" s="64" t="s">
        <v>266</v>
      </c>
      <c r="DQ33" s="64"/>
      <c r="DR33" s="131" t="s">
        <v>5</v>
      </c>
      <c r="DS33" s="132"/>
      <c r="DT33" s="44"/>
      <c r="DU33" s="44"/>
      <c r="DV33" s="56"/>
      <c r="DW33" s="63" t="s">
        <v>0</v>
      </c>
      <c r="DX33" s="64" t="s">
        <v>1</v>
      </c>
      <c r="DY33" s="64" t="s">
        <v>29</v>
      </c>
      <c r="DZ33" s="64" t="s">
        <v>2</v>
      </c>
      <c r="EA33" s="64" t="s">
        <v>1</v>
      </c>
      <c r="EB33" s="64" t="s">
        <v>29</v>
      </c>
      <c r="EC33" s="64" t="s">
        <v>265</v>
      </c>
      <c r="ED33" s="64" t="s">
        <v>266</v>
      </c>
      <c r="EE33" s="64"/>
      <c r="EF33" s="131" t="s">
        <v>5</v>
      </c>
      <c r="EG33" s="132"/>
      <c r="EH33" s="44"/>
      <c r="EI33" s="44"/>
      <c r="EJ33" s="56"/>
      <c r="EK33" s="63" t="s">
        <v>0</v>
      </c>
      <c r="EL33" s="64" t="s">
        <v>1</v>
      </c>
      <c r="EM33" s="64" t="s">
        <v>29</v>
      </c>
      <c r="EN33" s="64" t="s">
        <v>2</v>
      </c>
      <c r="EO33" s="64" t="s">
        <v>1</v>
      </c>
      <c r="EP33" s="64" t="s">
        <v>29</v>
      </c>
      <c r="EQ33" s="64" t="s">
        <v>265</v>
      </c>
      <c r="ER33" s="64" t="s">
        <v>266</v>
      </c>
      <c r="ES33" s="64"/>
      <c r="ET33" s="131" t="s">
        <v>5</v>
      </c>
      <c r="EU33" s="132"/>
      <c r="EV33" s="44"/>
      <c r="EW33" s="44"/>
      <c r="EX33" s="56"/>
      <c r="EY33" s="63" t="s">
        <v>0</v>
      </c>
      <c r="EZ33" s="64" t="s">
        <v>1</v>
      </c>
      <c r="FA33" s="64" t="s">
        <v>29</v>
      </c>
      <c r="FB33" s="64" t="s">
        <v>2</v>
      </c>
      <c r="FC33" s="64" t="s">
        <v>1</v>
      </c>
      <c r="FD33" s="64" t="s">
        <v>29</v>
      </c>
      <c r="FE33" s="64" t="s">
        <v>265</v>
      </c>
      <c r="FF33" s="64" t="s">
        <v>266</v>
      </c>
      <c r="FG33" s="64"/>
      <c r="FH33" s="131" t="s">
        <v>5</v>
      </c>
      <c r="FI33" s="132"/>
      <c r="FJ33" s="44"/>
      <c r="FK33" s="44"/>
      <c r="FL33" s="56"/>
      <c r="FM33" s="63" t="s">
        <v>0</v>
      </c>
      <c r="FN33" s="64" t="s">
        <v>1</v>
      </c>
      <c r="FO33" s="64" t="s">
        <v>29</v>
      </c>
      <c r="FP33" s="64" t="s">
        <v>2</v>
      </c>
      <c r="FQ33" s="64" t="s">
        <v>1</v>
      </c>
      <c r="FR33" s="64" t="s">
        <v>29</v>
      </c>
      <c r="FS33" s="64" t="s">
        <v>265</v>
      </c>
      <c r="FT33" s="64" t="s">
        <v>266</v>
      </c>
      <c r="FU33" s="64"/>
      <c r="FV33" s="131" t="s">
        <v>5</v>
      </c>
      <c r="FW33" s="132"/>
      <c r="FX33" s="44"/>
      <c r="FY33" s="44"/>
      <c r="FZ33" s="56"/>
      <c r="GA33" s="63" t="s">
        <v>0</v>
      </c>
      <c r="GB33" s="64" t="s">
        <v>1</v>
      </c>
      <c r="GC33" s="64" t="s">
        <v>29</v>
      </c>
      <c r="GD33" s="64" t="s">
        <v>2</v>
      </c>
      <c r="GE33" s="64" t="s">
        <v>1</v>
      </c>
      <c r="GF33" s="64" t="s">
        <v>29</v>
      </c>
      <c r="GG33" s="64" t="s">
        <v>265</v>
      </c>
      <c r="GH33" s="64" t="s">
        <v>266</v>
      </c>
      <c r="GI33" s="64"/>
      <c r="GJ33" s="131" t="s">
        <v>5</v>
      </c>
      <c r="GK33" s="132"/>
      <c r="GL33" s="44"/>
      <c r="GM33" s="44"/>
      <c r="GN33" s="56"/>
      <c r="GO33" s="63" t="s">
        <v>0</v>
      </c>
      <c r="GP33" s="64" t="s">
        <v>1</v>
      </c>
      <c r="GQ33" s="64" t="s">
        <v>29</v>
      </c>
      <c r="GR33" s="64" t="s">
        <v>2</v>
      </c>
      <c r="GS33" s="64" t="s">
        <v>1</v>
      </c>
      <c r="GT33" s="64" t="s">
        <v>29</v>
      </c>
      <c r="GU33" s="64" t="s">
        <v>265</v>
      </c>
      <c r="GV33" s="64" t="s">
        <v>266</v>
      </c>
      <c r="GW33" s="64"/>
      <c r="GX33" s="131" t="s">
        <v>5</v>
      </c>
      <c r="GY33" s="132"/>
      <c r="GZ33" s="44"/>
      <c r="HA33" s="44"/>
      <c r="HB33" s="56"/>
      <c r="HC33" s="63" t="s">
        <v>0</v>
      </c>
      <c r="HD33" s="64" t="s">
        <v>1</v>
      </c>
      <c r="HE33" s="64" t="s">
        <v>29</v>
      </c>
      <c r="HF33" s="64" t="s">
        <v>2</v>
      </c>
      <c r="HG33" s="64" t="s">
        <v>1</v>
      </c>
      <c r="HH33" s="64" t="s">
        <v>29</v>
      </c>
      <c r="HI33" s="64" t="s">
        <v>265</v>
      </c>
      <c r="HJ33" s="64" t="s">
        <v>266</v>
      </c>
      <c r="HK33" s="64"/>
      <c r="HL33" s="131" t="s">
        <v>5</v>
      </c>
      <c r="HM33" s="132"/>
      <c r="HN33" s="44"/>
      <c r="HO33" s="44"/>
      <c r="HP33" s="56"/>
      <c r="HQ33" s="63" t="s">
        <v>0</v>
      </c>
      <c r="HR33" s="64" t="s">
        <v>1</v>
      </c>
      <c r="HS33" s="64" t="s">
        <v>29</v>
      </c>
      <c r="HT33" s="64" t="s">
        <v>2</v>
      </c>
      <c r="HU33" s="64" t="s">
        <v>1</v>
      </c>
      <c r="HV33" s="64" t="s">
        <v>29</v>
      </c>
      <c r="HW33" s="64" t="s">
        <v>265</v>
      </c>
      <c r="HX33" s="64" t="s">
        <v>266</v>
      </c>
      <c r="HY33" s="64"/>
      <c r="HZ33" s="131" t="s">
        <v>5</v>
      </c>
      <c r="IA33" s="132"/>
      <c r="IB33" s="44"/>
      <c r="IC33" s="44"/>
      <c r="ID33" s="56"/>
      <c r="IE33" s="63" t="s">
        <v>0</v>
      </c>
      <c r="IF33" s="64" t="s">
        <v>1</v>
      </c>
      <c r="IG33" s="64" t="s">
        <v>29</v>
      </c>
      <c r="IH33" s="64" t="s">
        <v>2</v>
      </c>
      <c r="II33" s="64" t="s">
        <v>1</v>
      </c>
      <c r="IJ33" s="64" t="s">
        <v>29</v>
      </c>
      <c r="IK33" s="64" t="s">
        <v>265</v>
      </c>
      <c r="IL33" s="64" t="s">
        <v>266</v>
      </c>
      <c r="IM33" s="64"/>
      <c r="IN33" s="131" t="s">
        <v>5</v>
      </c>
      <c r="IO33" s="132"/>
      <c r="IP33" s="44"/>
      <c r="IQ33" s="44"/>
      <c r="IR33" s="56"/>
      <c r="IS33" s="63" t="s">
        <v>0</v>
      </c>
      <c r="IT33" s="64" t="s">
        <v>1</v>
      </c>
      <c r="IU33" s="64" t="s">
        <v>29</v>
      </c>
      <c r="IV33" s="64" t="s">
        <v>2</v>
      </c>
      <c r="IW33" s="64" t="s">
        <v>1</v>
      </c>
      <c r="IX33" s="64" t="s">
        <v>29</v>
      </c>
      <c r="IY33" s="64" t="s">
        <v>265</v>
      </c>
      <c r="IZ33" s="64" t="s">
        <v>266</v>
      </c>
      <c r="JA33" s="64"/>
      <c r="JB33" s="131" t="s">
        <v>5</v>
      </c>
      <c r="JC33" s="132"/>
      <c r="JD33" s="44"/>
      <c r="JE33" s="44"/>
      <c r="JF33" s="56"/>
      <c r="JG33" s="63" t="s">
        <v>0</v>
      </c>
      <c r="JH33" s="64" t="s">
        <v>1</v>
      </c>
      <c r="JI33" s="64" t="s">
        <v>29</v>
      </c>
      <c r="JJ33" s="64" t="s">
        <v>2</v>
      </c>
      <c r="JK33" s="64" t="s">
        <v>1</v>
      </c>
      <c r="JL33" s="64" t="s">
        <v>29</v>
      </c>
      <c r="JM33" s="64" t="s">
        <v>265</v>
      </c>
      <c r="JN33" s="64" t="s">
        <v>266</v>
      </c>
      <c r="JO33" s="64"/>
      <c r="JP33" s="131" t="s">
        <v>5</v>
      </c>
      <c r="JQ33" s="132"/>
      <c r="JR33" s="44"/>
      <c r="JS33" s="44"/>
      <c r="JT33" s="56"/>
      <c r="JU33" s="63" t="s">
        <v>0</v>
      </c>
      <c r="JV33" s="64" t="s">
        <v>1</v>
      </c>
      <c r="JW33" s="64" t="s">
        <v>29</v>
      </c>
      <c r="JX33" s="64" t="s">
        <v>2</v>
      </c>
      <c r="JY33" s="64" t="s">
        <v>1</v>
      </c>
      <c r="JZ33" s="64" t="s">
        <v>29</v>
      </c>
      <c r="KA33" s="64" t="s">
        <v>265</v>
      </c>
      <c r="KB33" s="64" t="s">
        <v>266</v>
      </c>
      <c r="KC33" s="64"/>
      <c r="KD33" s="131" t="s">
        <v>5</v>
      </c>
      <c r="KE33" s="132"/>
      <c r="KF33" s="44"/>
      <c r="KG33" s="44"/>
      <c r="KH33" s="56"/>
      <c r="KI33" s="63" t="s">
        <v>0</v>
      </c>
      <c r="KJ33" s="64" t="s">
        <v>1</v>
      </c>
      <c r="KK33" s="64" t="s">
        <v>29</v>
      </c>
      <c r="KL33" s="64" t="s">
        <v>2</v>
      </c>
      <c r="KM33" s="64" t="s">
        <v>1</v>
      </c>
      <c r="KN33" s="64" t="s">
        <v>29</v>
      </c>
      <c r="KO33" s="64" t="s">
        <v>265</v>
      </c>
      <c r="KP33" s="64" t="s">
        <v>266</v>
      </c>
      <c r="KQ33" s="64"/>
      <c r="KR33" s="131" t="s">
        <v>5</v>
      </c>
      <c r="KS33" s="132"/>
      <c r="KT33" s="44"/>
      <c r="KU33" s="44"/>
      <c r="KW33" s="63"/>
      <c r="KX33" s="64"/>
      <c r="KY33" s="64"/>
      <c r="KZ33" s="64"/>
      <c r="LA33" s="64"/>
      <c r="LB33" s="64"/>
      <c r="LC33" s="64"/>
      <c r="LD33" s="64"/>
      <c r="LE33" s="64"/>
      <c r="LF33" s="131"/>
      <c r="LG33" s="132"/>
      <c r="LH33" s="44"/>
      <c r="LI33" s="44"/>
      <c r="LK33" s="63"/>
      <c r="LL33" s="64"/>
      <c r="LM33" s="64"/>
      <c r="LN33" s="64"/>
      <c r="LO33" s="64"/>
      <c r="LP33" s="64"/>
      <c r="LQ33" s="64"/>
      <c r="LR33" s="64"/>
      <c r="LS33" s="64"/>
      <c r="LT33" s="131"/>
      <c r="LU33" s="132"/>
      <c r="LV33" s="44"/>
      <c r="LW33" s="44"/>
      <c r="LY33" s="63"/>
      <c r="LZ33" s="64"/>
      <c r="MA33" s="64"/>
      <c r="MB33" s="64"/>
      <c r="MC33" s="64"/>
      <c r="MD33" s="64"/>
      <c r="ME33" s="64"/>
      <c r="MF33" s="64"/>
      <c r="MG33" s="64"/>
      <c r="MH33" s="131"/>
      <c r="MI33" s="132"/>
      <c r="MJ33" s="44"/>
      <c r="MK33" s="44"/>
      <c r="MM33" s="63"/>
      <c r="MN33" s="64"/>
      <c r="MO33" s="64"/>
      <c r="MP33" s="64"/>
      <c r="MQ33" s="64"/>
      <c r="MR33" s="64"/>
      <c r="MS33" s="64"/>
      <c r="MT33" s="64"/>
      <c r="MU33" s="64"/>
      <c r="MV33" s="131"/>
      <c r="MW33" s="132"/>
    </row>
    <row r="34" spans="1:363" ht="16.5" x14ac:dyDescent="0.3">
      <c r="A34" s="22" t="str">
        <f t="shared" ref="A34:A39" si="465">IF(B34,VLOOKUP(B34,Spelers,2,FALSE),"")</f>
        <v>KLEYN Alex</v>
      </c>
      <c r="B34" s="83">
        <v>1007</v>
      </c>
      <c r="C34" s="22" t="str">
        <f t="shared" ref="C34:C39" si="466">IF(B34,VLOOKUP(B34,Spelers,3,FALSE),"")</f>
        <v>D</v>
      </c>
      <c r="D34" s="22" t="str">
        <f t="shared" ref="D34:D39" si="467">IF(E34,VLOOKUP(E34,Spelers,2,FALSE),"")</f>
        <v>CONICKX Gustaaf</v>
      </c>
      <c r="E34" s="83">
        <v>2696</v>
      </c>
      <c r="F34" s="22" t="str">
        <f t="shared" ref="F34:F39" si="468">IF(E34,VLOOKUP(E34,Spelers,3,FALSE),"")</f>
        <v>D</v>
      </c>
      <c r="G34" s="83">
        <v>2</v>
      </c>
      <c r="H34" s="83">
        <v>2</v>
      </c>
      <c r="I34" s="84"/>
      <c r="J34" s="22">
        <f t="shared" ref="J34:J39" si="469">IF(H34&lt;&gt;"",IF(G34=H34,IF(G34=1,2,0),1),"")</f>
        <v>0</v>
      </c>
      <c r="K34" s="22">
        <f t="shared" ref="K34:K39" si="470">IF(H34&lt;&gt;"",IF(G34=H34,IF(G34=1,0,2),1),"")</f>
        <v>2</v>
      </c>
      <c r="L34" s="43">
        <f>IF(J34=2,3,IF(J34=1,1,0))</f>
        <v>0</v>
      </c>
      <c r="M34" s="43">
        <f>IF(K34=2,3,IF(K34=1,1,0))</f>
        <v>3</v>
      </c>
      <c r="N34" s="66"/>
      <c r="O34" s="22" t="str">
        <f t="shared" ref="O34:O39" si="471">IF(P34,VLOOKUP(P34,Spelers,2,FALSE),"")</f>
        <v>VAN DER VORST Kevin</v>
      </c>
      <c r="P34" s="83">
        <v>6011</v>
      </c>
      <c r="Q34" s="22" t="str">
        <f t="shared" ref="Q34:Q39" si="472">IF(P34,VLOOKUP(P34,Spelers,3,FALSE),"")</f>
        <v>C</v>
      </c>
      <c r="R34" s="22" t="str">
        <f t="shared" ref="R34:R39" si="473">IF(S34,VLOOKUP(S34,Spelers,2,FALSE),"")</f>
        <v>MUYS Erwin</v>
      </c>
      <c r="S34" s="83">
        <v>8058</v>
      </c>
      <c r="T34" s="22" t="str">
        <f t="shared" ref="T34:T39" si="474">IF(S34,VLOOKUP(S34,Spelers,3,FALSE),"")</f>
        <v>D</v>
      </c>
      <c r="U34" s="83">
        <v>1</v>
      </c>
      <c r="V34" s="83">
        <v>2</v>
      </c>
      <c r="W34" s="84"/>
      <c r="X34" s="22">
        <f t="shared" ref="X34:X39" si="475">IF(V34&lt;&gt;"",IF(U34=V34,IF(U34=1,2,0),1),"")</f>
        <v>1</v>
      </c>
      <c r="Y34" s="22">
        <f t="shared" ref="Y34:Y39" si="476">IF(V34&lt;&gt;"",IF(U34=V34,IF(U34=1,0,2),1),"")</f>
        <v>1</v>
      </c>
      <c r="Z34" s="43">
        <f>IF(X34=2,3,IF(X34=1,1,0))</f>
        <v>1</v>
      </c>
      <c r="AA34" s="43">
        <f>IF(Y34=2,3,IF(Y34=1,1,0))</f>
        <v>1</v>
      </c>
      <c r="AB34" s="56"/>
      <c r="AC34" s="22" t="str">
        <f t="shared" ref="AC34:AC39" si="477">IF(AD34,VLOOKUP(AD34,Spelers,2,FALSE),"")</f>
        <v>VAN AKEN Bart</v>
      </c>
      <c r="AD34" s="83">
        <v>8242</v>
      </c>
      <c r="AE34" s="22" t="str">
        <f t="shared" ref="AE34:AE39" si="478">IF(AD34,VLOOKUP(AD34,Spelers,3,FALSE),"")</f>
        <v>D</v>
      </c>
      <c r="AF34" s="22" t="str">
        <f t="shared" ref="AF34:AF39" si="479">IF(AG34,VLOOKUP(AG34,Spelers,2,FALSE),"")</f>
        <v>VAN ROMPAEY Kristof</v>
      </c>
      <c r="AG34" s="83">
        <v>7474</v>
      </c>
      <c r="AH34" s="22" t="str">
        <f t="shared" ref="AH34:AH39" si="480">IF(AG34,VLOOKUP(AG34,Spelers,3,FALSE),"")</f>
        <v>C</v>
      </c>
      <c r="AI34" s="83">
        <v>2</v>
      </c>
      <c r="AJ34" s="83">
        <v>2</v>
      </c>
      <c r="AK34" s="84"/>
      <c r="AL34" s="22">
        <f t="shared" ref="AL34:AL39" si="481">IF(AJ34&lt;&gt;"",IF(AI34=AJ34,IF(AI34=1,2,0),1),"")</f>
        <v>0</v>
      </c>
      <c r="AM34" s="22">
        <f t="shared" ref="AM34:AM39" si="482">IF(AJ34&lt;&gt;"",IF(AI34=AJ34,IF(AI34=1,0,2),1),"")</f>
        <v>2</v>
      </c>
      <c r="AN34" s="43">
        <f>IF(AL34=2,3,IF(AL34=1,1,0))</f>
        <v>0</v>
      </c>
      <c r="AO34" s="43">
        <f>IF(AM34=2,3,IF(AM34=1,1,0))</f>
        <v>3</v>
      </c>
      <c r="AP34" s="56"/>
      <c r="AQ34" s="22" t="str">
        <f t="shared" ref="AQ34:AQ39" si="483">IF(AR34,VLOOKUP(AR34,Spelers,2,FALSE),"")</f>
        <v>AUBROECK Jurgen</v>
      </c>
      <c r="AR34" s="83">
        <v>6267</v>
      </c>
      <c r="AS34" s="22" t="str">
        <f t="shared" ref="AS34:AS39" si="484">IF(AR34,VLOOKUP(AR34,Spelers,3,FALSE),"")</f>
        <v>C</v>
      </c>
      <c r="AT34" s="22" t="str">
        <f t="shared" ref="AT34:AT39" si="485">IF(AU34,VLOOKUP(AU34,Spelers,2,FALSE),"")</f>
        <v>DE KEYSER Laurens</v>
      </c>
      <c r="AU34" s="83">
        <v>7168</v>
      </c>
      <c r="AV34" s="22" t="str">
        <f t="shared" ref="AV34:AV39" si="486">IF(AU34,VLOOKUP(AU34,Spelers,3,FALSE),"")</f>
        <v>B</v>
      </c>
      <c r="AW34" s="83">
        <v>1</v>
      </c>
      <c r="AX34" s="83">
        <v>2</v>
      </c>
      <c r="AY34" s="84"/>
      <c r="AZ34" s="22">
        <f t="shared" ref="AZ34:AZ39" si="487">IF(AX34&lt;&gt;"",IF(AW34=AX34,IF(AW34=1,2,0),1),"")</f>
        <v>1</v>
      </c>
      <c r="BA34" s="22">
        <f t="shared" ref="BA34:BA39" si="488">IF(AX34&lt;&gt;"",IF(AW34=AX34,IF(AW34=1,0,2),1),"")</f>
        <v>1</v>
      </c>
      <c r="BB34" s="43">
        <f>IF(AZ34=2,3,IF(AZ34=1,1,0))</f>
        <v>1</v>
      </c>
      <c r="BC34" s="43">
        <f>IF(BA34=2,3,IF(BA34=1,1,0))</f>
        <v>1</v>
      </c>
      <c r="BD34" s="66"/>
      <c r="BE34" s="22" t="str">
        <f t="shared" ref="BE34:BE39" si="489">IF(BF34,VLOOKUP(BF34,Spelers,2,FALSE),"")</f>
        <v>BRUSSELMANS Rony</v>
      </c>
      <c r="BF34" s="83">
        <v>3401</v>
      </c>
      <c r="BG34" s="22" t="str">
        <f t="shared" ref="BG34:BG39" si="490">IF(BF34,VLOOKUP(BF34,Spelers,3,FALSE),"")</f>
        <v>C</v>
      </c>
      <c r="BH34" s="22" t="str">
        <f t="shared" ref="BH34:BH39" si="491">IF(BI34,VLOOKUP(BI34,Spelers,2,FALSE),"")</f>
        <v>POORTMANS Paul</v>
      </c>
      <c r="BI34" s="83">
        <v>2242</v>
      </c>
      <c r="BJ34" s="22" t="str">
        <f t="shared" ref="BJ34:BJ39" si="492">IF(BI34,VLOOKUP(BI34,Spelers,3,FALSE),"")</f>
        <v>D</v>
      </c>
      <c r="BK34" s="83">
        <v>2</v>
      </c>
      <c r="BL34" s="83">
        <v>1</v>
      </c>
      <c r="BM34" s="84"/>
      <c r="BN34" s="22">
        <f t="shared" ref="BN34:BN39" si="493">IF(BL34&lt;&gt;"",IF(BK34=BL34,IF(BK34=1,2,0),1),"")</f>
        <v>1</v>
      </c>
      <c r="BO34" s="22">
        <f t="shared" ref="BO34:BO39" si="494">IF(BL34&lt;&gt;"",IF(BK34=BL34,IF(BK34=1,0,2),1),"")</f>
        <v>1</v>
      </c>
      <c r="BP34" s="43">
        <f>IF(BN34=2,3,IF(BN34=1,1,0))</f>
        <v>1</v>
      </c>
      <c r="BQ34" s="43">
        <f>IF(BO34=2,3,IF(BO34=1,1,0))</f>
        <v>1</v>
      </c>
      <c r="BR34" s="56"/>
      <c r="BS34" s="22" t="str">
        <f t="shared" ref="BS34:BS39" si="495">IF(BT34,VLOOKUP(BT34,Spelers,2,FALSE),"")</f>
        <v>KLEYN Alex</v>
      </c>
      <c r="BT34" s="83">
        <v>1007</v>
      </c>
      <c r="BU34" s="22" t="str">
        <f t="shared" ref="BU34:BU39" si="496">IF(BT34,VLOOKUP(BT34,Spelers,3,FALSE),"")</f>
        <v>D</v>
      </c>
      <c r="BV34" s="22" t="str">
        <f t="shared" ref="BV34:BV39" si="497">IF(BW34,VLOOKUP(BW34,Spelers,2,FALSE),"")</f>
        <v>GUIGUET Reynald</v>
      </c>
      <c r="BW34" s="83">
        <v>7547</v>
      </c>
      <c r="BX34" s="22" t="str">
        <f t="shared" ref="BX34:BX39" si="498">IF(BW34,VLOOKUP(BW34,Spelers,3,FALSE),"")</f>
        <v>C</v>
      </c>
      <c r="BY34" s="83">
        <v>1</v>
      </c>
      <c r="BZ34" s="83">
        <v>2</v>
      </c>
      <c r="CA34" s="84"/>
      <c r="CB34" s="22">
        <f t="shared" ref="CB34:CB39" si="499">IF(BZ34&lt;&gt;"",IF(BY34=BZ34,IF(BY34=1,2,0),1),"")</f>
        <v>1</v>
      </c>
      <c r="CC34" s="22">
        <f t="shared" ref="CC34:CC39" si="500">IF(BZ34&lt;&gt;"",IF(BY34=BZ34,IF(BY34=1,0,2),1),"")</f>
        <v>1</v>
      </c>
      <c r="CD34" s="43">
        <f>IF(CB34=2,3,IF(CB34=1,1,0))</f>
        <v>1</v>
      </c>
      <c r="CE34" s="43">
        <f>IF(CC34=2,3,IF(CC34=1,1,0))</f>
        <v>1</v>
      </c>
      <c r="CF34" s="56"/>
      <c r="CG34" s="22" t="str">
        <f t="shared" ref="CG34:CG39" si="501">IF(CH34,VLOOKUP(CH34,Spelers,2,FALSE),"")</f>
        <v>D'HONT Paul</v>
      </c>
      <c r="CH34" s="83">
        <v>7450</v>
      </c>
      <c r="CI34" s="22" t="str">
        <f t="shared" ref="CI34:CI39" si="502">IF(CH34,VLOOKUP(CH34,Spelers,3,FALSE),"")</f>
        <v>D</v>
      </c>
      <c r="CJ34" s="22" t="str">
        <f t="shared" ref="CJ34:CJ39" si="503">IF(CK34,VLOOKUP(CK34,Spelers,2,FALSE),"")</f>
        <v>VAN ROMPAEY Kristof</v>
      </c>
      <c r="CK34" s="83">
        <v>7474</v>
      </c>
      <c r="CL34" s="22" t="str">
        <f t="shared" ref="CL34:CL39" si="504">IF(CK34,VLOOKUP(CK34,Spelers,3,FALSE),"")</f>
        <v>C</v>
      </c>
      <c r="CM34" s="83">
        <v>2</v>
      </c>
      <c r="CN34" s="83">
        <v>2</v>
      </c>
      <c r="CO34" s="84"/>
      <c r="CP34" s="22">
        <f t="shared" ref="CP34:CP39" si="505">IF(CN34&lt;&gt;"",IF(CM34=CN34,IF(CM34=1,2,0),1),"")</f>
        <v>0</v>
      </c>
      <c r="CQ34" s="22">
        <f t="shared" ref="CQ34:CQ39" si="506">IF(CN34&lt;&gt;"",IF(CM34=CN34,IF(CM34=1,0,2),1),"")</f>
        <v>2</v>
      </c>
      <c r="CR34" s="43">
        <f>IF(CP34=2,3,IF(CP34=1,1,0))</f>
        <v>0</v>
      </c>
      <c r="CS34" s="43">
        <f>IF(CQ34=2,3,IF(CQ34=1,1,0))</f>
        <v>3</v>
      </c>
      <c r="CT34" s="66"/>
      <c r="CU34" s="22" t="str">
        <f t="shared" ref="CU34:CU39" si="507">IF(CV34,VLOOKUP(CV34,Spelers,2,FALSE),"")</f>
        <v>VAN DAMME Djille</v>
      </c>
      <c r="CV34" s="83">
        <v>3526</v>
      </c>
      <c r="CW34" s="22" t="str">
        <f t="shared" ref="CW34:CW39" si="508">IF(CV34,VLOOKUP(CV34,Spelers,3,FALSE),"")</f>
        <v>C</v>
      </c>
      <c r="CX34" s="22" t="str">
        <f t="shared" ref="CX34:CX39" si="509">IF(CY34,VLOOKUP(CY34,Spelers,2,FALSE),"")</f>
        <v>MUYS Erwin</v>
      </c>
      <c r="CY34" s="83">
        <v>8058</v>
      </c>
      <c r="CZ34" s="22" t="str">
        <f t="shared" ref="CZ34:CZ39" si="510">IF(CY34,VLOOKUP(CY34,Spelers,3,FALSE),"")</f>
        <v>D</v>
      </c>
      <c r="DA34" s="83">
        <v>1</v>
      </c>
      <c r="DB34" s="83">
        <v>2</v>
      </c>
      <c r="DC34" s="84"/>
      <c r="DD34" s="22">
        <f t="shared" ref="DD34:DD39" si="511">IF(DB34&lt;&gt;"",IF(DA34=DB34,IF(DA34=1,2,0),1),"")</f>
        <v>1</v>
      </c>
      <c r="DE34" s="22">
        <f t="shared" ref="DE34:DE39" si="512">IF(DB34&lt;&gt;"",IF(DA34=DB34,IF(DA34=1,0,2),1),"")</f>
        <v>1</v>
      </c>
      <c r="DF34" s="43">
        <f>IF(DD34=2,3,IF(DD34=1,1,0))</f>
        <v>1</v>
      </c>
      <c r="DG34" s="43">
        <f>IF(DE34=2,3,IF(DE34=1,1,0))</f>
        <v>1</v>
      </c>
      <c r="DH34" s="56"/>
      <c r="DI34" s="22" t="str">
        <f t="shared" ref="DI34:DI39" si="513">IF(DJ34,VLOOKUP(DJ34,Spelers,2,FALSE),"")</f>
        <v>VAN ROY John</v>
      </c>
      <c r="DJ34" s="83">
        <v>1883</v>
      </c>
      <c r="DK34" s="22" t="str">
        <f t="shared" ref="DK34:DK39" si="514">IF(DJ34,VLOOKUP(DJ34,Spelers,3,FALSE),"")</f>
        <v>B</v>
      </c>
      <c r="DL34" s="22" t="str">
        <f t="shared" ref="DL34:DL39" si="515">IF(DM34,VLOOKUP(DM34,Spelers,2,FALSE),"")</f>
        <v>GUIGUET Reynald</v>
      </c>
      <c r="DM34" s="83">
        <v>7547</v>
      </c>
      <c r="DN34" s="22" t="str">
        <f t="shared" ref="DN34:DN39" si="516">IF(DM34,VLOOKUP(DM34,Spelers,3,FALSE),"")</f>
        <v>C</v>
      </c>
      <c r="DO34" s="83">
        <v>1</v>
      </c>
      <c r="DP34" s="83">
        <v>2</v>
      </c>
      <c r="DQ34" s="84"/>
      <c r="DR34" s="22">
        <f t="shared" ref="DR34:DR39" si="517">IF(DP34&lt;&gt;"",IF(DO34=DP34,IF(DO34=1,2,0),1),"")</f>
        <v>1</v>
      </c>
      <c r="DS34" s="22">
        <f t="shared" ref="DS34:DS39" si="518">IF(DP34&lt;&gt;"",IF(DO34=DP34,IF(DO34=1,0,2),1),"")</f>
        <v>1</v>
      </c>
      <c r="DT34" s="43">
        <f>IF(DR34=2,3,IF(DR34=1,1,0))</f>
        <v>1</v>
      </c>
      <c r="DU34" s="43">
        <f>IF(DS34=2,3,IF(DS34=1,1,0))</f>
        <v>1</v>
      </c>
      <c r="DV34" s="56"/>
      <c r="DW34" s="22" t="str">
        <f t="shared" ref="DW34:DW39" si="519">IF(DX34,VLOOKUP(DX34,Spelers,2,FALSE),"")</f>
        <v>VAN ROY John</v>
      </c>
      <c r="DX34" s="83">
        <v>1883</v>
      </c>
      <c r="DY34" s="22" t="str">
        <f t="shared" ref="DY34:DY39" si="520">IF(DX34,VLOOKUP(DX34,Spelers,3,FALSE),"")</f>
        <v>B</v>
      </c>
      <c r="DZ34" s="22" t="str">
        <f t="shared" ref="DZ34:DZ39" si="521">IF(EA34,VLOOKUP(EA34,Spelers,2,FALSE),"")</f>
        <v>VAN HUMBEECK Henri</v>
      </c>
      <c r="EA34" s="83">
        <v>1135</v>
      </c>
      <c r="EB34" s="22" t="str">
        <f t="shared" ref="EB34:EB39" si="522">IF(EA34,VLOOKUP(EA34,Spelers,3,FALSE),"")</f>
        <v>B</v>
      </c>
      <c r="EC34" s="83">
        <v>1</v>
      </c>
      <c r="ED34" s="83">
        <v>1</v>
      </c>
      <c r="EE34" s="84"/>
      <c r="EF34" s="22">
        <f t="shared" ref="EF34:EF39" si="523">IF(ED34&lt;&gt;"",IF(EC34=ED34,IF(EC34=1,2,0),1),"")</f>
        <v>2</v>
      </c>
      <c r="EG34" s="22">
        <f t="shared" ref="EG34:EG39" si="524">IF(ED34&lt;&gt;"",IF(EC34=ED34,IF(EC34=1,0,2),1),"")</f>
        <v>0</v>
      </c>
      <c r="EH34" s="43">
        <f>IF(EF34=2,3,IF(EF34=1,1,0))</f>
        <v>3</v>
      </c>
      <c r="EI34" s="43">
        <f>IF(EG34=2,3,IF(EG34=1,1,0))</f>
        <v>0</v>
      </c>
      <c r="EJ34" s="66"/>
      <c r="EK34" s="22" t="str">
        <f t="shared" ref="EK34:EK39" si="525">IF(EL34,VLOOKUP(EL34,Spelers,2,FALSE),"")</f>
        <v>VERHEYDEN Thierry</v>
      </c>
      <c r="EL34" s="83">
        <v>3038</v>
      </c>
      <c r="EM34" s="22" t="str">
        <f t="shared" ref="EM34:EM39" si="526">IF(EL34,VLOOKUP(EL34,Spelers,3,FALSE),"")</f>
        <v>B</v>
      </c>
      <c r="EN34" s="22" t="str">
        <f t="shared" ref="EN34:EN39" si="527">IF(EO34,VLOOKUP(EO34,Spelers,2,FALSE),"")</f>
        <v>DE KEMPENEER Jos</v>
      </c>
      <c r="EO34" s="83">
        <v>3327</v>
      </c>
      <c r="EP34" s="22" t="str">
        <f t="shared" ref="EP34:EP39" si="528">IF(EO34,VLOOKUP(EO34,Spelers,3,FALSE),"")</f>
        <v>C</v>
      </c>
      <c r="EQ34" s="83">
        <v>2</v>
      </c>
      <c r="ER34" s="83">
        <v>2</v>
      </c>
      <c r="ES34" s="84"/>
      <c r="ET34" s="22">
        <f t="shared" ref="ET34:ET39" si="529">IF(ER34&lt;&gt;"",IF(EQ34=ER34,IF(EQ34=1,2,0),1),"")</f>
        <v>0</v>
      </c>
      <c r="EU34" s="22">
        <f t="shared" ref="EU34:EU39" si="530">IF(ER34&lt;&gt;"",IF(EQ34=ER34,IF(EQ34=1,0,2),1),"")</f>
        <v>2</v>
      </c>
      <c r="EV34" s="43">
        <f>IF(ET34=2,3,IF(ET34=1,1,0))</f>
        <v>0</v>
      </c>
      <c r="EW34" s="43">
        <f>IF(EU34=2,3,IF(EU34=1,1,0))</f>
        <v>3</v>
      </c>
      <c r="EX34" s="56"/>
      <c r="EY34" s="22" t="str">
        <f t="shared" ref="EY34:EY39" si="531">IF(EZ34,VLOOKUP(EZ34,Spelers,2,FALSE),"")</f>
        <v>VAN UFFEL Martin</v>
      </c>
      <c r="EZ34" s="83">
        <v>2632</v>
      </c>
      <c r="FA34" s="22" t="str">
        <f t="shared" ref="FA34:FA39" si="532">IF(EZ34,VLOOKUP(EZ34,Spelers,3,FALSE),"")</f>
        <v>B</v>
      </c>
      <c r="FB34" s="22" t="str">
        <f t="shared" ref="FB34:FB39" si="533">IF(FC34,VLOOKUP(FC34,Spelers,2,FALSE),"")</f>
        <v>JANSEGERS Jurgen</v>
      </c>
      <c r="FC34" s="83">
        <v>3271</v>
      </c>
      <c r="FD34" s="22" t="str">
        <f t="shared" ref="FD34:FD39" si="534">IF(FC34,VLOOKUP(FC34,Spelers,3,FALSE),"")</f>
        <v>C</v>
      </c>
      <c r="FE34" s="83">
        <v>2</v>
      </c>
      <c r="FF34" s="83">
        <v>2</v>
      </c>
      <c r="FG34" s="84"/>
      <c r="FH34" s="22">
        <f t="shared" ref="FH34:FH39" si="535">IF(FF34&lt;&gt;"",IF(FE34=FF34,IF(FE34=1,2,0),1),"")</f>
        <v>0</v>
      </c>
      <c r="FI34" s="22">
        <f t="shared" ref="FI34:FI39" si="536">IF(FF34&lt;&gt;"",IF(FE34=FF34,IF(FE34=1,0,2),1),"")</f>
        <v>2</v>
      </c>
      <c r="FJ34" s="43">
        <f>IF(FH34=2,3,IF(FH34=1,1,0))</f>
        <v>0</v>
      </c>
      <c r="FK34" s="43">
        <f>IF(FI34=2,3,IF(FI34=1,1,0))</f>
        <v>3</v>
      </c>
      <c r="FL34" s="56"/>
      <c r="FM34" s="22" t="str">
        <f t="shared" ref="FM34:FM39" si="537">IF(FN34,VLOOKUP(FN34,Spelers,2,FALSE),"")</f>
        <v>KLEYN Alex</v>
      </c>
      <c r="FN34" s="83">
        <v>1007</v>
      </c>
      <c r="FO34" s="22" t="str">
        <f t="shared" ref="FO34:FO39" si="538">IF(FN34,VLOOKUP(FN34,Spelers,3,FALSE),"")</f>
        <v>D</v>
      </c>
      <c r="FP34" s="22" t="str">
        <f t="shared" ref="FP34:FP39" si="539">IF(FQ34,VLOOKUP(FQ34,Spelers,2,FALSE),"")</f>
        <v>KERREMANS Ronny</v>
      </c>
      <c r="FQ34" s="83">
        <v>8712</v>
      </c>
      <c r="FR34" s="22" t="str">
        <f t="shared" ref="FR34:FR39" si="540">IF(FQ34,VLOOKUP(FQ34,Spelers,3,FALSE),"")</f>
        <v>D</v>
      </c>
      <c r="FS34" s="83">
        <v>1</v>
      </c>
      <c r="FT34" s="83">
        <v>1</v>
      </c>
      <c r="FU34" s="84"/>
      <c r="FV34" s="22">
        <f t="shared" ref="FV34:FV39" si="541">IF(FT34&lt;&gt;"",IF(FS34=FT34,IF(FS34=1,2,0),1),"")</f>
        <v>2</v>
      </c>
      <c r="FW34" s="22">
        <f t="shared" ref="FW34:FW39" si="542">IF(FT34&lt;&gt;"",IF(FS34=FT34,IF(FS34=1,0,2),1),"")</f>
        <v>0</v>
      </c>
      <c r="FX34" s="43">
        <f>IF(FV34=2,3,IF(FV34=1,1,0))</f>
        <v>3</v>
      </c>
      <c r="FY34" s="43">
        <f>IF(FW34=2,3,IF(FW34=1,1,0))</f>
        <v>0</v>
      </c>
      <c r="FZ34" s="66"/>
      <c r="GA34" s="22" t="str">
        <f t="shared" ref="GA34:GA39" si="543">IF(GB34,VLOOKUP(GB34,Spelers,2,FALSE),"")</f>
        <v>DE COCK Erwin</v>
      </c>
      <c r="GB34" s="83">
        <v>7853</v>
      </c>
      <c r="GC34" s="22" t="str">
        <f t="shared" ref="GC34:GC39" si="544">IF(GB34,VLOOKUP(GB34,Spelers,3,FALSE),"")</f>
        <v>B</v>
      </c>
      <c r="GD34" s="22" t="str">
        <f t="shared" ref="GD34:GD39" si="545">IF(GE34,VLOOKUP(GE34,Spelers,2,FALSE),"")</f>
        <v>VAN HOOF Reno</v>
      </c>
      <c r="GE34" s="83">
        <v>4643</v>
      </c>
      <c r="GF34" s="22" t="str">
        <f t="shared" ref="GF34:GF39" si="546">IF(GE34,VLOOKUP(GE34,Spelers,3,FALSE),"")</f>
        <v>B</v>
      </c>
      <c r="GG34" s="83">
        <v>1</v>
      </c>
      <c r="GH34" s="83">
        <v>2</v>
      </c>
      <c r="GI34" s="84"/>
      <c r="GJ34" s="22">
        <f t="shared" ref="GJ34:GJ39" si="547">IF(GH34&lt;&gt;"",IF(GG34=GH34,IF(GG34=1,2,0),1),"")</f>
        <v>1</v>
      </c>
      <c r="GK34" s="22">
        <f t="shared" ref="GK34:GK39" si="548">IF(GH34&lt;&gt;"",IF(GG34=GH34,IF(GG34=1,0,2),1),"")</f>
        <v>1</v>
      </c>
      <c r="GL34" s="43">
        <f>IF(GJ34=2,3,IF(GJ34=1,1,0))</f>
        <v>1</v>
      </c>
      <c r="GM34" s="43">
        <f>IF(GK34=2,3,IF(GK34=1,1,0))</f>
        <v>1</v>
      </c>
      <c r="GN34" s="56"/>
      <c r="GO34" s="22" t="str">
        <f t="shared" ref="GO34:GO39" si="549">IF(GP34,VLOOKUP(GP34,Spelers,2,FALSE),"")</f>
        <v>DE KEYSER Laurens</v>
      </c>
      <c r="GP34" s="83">
        <v>7168</v>
      </c>
      <c r="GQ34" s="22" t="str">
        <f t="shared" ref="GQ34:GQ39" si="550">IF(GP34,VLOOKUP(GP34,Spelers,3,FALSE),"")</f>
        <v>B</v>
      </c>
      <c r="GR34" s="22" t="str">
        <f t="shared" ref="GR34:GR39" si="551">IF(GS34,VLOOKUP(GS34,Spelers,2,FALSE),"")</f>
        <v>CLAES Gino</v>
      </c>
      <c r="GS34" s="83">
        <v>7283</v>
      </c>
      <c r="GT34" s="22" t="str">
        <f t="shared" ref="GT34:GT39" si="552">IF(GS34,VLOOKUP(GS34,Spelers,3,FALSE),"")</f>
        <v>D</v>
      </c>
      <c r="GU34" s="83">
        <v>1</v>
      </c>
      <c r="GV34" s="83">
        <v>1</v>
      </c>
      <c r="GW34" s="84"/>
      <c r="GX34" s="22">
        <f t="shared" ref="GX34:GX39" si="553">IF(GV34&lt;&gt;"",IF(GU34=GV34,IF(GU34=1,2,0),1),"")</f>
        <v>2</v>
      </c>
      <c r="GY34" s="22">
        <f t="shared" ref="GY34:GY39" si="554">IF(GV34&lt;&gt;"",IF(GU34=GV34,IF(GU34=1,0,2),1),"")</f>
        <v>0</v>
      </c>
      <c r="GZ34" s="43">
        <f>IF(GX34=2,3,IF(GX34=1,1,0))</f>
        <v>3</v>
      </c>
      <c r="HA34" s="43">
        <f>IF(GY34=2,3,IF(GY34=1,1,0))</f>
        <v>0</v>
      </c>
      <c r="HB34" s="56"/>
      <c r="HC34" s="22" t="str">
        <f t="shared" ref="HC34:HC39" si="555">IF(HD34,VLOOKUP(HD34,Spelers,2,FALSE),"")</f>
        <v>POORTMANS Paul</v>
      </c>
      <c r="HD34" s="83">
        <v>2242</v>
      </c>
      <c r="HE34" s="22" t="str">
        <f t="shared" ref="HE34:HE39" si="556">IF(HD34,VLOOKUP(HD34,Spelers,3,FALSE),"")</f>
        <v>D</v>
      </c>
      <c r="HF34" s="22" t="str">
        <f t="shared" ref="HF34:HF39" si="557">IF(HG34,VLOOKUP(HG34,Spelers,2,FALSE),"")</f>
        <v>DE KERF Leander</v>
      </c>
      <c r="HG34" s="83">
        <v>7954</v>
      </c>
      <c r="HH34" s="22" t="str">
        <f t="shared" ref="HH34:HH39" si="558">IF(HG34,VLOOKUP(HG34,Spelers,3,FALSE),"")</f>
        <v>D</v>
      </c>
      <c r="HI34" s="83">
        <v>1</v>
      </c>
      <c r="HJ34" s="83">
        <v>1</v>
      </c>
      <c r="HK34" s="84"/>
      <c r="HL34" s="22">
        <f t="shared" ref="HL34:HL39" si="559">IF(HJ34&lt;&gt;"",IF(HI34=HJ34,IF(HI34=1,2,0),1),"")</f>
        <v>2</v>
      </c>
      <c r="HM34" s="22">
        <f t="shared" ref="HM34:HM39" si="560">IF(HJ34&lt;&gt;"",IF(HI34=HJ34,IF(HI34=1,0,2),1),"")</f>
        <v>0</v>
      </c>
      <c r="HN34" s="43">
        <f>IF(HL34=2,3,IF(HL34=1,1,0))</f>
        <v>3</v>
      </c>
      <c r="HO34" s="43">
        <f>IF(HM34=2,3,IF(HM34=1,1,0))</f>
        <v>0</v>
      </c>
      <c r="HP34" s="66"/>
      <c r="HQ34" s="22" t="str">
        <f t="shared" ref="HQ34:HQ39" si="561">IF(HR34,VLOOKUP(HR34,Spelers,2,FALSE),"")</f>
        <v>BOUTENS Werner</v>
      </c>
      <c r="HR34" s="83">
        <v>4903</v>
      </c>
      <c r="HS34" s="22" t="str">
        <f t="shared" ref="HS34:HS39" si="562">IF(HR34,VLOOKUP(HR34,Spelers,3,FALSE),"")</f>
        <v>D</v>
      </c>
      <c r="HT34" s="22" t="str">
        <f t="shared" ref="HT34:HT39" si="563">IF(HU34,VLOOKUP(HU34,Spelers,2,FALSE),"")</f>
        <v>JANSEGERS Jurgen</v>
      </c>
      <c r="HU34" s="83">
        <v>3271</v>
      </c>
      <c r="HV34" s="22" t="str">
        <f t="shared" ref="HV34:HV39" si="564">IF(HU34,VLOOKUP(HU34,Spelers,3,FALSE),"")</f>
        <v>C</v>
      </c>
      <c r="HW34" s="83">
        <v>2</v>
      </c>
      <c r="HX34" s="83">
        <v>2</v>
      </c>
      <c r="HY34" s="84"/>
      <c r="HZ34" s="22">
        <f t="shared" ref="HZ34:HZ39" si="565">IF(HX34&lt;&gt;"",IF(HW34=HX34,IF(HW34=1,2,0),1),"")</f>
        <v>0</v>
      </c>
      <c r="IA34" s="22">
        <f t="shared" ref="IA34:IA39" si="566">IF(HX34&lt;&gt;"",IF(HW34=HX34,IF(HW34=1,0,2),1),"")</f>
        <v>2</v>
      </c>
      <c r="IB34" s="43">
        <f t="shared" ref="IB34:IC39" si="567">IF(HZ34=2,3,IF(HZ34=1,1,0))</f>
        <v>0</v>
      </c>
      <c r="IC34" s="43">
        <f t="shared" si="567"/>
        <v>3</v>
      </c>
      <c r="ID34" s="56"/>
      <c r="IE34" s="22" t="str">
        <f t="shared" ref="IE34:IE39" si="568">IF(IF34,VLOOKUP(IF34,Spelers,2,FALSE),"")</f>
        <v>VAN ROMPAEY Kristof</v>
      </c>
      <c r="IF34" s="83">
        <v>7474</v>
      </c>
      <c r="IG34" s="22" t="str">
        <f t="shared" ref="IG34:IG39" si="569">IF(IF34,VLOOKUP(IF34,Spelers,3,FALSE),"")</f>
        <v>C</v>
      </c>
      <c r="IH34" s="22" t="str">
        <f t="shared" ref="IH34:IH39" si="570">IF(II34,VLOOKUP(II34,Spelers,2,FALSE),"")</f>
        <v>D'HONT Paul</v>
      </c>
      <c r="II34" s="83">
        <v>7450</v>
      </c>
      <c r="IJ34" s="22" t="str">
        <f t="shared" ref="IJ34:IJ39" si="571">IF(II34,VLOOKUP(II34,Spelers,3,FALSE),"")</f>
        <v>D</v>
      </c>
      <c r="IK34" s="83">
        <v>1</v>
      </c>
      <c r="IL34" s="83">
        <v>1</v>
      </c>
      <c r="IM34" s="65"/>
      <c r="IN34" s="22">
        <f t="shared" ref="IN34:IN39" si="572">IF(IL34&lt;&gt;"",IF(IK34=IL34,IF(IK34=1,2,0),1),"")</f>
        <v>2</v>
      </c>
      <c r="IO34" s="22">
        <f t="shared" ref="IO34:IO39" si="573">IF(IL34&lt;&gt;"",IF(IK34=IL34,IF(IK34=1,0,2),1),"")</f>
        <v>0</v>
      </c>
      <c r="IP34" s="43">
        <f>IF(IN34=2,3,IF(IN34=1,1,0))</f>
        <v>3</v>
      </c>
      <c r="IQ34" s="43">
        <f>IF(IO34=2,3,IF(IO34=1,1,0))</f>
        <v>0</v>
      </c>
      <c r="IR34" s="56"/>
      <c r="IS34" s="22" t="str">
        <f t="shared" ref="IS34:IS39" si="574">IF(IT34,VLOOKUP(IT34,Spelers,2,FALSE),"")</f>
        <v>KLEYN Alex</v>
      </c>
      <c r="IT34" s="83">
        <v>1007</v>
      </c>
      <c r="IU34" s="22" t="str">
        <f t="shared" ref="IU34:IU39" si="575">IF(IT34,VLOOKUP(IT34,Spelers,3,FALSE),"")</f>
        <v>D</v>
      </c>
      <c r="IV34" s="22" t="str">
        <f t="shared" ref="IV34:IV39" si="576">IF(IW34,VLOOKUP(IW34,Spelers,2,FALSE),"")</f>
        <v>DE KEYSER Laurens</v>
      </c>
      <c r="IW34" s="83">
        <v>7168</v>
      </c>
      <c r="IX34" s="22" t="str">
        <f t="shared" ref="IX34:IX39" si="577">IF(IW34,VLOOKUP(IW34,Spelers,3,FALSE),"")</f>
        <v>B</v>
      </c>
      <c r="IY34" s="83">
        <v>2</v>
      </c>
      <c r="IZ34" s="83">
        <v>2</v>
      </c>
      <c r="JA34" s="84"/>
      <c r="JB34" s="22">
        <f t="shared" ref="JB34:JB39" si="578">IF(IZ34&lt;&gt;"",IF(IY34=IZ34,IF(IY34=1,2,0),1),"")</f>
        <v>0</v>
      </c>
      <c r="JC34" s="22">
        <f t="shared" ref="JC34:JC39" si="579">IF(IZ34&lt;&gt;"",IF(IY34=IZ34,IF(IY34=1,0,2),1),"")</f>
        <v>2</v>
      </c>
      <c r="JD34" s="43">
        <f>IF(JB34=2,3,IF(JB34=1,1,0))</f>
        <v>0</v>
      </c>
      <c r="JE34" s="43">
        <f>IF(JC34=2,3,IF(JC34=1,1,0))</f>
        <v>3</v>
      </c>
      <c r="JF34" s="66"/>
      <c r="JG34" s="22" t="str">
        <f t="shared" ref="JG34:JG39" si="580">IF(JH34,VLOOKUP(JH34,Spelers,2,FALSE),"")</f>
        <v>DE KERF Leander</v>
      </c>
      <c r="JH34" s="83">
        <v>7954</v>
      </c>
      <c r="JI34" s="22" t="str">
        <f t="shared" ref="JI34:JI39" si="581">IF(JH34,VLOOKUP(JH34,Spelers,3,FALSE),"")</f>
        <v>D</v>
      </c>
      <c r="JJ34" s="22" t="str">
        <f t="shared" ref="JJ34:JJ39" si="582">IF(JK34,VLOOKUP(JK34,Spelers,2,FALSE),"")</f>
        <v>VAN ROY John</v>
      </c>
      <c r="JK34" s="83">
        <v>1883</v>
      </c>
      <c r="JL34" s="22" t="str">
        <f t="shared" ref="JL34:JL39" si="583">IF(JK34,VLOOKUP(JK34,Spelers,3,FALSE),"")</f>
        <v>B</v>
      </c>
      <c r="JM34" s="83">
        <v>2</v>
      </c>
      <c r="JN34" s="83">
        <v>2</v>
      </c>
      <c r="JO34" s="84"/>
      <c r="JP34" s="22">
        <f t="shared" ref="JP34:JP39" si="584">IF(JN34&lt;&gt;"",IF(JM34=JN34,IF(JM34=1,2,0),1),"")</f>
        <v>0</v>
      </c>
      <c r="JQ34" s="22">
        <f t="shared" ref="JQ34:JQ39" si="585">IF(JN34&lt;&gt;"",IF(JM34=JN34,IF(JM34=1,0,2),1),"")</f>
        <v>2</v>
      </c>
      <c r="JR34" s="43">
        <f>IF(JP34=2,3,IF(JP34=1,1,0))</f>
        <v>0</v>
      </c>
      <c r="JS34" s="43">
        <f>IF(JQ34=2,3,IF(JQ34=1,1,0))</f>
        <v>3</v>
      </c>
      <c r="JT34" s="56"/>
      <c r="JU34" s="22" t="str">
        <f t="shared" ref="JU34:JU39" si="586">IF(JV34,VLOOKUP(JV34,Spelers,2,FALSE),"")</f>
        <v>VAN DER HASSELT Davy</v>
      </c>
      <c r="JV34" s="83">
        <v>7573</v>
      </c>
      <c r="JW34" s="22" t="str">
        <f t="shared" ref="JW34:JW39" si="587">IF(JV34,VLOOKUP(JV34,Spelers,3,FALSE),"")</f>
        <v>NA</v>
      </c>
      <c r="JX34" s="22" t="str">
        <f t="shared" ref="JX34:JX39" si="588">IF(JY34,VLOOKUP(JY34,Spelers,2,FALSE),"")</f>
        <v>HELSEN Koen</v>
      </c>
      <c r="JY34" s="83">
        <v>3608</v>
      </c>
      <c r="JZ34" s="22" t="str">
        <f t="shared" ref="JZ34:JZ39" si="589">IF(JY34,VLOOKUP(JY34,Spelers,3,FALSE),"")</f>
        <v>C</v>
      </c>
      <c r="KA34" s="83">
        <v>2</v>
      </c>
      <c r="KB34" s="83">
        <v>2</v>
      </c>
      <c r="KC34" s="84"/>
      <c r="KD34" s="22">
        <f t="shared" ref="KD34:KD39" si="590">IF(KB34&lt;&gt;"",IF(KA34=KB34,IF(KA34=1,2,0),1),"")</f>
        <v>0</v>
      </c>
      <c r="KE34" s="22">
        <f t="shared" ref="KE34:KE39" si="591">IF(KB34&lt;&gt;"",IF(KA34=KB34,IF(KA34=1,0,2),1),"")</f>
        <v>2</v>
      </c>
      <c r="KF34" s="43">
        <f>IF(KD34=2,3,IF(KD34=1,1,0))</f>
        <v>0</v>
      </c>
      <c r="KG34" s="43">
        <f>IF(KE34=2,3,IF(KE34=1,1,0))</f>
        <v>3</v>
      </c>
      <c r="KH34" s="56"/>
      <c r="KI34" s="22" t="str">
        <f t="shared" ref="KI34:KI39" si="592">IF(KJ34,VLOOKUP(KJ34,Spelers,2,FALSE),"")</f>
        <v>SELLESLAGH Hubert</v>
      </c>
      <c r="KJ34" s="83">
        <v>4858</v>
      </c>
      <c r="KK34" s="22" t="str">
        <f t="shared" ref="KK34:KK39" si="593">IF(KJ34,VLOOKUP(KJ34,Spelers,3,FALSE),"")</f>
        <v>D</v>
      </c>
      <c r="KL34" s="22" t="str">
        <f t="shared" ref="KL34:KL39" si="594">IF(KM34,VLOOKUP(KM34,Spelers,2,FALSE),"")</f>
        <v>DE VISSCHER Joey</v>
      </c>
      <c r="KM34" s="83">
        <v>7887</v>
      </c>
      <c r="KN34" s="22" t="str">
        <f t="shared" ref="KN34:KN39" si="595">IF(KM34,VLOOKUP(KM34,Spelers,3,FALSE),"")</f>
        <v>D</v>
      </c>
      <c r="KO34" s="83">
        <v>2</v>
      </c>
      <c r="KP34" s="83">
        <v>2</v>
      </c>
      <c r="KQ34" s="84"/>
      <c r="KR34" s="22">
        <f t="shared" ref="KR34:KR39" si="596">IF(KP34&lt;&gt;"",IF(KO34=KP34,IF(KO34=1,2,0),1),"")</f>
        <v>0</v>
      </c>
      <c r="KS34" s="22">
        <f t="shared" ref="KS34:KS39" si="597">IF(KP34&lt;&gt;"",IF(KO34=KP34,IF(KO34=1,0,2),1),"")</f>
        <v>2</v>
      </c>
      <c r="KT34" s="43">
        <f>IF(KR34=2,3,IF(KR34=1,1,0))</f>
        <v>0</v>
      </c>
      <c r="KU34" s="43">
        <f>IF(KS34=2,3,IF(KS34=1,1,0))</f>
        <v>3</v>
      </c>
      <c r="KV34" s="66"/>
      <c r="KW34" s="22"/>
      <c r="KX34" s="83"/>
      <c r="KY34" s="22"/>
      <c r="KZ34" s="22"/>
      <c r="LA34" s="83"/>
      <c r="LB34" s="22"/>
      <c r="LC34" s="83"/>
      <c r="LD34" s="83"/>
      <c r="LE34" s="84"/>
      <c r="LF34" s="22"/>
      <c r="LG34" s="22"/>
      <c r="LH34" s="43"/>
      <c r="LI34" s="43"/>
      <c r="LJ34" s="56"/>
      <c r="LK34" s="22"/>
      <c r="LL34" s="83"/>
      <c r="LM34" s="22"/>
      <c r="LN34" s="22"/>
      <c r="LO34" s="83"/>
      <c r="LP34" s="22"/>
      <c r="LQ34" s="83"/>
      <c r="LR34" s="83"/>
      <c r="LS34" s="84"/>
      <c r="LT34" s="22"/>
      <c r="LU34" s="22"/>
      <c r="LV34" s="43"/>
      <c r="LW34" s="43"/>
      <c r="LY34" s="22"/>
      <c r="LZ34" s="83"/>
      <c r="MA34" s="22"/>
      <c r="MB34" s="22"/>
      <c r="MC34" s="83"/>
      <c r="MD34" s="22"/>
      <c r="ME34" s="83"/>
      <c r="MF34" s="83"/>
      <c r="MG34" s="84"/>
      <c r="MH34" s="22"/>
      <c r="MI34" s="22"/>
      <c r="MJ34" s="43"/>
      <c r="MK34" s="43"/>
      <c r="ML34" s="56"/>
      <c r="MM34" s="22"/>
      <c r="MN34" s="83"/>
      <c r="MO34" s="22"/>
      <c r="MP34" s="22"/>
      <c r="MQ34" s="83"/>
      <c r="MR34" s="22"/>
      <c r="MS34" s="83"/>
      <c r="MT34" s="83"/>
      <c r="MU34" s="84"/>
      <c r="MV34" s="22"/>
      <c r="MW34" s="22"/>
      <c r="MX34" s="43"/>
      <c r="MY34" s="43"/>
    </row>
    <row r="35" spans="1:363" ht="16.5" x14ac:dyDescent="0.3">
      <c r="A35" s="22" t="str">
        <f t="shared" si="465"/>
        <v>JANSEGERS Jurgen</v>
      </c>
      <c r="B35" s="83">
        <v>3271</v>
      </c>
      <c r="C35" s="22" t="str">
        <f t="shared" si="466"/>
        <v>C</v>
      </c>
      <c r="D35" s="22" t="str">
        <f t="shared" si="467"/>
        <v>DE RIDDER Victor</v>
      </c>
      <c r="E35" s="83">
        <v>7584</v>
      </c>
      <c r="F35" s="22" t="str">
        <f t="shared" si="468"/>
        <v>C</v>
      </c>
      <c r="G35" s="83">
        <v>2</v>
      </c>
      <c r="H35" s="83">
        <v>1</v>
      </c>
      <c r="I35" s="84"/>
      <c r="J35" s="22">
        <f t="shared" si="469"/>
        <v>1</v>
      </c>
      <c r="K35" s="22">
        <f t="shared" si="470"/>
        <v>1</v>
      </c>
      <c r="L35" s="43">
        <f t="shared" ref="L35:M39" si="598">IF(J35=2,3,IF(J35=1,1,0))</f>
        <v>1</v>
      </c>
      <c r="M35" s="43">
        <f t="shared" si="598"/>
        <v>1</v>
      </c>
      <c r="N35" s="66"/>
      <c r="O35" s="22" t="str">
        <f t="shared" si="471"/>
        <v>VINCK Yves</v>
      </c>
      <c r="P35" s="83">
        <v>2820</v>
      </c>
      <c r="Q35" s="22" t="str">
        <f t="shared" si="472"/>
        <v>D</v>
      </c>
      <c r="R35" s="22" t="str">
        <f t="shared" si="473"/>
        <v>VERMEULEN Peter</v>
      </c>
      <c r="S35" s="83">
        <v>2939</v>
      </c>
      <c r="T35" s="22" t="str">
        <f t="shared" si="474"/>
        <v>B</v>
      </c>
      <c r="U35" s="83">
        <v>2</v>
      </c>
      <c r="V35" s="83">
        <v>1</v>
      </c>
      <c r="W35" s="84"/>
      <c r="X35" s="22">
        <f t="shared" si="475"/>
        <v>1</v>
      </c>
      <c r="Y35" s="22">
        <f t="shared" si="476"/>
        <v>1</v>
      </c>
      <c r="Z35" s="43">
        <f t="shared" ref="Z35:AA39" si="599">IF(X35=2,3,IF(X35=1,1,0))</f>
        <v>1</v>
      </c>
      <c r="AA35" s="43">
        <f t="shared" si="599"/>
        <v>1</v>
      </c>
      <c r="AB35" s="56"/>
      <c r="AC35" s="22" t="str">
        <f t="shared" si="477"/>
        <v>VERELST Ken</v>
      </c>
      <c r="AD35" s="83">
        <v>7226</v>
      </c>
      <c r="AE35" s="22" t="str">
        <f t="shared" si="478"/>
        <v>D</v>
      </c>
      <c r="AF35" s="22" t="str">
        <f t="shared" si="479"/>
        <v>ANTHONIS Daniël</v>
      </c>
      <c r="AG35" s="83">
        <v>8646</v>
      </c>
      <c r="AH35" s="22" t="str">
        <f t="shared" si="480"/>
        <v>C</v>
      </c>
      <c r="AI35" s="83">
        <v>1</v>
      </c>
      <c r="AJ35" s="83">
        <v>2</v>
      </c>
      <c r="AK35" s="84"/>
      <c r="AL35" s="22">
        <f t="shared" si="481"/>
        <v>1</v>
      </c>
      <c r="AM35" s="22">
        <f t="shared" si="482"/>
        <v>1</v>
      </c>
      <c r="AN35" s="43">
        <f t="shared" ref="AN35:AO39" si="600">IF(AL35=2,3,IF(AL35=1,1,0))</f>
        <v>1</v>
      </c>
      <c r="AO35" s="43">
        <f t="shared" si="600"/>
        <v>1</v>
      </c>
      <c r="AP35" s="56"/>
      <c r="AQ35" s="22" t="str">
        <f t="shared" si="483"/>
        <v>DE BONDT Hendrik</v>
      </c>
      <c r="AR35" s="83">
        <v>8383</v>
      </c>
      <c r="AS35" s="22" t="str">
        <f t="shared" si="484"/>
        <v>C</v>
      </c>
      <c r="AT35" s="22" t="str">
        <f t="shared" si="485"/>
        <v>DE KEYSER Giel</v>
      </c>
      <c r="AU35" s="83">
        <v>2934</v>
      </c>
      <c r="AV35" s="22" t="str">
        <f t="shared" si="486"/>
        <v>B</v>
      </c>
      <c r="AW35" s="83">
        <v>1</v>
      </c>
      <c r="AX35" s="83">
        <v>2</v>
      </c>
      <c r="AY35" s="84"/>
      <c r="AZ35" s="22">
        <f t="shared" si="487"/>
        <v>1</v>
      </c>
      <c r="BA35" s="22">
        <f t="shared" si="488"/>
        <v>1</v>
      </c>
      <c r="BB35" s="43">
        <f t="shared" ref="BB35:BC39" si="601">IF(AZ35=2,3,IF(AZ35=1,1,0))</f>
        <v>1</v>
      </c>
      <c r="BC35" s="43">
        <f t="shared" si="601"/>
        <v>1</v>
      </c>
      <c r="BD35" s="66"/>
      <c r="BE35" s="22" t="str">
        <f t="shared" si="489"/>
        <v>DE KERF Leander</v>
      </c>
      <c r="BF35" s="83">
        <v>7954</v>
      </c>
      <c r="BG35" s="22" t="str">
        <f t="shared" si="490"/>
        <v>D</v>
      </c>
      <c r="BH35" s="22" t="str">
        <f t="shared" si="491"/>
        <v>VERHEYDEN Thierry</v>
      </c>
      <c r="BI35" s="83">
        <v>3038</v>
      </c>
      <c r="BJ35" s="22" t="str">
        <f t="shared" si="492"/>
        <v>B</v>
      </c>
      <c r="BK35" s="83">
        <v>2</v>
      </c>
      <c r="BL35" s="83">
        <v>1</v>
      </c>
      <c r="BM35" s="84"/>
      <c r="BN35" s="22">
        <f t="shared" si="493"/>
        <v>1</v>
      </c>
      <c r="BO35" s="22">
        <f t="shared" si="494"/>
        <v>1</v>
      </c>
      <c r="BP35" s="43">
        <f t="shared" ref="BP35:BQ39" si="602">IF(BN35=2,3,IF(BN35=1,1,0))</f>
        <v>1</v>
      </c>
      <c r="BQ35" s="43">
        <f t="shared" si="602"/>
        <v>1</v>
      </c>
      <c r="BR35" s="56"/>
      <c r="BS35" s="22" t="str">
        <f t="shared" si="495"/>
        <v>VERMEULEN Peter</v>
      </c>
      <c r="BT35" s="83">
        <v>2939</v>
      </c>
      <c r="BU35" s="22" t="str">
        <f t="shared" si="496"/>
        <v>B</v>
      </c>
      <c r="BV35" s="22" t="str">
        <f t="shared" si="497"/>
        <v>SIEBENS Ludo</v>
      </c>
      <c r="BW35" s="83">
        <v>3277</v>
      </c>
      <c r="BX35" s="22" t="str">
        <f t="shared" si="498"/>
        <v>C</v>
      </c>
      <c r="BY35" s="83">
        <v>2</v>
      </c>
      <c r="BZ35" s="83">
        <v>2</v>
      </c>
      <c r="CA35" s="84"/>
      <c r="CB35" s="22">
        <f t="shared" si="499"/>
        <v>0</v>
      </c>
      <c r="CC35" s="22">
        <f t="shared" si="500"/>
        <v>2</v>
      </c>
      <c r="CD35" s="43">
        <f t="shared" ref="CD35:CD39" si="603">IF(CB35=2,3,IF(CB35=1,1,0))</f>
        <v>0</v>
      </c>
      <c r="CE35" s="43">
        <f t="shared" ref="CE35:CE39" si="604">IF(CC35=2,3,IF(CC35=1,1,0))</f>
        <v>3</v>
      </c>
      <c r="CF35" s="56"/>
      <c r="CG35" s="22" t="str">
        <f t="shared" si="501"/>
        <v>DE BONDT Tom</v>
      </c>
      <c r="CH35" s="83">
        <v>7386</v>
      </c>
      <c r="CI35" s="22" t="str">
        <f t="shared" si="502"/>
        <v>NA</v>
      </c>
      <c r="CJ35" s="22" t="str">
        <f t="shared" si="503"/>
        <v>ANTHONIS Daniël</v>
      </c>
      <c r="CK35" s="83">
        <v>8646</v>
      </c>
      <c r="CL35" s="22" t="str">
        <f t="shared" si="504"/>
        <v>C</v>
      </c>
      <c r="CM35" s="83">
        <v>2</v>
      </c>
      <c r="CN35" s="83">
        <v>2</v>
      </c>
      <c r="CO35" s="84"/>
      <c r="CP35" s="22">
        <f t="shared" si="505"/>
        <v>0</v>
      </c>
      <c r="CQ35" s="22">
        <f t="shared" si="506"/>
        <v>2</v>
      </c>
      <c r="CR35" s="43">
        <f t="shared" ref="CR35:CS39" si="605">IF(CP35=2,3,IF(CP35=1,1,0))</f>
        <v>0</v>
      </c>
      <c r="CS35" s="43">
        <f t="shared" si="605"/>
        <v>3</v>
      </c>
      <c r="CT35" s="66"/>
      <c r="CU35" s="22" t="str">
        <f t="shared" si="507"/>
        <v>DE KEYSER Laurens</v>
      </c>
      <c r="CV35" s="83">
        <v>7168</v>
      </c>
      <c r="CW35" s="22" t="str">
        <f t="shared" si="508"/>
        <v>B</v>
      </c>
      <c r="CX35" s="22" t="str">
        <f t="shared" si="509"/>
        <v>VERMEULEN Peter</v>
      </c>
      <c r="CY35" s="83">
        <v>2939</v>
      </c>
      <c r="CZ35" s="22" t="str">
        <f t="shared" si="510"/>
        <v>B</v>
      </c>
      <c r="DA35" s="83">
        <v>1</v>
      </c>
      <c r="DB35" s="83">
        <v>2</v>
      </c>
      <c r="DC35" s="84"/>
      <c r="DD35" s="22">
        <f t="shared" si="511"/>
        <v>1</v>
      </c>
      <c r="DE35" s="22">
        <f t="shared" si="512"/>
        <v>1</v>
      </c>
      <c r="DF35" s="43">
        <f t="shared" ref="DF35:DG39" si="606">IF(DD35=2,3,IF(DD35=1,1,0))</f>
        <v>1</v>
      </c>
      <c r="DG35" s="43">
        <f t="shared" si="606"/>
        <v>1</v>
      </c>
      <c r="DH35" s="56"/>
      <c r="DI35" s="22" t="str">
        <f t="shared" si="513"/>
        <v>DE BONDT Alain</v>
      </c>
      <c r="DJ35" s="83">
        <v>5792</v>
      </c>
      <c r="DK35" s="22" t="str">
        <f t="shared" si="514"/>
        <v>C</v>
      </c>
      <c r="DL35" s="22" t="str">
        <f t="shared" si="515"/>
        <v>DE KERF Leander</v>
      </c>
      <c r="DM35" s="83">
        <v>7954</v>
      </c>
      <c r="DN35" s="22" t="str">
        <f t="shared" si="516"/>
        <v>D</v>
      </c>
      <c r="DO35" s="83">
        <v>1</v>
      </c>
      <c r="DP35" s="83">
        <v>1</v>
      </c>
      <c r="DQ35" s="84"/>
      <c r="DR35" s="22">
        <f t="shared" si="517"/>
        <v>2</v>
      </c>
      <c r="DS35" s="22">
        <f t="shared" si="518"/>
        <v>0</v>
      </c>
      <c r="DT35" s="43">
        <f t="shared" ref="DT35:DU39" si="607">IF(DR35=2,3,IF(DR35=1,1,0))</f>
        <v>3</v>
      </c>
      <c r="DU35" s="43">
        <f t="shared" si="607"/>
        <v>0</v>
      </c>
      <c r="DV35" s="56"/>
      <c r="DW35" s="22" t="str">
        <f t="shared" si="519"/>
        <v>DE BONDT Alain</v>
      </c>
      <c r="DX35" s="83">
        <v>5792</v>
      </c>
      <c r="DY35" s="22" t="str">
        <f t="shared" si="520"/>
        <v>C</v>
      </c>
      <c r="DZ35" s="22" t="str">
        <f t="shared" si="521"/>
        <v>DE KEMPENEER Jos</v>
      </c>
      <c r="EA35" s="83">
        <v>3327</v>
      </c>
      <c r="EB35" s="22" t="str">
        <f t="shared" si="522"/>
        <v>C</v>
      </c>
      <c r="EC35" s="83">
        <v>2</v>
      </c>
      <c r="ED35" s="83">
        <v>1</v>
      </c>
      <c r="EE35" s="84"/>
      <c r="EF35" s="22">
        <f t="shared" si="523"/>
        <v>1</v>
      </c>
      <c r="EG35" s="22">
        <f t="shared" si="524"/>
        <v>1</v>
      </c>
      <c r="EH35" s="43">
        <f t="shared" ref="EH35:EI39" si="608">IF(EF35=2,3,IF(EF35=1,1,0))</f>
        <v>1</v>
      </c>
      <c r="EI35" s="43">
        <f t="shared" si="608"/>
        <v>1</v>
      </c>
      <c r="EJ35" s="66"/>
      <c r="EK35" s="22" t="str">
        <f t="shared" si="525"/>
        <v>DE VISSCHER Joey</v>
      </c>
      <c r="EL35" s="83">
        <v>7887</v>
      </c>
      <c r="EM35" s="22" t="str">
        <f t="shared" si="526"/>
        <v>D</v>
      </c>
      <c r="EN35" s="22" t="str">
        <f t="shared" si="527"/>
        <v>VAN DER HASSELT Emiel</v>
      </c>
      <c r="EO35" s="83">
        <v>8070</v>
      </c>
      <c r="EP35" s="22" t="str">
        <f t="shared" si="528"/>
        <v>B</v>
      </c>
      <c r="EQ35" s="83">
        <v>1</v>
      </c>
      <c r="ER35" s="83">
        <v>1</v>
      </c>
      <c r="ES35" s="84"/>
      <c r="ET35" s="22">
        <f t="shared" si="529"/>
        <v>2</v>
      </c>
      <c r="EU35" s="22">
        <f t="shared" si="530"/>
        <v>0</v>
      </c>
      <c r="EV35" s="43">
        <f t="shared" ref="EV35:EW39" si="609">IF(ET35=2,3,IF(ET35=1,1,0))</f>
        <v>3</v>
      </c>
      <c r="EW35" s="43">
        <f t="shared" si="609"/>
        <v>0</v>
      </c>
      <c r="EX35" s="56"/>
      <c r="EY35" s="22" t="str">
        <f t="shared" si="531"/>
        <v>VAN DAMME Eddy</v>
      </c>
      <c r="EZ35" s="83">
        <v>3539</v>
      </c>
      <c r="FA35" s="22" t="str">
        <f t="shared" si="532"/>
        <v>C</v>
      </c>
      <c r="FB35" s="22" t="str">
        <f t="shared" si="533"/>
        <v>KLEYN Alex</v>
      </c>
      <c r="FC35" s="83">
        <v>1007</v>
      </c>
      <c r="FD35" s="22" t="str">
        <f t="shared" si="534"/>
        <v>D</v>
      </c>
      <c r="FE35" s="83">
        <v>2</v>
      </c>
      <c r="FF35" s="83">
        <v>2</v>
      </c>
      <c r="FG35" s="84"/>
      <c r="FH35" s="22">
        <f t="shared" si="535"/>
        <v>0</v>
      </c>
      <c r="FI35" s="22">
        <f t="shared" si="536"/>
        <v>2</v>
      </c>
      <c r="FJ35" s="43">
        <f t="shared" ref="FJ35:FK39" si="610">IF(FH35=2,3,IF(FH35=1,1,0))</f>
        <v>0</v>
      </c>
      <c r="FK35" s="43">
        <f t="shared" si="610"/>
        <v>3</v>
      </c>
      <c r="FL35" s="56"/>
      <c r="FM35" s="22" t="str">
        <f t="shared" si="537"/>
        <v>JANSEGERS Jurgen</v>
      </c>
      <c r="FN35" s="83">
        <v>3271</v>
      </c>
      <c r="FO35" s="22" t="str">
        <f t="shared" si="538"/>
        <v>C</v>
      </c>
      <c r="FP35" s="22" t="str">
        <f t="shared" si="539"/>
        <v>KERREMANS Yentl</v>
      </c>
      <c r="FQ35" s="83">
        <v>4636</v>
      </c>
      <c r="FR35" s="22" t="str">
        <f t="shared" si="540"/>
        <v>D</v>
      </c>
      <c r="FS35" s="83">
        <v>1</v>
      </c>
      <c r="FT35" s="83">
        <v>2</v>
      </c>
      <c r="FU35" s="84"/>
      <c r="FV35" s="22">
        <f t="shared" si="541"/>
        <v>1</v>
      </c>
      <c r="FW35" s="22">
        <f t="shared" si="542"/>
        <v>1</v>
      </c>
      <c r="FX35" s="43">
        <f t="shared" ref="FX35:FY39" si="611">IF(FV35=2,3,IF(FV35=1,1,0))</f>
        <v>1</v>
      </c>
      <c r="FY35" s="43">
        <f t="shared" si="611"/>
        <v>1</v>
      </c>
      <c r="FZ35" s="66"/>
      <c r="GA35" s="22" t="str">
        <f t="shared" si="543"/>
        <v>VAN ROMPAEY Kristof</v>
      </c>
      <c r="GB35" s="83">
        <v>7474</v>
      </c>
      <c r="GC35" s="22" t="str">
        <f t="shared" si="544"/>
        <v>C</v>
      </c>
      <c r="GD35" s="22" t="str">
        <f t="shared" si="545"/>
        <v>BACKELJAU Jan</v>
      </c>
      <c r="GE35" s="83">
        <v>2662</v>
      </c>
      <c r="GF35" s="22" t="str">
        <f t="shared" si="546"/>
        <v>C</v>
      </c>
      <c r="GG35" s="83">
        <v>1</v>
      </c>
      <c r="GH35" s="83">
        <v>1</v>
      </c>
      <c r="GI35" s="84"/>
      <c r="GJ35" s="22">
        <f t="shared" si="547"/>
        <v>2</v>
      </c>
      <c r="GK35" s="22">
        <f t="shared" si="548"/>
        <v>0</v>
      </c>
      <c r="GL35" s="43">
        <f t="shared" ref="GL35:GM39" si="612">IF(GJ35=2,3,IF(GJ35=1,1,0))</f>
        <v>3</v>
      </c>
      <c r="GM35" s="43">
        <f t="shared" si="612"/>
        <v>0</v>
      </c>
      <c r="GN35" s="56"/>
      <c r="GO35" s="22" t="str">
        <f t="shared" si="549"/>
        <v>MOENS Robert</v>
      </c>
      <c r="GP35" s="83">
        <v>5272</v>
      </c>
      <c r="GQ35" s="22" t="str">
        <f t="shared" si="550"/>
        <v>B</v>
      </c>
      <c r="GR35" s="22" t="str">
        <f t="shared" si="551"/>
        <v>DE CLIPPELEIR Toni</v>
      </c>
      <c r="GS35" s="83">
        <v>5513</v>
      </c>
      <c r="GT35" s="22" t="str">
        <f t="shared" si="552"/>
        <v>C</v>
      </c>
      <c r="GU35" s="83">
        <v>1</v>
      </c>
      <c r="GV35" s="83">
        <v>1</v>
      </c>
      <c r="GW35" s="84"/>
      <c r="GX35" s="22">
        <f t="shared" si="553"/>
        <v>2</v>
      </c>
      <c r="GY35" s="22">
        <f t="shared" si="554"/>
        <v>0</v>
      </c>
      <c r="GZ35" s="43">
        <f t="shared" ref="GZ35:HA39" si="613">IF(GX35=2,3,IF(GX35=1,1,0))</f>
        <v>3</v>
      </c>
      <c r="HA35" s="43">
        <f t="shared" si="613"/>
        <v>0</v>
      </c>
      <c r="HB35" s="56"/>
      <c r="HC35" s="22" t="str">
        <f t="shared" si="555"/>
        <v>DE VISSCHER Joey</v>
      </c>
      <c r="HD35" s="83">
        <v>7887</v>
      </c>
      <c r="HE35" s="22" t="str">
        <f t="shared" si="556"/>
        <v>D</v>
      </c>
      <c r="HF35" s="22" t="str">
        <f t="shared" si="557"/>
        <v>GUIGUET Reynald</v>
      </c>
      <c r="HG35" s="83">
        <v>7547</v>
      </c>
      <c r="HH35" s="22" t="str">
        <f t="shared" si="558"/>
        <v>C</v>
      </c>
      <c r="HI35" s="83">
        <v>2</v>
      </c>
      <c r="HJ35" s="83">
        <v>2</v>
      </c>
      <c r="HK35" s="84"/>
      <c r="HL35" s="22">
        <f t="shared" si="559"/>
        <v>0</v>
      </c>
      <c r="HM35" s="22">
        <f t="shared" si="560"/>
        <v>2</v>
      </c>
      <c r="HN35" s="43">
        <f t="shared" ref="HN35:HO39" si="614">IF(HL35=2,3,IF(HL35=1,1,0))</f>
        <v>0</v>
      </c>
      <c r="HO35" s="43">
        <f t="shared" si="614"/>
        <v>3</v>
      </c>
      <c r="HP35" s="66"/>
      <c r="HQ35" s="22" t="str">
        <f t="shared" si="561"/>
        <v>GUIGUET Reynald</v>
      </c>
      <c r="HR35" s="83">
        <v>7547</v>
      </c>
      <c r="HS35" s="22" t="str">
        <f t="shared" si="562"/>
        <v>C</v>
      </c>
      <c r="HT35" s="22" t="str">
        <f t="shared" si="563"/>
        <v>KLEYN Alex</v>
      </c>
      <c r="HU35" s="83">
        <v>1007</v>
      </c>
      <c r="HV35" s="22" t="str">
        <f t="shared" si="564"/>
        <v>D</v>
      </c>
      <c r="HW35" s="83">
        <v>1</v>
      </c>
      <c r="HX35" s="83">
        <v>1</v>
      </c>
      <c r="HY35" s="84"/>
      <c r="HZ35" s="22">
        <f t="shared" si="565"/>
        <v>2</v>
      </c>
      <c r="IA35" s="22">
        <f t="shared" si="566"/>
        <v>0</v>
      </c>
      <c r="IB35" s="43">
        <f t="shared" si="567"/>
        <v>3</v>
      </c>
      <c r="IC35" s="43">
        <f t="shared" si="567"/>
        <v>0</v>
      </c>
      <c r="ID35" s="56"/>
      <c r="IE35" s="22" t="str">
        <f t="shared" si="568"/>
        <v>ROCHTUS Ramona</v>
      </c>
      <c r="IF35" s="83">
        <v>7532</v>
      </c>
      <c r="IG35" s="22" t="str">
        <f t="shared" si="569"/>
        <v>D</v>
      </c>
      <c r="IH35" s="22" t="str">
        <f t="shared" si="570"/>
        <v>DE BONDT Tom</v>
      </c>
      <c r="II35" s="83">
        <v>7386</v>
      </c>
      <c r="IJ35" s="22" t="str">
        <f t="shared" si="571"/>
        <v>NA</v>
      </c>
      <c r="IK35" s="83">
        <v>1</v>
      </c>
      <c r="IL35" s="83">
        <v>1</v>
      </c>
      <c r="IM35" s="65"/>
      <c r="IN35" s="22">
        <f t="shared" si="572"/>
        <v>2</v>
      </c>
      <c r="IO35" s="22">
        <f t="shared" si="573"/>
        <v>0</v>
      </c>
      <c r="IP35" s="43">
        <f t="shared" ref="IP35:IQ39" si="615">IF(IN35=2,3,IF(IN35=1,1,0))</f>
        <v>3</v>
      </c>
      <c r="IQ35" s="43">
        <f t="shared" si="615"/>
        <v>0</v>
      </c>
      <c r="IR35" s="56"/>
      <c r="IS35" s="22" t="str">
        <f t="shared" si="574"/>
        <v>VERMEULEN Peter</v>
      </c>
      <c r="IT35" s="83">
        <v>2939</v>
      </c>
      <c r="IU35" s="22" t="str">
        <f t="shared" si="575"/>
        <v>B</v>
      </c>
      <c r="IV35" s="22" t="str">
        <f t="shared" si="576"/>
        <v>VAN DAMME Djille</v>
      </c>
      <c r="IW35" s="83">
        <v>3526</v>
      </c>
      <c r="IX35" s="22" t="str">
        <f t="shared" si="577"/>
        <v>C</v>
      </c>
      <c r="IY35" s="83">
        <v>1</v>
      </c>
      <c r="IZ35" s="83">
        <v>1</v>
      </c>
      <c r="JA35" s="84"/>
      <c r="JB35" s="22">
        <f t="shared" si="578"/>
        <v>2</v>
      </c>
      <c r="JC35" s="22">
        <f t="shared" si="579"/>
        <v>0</v>
      </c>
      <c r="JD35" s="43">
        <f t="shared" ref="JD35:JE39" si="616">IF(JB35=2,3,IF(JB35=1,1,0))</f>
        <v>3</v>
      </c>
      <c r="JE35" s="43">
        <f t="shared" si="616"/>
        <v>0</v>
      </c>
      <c r="JF35" s="66"/>
      <c r="JG35" s="22" t="str">
        <f t="shared" si="580"/>
        <v>BOUTENS Werner</v>
      </c>
      <c r="JH35" s="83">
        <v>4903</v>
      </c>
      <c r="JI35" s="22" t="str">
        <f t="shared" si="581"/>
        <v>D</v>
      </c>
      <c r="JJ35" s="22" t="str">
        <f t="shared" si="582"/>
        <v>VAN DE WAUWER Rony</v>
      </c>
      <c r="JK35" s="83">
        <v>2766</v>
      </c>
      <c r="JL35" s="22" t="str">
        <f t="shared" si="583"/>
        <v>C</v>
      </c>
      <c r="JM35" s="83">
        <v>1</v>
      </c>
      <c r="JN35" s="83">
        <v>1</v>
      </c>
      <c r="JO35" s="84"/>
      <c r="JP35" s="22">
        <f t="shared" si="584"/>
        <v>2</v>
      </c>
      <c r="JQ35" s="22">
        <f t="shared" si="585"/>
        <v>0</v>
      </c>
      <c r="JR35" s="43">
        <f t="shared" ref="JR35:JS39" si="617">IF(JP35=2,3,IF(JP35=1,1,0))</f>
        <v>3</v>
      </c>
      <c r="JS35" s="43">
        <f t="shared" si="617"/>
        <v>0</v>
      </c>
      <c r="JT35" s="56"/>
      <c r="JU35" s="22" t="str">
        <f t="shared" si="586"/>
        <v>HUYS Rudy</v>
      </c>
      <c r="JV35" s="83">
        <v>4856</v>
      </c>
      <c r="JW35" s="22" t="str">
        <f t="shared" si="587"/>
        <v>C</v>
      </c>
      <c r="JX35" s="22" t="str">
        <f t="shared" si="588"/>
        <v>VAN ROY John</v>
      </c>
      <c r="JY35" s="83">
        <v>1883</v>
      </c>
      <c r="JZ35" s="22" t="str">
        <f t="shared" si="589"/>
        <v>B</v>
      </c>
      <c r="KA35" s="83">
        <v>2</v>
      </c>
      <c r="KB35" s="83">
        <v>2</v>
      </c>
      <c r="KC35" s="84"/>
      <c r="KD35" s="22">
        <f t="shared" si="590"/>
        <v>0</v>
      </c>
      <c r="KE35" s="22">
        <f t="shared" si="591"/>
        <v>2</v>
      </c>
      <c r="KF35" s="43">
        <f t="shared" ref="KF35:KG39" si="618">IF(KD35=2,3,IF(KD35=1,1,0))</f>
        <v>0</v>
      </c>
      <c r="KG35" s="43">
        <f t="shared" si="618"/>
        <v>3</v>
      </c>
      <c r="KH35" s="56"/>
      <c r="KI35" s="22" t="str">
        <f t="shared" si="592"/>
        <v>VAN DER HASSELT Emiel</v>
      </c>
      <c r="KJ35" s="83">
        <v>8070</v>
      </c>
      <c r="KK35" s="22" t="str">
        <f t="shared" si="593"/>
        <v>B</v>
      </c>
      <c r="KL35" s="22" t="str">
        <f t="shared" si="594"/>
        <v>VERELST Ken</v>
      </c>
      <c r="KM35" s="83">
        <v>7226</v>
      </c>
      <c r="KN35" s="22" t="str">
        <f t="shared" si="595"/>
        <v>D</v>
      </c>
      <c r="KO35" s="83">
        <v>1</v>
      </c>
      <c r="KP35" s="83">
        <v>2</v>
      </c>
      <c r="KQ35" s="84"/>
      <c r="KR35" s="22">
        <f t="shared" si="596"/>
        <v>1</v>
      </c>
      <c r="KS35" s="22">
        <f t="shared" si="597"/>
        <v>1</v>
      </c>
      <c r="KT35" s="43">
        <f t="shared" ref="KT35:KU39" si="619">IF(KR35=2,3,IF(KR35=1,1,0))</f>
        <v>1</v>
      </c>
      <c r="KU35" s="43">
        <f t="shared" si="619"/>
        <v>1</v>
      </c>
      <c r="KV35" s="66"/>
      <c r="KW35" s="22"/>
      <c r="KX35" s="83"/>
      <c r="KY35" s="22"/>
      <c r="KZ35" s="22"/>
      <c r="LA35" s="83"/>
      <c r="LB35" s="22"/>
      <c r="LC35" s="83"/>
      <c r="LD35" s="83"/>
      <c r="LE35" s="84"/>
      <c r="LF35" s="22"/>
      <c r="LG35" s="22"/>
      <c r="LH35" s="43"/>
      <c r="LI35" s="43"/>
      <c r="LJ35" s="56"/>
      <c r="LK35" s="22"/>
      <c r="LL35" s="83"/>
      <c r="LM35" s="22"/>
      <c r="LN35" s="22"/>
      <c r="LO35" s="83"/>
      <c r="LP35" s="22"/>
      <c r="LQ35" s="83"/>
      <c r="LR35" s="83"/>
      <c r="LS35" s="84"/>
      <c r="LT35" s="22"/>
      <c r="LU35" s="22"/>
      <c r="LV35" s="43"/>
      <c r="LW35" s="43"/>
      <c r="LY35" s="22"/>
      <c r="LZ35" s="83"/>
      <c r="MA35" s="22"/>
      <c r="MB35" s="22"/>
      <c r="MC35" s="83"/>
      <c r="MD35" s="22"/>
      <c r="ME35" s="83"/>
      <c r="MF35" s="83"/>
      <c r="MG35" s="84"/>
      <c r="MH35" s="22"/>
      <c r="MI35" s="22"/>
      <c r="MJ35" s="43"/>
      <c r="MK35" s="43"/>
      <c r="ML35" s="56"/>
      <c r="MM35" s="22"/>
      <c r="MN35" s="83"/>
      <c r="MO35" s="22"/>
      <c r="MP35" s="22"/>
      <c r="MQ35" s="83"/>
      <c r="MR35" s="22"/>
      <c r="MS35" s="83"/>
      <c r="MT35" s="83"/>
      <c r="MU35" s="84"/>
      <c r="MV35" s="22"/>
      <c r="MW35" s="22"/>
      <c r="MX35" s="43"/>
      <c r="MY35" s="43"/>
    </row>
    <row r="36" spans="1:363" ht="16.5" x14ac:dyDescent="0.3">
      <c r="A36" s="22" t="str">
        <f t="shared" si="465"/>
        <v>MUYS Erwin</v>
      </c>
      <c r="B36" s="83">
        <v>8058</v>
      </c>
      <c r="C36" s="22" t="str">
        <f t="shared" si="466"/>
        <v>D</v>
      </c>
      <c r="D36" s="22" t="str">
        <f t="shared" si="467"/>
        <v>VAN DAMME Eddy</v>
      </c>
      <c r="E36" s="83">
        <v>3539</v>
      </c>
      <c r="F36" s="22" t="str">
        <f t="shared" si="468"/>
        <v>C</v>
      </c>
      <c r="G36" s="83">
        <v>2</v>
      </c>
      <c r="H36" s="83">
        <v>1</v>
      </c>
      <c r="I36" s="84"/>
      <c r="J36" s="22">
        <f t="shared" si="469"/>
        <v>1</v>
      </c>
      <c r="K36" s="22">
        <f t="shared" si="470"/>
        <v>1</v>
      </c>
      <c r="L36" s="43">
        <f t="shared" si="598"/>
        <v>1</v>
      </c>
      <c r="M36" s="43">
        <f t="shared" si="598"/>
        <v>1</v>
      </c>
      <c r="N36" s="66"/>
      <c r="O36" s="22" t="str">
        <f t="shared" si="471"/>
        <v>LUYTEN Joe</v>
      </c>
      <c r="P36" s="83">
        <v>2612</v>
      </c>
      <c r="Q36" s="22" t="str">
        <f t="shared" si="472"/>
        <v>D</v>
      </c>
      <c r="R36" s="22" t="str">
        <f t="shared" si="473"/>
        <v>JANSEGERS Jurgen</v>
      </c>
      <c r="S36" s="83">
        <v>3271</v>
      </c>
      <c r="T36" s="22" t="str">
        <f t="shared" si="474"/>
        <v>C</v>
      </c>
      <c r="U36" s="83">
        <v>2</v>
      </c>
      <c r="V36" s="83">
        <v>2</v>
      </c>
      <c r="W36" s="84"/>
      <c r="X36" s="22">
        <f t="shared" si="475"/>
        <v>0</v>
      </c>
      <c r="Y36" s="22">
        <f t="shared" si="476"/>
        <v>2</v>
      </c>
      <c r="Z36" s="43">
        <f t="shared" si="599"/>
        <v>0</v>
      </c>
      <c r="AA36" s="43">
        <f t="shared" si="599"/>
        <v>3</v>
      </c>
      <c r="AB36" s="56"/>
      <c r="AC36" s="22" t="str">
        <f t="shared" si="477"/>
        <v>VERHEYDEN Thierry</v>
      </c>
      <c r="AD36" s="83">
        <v>3038</v>
      </c>
      <c r="AE36" s="22" t="str">
        <f t="shared" si="478"/>
        <v>B</v>
      </c>
      <c r="AF36" s="22" t="str">
        <f t="shared" si="479"/>
        <v>ROCHTUS Ramona</v>
      </c>
      <c r="AG36" s="83">
        <v>7532</v>
      </c>
      <c r="AH36" s="22" t="str">
        <f t="shared" si="480"/>
        <v>D</v>
      </c>
      <c r="AI36" s="83">
        <v>1</v>
      </c>
      <c r="AJ36" s="83">
        <v>1</v>
      </c>
      <c r="AK36" s="84"/>
      <c r="AL36" s="22">
        <f t="shared" si="481"/>
        <v>2</v>
      </c>
      <c r="AM36" s="22">
        <f t="shared" si="482"/>
        <v>0</v>
      </c>
      <c r="AN36" s="43">
        <f t="shared" si="600"/>
        <v>3</v>
      </c>
      <c r="AO36" s="43">
        <f t="shared" si="600"/>
        <v>0</v>
      </c>
      <c r="AP36" s="56"/>
      <c r="AQ36" s="22" t="str">
        <f t="shared" si="483"/>
        <v>VAN STEEN Brent</v>
      </c>
      <c r="AR36" s="83">
        <v>4581</v>
      </c>
      <c r="AS36" s="22" t="str">
        <f t="shared" si="484"/>
        <v>C</v>
      </c>
      <c r="AT36" s="22" t="str">
        <f t="shared" si="485"/>
        <v>BOSTEELS Luc</v>
      </c>
      <c r="AU36" s="83">
        <v>6206</v>
      </c>
      <c r="AV36" s="22" t="str">
        <f t="shared" si="486"/>
        <v>NA</v>
      </c>
      <c r="AW36" s="83">
        <v>1</v>
      </c>
      <c r="AX36" s="83">
        <v>1</v>
      </c>
      <c r="AY36" s="84"/>
      <c r="AZ36" s="22">
        <f t="shared" si="487"/>
        <v>2</v>
      </c>
      <c r="BA36" s="22">
        <f t="shared" si="488"/>
        <v>0</v>
      </c>
      <c r="BB36" s="43">
        <f t="shared" si="601"/>
        <v>3</v>
      </c>
      <c r="BC36" s="43">
        <f t="shared" si="601"/>
        <v>0</v>
      </c>
      <c r="BD36" s="66"/>
      <c r="BE36" s="22" t="str">
        <f t="shared" si="489"/>
        <v>BOUTENS Werner</v>
      </c>
      <c r="BF36" s="83">
        <v>4903</v>
      </c>
      <c r="BG36" s="22" t="str">
        <f t="shared" si="490"/>
        <v>D</v>
      </c>
      <c r="BH36" s="22" t="str">
        <f t="shared" si="491"/>
        <v>VAN HOOF Reno</v>
      </c>
      <c r="BI36" s="83">
        <v>4643</v>
      </c>
      <c r="BJ36" s="22" t="str">
        <f t="shared" si="492"/>
        <v>B</v>
      </c>
      <c r="BK36" s="83">
        <v>2</v>
      </c>
      <c r="BL36" s="83">
        <v>1</v>
      </c>
      <c r="BM36" s="84"/>
      <c r="BN36" s="22">
        <f t="shared" si="493"/>
        <v>1</v>
      </c>
      <c r="BO36" s="22">
        <f t="shared" si="494"/>
        <v>1</v>
      </c>
      <c r="BP36" s="43">
        <f t="shared" si="602"/>
        <v>1</v>
      </c>
      <c r="BQ36" s="43">
        <f t="shared" si="602"/>
        <v>1</v>
      </c>
      <c r="BR36" s="56"/>
      <c r="BS36" s="22" t="str">
        <f t="shared" si="495"/>
        <v>MUYS Erwin</v>
      </c>
      <c r="BT36" s="83">
        <v>8058</v>
      </c>
      <c r="BU36" s="22" t="str">
        <f t="shared" si="496"/>
        <v>D</v>
      </c>
      <c r="BV36" s="22" t="str">
        <f t="shared" si="497"/>
        <v>DE KERF Leander</v>
      </c>
      <c r="BW36" s="83">
        <v>7954</v>
      </c>
      <c r="BX36" s="22" t="str">
        <f t="shared" si="498"/>
        <v>D</v>
      </c>
      <c r="BY36" s="83">
        <v>1</v>
      </c>
      <c r="BZ36" s="83">
        <v>1</v>
      </c>
      <c r="CA36" s="84"/>
      <c r="CB36" s="22">
        <f t="shared" si="499"/>
        <v>2</v>
      </c>
      <c r="CC36" s="22">
        <f t="shared" si="500"/>
        <v>0</v>
      </c>
      <c r="CD36" s="43">
        <f t="shared" si="603"/>
        <v>3</v>
      </c>
      <c r="CE36" s="43">
        <f t="shared" si="604"/>
        <v>0</v>
      </c>
      <c r="CF36" s="56"/>
      <c r="CG36" s="22" t="str">
        <f t="shared" si="501"/>
        <v>VAN DEN WIJNGAERT Yvan</v>
      </c>
      <c r="CH36" s="83">
        <v>8599</v>
      </c>
      <c r="CI36" s="22" t="str">
        <f t="shared" si="502"/>
        <v>C</v>
      </c>
      <c r="CJ36" s="22" t="str">
        <f t="shared" si="503"/>
        <v>VAN RANST Björn</v>
      </c>
      <c r="CK36" s="83">
        <v>2886</v>
      </c>
      <c r="CL36" s="22" t="str">
        <f t="shared" si="504"/>
        <v>B</v>
      </c>
      <c r="CM36" s="83">
        <v>2</v>
      </c>
      <c r="CN36" s="83">
        <v>2</v>
      </c>
      <c r="CO36" s="84"/>
      <c r="CP36" s="22">
        <f t="shared" si="505"/>
        <v>0</v>
      </c>
      <c r="CQ36" s="22">
        <f t="shared" si="506"/>
        <v>2</v>
      </c>
      <c r="CR36" s="43">
        <f t="shared" si="605"/>
        <v>0</v>
      </c>
      <c r="CS36" s="43">
        <f t="shared" si="605"/>
        <v>3</v>
      </c>
      <c r="CT36" s="66"/>
      <c r="CU36" s="22" t="str">
        <f t="shared" si="507"/>
        <v>MOENS Robert</v>
      </c>
      <c r="CV36" s="83">
        <v>5272</v>
      </c>
      <c r="CW36" s="22" t="str">
        <f t="shared" si="508"/>
        <v>B</v>
      </c>
      <c r="CX36" s="22" t="str">
        <f t="shared" si="509"/>
        <v>KLEYN Alex</v>
      </c>
      <c r="CY36" s="83">
        <v>1007</v>
      </c>
      <c r="CZ36" s="22" t="str">
        <f t="shared" si="510"/>
        <v>D</v>
      </c>
      <c r="DA36" s="83">
        <v>2</v>
      </c>
      <c r="DB36" s="83">
        <v>1</v>
      </c>
      <c r="DC36" s="84"/>
      <c r="DD36" s="22">
        <f t="shared" si="511"/>
        <v>1</v>
      </c>
      <c r="DE36" s="22">
        <f t="shared" si="512"/>
        <v>1</v>
      </c>
      <c r="DF36" s="43">
        <f t="shared" si="606"/>
        <v>1</v>
      </c>
      <c r="DG36" s="43">
        <f t="shared" si="606"/>
        <v>1</v>
      </c>
      <c r="DH36" s="56"/>
      <c r="DI36" s="22" t="str">
        <f t="shared" si="513"/>
        <v>VAN DE WAUWER Rony</v>
      </c>
      <c r="DJ36" s="83">
        <v>2766</v>
      </c>
      <c r="DK36" s="22" t="str">
        <f t="shared" si="514"/>
        <v>C</v>
      </c>
      <c r="DL36" s="22" t="str">
        <f t="shared" si="515"/>
        <v>BRUSSELMANS Rony</v>
      </c>
      <c r="DM36" s="83">
        <v>3401</v>
      </c>
      <c r="DN36" s="22" t="str">
        <f t="shared" si="516"/>
        <v>C</v>
      </c>
      <c r="DO36" s="83">
        <v>2</v>
      </c>
      <c r="DP36" s="83">
        <v>1</v>
      </c>
      <c r="DQ36" s="84"/>
      <c r="DR36" s="22">
        <f t="shared" si="517"/>
        <v>1</v>
      </c>
      <c r="DS36" s="22">
        <f t="shared" si="518"/>
        <v>1</v>
      </c>
      <c r="DT36" s="43">
        <f t="shared" si="607"/>
        <v>1</v>
      </c>
      <c r="DU36" s="43">
        <f t="shared" si="607"/>
        <v>1</v>
      </c>
      <c r="DV36" s="56"/>
      <c r="DW36" s="22" t="str">
        <f t="shared" si="519"/>
        <v>VAN DE WAUWER Rony</v>
      </c>
      <c r="DX36" s="83">
        <v>2766</v>
      </c>
      <c r="DY36" s="22" t="str">
        <f t="shared" si="520"/>
        <v>C</v>
      </c>
      <c r="DZ36" s="22" t="str">
        <f t="shared" si="521"/>
        <v>VAN DER HASSELT Emiel</v>
      </c>
      <c r="EA36" s="83">
        <v>8070</v>
      </c>
      <c r="EB36" s="22" t="str">
        <f t="shared" si="522"/>
        <v>B</v>
      </c>
      <c r="EC36" s="83">
        <v>2</v>
      </c>
      <c r="ED36" s="83">
        <v>2</v>
      </c>
      <c r="EE36" s="84"/>
      <c r="EF36" s="22">
        <f t="shared" si="523"/>
        <v>0</v>
      </c>
      <c r="EG36" s="22">
        <f t="shared" si="524"/>
        <v>2</v>
      </c>
      <c r="EH36" s="43">
        <f t="shared" si="608"/>
        <v>0</v>
      </c>
      <c r="EI36" s="43">
        <f t="shared" si="608"/>
        <v>3</v>
      </c>
      <c r="EJ36" s="66"/>
      <c r="EK36" s="22" t="str">
        <f t="shared" si="525"/>
        <v>VAN HOOF Reno</v>
      </c>
      <c r="EL36" s="83">
        <v>4643</v>
      </c>
      <c r="EM36" s="22" t="str">
        <f t="shared" si="526"/>
        <v>B</v>
      </c>
      <c r="EN36" s="22" t="str">
        <f t="shared" si="527"/>
        <v>POLFLIET Eric</v>
      </c>
      <c r="EO36" s="83">
        <v>5740</v>
      </c>
      <c r="EP36" s="22" t="str">
        <f t="shared" si="528"/>
        <v>D</v>
      </c>
      <c r="EQ36" s="83">
        <v>1</v>
      </c>
      <c r="ER36" s="83">
        <v>2</v>
      </c>
      <c r="ES36" s="84"/>
      <c r="ET36" s="22">
        <f t="shared" si="529"/>
        <v>1</v>
      </c>
      <c r="EU36" s="22">
        <f t="shared" si="530"/>
        <v>1</v>
      </c>
      <c r="EV36" s="43">
        <f t="shared" si="609"/>
        <v>1</v>
      </c>
      <c r="EW36" s="43">
        <f t="shared" si="609"/>
        <v>1</v>
      </c>
      <c r="EX36" s="56"/>
      <c r="EY36" s="22" t="str">
        <f t="shared" si="531"/>
        <v>CONICKX Gustaaf</v>
      </c>
      <c r="EZ36" s="83">
        <v>2696</v>
      </c>
      <c r="FA36" s="22" t="str">
        <f t="shared" si="532"/>
        <v>D</v>
      </c>
      <c r="FB36" s="22" t="str">
        <f t="shared" si="533"/>
        <v>MUYS Erwin</v>
      </c>
      <c r="FC36" s="83">
        <v>8058</v>
      </c>
      <c r="FD36" s="22" t="str">
        <f t="shared" si="534"/>
        <v>D</v>
      </c>
      <c r="FE36" s="83">
        <v>1</v>
      </c>
      <c r="FF36" s="83">
        <v>1</v>
      </c>
      <c r="FG36" s="84"/>
      <c r="FH36" s="22">
        <f t="shared" si="535"/>
        <v>2</v>
      </c>
      <c r="FI36" s="22">
        <f t="shared" si="536"/>
        <v>0</v>
      </c>
      <c r="FJ36" s="43">
        <f t="shared" si="610"/>
        <v>3</v>
      </c>
      <c r="FK36" s="43">
        <f t="shared" si="610"/>
        <v>0</v>
      </c>
      <c r="FL36" s="56"/>
      <c r="FM36" s="22" t="str">
        <f t="shared" si="537"/>
        <v>MUYS Erwin</v>
      </c>
      <c r="FN36" s="83">
        <v>8058</v>
      </c>
      <c r="FO36" s="22" t="str">
        <f t="shared" si="538"/>
        <v>D</v>
      </c>
      <c r="FP36" s="22" t="str">
        <f t="shared" si="539"/>
        <v>LUYTEN Joe</v>
      </c>
      <c r="FQ36" s="83">
        <v>2612</v>
      </c>
      <c r="FR36" s="22" t="str">
        <f t="shared" si="540"/>
        <v>D</v>
      </c>
      <c r="FS36" s="83">
        <v>1</v>
      </c>
      <c r="FT36" s="83">
        <v>2</v>
      </c>
      <c r="FU36" s="84"/>
      <c r="FV36" s="22">
        <f t="shared" si="541"/>
        <v>1</v>
      </c>
      <c r="FW36" s="22">
        <f t="shared" si="542"/>
        <v>1</v>
      </c>
      <c r="FX36" s="43">
        <f t="shared" si="611"/>
        <v>1</v>
      </c>
      <c r="FY36" s="43">
        <f t="shared" si="611"/>
        <v>1</v>
      </c>
      <c r="FZ36" s="66"/>
      <c r="GA36" s="22" t="str">
        <f t="shared" si="543"/>
        <v>VAN RANST Juan</v>
      </c>
      <c r="GB36" s="83">
        <v>4964</v>
      </c>
      <c r="GC36" s="22" t="str">
        <f t="shared" si="544"/>
        <v>C</v>
      </c>
      <c r="GD36" s="22" t="str">
        <f t="shared" si="545"/>
        <v>DE ROOVERE Andy</v>
      </c>
      <c r="GE36" s="83">
        <v>389</v>
      </c>
      <c r="GF36" s="22" t="str">
        <f t="shared" si="546"/>
        <v>D</v>
      </c>
      <c r="GG36" s="83">
        <v>1</v>
      </c>
      <c r="GH36" s="83">
        <v>2</v>
      </c>
      <c r="GI36" s="84"/>
      <c r="GJ36" s="22">
        <f t="shared" si="547"/>
        <v>1</v>
      </c>
      <c r="GK36" s="22">
        <f t="shared" si="548"/>
        <v>1</v>
      </c>
      <c r="GL36" s="43">
        <f t="shared" si="612"/>
        <v>1</v>
      </c>
      <c r="GM36" s="43">
        <f t="shared" si="612"/>
        <v>1</v>
      </c>
      <c r="GN36" s="56"/>
      <c r="GO36" s="22" t="str">
        <f t="shared" si="549"/>
        <v>DE MAESSCHALK Dirk</v>
      </c>
      <c r="GP36" s="83">
        <v>6298</v>
      </c>
      <c r="GQ36" s="22" t="str">
        <f t="shared" si="550"/>
        <v>C</v>
      </c>
      <c r="GR36" s="22" t="str">
        <f t="shared" si="551"/>
        <v>VAN STEEN Brent</v>
      </c>
      <c r="GS36" s="83">
        <v>4581</v>
      </c>
      <c r="GT36" s="22" t="str">
        <f t="shared" si="552"/>
        <v>C</v>
      </c>
      <c r="GU36" s="83">
        <v>2</v>
      </c>
      <c r="GV36" s="83">
        <v>1</v>
      </c>
      <c r="GW36" s="84"/>
      <c r="GX36" s="22">
        <f t="shared" si="553"/>
        <v>1</v>
      </c>
      <c r="GY36" s="22">
        <f t="shared" si="554"/>
        <v>1</v>
      </c>
      <c r="GZ36" s="43">
        <f t="shared" si="613"/>
        <v>1</v>
      </c>
      <c r="HA36" s="43">
        <f t="shared" si="613"/>
        <v>1</v>
      </c>
      <c r="HB36" s="56"/>
      <c r="HC36" s="22" t="str">
        <f t="shared" si="555"/>
        <v>VERHEYDEN Thierry</v>
      </c>
      <c r="HD36" s="83">
        <v>3038</v>
      </c>
      <c r="HE36" s="22" t="str">
        <f t="shared" si="556"/>
        <v>B</v>
      </c>
      <c r="HF36" s="22" t="str">
        <f t="shared" si="557"/>
        <v>BRUSSELMANS Rony</v>
      </c>
      <c r="HG36" s="83">
        <v>3401</v>
      </c>
      <c r="HH36" s="22" t="str">
        <f t="shared" si="558"/>
        <v>C</v>
      </c>
      <c r="HI36" s="83">
        <v>1</v>
      </c>
      <c r="HJ36" s="83">
        <v>1</v>
      </c>
      <c r="HK36" s="84"/>
      <c r="HL36" s="22">
        <f t="shared" si="559"/>
        <v>2</v>
      </c>
      <c r="HM36" s="22">
        <f t="shared" si="560"/>
        <v>0</v>
      </c>
      <c r="HN36" s="43">
        <f t="shared" si="614"/>
        <v>3</v>
      </c>
      <c r="HO36" s="43">
        <f t="shared" si="614"/>
        <v>0</v>
      </c>
      <c r="HP36" s="66"/>
      <c r="HQ36" s="22" t="str">
        <f t="shared" si="561"/>
        <v>SIEBENS Ludo</v>
      </c>
      <c r="HR36" s="83">
        <v>3277</v>
      </c>
      <c r="HS36" s="22" t="str">
        <f t="shared" si="562"/>
        <v>C</v>
      </c>
      <c r="HT36" s="22" t="str">
        <f t="shared" si="563"/>
        <v>MUYS Erwin</v>
      </c>
      <c r="HU36" s="83">
        <v>8058</v>
      </c>
      <c r="HV36" s="22" t="str">
        <f t="shared" si="564"/>
        <v>D</v>
      </c>
      <c r="HW36" s="83">
        <v>1</v>
      </c>
      <c r="HX36" s="83">
        <v>2</v>
      </c>
      <c r="HY36" s="84"/>
      <c r="HZ36" s="22">
        <f t="shared" si="565"/>
        <v>1</v>
      </c>
      <c r="IA36" s="22">
        <f t="shared" si="566"/>
        <v>1</v>
      </c>
      <c r="IB36" s="43">
        <f t="shared" si="567"/>
        <v>1</v>
      </c>
      <c r="IC36" s="43">
        <f t="shared" si="567"/>
        <v>1</v>
      </c>
      <c r="ID36" s="56"/>
      <c r="IE36" s="22" t="str">
        <f t="shared" si="568"/>
        <v>ANTHONIS Daniël</v>
      </c>
      <c r="IF36" s="83">
        <v>8646</v>
      </c>
      <c r="IG36" s="22" t="str">
        <f t="shared" si="569"/>
        <v>C</v>
      </c>
      <c r="IH36" s="22" t="str">
        <f t="shared" si="570"/>
        <v>REMERY Mario</v>
      </c>
      <c r="II36" s="83">
        <v>2885</v>
      </c>
      <c r="IJ36" s="22" t="str">
        <f t="shared" si="571"/>
        <v>C</v>
      </c>
      <c r="IK36" s="83">
        <v>2</v>
      </c>
      <c r="IL36" s="83">
        <v>2</v>
      </c>
      <c r="IM36" s="65"/>
      <c r="IN36" s="22">
        <f t="shared" si="572"/>
        <v>0</v>
      </c>
      <c r="IO36" s="22">
        <f t="shared" si="573"/>
        <v>2</v>
      </c>
      <c r="IP36" s="43">
        <f t="shared" si="615"/>
        <v>0</v>
      </c>
      <c r="IQ36" s="43">
        <f t="shared" si="615"/>
        <v>3</v>
      </c>
      <c r="IR36" s="56"/>
      <c r="IS36" s="22" t="str">
        <f t="shared" si="574"/>
        <v>JANSEGERS Jurgen</v>
      </c>
      <c r="IT36" s="83">
        <v>3271</v>
      </c>
      <c r="IU36" s="22" t="str">
        <f t="shared" si="575"/>
        <v>C</v>
      </c>
      <c r="IV36" s="22" t="str">
        <f t="shared" si="576"/>
        <v>DE MAESSCHALK Dirk</v>
      </c>
      <c r="IW36" s="83">
        <v>6298</v>
      </c>
      <c r="IX36" s="22" t="str">
        <f t="shared" si="577"/>
        <v>C</v>
      </c>
      <c r="IY36" s="83">
        <v>1</v>
      </c>
      <c r="IZ36" s="83">
        <v>1</v>
      </c>
      <c r="JA36" s="84"/>
      <c r="JB36" s="22">
        <f t="shared" si="578"/>
        <v>2</v>
      </c>
      <c r="JC36" s="22">
        <f t="shared" si="579"/>
        <v>0</v>
      </c>
      <c r="JD36" s="43">
        <f t="shared" si="616"/>
        <v>3</v>
      </c>
      <c r="JE36" s="43">
        <f t="shared" si="616"/>
        <v>0</v>
      </c>
      <c r="JF36" s="66"/>
      <c r="JG36" s="22" t="str">
        <f t="shared" si="580"/>
        <v>BRUSSELMANS Rony</v>
      </c>
      <c r="JH36" s="83">
        <v>3401</v>
      </c>
      <c r="JI36" s="22" t="str">
        <f t="shared" si="581"/>
        <v>C</v>
      </c>
      <c r="JJ36" s="22" t="str">
        <f t="shared" si="582"/>
        <v>DE BONDT Alain</v>
      </c>
      <c r="JK36" s="83">
        <v>5792</v>
      </c>
      <c r="JL36" s="22" t="str">
        <f t="shared" si="583"/>
        <v>C</v>
      </c>
      <c r="JM36" s="83">
        <v>2</v>
      </c>
      <c r="JN36" s="83">
        <v>1</v>
      </c>
      <c r="JO36" s="84"/>
      <c r="JP36" s="22">
        <f t="shared" si="584"/>
        <v>1</v>
      </c>
      <c r="JQ36" s="22">
        <f t="shared" si="585"/>
        <v>1</v>
      </c>
      <c r="JR36" s="43">
        <f t="shared" si="617"/>
        <v>1</v>
      </c>
      <c r="JS36" s="43">
        <f t="shared" si="617"/>
        <v>1</v>
      </c>
      <c r="JT36" s="56"/>
      <c r="JU36" s="22" t="str">
        <f t="shared" si="586"/>
        <v>POLFLIET Eric</v>
      </c>
      <c r="JV36" s="83">
        <v>5740</v>
      </c>
      <c r="JW36" s="22" t="str">
        <f t="shared" si="587"/>
        <v>D</v>
      </c>
      <c r="JX36" s="22" t="str">
        <f t="shared" si="588"/>
        <v>VAN DE WAUWER Rony</v>
      </c>
      <c r="JY36" s="83">
        <v>2766</v>
      </c>
      <c r="JZ36" s="22" t="str">
        <f t="shared" si="589"/>
        <v>C</v>
      </c>
      <c r="KA36" s="83">
        <v>2</v>
      </c>
      <c r="KB36" s="83">
        <v>2</v>
      </c>
      <c r="KC36" s="84"/>
      <c r="KD36" s="22">
        <f t="shared" si="590"/>
        <v>0</v>
      </c>
      <c r="KE36" s="22">
        <f t="shared" si="591"/>
        <v>2</v>
      </c>
      <c r="KF36" s="43">
        <f t="shared" si="618"/>
        <v>0</v>
      </c>
      <c r="KG36" s="43">
        <f t="shared" si="618"/>
        <v>3</v>
      </c>
      <c r="KH36" s="56"/>
      <c r="KI36" s="22" t="str">
        <f t="shared" si="592"/>
        <v>HUYS Rudy</v>
      </c>
      <c r="KJ36" s="83">
        <v>4856</v>
      </c>
      <c r="KK36" s="22" t="str">
        <f t="shared" si="593"/>
        <v>C</v>
      </c>
      <c r="KL36" s="22" t="str">
        <f t="shared" si="594"/>
        <v>VAN HOOF Reno</v>
      </c>
      <c r="KM36" s="83">
        <v>4643</v>
      </c>
      <c r="KN36" s="22" t="str">
        <f t="shared" si="595"/>
        <v>B</v>
      </c>
      <c r="KO36" s="83">
        <v>2</v>
      </c>
      <c r="KP36" s="83">
        <v>2</v>
      </c>
      <c r="KQ36" s="84"/>
      <c r="KR36" s="22">
        <f t="shared" si="596"/>
        <v>0</v>
      </c>
      <c r="KS36" s="22">
        <f t="shared" si="597"/>
        <v>2</v>
      </c>
      <c r="KT36" s="43">
        <f t="shared" si="619"/>
        <v>0</v>
      </c>
      <c r="KU36" s="43">
        <f t="shared" si="619"/>
        <v>3</v>
      </c>
      <c r="KV36" s="66"/>
      <c r="KW36" s="22"/>
      <c r="KX36" s="83"/>
      <c r="KY36" s="22"/>
      <c r="KZ36" s="22"/>
      <c r="LA36" s="83"/>
      <c r="LB36" s="22"/>
      <c r="LC36" s="83"/>
      <c r="LD36" s="83"/>
      <c r="LE36" s="84"/>
      <c r="LF36" s="22"/>
      <c r="LG36" s="22"/>
      <c r="LH36" s="43"/>
      <c r="LI36" s="43"/>
      <c r="LJ36" s="56"/>
      <c r="LK36" s="22"/>
      <c r="LL36" s="83"/>
      <c r="LM36" s="22"/>
      <c r="LN36" s="22"/>
      <c r="LO36" s="83"/>
      <c r="LP36" s="22"/>
      <c r="LQ36" s="83"/>
      <c r="LR36" s="83"/>
      <c r="LS36" s="84"/>
      <c r="LT36" s="22"/>
      <c r="LU36" s="22"/>
      <c r="LV36" s="43"/>
      <c r="LW36" s="43"/>
      <c r="LY36" s="22"/>
      <c r="LZ36" s="83"/>
      <c r="MA36" s="22"/>
      <c r="MB36" s="22"/>
      <c r="MC36" s="83"/>
      <c r="MD36" s="22"/>
      <c r="ME36" s="83"/>
      <c r="MF36" s="83"/>
      <c r="MG36" s="84"/>
      <c r="MH36" s="22"/>
      <c r="MI36" s="22"/>
      <c r="MJ36" s="43"/>
      <c r="MK36" s="43"/>
      <c r="ML36" s="56"/>
      <c r="MM36" s="22"/>
      <c r="MN36" s="83"/>
      <c r="MO36" s="22"/>
      <c r="MP36" s="22"/>
      <c r="MQ36" s="83"/>
      <c r="MR36" s="22"/>
      <c r="MS36" s="83"/>
      <c r="MT36" s="83"/>
      <c r="MU36" s="84"/>
      <c r="MV36" s="22"/>
      <c r="MW36" s="22"/>
      <c r="MX36" s="43"/>
      <c r="MY36" s="43"/>
    </row>
    <row r="37" spans="1:363" ht="16.5" x14ac:dyDescent="0.3">
      <c r="A37" s="22" t="str">
        <f t="shared" si="465"/>
        <v>BOEYKENS Marc</v>
      </c>
      <c r="B37" s="83">
        <v>7497</v>
      </c>
      <c r="C37" s="22" t="str">
        <f t="shared" si="466"/>
        <v>C</v>
      </c>
      <c r="D37" s="22" t="str">
        <f t="shared" si="467"/>
        <v>VERHEYDEN Marc</v>
      </c>
      <c r="E37" s="83">
        <v>3918</v>
      </c>
      <c r="F37" s="22" t="str">
        <f t="shared" si="468"/>
        <v>C</v>
      </c>
      <c r="G37" s="83">
        <v>1</v>
      </c>
      <c r="H37" s="83">
        <v>1</v>
      </c>
      <c r="I37" s="84"/>
      <c r="J37" s="22">
        <f t="shared" si="469"/>
        <v>2</v>
      </c>
      <c r="K37" s="22">
        <f t="shared" si="470"/>
        <v>0</v>
      </c>
      <c r="L37" s="43">
        <f t="shared" si="598"/>
        <v>3</v>
      </c>
      <c r="M37" s="43">
        <f t="shared" si="598"/>
        <v>0</v>
      </c>
      <c r="N37" s="66"/>
      <c r="O37" s="22" t="str">
        <f t="shared" si="471"/>
        <v>PETRY Peter</v>
      </c>
      <c r="P37" s="83">
        <v>5731</v>
      </c>
      <c r="Q37" s="22" t="str">
        <f t="shared" si="472"/>
        <v>C</v>
      </c>
      <c r="R37" s="22" t="str">
        <f t="shared" si="473"/>
        <v>VAN LENT François</v>
      </c>
      <c r="S37" s="83">
        <v>8059</v>
      </c>
      <c r="T37" s="22" t="str">
        <f t="shared" si="474"/>
        <v>C</v>
      </c>
      <c r="U37" s="83">
        <v>1</v>
      </c>
      <c r="V37" s="83">
        <v>1</v>
      </c>
      <c r="W37" s="84"/>
      <c r="X37" s="22">
        <f t="shared" si="475"/>
        <v>2</v>
      </c>
      <c r="Y37" s="22">
        <f t="shared" si="476"/>
        <v>0</v>
      </c>
      <c r="Z37" s="43">
        <f t="shared" si="599"/>
        <v>3</v>
      </c>
      <c r="AA37" s="43">
        <f t="shared" si="599"/>
        <v>0</v>
      </c>
      <c r="AB37" s="56"/>
      <c r="AC37" s="22" t="str">
        <f t="shared" si="477"/>
        <v>DE ROOVERE Andy</v>
      </c>
      <c r="AD37" s="83">
        <v>389</v>
      </c>
      <c r="AE37" s="22" t="str">
        <f t="shared" si="478"/>
        <v>D</v>
      </c>
      <c r="AF37" s="22" t="str">
        <f t="shared" si="479"/>
        <v>BLOMMAERTS Eric</v>
      </c>
      <c r="AG37" s="83">
        <v>3337</v>
      </c>
      <c r="AH37" s="22" t="str">
        <f t="shared" si="480"/>
        <v>A</v>
      </c>
      <c r="AI37" s="83">
        <v>2</v>
      </c>
      <c r="AJ37" s="83">
        <v>2</v>
      </c>
      <c r="AK37" s="84"/>
      <c r="AL37" s="22">
        <f t="shared" si="481"/>
        <v>0</v>
      </c>
      <c r="AM37" s="22">
        <f t="shared" si="482"/>
        <v>2</v>
      </c>
      <c r="AN37" s="43">
        <f t="shared" si="600"/>
        <v>0</v>
      </c>
      <c r="AO37" s="43">
        <f t="shared" si="600"/>
        <v>3</v>
      </c>
      <c r="AP37" s="56"/>
      <c r="AQ37" s="22" t="str">
        <f t="shared" si="483"/>
        <v>DE CLIPPELEIR Toni</v>
      </c>
      <c r="AR37" s="83">
        <v>5513</v>
      </c>
      <c r="AS37" s="22" t="str">
        <f t="shared" si="484"/>
        <v>C</v>
      </c>
      <c r="AT37" s="22" t="str">
        <f t="shared" si="485"/>
        <v>SARENS Christoph</v>
      </c>
      <c r="AU37" s="83">
        <v>1697</v>
      </c>
      <c r="AV37" s="22" t="str">
        <f t="shared" si="486"/>
        <v>C</v>
      </c>
      <c r="AW37" s="83">
        <v>1</v>
      </c>
      <c r="AX37" s="83">
        <v>2</v>
      </c>
      <c r="AY37" s="84"/>
      <c r="AZ37" s="22">
        <f t="shared" si="487"/>
        <v>1</v>
      </c>
      <c r="BA37" s="22">
        <f t="shared" si="488"/>
        <v>1</v>
      </c>
      <c r="BB37" s="43">
        <f t="shared" si="601"/>
        <v>1</v>
      </c>
      <c r="BC37" s="43">
        <f t="shared" si="601"/>
        <v>1</v>
      </c>
      <c r="BD37" s="66"/>
      <c r="BE37" s="22" t="str">
        <f t="shared" si="489"/>
        <v>VAN STRAETEN Henri</v>
      </c>
      <c r="BF37" s="83">
        <v>2909</v>
      </c>
      <c r="BG37" s="22" t="str">
        <f t="shared" si="490"/>
        <v>C</v>
      </c>
      <c r="BH37" s="22" t="str">
        <f t="shared" si="491"/>
        <v>VERELST Ken</v>
      </c>
      <c r="BI37" s="83">
        <v>7226</v>
      </c>
      <c r="BJ37" s="22" t="str">
        <f t="shared" si="492"/>
        <v>D</v>
      </c>
      <c r="BK37" s="83">
        <v>1</v>
      </c>
      <c r="BL37" s="83">
        <v>2</v>
      </c>
      <c r="BM37" s="84"/>
      <c r="BN37" s="22">
        <f t="shared" si="493"/>
        <v>1</v>
      </c>
      <c r="BO37" s="22">
        <f t="shared" si="494"/>
        <v>1</v>
      </c>
      <c r="BP37" s="43">
        <f t="shared" si="602"/>
        <v>1</v>
      </c>
      <c r="BQ37" s="43">
        <f t="shared" si="602"/>
        <v>1</v>
      </c>
      <c r="BR37" s="56"/>
      <c r="BS37" s="22" t="str">
        <f t="shared" si="495"/>
        <v>JANSEGERS Jurgen</v>
      </c>
      <c r="BT37" s="83">
        <v>3271</v>
      </c>
      <c r="BU37" s="22" t="str">
        <f t="shared" si="496"/>
        <v>C</v>
      </c>
      <c r="BV37" s="22" t="str">
        <f t="shared" si="497"/>
        <v>BRUSSELMANS Rony</v>
      </c>
      <c r="BW37" s="83">
        <v>3401</v>
      </c>
      <c r="BX37" s="22" t="str">
        <f t="shared" si="498"/>
        <v>C</v>
      </c>
      <c r="BY37" s="83">
        <v>1</v>
      </c>
      <c r="BZ37" s="83">
        <v>2</v>
      </c>
      <c r="CA37" s="84"/>
      <c r="CB37" s="22">
        <f t="shared" si="499"/>
        <v>1</v>
      </c>
      <c r="CC37" s="22">
        <f t="shared" si="500"/>
        <v>1</v>
      </c>
      <c r="CD37" s="43">
        <f t="shared" si="603"/>
        <v>1</v>
      </c>
      <c r="CE37" s="43">
        <f t="shared" si="604"/>
        <v>1</v>
      </c>
      <c r="CF37" s="56"/>
      <c r="CG37" s="22" t="str">
        <f t="shared" si="501"/>
        <v>APPERS Annemieke</v>
      </c>
      <c r="CH37" s="83">
        <v>2586</v>
      </c>
      <c r="CI37" s="22" t="str">
        <f t="shared" si="502"/>
        <v>D</v>
      </c>
      <c r="CJ37" s="22" t="str">
        <f t="shared" si="503"/>
        <v>VAN RANST Juan</v>
      </c>
      <c r="CK37" s="83">
        <v>4964</v>
      </c>
      <c r="CL37" s="22" t="str">
        <f t="shared" si="504"/>
        <v>C</v>
      </c>
      <c r="CM37" s="83">
        <v>1</v>
      </c>
      <c r="CN37" s="83">
        <v>2</v>
      </c>
      <c r="CO37" s="84"/>
      <c r="CP37" s="22">
        <f t="shared" si="505"/>
        <v>1</v>
      </c>
      <c r="CQ37" s="22">
        <f t="shared" si="506"/>
        <v>1</v>
      </c>
      <c r="CR37" s="43">
        <f t="shared" si="605"/>
        <v>1</v>
      </c>
      <c r="CS37" s="43">
        <f t="shared" si="605"/>
        <v>1</v>
      </c>
      <c r="CT37" s="66"/>
      <c r="CU37" s="22" t="str">
        <f t="shared" si="507"/>
        <v>DE KEYSER Giel</v>
      </c>
      <c r="CV37" s="83">
        <v>2934</v>
      </c>
      <c r="CW37" s="22" t="str">
        <f t="shared" si="508"/>
        <v>B</v>
      </c>
      <c r="CX37" s="22" t="str">
        <f t="shared" si="509"/>
        <v>PEETERS Ronny</v>
      </c>
      <c r="CY37" s="83">
        <v>3022</v>
      </c>
      <c r="CZ37" s="22" t="str">
        <f t="shared" si="510"/>
        <v>D</v>
      </c>
      <c r="DA37" s="83">
        <v>2</v>
      </c>
      <c r="DB37" s="83">
        <v>2</v>
      </c>
      <c r="DC37" s="84"/>
      <c r="DD37" s="22">
        <f t="shared" si="511"/>
        <v>0</v>
      </c>
      <c r="DE37" s="22">
        <f t="shared" si="512"/>
        <v>2</v>
      </c>
      <c r="DF37" s="43">
        <f t="shared" si="606"/>
        <v>0</v>
      </c>
      <c r="DG37" s="43">
        <f t="shared" si="606"/>
        <v>3</v>
      </c>
      <c r="DH37" s="56"/>
      <c r="DI37" s="22" t="str">
        <f t="shared" si="513"/>
        <v>SCHOUKENS Juliën</v>
      </c>
      <c r="DJ37" s="83">
        <v>7837</v>
      </c>
      <c r="DK37" s="22" t="str">
        <f t="shared" si="514"/>
        <v>C</v>
      </c>
      <c r="DL37" s="22" t="str">
        <f t="shared" si="515"/>
        <v>BOUTENS Werner</v>
      </c>
      <c r="DM37" s="83">
        <v>4903</v>
      </c>
      <c r="DN37" s="22" t="str">
        <f t="shared" si="516"/>
        <v>D</v>
      </c>
      <c r="DO37" s="83">
        <v>1</v>
      </c>
      <c r="DP37" s="83">
        <v>1</v>
      </c>
      <c r="DQ37" s="84"/>
      <c r="DR37" s="22">
        <f t="shared" si="517"/>
        <v>2</v>
      </c>
      <c r="DS37" s="22">
        <f t="shared" si="518"/>
        <v>0</v>
      </c>
      <c r="DT37" s="43">
        <f t="shared" si="607"/>
        <v>3</v>
      </c>
      <c r="DU37" s="43">
        <f t="shared" si="607"/>
        <v>0</v>
      </c>
      <c r="DV37" s="56"/>
      <c r="DW37" s="22" t="str">
        <f t="shared" si="519"/>
        <v>SCHOUKENS Juliën</v>
      </c>
      <c r="DX37" s="83">
        <v>7837</v>
      </c>
      <c r="DY37" s="22" t="str">
        <f t="shared" si="520"/>
        <v>C</v>
      </c>
      <c r="DZ37" s="22" t="str">
        <f t="shared" si="521"/>
        <v>GILLABEL Frans</v>
      </c>
      <c r="EA37" s="83">
        <v>5570</v>
      </c>
      <c r="EB37" s="22" t="str">
        <f t="shared" si="522"/>
        <v>C</v>
      </c>
      <c r="EC37" s="83">
        <v>2</v>
      </c>
      <c r="ED37" s="83">
        <v>1</v>
      </c>
      <c r="EE37" s="84"/>
      <c r="EF37" s="22">
        <f t="shared" si="523"/>
        <v>1</v>
      </c>
      <c r="EG37" s="22">
        <f t="shared" si="524"/>
        <v>1</v>
      </c>
      <c r="EH37" s="43">
        <f t="shared" si="608"/>
        <v>1</v>
      </c>
      <c r="EI37" s="43">
        <f t="shared" si="608"/>
        <v>1</v>
      </c>
      <c r="EJ37" s="66"/>
      <c r="EK37" s="22" t="str">
        <f t="shared" si="525"/>
        <v>VERELST Ken</v>
      </c>
      <c r="EL37" s="83">
        <v>7226</v>
      </c>
      <c r="EM37" s="22" t="str">
        <f t="shared" si="526"/>
        <v>D</v>
      </c>
      <c r="EN37" s="22" t="str">
        <f t="shared" si="527"/>
        <v>GILLABEL Frans</v>
      </c>
      <c r="EO37" s="83">
        <v>5570</v>
      </c>
      <c r="EP37" s="22" t="str">
        <f t="shared" si="528"/>
        <v>C</v>
      </c>
      <c r="EQ37" s="83">
        <v>2</v>
      </c>
      <c r="ER37" s="83">
        <v>2</v>
      </c>
      <c r="ES37" s="84"/>
      <c r="ET37" s="22">
        <f t="shared" si="529"/>
        <v>0</v>
      </c>
      <c r="EU37" s="22">
        <f t="shared" si="530"/>
        <v>2</v>
      </c>
      <c r="EV37" s="43">
        <f t="shared" si="609"/>
        <v>0</v>
      </c>
      <c r="EW37" s="43">
        <f t="shared" si="609"/>
        <v>3</v>
      </c>
      <c r="EX37" s="56"/>
      <c r="EY37" s="22" t="str">
        <f t="shared" si="531"/>
        <v>LEYS Willy</v>
      </c>
      <c r="EZ37" s="83">
        <v>2926</v>
      </c>
      <c r="FA37" s="22" t="str">
        <f t="shared" si="532"/>
        <v>C</v>
      </c>
      <c r="FB37" s="22" t="str">
        <f t="shared" si="533"/>
        <v>MESKENS Jimmy</v>
      </c>
      <c r="FC37" s="83">
        <v>8200</v>
      </c>
      <c r="FD37" s="22" t="str">
        <f t="shared" si="534"/>
        <v>NA</v>
      </c>
      <c r="FE37" s="83">
        <v>1</v>
      </c>
      <c r="FF37" s="83">
        <v>1</v>
      </c>
      <c r="FG37" s="84"/>
      <c r="FH37" s="22">
        <f t="shared" si="535"/>
        <v>2</v>
      </c>
      <c r="FI37" s="22">
        <f t="shared" si="536"/>
        <v>0</v>
      </c>
      <c r="FJ37" s="43">
        <f t="shared" si="610"/>
        <v>3</v>
      </c>
      <c r="FK37" s="43">
        <f t="shared" si="610"/>
        <v>0</v>
      </c>
      <c r="FL37" s="56"/>
      <c r="FM37" s="22" t="str">
        <f t="shared" si="537"/>
        <v>PEETERS Ronny</v>
      </c>
      <c r="FN37" s="83">
        <v>3022</v>
      </c>
      <c r="FO37" s="22" t="str">
        <f t="shared" si="538"/>
        <v>D</v>
      </c>
      <c r="FP37" s="22" t="str">
        <f t="shared" si="539"/>
        <v>PETRY Peter</v>
      </c>
      <c r="FQ37" s="83">
        <v>5731</v>
      </c>
      <c r="FR37" s="22" t="str">
        <f t="shared" si="540"/>
        <v>C</v>
      </c>
      <c r="FS37" s="83">
        <v>2</v>
      </c>
      <c r="FT37" s="83">
        <v>2</v>
      </c>
      <c r="FU37" s="84"/>
      <c r="FV37" s="22">
        <f t="shared" si="541"/>
        <v>0</v>
      </c>
      <c r="FW37" s="22">
        <f t="shared" si="542"/>
        <v>2</v>
      </c>
      <c r="FX37" s="43">
        <f t="shared" si="611"/>
        <v>0</v>
      </c>
      <c r="FY37" s="43">
        <f t="shared" si="611"/>
        <v>3</v>
      </c>
      <c r="FZ37" s="66"/>
      <c r="GA37" s="22" t="str">
        <f t="shared" si="543"/>
        <v>VAN DER WILT Cornelis</v>
      </c>
      <c r="GB37" s="83">
        <v>6518</v>
      </c>
      <c r="GC37" s="22" t="str">
        <f t="shared" si="544"/>
        <v>D</v>
      </c>
      <c r="GD37" s="22" t="str">
        <f t="shared" si="545"/>
        <v>GOETGEBUER Ferdinand</v>
      </c>
      <c r="GE37" s="83">
        <v>8241</v>
      </c>
      <c r="GF37" s="22" t="str">
        <f t="shared" si="546"/>
        <v>D</v>
      </c>
      <c r="GG37" s="83">
        <v>2</v>
      </c>
      <c r="GH37" s="83">
        <v>1</v>
      </c>
      <c r="GI37" s="84"/>
      <c r="GJ37" s="22">
        <f t="shared" si="547"/>
        <v>1</v>
      </c>
      <c r="GK37" s="22">
        <f t="shared" si="548"/>
        <v>1</v>
      </c>
      <c r="GL37" s="43">
        <f t="shared" si="612"/>
        <v>1</v>
      </c>
      <c r="GM37" s="43">
        <f t="shared" si="612"/>
        <v>1</v>
      </c>
      <c r="GN37" s="56"/>
      <c r="GO37" s="22" t="str">
        <f t="shared" si="549"/>
        <v>VAN DAMME Djille</v>
      </c>
      <c r="GP37" s="83">
        <v>3526</v>
      </c>
      <c r="GQ37" s="22" t="str">
        <f t="shared" si="550"/>
        <v>C</v>
      </c>
      <c r="GR37" s="22" t="str">
        <f t="shared" si="551"/>
        <v>DE BONDT Hendrik</v>
      </c>
      <c r="GS37" s="83">
        <v>8383</v>
      </c>
      <c r="GT37" s="22" t="str">
        <f t="shared" si="552"/>
        <v>C</v>
      </c>
      <c r="GU37" s="83">
        <v>2</v>
      </c>
      <c r="GV37" s="83">
        <v>2</v>
      </c>
      <c r="GW37" s="84"/>
      <c r="GX37" s="22">
        <f t="shared" si="553"/>
        <v>0</v>
      </c>
      <c r="GY37" s="22">
        <f t="shared" si="554"/>
        <v>2</v>
      </c>
      <c r="GZ37" s="43">
        <f t="shared" si="613"/>
        <v>0</v>
      </c>
      <c r="HA37" s="43">
        <f t="shared" si="613"/>
        <v>3</v>
      </c>
      <c r="HB37" s="56"/>
      <c r="HC37" s="22" t="str">
        <f t="shared" si="555"/>
        <v>VERELST Ken</v>
      </c>
      <c r="HD37" s="83">
        <v>7226</v>
      </c>
      <c r="HE37" s="22" t="str">
        <f t="shared" si="556"/>
        <v>D</v>
      </c>
      <c r="HF37" s="22" t="str">
        <f t="shared" si="557"/>
        <v>BOUTENS Werner</v>
      </c>
      <c r="HG37" s="83">
        <v>4903</v>
      </c>
      <c r="HH37" s="22" t="str">
        <f t="shared" si="558"/>
        <v>D</v>
      </c>
      <c r="HI37" s="83">
        <v>2</v>
      </c>
      <c r="HJ37" s="83">
        <v>2</v>
      </c>
      <c r="HK37" s="84"/>
      <c r="HL37" s="22">
        <f t="shared" si="559"/>
        <v>0</v>
      </c>
      <c r="HM37" s="22">
        <f t="shared" si="560"/>
        <v>2</v>
      </c>
      <c r="HN37" s="43">
        <f t="shared" si="614"/>
        <v>0</v>
      </c>
      <c r="HO37" s="43">
        <f t="shared" si="614"/>
        <v>3</v>
      </c>
      <c r="HP37" s="66"/>
      <c r="HQ37" s="22" t="str">
        <f t="shared" si="561"/>
        <v>BRUSSELMANS Rony</v>
      </c>
      <c r="HR37" s="83">
        <v>3401</v>
      </c>
      <c r="HS37" s="22" t="str">
        <f t="shared" si="562"/>
        <v>C</v>
      </c>
      <c r="HT37" s="22" t="str">
        <f t="shared" si="563"/>
        <v>PEETERS Ronny</v>
      </c>
      <c r="HU37" s="83">
        <v>3022</v>
      </c>
      <c r="HV37" s="22" t="str">
        <f t="shared" si="564"/>
        <v>D</v>
      </c>
      <c r="HW37" s="83">
        <v>2</v>
      </c>
      <c r="HX37" s="83">
        <v>2</v>
      </c>
      <c r="HY37" s="84"/>
      <c r="HZ37" s="22">
        <f t="shared" si="565"/>
        <v>0</v>
      </c>
      <c r="IA37" s="22">
        <f t="shared" si="566"/>
        <v>2</v>
      </c>
      <c r="IB37" s="43">
        <f t="shared" si="567"/>
        <v>0</v>
      </c>
      <c r="IC37" s="43">
        <f t="shared" si="567"/>
        <v>3</v>
      </c>
      <c r="ID37" s="56"/>
      <c r="IE37" s="22" t="str">
        <f t="shared" si="568"/>
        <v>VAN RANST Björn</v>
      </c>
      <c r="IF37" s="83">
        <v>2886</v>
      </c>
      <c r="IG37" s="22" t="str">
        <f t="shared" si="569"/>
        <v>B</v>
      </c>
      <c r="IH37" s="22" t="str">
        <f t="shared" si="570"/>
        <v>BOEY Rudiger</v>
      </c>
      <c r="II37" s="83">
        <v>5287</v>
      </c>
      <c r="IJ37" s="22" t="str">
        <f t="shared" si="571"/>
        <v>C</v>
      </c>
      <c r="IK37" s="83">
        <v>1</v>
      </c>
      <c r="IL37" s="83">
        <v>1</v>
      </c>
      <c r="IM37" s="65"/>
      <c r="IN37" s="22">
        <f t="shared" si="572"/>
        <v>2</v>
      </c>
      <c r="IO37" s="22">
        <f t="shared" si="573"/>
        <v>0</v>
      </c>
      <c r="IP37" s="43">
        <f t="shared" si="615"/>
        <v>3</v>
      </c>
      <c r="IQ37" s="43">
        <f t="shared" si="615"/>
        <v>0</v>
      </c>
      <c r="IR37" s="56"/>
      <c r="IS37" s="22" t="str">
        <f t="shared" si="574"/>
        <v>MUYS Erwin</v>
      </c>
      <c r="IT37" s="83">
        <v>8058</v>
      </c>
      <c r="IU37" s="22" t="str">
        <f t="shared" si="575"/>
        <v>D</v>
      </c>
      <c r="IV37" s="22" t="str">
        <f t="shared" si="576"/>
        <v>MOENS Robert</v>
      </c>
      <c r="IW37" s="83">
        <v>5272</v>
      </c>
      <c r="IX37" s="22" t="str">
        <f t="shared" si="577"/>
        <v>B</v>
      </c>
      <c r="IY37" s="83">
        <v>2</v>
      </c>
      <c r="IZ37" s="83">
        <v>1</v>
      </c>
      <c r="JA37" s="84"/>
      <c r="JB37" s="22">
        <f t="shared" si="578"/>
        <v>1</v>
      </c>
      <c r="JC37" s="22">
        <f t="shared" si="579"/>
        <v>1</v>
      </c>
      <c r="JD37" s="43">
        <f t="shared" si="616"/>
        <v>1</v>
      </c>
      <c r="JE37" s="43">
        <f t="shared" si="616"/>
        <v>1</v>
      </c>
      <c r="JF37" s="66"/>
      <c r="JG37" s="22" t="str">
        <f t="shared" si="580"/>
        <v>HOOF Etienne</v>
      </c>
      <c r="JH37" s="83">
        <v>3041</v>
      </c>
      <c r="JI37" s="22" t="str">
        <f t="shared" si="581"/>
        <v>B</v>
      </c>
      <c r="JJ37" s="22" t="str">
        <f t="shared" si="582"/>
        <v>SCHOUKENS Juliën</v>
      </c>
      <c r="JK37" s="83">
        <v>7837</v>
      </c>
      <c r="JL37" s="22" t="str">
        <f t="shared" si="583"/>
        <v>C</v>
      </c>
      <c r="JM37" s="83">
        <v>2</v>
      </c>
      <c r="JN37" s="83">
        <v>1</v>
      </c>
      <c r="JO37" s="84"/>
      <c r="JP37" s="22">
        <f t="shared" si="584"/>
        <v>1</v>
      </c>
      <c r="JQ37" s="22">
        <f t="shared" si="585"/>
        <v>1</v>
      </c>
      <c r="JR37" s="43">
        <f t="shared" si="617"/>
        <v>1</v>
      </c>
      <c r="JS37" s="43">
        <f t="shared" si="617"/>
        <v>1</v>
      </c>
      <c r="JT37" s="56"/>
      <c r="JU37" s="22" t="str">
        <f t="shared" si="586"/>
        <v>GILLABEL Frans</v>
      </c>
      <c r="JV37" s="83">
        <v>5570</v>
      </c>
      <c r="JW37" s="22" t="str">
        <f t="shared" si="587"/>
        <v>C</v>
      </c>
      <c r="JX37" s="22" t="str">
        <f t="shared" si="588"/>
        <v>SCHOUKENS Juliën</v>
      </c>
      <c r="JY37" s="83">
        <v>7837</v>
      </c>
      <c r="JZ37" s="22" t="str">
        <f t="shared" si="589"/>
        <v>C</v>
      </c>
      <c r="KA37" s="83">
        <v>1</v>
      </c>
      <c r="KB37" s="83">
        <v>2</v>
      </c>
      <c r="KC37" s="84"/>
      <c r="KD37" s="22">
        <f t="shared" si="590"/>
        <v>1</v>
      </c>
      <c r="KE37" s="22">
        <f t="shared" si="591"/>
        <v>1</v>
      </c>
      <c r="KF37" s="43">
        <f t="shared" si="618"/>
        <v>1</v>
      </c>
      <c r="KG37" s="43">
        <f t="shared" si="618"/>
        <v>1</v>
      </c>
      <c r="KH37" s="56"/>
      <c r="KI37" s="22" t="str">
        <f t="shared" si="592"/>
        <v>GILLABEL Frans</v>
      </c>
      <c r="KJ37" s="83">
        <v>5570</v>
      </c>
      <c r="KK37" s="22" t="str">
        <f t="shared" si="593"/>
        <v>C</v>
      </c>
      <c r="KL37" s="22" t="str">
        <f t="shared" si="594"/>
        <v>VAN AKEN Bart</v>
      </c>
      <c r="KM37" s="83">
        <v>8242</v>
      </c>
      <c r="KN37" s="22" t="str">
        <f t="shared" si="595"/>
        <v>D</v>
      </c>
      <c r="KO37" s="83">
        <v>1</v>
      </c>
      <c r="KP37" s="83">
        <v>1</v>
      </c>
      <c r="KQ37" s="84"/>
      <c r="KR37" s="22">
        <f t="shared" si="596"/>
        <v>2</v>
      </c>
      <c r="KS37" s="22">
        <f t="shared" si="597"/>
        <v>0</v>
      </c>
      <c r="KT37" s="43">
        <f t="shared" si="619"/>
        <v>3</v>
      </c>
      <c r="KU37" s="43">
        <f t="shared" si="619"/>
        <v>0</v>
      </c>
      <c r="KV37" s="66"/>
      <c r="KW37" s="22"/>
      <c r="KX37" s="83"/>
      <c r="KY37" s="22"/>
      <c r="KZ37" s="22"/>
      <c r="LA37" s="83"/>
      <c r="LB37" s="22"/>
      <c r="LC37" s="83"/>
      <c r="LD37" s="83"/>
      <c r="LE37" s="84"/>
      <c r="LF37" s="22"/>
      <c r="LG37" s="22"/>
      <c r="LH37" s="43"/>
      <c r="LI37" s="43"/>
      <c r="LJ37" s="56"/>
      <c r="LK37" s="22"/>
      <c r="LL37" s="83"/>
      <c r="LM37" s="22"/>
      <c r="LN37" s="22"/>
      <c r="LO37" s="83"/>
      <c r="LP37" s="22"/>
      <c r="LQ37" s="83"/>
      <c r="LR37" s="83"/>
      <c r="LS37" s="84"/>
      <c r="LT37" s="22"/>
      <c r="LU37" s="22"/>
      <c r="LV37" s="43"/>
      <c r="LW37" s="43"/>
      <c r="LY37" s="22"/>
      <c r="LZ37" s="83"/>
      <c r="MA37" s="22"/>
      <c r="MB37" s="22"/>
      <c r="MC37" s="83"/>
      <c r="MD37" s="22"/>
      <c r="ME37" s="83"/>
      <c r="MF37" s="83"/>
      <c r="MG37" s="84"/>
      <c r="MH37" s="22"/>
      <c r="MI37" s="22"/>
      <c r="MJ37" s="43"/>
      <c r="MK37" s="43"/>
      <c r="ML37" s="56"/>
      <c r="MM37" s="22"/>
      <c r="MN37" s="83"/>
      <c r="MO37" s="22"/>
      <c r="MP37" s="22"/>
      <c r="MQ37" s="83"/>
      <c r="MR37" s="22"/>
      <c r="MS37" s="83"/>
      <c r="MT37" s="83"/>
      <c r="MU37" s="84"/>
      <c r="MV37" s="22"/>
      <c r="MW37" s="22"/>
      <c r="MX37" s="43"/>
      <c r="MY37" s="43"/>
    </row>
    <row r="38" spans="1:363" ht="16.5" x14ac:dyDescent="0.3">
      <c r="A38" s="22" t="str">
        <f t="shared" si="465"/>
        <v>VERMEULEN Peter</v>
      </c>
      <c r="B38" s="83">
        <v>2939</v>
      </c>
      <c r="C38" s="22" t="str">
        <f t="shared" si="466"/>
        <v>B</v>
      </c>
      <c r="D38" s="22" t="str">
        <f t="shared" si="467"/>
        <v>LEYS Willy</v>
      </c>
      <c r="E38" s="83">
        <v>2926</v>
      </c>
      <c r="F38" s="22" t="str">
        <f t="shared" si="468"/>
        <v>C</v>
      </c>
      <c r="G38" s="83">
        <v>1</v>
      </c>
      <c r="H38" s="83">
        <v>1</v>
      </c>
      <c r="I38" s="84"/>
      <c r="J38" s="22">
        <f t="shared" si="469"/>
        <v>2</v>
      </c>
      <c r="K38" s="22">
        <f t="shared" si="470"/>
        <v>0</v>
      </c>
      <c r="L38" s="43">
        <f t="shared" si="598"/>
        <v>3</v>
      </c>
      <c r="M38" s="43">
        <f t="shared" si="598"/>
        <v>0</v>
      </c>
      <c r="N38" s="66"/>
      <c r="O38" s="22" t="str">
        <f t="shared" si="471"/>
        <v>MEES Peter</v>
      </c>
      <c r="P38" s="83">
        <v>8378</v>
      </c>
      <c r="Q38" s="22" t="str">
        <f t="shared" si="472"/>
        <v>D</v>
      </c>
      <c r="R38" s="22" t="str">
        <f t="shared" si="473"/>
        <v>PEETERS Ronny</v>
      </c>
      <c r="S38" s="83">
        <v>3022</v>
      </c>
      <c r="T38" s="22" t="str">
        <f t="shared" si="474"/>
        <v>D</v>
      </c>
      <c r="U38" s="83">
        <v>2</v>
      </c>
      <c r="V38" s="83">
        <v>2</v>
      </c>
      <c r="W38" s="84"/>
      <c r="X38" s="22">
        <f t="shared" si="475"/>
        <v>0</v>
      </c>
      <c r="Y38" s="22">
        <f t="shared" si="476"/>
        <v>2</v>
      </c>
      <c r="Z38" s="43">
        <f t="shared" si="599"/>
        <v>0</v>
      </c>
      <c r="AA38" s="43">
        <f t="shared" si="599"/>
        <v>3</v>
      </c>
      <c r="AB38" s="56"/>
      <c r="AC38" s="22" t="str">
        <f t="shared" si="477"/>
        <v>VAN HOOF Reno</v>
      </c>
      <c r="AD38" s="83">
        <v>4643</v>
      </c>
      <c r="AE38" s="22" t="str">
        <f t="shared" si="478"/>
        <v>B</v>
      </c>
      <c r="AF38" s="22" t="str">
        <f t="shared" si="479"/>
        <v>VAN DER WILT Cornelis</v>
      </c>
      <c r="AG38" s="83">
        <v>6518</v>
      </c>
      <c r="AH38" s="22" t="str">
        <f t="shared" si="480"/>
        <v>D</v>
      </c>
      <c r="AI38" s="83">
        <v>1</v>
      </c>
      <c r="AJ38" s="83">
        <v>2</v>
      </c>
      <c r="AK38" s="84"/>
      <c r="AL38" s="22">
        <f t="shared" si="481"/>
        <v>1</v>
      </c>
      <c r="AM38" s="22">
        <f t="shared" si="482"/>
        <v>1</v>
      </c>
      <c r="AN38" s="43">
        <f t="shared" si="600"/>
        <v>1</v>
      </c>
      <c r="AO38" s="43">
        <f t="shared" si="600"/>
        <v>1</v>
      </c>
      <c r="AP38" s="56"/>
      <c r="AQ38" s="22" t="str">
        <f t="shared" si="483"/>
        <v>CLAES Gino</v>
      </c>
      <c r="AR38" s="83">
        <v>7283</v>
      </c>
      <c r="AS38" s="22" t="str">
        <f t="shared" si="484"/>
        <v>D</v>
      </c>
      <c r="AT38" s="22" t="str">
        <f t="shared" si="485"/>
        <v>VAN DAMME Djille</v>
      </c>
      <c r="AU38" s="83">
        <v>3526</v>
      </c>
      <c r="AV38" s="22" t="str">
        <f t="shared" si="486"/>
        <v>C</v>
      </c>
      <c r="AW38" s="83">
        <v>2</v>
      </c>
      <c r="AX38" s="83">
        <v>2</v>
      </c>
      <c r="AY38" s="84"/>
      <c r="AZ38" s="22">
        <f t="shared" si="487"/>
        <v>0</v>
      </c>
      <c r="BA38" s="22">
        <f t="shared" si="488"/>
        <v>2</v>
      </c>
      <c r="BB38" s="43">
        <f t="shared" si="601"/>
        <v>0</v>
      </c>
      <c r="BC38" s="43">
        <f t="shared" si="601"/>
        <v>3</v>
      </c>
      <c r="BD38" s="66"/>
      <c r="BE38" s="22" t="str">
        <f t="shared" si="489"/>
        <v>HOOF Etienne</v>
      </c>
      <c r="BF38" s="83">
        <v>3041</v>
      </c>
      <c r="BG38" s="22" t="str">
        <f t="shared" si="490"/>
        <v>B</v>
      </c>
      <c r="BH38" s="22" t="str">
        <f t="shared" si="491"/>
        <v>VAN AKEN Bart</v>
      </c>
      <c r="BI38" s="83">
        <v>8242</v>
      </c>
      <c r="BJ38" s="22" t="str">
        <f t="shared" si="492"/>
        <v>D</v>
      </c>
      <c r="BK38" s="83">
        <v>1</v>
      </c>
      <c r="BL38" s="83">
        <v>1</v>
      </c>
      <c r="BM38" s="84"/>
      <c r="BN38" s="22">
        <f t="shared" si="493"/>
        <v>2</v>
      </c>
      <c r="BO38" s="22">
        <f t="shared" si="494"/>
        <v>0</v>
      </c>
      <c r="BP38" s="43">
        <f t="shared" si="602"/>
        <v>3</v>
      </c>
      <c r="BQ38" s="43">
        <f t="shared" si="602"/>
        <v>0</v>
      </c>
      <c r="BR38" s="56"/>
      <c r="BS38" s="22" t="str">
        <f t="shared" si="495"/>
        <v>BOEYKENS Marc</v>
      </c>
      <c r="BT38" s="83">
        <v>7497</v>
      </c>
      <c r="BU38" s="22" t="str">
        <f t="shared" si="496"/>
        <v>C</v>
      </c>
      <c r="BV38" s="22" t="str">
        <f t="shared" si="497"/>
        <v>BOUTENS Werner</v>
      </c>
      <c r="BW38" s="83">
        <v>4903</v>
      </c>
      <c r="BX38" s="22" t="str">
        <f t="shared" si="498"/>
        <v>D</v>
      </c>
      <c r="BY38" s="83">
        <v>2</v>
      </c>
      <c r="BZ38" s="83">
        <v>1</v>
      </c>
      <c r="CA38" s="84"/>
      <c r="CB38" s="22">
        <f t="shared" si="499"/>
        <v>1</v>
      </c>
      <c r="CC38" s="22">
        <f t="shared" si="500"/>
        <v>1</v>
      </c>
      <c r="CD38" s="43">
        <f t="shared" si="603"/>
        <v>1</v>
      </c>
      <c r="CE38" s="43">
        <f t="shared" si="604"/>
        <v>1</v>
      </c>
      <c r="CF38" s="56"/>
      <c r="CG38" s="22" t="str">
        <f t="shared" si="501"/>
        <v>AERTS Albert</v>
      </c>
      <c r="CH38" s="83">
        <v>1338</v>
      </c>
      <c r="CI38" s="22" t="str">
        <f t="shared" si="502"/>
        <v>NA</v>
      </c>
      <c r="CJ38" s="22" t="str">
        <f t="shared" si="503"/>
        <v>ROCHTUS Ramona</v>
      </c>
      <c r="CK38" s="83">
        <v>7532</v>
      </c>
      <c r="CL38" s="22" t="str">
        <f t="shared" si="504"/>
        <v>D</v>
      </c>
      <c r="CM38" s="83">
        <v>2</v>
      </c>
      <c r="CN38" s="83">
        <v>2</v>
      </c>
      <c r="CO38" s="84"/>
      <c r="CP38" s="22">
        <f t="shared" si="505"/>
        <v>0</v>
      </c>
      <c r="CQ38" s="22">
        <f t="shared" si="506"/>
        <v>2</v>
      </c>
      <c r="CR38" s="43">
        <f t="shared" si="605"/>
        <v>0</v>
      </c>
      <c r="CS38" s="43">
        <f t="shared" si="605"/>
        <v>3</v>
      </c>
      <c r="CT38" s="66"/>
      <c r="CU38" s="22" t="str">
        <f t="shared" si="507"/>
        <v>SARENS Christoph</v>
      </c>
      <c r="CV38" s="83">
        <v>1697</v>
      </c>
      <c r="CW38" s="22" t="str">
        <f t="shared" si="508"/>
        <v>C</v>
      </c>
      <c r="CX38" s="22" t="str">
        <f t="shared" si="509"/>
        <v>JANSEGERS Jurgen</v>
      </c>
      <c r="CY38" s="83">
        <v>3271</v>
      </c>
      <c r="CZ38" s="22" t="str">
        <f t="shared" si="510"/>
        <v>C</v>
      </c>
      <c r="DA38" s="83">
        <v>2</v>
      </c>
      <c r="DB38" s="83">
        <v>2</v>
      </c>
      <c r="DC38" s="84"/>
      <c r="DD38" s="22">
        <f t="shared" si="511"/>
        <v>0</v>
      </c>
      <c r="DE38" s="22">
        <f t="shared" si="512"/>
        <v>2</v>
      </c>
      <c r="DF38" s="43">
        <f t="shared" si="606"/>
        <v>0</v>
      </c>
      <c r="DG38" s="43">
        <f t="shared" si="606"/>
        <v>3</v>
      </c>
      <c r="DH38" s="56"/>
      <c r="DI38" s="22" t="str">
        <f t="shared" si="513"/>
        <v>VAN EECKHOUT Jean-Pierre</v>
      </c>
      <c r="DJ38" s="83">
        <v>2931</v>
      </c>
      <c r="DK38" s="22" t="str">
        <f t="shared" si="514"/>
        <v>C</v>
      </c>
      <c r="DL38" s="22" t="str">
        <f t="shared" si="515"/>
        <v>HOOF Etienne</v>
      </c>
      <c r="DM38" s="83">
        <v>3041</v>
      </c>
      <c r="DN38" s="22" t="str">
        <f t="shared" si="516"/>
        <v>B</v>
      </c>
      <c r="DO38" s="83">
        <v>2</v>
      </c>
      <c r="DP38" s="83">
        <v>2</v>
      </c>
      <c r="DQ38" s="84"/>
      <c r="DR38" s="22">
        <f t="shared" si="517"/>
        <v>0</v>
      </c>
      <c r="DS38" s="22">
        <f t="shared" si="518"/>
        <v>2</v>
      </c>
      <c r="DT38" s="43">
        <f t="shared" si="607"/>
        <v>0</v>
      </c>
      <c r="DU38" s="43">
        <f t="shared" si="607"/>
        <v>3</v>
      </c>
      <c r="DV38" s="56"/>
      <c r="DW38" s="22" t="str">
        <f t="shared" si="519"/>
        <v>VAN EECKHOUT Jean-Pierre</v>
      </c>
      <c r="DX38" s="83">
        <v>2931</v>
      </c>
      <c r="DY38" s="22" t="str">
        <f t="shared" si="520"/>
        <v>C</v>
      </c>
      <c r="DZ38" s="22" t="str">
        <f t="shared" si="521"/>
        <v>POLFLIET Eric</v>
      </c>
      <c r="EA38" s="83">
        <v>5740</v>
      </c>
      <c r="EB38" s="22" t="str">
        <f t="shared" si="522"/>
        <v>D</v>
      </c>
      <c r="EC38" s="83">
        <v>1</v>
      </c>
      <c r="ED38" s="83">
        <v>1</v>
      </c>
      <c r="EE38" s="84"/>
      <c r="EF38" s="22">
        <f t="shared" si="523"/>
        <v>2</v>
      </c>
      <c r="EG38" s="22">
        <f t="shared" si="524"/>
        <v>0</v>
      </c>
      <c r="EH38" s="43">
        <f t="shared" si="608"/>
        <v>3</v>
      </c>
      <c r="EI38" s="43">
        <f t="shared" si="608"/>
        <v>0</v>
      </c>
      <c r="EJ38" s="66"/>
      <c r="EK38" s="22" t="str">
        <f t="shared" si="525"/>
        <v>GOETGEBUER Ferdinand</v>
      </c>
      <c r="EL38" s="83">
        <v>8241</v>
      </c>
      <c r="EM38" s="22" t="str">
        <f t="shared" si="526"/>
        <v>D</v>
      </c>
      <c r="EN38" s="22" t="str">
        <f t="shared" si="527"/>
        <v>VAN HUMBEECK Henri</v>
      </c>
      <c r="EO38" s="83">
        <v>1135</v>
      </c>
      <c r="EP38" s="22" t="str">
        <f t="shared" si="528"/>
        <v>B</v>
      </c>
      <c r="EQ38" s="83">
        <v>2</v>
      </c>
      <c r="ER38" s="83">
        <v>1</v>
      </c>
      <c r="ES38" s="84"/>
      <c r="ET38" s="22">
        <f t="shared" si="529"/>
        <v>1</v>
      </c>
      <c r="EU38" s="22">
        <f t="shared" si="530"/>
        <v>1</v>
      </c>
      <c r="EV38" s="43">
        <f t="shared" si="609"/>
        <v>1</v>
      </c>
      <c r="EW38" s="43">
        <f t="shared" si="609"/>
        <v>1</v>
      </c>
      <c r="EX38" s="56"/>
      <c r="EY38" s="22" t="str">
        <f t="shared" si="531"/>
        <v>VERHEYDEN Marc</v>
      </c>
      <c r="EZ38" s="83">
        <v>3918</v>
      </c>
      <c r="FA38" s="22" t="str">
        <f t="shared" si="532"/>
        <v>C</v>
      </c>
      <c r="FB38" s="22" t="str">
        <f t="shared" si="533"/>
        <v>VERMEULEN Peter</v>
      </c>
      <c r="FC38" s="83">
        <v>2939</v>
      </c>
      <c r="FD38" s="22" t="str">
        <f t="shared" si="534"/>
        <v>B</v>
      </c>
      <c r="FE38" s="83">
        <v>2</v>
      </c>
      <c r="FF38" s="83">
        <v>2</v>
      </c>
      <c r="FG38" s="84"/>
      <c r="FH38" s="22">
        <f t="shared" si="535"/>
        <v>0</v>
      </c>
      <c r="FI38" s="22">
        <f t="shared" si="536"/>
        <v>2</v>
      </c>
      <c r="FJ38" s="43">
        <f t="shared" si="610"/>
        <v>0</v>
      </c>
      <c r="FK38" s="43">
        <f t="shared" si="610"/>
        <v>3</v>
      </c>
      <c r="FL38" s="56"/>
      <c r="FM38" s="22" t="str">
        <f t="shared" si="537"/>
        <v>BOEYKENS Marc</v>
      </c>
      <c r="FN38" s="83">
        <v>7497</v>
      </c>
      <c r="FO38" s="22" t="str">
        <f t="shared" si="538"/>
        <v>C</v>
      </c>
      <c r="FP38" s="22" t="str">
        <f t="shared" si="539"/>
        <v>VINCK Yves</v>
      </c>
      <c r="FQ38" s="83">
        <v>2820</v>
      </c>
      <c r="FR38" s="22" t="str">
        <f t="shared" si="540"/>
        <v>D</v>
      </c>
      <c r="FS38" s="83">
        <v>2</v>
      </c>
      <c r="FT38" s="83">
        <v>1</v>
      </c>
      <c r="FU38" s="84"/>
      <c r="FV38" s="22">
        <f t="shared" si="541"/>
        <v>1</v>
      </c>
      <c r="FW38" s="22">
        <f t="shared" si="542"/>
        <v>1</v>
      </c>
      <c r="FX38" s="43">
        <f t="shared" si="611"/>
        <v>1</v>
      </c>
      <c r="FY38" s="43">
        <f t="shared" si="611"/>
        <v>1</v>
      </c>
      <c r="FZ38" s="66"/>
      <c r="GA38" s="22" t="str">
        <f t="shared" si="543"/>
        <v>ROCHTUS Ramona</v>
      </c>
      <c r="GB38" s="83">
        <v>7532</v>
      </c>
      <c r="GC38" s="22" t="str">
        <f t="shared" si="544"/>
        <v>D</v>
      </c>
      <c r="GD38" s="22" t="str">
        <f t="shared" si="545"/>
        <v>VAN AKEN Bart</v>
      </c>
      <c r="GE38" s="83">
        <v>8242</v>
      </c>
      <c r="GF38" s="22" t="str">
        <f t="shared" si="546"/>
        <v>D</v>
      </c>
      <c r="GG38" s="83">
        <v>2</v>
      </c>
      <c r="GH38" s="83">
        <v>2</v>
      </c>
      <c r="GI38" s="84"/>
      <c r="GJ38" s="22">
        <f t="shared" si="547"/>
        <v>0</v>
      </c>
      <c r="GK38" s="22">
        <f t="shared" si="548"/>
        <v>2</v>
      </c>
      <c r="GL38" s="43">
        <f t="shared" si="612"/>
        <v>0</v>
      </c>
      <c r="GM38" s="43">
        <f t="shared" si="612"/>
        <v>3</v>
      </c>
      <c r="GN38" s="56"/>
      <c r="GO38" s="22" t="str">
        <f t="shared" si="549"/>
        <v>SARENS Christoph</v>
      </c>
      <c r="GP38" s="83">
        <v>1697</v>
      </c>
      <c r="GQ38" s="22" t="str">
        <f t="shared" si="550"/>
        <v>C</v>
      </c>
      <c r="GR38" s="22" t="str">
        <f t="shared" si="551"/>
        <v>AUBROECK Jurgen</v>
      </c>
      <c r="GS38" s="83">
        <v>6267</v>
      </c>
      <c r="GT38" s="22" t="str">
        <f t="shared" si="552"/>
        <v>C</v>
      </c>
      <c r="GU38" s="83">
        <v>1</v>
      </c>
      <c r="GV38" s="83">
        <v>2</v>
      </c>
      <c r="GW38" s="84"/>
      <c r="GX38" s="22">
        <f t="shared" si="553"/>
        <v>1</v>
      </c>
      <c r="GY38" s="22">
        <f t="shared" si="554"/>
        <v>1</v>
      </c>
      <c r="GZ38" s="43">
        <f t="shared" si="613"/>
        <v>1</v>
      </c>
      <c r="HA38" s="43">
        <f t="shared" si="613"/>
        <v>1</v>
      </c>
      <c r="HB38" s="56"/>
      <c r="HC38" s="22" t="str">
        <f t="shared" si="555"/>
        <v>VAN HOOF Reno</v>
      </c>
      <c r="HD38" s="83">
        <v>4643</v>
      </c>
      <c r="HE38" s="22" t="str">
        <f t="shared" si="556"/>
        <v>B</v>
      </c>
      <c r="HF38" s="22" t="str">
        <f t="shared" si="557"/>
        <v>HOOF Etienne</v>
      </c>
      <c r="HG38" s="83">
        <v>3041</v>
      </c>
      <c r="HH38" s="22" t="str">
        <f t="shared" si="558"/>
        <v>B</v>
      </c>
      <c r="HI38" s="83">
        <v>2</v>
      </c>
      <c r="HJ38" s="83">
        <v>2</v>
      </c>
      <c r="HK38" s="84"/>
      <c r="HL38" s="22">
        <f t="shared" si="559"/>
        <v>0</v>
      </c>
      <c r="HM38" s="22">
        <f t="shared" si="560"/>
        <v>2</v>
      </c>
      <c r="HN38" s="43">
        <f t="shared" si="614"/>
        <v>0</v>
      </c>
      <c r="HO38" s="43">
        <f t="shared" si="614"/>
        <v>3</v>
      </c>
      <c r="HP38" s="66"/>
      <c r="HQ38" s="22" t="str">
        <f t="shared" si="561"/>
        <v>HOOF Etienne</v>
      </c>
      <c r="HR38" s="83">
        <v>3041</v>
      </c>
      <c r="HS38" s="22" t="str">
        <f t="shared" si="562"/>
        <v>B</v>
      </c>
      <c r="HT38" s="22" t="str">
        <f t="shared" si="563"/>
        <v>BOEYKENS Marc</v>
      </c>
      <c r="HU38" s="83">
        <v>7497</v>
      </c>
      <c r="HV38" s="22" t="str">
        <f t="shared" si="564"/>
        <v>C</v>
      </c>
      <c r="HW38" s="83">
        <v>1</v>
      </c>
      <c r="HX38" s="83">
        <v>2</v>
      </c>
      <c r="HY38" s="84"/>
      <c r="HZ38" s="22">
        <f t="shared" si="565"/>
        <v>1</v>
      </c>
      <c r="IA38" s="22">
        <f t="shared" si="566"/>
        <v>1</v>
      </c>
      <c r="IB38" s="43">
        <f t="shared" si="567"/>
        <v>1</v>
      </c>
      <c r="IC38" s="43">
        <f t="shared" si="567"/>
        <v>1</v>
      </c>
      <c r="ID38" s="56"/>
      <c r="IE38" s="22" t="str">
        <f t="shared" si="568"/>
        <v>VAN RANST Juan</v>
      </c>
      <c r="IF38" s="83">
        <v>4964</v>
      </c>
      <c r="IG38" s="22" t="str">
        <f t="shared" si="569"/>
        <v>C</v>
      </c>
      <c r="IH38" s="22" t="str">
        <f t="shared" si="570"/>
        <v>AERTS Albert</v>
      </c>
      <c r="II38" s="83">
        <v>1338</v>
      </c>
      <c r="IJ38" s="22" t="str">
        <f t="shared" si="571"/>
        <v>NA</v>
      </c>
      <c r="IK38" s="83">
        <v>1</v>
      </c>
      <c r="IL38" s="83">
        <v>1</v>
      </c>
      <c r="IM38" s="65"/>
      <c r="IN38" s="22">
        <f t="shared" si="572"/>
        <v>2</v>
      </c>
      <c r="IO38" s="22">
        <f t="shared" si="573"/>
        <v>0</v>
      </c>
      <c r="IP38" s="43">
        <f t="shared" si="615"/>
        <v>3</v>
      </c>
      <c r="IQ38" s="43">
        <f t="shared" si="615"/>
        <v>0</v>
      </c>
      <c r="IR38" s="56"/>
      <c r="IS38" s="22" t="str">
        <f t="shared" si="574"/>
        <v>PEETERS Ronny</v>
      </c>
      <c r="IT38" s="83">
        <v>3022</v>
      </c>
      <c r="IU38" s="22" t="str">
        <f t="shared" si="575"/>
        <v>D</v>
      </c>
      <c r="IV38" s="22" t="str">
        <f t="shared" si="576"/>
        <v>SARENS Christoph</v>
      </c>
      <c r="IW38" s="83">
        <v>1697</v>
      </c>
      <c r="IX38" s="22" t="str">
        <f t="shared" si="577"/>
        <v>C</v>
      </c>
      <c r="IY38" s="83">
        <v>1</v>
      </c>
      <c r="IZ38" s="83">
        <v>2</v>
      </c>
      <c r="JA38" s="84"/>
      <c r="JB38" s="22">
        <f t="shared" si="578"/>
        <v>1</v>
      </c>
      <c r="JC38" s="22">
        <f t="shared" si="579"/>
        <v>1</v>
      </c>
      <c r="JD38" s="43">
        <f t="shared" si="616"/>
        <v>1</v>
      </c>
      <c r="JE38" s="43">
        <f t="shared" si="616"/>
        <v>1</v>
      </c>
      <c r="JF38" s="66"/>
      <c r="JG38" s="22" t="str">
        <f t="shared" si="580"/>
        <v>SIEBENS Ludo</v>
      </c>
      <c r="JH38" s="83">
        <v>3277</v>
      </c>
      <c r="JI38" s="22" t="str">
        <f t="shared" si="581"/>
        <v>C</v>
      </c>
      <c r="JJ38" s="22" t="str">
        <f t="shared" si="582"/>
        <v>VAN DE WAUWER Daniël</v>
      </c>
      <c r="JK38" s="83">
        <v>3264</v>
      </c>
      <c r="JL38" s="22" t="str">
        <f t="shared" si="583"/>
        <v>D</v>
      </c>
      <c r="JM38" s="83">
        <v>2</v>
      </c>
      <c r="JN38" s="83">
        <v>1</v>
      </c>
      <c r="JO38" s="84"/>
      <c r="JP38" s="22">
        <f t="shared" si="584"/>
        <v>1</v>
      </c>
      <c r="JQ38" s="22">
        <f t="shared" si="585"/>
        <v>1</v>
      </c>
      <c r="JR38" s="43">
        <f t="shared" si="617"/>
        <v>1</v>
      </c>
      <c r="JS38" s="43">
        <f t="shared" si="617"/>
        <v>1</v>
      </c>
      <c r="JT38" s="56"/>
      <c r="JU38" s="22" t="str">
        <f t="shared" si="586"/>
        <v>VAN HUMBEECK Henri</v>
      </c>
      <c r="JV38" s="83">
        <v>1135</v>
      </c>
      <c r="JW38" s="22" t="str">
        <f t="shared" si="587"/>
        <v>B</v>
      </c>
      <c r="JX38" s="22" t="str">
        <f t="shared" si="588"/>
        <v>VAN DE WAUWER Daniël</v>
      </c>
      <c r="JY38" s="83">
        <v>3264</v>
      </c>
      <c r="JZ38" s="22" t="str">
        <f t="shared" si="589"/>
        <v>D</v>
      </c>
      <c r="KA38" s="83">
        <v>1</v>
      </c>
      <c r="KB38" s="83">
        <v>1</v>
      </c>
      <c r="KC38" s="84"/>
      <c r="KD38" s="22">
        <f t="shared" si="590"/>
        <v>2</v>
      </c>
      <c r="KE38" s="22">
        <f t="shared" si="591"/>
        <v>0</v>
      </c>
      <c r="KF38" s="43">
        <f t="shared" si="618"/>
        <v>3</v>
      </c>
      <c r="KG38" s="43">
        <f t="shared" si="618"/>
        <v>0</v>
      </c>
      <c r="KH38" s="56"/>
      <c r="KI38" s="22" t="str">
        <f t="shared" si="592"/>
        <v>VAN HUMBEECK Henri</v>
      </c>
      <c r="KJ38" s="83">
        <v>1135</v>
      </c>
      <c r="KK38" s="22" t="str">
        <f t="shared" si="593"/>
        <v>B</v>
      </c>
      <c r="KL38" s="22" t="str">
        <f t="shared" si="594"/>
        <v>DE ROOVERE Andy</v>
      </c>
      <c r="KM38" s="83">
        <v>389</v>
      </c>
      <c r="KN38" s="22" t="str">
        <f t="shared" si="595"/>
        <v>D</v>
      </c>
      <c r="KO38" s="83">
        <v>2</v>
      </c>
      <c r="KP38" s="83">
        <v>2</v>
      </c>
      <c r="KQ38" s="84"/>
      <c r="KR38" s="22">
        <f t="shared" si="596"/>
        <v>0</v>
      </c>
      <c r="KS38" s="22">
        <f t="shared" si="597"/>
        <v>2</v>
      </c>
      <c r="KT38" s="43">
        <f t="shared" si="619"/>
        <v>0</v>
      </c>
      <c r="KU38" s="43">
        <f t="shared" si="619"/>
        <v>3</v>
      </c>
      <c r="KV38" s="66"/>
      <c r="KW38" s="22"/>
      <c r="KX38" s="83"/>
      <c r="KY38" s="22"/>
      <c r="KZ38" s="22"/>
      <c r="LA38" s="83"/>
      <c r="LB38" s="22"/>
      <c r="LC38" s="83"/>
      <c r="LD38" s="83"/>
      <c r="LE38" s="84"/>
      <c r="LF38" s="22"/>
      <c r="LG38" s="22"/>
      <c r="LH38" s="43"/>
      <c r="LI38" s="43"/>
      <c r="LJ38" s="56"/>
      <c r="LK38" s="22"/>
      <c r="LL38" s="83"/>
      <c r="LM38" s="22"/>
      <c r="LN38" s="22"/>
      <c r="LO38" s="83"/>
      <c r="LP38" s="22"/>
      <c r="LQ38" s="83"/>
      <c r="LR38" s="83"/>
      <c r="LS38" s="84"/>
      <c r="LT38" s="22"/>
      <c r="LU38" s="22"/>
      <c r="LV38" s="43"/>
      <c r="LW38" s="43"/>
      <c r="LY38" s="22"/>
      <c r="LZ38" s="83"/>
      <c r="MA38" s="22"/>
      <c r="MB38" s="22"/>
      <c r="MC38" s="83"/>
      <c r="MD38" s="22"/>
      <c r="ME38" s="83"/>
      <c r="MF38" s="83"/>
      <c r="MG38" s="84"/>
      <c r="MH38" s="22"/>
      <c r="MI38" s="22"/>
      <c r="MJ38" s="43"/>
      <c r="MK38" s="43"/>
      <c r="ML38" s="56"/>
      <c r="MM38" s="22"/>
      <c r="MN38" s="83"/>
      <c r="MO38" s="22"/>
      <c r="MP38" s="22"/>
      <c r="MQ38" s="83"/>
      <c r="MR38" s="22"/>
      <c r="MS38" s="83"/>
      <c r="MT38" s="83"/>
      <c r="MU38" s="84"/>
      <c r="MV38" s="22"/>
      <c r="MW38" s="22"/>
      <c r="MX38" s="43"/>
      <c r="MY38" s="43"/>
    </row>
    <row r="39" spans="1:363" ht="17.25" thickBot="1" x14ac:dyDescent="0.35">
      <c r="A39" s="22" t="str">
        <f t="shared" si="465"/>
        <v>VAN INGELGEM Eric</v>
      </c>
      <c r="B39" s="83">
        <v>8737</v>
      </c>
      <c r="C39" s="22" t="str">
        <f t="shared" si="466"/>
        <v>C</v>
      </c>
      <c r="D39" s="22" t="str">
        <f t="shared" si="467"/>
        <v>VRANKEN Rony</v>
      </c>
      <c r="E39" s="83">
        <v>6700</v>
      </c>
      <c r="F39" s="22" t="str">
        <f t="shared" si="468"/>
        <v>C</v>
      </c>
      <c r="G39" s="83">
        <v>1</v>
      </c>
      <c r="H39" s="83">
        <v>1</v>
      </c>
      <c r="I39" s="85"/>
      <c r="J39" s="22">
        <f t="shared" si="469"/>
        <v>2</v>
      </c>
      <c r="K39" s="22">
        <f t="shared" si="470"/>
        <v>0</v>
      </c>
      <c r="L39" s="43">
        <f t="shared" si="598"/>
        <v>3</v>
      </c>
      <c r="M39" s="43">
        <f t="shared" si="598"/>
        <v>0</v>
      </c>
      <c r="N39" s="56"/>
      <c r="O39" s="22" t="str">
        <f t="shared" si="471"/>
        <v>DE BORGER David</v>
      </c>
      <c r="P39" s="83">
        <v>6430</v>
      </c>
      <c r="Q39" s="22" t="str">
        <f t="shared" si="472"/>
        <v>D</v>
      </c>
      <c r="R39" s="22" t="str">
        <f t="shared" si="473"/>
        <v>BOEYKENS Marc</v>
      </c>
      <c r="S39" s="83">
        <v>7497</v>
      </c>
      <c r="T39" s="22" t="str">
        <f t="shared" si="474"/>
        <v>C</v>
      </c>
      <c r="U39" s="83">
        <v>2</v>
      </c>
      <c r="V39" s="83">
        <v>2</v>
      </c>
      <c r="W39" s="85"/>
      <c r="X39" s="22">
        <f t="shared" si="475"/>
        <v>0</v>
      </c>
      <c r="Y39" s="22">
        <f t="shared" si="476"/>
        <v>2</v>
      </c>
      <c r="Z39" s="43">
        <f t="shared" si="599"/>
        <v>0</v>
      </c>
      <c r="AA39" s="43">
        <f t="shared" si="599"/>
        <v>3</v>
      </c>
      <c r="AB39" s="56"/>
      <c r="AC39" s="22" t="str">
        <f t="shared" si="477"/>
        <v>GOETGEBUER Ferdinand</v>
      </c>
      <c r="AD39" s="83">
        <v>8241</v>
      </c>
      <c r="AE39" s="22" t="str">
        <f t="shared" si="478"/>
        <v>D</v>
      </c>
      <c r="AF39" s="22" t="str">
        <f t="shared" si="479"/>
        <v>VAN RANST Juan</v>
      </c>
      <c r="AG39" s="83">
        <v>4964</v>
      </c>
      <c r="AH39" s="22" t="str">
        <f t="shared" si="480"/>
        <v>C</v>
      </c>
      <c r="AI39" s="83">
        <v>2</v>
      </c>
      <c r="AJ39" s="83">
        <v>2</v>
      </c>
      <c r="AK39" s="85"/>
      <c r="AL39" s="22">
        <f t="shared" si="481"/>
        <v>0</v>
      </c>
      <c r="AM39" s="22">
        <f t="shared" si="482"/>
        <v>2</v>
      </c>
      <c r="AN39" s="43">
        <f t="shared" si="600"/>
        <v>0</v>
      </c>
      <c r="AO39" s="43">
        <f t="shared" si="600"/>
        <v>3</v>
      </c>
      <c r="AP39" s="56"/>
      <c r="AQ39" s="22" t="str">
        <f t="shared" si="483"/>
        <v>VERMEULEN Paul</v>
      </c>
      <c r="AR39" s="83">
        <v>1123</v>
      </c>
      <c r="AS39" s="22" t="str">
        <f t="shared" si="484"/>
        <v>B</v>
      </c>
      <c r="AT39" s="22" t="str">
        <f t="shared" si="485"/>
        <v>MOENS Robert</v>
      </c>
      <c r="AU39" s="83">
        <v>5272</v>
      </c>
      <c r="AV39" s="22" t="str">
        <f t="shared" si="486"/>
        <v>B</v>
      </c>
      <c r="AW39" s="83">
        <v>2</v>
      </c>
      <c r="AX39" s="83">
        <v>2</v>
      </c>
      <c r="AY39" s="85"/>
      <c r="AZ39" s="22">
        <f t="shared" si="487"/>
        <v>0</v>
      </c>
      <c r="BA39" s="22">
        <f t="shared" si="488"/>
        <v>2</v>
      </c>
      <c r="BB39" s="43">
        <f t="shared" si="601"/>
        <v>0</v>
      </c>
      <c r="BC39" s="43">
        <f t="shared" si="601"/>
        <v>3</v>
      </c>
      <c r="BD39" s="56"/>
      <c r="BE39" s="22" t="str">
        <f t="shared" si="489"/>
        <v>GUIGUET Reynald</v>
      </c>
      <c r="BF39" s="83">
        <v>7547</v>
      </c>
      <c r="BG39" s="22" t="str">
        <f t="shared" si="490"/>
        <v>C</v>
      </c>
      <c r="BH39" s="22" t="str">
        <f t="shared" si="491"/>
        <v>GOETGEBUER Ferdinand</v>
      </c>
      <c r="BI39" s="83">
        <v>8241</v>
      </c>
      <c r="BJ39" s="22" t="str">
        <f t="shared" si="492"/>
        <v>D</v>
      </c>
      <c r="BK39" s="83">
        <v>1</v>
      </c>
      <c r="BL39" s="83">
        <v>1</v>
      </c>
      <c r="BM39" s="85"/>
      <c r="BN39" s="22">
        <f t="shared" si="493"/>
        <v>2</v>
      </c>
      <c r="BO39" s="22">
        <f t="shared" si="494"/>
        <v>0</v>
      </c>
      <c r="BP39" s="43">
        <f t="shared" si="602"/>
        <v>3</v>
      </c>
      <c r="BQ39" s="43">
        <f t="shared" si="602"/>
        <v>0</v>
      </c>
      <c r="BR39" s="56"/>
      <c r="BS39" s="22" t="str">
        <f t="shared" si="495"/>
        <v>VAN INGELGEM Eric</v>
      </c>
      <c r="BT39" s="83">
        <v>8737</v>
      </c>
      <c r="BU39" s="22" t="str">
        <f t="shared" si="496"/>
        <v>C</v>
      </c>
      <c r="BV39" s="22" t="str">
        <f t="shared" si="497"/>
        <v>HOOF Etienne</v>
      </c>
      <c r="BW39" s="83">
        <v>3041</v>
      </c>
      <c r="BX39" s="22" t="str">
        <f t="shared" si="498"/>
        <v>B</v>
      </c>
      <c r="BY39" s="83">
        <v>2</v>
      </c>
      <c r="BZ39" s="83">
        <v>2</v>
      </c>
      <c r="CA39" s="85"/>
      <c r="CB39" s="22">
        <f t="shared" si="499"/>
        <v>0</v>
      </c>
      <c r="CC39" s="22">
        <f t="shared" si="500"/>
        <v>2</v>
      </c>
      <c r="CD39" s="43">
        <f t="shared" si="603"/>
        <v>0</v>
      </c>
      <c r="CE39" s="43">
        <f t="shared" si="604"/>
        <v>3</v>
      </c>
      <c r="CF39" s="56"/>
      <c r="CG39" s="22" t="str">
        <f t="shared" si="501"/>
        <v>APPERS Harry</v>
      </c>
      <c r="CH39" s="83">
        <v>2652</v>
      </c>
      <c r="CI39" s="22" t="str">
        <f t="shared" si="502"/>
        <v>D</v>
      </c>
      <c r="CJ39" s="22" t="str">
        <f t="shared" si="503"/>
        <v>VAN DER WILT Cornelis</v>
      </c>
      <c r="CK39" s="83">
        <v>6518</v>
      </c>
      <c r="CL39" s="22" t="str">
        <f t="shared" si="504"/>
        <v>D</v>
      </c>
      <c r="CM39" s="83">
        <v>2</v>
      </c>
      <c r="CN39" s="83">
        <v>2</v>
      </c>
      <c r="CO39" s="85"/>
      <c r="CP39" s="22">
        <f t="shared" si="505"/>
        <v>0</v>
      </c>
      <c r="CQ39" s="22">
        <f t="shared" si="506"/>
        <v>2</v>
      </c>
      <c r="CR39" s="43">
        <f t="shared" si="605"/>
        <v>0</v>
      </c>
      <c r="CS39" s="43">
        <f t="shared" si="605"/>
        <v>3</v>
      </c>
      <c r="CT39" s="56"/>
      <c r="CU39" s="22" t="str">
        <f t="shared" si="507"/>
        <v>VAN SCHOOR Mil</v>
      </c>
      <c r="CV39" s="83">
        <v>1941</v>
      </c>
      <c r="CW39" s="22" t="str">
        <f t="shared" si="508"/>
        <v>NA</v>
      </c>
      <c r="CX39" s="22" t="str">
        <f t="shared" si="509"/>
        <v>BOEYKENS Marc</v>
      </c>
      <c r="CY39" s="83">
        <v>7497</v>
      </c>
      <c r="CZ39" s="22" t="str">
        <f t="shared" si="510"/>
        <v>C</v>
      </c>
      <c r="DA39" s="83">
        <v>1</v>
      </c>
      <c r="DB39" s="83">
        <v>1</v>
      </c>
      <c r="DC39" s="85"/>
      <c r="DD39" s="22">
        <f t="shared" si="511"/>
        <v>2</v>
      </c>
      <c r="DE39" s="22">
        <f t="shared" si="512"/>
        <v>0</v>
      </c>
      <c r="DF39" s="43">
        <f t="shared" si="606"/>
        <v>3</v>
      </c>
      <c r="DG39" s="43">
        <f t="shared" si="606"/>
        <v>0</v>
      </c>
      <c r="DH39" s="56"/>
      <c r="DI39" s="22" t="str">
        <f t="shared" si="513"/>
        <v>VAN DE WAUWER Daniël</v>
      </c>
      <c r="DJ39" s="83">
        <v>3264</v>
      </c>
      <c r="DK39" s="22" t="str">
        <f t="shared" si="514"/>
        <v>D</v>
      </c>
      <c r="DL39" s="22" t="str">
        <f t="shared" si="515"/>
        <v>SIEBENS Ludo</v>
      </c>
      <c r="DM39" s="83">
        <v>3277</v>
      </c>
      <c r="DN39" s="22" t="str">
        <f t="shared" si="516"/>
        <v>C</v>
      </c>
      <c r="DO39" s="83">
        <v>1</v>
      </c>
      <c r="DP39" s="83">
        <v>2</v>
      </c>
      <c r="DQ39" s="85"/>
      <c r="DR39" s="22">
        <f t="shared" si="517"/>
        <v>1</v>
      </c>
      <c r="DS39" s="22">
        <f t="shared" si="518"/>
        <v>1</v>
      </c>
      <c r="DT39" s="43">
        <f t="shared" si="607"/>
        <v>1</v>
      </c>
      <c r="DU39" s="43">
        <f t="shared" si="607"/>
        <v>1</v>
      </c>
      <c r="DV39" s="56"/>
      <c r="DW39" s="22" t="str">
        <f t="shared" si="519"/>
        <v>VAN DE WAUWER Daniël</v>
      </c>
      <c r="DX39" s="83">
        <v>3264</v>
      </c>
      <c r="DY39" s="22" t="str">
        <f t="shared" si="520"/>
        <v>D</v>
      </c>
      <c r="DZ39" s="22" t="str">
        <f t="shared" si="521"/>
        <v>SELLESLAGH Hubert</v>
      </c>
      <c r="EA39" s="83">
        <v>4858</v>
      </c>
      <c r="EB39" s="22" t="str">
        <f t="shared" si="522"/>
        <v>D</v>
      </c>
      <c r="EC39" s="83">
        <v>2</v>
      </c>
      <c r="ED39" s="83">
        <v>1</v>
      </c>
      <c r="EE39" s="85"/>
      <c r="EF39" s="22">
        <f t="shared" si="523"/>
        <v>1</v>
      </c>
      <c r="EG39" s="22">
        <f t="shared" si="524"/>
        <v>1</v>
      </c>
      <c r="EH39" s="43">
        <f t="shared" si="608"/>
        <v>1</v>
      </c>
      <c r="EI39" s="43">
        <f t="shared" si="608"/>
        <v>1</v>
      </c>
      <c r="EJ39" s="56"/>
      <c r="EK39" s="22" t="str">
        <f t="shared" si="525"/>
        <v>DE ROOVERE Andy</v>
      </c>
      <c r="EL39" s="83">
        <v>389</v>
      </c>
      <c r="EM39" s="22" t="str">
        <f t="shared" si="526"/>
        <v>D</v>
      </c>
      <c r="EN39" s="22" t="str">
        <f t="shared" si="527"/>
        <v>HUYS Rudy</v>
      </c>
      <c r="EO39" s="83">
        <v>4856</v>
      </c>
      <c r="EP39" s="22" t="str">
        <f t="shared" si="528"/>
        <v>C</v>
      </c>
      <c r="EQ39" s="83">
        <v>2</v>
      </c>
      <c r="ER39" s="83">
        <v>2</v>
      </c>
      <c r="ES39" s="85"/>
      <c r="ET39" s="22">
        <f t="shared" si="529"/>
        <v>0</v>
      </c>
      <c r="EU39" s="22">
        <f t="shared" si="530"/>
        <v>2</v>
      </c>
      <c r="EV39" s="43">
        <f t="shared" si="609"/>
        <v>0</v>
      </c>
      <c r="EW39" s="43">
        <f t="shared" si="609"/>
        <v>3</v>
      </c>
      <c r="EX39" s="56"/>
      <c r="EY39" s="22" t="str">
        <f t="shared" si="531"/>
        <v>VRANKEN Rony</v>
      </c>
      <c r="EZ39" s="83">
        <v>6700</v>
      </c>
      <c r="FA39" s="22" t="str">
        <f t="shared" si="532"/>
        <v>C</v>
      </c>
      <c r="FB39" s="22" t="str">
        <f t="shared" si="533"/>
        <v>PEETERS Ronny</v>
      </c>
      <c r="FC39" s="83">
        <v>3022</v>
      </c>
      <c r="FD39" s="22" t="str">
        <f t="shared" si="534"/>
        <v>D</v>
      </c>
      <c r="FE39" s="83">
        <v>2</v>
      </c>
      <c r="FF39" s="83">
        <v>1</v>
      </c>
      <c r="FG39" s="85"/>
      <c r="FH39" s="22">
        <f t="shared" si="535"/>
        <v>1</v>
      </c>
      <c r="FI39" s="22">
        <f t="shared" si="536"/>
        <v>1</v>
      </c>
      <c r="FJ39" s="43">
        <f t="shared" si="610"/>
        <v>1</v>
      </c>
      <c r="FK39" s="43">
        <f t="shared" si="610"/>
        <v>1</v>
      </c>
      <c r="FL39" s="56"/>
      <c r="FM39" s="22" t="str">
        <f t="shared" si="537"/>
        <v>VERMEULEN Peter</v>
      </c>
      <c r="FN39" s="83">
        <v>2939</v>
      </c>
      <c r="FO39" s="22" t="str">
        <f t="shared" si="538"/>
        <v>B</v>
      </c>
      <c r="FP39" s="22" t="str">
        <f t="shared" si="539"/>
        <v>VAN DER VORST Kevin</v>
      </c>
      <c r="FQ39" s="83">
        <v>6011</v>
      </c>
      <c r="FR39" s="22" t="str">
        <f t="shared" si="540"/>
        <v>C</v>
      </c>
      <c r="FS39" s="83">
        <v>1</v>
      </c>
      <c r="FT39" s="83">
        <v>2</v>
      </c>
      <c r="FU39" s="85"/>
      <c r="FV39" s="22">
        <f t="shared" si="541"/>
        <v>1</v>
      </c>
      <c r="FW39" s="22">
        <f t="shared" si="542"/>
        <v>1</v>
      </c>
      <c r="FX39" s="43">
        <f t="shared" si="611"/>
        <v>1</v>
      </c>
      <c r="FY39" s="43">
        <f t="shared" si="611"/>
        <v>1</v>
      </c>
      <c r="FZ39" s="56"/>
      <c r="GA39" s="22" t="str">
        <f t="shared" si="543"/>
        <v>RENS Dave</v>
      </c>
      <c r="GB39" s="83">
        <v>5310</v>
      </c>
      <c r="GC39" s="22" t="str">
        <f t="shared" si="544"/>
        <v>C</v>
      </c>
      <c r="GD39" s="22" t="str">
        <f t="shared" si="545"/>
        <v>VERELST Ken</v>
      </c>
      <c r="GE39" s="83">
        <v>7226</v>
      </c>
      <c r="GF39" s="22" t="str">
        <f t="shared" si="546"/>
        <v>D</v>
      </c>
      <c r="GG39" s="83">
        <v>1</v>
      </c>
      <c r="GH39" s="83">
        <v>1</v>
      </c>
      <c r="GI39" s="85"/>
      <c r="GJ39" s="22">
        <f t="shared" si="547"/>
        <v>2</v>
      </c>
      <c r="GK39" s="22">
        <f t="shared" si="548"/>
        <v>0</v>
      </c>
      <c r="GL39" s="43">
        <f t="shared" si="612"/>
        <v>3</v>
      </c>
      <c r="GM39" s="43">
        <f t="shared" si="612"/>
        <v>0</v>
      </c>
      <c r="GN39" s="56"/>
      <c r="GO39" s="22" t="str">
        <f t="shared" si="549"/>
        <v>DE KEYSER Giel</v>
      </c>
      <c r="GP39" s="83">
        <v>2934</v>
      </c>
      <c r="GQ39" s="22" t="str">
        <f t="shared" si="550"/>
        <v>B</v>
      </c>
      <c r="GR39" s="22" t="str">
        <f t="shared" si="551"/>
        <v>VERMEULEN Paul</v>
      </c>
      <c r="GS39" s="83">
        <v>1123</v>
      </c>
      <c r="GT39" s="22" t="str">
        <f t="shared" si="552"/>
        <v>B</v>
      </c>
      <c r="GU39" s="83">
        <v>1</v>
      </c>
      <c r="GV39" s="83">
        <v>2</v>
      </c>
      <c r="GW39" s="85"/>
      <c r="GX39" s="22">
        <f t="shared" si="553"/>
        <v>1</v>
      </c>
      <c r="GY39" s="22">
        <f t="shared" si="554"/>
        <v>1</v>
      </c>
      <c r="GZ39" s="43">
        <f t="shared" si="613"/>
        <v>1</v>
      </c>
      <c r="HA39" s="43">
        <f t="shared" si="613"/>
        <v>1</v>
      </c>
      <c r="HB39" s="56"/>
      <c r="HC39" s="22" t="str">
        <f t="shared" si="555"/>
        <v>DE ROOVERE Andy</v>
      </c>
      <c r="HD39" s="83">
        <v>389</v>
      </c>
      <c r="HE39" s="22" t="str">
        <f t="shared" si="556"/>
        <v>D</v>
      </c>
      <c r="HF39" s="22" t="str">
        <f t="shared" si="557"/>
        <v>SIEBENS Ludo</v>
      </c>
      <c r="HG39" s="83">
        <v>3277</v>
      </c>
      <c r="HH39" s="22" t="str">
        <f t="shared" si="558"/>
        <v>C</v>
      </c>
      <c r="HI39" s="83">
        <v>2</v>
      </c>
      <c r="HJ39" s="83">
        <v>2</v>
      </c>
      <c r="HK39" s="85"/>
      <c r="HL39" s="22">
        <f t="shared" si="559"/>
        <v>0</v>
      </c>
      <c r="HM39" s="22">
        <f t="shared" si="560"/>
        <v>2</v>
      </c>
      <c r="HN39" s="43">
        <f t="shared" si="614"/>
        <v>0</v>
      </c>
      <c r="HO39" s="43">
        <f t="shared" si="614"/>
        <v>3</v>
      </c>
      <c r="HP39" s="56"/>
      <c r="HQ39" s="22" t="str">
        <f t="shared" si="561"/>
        <v>DE KERF Leander</v>
      </c>
      <c r="HR39" s="83">
        <v>7954</v>
      </c>
      <c r="HS39" s="22" t="str">
        <f t="shared" si="562"/>
        <v>D</v>
      </c>
      <c r="HT39" s="22" t="str">
        <f t="shared" si="563"/>
        <v>VERMEULEN Peter</v>
      </c>
      <c r="HU39" s="83">
        <v>2939</v>
      </c>
      <c r="HV39" s="22" t="str">
        <f t="shared" si="564"/>
        <v>B</v>
      </c>
      <c r="HW39" s="83">
        <v>1</v>
      </c>
      <c r="HX39" s="83">
        <v>2</v>
      </c>
      <c r="HY39" s="85"/>
      <c r="HZ39" s="22">
        <f t="shared" si="565"/>
        <v>1</v>
      </c>
      <c r="IA39" s="22">
        <f t="shared" si="566"/>
        <v>1</v>
      </c>
      <c r="IB39" s="43">
        <f t="shared" si="567"/>
        <v>1</v>
      </c>
      <c r="IC39" s="43">
        <f t="shared" si="567"/>
        <v>1</v>
      </c>
      <c r="ID39" s="56"/>
      <c r="IE39" s="22" t="str">
        <f t="shared" si="568"/>
        <v>VAN DER WILT Cornelis</v>
      </c>
      <c r="IF39" s="83">
        <v>6518</v>
      </c>
      <c r="IG39" s="22" t="str">
        <f t="shared" si="569"/>
        <v>D</v>
      </c>
      <c r="IH39" s="22" t="str">
        <f t="shared" si="570"/>
        <v>VAN DEN WIJNGAERT Yvan</v>
      </c>
      <c r="II39" s="83">
        <v>8599</v>
      </c>
      <c r="IJ39" s="22" t="str">
        <f t="shared" si="571"/>
        <v>C</v>
      </c>
      <c r="IK39" s="83">
        <v>2</v>
      </c>
      <c r="IL39" s="83">
        <v>1</v>
      </c>
      <c r="IM39" s="67"/>
      <c r="IN39" s="22">
        <f t="shared" si="572"/>
        <v>1</v>
      </c>
      <c r="IO39" s="22">
        <f t="shared" si="573"/>
        <v>1</v>
      </c>
      <c r="IP39" s="43">
        <f t="shared" si="615"/>
        <v>1</v>
      </c>
      <c r="IQ39" s="43">
        <f t="shared" si="615"/>
        <v>1</v>
      </c>
      <c r="IR39" s="56"/>
      <c r="IS39" s="22" t="str">
        <f t="shared" si="574"/>
        <v>BOEYKENS Marc</v>
      </c>
      <c r="IT39" s="83">
        <v>7497</v>
      </c>
      <c r="IU39" s="22" t="str">
        <f t="shared" si="575"/>
        <v>C</v>
      </c>
      <c r="IV39" s="22" t="str">
        <f t="shared" si="576"/>
        <v>DE KEYSER Giel</v>
      </c>
      <c r="IW39" s="83">
        <v>2934</v>
      </c>
      <c r="IX39" s="22" t="str">
        <f t="shared" si="577"/>
        <v>B</v>
      </c>
      <c r="IY39" s="83">
        <v>2</v>
      </c>
      <c r="IZ39" s="83">
        <v>1</v>
      </c>
      <c r="JA39" s="85"/>
      <c r="JB39" s="22">
        <f t="shared" si="578"/>
        <v>1</v>
      </c>
      <c r="JC39" s="22">
        <f t="shared" si="579"/>
        <v>1</v>
      </c>
      <c r="JD39" s="43">
        <f t="shared" si="616"/>
        <v>1</v>
      </c>
      <c r="JE39" s="43">
        <f t="shared" si="616"/>
        <v>1</v>
      </c>
      <c r="JF39" s="56"/>
      <c r="JG39" s="22" t="str">
        <f t="shared" si="580"/>
        <v>GUIGUET Reynald</v>
      </c>
      <c r="JH39" s="83">
        <v>7547</v>
      </c>
      <c r="JI39" s="22" t="str">
        <f t="shared" si="581"/>
        <v>C</v>
      </c>
      <c r="JJ39" s="22" t="str">
        <f t="shared" si="582"/>
        <v>VAN EECKHOUT Jean-Pierre</v>
      </c>
      <c r="JK39" s="83">
        <v>2931</v>
      </c>
      <c r="JL39" s="22" t="str">
        <f t="shared" si="583"/>
        <v>C</v>
      </c>
      <c r="JM39" s="83">
        <v>1</v>
      </c>
      <c r="JN39" s="83">
        <v>2</v>
      </c>
      <c r="JO39" s="85"/>
      <c r="JP39" s="22">
        <f t="shared" si="584"/>
        <v>1</v>
      </c>
      <c r="JQ39" s="22">
        <f t="shared" si="585"/>
        <v>1</v>
      </c>
      <c r="JR39" s="43">
        <f t="shared" si="617"/>
        <v>1</v>
      </c>
      <c r="JS39" s="43">
        <f t="shared" si="617"/>
        <v>1</v>
      </c>
      <c r="JT39" s="56"/>
      <c r="JU39" s="22" t="str">
        <f t="shared" si="586"/>
        <v>VAN DER HASSELT Emiel</v>
      </c>
      <c r="JV39" s="83">
        <v>8070</v>
      </c>
      <c r="JW39" s="22" t="str">
        <f t="shared" si="587"/>
        <v>B</v>
      </c>
      <c r="JX39" s="22" t="str">
        <f t="shared" si="588"/>
        <v>VAN EECKHOUT Jean-Pierre</v>
      </c>
      <c r="JY39" s="83">
        <v>2931</v>
      </c>
      <c r="JZ39" s="22" t="str">
        <f t="shared" si="589"/>
        <v>C</v>
      </c>
      <c r="KA39" s="83">
        <v>1</v>
      </c>
      <c r="KB39" s="83">
        <v>2</v>
      </c>
      <c r="KC39" s="85"/>
      <c r="KD39" s="22">
        <f t="shared" si="590"/>
        <v>1</v>
      </c>
      <c r="KE39" s="22">
        <f t="shared" si="591"/>
        <v>1</v>
      </c>
      <c r="KF39" s="43">
        <f t="shared" si="618"/>
        <v>1</v>
      </c>
      <c r="KG39" s="43">
        <f t="shared" si="618"/>
        <v>1</v>
      </c>
      <c r="KH39" s="56"/>
      <c r="KI39" s="22" t="str">
        <f t="shared" si="592"/>
        <v>POLFLIET Eric</v>
      </c>
      <c r="KJ39" s="83">
        <v>5740</v>
      </c>
      <c r="KK39" s="22" t="str">
        <f t="shared" si="593"/>
        <v>D</v>
      </c>
      <c r="KL39" s="22" t="str">
        <f t="shared" si="594"/>
        <v>GOETGEBUER Ferdinand</v>
      </c>
      <c r="KM39" s="83">
        <v>8241</v>
      </c>
      <c r="KN39" s="22" t="str">
        <f t="shared" si="595"/>
        <v>D</v>
      </c>
      <c r="KO39" s="83">
        <v>2</v>
      </c>
      <c r="KP39" s="83">
        <v>2</v>
      </c>
      <c r="KQ39" s="85"/>
      <c r="KR39" s="22">
        <f t="shared" si="596"/>
        <v>0</v>
      </c>
      <c r="KS39" s="22">
        <f t="shared" si="597"/>
        <v>2</v>
      </c>
      <c r="KT39" s="43">
        <f t="shared" si="619"/>
        <v>0</v>
      </c>
      <c r="KU39" s="43">
        <f t="shared" si="619"/>
        <v>3</v>
      </c>
      <c r="KV39" s="56"/>
      <c r="KW39" s="22"/>
      <c r="KX39" s="83"/>
      <c r="KY39" s="22"/>
      <c r="KZ39" s="22"/>
      <c r="LA39" s="83"/>
      <c r="LB39" s="22"/>
      <c r="LC39" s="83"/>
      <c r="LD39" s="83"/>
      <c r="LE39" s="85"/>
      <c r="LF39" s="22"/>
      <c r="LG39" s="22"/>
      <c r="LH39" s="43"/>
      <c r="LI39" s="43"/>
      <c r="LJ39" s="56"/>
      <c r="LK39" s="22"/>
      <c r="LL39" s="83"/>
      <c r="LM39" s="22"/>
      <c r="LN39" s="22"/>
      <c r="LO39" s="83"/>
      <c r="LP39" s="22"/>
      <c r="LQ39" s="83"/>
      <c r="LR39" s="83"/>
      <c r="LS39" s="85"/>
      <c r="LT39" s="22"/>
      <c r="LU39" s="22"/>
      <c r="LV39" s="43"/>
      <c r="LW39" s="43"/>
      <c r="LY39" s="22"/>
      <c r="LZ39" s="83"/>
      <c r="MA39" s="22"/>
      <c r="MB39" s="22"/>
      <c r="MC39" s="83"/>
      <c r="MD39" s="22"/>
      <c r="ME39" s="83"/>
      <c r="MF39" s="83"/>
      <c r="MG39" s="85"/>
      <c r="MH39" s="22"/>
      <c r="MI39" s="22"/>
      <c r="MJ39" s="43"/>
      <c r="MK39" s="43"/>
      <c r="ML39" s="56"/>
      <c r="MM39" s="22"/>
      <c r="MN39" s="83"/>
      <c r="MO39" s="22"/>
      <c r="MP39" s="22"/>
      <c r="MQ39" s="83"/>
      <c r="MR39" s="22"/>
      <c r="MS39" s="83"/>
      <c r="MT39" s="83"/>
      <c r="MU39" s="85"/>
      <c r="MV39" s="22"/>
      <c r="MW39" s="22"/>
      <c r="MX39" s="43"/>
      <c r="MY39" s="43"/>
    </row>
    <row r="40" spans="1:363" ht="15.75" thickBot="1" x14ac:dyDescent="0.3">
      <c r="A40" s="56"/>
      <c r="B40" s="56"/>
      <c r="C40" s="56"/>
      <c r="D40" s="56"/>
      <c r="E40" s="68"/>
      <c r="F40" s="68"/>
      <c r="G40" s="133" t="s">
        <v>6</v>
      </c>
      <c r="H40" s="134"/>
      <c r="I40" s="135"/>
      <c r="J40" s="23">
        <f>SUM(J34:J39)</f>
        <v>8</v>
      </c>
      <c r="K40" s="24">
        <f>SUM(K34:K39)</f>
        <v>4</v>
      </c>
      <c r="L40" s="44"/>
      <c r="M40" s="44"/>
      <c r="N40" s="56"/>
      <c r="O40" s="56"/>
      <c r="P40" s="56"/>
      <c r="Q40" s="56"/>
      <c r="R40" s="56"/>
      <c r="S40" s="68"/>
      <c r="T40" s="68"/>
      <c r="U40" s="133" t="s">
        <v>6</v>
      </c>
      <c r="V40" s="134"/>
      <c r="W40" s="135"/>
      <c r="X40" s="23">
        <f>SUM(X34:X39)</f>
        <v>4</v>
      </c>
      <c r="Y40" s="24">
        <f>SUM(Y34:Y39)</f>
        <v>8</v>
      </c>
      <c r="Z40" s="44"/>
      <c r="AA40" s="44"/>
      <c r="AB40" s="56"/>
      <c r="AC40" s="56"/>
      <c r="AD40" s="56"/>
      <c r="AE40" s="56"/>
      <c r="AF40" s="56"/>
      <c r="AG40" s="68"/>
      <c r="AH40" s="68"/>
      <c r="AI40" s="133" t="s">
        <v>6</v>
      </c>
      <c r="AJ40" s="134"/>
      <c r="AK40" s="135"/>
      <c r="AL40" s="23">
        <f>SUM(AL34:AL39)</f>
        <v>4</v>
      </c>
      <c r="AM40" s="24">
        <f>SUM(AM34:AM39)</f>
        <v>8</v>
      </c>
      <c r="AN40" s="44"/>
      <c r="AO40" s="44"/>
      <c r="AP40" s="56"/>
      <c r="AQ40" s="56"/>
      <c r="AR40" s="56"/>
      <c r="AS40" s="56"/>
      <c r="AT40" s="56"/>
      <c r="AU40" s="68"/>
      <c r="AV40" s="68"/>
      <c r="AW40" s="133" t="s">
        <v>6</v>
      </c>
      <c r="AX40" s="134"/>
      <c r="AY40" s="135"/>
      <c r="AZ40" s="23">
        <f>SUM(AZ34:AZ39)</f>
        <v>5</v>
      </c>
      <c r="BA40" s="24">
        <f>SUM(BA34:BA39)</f>
        <v>7</v>
      </c>
      <c r="BB40" s="44"/>
      <c r="BC40" s="44"/>
      <c r="BD40" s="56"/>
      <c r="BE40" s="56"/>
      <c r="BF40" s="56"/>
      <c r="BG40" s="56"/>
      <c r="BH40" s="56"/>
      <c r="BI40" s="68"/>
      <c r="BJ40" s="68"/>
      <c r="BK40" s="133" t="s">
        <v>6</v>
      </c>
      <c r="BL40" s="134"/>
      <c r="BM40" s="135"/>
      <c r="BN40" s="23">
        <f>SUM(BN34:BN39)</f>
        <v>8</v>
      </c>
      <c r="BO40" s="24">
        <f>SUM(BO34:BO39)</f>
        <v>4</v>
      </c>
      <c r="BP40" s="44"/>
      <c r="BQ40" s="44"/>
      <c r="BR40" s="56"/>
      <c r="BS40" s="56"/>
      <c r="BT40" s="56"/>
      <c r="BU40" s="56"/>
      <c r="BV40" s="56"/>
      <c r="BW40" s="68"/>
      <c r="BX40" s="68"/>
      <c r="BY40" s="133" t="s">
        <v>6</v>
      </c>
      <c r="BZ40" s="134"/>
      <c r="CA40" s="135"/>
      <c r="CB40" s="113">
        <f>SUM(CB34:CB39)</f>
        <v>5</v>
      </c>
      <c r="CC40" s="24">
        <f>SUM(CC34:CC39)</f>
        <v>7</v>
      </c>
      <c r="CD40" s="44"/>
      <c r="CE40" s="44"/>
      <c r="CF40" s="56"/>
      <c r="CG40" s="56"/>
      <c r="CH40" s="56"/>
      <c r="CI40" s="56"/>
      <c r="CJ40" s="56"/>
      <c r="CK40" s="68"/>
      <c r="CL40" s="68"/>
      <c r="CM40" s="133" t="s">
        <v>6</v>
      </c>
      <c r="CN40" s="134"/>
      <c r="CO40" s="135"/>
      <c r="CP40" s="23">
        <f>SUM(CP34:CP39)</f>
        <v>1</v>
      </c>
      <c r="CQ40" s="24">
        <f>SUM(CQ34:CQ39)</f>
        <v>11</v>
      </c>
      <c r="CR40" s="44"/>
      <c r="CS40" s="44"/>
      <c r="CT40" s="56"/>
      <c r="CU40" s="56"/>
      <c r="CV40" s="56"/>
      <c r="CW40" s="56"/>
      <c r="CX40" s="56"/>
      <c r="CY40" s="68"/>
      <c r="CZ40" s="68"/>
      <c r="DA40" s="133" t="s">
        <v>6</v>
      </c>
      <c r="DB40" s="134"/>
      <c r="DC40" s="135"/>
      <c r="DD40" s="23">
        <f>SUM(DD34:DD39)</f>
        <v>5</v>
      </c>
      <c r="DE40" s="24">
        <f>SUM(DE34:DE39)</f>
        <v>7</v>
      </c>
      <c r="DF40" s="44"/>
      <c r="DG40" s="44"/>
      <c r="DH40" s="56"/>
      <c r="DI40" s="56"/>
      <c r="DJ40" s="56"/>
      <c r="DK40" s="56"/>
      <c r="DL40" s="56"/>
      <c r="DM40" s="68"/>
      <c r="DN40" s="68"/>
      <c r="DO40" s="133" t="s">
        <v>6</v>
      </c>
      <c r="DP40" s="134"/>
      <c r="DQ40" s="135"/>
      <c r="DR40" s="23">
        <f>SUM(DR34:DR39)</f>
        <v>7</v>
      </c>
      <c r="DS40" s="24">
        <f>SUM(DS34:DS39)</f>
        <v>5</v>
      </c>
      <c r="DT40" s="44"/>
      <c r="DU40" s="44"/>
      <c r="DV40" s="56"/>
      <c r="DW40" s="56"/>
      <c r="DX40" s="56"/>
      <c r="DY40" s="56"/>
      <c r="DZ40" s="56"/>
      <c r="EA40" s="68"/>
      <c r="EB40" s="68"/>
      <c r="EC40" s="133" t="s">
        <v>6</v>
      </c>
      <c r="ED40" s="134"/>
      <c r="EE40" s="135"/>
      <c r="EF40" s="23">
        <f>SUM(EF34:EF39)</f>
        <v>7</v>
      </c>
      <c r="EG40" s="24">
        <f>SUM(EG34:EG39)</f>
        <v>5</v>
      </c>
      <c r="EH40" s="44"/>
      <c r="EI40" s="44"/>
      <c r="EJ40" s="56"/>
      <c r="EK40" s="56"/>
      <c r="EL40" s="56"/>
      <c r="EM40" s="56"/>
      <c r="EN40" s="56"/>
      <c r="EO40" s="68"/>
      <c r="EP40" s="68"/>
      <c r="EQ40" s="133" t="s">
        <v>6</v>
      </c>
      <c r="ER40" s="134"/>
      <c r="ES40" s="135"/>
      <c r="ET40" s="23">
        <f>SUM(ET34:ET39)</f>
        <v>4</v>
      </c>
      <c r="EU40" s="24">
        <f>SUM(EU34:EU39)</f>
        <v>8</v>
      </c>
      <c r="EV40" s="44"/>
      <c r="EW40" s="44"/>
      <c r="EX40" s="56"/>
      <c r="EY40" s="56"/>
      <c r="EZ40" s="56"/>
      <c r="FA40" s="56"/>
      <c r="FB40" s="56"/>
      <c r="FC40" s="68"/>
      <c r="FD40" s="68"/>
      <c r="FE40" s="133" t="s">
        <v>6</v>
      </c>
      <c r="FF40" s="134"/>
      <c r="FG40" s="135"/>
      <c r="FH40" s="23">
        <f>SUM(FH34:FH39)</f>
        <v>5</v>
      </c>
      <c r="FI40" s="24">
        <f>SUM(FI34:FI39)</f>
        <v>7</v>
      </c>
      <c r="FJ40" s="44"/>
      <c r="FK40" s="44"/>
      <c r="FL40" s="56"/>
      <c r="FM40" s="56"/>
      <c r="FN40" s="56"/>
      <c r="FO40" s="56"/>
      <c r="FP40" s="56"/>
      <c r="FQ40" s="68"/>
      <c r="FR40" s="68"/>
      <c r="FS40" s="133" t="s">
        <v>6</v>
      </c>
      <c r="FT40" s="134"/>
      <c r="FU40" s="135"/>
      <c r="FV40" s="23">
        <f>SUM(FV34:FV39)</f>
        <v>6</v>
      </c>
      <c r="FW40" s="24">
        <f>SUM(FW34:FW39)</f>
        <v>6</v>
      </c>
      <c r="FX40" s="44"/>
      <c r="FY40" s="44"/>
      <c r="FZ40" s="56"/>
      <c r="GA40" s="56"/>
      <c r="GB40" s="56"/>
      <c r="GC40" s="56"/>
      <c r="GD40" s="56"/>
      <c r="GE40" s="68"/>
      <c r="GF40" s="68"/>
      <c r="GG40" s="133" t="s">
        <v>6</v>
      </c>
      <c r="GH40" s="134"/>
      <c r="GI40" s="135"/>
      <c r="GJ40" s="23">
        <f>SUM(GJ34:GJ39)</f>
        <v>7</v>
      </c>
      <c r="GK40" s="24">
        <f>SUM(GK34:GK39)</f>
        <v>5</v>
      </c>
      <c r="GL40" s="44"/>
      <c r="GM40" s="44"/>
      <c r="GN40" s="56"/>
      <c r="GO40" s="56"/>
      <c r="GP40" s="56"/>
      <c r="GQ40" s="56"/>
      <c r="GR40" s="56"/>
      <c r="GS40" s="68"/>
      <c r="GT40" s="68"/>
      <c r="GU40" s="133" t="s">
        <v>6</v>
      </c>
      <c r="GV40" s="134"/>
      <c r="GW40" s="135"/>
      <c r="GX40" s="23">
        <f>SUM(GX34:GX39)</f>
        <v>7</v>
      </c>
      <c r="GY40" s="24">
        <f>SUM(GY34:GY39)</f>
        <v>5</v>
      </c>
      <c r="GZ40" s="44"/>
      <c r="HA40" s="44"/>
      <c r="HB40" s="56"/>
      <c r="HC40" s="69"/>
      <c r="HD40" s="56"/>
      <c r="HE40" s="56"/>
      <c r="HF40" s="69"/>
      <c r="HG40" s="68"/>
      <c r="HH40" s="68"/>
      <c r="HI40" s="133" t="s">
        <v>6</v>
      </c>
      <c r="HJ40" s="134"/>
      <c r="HK40" s="135"/>
      <c r="HL40" s="23">
        <f>SUM(HL34:HL39)</f>
        <v>4</v>
      </c>
      <c r="HM40" s="24">
        <f>SUM(HM34:HM39)</f>
        <v>8</v>
      </c>
      <c r="HN40" s="44"/>
      <c r="HO40" s="44"/>
      <c r="HP40" s="56"/>
      <c r="HQ40" s="56"/>
      <c r="HR40" s="56"/>
      <c r="HS40" s="56"/>
      <c r="HT40" s="56"/>
      <c r="HU40" s="68"/>
      <c r="HV40" s="68"/>
      <c r="HW40" s="133" t="s">
        <v>6</v>
      </c>
      <c r="HX40" s="134"/>
      <c r="HY40" s="135"/>
      <c r="HZ40" s="114">
        <f>SUM(HZ34:HZ39)</f>
        <v>5</v>
      </c>
      <c r="IA40" s="24">
        <f>SUM(IA34:IA39)</f>
        <v>7</v>
      </c>
      <c r="IB40" s="44"/>
      <c r="IC40" s="44"/>
      <c r="ID40" s="56"/>
      <c r="IE40" s="56"/>
      <c r="IF40" s="56"/>
      <c r="IG40" s="56"/>
      <c r="IH40" s="56"/>
      <c r="II40" s="68"/>
      <c r="IJ40" s="68"/>
      <c r="IK40" s="133" t="s">
        <v>6</v>
      </c>
      <c r="IL40" s="134"/>
      <c r="IM40" s="135"/>
      <c r="IN40" s="23">
        <f>SUM(IN34:IN39)</f>
        <v>9</v>
      </c>
      <c r="IO40" s="24">
        <f>SUM(IO34:IO39)</f>
        <v>3</v>
      </c>
      <c r="IP40" s="44"/>
      <c r="IQ40" s="44"/>
      <c r="IR40" s="56"/>
      <c r="IS40" s="56"/>
      <c r="IT40" s="56"/>
      <c r="IU40" s="56"/>
      <c r="IV40" s="56"/>
      <c r="IW40" s="68"/>
      <c r="IX40" s="68"/>
      <c r="IY40" s="133" t="s">
        <v>6</v>
      </c>
      <c r="IZ40" s="134"/>
      <c r="JA40" s="135"/>
      <c r="JB40" s="23">
        <f>SUM(JB34:JB39)</f>
        <v>7</v>
      </c>
      <c r="JC40" s="24">
        <f>SUM(JC34:JC39)</f>
        <v>5</v>
      </c>
      <c r="JD40" s="44"/>
      <c r="JE40" s="44"/>
      <c r="JF40" s="56"/>
      <c r="JG40" s="56"/>
      <c r="JH40" s="56"/>
      <c r="JI40" s="56"/>
      <c r="JJ40" s="56"/>
      <c r="JK40" s="68"/>
      <c r="JL40" s="68"/>
      <c r="JM40" s="133" t="s">
        <v>6</v>
      </c>
      <c r="JN40" s="134"/>
      <c r="JO40" s="135"/>
      <c r="JP40" s="23">
        <f>SUM(JP34:JP39)</f>
        <v>6</v>
      </c>
      <c r="JQ40" s="24">
        <f>SUM(JQ34:JQ39)</f>
        <v>6</v>
      </c>
      <c r="JR40" s="44"/>
      <c r="JS40" s="44"/>
      <c r="JT40" s="56"/>
      <c r="JU40" s="56"/>
      <c r="JV40" s="56"/>
      <c r="JW40" s="56"/>
      <c r="JX40" s="56"/>
      <c r="JY40" s="68"/>
      <c r="JZ40" s="68"/>
      <c r="KA40" s="133" t="s">
        <v>6</v>
      </c>
      <c r="KB40" s="134"/>
      <c r="KC40" s="135"/>
      <c r="KD40" s="23">
        <f>SUM(KD34:KD39)</f>
        <v>4</v>
      </c>
      <c r="KE40" s="24">
        <f>SUM(KE34:KE39)</f>
        <v>8</v>
      </c>
      <c r="KF40" s="44"/>
      <c r="KG40" s="44"/>
      <c r="KH40" s="56"/>
      <c r="KI40" s="56"/>
      <c r="KJ40" s="56"/>
      <c r="KK40" s="56"/>
      <c r="KL40" s="56"/>
      <c r="KM40" s="68"/>
      <c r="KN40" s="68"/>
      <c r="KO40" s="133" t="s">
        <v>6</v>
      </c>
      <c r="KP40" s="134"/>
      <c r="KQ40" s="135"/>
      <c r="KR40" s="23">
        <f>SUM(KR34:KR39)</f>
        <v>3</v>
      </c>
      <c r="KS40" s="24">
        <f>SUM(KS34:KS39)</f>
        <v>9</v>
      </c>
      <c r="KT40" s="44"/>
      <c r="KU40" s="44"/>
      <c r="KW40" s="56"/>
      <c r="KX40" s="56"/>
      <c r="KY40" s="56"/>
      <c r="KZ40" s="56"/>
      <c r="LA40" s="68"/>
      <c r="LB40" s="68"/>
      <c r="LC40" s="133"/>
      <c r="LD40" s="134"/>
      <c r="LE40" s="135"/>
      <c r="LF40" s="23"/>
      <c r="LG40" s="24"/>
      <c r="LH40" s="44"/>
      <c r="LI40" s="44"/>
      <c r="LK40" s="56"/>
      <c r="LL40" s="56"/>
      <c r="LM40" s="56"/>
      <c r="LN40" s="56"/>
      <c r="LO40" s="68"/>
      <c r="LP40" s="68"/>
      <c r="LQ40" s="133"/>
      <c r="LR40" s="134"/>
      <c r="LS40" s="135"/>
      <c r="LT40" s="23"/>
      <c r="LU40" s="24"/>
      <c r="LV40" s="44"/>
      <c r="LW40" s="44"/>
      <c r="LY40" s="56"/>
      <c r="LZ40" s="56"/>
      <c r="MA40" s="56"/>
      <c r="MB40" s="56"/>
      <c r="MC40" s="68"/>
      <c r="MD40" s="68"/>
      <c r="ME40" s="133"/>
      <c r="MF40" s="134"/>
      <c r="MG40" s="135"/>
      <c r="MH40" s="23"/>
      <c r="MI40" s="24"/>
      <c r="MJ40" s="44"/>
      <c r="MK40" s="44"/>
      <c r="MM40" s="56"/>
      <c r="MN40" s="56"/>
      <c r="MO40" s="56"/>
      <c r="MP40" s="56"/>
      <c r="MQ40" s="68"/>
      <c r="MR40" s="68"/>
      <c r="MS40" s="133"/>
      <c r="MT40" s="134"/>
      <c r="MU40" s="135"/>
      <c r="MV40" s="23"/>
      <c r="MW40" s="24"/>
    </row>
    <row r="41" spans="1:363" ht="15.75" thickBot="1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69"/>
      <c r="HD41" s="56"/>
      <c r="HE41" s="56"/>
      <c r="HF41" s="69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</row>
    <row r="42" spans="1:363" s="75" customFormat="1" ht="15.75" thickBot="1" x14ac:dyDescent="0.3">
      <c r="A42" s="26" t="str">
        <f>Kalender!B58</f>
        <v>Excelsior 2</v>
      </c>
      <c r="B42" s="70"/>
      <c r="C42" s="70"/>
      <c r="D42" s="25" t="str">
        <f>Kalender!D58</f>
        <v>Biljartvrienden 1</v>
      </c>
      <c r="E42" s="72" t="s">
        <v>167</v>
      </c>
      <c r="F42" s="73"/>
      <c r="G42" s="73"/>
      <c r="H42" s="73"/>
      <c r="I42" s="73"/>
      <c r="J42" s="73"/>
      <c r="K42" s="74"/>
      <c r="L42" s="71"/>
      <c r="M42" s="71"/>
      <c r="O42" s="26" t="str">
        <f>Kalender!B93</f>
        <v>Ten Dorpe 3</v>
      </c>
      <c r="P42" s="70"/>
      <c r="Q42" s="70"/>
      <c r="R42" s="25" t="str">
        <f>Kalender!D93</f>
        <v>Plaza 2</v>
      </c>
      <c r="S42" s="72"/>
      <c r="T42" s="73"/>
      <c r="U42" s="73"/>
      <c r="V42" s="73"/>
      <c r="W42" s="73"/>
      <c r="X42" s="73"/>
      <c r="Y42" s="74"/>
      <c r="Z42" s="71"/>
      <c r="AA42" s="71"/>
      <c r="AC42" s="26" t="str">
        <f>Kalender!B128</f>
        <v>Het Wiel 1</v>
      </c>
      <c r="AD42" s="70"/>
      <c r="AE42" s="70"/>
      <c r="AF42" s="26" t="str">
        <f>Kalender!D128</f>
        <v>De Zes</v>
      </c>
      <c r="AG42" s="72"/>
      <c r="AH42" s="73"/>
      <c r="AI42" s="73"/>
      <c r="AJ42" s="73"/>
      <c r="AK42" s="73"/>
      <c r="AL42" s="73"/>
      <c r="AM42" s="74"/>
      <c r="AN42" s="71"/>
      <c r="AO42" s="71"/>
      <c r="AQ42" s="26" t="str">
        <f>Kalender!B163</f>
        <v>Biljartvrienden 1</v>
      </c>
      <c r="AR42" s="70"/>
      <c r="AS42" s="70"/>
      <c r="AT42" s="25" t="str">
        <f>Kalender!D163</f>
        <v>BKV</v>
      </c>
      <c r="AU42" s="72"/>
      <c r="AV42" s="73"/>
      <c r="AW42" s="73"/>
      <c r="AX42" s="73"/>
      <c r="AY42" s="73"/>
      <c r="AZ42" s="73"/>
      <c r="BA42" s="74"/>
      <c r="BB42" s="71"/>
      <c r="BC42" s="71"/>
      <c r="BE42" s="26" t="str">
        <f>Kalender!B198</f>
        <v>Excelsior 2</v>
      </c>
      <c r="BF42" s="70"/>
      <c r="BG42" s="70"/>
      <c r="BH42" s="25" t="str">
        <f>Kalender!D198</f>
        <v>De Zes</v>
      </c>
      <c r="BI42" s="72"/>
      <c r="BJ42" s="73"/>
      <c r="BK42" s="73"/>
      <c r="BL42" s="73"/>
      <c r="BM42" s="73"/>
      <c r="BN42" s="73"/>
      <c r="BO42" s="74"/>
      <c r="BP42" s="71"/>
      <c r="BQ42" s="71"/>
      <c r="BS42" s="26" t="str">
        <f>Kalender!B233</f>
        <v>BKV</v>
      </c>
      <c r="BT42" s="70"/>
      <c r="BU42" s="70"/>
      <c r="BV42" s="25" t="str">
        <f>Kalender!D233</f>
        <v>D'AA Post</v>
      </c>
      <c r="BW42" s="136"/>
      <c r="BX42" s="137"/>
      <c r="BY42" s="137"/>
      <c r="BZ42" s="137"/>
      <c r="CA42" s="137"/>
      <c r="CB42" s="137"/>
      <c r="CC42" s="138"/>
      <c r="CD42" s="71"/>
      <c r="CE42" s="71"/>
      <c r="CG42" s="26" t="str">
        <f>Kalender!B268</f>
        <v>De Golvers 2</v>
      </c>
      <c r="CH42" s="70"/>
      <c r="CI42" s="70"/>
      <c r="CJ42" s="25" t="str">
        <f>Kalender!D268</f>
        <v>Het Wiel 1</v>
      </c>
      <c r="CK42" s="72"/>
      <c r="CL42" s="73"/>
      <c r="CM42" s="73"/>
      <c r="CN42" s="73"/>
      <c r="CO42" s="73"/>
      <c r="CP42" s="73"/>
      <c r="CQ42" s="74"/>
      <c r="CR42" s="71"/>
      <c r="CS42" s="71"/>
      <c r="CU42" s="26" t="str">
        <f>Kalender!B303</f>
        <v>Blocksken 2</v>
      </c>
      <c r="CV42" s="70"/>
      <c r="CW42" s="70"/>
      <c r="CX42" s="25" t="str">
        <f>Kalender!D303</f>
        <v>De Zes</v>
      </c>
      <c r="CY42" s="136"/>
      <c r="CZ42" s="137"/>
      <c r="DA42" s="137"/>
      <c r="DB42" s="137"/>
      <c r="DC42" s="137"/>
      <c r="DD42" s="137"/>
      <c r="DE42" s="138"/>
      <c r="DF42" s="71"/>
      <c r="DG42" s="71"/>
      <c r="DI42" s="26" t="str">
        <f>Kalender!B373</f>
        <v>Den Tighel 2</v>
      </c>
      <c r="DJ42" s="70"/>
      <c r="DK42" s="70"/>
      <c r="DL42" s="25" t="str">
        <f>Kalender!D373</f>
        <v>D'AA Post</v>
      </c>
      <c r="DM42" s="72"/>
      <c r="DN42" s="73"/>
      <c r="DO42" s="73"/>
      <c r="DP42" s="73"/>
      <c r="DQ42" s="73"/>
      <c r="DR42" s="73"/>
      <c r="DS42" s="74"/>
      <c r="DT42" s="71"/>
      <c r="DU42" s="71"/>
      <c r="DW42" s="26" t="str">
        <f>Kalender!B408</f>
        <v>De Zes</v>
      </c>
      <c r="DX42" s="70"/>
      <c r="DY42" s="70"/>
      <c r="DZ42" s="25" t="str">
        <f>Kalender!D408</f>
        <v>Den Tighel 2</v>
      </c>
      <c r="EA42" s="72"/>
      <c r="EB42" s="73"/>
      <c r="EC42" s="73"/>
      <c r="ED42" s="73"/>
      <c r="EE42" s="73"/>
      <c r="EF42" s="73"/>
      <c r="EG42" s="74"/>
      <c r="EH42" s="71"/>
      <c r="EI42" s="71"/>
      <c r="EK42" s="27" t="str">
        <f>Kalender!B443</f>
        <v>Plaza 2</v>
      </c>
      <c r="EL42" s="70"/>
      <c r="EM42" s="70"/>
      <c r="EN42" s="25" t="str">
        <f>Kalender!D443</f>
        <v>BKV</v>
      </c>
      <c r="EO42" s="72"/>
      <c r="EP42" s="73"/>
      <c r="EQ42" s="73"/>
      <c r="ER42" s="73"/>
      <c r="ES42" s="73"/>
      <c r="ET42" s="73"/>
      <c r="EU42" s="74"/>
      <c r="EV42" s="71"/>
      <c r="EW42" s="71"/>
      <c r="EY42" s="26" t="str">
        <f>Kalender!B513</f>
        <v>Biljartvrienden 1</v>
      </c>
      <c r="EZ42" s="70"/>
      <c r="FA42" s="70"/>
      <c r="FB42" s="25" t="str">
        <f>Kalender!D513</f>
        <v>Excelsior 2</v>
      </c>
      <c r="FC42" s="72"/>
      <c r="FD42" s="73"/>
      <c r="FE42" s="73"/>
      <c r="FF42" s="73"/>
      <c r="FG42" s="73"/>
      <c r="FH42" s="73"/>
      <c r="FI42" s="74"/>
      <c r="FJ42" s="71"/>
      <c r="FK42" s="71"/>
      <c r="FM42" s="26" t="str">
        <f>Kalender!B548</f>
        <v>Plaza 2</v>
      </c>
      <c r="FN42" s="70"/>
      <c r="FO42" s="70"/>
      <c r="FP42" s="25" t="str">
        <f>Kalender!D548</f>
        <v>Ten Dorpe 3</v>
      </c>
      <c r="FQ42" s="72"/>
      <c r="FR42" s="73"/>
      <c r="FS42" s="73"/>
      <c r="FT42" s="73"/>
      <c r="FU42" s="73"/>
      <c r="FV42" s="73"/>
      <c r="FW42" s="74"/>
      <c r="FX42" s="71"/>
      <c r="FY42" s="71"/>
      <c r="GA42" s="26" t="str">
        <f>Kalender!B583</f>
        <v>De Zes</v>
      </c>
      <c r="GB42" s="70"/>
      <c r="GC42" s="70"/>
      <c r="GD42" s="25" t="str">
        <f>Kalender!D583</f>
        <v>Het Wiel 1</v>
      </c>
      <c r="GE42" s="72"/>
      <c r="GF42" s="73"/>
      <c r="GG42" s="73"/>
      <c r="GH42" s="73"/>
      <c r="GI42" s="73"/>
      <c r="GJ42" s="73"/>
      <c r="GK42" s="74"/>
      <c r="GL42" s="71"/>
      <c r="GM42" s="71"/>
      <c r="GO42" s="26" t="str">
        <f>Kalender!B618</f>
        <v>BKV</v>
      </c>
      <c r="GP42" s="70"/>
      <c r="GQ42" s="70"/>
      <c r="GR42" s="27" t="str">
        <f>Kalender!D618</f>
        <v>Biljartvrienden 1</v>
      </c>
      <c r="GS42" s="72"/>
      <c r="GT42" s="73"/>
      <c r="GU42" s="73"/>
      <c r="GV42" s="73"/>
      <c r="GW42" s="73"/>
      <c r="GX42" s="73"/>
      <c r="GY42" s="74"/>
      <c r="GZ42" s="71"/>
      <c r="HA42" s="71"/>
      <c r="HC42" s="27" t="str">
        <f>Kalender!B653</f>
        <v>De Zes</v>
      </c>
      <c r="HD42" s="70"/>
      <c r="HE42" s="70"/>
      <c r="HF42" s="27" t="str">
        <f>Kalender!D653</f>
        <v>Excelsior 2</v>
      </c>
      <c r="HG42" s="72"/>
      <c r="HH42" s="73"/>
      <c r="HI42" s="73"/>
      <c r="HJ42" s="73"/>
      <c r="HK42" s="73"/>
      <c r="HL42" s="73"/>
      <c r="HM42" s="74"/>
      <c r="HN42" s="71"/>
      <c r="HO42" s="71"/>
      <c r="HQ42" s="27" t="str">
        <f>Kalender!B688</f>
        <v>D'AA Post</v>
      </c>
      <c r="HR42" s="70"/>
      <c r="HS42" s="70"/>
      <c r="HT42" s="27" t="str">
        <f>Kalender!D688</f>
        <v>BKV</v>
      </c>
      <c r="HU42" s="72"/>
      <c r="HV42" s="73"/>
      <c r="HW42" s="73"/>
      <c r="HX42" s="73"/>
      <c r="HY42" s="73"/>
      <c r="HZ42" s="73"/>
      <c r="IA42" s="74"/>
      <c r="IB42" s="71"/>
      <c r="IC42" s="71"/>
      <c r="IE42" s="27" t="str">
        <f>Kalender!B723</f>
        <v>Het Wiel 1</v>
      </c>
      <c r="IF42" s="70"/>
      <c r="IG42" s="70"/>
      <c r="IH42" s="27" t="str">
        <f>Kalender!D723</f>
        <v>De Golvers 2</v>
      </c>
      <c r="II42" s="72"/>
      <c r="IJ42" s="73"/>
      <c r="IK42" s="73"/>
      <c r="IL42" s="73"/>
      <c r="IM42" s="73"/>
      <c r="IN42" s="73"/>
      <c r="IO42" s="74"/>
      <c r="IP42" s="71"/>
      <c r="IQ42" s="71"/>
      <c r="IS42" s="27" t="str">
        <f>Kalender!B758</f>
        <v>De Zes</v>
      </c>
      <c r="IT42" s="70"/>
      <c r="IU42" s="70"/>
      <c r="IV42" s="27" t="str">
        <f>Kalender!D758</f>
        <v>Blocksken 2</v>
      </c>
      <c r="IW42" s="72"/>
      <c r="IX42" s="73"/>
      <c r="IY42" s="73"/>
      <c r="IZ42" s="73"/>
      <c r="JA42" s="73"/>
      <c r="JB42" s="73"/>
      <c r="JC42" s="74"/>
      <c r="JD42" s="71"/>
      <c r="JE42" s="71"/>
      <c r="JG42" s="27" t="str">
        <f>Kalender!B828</f>
        <v>D'AA Post</v>
      </c>
      <c r="JH42" s="70"/>
      <c r="JI42" s="70"/>
      <c r="JJ42" s="27" t="str">
        <f>Kalender!D828</f>
        <v>Den Tighel 2</v>
      </c>
      <c r="JK42" s="72"/>
      <c r="JL42" s="73"/>
      <c r="JM42" s="73"/>
      <c r="JN42" s="73"/>
      <c r="JO42" s="73"/>
      <c r="JP42" s="73"/>
      <c r="JQ42" s="74"/>
      <c r="JR42" s="71"/>
      <c r="JS42" s="71"/>
      <c r="JU42" s="27" t="str">
        <f>Kalender!B863</f>
        <v>Den Tighel 2</v>
      </c>
      <c r="JV42" s="70"/>
      <c r="JW42" s="70"/>
      <c r="JX42" s="27" t="str">
        <f>Kalender!D863</f>
        <v>De Zes</v>
      </c>
      <c r="JY42" s="72"/>
      <c r="JZ42" s="73"/>
      <c r="KA42" s="73"/>
      <c r="KB42" s="73"/>
      <c r="KC42" s="73"/>
      <c r="KD42" s="73"/>
      <c r="KE42" s="74"/>
      <c r="KF42" s="71"/>
      <c r="KG42" s="71"/>
      <c r="KI42" s="27" t="str">
        <f>Kalender!B898</f>
        <v>BKV</v>
      </c>
      <c r="KJ42" s="70"/>
      <c r="KK42" s="70"/>
      <c r="KL42" s="27" t="str">
        <f>Kalender!D898</f>
        <v>Plaza 2</v>
      </c>
      <c r="KM42" s="72"/>
      <c r="KN42" s="73"/>
      <c r="KO42" s="73"/>
      <c r="KP42" s="73"/>
      <c r="KQ42" s="73"/>
      <c r="KR42" s="73"/>
      <c r="KS42" s="74"/>
      <c r="KT42" s="71"/>
      <c r="KU42" s="71"/>
      <c r="KW42" s="27"/>
      <c r="KX42" s="70"/>
      <c r="KY42" s="70"/>
      <c r="KZ42" s="27"/>
      <c r="LA42" s="72"/>
      <c r="LB42" s="73"/>
      <c r="LC42" s="73"/>
      <c r="LD42" s="73"/>
      <c r="LE42" s="73"/>
      <c r="LF42" s="73"/>
      <c r="LG42" s="74"/>
      <c r="LH42" s="71"/>
      <c r="LI42" s="71"/>
      <c r="LK42" s="27"/>
      <c r="LL42" s="70"/>
      <c r="LM42" s="70"/>
      <c r="LN42" s="27"/>
      <c r="LO42" s="72"/>
      <c r="LP42" s="73"/>
      <c r="LQ42" s="73"/>
      <c r="LR42" s="73"/>
      <c r="LS42" s="73"/>
      <c r="LT42" s="73"/>
      <c r="LU42" s="74"/>
      <c r="LV42" s="71"/>
      <c r="LW42" s="71"/>
      <c r="LY42" s="27"/>
      <c r="LZ42" s="70"/>
      <c r="MA42" s="70"/>
      <c r="MB42" s="27"/>
      <c r="MC42" s="72"/>
      <c r="MD42" s="73"/>
      <c r="ME42" s="73"/>
      <c r="MF42" s="73"/>
      <c r="MG42" s="73"/>
      <c r="MH42" s="73"/>
      <c r="MI42" s="74"/>
      <c r="MJ42" s="71"/>
      <c r="MK42" s="71"/>
      <c r="MM42" s="27"/>
      <c r="MN42" s="70"/>
      <c r="MO42" s="70"/>
      <c r="MP42" s="27"/>
      <c r="MQ42" s="72"/>
      <c r="MR42" s="73"/>
      <c r="MS42" s="73"/>
      <c r="MT42" s="73"/>
      <c r="MU42" s="73"/>
      <c r="MV42" s="73"/>
      <c r="MW42" s="74"/>
    </row>
    <row r="43" spans="1:363" x14ac:dyDescent="0.25">
      <c r="A43" s="63" t="s">
        <v>0</v>
      </c>
      <c r="B43" s="64" t="s">
        <v>1</v>
      </c>
      <c r="C43" s="64" t="s">
        <v>29</v>
      </c>
      <c r="D43" s="64" t="s">
        <v>2</v>
      </c>
      <c r="E43" s="64" t="s">
        <v>1</v>
      </c>
      <c r="F43" s="64" t="s">
        <v>29</v>
      </c>
      <c r="G43" s="64" t="s">
        <v>265</v>
      </c>
      <c r="H43" s="64" t="s">
        <v>266</v>
      </c>
      <c r="I43" s="64"/>
      <c r="J43" s="131" t="s">
        <v>5</v>
      </c>
      <c r="K43" s="132"/>
      <c r="L43" s="44"/>
      <c r="M43" s="44"/>
      <c r="N43" s="56"/>
      <c r="O43" s="63" t="s">
        <v>0</v>
      </c>
      <c r="P43" s="64" t="s">
        <v>1</v>
      </c>
      <c r="Q43" s="64" t="s">
        <v>29</v>
      </c>
      <c r="R43" s="64" t="s">
        <v>2</v>
      </c>
      <c r="S43" s="64" t="s">
        <v>1</v>
      </c>
      <c r="T43" s="64" t="s">
        <v>29</v>
      </c>
      <c r="U43" s="64" t="s">
        <v>265</v>
      </c>
      <c r="V43" s="64" t="s">
        <v>266</v>
      </c>
      <c r="W43" s="64"/>
      <c r="X43" s="131" t="s">
        <v>5</v>
      </c>
      <c r="Y43" s="132"/>
      <c r="Z43" s="44"/>
      <c r="AA43" s="44"/>
      <c r="AB43" s="56"/>
      <c r="AC43" s="63" t="s">
        <v>0</v>
      </c>
      <c r="AD43" s="64" t="s">
        <v>1</v>
      </c>
      <c r="AE43" s="64" t="s">
        <v>29</v>
      </c>
      <c r="AF43" s="64" t="s">
        <v>2</v>
      </c>
      <c r="AG43" s="64" t="s">
        <v>1</v>
      </c>
      <c r="AH43" s="64" t="s">
        <v>29</v>
      </c>
      <c r="AI43" s="64" t="s">
        <v>265</v>
      </c>
      <c r="AJ43" s="64" t="s">
        <v>266</v>
      </c>
      <c r="AK43" s="64"/>
      <c r="AL43" s="131" t="s">
        <v>5</v>
      </c>
      <c r="AM43" s="132"/>
      <c r="AN43" s="44"/>
      <c r="AO43" s="44"/>
      <c r="AP43" s="56"/>
      <c r="AQ43" s="63" t="s">
        <v>0</v>
      </c>
      <c r="AR43" s="64" t="s">
        <v>1</v>
      </c>
      <c r="AS43" s="64" t="s">
        <v>29</v>
      </c>
      <c r="AT43" s="64" t="s">
        <v>2</v>
      </c>
      <c r="AU43" s="64" t="s">
        <v>1</v>
      </c>
      <c r="AV43" s="64" t="s">
        <v>29</v>
      </c>
      <c r="AW43" s="64" t="s">
        <v>265</v>
      </c>
      <c r="AX43" s="64" t="s">
        <v>266</v>
      </c>
      <c r="AY43" s="64"/>
      <c r="AZ43" s="131" t="s">
        <v>5</v>
      </c>
      <c r="BA43" s="132"/>
      <c r="BB43" s="44"/>
      <c r="BC43" s="44"/>
      <c r="BD43" s="56"/>
      <c r="BE43" s="63" t="s">
        <v>0</v>
      </c>
      <c r="BF43" s="64" t="s">
        <v>1</v>
      </c>
      <c r="BG43" s="64" t="s">
        <v>29</v>
      </c>
      <c r="BH43" s="64" t="s">
        <v>2</v>
      </c>
      <c r="BI43" s="64" t="s">
        <v>1</v>
      </c>
      <c r="BJ43" s="64" t="s">
        <v>29</v>
      </c>
      <c r="BK43" s="64" t="s">
        <v>265</v>
      </c>
      <c r="BL43" s="64" t="s">
        <v>266</v>
      </c>
      <c r="BM43" s="64"/>
      <c r="BN43" s="131" t="s">
        <v>5</v>
      </c>
      <c r="BO43" s="132"/>
      <c r="BP43" s="44"/>
      <c r="BQ43" s="44"/>
      <c r="BR43" s="56"/>
      <c r="BS43" s="63" t="s">
        <v>0</v>
      </c>
      <c r="BT43" s="64" t="s">
        <v>1</v>
      </c>
      <c r="BU43" s="64" t="s">
        <v>29</v>
      </c>
      <c r="BV43" s="64" t="s">
        <v>2</v>
      </c>
      <c r="BW43" s="64" t="s">
        <v>1</v>
      </c>
      <c r="BX43" s="64" t="s">
        <v>29</v>
      </c>
      <c r="BY43" s="64" t="s">
        <v>265</v>
      </c>
      <c r="BZ43" s="64" t="s">
        <v>266</v>
      </c>
      <c r="CA43" s="64"/>
      <c r="CB43" s="131" t="s">
        <v>5</v>
      </c>
      <c r="CC43" s="132"/>
      <c r="CD43" s="44"/>
      <c r="CE43" s="44"/>
      <c r="CF43" s="56"/>
      <c r="CG43" s="63" t="s">
        <v>0</v>
      </c>
      <c r="CH43" s="64" t="s">
        <v>1</v>
      </c>
      <c r="CI43" s="64" t="s">
        <v>29</v>
      </c>
      <c r="CJ43" s="64" t="s">
        <v>2</v>
      </c>
      <c r="CK43" s="64" t="s">
        <v>1</v>
      </c>
      <c r="CL43" s="64" t="s">
        <v>29</v>
      </c>
      <c r="CM43" s="64" t="s">
        <v>265</v>
      </c>
      <c r="CN43" s="64" t="s">
        <v>266</v>
      </c>
      <c r="CO43" s="64"/>
      <c r="CP43" s="131" t="s">
        <v>5</v>
      </c>
      <c r="CQ43" s="132"/>
      <c r="CR43" s="44"/>
      <c r="CS43" s="44"/>
      <c r="CT43" s="56"/>
      <c r="CU43" s="63" t="s">
        <v>0</v>
      </c>
      <c r="CV43" s="64" t="s">
        <v>1</v>
      </c>
      <c r="CW43" s="64" t="s">
        <v>29</v>
      </c>
      <c r="CX43" s="64" t="s">
        <v>2</v>
      </c>
      <c r="CY43" s="64" t="s">
        <v>1</v>
      </c>
      <c r="CZ43" s="64" t="s">
        <v>29</v>
      </c>
      <c r="DA43" s="64" t="s">
        <v>265</v>
      </c>
      <c r="DB43" s="64" t="s">
        <v>266</v>
      </c>
      <c r="DC43" s="64"/>
      <c r="DD43" s="131" t="s">
        <v>5</v>
      </c>
      <c r="DE43" s="132"/>
      <c r="DF43" s="44"/>
      <c r="DG43" s="44"/>
      <c r="DH43" s="56"/>
      <c r="DI43" s="63" t="s">
        <v>0</v>
      </c>
      <c r="DJ43" s="64" t="s">
        <v>1</v>
      </c>
      <c r="DK43" s="64" t="s">
        <v>29</v>
      </c>
      <c r="DL43" s="64" t="s">
        <v>2</v>
      </c>
      <c r="DM43" s="64" t="s">
        <v>1</v>
      </c>
      <c r="DN43" s="64" t="s">
        <v>29</v>
      </c>
      <c r="DO43" s="64" t="s">
        <v>265</v>
      </c>
      <c r="DP43" s="64" t="s">
        <v>266</v>
      </c>
      <c r="DQ43" s="64"/>
      <c r="DR43" s="131" t="s">
        <v>5</v>
      </c>
      <c r="DS43" s="132"/>
      <c r="DT43" s="44"/>
      <c r="DU43" s="44"/>
      <c r="DV43" s="56"/>
      <c r="DW43" s="63" t="s">
        <v>0</v>
      </c>
      <c r="DX43" s="64" t="s">
        <v>1</v>
      </c>
      <c r="DY43" s="64" t="s">
        <v>29</v>
      </c>
      <c r="DZ43" s="64" t="s">
        <v>2</v>
      </c>
      <c r="EA43" s="64" t="s">
        <v>1</v>
      </c>
      <c r="EB43" s="64" t="s">
        <v>29</v>
      </c>
      <c r="EC43" s="64" t="s">
        <v>265</v>
      </c>
      <c r="ED43" s="64" t="s">
        <v>266</v>
      </c>
      <c r="EE43" s="64"/>
      <c r="EF43" s="131" t="s">
        <v>5</v>
      </c>
      <c r="EG43" s="132"/>
      <c r="EH43" s="44"/>
      <c r="EI43" s="44"/>
      <c r="EJ43" s="56"/>
      <c r="EK43" s="63" t="s">
        <v>0</v>
      </c>
      <c r="EL43" s="64" t="s">
        <v>1</v>
      </c>
      <c r="EM43" s="64" t="s">
        <v>29</v>
      </c>
      <c r="EN43" s="64" t="s">
        <v>2</v>
      </c>
      <c r="EO43" s="64" t="s">
        <v>1</v>
      </c>
      <c r="EP43" s="64" t="s">
        <v>29</v>
      </c>
      <c r="EQ43" s="64" t="s">
        <v>265</v>
      </c>
      <c r="ER43" s="64" t="s">
        <v>266</v>
      </c>
      <c r="ES43" s="64"/>
      <c r="ET43" s="131" t="s">
        <v>5</v>
      </c>
      <c r="EU43" s="132"/>
      <c r="EV43" s="44"/>
      <c r="EW43" s="44"/>
      <c r="EX43" s="56"/>
      <c r="EY43" s="63" t="s">
        <v>0</v>
      </c>
      <c r="EZ43" s="64" t="s">
        <v>1</v>
      </c>
      <c r="FA43" s="64" t="s">
        <v>29</v>
      </c>
      <c r="FB43" s="64" t="s">
        <v>2</v>
      </c>
      <c r="FC43" s="64" t="s">
        <v>1</v>
      </c>
      <c r="FD43" s="64" t="s">
        <v>29</v>
      </c>
      <c r="FE43" s="64" t="s">
        <v>265</v>
      </c>
      <c r="FF43" s="64" t="s">
        <v>266</v>
      </c>
      <c r="FG43" s="64"/>
      <c r="FH43" s="131" t="s">
        <v>5</v>
      </c>
      <c r="FI43" s="132"/>
      <c r="FJ43" s="44"/>
      <c r="FK43" s="44"/>
      <c r="FL43" s="56"/>
      <c r="FM43" s="63" t="s">
        <v>0</v>
      </c>
      <c r="FN43" s="64" t="s">
        <v>1</v>
      </c>
      <c r="FO43" s="64" t="s">
        <v>29</v>
      </c>
      <c r="FP43" s="64" t="s">
        <v>2</v>
      </c>
      <c r="FQ43" s="64" t="s">
        <v>1</v>
      </c>
      <c r="FR43" s="64" t="s">
        <v>29</v>
      </c>
      <c r="FS43" s="64" t="s">
        <v>265</v>
      </c>
      <c r="FT43" s="64" t="s">
        <v>266</v>
      </c>
      <c r="FU43" s="64"/>
      <c r="FV43" s="131" t="s">
        <v>5</v>
      </c>
      <c r="FW43" s="132"/>
      <c r="FX43" s="44"/>
      <c r="FY43" s="44"/>
      <c r="FZ43" s="56"/>
      <c r="GA43" s="63" t="s">
        <v>0</v>
      </c>
      <c r="GB43" s="64" t="s">
        <v>1</v>
      </c>
      <c r="GC43" s="64" t="s">
        <v>29</v>
      </c>
      <c r="GD43" s="64" t="s">
        <v>2</v>
      </c>
      <c r="GE43" s="64" t="s">
        <v>1</v>
      </c>
      <c r="GF43" s="64" t="s">
        <v>29</v>
      </c>
      <c r="GG43" s="64" t="s">
        <v>265</v>
      </c>
      <c r="GH43" s="64" t="s">
        <v>266</v>
      </c>
      <c r="GI43" s="64"/>
      <c r="GJ43" s="131" t="s">
        <v>5</v>
      </c>
      <c r="GK43" s="132"/>
      <c r="GL43" s="44"/>
      <c r="GM43" s="44"/>
      <c r="GN43" s="56"/>
      <c r="GO43" s="63" t="s">
        <v>0</v>
      </c>
      <c r="GP43" s="64" t="s">
        <v>1</v>
      </c>
      <c r="GQ43" s="64" t="s">
        <v>29</v>
      </c>
      <c r="GR43" s="64" t="s">
        <v>2</v>
      </c>
      <c r="GS43" s="64" t="s">
        <v>1</v>
      </c>
      <c r="GT43" s="64" t="s">
        <v>29</v>
      </c>
      <c r="GU43" s="64" t="s">
        <v>265</v>
      </c>
      <c r="GV43" s="64" t="s">
        <v>266</v>
      </c>
      <c r="GW43" s="64"/>
      <c r="GX43" s="131" t="s">
        <v>5</v>
      </c>
      <c r="GY43" s="132"/>
      <c r="GZ43" s="44"/>
      <c r="HA43" s="44"/>
      <c r="HB43" s="56"/>
      <c r="HC43" s="63" t="s">
        <v>0</v>
      </c>
      <c r="HD43" s="64" t="s">
        <v>1</v>
      </c>
      <c r="HE43" s="64" t="s">
        <v>29</v>
      </c>
      <c r="HF43" s="64" t="s">
        <v>2</v>
      </c>
      <c r="HG43" s="64" t="s">
        <v>1</v>
      </c>
      <c r="HH43" s="64" t="s">
        <v>29</v>
      </c>
      <c r="HI43" s="64" t="s">
        <v>265</v>
      </c>
      <c r="HJ43" s="64" t="s">
        <v>266</v>
      </c>
      <c r="HK43" s="64"/>
      <c r="HL43" s="131" t="s">
        <v>5</v>
      </c>
      <c r="HM43" s="132"/>
      <c r="HN43" s="44"/>
      <c r="HO43" s="44"/>
      <c r="HP43" s="56"/>
      <c r="HQ43" s="63" t="s">
        <v>0</v>
      </c>
      <c r="HR43" s="64" t="s">
        <v>1</v>
      </c>
      <c r="HS43" s="64" t="s">
        <v>29</v>
      </c>
      <c r="HT43" s="64" t="s">
        <v>2</v>
      </c>
      <c r="HU43" s="64" t="s">
        <v>1</v>
      </c>
      <c r="HV43" s="64" t="s">
        <v>29</v>
      </c>
      <c r="HW43" s="64" t="s">
        <v>265</v>
      </c>
      <c r="HX43" s="64" t="s">
        <v>266</v>
      </c>
      <c r="HY43" s="64"/>
      <c r="HZ43" s="131" t="s">
        <v>5</v>
      </c>
      <c r="IA43" s="132"/>
      <c r="IB43" s="44"/>
      <c r="IC43" s="44"/>
      <c r="ID43" s="56"/>
      <c r="IE43" s="63" t="s">
        <v>0</v>
      </c>
      <c r="IF43" s="64" t="s">
        <v>1</v>
      </c>
      <c r="IG43" s="64" t="s">
        <v>29</v>
      </c>
      <c r="IH43" s="64" t="s">
        <v>2</v>
      </c>
      <c r="II43" s="64" t="s">
        <v>1</v>
      </c>
      <c r="IJ43" s="64" t="s">
        <v>29</v>
      </c>
      <c r="IK43" s="64" t="s">
        <v>265</v>
      </c>
      <c r="IL43" s="64" t="s">
        <v>266</v>
      </c>
      <c r="IM43" s="64"/>
      <c r="IN43" s="131" t="s">
        <v>5</v>
      </c>
      <c r="IO43" s="132"/>
      <c r="IP43" s="44"/>
      <c r="IQ43" s="44"/>
      <c r="IR43" s="56"/>
      <c r="IS43" s="63" t="s">
        <v>0</v>
      </c>
      <c r="IT43" s="64" t="s">
        <v>1</v>
      </c>
      <c r="IU43" s="64" t="s">
        <v>29</v>
      </c>
      <c r="IV43" s="64" t="s">
        <v>2</v>
      </c>
      <c r="IW43" s="64" t="s">
        <v>1</v>
      </c>
      <c r="IX43" s="64" t="s">
        <v>29</v>
      </c>
      <c r="IY43" s="64" t="s">
        <v>265</v>
      </c>
      <c r="IZ43" s="64" t="s">
        <v>266</v>
      </c>
      <c r="JA43" s="64"/>
      <c r="JB43" s="131" t="s">
        <v>5</v>
      </c>
      <c r="JC43" s="132"/>
      <c r="JD43" s="44"/>
      <c r="JE43" s="44"/>
      <c r="JF43" s="56"/>
      <c r="JG43" s="63" t="s">
        <v>0</v>
      </c>
      <c r="JH43" s="64" t="s">
        <v>1</v>
      </c>
      <c r="JI43" s="64" t="s">
        <v>29</v>
      </c>
      <c r="JJ43" s="64" t="s">
        <v>2</v>
      </c>
      <c r="JK43" s="64" t="s">
        <v>1</v>
      </c>
      <c r="JL43" s="64" t="s">
        <v>29</v>
      </c>
      <c r="JM43" s="64" t="s">
        <v>265</v>
      </c>
      <c r="JN43" s="64" t="s">
        <v>266</v>
      </c>
      <c r="JO43" s="64"/>
      <c r="JP43" s="131" t="s">
        <v>5</v>
      </c>
      <c r="JQ43" s="132"/>
      <c r="JR43" s="44"/>
      <c r="JS43" s="44"/>
      <c r="JT43" s="56"/>
      <c r="JU43" s="63" t="s">
        <v>0</v>
      </c>
      <c r="JV43" s="64" t="s">
        <v>1</v>
      </c>
      <c r="JW43" s="64" t="s">
        <v>29</v>
      </c>
      <c r="JX43" s="64" t="s">
        <v>2</v>
      </c>
      <c r="JY43" s="64" t="s">
        <v>1</v>
      </c>
      <c r="JZ43" s="64" t="s">
        <v>29</v>
      </c>
      <c r="KA43" s="64" t="s">
        <v>265</v>
      </c>
      <c r="KB43" s="64" t="s">
        <v>266</v>
      </c>
      <c r="KC43" s="64"/>
      <c r="KD43" s="131" t="s">
        <v>5</v>
      </c>
      <c r="KE43" s="132"/>
      <c r="KF43" s="44"/>
      <c r="KG43" s="44"/>
      <c r="KH43" s="56"/>
      <c r="KI43" s="63" t="s">
        <v>0</v>
      </c>
      <c r="KJ43" s="64" t="s">
        <v>1</v>
      </c>
      <c r="KK43" s="64" t="s">
        <v>29</v>
      </c>
      <c r="KL43" s="64" t="s">
        <v>2</v>
      </c>
      <c r="KM43" s="64" t="s">
        <v>1</v>
      </c>
      <c r="KN43" s="64" t="s">
        <v>29</v>
      </c>
      <c r="KO43" s="64" t="s">
        <v>265</v>
      </c>
      <c r="KP43" s="64" t="s">
        <v>266</v>
      </c>
      <c r="KQ43" s="64"/>
      <c r="KR43" s="131" t="s">
        <v>5</v>
      </c>
      <c r="KS43" s="132"/>
      <c r="KT43" s="44"/>
      <c r="KU43" s="44"/>
      <c r="KW43" s="63"/>
      <c r="KX43" s="64"/>
      <c r="KY43" s="64"/>
      <c r="KZ43" s="64"/>
      <c r="LA43" s="64"/>
      <c r="LB43" s="64"/>
      <c r="LC43" s="64"/>
      <c r="LD43" s="64"/>
      <c r="LE43" s="64"/>
      <c r="LF43" s="131"/>
      <c r="LG43" s="132"/>
      <c r="LH43" s="44"/>
      <c r="LI43" s="44"/>
      <c r="LK43" s="63"/>
      <c r="LL43" s="64"/>
      <c r="LM43" s="64"/>
      <c r="LN43" s="64"/>
      <c r="LO43" s="64"/>
      <c r="LP43" s="64"/>
      <c r="LQ43" s="64"/>
      <c r="LR43" s="64"/>
      <c r="LS43" s="64"/>
      <c r="LT43" s="131"/>
      <c r="LU43" s="132"/>
      <c r="LV43" s="44"/>
      <c r="LW43" s="44"/>
      <c r="LY43" s="63"/>
      <c r="LZ43" s="64"/>
      <c r="MA43" s="64"/>
      <c r="MB43" s="64"/>
      <c r="MC43" s="64"/>
      <c r="MD43" s="64"/>
      <c r="ME43" s="64"/>
      <c r="MF43" s="64"/>
      <c r="MG43" s="64"/>
      <c r="MH43" s="131"/>
      <c r="MI43" s="132"/>
      <c r="MJ43" s="44"/>
      <c r="MK43" s="44"/>
      <c r="MM43" s="63"/>
      <c r="MN43" s="64"/>
      <c r="MO43" s="64"/>
      <c r="MP43" s="64"/>
      <c r="MQ43" s="64"/>
      <c r="MR43" s="64"/>
      <c r="MS43" s="64"/>
      <c r="MT43" s="64"/>
      <c r="MU43" s="64"/>
      <c r="MV43" s="131"/>
      <c r="MW43" s="132"/>
    </row>
    <row r="44" spans="1:363" ht="16.5" x14ac:dyDescent="0.3">
      <c r="A44" s="22" t="str">
        <f t="shared" ref="A44:A49" si="620">IF(B44,VLOOKUP(B44,Spelers,2,FALSE),"")</f>
        <v>VAN DER VORST Kevin</v>
      </c>
      <c r="B44" s="83">
        <v>6011</v>
      </c>
      <c r="C44" s="22" t="str">
        <f t="shared" ref="C44:C49" si="621">IF(B44,VLOOKUP(B44,Spelers,3,FALSE),"")</f>
        <v>C</v>
      </c>
      <c r="D44" s="22" t="str">
        <f t="shared" ref="D44:D49" si="622">IF(E44,VLOOKUP(E44,Spelers,2,FALSE),"")</f>
        <v>VAN AKEN Bart</v>
      </c>
      <c r="E44" s="83">
        <v>8242</v>
      </c>
      <c r="F44" s="22" t="str">
        <f t="shared" ref="F44:F49" si="623">IF(E44,VLOOKUP(E44,Spelers,3,FALSE),"")</f>
        <v>D</v>
      </c>
      <c r="G44" s="83">
        <v>1</v>
      </c>
      <c r="H44" s="83">
        <v>2</v>
      </c>
      <c r="I44" s="84"/>
      <c r="J44" s="22">
        <f t="shared" ref="J44:J49" si="624">IF(H44&lt;&gt;"",IF(G44=H44,IF(G44=1,2,0),1),"")</f>
        <v>1</v>
      </c>
      <c r="K44" s="22">
        <f t="shared" ref="K44:K49" si="625">IF(H44&lt;&gt;"",IF(G44=H44,IF(G44=1,0,2),1),"")</f>
        <v>1</v>
      </c>
      <c r="L44" s="43">
        <f>IF(J44=2,3,IF(J44=1,1,0))</f>
        <v>1</v>
      </c>
      <c r="M44" s="43">
        <f>IF(K44=2,3,IF(K44=1,1,0))</f>
        <v>1</v>
      </c>
      <c r="N44" s="66"/>
      <c r="O44" s="22" t="str">
        <f t="shared" ref="O44:O49" si="626">IF(P44,VLOOKUP(P44,Spelers,2,FALSE),"")</f>
        <v>VAN RANST Juan</v>
      </c>
      <c r="P44" s="83">
        <v>4964</v>
      </c>
      <c r="Q44" s="22" t="str">
        <f t="shared" ref="Q44:Q49" si="627">IF(P44,VLOOKUP(P44,Spelers,3,FALSE),"")</f>
        <v>C</v>
      </c>
      <c r="R44" s="22" t="str">
        <f t="shared" ref="R44:R49" si="628">IF(S44,VLOOKUP(S44,Spelers,2,FALSE),"")</f>
        <v>DE KEYSER Laurens</v>
      </c>
      <c r="S44" s="83">
        <v>7168</v>
      </c>
      <c r="T44" s="22" t="str">
        <f t="shared" ref="T44:T49" si="629">IF(S44,VLOOKUP(S44,Spelers,3,FALSE),"")</f>
        <v>B</v>
      </c>
      <c r="U44" s="83">
        <v>2</v>
      </c>
      <c r="V44" s="83">
        <v>1</v>
      </c>
      <c r="W44" s="84"/>
      <c r="X44" s="22">
        <f t="shared" ref="X44:X49" si="630">IF(V44&lt;&gt;"",IF(U44=V44,IF(U44=1,2,0),1),"")</f>
        <v>1</v>
      </c>
      <c r="Y44" s="22">
        <f t="shared" ref="Y44:Y49" si="631">IF(V44&lt;&gt;"",IF(U44=V44,IF(U44=1,0,2),1),"")</f>
        <v>1</v>
      </c>
      <c r="Z44" s="43">
        <f>IF(X44=2,3,IF(X44=1,1,0))</f>
        <v>1</v>
      </c>
      <c r="AA44" s="43">
        <f>IF(Y44=2,3,IF(Y44=1,1,0))</f>
        <v>1</v>
      </c>
      <c r="AB44" s="56"/>
      <c r="AC44" s="22" t="str">
        <f t="shared" ref="AC44:AC49" si="632">IF(AD44,VLOOKUP(AD44,Spelers,2,FALSE),"")</f>
        <v>MUYS Erwin</v>
      </c>
      <c r="AD44" s="83">
        <v>8058</v>
      </c>
      <c r="AE44" s="22" t="str">
        <f t="shared" ref="AE44:AE49" si="633">IF(AD44,VLOOKUP(AD44,Spelers,3,FALSE),"")</f>
        <v>D</v>
      </c>
      <c r="AF44" s="22" t="str">
        <f t="shared" ref="AF44:AF49" si="634">IF(AG44,VLOOKUP(AG44,Spelers,2,FALSE),"")</f>
        <v>AUBROECK Jurgen</v>
      </c>
      <c r="AG44" s="83">
        <v>6267</v>
      </c>
      <c r="AH44" s="22" t="str">
        <f t="shared" ref="AH44:AH49" si="635">IF(AG44,VLOOKUP(AG44,Spelers,3,FALSE),"")</f>
        <v>C</v>
      </c>
      <c r="AI44" s="83">
        <v>2</v>
      </c>
      <c r="AJ44" s="83">
        <v>2</v>
      </c>
      <c r="AK44" s="84"/>
      <c r="AL44" s="22">
        <f t="shared" ref="AL44:AL49" si="636">IF(AJ44&lt;&gt;"",IF(AI44=AJ44,IF(AI44=1,2,0),1),"")</f>
        <v>0</v>
      </c>
      <c r="AM44" s="22">
        <f t="shared" ref="AM44:AM49" si="637">IF(AJ44&lt;&gt;"",IF(AI44=AJ44,IF(AI44=1,0,2),1),"")</f>
        <v>2</v>
      </c>
      <c r="AN44" s="43">
        <f>IF(AL44=2,3,IF(AL44=1,1,0))</f>
        <v>0</v>
      </c>
      <c r="AO44" s="43">
        <f>IF(AM44=2,3,IF(AM44=1,1,0))</f>
        <v>3</v>
      </c>
      <c r="AP44" s="56"/>
      <c r="AQ44" s="22" t="str">
        <f t="shared" ref="AQ44:AQ49" si="638">IF(AR44,VLOOKUP(AR44,Spelers,2,FALSE),"")</f>
        <v>VAN HOOF Reno</v>
      </c>
      <c r="AR44" s="83">
        <v>4643</v>
      </c>
      <c r="AS44" s="22" t="str">
        <f t="shared" ref="AS44:AS49" si="639">IF(AR44,VLOOKUP(AR44,Spelers,3,FALSE),"")</f>
        <v>B</v>
      </c>
      <c r="AT44" s="22" t="str">
        <f t="shared" ref="AT44:AT49" si="640">IF(AU44,VLOOKUP(AU44,Spelers,2,FALSE),"")</f>
        <v>SCHOUKENS Juliën</v>
      </c>
      <c r="AU44" s="83">
        <v>7837</v>
      </c>
      <c r="AV44" s="22" t="str">
        <f t="shared" ref="AV44:AV49" si="641">IF(AU44,VLOOKUP(AU44,Spelers,3,FALSE),"")</f>
        <v>C</v>
      </c>
      <c r="AW44" s="83">
        <v>1</v>
      </c>
      <c r="AX44" s="83">
        <v>1</v>
      </c>
      <c r="AY44" s="84"/>
      <c r="AZ44" s="22">
        <f t="shared" ref="AZ44:AZ49" si="642">IF(AX44&lt;&gt;"",IF(AW44=AX44,IF(AW44=1,2,0),1),"")</f>
        <v>2</v>
      </c>
      <c r="BA44" s="22">
        <f t="shared" ref="BA44:BA49" si="643">IF(AX44&lt;&gt;"",IF(AW44=AX44,IF(AW44=1,0,2),1),"")</f>
        <v>0</v>
      </c>
      <c r="BB44" s="43">
        <f>IF(AZ44=2,3,IF(AZ44=1,1,0))</f>
        <v>3</v>
      </c>
      <c r="BC44" s="43">
        <f>IF(BA44=2,3,IF(BA44=1,1,0))</f>
        <v>0</v>
      </c>
      <c r="BD44" s="66"/>
      <c r="BE44" s="22" t="str">
        <f t="shared" ref="BE44:BE49" si="644">IF(BF44,VLOOKUP(BF44,Spelers,2,FALSE),"")</f>
        <v>KERREMANS Yentl</v>
      </c>
      <c r="BF44" s="83">
        <v>4636</v>
      </c>
      <c r="BG44" s="22" t="str">
        <f t="shared" ref="BG44:BG49" si="645">IF(BF44,VLOOKUP(BF44,Spelers,3,FALSE),"")</f>
        <v>D</v>
      </c>
      <c r="BH44" s="22" t="str">
        <f t="shared" ref="BH44:BH49" si="646">IF(BI44,VLOOKUP(BI44,Spelers,2,FALSE),"")</f>
        <v>AUBROECK Jurgen</v>
      </c>
      <c r="BI44" s="83">
        <v>6267</v>
      </c>
      <c r="BJ44" s="22" t="str">
        <f t="shared" ref="BJ44:BJ49" si="647">IF(BI44,VLOOKUP(BI44,Spelers,3,FALSE),"")</f>
        <v>C</v>
      </c>
      <c r="BK44" s="83">
        <v>1</v>
      </c>
      <c r="BL44" s="83">
        <v>2</v>
      </c>
      <c r="BM44" s="84"/>
      <c r="BN44" s="22">
        <f t="shared" ref="BN44:BN49" si="648">IF(BL44&lt;&gt;"",IF(BK44=BL44,IF(BK44=1,2,0),1),"")</f>
        <v>1</v>
      </c>
      <c r="BO44" s="22">
        <f t="shared" ref="BO44:BO49" si="649">IF(BL44&lt;&gt;"",IF(BK44=BL44,IF(BK44=1,0,2),1),"")</f>
        <v>1</v>
      </c>
      <c r="BP44" s="43">
        <f>IF(BN44=2,3,IF(BN44=1,1,0))</f>
        <v>1</v>
      </c>
      <c r="BQ44" s="43">
        <f>IF(BO44=2,3,IF(BO44=1,1,0))</f>
        <v>1</v>
      </c>
      <c r="BR44" s="56"/>
      <c r="BS44" s="22" t="str">
        <f t="shared" ref="BS44:BS49" si="650">IF(BT44,VLOOKUP(BT44,Spelers,2,FALSE),"")</f>
        <v>VAN ROY John</v>
      </c>
      <c r="BT44" s="83">
        <v>1883</v>
      </c>
      <c r="BU44" s="22" t="str">
        <f t="shared" ref="BU44:BU49" si="651">IF(BT44,VLOOKUP(BT44,Spelers,3,FALSE),"")</f>
        <v>B</v>
      </c>
      <c r="BV44" s="22" t="str">
        <f t="shared" ref="BV44:BV49" si="652">IF(BW44,VLOOKUP(BW44,Spelers,2,FALSE),"")</f>
        <v>D'HONT Paul</v>
      </c>
      <c r="BW44" s="83">
        <v>7450</v>
      </c>
      <c r="BX44" s="22" t="str">
        <f t="shared" ref="BX44:BX49" si="653">IF(BW44,VLOOKUP(BW44,Spelers,3,FALSE),"")</f>
        <v>D</v>
      </c>
      <c r="BY44" s="83">
        <v>1</v>
      </c>
      <c r="BZ44" s="83">
        <v>1</v>
      </c>
      <c r="CA44" s="84"/>
      <c r="CB44" s="22">
        <f t="shared" ref="CB44:CB49" si="654">IF(BZ44&lt;&gt;"",IF(BY44=BZ44,IF(BY44=1,2,0),1),"")</f>
        <v>2</v>
      </c>
      <c r="CC44" s="22">
        <f t="shared" ref="CC44:CC49" si="655">IF(BZ44&lt;&gt;"",IF(BY44=BZ44,IF(BY44=1,0,2),1),"")</f>
        <v>0</v>
      </c>
      <c r="CD44" s="43">
        <f>IF(CB44=2,3,IF(CB44=1,1,0))</f>
        <v>3</v>
      </c>
      <c r="CE44" s="43">
        <f>IF(CC44=2,3,IF(CC44=1,1,0))</f>
        <v>0</v>
      </c>
      <c r="CF44" s="56"/>
      <c r="CG44" s="22" t="str">
        <f t="shared" ref="CG44:CG49" si="656">IF(CH44,VLOOKUP(CH44,Spelers,2,FALSE),"")</f>
        <v>VAN HUMBEECK Henri</v>
      </c>
      <c r="CH44" s="83">
        <v>1135</v>
      </c>
      <c r="CI44" s="22" t="str">
        <f t="shared" ref="CI44:CI49" si="657">IF(CH44,VLOOKUP(CH44,Spelers,3,FALSE),"")</f>
        <v>B</v>
      </c>
      <c r="CJ44" s="22" t="str">
        <f t="shared" ref="CJ44:CJ49" si="658">IF(CK44,VLOOKUP(CK44,Spelers,2,FALSE),"")</f>
        <v>VERMEULEN Peter</v>
      </c>
      <c r="CK44" s="83">
        <v>2939</v>
      </c>
      <c r="CL44" s="22" t="str">
        <f t="shared" ref="CL44:CL49" si="659">IF(CK44,VLOOKUP(CK44,Spelers,3,FALSE),"")</f>
        <v>B</v>
      </c>
      <c r="CM44" s="83">
        <v>1</v>
      </c>
      <c r="CN44" s="83">
        <v>1</v>
      </c>
      <c r="CO44" s="84"/>
      <c r="CP44" s="22">
        <f t="shared" ref="CP44:CP49" si="660">IF(CN44&lt;&gt;"",IF(CM44=CN44,IF(CM44=1,2,0),1),"")</f>
        <v>2</v>
      </c>
      <c r="CQ44" s="22">
        <f t="shared" ref="CQ44:CQ49" si="661">IF(CN44&lt;&gt;"",IF(CM44=CN44,IF(CM44=1,0,2),1),"")</f>
        <v>0</v>
      </c>
      <c r="CR44" s="43">
        <f>IF(CP44=2,3,IF(CP44=1,1,0))</f>
        <v>3</v>
      </c>
      <c r="CS44" s="43">
        <f>IF(CQ44=2,3,IF(CQ44=1,1,0))</f>
        <v>0</v>
      </c>
      <c r="CT44" s="66"/>
      <c r="CU44" s="22" t="str">
        <f t="shared" ref="CU44:CU49" si="662">IF(CV44,VLOOKUP(CV44,Spelers,2,FALSE),"")</f>
        <v>VAN UFFEL Martin</v>
      </c>
      <c r="CV44" s="83">
        <v>2632</v>
      </c>
      <c r="CW44" s="22" t="str">
        <f t="shared" ref="CW44:CW49" si="663">IF(CV44,VLOOKUP(CV44,Spelers,3,FALSE),"")</f>
        <v>B</v>
      </c>
      <c r="CX44" s="22" t="str">
        <f t="shared" ref="CX44:CX49" si="664">IF(CY44,VLOOKUP(CY44,Spelers,2,FALSE),"")</f>
        <v>VAN STEEN Patrick</v>
      </c>
      <c r="CY44" s="83">
        <v>7306</v>
      </c>
      <c r="CZ44" s="22" t="str">
        <f t="shared" ref="CZ44:CZ49" si="665">IF(CY44,VLOOKUP(CY44,Spelers,3,FALSE),"")</f>
        <v>C</v>
      </c>
      <c r="DA44" s="83">
        <v>1</v>
      </c>
      <c r="DB44" s="83">
        <v>1</v>
      </c>
      <c r="DC44" s="84"/>
      <c r="DD44" s="22">
        <f t="shared" ref="DD44:DD49" si="666">IF(DB44&lt;&gt;"",IF(DA44=DB44,IF(DA44=1,2,0),1),"")</f>
        <v>2</v>
      </c>
      <c r="DE44" s="22">
        <f t="shared" ref="DE44:DE49" si="667">IF(DB44&lt;&gt;"",IF(DA44=DB44,IF(DA44=1,0,2),1),"")</f>
        <v>0</v>
      </c>
      <c r="DF44" s="43">
        <f>IF(DD44=2,3,IF(DD44=1,1,0))</f>
        <v>3</v>
      </c>
      <c r="DG44" s="43">
        <f>IF(DE44=2,3,IF(DE44=1,1,0))</f>
        <v>0</v>
      </c>
      <c r="DH44" s="56"/>
      <c r="DI44" s="22" t="str">
        <f t="shared" ref="DI44:DI49" si="668">IF(DJ44,VLOOKUP(DJ44,Spelers,2,FALSE),"")</f>
        <v>BROUWER Glenn</v>
      </c>
      <c r="DJ44" s="83">
        <v>7290</v>
      </c>
      <c r="DK44" s="22" t="str">
        <f t="shared" ref="DK44:DK49" si="669">IF(DJ44,VLOOKUP(DJ44,Spelers,3,FALSE),"")</f>
        <v>B</v>
      </c>
      <c r="DL44" s="22" t="str">
        <f t="shared" ref="DL44:DL49" si="670">IF(DM44,VLOOKUP(DM44,Spelers,2,FALSE),"")</f>
        <v>DE GREEF Johan</v>
      </c>
      <c r="DM44" s="83">
        <v>3773</v>
      </c>
      <c r="DN44" s="22" t="str">
        <f t="shared" ref="DN44:DN49" si="671">IF(DM44,VLOOKUP(DM44,Spelers,3,FALSE),"")</f>
        <v>D</v>
      </c>
      <c r="DO44" s="83">
        <v>1</v>
      </c>
      <c r="DP44" s="83">
        <v>1</v>
      </c>
      <c r="DQ44" s="84"/>
      <c r="DR44" s="22">
        <f t="shared" ref="DR44:DR49" si="672">IF(DP44&lt;&gt;"",IF(DO44=DP44,IF(DO44=1,2,0),1),"")</f>
        <v>2</v>
      </c>
      <c r="DS44" s="22">
        <f t="shared" ref="DS44:DS49" si="673">IF(DP44&lt;&gt;"",IF(DO44=DP44,IF(DO44=1,0,2),1),"")</f>
        <v>0</v>
      </c>
      <c r="DT44" s="43">
        <f>IF(DR44=2,3,IF(DR44=1,1,0))</f>
        <v>3</v>
      </c>
      <c r="DU44" s="43">
        <f>IF(DS44=2,3,IF(DS44=1,1,0))</f>
        <v>0</v>
      </c>
      <c r="DV44" s="56"/>
      <c r="DW44" s="22" t="str">
        <f t="shared" ref="DW44:DW49" si="674">IF(DX44,VLOOKUP(DX44,Spelers,2,FALSE),"")</f>
        <v>AUBROECK Jurgen</v>
      </c>
      <c r="DX44" s="83">
        <v>6267</v>
      </c>
      <c r="DY44" s="22" t="str">
        <f t="shared" ref="DY44:DY49" si="675">IF(DX44,VLOOKUP(DX44,Spelers,3,FALSE),"")</f>
        <v>C</v>
      </c>
      <c r="DZ44" s="22" t="str">
        <f t="shared" ref="DZ44:DZ49" si="676">IF(EA44,VLOOKUP(EA44,Spelers,2,FALSE),"")</f>
        <v>VAN LINDEN Rudi</v>
      </c>
      <c r="EA44" s="83">
        <v>2790</v>
      </c>
      <c r="EB44" s="22" t="str">
        <f t="shared" ref="EB44:EB49" si="677">IF(EA44,VLOOKUP(EA44,Spelers,3,FALSE),"")</f>
        <v>D</v>
      </c>
      <c r="EC44" s="83">
        <v>1</v>
      </c>
      <c r="ED44" s="83">
        <v>1</v>
      </c>
      <c r="EE44" s="84"/>
      <c r="EF44" s="22">
        <f t="shared" ref="EF44:EF49" si="678">IF(ED44&lt;&gt;"",IF(EC44=ED44,IF(EC44=1,2,0),1),"")</f>
        <v>2</v>
      </c>
      <c r="EG44" s="22">
        <f t="shared" ref="EG44:EG49" si="679">IF(ED44&lt;&gt;"",IF(EC44=ED44,IF(EC44=1,0,2),1),"")</f>
        <v>0</v>
      </c>
      <c r="EH44" s="43">
        <f>IF(EF44=2,3,IF(EF44=1,1,0))</f>
        <v>3</v>
      </c>
      <c r="EI44" s="43">
        <f>IF(EG44=2,3,IF(EG44=1,1,0))</f>
        <v>0</v>
      </c>
      <c r="EJ44" s="66"/>
      <c r="EK44" s="22" t="str">
        <f t="shared" ref="EK44:EK49" si="680">IF(EL44,VLOOKUP(EL44,Spelers,2,FALSE),"")</f>
        <v>DE KEYSER Laurens</v>
      </c>
      <c r="EL44" s="83">
        <v>7168</v>
      </c>
      <c r="EM44" s="22" t="str">
        <f t="shared" ref="EM44:EM49" si="681">IF(EL44,VLOOKUP(EL44,Spelers,3,FALSE),"")</f>
        <v>B</v>
      </c>
      <c r="EN44" s="22" t="str">
        <f t="shared" ref="EN44:EN49" si="682">IF(EO44,VLOOKUP(EO44,Spelers,2,FALSE),"")</f>
        <v>VAN ROY John</v>
      </c>
      <c r="EO44" s="83">
        <v>1883</v>
      </c>
      <c r="EP44" s="22" t="str">
        <f t="shared" ref="EP44:EP49" si="683">IF(EO44,VLOOKUP(EO44,Spelers,3,FALSE),"")</f>
        <v>B</v>
      </c>
      <c r="EQ44" s="83">
        <v>1</v>
      </c>
      <c r="ER44" s="83">
        <v>2</v>
      </c>
      <c r="ES44" s="84"/>
      <c r="ET44" s="22">
        <f t="shared" ref="ET44:ET49" si="684">IF(ER44&lt;&gt;"",IF(EQ44=ER44,IF(EQ44=1,2,0),1),"")</f>
        <v>1</v>
      </c>
      <c r="EU44" s="22">
        <f t="shared" ref="EU44:EU49" si="685">IF(ER44&lt;&gt;"",IF(EQ44=ER44,IF(EQ44=1,0,2),1),"")</f>
        <v>1</v>
      </c>
      <c r="EV44" s="43">
        <f>IF(ET44=2,3,IF(ET44=1,1,0))</f>
        <v>1</v>
      </c>
      <c r="EW44" s="43">
        <f>IF(EU44=2,3,IF(EU44=1,1,0))</f>
        <v>1</v>
      </c>
      <c r="EX44" s="56"/>
      <c r="EY44" s="22" t="str">
        <f t="shared" ref="EY44:EY49" si="686">IF(EZ44,VLOOKUP(EZ44,Spelers,2,FALSE),"")</f>
        <v>VERHEYDEN Thierry</v>
      </c>
      <c r="EZ44" s="83">
        <v>3038</v>
      </c>
      <c r="FA44" s="22" t="str">
        <f t="shared" ref="FA44:FA49" si="687">IF(EZ44,VLOOKUP(EZ44,Spelers,3,FALSE),"")</f>
        <v>B</v>
      </c>
      <c r="FB44" s="22" t="str">
        <f t="shared" ref="FB44:FB49" si="688">IF(FC44,VLOOKUP(FC44,Spelers,2,FALSE),"")</f>
        <v>SEGERS Tom</v>
      </c>
      <c r="FC44" s="83">
        <v>2655</v>
      </c>
      <c r="FD44" s="22" t="str">
        <f t="shared" ref="FD44:FD49" si="689">IF(FC44,VLOOKUP(FC44,Spelers,3,FALSE),"")</f>
        <v>C</v>
      </c>
      <c r="FE44" s="83">
        <v>1</v>
      </c>
      <c r="FF44" s="83">
        <v>1</v>
      </c>
      <c r="FG44" s="84"/>
      <c r="FH44" s="22">
        <f t="shared" ref="FH44:FH49" si="690">IF(FF44&lt;&gt;"",IF(FE44=FF44,IF(FE44=1,2,0),1),"")</f>
        <v>2</v>
      </c>
      <c r="FI44" s="22">
        <f t="shared" ref="FI44:FI49" si="691">IF(FF44&lt;&gt;"",IF(FE44=FF44,IF(FE44=1,0,2),1),"")</f>
        <v>0</v>
      </c>
      <c r="FJ44" s="43">
        <f>IF(FH44=2,3,IF(FH44=1,1,0))</f>
        <v>3</v>
      </c>
      <c r="FK44" s="43">
        <f>IF(FI44=2,3,IF(FI44=1,1,0))</f>
        <v>0</v>
      </c>
      <c r="FL44" s="56"/>
      <c r="FM44" s="22" t="str">
        <f t="shared" ref="FM44:FM49" si="692">IF(FN44,VLOOKUP(FN44,Spelers,2,FALSE),"")</f>
        <v>MOENS Robert</v>
      </c>
      <c r="FN44" s="83">
        <v>5272</v>
      </c>
      <c r="FO44" s="22" t="str">
        <f t="shared" ref="FO44:FO49" si="693">IF(FN44,VLOOKUP(FN44,Spelers,3,FALSE),"")</f>
        <v>B</v>
      </c>
      <c r="FP44" s="22" t="str">
        <f t="shared" ref="FP44:FP49" si="694">IF(FQ44,VLOOKUP(FQ44,Spelers,2,FALSE),"")</f>
        <v>VAN DER WILT Cornelis</v>
      </c>
      <c r="FQ44" s="83">
        <v>6518</v>
      </c>
      <c r="FR44" s="22" t="str">
        <f t="shared" ref="FR44:FR49" si="695">IF(FQ44,VLOOKUP(FQ44,Spelers,3,FALSE),"")</f>
        <v>D</v>
      </c>
      <c r="FS44" s="83">
        <v>2</v>
      </c>
      <c r="FT44" s="83">
        <v>1</v>
      </c>
      <c r="FU44" s="84"/>
      <c r="FV44" s="22">
        <f t="shared" ref="FV44:FV49" si="696">IF(FT44&lt;&gt;"",IF(FS44=FT44,IF(FS44=1,2,0),1),"")</f>
        <v>1</v>
      </c>
      <c r="FW44" s="22">
        <f t="shared" ref="FW44:FW49" si="697">IF(FT44&lt;&gt;"",IF(FS44=FT44,IF(FS44=1,0,2),1),"")</f>
        <v>1</v>
      </c>
      <c r="FX44" s="43">
        <f>IF(FV44=2,3,IF(FV44=1,1,0))</f>
        <v>1</v>
      </c>
      <c r="FY44" s="43">
        <f>IF(FW44=2,3,IF(FW44=1,1,0))</f>
        <v>1</v>
      </c>
      <c r="FZ44" s="66"/>
      <c r="GA44" s="22" t="str">
        <f t="shared" ref="GA44:GA49" si="698">IF(GB44,VLOOKUP(GB44,Spelers,2,FALSE),"")</f>
        <v>AUBROECK Jurgen</v>
      </c>
      <c r="GB44" s="83">
        <v>6267</v>
      </c>
      <c r="GC44" s="22" t="str">
        <f t="shared" ref="GC44:GC49" si="699">IF(GB44,VLOOKUP(GB44,Spelers,3,FALSE),"")</f>
        <v>C</v>
      </c>
      <c r="GD44" s="22" t="str">
        <f t="shared" ref="GD44:GD49" si="700">IF(GE44,VLOOKUP(GE44,Spelers,2,FALSE),"")</f>
        <v>KLEYN Alex</v>
      </c>
      <c r="GE44" s="83">
        <v>1007</v>
      </c>
      <c r="GF44" s="22" t="str">
        <f t="shared" ref="GF44:GF49" si="701">IF(GE44,VLOOKUP(GE44,Spelers,3,FALSE),"")</f>
        <v>D</v>
      </c>
      <c r="GG44" s="83">
        <v>1</v>
      </c>
      <c r="GH44" s="83">
        <v>1</v>
      </c>
      <c r="GI44" s="84"/>
      <c r="GJ44" s="22">
        <f t="shared" ref="GJ44:GJ49" si="702">IF(GH44&lt;&gt;"",IF(GG44=GH44,IF(GG44=1,2,0),1),"")</f>
        <v>2</v>
      </c>
      <c r="GK44" s="22">
        <f t="shared" ref="GK44:GK49" si="703">IF(GH44&lt;&gt;"",IF(GG44=GH44,IF(GG44=1,0,2),1),"")</f>
        <v>0</v>
      </c>
      <c r="GL44" s="43">
        <f>IF(GJ44=2,3,IF(GJ44=1,1,0))</f>
        <v>3</v>
      </c>
      <c r="GM44" s="43">
        <f>IF(GK44=2,3,IF(GK44=1,1,0))</f>
        <v>0</v>
      </c>
      <c r="GN44" s="56"/>
      <c r="GO44" s="22" t="str">
        <f t="shared" ref="GO44:GO49" si="704">IF(GP44,VLOOKUP(GP44,Spelers,2,FALSE),"")</f>
        <v>VAN ROY John</v>
      </c>
      <c r="GP44" s="83">
        <v>1883</v>
      </c>
      <c r="GQ44" s="22" t="str">
        <f t="shared" ref="GQ44:GQ49" si="705">IF(GP44,VLOOKUP(GP44,Spelers,3,FALSE),"")</f>
        <v>B</v>
      </c>
      <c r="GR44" s="22" t="str">
        <f t="shared" ref="GR44:GR49" si="706">IF(GS44,VLOOKUP(GS44,Spelers,2,FALSE),"")</f>
        <v>VAN AKEN Bart</v>
      </c>
      <c r="GS44" s="83">
        <v>8242</v>
      </c>
      <c r="GT44" s="22" t="str">
        <f t="shared" ref="GT44:GT49" si="707">IF(GS44,VLOOKUP(GS44,Spelers,3,FALSE),"")</f>
        <v>D</v>
      </c>
      <c r="GU44" s="83">
        <v>1</v>
      </c>
      <c r="GV44" s="83">
        <v>1</v>
      </c>
      <c r="GW44" s="84"/>
      <c r="GX44" s="22">
        <f t="shared" ref="GX44:GX49" si="708">IF(GV44&lt;&gt;"",IF(GU44=GV44,IF(GU44=1,2,0),1),"")</f>
        <v>2</v>
      </c>
      <c r="GY44" s="22">
        <f t="shared" ref="GY44:GY49" si="709">IF(GV44&lt;&gt;"",IF(GU44=GV44,IF(GU44=1,0,2),1),"")</f>
        <v>0</v>
      </c>
      <c r="GZ44" s="43">
        <f>IF(GX44=2,3,IF(GX44=1,1,0))</f>
        <v>3</v>
      </c>
      <c r="HA44" s="43">
        <f>IF(GY44=2,3,IF(GY44=1,1,0))</f>
        <v>0</v>
      </c>
      <c r="HB44" s="56"/>
      <c r="HC44" s="22" t="str">
        <f t="shared" ref="HC44:HC49" si="710">IF(HD44,VLOOKUP(HD44,Spelers,2,FALSE),"")</f>
        <v>AUBROECK Jurgen</v>
      </c>
      <c r="HD44" s="83">
        <v>6267</v>
      </c>
      <c r="HE44" s="22" t="str">
        <f t="shared" ref="HE44:HE49" si="711">IF(HD44,VLOOKUP(HD44,Spelers,3,FALSE),"")</f>
        <v>C</v>
      </c>
      <c r="HF44" s="22" t="str">
        <f t="shared" ref="HF44:HF49" si="712">IF(HG44,VLOOKUP(HG44,Spelers,2,FALSE),"")</f>
        <v>VERSTREPEN Kevin</v>
      </c>
      <c r="HG44" s="83">
        <v>8049</v>
      </c>
      <c r="HH44" s="22" t="str">
        <f t="shared" ref="HH44:HH49" si="713">IF(HG44,VLOOKUP(HG44,Spelers,3,FALSE),"")</f>
        <v>D</v>
      </c>
      <c r="HI44" s="83">
        <v>1</v>
      </c>
      <c r="HJ44" s="83">
        <v>2</v>
      </c>
      <c r="HK44" s="84"/>
      <c r="HL44" s="22">
        <f t="shared" ref="HL44:HL49" si="714">IF(HJ44&lt;&gt;"",IF(HI44=HJ44,IF(HI44=1,2,0),1),"")</f>
        <v>1</v>
      </c>
      <c r="HM44" s="22">
        <f t="shared" ref="HM44:HM49" si="715">IF(HJ44&lt;&gt;"",IF(HI44=HJ44,IF(HI44=1,0,2),1),"")</f>
        <v>1</v>
      </c>
      <c r="HN44" s="43">
        <f>IF(HL44=2,3,IF(HL44=1,1,0))</f>
        <v>1</v>
      </c>
      <c r="HO44" s="43">
        <f>IF(HM44=2,3,IF(HM44=1,1,0))</f>
        <v>1</v>
      </c>
      <c r="HP44" s="66"/>
      <c r="HQ44" s="22" t="str">
        <f t="shared" ref="HQ44:HQ49" si="716">IF(HR44,VLOOKUP(HR44,Spelers,2,FALSE),"")</f>
        <v>DE BONDT Tom</v>
      </c>
      <c r="HR44" s="83">
        <v>7386</v>
      </c>
      <c r="HS44" s="22" t="str">
        <f t="shared" ref="HS44:HS49" si="717">IF(HR44,VLOOKUP(HR44,Spelers,3,FALSE),"")</f>
        <v>NA</v>
      </c>
      <c r="HT44" s="22" t="str">
        <f t="shared" ref="HT44:HT49" si="718">IF(HU44,VLOOKUP(HU44,Spelers,2,FALSE),"")</f>
        <v>VAN ROY John</v>
      </c>
      <c r="HU44" s="83">
        <v>1883</v>
      </c>
      <c r="HV44" s="22" t="str">
        <f t="shared" ref="HV44:HV49" si="719">IF(HU44,VLOOKUP(HU44,Spelers,3,FALSE),"")</f>
        <v>B</v>
      </c>
      <c r="HW44" s="83">
        <v>2</v>
      </c>
      <c r="HX44" s="83">
        <v>2</v>
      </c>
      <c r="HY44" s="84"/>
      <c r="HZ44" s="22">
        <f t="shared" ref="HZ44:HZ49" si="720">IF(HX44&lt;&gt;"",IF(HW44=HX44,IF(HW44=1,2,0),1),"")</f>
        <v>0</v>
      </c>
      <c r="IA44" s="22">
        <f t="shared" ref="IA44:IA49" si="721">IF(HX44&lt;&gt;"",IF(HW44=HX44,IF(HW44=1,0,2),1),"")</f>
        <v>2</v>
      </c>
      <c r="IB44" s="43">
        <f t="shared" ref="IB44:IC49" si="722">IF(HZ44=2,3,IF(HZ44=1,1,0))</f>
        <v>0</v>
      </c>
      <c r="IC44" s="43">
        <f t="shared" si="722"/>
        <v>3</v>
      </c>
      <c r="ID44" s="56"/>
      <c r="IE44" s="22" t="str">
        <f t="shared" ref="IE44:IE49" si="723">IF(IF44,VLOOKUP(IF44,Spelers,2,FALSE),"")</f>
        <v>JANSEGERS Jurgen</v>
      </c>
      <c r="IF44" s="83">
        <v>3271</v>
      </c>
      <c r="IG44" s="22" t="str">
        <f t="shared" ref="IG44:IG49" si="724">IF(IF44,VLOOKUP(IF44,Spelers,3,FALSE),"")</f>
        <v>C</v>
      </c>
      <c r="IH44" s="22" t="str">
        <f t="shared" ref="IH44:IH49" si="725">IF(II44,VLOOKUP(II44,Spelers,2,FALSE),"")</f>
        <v>VAN HUMBEECK Henri</v>
      </c>
      <c r="II44" s="83">
        <v>1135</v>
      </c>
      <c r="IJ44" s="22" t="str">
        <f t="shared" ref="IJ44:IJ49" si="726">IF(II44,VLOOKUP(II44,Spelers,3,FALSE),"")</f>
        <v>B</v>
      </c>
      <c r="IK44" s="83">
        <v>1</v>
      </c>
      <c r="IL44" s="83">
        <v>1</v>
      </c>
      <c r="IM44" s="65"/>
      <c r="IN44" s="22">
        <f t="shared" ref="IN44:IN49" si="727">IF(IL44&lt;&gt;"",IF(IK44=IL44,IF(IK44=1,2,0),1),"")</f>
        <v>2</v>
      </c>
      <c r="IO44" s="22">
        <f t="shared" ref="IO44:IO49" si="728">IF(IL44&lt;&gt;"",IF(IK44=IL44,IF(IK44=1,0,2),1),"")</f>
        <v>0</v>
      </c>
      <c r="IP44" s="43">
        <f>IF(IN44=2,3,IF(IN44=1,1,0))</f>
        <v>3</v>
      </c>
      <c r="IQ44" s="43">
        <f>IF(IO44=2,3,IF(IO44=1,1,0))</f>
        <v>0</v>
      </c>
      <c r="IR44" s="56"/>
      <c r="IS44" s="22" t="str">
        <f t="shared" ref="IS44:IS49" si="729">IF(IT44,VLOOKUP(IT44,Spelers,2,FALSE),"")</f>
        <v>AUBROECK Jurgen</v>
      </c>
      <c r="IT44" s="83">
        <v>6267</v>
      </c>
      <c r="IU44" s="22" t="str">
        <f t="shared" ref="IU44:IU49" si="730">IF(IT44,VLOOKUP(IT44,Spelers,3,FALSE),"")</f>
        <v>C</v>
      </c>
      <c r="IV44" s="22" t="str">
        <f t="shared" ref="IV44:IV49" si="731">IF(IW44,VLOOKUP(IW44,Spelers,2,FALSE),"")</f>
        <v>DE RIDDER Victor</v>
      </c>
      <c r="IW44" s="83">
        <v>7584</v>
      </c>
      <c r="IX44" s="22" t="str">
        <f t="shared" ref="IX44:IX49" si="732">IF(IW44,VLOOKUP(IW44,Spelers,3,FALSE),"")</f>
        <v>C</v>
      </c>
      <c r="IY44" s="83">
        <v>1</v>
      </c>
      <c r="IZ44" s="83">
        <v>2</v>
      </c>
      <c r="JA44" s="84"/>
      <c r="JB44" s="22">
        <f t="shared" ref="JB44:JB49" si="733">IF(IZ44&lt;&gt;"",IF(IY44=IZ44,IF(IY44=1,2,0),1),"")</f>
        <v>1</v>
      </c>
      <c r="JC44" s="22">
        <f t="shared" ref="JC44:JC49" si="734">IF(IZ44&lt;&gt;"",IF(IY44=IZ44,IF(IY44=1,0,2),1),"")</f>
        <v>1</v>
      </c>
      <c r="JD44" s="43">
        <f>IF(JB44=2,3,IF(JB44=1,1,0))</f>
        <v>1</v>
      </c>
      <c r="JE44" s="43">
        <f>IF(JC44=2,3,IF(JC44=1,1,0))</f>
        <v>1</v>
      </c>
      <c r="JF44" s="66"/>
      <c r="JG44" s="22" t="str">
        <f t="shared" ref="JG44:JG49" si="735">IF(JH44,VLOOKUP(JH44,Spelers,2,FALSE),"")</f>
        <v>DE GREEF Johan</v>
      </c>
      <c r="JH44" s="83">
        <v>3773</v>
      </c>
      <c r="JI44" s="22" t="str">
        <f t="shared" ref="JI44:JI49" si="736">IF(JH44,VLOOKUP(JH44,Spelers,3,FALSE),"")</f>
        <v>D</v>
      </c>
      <c r="JJ44" s="22" t="str">
        <f t="shared" ref="JJ44:JJ49" si="737">IF(JK44,VLOOKUP(JK44,Spelers,2,FALSE),"")</f>
        <v>SMEULDERS Sven</v>
      </c>
      <c r="JK44" s="83">
        <v>8069</v>
      </c>
      <c r="JL44" s="22" t="str">
        <f t="shared" ref="JL44:JL49" si="738">IF(JK44,VLOOKUP(JK44,Spelers,3,FALSE),"")</f>
        <v>NA</v>
      </c>
      <c r="JM44" s="83">
        <v>2</v>
      </c>
      <c r="JN44" s="83">
        <v>1</v>
      </c>
      <c r="JO44" s="84"/>
      <c r="JP44" s="22">
        <f t="shared" ref="JP44:JP49" si="739">IF(JN44&lt;&gt;"",IF(JM44=JN44,IF(JM44=1,2,0),1),"")</f>
        <v>1</v>
      </c>
      <c r="JQ44" s="22">
        <f t="shared" ref="JQ44:JQ49" si="740">IF(JN44&lt;&gt;"",IF(JM44=JN44,IF(JM44=1,0,2),1),"")</f>
        <v>1</v>
      </c>
      <c r="JR44" s="43">
        <f>IF(JP44=2,3,IF(JP44=1,1,0))</f>
        <v>1</v>
      </c>
      <c r="JS44" s="43">
        <f>IF(JQ44=2,3,IF(JQ44=1,1,0))</f>
        <v>1</v>
      </c>
      <c r="JT44" s="56"/>
      <c r="JU44" s="22" t="str">
        <f t="shared" ref="JU44:JU49" si="741">IF(JV44,VLOOKUP(JV44,Spelers,2,FALSE),"")</f>
        <v>SMEULDERS Sven</v>
      </c>
      <c r="JV44" s="83">
        <v>8069</v>
      </c>
      <c r="JW44" s="22" t="str">
        <f t="shared" ref="JW44:JW49" si="742">IF(JV44,VLOOKUP(JV44,Spelers,3,FALSE),"")</f>
        <v>NA</v>
      </c>
      <c r="JX44" s="22" t="str">
        <f t="shared" ref="JX44:JX49" si="743">IF(JY44,VLOOKUP(JY44,Spelers,2,FALSE),"")</f>
        <v>AUBROECK Jurgen</v>
      </c>
      <c r="JY44" s="83">
        <v>6267</v>
      </c>
      <c r="JZ44" s="22" t="str">
        <f t="shared" ref="JZ44:JZ49" si="744">IF(JY44,VLOOKUP(JY44,Spelers,3,FALSE),"")</f>
        <v>C</v>
      </c>
      <c r="KA44" s="83">
        <v>1</v>
      </c>
      <c r="KB44" s="83">
        <v>2</v>
      </c>
      <c r="KC44" s="84"/>
      <c r="KD44" s="22">
        <f t="shared" ref="KD44:KD49" si="745">IF(KB44&lt;&gt;"",IF(KA44=KB44,IF(KA44=1,2,0),1),"")</f>
        <v>1</v>
      </c>
      <c r="KE44" s="22">
        <f t="shared" ref="KE44:KE49" si="746">IF(KB44&lt;&gt;"",IF(KA44=KB44,IF(KA44=1,0,2),1),"")</f>
        <v>1</v>
      </c>
      <c r="KF44" s="43">
        <f>IF(KD44=2,3,IF(KD44=1,1,0))</f>
        <v>1</v>
      </c>
      <c r="KG44" s="43">
        <f>IF(KE44=2,3,IF(KE44=1,1,0))</f>
        <v>1</v>
      </c>
      <c r="KH44" s="56"/>
      <c r="KI44" s="22" t="str">
        <f t="shared" ref="KI44:KI49" si="747">IF(KJ44,VLOOKUP(KJ44,Spelers,2,FALSE),"")</f>
        <v>VAN DE WAUWER Rony</v>
      </c>
      <c r="KJ44" s="83">
        <v>2766</v>
      </c>
      <c r="KK44" s="22" t="str">
        <f t="shared" ref="KK44:KK49" si="748">IF(KJ44,VLOOKUP(KJ44,Spelers,3,FALSE),"")</f>
        <v>C</v>
      </c>
      <c r="KL44" s="22" t="str">
        <f t="shared" ref="KL44:KL49" si="749">IF(KM44,VLOOKUP(KM44,Spelers,2,FALSE),"")</f>
        <v>DE KEYSER Laurens</v>
      </c>
      <c r="KM44" s="83">
        <v>7168</v>
      </c>
      <c r="KN44" s="22" t="str">
        <f t="shared" ref="KN44:KN49" si="750">IF(KM44,VLOOKUP(KM44,Spelers,3,FALSE),"")</f>
        <v>B</v>
      </c>
      <c r="KO44" s="83">
        <v>2</v>
      </c>
      <c r="KP44" s="83">
        <v>2</v>
      </c>
      <c r="KQ44" s="84"/>
      <c r="KR44" s="22">
        <f t="shared" ref="KR44:KR49" si="751">IF(KP44&lt;&gt;"",IF(KO44=KP44,IF(KO44=1,2,0),1),"")</f>
        <v>0</v>
      </c>
      <c r="KS44" s="22">
        <f t="shared" ref="KS44:KS49" si="752">IF(KP44&lt;&gt;"",IF(KO44=KP44,IF(KO44=1,0,2),1),"")</f>
        <v>2</v>
      </c>
      <c r="KT44" s="43">
        <f>IF(KR44=2,3,IF(KR44=1,1,0))</f>
        <v>0</v>
      </c>
      <c r="KU44" s="43">
        <f>IF(KS44=2,3,IF(KS44=1,1,0))</f>
        <v>3</v>
      </c>
      <c r="KV44" s="66"/>
      <c r="KW44" s="22"/>
      <c r="KX44" s="83"/>
      <c r="KY44" s="22"/>
      <c r="KZ44" s="22"/>
      <c r="LA44" s="83"/>
      <c r="LB44" s="22"/>
      <c r="LC44" s="83"/>
      <c r="LD44" s="83"/>
      <c r="LE44" s="84"/>
      <c r="LF44" s="22"/>
      <c r="LG44" s="22"/>
      <c r="LH44" s="43"/>
      <c r="LI44" s="43"/>
      <c r="LJ44" s="56"/>
      <c r="LK44" s="22"/>
      <c r="LL44" s="83"/>
      <c r="LM44" s="22"/>
      <c r="LN44" s="22"/>
      <c r="LO44" s="83"/>
      <c r="LP44" s="22"/>
      <c r="LQ44" s="83"/>
      <c r="LR44" s="83"/>
      <c r="LS44" s="84"/>
      <c r="LT44" s="22"/>
      <c r="LU44" s="22"/>
      <c r="LV44" s="43"/>
      <c r="LW44" s="43"/>
      <c r="LY44" s="22"/>
      <c r="LZ44" s="83"/>
      <c r="MA44" s="22"/>
      <c r="MB44" s="22"/>
      <c r="MC44" s="83"/>
      <c r="MD44" s="22"/>
      <c r="ME44" s="83"/>
      <c r="MF44" s="83"/>
      <c r="MG44" s="84"/>
      <c r="MH44" s="22"/>
      <c r="MI44" s="22"/>
      <c r="MJ44" s="43"/>
      <c r="MK44" s="43"/>
      <c r="ML44" s="56"/>
      <c r="MM44" s="22"/>
      <c r="MN44" s="83"/>
      <c r="MO44" s="22"/>
      <c r="MP44" s="22"/>
      <c r="MQ44" s="83"/>
      <c r="MR44" s="22"/>
      <c r="MS44" s="83"/>
      <c r="MT44" s="83"/>
      <c r="MU44" s="84"/>
      <c r="MV44" s="22"/>
      <c r="MW44" s="22"/>
      <c r="MX44" s="43"/>
      <c r="MY44" s="43"/>
    </row>
    <row r="45" spans="1:363" ht="16.5" x14ac:dyDescent="0.3">
      <c r="A45" s="22" t="str">
        <f t="shared" si="620"/>
        <v>DE DECKER Ronald</v>
      </c>
      <c r="B45" s="83">
        <v>8715</v>
      </c>
      <c r="C45" s="22" t="str">
        <f t="shared" si="621"/>
        <v>D</v>
      </c>
      <c r="D45" s="22" t="str">
        <f t="shared" si="622"/>
        <v>VAN HOOF Reno</v>
      </c>
      <c r="E45" s="83">
        <v>4643</v>
      </c>
      <c r="F45" s="22" t="str">
        <f t="shared" si="623"/>
        <v>B</v>
      </c>
      <c r="G45" s="83">
        <v>2</v>
      </c>
      <c r="H45" s="83">
        <v>2</v>
      </c>
      <c r="I45" s="84"/>
      <c r="J45" s="22">
        <f t="shared" si="624"/>
        <v>0</v>
      </c>
      <c r="K45" s="22">
        <f t="shared" si="625"/>
        <v>2</v>
      </c>
      <c r="L45" s="43">
        <f t="shared" ref="L45:M49" si="753">IF(J45=2,3,IF(J45=1,1,0))</f>
        <v>0</v>
      </c>
      <c r="M45" s="43">
        <f t="shared" si="753"/>
        <v>3</v>
      </c>
      <c r="N45" s="66"/>
      <c r="O45" s="22" t="str">
        <f t="shared" si="626"/>
        <v>ROCHTUS Ramona</v>
      </c>
      <c r="P45" s="83">
        <v>7532</v>
      </c>
      <c r="Q45" s="22" t="str">
        <f t="shared" si="627"/>
        <v>D</v>
      </c>
      <c r="R45" s="22" t="str">
        <f t="shared" si="628"/>
        <v>VAN DAMME Djille</v>
      </c>
      <c r="S45" s="83">
        <v>3526</v>
      </c>
      <c r="T45" s="22" t="str">
        <f t="shared" si="629"/>
        <v>C</v>
      </c>
      <c r="U45" s="83">
        <v>1</v>
      </c>
      <c r="V45" s="83">
        <v>2</v>
      </c>
      <c r="W45" s="84"/>
      <c r="X45" s="22">
        <f t="shared" si="630"/>
        <v>1</v>
      </c>
      <c r="Y45" s="22">
        <f t="shared" si="631"/>
        <v>1</v>
      </c>
      <c r="Z45" s="43">
        <f t="shared" ref="Z45:AA49" si="754">IF(X45=2,3,IF(X45=1,1,0))</f>
        <v>1</v>
      </c>
      <c r="AA45" s="43">
        <f t="shared" si="754"/>
        <v>1</v>
      </c>
      <c r="AB45" s="56"/>
      <c r="AC45" s="22" t="str">
        <f t="shared" si="632"/>
        <v>KLEYN Alex</v>
      </c>
      <c r="AD45" s="83">
        <v>1007</v>
      </c>
      <c r="AE45" s="22" t="str">
        <f t="shared" si="633"/>
        <v>D</v>
      </c>
      <c r="AF45" s="22" t="str">
        <f t="shared" si="634"/>
        <v>VAN STEEN Brent</v>
      </c>
      <c r="AG45" s="83">
        <v>4581</v>
      </c>
      <c r="AH45" s="22" t="str">
        <f t="shared" si="635"/>
        <v>C</v>
      </c>
      <c r="AI45" s="83">
        <v>2</v>
      </c>
      <c r="AJ45" s="83">
        <v>2</v>
      </c>
      <c r="AK45" s="84"/>
      <c r="AL45" s="22">
        <f t="shared" si="636"/>
        <v>0</v>
      </c>
      <c r="AM45" s="22">
        <f t="shared" si="637"/>
        <v>2</v>
      </c>
      <c r="AN45" s="43">
        <f t="shared" ref="AN45:AO49" si="755">IF(AL45=2,3,IF(AL45=1,1,0))</f>
        <v>0</v>
      </c>
      <c r="AO45" s="43">
        <f t="shared" si="755"/>
        <v>3</v>
      </c>
      <c r="AP45" s="56"/>
      <c r="AQ45" s="22" t="str">
        <f t="shared" si="638"/>
        <v>VAN AKEN Bart</v>
      </c>
      <c r="AR45" s="83">
        <v>8242</v>
      </c>
      <c r="AS45" s="22" t="str">
        <f t="shared" si="639"/>
        <v>D</v>
      </c>
      <c r="AT45" s="22" t="str">
        <f t="shared" si="640"/>
        <v>DE BONDT Alain</v>
      </c>
      <c r="AU45" s="83">
        <v>5792</v>
      </c>
      <c r="AV45" s="22" t="str">
        <f t="shared" si="641"/>
        <v>C</v>
      </c>
      <c r="AW45" s="83">
        <v>1</v>
      </c>
      <c r="AX45" s="83">
        <v>1</v>
      </c>
      <c r="AY45" s="84"/>
      <c r="AZ45" s="22">
        <f t="shared" si="642"/>
        <v>2</v>
      </c>
      <c r="BA45" s="22">
        <f t="shared" si="643"/>
        <v>0</v>
      </c>
      <c r="BB45" s="43">
        <f t="shared" ref="BB45:BC49" si="756">IF(AZ45=2,3,IF(AZ45=1,1,0))</f>
        <v>3</v>
      </c>
      <c r="BC45" s="43">
        <f t="shared" si="756"/>
        <v>0</v>
      </c>
      <c r="BD45" s="66"/>
      <c r="BE45" s="22" t="str">
        <f t="shared" si="644"/>
        <v>LUYTEN Joe</v>
      </c>
      <c r="BF45" s="83">
        <v>2612</v>
      </c>
      <c r="BG45" s="22" t="str">
        <f t="shared" si="645"/>
        <v>D</v>
      </c>
      <c r="BH45" s="22" t="str">
        <f t="shared" si="646"/>
        <v>CLAES Gino</v>
      </c>
      <c r="BI45" s="83">
        <v>7283</v>
      </c>
      <c r="BJ45" s="22" t="str">
        <f t="shared" si="647"/>
        <v>D</v>
      </c>
      <c r="BK45" s="83">
        <v>1</v>
      </c>
      <c r="BL45" s="83">
        <v>2</v>
      </c>
      <c r="BM45" s="84"/>
      <c r="BN45" s="22">
        <f t="shared" si="648"/>
        <v>1</v>
      </c>
      <c r="BO45" s="22">
        <f t="shared" si="649"/>
        <v>1</v>
      </c>
      <c r="BP45" s="43">
        <f t="shared" ref="BP45:BQ49" si="757">IF(BN45=2,3,IF(BN45=1,1,0))</f>
        <v>1</v>
      </c>
      <c r="BQ45" s="43">
        <f t="shared" si="757"/>
        <v>1</v>
      </c>
      <c r="BR45" s="56"/>
      <c r="BS45" s="22" t="str">
        <f t="shared" si="650"/>
        <v>VAN DE WAUWER Rony</v>
      </c>
      <c r="BT45" s="83">
        <v>2766</v>
      </c>
      <c r="BU45" s="22" t="str">
        <f t="shared" si="651"/>
        <v>C</v>
      </c>
      <c r="BV45" s="22" t="str">
        <f t="shared" si="652"/>
        <v>APPERS Annemieke</v>
      </c>
      <c r="BW45" s="83">
        <v>2586</v>
      </c>
      <c r="BX45" s="22" t="str">
        <f t="shared" si="653"/>
        <v>D</v>
      </c>
      <c r="BY45" s="83">
        <v>2</v>
      </c>
      <c r="BZ45" s="83">
        <v>1</v>
      </c>
      <c r="CA45" s="84"/>
      <c r="CB45" s="22">
        <f t="shared" si="654"/>
        <v>1</v>
      </c>
      <c r="CC45" s="22">
        <f t="shared" si="655"/>
        <v>1</v>
      </c>
      <c r="CD45" s="43">
        <f t="shared" ref="CD45:CD49" si="758">IF(CB45=2,3,IF(CB45=1,1,0))</f>
        <v>1</v>
      </c>
      <c r="CE45" s="43">
        <f t="shared" ref="CE45:CE49" si="759">IF(CC45=2,3,IF(CC45=1,1,0))</f>
        <v>1</v>
      </c>
      <c r="CF45" s="56"/>
      <c r="CG45" s="22" t="str">
        <f t="shared" si="656"/>
        <v>POLFLIET Eric</v>
      </c>
      <c r="CH45" s="83">
        <v>5740</v>
      </c>
      <c r="CI45" s="22" t="str">
        <f t="shared" si="657"/>
        <v>D</v>
      </c>
      <c r="CJ45" s="22" t="str">
        <f t="shared" si="658"/>
        <v>JANSEGERS Jurgen</v>
      </c>
      <c r="CK45" s="83">
        <v>3271</v>
      </c>
      <c r="CL45" s="22" t="str">
        <f t="shared" si="659"/>
        <v>C</v>
      </c>
      <c r="CM45" s="83">
        <v>2</v>
      </c>
      <c r="CN45" s="83">
        <v>2</v>
      </c>
      <c r="CO45" s="84"/>
      <c r="CP45" s="22">
        <f t="shared" si="660"/>
        <v>0</v>
      </c>
      <c r="CQ45" s="22">
        <f t="shared" si="661"/>
        <v>2</v>
      </c>
      <c r="CR45" s="43">
        <f t="shared" ref="CR45:CS49" si="760">IF(CP45=2,3,IF(CP45=1,1,0))</f>
        <v>0</v>
      </c>
      <c r="CS45" s="43">
        <f t="shared" si="760"/>
        <v>3</v>
      </c>
      <c r="CT45" s="66"/>
      <c r="CU45" s="22" t="str">
        <f t="shared" si="662"/>
        <v>CONICKX Gustaaf</v>
      </c>
      <c r="CV45" s="83">
        <v>2696</v>
      </c>
      <c r="CW45" s="22" t="str">
        <f t="shared" si="663"/>
        <v>D</v>
      </c>
      <c r="CX45" s="22" t="str">
        <f t="shared" si="664"/>
        <v>AUBROECK Jurgen</v>
      </c>
      <c r="CY45" s="83">
        <v>6267</v>
      </c>
      <c r="CZ45" s="22" t="str">
        <f t="shared" si="665"/>
        <v>C</v>
      </c>
      <c r="DA45" s="83">
        <v>2</v>
      </c>
      <c r="DB45" s="83">
        <v>2</v>
      </c>
      <c r="DC45" s="84"/>
      <c r="DD45" s="22">
        <f t="shared" si="666"/>
        <v>0</v>
      </c>
      <c r="DE45" s="22">
        <f t="shared" si="667"/>
        <v>2</v>
      </c>
      <c r="DF45" s="43">
        <f t="shared" ref="DF45:DG49" si="761">IF(DD45=2,3,IF(DD45=1,1,0))</f>
        <v>0</v>
      </c>
      <c r="DG45" s="43">
        <f t="shared" si="761"/>
        <v>3</v>
      </c>
      <c r="DH45" s="56"/>
      <c r="DI45" s="22" t="str">
        <f t="shared" si="668"/>
        <v>VAN LINDEN Rudi</v>
      </c>
      <c r="DJ45" s="83">
        <v>2790</v>
      </c>
      <c r="DK45" s="22" t="str">
        <f t="shared" si="669"/>
        <v>D</v>
      </c>
      <c r="DL45" s="22" t="str">
        <f t="shared" si="670"/>
        <v>VAN DEN WIJNGAERT Yvan</v>
      </c>
      <c r="DM45" s="83">
        <v>8599</v>
      </c>
      <c r="DN45" s="22" t="str">
        <f t="shared" si="671"/>
        <v>C</v>
      </c>
      <c r="DO45" s="83">
        <v>2</v>
      </c>
      <c r="DP45" s="83">
        <v>2</v>
      </c>
      <c r="DQ45" s="84"/>
      <c r="DR45" s="22">
        <f t="shared" si="672"/>
        <v>0</v>
      </c>
      <c r="DS45" s="22">
        <f t="shared" si="673"/>
        <v>2</v>
      </c>
      <c r="DT45" s="43">
        <f t="shared" ref="DT45:DU49" si="762">IF(DR45=2,3,IF(DR45=1,1,0))</f>
        <v>0</v>
      </c>
      <c r="DU45" s="43">
        <f t="shared" si="762"/>
        <v>3</v>
      </c>
      <c r="DV45" s="56"/>
      <c r="DW45" s="22" t="str">
        <f t="shared" si="674"/>
        <v>VERMEULEN Paul</v>
      </c>
      <c r="DX45" s="83">
        <v>1123</v>
      </c>
      <c r="DY45" s="22" t="str">
        <f t="shared" si="675"/>
        <v>B</v>
      </c>
      <c r="DZ45" s="22" t="str">
        <f t="shared" si="676"/>
        <v>DE KEUSTER Ronny</v>
      </c>
      <c r="EA45" s="83">
        <v>8598</v>
      </c>
      <c r="EB45" s="22" t="str">
        <f t="shared" si="677"/>
        <v>B</v>
      </c>
      <c r="EC45" s="83">
        <v>2</v>
      </c>
      <c r="ED45" s="83">
        <v>1</v>
      </c>
      <c r="EE45" s="84"/>
      <c r="EF45" s="22">
        <f t="shared" si="678"/>
        <v>1</v>
      </c>
      <c r="EG45" s="22">
        <f t="shared" si="679"/>
        <v>1</v>
      </c>
      <c r="EH45" s="43">
        <f t="shared" ref="EH45:EI49" si="763">IF(EF45=2,3,IF(EF45=1,1,0))</f>
        <v>1</v>
      </c>
      <c r="EI45" s="43">
        <f t="shared" si="763"/>
        <v>1</v>
      </c>
      <c r="EJ45" s="66"/>
      <c r="EK45" s="22" t="str">
        <f t="shared" si="680"/>
        <v>VAN DAMME Djille</v>
      </c>
      <c r="EL45" s="83">
        <v>3526</v>
      </c>
      <c r="EM45" s="22" t="str">
        <f t="shared" si="681"/>
        <v>C</v>
      </c>
      <c r="EN45" s="22" t="str">
        <f t="shared" si="682"/>
        <v>DE BONDT Alain</v>
      </c>
      <c r="EO45" s="83">
        <v>5792</v>
      </c>
      <c r="EP45" s="22" t="str">
        <f t="shared" si="683"/>
        <v>C</v>
      </c>
      <c r="EQ45" s="83">
        <v>1</v>
      </c>
      <c r="ER45" s="83">
        <v>2</v>
      </c>
      <c r="ES45" s="84"/>
      <c r="ET45" s="22">
        <f t="shared" si="684"/>
        <v>1</v>
      </c>
      <c r="EU45" s="22">
        <f t="shared" si="685"/>
        <v>1</v>
      </c>
      <c r="EV45" s="43">
        <f t="shared" ref="EV45:EW49" si="764">IF(ET45=2,3,IF(ET45=1,1,0))</f>
        <v>1</v>
      </c>
      <c r="EW45" s="43">
        <f t="shared" si="764"/>
        <v>1</v>
      </c>
      <c r="EX45" s="56"/>
      <c r="EY45" s="22" t="str">
        <f t="shared" si="686"/>
        <v>VAN HOOF Reno</v>
      </c>
      <c r="EZ45" s="83">
        <v>4643</v>
      </c>
      <c r="FA45" s="22" t="str">
        <f t="shared" si="687"/>
        <v>B</v>
      </c>
      <c r="FB45" s="22" t="str">
        <f t="shared" si="688"/>
        <v>KERREMANS Yentl</v>
      </c>
      <c r="FC45" s="83">
        <v>4636</v>
      </c>
      <c r="FD45" s="22" t="str">
        <f t="shared" si="689"/>
        <v>D</v>
      </c>
      <c r="FE45" s="83">
        <v>1</v>
      </c>
      <c r="FF45" s="83">
        <v>1</v>
      </c>
      <c r="FG45" s="84"/>
      <c r="FH45" s="22">
        <f t="shared" si="690"/>
        <v>2</v>
      </c>
      <c r="FI45" s="22">
        <f t="shared" si="691"/>
        <v>0</v>
      </c>
      <c r="FJ45" s="43">
        <f t="shared" ref="FJ45:FK49" si="765">IF(FH45=2,3,IF(FH45=1,1,0))</f>
        <v>3</v>
      </c>
      <c r="FK45" s="43">
        <f t="shared" si="765"/>
        <v>0</v>
      </c>
      <c r="FL45" s="56"/>
      <c r="FM45" s="22" t="str">
        <f t="shared" si="692"/>
        <v>VAN DAMME Djille</v>
      </c>
      <c r="FN45" s="83">
        <v>3526</v>
      </c>
      <c r="FO45" s="22" t="str">
        <f t="shared" si="693"/>
        <v>C</v>
      </c>
      <c r="FP45" s="22" t="str">
        <f t="shared" si="694"/>
        <v>VAN RANST Juan</v>
      </c>
      <c r="FQ45" s="83">
        <v>4964</v>
      </c>
      <c r="FR45" s="22" t="str">
        <f t="shared" si="695"/>
        <v>C</v>
      </c>
      <c r="FS45" s="83">
        <v>1</v>
      </c>
      <c r="FT45" s="83">
        <v>1</v>
      </c>
      <c r="FU45" s="84"/>
      <c r="FV45" s="22">
        <f t="shared" si="696"/>
        <v>2</v>
      </c>
      <c r="FW45" s="22">
        <f t="shared" si="697"/>
        <v>0</v>
      </c>
      <c r="FX45" s="43">
        <f t="shared" ref="FX45:FY49" si="766">IF(FV45=2,3,IF(FV45=1,1,0))</f>
        <v>3</v>
      </c>
      <c r="FY45" s="43">
        <f t="shared" si="766"/>
        <v>0</v>
      </c>
      <c r="FZ45" s="66"/>
      <c r="GA45" s="22" t="str">
        <f t="shared" si="698"/>
        <v>VAN STEEN Brent</v>
      </c>
      <c r="GB45" s="83">
        <v>4581</v>
      </c>
      <c r="GC45" s="22" t="str">
        <f t="shared" si="699"/>
        <v>C</v>
      </c>
      <c r="GD45" s="22" t="str">
        <f t="shared" si="700"/>
        <v>PEETERS Ronny</v>
      </c>
      <c r="GE45" s="83">
        <v>3022</v>
      </c>
      <c r="GF45" s="22" t="str">
        <f t="shared" si="701"/>
        <v>D</v>
      </c>
      <c r="GG45" s="83">
        <v>1</v>
      </c>
      <c r="GH45" s="83">
        <v>2</v>
      </c>
      <c r="GI45" s="84"/>
      <c r="GJ45" s="22">
        <f t="shared" si="702"/>
        <v>1</v>
      </c>
      <c r="GK45" s="22">
        <f t="shared" si="703"/>
        <v>1</v>
      </c>
      <c r="GL45" s="43">
        <f t="shared" ref="GL45:GM49" si="767">IF(GJ45=2,3,IF(GJ45=1,1,0))</f>
        <v>1</v>
      </c>
      <c r="GM45" s="43">
        <f t="shared" si="767"/>
        <v>1</v>
      </c>
      <c r="GN45" s="56"/>
      <c r="GO45" s="22" t="str">
        <f t="shared" si="704"/>
        <v>DE BONDT Alain</v>
      </c>
      <c r="GP45" s="83">
        <v>5792</v>
      </c>
      <c r="GQ45" s="22" t="str">
        <f t="shared" si="705"/>
        <v>C</v>
      </c>
      <c r="GR45" s="22" t="str">
        <f t="shared" si="706"/>
        <v>DE ROOVERE Andy</v>
      </c>
      <c r="GS45" s="83">
        <v>389</v>
      </c>
      <c r="GT45" s="22" t="str">
        <f t="shared" si="707"/>
        <v>D</v>
      </c>
      <c r="GU45" s="83">
        <v>1</v>
      </c>
      <c r="GV45" s="83">
        <v>2</v>
      </c>
      <c r="GW45" s="84"/>
      <c r="GX45" s="22">
        <f t="shared" si="708"/>
        <v>1</v>
      </c>
      <c r="GY45" s="22">
        <f t="shared" si="709"/>
        <v>1</v>
      </c>
      <c r="GZ45" s="43">
        <f t="shared" ref="GZ45:HA49" si="768">IF(GX45=2,3,IF(GX45=1,1,0))</f>
        <v>1</v>
      </c>
      <c r="HA45" s="43">
        <f t="shared" si="768"/>
        <v>1</v>
      </c>
      <c r="HB45" s="56"/>
      <c r="HC45" s="22" t="str">
        <f t="shared" si="710"/>
        <v>VAN STEEN Brent</v>
      </c>
      <c r="HD45" s="83">
        <v>4581</v>
      </c>
      <c r="HE45" s="22" t="str">
        <f t="shared" si="711"/>
        <v>C</v>
      </c>
      <c r="HF45" s="22" t="str">
        <f t="shared" si="712"/>
        <v>LUYTEN Joe</v>
      </c>
      <c r="HG45" s="83">
        <v>2612</v>
      </c>
      <c r="HH45" s="22" t="str">
        <f t="shared" si="713"/>
        <v>D</v>
      </c>
      <c r="HI45" s="83">
        <v>1</v>
      </c>
      <c r="HJ45" s="83">
        <v>1</v>
      </c>
      <c r="HK45" s="84"/>
      <c r="HL45" s="22">
        <f t="shared" si="714"/>
        <v>2</v>
      </c>
      <c r="HM45" s="22">
        <f t="shared" si="715"/>
        <v>0</v>
      </c>
      <c r="HN45" s="43">
        <f t="shared" ref="HN45:HO49" si="769">IF(HL45=2,3,IF(HL45=1,1,0))</f>
        <v>3</v>
      </c>
      <c r="HO45" s="43">
        <f t="shared" si="769"/>
        <v>0</v>
      </c>
      <c r="HP45" s="66"/>
      <c r="HQ45" s="22" t="str">
        <f t="shared" si="716"/>
        <v>VAN DEN WIJNGAERT Yvan</v>
      </c>
      <c r="HR45" s="83">
        <v>8599</v>
      </c>
      <c r="HS45" s="22" t="str">
        <f t="shared" si="717"/>
        <v>C</v>
      </c>
      <c r="HT45" s="22" t="str">
        <f t="shared" si="718"/>
        <v>DE BONDT Alain</v>
      </c>
      <c r="HU45" s="83">
        <v>5792</v>
      </c>
      <c r="HV45" s="22" t="str">
        <f t="shared" si="719"/>
        <v>C</v>
      </c>
      <c r="HW45" s="83">
        <v>1</v>
      </c>
      <c r="HX45" s="83">
        <v>2</v>
      </c>
      <c r="HY45" s="84"/>
      <c r="HZ45" s="22">
        <f t="shared" si="720"/>
        <v>1</v>
      </c>
      <c r="IA45" s="22">
        <f t="shared" si="721"/>
        <v>1</v>
      </c>
      <c r="IB45" s="43">
        <f t="shared" si="722"/>
        <v>1</v>
      </c>
      <c r="IC45" s="43">
        <f t="shared" si="722"/>
        <v>1</v>
      </c>
      <c r="ID45" s="56"/>
      <c r="IE45" s="22" t="str">
        <f t="shared" si="723"/>
        <v>KLEYN Alex</v>
      </c>
      <c r="IF45" s="83">
        <v>1007</v>
      </c>
      <c r="IG45" s="22" t="str">
        <f t="shared" si="724"/>
        <v>D</v>
      </c>
      <c r="IH45" s="22" t="str">
        <f t="shared" si="725"/>
        <v>POLFLIET Eric</v>
      </c>
      <c r="II45" s="83">
        <v>5740</v>
      </c>
      <c r="IJ45" s="22" t="str">
        <f t="shared" si="726"/>
        <v>D</v>
      </c>
      <c r="IK45" s="83">
        <v>2</v>
      </c>
      <c r="IL45" s="83">
        <v>1</v>
      </c>
      <c r="IM45" s="65"/>
      <c r="IN45" s="22">
        <f t="shared" si="727"/>
        <v>1</v>
      </c>
      <c r="IO45" s="22">
        <f t="shared" si="728"/>
        <v>1</v>
      </c>
      <c r="IP45" s="43">
        <f t="shared" ref="IP45:IQ49" si="770">IF(IN45=2,3,IF(IN45=1,1,0))</f>
        <v>1</v>
      </c>
      <c r="IQ45" s="43">
        <f t="shared" si="770"/>
        <v>1</v>
      </c>
      <c r="IR45" s="56"/>
      <c r="IS45" s="22" t="str">
        <f t="shared" si="729"/>
        <v>VAN STEEN Brent</v>
      </c>
      <c r="IT45" s="83">
        <v>4581</v>
      </c>
      <c r="IU45" s="22" t="str">
        <f t="shared" si="730"/>
        <v>C</v>
      </c>
      <c r="IV45" s="22" t="str">
        <f t="shared" si="731"/>
        <v>VERHEYDEN Marc</v>
      </c>
      <c r="IW45" s="83">
        <v>3918</v>
      </c>
      <c r="IX45" s="22" t="str">
        <f t="shared" si="732"/>
        <v>C</v>
      </c>
      <c r="IY45" s="83">
        <v>1</v>
      </c>
      <c r="IZ45" s="83">
        <v>1</v>
      </c>
      <c r="JA45" s="84"/>
      <c r="JB45" s="22">
        <f t="shared" si="733"/>
        <v>2</v>
      </c>
      <c r="JC45" s="22">
        <f t="shared" si="734"/>
        <v>0</v>
      </c>
      <c r="JD45" s="43">
        <f t="shared" ref="JD45:JE49" si="771">IF(JB45=2,3,IF(JB45=1,1,0))</f>
        <v>3</v>
      </c>
      <c r="JE45" s="43">
        <f t="shared" si="771"/>
        <v>0</v>
      </c>
      <c r="JF45" s="66"/>
      <c r="JG45" s="22" t="str">
        <f t="shared" si="735"/>
        <v>VAN DEN WIJNGAERT Yvan</v>
      </c>
      <c r="JH45" s="83">
        <v>8599</v>
      </c>
      <c r="JI45" s="22" t="str">
        <f t="shared" si="736"/>
        <v>C</v>
      </c>
      <c r="JJ45" s="22" t="str">
        <f t="shared" si="737"/>
        <v>DE KEUSTER Ronny</v>
      </c>
      <c r="JK45" s="83">
        <v>8598</v>
      </c>
      <c r="JL45" s="22" t="str">
        <f t="shared" si="738"/>
        <v>B</v>
      </c>
      <c r="JM45" s="83">
        <v>1</v>
      </c>
      <c r="JN45" s="83">
        <v>2</v>
      </c>
      <c r="JO45" s="84"/>
      <c r="JP45" s="22">
        <f t="shared" si="739"/>
        <v>1</v>
      </c>
      <c r="JQ45" s="22">
        <f t="shared" si="740"/>
        <v>1</v>
      </c>
      <c r="JR45" s="43">
        <f t="shared" ref="JR45:JS49" si="772">IF(JP45=2,3,IF(JP45=1,1,0))</f>
        <v>1</v>
      </c>
      <c r="JS45" s="43">
        <f t="shared" si="772"/>
        <v>1</v>
      </c>
      <c r="JT45" s="56"/>
      <c r="JU45" s="22" t="str">
        <f t="shared" si="741"/>
        <v>VAN LINDEN Rudi</v>
      </c>
      <c r="JV45" s="83">
        <v>2790</v>
      </c>
      <c r="JW45" s="22" t="str">
        <f t="shared" si="742"/>
        <v>D</v>
      </c>
      <c r="JX45" s="22" t="str">
        <f t="shared" si="743"/>
        <v>DE CLIPPELEIR Toni</v>
      </c>
      <c r="JY45" s="83">
        <v>5513</v>
      </c>
      <c r="JZ45" s="22" t="str">
        <f t="shared" si="744"/>
        <v>C</v>
      </c>
      <c r="KA45" s="83">
        <v>1</v>
      </c>
      <c r="KB45" s="83">
        <v>1</v>
      </c>
      <c r="KC45" s="84"/>
      <c r="KD45" s="22">
        <f t="shared" si="745"/>
        <v>2</v>
      </c>
      <c r="KE45" s="22">
        <f t="shared" si="746"/>
        <v>0</v>
      </c>
      <c r="KF45" s="43">
        <f t="shared" ref="KF45:KG49" si="773">IF(KD45=2,3,IF(KD45=1,1,0))</f>
        <v>3</v>
      </c>
      <c r="KG45" s="43">
        <f t="shared" si="773"/>
        <v>0</v>
      </c>
      <c r="KH45" s="56"/>
      <c r="KI45" s="22" t="str">
        <f t="shared" si="747"/>
        <v>SCHOUKENS Juliën</v>
      </c>
      <c r="KJ45" s="83">
        <v>7837</v>
      </c>
      <c r="KK45" s="22" t="str">
        <f t="shared" si="748"/>
        <v>C</v>
      </c>
      <c r="KL45" s="22" t="str">
        <f t="shared" si="749"/>
        <v>VAN DAMME Djille</v>
      </c>
      <c r="KM45" s="83">
        <v>3526</v>
      </c>
      <c r="KN45" s="22" t="str">
        <f t="shared" si="750"/>
        <v>C</v>
      </c>
      <c r="KO45" s="83">
        <v>2</v>
      </c>
      <c r="KP45" s="83">
        <v>2</v>
      </c>
      <c r="KQ45" s="84"/>
      <c r="KR45" s="22">
        <f t="shared" si="751"/>
        <v>0</v>
      </c>
      <c r="KS45" s="22">
        <f t="shared" si="752"/>
        <v>2</v>
      </c>
      <c r="KT45" s="43">
        <f t="shared" ref="KT45:KU49" si="774">IF(KR45=2,3,IF(KR45=1,1,0))</f>
        <v>0</v>
      </c>
      <c r="KU45" s="43">
        <f t="shared" si="774"/>
        <v>3</v>
      </c>
      <c r="KV45" s="66"/>
      <c r="KW45" s="22"/>
      <c r="KX45" s="83"/>
      <c r="KY45" s="22"/>
      <c r="KZ45" s="22"/>
      <c r="LA45" s="83"/>
      <c r="LB45" s="22"/>
      <c r="LC45" s="83"/>
      <c r="LD45" s="83"/>
      <c r="LE45" s="84"/>
      <c r="LF45" s="22"/>
      <c r="LG45" s="22"/>
      <c r="LH45" s="43"/>
      <c r="LI45" s="43"/>
      <c r="LJ45" s="56"/>
      <c r="LK45" s="22"/>
      <c r="LL45" s="83"/>
      <c r="LM45" s="22"/>
      <c r="LN45" s="22"/>
      <c r="LO45" s="83"/>
      <c r="LP45" s="22"/>
      <c r="LQ45" s="83"/>
      <c r="LR45" s="83"/>
      <c r="LS45" s="84"/>
      <c r="LT45" s="22"/>
      <c r="LU45" s="22"/>
      <c r="LV45" s="43"/>
      <c r="LW45" s="43"/>
      <c r="LY45" s="22"/>
      <c r="LZ45" s="83"/>
      <c r="MA45" s="22"/>
      <c r="MB45" s="22"/>
      <c r="MC45" s="83"/>
      <c r="MD45" s="22"/>
      <c r="ME45" s="83"/>
      <c r="MF45" s="83"/>
      <c r="MG45" s="84"/>
      <c r="MH45" s="22"/>
      <c r="MI45" s="22"/>
      <c r="MJ45" s="43"/>
      <c r="MK45" s="43"/>
      <c r="ML45" s="56"/>
      <c r="MM45" s="22"/>
      <c r="MN45" s="83"/>
      <c r="MO45" s="22"/>
      <c r="MP45" s="22"/>
      <c r="MQ45" s="83"/>
      <c r="MR45" s="22"/>
      <c r="MS45" s="83"/>
      <c r="MT45" s="83"/>
      <c r="MU45" s="84"/>
      <c r="MV45" s="22"/>
      <c r="MW45" s="22"/>
      <c r="MX45" s="43"/>
      <c r="MY45" s="43"/>
    </row>
    <row r="46" spans="1:363" ht="16.5" x14ac:dyDescent="0.3">
      <c r="A46" s="22" t="str">
        <f t="shared" si="620"/>
        <v>LUYTEN Joe</v>
      </c>
      <c r="B46" s="83">
        <v>2612</v>
      </c>
      <c r="C46" s="22" t="str">
        <f t="shared" si="621"/>
        <v>D</v>
      </c>
      <c r="D46" s="22" t="str">
        <f t="shared" si="622"/>
        <v>VERHEYDEN Thierry</v>
      </c>
      <c r="E46" s="83">
        <v>3038</v>
      </c>
      <c r="F46" s="22" t="str">
        <f t="shared" si="623"/>
        <v>B</v>
      </c>
      <c r="G46" s="83">
        <v>2</v>
      </c>
      <c r="H46" s="83">
        <v>2</v>
      </c>
      <c r="I46" s="84"/>
      <c r="J46" s="22">
        <f t="shared" si="624"/>
        <v>0</v>
      </c>
      <c r="K46" s="22">
        <f t="shared" si="625"/>
        <v>2</v>
      </c>
      <c r="L46" s="43">
        <f t="shared" si="753"/>
        <v>0</v>
      </c>
      <c r="M46" s="43">
        <f t="shared" si="753"/>
        <v>3</v>
      </c>
      <c r="N46" s="66"/>
      <c r="O46" s="22" t="str">
        <f t="shared" si="626"/>
        <v>VAN OLERVEKEN Eduward</v>
      </c>
      <c r="P46" s="83">
        <v>806</v>
      </c>
      <c r="Q46" s="22" t="str">
        <f t="shared" si="627"/>
        <v>NA</v>
      </c>
      <c r="R46" s="22" t="str">
        <f t="shared" si="628"/>
        <v>SARENS Christoph</v>
      </c>
      <c r="S46" s="83">
        <v>1697</v>
      </c>
      <c r="T46" s="22" t="str">
        <f t="shared" si="629"/>
        <v>C</v>
      </c>
      <c r="U46" s="83">
        <v>2</v>
      </c>
      <c r="V46" s="83">
        <v>1</v>
      </c>
      <c r="W46" s="84"/>
      <c r="X46" s="22">
        <f t="shared" si="630"/>
        <v>1</v>
      </c>
      <c r="Y46" s="22">
        <f t="shared" si="631"/>
        <v>1</v>
      </c>
      <c r="Z46" s="43">
        <f t="shared" si="754"/>
        <v>1</v>
      </c>
      <c r="AA46" s="43">
        <f t="shared" si="754"/>
        <v>1</v>
      </c>
      <c r="AB46" s="56"/>
      <c r="AC46" s="22" t="str">
        <f t="shared" si="632"/>
        <v>PEETERS Ronny</v>
      </c>
      <c r="AD46" s="83">
        <v>3022</v>
      </c>
      <c r="AE46" s="22" t="str">
        <f t="shared" si="633"/>
        <v>D</v>
      </c>
      <c r="AF46" s="22" t="str">
        <f t="shared" si="634"/>
        <v>DE BONDT Hendrik</v>
      </c>
      <c r="AG46" s="83">
        <v>8383</v>
      </c>
      <c r="AH46" s="22" t="str">
        <f t="shared" si="635"/>
        <v>C</v>
      </c>
      <c r="AI46" s="83">
        <v>1</v>
      </c>
      <c r="AJ46" s="83">
        <v>1</v>
      </c>
      <c r="AK46" s="84"/>
      <c r="AL46" s="22">
        <f t="shared" si="636"/>
        <v>2</v>
      </c>
      <c r="AM46" s="22">
        <f t="shared" si="637"/>
        <v>0</v>
      </c>
      <c r="AN46" s="43">
        <f t="shared" si="755"/>
        <v>3</v>
      </c>
      <c r="AO46" s="43">
        <f t="shared" si="755"/>
        <v>0</v>
      </c>
      <c r="AP46" s="56"/>
      <c r="AQ46" s="22" t="str">
        <f t="shared" si="638"/>
        <v>VERELST Ken</v>
      </c>
      <c r="AR46" s="83">
        <v>7226</v>
      </c>
      <c r="AS46" s="22" t="str">
        <f t="shared" si="639"/>
        <v>D</v>
      </c>
      <c r="AT46" s="22" t="str">
        <f t="shared" si="640"/>
        <v>VAN ROY John</v>
      </c>
      <c r="AU46" s="83">
        <v>1883</v>
      </c>
      <c r="AV46" s="22" t="str">
        <f t="shared" si="641"/>
        <v>B</v>
      </c>
      <c r="AW46" s="83">
        <v>2</v>
      </c>
      <c r="AX46" s="83">
        <v>2</v>
      </c>
      <c r="AY46" s="84"/>
      <c r="AZ46" s="22">
        <f t="shared" si="642"/>
        <v>0</v>
      </c>
      <c r="BA46" s="22">
        <f t="shared" si="643"/>
        <v>2</v>
      </c>
      <c r="BB46" s="43">
        <f t="shared" si="756"/>
        <v>0</v>
      </c>
      <c r="BC46" s="43">
        <f t="shared" si="756"/>
        <v>3</v>
      </c>
      <c r="BD46" s="66"/>
      <c r="BE46" s="22" t="str">
        <f t="shared" si="644"/>
        <v>VINCK Yves</v>
      </c>
      <c r="BF46" s="83">
        <v>2820</v>
      </c>
      <c r="BG46" s="22" t="str">
        <f t="shared" si="645"/>
        <v>D</v>
      </c>
      <c r="BH46" s="22" t="str">
        <f t="shared" si="646"/>
        <v>DE BONDT Hendrik</v>
      </c>
      <c r="BI46" s="83">
        <v>8383</v>
      </c>
      <c r="BJ46" s="22" t="str">
        <f t="shared" si="647"/>
        <v>C</v>
      </c>
      <c r="BK46" s="83">
        <v>1</v>
      </c>
      <c r="BL46" s="83">
        <v>2</v>
      </c>
      <c r="BM46" s="84"/>
      <c r="BN46" s="22">
        <f t="shared" si="648"/>
        <v>1</v>
      </c>
      <c r="BO46" s="22">
        <f t="shared" si="649"/>
        <v>1</v>
      </c>
      <c r="BP46" s="43">
        <f t="shared" si="757"/>
        <v>1</v>
      </c>
      <c r="BQ46" s="43">
        <f t="shared" si="757"/>
        <v>1</v>
      </c>
      <c r="BR46" s="56"/>
      <c r="BS46" s="22" t="str">
        <f t="shared" si="650"/>
        <v>SCHOUKENS Juliën</v>
      </c>
      <c r="BT46" s="83">
        <v>7837</v>
      </c>
      <c r="BU46" s="22" t="str">
        <f t="shared" si="651"/>
        <v>C</v>
      </c>
      <c r="BV46" s="22" t="str">
        <f t="shared" si="652"/>
        <v>MAES Jan</v>
      </c>
      <c r="BW46" s="83">
        <v>2616</v>
      </c>
      <c r="BX46" s="22" t="str">
        <f t="shared" si="653"/>
        <v>D</v>
      </c>
      <c r="BY46" s="83">
        <v>1</v>
      </c>
      <c r="BZ46" s="83">
        <v>1</v>
      </c>
      <c r="CA46" s="84"/>
      <c r="CB46" s="22">
        <f t="shared" si="654"/>
        <v>2</v>
      </c>
      <c r="CC46" s="22">
        <f t="shared" si="655"/>
        <v>0</v>
      </c>
      <c r="CD46" s="43">
        <f t="shared" si="758"/>
        <v>3</v>
      </c>
      <c r="CE46" s="43">
        <f t="shared" si="759"/>
        <v>0</v>
      </c>
      <c r="CF46" s="56"/>
      <c r="CG46" s="22" t="str">
        <f t="shared" si="656"/>
        <v>VAN DER HASSELT Emiel</v>
      </c>
      <c r="CH46" s="83">
        <v>8070</v>
      </c>
      <c r="CI46" s="22" t="str">
        <f t="shared" si="657"/>
        <v>B</v>
      </c>
      <c r="CJ46" s="22" t="str">
        <f t="shared" si="658"/>
        <v>PEETERS Ronny</v>
      </c>
      <c r="CK46" s="83">
        <v>3022</v>
      </c>
      <c r="CL46" s="22" t="str">
        <f t="shared" si="659"/>
        <v>D</v>
      </c>
      <c r="CM46" s="83">
        <v>2</v>
      </c>
      <c r="CN46" s="83">
        <v>1</v>
      </c>
      <c r="CO46" s="84"/>
      <c r="CP46" s="22">
        <f t="shared" si="660"/>
        <v>1</v>
      </c>
      <c r="CQ46" s="22">
        <f t="shared" si="661"/>
        <v>1</v>
      </c>
      <c r="CR46" s="43">
        <f t="shared" si="760"/>
        <v>1</v>
      </c>
      <c r="CS46" s="43">
        <f t="shared" si="760"/>
        <v>1</v>
      </c>
      <c r="CT46" s="66"/>
      <c r="CU46" s="22" t="str">
        <f t="shared" si="662"/>
        <v>VERHEYDEN Marc</v>
      </c>
      <c r="CV46" s="83">
        <v>3918</v>
      </c>
      <c r="CW46" s="22" t="str">
        <f t="shared" si="663"/>
        <v>C</v>
      </c>
      <c r="CX46" s="22" t="str">
        <f t="shared" si="664"/>
        <v>VAN STEEN Brent</v>
      </c>
      <c r="CY46" s="83">
        <v>4581</v>
      </c>
      <c r="CZ46" s="22" t="str">
        <f t="shared" si="665"/>
        <v>C</v>
      </c>
      <c r="DA46" s="83">
        <v>1</v>
      </c>
      <c r="DB46" s="83">
        <v>1</v>
      </c>
      <c r="DC46" s="84"/>
      <c r="DD46" s="22">
        <f t="shared" si="666"/>
        <v>2</v>
      </c>
      <c r="DE46" s="22">
        <f t="shared" si="667"/>
        <v>0</v>
      </c>
      <c r="DF46" s="43">
        <f t="shared" si="761"/>
        <v>3</v>
      </c>
      <c r="DG46" s="43">
        <f t="shared" si="761"/>
        <v>0</v>
      </c>
      <c r="DH46" s="56"/>
      <c r="DI46" s="22" t="str">
        <f t="shared" si="668"/>
        <v>DE KEUSTER Ronny</v>
      </c>
      <c r="DJ46" s="83">
        <v>8598</v>
      </c>
      <c r="DK46" s="22" t="str">
        <f t="shared" si="669"/>
        <v>B</v>
      </c>
      <c r="DL46" s="22" t="str">
        <f t="shared" si="670"/>
        <v>DE BONDT Tom</v>
      </c>
      <c r="DM46" s="83">
        <v>7386</v>
      </c>
      <c r="DN46" s="22" t="str">
        <f t="shared" si="671"/>
        <v>NA</v>
      </c>
      <c r="DO46" s="83">
        <v>1</v>
      </c>
      <c r="DP46" s="83">
        <v>1</v>
      </c>
      <c r="DQ46" s="84"/>
      <c r="DR46" s="22">
        <f t="shared" si="672"/>
        <v>2</v>
      </c>
      <c r="DS46" s="22">
        <f t="shared" si="673"/>
        <v>0</v>
      </c>
      <c r="DT46" s="43">
        <f t="shared" si="762"/>
        <v>3</v>
      </c>
      <c r="DU46" s="43">
        <f t="shared" si="762"/>
        <v>0</v>
      </c>
      <c r="DV46" s="56"/>
      <c r="DW46" s="22" t="str">
        <f t="shared" si="674"/>
        <v>VAN STEEN Brent</v>
      </c>
      <c r="DX46" s="83">
        <v>4581</v>
      </c>
      <c r="DY46" s="22" t="str">
        <f t="shared" si="675"/>
        <v>C</v>
      </c>
      <c r="DZ46" s="22" t="str">
        <f t="shared" si="676"/>
        <v>VAN BESSELAERE Fabienne</v>
      </c>
      <c r="EA46" s="83">
        <v>8379</v>
      </c>
      <c r="EB46" s="22" t="str">
        <f t="shared" si="677"/>
        <v>D</v>
      </c>
      <c r="EC46" s="83">
        <v>1</v>
      </c>
      <c r="ED46" s="83">
        <v>1</v>
      </c>
      <c r="EE46" s="84"/>
      <c r="EF46" s="22">
        <f t="shared" si="678"/>
        <v>2</v>
      </c>
      <c r="EG46" s="22">
        <f t="shared" si="679"/>
        <v>0</v>
      </c>
      <c r="EH46" s="43">
        <f t="shared" si="763"/>
        <v>3</v>
      </c>
      <c r="EI46" s="43">
        <f t="shared" si="763"/>
        <v>0</v>
      </c>
      <c r="EJ46" s="66"/>
      <c r="EK46" s="22" t="str">
        <f t="shared" si="680"/>
        <v>DE MAESSCHALK Dirk</v>
      </c>
      <c r="EL46" s="83">
        <v>6298</v>
      </c>
      <c r="EM46" s="22" t="str">
        <f t="shared" si="681"/>
        <v>C</v>
      </c>
      <c r="EN46" s="22" t="str">
        <f t="shared" si="682"/>
        <v>VAN DE WAUWER Rony</v>
      </c>
      <c r="EO46" s="83">
        <v>2766</v>
      </c>
      <c r="EP46" s="22" t="str">
        <f t="shared" si="683"/>
        <v>C</v>
      </c>
      <c r="EQ46" s="83">
        <v>1</v>
      </c>
      <c r="ER46" s="83">
        <v>1</v>
      </c>
      <c r="ES46" s="84"/>
      <c r="ET46" s="22">
        <f t="shared" si="684"/>
        <v>2</v>
      </c>
      <c r="EU46" s="22">
        <f t="shared" si="685"/>
        <v>0</v>
      </c>
      <c r="EV46" s="43">
        <f t="shared" si="764"/>
        <v>3</v>
      </c>
      <c r="EW46" s="43">
        <f t="shared" si="764"/>
        <v>0</v>
      </c>
      <c r="EX46" s="56"/>
      <c r="EY46" s="22" t="str">
        <f t="shared" si="686"/>
        <v>DE ROOVERE Andy</v>
      </c>
      <c r="EZ46" s="83">
        <v>389</v>
      </c>
      <c r="FA46" s="22" t="str">
        <f t="shared" si="687"/>
        <v>D</v>
      </c>
      <c r="FB46" s="22" t="str">
        <f t="shared" si="688"/>
        <v>VINCK Yves</v>
      </c>
      <c r="FC46" s="83">
        <v>2820</v>
      </c>
      <c r="FD46" s="22" t="str">
        <f t="shared" si="689"/>
        <v>D</v>
      </c>
      <c r="FE46" s="83">
        <v>1</v>
      </c>
      <c r="FF46" s="83">
        <v>2</v>
      </c>
      <c r="FG46" s="84"/>
      <c r="FH46" s="22">
        <f t="shared" si="690"/>
        <v>1</v>
      </c>
      <c r="FI46" s="22">
        <f t="shared" si="691"/>
        <v>1</v>
      </c>
      <c r="FJ46" s="43">
        <f t="shared" si="765"/>
        <v>1</v>
      </c>
      <c r="FK46" s="43">
        <f t="shared" si="765"/>
        <v>1</v>
      </c>
      <c r="FL46" s="56"/>
      <c r="FM46" s="22" t="str">
        <f t="shared" si="692"/>
        <v>SARENS Christoph</v>
      </c>
      <c r="FN46" s="83">
        <v>1697</v>
      </c>
      <c r="FO46" s="22" t="str">
        <f t="shared" si="693"/>
        <v>C</v>
      </c>
      <c r="FP46" s="22" t="str">
        <f t="shared" si="694"/>
        <v>VAN ROMPAEY Kristof</v>
      </c>
      <c r="FQ46" s="83">
        <v>7474</v>
      </c>
      <c r="FR46" s="22" t="str">
        <f t="shared" si="695"/>
        <v>C</v>
      </c>
      <c r="FS46" s="83">
        <v>2</v>
      </c>
      <c r="FT46" s="83">
        <v>2</v>
      </c>
      <c r="FU46" s="84"/>
      <c r="FV46" s="22">
        <f t="shared" si="696"/>
        <v>0</v>
      </c>
      <c r="FW46" s="22">
        <f t="shared" si="697"/>
        <v>2</v>
      </c>
      <c r="FX46" s="43">
        <f t="shared" si="766"/>
        <v>0</v>
      </c>
      <c r="FY46" s="43">
        <f t="shared" si="766"/>
        <v>3</v>
      </c>
      <c r="FZ46" s="66"/>
      <c r="GA46" s="22" t="str">
        <f t="shared" si="698"/>
        <v>DE BONDT Hendrik</v>
      </c>
      <c r="GB46" s="83">
        <v>8383</v>
      </c>
      <c r="GC46" s="22" t="str">
        <f t="shared" si="699"/>
        <v>C</v>
      </c>
      <c r="GD46" s="22" t="str">
        <f t="shared" si="700"/>
        <v>MUYS Erwin</v>
      </c>
      <c r="GE46" s="83">
        <v>8058</v>
      </c>
      <c r="GF46" s="22" t="str">
        <f t="shared" si="701"/>
        <v>D</v>
      </c>
      <c r="GG46" s="83">
        <v>1</v>
      </c>
      <c r="GH46" s="83">
        <v>1</v>
      </c>
      <c r="GI46" s="84"/>
      <c r="GJ46" s="22">
        <f t="shared" si="702"/>
        <v>2</v>
      </c>
      <c r="GK46" s="22">
        <f t="shared" si="703"/>
        <v>0</v>
      </c>
      <c r="GL46" s="43">
        <f t="shared" si="767"/>
        <v>3</v>
      </c>
      <c r="GM46" s="43">
        <f t="shared" si="767"/>
        <v>0</v>
      </c>
      <c r="GN46" s="56"/>
      <c r="GO46" s="22" t="str">
        <f t="shared" si="704"/>
        <v>SCHOUKENS Juliën</v>
      </c>
      <c r="GP46" s="83">
        <v>7837</v>
      </c>
      <c r="GQ46" s="22" t="str">
        <f t="shared" si="705"/>
        <v>C</v>
      </c>
      <c r="GR46" s="22" t="str">
        <f t="shared" si="706"/>
        <v>VAN HOOF Reno</v>
      </c>
      <c r="GS46" s="83">
        <v>4643</v>
      </c>
      <c r="GT46" s="22" t="str">
        <f t="shared" si="707"/>
        <v>B</v>
      </c>
      <c r="GU46" s="83">
        <v>1</v>
      </c>
      <c r="GV46" s="83">
        <v>2</v>
      </c>
      <c r="GW46" s="84"/>
      <c r="GX46" s="22">
        <f t="shared" si="708"/>
        <v>1</v>
      </c>
      <c r="GY46" s="22">
        <f t="shared" si="709"/>
        <v>1</v>
      </c>
      <c r="GZ46" s="43">
        <f t="shared" si="768"/>
        <v>1</v>
      </c>
      <c r="HA46" s="43">
        <f t="shared" si="768"/>
        <v>1</v>
      </c>
      <c r="HB46" s="56"/>
      <c r="HC46" s="22" t="str">
        <f t="shared" si="710"/>
        <v>DE BONDT Hendrik</v>
      </c>
      <c r="HD46" s="83">
        <v>8383</v>
      </c>
      <c r="HE46" s="22" t="str">
        <f t="shared" si="711"/>
        <v>C</v>
      </c>
      <c r="HF46" s="22" t="str">
        <f t="shared" si="712"/>
        <v>KERREMANS Yentl</v>
      </c>
      <c r="HG46" s="83">
        <v>4636</v>
      </c>
      <c r="HH46" s="22" t="str">
        <f t="shared" si="713"/>
        <v>D</v>
      </c>
      <c r="HI46" s="83">
        <v>2</v>
      </c>
      <c r="HJ46" s="83">
        <v>1</v>
      </c>
      <c r="HK46" s="84"/>
      <c r="HL46" s="22">
        <f t="shared" si="714"/>
        <v>1</v>
      </c>
      <c r="HM46" s="22">
        <f t="shared" si="715"/>
        <v>1</v>
      </c>
      <c r="HN46" s="43">
        <f t="shared" si="769"/>
        <v>1</v>
      </c>
      <c r="HO46" s="43">
        <f t="shared" si="769"/>
        <v>1</v>
      </c>
      <c r="HP46" s="66"/>
      <c r="HQ46" s="22" t="str">
        <f t="shared" si="716"/>
        <v>D'HONT Paul</v>
      </c>
      <c r="HR46" s="83">
        <v>7450</v>
      </c>
      <c r="HS46" s="22" t="str">
        <f t="shared" si="717"/>
        <v>D</v>
      </c>
      <c r="HT46" s="22" t="str">
        <f t="shared" si="718"/>
        <v>SCHOUKENS Juliën</v>
      </c>
      <c r="HU46" s="83">
        <v>7837</v>
      </c>
      <c r="HV46" s="22" t="str">
        <f t="shared" si="719"/>
        <v>C</v>
      </c>
      <c r="HW46" s="83">
        <v>1</v>
      </c>
      <c r="HX46" s="83">
        <v>2</v>
      </c>
      <c r="HY46" s="84"/>
      <c r="HZ46" s="22">
        <f t="shared" si="720"/>
        <v>1</v>
      </c>
      <c r="IA46" s="22">
        <f t="shared" si="721"/>
        <v>1</v>
      </c>
      <c r="IB46" s="43">
        <f t="shared" si="722"/>
        <v>1</v>
      </c>
      <c r="IC46" s="43">
        <f t="shared" si="722"/>
        <v>1</v>
      </c>
      <c r="ID46" s="56"/>
      <c r="IE46" s="22" t="str">
        <f t="shared" si="723"/>
        <v>PEETERS Ronny</v>
      </c>
      <c r="IF46" s="83">
        <v>3022</v>
      </c>
      <c r="IG46" s="22" t="str">
        <f t="shared" si="724"/>
        <v>D</v>
      </c>
      <c r="IH46" s="22" t="str">
        <f t="shared" si="725"/>
        <v>HUYS Rudy</v>
      </c>
      <c r="II46" s="83">
        <v>4856</v>
      </c>
      <c r="IJ46" s="22" t="str">
        <f t="shared" si="726"/>
        <v>C</v>
      </c>
      <c r="IK46" s="83">
        <v>2</v>
      </c>
      <c r="IL46" s="83">
        <v>1</v>
      </c>
      <c r="IM46" s="65"/>
      <c r="IN46" s="22">
        <f t="shared" si="727"/>
        <v>1</v>
      </c>
      <c r="IO46" s="22">
        <f t="shared" si="728"/>
        <v>1</v>
      </c>
      <c r="IP46" s="43">
        <f t="shared" si="770"/>
        <v>1</v>
      </c>
      <c r="IQ46" s="43">
        <f t="shared" si="770"/>
        <v>1</v>
      </c>
      <c r="IR46" s="56"/>
      <c r="IS46" s="22" t="str">
        <f t="shared" si="729"/>
        <v>DE BONDT Hendrik</v>
      </c>
      <c r="IT46" s="83">
        <v>8383</v>
      </c>
      <c r="IU46" s="22" t="str">
        <f t="shared" si="730"/>
        <v>C</v>
      </c>
      <c r="IV46" s="22" t="str">
        <f t="shared" si="731"/>
        <v>LEYS Willy</v>
      </c>
      <c r="IW46" s="83">
        <v>2926</v>
      </c>
      <c r="IX46" s="22" t="str">
        <f t="shared" si="732"/>
        <v>C</v>
      </c>
      <c r="IY46" s="83">
        <v>2</v>
      </c>
      <c r="IZ46" s="83">
        <v>2</v>
      </c>
      <c r="JA46" s="84"/>
      <c r="JB46" s="22">
        <f t="shared" si="733"/>
        <v>0</v>
      </c>
      <c r="JC46" s="22">
        <f t="shared" si="734"/>
        <v>2</v>
      </c>
      <c r="JD46" s="43">
        <f t="shared" si="771"/>
        <v>0</v>
      </c>
      <c r="JE46" s="43">
        <f t="shared" si="771"/>
        <v>3</v>
      </c>
      <c r="JF46" s="66"/>
      <c r="JG46" s="22" t="str">
        <f t="shared" si="735"/>
        <v>VAN DEN WIJNGAERT Yari</v>
      </c>
      <c r="JH46" s="83">
        <v>5351</v>
      </c>
      <c r="JI46" s="22" t="str">
        <f t="shared" si="736"/>
        <v>ND</v>
      </c>
      <c r="JJ46" s="22" t="str">
        <f t="shared" si="737"/>
        <v>VAN LINDEN Rudi</v>
      </c>
      <c r="JK46" s="83">
        <v>2790</v>
      </c>
      <c r="JL46" s="22" t="str">
        <f t="shared" si="738"/>
        <v>D</v>
      </c>
      <c r="JM46" s="83">
        <v>2</v>
      </c>
      <c r="JN46" s="83">
        <v>2</v>
      </c>
      <c r="JO46" s="84"/>
      <c r="JP46" s="22">
        <f t="shared" si="739"/>
        <v>0</v>
      </c>
      <c r="JQ46" s="22">
        <f t="shared" si="740"/>
        <v>2</v>
      </c>
      <c r="JR46" s="43">
        <f t="shared" si="772"/>
        <v>0</v>
      </c>
      <c r="JS46" s="43">
        <f t="shared" si="772"/>
        <v>3</v>
      </c>
      <c r="JT46" s="56"/>
      <c r="JU46" s="22" t="str">
        <f t="shared" si="741"/>
        <v>DE KEUSTER Ronny</v>
      </c>
      <c r="JV46" s="83">
        <v>8598</v>
      </c>
      <c r="JW46" s="22" t="str">
        <f t="shared" si="742"/>
        <v>B</v>
      </c>
      <c r="JX46" s="22" t="str">
        <f t="shared" si="743"/>
        <v>VAN STEEN Brent</v>
      </c>
      <c r="JY46" s="83">
        <v>4581</v>
      </c>
      <c r="JZ46" s="22" t="str">
        <f t="shared" si="744"/>
        <v>C</v>
      </c>
      <c r="KA46" s="83">
        <v>1</v>
      </c>
      <c r="KB46" s="83">
        <v>1</v>
      </c>
      <c r="KC46" s="84"/>
      <c r="KD46" s="22">
        <f t="shared" si="745"/>
        <v>2</v>
      </c>
      <c r="KE46" s="22">
        <f t="shared" si="746"/>
        <v>0</v>
      </c>
      <c r="KF46" s="43">
        <f t="shared" si="773"/>
        <v>3</v>
      </c>
      <c r="KG46" s="43">
        <f t="shared" si="773"/>
        <v>0</v>
      </c>
      <c r="KH46" s="56"/>
      <c r="KI46" s="22" t="str">
        <f t="shared" si="747"/>
        <v>DE BONDT Alain</v>
      </c>
      <c r="KJ46" s="83">
        <v>5792</v>
      </c>
      <c r="KK46" s="22" t="str">
        <f t="shared" si="748"/>
        <v>C</v>
      </c>
      <c r="KL46" s="22" t="str">
        <f t="shared" si="749"/>
        <v>MOENS Robert</v>
      </c>
      <c r="KM46" s="83">
        <v>5272</v>
      </c>
      <c r="KN46" s="22" t="str">
        <f t="shared" si="750"/>
        <v>B</v>
      </c>
      <c r="KO46" s="83">
        <v>1</v>
      </c>
      <c r="KP46" s="83">
        <v>2</v>
      </c>
      <c r="KQ46" s="84"/>
      <c r="KR46" s="22">
        <f t="shared" si="751"/>
        <v>1</v>
      </c>
      <c r="KS46" s="22">
        <f t="shared" si="752"/>
        <v>1</v>
      </c>
      <c r="KT46" s="43">
        <f t="shared" si="774"/>
        <v>1</v>
      </c>
      <c r="KU46" s="43">
        <f t="shared" si="774"/>
        <v>1</v>
      </c>
      <c r="KV46" s="66"/>
      <c r="KW46" s="22"/>
      <c r="KX46" s="83"/>
      <c r="KY46" s="22"/>
      <c r="KZ46" s="22"/>
      <c r="LA46" s="83"/>
      <c r="LB46" s="22"/>
      <c r="LC46" s="83"/>
      <c r="LD46" s="83"/>
      <c r="LE46" s="84"/>
      <c r="LF46" s="22"/>
      <c r="LG46" s="22"/>
      <c r="LH46" s="43"/>
      <c r="LI46" s="43"/>
      <c r="LJ46" s="56"/>
      <c r="LK46" s="22"/>
      <c r="LL46" s="83"/>
      <c r="LM46" s="22"/>
      <c r="LN46" s="22"/>
      <c r="LO46" s="83"/>
      <c r="LP46" s="22"/>
      <c r="LQ46" s="83"/>
      <c r="LR46" s="83"/>
      <c r="LS46" s="84"/>
      <c r="LT46" s="22"/>
      <c r="LU46" s="22"/>
      <c r="LV46" s="43"/>
      <c r="LW46" s="43"/>
      <c r="LY46" s="22"/>
      <c r="LZ46" s="83"/>
      <c r="MA46" s="22"/>
      <c r="MB46" s="22"/>
      <c r="MC46" s="83"/>
      <c r="MD46" s="22"/>
      <c r="ME46" s="83"/>
      <c r="MF46" s="83"/>
      <c r="MG46" s="84"/>
      <c r="MH46" s="22"/>
      <c r="MI46" s="22"/>
      <c r="MJ46" s="43"/>
      <c r="MK46" s="43"/>
      <c r="ML46" s="56"/>
      <c r="MM46" s="22"/>
      <c r="MN46" s="83"/>
      <c r="MO46" s="22"/>
      <c r="MP46" s="22"/>
      <c r="MQ46" s="83"/>
      <c r="MR46" s="22"/>
      <c r="MS46" s="83"/>
      <c r="MT46" s="83"/>
      <c r="MU46" s="84"/>
      <c r="MV46" s="22"/>
      <c r="MW46" s="22"/>
      <c r="MX46" s="43"/>
      <c r="MY46" s="43"/>
    </row>
    <row r="47" spans="1:363" ht="16.5" x14ac:dyDescent="0.3">
      <c r="A47" s="22" t="str">
        <f t="shared" si="620"/>
        <v>PETRY Peter</v>
      </c>
      <c r="B47" s="83">
        <v>5731</v>
      </c>
      <c r="C47" s="22" t="str">
        <f t="shared" si="621"/>
        <v>C</v>
      </c>
      <c r="D47" s="22" t="str">
        <f t="shared" si="622"/>
        <v>VERELST Ken</v>
      </c>
      <c r="E47" s="83">
        <v>7226</v>
      </c>
      <c r="F47" s="22" t="str">
        <f t="shared" si="623"/>
        <v>D</v>
      </c>
      <c r="G47" s="83">
        <v>2</v>
      </c>
      <c r="H47" s="83">
        <v>1</v>
      </c>
      <c r="I47" s="84"/>
      <c r="J47" s="22">
        <f t="shared" si="624"/>
        <v>1</v>
      </c>
      <c r="K47" s="22">
        <f t="shared" si="625"/>
        <v>1</v>
      </c>
      <c r="L47" s="43">
        <f t="shared" si="753"/>
        <v>1</v>
      </c>
      <c r="M47" s="43">
        <f t="shared" si="753"/>
        <v>1</v>
      </c>
      <c r="N47" s="66"/>
      <c r="O47" s="22" t="str">
        <f t="shared" si="626"/>
        <v>VAN ROMPAEY Kristof</v>
      </c>
      <c r="P47" s="83">
        <v>7474</v>
      </c>
      <c r="Q47" s="22" t="str">
        <f t="shared" si="627"/>
        <v>C</v>
      </c>
      <c r="R47" s="22" t="str">
        <f t="shared" si="628"/>
        <v>DE MAESSCHALK Dirk</v>
      </c>
      <c r="S47" s="83">
        <v>6298</v>
      </c>
      <c r="T47" s="22" t="str">
        <f t="shared" si="629"/>
        <v>C</v>
      </c>
      <c r="U47" s="83">
        <v>1</v>
      </c>
      <c r="V47" s="83">
        <v>1</v>
      </c>
      <c r="W47" s="84"/>
      <c r="X47" s="22">
        <f t="shared" si="630"/>
        <v>2</v>
      </c>
      <c r="Y47" s="22">
        <f t="shared" si="631"/>
        <v>0</v>
      </c>
      <c r="Z47" s="43">
        <f t="shared" si="754"/>
        <v>3</v>
      </c>
      <c r="AA47" s="43">
        <f t="shared" si="754"/>
        <v>0</v>
      </c>
      <c r="AB47" s="56"/>
      <c r="AC47" s="22" t="str">
        <f t="shared" si="632"/>
        <v>VERMEULEN Peter</v>
      </c>
      <c r="AD47" s="83">
        <v>2939</v>
      </c>
      <c r="AE47" s="22" t="str">
        <f t="shared" si="633"/>
        <v>B</v>
      </c>
      <c r="AF47" s="22" t="str">
        <f t="shared" si="634"/>
        <v>DE CLIPPELEIR Toni</v>
      </c>
      <c r="AG47" s="83">
        <v>5513</v>
      </c>
      <c r="AH47" s="22" t="str">
        <f t="shared" si="635"/>
        <v>C</v>
      </c>
      <c r="AI47" s="83">
        <v>1</v>
      </c>
      <c r="AJ47" s="83">
        <v>1</v>
      </c>
      <c r="AK47" s="84"/>
      <c r="AL47" s="22">
        <f t="shared" si="636"/>
        <v>2</v>
      </c>
      <c r="AM47" s="22">
        <f t="shared" si="637"/>
        <v>0</v>
      </c>
      <c r="AN47" s="43">
        <f t="shared" si="755"/>
        <v>3</v>
      </c>
      <c r="AO47" s="43">
        <f t="shared" si="755"/>
        <v>0</v>
      </c>
      <c r="AP47" s="56"/>
      <c r="AQ47" s="22" t="str">
        <f t="shared" si="638"/>
        <v>VERHEYDEN Thierry</v>
      </c>
      <c r="AR47" s="83">
        <v>3038</v>
      </c>
      <c r="AS47" s="22" t="str">
        <f t="shared" si="639"/>
        <v>B</v>
      </c>
      <c r="AT47" s="22" t="str">
        <f t="shared" si="640"/>
        <v>VAN DE WAUWER Rony</v>
      </c>
      <c r="AU47" s="83">
        <v>2766</v>
      </c>
      <c r="AV47" s="22" t="str">
        <f t="shared" si="641"/>
        <v>C</v>
      </c>
      <c r="AW47" s="83">
        <v>1</v>
      </c>
      <c r="AX47" s="83">
        <v>1</v>
      </c>
      <c r="AY47" s="84"/>
      <c r="AZ47" s="22">
        <f t="shared" si="642"/>
        <v>2</v>
      </c>
      <c r="BA47" s="22">
        <f t="shared" si="643"/>
        <v>0</v>
      </c>
      <c r="BB47" s="43">
        <f t="shared" si="756"/>
        <v>3</v>
      </c>
      <c r="BC47" s="43">
        <f t="shared" si="756"/>
        <v>0</v>
      </c>
      <c r="BD47" s="66"/>
      <c r="BE47" s="22" t="str">
        <f t="shared" si="644"/>
        <v>MEES Peter</v>
      </c>
      <c r="BF47" s="83">
        <v>8378</v>
      </c>
      <c r="BG47" s="22" t="str">
        <f t="shared" si="645"/>
        <v>D</v>
      </c>
      <c r="BH47" s="22" t="str">
        <f t="shared" si="646"/>
        <v>VAN STEEN Brent</v>
      </c>
      <c r="BI47" s="83">
        <v>4581</v>
      </c>
      <c r="BJ47" s="22" t="str">
        <f t="shared" si="647"/>
        <v>C</v>
      </c>
      <c r="BK47" s="83">
        <v>2</v>
      </c>
      <c r="BL47" s="83">
        <v>2</v>
      </c>
      <c r="BM47" s="84"/>
      <c r="BN47" s="22">
        <f t="shared" si="648"/>
        <v>0</v>
      </c>
      <c r="BO47" s="22">
        <f t="shared" si="649"/>
        <v>2</v>
      </c>
      <c r="BP47" s="43">
        <f t="shared" si="757"/>
        <v>0</v>
      </c>
      <c r="BQ47" s="43">
        <f t="shared" si="757"/>
        <v>3</v>
      </c>
      <c r="BR47" s="56"/>
      <c r="BS47" s="22" t="str">
        <f t="shared" si="650"/>
        <v>VAN DE WAUWER Daniël</v>
      </c>
      <c r="BT47" s="83">
        <v>3264</v>
      </c>
      <c r="BU47" s="22" t="str">
        <f t="shared" si="651"/>
        <v>D</v>
      </c>
      <c r="BV47" s="22" t="str">
        <f t="shared" si="652"/>
        <v>VAN DEN WIJNGAERT Yvan</v>
      </c>
      <c r="BW47" s="83">
        <v>8599</v>
      </c>
      <c r="BX47" s="22" t="str">
        <f t="shared" si="653"/>
        <v>C</v>
      </c>
      <c r="BY47" s="83">
        <v>2</v>
      </c>
      <c r="BZ47" s="83">
        <v>1</v>
      </c>
      <c r="CA47" s="84"/>
      <c r="CB47" s="22">
        <f t="shared" si="654"/>
        <v>1</v>
      </c>
      <c r="CC47" s="22">
        <f t="shared" si="655"/>
        <v>1</v>
      </c>
      <c r="CD47" s="43">
        <f t="shared" si="758"/>
        <v>1</v>
      </c>
      <c r="CE47" s="43">
        <f t="shared" si="759"/>
        <v>1</v>
      </c>
      <c r="CF47" s="56"/>
      <c r="CG47" s="22" t="str">
        <f t="shared" si="656"/>
        <v>GILLABEL Frans</v>
      </c>
      <c r="CH47" s="83">
        <v>5570</v>
      </c>
      <c r="CI47" s="22" t="str">
        <f t="shared" si="657"/>
        <v>C</v>
      </c>
      <c r="CJ47" s="22" t="str">
        <f t="shared" si="658"/>
        <v>D'HERTEFELT Alfons</v>
      </c>
      <c r="CK47" s="83">
        <v>3288</v>
      </c>
      <c r="CL47" s="22" t="str">
        <f t="shared" si="659"/>
        <v>C</v>
      </c>
      <c r="CM47" s="83">
        <v>1</v>
      </c>
      <c r="CN47" s="83">
        <v>1</v>
      </c>
      <c r="CO47" s="84"/>
      <c r="CP47" s="22">
        <f t="shared" si="660"/>
        <v>2</v>
      </c>
      <c r="CQ47" s="22">
        <f t="shared" si="661"/>
        <v>0</v>
      </c>
      <c r="CR47" s="43">
        <f t="shared" si="760"/>
        <v>3</v>
      </c>
      <c r="CS47" s="43">
        <f t="shared" si="760"/>
        <v>0</v>
      </c>
      <c r="CT47" s="66"/>
      <c r="CU47" s="22" t="str">
        <f t="shared" si="662"/>
        <v>LEYS Willy</v>
      </c>
      <c r="CV47" s="83">
        <v>2926</v>
      </c>
      <c r="CW47" s="22" t="str">
        <f t="shared" si="663"/>
        <v>C</v>
      </c>
      <c r="CX47" s="22" t="str">
        <f t="shared" si="664"/>
        <v>CLAES Gino</v>
      </c>
      <c r="CY47" s="83">
        <v>7283</v>
      </c>
      <c r="CZ47" s="22" t="str">
        <f t="shared" si="665"/>
        <v>D</v>
      </c>
      <c r="DA47" s="83">
        <v>1</v>
      </c>
      <c r="DB47" s="83">
        <v>2</v>
      </c>
      <c r="DC47" s="84"/>
      <c r="DD47" s="22">
        <f t="shared" si="666"/>
        <v>1</v>
      </c>
      <c r="DE47" s="22">
        <f t="shared" si="667"/>
        <v>1</v>
      </c>
      <c r="DF47" s="43">
        <f t="shared" si="761"/>
        <v>1</v>
      </c>
      <c r="DG47" s="43">
        <f t="shared" si="761"/>
        <v>1</v>
      </c>
      <c r="DH47" s="56"/>
      <c r="DI47" s="22" t="str">
        <f t="shared" si="668"/>
        <v>VAN ROMPAEY Yves</v>
      </c>
      <c r="DJ47" s="83">
        <v>8068</v>
      </c>
      <c r="DK47" s="22" t="str">
        <f t="shared" si="669"/>
        <v>D</v>
      </c>
      <c r="DL47" s="22" t="str">
        <f t="shared" si="670"/>
        <v>BRUYNINCKX Patrick</v>
      </c>
      <c r="DM47" s="83">
        <v>546</v>
      </c>
      <c r="DN47" s="22" t="str">
        <f t="shared" si="671"/>
        <v>C</v>
      </c>
      <c r="DO47" s="83">
        <v>2</v>
      </c>
      <c r="DP47" s="83">
        <v>2</v>
      </c>
      <c r="DQ47" s="84"/>
      <c r="DR47" s="22">
        <f t="shared" si="672"/>
        <v>0</v>
      </c>
      <c r="DS47" s="22">
        <f t="shared" si="673"/>
        <v>2</v>
      </c>
      <c r="DT47" s="43">
        <f t="shared" si="762"/>
        <v>0</v>
      </c>
      <c r="DU47" s="43">
        <f t="shared" si="762"/>
        <v>3</v>
      </c>
      <c r="DV47" s="56"/>
      <c r="DW47" s="22" t="str">
        <f t="shared" si="674"/>
        <v>DE BONDT Hendrik</v>
      </c>
      <c r="DX47" s="83">
        <v>8383</v>
      </c>
      <c r="DY47" s="22" t="str">
        <f t="shared" si="675"/>
        <v>C</v>
      </c>
      <c r="DZ47" s="22" t="str">
        <f t="shared" si="676"/>
        <v>VAN DEN ENDE David</v>
      </c>
      <c r="EA47" s="83">
        <v>5281</v>
      </c>
      <c r="EB47" s="22" t="str">
        <f t="shared" si="677"/>
        <v>C</v>
      </c>
      <c r="EC47" s="83">
        <v>1</v>
      </c>
      <c r="ED47" s="83">
        <v>2</v>
      </c>
      <c r="EE47" s="84"/>
      <c r="EF47" s="22">
        <f t="shared" si="678"/>
        <v>1</v>
      </c>
      <c r="EG47" s="22">
        <f t="shared" si="679"/>
        <v>1</v>
      </c>
      <c r="EH47" s="43">
        <f t="shared" si="763"/>
        <v>1</v>
      </c>
      <c r="EI47" s="43">
        <f t="shared" si="763"/>
        <v>1</v>
      </c>
      <c r="EJ47" s="66"/>
      <c r="EK47" s="22" t="str">
        <f t="shared" si="680"/>
        <v>DE KEYSER Giel</v>
      </c>
      <c r="EL47" s="83">
        <v>2934</v>
      </c>
      <c r="EM47" s="22" t="str">
        <f t="shared" si="681"/>
        <v>B</v>
      </c>
      <c r="EN47" s="22" t="str">
        <f t="shared" si="682"/>
        <v>VAN DE WAUWER Daniël</v>
      </c>
      <c r="EO47" s="83">
        <v>3264</v>
      </c>
      <c r="EP47" s="22" t="str">
        <f t="shared" si="683"/>
        <v>D</v>
      </c>
      <c r="EQ47" s="83">
        <v>1</v>
      </c>
      <c r="ER47" s="83">
        <v>1</v>
      </c>
      <c r="ES47" s="84"/>
      <c r="ET47" s="22">
        <f t="shared" si="684"/>
        <v>2</v>
      </c>
      <c r="EU47" s="22">
        <f t="shared" si="685"/>
        <v>0</v>
      </c>
      <c r="EV47" s="43">
        <f t="shared" si="764"/>
        <v>3</v>
      </c>
      <c r="EW47" s="43">
        <f t="shared" si="764"/>
        <v>0</v>
      </c>
      <c r="EX47" s="56"/>
      <c r="EY47" s="22" t="str">
        <f t="shared" si="686"/>
        <v>VAN AKEN Bart</v>
      </c>
      <c r="EZ47" s="83">
        <v>8242</v>
      </c>
      <c r="FA47" s="22" t="str">
        <f t="shared" si="687"/>
        <v>D</v>
      </c>
      <c r="FB47" s="22" t="str">
        <f t="shared" si="688"/>
        <v>DE BORGER David</v>
      </c>
      <c r="FC47" s="83">
        <v>6430</v>
      </c>
      <c r="FD47" s="22" t="str">
        <f t="shared" si="689"/>
        <v>D</v>
      </c>
      <c r="FE47" s="83">
        <v>1</v>
      </c>
      <c r="FF47" s="83">
        <v>1</v>
      </c>
      <c r="FG47" s="84"/>
      <c r="FH47" s="22">
        <f t="shared" si="690"/>
        <v>2</v>
      </c>
      <c r="FI47" s="22">
        <f t="shared" si="691"/>
        <v>0</v>
      </c>
      <c r="FJ47" s="43">
        <f t="shared" si="765"/>
        <v>3</v>
      </c>
      <c r="FK47" s="43">
        <f t="shared" si="765"/>
        <v>0</v>
      </c>
      <c r="FL47" s="56"/>
      <c r="FM47" s="22" t="str">
        <f t="shared" si="692"/>
        <v>DE KEYSER Laurens</v>
      </c>
      <c r="FN47" s="83">
        <v>7168</v>
      </c>
      <c r="FO47" s="22" t="str">
        <f t="shared" si="693"/>
        <v>B</v>
      </c>
      <c r="FP47" s="22" t="str">
        <f t="shared" si="694"/>
        <v>ROCHTUS Ramona</v>
      </c>
      <c r="FQ47" s="83">
        <v>7532</v>
      </c>
      <c r="FR47" s="22" t="str">
        <f t="shared" si="695"/>
        <v>D</v>
      </c>
      <c r="FS47" s="83">
        <v>1</v>
      </c>
      <c r="FT47" s="83">
        <v>1</v>
      </c>
      <c r="FU47" s="84"/>
      <c r="FV47" s="22">
        <f t="shared" si="696"/>
        <v>2</v>
      </c>
      <c r="FW47" s="22">
        <f t="shared" si="697"/>
        <v>0</v>
      </c>
      <c r="FX47" s="43">
        <f t="shared" si="766"/>
        <v>3</v>
      </c>
      <c r="FY47" s="43">
        <f t="shared" si="766"/>
        <v>0</v>
      </c>
      <c r="FZ47" s="66"/>
      <c r="GA47" s="22" t="str">
        <f t="shared" si="698"/>
        <v>VERMEULEN Paul</v>
      </c>
      <c r="GB47" s="83">
        <v>1123</v>
      </c>
      <c r="GC47" s="22" t="str">
        <f t="shared" si="699"/>
        <v>B</v>
      </c>
      <c r="GD47" s="22" t="str">
        <f t="shared" si="700"/>
        <v>VERMEULEN Peter</v>
      </c>
      <c r="GE47" s="83">
        <v>2939</v>
      </c>
      <c r="GF47" s="22" t="str">
        <f t="shared" si="701"/>
        <v>B</v>
      </c>
      <c r="GG47" s="83">
        <v>2</v>
      </c>
      <c r="GH47" s="83">
        <v>1</v>
      </c>
      <c r="GI47" s="84"/>
      <c r="GJ47" s="22">
        <f t="shared" si="702"/>
        <v>1</v>
      </c>
      <c r="GK47" s="22">
        <f t="shared" si="703"/>
        <v>1</v>
      </c>
      <c r="GL47" s="43">
        <f t="shared" si="767"/>
        <v>1</v>
      </c>
      <c r="GM47" s="43">
        <f t="shared" si="767"/>
        <v>1</v>
      </c>
      <c r="GN47" s="56"/>
      <c r="GO47" s="22" t="str">
        <f t="shared" si="704"/>
        <v>VAN DE WAUWER Rony</v>
      </c>
      <c r="GP47" s="83">
        <v>2766</v>
      </c>
      <c r="GQ47" s="22" t="str">
        <f t="shared" si="705"/>
        <v>C</v>
      </c>
      <c r="GR47" s="22" t="str">
        <f t="shared" si="706"/>
        <v>VERELST Ken</v>
      </c>
      <c r="GS47" s="83">
        <v>7226</v>
      </c>
      <c r="GT47" s="22" t="str">
        <f t="shared" si="707"/>
        <v>D</v>
      </c>
      <c r="GU47" s="83">
        <v>1</v>
      </c>
      <c r="GV47" s="83">
        <v>2</v>
      </c>
      <c r="GW47" s="84"/>
      <c r="GX47" s="22">
        <f t="shared" si="708"/>
        <v>1</v>
      </c>
      <c r="GY47" s="22">
        <f t="shared" si="709"/>
        <v>1</v>
      </c>
      <c r="GZ47" s="43">
        <f t="shared" si="768"/>
        <v>1</v>
      </c>
      <c r="HA47" s="43">
        <f t="shared" si="768"/>
        <v>1</v>
      </c>
      <c r="HB47" s="56"/>
      <c r="HC47" s="22" t="str">
        <f t="shared" si="710"/>
        <v>CLAES Gino</v>
      </c>
      <c r="HD47" s="83">
        <v>7283</v>
      </c>
      <c r="HE47" s="22" t="str">
        <f t="shared" si="711"/>
        <v>D</v>
      </c>
      <c r="HF47" s="22" t="str">
        <f t="shared" si="712"/>
        <v>PETRY Peter</v>
      </c>
      <c r="HG47" s="83">
        <v>5731</v>
      </c>
      <c r="HH47" s="22" t="str">
        <f t="shared" si="713"/>
        <v>C</v>
      </c>
      <c r="HI47" s="83">
        <v>1</v>
      </c>
      <c r="HJ47" s="83">
        <v>2</v>
      </c>
      <c r="HK47" s="84"/>
      <c r="HL47" s="22">
        <f t="shared" si="714"/>
        <v>1</v>
      </c>
      <c r="HM47" s="22">
        <f t="shared" si="715"/>
        <v>1</v>
      </c>
      <c r="HN47" s="43">
        <f t="shared" si="769"/>
        <v>1</v>
      </c>
      <c r="HO47" s="43">
        <f t="shared" si="769"/>
        <v>1</v>
      </c>
      <c r="HP47" s="66"/>
      <c r="HQ47" s="22" t="str">
        <f t="shared" si="716"/>
        <v>BOEY Rudiger</v>
      </c>
      <c r="HR47" s="83">
        <v>5287</v>
      </c>
      <c r="HS47" s="22" t="str">
        <f t="shared" si="717"/>
        <v>C</v>
      </c>
      <c r="HT47" s="22" t="str">
        <f t="shared" si="718"/>
        <v>VAN DE WAUWER Rony</v>
      </c>
      <c r="HU47" s="83">
        <v>2766</v>
      </c>
      <c r="HV47" s="22" t="str">
        <f t="shared" si="719"/>
        <v>C</v>
      </c>
      <c r="HW47" s="83">
        <v>1</v>
      </c>
      <c r="HX47" s="83">
        <v>2</v>
      </c>
      <c r="HY47" s="84"/>
      <c r="HZ47" s="22">
        <f t="shared" si="720"/>
        <v>1</v>
      </c>
      <c r="IA47" s="22">
        <f t="shared" si="721"/>
        <v>1</v>
      </c>
      <c r="IB47" s="43">
        <f t="shared" si="722"/>
        <v>1</v>
      </c>
      <c r="IC47" s="43">
        <f t="shared" si="722"/>
        <v>1</v>
      </c>
      <c r="ID47" s="56"/>
      <c r="IE47" s="22" t="str">
        <f t="shared" si="723"/>
        <v>MUYS Erwin</v>
      </c>
      <c r="IF47" s="83">
        <v>8058</v>
      </c>
      <c r="IG47" s="22" t="str">
        <f t="shared" si="724"/>
        <v>D</v>
      </c>
      <c r="IH47" s="22" t="str">
        <f t="shared" si="725"/>
        <v>GILLABEL Frans</v>
      </c>
      <c r="II47" s="83">
        <v>5570</v>
      </c>
      <c r="IJ47" s="22" t="str">
        <f t="shared" si="726"/>
        <v>C</v>
      </c>
      <c r="IK47" s="83">
        <v>1</v>
      </c>
      <c r="IL47" s="83">
        <v>2</v>
      </c>
      <c r="IM47" s="65"/>
      <c r="IN47" s="22">
        <f t="shared" si="727"/>
        <v>1</v>
      </c>
      <c r="IO47" s="22">
        <f t="shared" si="728"/>
        <v>1</v>
      </c>
      <c r="IP47" s="43">
        <f t="shared" si="770"/>
        <v>1</v>
      </c>
      <c r="IQ47" s="43">
        <f t="shared" si="770"/>
        <v>1</v>
      </c>
      <c r="IR47" s="56"/>
      <c r="IS47" s="22" t="str">
        <f t="shared" si="729"/>
        <v>CLAES Gino</v>
      </c>
      <c r="IT47" s="83">
        <v>7283</v>
      </c>
      <c r="IU47" s="22" t="str">
        <f t="shared" si="730"/>
        <v>D</v>
      </c>
      <c r="IV47" s="22" t="str">
        <f t="shared" si="731"/>
        <v>HEYMANS Nico</v>
      </c>
      <c r="IW47" s="83">
        <v>3282</v>
      </c>
      <c r="IX47" s="22" t="str">
        <f t="shared" si="732"/>
        <v>C</v>
      </c>
      <c r="IY47" s="83">
        <v>1</v>
      </c>
      <c r="IZ47" s="83">
        <v>2</v>
      </c>
      <c r="JA47" s="84"/>
      <c r="JB47" s="22">
        <f t="shared" si="733"/>
        <v>1</v>
      </c>
      <c r="JC47" s="22">
        <f t="shared" si="734"/>
        <v>1</v>
      </c>
      <c r="JD47" s="43">
        <f t="shared" si="771"/>
        <v>1</v>
      </c>
      <c r="JE47" s="43">
        <f t="shared" si="771"/>
        <v>1</v>
      </c>
      <c r="JF47" s="66"/>
      <c r="JG47" s="22" t="str">
        <f t="shared" si="735"/>
        <v>D'HONT Paul</v>
      </c>
      <c r="JH47" s="83">
        <v>7450</v>
      </c>
      <c r="JI47" s="22" t="str">
        <f t="shared" si="736"/>
        <v>D</v>
      </c>
      <c r="JJ47" s="22" t="str">
        <f t="shared" si="737"/>
        <v>VAN BESSELAERE Fabienne</v>
      </c>
      <c r="JK47" s="83">
        <v>8379</v>
      </c>
      <c r="JL47" s="22" t="str">
        <f t="shared" si="738"/>
        <v>D</v>
      </c>
      <c r="JM47" s="83">
        <v>1</v>
      </c>
      <c r="JN47" s="83">
        <v>1</v>
      </c>
      <c r="JO47" s="84"/>
      <c r="JP47" s="22">
        <f t="shared" si="739"/>
        <v>2</v>
      </c>
      <c r="JQ47" s="22">
        <f t="shared" si="740"/>
        <v>0</v>
      </c>
      <c r="JR47" s="43">
        <f t="shared" si="772"/>
        <v>3</v>
      </c>
      <c r="JS47" s="43">
        <f t="shared" si="772"/>
        <v>0</v>
      </c>
      <c r="JT47" s="56"/>
      <c r="JU47" s="22" t="str">
        <f t="shared" si="741"/>
        <v>VAN BESSELAERE Fabienne</v>
      </c>
      <c r="JV47" s="83">
        <v>8379</v>
      </c>
      <c r="JW47" s="22" t="str">
        <f t="shared" si="742"/>
        <v>D</v>
      </c>
      <c r="JX47" s="22" t="str">
        <f t="shared" si="743"/>
        <v>DE BONDT Hendrik</v>
      </c>
      <c r="JY47" s="83">
        <v>8383</v>
      </c>
      <c r="JZ47" s="22" t="str">
        <f t="shared" si="744"/>
        <v>C</v>
      </c>
      <c r="KA47" s="83">
        <v>2</v>
      </c>
      <c r="KB47" s="83">
        <v>1</v>
      </c>
      <c r="KC47" s="84"/>
      <c r="KD47" s="22">
        <f t="shared" si="745"/>
        <v>1</v>
      </c>
      <c r="KE47" s="22">
        <f t="shared" si="746"/>
        <v>1</v>
      </c>
      <c r="KF47" s="43">
        <f t="shared" si="773"/>
        <v>1</v>
      </c>
      <c r="KG47" s="43">
        <f t="shared" si="773"/>
        <v>1</v>
      </c>
      <c r="KH47" s="56"/>
      <c r="KI47" s="22" t="str">
        <f t="shared" si="747"/>
        <v>VAN EECKHOUT Jean-Pierre</v>
      </c>
      <c r="KJ47" s="83">
        <v>2931</v>
      </c>
      <c r="KK47" s="22" t="str">
        <f t="shared" si="748"/>
        <v>C</v>
      </c>
      <c r="KL47" s="22" t="str">
        <f t="shared" si="749"/>
        <v>DE MAESSCHALK Dirk</v>
      </c>
      <c r="KM47" s="83">
        <v>6298</v>
      </c>
      <c r="KN47" s="22" t="str">
        <f t="shared" si="750"/>
        <v>C</v>
      </c>
      <c r="KO47" s="83">
        <v>1</v>
      </c>
      <c r="KP47" s="83">
        <v>1</v>
      </c>
      <c r="KQ47" s="84"/>
      <c r="KR47" s="22">
        <f t="shared" si="751"/>
        <v>2</v>
      </c>
      <c r="KS47" s="22">
        <f t="shared" si="752"/>
        <v>0</v>
      </c>
      <c r="KT47" s="43">
        <f t="shared" si="774"/>
        <v>3</v>
      </c>
      <c r="KU47" s="43">
        <f t="shared" si="774"/>
        <v>0</v>
      </c>
      <c r="KV47" s="66"/>
      <c r="KW47" s="22"/>
      <c r="KX47" s="83"/>
      <c r="KY47" s="22"/>
      <c r="KZ47" s="22"/>
      <c r="LA47" s="83"/>
      <c r="LB47" s="22"/>
      <c r="LC47" s="83"/>
      <c r="LD47" s="83"/>
      <c r="LE47" s="84"/>
      <c r="LF47" s="22"/>
      <c r="LG47" s="22"/>
      <c r="LH47" s="43"/>
      <c r="LI47" s="43"/>
      <c r="LJ47" s="56"/>
      <c r="LK47" s="22"/>
      <c r="LL47" s="83"/>
      <c r="LM47" s="22"/>
      <c r="LN47" s="22"/>
      <c r="LO47" s="83"/>
      <c r="LP47" s="22"/>
      <c r="LQ47" s="83"/>
      <c r="LR47" s="83"/>
      <c r="LS47" s="84"/>
      <c r="LT47" s="22"/>
      <c r="LU47" s="22"/>
      <c r="LV47" s="43"/>
      <c r="LW47" s="43"/>
      <c r="LY47" s="22"/>
      <c r="LZ47" s="83"/>
      <c r="MA47" s="22"/>
      <c r="MB47" s="22"/>
      <c r="MC47" s="83"/>
      <c r="MD47" s="22"/>
      <c r="ME47" s="83"/>
      <c r="MF47" s="83"/>
      <c r="MG47" s="84"/>
      <c r="MH47" s="22"/>
      <c r="MI47" s="22"/>
      <c r="MJ47" s="43"/>
      <c r="MK47" s="43"/>
      <c r="ML47" s="56"/>
      <c r="MM47" s="22"/>
      <c r="MN47" s="83"/>
      <c r="MO47" s="22"/>
      <c r="MP47" s="22"/>
      <c r="MQ47" s="83"/>
      <c r="MR47" s="22"/>
      <c r="MS47" s="83"/>
      <c r="MT47" s="83"/>
      <c r="MU47" s="84"/>
      <c r="MV47" s="22"/>
      <c r="MW47" s="22"/>
      <c r="MX47" s="43"/>
      <c r="MY47" s="43"/>
    </row>
    <row r="48" spans="1:363" ht="16.5" x14ac:dyDescent="0.3">
      <c r="A48" s="22" t="str">
        <f t="shared" si="620"/>
        <v>VINCK Yves</v>
      </c>
      <c r="B48" s="83">
        <v>2820</v>
      </c>
      <c r="C48" s="22" t="str">
        <f t="shared" si="621"/>
        <v>D</v>
      </c>
      <c r="D48" s="22" t="str">
        <f t="shared" si="622"/>
        <v>DE ROOVERE Andy</v>
      </c>
      <c r="E48" s="83">
        <v>389</v>
      </c>
      <c r="F48" s="22" t="str">
        <f t="shared" si="623"/>
        <v>D</v>
      </c>
      <c r="G48" s="83">
        <v>2</v>
      </c>
      <c r="H48" s="83">
        <v>2</v>
      </c>
      <c r="I48" s="84"/>
      <c r="J48" s="22">
        <f t="shared" si="624"/>
        <v>0</v>
      </c>
      <c r="K48" s="22">
        <f t="shared" si="625"/>
        <v>2</v>
      </c>
      <c r="L48" s="43">
        <f t="shared" si="753"/>
        <v>0</v>
      </c>
      <c r="M48" s="43">
        <f t="shared" si="753"/>
        <v>3</v>
      </c>
      <c r="N48" s="66"/>
      <c r="O48" s="22" t="str">
        <f t="shared" si="626"/>
        <v>SCHNABEL Rudi</v>
      </c>
      <c r="P48" s="83">
        <v>749</v>
      </c>
      <c r="Q48" s="22" t="str">
        <f t="shared" si="627"/>
        <v>B</v>
      </c>
      <c r="R48" s="22" t="str">
        <f t="shared" si="628"/>
        <v>DE KEYSER Giel</v>
      </c>
      <c r="S48" s="83">
        <v>2934</v>
      </c>
      <c r="T48" s="22" t="str">
        <f t="shared" si="629"/>
        <v>B</v>
      </c>
      <c r="U48" s="83">
        <v>1</v>
      </c>
      <c r="V48" s="83">
        <v>1</v>
      </c>
      <c r="W48" s="84"/>
      <c r="X48" s="22">
        <f t="shared" si="630"/>
        <v>2</v>
      </c>
      <c r="Y48" s="22">
        <f t="shared" si="631"/>
        <v>0</v>
      </c>
      <c r="Z48" s="43">
        <f t="shared" si="754"/>
        <v>3</v>
      </c>
      <c r="AA48" s="43">
        <f t="shared" si="754"/>
        <v>0</v>
      </c>
      <c r="AB48" s="56"/>
      <c r="AC48" s="22" t="str">
        <f t="shared" si="632"/>
        <v>BOEYKENS Marc</v>
      </c>
      <c r="AD48" s="83">
        <v>7497</v>
      </c>
      <c r="AE48" s="22" t="str">
        <f t="shared" si="633"/>
        <v>C</v>
      </c>
      <c r="AF48" s="22" t="str">
        <f t="shared" si="634"/>
        <v>VAN STEEN Patrick</v>
      </c>
      <c r="AG48" s="83">
        <v>7306</v>
      </c>
      <c r="AH48" s="22" t="str">
        <f t="shared" si="635"/>
        <v>C</v>
      </c>
      <c r="AI48" s="83">
        <v>2</v>
      </c>
      <c r="AJ48" s="83">
        <v>1</v>
      </c>
      <c r="AK48" s="84"/>
      <c r="AL48" s="22">
        <f t="shared" si="636"/>
        <v>1</v>
      </c>
      <c r="AM48" s="22">
        <f t="shared" si="637"/>
        <v>1</v>
      </c>
      <c r="AN48" s="43">
        <f t="shared" si="755"/>
        <v>1</v>
      </c>
      <c r="AO48" s="43">
        <f t="shared" si="755"/>
        <v>1</v>
      </c>
      <c r="AP48" s="56"/>
      <c r="AQ48" s="22" t="str">
        <f t="shared" si="638"/>
        <v>GOETGEBUER Ferdinand</v>
      </c>
      <c r="AR48" s="83">
        <v>8241</v>
      </c>
      <c r="AS48" s="22" t="str">
        <f t="shared" si="639"/>
        <v>D</v>
      </c>
      <c r="AT48" s="22" t="str">
        <f t="shared" si="640"/>
        <v>VAN EECKHOUT Jean-Pierre</v>
      </c>
      <c r="AU48" s="83">
        <v>2931</v>
      </c>
      <c r="AV48" s="22" t="str">
        <f t="shared" si="641"/>
        <v>C</v>
      </c>
      <c r="AW48" s="83">
        <v>2</v>
      </c>
      <c r="AX48" s="83">
        <v>2</v>
      </c>
      <c r="AY48" s="84"/>
      <c r="AZ48" s="22">
        <f t="shared" si="642"/>
        <v>0</v>
      </c>
      <c r="BA48" s="22">
        <f t="shared" si="643"/>
        <v>2</v>
      </c>
      <c r="BB48" s="43">
        <f t="shared" si="756"/>
        <v>0</v>
      </c>
      <c r="BC48" s="43">
        <f t="shared" si="756"/>
        <v>3</v>
      </c>
      <c r="BD48" s="66"/>
      <c r="BE48" s="22" t="str">
        <f t="shared" si="644"/>
        <v>PETRY Peter</v>
      </c>
      <c r="BF48" s="83">
        <v>5731</v>
      </c>
      <c r="BG48" s="22" t="str">
        <f t="shared" si="645"/>
        <v>C</v>
      </c>
      <c r="BH48" s="22" t="str">
        <f t="shared" si="646"/>
        <v>VAN STEEN Patrick</v>
      </c>
      <c r="BI48" s="83">
        <v>7306</v>
      </c>
      <c r="BJ48" s="22" t="str">
        <f t="shared" si="647"/>
        <v>C</v>
      </c>
      <c r="BK48" s="83">
        <v>1</v>
      </c>
      <c r="BL48" s="83">
        <v>1</v>
      </c>
      <c r="BM48" s="84"/>
      <c r="BN48" s="22">
        <f t="shared" si="648"/>
        <v>2</v>
      </c>
      <c r="BO48" s="22">
        <f t="shared" si="649"/>
        <v>0</v>
      </c>
      <c r="BP48" s="43">
        <f t="shared" si="757"/>
        <v>3</v>
      </c>
      <c r="BQ48" s="43">
        <f t="shared" si="757"/>
        <v>0</v>
      </c>
      <c r="BR48" s="56"/>
      <c r="BS48" s="22" t="str">
        <f t="shared" si="650"/>
        <v>VAN EECKHOUT Jean-Pierre</v>
      </c>
      <c r="BT48" s="83">
        <v>2931</v>
      </c>
      <c r="BU48" s="22" t="str">
        <f t="shared" si="651"/>
        <v>C</v>
      </c>
      <c r="BV48" s="22" t="str">
        <f t="shared" si="652"/>
        <v>BOEY Rudiger</v>
      </c>
      <c r="BW48" s="83">
        <v>5287</v>
      </c>
      <c r="BX48" s="22" t="str">
        <f t="shared" si="653"/>
        <v>C</v>
      </c>
      <c r="BY48" s="83">
        <v>2</v>
      </c>
      <c r="BZ48" s="83">
        <v>2</v>
      </c>
      <c r="CA48" s="84"/>
      <c r="CB48" s="22">
        <f t="shared" si="654"/>
        <v>0</v>
      </c>
      <c r="CC48" s="22">
        <f t="shared" si="655"/>
        <v>2</v>
      </c>
      <c r="CD48" s="43">
        <f t="shared" si="758"/>
        <v>0</v>
      </c>
      <c r="CE48" s="43">
        <f t="shared" si="759"/>
        <v>3</v>
      </c>
      <c r="CF48" s="56"/>
      <c r="CG48" s="22" t="str">
        <f t="shared" si="656"/>
        <v>SELLESLAGH Hubert</v>
      </c>
      <c r="CH48" s="83">
        <v>4858</v>
      </c>
      <c r="CI48" s="22" t="str">
        <f t="shared" si="657"/>
        <v>D</v>
      </c>
      <c r="CJ48" s="22" t="str">
        <f t="shared" si="658"/>
        <v>MUYS Erwin</v>
      </c>
      <c r="CK48" s="83">
        <v>8058</v>
      </c>
      <c r="CL48" s="22" t="str">
        <f t="shared" si="659"/>
        <v>D</v>
      </c>
      <c r="CM48" s="83">
        <v>2</v>
      </c>
      <c r="CN48" s="83">
        <v>2</v>
      </c>
      <c r="CO48" s="84"/>
      <c r="CP48" s="22">
        <f t="shared" si="660"/>
        <v>0</v>
      </c>
      <c r="CQ48" s="22">
        <f t="shared" si="661"/>
        <v>2</v>
      </c>
      <c r="CR48" s="43">
        <f t="shared" si="760"/>
        <v>0</v>
      </c>
      <c r="CS48" s="43">
        <f t="shared" si="760"/>
        <v>3</v>
      </c>
      <c r="CT48" s="66"/>
      <c r="CU48" s="22" t="str">
        <f t="shared" si="662"/>
        <v>VAN DAMME Eddy</v>
      </c>
      <c r="CV48" s="83">
        <v>3539</v>
      </c>
      <c r="CW48" s="22" t="str">
        <f t="shared" si="663"/>
        <v>C</v>
      </c>
      <c r="CX48" s="22" t="str">
        <f t="shared" si="664"/>
        <v>VERMEULEN Paul</v>
      </c>
      <c r="CY48" s="83">
        <v>1123</v>
      </c>
      <c r="CZ48" s="22" t="str">
        <f t="shared" si="665"/>
        <v>B</v>
      </c>
      <c r="DA48" s="83">
        <v>1</v>
      </c>
      <c r="DB48" s="83">
        <v>1</v>
      </c>
      <c r="DC48" s="84"/>
      <c r="DD48" s="22">
        <f t="shared" si="666"/>
        <v>2</v>
      </c>
      <c r="DE48" s="22">
        <f t="shared" si="667"/>
        <v>0</v>
      </c>
      <c r="DF48" s="43">
        <f t="shared" si="761"/>
        <v>3</v>
      </c>
      <c r="DG48" s="43">
        <f t="shared" si="761"/>
        <v>0</v>
      </c>
      <c r="DH48" s="56"/>
      <c r="DI48" s="22" t="str">
        <f t="shared" si="668"/>
        <v>VAN DEN ENDE David</v>
      </c>
      <c r="DJ48" s="83">
        <v>5281</v>
      </c>
      <c r="DK48" s="22" t="str">
        <f t="shared" si="669"/>
        <v>C</v>
      </c>
      <c r="DL48" s="22" t="str">
        <f t="shared" si="670"/>
        <v>D'HONT Paul</v>
      </c>
      <c r="DM48" s="83">
        <v>7450</v>
      </c>
      <c r="DN48" s="22" t="str">
        <f t="shared" si="671"/>
        <v>D</v>
      </c>
      <c r="DO48" s="83">
        <v>1</v>
      </c>
      <c r="DP48" s="83">
        <v>2</v>
      </c>
      <c r="DQ48" s="84"/>
      <c r="DR48" s="22">
        <f t="shared" si="672"/>
        <v>1</v>
      </c>
      <c r="DS48" s="22">
        <f t="shared" si="673"/>
        <v>1</v>
      </c>
      <c r="DT48" s="43">
        <f t="shared" si="762"/>
        <v>1</v>
      </c>
      <c r="DU48" s="43">
        <f t="shared" si="762"/>
        <v>1</v>
      </c>
      <c r="DV48" s="56"/>
      <c r="DW48" s="22" t="str">
        <f t="shared" si="674"/>
        <v>CLAES Gino</v>
      </c>
      <c r="DX48" s="83">
        <v>7283</v>
      </c>
      <c r="DY48" s="22" t="str">
        <f t="shared" si="675"/>
        <v>D</v>
      </c>
      <c r="DZ48" s="22" t="str">
        <f t="shared" si="676"/>
        <v>VAN ROMPAEY Yves</v>
      </c>
      <c r="EA48" s="83">
        <v>8068</v>
      </c>
      <c r="EB48" s="22" t="str">
        <f t="shared" si="677"/>
        <v>D</v>
      </c>
      <c r="EC48" s="83">
        <v>2</v>
      </c>
      <c r="ED48" s="83">
        <v>2</v>
      </c>
      <c r="EE48" s="84"/>
      <c r="EF48" s="22">
        <f t="shared" si="678"/>
        <v>0</v>
      </c>
      <c r="EG48" s="22">
        <f t="shared" si="679"/>
        <v>2</v>
      </c>
      <c r="EH48" s="43">
        <f t="shared" si="763"/>
        <v>0</v>
      </c>
      <c r="EI48" s="43">
        <f t="shared" si="763"/>
        <v>3</v>
      </c>
      <c r="EJ48" s="66"/>
      <c r="EK48" s="22" t="str">
        <f t="shared" si="680"/>
        <v>SARENS Christoph</v>
      </c>
      <c r="EL48" s="83">
        <v>1697</v>
      </c>
      <c r="EM48" s="22" t="str">
        <f t="shared" si="681"/>
        <v>C</v>
      </c>
      <c r="EN48" s="22" t="str">
        <f t="shared" si="682"/>
        <v>SCHOUKENS Juliën</v>
      </c>
      <c r="EO48" s="83">
        <v>7837</v>
      </c>
      <c r="EP48" s="22" t="str">
        <f t="shared" si="683"/>
        <v>C</v>
      </c>
      <c r="EQ48" s="83">
        <v>2</v>
      </c>
      <c r="ER48" s="83">
        <v>2</v>
      </c>
      <c r="ES48" s="84"/>
      <c r="ET48" s="22">
        <f t="shared" si="684"/>
        <v>0</v>
      </c>
      <c r="EU48" s="22">
        <f t="shared" si="685"/>
        <v>2</v>
      </c>
      <c r="EV48" s="43">
        <f t="shared" si="764"/>
        <v>0</v>
      </c>
      <c r="EW48" s="43">
        <f t="shared" si="764"/>
        <v>3</v>
      </c>
      <c r="EX48" s="56"/>
      <c r="EY48" s="22" t="str">
        <f t="shared" si="686"/>
        <v>VERELST Ken</v>
      </c>
      <c r="EZ48" s="83">
        <v>7226</v>
      </c>
      <c r="FA48" s="22" t="str">
        <f t="shared" si="687"/>
        <v>D</v>
      </c>
      <c r="FB48" s="22" t="str">
        <f t="shared" si="688"/>
        <v>LUYTEN Joe</v>
      </c>
      <c r="FC48" s="83">
        <v>2612</v>
      </c>
      <c r="FD48" s="22" t="str">
        <f t="shared" si="689"/>
        <v>D</v>
      </c>
      <c r="FE48" s="83">
        <v>1</v>
      </c>
      <c r="FF48" s="83">
        <v>2</v>
      </c>
      <c r="FG48" s="84"/>
      <c r="FH48" s="22">
        <f t="shared" si="690"/>
        <v>1</v>
      </c>
      <c r="FI48" s="22">
        <f t="shared" si="691"/>
        <v>1</v>
      </c>
      <c r="FJ48" s="43">
        <f t="shared" si="765"/>
        <v>1</v>
      </c>
      <c r="FK48" s="43">
        <f t="shared" si="765"/>
        <v>1</v>
      </c>
      <c r="FL48" s="56"/>
      <c r="FM48" s="22" t="str">
        <f t="shared" si="692"/>
        <v>DE KEYSER Giel</v>
      </c>
      <c r="FN48" s="83">
        <v>2934</v>
      </c>
      <c r="FO48" s="22" t="str">
        <f t="shared" si="693"/>
        <v>B</v>
      </c>
      <c r="FP48" s="22" t="str">
        <f t="shared" si="694"/>
        <v>VAN RANST Björn</v>
      </c>
      <c r="FQ48" s="83">
        <v>2886</v>
      </c>
      <c r="FR48" s="22" t="str">
        <f t="shared" si="695"/>
        <v>B</v>
      </c>
      <c r="FS48" s="83">
        <v>2</v>
      </c>
      <c r="FT48" s="83">
        <v>1</v>
      </c>
      <c r="FU48" s="84"/>
      <c r="FV48" s="22">
        <f t="shared" si="696"/>
        <v>1</v>
      </c>
      <c r="FW48" s="22">
        <f t="shared" si="697"/>
        <v>1</v>
      </c>
      <c r="FX48" s="43">
        <f t="shared" si="766"/>
        <v>1</v>
      </c>
      <c r="FY48" s="43">
        <f t="shared" si="766"/>
        <v>1</v>
      </c>
      <c r="FZ48" s="66"/>
      <c r="GA48" s="22" t="str">
        <f t="shared" si="698"/>
        <v>DE CLIPPELEIR Toni</v>
      </c>
      <c r="GB48" s="83">
        <v>5513</v>
      </c>
      <c r="GC48" s="22" t="str">
        <f t="shared" si="699"/>
        <v>C</v>
      </c>
      <c r="GD48" s="22" t="str">
        <f t="shared" si="700"/>
        <v>MESKENS Jimmy</v>
      </c>
      <c r="GE48" s="83">
        <v>8200</v>
      </c>
      <c r="GF48" s="22" t="str">
        <f t="shared" si="701"/>
        <v>NA</v>
      </c>
      <c r="GG48" s="83">
        <v>1</v>
      </c>
      <c r="GH48" s="83">
        <v>2</v>
      </c>
      <c r="GI48" s="84"/>
      <c r="GJ48" s="22">
        <f t="shared" si="702"/>
        <v>1</v>
      </c>
      <c r="GK48" s="22">
        <f t="shared" si="703"/>
        <v>1</v>
      </c>
      <c r="GL48" s="43">
        <f t="shared" si="767"/>
        <v>1</v>
      </c>
      <c r="GM48" s="43">
        <f t="shared" si="767"/>
        <v>1</v>
      </c>
      <c r="GN48" s="56"/>
      <c r="GO48" s="22" t="str">
        <f t="shared" si="704"/>
        <v>VAN DE WAUWER Daniël</v>
      </c>
      <c r="GP48" s="83">
        <v>3264</v>
      </c>
      <c r="GQ48" s="22" t="str">
        <f t="shared" si="705"/>
        <v>D</v>
      </c>
      <c r="GR48" s="22" t="str">
        <f t="shared" si="706"/>
        <v>BACKELJAU Jan</v>
      </c>
      <c r="GS48" s="83">
        <v>2662</v>
      </c>
      <c r="GT48" s="22" t="str">
        <f t="shared" si="707"/>
        <v>C</v>
      </c>
      <c r="GU48" s="83">
        <v>2</v>
      </c>
      <c r="GV48" s="83">
        <v>1</v>
      </c>
      <c r="GW48" s="84"/>
      <c r="GX48" s="22">
        <f t="shared" si="708"/>
        <v>1</v>
      </c>
      <c r="GY48" s="22">
        <f t="shared" si="709"/>
        <v>1</v>
      </c>
      <c r="GZ48" s="43">
        <f t="shared" si="768"/>
        <v>1</v>
      </c>
      <c r="HA48" s="43">
        <f t="shared" si="768"/>
        <v>1</v>
      </c>
      <c r="HB48" s="56"/>
      <c r="HC48" s="22" t="str">
        <f t="shared" si="710"/>
        <v>DE CLIPPELEIR Toni</v>
      </c>
      <c r="HD48" s="83">
        <v>5513</v>
      </c>
      <c r="HE48" s="22" t="str">
        <f t="shared" si="711"/>
        <v>C</v>
      </c>
      <c r="HF48" s="22" t="str">
        <f t="shared" si="712"/>
        <v>SEGERS Tom</v>
      </c>
      <c r="HG48" s="83">
        <v>2655</v>
      </c>
      <c r="HH48" s="22" t="str">
        <f t="shared" si="713"/>
        <v>C</v>
      </c>
      <c r="HI48" s="83">
        <v>2</v>
      </c>
      <c r="HJ48" s="83">
        <v>2</v>
      </c>
      <c r="HK48" s="84"/>
      <c r="HL48" s="22">
        <f t="shared" si="714"/>
        <v>0</v>
      </c>
      <c r="HM48" s="22">
        <f t="shared" si="715"/>
        <v>2</v>
      </c>
      <c r="HN48" s="43">
        <f t="shared" si="769"/>
        <v>0</v>
      </c>
      <c r="HO48" s="43">
        <f t="shared" si="769"/>
        <v>3</v>
      </c>
      <c r="HP48" s="66"/>
      <c r="HQ48" s="22" t="str">
        <f t="shared" si="716"/>
        <v>AERTS Albert</v>
      </c>
      <c r="HR48" s="83">
        <v>1338</v>
      </c>
      <c r="HS48" s="22" t="str">
        <f t="shared" si="717"/>
        <v>NA</v>
      </c>
      <c r="HT48" s="22" t="str">
        <f t="shared" si="718"/>
        <v>VAN DE WAUWER Daniël</v>
      </c>
      <c r="HU48" s="83">
        <v>3264</v>
      </c>
      <c r="HV48" s="22" t="str">
        <f t="shared" si="719"/>
        <v>D</v>
      </c>
      <c r="HW48" s="83">
        <v>2</v>
      </c>
      <c r="HX48" s="83">
        <v>2</v>
      </c>
      <c r="HY48" s="84"/>
      <c r="HZ48" s="22">
        <f t="shared" si="720"/>
        <v>0</v>
      </c>
      <c r="IA48" s="22">
        <f t="shared" si="721"/>
        <v>2</v>
      </c>
      <c r="IB48" s="43">
        <f t="shared" si="722"/>
        <v>0</v>
      </c>
      <c r="IC48" s="43">
        <f t="shared" si="722"/>
        <v>3</v>
      </c>
      <c r="ID48" s="56"/>
      <c r="IE48" s="22" t="str">
        <f t="shared" si="723"/>
        <v>VERMEULEN Peter</v>
      </c>
      <c r="IF48" s="83">
        <v>2939</v>
      </c>
      <c r="IG48" s="22" t="str">
        <f t="shared" si="724"/>
        <v>B</v>
      </c>
      <c r="IH48" s="22" t="str">
        <f t="shared" si="725"/>
        <v>VAN DER HASSELT Davy</v>
      </c>
      <c r="II48" s="83">
        <v>7573</v>
      </c>
      <c r="IJ48" s="22" t="str">
        <f t="shared" si="726"/>
        <v>NA</v>
      </c>
      <c r="IK48" s="83">
        <v>1</v>
      </c>
      <c r="IL48" s="83">
        <v>1</v>
      </c>
      <c r="IM48" s="65"/>
      <c r="IN48" s="22">
        <f t="shared" si="727"/>
        <v>2</v>
      </c>
      <c r="IO48" s="22">
        <f t="shared" si="728"/>
        <v>0</v>
      </c>
      <c r="IP48" s="43">
        <f t="shared" si="770"/>
        <v>3</v>
      </c>
      <c r="IQ48" s="43">
        <f t="shared" si="770"/>
        <v>0</v>
      </c>
      <c r="IR48" s="56"/>
      <c r="IS48" s="22" t="str">
        <f t="shared" si="729"/>
        <v>VERMEULEN Paul</v>
      </c>
      <c r="IT48" s="83">
        <v>1123</v>
      </c>
      <c r="IU48" s="22" t="str">
        <f t="shared" si="730"/>
        <v>B</v>
      </c>
      <c r="IV48" s="22" t="str">
        <f t="shared" si="731"/>
        <v>VAN DAMME Eddy</v>
      </c>
      <c r="IW48" s="83">
        <v>3539</v>
      </c>
      <c r="IX48" s="22" t="str">
        <f t="shared" si="732"/>
        <v>C</v>
      </c>
      <c r="IY48" s="83">
        <v>1</v>
      </c>
      <c r="IZ48" s="83">
        <v>1</v>
      </c>
      <c r="JA48" s="84"/>
      <c r="JB48" s="22">
        <f t="shared" si="733"/>
        <v>2</v>
      </c>
      <c r="JC48" s="22">
        <f t="shared" si="734"/>
        <v>0</v>
      </c>
      <c r="JD48" s="43">
        <f t="shared" si="771"/>
        <v>3</v>
      </c>
      <c r="JE48" s="43">
        <f t="shared" si="771"/>
        <v>0</v>
      </c>
      <c r="JF48" s="66"/>
      <c r="JG48" s="22" t="str">
        <f t="shared" si="735"/>
        <v>BOEY Rudiger</v>
      </c>
      <c r="JH48" s="83">
        <v>5287</v>
      </c>
      <c r="JI48" s="22" t="str">
        <f t="shared" si="736"/>
        <v>C</v>
      </c>
      <c r="JJ48" s="22" t="str">
        <f t="shared" si="737"/>
        <v>VAN ROMPAEY Yves</v>
      </c>
      <c r="JK48" s="83">
        <v>8068</v>
      </c>
      <c r="JL48" s="22" t="str">
        <f t="shared" si="738"/>
        <v>D</v>
      </c>
      <c r="JM48" s="83">
        <v>1</v>
      </c>
      <c r="JN48" s="83">
        <v>2</v>
      </c>
      <c r="JO48" s="84"/>
      <c r="JP48" s="22">
        <f t="shared" si="739"/>
        <v>1</v>
      </c>
      <c r="JQ48" s="22">
        <f t="shared" si="740"/>
        <v>1</v>
      </c>
      <c r="JR48" s="43">
        <f t="shared" si="772"/>
        <v>1</v>
      </c>
      <c r="JS48" s="43">
        <f t="shared" si="772"/>
        <v>1</v>
      </c>
      <c r="JT48" s="56"/>
      <c r="JU48" s="22" t="str">
        <f t="shared" si="741"/>
        <v>VAN ROMPAEY Yves</v>
      </c>
      <c r="JV48" s="83">
        <v>8068</v>
      </c>
      <c r="JW48" s="22" t="str">
        <f t="shared" si="742"/>
        <v>D</v>
      </c>
      <c r="JX48" s="22" t="str">
        <f t="shared" si="743"/>
        <v>CLAES Gino</v>
      </c>
      <c r="JY48" s="83">
        <v>7283</v>
      </c>
      <c r="JZ48" s="22" t="str">
        <f t="shared" si="744"/>
        <v>D</v>
      </c>
      <c r="KA48" s="83">
        <v>2</v>
      </c>
      <c r="KB48" s="83">
        <v>1</v>
      </c>
      <c r="KC48" s="84"/>
      <c r="KD48" s="22">
        <f t="shared" si="745"/>
        <v>1</v>
      </c>
      <c r="KE48" s="22">
        <f t="shared" si="746"/>
        <v>1</v>
      </c>
      <c r="KF48" s="43">
        <f t="shared" si="773"/>
        <v>1</v>
      </c>
      <c r="KG48" s="43">
        <f t="shared" si="773"/>
        <v>1</v>
      </c>
      <c r="KH48" s="56"/>
      <c r="KI48" s="22" t="str">
        <f t="shared" si="747"/>
        <v>VAN DE WAUWER Daniël</v>
      </c>
      <c r="KJ48" s="83">
        <v>3264</v>
      </c>
      <c r="KK48" s="22" t="str">
        <f t="shared" si="748"/>
        <v>D</v>
      </c>
      <c r="KL48" s="22" t="str">
        <f t="shared" si="749"/>
        <v>SARENS Christoph</v>
      </c>
      <c r="KM48" s="83">
        <v>1697</v>
      </c>
      <c r="KN48" s="22" t="str">
        <f t="shared" si="750"/>
        <v>C</v>
      </c>
      <c r="KO48" s="83">
        <v>1</v>
      </c>
      <c r="KP48" s="83">
        <v>2</v>
      </c>
      <c r="KQ48" s="84"/>
      <c r="KR48" s="22">
        <f t="shared" si="751"/>
        <v>1</v>
      </c>
      <c r="KS48" s="22">
        <f t="shared" si="752"/>
        <v>1</v>
      </c>
      <c r="KT48" s="43">
        <f t="shared" si="774"/>
        <v>1</v>
      </c>
      <c r="KU48" s="43">
        <f t="shared" si="774"/>
        <v>1</v>
      </c>
      <c r="KV48" s="66"/>
      <c r="KW48" s="22"/>
      <c r="KX48" s="83"/>
      <c r="KY48" s="22"/>
      <c r="KZ48" s="22"/>
      <c r="LA48" s="83"/>
      <c r="LB48" s="22"/>
      <c r="LC48" s="83"/>
      <c r="LD48" s="83"/>
      <c r="LE48" s="84"/>
      <c r="LF48" s="22"/>
      <c r="LG48" s="22"/>
      <c r="LH48" s="43"/>
      <c r="LI48" s="43"/>
      <c r="LJ48" s="56"/>
      <c r="LK48" s="22"/>
      <c r="LL48" s="83"/>
      <c r="LM48" s="22"/>
      <c r="LN48" s="22"/>
      <c r="LO48" s="83"/>
      <c r="LP48" s="22"/>
      <c r="LQ48" s="83"/>
      <c r="LR48" s="83"/>
      <c r="LS48" s="84"/>
      <c r="LT48" s="22"/>
      <c r="LU48" s="22"/>
      <c r="LV48" s="43"/>
      <c r="LW48" s="43"/>
      <c r="LY48" s="22"/>
      <c r="LZ48" s="83"/>
      <c r="MA48" s="22"/>
      <c r="MB48" s="22"/>
      <c r="MC48" s="83"/>
      <c r="MD48" s="22"/>
      <c r="ME48" s="83"/>
      <c r="MF48" s="83"/>
      <c r="MG48" s="84"/>
      <c r="MH48" s="22"/>
      <c r="MI48" s="22"/>
      <c r="MJ48" s="43"/>
      <c r="MK48" s="43"/>
      <c r="ML48" s="56"/>
      <c r="MM48" s="22"/>
      <c r="MN48" s="83"/>
      <c r="MO48" s="22"/>
      <c r="MP48" s="22"/>
      <c r="MQ48" s="83"/>
      <c r="MR48" s="22"/>
      <c r="MS48" s="83"/>
      <c r="MT48" s="83"/>
      <c r="MU48" s="84"/>
      <c r="MV48" s="22"/>
      <c r="MW48" s="22"/>
      <c r="MX48" s="43"/>
      <c r="MY48" s="43"/>
    </row>
    <row r="49" spans="1:363" ht="17.25" thickBot="1" x14ac:dyDescent="0.35">
      <c r="A49" s="22" t="str">
        <f t="shared" si="620"/>
        <v>DE BORGER David</v>
      </c>
      <c r="B49" s="83">
        <v>6430</v>
      </c>
      <c r="C49" s="22" t="str">
        <f t="shared" si="621"/>
        <v>D</v>
      </c>
      <c r="D49" s="22" t="str">
        <f t="shared" si="622"/>
        <v>GOETGEBUER Ferdinand</v>
      </c>
      <c r="E49" s="83">
        <v>8241</v>
      </c>
      <c r="F49" s="22" t="str">
        <f t="shared" si="623"/>
        <v>D</v>
      </c>
      <c r="G49" s="83">
        <v>2</v>
      </c>
      <c r="H49" s="83">
        <v>1</v>
      </c>
      <c r="I49" s="85"/>
      <c r="J49" s="22">
        <f t="shared" si="624"/>
        <v>1</v>
      </c>
      <c r="K49" s="22">
        <f t="shared" si="625"/>
        <v>1</v>
      </c>
      <c r="L49" s="43">
        <f t="shared" si="753"/>
        <v>1</v>
      </c>
      <c r="M49" s="43">
        <f t="shared" si="753"/>
        <v>1</v>
      </c>
      <c r="N49" s="56"/>
      <c r="O49" s="22" t="str">
        <f t="shared" si="626"/>
        <v>VAN DER WILT Cornelis</v>
      </c>
      <c r="P49" s="83">
        <v>6518</v>
      </c>
      <c r="Q49" s="22" t="str">
        <f t="shared" si="627"/>
        <v>D</v>
      </c>
      <c r="R49" s="22" t="str">
        <f t="shared" si="628"/>
        <v>MOENS Robert</v>
      </c>
      <c r="S49" s="83">
        <v>5272</v>
      </c>
      <c r="T49" s="22" t="str">
        <f t="shared" si="629"/>
        <v>B</v>
      </c>
      <c r="U49" s="83">
        <v>2</v>
      </c>
      <c r="V49" s="83">
        <v>2</v>
      </c>
      <c r="W49" s="85"/>
      <c r="X49" s="22">
        <f t="shared" si="630"/>
        <v>0</v>
      </c>
      <c r="Y49" s="22">
        <f t="shared" si="631"/>
        <v>2</v>
      </c>
      <c r="Z49" s="43">
        <f t="shared" si="754"/>
        <v>0</v>
      </c>
      <c r="AA49" s="43">
        <f t="shared" si="754"/>
        <v>3</v>
      </c>
      <c r="AB49" s="56"/>
      <c r="AC49" s="22" t="str">
        <f t="shared" si="632"/>
        <v>JANSEGERS Jurgen</v>
      </c>
      <c r="AD49" s="83">
        <v>3271</v>
      </c>
      <c r="AE49" s="22" t="str">
        <f t="shared" si="633"/>
        <v>C</v>
      </c>
      <c r="AF49" s="22" t="str">
        <f t="shared" si="634"/>
        <v>VERMEULEN Paul</v>
      </c>
      <c r="AG49" s="83">
        <v>1123</v>
      </c>
      <c r="AH49" s="22" t="str">
        <f t="shared" si="635"/>
        <v>B</v>
      </c>
      <c r="AI49" s="83">
        <v>2</v>
      </c>
      <c r="AJ49" s="83">
        <v>1</v>
      </c>
      <c r="AK49" s="85"/>
      <c r="AL49" s="22">
        <f t="shared" si="636"/>
        <v>1</v>
      </c>
      <c r="AM49" s="22">
        <f t="shared" si="637"/>
        <v>1</v>
      </c>
      <c r="AN49" s="43">
        <f t="shared" si="755"/>
        <v>1</v>
      </c>
      <c r="AO49" s="43">
        <f t="shared" si="755"/>
        <v>1</v>
      </c>
      <c r="AP49" s="56"/>
      <c r="AQ49" s="22" t="str">
        <f t="shared" si="638"/>
        <v>DE ROOVERE Andy</v>
      </c>
      <c r="AR49" s="83">
        <v>389</v>
      </c>
      <c r="AS49" s="22" t="str">
        <f t="shared" si="639"/>
        <v>D</v>
      </c>
      <c r="AT49" s="22" t="str">
        <f t="shared" si="640"/>
        <v>VAN DE WAUWER Daniël</v>
      </c>
      <c r="AU49" s="83">
        <v>3264</v>
      </c>
      <c r="AV49" s="22" t="str">
        <f t="shared" si="641"/>
        <v>D</v>
      </c>
      <c r="AW49" s="83">
        <v>1</v>
      </c>
      <c r="AX49" s="83">
        <v>2</v>
      </c>
      <c r="AY49" s="85"/>
      <c r="AZ49" s="22">
        <f t="shared" si="642"/>
        <v>1</v>
      </c>
      <c r="BA49" s="22">
        <f t="shared" si="643"/>
        <v>1</v>
      </c>
      <c r="BB49" s="43">
        <f t="shared" si="756"/>
        <v>1</v>
      </c>
      <c r="BC49" s="43">
        <f t="shared" si="756"/>
        <v>1</v>
      </c>
      <c r="BD49" s="56"/>
      <c r="BE49" s="22" t="str">
        <f t="shared" si="644"/>
        <v>SEGERS Tom</v>
      </c>
      <c r="BF49" s="83">
        <v>2655</v>
      </c>
      <c r="BG49" s="22" t="str">
        <f t="shared" si="645"/>
        <v>C</v>
      </c>
      <c r="BH49" s="22" t="str">
        <f t="shared" si="646"/>
        <v>DE CLIPPELEIR Toni</v>
      </c>
      <c r="BI49" s="83">
        <v>5513</v>
      </c>
      <c r="BJ49" s="22" t="str">
        <f t="shared" si="647"/>
        <v>C</v>
      </c>
      <c r="BK49" s="83">
        <v>1</v>
      </c>
      <c r="BL49" s="83">
        <v>1</v>
      </c>
      <c r="BM49" s="85"/>
      <c r="BN49" s="22">
        <f t="shared" si="648"/>
        <v>2</v>
      </c>
      <c r="BO49" s="22">
        <f t="shared" si="649"/>
        <v>0</v>
      </c>
      <c r="BP49" s="43">
        <f t="shared" si="757"/>
        <v>3</v>
      </c>
      <c r="BQ49" s="43">
        <f t="shared" si="757"/>
        <v>0</v>
      </c>
      <c r="BR49" s="56"/>
      <c r="BS49" s="22" t="str">
        <f t="shared" si="650"/>
        <v>DE BONDT Alain</v>
      </c>
      <c r="BT49" s="83">
        <v>5792</v>
      </c>
      <c r="BU49" s="22" t="str">
        <f t="shared" si="651"/>
        <v>C</v>
      </c>
      <c r="BV49" s="22" t="str">
        <f t="shared" si="652"/>
        <v>DE GREEF Johan</v>
      </c>
      <c r="BW49" s="83">
        <v>3773</v>
      </c>
      <c r="BX49" s="22" t="str">
        <f t="shared" si="653"/>
        <v>D</v>
      </c>
      <c r="BY49" s="83">
        <v>1</v>
      </c>
      <c r="BZ49" s="83">
        <v>2</v>
      </c>
      <c r="CA49" s="85"/>
      <c r="CB49" s="22">
        <f t="shared" si="654"/>
        <v>1</v>
      </c>
      <c r="CC49" s="22">
        <f t="shared" si="655"/>
        <v>1</v>
      </c>
      <c r="CD49" s="43">
        <f t="shared" si="758"/>
        <v>1</v>
      </c>
      <c r="CE49" s="43">
        <f t="shared" si="759"/>
        <v>1</v>
      </c>
      <c r="CF49" s="56"/>
      <c r="CG49" s="22" t="str">
        <f t="shared" si="656"/>
        <v>HUYS Rudy</v>
      </c>
      <c r="CH49" s="83">
        <v>4856</v>
      </c>
      <c r="CI49" s="22" t="str">
        <f t="shared" si="657"/>
        <v>C</v>
      </c>
      <c r="CJ49" s="22" t="str">
        <f t="shared" si="658"/>
        <v>BOEYKENS Marc</v>
      </c>
      <c r="CK49" s="83">
        <v>7497</v>
      </c>
      <c r="CL49" s="22" t="str">
        <f t="shared" si="659"/>
        <v>C</v>
      </c>
      <c r="CM49" s="83">
        <v>2</v>
      </c>
      <c r="CN49" s="83">
        <v>1</v>
      </c>
      <c r="CO49" s="85"/>
      <c r="CP49" s="22">
        <f t="shared" si="660"/>
        <v>1</v>
      </c>
      <c r="CQ49" s="22">
        <f t="shared" si="661"/>
        <v>1</v>
      </c>
      <c r="CR49" s="43">
        <f t="shared" si="760"/>
        <v>1</v>
      </c>
      <c r="CS49" s="43">
        <f t="shared" si="760"/>
        <v>1</v>
      </c>
      <c r="CT49" s="56"/>
      <c r="CU49" s="22" t="str">
        <f t="shared" si="662"/>
        <v>VRANKEN Rony</v>
      </c>
      <c r="CV49" s="83">
        <v>6700</v>
      </c>
      <c r="CW49" s="22" t="str">
        <f t="shared" si="663"/>
        <v>C</v>
      </c>
      <c r="CX49" s="22" t="str">
        <f t="shared" si="664"/>
        <v>DE BONDT Hendrik</v>
      </c>
      <c r="CY49" s="83">
        <v>8383</v>
      </c>
      <c r="CZ49" s="22" t="str">
        <f t="shared" si="665"/>
        <v>C</v>
      </c>
      <c r="DA49" s="83">
        <v>2</v>
      </c>
      <c r="DB49" s="83">
        <v>1</v>
      </c>
      <c r="DC49" s="85"/>
      <c r="DD49" s="22">
        <f t="shared" si="666"/>
        <v>1</v>
      </c>
      <c r="DE49" s="22">
        <f t="shared" si="667"/>
        <v>1</v>
      </c>
      <c r="DF49" s="43">
        <f t="shared" si="761"/>
        <v>1</v>
      </c>
      <c r="DG49" s="43">
        <f t="shared" si="761"/>
        <v>1</v>
      </c>
      <c r="DH49" s="56"/>
      <c r="DI49" s="22" t="str">
        <f t="shared" si="668"/>
        <v>VAN BESSELAERE Fabienne</v>
      </c>
      <c r="DJ49" s="83">
        <v>8379</v>
      </c>
      <c r="DK49" s="22" t="str">
        <f t="shared" si="669"/>
        <v>D</v>
      </c>
      <c r="DL49" s="22" t="str">
        <f t="shared" si="670"/>
        <v>BOEY Rudiger</v>
      </c>
      <c r="DM49" s="83">
        <v>5287</v>
      </c>
      <c r="DN49" s="22" t="str">
        <f t="shared" si="671"/>
        <v>C</v>
      </c>
      <c r="DO49" s="83">
        <v>2</v>
      </c>
      <c r="DP49" s="83">
        <v>2</v>
      </c>
      <c r="DQ49" s="85"/>
      <c r="DR49" s="22">
        <f t="shared" si="672"/>
        <v>0</v>
      </c>
      <c r="DS49" s="22">
        <f t="shared" si="673"/>
        <v>2</v>
      </c>
      <c r="DT49" s="43">
        <f t="shared" si="762"/>
        <v>0</v>
      </c>
      <c r="DU49" s="43">
        <f t="shared" si="762"/>
        <v>3</v>
      </c>
      <c r="DV49" s="56"/>
      <c r="DW49" s="22" t="str">
        <f t="shared" si="674"/>
        <v>DE CLIPPELEIR Toni</v>
      </c>
      <c r="DX49" s="83">
        <v>5513</v>
      </c>
      <c r="DY49" s="22" t="str">
        <f t="shared" si="675"/>
        <v>C</v>
      </c>
      <c r="DZ49" s="22" t="str">
        <f t="shared" si="676"/>
        <v>BROUWER Glenn</v>
      </c>
      <c r="EA49" s="83">
        <v>7290</v>
      </c>
      <c r="EB49" s="22" t="str">
        <f t="shared" si="677"/>
        <v>B</v>
      </c>
      <c r="EC49" s="83">
        <v>2</v>
      </c>
      <c r="ED49" s="83">
        <v>1</v>
      </c>
      <c r="EE49" s="85"/>
      <c r="EF49" s="22">
        <f t="shared" si="678"/>
        <v>1</v>
      </c>
      <c r="EG49" s="22">
        <f t="shared" si="679"/>
        <v>1</v>
      </c>
      <c r="EH49" s="43">
        <f t="shared" si="763"/>
        <v>1</v>
      </c>
      <c r="EI49" s="43">
        <f t="shared" si="763"/>
        <v>1</v>
      </c>
      <c r="EJ49" s="56"/>
      <c r="EK49" s="22" t="str">
        <f t="shared" si="680"/>
        <v>VAN SCHOOR Mil</v>
      </c>
      <c r="EL49" s="83">
        <v>1941</v>
      </c>
      <c r="EM49" s="22" t="str">
        <f t="shared" si="681"/>
        <v>NA</v>
      </c>
      <c r="EN49" s="22" t="str">
        <f t="shared" si="682"/>
        <v>VAN EECKHOUT Jean-Pierre</v>
      </c>
      <c r="EO49" s="83">
        <v>2931</v>
      </c>
      <c r="EP49" s="22" t="str">
        <f t="shared" si="683"/>
        <v>C</v>
      </c>
      <c r="EQ49" s="83">
        <v>1</v>
      </c>
      <c r="ER49" s="83">
        <v>1</v>
      </c>
      <c r="ES49" s="85"/>
      <c r="ET49" s="22">
        <f t="shared" si="684"/>
        <v>2</v>
      </c>
      <c r="EU49" s="22">
        <f t="shared" si="685"/>
        <v>0</v>
      </c>
      <c r="EV49" s="43">
        <f t="shared" si="764"/>
        <v>3</v>
      </c>
      <c r="EW49" s="43">
        <f t="shared" si="764"/>
        <v>0</v>
      </c>
      <c r="EX49" s="56"/>
      <c r="EY49" s="22" t="str">
        <f t="shared" si="686"/>
        <v>GOETGEBUER Ferdinand</v>
      </c>
      <c r="EZ49" s="83">
        <v>8241</v>
      </c>
      <c r="FA49" s="22" t="str">
        <f t="shared" si="687"/>
        <v>D</v>
      </c>
      <c r="FB49" s="22" t="str">
        <f t="shared" si="688"/>
        <v>PETRY Peter</v>
      </c>
      <c r="FC49" s="83">
        <v>5731</v>
      </c>
      <c r="FD49" s="22" t="str">
        <f t="shared" si="689"/>
        <v>C</v>
      </c>
      <c r="FE49" s="83">
        <v>2</v>
      </c>
      <c r="FF49" s="83">
        <v>1</v>
      </c>
      <c r="FG49" s="85"/>
      <c r="FH49" s="22">
        <f t="shared" si="690"/>
        <v>1</v>
      </c>
      <c r="FI49" s="22">
        <f t="shared" si="691"/>
        <v>1</v>
      </c>
      <c r="FJ49" s="43">
        <f t="shared" si="765"/>
        <v>1</v>
      </c>
      <c r="FK49" s="43">
        <f t="shared" si="765"/>
        <v>1</v>
      </c>
      <c r="FL49" s="56"/>
      <c r="FM49" s="22" t="str">
        <f t="shared" si="692"/>
        <v>VAN SCHOOR Mil</v>
      </c>
      <c r="FN49" s="83">
        <v>1941</v>
      </c>
      <c r="FO49" s="22" t="str">
        <f t="shared" si="693"/>
        <v>NA</v>
      </c>
      <c r="FP49" s="22" t="str">
        <f t="shared" si="694"/>
        <v>VAN GEENHOVEN Steve</v>
      </c>
      <c r="FQ49" s="83">
        <v>2639</v>
      </c>
      <c r="FR49" s="22" t="str">
        <f t="shared" si="695"/>
        <v>C</v>
      </c>
      <c r="FS49" s="83">
        <v>2</v>
      </c>
      <c r="FT49" s="83">
        <v>1</v>
      </c>
      <c r="FU49" s="85"/>
      <c r="FV49" s="22">
        <f t="shared" si="696"/>
        <v>1</v>
      </c>
      <c r="FW49" s="22">
        <f t="shared" si="697"/>
        <v>1</v>
      </c>
      <c r="FX49" s="43">
        <f t="shared" si="766"/>
        <v>1</v>
      </c>
      <c r="FY49" s="43">
        <f t="shared" si="766"/>
        <v>1</v>
      </c>
      <c r="FZ49" s="56"/>
      <c r="GA49" s="22" t="str">
        <f t="shared" si="698"/>
        <v>CLAES Gino</v>
      </c>
      <c r="GB49" s="83">
        <v>7283</v>
      </c>
      <c r="GC49" s="22" t="str">
        <f t="shared" si="699"/>
        <v>D</v>
      </c>
      <c r="GD49" s="22" t="str">
        <f t="shared" si="700"/>
        <v>JANSEGERS Jurgen</v>
      </c>
      <c r="GE49" s="83">
        <v>3271</v>
      </c>
      <c r="GF49" s="22" t="str">
        <f t="shared" si="701"/>
        <v>C</v>
      </c>
      <c r="GG49" s="83">
        <v>2</v>
      </c>
      <c r="GH49" s="83">
        <v>2</v>
      </c>
      <c r="GI49" s="85"/>
      <c r="GJ49" s="22">
        <f t="shared" si="702"/>
        <v>0</v>
      </c>
      <c r="GK49" s="22">
        <f t="shared" si="703"/>
        <v>2</v>
      </c>
      <c r="GL49" s="43">
        <f t="shared" si="767"/>
        <v>0</v>
      </c>
      <c r="GM49" s="43">
        <f t="shared" si="767"/>
        <v>3</v>
      </c>
      <c r="GN49" s="56"/>
      <c r="GO49" s="22" t="str">
        <f t="shared" si="704"/>
        <v>VAN EECKHOUT Jean-Pierre</v>
      </c>
      <c r="GP49" s="83">
        <v>2931</v>
      </c>
      <c r="GQ49" s="22" t="str">
        <f t="shared" si="705"/>
        <v>C</v>
      </c>
      <c r="GR49" s="22" t="str">
        <f t="shared" si="706"/>
        <v>GOETGEBUER Ferdinand</v>
      </c>
      <c r="GS49" s="83">
        <v>8241</v>
      </c>
      <c r="GT49" s="22" t="str">
        <f t="shared" si="707"/>
        <v>D</v>
      </c>
      <c r="GU49" s="83">
        <v>1</v>
      </c>
      <c r="GV49" s="83">
        <v>1</v>
      </c>
      <c r="GW49" s="85"/>
      <c r="GX49" s="22">
        <f t="shared" si="708"/>
        <v>2</v>
      </c>
      <c r="GY49" s="22">
        <f t="shared" si="709"/>
        <v>0</v>
      </c>
      <c r="GZ49" s="43">
        <f t="shared" si="768"/>
        <v>3</v>
      </c>
      <c r="HA49" s="43">
        <f t="shared" si="768"/>
        <v>0</v>
      </c>
      <c r="HB49" s="56"/>
      <c r="HC49" s="22" t="str">
        <f t="shared" si="710"/>
        <v>VERMEULEN Paul</v>
      </c>
      <c r="HD49" s="83">
        <v>1123</v>
      </c>
      <c r="HE49" s="22" t="str">
        <f t="shared" si="711"/>
        <v>B</v>
      </c>
      <c r="HF49" s="22" t="str">
        <f t="shared" si="712"/>
        <v>VAN BOUWEL Louis</v>
      </c>
      <c r="HG49" s="83">
        <v>2630</v>
      </c>
      <c r="HH49" s="22" t="str">
        <f t="shared" si="713"/>
        <v>D</v>
      </c>
      <c r="HI49" s="83">
        <v>2</v>
      </c>
      <c r="HJ49" s="83">
        <v>1</v>
      </c>
      <c r="HK49" s="85"/>
      <c r="HL49" s="22">
        <f t="shared" si="714"/>
        <v>1</v>
      </c>
      <c r="HM49" s="22">
        <f t="shared" si="715"/>
        <v>1</v>
      </c>
      <c r="HN49" s="43">
        <f t="shared" si="769"/>
        <v>1</v>
      </c>
      <c r="HO49" s="43">
        <f t="shared" si="769"/>
        <v>1</v>
      </c>
      <c r="HP49" s="56"/>
      <c r="HQ49" s="22" t="str">
        <f t="shared" si="716"/>
        <v>DE GREEF Johan</v>
      </c>
      <c r="HR49" s="83">
        <v>3773</v>
      </c>
      <c r="HS49" s="22" t="str">
        <f t="shared" si="717"/>
        <v>D</v>
      </c>
      <c r="HT49" s="22" t="str">
        <f t="shared" si="718"/>
        <v>VAN EECKHOUT Jean-Pierre</v>
      </c>
      <c r="HU49" s="83">
        <v>2931</v>
      </c>
      <c r="HV49" s="22" t="str">
        <f t="shared" si="719"/>
        <v>C</v>
      </c>
      <c r="HW49" s="83">
        <v>2</v>
      </c>
      <c r="HX49" s="83">
        <v>2</v>
      </c>
      <c r="HY49" s="85"/>
      <c r="HZ49" s="22">
        <f t="shared" si="720"/>
        <v>0</v>
      </c>
      <c r="IA49" s="22">
        <f t="shared" si="721"/>
        <v>2</v>
      </c>
      <c r="IB49" s="43">
        <f t="shared" si="722"/>
        <v>0</v>
      </c>
      <c r="IC49" s="43">
        <f t="shared" si="722"/>
        <v>3</v>
      </c>
      <c r="ID49" s="56"/>
      <c r="IE49" s="22" t="str">
        <f t="shared" si="723"/>
        <v>BOEYKENS Marc</v>
      </c>
      <c r="IF49" s="83">
        <v>7497</v>
      </c>
      <c r="IG49" s="22" t="str">
        <f t="shared" si="724"/>
        <v>C</v>
      </c>
      <c r="IH49" s="22" t="str">
        <f t="shared" si="725"/>
        <v>VAN DER HASSELT Emiel</v>
      </c>
      <c r="II49" s="83">
        <v>8070</v>
      </c>
      <c r="IJ49" s="22" t="str">
        <f t="shared" si="726"/>
        <v>B</v>
      </c>
      <c r="IK49" s="83">
        <v>2</v>
      </c>
      <c r="IL49" s="83">
        <v>1</v>
      </c>
      <c r="IM49" s="67"/>
      <c r="IN49" s="22">
        <f t="shared" si="727"/>
        <v>1</v>
      </c>
      <c r="IO49" s="22">
        <f t="shared" si="728"/>
        <v>1</v>
      </c>
      <c r="IP49" s="43">
        <f t="shared" si="770"/>
        <v>1</v>
      </c>
      <c r="IQ49" s="43">
        <f t="shared" si="770"/>
        <v>1</v>
      </c>
      <c r="IR49" s="56"/>
      <c r="IS49" s="22" t="str">
        <f t="shared" si="729"/>
        <v>DE CLIPPELEIR Toni</v>
      </c>
      <c r="IT49" s="83">
        <v>5513</v>
      </c>
      <c r="IU49" s="22" t="str">
        <f t="shared" si="730"/>
        <v>C</v>
      </c>
      <c r="IV49" s="22" t="str">
        <f t="shared" si="731"/>
        <v>CONICKX Gustaaf</v>
      </c>
      <c r="IW49" s="83">
        <v>2696</v>
      </c>
      <c r="IX49" s="22" t="str">
        <f t="shared" si="732"/>
        <v>D</v>
      </c>
      <c r="IY49" s="83">
        <v>1</v>
      </c>
      <c r="IZ49" s="83">
        <v>1</v>
      </c>
      <c r="JA49" s="85"/>
      <c r="JB49" s="22">
        <f t="shared" si="733"/>
        <v>2</v>
      </c>
      <c r="JC49" s="22">
        <f t="shared" si="734"/>
        <v>0</v>
      </c>
      <c r="JD49" s="43">
        <f t="shared" si="771"/>
        <v>3</v>
      </c>
      <c r="JE49" s="43">
        <f t="shared" si="771"/>
        <v>0</v>
      </c>
      <c r="JF49" s="56"/>
      <c r="JG49" s="22" t="str">
        <f t="shared" si="735"/>
        <v>AERTS Albert</v>
      </c>
      <c r="JH49" s="83">
        <v>1338</v>
      </c>
      <c r="JI49" s="22" t="str">
        <f t="shared" si="736"/>
        <v>NA</v>
      </c>
      <c r="JJ49" s="22" t="str">
        <f t="shared" si="737"/>
        <v>BROUWER Glenn</v>
      </c>
      <c r="JK49" s="83">
        <v>7290</v>
      </c>
      <c r="JL49" s="22" t="str">
        <f t="shared" si="738"/>
        <v>B</v>
      </c>
      <c r="JM49" s="83">
        <v>1</v>
      </c>
      <c r="JN49" s="83">
        <v>1</v>
      </c>
      <c r="JO49" s="85"/>
      <c r="JP49" s="22">
        <f t="shared" si="739"/>
        <v>2</v>
      </c>
      <c r="JQ49" s="22">
        <f t="shared" si="740"/>
        <v>0</v>
      </c>
      <c r="JR49" s="43">
        <f t="shared" si="772"/>
        <v>3</v>
      </c>
      <c r="JS49" s="43">
        <f t="shared" si="772"/>
        <v>0</v>
      </c>
      <c r="JT49" s="56"/>
      <c r="JU49" s="22" t="str">
        <f t="shared" si="741"/>
        <v>BROUWER Glenn</v>
      </c>
      <c r="JV49" s="83">
        <v>7290</v>
      </c>
      <c r="JW49" s="22" t="str">
        <f t="shared" si="742"/>
        <v>B</v>
      </c>
      <c r="JX49" s="22" t="str">
        <f t="shared" si="743"/>
        <v>VERMEULEN Paul</v>
      </c>
      <c r="JY49" s="83">
        <v>1123</v>
      </c>
      <c r="JZ49" s="22" t="str">
        <f t="shared" si="744"/>
        <v>B</v>
      </c>
      <c r="KA49" s="83">
        <v>1</v>
      </c>
      <c r="KB49" s="83">
        <v>1</v>
      </c>
      <c r="KC49" s="85"/>
      <c r="KD49" s="22">
        <f t="shared" si="745"/>
        <v>2</v>
      </c>
      <c r="KE49" s="22">
        <f t="shared" si="746"/>
        <v>0</v>
      </c>
      <c r="KF49" s="43">
        <f t="shared" si="773"/>
        <v>3</v>
      </c>
      <c r="KG49" s="43">
        <f t="shared" si="773"/>
        <v>0</v>
      </c>
      <c r="KH49" s="56"/>
      <c r="KI49" s="22" t="str">
        <f t="shared" si="747"/>
        <v>VAN ROY John</v>
      </c>
      <c r="KJ49" s="83">
        <v>1883</v>
      </c>
      <c r="KK49" s="22" t="str">
        <f t="shared" si="748"/>
        <v>B</v>
      </c>
      <c r="KL49" s="22" t="str">
        <f t="shared" si="749"/>
        <v>DE KEYSER Giel</v>
      </c>
      <c r="KM49" s="83">
        <v>2934</v>
      </c>
      <c r="KN49" s="22" t="str">
        <f t="shared" si="750"/>
        <v>B</v>
      </c>
      <c r="KO49" s="83">
        <v>1</v>
      </c>
      <c r="KP49" s="83">
        <v>1</v>
      </c>
      <c r="KQ49" s="85"/>
      <c r="KR49" s="22">
        <f t="shared" si="751"/>
        <v>2</v>
      </c>
      <c r="KS49" s="22">
        <f t="shared" si="752"/>
        <v>0</v>
      </c>
      <c r="KT49" s="43">
        <f t="shared" si="774"/>
        <v>3</v>
      </c>
      <c r="KU49" s="43">
        <f t="shared" si="774"/>
        <v>0</v>
      </c>
      <c r="KV49" s="56"/>
      <c r="KW49" s="22"/>
      <c r="KX49" s="83"/>
      <c r="KY49" s="22"/>
      <c r="KZ49" s="22"/>
      <c r="LA49" s="83"/>
      <c r="LB49" s="22"/>
      <c r="LC49" s="83"/>
      <c r="LD49" s="83"/>
      <c r="LE49" s="85"/>
      <c r="LF49" s="22"/>
      <c r="LG49" s="22"/>
      <c r="LH49" s="43"/>
      <c r="LI49" s="43"/>
      <c r="LJ49" s="56"/>
      <c r="LK49" s="22"/>
      <c r="LL49" s="83"/>
      <c r="LM49" s="22"/>
      <c r="LN49" s="22"/>
      <c r="LO49" s="83"/>
      <c r="LP49" s="22"/>
      <c r="LQ49" s="83"/>
      <c r="LR49" s="83"/>
      <c r="LS49" s="85"/>
      <c r="LT49" s="22"/>
      <c r="LU49" s="22"/>
      <c r="LV49" s="43"/>
      <c r="LW49" s="43"/>
      <c r="LY49" s="22"/>
      <c r="LZ49" s="83"/>
      <c r="MA49" s="22"/>
      <c r="MB49" s="22"/>
      <c r="MC49" s="83"/>
      <c r="MD49" s="22"/>
      <c r="ME49" s="83"/>
      <c r="MF49" s="83"/>
      <c r="MG49" s="85"/>
      <c r="MH49" s="22"/>
      <c r="MI49" s="22"/>
      <c r="MJ49" s="43"/>
      <c r="MK49" s="43"/>
      <c r="ML49" s="56"/>
      <c r="MM49" s="22"/>
      <c r="MN49" s="83"/>
      <c r="MO49" s="22"/>
      <c r="MP49" s="22"/>
      <c r="MQ49" s="83"/>
      <c r="MR49" s="22"/>
      <c r="MS49" s="83"/>
      <c r="MT49" s="83"/>
      <c r="MU49" s="85"/>
      <c r="MV49" s="22"/>
      <c r="MW49" s="22"/>
      <c r="MX49" s="43"/>
      <c r="MY49" s="43"/>
    </row>
    <row r="50" spans="1:363" ht="15.75" thickBot="1" x14ac:dyDescent="0.3">
      <c r="A50" s="56"/>
      <c r="B50" s="56"/>
      <c r="C50" s="56"/>
      <c r="D50" s="56"/>
      <c r="E50" s="68"/>
      <c r="F50" s="68"/>
      <c r="G50" s="133" t="s">
        <v>6</v>
      </c>
      <c r="H50" s="134"/>
      <c r="I50" s="135"/>
      <c r="J50" s="23">
        <f>SUM(J44:J49)</f>
        <v>3</v>
      </c>
      <c r="K50" s="24">
        <f>SUM(K44:K49)</f>
        <v>9</v>
      </c>
      <c r="L50" s="44"/>
      <c r="M50" s="44"/>
      <c r="N50" s="56"/>
      <c r="O50" s="56"/>
      <c r="P50" s="56"/>
      <c r="Q50" s="56"/>
      <c r="R50" s="56"/>
      <c r="S50" s="68"/>
      <c r="T50" s="68"/>
      <c r="U50" s="133" t="s">
        <v>6</v>
      </c>
      <c r="V50" s="134"/>
      <c r="W50" s="135"/>
      <c r="X50" s="23">
        <f>SUM(X44:X49)</f>
        <v>7</v>
      </c>
      <c r="Y50" s="24">
        <f>SUM(Y44:Y49)</f>
        <v>5</v>
      </c>
      <c r="Z50" s="44"/>
      <c r="AA50" s="44"/>
      <c r="AB50" s="56"/>
      <c r="AC50" s="56"/>
      <c r="AD50" s="56"/>
      <c r="AE50" s="56"/>
      <c r="AF50" s="56"/>
      <c r="AG50" s="68"/>
      <c r="AH50" s="68"/>
      <c r="AI50" s="133" t="s">
        <v>6</v>
      </c>
      <c r="AJ50" s="134"/>
      <c r="AK50" s="135"/>
      <c r="AL50" s="23">
        <f>SUM(AL44:AL49)</f>
        <v>6</v>
      </c>
      <c r="AM50" s="24">
        <f>SUM(AM44:AM49)</f>
        <v>6</v>
      </c>
      <c r="AN50" s="44"/>
      <c r="AO50" s="44"/>
      <c r="AP50" s="56"/>
      <c r="AQ50" s="56"/>
      <c r="AR50" s="56"/>
      <c r="AS50" s="56"/>
      <c r="AT50" s="56"/>
      <c r="AU50" s="68"/>
      <c r="AV50" s="68"/>
      <c r="AW50" s="133" t="s">
        <v>6</v>
      </c>
      <c r="AX50" s="134"/>
      <c r="AY50" s="135"/>
      <c r="AZ50" s="23">
        <f>SUM(AZ44:AZ49)</f>
        <v>7</v>
      </c>
      <c r="BA50" s="24">
        <f>SUM(BA44:BA49)</f>
        <v>5</v>
      </c>
      <c r="BB50" s="44"/>
      <c r="BC50" s="44"/>
      <c r="BD50" s="56"/>
      <c r="BE50" s="56"/>
      <c r="BF50" s="56"/>
      <c r="BG50" s="56"/>
      <c r="BH50" s="56"/>
      <c r="BI50" s="68"/>
      <c r="BJ50" s="68"/>
      <c r="BK50" s="133" t="s">
        <v>6</v>
      </c>
      <c r="BL50" s="134"/>
      <c r="BM50" s="135"/>
      <c r="BN50" s="23">
        <f>SUM(BN44:BN49)</f>
        <v>7</v>
      </c>
      <c r="BO50" s="24">
        <f>SUM(BO44:BO49)</f>
        <v>5</v>
      </c>
      <c r="BP50" s="44"/>
      <c r="BQ50" s="44"/>
      <c r="BR50" s="56"/>
      <c r="BS50" s="56"/>
      <c r="BT50" s="56"/>
      <c r="BU50" s="56"/>
      <c r="BV50" s="56"/>
      <c r="BW50" s="68"/>
      <c r="BX50" s="68"/>
      <c r="BY50" s="133" t="s">
        <v>6</v>
      </c>
      <c r="BZ50" s="134"/>
      <c r="CA50" s="135"/>
      <c r="CB50" s="113">
        <f>SUM(CB44:CB49)</f>
        <v>7</v>
      </c>
      <c r="CC50" s="24">
        <f>SUM(CC44:CC49)</f>
        <v>5</v>
      </c>
      <c r="CD50" s="44"/>
      <c r="CE50" s="44"/>
      <c r="CF50" s="56"/>
      <c r="CG50" s="56"/>
      <c r="CH50" s="56"/>
      <c r="CI50" s="56"/>
      <c r="CJ50" s="56"/>
      <c r="CK50" s="68"/>
      <c r="CL50" s="68"/>
      <c r="CM50" s="133" t="s">
        <v>6</v>
      </c>
      <c r="CN50" s="134"/>
      <c r="CO50" s="135"/>
      <c r="CP50" s="23">
        <f>SUM(CP44:CP49)</f>
        <v>6</v>
      </c>
      <c r="CQ50" s="24">
        <f>SUM(CQ44:CQ49)</f>
        <v>6</v>
      </c>
      <c r="CR50" s="44"/>
      <c r="CS50" s="44"/>
      <c r="CT50" s="56"/>
      <c r="CU50" s="56"/>
      <c r="CV50" s="56"/>
      <c r="CW50" s="56"/>
      <c r="CX50" s="56"/>
      <c r="CY50" s="68"/>
      <c r="CZ50" s="68"/>
      <c r="DA50" s="133" t="s">
        <v>6</v>
      </c>
      <c r="DB50" s="134"/>
      <c r="DC50" s="135"/>
      <c r="DD50" s="23">
        <f>SUM(DD44:DD49)</f>
        <v>8</v>
      </c>
      <c r="DE50" s="24">
        <f>SUM(DE44:DE49)</f>
        <v>4</v>
      </c>
      <c r="DF50" s="44"/>
      <c r="DG50" s="44"/>
      <c r="DH50" s="56"/>
      <c r="DI50" s="56"/>
      <c r="DJ50" s="56"/>
      <c r="DK50" s="56"/>
      <c r="DL50" s="56"/>
      <c r="DM50" s="68"/>
      <c r="DN50" s="68"/>
      <c r="DO50" s="133" t="s">
        <v>6</v>
      </c>
      <c r="DP50" s="134"/>
      <c r="DQ50" s="135"/>
      <c r="DR50" s="23">
        <f>SUM(DR44:DR49)</f>
        <v>5</v>
      </c>
      <c r="DS50" s="24">
        <f>SUM(DS44:DS49)</f>
        <v>7</v>
      </c>
      <c r="DT50" s="44"/>
      <c r="DU50" s="44"/>
      <c r="DV50" s="56"/>
      <c r="DW50" s="56"/>
      <c r="DX50" s="56"/>
      <c r="DY50" s="56"/>
      <c r="DZ50" s="56"/>
      <c r="EA50" s="68"/>
      <c r="EB50" s="68"/>
      <c r="EC50" s="133" t="s">
        <v>6</v>
      </c>
      <c r="ED50" s="134"/>
      <c r="EE50" s="135"/>
      <c r="EF50" s="23">
        <f>SUM(EF44:EF49)</f>
        <v>7</v>
      </c>
      <c r="EG50" s="24">
        <f>SUM(EG44:EG49)</f>
        <v>5</v>
      </c>
      <c r="EH50" s="44"/>
      <c r="EI50" s="44"/>
      <c r="EJ50" s="56"/>
      <c r="EK50" s="56"/>
      <c r="EL50" s="56"/>
      <c r="EM50" s="56"/>
      <c r="EN50" s="56"/>
      <c r="EO50" s="68"/>
      <c r="EP50" s="68"/>
      <c r="EQ50" s="133" t="s">
        <v>6</v>
      </c>
      <c r="ER50" s="134"/>
      <c r="ES50" s="135"/>
      <c r="ET50" s="23">
        <f>SUM(ET44:ET49)</f>
        <v>8</v>
      </c>
      <c r="EU50" s="24">
        <f>SUM(EU44:EU49)</f>
        <v>4</v>
      </c>
      <c r="EV50" s="44"/>
      <c r="EW50" s="44"/>
      <c r="EX50" s="56"/>
      <c r="EY50" s="56"/>
      <c r="EZ50" s="56"/>
      <c r="FA50" s="56"/>
      <c r="FB50" s="56"/>
      <c r="FC50" s="68"/>
      <c r="FD50" s="68"/>
      <c r="FE50" s="133" t="s">
        <v>6</v>
      </c>
      <c r="FF50" s="134"/>
      <c r="FG50" s="135"/>
      <c r="FH50" s="23">
        <f>SUM(FH44:FH49)</f>
        <v>9</v>
      </c>
      <c r="FI50" s="24">
        <f>SUM(FI44:FI49)</f>
        <v>3</v>
      </c>
      <c r="FJ50" s="44"/>
      <c r="FK50" s="44"/>
      <c r="FL50" s="56"/>
      <c r="FM50" s="56"/>
      <c r="FN50" s="56"/>
      <c r="FO50" s="56"/>
      <c r="FP50" s="56"/>
      <c r="FQ50" s="68"/>
      <c r="FR50" s="68"/>
      <c r="FS50" s="133" t="s">
        <v>6</v>
      </c>
      <c r="FT50" s="134"/>
      <c r="FU50" s="135"/>
      <c r="FV50" s="23">
        <f>SUM(FV44:FV49)</f>
        <v>7</v>
      </c>
      <c r="FW50" s="24">
        <f>SUM(FW44:FW49)</f>
        <v>5</v>
      </c>
      <c r="FX50" s="44"/>
      <c r="FY50" s="44"/>
      <c r="FZ50" s="56"/>
      <c r="GA50" s="56"/>
      <c r="GB50" s="56"/>
      <c r="GC50" s="56"/>
      <c r="GD50" s="56"/>
      <c r="GE50" s="68"/>
      <c r="GF50" s="68"/>
      <c r="GG50" s="133" t="s">
        <v>6</v>
      </c>
      <c r="GH50" s="134"/>
      <c r="GI50" s="135"/>
      <c r="GJ50" s="23">
        <f>SUM(GJ44:GJ49)</f>
        <v>7</v>
      </c>
      <c r="GK50" s="24">
        <f>SUM(GK44:GK49)</f>
        <v>5</v>
      </c>
      <c r="GL50" s="44"/>
      <c r="GM50" s="44"/>
      <c r="GN50" s="56"/>
      <c r="GO50" s="56"/>
      <c r="GP50" s="56"/>
      <c r="GQ50" s="56"/>
      <c r="GR50" s="56"/>
      <c r="GS50" s="68"/>
      <c r="GT50" s="68"/>
      <c r="GU50" s="133" t="s">
        <v>6</v>
      </c>
      <c r="GV50" s="134"/>
      <c r="GW50" s="135"/>
      <c r="GX50" s="23">
        <f>SUM(GX44:GX49)</f>
        <v>8</v>
      </c>
      <c r="GY50" s="24">
        <f>SUM(GY44:GY49)</f>
        <v>4</v>
      </c>
      <c r="GZ50" s="44"/>
      <c r="HA50" s="44"/>
      <c r="HB50" s="56"/>
      <c r="HC50" s="69"/>
      <c r="HD50" s="56"/>
      <c r="HE50" s="56"/>
      <c r="HF50" s="69"/>
      <c r="HG50" s="68"/>
      <c r="HH50" s="68"/>
      <c r="HI50" s="133" t="s">
        <v>6</v>
      </c>
      <c r="HJ50" s="134"/>
      <c r="HK50" s="135"/>
      <c r="HL50" s="23">
        <f>SUM(HL44:HL49)</f>
        <v>6</v>
      </c>
      <c r="HM50" s="24">
        <f>SUM(HM44:HM49)</f>
        <v>6</v>
      </c>
      <c r="HN50" s="44"/>
      <c r="HO50" s="44"/>
      <c r="HP50" s="56"/>
      <c r="HQ50" s="56"/>
      <c r="HR50" s="56"/>
      <c r="HS50" s="56"/>
      <c r="HT50" s="56"/>
      <c r="HU50" s="68"/>
      <c r="HV50" s="68"/>
      <c r="HW50" s="133" t="s">
        <v>6</v>
      </c>
      <c r="HX50" s="134"/>
      <c r="HY50" s="135"/>
      <c r="HZ50" s="114">
        <f>SUM(HZ44:HZ49)</f>
        <v>3</v>
      </c>
      <c r="IA50" s="24">
        <f>SUM(IA44:IA49)</f>
        <v>9</v>
      </c>
      <c r="IB50" s="44"/>
      <c r="IC50" s="44"/>
      <c r="ID50" s="56"/>
      <c r="IE50" s="56"/>
      <c r="IF50" s="56"/>
      <c r="IG50" s="56"/>
      <c r="IH50" s="56"/>
      <c r="II50" s="68"/>
      <c r="IJ50" s="68"/>
      <c r="IK50" s="133" t="s">
        <v>6</v>
      </c>
      <c r="IL50" s="134"/>
      <c r="IM50" s="135"/>
      <c r="IN50" s="23">
        <f>SUM(IN44:IN49)</f>
        <v>8</v>
      </c>
      <c r="IO50" s="24">
        <f>SUM(IO44:IO49)</f>
        <v>4</v>
      </c>
      <c r="IP50" s="44"/>
      <c r="IQ50" s="44"/>
      <c r="IR50" s="56"/>
      <c r="IS50" s="56"/>
      <c r="IT50" s="56"/>
      <c r="IU50" s="56"/>
      <c r="IV50" s="56"/>
      <c r="IW50" s="68"/>
      <c r="IX50" s="68"/>
      <c r="IY50" s="133" t="s">
        <v>6</v>
      </c>
      <c r="IZ50" s="134"/>
      <c r="JA50" s="135"/>
      <c r="JB50" s="23">
        <f>SUM(JB44:JB49)</f>
        <v>8</v>
      </c>
      <c r="JC50" s="24">
        <f>SUM(JC44:JC49)</f>
        <v>4</v>
      </c>
      <c r="JD50" s="44"/>
      <c r="JE50" s="44"/>
      <c r="JF50" s="56"/>
      <c r="JG50" s="56"/>
      <c r="JH50" s="56"/>
      <c r="JI50" s="56"/>
      <c r="JJ50" s="56"/>
      <c r="JK50" s="68"/>
      <c r="JL50" s="68"/>
      <c r="JM50" s="133" t="s">
        <v>6</v>
      </c>
      <c r="JN50" s="134"/>
      <c r="JO50" s="135"/>
      <c r="JP50" s="23">
        <f>SUM(JP44:JP49)</f>
        <v>7</v>
      </c>
      <c r="JQ50" s="24">
        <f>SUM(JQ44:JQ49)</f>
        <v>5</v>
      </c>
      <c r="JR50" s="44"/>
      <c r="JS50" s="44"/>
      <c r="JT50" s="56"/>
      <c r="JU50" s="56"/>
      <c r="JV50" s="56"/>
      <c r="JW50" s="56"/>
      <c r="JX50" s="56"/>
      <c r="JY50" s="68"/>
      <c r="JZ50" s="68"/>
      <c r="KA50" s="133" t="s">
        <v>6</v>
      </c>
      <c r="KB50" s="134"/>
      <c r="KC50" s="135"/>
      <c r="KD50" s="23">
        <f>SUM(KD44:KD49)</f>
        <v>9</v>
      </c>
      <c r="KE50" s="24">
        <f>SUM(KE44:KE49)</f>
        <v>3</v>
      </c>
      <c r="KF50" s="44"/>
      <c r="KG50" s="44"/>
      <c r="KH50" s="56"/>
      <c r="KI50" s="56"/>
      <c r="KJ50" s="56"/>
      <c r="KK50" s="56"/>
      <c r="KL50" s="56"/>
      <c r="KM50" s="68"/>
      <c r="KN50" s="68"/>
      <c r="KO50" s="133" t="s">
        <v>6</v>
      </c>
      <c r="KP50" s="134"/>
      <c r="KQ50" s="135"/>
      <c r="KR50" s="23">
        <f>SUM(KR44:KR49)</f>
        <v>6</v>
      </c>
      <c r="KS50" s="24">
        <f>SUM(KS44:KS49)</f>
        <v>6</v>
      </c>
      <c r="KT50" s="44"/>
      <c r="KU50" s="44"/>
      <c r="KW50" s="56"/>
      <c r="KX50" s="56"/>
      <c r="KY50" s="56"/>
      <c r="KZ50" s="56"/>
      <c r="LA50" s="68"/>
      <c r="LB50" s="68"/>
      <c r="LC50" s="133"/>
      <c r="LD50" s="134"/>
      <c r="LE50" s="135"/>
      <c r="LF50" s="23"/>
      <c r="LG50" s="24"/>
      <c r="LH50" s="44"/>
      <c r="LI50" s="44"/>
      <c r="LK50" s="56"/>
      <c r="LL50" s="56"/>
      <c r="LM50" s="56"/>
      <c r="LN50" s="56"/>
      <c r="LO50" s="68"/>
      <c r="LP50" s="68"/>
      <c r="LQ50" s="133"/>
      <c r="LR50" s="134"/>
      <c r="LS50" s="135"/>
      <c r="LT50" s="23"/>
      <c r="LU50" s="24"/>
      <c r="LV50" s="44"/>
      <c r="LW50" s="44"/>
      <c r="LY50" s="56"/>
      <c r="LZ50" s="56"/>
      <c r="MA50" s="56"/>
      <c r="MB50" s="56"/>
      <c r="MC50" s="68"/>
      <c r="MD50" s="68"/>
      <c r="ME50" s="133"/>
      <c r="MF50" s="134"/>
      <c r="MG50" s="135"/>
      <c r="MH50" s="23"/>
      <c r="MI50" s="24"/>
      <c r="MJ50" s="44"/>
      <c r="MK50" s="44"/>
      <c r="MM50" s="56"/>
      <c r="MN50" s="56"/>
      <c r="MO50" s="56"/>
      <c r="MP50" s="56"/>
      <c r="MQ50" s="68"/>
      <c r="MR50" s="68"/>
      <c r="MS50" s="133"/>
      <c r="MT50" s="134"/>
      <c r="MU50" s="135"/>
      <c r="MV50" s="23"/>
      <c r="MW50" s="24"/>
    </row>
    <row r="51" spans="1:363" ht="15.75" thickBo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69"/>
      <c r="HD51" s="56"/>
      <c r="HE51" s="56"/>
      <c r="HF51" s="69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</row>
    <row r="52" spans="1:363" s="75" customFormat="1" ht="15.75" thickBot="1" x14ac:dyDescent="0.3">
      <c r="A52" s="26" t="str">
        <f>Kalender!B59</f>
        <v>D'AA post</v>
      </c>
      <c r="B52" s="70"/>
      <c r="C52" s="70"/>
      <c r="D52" s="25" t="str">
        <f>Kalender!D59</f>
        <v>De Golvers 2</v>
      </c>
      <c r="E52" s="72"/>
      <c r="F52" s="73"/>
      <c r="G52" s="73"/>
      <c r="H52" s="73"/>
      <c r="I52" s="73"/>
      <c r="J52" s="73"/>
      <c r="K52" s="74"/>
      <c r="L52" s="71"/>
      <c r="M52" s="71"/>
      <c r="O52" s="26" t="str">
        <f>Kalender!B94</f>
        <v>De Zes</v>
      </c>
      <c r="P52" s="70"/>
      <c r="Q52" s="70"/>
      <c r="R52" s="25" t="str">
        <f>Kalender!D94</f>
        <v>D'AA Post</v>
      </c>
      <c r="S52" s="72"/>
      <c r="T52" s="73"/>
      <c r="U52" s="73"/>
      <c r="V52" s="73"/>
      <c r="W52" s="73"/>
      <c r="X52" s="73"/>
      <c r="Y52" s="74"/>
      <c r="Z52" s="71"/>
      <c r="AA52" s="71"/>
      <c r="AC52" s="26" t="str">
        <f>Kalender!B129</f>
        <v>Blocksken 2</v>
      </c>
      <c r="AD52" s="70"/>
      <c r="AE52" s="70"/>
      <c r="AF52" s="26" t="str">
        <f>Kalender!D129</f>
        <v>D'AA Post</v>
      </c>
      <c r="AG52" s="72"/>
      <c r="AH52" s="73"/>
      <c r="AI52" s="73"/>
      <c r="AJ52" s="73"/>
      <c r="AK52" s="73"/>
      <c r="AL52" s="73"/>
      <c r="AM52" s="74"/>
      <c r="AN52" s="71"/>
      <c r="AO52" s="71"/>
      <c r="AQ52" s="26" t="str">
        <f>Kalender!B164</f>
        <v>D'AA Post</v>
      </c>
      <c r="AR52" s="70"/>
      <c r="AS52" s="70"/>
      <c r="AT52" s="25" t="str">
        <f>Kalender!D164</f>
        <v>Het Wiel 1</v>
      </c>
      <c r="AU52" s="72"/>
      <c r="AV52" s="73"/>
      <c r="AW52" s="73"/>
      <c r="AX52" s="73"/>
      <c r="AY52" s="73"/>
      <c r="AZ52" s="73"/>
      <c r="BA52" s="74"/>
      <c r="BB52" s="71"/>
      <c r="BC52" s="71"/>
      <c r="BE52" s="26" t="str">
        <f>Kalender!B199</f>
        <v>Het Wiel 1</v>
      </c>
      <c r="BF52" s="70"/>
      <c r="BG52" s="70"/>
      <c r="BH52" s="25" t="str">
        <f>Kalender!D199</f>
        <v>BKV</v>
      </c>
      <c r="BI52" s="72"/>
      <c r="BJ52" s="73"/>
      <c r="BK52" s="73"/>
      <c r="BL52" s="73"/>
      <c r="BM52" s="73"/>
      <c r="BN52" s="73"/>
      <c r="BO52" s="74"/>
      <c r="BP52" s="71"/>
      <c r="BQ52" s="71"/>
      <c r="BS52" s="26" t="str">
        <f>Kalender!B234</f>
        <v>Biljartvrienden 1</v>
      </c>
      <c r="BT52" s="70"/>
      <c r="BU52" s="70"/>
      <c r="BV52" s="25" t="str">
        <f>Kalender!D234</f>
        <v>De Zes</v>
      </c>
      <c r="BW52" s="72"/>
      <c r="BX52" s="73"/>
      <c r="BY52" s="73"/>
      <c r="BZ52" s="73"/>
      <c r="CA52" s="73"/>
      <c r="CB52" s="73"/>
      <c r="CC52" s="74"/>
      <c r="CD52" s="71"/>
      <c r="CE52" s="71"/>
      <c r="CG52" s="26" t="str">
        <f>Kalender!B269</f>
        <v>De Zes</v>
      </c>
      <c r="CH52" s="70"/>
      <c r="CI52" s="70"/>
      <c r="CJ52" s="25" t="str">
        <f>Kalender!D269</f>
        <v>BKV</v>
      </c>
      <c r="CK52" s="72"/>
      <c r="CL52" s="73"/>
      <c r="CM52" s="73"/>
      <c r="CN52" s="73"/>
      <c r="CO52" s="73"/>
      <c r="CP52" s="73"/>
      <c r="CQ52" s="74"/>
      <c r="CR52" s="71"/>
      <c r="CS52" s="71"/>
      <c r="CU52" s="26" t="str">
        <f>Kalender!B304</f>
        <v>D'AA Post</v>
      </c>
      <c r="CV52" s="70"/>
      <c r="CW52" s="70"/>
      <c r="CX52" s="25" t="str">
        <f>Kalender!D304</f>
        <v>Biljartvrienden 1</v>
      </c>
      <c r="CY52" s="72"/>
      <c r="CZ52" s="73"/>
      <c r="DA52" s="73"/>
      <c r="DB52" s="73"/>
      <c r="DC52" s="73"/>
      <c r="DD52" s="73"/>
      <c r="DE52" s="74"/>
      <c r="DF52" s="71"/>
      <c r="DG52" s="71"/>
      <c r="DI52" s="26" t="str">
        <f>Kalender!B374</f>
        <v>Plaza 2</v>
      </c>
      <c r="DJ52" s="70"/>
      <c r="DK52" s="70"/>
      <c r="DL52" s="25" t="str">
        <f>Kalender!D374</f>
        <v>Biljartvrienden 1</v>
      </c>
      <c r="DM52" s="72"/>
      <c r="DN52" s="73"/>
      <c r="DO52" s="73"/>
      <c r="DP52" s="73"/>
      <c r="DQ52" s="73"/>
      <c r="DR52" s="73"/>
      <c r="DS52" s="74"/>
      <c r="DT52" s="71"/>
      <c r="DU52" s="71"/>
      <c r="DW52" s="26" t="str">
        <f>Kalender!B409</f>
        <v>Het Wiel 1</v>
      </c>
      <c r="DX52" s="70"/>
      <c r="DY52" s="70"/>
      <c r="DZ52" s="25" t="str">
        <f>Kalender!D409</f>
        <v>Biljartvrienden 1</v>
      </c>
      <c r="EA52" s="72"/>
      <c r="EB52" s="73"/>
      <c r="EC52" s="73"/>
      <c r="ED52" s="73"/>
      <c r="EE52" s="73"/>
      <c r="EF52" s="73"/>
      <c r="EG52" s="74"/>
      <c r="EH52" s="71"/>
      <c r="EI52" s="71"/>
      <c r="EK52" s="27" t="str">
        <f>Kalender!B444</f>
        <v>D'AA Post</v>
      </c>
      <c r="EL52" s="70"/>
      <c r="EM52" s="70"/>
      <c r="EN52" s="25" t="str">
        <f>Kalender!D444</f>
        <v>Excelsior 2</v>
      </c>
      <c r="EO52" s="72"/>
      <c r="EP52" s="73"/>
      <c r="EQ52" s="73"/>
      <c r="ER52" s="73"/>
      <c r="ES52" s="73"/>
      <c r="ET52" s="73"/>
      <c r="EU52" s="74"/>
      <c r="EV52" s="71"/>
      <c r="EW52" s="71"/>
      <c r="EY52" s="26" t="str">
        <f>Kalender!B514</f>
        <v>De Golvers 2</v>
      </c>
      <c r="EZ52" s="70"/>
      <c r="FA52" s="70"/>
      <c r="FB52" s="25" t="str">
        <f>Kalender!D514</f>
        <v>D'AA Post</v>
      </c>
      <c r="FC52" s="72"/>
      <c r="FD52" s="73"/>
      <c r="FE52" s="73"/>
      <c r="FF52" s="73"/>
      <c r="FG52" s="73"/>
      <c r="FH52" s="73"/>
      <c r="FI52" s="74"/>
      <c r="FJ52" s="71"/>
      <c r="FK52" s="71"/>
      <c r="FM52" s="26" t="str">
        <f>Kalender!B549</f>
        <v>D'AA Post</v>
      </c>
      <c r="FN52" s="70"/>
      <c r="FO52" s="70"/>
      <c r="FP52" s="25" t="str">
        <f>Kalender!D549</f>
        <v>De Zes</v>
      </c>
      <c r="FQ52" s="72"/>
      <c r="FR52" s="73"/>
      <c r="FS52" s="73"/>
      <c r="FT52" s="73"/>
      <c r="FU52" s="73"/>
      <c r="FV52" s="73"/>
      <c r="FW52" s="74"/>
      <c r="FX52" s="71"/>
      <c r="FY52" s="71"/>
      <c r="GA52" s="26" t="str">
        <f>Kalender!B584</f>
        <v>D'AA Post</v>
      </c>
      <c r="GB52" s="70"/>
      <c r="GC52" s="70"/>
      <c r="GD52" s="25" t="str">
        <f>Kalender!D584</f>
        <v>Blocksken 2</v>
      </c>
      <c r="GE52" s="72"/>
      <c r="GF52" s="73"/>
      <c r="GG52" s="73"/>
      <c r="GH52" s="73"/>
      <c r="GI52" s="73"/>
      <c r="GJ52" s="73"/>
      <c r="GK52" s="74"/>
      <c r="GL52" s="71"/>
      <c r="GM52" s="71"/>
      <c r="GO52" s="26" t="str">
        <f>Kalender!B619</f>
        <v>Het Wiel 1</v>
      </c>
      <c r="GP52" s="70"/>
      <c r="GQ52" s="70"/>
      <c r="GR52" s="27" t="str">
        <f>Kalender!D619</f>
        <v>D'AA Post</v>
      </c>
      <c r="GS52" s="72"/>
      <c r="GT52" s="73"/>
      <c r="GU52" s="73"/>
      <c r="GV52" s="73"/>
      <c r="GW52" s="73"/>
      <c r="GX52" s="73"/>
      <c r="GY52" s="74"/>
      <c r="GZ52" s="71"/>
      <c r="HA52" s="71"/>
      <c r="HC52" s="27" t="str">
        <f>Kalender!B654</f>
        <v>BKV</v>
      </c>
      <c r="HD52" s="70"/>
      <c r="HE52" s="70"/>
      <c r="HF52" s="27" t="str">
        <f>Kalender!D654</f>
        <v xml:space="preserve">Het Wiel </v>
      </c>
      <c r="HG52" s="72"/>
      <c r="HH52" s="73"/>
      <c r="HI52" s="73"/>
      <c r="HJ52" s="73"/>
      <c r="HK52" s="73"/>
      <c r="HL52" s="73"/>
      <c r="HM52" s="74"/>
      <c r="HN52" s="71"/>
      <c r="HO52" s="71"/>
      <c r="HQ52" s="27" t="str">
        <f>Kalender!B689</f>
        <v>De Zes</v>
      </c>
      <c r="HR52" s="70"/>
      <c r="HS52" s="70"/>
      <c r="HT52" s="27" t="str">
        <f>Kalender!D689</f>
        <v>Biljartvrienden 1</v>
      </c>
      <c r="HU52" s="72"/>
      <c r="HV52" s="73"/>
      <c r="HW52" s="73"/>
      <c r="HX52" s="73"/>
      <c r="HY52" s="73"/>
      <c r="HZ52" s="73"/>
      <c r="IA52" s="74"/>
      <c r="IB52" s="71"/>
      <c r="IC52" s="71"/>
      <c r="IE52" s="27" t="str">
        <f>Kalender!B724</f>
        <v>BKV</v>
      </c>
      <c r="IF52" s="70"/>
      <c r="IG52" s="70"/>
      <c r="IH52" s="27" t="str">
        <f>Kalender!D724</f>
        <v>De Zes</v>
      </c>
      <c r="II52" s="72"/>
      <c r="IJ52" s="73"/>
      <c r="IK52" s="73"/>
      <c r="IL52" s="73"/>
      <c r="IM52" s="73"/>
      <c r="IN52" s="73"/>
      <c r="IO52" s="74"/>
      <c r="IP52" s="71"/>
      <c r="IQ52" s="71"/>
      <c r="IS52" s="27" t="str">
        <f>Kalender!B759</f>
        <v>Biljartvrienden 1</v>
      </c>
      <c r="IT52" s="70"/>
      <c r="IU52" s="70"/>
      <c r="IV52" s="27" t="str">
        <f>Kalender!D759</f>
        <v>D'AA Post</v>
      </c>
      <c r="IW52" s="72"/>
      <c r="IX52" s="73"/>
      <c r="IY52" s="73"/>
      <c r="IZ52" s="73"/>
      <c r="JA52" s="73"/>
      <c r="JB52" s="73"/>
      <c r="JC52" s="74"/>
      <c r="JD52" s="71"/>
      <c r="JE52" s="71"/>
      <c r="JG52" s="27" t="str">
        <f>Kalender!B829</f>
        <v>Biljartvrienden 1</v>
      </c>
      <c r="JH52" s="70"/>
      <c r="JI52" s="70"/>
      <c r="JJ52" s="27" t="str">
        <f>Kalender!D829</f>
        <v>Plaza 2</v>
      </c>
      <c r="JK52" s="72"/>
      <c r="JL52" s="73"/>
      <c r="JM52" s="73"/>
      <c r="JN52" s="73"/>
      <c r="JO52" s="73"/>
      <c r="JP52" s="73"/>
      <c r="JQ52" s="74"/>
      <c r="JR52" s="71"/>
      <c r="JS52" s="71"/>
      <c r="JU52" s="27" t="str">
        <f>Kalender!B864</f>
        <v>Biljartvrienden 1</v>
      </c>
      <c r="JV52" s="70"/>
      <c r="JW52" s="70"/>
      <c r="JX52" s="27" t="str">
        <f>Kalender!D864</f>
        <v>Het Wiel 1</v>
      </c>
      <c r="JY52" s="72"/>
      <c r="JZ52" s="73"/>
      <c r="KA52" s="73"/>
      <c r="KB52" s="73"/>
      <c r="KC52" s="73"/>
      <c r="KD52" s="73"/>
      <c r="KE52" s="74"/>
      <c r="KF52" s="71"/>
      <c r="KG52" s="71"/>
      <c r="KI52" s="27" t="str">
        <f>Kalender!B899</f>
        <v>Excelsior 2</v>
      </c>
      <c r="KJ52" s="70"/>
      <c r="KK52" s="70"/>
      <c r="KL52" s="27" t="str">
        <f>Kalender!D899</f>
        <v>D'AA Post</v>
      </c>
      <c r="KM52" s="72"/>
      <c r="KN52" s="73"/>
      <c r="KO52" s="73"/>
      <c r="KP52" s="73"/>
      <c r="KQ52" s="73"/>
      <c r="KR52" s="73"/>
      <c r="KS52" s="74"/>
      <c r="KT52" s="71"/>
      <c r="KU52" s="71"/>
      <c r="KW52" s="27"/>
      <c r="KX52" s="70"/>
      <c r="KY52" s="70"/>
      <c r="KZ52" s="27"/>
      <c r="LA52" s="72"/>
      <c r="LB52" s="73"/>
      <c r="LC52" s="73"/>
      <c r="LD52" s="73"/>
      <c r="LE52" s="73"/>
      <c r="LF52" s="73"/>
      <c r="LG52" s="74"/>
      <c r="LH52" s="71"/>
      <c r="LI52" s="71"/>
      <c r="LK52" s="27"/>
      <c r="LL52" s="70"/>
      <c r="LM52" s="70"/>
      <c r="LN52" s="27"/>
      <c r="LO52" s="72"/>
      <c r="LP52" s="73"/>
      <c r="LQ52" s="73"/>
      <c r="LR52" s="73"/>
      <c r="LS52" s="73"/>
      <c r="LT52" s="73"/>
      <c r="LU52" s="74"/>
      <c r="LV52" s="71"/>
      <c r="LW52" s="71"/>
      <c r="LY52" s="27"/>
      <c r="LZ52" s="70"/>
      <c r="MA52" s="70"/>
      <c r="MB52" s="27"/>
      <c r="MC52" s="72"/>
      <c r="MD52" s="73"/>
      <c r="ME52" s="73"/>
      <c r="MF52" s="73"/>
      <c r="MG52" s="73"/>
      <c r="MH52" s="73"/>
      <c r="MI52" s="74"/>
      <c r="MJ52" s="71"/>
      <c r="MK52" s="71"/>
      <c r="MM52" s="27"/>
      <c r="MN52" s="70"/>
      <c r="MO52" s="70"/>
      <c r="MP52" s="27"/>
      <c r="MQ52" s="72"/>
      <c r="MR52" s="73"/>
      <c r="MS52" s="73"/>
      <c r="MT52" s="73"/>
      <c r="MU52" s="73"/>
      <c r="MV52" s="73"/>
      <c r="MW52" s="74"/>
    </row>
    <row r="53" spans="1:363" x14ac:dyDescent="0.25">
      <c r="A53" s="63" t="s">
        <v>0</v>
      </c>
      <c r="B53" s="64" t="s">
        <v>1</v>
      </c>
      <c r="C53" s="64" t="s">
        <v>29</v>
      </c>
      <c r="D53" s="64" t="s">
        <v>2</v>
      </c>
      <c r="E53" s="64" t="s">
        <v>1</v>
      </c>
      <c r="F53" s="64" t="s">
        <v>29</v>
      </c>
      <c r="G53" s="64" t="s">
        <v>265</v>
      </c>
      <c r="H53" s="64" t="s">
        <v>266</v>
      </c>
      <c r="I53" s="64"/>
      <c r="J53" s="131" t="s">
        <v>5</v>
      </c>
      <c r="K53" s="132"/>
      <c r="L53" s="44"/>
      <c r="M53" s="44"/>
      <c r="N53" s="56"/>
      <c r="O53" s="63" t="s">
        <v>0</v>
      </c>
      <c r="P53" s="64" t="s">
        <v>1</v>
      </c>
      <c r="Q53" s="64" t="s">
        <v>29</v>
      </c>
      <c r="R53" s="64" t="s">
        <v>2</v>
      </c>
      <c r="S53" s="64" t="s">
        <v>1</v>
      </c>
      <c r="T53" s="64" t="s">
        <v>29</v>
      </c>
      <c r="U53" s="64" t="s">
        <v>265</v>
      </c>
      <c r="V53" s="64" t="s">
        <v>266</v>
      </c>
      <c r="W53" s="64"/>
      <c r="X53" s="131" t="s">
        <v>5</v>
      </c>
      <c r="Y53" s="132"/>
      <c r="Z53" s="44"/>
      <c r="AA53" s="44"/>
      <c r="AB53" s="56"/>
      <c r="AC53" s="63" t="s">
        <v>0</v>
      </c>
      <c r="AD53" s="64" t="s">
        <v>1</v>
      </c>
      <c r="AE53" s="64" t="s">
        <v>29</v>
      </c>
      <c r="AF53" s="64" t="s">
        <v>2</v>
      </c>
      <c r="AG53" s="64" t="s">
        <v>1</v>
      </c>
      <c r="AH53" s="64" t="s">
        <v>29</v>
      </c>
      <c r="AI53" s="64" t="s">
        <v>265</v>
      </c>
      <c r="AJ53" s="64" t="s">
        <v>266</v>
      </c>
      <c r="AK53" s="64"/>
      <c r="AL53" s="131" t="s">
        <v>5</v>
      </c>
      <c r="AM53" s="132"/>
      <c r="AN53" s="44"/>
      <c r="AO53" s="44"/>
      <c r="AP53" s="56"/>
      <c r="AQ53" s="63" t="s">
        <v>0</v>
      </c>
      <c r="AR53" s="64" t="s">
        <v>1</v>
      </c>
      <c r="AS53" s="64" t="s">
        <v>29</v>
      </c>
      <c r="AT53" s="64" t="s">
        <v>2</v>
      </c>
      <c r="AU53" s="64" t="s">
        <v>1</v>
      </c>
      <c r="AV53" s="64" t="s">
        <v>29</v>
      </c>
      <c r="AW53" s="64" t="s">
        <v>265</v>
      </c>
      <c r="AX53" s="64" t="s">
        <v>266</v>
      </c>
      <c r="AY53" s="64"/>
      <c r="AZ53" s="131" t="s">
        <v>5</v>
      </c>
      <c r="BA53" s="132"/>
      <c r="BB53" s="44"/>
      <c r="BC53" s="44"/>
      <c r="BD53" s="56"/>
      <c r="BE53" s="63" t="s">
        <v>0</v>
      </c>
      <c r="BF53" s="64" t="s">
        <v>1</v>
      </c>
      <c r="BG53" s="64" t="s">
        <v>29</v>
      </c>
      <c r="BH53" s="64" t="s">
        <v>2</v>
      </c>
      <c r="BI53" s="64" t="s">
        <v>1</v>
      </c>
      <c r="BJ53" s="64" t="s">
        <v>29</v>
      </c>
      <c r="BK53" s="64" t="s">
        <v>265</v>
      </c>
      <c r="BL53" s="64" t="s">
        <v>266</v>
      </c>
      <c r="BM53" s="64"/>
      <c r="BN53" s="131" t="s">
        <v>5</v>
      </c>
      <c r="BO53" s="132"/>
      <c r="BP53" s="44"/>
      <c r="BQ53" s="44"/>
      <c r="BR53" s="56"/>
      <c r="BS53" s="63" t="s">
        <v>0</v>
      </c>
      <c r="BT53" s="64" t="s">
        <v>1</v>
      </c>
      <c r="BU53" s="64" t="s">
        <v>29</v>
      </c>
      <c r="BV53" s="64" t="s">
        <v>2</v>
      </c>
      <c r="BW53" s="64" t="s">
        <v>1</v>
      </c>
      <c r="BX53" s="64" t="s">
        <v>29</v>
      </c>
      <c r="BY53" s="64" t="s">
        <v>265</v>
      </c>
      <c r="BZ53" s="64" t="s">
        <v>266</v>
      </c>
      <c r="CA53" s="64"/>
      <c r="CB53" s="131" t="s">
        <v>5</v>
      </c>
      <c r="CC53" s="132"/>
      <c r="CD53" s="44"/>
      <c r="CE53" s="44"/>
      <c r="CF53" s="56"/>
      <c r="CG53" s="63" t="s">
        <v>0</v>
      </c>
      <c r="CH53" s="64" t="s">
        <v>1</v>
      </c>
      <c r="CI53" s="64" t="s">
        <v>29</v>
      </c>
      <c r="CJ53" s="64" t="s">
        <v>2</v>
      </c>
      <c r="CK53" s="64" t="s">
        <v>1</v>
      </c>
      <c r="CL53" s="64" t="s">
        <v>29</v>
      </c>
      <c r="CM53" s="64" t="s">
        <v>265</v>
      </c>
      <c r="CN53" s="64" t="s">
        <v>266</v>
      </c>
      <c r="CO53" s="64"/>
      <c r="CP53" s="131" t="s">
        <v>5</v>
      </c>
      <c r="CQ53" s="132"/>
      <c r="CR53" s="44"/>
      <c r="CS53" s="44"/>
      <c r="CT53" s="56"/>
      <c r="CU53" s="63" t="s">
        <v>0</v>
      </c>
      <c r="CV53" s="64" t="s">
        <v>1</v>
      </c>
      <c r="CW53" s="64" t="s">
        <v>29</v>
      </c>
      <c r="CX53" s="64" t="s">
        <v>2</v>
      </c>
      <c r="CY53" s="64" t="s">
        <v>1</v>
      </c>
      <c r="CZ53" s="64" t="s">
        <v>29</v>
      </c>
      <c r="DA53" s="64" t="s">
        <v>265</v>
      </c>
      <c r="DB53" s="64" t="s">
        <v>266</v>
      </c>
      <c r="DC53" s="64"/>
      <c r="DD53" s="131" t="s">
        <v>5</v>
      </c>
      <c r="DE53" s="132"/>
      <c r="DF53" s="44"/>
      <c r="DG53" s="44"/>
      <c r="DH53" s="56"/>
      <c r="DI53" s="63" t="s">
        <v>0</v>
      </c>
      <c r="DJ53" s="64" t="s">
        <v>1</v>
      </c>
      <c r="DK53" s="64" t="s">
        <v>29</v>
      </c>
      <c r="DL53" s="64" t="s">
        <v>2</v>
      </c>
      <c r="DM53" s="64" t="s">
        <v>1</v>
      </c>
      <c r="DN53" s="64" t="s">
        <v>29</v>
      </c>
      <c r="DO53" s="64" t="s">
        <v>265</v>
      </c>
      <c r="DP53" s="64" t="s">
        <v>266</v>
      </c>
      <c r="DQ53" s="64"/>
      <c r="DR53" s="131" t="s">
        <v>5</v>
      </c>
      <c r="DS53" s="132"/>
      <c r="DT53" s="44"/>
      <c r="DU53" s="44"/>
      <c r="DV53" s="56"/>
      <c r="DW53" s="63" t="s">
        <v>0</v>
      </c>
      <c r="DX53" s="64" t="s">
        <v>1</v>
      </c>
      <c r="DY53" s="64" t="s">
        <v>29</v>
      </c>
      <c r="DZ53" s="64" t="s">
        <v>2</v>
      </c>
      <c r="EA53" s="64" t="s">
        <v>1</v>
      </c>
      <c r="EB53" s="64" t="s">
        <v>29</v>
      </c>
      <c r="EC53" s="64" t="s">
        <v>265</v>
      </c>
      <c r="ED53" s="64" t="s">
        <v>266</v>
      </c>
      <c r="EE53" s="64"/>
      <c r="EF53" s="131" t="s">
        <v>5</v>
      </c>
      <c r="EG53" s="132"/>
      <c r="EH53" s="44"/>
      <c r="EI53" s="44"/>
      <c r="EJ53" s="56"/>
      <c r="EK53" s="63" t="s">
        <v>0</v>
      </c>
      <c r="EL53" s="64" t="s">
        <v>1</v>
      </c>
      <c r="EM53" s="64" t="s">
        <v>29</v>
      </c>
      <c r="EN53" s="64" t="s">
        <v>2</v>
      </c>
      <c r="EO53" s="64" t="s">
        <v>1</v>
      </c>
      <c r="EP53" s="64" t="s">
        <v>29</v>
      </c>
      <c r="EQ53" s="64" t="s">
        <v>265</v>
      </c>
      <c r="ER53" s="64" t="s">
        <v>266</v>
      </c>
      <c r="ES53" s="64"/>
      <c r="ET53" s="131" t="s">
        <v>5</v>
      </c>
      <c r="EU53" s="132"/>
      <c r="EV53" s="44"/>
      <c r="EW53" s="44"/>
      <c r="EX53" s="56"/>
      <c r="EY53" s="63" t="s">
        <v>0</v>
      </c>
      <c r="EZ53" s="64" t="s">
        <v>1</v>
      </c>
      <c r="FA53" s="64" t="s">
        <v>29</v>
      </c>
      <c r="FB53" s="64" t="s">
        <v>2</v>
      </c>
      <c r="FC53" s="64" t="s">
        <v>1</v>
      </c>
      <c r="FD53" s="64" t="s">
        <v>29</v>
      </c>
      <c r="FE53" s="64" t="s">
        <v>265</v>
      </c>
      <c r="FF53" s="64" t="s">
        <v>266</v>
      </c>
      <c r="FG53" s="64"/>
      <c r="FH53" s="131" t="s">
        <v>5</v>
      </c>
      <c r="FI53" s="132"/>
      <c r="FJ53" s="44"/>
      <c r="FK53" s="44"/>
      <c r="FL53" s="56"/>
      <c r="FM53" s="63" t="s">
        <v>0</v>
      </c>
      <c r="FN53" s="64" t="s">
        <v>1</v>
      </c>
      <c r="FO53" s="64" t="s">
        <v>29</v>
      </c>
      <c r="FP53" s="64" t="s">
        <v>2</v>
      </c>
      <c r="FQ53" s="64" t="s">
        <v>1</v>
      </c>
      <c r="FR53" s="64" t="s">
        <v>29</v>
      </c>
      <c r="FS53" s="64" t="s">
        <v>265</v>
      </c>
      <c r="FT53" s="64" t="s">
        <v>266</v>
      </c>
      <c r="FU53" s="64"/>
      <c r="FV53" s="131" t="s">
        <v>5</v>
      </c>
      <c r="FW53" s="132"/>
      <c r="FX53" s="44"/>
      <c r="FY53" s="44"/>
      <c r="FZ53" s="56"/>
      <c r="GA53" s="63" t="s">
        <v>0</v>
      </c>
      <c r="GB53" s="64" t="s">
        <v>1</v>
      </c>
      <c r="GC53" s="64" t="s">
        <v>29</v>
      </c>
      <c r="GD53" s="64" t="s">
        <v>2</v>
      </c>
      <c r="GE53" s="64" t="s">
        <v>1</v>
      </c>
      <c r="GF53" s="64" t="s">
        <v>29</v>
      </c>
      <c r="GG53" s="64" t="s">
        <v>265</v>
      </c>
      <c r="GH53" s="64" t="s">
        <v>266</v>
      </c>
      <c r="GI53" s="64"/>
      <c r="GJ53" s="131" t="s">
        <v>5</v>
      </c>
      <c r="GK53" s="132"/>
      <c r="GL53" s="44"/>
      <c r="GM53" s="44"/>
      <c r="GN53" s="56"/>
      <c r="GO53" s="63" t="s">
        <v>0</v>
      </c>
      <c r="GP53" s="64" t="s">
        <v>1</v>
      </c>
      <c r="GQ53" s="64" t="s">
        <v>29</v>
      </c>
      <c r="GR53" s="64" t="s">
        <v>2</v>
      </c>
      <c r="GS53" s="64" t="s">
        <v>1</v>
      </c>
      <c r="GT53" s="64" t="s">
        <v>29</v>
      </c>
      <c r="GU53" s="64" t="s">
        <v>265</v>
      </c>
      <c r="GV53" s="64" t="s">
        <v>266</v>
      </c>
      <c r="GW53" s="64"/>
      <c r="GX53" s="131" t="s">
        <v>5</v>
      </c>
      <c r="GY53" s="132"/>
      <c r="GZ53" s="44"/>
      <c r="HA53" s="44"/>
      <c r="HB53" s="56"/>
      <c r="HC53" s="63" t="s">
        <v>0</v>
      </c>
      <c r="HD53" s="64" t="s">
        <v>1</v>
      </c>
      <c r="HE53" s="64" t="s">
        <v>29</v>
      </c>
      <c r="HF53" s="64" t="s">
        <v>2</v>
      </c>
      <c r="HG53" s="64" t="s">
        <v>1</v>
      </c>
      <c r="HH53" s="64" t="s">
        <v>29</v>
      </c>
      <c r="HI53" s="64" t="s">
        <v>265</v>
      </c>
      <c r="HJ53" s="64" t="s">
        <v>266</v>
      </c>
      <c r="HK53" s="64"/>
      <c r="HL53" s="131" t="s">
        <v>5</v>
      </c>
      <c r="HM53" s="132"/>
      <c r="HN53" s="44"/>
      <c r="HO53" s="44"/>
      <c r="HP53" s="56"/>
      <c r="HQ53" s="63" t="s">
        <v>0</v>
      </c>
      <c r="HR53" s="64" t="s">
        <v>1</v>
      </c>
      <c r="HS53" s="64" t="s">
        <v>29</v>
      </c>
      <c r="HT53" s="64" t="s">
        <v>2</v>
      </c>
      <c r="HU53" s="64" t="s">
        <v>1</v>
      </c>
      <c r="HV53" s="64" t="s">
        <v>29</v>
      </c>
      <c r="HW53" s="64" t="s">
        <v>265</v>
      </c>
      <c r="HX53" s="64" t="s">
        <v>266</v>
      </c>
      <c r="HY53" s="64"/>
      <c r="HZ53" s="131" t="s">
        <v>5</v>
      </c>
      <c r="IA53" s="132"/>
      <c r="IB53" s="44"/>
      <c r="IC53" s="44"/>
      <c r="ID53" s="56"/>
      <c r="IE53" s="63" t="s">
        <v>0</v>
      </c>
      <c r="IF53" s="64" t="s">
        <v>1</v>
      </c>
      <c r="IG53" s="64" t="s">
        <v>29</v>
      </c>
      <c r="IH53" s="64" t="s">
        <v>2</v>
      </c>
      <c r="II53" s="64" t="s">
        <v>1</v>
      </c>
      <c r="IJ53" s="64" t="s">
        <v>29</v>
      </c>
      <c r="IK53" s="64" t="s">
        <v>265</v>
      </c>
      <c r="IL53" s="64" t="s">
        <v>266</v>
      </c>
      <c r="IM53" s="64"/>
      <c r="IN53" s="131" t="s">
        <v>5</v>
      </c>
      <c r="IO53" s="132"/>
      <c r="IP53" s="44"/>
      <c r="IQ53" s="44"/>
      <c r="IR53" s="56"/>
      <c r="IS53" s="63" t="s">
        <v>0</v>
      </c>
      <c r="IT53" s="64" t="s">
        <v>1</v>
      </c>
      <c r="IU53" s="64" t="s">
        <v>29</v>
      </c>
      <c r="IV53" s="64" t="s">
        <v>2</v>
      </c>
      <c r="IW53" s="64" t="s">
        <v>1</v>
      </c>
      <c r="IX53" s="64" t="s">
        <v>29</v>
      </c>
      <c r="IY53" s="64" t="s">
        <v>265</v>
      </c>
      <c r="IZ53" s="64" t="s">
        <v>266</v>
      </c>
      <c r="JA53" s="64"/>
      <c r="JB53" s="131" t="s">
        <v>5</v>
      </c>
      <c r="JC53" s="132"/>
      <c r="JD53" s="44"/>
      <c r="JE53" s="44"/>
      <c r="JF53" s="56"/>
      <c r="JG53" s="63" t="s">
        <v>0</v>
      </c>
      <c r="JH53" s="64" t="s">
        <v>1</v>
      </c>
      <c r="JI53" s="64" t="s">
        <v>29</v>
      </c>
      <c r="JJ53" s="64" t="s">
        <v>2</v>
      </c>
      <c r="JK53" s="64" t="s">
        <v>1</v>
      </c>
      <c r="JL53" s="64" t="s">
        <v>29</v>
      </c>
      <c r="JM53" s="64" t="s">
        <v>265</v>
      </c>
      <c r="JN53" s="64" t="s">
        <v>266</v>
      </c>
      <c r="JO53" s="64"/>
      <c r="JP53" s="131" t="s">
        <v>5</v>
      </c>
      <c r="JQ53" s="132"/>
      <c r="JR53" s="44"/>
      <c r="JS53" s="44"/>
      <c r="JT53" s="56"/>
      <c r="JU53" s="63" t="s">
        <v>0</v>
      </c>
      <c r="JV53" s="64" t="s">
        <v>1</v>
      </c>
      <c r="JW53" s="64" t="s">
        <v>29</v>
      </c>
      <c r="JX53" s="64" t="s">
        <v>2</v>
      </c>
      <c r="JY53" s="64" t="s">
        <v>1</v>
      </c>
      <c r="JZ53" s="64" t="s">
        <v>29</v>
      </c>
      <c r="KA53" s="64" t="s">
        <v>265</v>
      </c>
      <c r="KB53" s="64" t="s">
        <v>266</v>
      </c>
      <c r="KC53" s="64"/>
      <c r="KD53" s="131" t="s">
        <v>5</v>
      </c>
      <c r="KE53" s="132"/>
      <c r="KF53" s="44"/>
      <c r="KG53" s="44"/>
      <c r="KH53" s="56"/>
      <c r="KI53" s="63" t="s">
        <v>0</v>
      </c>
      <c r="KJ53" s="64" t="s">
        <v>1</v>
      </c>
      <c r="KK53" s="64" t="s">
        <v>29</v>
      </c>
      <c r="KL53" s="64" t="s">
        <v>2</v>
      </c>
      <c r="KM53" s="64" t="s">
        <v>1</v>
      </c>
      <c r="KN53" s="64" t="s">
        <v>29</v>
      </c>
      <c r="KO53" s="64" t="s">
        <v>265</v>
      </c>
      <c r="KP53" s="64" t="s">
        <v>266</v>
      </c>
      <c r="KQ53" s="64"/>
      <c r="KR53" s="131" t="s">
        <v>5</v>
      </c>
      <c r="KS53" s="132"/>
      <c r="KT53" s="44"/>
      <c r="KU53" s="44"/>
      <c r="KW53" s="63"/>
      <c r="KX53" s="64"/>
      <c r="KY53" s="64"/>
      <c r="KZ53" s="64"/>
      <c r="LA53" s="64"/>
      <c r="LB53" s="64"/>
      <c r="LC53" s="64"/>
      <c r="LD53" s="64"/>
      <c r="LE53" s="64"/>
      <c r="LF53" s="131"/>
      <c r="LG53" s="132"/>
      <c r="LH53" s="44"/>
      <c r="LI53" s="44"/>
      <c r="LK53" s="63"/>
      <c r="LL53" s="64"/>
      <c r="LM53" s="64"/>
      <c r="LN53" s="64"/>
      <c r="LO53" s="64"/>
      <c r="LP53" s="64"/>
      <c r="LQ53" s="64"/>
      <c r="LR53" s="64"/>
      <c r="LS53" s="64"/>
      <c r="LT53" s="131"/>
      <c r="LU53" s="132"/>
      <c r="LV53" s="44"/>
      <c r="LW53" s="44"/>
      <c r="LY53" s="63"/>
      <c r="LZ53" s="64"/>
      <c r="MA53" s="64"/>
      <c r="MB53" s="64"/>
      <c r="MC53" s="64"/>
      <c r="MD53" s="64"/>
      <c r="ME53" s="64"/>
      <c r="MF53" s="64"/>
      <c r="MG53" s="64"/>
      <c r="MH53" s="131"/>
      <c r="MI53" s="132"/>
      <c r="MJ53" s="44"/>
      <c r="MK53" s="44"/>
      <c r="MM53" s="63"/>
      <c r="MN53" s="64"/>
      <c r="MO53" s="64"/>
      <c r="MP53" s="64"/>
      <c r="MQ53" s="64"/>
      <c r="MR53" s="64"/>
      <c r="MS53" s="64"/>
      <c r="MT53" s="64"/>
      <c r="MU53" s="64"/>
      <c r="MV53" s="131"/>
      <c r="MW53" s="132"/>
    </row>
    <row r="54" spans="1:363" ht="16.5" x14ac:dyDescent="0.3">
      <c r="A54" s="22" t="str">
        <f t="shared" ref="A54:A59" si="775">IF(B54,VLOOKUP(B54,Spelers,2,FALSE),"")</f>
        <v>VAN DEN WIJNGAERT Yari</v>
      </c>
      <c r="B54" s="83">
        <v>5351</v>
      </c>
      <c r="C54" s="22" t="str">
        <f t="shared" ref="C54:C59" si="776">IF(B54,VLOOKUP(B54,Spelers,3,FALSE),"")</f>
        <v>ND</v>
      </c>
      <c r="D54" s="22" t="str">
        <f t="shared" ref="D54:D59" si="777">IF(E54,VLOOKUP(E54,Spelers,2,FALSE),"")</f>
        <v>VAN HUMBEECK Rudiger</v>
      </c>
      <c r="E54" s="83">
        <v>2286</v>
      </c>
      <c r="F54" s="22" t="str">
        <f t="shared" ref="F54:F59" si="778">IF(E54,VLOOKUP(E54,Spelers,3,FALSE),"")</f>
        <v>NA</v>
      </c>
      <c r="G54" s="83">
        <v>1</v>
      </c>
      <c r="H54" s="83">
        <v>2</v>
      </c>
      <c r="I54" s="84"/>
      <c r="J54" s="22">
        <f t="shared" ref="J54:J59" si="779">IF(H54&lt;&gt;"",IF(G54=H54,IF(G54=1,2,0),1),"")</f>
        <v>1</v>
      </c>
      <c r="K54" s="22">
        <f t="shared" ref="K54:K59" si="780">IF(H54&lt;&gt;"",IF(G54=H54,IF(G54=1,0,2),1),"")</f>
        <v>1</v>
      </c>
      <c r="L54" s="43">
        <f>IF(J54=2,3,IF(J54=1,1,0))</f>
        <v>1</v>
      </c>
      <c r="M54" s="43">
        <f>IF(K54=2,3,IF(K54=1,1,0))</f>
        <v>1</v>
      </c>
      <c r="N54" s="66"/>
      <c r="O54" s="22" t="str">
        <f t="shared" ref="O54:O59" si="781">IF(P54,VLOOKUP(P54,Spelers,2,FALSE),"")</f>
        <v>AUBROECK Jurgen</v>
      </c>
      <c r="P54" s="83">
        <v>6267</v>
      </c>
      <c r="Q54" s="22" t="str">
        <f t="shared" ref="Q54:Q59" si="782">IF(P54,VLOOKUP(P54,Spelers,3,FALSE),"")</f>
        <v>C</v>
      </c>
      <c r="R54" s="22" t="str">
        <f t="shared" ref="R54:R59" si="783">IF(S54,VLOOKUP(S54,Spelers,2,FALSE),"")</f>
        <v>MAES Jan</v>
      </c>
      <c r="S54" s="83">
        <v>2616</v>
      </c>
      <c r="T54" s="22" t="str">
        <f t="shared" ref="T54:T59" si="784">IF(S54,VLOOKUP(S54,Spelers,3,FALSE),"")</f>
        <v>D</v>
      </c>
      <c r="U54" s="83">
        <v>2</v>
      </c>
      <c r="V54" s="83">
        <v>1</v>
      </c>
      <c r="W54" s="84"/>
      <c r="X54" s="22">
        <f t="shared" ref="X54:X59" si="785">IF(V54&lt;&gt;"",IF(U54=V54,IF(U54=1,2,0),1),"")</f>
        <v>1</v>
      </c>
      <c r="Y54" s="22">
        <f t="shared" ref="Y54:Y59" si="786">IF(V54&lt;&gt;"",IF(U54=V54,IF(U54=1,0,2),1),"")</f>
        <v>1</v>
      </c>
      <c r="Z54" s="43">
        <f>IF(X54=2,3,IF(X54=1,1,0))</f>
        <v>1</v>
      </c>
      <c r="AA54" s="43">
        <f>IF(Y54=2,3,IF(Y54=1,1,0))</f>
        <v>1</v>
      </c>
      <c r="AB54" s="56"/>
      <c r="AC54" s="22" t="str">
        <f t="shared" ref="AC54:AC59" si="787">IF(AD54,VLOOKUP(AD54,Spelers,2,FALSE),"")</f>
        <v>CONICKX Gustaaf</v>
      </c>
      <c r="AD54" s="83">
        <v>2696</v>
      </c>
      <c r="AE54" s="22" t="str">
        <f t="shared" ref="AE54:AE59" si="788">IF(AD54,VLOOKUP(AD54,Spelers,3,FALSE),"")</f>
        <v>D</v>
      </c>
      <c r="AF54" s="22" t="str">
        <f t="shared" ref="AF54:AF59" si="789">IF(AG54,VLOOKUP(AG54,Spelers,2,FALSE),"")</f>
        <v>VAN DEN WIJNGAERT Yvan</v>
      </c>
      <c r="AG54" s="83">
        <v>8599</v>
      </c>
      <c r="AH54" s="22" t="str">
        <f t="shared" ref="AH54:AH59" si="790">IF(AG54,VLOOKUP(AG54,Spelers,3,FALSE),"")</f>
        <v>C</v>
      </c>
      <c r="AI54" s="83">
        <v>2</v>
      </c>
      <c r="AJ54" s="83">
        <v>1</v>
      </c>
      <c r="AK54" s="84"/>
      <c r="AL54" s="22">
        <f t="shared" ref="AL54:AL59" si="791">IF(AJ54&lt;&gt;"",IF(AI54=AJ54,IF(AI54=1,2,0),1),"")</f>
        <v>1</v>
      </c>
      <c r="AM54" s="22">
        <f t="shared" ref="AM54:AM59" si="792">IF(AJ54&lt;&gt;"",IF(AI54=AJ54,IF(AI54=1,0,2),1),"")</f>
        <v>1</v>
      </c>
      <c r="AN54" s="43">
        <f>IF(AL54=2,3,IF(AL54=1,1,0))</f>
        <v>1</v>
      </c>
      <c r="AO54" s="43">
        <f>IF(AM54=2,3,IF(AM54=1,1,0))</f>
        <v>1</v>
      </c>
      <c r="AP54" s="56"/>
      <c r="AQ54" s="22" t="str">
        <f t="shared" ref="AQ54:AQ59" si="793">IF(AR54,VLOOKUP(AR54,Spelers,2,FALSE),"")</f>
        <v>DE GREEF Johan</v>
      </c>
      <c r="AR54" s="83">
        <v>3773</v>
      </c>
      <c r="AS54" s="22" t="str">
        <f t="shared" ref="AS54:AS59" si="794">IF(AR54,VLOOKUP(AR54,Spelers,3,FALSE),"")</f>
        <v>D</v>
      </c>
      <c r="AT54" s="22" t="str">
        <f t="shared" ref="AT54:AT59" si="795">IF(AU54,VLOOKUP(AU54,Spelers,2,FALSE),"")</f>
        <v>KLEYN Alex</v>
      </c>
      <c r="AU54" s="83">
        <v>1007</v>
      </c>
      <c r="AV54" s="22" t="str">
        <f t="shared" ref="AV54:AV59" si="796">IF(AU54,VLOOKUP(AU54,Spelers,3,FALSE),"")</f>
        <v>D</v>
      </c>
      <c r="AW54" s="83">
        <v>2</v>
      </c>
      <c r="AX54" s="83">
        <v>2</v>
      </c>
      <c r="AY54" s="84"/>
      <c r="AZ54" s="22">
        <f t="shared" ref="AZ54:AZ59" si="797">IF(AX54&lt;&gt;"",IF(AW54=AX54,IF(AW54=1,2,0),1),"")</f>
        <v>0</v>
      </c>
      <c r="BA54" s="22">
        <f t="shared" ref="BA54:BA59" si="798">IF(AX54&lt;&gt;"",IF(AW54=AX54,IF(AW54=1,0,2),1),"")</f>
        <v>2</v>
      </c>
      <c r="BB54" s="43">
        <f>IF(AZ54=2,3,IF(AZ54=1,1,0))</f>
        <v>0</v>
      </c>
      <c r="BC54" s="43">
        <f>IF(BA54=2,3,IF(BA54=1,1,0))</f>
        <v>3</v>
      </c>
      <c r="BD54" s="66"/>
      <c r="BE54" s="22" t="str">
        <f t="shared" ref="BE54:BE59" si="799">IF(BF54,VLOOKUP(BF54,Spelers,2,FALSE),"")</f>
        <v>JANSEGERS Jurgen</v>
      </c>
      <c r="BF54" s="83">
        <v>3271</v>
      </c>
      <c r="BG54" s="22" t="str">
        <f t="shared" ref="BG54:BG59" si="800">IF(BF54,VLOOKUP(BF54,Spelers,3,FALSE),"")</f>
        <v>C</v>
      </c>
      <c r="BH54" s="22" t="str">
        <f t="shared" ref="BH54:BH59" si="801">IF(BI54,VLOOKUP(BI54,Spelers,2,FALSE),"")</f>
        <v>VAN ROY John</v>
      </c>
      <c r="BI54" s="83">
        <v>1883</v>
      </c>
      <c r="BJ54" s="22" t="str">
        <f t="shared" ref="BJ54:BJ59" si="802">IF(BI54,VLOOKUP(BI54,Spelers,3,FALSE),"")</f>
        <v>B</v>
      </c>
      <c r="BK54" s="83">
        <v>2</v>
      </c>
      <c r="BL54" s="83">
        <v>2</v>
      </c>
      <c r="BM54" s="84"/>
      <c r="BN54" s="22">
        <f t="shared" ref="BN54:BN59" si="803">IF(BL54&lt;&gt;"",IF(BK54=BL54,IF(BK54=1,2,0),1),"")</f>
        <v>0</v>
      </c>
      <c r="BO54" s="22">
        <f t="shared" ref="BO54:BO59" si="804">IF(BL54&lt;&gt;"",IF(BK54=BL54,IF(BK54=1,0,2),1),"")</f>
        <v>2</v>
      </c>
      <c r="BP54" s="43">
        <f>IF(BN54=2,3,IF(BN54=1,1,0))</f>
        <v>0</v>
      </c>
      <c r="BQ54" s="43">
        <f>IF(BO54=2,3,IF(BO54=1,1,0))</f>
        <v>3</v>
      </c>
      <c r="BR54" s="56"/>
      <c r="BS54" s="22" t="str">
        <f t="shared" ref="BS54:BS59" si="805">IF(BT54,VLOOKUP(BT54,Spelers,2,FALSE),"")</f>
        <v>VERHEYDEN Thierry</v>
      </c>
      <c r="BT54" s="83">
        <v>3038</v>
      </c>
      <c r="BU54" s="22" t="str">
        <f t="shared" ref="BU54:BU59" si="806">IF(BT54,VLOOKUP(BT54,Spelers,3,FALSE),"")</f>
        <v>B</v>
      </c>
      <c r="BV54" s="22" t="str">
        <f t="shared" ref="BV54:BV59" si="807">IF(BW54,VLOOKUP(BW54,Spelers,2,FALSE),"")</f>
        <v>AUBROECK Jurgen</v>
      </c>
      <c r="BW54" s="83">
        <v>6267</v>
      </c>
      <c r="BX54" s="22" t="str">
        <f t="shared" ref="BX54:BX59" si="808">IF(BW54,VLOOKUP(BW54,Spelers,3,FALSE),"")</f>
        <v>C</v>
      </c>
      <c r="BY54" s="83">
        <v>1</v>
      </c>
      <c r="BZ54" s="83">
        <v>2</v>
      </c>
      <c r="CA54" s="84"/>
      <c r="CB54" s="22">
        <f t="shared" ref="CB54:CB59" si="809">IF(BZ54&lt;&gt;"",IF(BY54=BZ54,IF(BY54=1,2,0),1),"")</f>
        <v>1</v>
      </c>
      <c r="CC54" s="22">
        <f t="shared" ref="CC54:CC59" si="810">IF(BZ54&lt;&gt;"",IF(BY54=BZ54,IF(BY54=1,0,2),1),"")</f>
        <v>1</v>
      </c>
      <c r="CD54" s="43">
        <f>IF(CB54=2,3,IF(CB54=1,1,0))</f>
        <v>1</v>
      </c>
      <c r="CE54" s="43">
        <f>IF(CC54=2,3,IF(CC54=1,1,0))</f>
        <v>1</v>
      </c>
      <c r="CF54" s="56"/>
      <c r="CG54" s="22" t="str">
        <f t="shared" ref="CG54:CG59" si="811">IF(CH54,VLOOKUP(CH54,Spelers,2,FALSE),"")</f>
        <v>VERMEULEN Paul</v>
      </c>
      <c r="CH54" s="83">
        <v>1123</v>
      </c>
      <c r="CI54" s="22" t="str">
        <f t="shared" ref="CI54:CI59" si="812">IF(CH54,VLOOKUP(CH54,Spelers,3,FALSE),"")</f>
        <v>B</v>
      </c>
      <c r="CJ54" s="22" t="str">
        <f t="shared" ref="CJ54:CJ59" si="813">IF(CK54,VLOOKUP(CK54,Spelers,2,FALSE),"")</f>
        <v>VAN ROY John</v>
      </c>
      <c r="CK54" s="83">
        <v>1883</v>
      </c>
      <c r="CL54" s="22" t="str">
        <f t="shared" ref="CL54:CL59" si="814">IF(CK54,VLOOKUP(CK54,Spelers,3,FALSE),"")</f>
        <v>B</v>
      </c>
      <c r="CM54" s="83">
        <v>1</v>
      </c>
      <c r="CN54" s="83">
        <v>1</v>
      </c>
      <c r="CO54" s="84"/>
      <c r="CP54" s="22">
        <f t="shared" ref="CP54:CP59" si="815">IF(CN54&lt;&gt;"",IF(CM54=CN54,IF(CM54=1,2,0),1),"")</f>
        <v>2</v>
      </c>
      <c r="CQ54" s="22">
        <f t="shared" ref="CQ54:CQ59" si="816">IF(CN54&lt;&gt;"",IF(CM54=CN54,IF(CM54=1,0,2),1),"")</f>
        <v>0</v>
      </c>
      <c r="CR54" s="43">
        <f>IF(CP54=2,3,IF(CP54=1,1,0))</f>
        <v>3</v>
      </c>
      <c r="CS54" s="43">
        <f>IF(CQ54=2,3,IF(CQ54=1,1,0))</f>
        <v>0</v>
      </c>
      <c r="CT54" s="66"/>
      <c r="CU54" s="22" t="str">
        <f t="shared" ref="CU54:CU59" si="817">IF(CV54,VLOOKUP(CV54,Spelers,2,FALSE),"")</f>
        <v>MAES Jan</v>
      </c>
      <c r="CV54" s="83">
        <v>2616</v>
      </c>
      <c r="CW54" s="22" t="str">
        <f t="shared" ref="CW54:CW59" si="818">IF(CV54,VLOOKUP(CV54,Spelers,3,FALSE),"")</f>
        <v>D</v>
      </c>
      <c r="CX54" s="22" t="str">
        <f t="shared" ref="CX54:CX59" si="819">IF(CY54,VLOOKUP(CY54,Spelers,2,FALSE),"")</f>
        <v>VAN HOOF Reno</v>
      </c>
      <c r="CY54" s="83">
        <v>4643</v>
      </c>
      <c r="CZ54" s="22" t="str">
        <f t="shared" ref="CZ54:CZ59" si="820">IF(CY54,VLOOKUP(CY54,Spelers,3,FALSE),"")</f>
        <v>B</v>
      </c>
      <c r="DA54" s="83">
        <v>2</v>
      </c>
      <c r="DB54" s="83">
        <v>1</v>
      </c>
      <c r="DC54" s="84"/>
      <c r="DD54" s="22">
        <f t="shared" ref="DD54:DD59" si="821">IF(DB54&lt;&gt;"",IF(DA54=DB54,IF(DA54=1,2,0),1),"")</f>
        <v>1</v>
      </c>
      <c r="DE54" s="22">
        <f t="shared" ref="DE54:DE59" si="822">IF(DB54&lt;&gt;"",IF(DA54=DB54,IF(DA54=1,0,2),1),"")</f>
        <v>1</v>
      </c>
      <c r="DF54" s="43">
        <f>IF(DD54=2,3,IF(DD54=1,1,0))</f>
        <v>1</v>
      </c>
      <c r="DG54" s="43">
        <f>IF(DE54=2,3,IF(DE54=1,1,0))</f>
        <v>1</v>
      </c>
      <c r="DH54" s="56"/>
      <c r="DI54" s="22" t="str">
        <f t="shared" ref="DI54:DI59" si="823">IF(DJ54,VLOOKUP(DJ54,Spelers,2,FALSE),"")</f>
        <v>DE KEYSER Laurens</v>
      </c>
      <c r="DJ54" s="83">
        <v>7168</v>
      </c>
      <c r="DK54" s="22" t="str">
        <f t="shared" ref="DK54:DK59" si="824">IF(DJ54,VLOOKUP(DJ54,Spelers,3,FALSE),"")</f>
        <v>B</v>
      </c>
      <c r="DL54" s="22" t="str">
        <f t="shared" ref="DL54:DL59" si="825">IF(DM54,VLOOKUP(DM54,Spelers,2,FALSE),"")</f>
        <v>VAN HOOF Reno</v>
      </c>
      <c r="DM54" s="83">
        <v>4643</v>
      </c>
      <c r="DN54" s="22" t="str">
        <f t="shared" ref="DN54:DN59" si="826">IF(DM54,VLOOKUP(DM54,Spelers,3,FALSE),"")</f>
        <v>B</v>
      </c>
      <c r="DO54" s="83">
        <v>2</v>
      </c>
      <c r="DP54" s="83">
        <v>2</v>
      </c>
      <c r="DQ54" s="84"/>
      <c r="DR54" s="22">
        <f t="shared" ref="DR54:DR59" si="827">IF(DP54&lt;&gt;"",IF(DO54=DP54,IF(DO54=1,2,0),1),"")</f>
        <v>0</v>
      </c>
      <c r="DS54" s="22">
        <f t="shared" ref="DS54:DS59" si="828">IF(DP54&lt;&gt;"",IF(DO54=DP54,IF(DO54=1,0,2),1),"")</f>
        <v>2</v>
      </c>
      <c r="DT54" s="43">
        <f>IF(DR54=2,3,IF(DR54=1,1,0))</f>
        <v>0</v>
      </c>
      <c r="DU54" s="43">
        <f>IF(DS54=2,3,IF(DS54=1,1,0))</f>
        <v>3</v>
      </c>
      <c r="DV54" s="56"/>
      <c r="DW54" s="22" t="str">
        <f t="shared" ref="DW54:DW59" si="829">IF(DX54,VLOOKUP(DX54,Spelers,2,FALSE),"")</f>
        <v>KLEYN Alex</v>
      </c>
      <c r="DX54" s="83">
        <v>1007</v>
      </c>
      <c r="DY54" s="22" t="str">
        <f t="shared" ref="DY54:DY59" si="830">IF(DX54,VLOOKUP(DX54,Spelers,3,FALSE),"")</f>
        <v>D</v>
      </c>
      <c r="DZ54" s="22" t="str">
        <f t="shared" ref="DZ54:DZ59" si="831">IF(EA54,VLOOKUP(EA54,Spelers,2,FALSE),"")</f>
        <v>VERELST Ken</v>
      </c>
      <c r="EA54" s="83">
        <v>7226</v>
      </c>
      <c r="EB54" s="22" t="str">
        <f t="shared" ref="EB54:EB59" si="832">IF(EA54,VLOOKUP(EA54,Spelers,3,FALSE),"")</f>
        <v>D</v>
      </c>
      <c r="EC54" s="83">
        <v>1</v>
      </c>
      <c r="ED54" s="83">
        <v>2</v>
      </c>
      <c r="EE54" s="84"/>
      <c r="EF54" s="22">
        <f t="shared" ref="EF54:EF59" si="833">IF(ED54&lt;&gt;"",IF(EC54=ED54,IF(EC54=1,2,0),1),"")</f>
        <v>1</v>
      </c>
      <c r="EG54" s="22">
        <f t="shared" ref="EG54:EG59" si="834">IF(ED54&lt;&gt;"",IF(EC54=ED54,IF(EC54=1,0,2),1),"")</f>
        <v>1</v>
      </c>
      <c r="EH54" s="43">
        <f>IF(EF54=2,3,IF(EF54=1,1,0))</f>
        <v>1</v>
      </c>
      <c r="EI54" s="43">
        <f>IF(EG54=2,3,IF(EG54=1,1,0))</f>
        <v>1</v>
      </c>
      <c r="EJ54" s="66"/>
      <c r="EK54" s="22" t="str">
        <f t="shared" ref="EK54:EK59" si="835">IF(EL54,VLOOKUP(EL54,Spelers,2,FALSE),"")</f>
        <v>DE GREEF Johan</v>
      </c>
      <c r="EL54" s="83">
        <v>3773</v>
      </c>
      <c r="EM54" s="22" t="str">
        <f t="shared" ref="EM54:EM59" si="836">IF(EL54,VLOOKUP(EL54,Spelers,3,FALSE),"")</f>
        <v>D</v>
      </c>
      <c r="EN54" s="22" t="str">
        <f t="shared" ref="EN54:EN59" si="837">IF(EO54,VLOOKUP(EO54,Spelers,2,FALSE),"")</f>
        <v>VERSTREPEN Kevin</v>
      </c>
      <c r="EO54" s="83">
        <v>8049</v>
      </c>
      <c r="EP54" s="22" t="str">
        <f t="shared" ref="EP54:EP59" si="838">IF(EO54,VLOOKUP(EO54,Spelers,3,FALSE),"")</f>
        <v>D</v>
      </c>
      <c r="EQ54" s="83">
        <v>1</v>
      </c>
      <c r="ER54" s="83">
        <v>2</v>
      </c>
      <c r="ES54" s="84"/>
      <c r="ET54" s="22">
        <f t="shared" ref="ET54:ET59" si="839">IF(ER54&lt;&gt;"",IF(EQ54=ER54,IF(EQ54=1,2,0),1),"")</f>
        <v>1</v>
      </c>
      <c r="EU54" s="22">
        <f t="shared" ref="EU54:EU59" si="840">IF(ER54&lt;&gt;"",IF(EQ54=ER54,IF(EQ54=1,0,2),1),"")</f>
        <v>1</v>
      </c>
      <c r="EV54" s="43">
        <f>IF(ET54=2,3,IF(ET54=1,1,0))</f>
        <v>1</v>
      </c>
      <c r="EW54" s="43">
        <f>IF(EU54=2,3,IF(EU54=1,1,0))</f>
        <v>1</v>
      </c>
      <c r="EX54" s="56"/>
      <c r="EY54" s="22" t="str">
        <f t="shared" ref="EY54:EY59" si="841">IF(EZ54,VLOOKUP(EZ54,Spelers,2,FALSE),"")</f>
        <v>HUYS Rudy</v>
      </c>
      <c r="EZ54" s="83">
        <v>4856</v>
      </c>
      <c r="FA54" s="22" t="str">
        <f t="shared" ref="FA54:FA59" si="842">IF(EZ54,VLOOKUP(EZ54,Spelers,3,FALSE),"")</f>
        <v>C</v>
      </c>
      <c r="FB54" s="22" t="str">
        <f t="shared" ref="FB54:FB59" si="843">IF(FC54,VLOOKUP(FC54,Spelers,2,FALSE),"")</f>
        <v>VAN DEN WIJNGAERT Yari</v>
      </c>
      <c r="FC54" s="83">
        <v>5351</v>
      </c>
      <c r="FD54" s="22" t="str">
        <f t="shared" ref="FD54:FD59" si="844">IF(FC54,VLOOKUP(FC54,Spelers,3,FALSE),"")</f>
        <v>ND</v>
      </c>
      <c r="FE54" s="83">
        <v>1</v>
      </c>
      <c r="FF54" s="83">
        <v>1</v>
      </c>
      <c r="FG54" s="84"/>
      <c r="FH54" s="22">
        <f t="shared" ref="FH54:FH59" si="845">IF(FF54&lt;&gt;"",IF(FE54=FF54,IF(FE54=1,2,0),1),"")</f>
        <v>2</v>
      </c>
      <c r="FI54" s="22">
        <f t="shared" ref="FI54:FI59" si="846">IF(FF54&lt;&gt;"",IF(FE54=FF54,IF(FE54=1,0,2),1),"")</f>
        <v>0</v>
      </c>
      <c r="FJ54" s="43">
        <f>IF(FH54=2,3,IF(FH54=1,1,0))</f>
        <v>3</v>
      </c>
      <c r="FK54" s="43">
        <f>IF(FI54=2,3,IF(FI54=1,1,0))</f>
        <v>0</v>
      </c>
      <c r="FL54" s="56"/>
      <c r="FM54" s="22" t="str">
        <f t="shared" ref="FM54:FM59" si="847">IF(FN54,VLOOKUP(FN54,Spelers,2,FALSE),"")</f>
        <v>VAN DEN WIJNGAERT Yari</v>
      </c>
      <c r="FN54" s="83">
        <v>5351</v>
      </c>
      <c r="FO54" s="22" t="str">
        <f t="shared" ref="FO54:FO59" si="848">IF(FN54,VLOOKUP(FN54,Spelers,3,FALSE),"")</f>
        <v>ND</v>
      </c>
      <c r="FP54" s="22" t="str">
        <f t="shared" ref="FP54:FP59" si="849">IF(FQ54,VLOOKUP(FQ54,Spelers,2,FALSE),"")</f>
        <v>AUBROECK Jurgen</v>
      </c>
      <c r="FQ54" s="83">
        <v>6267</v>
      </c>
      <c r="FR54" s="22" t="str">
        <f t="shared" ref="FR54:FR59" si="850">IF(FQ54,VLOOKUP(FQ54,Spelers,3,FALSE),"")</f>
        <v>C</v>
      </c>
      <c r="FS54" s="83">
        <v>2</v>
      </c>
      <c r="FT54" s="83">
        <v>2</v>
      </c>
      <c r="FU54" s="84"/>
      <c r="FV54" s="22">
        <f t="shared" ref="FV54:FV59" si="851">IF(FT54&lt;&gt;"",IF(FS54=FT54,IF(FS54=1,2,0),1),"")</f>
        <v>0</v>
      </c>
      <c r="FW54" s="22">
        <f t="shared" ref="FW54:FW59" si="852">IF(FT54&lt;&gt;"",IF(FS54=FT54,IF(FS54=1,0,2),1),"")</f>
        <v>2</v>
      </c>
      <c r="FX54" s="43">
        <f>IF(FV54=2,3,IF(FV54=1,1,0))</f>
        <v>0</v>
      </c>
      <c r="FY54" s="43">
        <f>IF(FW54=2,3,IF(FW54=1,1,0))</f>
        <v>3</v>
      </c>
      <c r="FZ54" s="66"/>
      <c r="GA54" s="22" t="str">
        <f t="shared" ref="GA54:GA59" si="853">IF(GB54,VLOOKUP(GB54,Spelers,2,FALSE),"")</f>
        <v>AERTS Albert</v>
      </c>
      <c r="GB54" s="83">
        <v>1338</v>
      </c>
      <c r="GC54" s="22" t="str">
        <f t="shared" ref="GC54:GC59" si="854">IF(GB54,VLOOKUP(GB54,Spelers,3,FALSE),"")</f>
        <v>NA</v>
      </c>
      <c r="GD54" s="22" t="str">
        <f t="shared" ref="GD54:GD59" si="855">IF(GE54,VLOOKUP(GE54,Spelers,2,FALSE),"")</f>
        <v>DE RIDDER Victor</v>
      </c>
      <c r="GE54" s="83">
        <v>7584</v>
      </c>
      <c r="GF54" s="22" t="str">
        <f t="shared" ref="GF54:GF59" si="856">IF(GE54,VLOOKUP(GE54,Spelers,3,FALSE),"")</f>
        <v>C</v>
      </c>
      <c r="GG54" s="83">
        <v>2</v>
      </c>
      <c r="GH54" s="83">
        <v>1</v>
      </c>
      <c r="GI54" s="84"/>
      <c r="GJ54" s="22">
        <f t="shared" ref="GJ54:GJ59" si="857">IF(GH54&lt;&gt;"",IF(GG54=GH54,IF(GG54=1,2,0),1),"")</f>
        <v>1</v>
      </c>
      <c r="GK54" s="22">
        <f t="shared" ref="GK54:GK59" si="858">IF(GH54&lt;&gt;"",IF(GG54=GH54,IF(GG54=1,0,2),1),"")</f>
        <v>1</v>
      </c>
      <c r="GL54" s="43">
        <f>IF(GJ54=2,3,IF(GJ54=1,1,0))</f>
        <v>1</v>
      </c>
      <c r="GM54" s="43">
        <f>IF(GK54=2,3,IF(GK54=1,1,0))</f>
        <v>1</v>
      </c>
      <c r="GN54" s="56"/>
      <c r="GO54" s="22" t="str">
        <f t="shared" ref="GO54:GO59" si="859">IF(GP54,VLOOKUP(GP54,Spelers,2,FALSE),"")</f>
        <v>MUYS Erwin</v>
      </c>
      <c r="GP54" s="83">
        <v>8058</v>
      </c>
      <c r="GQ54" s="22" t="str">
        <f t="shared" ref="GQ54:GQ59" si="860">IF(GP54,VLOOKUP(GP54,Spelers,3,FALSE),"")</f>
        <v>D</v>
      </c>
      <c r="GR54" s="22" t="str">
        <f t="shared" ref="GR54:GR59" si="861">IF(GS54,VLOOKUP(GS54,Spelers,2,FALSE),"")</f>
        <v>VAN DEN WIJNGAERT Yvan</v>
      </c>
      <c r="GS54" s="83">
        <v>8599</v>
      </c>
      <c r="GT54" s="22" t="str">
        <f t="shared" ref="GT54:GT59" si="862">IF(GS54,VLOOKUP(GS54,Spelers,3,FALSE),"")</f>
        <v>C</v>
      </c>
      <c r="GU54" s="83">
        <v>1</v>
      </c>
      <c r="GV54" s="83">
        <v>2</v>
      </c>
      <c r="GW54" s="84"/>
      <c r="GX54" s="22">
        <f t="shared" ref="GX54:GX59" si="863">IF(GV54&lt;&gt;"",IF(GU54=GV54,IF(GU54=1,2,0),1),"")</f>
        <v>1</v>
      </c>
      <c r="GY54" s="22">
        <f t="shared" ref="GY54:GY59" si="864">IF(GV54&lt;&gt;"",IF(GU54=GV54,IF(GU54=1,0,2),1),"")</f>
        <v>1</v>
      </c>
      <c r="GZ54" s="43">
        <f>IF(GX54=2,3,IF(GX54=1,1,0))</f>
        <v>1</v>
      </c>
      <c r="HA54" s="43">
        <f>IF(GY54=2,3,IF(GY54=1,1,0))</f>
        <v>1</v>
      </c>
      <c r="HB54" s="56"/>
      <c r="HC54" s="22" t="str">
        <f t="shared" ref="HC54:HC59" si="865">IF(HD54,VLOOKUP(HD54,Spelers,2,FALSE),"")</f>
        <v>DE BONDT Alain</v>
      </c>
      <c r="HD54" s="83">
        <v>5792</v>
      </c>
      <c r="HE54" s="22" t="str">
        <f t="shared" ref="HE54:HE59" si="866">IF(HD54,VLOOKUP(HD54,Spelers,3,FALSE),"")</f>
        <v>C</v>
      </c>
      <c r="HF54" s="22" t="str">
        <f t="shared" ref="HF54:HF59" si="867">IF(HG54,VLOOKUP(HG54,Spelers,2,FALSE),"")</f>
        <v>JANSEGERS Jurgen</v>
      </c>
      <c r="HG54" s="83">
        <v>3271</v>
      </c>
      <c r="HH54" s="22" t="str">
        <f t="shared" ref="HH54:HH59" si="868">IF(HG54,VLOOKUP(HG54,Spelers,3,FALSE),"")</f>
        <v>C</v>
      </c>
      <c r="HI54" s="83">
        <v>2</v>
      </c>
      <c r="HJ54" s="83">
        <v>2</v>
      </c>
      <c r="HK54" s="84"/>
      <c r="HL54" s="22">
        <f t="shared" ref="HL54:HL59" si="869">IF(HJ54&lt;&gt;"",IF(HI54=HJ54,IF(HI54=1,2,0),1),"")</f>
        <v>0</v>
      </c>
      <c r="HM54" s="22">
        <f t="shared" ref="HM54:HM59" si="870">IF(HJ54&lt;&gt;"",IF(HI54=HJ54,IF(HI54=1,0,2),1),"")</f>
        <v>2</v>
      </c>
      <c r="HN54" s="43">
        <f>IF(HL54=2,3,IF(HL54=1,1,0))</f>
        <v>0</v>
      </c>
      <c r="HO54" s="43">
        <f>IF(HM54=2,3,IF(HM54=1,1,0))</f>
        <v>3</v>
      </c>
      <c r="HP54" s="66"/>
      <c r="HQ54" s="22" t="str">
        <f t="shared" ref="HQ54:HQ59" si="871">IF(HR54,VLOOKUP(HR54,Spelers,2,FALSE),"")</f>
        <v>AUBROECK Jurgen</v>
      </c>
      <c r="HR54" s="83">
        <v>6267</v>
      </c>
      <c r="HS54" s="22" t="str">
        <f t="shared" ref="HS54:HS59" si="872">IF(HR54,VLOOKUP(HR54,Spelers,3,FALSE),"")</f>
        <v>C</v>
      </c>
      <c r="HT54" s="22" t="str">
        <f t="shared" ref="HT54:HT59" si="873">IF(HU54,VLOOKUP(HU54,Spelers,2,FALSE),"")</f>
        <v>DE VISSCHER Joey</v>
      </c>
      <c r="HU54" s="83">
        <v>7887</v>
      </c>
      <c r="HV54" s="22" t="str">
        <f t="shared" ref="HV54:HV59" si="874">IF(HU54,VLOOKUP(HU54,Spelers,3,FALSE),"")</f>
        <v>D</v>
      </c>
      <c r="HW54" s="83">
        <v>2</v>
      </c>
      <c r="HX54" s="83">
        <v>2</v>
      </c>
      <c r="HY54" s="84"/>
      <c r="HZ54" s="22">
        <f t="shared" ref="HZ54:HZ59" si="875">IF(HX54&lt;&gt;"",IF(HW54=HX54,IF(HW54=1,2,0),1),"")</f>
        <v>0</v>
      </c>
      <c r="IA54" s="22">
        <f t="shared" ref="IA54:IA59" si="876">IF(HX54&lt;&gt;"",IF(HW54=HX54,IF(HW54=1,0,2),1),"")</f>
        <v>2</v>
      </c>
      <c r="IB54" s="43">
        <f t="shared" ref="IB54:IC59" si="877">IF(HZ54=2,3,IF(HZ54=1,1,0))</f>
        <v>0</v>
      </c>
      <c r="IC54" s="43">
        <f t="shared" si="877"/>
        <v>3</v>
      </c>
      <c r="ID54" s="56"/>
      <c r="IE54" s="22" t="str">
        <f t="shared" ref="IE54:IE59" si="878">IF(IF54,VLOOKUP(IF54,Spelers,2,FALSE),"")</f>
        <v>VAN ROY John</v>
      </c>
      <c r="IF54" s="83">
        <v>1883</v>
      </c>
      <c r="IG54" s="22" t="str">
        <f t="shared" ref="IG54:IG59" si="879">IF(IF54,VLOOKUP(IF54,Spelers,3,FALSE),"")</f>
        <v>B</v>
      </c>
      <c r="IH54" s="22" t="str">
        <f t="shared" ref="IH54:IH59" si="880">IF(II54,VLOOKUP(II54,Spelers,2,FALSE),"")</f>
        <v>AUBROECK Jurgen</v>
      </c>
      <c r="II54" s="83">
        <v>6267</v>
      </c>
      <c r="IJ54" s="22" t="str">
        <f t="shared" ref="IJ54:IJ59" si="881">IF(II54,VLOOKUP(II54,Spelers,3,FALSE),"")</f>
        <v>C</v>
      </c>
      <c r="IK54" s="83">
        <v>2</v>
      </c>
      <c r="IL54" s="83">
        <v>2</v>
      </c>
      <c r="IM54" s="65"/>
      <c r="IN54" s="22">
        <f t="shared" ref="IN54:IN59" si="882">IF(IL54&lt;&gt;"",IF(IK54=IL54,IF(IK54=1,2,0),1),"")</f>
        <v>0</v>
      </c>
      <c r="IO54" s="22">
        <f t="shared" ref="IO54:IO59" si="883">IF(IL54&lt;&gt;"",IF(IK54=IL54,IF(IK54=1,0,2),1),"")</f>
        <v>2</v>
      </c>
      <c r="IP54" s="43">
        <f>IF(IN54=2,3,IF(IN54=1,1,0))</f>
        <v>0</v>
      </c>
      <c r="IQ54" s="43">
        <f>IF(IO54=2,3,IF(IO54=1,1,0))</f>
        <v>3</v>
      </c>
      <c r="IR54" s="56"/>
      <c r="IS54" s="22" t="str">
        <f t="shared" ref="IS54:IS59" si="884">IF(IT54,VLOOKUP(IT54,Spelers,2,FALSE),"")</f>
        <v>VERHEYDEN Thierry</v>
      </c>
      <c r="IT54" s="83">
        <v>3038</v>
      </c>
      <c r="IU54" s="22" t="str">
        <f t="shared" ref="IU54:IU59" si="885">IF(IT54,VLOOKUP(IT54,Spelers,3,FALSE),"")</f>
        <v>B</v>
      </c>
      <c r="IV54" s="22" t="str">
        <f t="shared" ref="IV54:IV59" si="886">IF(IW54,VLOOKUP(IW54,Spelers,2,FALSE),"")</f>
        <v>DE BONDT Tom</v>
      </c>
      <c r="IW54" s="83">
        <v>7386</v>
      </c>
      <c r="IX54" s="22" t="str">
        <f t="shared" ref="IX54:IX59" si="887">IF(IW54,VLOOKUP(IW54,Spelers,3,FALSE),"")</f>
        <v>NA</v>
      </c>
      <c r="IY54" s="83">
        <v>1</v>
      </c>
      <c r="IZ54" s="83">
        <v>1</v>
      </c>
      <c r="JA54" s="84"/>
      <c r="JB54" s="22">
        <f t="shared" ref="JB54:JB59" si="888">IF(IZ54&lt;&gt;"",IF(IY54=IZ54,IF(IY54=1,2,0),1),"")</f>
        <v>2</v>
      </c>
      <c r="JC54" s="22">
        <f t="shared" ref="JC54:JC59" si="889">IF(IZ54&lt;&gt;"",IF(IY54=IZ54,IF(IY54=1,0,2),1),"")</f>
        <v>0</v>
      </c>
      <c r="JD54" s="43">
        <f>IF(JB54=2,3,IF(JB54=1,1,0))</f>
        <v>3</v>
      </c>
      <c r="JE54" s="43">
        <f>IF(JC54=2,3,IF(JC54=1,1,0))</f>
        <v>0</v>
      </c>
      <c r="JF54" s="66"/>
      <c r="JG54" s="22" t="str">
        <f t="shared" ref="JG54:JG59" si="890">IF(JH54,VLOOKUP(JH54,Spelers,2,FALSE),"")</f>
        <v>VAN AKEN Bart</v>
      </c>
      <c r="JH54" s="83">
        <v>8242</v>
      </c>
      <c r="JI54" s="22" t="str">
        <f t="shared" ref="JI54:JI59" si="891">IF(JH54,VLOOKUP(JH54,Spelers,3,FALSE),"")</f>
        <v>D</v>
      </c>
      <c r="JJ54" s="22" t="str">
        <f t="shared" ref="JJ54:JJ59" si="892">IF(JK54,VLOOKUP(JK54,Spelers,2,FALSE),"")</f>
        <v>DE KEYSER Laurens</v>
      </c>
      <c r="JK54" s="83">
        <v>7168</v>
      </c>
      <c r="JL54" s="22" t="str">
        <f t="shared" ref="JL54:JL59" si="893">IF(JK54,VLOOKUP(JK54,Spelers,3,FALSE),"")</f>
        <v>B</v>
      </c>
      <c r="JM54" s="83">
        <v>2</v>
      </c>
      <c r="JN54" s="83">
        <v>1</v>
      </c>
      <c r="JO54" s="84"/>
      <c r="JP54" s="22">
        <f t="shared" ref="JP54:JP59" si="894">IF(JN54&lt;&gt;"",IF(JM54=JN54,IF(JM54=1,2,0),1),"")</f>
        <v>1</v>
      </c>
      <c r="JQ54" s="22">
        <f t="shared" ref="JQ54:JQ59" si="895">IF(JN54&lt;&gt;"",IF(JM54=JN54,IF(JM54=1,0,2),1),"")</f>
        <v>1</v>
      </c>
      <c r="JR54" s="43">
        <f>IF(JP54=2,3,IF(JP54=1,1,0))</f>
        <v>1</v>
      </c>
      <c r="JS54" s="43">
        <f>IF(JQ54=2,3,IF(JQ54=1,1,0))</f>
        <v>1</v>
      </c>
      <c r="JT54" s="56"/>
      <c r="JU54" s="22" t="str">
        <f t="shared" ref="JU54:JU59" si="896">IF(JV54,VLOOKUP(JV54,Spelers,2,FALSE),"")</f>
        <v>POORTMANS Paul</v>
      </c>
      <c r="JV54" s="83">
        <v>2242</v>
      </c>
      <c r="JW54" s="22" t="str">
        <f t="shared" ref="JW54:JW59" si="897">IF(JV54,VLOOKUP(JV54,Spelers,3,FALSE),"")</f>
        <v>D</v>
      </c>
      <c r="JX54" s="22" t="str">
        <f t="shared" ref="JX54:JX59" si="898">IF(JY54,VLOOKUP(JY54,Spelers,2,FALSE),"")</f>
        <v>MUYS Erwin</v>
      </c>
      <c r="JY54" s="83">
        <v>8058</v>
      </c>
      <c r="JZ54" s="22" t="str">
        <f t="shared" ref="JZ54:JZ59" si="899">IF(JY54,VLOOKUP(JY54,Spelers,3,FALSE),"")</f>
        <v>D</v>
      </c>
      <c r="KA54" s="83">
        <v>1</v>
      </c>
      <c r="KB54" s="83">
        <v>2</v>
      </c>
      <c r="KC54" s="84"/>
      <c r="KD54" s="22">
        <f t="shared" ref="KD54:KD59" si="900">IF(KB54&lt;&gt;"",IF(KA54=KB54,IF(KA54=1,2,0),1),"")</f>
        <v>1</v>
      </c>
      <c r="KE54" s="22">
        <f t="shared" ref="KE54:KE59" si="901">IF(KB54&lt;&gt;"",IF(KA54=KB54,IF(KA54=1,0,2),1),"")</f>
        <v>1</v>
      </c>
      <c r="KF54" s="43">
        <f>IF(KD54=2,3,IF(KD54=1,1,0))</f>
        <v>1</v>
      </c>
      <c r="KG54" s="43">
        <f>IF(KE54=2,3,IF(KE54=1,1,0))</f>
        <v>1</v>
      </c>
      <c r="KH54" s="56"/>
      <c r="KI54" s="22" t="str">
        <f t="shared" ref="KI54:KI59" si="902">IF(KJ54,VLOOKUP(KJ54,Spelers,2,FALSE),"")</f>
        <v>KERREMANS Yentl</v>
      </c>
      <c r="KJ54" s="83">
        <v>4636</v>
      </c>
      <c r="KK54" s="22" t="str">
        <f t="shared" ref="KK54:KK59" si="903">IF(KJ54,VLOOKUP(KJ54,Spelers,3,FALSE),"")</f>
        <v>D</v>
      </c>
      <c r="KL54" s="22" t="str">
        <f t="shared" ref="KL54:KL59" si="904">IF(KM54,VLOOKUP(KM54,Spelers,2,FALSE),"")</f>
        <v>D'HONT Paul</v>
      </c>
      <c r="KM54" s="83">
        <v>7450</v>
      </c>
      <c r="KN54" s="22" t="str">
        <f t="shared" ref="KN54:KN59" si="905">IF(KM54,VLOOKUP(KM54,Spelers,3,FALSE),"")</f>
        <v>D</v>
      </c>
      <c r="KO54" s="83">
        <v>1</v>
      </c>
      <c r="KP54" s="83">
        <v>1</v>
      </c>
      <c r="KQ54" s="84"/>
      <c r="KR54" s="22">
        <f t="shared" ref="KR54:KR59" si="906">IF(KP54&lt;&gt;"",IF(KO54=KP54,IF(KO54=1,2,0),1),"")</f>
        <v>2</v>
      </c>
      <c r="KS54" s="22">
        <f t="shared" ref="KS54:KS59" si="907">IF(KP54&lt;&gt;"",IF(KO54=KP54,IF(KO54=1,0,2),1),"")</f>
        <v>0</v>
      </c>
      <c r="KT54" s="43">
        <f>IF(KR54=2,3,IF(KR54=1,1,0))</f>
        <v>3</v>
      </c>
      <c r="KU54" s="43">
        <f>IF(KS54=2,3,IF(KS54=1,1,0))</f>
        <v>0</v>
      </c>
      <c r="KV54" s="66"/>
      <c r="KW54" s="22"/>
      <c r="KX54" s="83"/>
      <c r="KY54" s="22"/>
      <c r="KZ54" s="22"/>
      <c r="LA54" s="83"/>
      <c r="LB54" s="22"/>
      <c r="LC54" s="83"/>
      <c r="LD54" s="83"/>
      <c r="LE54" s="84"/>
      <c r="LF54" s="22"/>
      <c r="LG54" s="22"/>
      <c r="LH54" s="43"/>
      <c r="LI54" s="43"/>
      <c r="LJ54" s="56"/>
      <c r="LK54" s="22"/>
      <c r="LL54" s="83"/>
      <c r="LM54" s="22"/>
      <c r="LN54" s="22"/>
      <c r="LO54" s="83"/>
      <c r="LP54" s="22"/>
      <c r="LQ54" s="83"/>
      <c r="LR54" s="83"/>
      <c r="LS54" s="84"/>
      <c r="LT54" s="22"/>
      <c r="LU54" s="22"/>
      <c r="LV54" s="43"/>
      <c r="LW54" s="43"/>
      <c r="LY54" s="22"/>
      <c r="LZ54" s="83"/>
      <c r="MA54" s="22"/>
      <c r="MB54" s="22"/>
      <c r="MC54" s="83"/>
      <c r="MD54" s="22"/>
      <c r="ME54" s="83"/>
      <c r="MF54" s="83"/>
      <c r="MG54" s="84"/>
      <c r="MH54" s="22"/>
      <c r="MI54" s="22"/>
      <c r="MJ54" s="43"/>
      <c r="MK54" s="43"/>
      <c r="ML54" s="56"/>
      <c r="MM54" s="22"/>
      <c r="MN54" s="83"/>
      <c r="MO54" s="22"/>
      <c r="MP54" s="22"/>
      <c r="MQ54" s="83"/>
      <c r="MR54" s="22"/>
      <c r="MS54" s="83"/>
      <c r="MT54" s="83"/>
      <c r="MU54" s="84"/>
      <c r="MV54" s="22"/>
      <c r="MW54" s="22"/>
      <c r="MX54" s="43"/>
      <c r="MY54" s="43"/>
    </row>
    <row r="55" spans="1:363" ht="16.5" x14ac:dyDescent="0.3">
      <c r="A55" s="22" t="str">
        <f t="shared" si="775"/>
        <v>MAES Jan</v>
      </c>
      <c r="B55" s="83">
        <v>2616</v>
      </c>
      <c r="C55" s="22" t="str">
        <f t="shared" si="776"/>
        <v>D</v>
      </c>
      <c r="D55" s="22" t="str">
        <f t="shared" si="777"/>
        <v>SELLESLAGH Hubert</v>
      </c>
      <c r="E55" s="83">
        <v>4858</v>
      </c>
      <c r="F55" s="22" t="str">
        <f t="shared" si="778"/>
        <v>D</v>
      </c>
      <c r="G55" s="83">
        <v>2</v>
      </c>
      <c r="H55" s="83">
        <v>1</v>
      </c>
      <c r="I55" s="84"/>
      <c r="J55" s="22">
        <f t="shared" si="779"/>
        <v>1</v>
      </c>
      <c r="K55" s="22">
        <f t="shared" si="780"/>
        <v>1</v>
      </c>
      <c r="L55" s="43">
        <f t="shared" ref="L55:M59" si="908">IF(J55=2,3,IF(J55=1,1,0))</f>
        <v>1</v>
      </c>
      <c r="M55" s="43">
        <f t="shared" si="908"/>
        <v>1</v>
      </c>
      <c r="N55" s="66"/>
      <c r="O55" s="22" t="str">
        <f t="shared" si="781"/>
        <v>VAN STEEN Brent</v>
      </c>
      <c r="P55" s="83">
        <v>4581</v>
      </c>
      <c r="Q55" s="22" t="str">
        <f t="shared" si="782"/>
        <v>C</v>
      </c>
      <c r="R55" s="22" t="str">
        <f t="shared" si="783"/>
        <v>DE GREEF Johan</v>
      </c>
      <c r="S55" s="83">
        <v>3773</v>
      </c>
      <c r="T55" s="22" t="str">
        <f t="shared" si="784"/>
        <v>D</v>
      </c>
      <c r="U55" s="83">
        <v>1</v>
      </c>
      <c r="V55" s="83">
        <v>1</v>
      </c>
      <c r="W55" s="84"/>
      <c r="X55" s="22">
        <f t="shared" si="785"/>
        <v>2</v>
      </c>
      <c r="Y55" s="22">
        <f t="shared" si="786"/>
        <v>0</v>
      </c>
      <c r="Z55" s="43">
        <f t="shared" ref="Z55:AA59" si="909">IF(X55=2,3,IF(X55=1,1,0))</f>
        <v>3</v>
      </c>
      <c r="AA55" s="43">
        <f t="shared" si="909"/>
        <v>0</v>
      </c>
      <c r="AB55" s="56"/>
      <c r="AC55" s="22" t="str">
        <f t="shared" si="787"/>
        <v>VAN WEYENBERGH Patrick</v>
      </c>
      <c r="AD55" s="83">
        <v>6290</v>
      </c>
      <c r="AE55" s="22" t="str">
        <f t="shared" si="788"/>
        <v>B</v>
      </c>
      <c r="AF55" s="22" t="str">
        <f t="shared" si="789"/>
        <v>DE GREEF Johan</v>
      </c>
      <c r="AG55" s="83">
        <v>3773</v>
      </c>
      <c r="AH55" s="22" t="str">
        <f t="shared" si="790"/>
        <v>D</v>
      </c>
      <c r="AI55" s="83">
        <v>2</v>
      </c>
      <c r="AJ55" s="83">
        <v>2</v>
      </c>
      <c r="AK55" s="84" t="s">
        <v>777</v>
      </c>
      <c r="AL55" s="22">
        <f t="shared" si="791"/>
        <v>0</v>
      </c>
      <c r="AM55" s="22">
        <f t="shared" si="792"/>
        <v>2</v>
      </c>
      <c r="AN55" s="43">
        <f t="shared" ref="AN55:AO59" si="910">IF(AL55=2,3,IF(AL55=1,1,0))</f>
        <v>0</v>
      </c>
      <c r="AO55" s="43">
        <f t="shared" si="910"/>
        <v>3</v>
      </c>
      <c r="AP55" s="56"/>
      <c r="AQ55" s="22" t="str">
        <f t="shared" si="793"/>
        <v>VAN DEN WIJNGAERT Yari</v>
      </c>
      <c r="AR55" s="83">
        <v>5351</v>
      </c>
      <c r="AS55" s="22" t="str">
        <f t="shared" si="794"/>
        <v>ND</v>
      </c>
      <c r="AT55" s="22" t="str">
        <f t="shared" si="795"/>
        <v>JANSEGERS Jurgen</v>
      </c>
      <c r="AU55" s="83">
        <v>3271</v>
      </c>
      <c r="AV55" s="22" t="str">
        <f t="shared" si="796"/>
        <v>C</v>
      </c>
      <c r="AW55" s="83">
        <v>2</v>
      </c>
      <c r="AX55" s="83">
        <v>2</v>
      </c>
      <c r="AY55" s="84"/>
      <c r="AZ55" s="22">
        <f t="shared" si="797"/>
        <v>0</v>
      </c>
      <c r="BA55" s="22">
        <f t="shared" si="798"/>
        <v>2</v>
      </c>
      <c r="BB55" s="43">
        <f t="shared" ref="BB55:BC59" si="911">IF(AZ55=2,3,IF(AZ55=1,1,0))</f>
        <v>0</v>
      </c>
      <c r="BC55" s="43">
        <f t="shared" si="911"/>
        <v>3</v>
      </c>
      <c r="BD55" s="66"/>
      <c r="BE55" s="22" t="str">
        <f t="shared" si="799"/>
        <v>DE RIDDER Alfons</v>
      </c>
      <c r="BF55" s="83">
        <v>2899</v>
      </c>
      <c r="BG55" s="22" t="str">
        <f t="shared" si="800"/>
        <v>C</v>
      </c>
      <c r="BH55" s="22" t="str">
        <f t="shared" si="801"/>
        <v>DE BONDT Alain</v>
      </c>
      <c r="BI55" s="83">
        <v>5792</v>
      </c>
      <c r="BJ55" s="22" t="str">
        <f t="shared" si="802"/>
        <v>C</v>
      </c>
      <c r="BK55" s="83">
        <v>2</v>
      </c>
      <c r="BL55" s="83">
        <v>2</v>
      </c>
      <c r="BM55" s="84"/>
      <c r="BN55" s="22">
        <f t="shared" si="803"/>
        <v>0</v>
      </c>
      <c r="BO55" s="22">
        <f t="shared" si="804"/>
        <v>2</v>
      </c>
      <c r="BP55" s="43">
        <f t="shared" ref="BP55:BQ59" si="912">IF(BN55=2,3,IF(BN55=1,1,0))</f>
        <v>0</v>
      </c>
      <c r="BQ55" s="43">
        <f t="shared" si="912"/>
        <v>3</v>
      </c>
      <c r="BR55" s="56"/>
      <c r="BS55" s="22" t="str">
        <f t="shared" si="805"/>
        <v>GOETGEBUER Ferdinand</v>
      </c>
      <c r="BT55" s="83">
        <v>8241</v>
      </c>
      <c r="BU55" s="22" t="str">
        <f t="shared" si="806"/>
        <v>D</v>
      </c>
      <c r="BV55" s="22" t="str">
        <f t="shared" si="807"/>
        <v>VAN STEEN Brent</v>
      </c>
      <c r="BW55" s="83">
        <v>4581</v>
      </c>
      <c r="BX55" s="22" t="str">
        <f t="shared" si="808"/>
        <v>C</v>
      </c>
      <c r="BY55" s="83">
        <v>2</v>
      </c>
      <c r="BZ55" s="83">
        <v>2</v>
      </c>
      <c r="CA55" s="84"/>
      <c r="CB55" s="22">
        <f t="shared" si="809"/>
        <v>0</v>
      </c>
      <c r="CC55" s="22">
        <f t="shared" si="810"/>
        <v>2</v>
      </c>
      <c r="CD55" s="43">
        <f t="shared" ref="CD55:CD59" si="913">IF(CB55=2,3,IF(CB55=1,1,0))</f>
        <v>0</v>
      </c>
      <c r="CE55" s="43">
        <f t="shared" ref="CE55:CE59" si="914">IF(CC55=2,3,IF(CC55=1,1,0))</f>
        <v>3</v>
      </c>
      <c r="CF55" s="56"/>
      <c r="CG55" s="22" t="str">
        <f t="shared" si="811"/>
        <v>AUBROECK Jurgen</v>
      </c>
      <c r="CH55" s="83">
        <v>6267</v>
      </c>
      <c r="CI55" s="22" t="str">
        <f t="shared" si="812"/>
        <v>C</v>
      </c>
      <c r="CJ55" s="22" t="str">
        <f t="shared" si="813"/>
        <v>DE BONDT Alain</v>
      </c>
      <c r="CK55" s="83">
        <v>5792</v>
      </c>
      <c r="CL55" s="22" t="str">
        <f t="shared" si="814"/>
        <v>C</v>
      </c>
      <c r="CM55" s="83">
        <v>2</v>
      </c>
      <c r="CN55" s="83">
        <v>1</v>
      </c>
      <c r="CO55" s="84"/>
      <c r="CP55" s="22">
        <f t="shared" si="815"/>
        <v>1</v>
      </c>
      <c r="CQ55" s="22">
        <f t="shared" si="816"/>
        <v>1</v>
      </c>
      <c r="CR55" s="43">
        <f t="shared" ref="CR55:CS59" si="915">IF(CP55=2,3,IF(CP55=1,1,0))</f>
        <v>1</v>
      </c>
      <c r="CS55" s="43">
        <f t="shared" si="915"/>
        <v>1</v>
      </c>
      <c r="CT55" s="66"/>
      <c r="CU55" s="22" t="str">
        <f t="shared" si="817"/>
        <v>VAN DEN WIJNGAERT Yari</v>
      </c>
      <c r="CV55" s="83">
        <v>5351</v>
      </c>
      <c r="CW55" s="22" t="str">
        <f t="shared" si="818"/>
        <v>ND</v>
      </c>
      <c r="CX55" s="22" t="str">
        <f t="shared" si="819"/>
        <v>VERELST Ken</v>
      </c>
      <c r="CY55" s="83">
        <v>7226</v>
      </c>
      <c r="CZ55" s="22" t="str">
        <f t="shared" si="820"/>
        <v>D</v>
      </c>
      <c r="DA55" s="83">
        <v>2</v>
      </c>
      <c r="DB55" s="83">
        <v>2</v>
      </c>
      <c r="DC55" s="84"/>
      <c r="DD55" s="22">
        <f t="shared" si="821"/>
        <v>0</v>
      </c>
      <c r="DE55" s="22">
        <f t="shared" si="822"/>
        <v>2</v>
      </c>
      <c r="DF55" s="43">
        <f t="shared" ref="DF55:DG59" si="916">IF(DD55=2,3,IF(DD55=1,1,0))</f>
        <v>0</v>
      </c>
      <c r="DG55" s="43">
        <f t="shared" si="916"/>
        <v>3</v>
      </c>
      <c r="DH55" s="56"/>
      <c r="DI55" s="22" t="str">
        <f t="shared" si="823"/>
        <v>VAN DAMME Djille</v>
      </c>
      <c r="DJ55" s="83">
        <v>3526</v>
      </c>
      <c r="DK55" s="22" t="str">
        <f t="shared" si="824"/>
        <v>C</v>
      </c>
      <c r="DL55" s="22" t="str">
        <f t="shared" si="825"/>
        <v>VAN AKEN Bart</v>
      </c>
      <c r="DM55" s="83">
        <v>8242</v>
      </c>
      <c r="DN55" s="22" t="str">
        <f t="shared" si="826"/>
        <v>D</v>
      </c>
      <c r="DO55" s="83">
        <v>1</v>
      </c>
      <c r="DP55" s="83">
        <v>1</v>
      </c>
      <c r="DQ55" s="84"/>
      <c r="DR55" s="22">
        <f t="shared" si="827"/>
        <v>2</v>
      </c>
      <c r="DS55" s="22">
        <f t="shared" si="828"/>
        <v>0</v>
      </c>
      <c r="DT55" s="43">
        <f t="shared" ref="DT55:DU59" si="917">IF(DR55=2,3,IF(DR55=1,1,0))</f>
        <v>3</v>
      </c>
      <c r="DU55" s="43">
        <f t="shared" si="917"/>
        <v>0</v>
      </c>
      <c r="DV55" s="56"/>
      <c r="DW55" s="22" t="str">
        <f t="shared" si="829"/>
        <v>JANSEGERS Jurgen</v>
      </c>
      <c r="DX55" s="83">
        <v>3271</v>
      </c>
      <c r="DY55" s="22" t="str">
        <f t="shared" si="830"/>
        <v>C</v>
      </c>
      <c r="DZ55" s="22" t="str">
        <f t="shared" si="831"/>
        <v>VAN AKEN Bart</v>
      </c>
      <c r="EA55" s="83">
        <v>8242</v>
      </c>
      <c r="EB55" s="22" t="str">
        <f t="shared" si="832"/>
        <v>D</v>
      </c>
      <c r="EC55" s="83">
        <v>1</v>
      </c>
      <c r="ED55" s="83">
        <v>1</v>
      </c>
      <c r="EE55" s="84"/>
      <c r="EF55" s="22">
        <f t="shared" si="833"/>
        <v>2</v>
      </c>
      <c r="EG55" s="22">
        <f t="shared" si="834"/>
        <v>0</v>
      </c>
      <c r="EH55" s="43">
        <f t="shared" ref="EH55:EI59" si="918">IF(EF55=2,3,IF(EF55=1,1,0))</f>
        <v>3</v>
      </c>
      <c r="EI55" s="43">
        <f t="shared" si="918"/>
        <v>0</v>
      </c>
      <c r="EJ55" s="66"/>
      <c r="EK55" s="22" t="str">
        <f t="shared" si="835"/>
        <v>D'HONT Paul</v>
      </c>
      <c r="EL55" s="83">
        <v>7450</v>
      </c>
      <c r="EM55" s="22" t="str">
        <f t="shared" si="836"/>
        <v>D</v>
      </c>
      <c r="EN55" s="22" t="str">
        <f t="shared" si="837"/>
        <v>DE BORGER David</v>
      </c>
      <c r="EO55" s="83">
        <v>6430</v>
      </c>
      <c r="EP55" s="22" t="str">
        <f t="shared" si="838"/>
        <v>D</v>
      </c>
      <c r="EQ55" s="83">
        <v>1</v>
      </c>
      <c r="ER55" s="83">
        <v>1</v>
      </c>
      <c r="ES55" s="84"/>
      <c r="ET55" s="22">
        <f t="shared" si="839"/>
        <v>2</v>
      </c>
      <c r="EU55" s="22">
        <f t="shared" si="840"/>
        <v>0</v>
      </c>
      <c r="EV55" s="43">
        <f t="shared" ref="EV55:EW59" si="919">IF(ET55=2,3,IF(ET55=1,1,0))</f>
        <v>3</v>
      </c>
      <c r="EW55" s="43">
        <f t="shared" si="919"/>
        <v>0</v>
      </c>
      <c r="EX55" s="56"/>
      <c r="EY55" s="22" t="str">
        <f t="shared" si="841"/>
        <v>VAN DER HASSELT Emiel</v>
      </c>
      <c r="EZ55" s="83">
        <v>8070</v>
      </c>
      <c r="FA55" s="22" t="str">
        <f t="shared" si="842"/>
        <v>B</v>
      </c>
      <c r="FB55" s="22" t="str">
        <f t="shared" si="843"/>
        <v>VAN DEN WIJNGAERT Yvan</v>
      </c>
      <c r="FC55" s="83">
        <v>8599</v>
      </c>
      <c r="FD55" s="22" t="str">
        <f t="shared" si="844"/>
        <v>C</v>
      </c>
      <c r="FE55" s="83">
        <v>1</v>
      </c>
      <c r="FF55" s="83">
        <v>2</v>
      </c>
      <c r="FG55" s="84"/>
      <c r="FH55" s="22">
        <f t="shared" si="845"/>
        <v>1</v>
      </c>
      <c r="FI55" s="22">
        <f t="shared" si="846"/>
        <v>1</v>
      </c>
      <c r="FJ55" s="43">
        <f t="shared" ref="FJ55:FK59" si="920">IF(FH55=2,3,IF(FH55=1,1,0))</f>
        <v>1</v>
      </c>
      <c r="FK55" s="43">
        <f t="shared" si="920"/>
        <v>1</v>
      </c>
      <c r="FL55" s="56"/>
      <c r="FM55" s="22" t="str">
        <f t="shared" si="847"/>
        <v>DE BONDT Tom</v>
      </c>
      <c r="FN55" s="83">
        <v>7386</v>
      </c>
      <c r="FO55" s="22" t="str">
        <f t="shared" si="848"/>
        <v>NA</v>
      </c>
      <c r="FP55" s="22" t="str">
        <f t="shared" si="849"/>
        <v>VAN STEEN Brent</v>
      </c>
      <c r="FQ55" s="83">
        <v>4581</v>
      </c>
      <c r="FR55" s="22" t="str">
        <f t="shared" si="850"/>
        <v>C</v>
      </c>
      <c r="FS55" s="83">
        <v>2</v>
      </c>
      <c r="FT55" s="83">
        <v>2</v>
      </c>
      <c r="FU55" s="84"/>
      <c r="FV55" s="22">
        <f t="shared" si="851"/>
        <v>0</v>
      </c>
      <c r="FW55" s="22">
        <f t="shared" si="852"/>
        <v>2</v>
      </c>
      <c r="FX55" s="43">
        <f t="shared" ref="FX55:FY59" si="921">IF(FV55=2,3,IF(FV55=1,1,0))</f>
        <v>0</v>
      </c>
      <c r="FY55" s="43">
        <f t="shared" si="921"/>
        <v>3</v>
      </c>
      <c r="FZ55" s="66"/>
      <c r="GA55" s="22" t="str">
        <f t="shared" si="853"/>
        <v>VAN DEN WIJNGAERT Yvan</v>
      </c>
      <c r="GB55" s="83">
        <v>8599</v>
      </c>
      <c r="GC55" s="22" t="str">
        <f t="shared" si="854"/>
        <v>C</v>
      </c>
      <c r="GD55" s="22" t="str">
        <f t="shared" si="855"/>
        <v>VRANKEN Rony</v>
      </c>
      <c r="GE55" s="83">
        <v>6700</v>
      </c>
      <c r="GF55" s="22" t="str">
        <f t="shared" si="856"/>
        <v>C</v>
      </c>
      <c r="GG55" s="83">
        <v>1</v>
      </c>
      <c r="GH55" s="83">
        <v>2</v>
      </c>
      <c r="GI55" s="84"/>
      <c r="GJ55" s="22">
        <f t="shared" si="857"/>
        <v>1</v>
      </c>
      <c r="GK55" s="22">
        <f t="shared" si="858"/>
        <v>1</v>
      </c>
      <c r="GL55" s="43">
        <f t="shared" ref="GL55:GM59" si="922">IF(GJ55=2,3,IF(GJ55=1,1,0))</f>
        <v>1</v>
      </c>
      <c r="GM55" s="43">
        <f t="shared" si="922"/>
        <v>1</v>
      </c>
      <c r="GN55" s="56"/>
      <c r="GO55" s="22" t="str">
        <f t="shared" si="859"/>
        <v>KLEYN Alex</v>
      </c>
      <c r="GP55" s="83">
        <v>1007</v>
      </c>
      <c r="GQ55" s="22" t="str">
        <f t="shared" si="860"/>
        <v>D</v>
      </c>
      <c r="GR55" s="22" t="str">
        <f t="shared" si="861"/>
        <v>DE GREEF Johan</v>
      </c>
      <c r="GS55" s="83">
        <v>3773</v>
      </c>
      <c r="GT55" s="22" t="str">
        <f t="shared" si="862"/>
        <v>D</v>
      </c>
      <c r="GU55" s="83">
        <v>1</v>
      </c>
      <c r="GV55" s="83">
        <v>1</v>
      </c>
      <c r="GW55" s="84"/>
      <c r="GX55" s="22">
        <f t="shared" si="863"/>
        <v>2</v>
      </c>
      <c r="GY55" s="22">
        <f t="shared" si="864"/>
        <v>0</v>
      </c>
      <c r="GZ55" s="43">
        <f t="shared" ref="GZ55:HA59" si="923">IF(GX55=2,3,IF(GX55=1,1,0))</f>
        <v>3</v>
      </c>
      <c r="HA55" s="43">
        <f t="shared" si="923"/>
        <v>0</v>
      </c>
      <c r="HB55" s="56"/>
      <c r="HC55" s="22" t="str">
        <f t="shared" si="865"/>
        <v>VAN DE WAUWER Rony</v>
      </c>
      <c r="HD55" s="83">
        <v>2766</v>
      </c>
      <c r="HE55" s="22" t="str">
        <f t="shared" si="866"/>
        <v>C</v>
      </c>
      <c r="HF55" s="22" t="str">
        <f t="shared" si="867"/>
        <v>BOEYKENS Marc</v>
      </c>
      <c r="HG55" s="83">
        <v>7497</v>
      </c>
      <c r="HH55" s="22" t="str">
        <f t="shared" si="868"/>
        <v>C</v>
      </c>
      <c r="HI55" s="83">
        <v>2</v>
      </c>
      <c r="HJ55" s="83">
        <v>1</v>
      </c>
      <c r="HK55" s="84"/>
      <c r="HL55" s="22">
        <f t="shared" si="869"/>
        <v>1</v>
      </c>
      <c r="HM55" s="22">
        <f t="shared" si="870"/>
        <v>1</v>
      </c>
      <c r="HN55" s="43">
        <f t="shared" ref="HN55:HO59" si="924">IF(HL55=2,3,IF(HL55=1,1,0))</f>
        <v>1</v>
      </c>
      <c r="HO55" s="43">
        <f t="shared" si="924"/>
        <v>1</v>
      </c>
      <c r="HP55" s="66"/>
      <c r="HQ55" s="22" t="str">
        <f t="shared" si="871"/>
        <v>VAN STEEN Brent</v>
      </c>
      <c r="HR55" s="83">
        <v>4581</v>
      </c>
      <c r="HS55" s="22" t="str">
        <f t="shared" si="872"/>
        <v>C</v>
      </c>
      <c r="HT55" s="22" t="str">
        <f t="shared" si="873"/>
        <v>VAN HOOF Reno</v>
      </c>
      <c r="HU55" s="83">
        <v>4643</v>
      </c>
      <c r="HV55" s="22" t="str">
        <f t="shared" si="874"/>
        <v>B</v>
      </c>
      <c r="HW55" s="83">
        <v>2</v>
      </c>
      <c r="HX55" s="83">
        <v>2</v>
      </c>
      <c r="HY55" s="84"/>
      <c r="HZ55" s="22">
        <f t="shared" si="875"/>
        <v>0</v>
      </c>
      <c r="IA55" s="22">
        <f t="shared" si="876"/>
        <v>2</v>
      </c>
      <c r="IB55" s="43">
        <f t="shared" si="877"/>
        <v>0</v>
      </c>
      <c r="IC55" s="43">
        <f t="shared" si="877"/>
        <v>3</v>
      </c>
      <c r="ID55" s="56"/>
      <c r="IE55" s="22" t="str">
        <f t="shared" si="878"/>
        <v>DE BONDT Alain</v>
      </c>
      <c r="IF55" s="83">
        <v>5792</v>
      </c>
      <c r="IG55" s="22" t="str">
        <f t="shared" si="879"/>
        <v>C</v>
      </c>
      <c r="IH55" s="22" t="str">
        <f t="shared" si="880"/>
        <v>VAN STEEN Brent</v>
      </c>
      <c r="II55" s="83">
        <v>4581</v>
      </c>
      <c r="IJ55" s="22" t="str">
        <f t="shared" si="881"/>
        <v>C</v>
      </c>
      <c r="IK55" s="83">
        <v>2</v>
      </c>
      <c r="IL55" s="83">
        <v>1</v>
      </c>
      <c r="IM55" s="65"/>
      <c r="IN55" s="22">
        <f t="shared" si="882"/>
        <v>1</v>
      </c>
      <c r="IO55" s="22">
        <f t="shared" si="883"/>
        <v>1</v>
      </c>
      <c r="IP55" s="43">
        <f t="shared" ref="IP55:IQ59" si="925">IF(IN55=2,3,IF(IN55=1,1,0))</f>
        <v>1</v>
      </c>
      <c r="IQ55" s="43">
        <f t="shared" si="925"/>
        <v>1</v>
      </c>
      <c r="IR55" s="56"/>
      <c r="IS55" s="22" t="str">
        <f t="shared" si="884"/>
        <v>VAN AKEN Bart</v>
      </c>
      <c r="IT55" s="83">
        <v>8242</v>
      </c>
      <c r="IU55" s="22" t="str">
        <f t="shared" si="885"/>
        <v>D</v>
      </c>
      <c r="IV55" s="22" t="str">
        <f t="shared" si="886"/>
        <v>VAN DEN WIJNGAERT Yvan</v>
      </c>
      <c r="IW55" s="83">
        <v>8599</v>
      </c>
      <c r="IX55" s="22" t="str">
        <f t="shared" si="887"/>
        <v>C</v>
      </c>
      <c r="IY55" s="83">
        <v>2</v>
      </c>
      <c r="IZ55" s="83">
        <v>2</v>
      </c>
      <c r="JA55" s="84"/>
      <c r="JB55" s="22">
        <f t="shared" si="888"/>
        <v>0</v>
      </c>
      <c r="JC55" s="22">
        <f t="shared" si="889"/>
        <v>2</v>
      </c>
      <c r="JD55" s="43">
        <f t="shared" ref="JD55:JE59" si="926">IF(JB55=2,3,IF(JB55=1,1,0))</f>
        <v>0</v>
      </c>
      <c r="JE55" s="43">
        <f t="shared" si="926"/>
        <v>3</v>
      </c>
      <c r="JF55" s="66"/>
      <c r="JG55" s="22" t="str">
        <f t="shared" si="890"/>
        <v>VERHEYDEN Thierry</v>
      </c>
      <c r="JH55" s="83">
        <v>3038</v>
      </c>
      <c r="JI55" s="22" t="str">
        <f t="shared" si="891"/>
        <v>B</v>
      </c>
      <c r="JJ55" s="22" t="str">
        <f t="shared" si="892"/>
        <v>VAN DAMME Djille</v>
      </c>
      <c r="JK55" s="83">
        <v>3526</v>
      </c>
      <c r="JL55" s="22" t="str">
        <f t="shared" si="893"/>
        <v>C</v>
      </c>
      <c r="JM55" s="83">
        <v>2</v>
      </c>
      <c r="JN55" s="83">
        <v>2</v>
      </c>
      <c r="JO55" s="84"/>
      <c r="JP55" s="22">
        <f t="shared" si="894"/>
        <v>0</v>
      </c>
      <c r="JQ55" s="22">
        <f t="shared" si="895"/>
        <v>2</v>
      </c>
      <c r="JR55" s="43">
        <f t="shared" ref="JR55:JS59" si="927">IF(JP55=2,3,IF(JP55=1,1,0))</f>
        <v>0</v>
      </c>
      <c r="JS55" s="43">
        <f t="shared" si="927"/>
        <v>3</v>
      </c>
      <c r="JT55" s="56"/>
      <c r="JU55" s="22" t="str">
        <f t="shared" si="896"/>
        <v>DE VISSCHER Rudolf</v>
      </c>
      <c r="JV55" s="83">
        <v>7453</v>
      </c>
      <c r="JW55" s="22" t="str">
        <f t="shared" si="897"/>
        <v>NA</v>
      </c>
      <c r="JX55" s="22" t="str">
        <f t="shared" si="898"/>
        <v>JANSEGERS Jurgen</v>
      </c>
      <c r="JY55" s="83">
        <v>3271</v>
      </c>
      <c r="JZ55" s="22" t="str">
        <f t="shared" si="899"/>
        <v>C</v>
      </c>
      <c r="KA55" s="83">
        <v>2</v>
      </c>
      <c r="KB55" s="83">
        <v>2</v>
      </c>
      <c r="KC55" s="84"/>
      <c r="KD55" s="22">
        <f t="shared" si="900"/>
        <v>0</v>
      </c>
      <c r="KE55" s="22">
        <f t="shared" si="901"/>
        <v>2</v>
      </c>
      <c r="KF55" s="43">
        <f t="shared" ref="KF55:KG59" si="928">IF(KD55=2,3,IF(KD55=1,1,0))</f>
        <v>0</v>
      </c>
      <c r="KG55" s="43">
        <f t="shared" si="928"/>
        <v>3</v>
      </c>
      <c r="KH55" s="56"/>
      <c r="KI55" s="22" t="str">
        <f t="shared" si="902"/>
        <v>SEGERS Tom</v>
      </c>
      <c r="KJ55" s="83">
        <v>2655</v>
      </c>
      <c r="KK55" s="22" t="str">
        <f t="shared" si="903"/>
        <v>C</v>
      </c>
      <c r="KL55" s="22" t="str">
        <f t="shared" si="904"/>
        <v>BRUYNINCKX Patrick</v>
      </c>
      <c r="KM55" s="83">
        <v>546</v>
      </c>
      <c r="KN55" s="22" t="str">
        <f t="shared" si="905"/>
        <v>C</v>
      </c>
      <c r="KO55" s="83">
        <v>1</v>
      </c>
      <c r="KP55" s="83">
        <v>2</v>
      </c>
      <c r="KQ55" s="84"/>
      <c r="KR55" s="22">
        <f t="shared" si="906"/>
        <v>1</v>
      </c>
      <c r="KS55" s="22">
        <f t="shared" si="907"/>
        <v>1</v>
      </c>
      <c r="KT55" s="43">
        <f t="shared" ref="KT55:KU59" si="929">IF(KR55=2,3,IF(KR55=1,1,0))</f>
        <v>1</v>
      </c>
      <c r="KU55" s="43">
        <f t="shared" si="929"/>
        <v>1</v>
      </c>
      <c r="KV55" s="66"/>
      <c r="KW55" s="22"/>
      <c r="KX55" s="83"/>
      <c r="KY55" s="22"/>
      <c r="KZ55" s="22"/>
      <c r="LA55" s="83"/>
      <c r="LB55" s="22"/>
      <c r="LC55" s="83"/>
      <c r="LD55" s="83"/>
      <c r="LE55" s="84"/>
      <c r="LF55" s="22"/>
      <c r="LG55" s="22"/>
      <c r="LH55" s="43"/>
      <c r="LI55" s="43"/>
      <c r="LJ55" s="56"/>
      <c r="LK55" s="22"/>
      <c r="LL55" s="83"/>
      <c r="LM55" s="22"/>
      <c r="LN55" s="22"/>
      <c r="LO55" s="83"/>
      <c r="LP55" s="22"/>
      <c r="LQ55" s="83"/>
      <c r="LR55" s="83"/>
      <c r="LS55" s="84"/>
      <c r="LT55" s="22"/>
      <c r="LU55" s="22"/>
      <c r="LV55" s="43"/>
      <c r="LW55" s="43"/>
      <c r="LY55" s="22"/>
      <c r="LZ55" s="83"/>
      <c r="MA55" s="22"/>
      <c r="MB55" s="22"/>
      <c r="MC55" s="83"/>
      <c r="MD55" s="22"/>
      <c r="ME55" s="83"/>
      <c r="MF55" s="83"/>
      <c r="MG55" s="84"/>
      <c r="MH55" s="22"/>
      <c r="MI55" s="22"/>
      <c r="MJ55" s="43"/>
      <c r="MK55" s="43"/>
      <c r="ML55" s="56"/>
      <c r="MM55" s="22"/>
      <c r="MN55" s="83"/>
      <c r="MO55" s="22"/>
      <c r="MP55" s="22"/>
      <c r="MQ55" s="83"/>
      <c r="MR55" s="22"/>
      <c r="MS55" s="83"/>
      <c r="MT55" s="83"/>
      <c r="MU55" s="84"/>
      <c r="MV55" s="22"/>
      <c r="MW55" s="22"/>
      <c r="MX55" s="43"/>
      <c r="MY55" s="43"/>
    </row>
    <row r="56" spans="1:363" ht="16.5" x14ac:dyDescent="0.3">
      <c r="A56" s="22" t="str">
        <f t="shared" si="775"/>
        <v>BRUYNINCKX Patrick</v>
      </c>
      <c r="B56" s="83">
        <v>546</v>
      </c>
      <c r="C56" s="22" t="str">
        <f t="shared" si="776"/>
        <v>C</v>
      </c>
      <c r="D56" s="22" t="str">
        <f t="shared" si="777"/>
        <v>GILLABEL Frans</v>
      </c>
      <c r="E56" s="83">
        <v>5570</v>
      </c>
      <c r="F56" s="22" t="str">
        <f t="shared" si="778"/>
        <v>C</v>
      </c>
      <c r="G56" s="83">
        <v>1</v>
      </c>
      <c r="H56" s="83">
        <v>2</v>
      </c>
      <c r="I56" s="84"/>
      <c r="J56" s="22">
        <f t="shared" si="779"/>
        <v>1</v>
      </c>
      <c r="K56" s="22">
        <f t="shared" si="780"/>
        <v>1</v>
      </c>
      <c r="L56" s="43">
        <f t="shared" si="908"/>
        <v>1</v>
      </c>
      <c r="M56" s="43">
        <f t="shared" si="908"/>
        <v>1</v>
      </c>
      <c r="N56" s="66"/>
      <c r="O56" s="22" t="str">
        <f t="shared" si="781"/>
        <v>DE BONDT Hendrik</v>
      </c>
      <c r="P56" s="83">
        <v>8383</v>
      </c>
      <c r="Q56" s="22" t="str">
        <f t="shared" si="782"/>
        <v>C</v>
      </c>
      <c r="R56" s="22" t="str">
        <f t="shared" si="783"/>
        <v>BRUYNINCKX Patrick</v>
      </c>
      <c r="S56" s="83">
        <v>546</v>
      </c>
      <c r="T56" s="22" t="str">
        <f t="shared" si="784"/>
        <v>C</v>
      </c>
      <c r="U56" s="83">
        <v>2</v>
      </c>
      <c r="V56" s="83">
        <v>2</v>
      </c>
      <c r="W56" s="84"/>
      <c r="X56" s="22">
        <f t="shared" si="785"/>
        <v>0</v>
      </c>
      <c r="Y56" s="22">
        <f t="shared" si="786"/>
        <v>2</v>
      </c>
      <c r="Z56" s="43">
        <f t="shared" si="909"/>
        <v>0</v>
      </c>
      <c r="AA56" s="43">
        <f t="shared" si="909"/>
        <v>3</v>
      </c>
      <c r="AB56" s="56"/>
      <c r="AC56" s="22" t="str">
        <f t="shared" si="787"/>
        <v>VAN DAMME Eddy</v>
      </c>
      <c r="AD56" s="83">
        <v>3539</v>
      </c>
      <c r="AE56" s="22" t="str">
        <f t="shared" si="788"/>
        <v>C</v>
      </c>
      <c r="AF56" s="22" t="str">
        <f t="shared" si="789"/>
        <v>BRUYNINCKX Patrick</v>
      </c>
      <c r="AG56" s="83">
        <v>546</v>
      </c>
      <c r="AH56" s="22" t="str">
        <f t="shared" si="790"/>
        <v>C</v>
      </c>
      <c r="AI56" s="83">
        <v>1</v>
      </c>
      <c r="AJ56" s="83">
        <v>1</v>
      </c>
      <c r="AK56" s="84"/>
      <c r="AL56" s="22">
        <f t="shared" si="791"/>
        <v>2</v>
      </c>
      <c r="AM56" s="22">
        <f t="shared" si="792"/>
        <v>0</v>
      </c>
      <c r="AN56" s="43">
        <f t="shared" si="910"/>
        <v>3</v>
      </c>
      <c r="AO56" s="43">
        <f t="shared" si="910"/>
        <v>0</v>
      </c>
      <c r="AP56" s="56"/>
      <c r="AQ56" s="22" t="str">
        <f t="shared" si="793"/>
        <v>VAN DEN WIJNGAERT Yvan</v>
      </c>
      <c r="AR56" s="83">
        <v>8599</v>
      </c>
      <c r="AS56" s="22" t="str">
        <f t="shared" si="794"/>
        <v>C</v>
      </c>
      <c r="AT56" s="22" t="str">
        <f t="shared" si="795"/>
        <v>PEETERS Ronny</v>
      </c>
      <c r="AU56" s="83">
        <v>3022</v>
      </c>
      <c r="AV56" s="22" t="str">
        <f t="shared" si="796"/>
        <v>D</v>
      </c>
      <c r="AW56" s="83">
        <v>2</v>
      </c>
      <c r="AX56" s="83">
        <v>1</v>
      </c>
      <c r="AY56" s="84"/>
      <c r="AZ56" s="22">
        <f t="shared" si="797"/>
        <v>1</v>
      </c>
      <c r="BA56" s="22">
        <f t="shared" si="798"/>
        <v>1</v>
      </c>
      <c r="BB56" s="43">
        <f t="shared" si="911"/>
        <v>1</v>
      </c>
      <c r="BC56" s="43">
        <f t="shared" si="911"/>
        <v>1</v>
      </c>
      <c r="BD56" s="66"/>
      <c r="BE56" s="22" t="str">
        <f t="shared" si="799"/>
        <v>PEETERS Ronny</v>
      </c>
      <c r="BF56" s="83">
        <v>3022</v>
      </c>
      <c r="BG56" s="22" t="str">
        <f t="shared" si="800"/>
        <v>D</v>
      </c>
      <c r="BH56" s="22" t="str">
        <f t="shared" si="801"/>
        <v>VAN DE WAUWER Rony</v>
      </c>
      <c r="BI56" s="83">
        <v>2766</v>
      </c>
      <c r="BJ56" s="22" t="str">
        <f t="shared" si="802"/>
        <v>C</v>
      </c>
      <c r="BK56" s="83">
        <v>2</v>
      </c>
      <c r="BL56" s="83">
        <v>2</v>
      </c>
      <c r="BM56" s="84"/>
      <c r="BN56" s="22">
        <f t="shared" si="803"/>
        <v>0</v>
      </c>
      <c r="BO56" s="22">
        <f t="shared" si="804"/>
        <v>2</v>
      </c>
      <c r="BP56" s="43">
        <f t="shared" si="912"/>
        <v>0</v>
      </c>
      <c r="BQ56" s="43">
        <f t="shared" si="912"/>
        <v>3</v>
      </c>
      <c r="BR56" s="56"/>
      <c r="BS56" s="22" t="str">
        <f t="shared" si="805"/>
        <v>VAN AKEN Bart</v>
      </c>
      <c r="BT56" s="83">
        <v>8242</v>
      </c>
      <c r="BU56" s="22" t="str">
        <f t="shared" si="806"/>
        <v>D</v>
      </c>
      <c r="BV56" s="22" t="str">
        <f t="shared" si="807"/>
        <v>VERMEULEN Paul</v>
      </c>
      <c r="BW56" s="83">
        <v>1123</v>
      </c>
      <c r="BX56" s="22" t="str">
        <f t="shared" si="808"/>
        <v>B</v>
      </c>
      <c r="BY56" s="83">
        <v>1</v>
      </c>
      <c r="BZ56" s="83">
        <v>2</v>
      </c>
      <c r="CA56" s="84"/>
      <c r="CB56" s="22">
        <f t="shared" si="809"/>
        <v>1</v>
      </c>
      <c r="CC56" s="22">
        <f t="shared" si="810"/>
        <v>1</v>
      </c>
      <c r="CD56" s="43">
        <f t="shared" si="913"/>
        <v>1</v>
      </c>
      <c r="CE56" s="43">
        <f t="shared" si="914"/>
        <v>1</v>
      </c>
      <c r="CF56" s="56"/>
      <c r="CG56" s="22" t="str">
        <f t="shared" si="811"/>
        <v>VAN STEEN Brent</v>
      </c>
      <c r="CH56" s="83">
        <v>4581</v>
      </c>
      <c r="CI56" s="22" t="str">
        <f t="shared" si="812"/>
        <v>C</v>
      </c>
      <c r="CJ56" s="22" t="str">
        <f t="shared" si="813"/>
        <v>SCHOUKENS Juliën</v>
      </c>
      <c r="CK56" s="83">
        <v>7837</v>
      </c>
      <c r="CL56" s="22" t="str">
        <f t="shared" si="814"/>
        <v>C</v>
      </c>
      <c r="CM56" s="83">
        <v>1</v>
      </c>
      <c r="CN56" s="83">
        <v>2</v>
      </c>
      <c r="CO56" s="84"/>
      <c r="CP56" s="22">
        <f t="shared" si="815"/>
        <v>1</v>
      </c>
      <c r="CQ56" s="22">
        <f t="shared" si="816"/>
        <v>1</v>
      </c>
      <c r="CR56" s="43">
        <f t="shared" si="915"/>
        <v>1</v>
      </c>
      <c r="CS56" s="43">
        <f t="shared" si="915"/>
        <v>1</v>
      </c>
      <c r="CT56" s="66"/>
      <c r="CU56" s="22" t="str">
        <f t="shared" si="817"/>
        <v>VAN DEN WIJNGAERT Yvan</v>
      </c>
      <c r="CV56" s="83">
        <v>8599</v>
      </c>
      <c r="CW56" s="22" t="str">
        <f t="shared" si="818"/>
        <v>C</v>
      </c>
      <c r="CX56" s="22" t="str">
        <f t="shared" si="819"/>
        <v>VAN AKEN Bart</v>
      </c>
      <c r="CY56" s="83">
        <v>8242</v>
      </c>
      <c r="CZ56" s="22" t="str">
        <f t="shared" si="820"/>
        <v>D</v>
      </c>
      <c r="DA56" s="83">
        <v>1</v>
      </c>
      <c r="DB56" s="83">
        <v>2</v>
      </c>
      <c r="DC56" s="84"/>
      <c r="DD56" s="22">
        <f t="shared" si="821"/>
        <v>1</v>
      </c>
      <c r="DE56" s="22">
        <f t="shared" si="822"/>
        <v>1</v>
      </c>
      <c r="DF56" s="43">
        <f t="shared" si="916"/>
        <v>1</v>
      </c>
      <c r="DG56" s="43">
        <f t="shared" si="916"/>
        <v>1</v>
      </c>
      <c r="DH56" s="56"/>
      <c r="DI56" s="22" t="str">
        <f t="shared" si="823"/>
        <v>DE MAESSCHALK Dirk</v>
      </c>
      <c r="DJ56" s="83">
        <v>6298</v>
      </c>
      <c r="DK56" s="22" t="str">
        <f t="shared" si="824"/>
        <v>C</v>
      </c>
      <c r="DL56" s="22" t="str">
        <f t="shared" si="825"/>
        <v>DE ROOVERE Andy</v>
      </c>
      <c r="DM56" s="83">
        <v>389</v>
      </c>
      <c r="DN56" s="22" t="str">
        <f t="shared" si="826"/>
        <v>D</v>
      </c>
      <c r="DO56" s="83">
        <v>1</v>
      </c>
      <c r="DP56" s="83">
        <v>2</v>
      </c>
      <c r="DQ56" s="84"/>
      <c r="DR56" s="22">
        <f t="shared" si="827"/>
        <v>1</v>
      </c>
      <c r="DS56" s="22">
        <f t="shared" si="828"/>
        <v>1</v>
      </c>
      <c r="DT56" s="43">
        <f t="shared" si="917"/>
        <v>1</v>
      </c>
      <c r="DU56" s="43">
        <f t="shared" si="917"/>
        <v>1</v>
      </c>
      <c r="DV56" s="56"/>
      <c r="DW56" s="22" t="str">
        <f t="shared" si="829"/>
        <v>VAN LENT François</v>
      </c>
      <c r="DX56" s="83">
        <v>8059</v>
      </c>
      <c r="DY56" s="22" t="str">
        <f t="shared" si="830"/>
        <v>C</v>
      </c>
      <c r="DZ56" s="22" t="str">
        <f t="shared" si="831"/>
        <v>VAN HOOF Reno</v>
      </c>
      <c r="EA56" s="83">
        <v>4643</v>
      </c>
      <c r="EB56" s="22" t="str">
        <f t="shared" si="832"/>
        <v>B</v>
      </c>
      <c r="EC56" s="83">
        <v>2</v>
      </c>
      <c r="ED56" s="83">
        <v>2</v>
      </c>
      <c r="EE56" s="84"/>
      <c r="EF56" s="22">
        <f t="shared" si="833"/>
        <v>0</v>
      </c>
      <c r="EG56" s="22">
        <f t="shared" si="834"/>
        <v>2</v>
      </c>
      <c r="EH56" s="43">
        <f t="shared" si="918"/>
        <v>0</v>
      </c>
      <c r="EI56" s="43">
        <f t="shared" si="918"/>
        <v>3</v>
      </c>
      <c r="EJ56" s="66"/>
      <c r="EK56" s="22" t="str">
        <f t="shared" si="835"/>
        <v>BRUYNINCKX Patrick</v>
      </c>
      <c r="EL56" s="83">
        <v>546</v>
      </c>
      <c r="EM56" s="22" t="str">
        <f t="shared" si="836"/>
        <v>C</v>
      </c>
      <c r="EN56" s="22" t="str">
        <f t="shared" si="837"/>
        <v>VINCK Yves</v>
      </c>
      <c r="EO56" s="83">
        <v>2820</v>
      </c>
      <c r="EP56" s="22" t="str">
        <f t="shared" si="838"/>
        <v>D</v>
      </c>
      <c r="EQ56" s="83">
        <v>2</v>
      </c>
      <c r="ER56" s="83">
        <v>1</v>
      </c>
      <c r="ES56" s="84"/>
      <c r="ET56" s="22">
        <f t="shared" si="839"/>
        <v>1</v>
      </c>
      <c r="EU56" s="22">
        <f t="shared" si="840"/>
        <v>1</v>
      </c>
      <c r="EV56" s="43">
        <f t="shared" si="919"/>
        <v>1</v>
      </c>
      <c r="EW56" s="43">
        <f t="shared" si="919"/>
        <v>1</v>
      </c>
      <c r="EX56" s="56"/>
      <c r="EY56" s="22" t="str">
        <f t="shared" si="841"/>
        <v>GILLABEL Frans</v>
      </c>
      <c r="EZ56" s="83">
        <v>5570</v>
      </c>
      <c r="FA56" s="22" t="str">
        <f t="shared" si="842"/>
        <v>C</v>
      </c>
      <c r="FB56" s="22" t="str">
        <f t="shared" si="843"/>
        <v>DE GREEF Johan</v>
      </c>
      <c r="FC56" s="83">
        <v>3773</v>
      </c>
      <c r="FD56" s="22" t="str">
        <f t="shared" si="844"/>
        <v>D</v>
      </c>
      <c r="FE56" s="83">
        <v>1</v>
      </c>
      <c r="FF56" s="83">
        <v>1</v>
      </c>
      <c r="FG56" s="84"/>
      <c r="FH56" s="22">
        <f t="shared" si="845"/>
        <v>2</v>
      </c>
      <c r="FI56" s="22">
        <f t="shared" si="846"/>
        <v>0</v>
      </c>
      <c r="FJ56" s="43">
        <f t="shared" si="920"/>
        <v>3</v>
      </c>
      <c r="FK56" s="43">
        <f t="shared" si="920"/>
        <v>0</v>
      </c>
      <c r="FL56" s="56"/>
      <c r="FM56" s="22" t="str">
        <f t="shared" si="847"/>
        <v>AERTS Albert</v>
      </c>
      <c r="FN56" s="83">
        <v>1338</v>
      </c>
      <c r="FO56" s="22" t="str">
        <f t="shared" si="848"/>
        <v>NA</v>
      </c>
      <c r="FP56" s="22" t="str">
        <f t="shared" si="849"/>
        <v>DE BONDT Hendrik</v>
      </c>
      <c r="FQ56" s="83">
        <v>8383</v>
      </c>
      <c r="FR56" s="22" t="str">
        <f t="shared" si="850"/>
        <v>C</v>
      </c>
      <c r="FS56" s="83">
        <v>2</v>
      </c>
      <c r="FT56" s="83">
        <v>2</v>
      </c>
      <c r="FU56" s="84"/>
      <c r="FV56" s="22">
        <f t="shared" si="851"/>
        <v>0</v>
      </c>
      <c r="FW56" s="22">
        <f t="shared" si="852"/>
        <v>2</v>
      </c>
      <c r="FX56" s="43">
        <f t="shared" si="921"/>
        <v>0</v>
      </c>
      <c r="FY56" s="43">
        <f t="shared" si="921"/>
        <v>3</v>
      </c>
      <c r="FZ56" s="66"/>
      <c r="GA56" s="22" t="str">
        <f t="shared" si="853"/>
        <v>VAN DEN WIJNGAERT Yari</v>
      </c>
      <c r="GB56" s="83">
        <v>5351</v>
      </c>
      <c r="GC56" s="22" t="str">
        <f t="shared" si="854"/>
        <v>ND</v>
      </c>
      <c r="GD56" s="22" t="str">
        <f t="shared" si="855"/>
        <v>CONICKX Gustaaf</v>
      </c>
      <c r="GE56" s="83">
        <v>2696</v>
      </c>
      <c r="GF56" s="22" t="str">
        <f t="shared" si="856"/>
        <v>D</v>
      </c>
      <c r="GG56" s="83">
        <v>2</v>
      </c>
      <c r="GH56" s="83">
        <v>2</v>
      </c>
      <c r="GI56" s="84"/>
      <c r="GJ56" s="22">
        <f t="shared" si="857"/>
        <v>0</v>
      </c>
      <c r="GK56" s="22">
        <f t="shared" si="858"/>
        <v>2</v>
      </c>
      <c r="GL56" s="43">
        <f t="shared" si="922"/>
        <v>0</v>
      </c>
      <c r="GM56" s="43">
        <f t="shared" si="922"/>
        <v>3</v>
      </c>
      <c r="GN56" s="56"/>
      <c r="GO56" s="22" t="str">
        <f t="shared" si="859"/>
        <v>BOEYKENS Marc</v>
      </c>
      <c r="GP56" s="83">
        <v>7497</v>
      </c>
      <c r="GQ56" s="22" t="str">
        <f t="shared" si="860"/>
        <v>C</v>
      </c>
      <c r="GR56" s="22" t="str">
        <f t="shared" si="861"/>
        <v>BOEY Rudiger</v>
      </c>
      <c r="GS56" s="83">
        <v>5287</v>
      </c>
      <c r="GT56" s="22" t="str">
        <f t="shared" si="862"/>
        <v>C</v>
      </c>
      <c r="GU56" s="83">
        <v>1</v>
      </c>
      <c r="GV56" s="83">
        <v>2</v>
      </c>
      <c r="GW56" s="84"/>
      <c r="GX56" s="22">
        <f t="shared" si="863"/>
        <v>1</v>
      </c>
      <c r="GY56" s="22">
        <f t="shared" si="864"/>
        <v>1</v>
      </c>
      <c r="GZ56" s="43">
        <f t="shared" si="923"/>
        <v>1</v>
      </c>
      <c r="HA56" s="43">
        <f t="shared" si="923"/>
        <v>1</v>
      </c>
      <c r="HB56" s="56"/>
      <c r="HC56" s="22" t="str">
        <f t="shared" si="865"/>
        <v>VAN ROY John</v>
      </c>
      <c r="HD56" s="83">
        <v>1883</v>
      </c>
      <c r="HE56" s="22" t="str">
        <f t="shared" si="866"/>
        <v>B</v>
      </c>
      <c r="HF56" s="22" t="str">
        <f t="shared" si="867"/>
        <v>KLEYN Alex</v>
      </c>
      <c r="HG56" s="83">
        <v>1007</v>
      </c>
      <c r="HH56" s="22" t="str">
        <f t="shared" si="868"/>
        <v>D</v>
      </c>
      <c r="HI56" s="83">
        <v>2</v>
      </c>
      <c r="HJ56" s="83">
        <v>2</v>
      </c>
      <c r="HK56" s="84"/>
      <c r="HL56" s="22">
        <f t="shared" si="869"/>
        <v>0</v>
      </c>
      <c r="HM56" s="22">
        <f t="shared" si="870"/>
        <v>2</v>
      </c>
      <c r="HN56" s="43">
        <f t="shared" si="924"/>
        <v>0</v>
      </c>
      <c r="HO56" s="43">
        <f t="shared" si="924"/>
        <v>3</v>
      </c>
      <c r="HP56" s="66"/>
      <c r="HQ56" s="22" t="str">
        <f t="shared" si="871"/>
        <v>DE BONDT Hendrik</v>
      </c>
      <c r="HR56" s="83">
        <v>8383</v>
      </c>
      <c r="HS56" s="22" t="str">
        <f t="shared" si="872"/>
        <v>C</v>
      </c>
      <c r="HT56" s="22" t="str">
        <f t="shared" si="873"/>
        <v>VERELST Ken</v>
      </c>
      <c r="HU56" s="83">
        <v>7226</v>
      </c>
      <c r="HV56" s="22" t="str">
        <f t="shared" si="874"/>
        <v>D</v>
      </c>
      <c r="HW56" s="83">
        <v>2</v>
      </c>
      <c r="HX56" s="83">
        <v>1</v>
      </c>
      <c r="HY56" s="84"/>
      <c r="HZ56" s="22">
        <f t="shared" si="875"/>
        <v>1</v>
      </c>
      <c r="IA56" s="22">
        <f t="shared" si="876"/>
        <v>1</v>
      </c>
      <c r="IB56" s="43">
        <f t="shared" si="877"/>
        <v>1</v>
      </c>
      <c r="IC56" s="43">
        <f t="shared" si="877"/>
        <v>1</v>
      </c>
      <c r="ID56" s="56"/>
      <c r="IE56" s="22" t="str">
        <f t="shared" si="878"/>
        <v>VAN DE WAUWER Rony</v>
      </c>
      <c r="IF56" s="83">
        <v>2766</v>
      </c>
      <c r="IG56" s="22" t="str">
        <f t="shared" si="879"/>
        <v>C</v>
      </c>
      <c r="IH56" s="22" t="str">
        <f t="shared" si="880"/>
        <v>DE BONDT Hendrik</v>
      </c>
      <c r="II56" s="83">
        <v>8383</v>
      </c>
      <c r="IJ56" s="22" t="str">
        <f t="shared" si="881"/>
        <v>C</v>
      </c>
      <c r="IK56" s="83">
        <v>1</v>
      </c>
      <c r="IL56" s="83">
        <v>1</v>
      </c>
      <c r="IM56" s="65"/>
      <c r="IN56" s="22">
        <f t="shared" si="882"/>
        <v>2</v>
      </c>
      <c r="IO56" s="22">
        <f t="shared" si="883"/>
        <v>0</v>
      </c>
      <c r="IP56" s="43">
        <f t="shared" si="925"/>
        <v>3</v>
      </c>
      <c r="IQ56" s="43">
        <f t="shared" si="925"/>
        <v>0</v>
      </c>
      <c r="IR56" s="56"/>
      <c r="IS56" s="22" t="str">
        <f t="shared" si="884"/>
        <v>DE VISSCHER Joey</v>
      </c>
      <c r="IT56" s="83">
        <v>7887</v>
      </c>
      <c r="IU56" s="22" t="str">
        <f t="shared" si="885"/>
        <v>D</v>
      </c>
      <c r="IV56" s="22" t="str">
        <f t="shared" si="886"/>
        <v>VAN DEN WIJNGAERT Yari</v>
      </c>
      <c r="IW56" s="83">
        <v>5351</v>
      </c>
      <c r="IX56" s="22" t="str">
        <f t="shared" si="887"/>
        <v>ND</v>
      </c>
      <c r="IY56" s="83">
        <v>1</v>
      </c>
      <c r="IZ56" s="83">
        <v>1</v>
      </c>
      <c r="JA56" s="84"/>
      <c r="JB56" s="22">
        <f t="shared" si="888"/>
        <v>2</v>
      </c>
      <c r="JC56" s="22">
        <f t="shared" si="889"/>
        <v>0</v>
      </c>
      <c r="JD56" s="43">
        <f t="shared" si="926"/>
        <v>3</v>
      </c>
      <c r="JE56" s="43">
        <f t="shared" si="926"/>
        <v>0</v>
      </c>
      <c r="JF56" s="66"/>
      <c r="JG56" s="22" t="str">
        <f t="shared" si="890"/>
        <v>DE ROOVERE Andy</v>
      </c>
      <c r="JH56" s="83">
        <v>389</v>
      </c>
      <c r="JI56" s="22" t="str">
        <f t="shared" si="891"/>
        <v>D</v>
      </c>
      <c r="JJ56" s="22" t="str">
        <f t="shared" si="892"/>
        <v>MOENS Robert</v>
      </c>
      <c r="JK56" s="83">
        <v>5272</v>
      </c>
      <c r="JL56" s="22" t="str">
        <f t="shared" si="893"/>
        <v>B</v>
      </c>
      <c r="JM56" s="83">
        <v>2</v>
      </c>
      <c r="JN56" s="83">
        <v>2</v>
      </c>
      <c r="JO56" s="84"/>
      <c r="JP56" s="22">
        <f t="shared" si="894"/>
        <v>0</v>
      </c>
      <c r="JQ56" s="22">
        <f t="shared" si="895"/>
        <v>2</v>
      </c>
      <c r="JR56" s="43">
        <f t="shared" si="927"/>
        <v>0</v>
      </c>
      <c r="JS56" s="43">
        <f t="shared" si="927"/>
        <v>3</v>
      </c>
      <c r="JT56" s="56"/>
      <c r="JU56" s="22" t="str">
        <f t="shared" si="896"/>
        <v>DE VISSCHER Joey</v>
      </c>
      <c r="JV56" s="83">
        <v>7887</v>
      </c>
      <c r="JW56" s="22" t="str">
        <f t="shared" si="897"/>
        <v>D</v>
      </c>
      <c r="JX56" s="22" t="str">
        <f t="shared" si="898"/>
        <v>BOEYKENS Marc</v>
      </c>
      <c r="JY56" s="83">
        <v>7497</v>
      </c>
      <c r="JZ56" s="22" t="str">
        <f t="shared" si="899"/>
        <v>C</v>
      </c>
      <c r="KA56" s="83">
        <v>2</v>
      </c>
      <c r="KB56" s="83">
        <v>1</v>
      </c>
      <c r="KC56" s="84"/>
      <c r="KD56" s="22">
        <f t="shared" si="900"/>
        <v>1</v>
      </c>
      <c r="KE56" s="22">
        <f t="shared" si="901"/>
        <v>1</v>
      </c>
      <c r="KF56" s="43">
        <f t="shared" si="928"/>
        <v>1</v>
      </c>
      <c r="KG56" s="43">
        <f t="shared" si="928"/>
        <v>1</v>
      </c>
      <c r="KH56" s="56"/>
      <c r="KI56" s="22" t="str">
        <f t="shared" si="902"/>
        <v>LUYTEN Joe</v>
      </c>
      <c r="KJ56" s="83">
        <v>2612</v>
      </c>
      <c r="KK56" s="22" t="str">
        <f t="shared" si="903"/>
        <v>D</v>
      </c>
      <c r="KL56" s="22" t="str">
        <f t="shared" si="904"/>
        <v>VAN DEN WIJNGAERT Yvan</v>
      </c>
      <c r="KM56" s="83">
        <v>8599</v>
      </c>
      <c r="KN56" s="22" t="str">
        <f t="shared" si="905"/>
        <v>C</v>
      </c>
      <c r="KO56" s="83">
        <v>2</v>
      </c>
      <c r="KP56" s="83">
        <v>2</v>
      </c>
      <c r="KQ56" s="84"/>
      <c r="KR56" s="22">
        <f t="shared" si="906"/>
        <v>0</v>
      </c>
      <c r="KS56" s="22">
        <f t="shared" si="907"/>
        <v>2</v>
      </c>
      <c r="KT56" s="43">
        <f t="shared" si="929"/>
        <v>0</v>
      </c>
      <c r="KU56" s="43">
        <f t="shared" si="929"/>
        <v>3</v>
      </c>
      <c r="KV56" s="66"/>
      <c r="KW56" s="22"/>
      <c r="KX56" s="83"/>
      <c r="KY56" s="22"/>
      <c r="KZ56" s="22"/>
      <c r="LA56" s="83"/>
      <c r="LB56" s="22"/>
      <c r="LC56" s="83"/>
      <c r="LD56" s="83"/>
      <c r="LE56" s="84"/>
      <c r="LF56" s="22"/>
      <c r="LG56" s="22"/>
      <c r="LH56" s="43"/>
      <c r="LI56" s="43"/>
      <c r="LJ56" s="56"/>
      <c r="LK56" s="22"/>
      <c r="LL56" s="83"/>
      <c r="LM56" s="22"/>
      <c r="LN56" s="22"/>
      <c r="LO56" s="83"/>
      <c r="LP56" s="22"/>
      <c r="LQ56" s="83"/>
      <c r="LR56" s="83"/>
      <c r="LS56" s="84"/>
      <c r="LT56" s="22"/>
      <c r="LU56" s="22"/>
      <c r="LV56" s="43"/>
      <c r="LW56" s="43"/>
      <c r="LY56" s="22"/>
      <c r="LZ56" s="83"/>
      <c r="MA56" s="22"/>
      <c r="MB56" s="22"/>
      <c r="MC56" s="83"/>
      <c r="MD56" s="22"/>
      <c r="ME56" s="83"/>
      <c r="MF56" s="83"/>
      <c r="MG56" s="84"/>
      <c r="MH56" s="22"/>
      <c r="MI56" s="22"/>
      <c r="MJ56" s="43"/>
      <c r="MK56" s="43"/>
      <c r="ML56" s="56"/>
      <c r="MM56" s="22"/>
      <c r="MN56" s="83"/>
      <c r="MO56" s="22"/>
      <c r="MP56" s="22"/>
      <c r="MQ56" s="83"/>
      <c r="MR56" s="22"/>
      <c r="MS56" s="83"/>
      <c r="MT56" s="83"/>
      <c r="MU56" s="84"/>
      <c r="MV56" s="22"/>
      <c r="MW56" s="22"/>
      <c r="MX56" s="43"/>
      <c r="MY56" s="43"/>
    </row>
    <row r="57" spans="1:363" ht="16.5" x14ac:dyDescent="0.3">
      <c r="A57" s="22" t="str">
        <f t="shared" si="775"/>
        <v>D'HONT Paul</v>
      </c>
      <c r="B57" s="83">
        <v>7450</v>
      </c>
      <c r="C57" s="22" t="str">
        <f t="shared" si="776"/>
        <v>D</v>
      </c>
      <c r="D57" s="22" t="str">
        <f t="shared" si="777"/>
        <v>VAN HUMBEECK Henri</v>
      </c>
      <c r="E57" s="83">
        <v>1135</v>
      </c>
      <c r="F57" s="22" t="str">
        <f t="shared" si="778"/>
        <v>B</v>
      </c>
      <c r="G57" s="83">
        <v>2</v>
      </c>
      <c r="H57" s="83">
        <v>2</v>
      </c>
      <c r="I57" s="84"/>
      <c r="J57" s="22">
        <f t="shared" si="779"/>
        <v>0</v>
      </c>
      <c r="K57" s="22">
        <f t="shared" si="780"/>
        <v>2</v>
      </c>
      <c r="L57" s="43">
        <f t="shared" si="908"/>
        <v>0</v>
      </c>
      <c r="M57" s="43">
        <f t="shared" si="908"/>
        <v>3</v>
      </c>
      <c r="N57" s="66"/>
      <c r="O57" s="22" t="str">
        <f t="shared" si="781"/>
        <v>DE CLIPPELEIR Toni</v>
      </c>
      <c r="P57" s="83">
        <v>5513</v>
      </c>
      <c r="Q57" s="22" t="str">
        <f t="shared" si="782"/>
        <v>C</v>
      </c>
      <c r="R57" s="22" t="str">
        <f t="shared" si="783"/>
        <v>AERTS Noël</v>
      </c>
      <c r="S57" s="83">
        <v>2883</v>
      </c>
      <c r="T57" s="22" t="str">
        <f t="shared" si="784"/>
        <v>D</v>
      </c>
      <c r="U57" s="83">
        <v>1</v>
      </c>
      <c r="V57" s="83">
        <v>1</v>
      </c>
      <c r="W57" s="84"/>
      <c r="X57" s="22">
        <f t="shared" si="785"/>
        <v>2</v>
      </c>
      <c r="Y57" s="22">
        <f t="shared" si="786"/>
        <v>0</v>
      </c>
      <c r="Z57" s="43">
        <f t="shared" si="909"/>
        <v>3</v>
      </c>
      <c r="AA57" s="43">
        <f t="shared" si="909"/>
        <v>0</v>
      </c>
      <c r="AB57" s="56"/>
      <c r="AC57" s="22" t="str">
        <f t="shared" si="787"/>
        <v>VERHEYDEN Marc</v>
      </c>
      <c r="AD57" s="83">
        <v>3918</v>
      </c>
      <c r="AE57" s="22" t="str">
        <f t="shared" si="788"/>
        <v>C</v>
      </c>
      <c r="AF57" s="22" t="str">
        <f t="shared" si="789"/>
        <v>APPERS Harry</v>
      </c>
      <c r="AG57" s="83">
        <v>2652</v>
      </c>
      <c r="AH57" s="22" t="str">
        <f t="shared" si="790"/>
        <v>D</v>
      </c>
      <c r="AI57" s="83">
        <v>1</v>
      </c>
      <c r="AJ57" s="83">
        <v>1</v>
      </c>
      <c r="AK57" s="84"/>
      <c r="AL57" s="22">
        <f t="shared" si="791"/>
        <v>2</v>
      </c>
      <c r="AM57" s="22">
        <f t="shared" si="792"/>
        <v>0</v>
      </c>
      <c r="AN57" s="43">
        <f t="shared" si="910"/>
        <v>3</v>
      </c>
      <c r="AO57" s="43">
        <f t="shared" si="910"/>
        <v>0</v>
      </c>
      <c r="AP57" s="56"/>
      <c r="AQ57" s="22" t="str">
        <f t="shared" si="793"/>
        <v>AERTS Noël</v>
      </c>
      <c r="AR57" s="83">
        <v>2883</v>
      </c>
      <c r="AS57" s="22" t="str">
        <f t="shared" si="794"/>
        <v>D</v>
      </c>
      <c r="AT57" s="22" t="str">
        <f t="shared" si="795"/>
        <v>MUYS Erwin</v>
      </c>
      <c r="AU57" s="83">
        <v>8058</v>
      </c>
      <c r="AV57" s="22" t="str">
        <f t="shared" si="796"/>
        <v>D</v>
      </c>
      <c r="AW57" s="83">
        <v>2</v>
      </c>
      <c r="AX57" s="83">
        <v>2</v>
      </c>
      <c r="AY57" s="84"/>
      <c r="AZ57" s="22">
        <f t="shared" si="797"/>
        <v>0</v>
      </c>
      <c r="BA57" s="22">
        <f t="shared" si="798"/>
        <v>2</v>
      </c>
      <c r="BB57" s="43">
        <f t="shared" si="911"/>
        <v>0</v>
      </c>
      <c r="BC57" s="43">
        <f t="shared" si="911"/>
        <v>3</v>
      </c>
      <c r="BD57" s="66"/>
      <c r="BE57" s="22" t="str">
        <f t="shared" si="799"/>
        <v>BOEYKENS Marc</v>
      </c>
      <c r="BF57" s="83">
        <v>7497</v>
      </c>
      <c r="BG57" s="22" t="str">
        <f t="shared" si="800"/>
        <v>C</v>
      </c>
      <c r="BH57" s="22" t="str">
        <f t="shared" si="801"/>
        <v>CARLEER Emile</v>
      </c>
      <c r="BI57" s="83">
        <v>5343</v>
      </c>
      <c r="BJ57" s="22" t="str">
        <f t="shared" si="802"/>
        <v>D</v>
      </c>
      <c r="BK57" s="83">
        <v>1</v>
      </c>
      <c r="BL57" s="83">
        <v>1</v>
      </c>
      <c r="BM57" s="84"/>
      <c r="BN57" s="22">
        <f t="shared" si="803"/>
        <v>2</v>
      </c>
      <c r="BO57" s="22">
        <f t="shared" si="804"/>
        <v>0</v>
      </c>
      <c r="BP57" s="43">
        <f t="shared" si="912"/>
        <v>3</v>
      </c>
      <c r="BQ57" s="43">
        <f t="shared" si="912"/>
        <v>0</v>
      </c>
      <c r="BR57" s="56"/>
      <c r="BS57" s="22" t="str">
        <f t="shared" si="805"/>
        <v>VERELST Ken</v>
      </c>
      <c r="BT57" s="83">
        <v>7226</v>
      </c>
      <c r="BU57" s="22" t="str">
        <f t="shared" si="806"/>
        <v>D</v>
      </c>
      <c r="BV57" s="22" t="str">
        <f t="shared" si="807"/>
        <v>VAN SCHOOR Patrick</v>
      </c>
      <c r="BW57" s="83">
        <v>1311</v>
      </c>
      <c r="BX57" s="22" t="str">
        <f t="shared" si="808"/>
        <v>D</v>
      </c>
      <c r="BY57" s="83">
        <v>1</v>
      </c>
      <c r="BZ57" s="83">
        <v>1</v>
      </c>
      <c r="CA57" s="84"/>
      <c r="CB57" s="22">
        <f t="shared" si="809"/>
        <v>2</v>
      </c>
      <c r="CC57" s="22">
        <f t="shared" si="810"/>
        <v>0</v>
      </c>
      <c r="CD57" s="43">
        <f t="shared" si="913"/>
        <v>3</v>
      </c>
      <c r="CE57" s="43">
        <f t="shared" si="914"/>
        <v>0</v>
      </c>
      <c r="CF57" s="56"/>
      <c r="CG57" s="22" t="str">
        <f t="shared" si="811"/>
        <v>DE BONDT Hendrik</v>
      </c>
      <c r="CH57" s="83">
        <v>8383</v>
      </c>
      <c r="CI57" s="22" t="str">
        <f t="shared" si="812"/>
        <v>C</v>
      </c>
      <c r="CJ57" s="22" t="str">
        <f t="shared" si="813"/>
        <v>VAN DE WAUWER Daniël</v>
      </c>
      <c r="CK57" s="83">
        <v>3264</v>
      </c>
      <c r="CL57" s="22" t="str">
        <f t="shared" si="814"/>
        <v>D</v>
      </c>
      <c r="CM57" s="83">
        <v>1</v>
      </c>
      <c r="CN57" s="83">
        <v>1</v>
      </c>
      <c r="CO57" s="84"/>
      <c r="CP57" s="22">
        <f t="shared" si="815"/>
        <v>2</v>
      </c>
      <c r="CQ57" s="22">
        <f t="shared" si="816"/>
        <v>0</v>
      </c>
      <c r="CR57" s="43">
        <f t="shared" si="915"/>
        <v>3</v>
      </c>
      <c r="CS57" s="43">
        <f t="shared" si="915"/>
        <v>0</v>
      </c>
      <c r="CT57" s="66"/>
      <c r="CU57" s="22" t="str">
        <f t="shared" si="817"/>
        <v>APPERS Annemieke</v>
      </c>
      <c r="CV57" s="83">
        <v>2586</v>
      </c>
      <c r="CW57" s="22" t="str">
        <f t="shared" si="818"/>
        <v>D</v>
      </c>
      <c r="CX57" s="22" t="str">
        <f t="shared" si="819"/>
        <v>DE ROOVERE Andy</v>
      </c>
      <c r="CY57" s="83">
        <v>389</v>
      </c>
      <c r="CZ57" s="22" t="str">
        <f t="shared" si="820"/>
        <v>D</v>
      </c>
      <c r="DA57" s="83">
        <v>2</v>
      </c>
      <c r="DB57" s="83">
        <v>2</v>
      </c>
      <c r="DC57" s="84"/>
      <c r="DD57" s="22">
        <f t="shared" si="821"/>
        <v>0</v>
      </c>
      <c r="DE57" s="22">
        <f t="shared" si="822"/>
        <v>2</v>
      </c>
      <c r="DF57" s="43">
        <f t="shared" si="916"/>
        <v>0</v>
      </c>
      <c r="DG57" s="43">
        <f t="shared" si="916"/>
        <v>3</v>
      </c>
      <c r="DH57" s="56"/>
      <c r="DI57" s="22" t="str">
        <f t="shared" si="823"/>
        <v>MOENS Robert</v>
      </c>
      <c r="DJ57" s="83">
        <v>5272</v>
      </c>
      <c r="DK57" s="22" t="str">
        <f t="shared" si="824"/>
        <v>B</v>
      </c>
      <c r="DL57" s="22" t="str">
        <f t="shared" si="825"/>
        <v>VERELST Ken</v>
      </c>
      <c r="DM57" s="83">
        <v>7226</v>
      </c>
      <c r="DN57" s="22" t="str">
        <f t="shared" si="826"/>
        <v>D</v>
      </c>
      <c r="DO57" s="83">
        <v>1</v>
      </c>
      <c r="DP57" s="83">
        <v>1</v>
      </c>
      <c r="DQ57" s="84"/>
      <c r="DR57" s="22">
        <f t="shared" si="827"/>
        <v>2</v>
      </c>
      <c r="DS57" s="22">
        <f t="shared" si="828"/>
        <v>0</v>
      </c>
      <c r="DT57" s="43">
        <f t="shared" si="917"/>
        <v>3</v>
      </c>
      <c r="DU57" s="43">
        <f t="shared" si="917"/>
        <v>0</v>
      </c>
      <c r="DV57" s="56"/>
      <c r="DW57" s="22" t="str">
        <f t="shared" si="829"/>
        <v>MUYS Erwin</v>
      </c>
      <c r="DX57" s="83">
        <v>8058</v>
      </c>
      <c r="DY57" s="22" t="str">
        <f t="shared" si="830"/>
        <v>D</v>
      </c>
      <c r="DZ57" s="22" t="str">
        <f t="shared" si="831"/>
        <v>DE ROOVERE Andy</v>
      </c>
      <c r="EA57" s="83">
        <v>389</v>
      </c>
      <c r="EB57" s="22" t="str">
        <f t="shared" si="832"/>
        <v>D</v>
      </c>
      <c r="EC57" s="83">
        <v>1</v>
      </c>
      <c r="ED57" s="83">
        <v>1</v>
      </c>
      <c r="EE57" s="84"/>
      <c r="EF57" s="22">
        <f t="shared" si="833"/>
        <v>2</v>
      </c>
      <c r="EG57" s="22">
        <f t="shared" si="834"/>
        <v>0</v>
      </c>
      <c r="EH57" s="43">
        <f t="shared" si="918"/>
        <v>3</v>
      </c>
      <c r="EI57" s="43">
        <f t="shared" si="918"/>
        <v>0</v>
      </c>
      <c r="EJ57" s="66"/>
      <c r="EK57" s="22" t="str">
        <f t="shared" si="835"/>
        <v>DE BONDT Tom</v>
      </c>
      <c r="EL57" s="83">
        <v>7386</v>
      </c>
      <c r="EM57" s="22" t="str">
        <f t="shared" si="836"/>
        <v>NA</v>
      </c>
      <c r="EN57" s="22" t="str">
        <f t="shared" si="837"/>
        <v>LUYTEN Joe</v>
      </c>
      <c r="EO57" s="83">
        <v>2612</v>
      </c>
      <c r="EP57" s="22" t="str">
        <f t="shared" si="838"/>
        <v>D</v>
      </c>
      <c r="EQ57" s="83">
        <v>2</v>
      </c>
      <c r="ER57" s="83">
        <v>2</v>
      </c>
      <c r="ES57" s="84"/>
      <c r="ET57" s="22">
        <f t="shared" si="839"/>
        <v>0</v>
      </c>
      <c r="EU57" s="22">
        <f t="shared" si="840"/>
        <v>2</v>
      </c>
      <c r="EV57" s="43">
        <f t="shared" si="919"/>
        <v>0</v>
      </c>
      <c r="EW57" s="43">
        <f t="shared" si="919"/>
        <v>3</v>
      </c>
      <c r="EX57" s="56"/>
      <c r="EY57" s="22" t="str">
        <f t="shared" si="841"/>
        <v>POLFLIET Eric</v>
      </c>
      <c r="EZ57" s="83">
        <v>5740</v>
      </c>
      <c r="FA57" s="22" t="str">
        <f t="shared" si="842"/>
        <v>D</v>
      </c>
      <c r="FB57" s="22" t="str">
        <f t="shared" si="843"/>
        <v>AERTS Albert</v>
      </c>
      <c r="FC57" s="83">
        <v>1338</v>
      </c>
      <c r="FD57" s="22" t="str">
        <f t="shared" si="844"/>
        <v>NA</v>
      </c>
      <c r="FE57" s="83">
        <v>1</v>
      </c>
      <c r="FF57" s="83">
        <v>1</v>
      </c>
      <c r="FG57" s="84"/>
      <c r="FH57" s="22">
        <f t="shared" si="845"/>
        <v>2</v>
      </c>
      <c r="FI57" s="22">
        <f t="shared" si="846"/>
        <v>0</v>
      </c>
      <c r="FJ57" s="43">
        <f t="shared" si="920"/>
        <v>3</v>
      </c>
      <c r="FK57" s="43">
        <f t="shared" si="920"/>
        <v>0</v>
      </c>
      <c r="FL57" s="56"/>
      <c r="FM57" s="22" t="str">
        <f t="shared" si="847"/>
        <v>BOEY Rudiger</v>
      </c>
      <c r="FN57" s="83">
        <v>5287</v>
      </c>
      <c r="FO57" s="22" t="str">
        <f t="shared" si="848"/>
        <v>C</v>
      </c>
      <c r="FP57" s="22" t="str">
        <f t="shared" si="849"/>
        <v>VAN STEEN Patrick</v>
      </c>
      <c r="FQ57" s="83">
        <v>7306</v>
      </c>
      <c r="FR57" s="22" t="str">
        <f t="shared" si="850"/>
        <v>C</v>
      </c>
      <c r="FS57" s="83">
        <v>1</v>
      </c>
      <c r="FT57" s="83">
        <v>1</v>
      </c>
      <c r="FU57" s="84"/>
      <c r="FV57" s="22">
        <f t="shared" si="851"/>
        <v>2</v>
      </c>
      <c r="FW57" s="22">
        <f t="shared" si="852"/>
        <v>0</v>
      </c>
      <c r="FX57" s="43">
        <f t="shared" si="921"/>
        <v>3</v>
      </c>
      <c r="FY57" s="43">
        <f t="shared" si="921"/>
        <v>0</v>
      </c>
      <c r="FZ57" s="66"/>
      <c r="GA57" s="22" t="str">
        <f t="shared" si="853"/>
        <v>AERTS Noël</v>
      </c>
      <c r="GB57" s="83">
        <v>2883</v>
      </c>
      <c r="GC57" s="22" t="str">
        <f t="shared" si="854"/>
        <v>D</v>
      </c>
      <c r="GD57" s="22" t="str">
        <f t="shared" si="855"/>
        <v>VERHEYDEN Marc</v>
      </c>
      <c r="GE57" s="83">
        <v>3918</v>
      </c>
      <c r="GF57" s="22" t="str">
        <f t="shared" si="856"/>
        <v>C</v>
      </c>
      <c r="GG57" s="83">
        <v>2</v>
      </c>
      <c r="GH57" s="83">
        <v>2</v>
      </c>
      <c r="GI57" s="84"/>
      <c r="GJ57" s="22">
        <f t="shared" si="857"/>
        <v>0</v>
      </c>
      <c r="GK57" s="22">
        <f t="shared" si="858"/>
        <v>2</v>
      </c>
      <c r="GL57" s="43">
        <f t="shared" si="922"/>
        <v>0</v>
      </c>
      <c r="GM57" s="43">
        <f t="shared" si="922"/>
        <v>3</v>
      </c>
      <c r="GN57" s="56"/>
      <c r="GO57" s="22" t="str">
        <f t="shared" si="859"/>
        <v>VERMEULEN Peter</v>
      </c>
      <c r="GP57" s="83">
        <v>2939</v>
      </c>
      <c r="GQ57" s="22" t="str">
        <f t="shared" si="860"/>
        <v>B</v>
      </c>
      <c r="GR57" s="22" t="str">
        <f t="shared" si="861"/>
        <v>D'HONT Paul</v>
      </c>
      <c r="GS57" s="83">
        <v>7450</v>
      </c>
      <c r="GT57" s="22" t="str">
        <f t="shared" si="862"/>
        <v>D</v>
      </c>
      <c r="GU57" s="83">
        <v>1</v>
      </c>
      <c r="GV57" s="83">
        <v>1</v>
      </c>
      <c r="GW57" s="84"/>
      <c r="GX57" s="22">
        <f t="shared" si="863"/>
        <v>2</v>
      </c>
      <c r="GY57" s="22">
        <f t="shared" si="864"/>
        <v>0</v>
      </c>
      <c r="GZ57" s="43">
        <f t="shared" si="923"/>
        <v>3</v>
      </c>
      <c r="HA57" s="43">
        <f t="shared" si="923"/>
        <v>0</v>
      </c>
      <c r="HB57" s="56"/>
      <c r="HC57" s="22" t="str">
        <f t="shared" si="865"/>
        <v>SCHOUKENS Juliën</v>
      </c>
      <c r="HD57" s="83">
        <v>7837</v>
      </c>
      <c r="HE57" s="22" t="str">
        <f t="shared" si="866"/>
        <v>C</v>
      </c>
      <c r="HF57" s="22" t="str">
        <f t="shared" si="867"/>
        <v>MUYS Erwin</v>
      </c>
      <c r="HG57" s="83">
        <v>8058</v>
      </c>
      <c r="HH57" s="22" t="str">
        <f t="shared" si="868"/>
        <v>D</v>
      </c>
      <c r="HI57" s="83">
        <v>1</v>
      </c>
      <c r="HJ57" s="83">
        <v>2</v>
      </c>
      <c r="HK57" s="84"/>
      <c r="HL57" s="22">
        <f t="shared" si="869"/>
        <v>1</v>
      </c>
      <c r="HM57" s="22">
        <f t="shared" si="870"/>
        <v>1</v>
      </c>
      <c r="HN57" s="43">
        <f t="shared" si="924"/>
        <v>1</v>
      </c>
      <c r="HO57" s="43">
        <f t="shared" si="924"/>
        <v>1</v>
      </c>
      <c r="HP57" s="66"/>
      <c r="HQ57" s="22" t="str">
        <f t="shared" si="871"/>
        <v>CLAES Gino</v>
      </c>
      <c r="HR57" s="83">
        <v>7283</v>
      </c>
      <c r="HS57" s="22" t="str">
        <f t="shared" si="872"/>
        <v>D</v>
      </c>
      <c r="HT57" s="22" t="str">
        <f t="shared" si="873"/>
        <v>BACKELJAU Jan</v>
      </c>
      <c r="HU57" s="83">
        <v>2662</v>
      </c>
      <c r="HV57" s="22" t="str">
        <f t="shared" si="874"/>
        <v>C</v>
      </c>
      <c r="HW57" s="83">
        <v>1</v>
      </c>
      <c r="HX57" s="83">
        <v>1</v>
      </c>
      <c r="HY57" s="84"/>
      <c r="HZ57" s="22">
        <f t="shared" si="875"/>
        <v>2</v>
      </c>
      <c r="IA57" s="22">
        <f t="shared" si="876"/>
        <v>0</v>
      </c>
      <c r="IB57" s="43">
        <f t="shared" si="877"/>
        <v>3</v>
      </c>
      <c r="IC57" s="43">
        <f t="shared" si="877"/>
        <v>0</v>
      </c>
      <c r="ID57" s="56"/>
      <c r="IE57" s="22" t="str">
        <f t="shared" si="878"/>
        <v>SCHOUKENS Juliën</v>
      </c>
      <c r="IF57" s="83">
        <v>7837</v>
      </c>
      <c r="IG57" s="22" t="str">
        <f t="shared" si="879"/>
        <v>C</v>
      </c>
      <c r="IH57" s="22" t="str">
        <f t="shared" si="880"/>
        <v>CLAES Gino</v>
      </c>
      <c r="II57" s="83">
        <v>7283</v>
      </c>
      <c r="IJ57" s="22" t="str">
        <f t="shared" si="881"/>
        <v>D</v>
      </c>
      <c r="IK57" s="83">
        <v>2</v>
      </c>
      <c r="IL57" s="83">
        <v>1</v>
      </c>
      <c r="IM57" s="65"/>
      <c r="IN57" s="22">
        <f t="shared" si="882"/>
        <v>1</v>
      </c>
      <c r="IO57" s="22">
        <f t="shared" si="883"/>
        <v>1</v>
      </c>
      <c r="IP57" s="43">
        <f t="shared" si="925"/>
        <v>1</v>
      </c>
      <c r="IQ57" s="43">
        <f t="shared" si="925"/>
        <v>1</v>
      </c>
      <c r="IR57" s="56"/>
      <c r="IS57" s="22" t="str">
        <f t="shared" si="884"/>
        <v>VERELST Ken</v>
      </c>
      <c r="IT57" s="83">
        <v>7226</v>
      </c>
      <c r="IU57" s="22" t="str">
        <f t="shared" si="885"/>
        <v>D</v>
      </c>
      <c r="IV57" s="22" t="str">
        <f t="shared" si="886"/>
        <v>D'HONT Paul</v>
      </c>
      <c r="IW57" s="83">
        <v>7450</v>
      </c>
      <c r="IX57" s="22" t="str">
        <f t="shared" si="887"/>
        <v>D</v>
      </c>
      <c r="IY57" s="83">
        <v>1</v>
      </c>
      <c r="IZ57" s="83">
        <v>1</v>
      </c>
      <c r="JA57" s="84"/>
      <c r="JB57" s="22">
        <f t="shared" si="888"/>
        <v>2</v>
      </c>
      <c r="JC57" s="22">
        <f t="shared" si="889"/>
        <v>0</v>
      </c>
      <c r="JD57" s="43">
        <f t="shared" si="926"/>
        <v>3</v>
      </c>
      <c r="JE57" s="43">
        <f t="shared" si="926"/>
        <v>0</v>
      </c>
      <c r="JF57" s="66"/>
      <c r="JG57" s="22" t="str">
        <f t="shared" si="890"/>
        <v>DE VISSCHER Joey</v>
      </c>
      <c r="JH57" s="83">
        <v>7887</v>
      </c>
      <c r="JI57" s="22" t="str">
        <f t="shared" si="891"/>
        <v>D</v>
      </c>
      <c r="JJ57" s="22" t="str">
        <f t="shared" si="892"/>
        <v>DE MAESSCHALK Dirk</v>
      </c>
      <c r="JK57" s="83">
        <v>6298</v>
      </c>
      <c r="JL57" s="22" t="str">
        <f t="shared" si="893"/>
        <v>C</v>
      </c>
      <c r="JM57" s="83">
        <v>1</v>
      </c>
      <c r="JN57" s="83">
        <v>1</v>
      </c>
      <c r="JO57" s="84"/>
      <c r="JP57" s="22">
        <f t="shared" si="894"/>
        <v>2</v>
      </c>
      <c r="JQ57" s="22">
        <f t="shared" si="895"/>
        <v>0</v>
      </c>
      <c r="JR57" s="43">
        <f t="shared" si="927"/>
        <v>3</v>
      </c>
      <c r="JS57" s="43">
        <f t="shared" si="927"/>
        <v>0</v>
      </c>
      <c r="JT57" s="56"/>
      <c r="JU57" s="22" t="str">
        <f t="shared" si="896"/>
        <v>VERHEYDEN Thierry</v>
      </c>
      <c r="JV57" s="83">
        <v>3038</v>
      </c>
      <c r="JW57" s="22" t="str">
        <f t="shared" si="897"/>
        <v>B</v>
      </c>
      <c r="JX57" s="22" t="str">
        <f t="shared" si="898"/>
        <v>MESKENS Jimmy</v>
      </c>
      <c r="JY57" s="83">
        <v>8200</v>
      </c>
      <c r="JZ57" s="22" t="str">
        <f t="shared" si="899"/>
        <v>NA</v>
      </c>
      <c r="KA57" s="83">
        <v>1</v>
      </c>
      <c r="KB57" s="83">
        <v>1</v>
      </c>
      <c r="KC57" s="84"/>
      <c r="KD57" s="22">
        <f t="shared" si="900"/>
        <v>2</v>
      </c>
      <c r="KE57" s="22">
        <f t="shared" si="901"/>
        <v>0</v>
      </c>
      <c r="KF57" s="43">
        <f t="shared" si="928"/>
        <v>3</v>
      </c>
      <c r="KG57" s="43">
        <f t="shared" si="928"/>
        <v>0</v>
      </c>
      <c r="KH57" s="56"/>
      <c r="KI57" s="22" t="str">
        <f t="shared" si="902"/>
        <v>PETRY Peter</v>
      </c>
      <c r="KJ57" s="83">
        <v>5731</v>
      </c>
      <c r="KK57" s="22" t="str">
        <f t="shared" si="903"/>
        <v>C</v>
      </c>
      <c r="KL57" s="22" t="str">
        <f t="shared" si="904"/>
        <v>VAN DEN WIJNGAERT Yari</v>
      </c>
      <c r="KM57" s="83">
        <v>5351</v>
      </c>
      <c r="KN57" s="22" t="str">
        <f t="shared" si="905"/>
        <v>ND</v>
      </c>
      <c r="KO57" s="83">
        <v>1</v>
      </c>
      <c r="KP57" s="83">
        <v>1</v>
      </c>
      <c r="KQ57" s="84"/>
      <c r="KR57" s="22">
        <f t="shared" si="906"/>
        <v>2</v>
      </c>
      <c r="KS57" s="22">
        <f t="shared" si="907"/>
        <v>0</v>
      </c>
      <c r="KT57" s="43">
        <f t="shared" si="929"/>
        <v>3</v>
      </c>
      <c r="KU57" s="43">
        <f t="shared" si="929"/>
        <v>0</v>
      </c>
      <c r="KV57" s="66"/>
      <c r="KW57" s="22"/>
      <c r="KX57" s="83"/>
      <c r="KY57" s="22"/>
      <c r="KZ57" s="22"/>
      <c r="LA57" s="83"/>
      <c r="LB57" s="22"/>
      <c r="LC57" s="83"/>
      <c r="LD57" s="83"/>
      <c r="LE57" s="84"/>
      <c r="LF57" s="22"/>
      <c r="LG57" s="22"/>
      <c r="LH57" s="43"/>
      <c r="LI57" s="43"/>
      <c r="LJ57" s="56"/>
      <c r="LK57" s="22"/>
      <c r="LL57" s="83"/>
      <c r="LM57" s="22"/>
      <c r="LN57" s="22"/>
      <c r="LO57" s="83"/>
      <c r="LP57" s="22"/>
      <c r="LQ57" s="83"/>
      <c r="LR57" s="83"/>
      <c r="LS57" s="84"/>
      <c r="LT57" s="22"/>
      <c r="LU57" s="22"/>
      <c r="LV57" s="43"/>
      <c r="LW57" s="43"/>
      <c r="LY57" s="22"/>
      <c r="LZ57" s="83"/>
      <c r="MA57" s="22"/>
      <c r="MB57" s="22"/>
      <c r="MC57" s="83"/>
      <c r="MD57" s="22"/>
      <c r="ME57" s="83"/>
      <c r="MF57" s="83"/>
      <c r="MG57" s="84"/>
      <c r="MH57" s="22"/>
      <c r="MI57" s="22"/>
      <c r="MJ57" s="43"/>
      <c r="MK57" s="43"/>
      <c r="ML57" s="56"/>
      <c r="MM57" s="22"/>
      <c r="MN57" s="83"/>
      <c r="MO57" s="22"/>
      <c r="MP57" s="22"/>
      <c r="MQ57" s="83"/>
      <c r="MR57" s="22"/>
      <c r="MS57" s="83"/>
      <c r="MT57" s="83"/>
      <c r="MU57" s="84"/>
      <c r="MV57" s="22"/>
      <c r="MW57" s="22"/>
      <c r="MX57" s="43"/>
      <c r="MY57" s="43"/>
    </row>
    <row r="58" spans="1:363" ht="16.5" x14ac:dyDescent="0.3">
      <c r="A58" s="22" t="str">
        <f t="shared" si="775"/>
        <v>BOEY Rudiger</v>
      </c>
      <c r="B58" s="83">
        <v>5287</v>
      </c>
      <c r="C58" s="22" t="str">
        <f t="shared" si="776"/>
        <v>C</v>
      </c>
      <c r="D58" s="22" t="str">
        <f t="shared" si="777"/>
        <v>HUYS Rudy</v>
      </c>
      <c r="E58" s="83">
        <v>4856</v>
      </c>
      <c r="F58" s="22" t="str">
        <f t="shared" si="778"/>
        <v>C</v>
      </c>
      <c r="G58" s="83">
        <v>1</v>
      </c>
      <c r="H58" s="83">
        <v>2</v>
      </c>
      <c r="I58" s="84"/>
      <c r="J58" s="22">
        <f t="shared" si="779"/>
        <v>1</v>
      </c>
      <c r="K58" s="22">
        <f t="shared" si="780"/>
        <v>1</v>
      </c>
      <c r="L58" s="43">
        <f t="shared" si="908"/>
        <v>1</v>
      </c>
      <c r="M58" s="43">
        <f t="shared" si="908"/>
        <v>1</v>
      </c>
      <c r="N58" s="66"/>
      <c r="O58" s="22" t="str">
        <f t="shared" si="781"/>
        <v>VERMEULEN Paul</v>
      </c>
      <c r="P58" s="83">
        <v>1123</v>
      </c>
      <c r="Q58" s="22" t="str">
        <f t="shared" si="782"/>
        <v>B</v>
      </c>
      <c r="R58" s="22" t="str">
        <f t="shared" si="783"/>
        <v>BOEY Rudiger</v>
      </c>
      <c r="S58" s="83">
        <v>5287</v>
      </c>
      <c r="T58" s="22" t="str">
        <f t="shared" si="784"/>
        <v>C</v>
      </c>
      <c r="U58" s="83">
        <v>2</v>
      </c>
      <c r="V58" s="83">
        <v>2</v>
      </c>
      <c r="W58" s="84"/>
      <c r="X58" s="22">
        <f t="shared" si="785"/>
        <v>0</v>
      </c>
      <c r="Y58" s="22">
        <f t="shared" si="786"/>
        <v>2</v>
      </c>
      <c r="Z58" s="43">
        <f t="shared" si="909"/>
        <v>0</v>
      </c>
      <c r="AA58" s="43">
        <f t="shared" si="909"/>
        <v>3</v>
      </c>
      <c r="AB58" s="56"/>
      <c r="AC58" s="22" t="str">
        <f t="shared" si="787"/>
        <v>LEYS Willy</v>
      </c>
      <c r="AD58" s="83">
        <v>2926</v>
      </c>
      <c r="AE58" s="22" t="str">
        <f t="shared" si="788"/>
        <v>C</v>
      </c>
      <c r="AF58" s="22" t="str">
        <f t="shared" si="789"/>
        <v>BOEY Rudiger</v>
      </c>
      <c r="AG58" s="83">
        <v>5287</v>
      </c>
      <c r="AH58" s="22" t="str">
        <f t="shared" si="790"/>
        <v>C</v>
      </c>
      <c r="AI58" s="83">
        <v>2</v>
      </c>
      <c r="AJ58" s="83">
        <v>2</v>
      </c>
      <c r="AK58" s="84"/>
      <c r="AL58" s="22">
        <f t="shared" si="791"/>
        <v>0</v>
      </c>
      <c r="AM58" s="22">
        <f t="shared" si="792"/>
        <v>2</v>
      </c>
      <c r="AN58" s="43">
        <f t="shared" si="910"/>
        <v>0</v>
      </c>
      <c r="AO58" s="43">
        <f t="shared" si="910"/>
        <v>3</v>
      </c>
      <c r="AP58" s="56"/>
      <c r="AQ58" s="22" t="str">
        <f t="shared" si="793"/>
        <v>D'HONT Paul</v>
      </c>
      <c r="AR58" s="83">
        <v>7450</v>
      </c>
      <c r="AS58" s="22" t="str">
        <f t="shared" si="794"/>
        <v>D</v>
      </c>
      <c r="AT58" s="22" t="str">
        <f t="shared" si="795"/>
        <v>VERMEULEN Peter</v>
      </c>
      <c r="AU58" s="83">
        <v>2939</v>
      </c>
      <c r="AV58" s="22" t="str">
        <f t="shared" si="796"/>
        <v>B</v>
      </c>
      <c r="AW58" s="83">
        <v>2</v>
      </c>
      <c r="AX58" s="83">
        <v>2</v>
      </c>
      <c r="AY58" s="84"/>
      <c r="AZ58" s="22">
        <f t="shared" si="797"/>
        <v>0</v>
      </c>
      <c r="BA58" s="22">
        <f t="shared" si="798"/>
        <v>2</v>
      </c>
      <c r="BB58" s="43">
        <f t="shared" si="911"/>
        <v>0</v>
      </c>
      <c r="BC58" s="43">
        <f t="shared" si="911"/>
        <v>3</v>
      </c>
      <c r="BD58" s="66"/>
      <c r="BE58" s="22" t="str">
        <f t="shared" si="799"/>
        <v>VERMEULEN Peter</v>
      </c>
      <c r="BF58" s="83">
        <v>2939</v>
      </c>
      <c r="BG58" s="22" t="str">
        <f t="shared" si="800"/>
        <v>B</v>
      </c>
      <c r="BH58" s="22" t="str">
        <f t="shared" si="801"/>
        <v>SCHOUKENS Juliën</v>
      </c>
      <c r="BI58" s="83">
        <v>7837</v>
      </c>
      <c r="BJ58" s="22" t="str">
        <f t="shared" si="802"/>
        <v>C</v>
      </c>
      <c r="BK58" s="83">
        <v>1</v>
      </c>
      <c r="BL58" s="83">
        <v>1</v>
      </c>
      <c r="BM58" s="84"/>
      <c r="BN58" s="22">
        <f t="shared" si="803"/>
        <v>2</v>
      </c>
      <c r="BO58" s="22">
        <f t="shared" si="804"/>
        <v>0</v>
      </c>
      <c r="BP58" s="43">
        <f t="shared" si="912"/>
        <v>3</v>
      </c>
      <c r="BQ58" s="43">
        <f t="shared" si="912"/>
        <v>0</v>
      </c>
      <c r="BR58" s="56"/>
      <c r="BS58" s="22" t="str">
        <f t="shared" si="805"/>
        <v>DE ROOVERE Andy</v>
      </c>
      <c r="BT58" s="83">
        <v>389</v>
      </c>
      <c r="BU58" s="22" t="str">
        <f t="shared" si="806"/>
        <v>D</v>
      </c>
      <c r="BV58" s="22" t="str">
        <f t="shared" si="807"/>
        <v>VAN STEEN Patrick</v>
      </c>
      <c r="BW58" s="83">
        <v>7306</v>
      </c>
      <c r="BX58" s="22" t="str">
        <f t="shared" si="808"/>
        <v>C</v>
      </c>
      <c r="BY58" s="83">
        <v>1</v>
      </c>
      <c r="BZ58" s="83">
        <v>1</v>
      </c>
      <c r="CA58" s="84"/>
      <c r="CB58" s="22">
        <f t="shared" si="809"/>
        <v>2</v>
      </c>
      <c r="CC58" s="22">
        <f t="shared" si="810"/>
        <v>0</v>
      </c>
      <c r="CD58" s="43">
        <f t="shared" si="913"/>
        <v>3</v>
      </c>
      <c r="CE58" s="43">
        <f t="shared" si="914"/>
        <v>0</v>
      </c>
      <c r="CF58" s="56"/>
      <c r="CG58" s="22" t="str">
        <f t="shared" si="811"/>
        <v>HAEGEMANS Bart</v>
      </c>
      <c r="CH58" s="83">
        <v>5013</v>
      </c>
      <c r="CI58" s="22" t="str">
        <f t="shared" si="812"/>
        <v>C</v>
      </c>
      <c r="CJ58" s="22" t="str">
        <f t="shared" si="813"/>
        <v>VAN EECKHOUT Jean-Pierre</v>
      </c>
      <c r="CK58" s="83">
        <v>2931</v>
      </c>
      <c r="CL58" s="22" t="str">
        <f t="shared" si="814"/>
        <v>C</v>
      </c>
      <c r="CM58" s="83">
        <v>2</v>
      </c>
      <c r="CN58" s="83">
        <v>2</v>
      </c>
      <c r="CO58" s="84"/>
      <c r="CP58" s="22">
        <f t="shared" si="815"/>
        <v>0</v>
      </c>
      <c r="CQ58" s="22">
        <f t="shared" si="816"/>
        <v>2</v>
      </c>
      <c r="CR58" s="43">
        <f t="shared" si="915"/>
        <v>0</v>
      </c>
      <c r="CS58" s="43">
        <f t="shared" si="915"/>
        <v>3</v>
      </c>
      <c r="CT58" s="66"/>
      <c r="CU58" s="22" t="str">
        <f t="shared" si="817"/>
        <v>BOEY Rudiger</v>
      </c>
      <c r="CV58" s="83">
        <v>5287</v>
      </c>
      <c r="CW58" s="22" t="str">
        <f t="shared" si="818"/>
        <v>C</v>
      </c>
      <c r="CX58" s="22" t="str">
        <f t="shared" si="819"/>
        <v>GOETGEBUER Ferdinand</v>
      </c>
      <c r="CY58" s="83">
        <v>8241</v>
      </c>
      <c r="CZ58" s="22" t="str">
        <f t="shared" si="820"/>
        <v>D</v>
      </c>
      <c r="DA58" s="83">
        <v>2</v>
      </c>
      <c r="DB58" s="83">
        <v>1</v>
      </c>
      <c r="DC58" s="84"/>
      <c r="DD58" s="22">
        <f t="shared" si="821"/>
        <v>1</v>
      </c>
      <c r="DE58" s="22">
        <f t="shared" si="822"/>
        <v>1</v>
      </c>
      <c r="DF58" s="43">
        <f t="shared" si="916"/>
        <v>1</v>
      </c>
      <c r="DG58" s="43">
        <f t="shared" si="916"/>
        <v>1</v>
      </c>
      <c r="DH58" s="56"/>
      <c r="DI58" s="22" t="str">
        <f t="shared" si="823"/>
        <v>SARENS Christoph</v>
      </c>
      <c r="DJ58" s="83">
        <v>1697</v>
      </c>
      <c r="DK58" s="22" t="str">
        <f t="shared" si="824"/>
        <v>C</v>
      </c>
      <c r="DL58" s="22" t="str">
        <f t="shared" si="825"/>
        <v>VERHEYDEN Thierry</v>
      </c>
      <c r="DM58" s="83">
        <v>3038</v>
      </c>
      <c r="DN58" s="22" t="str">
        <f t="shared" si="826"/>
        <v>B</v>
      </c>
      <c r="DO58" s="83">
        <v>2</v>
      </c>
      <c r="DP58" s="83">
        <v>2</v>
      </c>
      <c r="DQ58" s="84"/>
      <c r="DR58" s="22">
        <f t="shared" si="827"/>
        <v>0</v>
      </c>
      <c r="DS58" s="22">
        <f t="shared" si="828"/>
        <v>2</v>
      </c>
      <c r="DT58" s="43">
        <f t="shared" si="917"/>
        <v>0</v>
      </c>
      <c r="DU58" s="43">
        <f t="shared" si="917"/>
        <v>3</v>
      </c>
      <c r="DV58" s="56"/>
      <c r="DW58" s="22" t="str">
        <f t="shared" si="829"/>
        <v>VERMEULEN Peter</v>
      </c>
      <c r="DX58" s="83">
        <v>2939</v>
      </c>
      <c r="DY58" s="22" t="str">
        <f t="shared" si="830"/>
        <v>B</v>
      </c>
      <c r="DZ58" s="22" t="str">
        <f t="shared" si="831"/>
        <v>BACKELJAU Jan</v>
      </c>
      <c r="EA58" s="83">
        <v>2662</v>
      </c>
      <c r="EB58" s="22" t="str">
        <f t="shared" si="832"/>
        <v>C</v>
      </c>
      <c r="EC58" s="83">
        <v>1</v>
      </c>
      <c r="ED58" s="83">
        <v>1</v>
      </c>
      <c r="EE58" s="84"/>
      <c r="EF58" s="22">
        <f t="shared" si="833"/>
        <v>2</v>
      </c>
      <c r="EG58" s="22">
        <f t="shared" si="834"/>
        <v>0</v>
      </c>
      <c r="EH58" s="43">
        <f t="shared" si="918"/>
        <v>3</v>
      </c>
      <c r="EI58" s="43">
        <f t="shared" si="918"/>
        <v>0</v>
      </c>
      <c r="EJ58" s="66"/>
      <c r="EK58" s="22" t="str">
        <f t="shared" si="835"/>
        <v>BOEY Rudiger</v>
      </c>
      <c r="EL58" s="83">
        <v>5287</v>
      </c>
      <c r="EM58" s="22" t="str">
        <f t="shared" si="836"/>
        <v>C</v>
      </c>
      <c r="EN58" s="22" t="str">
        <f t="shared" si="837"/>
        <v>VAN DER VORST Kevin</v>
      </c>
      <c r="EO58" s="83">
        <v>6011</v>
      </c>
      <c r="EP58" s="22" t="str">
        <f t="shared" si="838"/>
        <v>C</v>
      </c>
      <c r="EQ58" s="83">
        <v>1</v>
      </c>
      <c r="ER58" s="83">
        <v>2</v>
      </c>
      <c r="ES58" s="84"/>
      <c r="ET58" s="22">
        <f t="shared" si="839"/>
        <v>1</v>
      </c>
      <c r="EU58" s="22">
        <f t="shared" si="840"/>
        <v>1</v>
      </c>
      <c r="EV58" s="43">
        <f t="shared" si="919"/>
        <v>1</v>
      </c>
      <c r="EW58" s="43">
        <f t="shared" si="919"/>
        <v>1</v>
      </c>
      <c r="EX58" s="56"/>
      <c r="EY58" s="22" t="str">
        <f t="shared" si="841"/>
        <v>SELLESLAGH Hubert</v>
      </c>
      <c r="EZ58" s="83">
        <v>4858</v>
      </c>
      <c r="FA58" s="22" t="str">
        <f t="shared" si="842"/>
        <v>D</v>
      </c>
      <c r="FB58" s="22" t="str">
        <f t="shared" si="843"/>
        <v>BOEY Rudiger</v>
      </c>
      <c r="FC58" s="83">
        <v>5287</v>
      </c>
      <c r="FD58" s="22" t="str">
        <f t="shared" si="844"/>
        <v>C</v>
      </c>
      <c r="FE58" s="83">
        <v>1</v>
      </c>
      <c r="FF58" s="83">
        <v>2</v>
      </c>
      <c r="FG58" s="84"/>
      <c r="FH58" s="22">
        <f t="shared" si="845"/>
        <v>1</v>
      </c>
      <c r="FI58" s="22">
        <f t="shared" si="846"/>
        <v>1</v>
      </c>
      <c r="FJ58" s="43">
        <f t="shared" si="920"/>
        <v>1</v>
      </c>
      <c r="FK58" s="43">
        <f t="shared" si="920"/>
        <v>1</v>
      </c>
      <c r="FL58" s="56"/>
      <c r="FM58" s="22" t="str">
        <f t="shared" si="847"/>
        <v>DE GREEF Johan</v>
      </c>
      <c r="FN58" s="83">
        <v>3773</v>
      </c>
      <c r="FO58" s="22" t="str">
        <f t="shared" si="848"/>
        <v>D</v>
      </c>
      <c r="FP58" s="22" t="str">
        <f t="shared" si="849"/>
        <v>DE CLIPPELEIR Toni</v>
      </c>
      <c r="FQ58" s="83">
        <v>5513</v>
      </c>
      <c r="FR58" s="22" t="str">
        <f t="shared" si="850"/>
        <v>C</v>
      </c>
      <c r="FS58" s="83">
        <v>2</v>
      </c>
      <c r="FT58" s="83">
        <v>1</v>
      </c>
      <c r="FU58" s="84"/>
      <c r="FV58" s="22">
        <f t="shared" si="851"/>
        <v>1</v>
      </c>
      <c r="FW58" s="22">
        <f t="shared" si="852"/>
        <v>1</v>
      </c>
      <c r="FX58" s="43">
        <f t="shared" si="921"/>
        <v>1</v>
      </c>
      <c r="FY58" s="43">
        <f t="shared" si="921"/>
        <v>1</v>
      </c>
      <c r="FZ58" s="66"/>
      <c r="GA58" s="22" t="str">
        <f t="shared" si="853"/>
        <v>D'HONT Paul</v>
      </c>
      <c r="GB58" s="83">
        <v>7450</v>
      </c>
      <c r="GC58" s="22" t="str">
        <f t="shared" si="854"/>
        <v>D</v>
      </c>
      <c r="GD58" s="22" t="str">
        <f t="shared" si="855"/>
        <v>LEYS Willy</v>
      </c>
      <c r="GE58" s="83">
        <v>2926</v>
      </c>
      <c r="GF58" s="22" t="str">
        <f t="shared" si="856"/>
        <v>C</v>
      </c>
      <c r="GG58" s="83">
        <v>2</v>
      </c>
      <c r="GH58" s="83">
        <v>2</v>
      </c>
      <c r="GI58" s="84"/>
      <c r="GJ58" s="22">
        <f t="shared" si="857"/>
        <v>0</v>
      </c>
      <c r="GK58" s="22">
        <f t="shared" si="858"/>
        <v>2</v>
      </c>
      <c r="GL58" s="43">
        <f t="shared" si="922"/>
        <v>0</v>
      </c>
      <c r="GM58" s="43">
        <f t="shared" si="922"/>
        <v>3</v>
      </c>
      <c r="GN58" s="56"/>
      <c r="GO58" s="22" t="str">
        <f t="shared" si="859"/>
        <v>MESKENS Jimmy</v>
      </c>
      <c r="GP58" s="83">
        <v>8200</v>
      </c>
      <c r="GQ58" s="22" t="str">
        <f t="shared" si="860"/>
        <v>NA</v>
      </c>
      <c r="GR58" s="22" t="str">
        <f t="shared" si="861"/>
        <v>AERTS Noël</v>
      </c>
      <c r="GS58" s="83">
        <v>2883</v>
      </c>
      <c r="GT58" s="22" t="str">
        <f t="shared" si="862"/>
        <v>D</v>
      </c>
      <c r="GU58" s="83">
        <v>1</v>
      </c>
      <c r="GV58" s="83">
        <v>1</v>
      </c>
      <c r="GW58" s="84"/>
      <c r="GX58" s="22">
        <f t="shared" si="863"/>
        <v>2</v>
      </c>
      <c r="GY58" s="22">
        <f t="shared" si="864"/>
        <v>0</v>
      </c>
      <c r="GZ58" s="43">
        <f t="shared" si="923"/>
        <v>3</v>
      </c>
      <c r="HA58" s="43">
        <f t="shared" si="923"/>
        <v>0</v>
      </c>
      <c r="HB58" s="56"/>
      <c r="HC58" s="22" t="str">
        <f t="shared" si="865"/>
        <v>VAN EECKHOUT Jean-Pierre</v>
      </c>
      <c r="HD58" s="83">
        <v>2931</v>
      </c>
      <c r="HE58" s="22" t="str">
        <f t="shared" si="866"/>
        <v>C</v>
      </c>
      <c r="HF58" s="22" t="str">
        <f t="shared" si="867"/>
        <v>VERMEULEN Peter</v>
      </c>
      <c r="HG58" s="83">
        <v>2939</v>
      </c>
      <c r="HH58" s="22" t="str">
        <f t="shared" si="868"/>
        <v>B</v>
      </c>
      <c r="HI58" s="83">
        <v>2</v>
      </c>
      <c r="HJ58" s="83">
        <v>2</v>
      </c>
      <c r="HK58" s="84"/>
      <c r="HL58" s="22">
        <f t="shared" si="869"/>
        <v>0</v>
      </c>
      <c r="HM58" s="22">
        <f t="shared" si="870"/>
        <v>2</v>
      </c>
      <c r="HN58" s="43">
        <f t="shared" si="924"/>
        <v>0</v>
      </c>
      <c r="HO58" s="43">
        <f t="shared" si="924"/>
        <v>3</v>
      </c>
      <c r="HP58" s="66"/>
      <c r="HQ58" s="22" t="str">
        <f t="shared" si="871"/>
        <v>VERMEULEN Paul</v>
      </c>
      <c r="HR58" s="83">
        <v>1123</v>
      </c>
      <c r="HS58" s="22" t="str">
        <f t="shared" si="872"/>
        <v>B</v>
      </c>
      <c r="HT58" s="22" t="str">
        <f t="shared" si="873"/>
        <v>DE ROOVERE Andy</v>
      </c>
      <c r="HU58" s="83">
        <v>389</v>
      </c>
      <c r="HV58" s="22" t="str">
        <f t="shared" si="874"/>
        <v>D</v>
      </c>
      <c r="HW58" s="83">
        <v>1</v>
      </c>
      <c r="HX58" s="83">
        <v>1</v>
      </c>
      <c r="HY58" s="84"/>
      <c r="HZ58" s="22">
        <f t="shared" si="875"/>
        <v>2</v>
      </c>
      <c r="IA58" s="22">
        <f t="shared" si="876"/>
        <v>0</v>
      </c>
      <c r="IB58" s="43">
        <f t="shared" si="877"/>
        <v>3</v>
      </c>
      <c r="IC58" s="43">
        <f t="shared" si="877"/>
        <v>0</v>
      </c>
      <c r="ID58" s="56"/>
      <c r="IE58" s="22" t="str">
        <f t="shared" si="878"/>
        <v>VAN DE WAUWER Daniël</v>
      </c>
      <c r="IF58" s="83">
        <v>3264</v>
      </c>
      <c r="IG58" s="22" t="str">
        <f t="shared" si="879"/>
        <v>D</v>
      </c>
      <c r="IH58" s="22" t="str">
        <f t="shared" si="880"/>
        <v>VERMEULEN Paul</v>
      </c>
      <c r="II58" s="83">
        <v>1123</v>
      </c>
      <c r="IJ58" s="22" t="str">
        <f t="shared" si="881"/>
        <v>B</v>
      </c>
      <c r="IK58" s="83">
        <v>2</v>
      </c>
      <c r="IL58" s="83">
        <v>2</v>
      </c>
      <c r="IM58" s="65"/>
      <c r="IN58" s="22">
        <f t="shared" si="882"/>
        <v>0</v>
      </c>
      <c r="IO58" s="22">
        <f t="shared" si="883"/>
        <v>2</v>
      </c>
      <c r="IP58" s="43">
        <f t="shared" si="925"/>
        <v>0</v>
      </c>
      <c r="IQ58" s="43">
        <f t="shared" si="925"/>
        <v>3</v>
      </c>
      <c r="IR58" s="56"/>
      <c r="IS58" s="22" t="str">
        <f t="shared" si="884"/>
        <v>VAN HOOF Reno</v>
      </c>
      <c r="IT58" s="83">
        <v>4643</v>
      </c>
      <c r="IU58" s="22" t="str">
        <f t="shared" si="885"/>
        <v>B</v>
      </c>
      <c r="IV58" s="22" t="str">
        <f t="shared" si="886"/>
        <v>BOEY Rudiger</v>
      </c>
      <c r="IW58" s="83">
        <v>5287</v>
      </c>
      <c r="IX58" s="22" t="str">
        <f t="shared" si="887"/>
        <v>C</v>
      </c>
      <c r="IY58" s="83">
        <v>1</v>
      </c>
      <c r="IZ58" s="83">
        <v>2</v>
      </c>
      <c r="JA58" s="84"/>
      <c r="JB58" s="22">
        <f t="shared" si="888"/>
        <v>1</v>
      </c>
      <c r="JC58" s="22">
        <f t="shared" si="889"/>
        <v>1</v>
      </c>
      <c r="JD58" s="43">
        <f t="shared" si="926"/>
        <v>1</v>
      </c>
      <c r="JE58" s="43">
        <f t="shared" si="926"/>
        <v>1</v>
      </c>
      <c r="JF58" s="66"/>
      <c r="JG58" s="22" t="str">
        <f t="shared" si="890"/>
        <v>VERELST Ken</v>
      </c>
      <c r="JH58" s="83">
        <v>7226</v>
      </c>
      <c r="JI58" s="22" t="str">
        <f t="shared" si="891"/>
        <v>D</v>
      </c>
      <c r="JJ58" s="22" t="str">
        <f t="shared" si="892"/>
        <v>SARENS Christoph</v>
      </c>
      <c r="JK58" s="83">
        <v>1697</v>
      </c>
      <c r="JL58" s="22" t="str">
        <f t="shared" si="893"/>
        <v>C</v>
      </c>
      <c r="JM58" s="83">
        <v>2</v>
      </c>
      <c r="JN58" s="83">
        <v>2</v>
      </c>
      <c r="JO58" s="84" t="s">
        <v>777</v>
      </c>
      <c r="JP58" s="22">
        <f t="shared" si="894"/>
        <v>0</v>
      </c>
      <c r="JQ58" s="22">
        <f t="shared" si="895"/>
        <v>2</v>
      </c>
      <c r="JR58" s="43">
        <f t="shared" si="927"/>
        <v>0</v>
      </c>
      <c r="JS58" s="43">
        <f t="shared" si="927"/>
        <v>3</v>
      </c>
      <c r="JT58" s="56"/>
      <c r="JU58" s="22" t="str">
        <f t="shared" si="896"/>
        <v>DE ROOVERE Andy</v>
      </c>
      <c r="JV58" s="83">
        <v>389</v>
      </c>
      <c r="JW58" s="22" t="str">
        <f t="shared" si="897"/>
        <v>D</v>
      </c>
      <c r="JX58" s="22" t="str">
        <f t="shared" si="898"/>
        <v>VAN INGELGEM Eric</v>
      </c>
      <c r="JY58" s="83">
        <v>8737</v>
      </c>
      <c r="JZ58" s="22" t="str">
        <f t="shared" si="899"/>
        <v>C</v>
      </c>
      <c r="KA58" s="83">
        <v>1</v>
      </c>
      <c r="KB58" s="83">
        <v>2</v>
      </c>
      <c r="KC58" s="84"/>
      <c r="KD58" s="22">
        <f t="shared" si="900"/>
        <v>1</v>
      </c>
      <c r="KE58" s="22">
        <f t="shared" si="901"/>
        <v>1</v>
      </c>
      <c r="KF58" s="43">
        <f t="shared" si="928"/>
        <v>1</v>
      </c>
      <c r="KG58" s="43">
        <f t="shared" si="928"/>
        <v>1</v>
      </c>
      <c r="KH58" s="56"/>
      <c r="KI58" s="22" t="str">
        <f t="shared" si="902"/>
        <v>DE DECKER Ronald</v>
      </c>
      <c r="KJ58" s="83">
        <v>8715</v>
      </c>
      <c r="KK58" s="22" t="str">
        <f t="shared" si="903"/>
        <v>D</v>
      </c>
      <c r="KL58" s="22" t="str">
        <f t="shared" si="904"/>
        <v>AERTS Albert</v>
      </c>
      <c r="KM58" s="83">
        <v>1338</v>
      </c>
      <c r="KN58" s="22" t="str">
        <f t="shared" si="905"/>
        <v>NA</v>
      </c>
      <c r="KO58" s="83">
        <v>1</v>
      </c>
      <c r="KP58" s="83">
        <v>1</v>
      </c>
      <c r="KQ58" s="84"/>
      <c r="KR58" s="22">
        <f t="shared" si="906"/>
        <v>2</v>
      </c>
      <c r="KS58" s="22">
        <f t="shared" si="907"/>
        <v>0</v>
      </c>
      <c r="KT58" s="43">
        <f t="shared" si="929"/>
        <v>3</v>
      </c>
      <c r="KU58" s="43">
        <f t="shared" si="929"/>
        <v>0</v>
      </c>
      <c r="KV58" s="66"/>
      <c r="KW58" s="22"/>
      <c r="KX58" s="83"/>
      <c r="KY58" s="22"/>
      <c r="KZ58" s="22"/>
      <c r="LA58" s="83"/>
      <c r="LB58" s="22"/>
      <c r="LC58" s="83"/>
      <c r="LD58" s="83"/>
      <c r="LE58" s="84"/>
      <c r="LF58" s="22"/>
      <c r="LG58" s="22"/>
      <c r="LH58" s="43"/>
      <c r="LI58" s="43"/>
      <c r="LJ58" s="56"/>
      <c r="LK58" s="22"/>
      <c r="LL58" s="83"/>
      <c r="LM58" s="22"/>
      <c r="LN58" s="22"/>
      <c r="LO58" s="83"/>
      <c r="LP58" s="22"/>
      <c r="LQ58" s="83"/>
      <c r="LR58" s="83"/>
      <c r="LS58" s="84"/>
      <c r="LT58" s="22"/>
      <c r="LU58" s="22"/>
      <c r="LV58" s="43"/>
      <c r="LW58" s="43"/>
      <c r="LY58" s="22"/>
      <c r="LZ58" s="83"/>
      <c r="MA58" s="22"/>
      <c r="MB58" s="22"/>
      <c r="MC58" s="83"/>
      <c r="MD58" s="22"/>
      <c r="ME58" s="83"/>
      <c r="MF58" s="83"/>
      <c r="MG58" s="84"/>
      <c r="MH58" s="22"/>
      <c r="MI58" s="22"/>
      <c r="MJ58" s="43"/>
      <c r="MK58" s="43"/>
      <c r="ML58" s="56"/>
      <c r="MM58" s="22"/>
      <c r="MN58" s="83"/>
      <c r="MO58" s="22"/>
      <c r="MP58" s="22"/>
      <c r="MQ58" s="83"/>
      <c r="MR58" s="22"/>
      <c r="MS58" s="83"/>
      <c r="MT58" s="83"/>
      <c r="MU58" s="84"/>
      <c r="MV58" s="22"/>
      <c r="MW58" s="22"/>
      <c r="MX58" s="43"/>
      <c r="MY58" s="43"/>
    </row>
    <row r="59" spans="1:363" ht="17.25" thickBot="1" x14ac:dyDescent="0.35">
      <c r="A59" s="22" t="str">
        <f t="shared" si="775"/>
        <v>APPERS Annemieke</v>
      </c>
      <c r="B59" s="83">
        <v>2586</v>
      </c>
      <c r="C59" s="22" t="str">
        <f t="shared" si="776"/>
        <v>D</v>
      </c>
      <c r="D59" s="22" t="str">
        <f t="shared" si="777"/>
        <v>DE KEMPENEER Jos</v>
      </c>
      <c r="E59" s="83">
        <v>3327</v>
      </c>
      <c r="F59" s="22" t="str">
        <f t="shared" si="778"/>
        <v>C</v>
      </c>
      <c r="G59" s="83">
        <v>1</v>
      </c>
      <c r="H59" s="83">
        <v>2</v>
      </c>
      <c r="I59" s="85"/>
      <c r="J59" s="22">
        <f t="shared" si="779"/>
        <v>1</v>
      </c>
      <c r="K59" s="22">
        <f t="shared" si="780"/>
        <v>1</v>
      </c>
      <c r="L59" s="43">
        <f t="shared" si="908"/>
        <v>1</v>
      </c>
      <c r="M59" s="43">
        <f t="shared" si="908"/>
        <v>1</v>
      </c>
      <c r="N59" s="56"/>
      <c r="O59" s="22" t="str">
        <f t="shared" si="781"/>
        <v>CLAES Gino</v>
      </c>
      <c r="P59" s="83">
        <v>7283</v>
      </c>
      <c r="Q59" s="22" t="str">
        <f t="shared" si="782"/>
        <v>D</v>
      </c>
      <c r="R59" s="22" t="str">
        <f t="shared" si="783"/>
        <v>D'HONT Paul</v>
      </c>
      <c r="S59" s="83">
        <v>7450</v>
      </c>
      <c r="T59" s="22" t="str">
        <f t="shared" si="784"/>
        <v>D</v>
      </c>
      <c r="U59" s="83">
        <v>1</v>
      </c>
      <c r="V59" s="83">
        <v>2</v>
      </c>
      <c r="W59" s="85"/>
      <c r="X59" s="22">
        <f t="shared" si="785"/>
        <v>1</v>
      </c>
      <c r="Y59" s="22">
        <f t="shared" si="786"/>
        <v>1</v>
      </c>
      <c r="Z59" s="43">
        <f t="shared" si="909"/>
        <v>1</v>
      </c>
      <c r="AA59" s="43">
        <f t="shared" si="909"/>
        <v>1</v>
      </c>
      <c r="AB59" s="56"/>
      <c r="AC59" s="22" t="str">
        <f t="shared" si="787"/>
        <v>VRANKEN Rony</v>
      </c>
      <c r="AD59" s="83">
        <v>6700</v>
      </c>
      <c r="AE59" s="22" t="str">
        <f t="shared" si="788"/>
        <v>C</v>
      </c>
      <c r="AF59" s="22" t="str">
        <f t="shared" si="789"/>
        <v>APPERS Annemieke</v>
      </c>
      <c r="AG59" s="83">
        <v>2586</v>
      </c>
      <c r="AH59" s="22" t="str">
        <f t="shared" si="790"/>
        <v>D</v>
      </c>
      <c r="AI59" s="83">
        <v>1</v>
      </c>
      <c r="AJ59" s="83">
        <v>1</v>
      </c>
      <c r="AK59" s="84"/>
      <c r="AL59" s="22">
        <f t="shared" si="791"/>
        <v>2</v>
      </c>
      <c r="AM59" s="22">
        <f t="shared" si="792"/>
        <v>0</v>
      </c>
      <c r="AN59" s="43">
        <f t="shared" si="910"/>
        <v>3</v>
      </c>
      <c r="AO59" s="43">
        <f t="shared" si="910"/>
        <v>0</v>
      </c>
      <c r="AP59" s="56"/>
      <c r="AQ59" s="22" t="str">
        <f t="shared" si="793"/>
        <v>DE BONDT Tom</v>
      </c>
      <c r="AR59" s="83">
        <v>7386</v>
      </c>
      <c r="AS59" s="22" t="str">
        <f t="shared" si="794"/>
        <v>NA</v>
      </c>
      <c r="AT59" s="22" t="str">
        <f t="shared" si="795"/>
        <v>BOEYKENS Marc</v>
      </c>
      <c r="AU59" s="83">
        <v>7497</v>
      </c>
      <c r="AV59" s="22" t="str">
        <f t="shared" si="796"/>
        <v>C</v>
      </c>
      <c r="AW59" s="83">
        <v>2</v>
      </c>
      <c r="AX59" s="83">
        <v>2</v>
      </c>
      <c r="AY59" s="85"/>
      <c r="AZ59" s="22">
        <f t="shared" si="797"/>
        <v>0</v>
      </c>
      <c r="BA59" s="22">
        <f t="shared" si="798"/>
        <v>2</v>
      </c>
      <c r="BB59" s="43">
        <f t="shared" si="911"/>
        <v>0</v>
      </c>
      <c r="BC59" s="43">
        <f t="shared" si="911"/>
        <v>3</v>
      </c>
      <c r="BD59" s="56"/>
      <c r="BE59" s="22" t="str">
        <f t="shared" si="799"/>
        <v>VAN INGELGEM Eric</v>
      </c>
      <c r="BF59" s="83">
        <v>8737</v>
      </c>
      <c r="BG59" s="22" t="str">
        <f t="shared" si="800"/>
        <v>C</v>
      </c>
      <c r="BH59" s="22" t="str">
        <f t="shared" si="801"/>
        <v>VAN DE WAUWER Daniël</v>
      </c>
      <c r="BI59" s="83">
        <v>3264</v>
      </c>
      <c r="BJ59" s="22" t="str">
        <f t="shared" si="802"/>
        <v>D</v>
      </c>
      <c r="BK59" s="83">
        <v>1</v>
      </c>
      <c r="BL59" s="83">
        <v>1</v>
      </c>
      <c r="BM59" s="85"/>
      <c r="BN59" s="22">
        <f t="shared" si="803"/>
        <v>2</v>
      </c>
      <c r="BO59" s="22">
        <f t="shared" si="804"/>
        <v>0</v>
      </c>
      <c r="BP59" s="43">
        <f t="shared" si="912"/>
        <v>3</v>
      </c>
      <c r="BQ59" s="43">
        <f t="shared" si="912"/>
        <v>0</v>
      </c>
      <c r="BR59" s="56"/>
      <c r="BS59" s="22" t="str">
        <f t="shared" si="805"/>
        <v>VAN HOOF Reno</v>
      </c>
      <c r="BT59" s="83">
        <v>4643</v>
      </c>
      <c r="BU59" s="22" t="str">
        <f t="shared" si="806"/>
        <v>B</v>
      </c>
      <c r="BV59" s="22" t="str">
        <f t="shared" si="807"/>
        <v>DE BONDT Hendrik</v>
      </c>
      <c r="BW59" s="83">
        <v>8383</v>
      </c>
      <c r="BX59" s="22" t="str">
        <f t="shared" si="808"/>
        <v>C</v>
      </c>
      <c r="BY59" s="83">
        <v>1</v>
      </c>
      <c r="BZ59" s="83">
        <v>1</v>
      </c>
      <c r="CA59" s="85"/>
      <c r="CB59" s="22">
        <f t="shared" si="809"/>
        <v>2</v>
      </c>
      <c r="CC59" s="22">
        <f t="shared" si="810"/>
        <v>0</v>
      </c>
      <c r="CD59" s="43">
        <f t="shared" si="913"/>
        <v>3</v>
      </c>
      <c r="CE59" s="43">
        <f t="shared" si="914"/>
        <v>0</v>
      </c>
      <c r="CF59" s="56"/>
      <c r="CG59" s="22" t="str">
        <f t="shared" si="811"/>
        <v>CLAES Gino</v>
      </c>
      <c r="CH59" s="83">
        <v>7283</v>
      </c>
      <c r="CI59" s="22" t="str">
        <f t="shared" si="812"/>
        <v>D</v>
      </c>
      <c r="CJ59" s="22" t="str">
        <f t="shared" si="813"/>
        <v>CARLEER Emile</v>
      </c>
      <c r="CK59" s="83">
        <v>5343</v>
      </c>
      <c r="CL59" s="22" t="str">
        <f t="shared" si="814"/>
        <v>D</v>
      </c>
      <c r="CM59" s="83">
        <v>1</v>
      </c>
      <c r="CN59" s="83">
        <v>1</v>
      </c>
      <c r="CO59" s="85"/>
      <c r="CP59" s="22">
        <f t="shared" si="815"/>
        <v>2</v>
      </c>
      <c r="CQ59" s="22">
        <f t="shared" si="816"/>
        <v>0</v>
      </c>
      <c r="CR59" s="43">
        <f t="shared" si="915"/>
        <v>3</v>
      </c>
      <c r="CS59" s="43">
        <f t="shared" si="915"/>
        <v>0</v>
      </c>
      <c r="CT59" s="56"/>
      <c r="CU59" s="22" t="str">
        <f t="shared" si="817"/>
        <v>D'HONT Paul</v>
      </c>
      <c r="CV59" s="83">
        <v>7450</v>
      </c>
      <c r="CW59" s="22" t="str">
        <f t="shared" si="818"/>
        <v>D</v>
      </c>
      <c r="CX59" s="22" t="str">
        <f t="shared" si="819"/>
        <v>BACKELJAU Jan</v>
      </c>
      <c r="CY59" s="83">
        <v>2662</v>
      </c>
      <c r="CZ59" s="22" t="str">
        <f t="shared" si="820"/>
        <v>C</v>
      </c>
      <c r="DA59" s="83">
        <v>1</v>
      </c>
      <c r="DB59" s="83">
        <v>2</v>
      </c>
      <c r="DC59" s="85"/>
      <c r="DD59" s="22">
        <f t="shared" si="821"/>
        <v>1</v>
      </c>
      <c r="DE59" s="22">
        <f t="shared" si="822"/>
        <v>1</v>
      </c>
      <c r="DF59" s="43">
        <f t="shared" si="916"/>
        <v>1</v>
      </c>
      <c r="DG59" s="43">
        <f t="shared" si="916"/>
        <v>1</v>
      </c>
      <c r="DH59" s="56"/>
      <c r="DI59" s="22" t="str">
        <f t="shared" si="823"/>
        <v>DE KEYSER Giel</v>
      </c>
      <c r="DJ59" s="83">
        <v>2934</v>
      </c>
      <c r="DK59" s="22" t="str">
        <f t="shared" si="824"/>
        <v>B</v>
      </c>
      <c r="DL59" s="22" t="str">
        <f t="shared" si="825"/>
        <v>GOETGEBUER Ferdinand</v>
      </c>
      <c r="DM59" s="83">
        <v>8241</v>
      </c>
      <c r="DN59" s="22" t="str">
        <f t="shared" si="826"/>
        <v>D</v>
      </c>
      <c r="DO59" s="83">
        <v>1</v>
      </c>
      <c r="DP59" s="83">
        <v>2</v>
      </c>
      <c r="DQ59" s="85"/>
      <c r="DR59" s="22">
        <f t="shared" si="827"/>
        <v>1</v>
      </c>
      <c r="DS59" s="22">
        <f t="shared" si="828"/>
        <v>1</v>
      </c>
      <c r="DT59" s="43">
        <f t="shared" si="917"/>
        <v>1</v>
      </c>
      <c r="DU59" s="43">
        <f t="shared" si="917"/>
        <v>1</v>
      </c>
      <c r="DV59" s="56"/>
      <c r="DW59" s="22" t="str">
        <f t="shared" si="829"/>
        <v>VAN INGELGEM Eric</v>
      </c>
      <c r="DX59" s="83">
        <v>8737</v>
      </c>
      <c r="DY59" s="22" t="str">
        <f t="shared" si="830"/>
        <v>C</v>
      </c>
      <c r="DZ59" s="22" t="str">
        <f t="shared" si="831"/>
        <v>GOETGEBUER Ferdinand</v>
      </c>
      <c r="EA59" s="83">
        <v>8241</v>
      </c>
      <c r="EB59" s="22" t="str">
        <f t="shared" si="832"/>
        <v>D</v>
      </c>
      <c r="EC59" s="83">
        <v>1</v>
      </c>
      <c r="ED59" s="83">
        <v>2</v>
      </c>
      <c r="EE59" s="85"/>
      <c r="EF59" s="22">
        <f t="shared" si="833"/>
        <v>1</v>
      </c>
      <c r="EG59" s="22">
        <f t="shared" si="834"/>
        <v>1</v>
      </c>
      <c r="EH59" s="43">
        <f t="shared" si="918"/>
        <v>1</v>
      </c>
      <c r="EI59" s="43">
        <f t="shared" si="918"/>
        <v>1</v>
      </c>
      <c r="EJ59" s="56"/>
      <c r="EK59" s="22" t="str">
        <f t="shared" si="835"/>
        <v>VAN DEN WIJNGAERT Yvan</v>
      </c>
      <c r="EL59" s="83">
        <v>8599</v>
      </c>
      <c r="EM59" s="22" t="str">
        <f t="shared" si="836"/>
        <v>C</v>
      </c>
      <c r="EN59" s="22" t="str">
        <f t="shared" si="837"/>
        <v>KERREMANS Yentl</v>
      </c>
      <c r="EO59" s="83">
        <v>4636</v>
      </c>
      <c r="EP59" s="22" t="str">
        <f t="shared" si="838"/>
        <v>D</v>
      </c>
      <c r="EQ59" s="83">
        <v>2</v>
      </c>
      <c r="ER59" s="83">
        <v>1</v>
      </c>
      <c r="ES59" s="85"/>
      <c r="ET59" s="22">
        <f t="shared" si="839"/>
        <v>1</v>
      </c>
      <c r="EU59" s="22">
        <f t="shared" si="840"/>
        <v>1</v>
      </c>
      <c r="EV59" s="43">
        <f t="shared" si="919"/>
        <v>1</v>
      </c>
      <c r="EW59" s="43">
        <f t="shared" si="919"/>
        <v>1</v>
      </c>
      <c r="EX59" s="56"/>
      <c r="EY59" s="22" t="str">
        <f t="shared" si="841"/>
        <v>VAN HUMBEECK Henri</v>
      </c>
      <c r="EZ59" s="83">
        <v>1135</v>
      </c>
      <c r="FA59" s="22" t="str">
        <f t="shared" si="842"/>
        <v>B</v>
      </c>
      <c r="FB59" s="22" t="str">
        <f t="shared" si="843"/>
        <v>AERTS Noël</v>
      </c>
      <c r="FC59" s="83">
        <v>2883</v>
      </c>
      <c r="FD59" s="22" t="str">
        <f t="shared" si="844"/>
        <v>D</v>
      </c>
      <c r="FE59" s="83">
        <v>1</v>
      </c>
      <c r="FF59" s="83">
        <v>1</v>
      </c>
      <c r="FG59" s="85"/>
      <c r="FH59" s="22">
        <f t="shared" si="845"/>
        <v>2</v>
      </c>
      <c r="FI59" s="22">
        <f t="shared" si="846"/>
        <v>0</v>
      </c>
      <c r="FJ59" s="43">
        <f t="shared" si="920"/>
        <v>3</v>
      </c>
      <c r="FK59" s="43">
        <f t="shared" si="920"/>
        <v>0</v>
      </c>
      <c r="FL59" s="56"/>
      <c r="FM59" s="22" t="str">
        <f t="shared" si="847"/>
        <v>VAN DEN WIJNGAERT Yvan</v>
      </c>
      <c r="FN59" s="83">
        <v>8599</v>
      </c>
      <c r="FO59" s="22" t="str">
        <f t="shared" si="848"/>
        <v>C</v>
      </c>
      <c r="FP59" s="22" t="str">
        <f t="shared" si="849"/>
        <v>VERMEULEN Paul</v>
      </c>
      <c r="FQ59" s="83">
        <v>1123</v>
      </c>
      <c r="FR59" s="22" t="str">
        <f t="shared" si="850"/>
        <v>B</v>
      </c>
      <c r="FS59" s="83">
        <v>1</v>
      </c>
      <c r="FT59" s="83">
        <v>2</v>
      </c>
      <c r="FU59" s="85"/>
      <c r="FV59" s="22">
        <f t="shared" si="851"/>
        <v>1</v>
      </c>
      <c r="FW59" s="22">
        <f t="shared" si="852"/>
        <v>1</v>
      </c>
      <c r="FX59" s="43">
        <f t="shared" si="921"/>
        <v>1</v>
      </c>
      <c r="FY59" s="43">
        <f t="shared" si="921"/>
        <v>1</v>
      </c>
      <c r="FZ59" s="56"/>
      <c r="GA59" s="22" t="str">
        <f t="shared" si="853"/>
        <v>BOEY Rudiger</v>
      </c>
      <c r="GB59" s="83">
        <v>5287</v>
      </c>
      <c r="GC59" s="22" t="str">
        <f t="shared" si="854"/>
        <v>C</v>
      </c>
      <c r="GD59" s="22" t="str">
        <f t="shared" si="855"/>
        <v>VAN DAMME Eddy</v>
      </c>
      <c r="GE59" s="83">
        <v>3539</v>
      </c>
      <c r="GF59" s="22" t="str">
        <f t="shared" si="856"/>
        <v>C</v>
      </c>
      <c r="GG59" s="83">
        <v>2</v>
      </c>
      <c r="GH59" s="83">
        <v>1</v>
      </c>
      <c r="GI59" s="85"/>
      <c r="GJ59" s="22">
        <f t="shared" si="857"/>
        <v>1</v>
      </c>
      <c r="GK59" s="22">
        <f t="shared" si="858"/>
        <v>1</v>
      </c>
      <c r="GL59" s="43">
        <f t="shared" si="922"/>
        <v>1</v>
      </c>
      <c r="GM59" s="43">
        <f t="shared" si="922"/>
        <v>1</v>
      </c>
      <c r="GN59" s="56"/>
      <c r="GO59" s="22" t="str">
        <f t="shared" si="859"/>
        <v>PEETERS Ronny</v>
      </c>
      <c r="GP59" s="83">
        <v>3022</v>
      </c>
      <c r="GQ59" s="22" t="str">
        <f t="shared" si="860"/>
        <v>D</v>
      </c>
      <c r="GR59" s="22" t="str">
        <f t="shared" si="861"/>
        <v>AERTS Albert</v>
      </c>
      <c r="GS59" s="83">
        <v>1338</v>
      </c>
      <c r="GT59" s="22" t="str">
        <f t="shared" si="862"/>
        <v>NA</v>
      </c>
      <c r="GU59" s="83">
        <v>2</v>
      </c>
      <c r="GV59" s="83">
        <v>1</v>
      </c>
      <c r="GW59" s="85"/>
      <c r="GX59" s="22">
        <f t="shared" si="863"/>
        <v>1</v>
      </c>
      <c r="GY59" s="22">
        <f t="shared" si="864"/>
        <v>1</v>
      </c>
      <c r="GZ59" s="43">
        <f t="shared" si="923"/>
        <v>1</v>
      </c>
      <c r="HA59" s="43">
        <f t="shared" si="923"/>
        <v>1</v>
      </c>
      <c r="HB59" s="56"/>
      <c r="HC59" s="22" t="str">
        <f t="shared" si="865"/>
        <v>VAN DE WAUWER Daniël</v>
      </c>
      <c r="HD59" s="83">
        <v>3264</v>
      </c>
      <c r="HE59" s="22" t="str">
        <f t="shared" si="866"/>
        <v>D</v>
      </c>
      <c r="HF59" s="22" t="str">
        <f t="shared" si="867"/>
        <v>MESKENS Jimmy</v>
      </c>
      <c r="HG59" s="83">
        <v>8200</v>
      </c>
      <c r="HH59" s="22" t="str">
        <f t="shared" si="868"/>
        <v>NA</v>
      </c>
      <c r="HI59" s="83">
        <v>2</v>
      </c>
      <c r="HJ59" s="83">
        <v>2</v>
      </c>
      <c r="HK59" s="85"/>
      <c r="HL59" s="22">
        <f t="shared" si="869"/>
        <v>0</v>
      </c>
      <c r="HM59" s="22">
        <f t="shared" si="870"/>
        <v>2</v>
      </c>
      <c r="HN59" s="43">
        <f t="shared" si="924"/>
        <v>0</v>
      </c>
      <c r="HO59" s="43">
        <f t="shared" si="924"/>
        <v>3</v>
      </c>
      <c r="HP59" s="56"/>
      <c r="HQ59" s="22" t="str">
        <f t="shared" si="871"/>
        <v>DE CLIPPELEIR Toni</v>
      </c>
      <c r="HR59" s="83">
        <v>5513</v>
      </c>
      <c r="HS59" s="22" t="str">
        <f t="shared" si="872"/>
        <v>C</v>
      </c>
      <c r="HT59" s="22" t="str">
        <f t="shared" si="873"/>
        <v>GOETGEBUER Ferdinand</v>
      </c>
      <c r="HU59" s="83">
        <v>8241</v>
      </c>
      <c r="HV59" s="22" t="str">
        <f t="shared" si="874"/>
        <v>D</v>
      </c>
      <c r="HW59" s="83">
        <v>1</v>
      </c>
      <c r="HX59" s="83">
        <v>1</v>
      </c>
      <c r="HY59" s="85"/>
      <c r="HZ59" s="22">
        <f t="shared" si="875"/>
        <v>2</v>
      </c>
      <c r="IA59" s="22">
        <f t="shared" si="876"/>
        <v>0</v>
      </c>
      <c r="IB59" s="43">
        <f t="shared" si="877"/>
        <v>3</v>
      </c>
      <c r="IC59" s="43">
        <f t="shared" si="877"/>
        <v>0</v>
      </c>
      <c r="ID59" s="56"/>
      <c r="IE59" s="22" t="str">
        <f t="shared" si="878"/>
        <v>VAN EECKHOUT Jean-Pierre</v>
      </c>
      <c r="IF59" s="83">
        <v>2931</v>
      </c>
      <c r="IG59" s="22" t="str">
        <f t="shared" si="879"/>
        <v>C</v>
      </c>
      <c r="IH59" s="22" t="str">
        <f t="shared" si="880"/>
        <v>DE CLIPPELEIR Toni</v>
      </c>
      <c r="II59" s="83">
        <v>5513</v>
      </c>
      <c r="IJ59" s="22" t="str">
        <f t="shared" si="881"/>
        <v>C</v>
      </c>
      <c r="IK59" s="83">
        <v>1</v>
      </c>
      <c r="IL59" s="83">
        <v>2</v>
      </c>
      <c r="IM59" s="67"/>
      <c r="IN59" s="22">
        <f t="shared" si="882"/>
        <v>1</v>
      </c>
      <c r="IO59" s="22">
        <f t="shared" si="883"/>
        <v>1</v>
      </c>
      <c r="IP59" s="43">
        <f t="shared" si="925"/>
        <v>1</v>
      </c>
      <c r="IQ59" s="43">
        <f t="shared" si="925"/>
        <v>1</v>
      </c>
      <c r="IR59" s="56"/>
      <c r="IS59" s="22" t="str">
        <f t="shared" si="884"/>
        <v>GOETGEBUER Ferdinand</v>
      </c>
      <c r="IT59" s="83">
        <v>8241</v>
      </c>
      <c r="IU59" s="22" t="str">
        <f t="shared" si="885"/>
        <v>D</v>
      </c>
      <c r="IV59" s="22" t="str">
        <f t="shared" si="886"/>
        <v>DE GREEF Johan</v>
      </c>
      <c r="IW59" s="83">
        <v>3773</v>
      </c>
      <c r="IX59" s="22" t="str">
        <f t="shared" si="887"/>
        <v>D</v>
      </c>
      <c r="IY59" s="83">
        <v>2</v>
      </c>
      <c r="IZ59" s="83">
        <v>1</v>
      </c>
      <c r="JA59" s="85"/>
      <c r="JB59" s="22">
        <f t="shared" si="888"/>
        <v>1</v>
      </c>
      <c r="JC59" s="22">
        <f t="shared" si="889"/>
        <v>1</v>
      </c>
      <c r="JD59" s="43">
        <f t="shared" si="926"/>
        <v>1</v>
      </c>
      <c r="JE59" s="43">
        <f t="shared" si="926"/>
        <v>1</v>
      </c>
      <c r="JF59" s="56"/>
      <c r="JG59" s="22" t="str">
        <f t="shared" si="890"/>
        <v>GOETGEBUER Ferdinand</v>
      </c>
      <c r="JH59" s="83">
        <v>8241</v>
      </c>
      <c r="JI59" s="22" t="str">
        <f t="shared" si="891"/>
        <v>D</v>
      </c>
      <c r="JJ59" s="22" t="str">
        <f t="shared" si="892"/>
        <v>DE KEYSER Giel</v>
      </c>
      <c r="JK59" s="83">
        <v>2934</v>
      </c>
      <c r="JL59" s="22" t="str">
        <f t="shared" si="893"/>
        <v>B</v>
      </c>
      <c r="JM59" s="83">
        <v>2</v>
      </c>
      <c r="JN59" s="83">
        <v>2</v>
      </c>
      <c r="JO59" s="85" t="s">
        <v>777</v>
      </c>
      <c r="JP59" s="22">
        <f t="shared" si="894"/>
        <v>0</v>
      </c>
      <c r="JQ59" s="22">
        <f t="shared" si="895"/>
        <v>2</v>
      </c>
      <c r="JR59" s="43">
        <f t="shared" si="927"/>
        <v>0</v>
      </c>
      <c r="JS59" s="43">
        <f t="shared" si="927"/>
        <v>3</v>
      </c>
      <c r="JT59" s="56"/>
      <c r="JU59" s="22" t="str">
        <f t="shared" si="896"/>
        <v>VAN AKEN Bart</v>
      </c>
      <c r="JV59" s="83">
        <v>8242</v>
      </c>
      <c r="JW59" s="22" t="str">
        <f t="shared" si="897"/>
        <v>D</v>
      </c>
      <c r="JX59" s="22" t="str">
        <f t="shared" si="898"/>
        <v>VERMEULEN Peter</v>
      </c>
      <c r="JY59" s="83">
        <v>2939</v>
      </c>
      <c r="JZ59" s="22" t="str">
        <f t="shared" si="899"/>
        <v>B</v>
      </c>
      <c r="KA59" s="83">
        <v>2</v>
      </c>
      <c r="KB59" s="83">
        <v>1</v>
      </c>
      <c r="KC59" s="85"/>
      <c r="KD59" s="22">
        <f t="shared" si="900"/>
        <v>1</v>
      </c>
      <c r="KE59" s="22">
        <f t="shared" si="901"/>
        <v>1</v>
      </c>
      <c r="KF59" s="43">
        <f t="shared" si="928"/>
        <v>1</v>
      </c>
      <c r="KG59" s="43">
        <f t="shared" si="928"/>
        <v>1</v>
      </c>
      <c r="KH59" s="56"/>
      <c r="KI59" s="22" t="str">
        <f t="shared" si="902"/>
        <v>DE BORGER David</v>
      </c>
      <c r="KJ59" s="83">
        <v>6430</v>
      </c>
      <c r="KK59" s="22" t="str">
        <f t="shared" si="903"/>
        <v>D</v>
      </c>
      <c r="KL59" s="22" t="str">
        <f t="shared" si="904"/>
        <v>BOEY Rudiger</v>
      </c>
      <c r="KM59" s="83">
        <v>5287</v>
      </c>
      <c r="KN59" s="22" t="str">
        <f t="shared" si="905"/>
        <v>C</v>
      </c>
      <c r="KO59" s="83">
        <v>2</v>
      </c>
      <c r="KP59" s="83">
        <v>2</v>
      </c>
      <c r="KQ59" s="85"/>
      <c r="KR59" s="22">
        <f t="shared" si="906"/>
        <v>0</v>
      </c>
      <c r="KS59" s="22">
        <f t="shared" si="907"/>
        <v>2</v>
      </c>
      <c r="KT59" s="43">
        <f t="shared" si="929"/>
        <v>0</v>
      </c>
      <c r="KU59" s="43">
        <f t="shared" si="929"/>
        <v>3</v>
      </c>
      <c r="KV59" s="56"/>
      <c r="KW59" s="22"/>
      <c r="KX59" s="83"/>
      <c r="KY59" s="22"/>
      <c r="KZ59" s="22"/>
      <c r="LA59" s="83"/>
      <c r="LB59" s="22"/>
      <c r="LC59" s="83"/>
      <c r="LD59" s="83"/>
      <c r="LE59" s="85"/>
      <c r="LF59" s="22"/>
      <c r="LG59" s="22"/>
      <c r="LH59" s="43"/>
      <c r="LI59" s="43"/>
      <c r="LJ59" s="56"/>
      <c r="LK59" s="22"/>
      <c r="LL59" s="83"/>
      <c r="LM59" s="22"/>
      <c r="LN59" s="22"/>
      <c r="LO59" s="83"/>
      <c r="LP59" s="22"/>
      <c r="LQ59" s="83"/>
      <c r="LR59" s="83"/>
      <c r="LS59" s="85"/>
      <c r="LT59" s="22"/>
      <c r="LU59" s="22"/>
      <c r="LV59" s="43"/>
      <c r="LW59" s="43"/>
      <c r="LY59" s="22"/>
      <c r="LZ59" s="83"/>
      <c r="MA59" s="22"/>
      <c r="MB59" s="22"/>
      <c r="MC59" s="83"/>
      <c r="MD59" s="22"/>
      <c r="ME59" s="83"/>
      <c r="MF59" s="83"/>
      <c r="MG59" s="85"/>
      <c r="MH59" s="22"/>
      <c r="MI59" s="22"/>
      <c r="MJ59" s="43"/>
      <c r="MK59" s="43"/>
      <c r="ML59" s="56"/>
      <c r="MM59" s="22"/>
      <c r="MN59" s="83"/>
      <c r="MO59" s="22"/>
      <c r="MP59" s="22"/>
      <c r="MQ59" s="83"/>
      <c r="MR59" s="22"/>
      <c r="MS59" s="83"/>
      <c r="MT59" s="83"/>
      <c r="MU59" s="85"/>
      <c r="MV59" s="22"/>
      <c r="MW59" s="22"/>
      <c r="MX59" s="43"/>
      <c r="MY59" s="43"/>
    </row>
    <row r="60" spans="1:363" ht="15.75" thickBot="1" x14ac:dyDescent="0.3">
      <c r="A60" s="56"/>
      <c r="B60" s="56"/>
      <c r="C60" s="56"/>
      <c r="D60" s="56"/>
      <c r="E60" s="68"/>
      <c r="F60" s="68"/>
      <c r="G60" s="133" t="s">
        <v>6</v>
      </c>
      <c r="H60" s="134"/>
      <c r="I60" s="135"/>
      <c r="J60" s="23">
        <f>SUM(J54:J59)</f>
        <v>5</v>
      </c>
      <c r="K60" s="24">
        <f>SUM(K54:K59)</f>
        <v>7</v>
      </c>
      <c r="L60" s="44"/>
      <c r="M60" s="44"/>
      <c r="N60" s="56"/>
      <c r="O60" s="56"/>
      <c r="P60" s="56"/>
      <c r="Q60" s="56"/>
      <c r="R60" s="56"/>
      <c r="S60" s="68"/>
      <c r="T60" s="68"/>
      <c r="U60" s="133" t="s">
        <v>6</v>
      </c>
      <c r="V60" s="134"/>
      <c r="W60" s="135"/>
      <c r="X60" s="23">
        <f>SUM(X54:X59)</f>
        <v>6</v>
      </c>
      <c r="Y60" s="24">
        <f>SUM(Y54:Y59)</f>
        <v>6</v>
      </c>
      <c r="Z60" s="44"/>
      <c r="AA60" s="44"/>
      <c r="AB60" s="56"/>
      <c r="AC60" s="56"/>
      <c r="AD60" s="56"/>
      <c r="AE60" s="56"/>
      <c r="AF60" s="56"/>
      <c r="AG60" s="68"/>
      <c r="AH60" s="68"/>
      <c r="AI60" s="133" t="s">
        <v>6</v>
      </c>
      <c r="AJ60" s="134"/>
      <c r="AK60" s="135"/>
      <c r="AL60" s="23">
        <f>SUM(AL54:AL59)</f>
        <v>7</v>
      </c>
      <c r="AM60" s="24">
        <f>SUM(AM54:AM59)</f>
        <v>5</v>
      </c>
      <c r="AN60" s="44"/>
      <c r="AO60" s="44"/>
      <c r="AP60" s="56"/>
      <c r="AQ60" s="56"/>
      <c r="AR60" s="56"/>
      <c r="AS60" s="56"/>
      <c r="AT60" s="56"/>
      <c r="AU60" s="68"/>
      <c r="AV60" s="68"/>
      <c r="AW60" s="133" t="s">
        <v>6</v>
      </c>
      <c r="AX60" s="134"/>
      <c r="AY60" s="135"/>
      <c r="AZ60" s="23">
        <f>SUM(AZ54:AZ59)</f>
        <v>1</v>
      </c>
      <c r="BA60" s="24">
        <f>SUM(BA54:BA59)</f>
        <v>11</v>
      </c>
      <c r="BB60" s="44"/>
      <c r="BC60" s="44"/>
      <c r="BD60" s="56"/>
      <c r="BE60" s="56"/>
      <c r="BF60" s="56"/>
      <c r="BG60" s="56"/>
      <c r="BH60" s="56"/>
      <c r="BI60" s="68"/>
      <c r="BJ60" s="68"/>
      <c r="BK60" s="133" t="s">
        <v>6</v>
      </c>
      <c r="BL60" s="134"/>
      <c r="BM60" s="135"/>
      <c r="BN60" s="23">
        <f>SUM(BN54:BN59)</f>
        <v>6</v>
      </c>
      <c r="BO60" s="24">
        <f>SUM(BO54:BO59)</f>
        <v>6</v>
      </c>
      <c r="BP60" s="44"/>
      <c r="BQ60" s="44"/>
      <c r="BR60" s="56"/>
      <c r="BS60" s="56"/>
      <c r="BT60" s="56"/>
      <c r="BU60" s="56"/>
      <c r="BV60" s="56"/>
      <c r="BW60" s="68"/>
      <c r="BX60" s="68"/>
      <c r="BY60" s="133" t="s">
        <v>6</v>
      </c>
      <c r="BZ60" s="134"/>
      <c r="CA60" s="135"/>
      <c r="CB60" s="113">
        <f>SUM(CB54:CB59)</f>
        <v>8</v>
      </c>
      <c r="CC60" s="24">
        <f>SUM(CC54:CC59)</f>
        <v>4</v>
      </c>
      <c r="CD60" s="44"/>
      <c r="CE60" s="44"/>
      <c r="CF60" s="56"/>
      <c r="CG60" s="56"/>
      <c r="CH60" s="56"/>
      <c r="CI60" s="56"/>
      <c r="CJ60" s="56"/>
      <c r="CK60" s="68"/>
      <c r="CL60" s="68"/>
      <c r="CM60" s="133" t="s">
        <v>6</v>
      </c>
      <c r="CN60" s="134"/>
      <c r="CO60" s="135"/>
      <c r="CP60" s="23">
        <f>SUM(CP54:CP59)</f>
        <v>8</v>
      </c>
      <c r="CQ60" s="24">
        <f>SUM(CQ54:CQ59)</f>
        <v>4</v>
      </c>
      <c r="CR60" s="44"/>
      <c r="CS60" s="44"/>
      <c r="CT60" s="56"/>
      <c r="CU60" s="56"/>
      <c r="CV60" s="56"/>
      <c r="CW60" s="56"/>
      <c r="CX60" s="56"/>
      <c r="CY60" s="68"/>
      <c r="CZ60" s="68"/>
      <c r="DA60" s="133" t="s">
        <v>6</v>
      </c>
      <c r="DB60" s="134"/>
      <c r="DC60" s="135"/>
      <c r="DD60" s="23">
        <f>SUM(DD54:DD59)</f>
        <v>4</v>
      </c>
      <c r="DE60" s="24">
        <f>SUM(DE54:DE59)</f>
        <v>8</v>
      </c>
      <c r="DF60" s="44"/>
      <c r="DG60" s="44"/>
      <c r="DH60" s="56"/>
      <c r="DI60" s="56"/>
      <c r="DJ60" s="56"/>
      <c r="DK60" s="56"/>
      <c r="DL60" s="56"/>
      <c r="DM60" s="68"/>
      <c r="DN60" s="68"/>
      <c r="DO60" s="133" t="s">
        <v>6</v>
      </c>
      <c r="DP60" s="134"/>
      <c r="DQ60" s="135"/>
      <c r="DR60" s="23">
        <f>SUM(DR54:DR59)</f>
        <v>6</v>
      </c>
      <c r="DS60" s="24">
        <f>SUM(DS54:DS59)</f>
        <v>6</v>
      </c>
      <c r="DT60" s="44"/>
      <c r="DU60" s="44"/>
      <c r="DV60" s="56"/>
      <c r="DW60" s="56"/>
      <c r="DX60" s="56"/>
      <c r="DY60" s="56"/>
      <c r="DZ60" s="56"/>
      <c r="EA60" s="68"/>
      <c r="EB60" s="68"/>
      <c r="EC60" s="133" t="s">
        <v>6</v>
      </c>
      <c r="ED60" s="134"/>
      <c r="EE60" s="135"/>
      <c r="EF60" s="23">
        <f>SUM(EF54:EF59)</f>
        <v>8</v>
      </c>
      <c r="EG60" s="24">
        <f>SUM(EG54:EG59)</f>
        <v>4</v>
      </c>
      <c r="EH60" s="44"/>
      <c r="EI60" s="44"/>
      <c r="EJ60" s="56"/>
      <c r="EK60" s="56"/>
      <c r="EL60" s="56"/>
      <c r="EM60" s="56"/>
      <c r="EN60" s="56"/>
      <c r="EO60" s="68"/>
      <c r="EP60" s="68"/>
      <c r="EQ60" s="133" t="s">
        <v>6</v>
      </c>
      <c r="ER60" s="134"/>
      <c r="ES60" s="135"/>
      <c r="ET60" s="23">
        <f>SUM(ET54:ET59)</f>
        <v>6</v>
      </c>
      <c r="EU60" s="24">
        <f>SUM(EU54:EU59)</f>
        <v>6</v>
      </c>
      <c r="EV60" s="44"/>
      <c r="EW60" s="44"/>
      <c r="EX60" s="56"/>
      <c r="EY60" s="56"/>
      <c r="EZ60" s="56"/>
      <c r="FA60" s="56"/>
      <c r="FB60" s="56"/>
      <c r="FC60" s="68"/>
      <c r="FD60" s="68"/>
      <c r="FE60" s="133" t="s">
        <v>6</v>
      </c>
      <c r="FF60" s="134"/>
      <c r="FG60" s="135"/>
      <c r="FH60" s="23">
        <f>SUM(FH54:FH59)</f>
        <v>10</v>
      </c>
      <c r="FI60" s="24">
        <f>SUM(FI54:FI59)</f>
        <v>2</v>
      </c>
      <c r="FJ60" s="44"/>
      <c r="FK60" s="44"/>
      <c r="FL60" s="56"/>
      <c r="FM60" s="56"/>
      <c r="FN60" s="56"/>
      <c r="FO60" s="56"/>
      <c r="FP60" s="56"/>
      <c r="FQ60" s="68"/>
      <c r="FR60" s="68"/>
      <c r="FS60" s="133" t="s">
        <v>6</v>
      </c>
      <c r="FT60" s="134"/>
      <c r="FU60" s="135"/>
      <c r="FV60" s="23">
        <f>SUM(FV54:FV59)</f>
        <v>4</v>
      </c>
      <c r="FW60" s="24">
        <f>SUM(FW54:FW59)</f>
        <v>8</v>
      </c>
      <c r="FX60" s="44"/>
      <c r="FY60" s="44"/>
      <c r="FZ60" s="56"/>
      <c r="GA60" s="56"/>
      <c r="GB60" s="56"/>
      <c r="GC60" s="56"/>
      <c r="GD60" s="56"/>
      <c r="GE60" s="68"/>
      <c r="GF60" s="68"/>
      <c r="GG60" s="133" t="s">
        <v>6</v>
      </c>
      <c r="GH60" s="134"/>
      <c r="GI60" s="135"/>
      <c r="GJ60" s="23">
        <f>SUM(GJ54:GJ59)</f>
        <v>3</v>
      </c>
      <c r="GK60" s="24">
        <f>SUM(GK54:GK59)</f>
        <v>9</v>
      </c>
      <c r="GL60" s="44"/>
      <c r="GM60" s="44"/>
      <c r="GN60" s="56"/>
      <c r="GO60" s="56"/>
      <c r="GP60" s="56"/>
      <c r="GQ60" s="56"/>
      <c r="GR60" s="56"/>
      <c r="GS60" s="68"/>
      <c r="GT60" s="68"/>
      <c r="GU60" s="133" t="s">
        <v>6</v>
      </c>
      <c r="GV60" s="134"/>
      <c r="GW60" s="135"/>
      <c r="GX60" s="23">
        <f>SUM(GX54:GX59)</f>
        <v>9</v>
      </c>
      <c r="GY60" s="24">
        <f>SUM(GY54:GY59)</f>
        <v>3</v>
      </c>
      <c r="GZ60" s="44"/>
      <c r="HA60" s="44"/>
      <c r="HB60" s="56"/>
      <c r="HC60" s="69"/>
      <c r="HD60" s="56"/>
      <c r="HE60" s="56"/>
      <c r="HF60" s="69"/>
      <c r="HG60" s="68"/>
      <c r="HH60" s="68"/>
      <c r="HI60" s="133" t="s">
        <v>6</v>
      </c>
      <c r="HJ60" s="134"/>
      <c r="HK60" s="135"/>
      <c r="HL60" s="23">
        <f>SUM(HL54:HL59)</f>
        <v>2</v>
      </c>
      <c r="HM60" s="24">
        <f>SUM(HM54:HM59)</f>
        <v>10</v>
      </c>
      <c r="HN60" s="44"/>
      <c r="HO60" s="44"/>
      <c r="HP60" s="56"/>
      <c r="HQ60" s="56"/>
      <c r="HR60" s="56"/>
      <c r="HS60" s="56"/>
      <c r="HT60" s="56"/>
      <c r="HU60" s="68"/>
      <c r="HV60" s="68"/>
      <c r="HW60" s="133" t="s">
        <v>6</v>
      </c>
      <c r="HX60" s="134"/>
      <c r="HY60" s="135"/>
      <c r="HZ60" s="114">
        <f>SUM(HZ54:HZ59)</f>
        <v>7</v>
      </c>
      <c r="IA60" s="24">
        <f>SUM(IA54:IA59)</f>
        <v>5</v>
      </c>
      <c r="IB60" s="44"/>
      <c r="IC60" s="44"/>
      <c r="ID60" s="56"/>
      <c r="IE60" s="56"/>
      <c r="IF60" s="56"/>
      <c r="IG60" s="56"/>
      <c r="IH60" s="56"/>
      <c r="II60" s="68"/>
      <c r="IJ60" s="68"/>
      <c r="IK60" s="133" t="s">
        <v>6</v>
      </c>
      <c r="IL60" s="134"/>
      <c r="IM60" s="135"/>
      <c r="IN60" s="23">
        <f>SUM(IN54:IN59)</f>
        <v>5</v>
      </c>
      <c r="IO60" s="24">
        <f>SUM(IO54:IO59)</f>
        <v>7</v>
      </c>
      <c r="IP60" s="44"/>
      <c r="IQ60" s="44"/>
      <c r="IR60" s="56"/>
      <c r="IS60" s="56"/>
      <c r="IT60" s="56"/>
      <c r="IU60" s="56"/>
      <c r="IV60" s="56"/>
      <c r="IW60" s="68"/>
      <c r="IX60" s="68"/>
      <c r="IY60" s="133" t="s">
        <v>6</v>
      </c>
      <c r="IZ60" s="134"/>
      <c r="JA60" s="135"/>
      <c r="JB60" s="23">
        <f>SUM(JB54:JB59)</f>
        <v>8</v>
      </c>
      <c r="JC60" s="24">
        <f>SUM(JC54:JC59)</f>
        <v>4</v>
      </c>
      <c r="JD60" s="44"/>
      <c r="JE60" s="44"/>
      <c r="JF60" s="56"/>
      <c r="JG60" s="56"/>
      <c r="JH60" s="56"/>
      <c r="JI60" s="56"/>
      <c r="JJ60" s="56"/>
      <c r="JK60" s="68"/>
      <c r="JL60" s="68"/>
      <c r="JM60" s="133" t="s">
        <v>6</v>
      </c>
      <c r="JN60" s="134"/>
      <c r="JO60" s="135"/>
      <c r="JP60" s="23">
        <f>SUM(JP54:JP59)</f>
        <v>3</v>
      </c>
      <c r="JQ60" s="24">
        <f>SUM(JQ54:JQ59)</f>
        <v>9</v>
      </c>
      <c r="JR60" s="44"/>
      <c r="JS60" s="44"/>
      <c r="JT60" s="56"/>
      <c r="JU60" s="56"/>
      <c r="JV60" s="56"/>
      <c r="JW60" s="56"/>
      <c r="JX60" s="56"/>
      <c r="JY60" s="68"/>
      <c r="JZ60" s="68"/>
      <c r="KA60" s="133" t="s">
        <v>6</v>
      </c>
      <c r="KB60" s="134"/>
      <c r="KC60" s="135"/>
      <c r="KD60" s="23">
        <f>SUM(KD54:KD59)</f>
        <v>6</v>
      </c>
      <c r="KE60" s="24">
        <f>SUM(KE54:KE59)</f>
        <v>6</v>
      </c>
      <c r="KF60" s="44"/>
      <c r="KG60" s="44"/>
      <c r="KH60" s="56"/>
      <c r="KI60" s="56"/>
      <c r="KJ60" s="56"/>
      <c r="KK60" s="56"/>
      <c r="KL60" s="56"/>
      <c r="KM60" s="68"/>
      <c r="KN60" s="68"/>
      <c r="KO60" s="133" t="s">
        <v>6</v>
      </c>
      <c r="KP60" s="134"/>
      <c r="KQ60" s="135"/>
      <c r="KR60" s="23">
        <f>SUM(KR54:KR59)</f>
        <v>7</v>
      </c>
      <c r="KS60" s="24">
        <f>SUM(KS54:KS59)</f>
        <v>5</v>
      </c>
      <c r="KT60" s="44"/>
      <c r="KU60" s="44"/>
      <c r="KW60" s="56"/>
      <c r="KX60" s="56"/>
      <c r="KY60" s="56"/>
      <c r="KZ60" s="56"/>
      <c r="LA60" s="68"/>
      <c r="LB60" s="68"/>
      <c r="LC60" s="133"/>
      <c r="LD60" s="134"/>
      <c r="LE60" s="135"/>
      <c r="LF60" s="23"/>
      <c r="LG60" s="24"/>
      <c r="LH60" s="44"/>
      <c r="LI60" s="44"/>
      <c r="LK60" s="56"/>
      <c r="LL60" s="56"/>
      <c r="LM60" s="56"/>
      <c r="LN60" s="56"/>
      <c r="LO60" s="68"/>
      <c r="LP60" s="68"/>
      <c r="LQ60" s="133"/>
      <c r="LR60" s="134"/>
      <c r="LS60" s="135"/>
      <c r="LT60" s="23"/>
      <c r="LU60" s="24"/>
      <c r="LV60" s="44"/>
      <c r="LW60" s="44"/>
      <c r="LY60" s="56"/>
      <c r="LZ60" s="56"/>
      <c r="MA60" s="56"/>
      <c r="MB60" s="56"/>
      <c r="MC60" s="68"/>
      <c r="MD60" s="68"/>
      <c r="ME60" s="133"/>
      <c r="MF60" s="134"/>
      <c r="MG60" s="135"/>
      <c r="MH60" s="23"/>
      <c r="MI60" s="24"/>
      <c r="MJ60" s="44"/>
      <c r="MK60" s="44"/>
      <c r="MM60" s="56"/>
      <c r="MN60" s="56"/>
      <c r="MO60" s="56"/>
      <c r="MP60" s="56"/>
      <c r="MQ60" s="68"/>
      <c r="MR60" s="68"/>
      <c r="MS60" s="133"/>
      <c r="MT60" s="134"/>
      <c r="MU60" s="135"/>
      <c r="MV60" s="23"/>
      <c r="MW60" s="24"/>
    </row>
    <row r="61" spans="1:363" ht="15.75" thickBot="1" x14ac:dyDescent="0.3">
      <c r="A61" s="56"/>
      <c r="B61" s="56"/>
      <c r="C61" s="56"/>
      <c r="D61" s="56"/>
      <c r="E61" s="68"/>
      <c r="F61" s="68"/>
      <c r="G61" s="44"/>
      <c r="H61" s="44"/>
      <c r="I61" s="44"/>
      <c r="J61" s="44"/>
      <c r="K61" s="44"/>
      <c r="L61" s="44"/>
      <c r="M61" s="44"/>
      <c r="N61" s="56"/>
      <c r="O61" s="56"/>
      <c r="P61" s="56"/>
      <c r="Q61" s="56"/>
      <c r="R61" s="56"/>
      <c r="S61" s="68"/>
      <c r="T61" s="68"/>
      <c r="U61" s="44"/>
      <c r="V61" s="44"/>
      <c r="W61" s="44"/>
      <c r="X61" s="44"/>
      <c r="Y61" s="44"/>
      <c r="Z61" s="44"/>
      <c r="AA61" s="44"/>
      <c r="AB61" s="56"/>
      <c r="AC61" s="56"/>
      <c r="AD61" s="56"/>
      <c r="AE61" s="56"/>
      <c r="AF61" s="56"/>
      <c r="AG61" s="68"/>
      <c r="AH61" s="68"/>
      <c r="AI61" s="44"/>
      <c r="AJ61" s="44"/>
      <c r="AK61" s="44"/>
      <c r="AL61" s="44"/>
      <c r="AM61" s="44"/>
      <c r="AN61" s="44"/>
      <c r="AO61" s="44"/>
      <c r="AP61" s="56"/>
      <c r="AQ61" s="56"/>
      <c r="AR61" s="56"/>
      <c r="AS61" s="56"/>
      <c r="AT61" s="56"/>
      <c r="AU61" s="68"/>
      <c r="AV61" s="68"/>
      <c r="AW61" s="44"/>
      <c r="AX61" s="44"/>
      <c r="AY61" s="44"/>
      <c r="AZ61" s="44"/>
      <c r="BA61" s="44"/>
      <c r="BB61" s="44"/>
      <c r="BC61" s="44"/>
      <c r="BD61" s="56"/>
      <c r="BE61" s="56"/>
      <c r="BF61" s="56"/>
      <c r="BG61" s="56"/>
      <c r="BH61" s="56"/>
      <c r="BI61" s="68"/>
      <c r="BJ61" s="68"/>
      <c r="BK61" s="44"/>
      <c r="BL61" s="44"/>
      <c r="BM61" s="44"/>
      <c r="BN61" s="44"/>
      <c r="BO61" s="44"/>
      <c r="BP61" s="44"/>
      <c r="BQ61" s="44"/>
      <c r="BR61" s="56"/>
      <c r="BS61" s="56"/>
      <c r="BT61" s="56"/>
      <c r="BU61" s="56"/>
      <c r="BV61" s="56"/>
      <c r="BW61" s="68"/>
      <c r="BX61" s="68"/>
      <c r="BY61" s="44"/>
      <c r="BZ61" s="44"/>
      <c r="CA61" s="44"/>
      <c r="CB61" s="44"/>
      <c r="CC61" s="44"/>
      <c r="CD61" s="44"/>
      <c r="CE61" s="44"/>
      <c r="CF61" s="56"/>
      <c r="CG61" s="56"/>
      <c r="CH61" s="56"/>
      <c r="CI61" s="56"/>
      <c r="CJ61" s="56"/>
      <c r="CK61" s="68"/>
      <c r="CL61" s="68"/>
      <c r="CM61" s="44"/>
      <c r="CN61" s="44"/>
      <c r="CO61" s="44"/>
      <c r="CP61" s="44"/>
      <c r="CQ61" s="44"/>
      <c r="CR61" s="44"/>
      <c r="CS61" s="44"/>
      <c r="CT61" s="56"/>
      <c r="CU61" s="56"/>
      <c r="CV61" s="56"/>
      <c r="CW61" s="56"/>
      <c r="CX61" s="56"/>
      <c r="CY61" s="68"/>
      <c r="CZ61" s="68"/>
      <c r="DA61" s="44"/>
      <c r="DB61" s="44"/>
      <c r="DC61" s="44"/>
      <c r="DD61" s="44"/>
      <c r="DE61" s="44"/>
      <c r="DF61" s="44"/>
      <c r="DG61" s="44"/>
      <c r="DH61" s="56"/>
      <c r="DI61" s="56"/>
      <c r="DJ61" s="56"/>
      <c r="DK61" s="56"/>
      <c r="DL61" s="56"/>
      <c r="DM61" s="68"/>
      <c r="DN61" s="68"/>
      <c r="DO61" s="44"/>
      <c r="DP61" s="44"/>
      <c r="DQ61" s="44"/>
      <c r="DR61" s="44"/>
      <c r="DS61" s="44"/>
      <c r="DT61" s="44"/>
      <c r="DU61" s="44"/>
      <c r="DV61" s="56"/>
      <c r="DW61" s="56"/>
      <c r="DX61" s="56"/>
      <c r="DY61" s="56"/>
      <c r="DZ61" s="56"/>
      <c r="EA61" s="68"/>
      <c r="EB61" s="68"/>
      <c r="EC61" s="44"/>
      <c r="ED61" s="44"/>
      <c r="EE61" s="44"/>
      <c r="EF61" s="44"/>
      <c r="EG61" s="44"/>
      <c r="EH61" s="44"/>
      <c r="EI61" s="44"/>
      <c r="EJ61" s="56"/>
      <c r="EK61" s="56"/>
      <c r="EL61" s="56"/>
      <c r="EM61" s="56"/>
      <c r="EN61" s="56"/>
      <c r="EO61" s="68"/>
      <c r="EP61" s="68"/>
      <c r="EQ61" s="44"/>
      <c r="ER61" s="44"/>
      <c r="ES61" s="44"/>
      <c r="ET61" s="44"/>
      <c r="EU61" s="44"/>
      <c r="EV61" s="44"/>
      <c r="EW61" s="44"/>
      <c r="EX61" s="56"/>
      <c r="EY61" s="56"/>
      <c r="EZ61" s="56"/>
      <c r="FA61" s="56"/>
      <c r="FB61" s="56"/>
      <c r="FC61" s="68"/>
      <c r="FD61" s="68"/>
      <c r="FE61" s="44"/>
      <c r="FF61" s="44"/>
      <c r="FG61" s="44"/>
      <c r="FH61" s="44"/>
      <c r="FI61" s="44"/>
      <c r="FJ61" s="44"/>
      <c r="FK61" s="44"/>
      <c r="FL61" s="56"/>
      <c r="FM61" s="56"/>
      <c r="FN61" s="56"/>
      <c r="FO61" s="56"/>
      <c r="FP61" s="56"/>
      <c r="FQ61" s="68"/>
      <c r="FR61" s="68"/>
      <c r="FS61" s="44"/>
      <c r="FT61" s="44"/>
      <c r="FU61" s="44"/>
      <c r="FV61" s="44"/>
      <c r="FW61" s="44"/>
      <c r="FX61" s="44"/>
      <c r="FY61" s="44"/>
      <c r="FZ61" s="56"/>
      <c r="GA61" s="56"/>
      <c r="GB61" s="56"/>
      <c r="GC61" s="56"/>
      <c r="GD61" s="56"/>
      <c r="GE61" s="68"/>
      <c r="GF61" s="68"/>
      <c r="GG61" s="44"/>
      <c r="GH61" s="44"/>
      <c r="GI61" s="44"/>
      <c r="GJ61" s="44"/>
      <c r="GK61" s="44"/>
      <c r="GL61" s="44"/>
      <c r="GM61" s="44"/>
      <c r="GN61" s="56"/>
      <c r="GO61" s="56"/>
      <c r="GP61" s="56"/>
      <c r="GQ61" s="56"/>
      <c r="GR61" s="56"/>
      <c r="GS61" s="68"/>
      <c r="GT61" s="68"/>
      <c r="GU61" s="44"/>
      <c r="GV61" s="44"/>
      <c r="GW61" s="44"/>
      <c r="GX61" s="44"/>
      <c r="GY61" s="44"/>
      <c r="GZ61" s="44"/>
      <c r="HA61" s="44"/>
      <c r="HB61" s="56"/>
      <c r="HC61" s="69"/>
      <c r="HD61" s="56"/>
      <c r="HE61" s="56"/>
      <c r="HF61" s="69"/>
      <c r="HG61" s="68"/>
      <c r="HH61" s="68"/>
      <c r="HI61" s="44"/>
      <c r="HJ61" s="44"/>
      <c r="HK61" s="44"/>
      <c r="HL61" s="44"/>
      <c r="HM61" s="44"/>
      <c r="HN61" s="44"/>
      <c r="HO61" s="44"/>
      <c r="HP61" s="56"/>
      <c r="HQ61" s="56"/>
      <c r="HR61" s="56"/>
      <c r="HS61" s="56"/>
      <c r="HT61" s="56"/>
      <c r="HU61" s="68"/>
      <c r="HV61" s="68"/>
      <c r="HW61" s="44"/>
      <c r="HX61" s="44"/>
      <c r="HY61" s="44"/>
      <c r="HZ61" s="44"/>
      <c r="IA61" s="44"/>
      <c r="IB61" s="44"/>
      <c r="IC61" s="44"/>
      <c r="ID61" s="56"/>
      <c r="IE61" s="56"/>
      <c r="IF61" s="56"/>
      <c r="IG61" s="56"/>
      <c r="IH61" s="56"/>
      <c r="II61" s="68"/>
      <c r="IJ61" s="68"/>
      <c r="IK61" s="44"/>
      <c r="IL61" s="44"/>
      <c r="IM61" s="44"/>
      <c r="IN61" s="44"/>
      <c r="IO61" s="44"/>
      <c r="IP61" s="44"/>
      <c r="IQ61" s="44"/>
      <c r="IR61" s="56"/>
      <c r="IS61" s="56"/>
      <c r="IT61" s="56"/>
      <c r="IU61" s="56"/>
      <c r="IV61" s="56"/>
      <c r="IW61" s="68"/>
      <c r="IX61" s="68"/>
      <c r="IY61" s="44"/>
      <c r="IZ61" s="44"/>
      <c r="JA61" s="44"/>
      <c r="JB61" s="44"/>
      <c r="JC61" s="44"/>
      <c r="JD61" s="44"/>
      <c r="JE61" s="44"/>
      <c r="JF61" s="56"/>
      <c r="JG61" s="56"/>
      <c r="JH61" s="56"/>
      <c r="JI61" s="56"/>
      <c r="JJ61" s="56"/>
      <c r="JK61" s="68"/>
      <c r="JL61" s="68"/>
      <c r="JM61" s="44"/>
      <c r="JN61" s="44"/>
      <c r="JO61" s="44"/>
      <c r="JP61" s="44"/>
      <c r="JQ61" s="44"/>
      <c r="JR61" s="44"/>
      <c r="JS61" s="44"/>
      <c r="JT61" s="56"/>
      <c r="JU61" s="56"/>
      <c r="JV61" s="56"/>
      <c r="JW61" s="56"/>
      <c r="JX61" s="56"/>
      <c r="JY61" s="68"/>
      <c r="JZ61" s="68"/>
      <c r="KA61" s="44"/>
      <c r="KB61" s="44"/>
      <c r="KC61" s="44"/>
      <c r="KD61" s="44"/>
      <c r="KE61" s="44"/>
      <c r="KF61" s="44"/>
      <c r="KG61" s="44"/>
      <c r="KH61" s="56"/>
      <c r="KI61" s="56"/>
      <c r="KJ61" s="56"/>
      <c r="KK61" s="56"/>
      <c r="KL61" s="56"/>
      <c r="KM61" s="68"/>
      <c r="KN61" s="68"/>
      <c r="KO61" s="44"/>
      <c r="KP61" s="44"/>
      <c r="KQ61" s="44"/>
      <c r="KR61" s="44"/>
      <c r="KS61" s="44"/>
      <c r="KT61" s="44"/>
      <c r="KU61" s="44"/>
    </row>
    <row r="62" spans="1:363" ht="15.75" thickBot="1" x14ac:dyDescent="0.3">
      <c r="A62" s="26"/>
      <c r="B62" s="70"/>
      <c r="C62" s="70"/>
      <c r="D62" s="25"/>
      <c r="E62" s="72"/>
      <c r="F62" s="73"/>
      <c r="G62" s="73"/>
      <c r="H62" s="73"/>
      <c r="I62" s="73"/>
      <c r="J62" s="73"/>
      <c r="K62" s="74"/>
      <c r="L62" s="71"/>
      <c r="M62" s="71"/>
      <c r="N62" s="56"/>
      <c r="O62" s="72"/>
      <c r="P62" s="74"/>
      <c r="Q62" s="70"/>
      <c r="R62" s="70"/>
      <c r="S62" s="76"/>
      <c r="T62" s="76"/>
      <c r="U62" s="76"/>
      <c r="V62" s="76"/>
      <c r="W62" s="76"/>
      <c r="X62" s="76"/>
      <c r="Y62" s="77"/>
      <c r="Z62" s="78"/>
      <c r="AA62" s="78"/>
      <c r="AB62" s="56"/>
      <c r="AC62" s="26"/>
      <c r="AD62" s="70"/>
      <c r="AE62" s="70"/>
      <c r="AF62" s="26"/>
      <c r="AG62" s="72"/>
      <c r="AH62" s="73"/>
      <c r="AI62" s="73"/>
      <c r="AJ62" s="73"/>
      <c r="AK62" s="73"/>
      <c r="AL62" s="73"/>
      <c r="AM62" s="74"/>
      <c r="AN62" s="71"/>
      <c r="AO62" s="71"/>
      <c r="AP62" s="56"/>
      <c r="AQ62" s="26"/>
      <c r="AR62" s="70"/>
      <c r="AS62" s="70"/>
      <c r="AT62" s="25"/>
      <c r="AU62" s="72"/>
      <c r="AV62" s="73"/>
      <c r="AW62" s="73"/>
      <c r="AX62" s="73"/>
      <c r="AY62" s="73"/>
      <c r="AZ62" s="73"/>
      <c r="BA62" s="74"/>
      <c r="BB62" s="71"/>
      <c r="BC62" s="71"/>
      <c r="BD62" s="56"/>
      <c r="BE62" s="26"/>
      <c r="BF62" s="70"/>
      <c r="BG62" s="70"/>
      <c r="BH62" s="25"/>
      <c r="BI62" s="72"/>
      <c r="BJ62" s="73"/>
      <c r="BK62" s="73"/>
      <c r="BL62" s="73"/>
      <c r="BM62" s="73"/>
      <c r="BN62" s="73"/>
      <c r="BO62" s="74"/>
      <c r="BP62" s="71"/>
      <c r="BQ62" s="71"/>
      <c r="BR62" s="56"/>
      <c r="BS62" s="26"/>
      <c r="BT62" s="70"/>
      <c r="BU62" s="70"/>
      <c r="BV62" s="25"/>
      <c r="BW62" s="72"/>
      <c r="BX62" s="73"/>
      <c r="BY62" s="73"/>
      <c r="BZ62" s="73"/>
      <c r="CA62" s="73"/>
      <c r="CB62" s="73"/>
      <c r="CC62" s="74"/>
      <c r="CD62" s="71"/>
      <c r="CE62" s="71"/>
      <c r="CF62" s="56"/>
      <c r="CG62" s="26"/>
      <c r="CH62" s="70"/>
      <c r="CI62" s="70"/>
      <c r="CJ62" s="25"/>
      <c r="CK62" s="72"/>
      <c r="CL62" s="73"/>
      <c r="CM62" s="73"/>
      <c r="CN62" s="73"/>
      <c r="CO62" s="73"/>
      <c r="CP62" s="73"/>
      <c r="CQ62" s="74"/>
      <c r="CR62" s="56"/>
      <c r="CS62" s="56"/>
      <c r="CT62" s="56"/>
      <c r="CU62" s="26"/>
      <c r="CV62" s="70"/>
      <c r="CW62" s="70"/>
      <c r="CX62" s="25"/>
      <c r="CY62" s="72"/>
      <c r="CZ62" s="73"/>
      <c r="DA62" s="73"/>
      <c r="DB62" s="73"/>
      <c r="DC62" s="73"/>
      <c r="DD62" s="73"/>
      <c r="DE62" s="74"/>
      <c r="DF62" s="71"/>
      <c r="DG62" s="71"/>
      <c r="DH62" s="56"/>
      <c r="DI62" s="26"/>
      <c r="DJ62" s="70"/>
      <c r="DK62" s="70"/>
      <c r="DL62" s="25"/>
      <c r="DM62" s="72"/>
      <c r="DN62" s="73"/>
      <c r="DO62" s="73"/>
      <c r="DP62" s="73"/>
      <c r="DQ62" s="73"/>
      <c r="DR62" s="73"/>
      <c r="DS62" s="74"/>
      <c r="DT62" s="71"/>
      <c r="DU62" s="71"/>
      <c r="DV62" s="56"/>
      <c r="DW62" s="26"/>
      <c r="DX62" s="70"/>
      <c r="DY62" s="70"/>
      <c r="DZ62" s="25"/>
      <c r="EA62" s="72"/>
      <c r="EB62" s="73"/>
      <c r="EC62" s="73"/>
      <c r="ED62" s="73"/>
      <c r="EE62" s="73"/>
      <c r="EF62" s="73"/>
      <c r="EG62" s="74"/>
      <c r="EH62" s="71"/>
      <c r="EI62" s="71"/>
      <c r="EJ62" s="56"/>
      <c r="EK62" s="27"/>
      <c r="EL62" s="70"/>
      <c r="EM62" s="70"/>
      <c r="EN62" s="25"/>
      <c r="EO62" s="72"/>
      <c r="EP62" s="73"/>
      <c r="EQ62" s="73"/>
      <c r="ER62" s="73"/>
      <c r="ES62" s="73"/>
      <c r="ET62" s="73"/>
      <c r="EU62" s="74"/>
      <c r="EV62" s="71"/>
      <c r="EW62" s="71"/>
      <c r="EX62" s="56"/>
      <c r="EY62" s="26"/>
      <c r="EZ62" s="70"/>
      <c r="FA62" s="70"/>
      <c r="FB62" s="25"/>
      <c r="FC62" s="72"/>
      <c r="FD62" s="73"/>
      <c r="FE62" s="73"/>
      <c r="FF62" s="73"/>
      <c r="FG62" s="73"/>
      <c r="FH62" s="73"/>
      <c r="FI62" s="74"/>
      <c r="FJ62" s="71"/>
      <c r="FK62" s="71"/>
      <c r="FL62" s="56"/>
      <c r="FM62" s="26"/>
      <c r="FN62" s="70"/>
      <c r="FO62" s="70"/>
      <c r="FP62" s="25"/>
      <c r="FQ62" s="72"/>
      <c r="FR62" s="73"/>
      <c r="FS62" s="73"/>
      <c r="FT62" s="73"/>
      <c r="FU62" s="73"/>
      <c r="FV62" s="73"/>
      <c r="FW62" s="74"/>
      <c r="FX62" s="71"/>
      <c r="FY62" s="71"/>
      <c r="FZ62" s="56"/>
      <c r="GA62" s="26"/>
      <c r="GB62" s="70"/>
      <c r="GC62" s="70"/>
      <c r="GD62" s="25"/>
      <c r="GE62" s="72"/>
      <c r="GF62" s="73"/>
      <c r="GG62" s="73"/>
      <c r="GH62" s="73"/>
      <c r="GI62" s="73"/>
      <c r="GJ62" s="73"/>
      <c r="GK62" s="74"/>
      <c r="GL62" s="71"/>
      <c r="GM62" s="71"/>
      <c r="GN62" s="56"/>
      <c r="GO62" s="26"/>
      <c r="GP62" s="70"/>
      <c r="GQ62" s="70"/>
      <c r="GR62" s="27"/>
      <c r="GS62" s="72"/>
      <c r="GT62" s="73"/>
      <c r="GU62" s="73"/>
      <c r="GV62" s="73"/>
      <c r="GW62" s="73"/>
      <c r="GX62" s="73"/>
      <c r="GY62" s="74"/>
      <c r="GZ62" s="71"/>
      <c r="HA62" s="71"/>
      <c r="HB62" s="56"/>
      <c r="HC62" s="27"/>
      <c r="HD62" s="70"/>
      <c r="HE62" s="70"/>
      <c r="HF62" s="27"/>
      <c r="HG62" s="72"/>
      <c r="HH62" s="73"/>
      <c r="HI62" s="73"/>
      <c r="HJ62" s="73"/>
      <c r="HK62" s="73"/>
      <c r="HL62" s="73"/>
      <c r="HM62" s="74"/>
      <c r="HN62" s="71"/>
      <c r="HO62" s="71"/>
      <c r="HP62" s="56"/>
      <c r="HQ62" s="27"/>
      <c r="HR62" s="70"/>
      <c r="HS62" s="70"/>
      <c r="HT62" s="27"/>
      <c r="HU62" s="72"/>
      <c r="HV62" s="73"/>
      <c r="HW62" s="73"/>
      <c r="HX62" s="73"/>
      <c r="HY62" s="73"/>
      <c r="HZ62" s="73"/>
      <c r="IA62" s="74"/>
      <c r="IB62" s="71"/>
      <c r="IC62" s="71"/>
      <c r="ID62" s="56"/>
      <c r="IE62" s="27"/>
      <c r="IF62" s="70"/>
      <c r="IG62" s="70"/>
      <c r="IH62" s="27"/>
      <c r="II62" s="72"/>
      <c r="IJ62" s="73"/>
      <c r="IK62" s="73"/>
      <c r="IL62" s="73"/>
      <c r="IM62" s="73"/>
      <c r="IN62" s="73"/>
      <c r="IO62" s="74"/>
      <c r="IP62" s="71"/>
      <c r="IQ62" s="71"/>
      <c r="IR62" s="56"/>
      <c r="IS62" s="27"/>
      <c r="IT62" s="70"/>
      <c r="IU62" s="70"/>
      <c r="IV62" s="27"/>
      <c r="IW62" s="72"/>
      <c r="IX62" s="73"/>
      <c r="IY62" s="73"/>
      <c r="IZ62" s="73"/>
      <c r="JA62" s="73"/>
      <c r="JB62" s="73"/>
      <c r="JC62" s="74"/>
      <c r="JD62" s="71"/>
      <c r="JE62" s="71"/>
      <c r="JF62" s="56"/>
      <c r="JG62" s="27"/>
      <c r="JH62" s="70"/>
      <c r="JI62" s="70"/>
      <c r="JJ62" s="27"/>
      <c r="JK62" s="72"/>
      <c r="JL62" s="73"/>
      <c r="JM62" s="73"/>
      <c r="JN62" s="73"/>
      <c r="JO62" s="73"/>
      <c r="JP62" s="73"/>
      <c r="JQ62" s="74"/>
      <c r="JR62" s="56"/>
      <c r="JS62" s="56"/>
      <c r="JT62" s="56"/>
      <c r="JU62" s="27"/>
      <c r="JV62" s="70"/>
      <c r="JW62" s="70"/>
      <c r="JX62" s="27"/>
      <c r="JY62" s="72"/>
      <c r="JZ62" s="73"/>
      <c r="KA62" s="73"/>
      <c r="KB62" s="73"/>
      <c r="KC62" s="73"/>
      <c r="KD62" s="73"/>
      <c r="KE62" s="74"/>
      <c r="KF62" s="71"/>
      <c r="KG62" s="71"/>
      <c r="KH62" s="56"/>
      <c r="KI62" s="27"/>
      <c r="KJ62" s="70"/>
      <c r="KK62" s="70"/>
      <c r="KL62" s="27"/>
      <c r="KM62" s="72"/>
      <c r="KN62" s="73"/>
      <c r="KO62" s="73"/>
      <c r="KP62" s="73"/>
      <c r="KQ62" s="73"/>
      <c r="KR62" s="73"/>
      <c r="KS62" s="74"/>
      <c r="KT62" s="71"/>
      <c r="KU62" s="71"/>
      <c r="KW62" s="27"/>
      <c r="KX62" s="70"/>
      <c r="KY62" s="70"/>
      <c r="KZ62" s="27"/>
      <c r="LA62" s="72"/>
      <c r="LB62" s="73"/>
      <c r="LC62" s="73"/>
      <c r="LD62" s="73"/>
      <c r="LE62" s="73"/>
      <c r="LF62" s="73"/>
      <c r="LG62" s="74"/>
      <c r="LH62" s="71"/>
      <c r="LI62" s="71"/>
      <c r="LK62" s="27"/>
      <c r="LL62" s="70"/>
      <c r="LM62" s="70"/>
      <c r="LN62" s="27"/>
      <c r="LO62" s="72"/>
      <c r="LP62" s="73"/>
      <c r="LQ62" s="73"/>
      <c r="LR62" s="73"/>
      <c r="LS62" s="73"/>
      <c r="LT62" s="73"/>
      <c r="LU62" s="74"/>
      <c r="LV62" s="71"/>
      <c r="LW62" s="71"/>
      <c r="LY62" s="27"/>
      <c r="LZ62" s="70"/>
      <c r="MA62" s="70"/>
      <c r="MB62" s="27"/>
      <c r="MC62" s="72"/>
      <c r="MD62" s="73"/>
      <c r="ME62" s="73"/>
      <c r="MF62" s="73"/>
      <c r="MG62" s="73"/>
      <c r="MH62" s="73"/>
      <c r="MI62" s="74"/>
      <c r="MJ62" s="71"/>
      <c r="MK62" s="71"/>
      <c r="MM62" s="27"/>
      <c r="MN62" s="70"/>
      <c r="MO62" s="70"/>
      <c r="MP62" s="27"/>
      <c r="MQ62" s="72"/>
      <c r="MR62" s="73"/>
      <c r="MS62" s="73"/>
      <c r="MT62" s="73"/>
      <c r="MU62" s="73"/>
      <c r="MV62" s="73"/>
      <c r="MW62" s="74"/>
    </row>
    <row r="63" spans="1:363" ht="16.5" x14ac:dyDescent="0.3">
      <c r="A63" s="22"/>
      <c r="B63" s="83"/>
      <c r="C63" s="22"/>
      <c r="D63" s="22"/>
      <c r="E63" s="83"/>
      <c r="F63" s="22"/>
      <c r="G63" s="83"/>
      <c r="H63" s="83"/>
      <c r="I63" s="84"/>
      <c r="J63" s="22"/>
      <c r="K63" s="22"/>
      <c r="L63" s="43"/>
      <c r="M63" s="43"/>
      <c r="N63" s="66"/>
      <c r="O63" s="22"/>
      <c r="P63" s="83"/>
      <c r="Q63" s="22"/>
      <c r="R63" s="22"/>
      <c r="S63" s="83"/>
      <c r="T63" s="22"/>
      <c r="U63" s="83"/>
      <c r="V63" s="83"/>
      <c r="W63" s="84"/>
      <c r="X63" s="22"/>
      <c r="Y63" s="22"/>
      <c r="Z63" s="43"/>
      <c r="AA63" s="43"/>
      <c r="AB63" s="56"/>
      <c r="AC63" s="22"/>
      <c r="AD63" s="83"/>
      <c r="AE63" s="22"/>
      <c r="AF63" s="22"/>
      <c r="AG63" s="83"/>
      <c r="AH63" s="22"/>
      <c r="AI63" s="83">
        <v>2</v>
      </c>
      <c r="AJ63" s="83"/>
      <c r="AK63" s="84"/>
      <c r="AL63" s="22"/>
      <c r="AM63" s="22"/>
      <c r="AN63" s="43"/>
      <c r="AO63" s="43"/>
      <c r="AP63" s="56"/>
      <c r="AQ63" s="22"/>
      <c r="AR63" s="83"/>
      <c r="AS63" s="22"/>
      <c r="AT63" s="22"/>
      <c r="AU63" s="83"/>
      <c r="AV63" s="22"/>
      <c r="AW63" s="83"/>
      <c r="AX63" s="83"/>
      <c r="AY63" s="84"/>
      <c r="AZ63" s="22"/>
      <c r="BA63" s="22"/>
      <c r="BB63" s="43"/>
      <c r="BC63" s="43"/>
      <c r="BD63" s="66"/>
      <c r="BE63" s="22"/>
      <c r="BF63" s="83"/>
      <c r="BG63" s="22"/>
      <c r="BH63" s="22"/>
      <c r="BI63" s="83"/>
      <c r="BJ63" s="22"/>
      <c r="BK63" s="83"/>
      <c r="BL63" s="83"/>
      <c r="BM63" s="84"/>
      <c r="BN63" s="22"/>
      <c r="BO63" s="22"/>
      <c r="BP63" s="43">
        <f>IF(BN63=2,3,IF(BN63=1,1,0))</f>
        <v>0</v>
      </c>
      <c r="BQ63" s="43">
        <f>IF(BO63=2,3,IF(BO63=1,1,0))</f>
        <v>0</v>
      </c>
      <c r="BR63" s="56"/>
      <c r="BS63" s="22"/>
      <c r="BT63" s="83"/>
      <c r="BU63" s="22"/>
      <c r="BV63" s="22"/>
      <c r="BW63" s="83"/>
      <c r="BX63" s="22"/>
      <c r="BY63" s="83"/>
      <c r="BZ63" s="83"/>
      <c r="CA63" s="84"/>
      <c r="CB63" s="22"/>
      <c r="CC63" s="22"/>
      <c r="CD63" s="43">
        <f>IF(CB63=2,3,IF(CB63=1,1,0))</f>
        <v>0</v>
      </c>
      <c r="CE63" s="43">
        <f>IF(CC63=2,3,IF(CC63=1,1,0))</f>
        <v>0</v>
      </c>
      <c r="CF63" s="56"/>
      <c r="CG63" s="22"/>
      <c r="CH63" s="83"/>
      <c r="CI63" s="22"/>
      <c r="CJ63" s="22"/>
      <c r="CK63" s="83"/>
      <c r="CL63" s="22"/>
      <c r="CM63" s="83"/>
      <c r="CN63" s="83"/>
      <c r="CO63" s="84"/>
      <c r="CP63" s="22"/>
      <c r="CQ63" s="22"/>
      <c r="CR63" s="43"/>
      <c r="CS63" s="43"/>
      <c r="CT63" s="66"/>
      <c r="CU63" s="22"/>
      <c r="CV63" s="83"/>
      <c r="CW63" s="22"/>
      <c r="CX63" s="22"/>
      <c r="CY63" s="83"/>
      <c r="CZ63" s="22"/>
      <c r="DA63" s="83"/>
      <c r="DB63" s="83"/>
      <c r="DC63" s="84"/>
      <c r="DD63" s="22"/>
      <c r="DE63" s="22"/>
      <c r="DF63" s="43"/>
      <c r="DG63" s="43"/>
      <c r="DH63" s="56"/>
      <c r="DI63" s="22"/>
      <c r="DJ63" s="83"/>
      <c r="DK63" s="22"/>
      <c r="DL63" s="22"/>
      <c r="DM63" s="83"/>
      <c r="DN63" s="22"/>
      <c r="DO63" s="83"/>
      <c r="DP63" s="83"/>
      <c r="DQ63" s="84"/>
      <c r="DR63" s="22"/>
      <c r="DS63" s="22"/>
      <c r="DT63" s="43"/>
      <c r="DU63" s="43"/>
      <c r="DV63" s="56"/>
      <c r="DW63" s="22"/>
      <c r="DX63" s="83"/>
      <c r="DY63" s="22"/>
      <c r="DZ63" s="22"/>
      <c r="EA63" s="83"/>
      <c r="EB63" s="22"/>
      <c r="EC63" s="83"/>
      <c r="ED63" s="83"/>
      <c r="EE63" s="84"/>
      <c r="EF63" s="22"/>
      <c r="EG63" s="22"/>
      <c r="EH63" s="43"/>
      <c r="EI63" s="43"/>
      <c r="EJ63" s="66"/>
      <c r="EK63" s="22"/>
      <c r="EL63" s="83"/>
      <c r="EM63" s="22"/>
      <c r="EN63" s="22"/>
      <c r="EO63" s="83"/>
      <c r="EP63" s="22"/>
      <c r="EQ63" s="83"/>
      <c r="ER63" s="83"/>
      <c r="ES63" s="84"/>
      <c r="ET63" s="22"/>
      <c r="EU63" s="22"/>
      <c r="EV63" s="43"/>
      <c r="EW63" s="43"/>
      <c r="EX63" s="56"/>
      <c r="EY63" s="22"/>
      <c r="EZ63" s="83"/>
      <c r="FA63" s="22"/>
      <c r="FB63" s="22"/>
      <c r="FC63" s="83"/>
      <c r="FD63" s="22"/>
      <c r="FE63" s="83"/>
      <c r="FF63" s="83"/>
      <c r="FG63" s="84"/>
      <c r="FH63" s="22"/>
      <c r="FI63" s="22"/>
      <c r="FJ63" s="43"/>
      <c r="FK63" s="43"/>
      <c r="FL63" s="56"/>
      <c r="FM63" s="22"/>
      <c r="FN63" s="83"/>
      <c r="FO63" s="22"/>
      <c r="FP63" s="22"/>
      <c r="FQ63" s="83"/>
      <c r="FR63" s="22"/>
      <c r="FS63" s="83"/>
      <c r="FT63" s="83"/>
      <c r="FU63" s="84"/>
      <c r="FV63" s="22"/>
      <c r="FW63" s="22"/>
      <c r="FX63" s="43"/>
      <c r="FY63" s="43"/>
      <c r="FZ63" s="66"/>
      <c r="GA63" s="22"/>
      <c r="GB63" s="83"/>
      <c r="GC63" s="22"/>
      <c r="GD63" s="22"/>
      <c r="GE63" s="83"/>
      <c r="GF63" s="22"/>
      <c r="GG63" s="83"/>
      <c r="GH63" s="83"/>
      <c r="GI63" s="84"/>
      <c r="GJ63" s="22"/>
      <c r="GK63" s="22"/>
      <c r="GL63" s="43"/>
      <c r="GM63" s="43"/>
      <c r="GN63" s="56"/>
      <c r="GO63" s="22"/>
      <c r="GP63" s="83"/>
      <c r="GQ63" s="22"/>
      <c r="GR63" s="22"/>
      <c r="GS63" s="83"/>
      <c r="GT63" s="22"/>
      <c r="GU63" s="83"/>
      <c r="GV63" s="83"/>
      <c r="GW63" s="84"/>
      <c r="GX63" s="22"/>
      <c r="GY63" s="22"/>
      <c r="GZ63" s="43"/>
      <c r="HA63" s="43"/>
      <c r="HB63" s="56"/>
      <c r="HC63" s="22"/>
      <c r="HD63" s="83"/>
      <c r="HE63" s="22"/>
      <c r="HF63" s="22"/>
      <c r="HG63" s="83"/>
      <c r="HH63" s="22"/>
      <c r="HI63" s="83"/>
      <c r="HJ63" s="83"/>
      <c r="HK63" s="84"/>
      <c r="HL63" s="22"/>
      <c r="HM63" s="22"/>
      <c r="HN63" s="43"/>
      <c r="HO63" s="43"/>
      <c r="HP63" s="66"/>
      <c r="HQ63" s="22"/>
      <c r="HR63" s="83"/>
      <c r="HS63" s="22"/>
      <c r="HT63" s="22"/>
      <c r="HU63" s="83"/>
      <c r="HV63" s="22"/>
      <c r="HW63" s="83"/>
      <c r="HX63" s="83"/>
      <c r="HY63" s="84"/>
      <c r="HZ63" s="22"/>
      <c r="IA63" s="22"/>
      <c r="IB63" s="43"/>
      <c r="IC63" s="43"/>
      <c r="ID63" s="56"/>
      <c r="IE63" s="22"/>
      <c r="IF63" s="83"/>
      <c r="IG63" s="22"/>
      <c r="IH63" s="22"/>
      <c r="II63" s="83"/>
      <c r="IJ63" s="22"/>
      <c r="IK63" s="83"/>
      <c r="IL63" s="83"/>
      <c r="IM63" s="65"/>
      <c r="IN63" s="22"/>
      <c r="IO63" s="22"/>
      <c r="IP63" s="43"/>
      <c r="IQ63" s="43"/>
      <c r="IR63" s="56"/>
      <c r="IS63" s="22"/>
      <c r="IT63" s="83"/>
      <c r="IU63" s="22"/>
      <c r="IV63" s="22"/>
      <c r="IW63" s="83"/>
      <c r="IX63" s="22"/>
      <c r="IY63" s="83"/>
      <c r="IZ63" s="83"/>
      <c r="JA63" s="84"/>
      <c r="JB63" s="22"/>
      <c r="JC63" s="22"/>
      <c r="JD63" s="43"/>
      <c r="JE63" s="43"/>
      <c r="JF63" s="66"/>
      <c r="JG63" s="22"/>
      <c r="JH63" s="83"/>
      <c r="JI63" s="22"/>
      <c r="JJ63" s="22"/>
      <c r="JK63" s="83"/>
      <c r="JL63" s="22"/>
      <c r="JM63" s="83"/>
      <c r="JN63" s="83"/>
      <c r="JO63" s="84"/>
      <c r="JP63" s="22"/>
      <c r="JQ63" s="22"/>
      <c r="JR63" s="43"/>
      <c r="JS63" s="43"/>
      <c r="JT63" s="56"/>
      <c r="JU63" s="22"/>
      <c r="JV63" s="83"/>
      <c r="JW63" s="22"/>
      <c r="JX63" s="22"/>
      <c r="JY63" s="83"/>
      <c r="JZ63" s="22"/>
      <c r="KA63" s="83"/>
      <c r="KB63" s="83"/>
      <c r="KC63" s="84"/>
      <c r="KD63" s="22"/>
      <c r="KE63" s="22"/>
      <c r="KF63" s="43"/>
      <c r="KG63" s="43"/>
      <c r="KH63" s="56"/>
      <c r="KI63" s="22"/>
      <c r="KJ63" s="83"/>
      <c r="KK63" s="22"/>
      <c r="KL63" s="22"/>
      <c r="KM63" s="83"/>
      <c r="KN63" s="22"/>
      <c r="KO63" s="83"/>
      <c r="KP63" s="83"/>
      <c r="KQ63" s="84"/>
      <c r="KR63" s="22"/>
      <c r="KS63" s="22"/>
      <c r="KT63" s="43"/>
      <c r="KU63" s="43"/>
      <c r="KV63" s="66"/>
      <c r="KW63" s="22"/>
      <c r="KX63" s="83"/>
      <c r="KY63" s="22"/>
      <c r="KZ63" s="22"/>
      <c r="LA63" s="83"/>
      <c r="LB63" s="22"/>
      <c r="LC63" s="83"/>
      <c r="LD63" s="83"/>
      <c r="LE63" s="84"/>
      <c r="LF63" s="22"/>
      <c r="LG63" s="22"/>
      <c r="LH63" s="43"/>
      <c r="LI63" s="43"/>
      <c r="LJ63" s="56"/>
      <c r="LK63" s="22"/>
      <c r="LL63" s="83"/>
      <c r="LM63" s="22"/>
      <c r="LN63" s="22"/>
      <c r="LO63" s="83"/>
      <c r="LP63" s="22"/>
      <c r="LQ63" s="83"/>
      <c r="LR63" s="83"/>
      <c r="LS63" s="84"/>
      <c r="LT63" s="22"/>
      <c r="LU63" s="22"/>
      <c r="LV63" s="43"/>
      <c r="LW63" s="43"/>
      <c r="LY63" s="22"/>
      <c r="LZ63" s="83"/>
      <c r="MA63" s="22"/>
      <c r="MB63" s="22"/>
      <c r="MC63" s="83"/>
      <c r="MD63" s="22"/>
      <c r="ME63" s="83"/>
      <c r="MF63" s="83"/>
      <c r="MG63" s="84"/>
      <c r="MH63" s="22"/>
      <c r="MI63" s="22"/>
      <c r="MJ63" s="43"/>
      <c r="MK63" s="43"/>
      <c r="ML63" s="56"/>
      <c r="MM63" s="22"/>
      <c r="MN63" s="83"/>
      <c r="MO63" s="22"/>
      <c r="MP63" s="22"/>
      <c r="MQ63" s="83"/>
      <c r="MR63" s="22"/>
      <c r="MS63" s="83"/>
      <c r="MT63" s="83"/>
      <c r="MU63" s="84"/>
      <c r="MV63" s="22"/>
      <c r="MW63" s="22"/>
    </row>
    <row r="64" spans="1:363" ht="16.5" x14ac:dyDescent="0.3">
      <c r="A64" s="22"/>
      <c r="B64" s="83"/>
      <c r="C64" s="22"/>
      <c r="D64" s="22"/>
      <c r="E64" s="83"/>
      <c r="F64" s="22"/>
      <c r="G64" s="83"/>
      <c r="H64" s="83"/>
      <c r="I64" s="84"/>
      <c r="J64" s="22"/>
      <c r="K64" s="22"/>
      <c r="L64" s="43"/>
      <c r="M64" s="43"/>
      <c r="N64" s="66"/>
      <c r="O64" s="22"/>
      <c r="P64" s="83"/>
      <c r="Q64" s="22"/>
      <c r="R64" s="22"/>
      <c r="S64" s="83"/>
      <c r="T64" s="22"/>
      <c r="U64" s="83"/>
      <c r="V64" s="83"/>
      <c r="W64" s="84"/>
      <c r="X64" s="22"/>
      <c r="Y64" s="22"/>
      <c r="Z64" s="43"/>
      <c r="AA64" s="43"/>
      <c r="AB64" s="56"/>
      <c r="AC64" s="22"/>
      <c r="AD64" s="83"/>
      <c r="AE64" s="22"/>
      <c r="AF64" s="22"/>
      <c r="AG64" s="83"/>
      <c r="AH64" s="22"/>
      <c r="AI64" s="83"/>
      <c r="AJ64" s="83"/>
      <c r="AK64" s="84"/>
      <c r="AL64" s="22"/>
      <c r="AM64" s="22"/>
      <c r="AN64" s="43"/>
      <c r="AO64" s="43"/>
      <c r="AP64" s="56"/>
      <c r="AQ64" s="22"/>
      <c r="AR64" s="83"/>
      <c r="AS64" s="22"/>
      <c r="AT64" s="22"/>
      <c r="AU64" s="83"/>
      <c r="AV64" s="22"/>
      <c r="AW64" s="83"/>
      <c r="AX64" s="83"/>
      <c r="AY64" s="84"/>
      <c r="AZ64" s="22"/>
      <c r="BA64" s="22"/>
      <c r="BB64" s="43"/>
      <c r="BC64" s="43"/>
      <c r="BD64" s="66"/>
      <c r="BE64" s="22"/>
      <c r="BF64" s="83"/>
      <c r="BG64" s="22"/>
      <c r="BH64" s="22"/>
      <c r="BI64" s="83"/>
      <c r="BJ64" s="22"/>
      <c r="BK64" s="83"/>
      <c r="BL64" s="83"/>
      <c r="BM64" s="84"/>
      <c r="BN64" s="22"/>
      <c r="BO64" s="22"/>
      <c r="BP64" s="43">
        <f t="shared" ref="BP64:BP68" si="930">IF(BN64=2,3,IF(BN64=1,1,0))</f>
        <v>0</v>
      </c>
      <c r="BQ64" s="43">
        <f t="shared" ref="BQ64:BQ68" si="931">IF(BO64=2,3,IF(BO64=1,1,0))</f>
        <v>0</v>
      </c>
      <c r="BR64" s="56"/>
      <c r="BS64" s="22"/>
      <c r="BT64" s="83"/>
      <c r="BU64" s="22"/>
      <c r="BV64" s="22"/>
      <c r="BW64" s="83"/>
      <c r="BX64" s="22"/>
      <c r="BY64" s="83"/>
      <c r="BZ64" s="83"/>
      <c r="CA64" s="84"/>
      <c r="CB64" s="22"/>
      <c r="CC64" s="22"/>
      <c r="CD64" s="43">
        <f t="shared" ref="CD64:CD68" si="932">IF(CB64=2,3,IF(CB64=1,1,0))</f>
        <v>0</v>
      </c>
      <c r="CE64" s="43">
        <f t="shared" ref="CE64:CE68" si="933">IF(CC64=2,3,IF(CC64=1,1,0))</f>
        <v>0</v>
      </c>
      <c r="CF64" s="56"/>
      <c r="CG64" s="22"/>
      <c r="CH64" s="83"/>
      <c r="CI64" s="22"/>
      <c r="CJ64" s="22"/>
      <c r="CK64" s="83"/>
      <c r="CL64" s="22"/>
      <c r="CM64" s="83"/>
      <c r="CN64" s="83"/>
      <c r="CO64" s="84"/>
      <c r="CP64" s="22"/>
      <c r="CQ64" s="22"/>
      <c r="CR64" s="43"/>
      <c r="CS64" s="43"/>
      <c r="CT64" s="66"/>
      <c r="CU64" s="22"/>
      <c r="CV64" s="83"/>
      <c r="CW64" s="22"/>
      <c r="CX64" s="22"/>
      <c r="CY64" s="83"/>
      <c r="CZ64" s="22"/>
      <c r="DA64" s="83"/>
      <c r="DB64" s="83"/>
      <c r="DC64" s="84"/>
      <c r="DD64" s="22"/>
      <c r="DE64" s="22"/>
      <c r="DF64" s="43"/>
      <c r="DG64" s="43"/>
      <c r="DH64" s="56"/>
      <c r="DI64" s="22"/>
      <c r="DJ64" s="83"/>
      <c r="DK64" s="22"/>
      <c r="DL64" s="22"/>
      <c r="DM64" s="83"/>
      <c r="DN64" s="22"/>
      <c r="DO64" s="83"/>
      <c r="DP64" s="83"/>
      <c r="DQ64" s="84"/>
      <c r="DR64" s="22"/>
      <c r="DS64" s="22"/>
      <c r="DT64" s="43"/>
      <c r="DU64" s="43"/>
      <c r="DV64" s="56"/>
      <c r="DW64" s="22"/>
      <c r="DX64" s="83"/>
      <c r="DY64" s="22"/>
      <c r="DZ64" s="22"/>
      <c r="EA64" s="83"/>
      <c r="EB64" s="22"/>
      <c r="EC64" s="83"/>
      <c r="ED64" s="83"/>
      <c r="EE64" s="84"/>
      <c r="EF64" s="22"/>
      <c r="EG64" s="22"/>
      <c r="EH64" s="43"/>
      <c r="EI64" s="43"/>
      <c r="EJ64" s="66"/>
      <c r="EK64" s="22"/>
      <c r="EL64" s="83"/>
      <c r="EM64" s="22"/>
      <c r="EN64" s="22"/>
      <c r="EO64" s="83"/>
      <c r="EP64" s="22"/>
      <c r="EQ64" s="83"/>
      <c r="ER64" s="83"/>
      <c r="ES64" s="84"/>
      <c r="ET64" s="22"/>
      <c r="EU64" s="22"/>
      <c r="EV64" s="43"/>
      <c r="EW64" s="43"/>
      <c r="EX64" s="56"/>
      <c r="EY64" s="22"/>
      <c r="EZ64" s="83"/>
      <c r="FA64" s="22"/>
      <c r="FB64" s="22"/>
      <c r="FC64" s="83"/>
      <c r="FD64" s="22"/>
      <c r="FE64" s="83"/>
      <c r="FF64" s="83"/>
      <c r="FG64" s="84"/>
      <c r="FH64" s="22"/>
      <c r="FI64" s="22"/>
      <c r="FJ64" s="43"/>
      <c r="FK64" s="43"/>
      <c r="FL64" s="56"/>
      <c r="FM64" s="22"/>
      <c r="FN64" s="83"/>
      <c r="FO64" s="22"/>
      <c r="FP64" s="22"/>
      <c r="FQ64" s="83"/>
      <c r="FR64" s="22"/>
      <c r="FS64" s="83"/>
      <c r="FT64" s="83"/>
      <c r="FU64" s="84"/>
      <c r="FV64" s="22"/>
      <c r="FW64" s="22"/>
      <c r="FX64" s="43"/>
      <c r="FY64" s="43"/>
      <c r="FZ64" s="66"/>
      <c r="GA64" s="22"/>
      <c r="GB64" s="83"/>
      <c r="GC64" s="22"/>
      <c r="GD64" s="22"/>
      <c r="GE64" s="83"/>
      <c r="GF64" s="22"/>
      <c r="GG64" s="83"/>
      <c r="GH64" s="83"/>
      <c r="GI64" s="84"/>
      <c r="GJ64" s="22"/>
      <c r="GK64" s="22"/>
      <c r="GL64" s="43"/>
      <c r="GM64" s="43"/>
      <c r="GN64" s="56"/>
      <c r="GO64" s="22"/>
      <c r="GP64" s="83"/>
      <c r="GQ64" s="22"/>
      <c r="GR64" s="22"/>
      <c r="GS64" s="83"/>
      <c r="GT64" s="22"/>
      <c r="GU64" s="83"/>
      <c r="GV64" s="83"/>
      <c r="GW64" s="84"/>
      <c r="GX64" s="22"/>
      <c r="GY64" s="22"/>
      <c r="GZ64" s="43"/>
      <c r="HA64" s="43"/>
      <c r="HB64" s="56"/>
      <c r="HC64" s="22"/>
      <c r="HD64" s="83"/>
      <c r="HE64" s="22"/>
      <c r="HF64" s="22"/>
      <c r="HG64" s="83"/>
      <c r="HH64" s="22"/>
      <c r="HI64" s="83"/>
      <c r="HJ64" s="83"/>
      <c r="HK64" s="84"/>
      <c r="HL64" s="22"/>
      <c r="HM64" s="22"/>
      <c r="HN64" s="43"/>
      <c r="HO64" s="43"/>
      <c r="HP64" s="66"/>
      <c r="HQ64" s="22"/>
      <c r="HR64" s="83"/>
      <c r="HS64" s="22"/>
      <c r="HT64" s="22"/>
      <c r="HU64" s="83"/>
      <c r="HV64" s="22"/>
      <c r="HW64" s="83"/>
      <c r="HX64" s="83"/>
      <c r="HY64" s="84"/>
      <c r="HZ64" s="22"/>
      <c r="IA64" s="22"/>
      <c r="IB64" s="43"/>
      <c r="IC64" s="43"/>
      <c r="ID64" s="56"/>
      <c r="IE64" s="22"/>
      <c r="IF64" s="83"/>
      <c r="IG64" s="22"/>
      <c r="IH64" s="22"/>
      <c r="II64" s="83"/>
      <c r="IJ64" s="22"/>
      <c r="IK64" s="83"/>
      <c r="IL64" s="83"/>
      <c r="IM64" s="65"/>
      <c r="IN64" s="22"/>
      <c r="IO64" s="22"/>
      <c r="IP64" s="43"/>
      <c r="IQ64" s="43"/>
      <c r="IR64" s="56"/>
      <c r="IS64" s="22"/>
      <c r="IT64" s="83"/>
      <c r="IU64" s="22"/>
      <c r="IV64" s="22"/>
      <c r="IW64" s="83"/>
      <c r="IX64" s="22"/>
      <c r="IY64" s="83"/>
      <c r="IZ64" s="83"/>
      <c r="JA64" s="84"/>
      <c r="JB64" s="22"/>
      <c r="JC64" s="22"/>
      <c r="JD64" s="43"/>
      <c r="JE64" s="43"/>
      <c r="JF64" s="66"/>
      <c r="JG64" s="22"/>
      <c r="JH64" s="83"/>
      <c r="JI64" s="22"/>
      <c r="JJ64" s="22"/>
      <c r="JK64" s="83"/>
      <c r="JL64" s="22"/>
      <c r="JM64" s="83"/>
      <c r="JN64" s="83"/>
      <c r="JO64" s="84"/>
      <c r="JP64" s="22"/>
      <c r="JQ64" s="22"/>
      <c r="JR64" s="43"/>
      <c r="JS64" s="43"/>
      <c r="JT64" s="56"/>
      <c r="JU64" s="22"/>
      <c r="JV64" s="83"/>
      <c r="JW64" s="22"/>
      <c r="JX64" s="22"/>
      <c r="JY64" s="83"/>
      <c r="JZ64" s="22"/>
      <c r="KA64" s="83"/>
      <c r="KB64" s="83"/>
      <c r="KC64" s="84"/>
      <c r="KD64" s="22"/>
      <c r="KE64" s="22"/>
      <c r="KF64" s="43"/>
      <c r="KG64" s="43"/>
      <c r="KH64" s="56"/>
      <c r="KI64" s="22"/>
      <c r="KJ64" s="83"/>
      <c r="KK64" s="22"/>
      <c r="KL64" s="22"/>
      <c r="KM64" s="83"/>
      <c r="KN64" s="22"/>
      <c r="KO64" s="83"/>
      <c r="KP64" s="83"/>
      <c r="KQ64" s="84"/>
      <c r="KR64" s="22"/>
      <c r="KS64" s="22"/>
      <c r="KT64" s="43"/>
      <c r="KU64" s="43"/>
      <c r="KV64" s="66"/>
      <c r="KW64" s="22"/>
      <c r="KX64" s="83"/>
      <c r="KY64" s="22"/>
      <c r="KZ64" s="22"/>
      <c r="LA64" s="83"/>
      <c r="LB64" s="22"/>
      <c r="LC64" s="83"/>
      <c r="LD64" s="83"/>
      <c r="LE64" s="84"/>
      <c r="LF64" s="22"/>
      <c r="LG64" s="22"/>
      <c r="LH64" s="43"/>
      <c r="LI64" s="43"/>
      <c r="LJ64" s="56"/>
      <c r="LK64" s="22"/>
      <c r="LL64" s="83"/>
      <c r="LM64" s="22"/>
      <c r="LN64" s="22"/>
      <c r="LO64" s="83"/>
      <c r="LP64" s="22"/>
      <c r="LQ64" s="83"/>
      <c r="LR64" s="83"/>
      <c r="LS64" s="84"/>
      <c r="LT64" s="22"/>
      <c r="LU64" s="22"/>
      <c r="LV64" s="43"/>
      <c r="LW64" s="43"/>
      <c r="LY64" s="22"/>
      <c r="LZ64" s="83"/>
      <c r="MA64" s="22"/>
      <c r="MB64" s="22"/>
      <c r="MC64" s="83"/>
      <c r="MD64" s="22"/>
      <c r="ME64" s="83"/>
      <c r="MF64" s="83"/>
      <c r="MG64" s="84"/>
      <c r="MH64" s="22"/>
      <c r="MI64" s="22"/>
      <c r="MJ64" s="43"/>
      <c r="MK64" s="43"/>
      <c r="ML64" s="56"/>
      <c r="MM64" s="22"/>
      <c r="MN64" s="83"/>
      <c r="MO64" s="22"/>
      <c r="MP64" s="22"/>
      <c r="MQ64" s="83"/>
      <c r="MR64" s="22"/>
      <c r="MS64" s="83"/>
      <c r="MT64" s="83"/>
      <c r="MU64" s="84"/>
      <c r="MV64" s="22"/>
      <c r="MW64" s="22"/>
      <c r="MX64" s="43"/>
      <c r="MY64" s="43"/>
    </row>
    <row r="65" spans="1:363" ht="16.5" x14ac:dyDescent="0.3">
      <c r="A65" s="22"/>
      <c r="B65" s="83"/>
      <c r="C65" s="22"/>
      <c r="D65" s="22"/>
      <c r="E65" s="83"/>
      <c r="F65" s="22"/>
      <c r="G65" s="83"/>
      <c r="H65" s="83"/>
      <c r="I65" s="84"/>
      <c r="J65" s="22"/>
      <c r="K65" s="22"/>
      <c r="L65" s="43"/>
      <c r="M65" s="43"/>
      <c r="N65" s="66"/>
      <c r="O65" s="22"/>
      <c r="P65" s="83"/>
      <c r="Q65" s="22"/>
      <c r="R65" s="22"/>
      <c r="S65" s="83"/>
      <c r="T65" s="22"/>
      <c r="U65" s="83"/>
      <c r="V65" s="83"/>
      <c r="W65" s="84"/>
      <c r="X65" s="22"/>
      <c r="Y65" s="22"/>
      <c r="Z65" s="43"/>
      <c r="AA65" s="43"/>
      <c r="AB65" s="56"/>
      <c r="AC65" s="22"/>
      <c r="AD65" s="83"/>
      <c r="AE65" s="22"/>
      <c r="AF65" s="22"/>
      <c r="AG65" s="83"/>
      <c r="AH65" s="22"/>
      <c r="AI65" s="83"/>
      <c r="AJ65" s="83"/>
      <c r="AK65" s="84"/>
      <c r="AL65" s="22"/>
      <c r="AM65" s="22"/>
      <c r="AN65" s="43"/>
      <c r="AO65" s="43"/>
      <c r="AP65" s="56"/>
      <c r="AQ65" s="22"/>
      <c r="AR65" s="83"/>
      <c r="AS65" s="22"/>
      <c r="AT65" s="22"/>
      <c r="AU65" s="83"/>
      <c r="AV65" s="22"/>
      <c r="AW65" s="83"/>
      <c r="AX65" s="83"/>
      <c r="AY65" s="84"/>
      <c r="AZ65" s="22"/>
      <c r="BA65" s="22"/>
      <c r="BB65" s="43"/>
      <c r="BC65" s="43"/>
      <c r="BD65" s="66"/>
      <c r="BE65" s="22"/>
      <c r="BF65" s="83"/>
      <c r="BG65" s="22"/>
      <c r="BH65" s="22"/>
      <c r="BI65" s="83"/>
      <c r="BJ65" s="22"/>
      <c r="BK65" s="83"/>
      <c r="BL65" s="83"/>
      <c r="BM65" s="84"/>
      <c r="BN65" s="22"/>
      <c r="BO65" s="22"/>
      <c r="BP65" s="43">
        <f t="shared" si="930"/>
        <v>0</v>
      </c>
      <c r="BQ65" s="43">
        <f t="shared" si="931"/>
        <v>0</v>
      </c>
      <c r="BR65" s="56"/>
      <c r="BS65" s="22"/>
      <c r="BT65" s="83"/>
      <c r="BU65" s="22"/>
      <c r="BV65" s="22"/>
      <c r="BW65" s="83"/>
      <c r="BX65" s="22"/>
      <c r="BY65" s="83"/>
      <c r="BZ65" s="83"/>
      <c r="CA65" s="84"/>
      <c r="CB65" s="22"/>
      <c r="CC65" s="22"/>
      <c r="CD65" s="43">
        <f t="shared" si="932"/>
        <v>0</v>
      </c>
      <c r="CE65" s="43">
        <f t="shared" si="933"/>
        <v>0</v>
      </c>
      <c r="CF65" s="56"/>
      <c r="CG65" s="22"/>
      <c r="CH65" s="83"/>
      <c r="CI65" s="22"/>
      <c r="CJ65" s="22"/>
      <c r="CK65" s="83"/>
      <c r="CL65" s="22"/>
      <c r="CM65" s="83"/>
      <c r="CN65" s="83"/>
      <c r="CO65" s="84"/>
      <c r="CP65" s="22"/>
      <c r="CQ65" s="22"/>
      <c r="CR65" s="43"/>
      <c r="CS65" s="43"/>
      <c r="CT65" s="66"/>
      <c r="CU65" s="22"/>
      <c r="CV65" s="83"/>
      <c r="CW65" s="22"/>
      <c r="CX65" s="22"/>
      <c r="CY65" s="83"/>
      <c r="CZ65" s="22"/>
      <c r="DA65" s="83"/>
      <c r="DB65" s="83"/>
      <c r="DC65" s="84"/>
      <c r="DD65" s="22"/>
      <c r="DE65" s="22"/>
      <c r="DF65" s="43"/>
      <c r="DG65" s="43"/>
      <c r="DH65" s="56"/>
      <c r="DI65" s="22"/>
      <c r="DJ65" s="83"/>
      <c r="DK65" s="22"/>
      <c r="DL65" s="22"/>
      <c r="DM65" s="83"/>
      <c r="DN65" s="22"/>
      <c r="DO65" s="83"/>
      <c r="DP65" s="83"/>
      <c r="DQ65" s="84"/>
      <c r="DR65" s="22"/>
      <c r="DS65" s="22"/>
      <c r="DT65" s="43"/>
      <c r="DU65" s="43"/>
      <c r="DV65" s="56"/>
      <c r="DW65" s="22"/>
      <c r="DX65" s="83"/>
      <c r="DY65" s="22"/>
      <c r="DZ65" s="22"/>
      <c r="EA65" s="83"/>
      <c r="EB65" s="22"/>
      <c r="EC65" s="83"/>
      <c r="ED65" s="83"/>
      <c r="EE65" s="84"/>
      <c r="EF65" s="22"/>
      <c r="EG65" s="22"/>
      <c r="EH65" s="43"/>
      <c r="EI65" s="43"/>
      <c r="EJ65" s="66"/>
      <c r="EK65" s="22"/>
      <c r="EL65" s="83"/>
      <c r="EM65" s="22"/>
      <c r="EN65" s="22"/>
      <c r="EO65" s="83"/>
      <c r="EP65" s="22"/>
      <c r="EQ65" s="83"/>
      <c r="ER65" s="83"/>
      <c r="ES65" s="84"/>
      <c r="ET65" s="22"/>
      <c r="EU65" s="22"/>
      <c r="EV65" s="43"/>
      <c r="EW65" s="43"/>
      <c r="EX65" s="56"/>
      <c r="EY65" s="22"/>
      <c r="EZ65" s="83"/>
      <c r="FA65" s="22"/>
      <c r="FB65" s="22"/>
      <c r="FC65" s="83"/>
      <c r="FD65" s="22"/>
      <c r="FE65" s="83"/>
      <c r="FF65" s="83"/>
      <c r="FG65" s="84"/>
      <c r="FH65" s="22"/>
      <c r="FI65" s="22"/>
      <c r="FJ65" s="43"/>
      <c r="FK65" s="43"/>
      <c r="FL65" s="56"/>
      <c r="FM65" s="22"/>
      <c r="FN65" s="83"/>
      <c r="FO65" s="22"/>
      <c r="FP65" s="22"/>
      <c r="FQ65" s="83"/>
      <c r="FR65" s="22"/>
      <c r="FS65" s="83"/>
      <c r="FT65" s="83"/>
      <c r="FU65" s="84"/>
      <c r="FV65" s="22"/>
      <c r="FW65" s="22"/>
      <c r="FX65" s="43"/>
      <c r="FY65" s="43"/>
      <c r="FZ65" s="66"/>
      <c r="GA65" s="22"/>
      <c r="GB65" s="83"/>
      <c r="GC65" s="22"/>
      <c r="GD65" s="22"/>
      <c r="GE65" s="83"/>
      <c r="GF65" s="22"/>
      <c r="GG65" s="83"/>
      <c r="GH65" s="83"/>
      <c r="GI65" s="84"/>
      <c r="GJ65" s="22"/>
      <c r="GK65" s="22"/>
      <c r="GL65" s="43"/>
      <c r="GM65" s="43"/>
      <c r="GN65" s="56"/>
      <c r="GO65" s="22"/>
      <c r="GP65" s="83"/>
      <c r="GQ65" s="22"/>
      <c r="GR65" s="22"/>
      <c r="GS65" s="83"/>
      <c r="GT65" s="22"/>
      <c r="GU65" s="83"/>
      <c r="GV65" s="83"/>
      <c r="GW65" s="84"/>
      <c r="GX65" s="22"/>
      <c r="GY65" s="22"/>
      <c r="GZ65" s="43"/>
      <c r="HA65" s="43"/>
      <c r="HB65" s="56"/>
      <c r="HC65" s="22"/>
      <c r="HD65" s="83"/>
      <c r="HE65" s="22"/>
      <c r="HF65" s="22"/>
      <c r="HG65" s="83"/>
      <c r="HH65" s="22"/>
      <c r="HI65" s="83"/>
      <c r="HJ65" s="83"/>
      <c r="HK65" s="84"/>
      <c r="HL65" s="22"/>
      <c r="HM65" s="22"/>
      <c r="HN65" s="43"/>
      <c r="HO65" s="43"/>
      <c r="HP65" s="66"/>
      <c r="HQ65" s="22"/>
      <c r="HR65" s="83"/>
      <c r="HS65" s="22"/>
      <c r="HT65" s="22"/>
      <c r="HU65" s="83"/>
      <c r="HV65" s="22"/>
      <c r="HW65" s="83"/>
      <c r="HX65" s="83"/>
      <c r="HY65" s="84"/>
      <c r="HZ65" s="22"/>
      <c r="IA65" s="22"/>
      <c r="IB65" s="43"/>
      <c r="IC65" s="43"/>
      <c r="ID65" s="56"/>
      <c r="IE65" s="22"/>
      <c r="IF65" s="83"/>
      <c r="IG65" s="22"/>
      <c r="IH65" s="22"/>
      <c r="II65" s="83"/>
      <c r="IJ65" s="22"/>
      <c r="IK65" s="83"/>
      <c r="IL65" s="83"/>
      <c r="IM65" s="65"/>
      <c r="IN65" s="22"/>
      <c r="IO65" s="22"/>
      <c r="IP65" s="43"/>
      <c r="IQ65" s="43"/>
      <c r="IR65" s="56"/>
      <c r="IS65" s="22"/>
      <c r="IT65" s="83"/>
      <c r="IU65" s="22"/>
      <c r="IV65" s="22"/>
      <c r="IW65" s="83"/>
      <c r="IX65" s="22"/>
      <c r="IY65" s="83"/>
      <c r="IZ65" s="83"/>
      <c r="JA65" s="84"/>
      <c r="JB65" s="22"/>
      <c r="JC65" s="22"/>
      <c r="JD65" s="43"/>
      <c r="JE65" s="43"/>
      <c r="JF65" s="66"/>
      <c r="JG65" s="22"/>
      <c r="JH65" s="83"/>
      <c r="JI65" s="22"/>
      <c r="JJ65" s="22"/>
      <c r="JK65" s="83"/>
      <c r="JL65" s="22"/>
      <c r="JM65" s="83"/>
      <c r="JN65" s="83"/>
      <c r="JO65" s="84"/>
      <c r="JP65" s="22"/>
      <c r="JQ65" s="22"/>
      <c r="JR65" s="43"/>
      <c r="JS65" s="43"/>
      <c r="JT65" s="56"/>
      <c r="JU65" s="22"/>
      <c r="JV65" s="83"/>
      <c r="JW65" s="22"/>
      <c r="JX65" s="22"/>
      <c r="JY65" s="83"/>
      <c r="JZ65" s="22"/>
      <c r="KA65" s="83"/>
      <c r="KB65" s="83"/>
      <c r="KC65" s="84"/>
      <c r="KD65" s="22"/>
      <c r="KE65" s="22"/>
      <c r="KF65" s="43"/>
      <c r="KG65" s="43"/>
      <c r="KH65" s="56"/>
      <c r="KI65" s="22"/>
      <c r="KJ65" s="83"/>
      <c r="KK65" s="22"/>
      <c r="KL65" s="22"/>
      <c r="KM65" s="83"/>
      <c r="KN65" s="22"/>
      <c r="KO65" s="83"/>
      <c r="KP65" s="83"/>
      <c r="KQ65" s="84"/>
      <c r="KR65" s="22"/>
      <c r="KS65" s="22"/>
      <c r="KT65" s="43"/>
      <c r="KU65" s="43"/>
      <c r="KV65" s="66"/>
      <c r="KW65" s="22"/>
      <c r="KX65" s="83"/>
      <c r="KY65" s="22"/>
      <c r="KZ65" s="22"/>
      <c r="LA65" s="83"/>
      <c r="LB65" s="22"/>
      <c r="LC65" s="83"/>
      <c r="LD65" s="83"/>
      <c r="LE65" s="84"/>
      <c r="LF65" s="22"/>
      <c r="LG65" s="22"/>
      <c r="LH65" s="43"/>
      <c r="LI65" s="43"/>
      <c r="LJ65" s="56"/>
      <c r="LK65" s="22"/>
      <c r="LL65" s="83"/>
      <c r="LM65" s="22"/>
      <c r="LN65" s="22"/>
      <c r="LO65" s="83"/>
      <c r="LP65" s="22"/>
      <c r="LQ65" s="83"/>
      <c r="LR65" s="83"/>
      <c r="LS65" s="84"/>
      <c r="LT65" s="22"/>
      <c r="LU65" s="22"/>
      <c r="LV65" s="43"/>
      <c r="LW65" s="43"/>
      <c r="LY65" s="22"/>
      <c r="LZ65" s="83"/>
      <c r="MA65" s="22"/>
      <c r="MB65" s="22"/>
      <c r="MC65" s="83"/>
      <c r="MD65" s="22"/>
      <c r="ME65" s="83"/>
      <c r="MF65" s="83"/>
      <c r="MG65" s="84"/>
      <c r="MH65" s="22"/>
      <c r="MI65" s="22"/>
      <c r="MJ65" s="43"/>
      <c r="MK65" s="43"/>
      <c r="ML65" s="56"/>
      <c r="MM65" s="22"/>
      <c r="MN65" s="83"/>
      <c r="MO65" s="22"/>
      <c r="MP65" s="22"/>
      <c r="MQ65" s="83"/>
      <c r="MR65" s="22"/>
      <c r="MS65" s="83"/>
      <c r="MT65" s="83"/>
      <c r="MU65" s="84"/>
      <c r="MV65" s="22"/>
      <c r="MW65" s="22"/>
      <c r="MX65" s="43"/>
      <c r="MY65" s="43"/>
    </row>
    <row r="66" spans="1:363" ht="16.5" x14ac:dyDescent="0.3">
      <c r="A66" s="22"/>
      <c r="B66" s="83"/>
      <c r="C66" s="22"/>
      <c r="D66" s="22"/>
      <c r="E66" s="83"/>
      <c r="F66" s="22"/>
      <c r="G66" s="83"/>
      <c r="H66" s="83"/>
      <c r="I66" s="84"/>
      <c r="J66" s="22"/>
      <c r="K66" s="22"/>
      <c r="L66" s="43"/>
      <c r="M66" s="43"/>
      <c r="N66" s="66"/>
      <c r="O66" s="22"/>
      <c r="P66" s="83"/>
      <c r="Q66" s="22"/>
      <c r="R66" s="22"/>
      <c r="S66" s="83"/>
      <c r="T66" s="22"/>
      <c r="U66" s="83"/>
      <c r="V66" s="83"/>
      <c r="W66" s="84"/>
      <c r="X66" s="22"/>
      <c r="Y66" s="22"/>
      <c r="Z66" s="43"/>
      <c r="AA66" s="43"/>
      <c r="AB66" s="56"/>
      <c r="AC66" s="22"/>
      <c r="AD66" s="83"/>
      <c r="AE66" s="22"/>
      <c r="AF66" s="22"/>
      <c r="AG66" s="83"/>
      <c r="AH66" s="22"/>
      <c r="AI66" s="83"/>
      <c r="AJ66" s="83"/>
      <c r="AK66" s="84"/>
      <c r="AL66" s="22"/>
      <c r="AM66" s="22"/>
      <c r="AN66" s="43"/>
      <c r="AO66" s="43"/>
      <c r="AP66" s="56"/>
      <c r="AQ66" s="22"/>
      <c r="AR66" s="83"/>
      <c r="AS66" s="22"/>
      <c r="AT66" s="22"/>
      <c r="AU66" s="83"/>
      <c r="AV66" s="22"/>
      <c r="AW66" s="83"/>
      <c r="AX66" s="83"/>
      <c r="AY66" s="84"/>
      <c r="AZ66" s="22"/>
      <c r="BA66" s="22"/>
      <c r="BB66" s="43"/>
      <c r="BC66" s="43"/>
      <c r="BD66" s="66"/>
      <c r="BE66" s="22"/>
      <c r="BF66" s="83"/>
      <c r="BG66" s="22"/>
      <c r="BH66" s="22"/>
      <c r="BI66" s="83"/>
      <c r="BJ66" s="22"/>
      <c r="BK66" s="83"/>
      <c r="BL66" s="83"/>
      <c r="BM66" s="84"/>
      <c r="BN66" s="22"/>
      <c r="BO66" s="22"/>
      <c r="BP66" s="43">
        <f t="shared" si="930"/>
        <v>0</v>
      </c>
      <c r="BQ66" s="43">
        <f t="shared" si="931"/>
        <v>0</v>
      </c>
      <c r="BR66" s="56"/>
      <c r="BS66" s="22"/>
      <c r="BT66" s="83"/>
      <c r="BU66" s="22"/>
      <c r="BV66" s="22"/>
      <c r="BW66" s="83"/>
      <c r="BX66" s="22"/>
      <c r="BY66" s="83"/>
      <c r="BZ66" s="83"/>
      <c r="CA66" s="84"/>
      <c r="CB66" s="22"/>
      <c r="CC66" s="22"/>
      <c r="CD66" s="43">
        <f t="shared" si="932"/>
        <v>0</v>
      </c>
      <c r="CE66" s="43">
        <f t="shared" si="933"/>
        <v>0</v>
      </c>
      <c r="CF66" s="56"/>
      <c r="CG66" s="22"/>
      <c r="CH66" s="83"/>
      <c r="CI66" s="22"/>
      <c r="CJ66" s="22"/>
      <c r="CK66" s="83"/>
      <c r="CL66" s="22"/>
      <c r="CM66" s="83"/>
      <c r="CN66" s="83"/>
      <c r="CO66" s="84"/>
      <c r="CP66" s="22"/>
      <c r="CQ66" s="22"/>
      <c r="CR66" s="43"/>
      <c r="CS66" s="43"/>
      <c r="CT66" s="66"/>
      <c r="CU66" s="22"/>
      <c r="CV66" s="83"/>
      <c r="CW66" s="22"/>
      <c r="CX66" s="22"/>
      <c r="CY66" s="83"/>
      <c r="CZ66" s="22"/>
      <c r="DA66" s="83"/>
      <c r="DB66" s="83"/>
      <c r="DC66" s="84"/>
      <c r="DD66" s="22"/>
      <c r="DE66" s="22"/>
      <c r="DF66" s="43"/>
      <c r="DG66" s="43"/>
      <c r="DH66" s="56"/>
      <c r="DI66" s="22"/>
      <c r="DJ66" s="83"/>
      <c r="DK66" s="22"/>
      <c r="DL66" s="22"/>
      <c r="DM66" s="83"/>
      <c r="DN66" s="22"/>
      <c r="DO66" s="83"/>
      <c r="DP66" s="83"/>
      <c r="DQ66" s="84"/>
      <c r="DR66" s="22"/>
      <c r="DS66" s="22"/>
      <c r="DT66" s="43"/>
      <c r="DU66" s="43"/>
      <c r="DV66" s="56"/>
      <c r="DW66" s="22"/>
      <c r="DX66" s="83"/>
      <c r="DY66" s="22"/>
      <c r="DZ66" s="22"/>
      <c r="EA66" s="83"/>
      <c r="EB66" s="22"/>
      <c r="EC66" s="83"/>
      <c r="ED66" s="83"/>
      <c r="EE66" s="84"/>
      <c r="EF66" s="22"/>
      <c r="EG66" s="22"/>
      <c r="EH66" s="43"/>
      <c r="EI66" s="43"/>
      <c r="EJ66" s="66"/>
      <c r="EK66" s="22"/>
      <c r="EL66" s="83"/>
      <c r="EM66" s="22"/>
      <c r="EN66" s="22"/>
      <c r="EO66" s="83"/>
      <c r="EP66" s="22"/>
      <c r="EQ66" s="83"/>
      <c r="ER66" s="83"/>
      <c r="ES66" s="84"/>
      <c r="ET66" s="22"/>
      <c r="EU66" s="22"/>
      <c r="EV66" s="43"/>
      <c r="EW66" s="43"/>
      <c r="EX66" s="56"/>
      <c r="EY66" s="22"/>
      <c r="EZ66" s="83"/>
      <c r="FA66" s="22"/>
      <c r="FB66" s="22"/>
      <c r="FC66" s="83"/>
      <c r="FD66" s="22"/>
      <c r="FE66" s="83"/>
      <c r="FF66" s="83"/>
      <c r="FG66" s="84"/>
      <c r="FH66" s="22"/>
      <c r="FI66" s="22"/>
      <c r="FJ66" s="43"/>
      <c r="FK66" s="43"/>
      <c r="FL66" s="56"/>
      <c r="FM66" s="22"/>
      <c r="FN66" s="83"/>
      <c r="FO66" s="22"/>
      <c r="FP66" s="22"/>
      <c r="FQ66" s="83"/>
      <c r="FR66" s="22"/>
      <c r="FS66" s="83"/>
      <c r="FT66" s="83"/>
      <c r="FU66" s="84"/>
      <c r="FV66" s="22"/>
      <c r="FW66" s="22"/>
      <c r="FX66" s="43"/>
      <c r="FY66" s="43"/>
      <c r="FZ66" s="66"/>
      <c r="GA66" s="22"/>
      <c r="GB66" s="83"/>
      <c r="GC66" s="22"/>
      <c r="GD66" s="22"/>
      <c r="GE66" s="83"/>
      <c r="GF66" s="22"/>
      <c r="GG66" s="83"/>
      <c r="GH66" s="83"/>
      <c r="GI66" s="84"/>
      <c r="GJ66" s="22"/>
      <c r="GK66" s="22"/>
      <c r="GL66" s="43"/>
      <c r="GM66" s="43"/>
      <c r="GN66" s="56"/>
      <c r="GO66" s="22"/>
      <c r="GP66" s="83"/>
      <c r="GQ66" s="22"/>
      <c r="GR66" s="22"/>
      <c r="GS66" s="83"/>
      <c r="GT66" s="22"/>
      <c r="GU66" s="83"/>
      <c r="GV66" s="83"/>
      <c r="GW66" s="84"/>
      <c r="GX66" s="22"/>
      <c r="GY66" s="22"/>
      <c r="GZ66" s="43"/>
      <c r="HA66" s="43"/>
      <c r="HB66" s="56"/>
      <c r="HC66" s="22"/>
      <c r="HD66" s="83"/>
      <c r="HE66" s="22"/>
      <c r="HF66" s="22"/>
      <c r="HG66" s="83"/>
      <c r="HH66" s="22"/>
      <c r="HI66" s="83"/>
      <c r="HJ66" s="83"/>
      <c r="HK66" s="84"/>
      <c r="HL66" s="22"/>
      <c r="HM66" s="22"/>
      <c r="HN66" s="43"/>
      <c r="HO66" s="43"/>
      <c r="HP66" s="66"/>
      <c r="HQ66" s="22"/>
      <c r="HR66" s="83"/>
      <c r="HS66" s="22"/>
      <c r="HT66" s="22"/>
      <c r="HU66" s="83"/>
      <c r="HV66" s="22"/>
      <c r="HW66" s="83"/>
      <c r="HX66" s="83"/>
      <c r="HY66" s="84"/>
      <c r="HZ66" s="22"/>
      <c r="IA66" s="22"/>
      <c r="IB66" s="43"/>
      <c r="IC66" s="43"/>
      <c r="ID66" s="56"/>
      <c r="IE66" s="22"/>
      <c r="IF66" s="83"/>
      <c r="IG66" s="22"/>
      <c r="IH66" s="22"/>
      <c r="II66" s="83"/>
      <c r="IJ66" s="22"/>
      <c r="IK66" s="83"/>
      <c r="IL66" s="83"/>
      <c r="IM66" s="65"/>
      <c r="IN66" s="22"/>
      <c r="IO66" s="22"/>
      <c r="IP66" s="43"/>
      <c r="IQ66" s="43"/>
      <c r="IR66" s="56"/>
      <c r="IS66" s="22"/>
      <c r="IT66" s="83"/>
      <c r="IU66" s="22"/>
      <c r="IV66" s="22"/>
      <c r="IW66" s="83"/>
      <c r="IX66" s="22"/>
      <c r="IY66" s="83"/>
      <c r="IZ66" s="83"/>
      <c r="JA66" s="84"/>
      <c r="JB66" s="22"/>
      <c r="JC66" s="22"/>
      <c r="JD66" s="43"/>
      <c r="JE66" s="43"/>
      <c r="JF66" s="66"/>
      <c r="JG66" s="22"/>
      <c r="JH66" s="83"/>
      <c r="JI66" s="22"/>
      <c r="JJ66" s="22"/>
      <c r="JK66" s="83"/>
      <c r="JL66" s="22"/>
      <c r="JM66" s="83"/>
      <c r="JN66" s="83"/>
      <c r="JO66" s="84"/>
      <c r="JP66" s="22"/>
      <c r="JQ66" s="22"/>
      <c r="JR66" s="43"/>
      <c r="JS66" s="43"/>
      <c r="JT66" s="56"/>
      <c r="JU66" s="22"/>
      <c r="JV66" s="83"/>
      <c r="JW66" s="22"/>
      <c r="JX66" s="22"/>
      <c r="JY66" s="83"/>
      <c r="JZ66" s="22"/>
      <c r="KA66" s="83"/>
      <c r="KB66" s="83"/>
      <c r="KC66" s="84"/>
      <c r="KD66" s="22"/>
      <c r="KE66" s="22"/>
      <c r="KF66" s="43"/>
      <c r="KG66" s="43"/>
      <c r="KH66" s="56"/>
      <c r="KI66" s="22"/>
      <c r="KJ66" s="83"/>
      <c r="KK66" s="22"/>
      <c r="KL66" s="22"/>
      <c r="KM66" s="83"/>
      <c r="KN66" s="22"/>
      <c r="KO66" s="83"/>
      <c r="KP66" s="83"/>
      <c r="KQ66" s="84"/>
      <c r="KR66" s="22"/>
      <c r="KS66" s="22"/>
      <c r="KT66" s="43"/>
      <c r="KU66" s="43"/>
      <c r="KV66" s="66"/>
      <c r="KW66" s="22"/>
      <c r="KX66" s="83"/>
      <c r="KY66" s="22"/>
      <c r="KZ66" s="22"/>
      <c r="LA66" s="83"/>
      <c r="LB66" s="22"/>
      <c r="LC66" s="83"/>
      <c r="LD66" s="83"/>
      <c r="LE66" s="84"/>
      <c r="LF66" s="22"/>
      <c r="LG66" s="22"/>
      <c r="LH66" s="43"/>
      <c r="LI66" s="43"/>
      <c r="LJ66" s="56"/>
      <c r="LK66" s="22"/>
      <c r="LL66" s="83"/>
      <c r="LM66" s="22"/>
      <c r="LN66" s="22"/>
      <c r="LO66" s="83"/>
      <c r="LP66" s="22"/>
      <c r="LQ66" s="83"/>
      <c r="LR66" s="83"/>
      <c r="LS66" s="84"/>
      <c r="LT66" s="22"/>
      <c r="LU66" s="22"/>
      <c r="LV66" s="43"/>
      <c r="LW66" s="43"/>
      <c r="LY66" s="22"/>
      <c r="LZ66" s="83"/>
      <c r="MA66" s="22"/>
      <c r="MB66" s="22"/>
      <c r="MC66" s="83"/>
      <c r="MD66" s="22"/>
      <c r="ME66" s="83"/>
      <c r="MF66" s="83"/>
      <c r="MG66" s="84"/>
      <c r="MH66" s="22"/>
      <c r="MI66" s="22"/>
      <c r="MJ66" s="43"/>
      <c r="MK66" s="43"/>
      <c r="ML66" s="56"/>
      <c r="MM66" s="22"/>
      <c r="MN66" s="83"/>
      <c r="MO66" s="22"/>
      <c r="MP66" s="22"/>
      <c r="MQ66" s="83"/>
      <c r="MR66" s="22"/>
      <c r="MS66" s="83"/>
      <c r="MT66" s="83"/>
      <c r="MU66" s="84"/>
      <c r="MV66" s="22"/>
      <c r="MW66" s="22"/>
      <c r="MX66" s="43"/>
      <c r="MY66" s="43"/>
    </row>
    <row r="67" spans="1:363" ht="16.5" x14ac:dyDescent="0.3">
      <c r="A67" s="22"/>
      <c r="B67" s="83"/>
      <c r="C67" s="22"/>
      <c r="D67" s="22"/>
      <c r="E67" s="83"/>
      <c r="F67" s="22"/>
      <c r="G67" s="83"/>
      <c r="H67" s="83"/>
      <c r="I67" s="84"/>
      <c r="J67" s="22"/>
      <c r="K67" s="22"/>
      <c r="L67" s="43"/>
      <c r="M67" s="43"/>
      <c r="N67" s="66"/>
      <c r="O67" s="22"/>
      <c r="P67" s="83"/>
      <c r="Q67" s="22"/>
      <c r="R67" s="22"/>
      <c r="S67" s="83"/>
      <c r="T67" s="22"/>
      <c r="U67" s="83"/>
      <c r="V67" s="83"/>
      <c r="W67" s="84"/>
      <c r="X67" s="22"/>
      <c r="Y67" s="22"/>
      <c r="Z67" s="43"/>
      <c r="AA67" s="43"/>
      <c r="AB67" s="56"/>
      <c r="AC67" s="22"/>
      <c r="AD67" s="83"/>
      <c r="AE67" s="22"/>
      <c r="AF67" s="22"/>
      <c r="AG67" s="83"/>
      <c r="AH67" s="22"/>
      <c r="AI67" s="83"/>
      <c r="AJ67" s="83"/>
      <c r="AK67" s="84"/>
      <c r="AL67" s="22"/>
      <c r="AM67" s="22"/>
      <c r="AN67" s="43"/>
      <c r="AO67" s="43"/>
      <c r="AP67" s="56"/>
      <c r="AQ67" s="22"/>
      <c r="AR67" s="83"/>
      <c r="AS67" s="22"/>
      <c r="AT67" s="22"/>
      <c r="AU67" s="83"/>
      <c r="AV67" s="22"/>
      <c r="AW67" s="83"/>
      <c r="AX67" s="83"/>
      <c r="AY67" s="84"/>
      <c r="AZ67" s="22"/>
      <c r="BA67" s="22"/>
      <c r="BB67" s="43"/>
      <c r="BC67" s="43"/>
      <c r="BD67" s="66"/>
      <c r="BE67" s="22"/>
      <c r="BF67" s="83"/>
      <c r="BG67" s="22"/>
      <c r="BH67" s="22"/>
      <c r="BI67" s="83"/>
      <c r="BJ67" s="22"/>
      <c r="BK67" s="83"/>
      <c r="BL67" s="83"/>
      <c r="BM67" s="84"/>
      <c r="BN67" s="22"/>
      <c r="BO67" s="22"/>
      <c r="BP67" s="43">
        <f t="shared" si="930"/>
        <v>0</v>
      </c>
      <c r="BQ67" s="43">
        <f t="shared" si="931"/>
        <v>0</v>
      </c>
      <c r="BR67" s="56"/>
      <c r="BS67" s="22"/>
      <c r="BT67" s="83"/>
      <c r="BU67" s="22"/>
      <c r="BV67" s="22"/>
      <c r="BW67" s="83"/>
      <c r="BX67" s="22"/>
      <c r="BY67" s="83"/>
      <c r="BZ67" s="83"/>
      <c r="CA67" s="84"/>
      <c r="CB67" s="22"/>
      <c r="CC67" s="22"/>
      <c r="CD67" s="43">
        <f t="shared" si="932"/>
        <v>0</v>
      </c>
      <c r="CE67" s="43">
        <f t="shared" si="933"/>
        <v>0</v>
      </c>
      <c r="CF67" s="56"/>
      <c r="CG67" s="22"/>
      <c r="CH67" s="83"/>
      <c r="CI67" s="22"/>
      <c r="CJ67" s="22"/>
      <c r="CK67" s="83"/>
      <c r="CL67" s="22"/>
      <c r="CM67" s="83"/>
      <c r="CN67" s="83"/>
      <c r="CO67" s="84"/>
      <c r="CP67" s="22"/>
      <c r="CQ67" s="22"/>
      <c r="CR67" s="43"/>
      <c r="CS67" s="43"/>
      <c r="CT67" s="66"/>
      <c r="CU67" s="22"/>
      <c r="CV67" s="83"/>
      <c r="CW67" s="22"/>
      <c r="CX67" s="22"/>
      <c r="CY67" s="83"/>
      <c r="CZ67" s="22"/>
      <c r="DA67" s="83"/>
      <c r="DB67" s="83"/>
      <c r="DC67" s="84"/>
      <c r="DD67" s="22"/>
      <c r="DE67" s="22"/>
      <c r="DF67" s="43"/>
      <c r="DG67" s="43"/>
      <c r="DH67" s="56"/>
      <c r="DI67" s="22"/>
      <c r="DJ67" s="83"/>
      <c r="DK67" s="22"/>
      <c r="DL67" s="22"/>
      <c r="DM67" s="83"/>
      <c r="DN67" s="22"/>
      <c r="DO67" s="83"/>
      <c r="DP67" s="83"/>
      <c r="DQ67" s="84"/>
      <c r="DR67" s="22"/>
      <c r="DS67" s="22"/>
      <c r="DT67" s="43"/>
      <c r="DU67" s="43"/>
      <c r="DV67" s="56"/>
      <c r="DW67" s="22"/>
      <c r="DX67" s="83"/>
      <c r="DY67" s="22"/>
      <c r="DZ67" s="22"/>
      <c r="EA67" s="83"/>
      <c r="EB67" s="22"/>
      <c r="EC67" s="83"/>
      <c r="ED67" s="83"/>
      <c r="EE67" s="84"/>
      <c r="EF67" s="22"/>
      <c r="EG67" s="22"/>
      <c r="EH67" s="43"/>
      <c r="EI67" s="43"/>
      <c r="EJ67" s="66"/>
      <c r="EK67" s="22"/>
      <c r="EL67" s="83"/>
      <c r="EM67" s="22"/>
      <c r="EN67" s="22"/>
      <c r="EO67" s="83"/>
      <c r="EP67" s="22"/>
      <c r="EQ67" s="83"/>
      <c r="ER67" s="83"/>
      <c r="ES67" s="84"/>
      <c r="ET67" s="22"/>
      <c r="EU67" s="22"/>
      <c r="EV67" s="43"/>
      <c r="EW67" s="43"/>
      <c r="EX67" s="56"/>
      <c r="EY67" s="22"/>
      <c r="EZ67" s="83"/>
      <c r="FA67" s="22"/>
      <c r="FB67" s="22"/>
      <c r="FC67" s="83"/>
      <c r="FD67" s="22"/>
      <c r="FE67" s="83"/>
      <c r="FF67" s="83"/>
      <c r="FG67" s="84"/>
      <c r="FH67" s="22"/>
      <c r="FI67" s="22"/>
      <c r="FJ67" s="43"/>
      <c r="FK67" s="43"/>
      <c r="FL67" s="56"/>
      <c r="FM67" s="22"/>
      <c r="FN67" s="83"/>
      <c r="FO67" s="22"/>
      <c r="FP67" s="22"/>
      <c r="FQ67" s="83"/>
      <c r="FR67" s="22"/>
      <c r="FS67" s="83"/>
      <c r="FT67" s="83"/>
      <c r="FU67" s="84"/>
      <c r="FV67" s="22"/>
      <c r="FW67" s="22"/>
      <c r="FX67" s="43"/>
      <c r="FY67" s="43"/>
      <c r="FZ67" s="66"/>
      <c r="GA67" s="22"/>
      <c r="GB67" s="83"/>
      <c r="GC67" s="22"/>
      <c r="GD67" s="22"/>
      <c r="GE67" s="83"/>
      <c r="GF67" s="22"/>
      <c r="GG67" s="83"/>
      <c r="GH67" s="83"/>
      <c r="GI67" s="84"/>
      <c r="GJ67" s="22"/>
      <c r="GK67" s="22"/>
      <c r="GL67" s="43"/>
      <c r="GM67" s="43"/>
      <c r="GN67" s="56"/>
      <c r="GO67" s="22"/>
      <c r="GP67" s="83"/>
      <c r="GQ67" s="22"/>
      <c r="GR67" s="22"/>
      <c r="GS67" s="83"/>
      <c r="GT67" s="22"/>
      <c r="GU67" s="83"/>
      <c r="GV67" s="83"/>
      <c r="GW67" s="84"/>
      <c r="GX67" s="22"/>
      <c r="GY67" s="22"/>
      <c r="GZ67" s="43"/>
      <c r="HA67" s="43"/>
      <c r="HB67" s="56"/>
      <c r="HC67" s="22"/>
      <c r="HD67" s="83"/>
      <c r="HE67" s="22"/>
      <c r="HF67" s="22"/>
      <c r="HG67" s="83"/>
      <c r="HH67" s="22"/>
      <c r="HI67" s="83"/>
      <c r="HJ67" s="83"/>
      <c r="HK67" s="84"/>
      <c r="HL67" s="22"/>
      <c r="HM67" s="22"/>
      <c r="HN67" s="43"/>
      <c r="HO67" s="43"/>
      <c r="HP67" s="66"/>
      <c r="HQ67" s="22"/>
      <c r="HR67" s="83"/>
      <c r="HS67" s="22"/>
      <c r="HT67" s="22"/>
      <c r="HU67" s="83"/>
      <c r="HV67" s="22"/>
      <c r="HW67" s="83"/>
      <c r="HX67" s="83"/>
      <c r="HY67" s="84"/>
      <c r="HZ67" s="22"/>
      <c r="IA67" s="22"/>
      <c r="IB67" s="43"/>
      <c r="IC67" s="43"/>
      <c r="ID67" s="56"/>
      <c r="IE67" s="22"/>
      <c r="IF67" s="83"/>
      <c r="IG67" s="22"/>
      <c r="IH67" s="22"/>
      <c r="II67" s="83"/>
      <c r="IJ67" s="22"/>
      <c r="IK67" s="83"/>
      <c r="IL67" s="83"/>
      <c r="IM67" s="65"/>
      <c r="IN67" s="22"/>
      <c r="IO67" s="22"/>
      <c r="IP67" s="43"/>
      <c r="IQ67" s="43"/>
      <c r="IR67" s="56"/>
      <c r="IS67" s="22"/>
      <c r="IT67" s="83"/>
      <c r="IU67" s="22"/>
      <c r="IV67" s="22"/>
      <c r="IW67" s="83"/>
      <c r="IX67" s="22"/>
      <c r="IY67" s="83"/>
      <c r="IZ67" s="83"/>
      <c r="JA67" s="84"/>
      <c r="JB67" s="22"/>
      <c r="JC67" s="22"/>
      <c r="JD67" s="43"/>
      <c r="JE67" s="43"/>
      <c r="JF67" s="66"/>
      <c r="JG67" s="22"/>
      <c r="JH67" s="83"/>
      <c r="JI67" s="22"/>
      <c r="JJ67" s="22"/>
      <c r="JK67" s="83"/>
      <c r="JL67" s="22"/>
      <c r="JM67" s="83"/>
      <c r="JN67" s="83"/>
      <c r="JO67" s="84"/>
      <c r="JP67" s="22"/>
      <c r="JQ67" s="22"/>
      <c r="JR67" s="43"/>
      <c r="JS67" s="43"/>
      <c r="JT67" s="56"/>
      <c r="JU67" s="22"/>
      <c r="JV67" s="83"/>
      <c r="JW67" s="22"/>
      <c r="JX67" s="22"/>
      <c r="JY67" s="83"/>
      <c r="JZ67" s="22"/>
      <c r="KA67" s="83"/>
      <c r="KB67" s="83"/>
      <c r="KC67" s="84"/>
      <c r="KD67" s="22"/>
      <c r="KE67" s="22"/>
      <c r="KF67" s="43"/>
      <c r="KG67" s="43"/>
      <c r="KH67" s="56"/>
      <c r="KI67" s="22"/>
      <c r="KJ67" s="83"/>
      <c r="KK67" s="22"/>
      <c r="KL67" s="22"/>
      <c r="KM67" s="83"/>
      <c r="KN67" s="22"/>
      <c r="KO67" s="83"/>
      <c r="KP67" s="83"/>
      <c r="KQ67" s="84"/>
      <c r="KR67" s="22"/>
      <c r="KS67" s="22"/>
      <c r="KT67" s="43"/>
      <c r="KU67" s="43"/>
      <c r="KV67" s="66"/>
      <c r="KW67" s="22"/>
      <c r="KX67" s="83"/>
      <c r="KY67" s="22"/>
      <c r="KZ67" s="22"/>
      <c r="LA67" s="83"/>
      <c r="LB67" s="22"/>
      <c r="LC67" s="83"/>
      <c r="LD67" s="83"/>
      <c r="LE67" s="84"/>
      <c r="LF67" s="22"/>
      <c r="LG67" s="22"/>
      <c r="LH67" s="43"/>
      <c r="LI67" s="43"/>
      <c r="LJ67" s="56"/>
      <c r="LK67" s="22"/>
      <c r="LL67" s="83"/>
      <c r="LM67" s="22"/>
      <c r="LN67" s="22"/>
      <c r="LO67" s="83"/>
      <c r="LP67" s="22"/>
      <c r="LQ67" s="83"/>
      <c r="LR67" s="83"/>
      <c r="LS67" s="84"/>
      <c r="LT67" s="22"/>
      <c r="LU67" s="22"/>
      <c r="LV67" s="43"/>
      <c r="LW67" s="43"/>
      <c r="LY67" s="22"/>
      <c r="LZ67" s="83"/>
      <c r="MA67" s="22"/>
      <c r="MB67" s="22"/>
      <c r="MC67" s="83"/>
      <c r="MD67" s="22"/>
      <c r="ME67" s="83"/>
      <c r="MF67" s="83"/>
      <c r="MG67" s="84"/>
      <c r="MH67" s="22"/>
      <c r="MI67" s="22"/>
      <c r="MJ67" s="43"/>
      <c r="MK67" s="43"/>
      <c r="ML67" s="56"/>
      <c r="MM67" s="22"/>
      <c r="MN67" s="83"/>
      <c r="MO67" s="22"/>
      <c r="MP67" s="22"/>
      <c r="MQ67" s="83"/>
      <c r="MR67" s="22"/>
      <c r="MS67" s="83"/>
      <c r="MT67" s="83"/>
      <c r="MU67" s="84"/>
      <c r="MV67" s="22"/>
      <c r="MW67" s="22"/>
      <c r="MX67" s="43"/>
      <c r="MY67" s="43"/>
    </row>
    <row r="68" spans="1:363" ht="17.25" thickBot="1" x14ac:dyDescent="0.35">
      <c r="A68" s="22"/>
      <c r="B68" s="83"/>
      <c r="C68" s="22"/>
      <c r="D68" s="22"/>
      <c r="E68" s="83"/>
      <c r="F68" s="22"/>
      <c r="G68" s="83"/>
      <c r="H68" s="83"/>
      <c r="I68" s="85"/>
      <c r="J68" s="22"/>
      <c r="K68" s="22"/>
      <c r="L68" s="43"/>
      <c r="M68" s="43"/>
      <c r="N68" s="56"/>
      <c r="O68" s="22"/>
      <c r="P68" s="83"/>
      <c r="Q68" s="22"/>
      <c r="R68" s="22"/>
      <c r="S68" s="83"/>
      <c r="T68" s="22"/>
      <c r="U68" s="83"/>
      <c r="V68" s="83"/>
      <c r="W68" s="85"/>
      <c r="X68" s="22"/>
      <c r="Y68" s="22"/>
      <c r="Z68" s="43"/>
      <c r="AA68" s="43"/>
      <c r="AB68" s="56"/>
      <c r="AC68" s="22"/>
      <c r="AD68" s="83"/>
      <c r="AE68" s="22"/>
      <c r="AF68" s="22"/>
      <c r="AG68" s="83"/>
      <c r="AH68" s="22"/>
      <c r="AI68" s="83"/>
      <c r="AJ68" s="83"/>
      <c r="AK68" s="85"/>
      <c r="AL68" s="22"/>
      <c r="AM68" s="22"/>
      <c r="AN68" s="43"/>
      <c r="AO68" s="43"/>
      <c r="AP68" s="56"/>
      <c r="AQ68" s="22"/>
      <c r="AR68" s="83"/>
      <c r="AS68" s="22"/>
      <c r="AT68" s="22"/>
      <c r="AU68" s="83"/>
      <c r="AV68" s="22"/>
      <c r="AW68" s="83"/>
      <c r="AX68" s="83"/>
      <c r="AY68" s="85"/>
      <c r="AZ68" s="22"/>
      <c r="BA68" s="22"/>
      <c r="BB68" s="43"/>
      <c r="BC68" s="43"/>
      <c r="BD68" s="56"/>
      <c r="BE68" s="22"/>
      <c r="BF68" s="83"/>
      <c r="BG68" s="22"/>
      <c r="BH68" s="22"/>
      <c r="BI68" s="83"/>
      <c r="BJ68" s="22"/>
      <c r="BK68" s="83"/>
      <c r="BL68" s="83"/>
      <c r="BM68" s="85"/>
      <c r="BN68" s="22"/>
      <c r="BO68" s="22"/>
      <c r="BP68" s="43">
        <f t="shared" si="930"/>
        <v>0</v>
      </c>
      <c r="BQ68" s="43">
        <f t="shared" si="931"/>
        <v>0</v>
      </c>
      <c r="BR68" s="56"/>
      <c r="BS68" s="22"/>
      <c r="BT68" s="83"/>
      <c r="BU68" s="22"/>
      <c r="BV68" s="22"/>
      <c r="BW68" s="83"/>
      <c r="BX68" s="22"/>
      <c r="BY68" s="83"/>
      <c r="BZ68" s="83"/>
      <c r="CA68" s="85"/>
      <c r="CB68" s="22"/>
      <c r="CC68" s="22"/>
      <c r="CD68" s="43">
        <f t="shared" si="932"/>
        <v>0</v>
      </c>
      <c r="CE68" s="43">
        <f t="shared" si="933"/>
        <v>0</v>
      </c>
      <c r="CF68" s="56"/>
      <c r="CG68" s="22"/>
      <c r="CH68" s="83"/>
      <c r="CI68" s="22"/>
      <c r="CJ68" s="22"/>
      <c r="CK68" s="83"/>
      <c r="CL68" s="22"/>
      <c r="CM68" s="83"/>
      <c r="CN68" s="83"/>
      <c r="CO68" s="85"/>
      <c r="CP68" s="22"/>
      <c r="CQ68" s="22"/>
      <c r="CR68" s="43"/>
      <c r="CS68" s="43"/>
      <c r="CT68" s="56"/>
      <c r="CU68" s="22"/>
      <c r="CV68" s="83"/>
      <c r="CW68" s="22"/>
      <c r="CX68" s="22"/>
      <c r="CY68" s="83"/>
      <c r="CZ68" s="22"/>
      <c r="DA68" s="83"/>
      <c r="DB68" s="83"/>
      <c r="DC68" s="85"/>
      <c r="DD68" s="22"/>
      <c r="DE68" s="22"/>
      <c r="DF68" s="43"/>
      <c r="DG68" s="43"/>
      <c r="DH68" s="56"/>
      <c r="DI68" s="22"/>
      <c r="DJ68" s="83"/>
      <c r="DK68" s="22"/>
      <c r="DL68" s="22"/>
      <c r="DM68" s="83"/>
      <c r="DN68" s="22"/>
      <c r="DO68" s="83"/>
      <c r="DP68" s="83"/>
      <c r="DQ68" s="85"/>
      <c r="DR68" s="22"/>
      <c r="DS68" s="22"/>
      <c r="DT68" s="43"/>
      <c r="DU68" s="43"/>
      <c r="DV68" s="56"/>
      <c r="DW68" s="22"/>
      <c r="DX68" s="83"/>
      <c r="DY68" s="22"/>
      <c r="DZ68" s="22"/>
      <c r="EA68" s="83"/>
      <c r="EB68" s="22"/>
      <c r="EC68" s="83"/>
      <c r="ED68" s="83"/>
      <c r="EE68" s="85"/>
      <c r="EF68" s="22"/>
      <c r="EG68" s="22"/>
      <c r="EH68" s="43"/>
      <c r="EI68" s="43"/>
      <c r="EJ68" s="56"/>
      <c r="EK68" s="22"/>
      <c r="EL68" s="83"/>
      <c r="EM68" s="22"/>
      <c r="EN68" s="22"/>
      <c r="EO68" s="83"/>
      <c r="EP68" s="22"/>
      <c r="EQ68" s="83"/>
      <c r="ER68" s="83"/>
      <c r="ES68" s="85"/>
      <c r="ET68" s="22"/>
      <c r="EU68" s="22"/>
      <c r="EV68" s="43"/>
      <c r="EW68" s="43"/>
      <c r="EX68" s="56"/>
      <c r="EY68" s="22"/>
      <c r="EZ68" s="83"/>
      <c r="FA68" s="22"/>
      <c r="FB68" s="22"/>
      <c r="FC68" s="83"/>
      <c r="FD68" s="22"/>
      <c r="FE68" s="83"/>
      <c r="FF68" s="83"/>
      <c r="FG68" s="85"/>
      <c r="FH68" s="22"/>
      <c r="FI68" s="22"/>
      <c r="FJ68" s="43"/>
      <c r="FK68" s="43"/>
      <c r="FL68" s="56"/>
      <c r="FM68" s="22"/>
      <c r="FN68" s="83"/>
      <c r="FO68" s="22"/>
      <c r="FP68" s="22"/>
      <c r="FQ68" s="83"/>
      <c r="FR68" s="22"/>
      <c r="FS68" s="83"/>
      <c r="FT68" s="83"/>
      <c r="FU68" s="85"/>
      <c r="FV68" s="22"/>
      <c r="FW68" s="22"/>
      <c r="FX68" s="43"/>
      <c r="FY68" s="43"/>
      <c r="FZ68" s="56"/>
      <c r="GA68" s="22"/>
      <c r="GB68" s="83"/>
      <c r="GC68" s="22"/>
      <c r="GD68" s="22"/>
      <c r="GE68" s="83"/>
      <c r="GF68" s="22"/>
      <c r="GG68" s="83"/>
      <c r="GH68" s="83"/>
      <c r="GI68" s="85"/>
      <c r="GJ68" s="22"/>
      <c r="GK68" s="22"/>
      <c r="GL68" s="43"/>
      <c r="GM68" s="43"/>
      <c r="GN68" s="56"/>
      <c r="GO68" s="22"/>
      <c r="GP68" s="83"/>
      <c r="GQ68" s="22"/>
      <c r="GR68" s="22"/>
      <c r="GS68" s="83"/>
      <c r="GT68" s="22"/>
      <c r="GU68" s="83"/>
      <c r="GV68" s="83"/>
      <c r="GW68" s="85"/>
      <c r="GX68" s="22"/>
      <c r="GY68" s="22"/>
      <c r="GZ68" s="43"/>
      <c r="HA68" s="43"/>
      <c r="HB68" s="56"/>
      <c r="HC68" s="22"/>
      <c r="HD68" s="83"/>
      <c r="HE68" s="22"/>
      <c r="HF68" s="22"/>
      <c r="HG68" s="83"/>
      <c r="HH68" s="22"/>
      <c r="HI68" s="83"/>
      <c r="HJ68" s="83"/>
      <c r="HK68" s="85"/>
      <c r="HL68" s="22"/>
      <c r="HM68" s="22"/>
      <c r="HN68" s="43"/>
      <c r="HO68" s="43"/>
      <c r="HP68" s="56"/>
      <c r="HQ68" s="22"/>
      <c r="HR68" s="83"/>
      <c r="HS68" s="22"/>
      <c r="HT68" s="22"/>
      <c r="HU68" s="83"/>
      <c r="HV68" s="22"/>
      <c r="HW68" s="83"/>
      <c r="HX68" s="83"/>
      <c r="HY68" s="85"/>
      <c r="HZ68" s="22"/>
      <c r="IA68" s="22"/>
      <c r="IB68" s="43"/>
      <c r="IC68" s="43"/>
      <c r="ID68" s="56"/>
      <c r="IE68" s="22"/>
      <c r="IF68" s="83"/>
      <c r="IG68" s="22"/>
      <c r="IH68" s="22"/>
      <c r="II68" s="83"/>
      <c r="IJ68" s="22"/>
      <c r="IK68" s="83"/>
      <c r="IL68" s="83"/>
      <c r="IM68" s="67"/>
      <c r="IN68" s="22"/>
      <c r="IO68" s="22"/>
      <c r="IP68" s="43"/>
      <c r="IQ68" s="43"/>
      <c r="IR68" s="56"/>
      <c r="IS68" s="22"/>
      <c r="IT68" s="83"/>
      <c r="IU68" s="22"/>
      <c r="IV68" s="22"/>
      <c r="IW68" s="83"/>
      <c r="IX68" s="22"/>
      <c r="IY68" s="83"/>
      <c r="IZ68" s="83"/>
      <c r="JA68" s="85"/>
      <c r="JB68" s="22"/>
      <c r="JC68" s="22"/>
      <c r="JD68" s="43"/>
      <c r="JE68" s="43"/>
      <c r="JF68" s="56"/>
      <c r="JG68" s="22"/>
      <c r="JH68" s="83"/>
      <c r="JI68" s="22"/>
      <c r="JJ68" s="22"/>
      <c r="JK68" s="83"/>
      <c r="JL68" s="22"/>
      <c r="JM68" s="83"/>
      <c r="JN68" s="83"/>
      <c r="JO68" s="85"/>
      <c r="JP68" s="22"/>
      <c r="JQ68" s="22"/>
      <c r="JR68" s="43"/>
      <c r="JS68" s="43"/>
      <c r="JT68" s="56"/>
      <c r="JU68" s="22"/>
      <c r="JV68" s="83"/>
      <c r="JW68" s="22"/>
      <c r="JX68" s="22"/>
      <c r="JY68" s="83"/>
      <c r="JZ68" s="22"/>
      <c r="KA68" s="83"/>
      <c r="KB68" s="83"/>
      <c r="KC68" s="85"/>
      <c r="KD68" s="22"/>
      <c r="KE68" s="22"/>
      <c r="KF68" s="43"/>
      <c r="KG68" s="43"/>
      <c r="KH68" s="56"/>
      <c r="KI68" s="22"/>
      <c r="KJ68" s="83"/>
      <c r="KK68" s="22"/>
      <c r="KL68" s="22"/>
      <c r="KM68" s="83"/>
      <c r="KN68" s="22"/>
      <c r="KO68" s="83"/>
      <c r="KP68" s="83"/>
      <c r="KQ68" s="85"/>
      <c r="KR68" s="22"/>
      <c r="KS68" s="22"/>
      <c r="KT68" s="43"/>
      <c r="KU68" s="43"/>
      <c r="KV68" s="56"/>
      <c r="KW68" s="22"/>
      <c r="KX68" s="83"/>
      <c r="KY68" s="22"/>
      <c r="KZ68" s="22"/>
      <c r="LA68" s="83"/>
      <c r="LB68" s="22"/>
      <c r="LC68" s="83"/>
      <c r="LD68" s="83"/>
      <c r="LE68" s="85"/>
      <c r="LF68" s="22"/>
      <c r="LG68" s="22"/>
      <c r="LH68" s="43"/>
      <c r="LI68" s="43"/>
      <c r="LJ68" s="56"/>
      <c r="LK68" s="22"/>
      <c r="LL68" s="83"/>
      <c r="LM68" s="22"/>
      <c r="LN68" s="22"/>
      <c r="LO68" s="83"/>
      <c r="LP68" s="22"/>
      <c r="LQ68" s="83"/>
      <c r="LR68" s="83"/>
      <c r="LS68" s="85"/>
      <c r="LT68" s="22"/>
      <c r="LU68" s="22"/>
      <c r="LV68" s="43"/>
      <c r="LW68" s="43"/>
      <c r="LY68" s="22"/>
      <c r="LZ68" s="83"/>
      <c r="MA68" s="22"/>
      <c r="MB68" s="22"/>
      <c r="MC68" s="83"/>
      <c r="MD68" s="22"/>
      <c r="ME68" s="83"/>
      <c r="MF68" s="83"/>
      <c r="MG68" s="85"/>
      <c r="MH68" s="22"/>
      <c r="MI68" s="22"/>
      <c r="MJ68" s="43"/>
      <c r="MK68" s="43"/>
      <c r="ML68" s="56"/>
      <c r="MM68" s="22"/>
      <c r="MN68" s="83"/>
      <c r="MO68" s="22"/>
      <c r="MP68" s="22"/>
      <c r="MQ68" s="83"/>
      <c r="MR68" s="22"/>
      <c r="MS68" s="83"/>
      <c r="MT68" s="83"/>
      <c r="MU68" s="85"/>
      <c r="MV68" s="22"/>
      <c r="MW68" s="22"/>
      <c r="MX68" s="43"/>
      <c r="MY68" s="43"/>
    </row>
    <row r="69" spans="1:363" ht="17.25" thickBot="1" x14ac:dyDescent="0.35">
      <c r="A69" s="22"/>
      <c r="B69" s="83"/>
      <c r="C69" s="22"/>
      <c r="D69" s="22"/>
      <c r="E69" s="83"/>
      <c r="F69" s="22"/>
      <c r="G69" s="83"/>
      <c r="H69" s="83"/>
      <c r="I69" s="67"/>
      <c r="J69" s="22"/>
      <c r="K69" s="22"/>
      <c r="L69" s="43"/>
      <c r="M69" s="43"/>
      <c r="N69" s="56"/>
      <c r="O69" s="22"/>
      <c r="P69" s="83"/>
      <c r="Q69" s="22"/>
      <c r="R69" s="22"/>
      <c r="S69" s="83"/>
      <c r="T69" s="22"/>
      <c r="U69" s="83"/>
      <c r="V69" s="83"/>
      <c r="W69" s="67"/>
      <c r="X69" s="22"/>
      <c r="Y69" s="22"/>
      <c r="Z69" s="43"/>
      <c r="AA69" s="43"/>
      <c r="AB69" s="56"/>
      <c r="AC69" s="22"/>
      <c r="AD69" s="83"/>
      <c r="AE69" s="22"/>
      <c r="AF69" s="22"/>
      <c r="AG69" s="83"/>
      <c r="AH69" s="22"/>
      <c r="AI69" s="83"/>
      <c r="AJ69" s="83"/>
      <c r="AK69" s="67"/>
      <c r="AL69" s="22"/>
      <c r="AM69" s="22"/>
      <c r="AN69" s="43"/>
      <c r="AO69" s="43"/>
      <c r="AP69" s="56"/>
      <c r="AQ69" s="22"/>
      <c r="AR69" s="83"/>
      <c r="AS69" s="22"/>
      <c r="AT69" s="22"/>
      <c r="AU69" s="83"/>
      <c r="AV69" s="22"/>
      <c r="AW69" s="83"/>
      <c r="AX69" s="83"/>
      <c r="AY69" s="67"/>
      <c r="AZ69" s="22"/>
      <c r="BA69" s="22"/>
      <c r="BB69" s="43"/>
      <c r="BC69" s="43"/>
      <c r="BD69" s="56"/>
      <c r="BE69" s="22"/>
      <c r="BF69" s="83"/>
      <c r="BG69" s="22"/>
      <c r="BH69" s="22"/>
      <c r="BI69" s="83"/>
      <c r="BJ69" s="22"/>
      <c r="BK69" s="83"/>
      <c r="BL69" s="83"/>
      <c r="BM69" s="67"/>
      <c r="BN69" s="22"/>
      <c r="BO69" s="22"/>
      <c r="BP69" s="43"/>
      <c r="BQ69" s="43"/>
      <c r="BR69" s="56"/>
      <c r="BS69" s="22"/>
      <c r="BT69" s="83"/>
      <c r="BU69" s="22"/>
      <c r="BV69" s="22"/>
      <c r="BW69" s="83"/>
      <c r="BX69" s="22"/>
      <c r="BY69" s="83"/>
      <c r="BZ69" s="83"/>
      <c r="CA69" s="67"/>
      <c r="CB69" s="22"/>
      <c r="CC69" s="22"/>
      <c r="CD69" s="43"/>
      <c r="CE69" s="43"/>
      <c r="CF69" s="56"/>
      <c r="CG69" s="22"/>
      <c r="CH69" s="83"/>
      <c r="CI69" s="22"/>
      <c r="CJ69" s="22"/>
      <c r="CK69" s="83"/>
      <c r="CL69" s="22"/>
      <c r="CM69" s="83"/>
      <c r="CN69" s="83"/>
      <c r="CO69" s="67"/>
      <c r="CP69" s="22"/>
      <c r="CQ69" s="22"/>
      <c r="CR69" s="43"/>
      <c r="CS69" s="43"/>
      <c r="CT69" s="56"/>
      <c r="CU69" s="22"/>
      <c r="CV69" s="83"/>
      <c r="CW69" s="22"/>
      <c r="CX69" s="22"/>
      <c r="CY69" s="83"/>
      <c r="CZ69" s="22"/>
      <c r="DA69" s="83"/>
      <c r="DB69" s="83"/>
      <c r="DC69" s="67"/>
      <c r="DD69" s="22"/>
      <c r="DE69" s="22"/>
      <c r="DF69" s="43"/>
      <c r="DG69" s="43"/>
      <c r="DH69" s="56"/>
      <c r="DI69" s="22"/>
      <c r="DJ69" s="83"/>
      <c r="DK69" s="22"/>
      <c r="DL69" s="22"/>
      <c r="DM69" s="83"/>
      <c r="DN69" s="22"/>
      <c r="DO69" s="83"/>
      <c r="DP69" s="83"/>
      <c r="DQ69" s="67"/>
      <c r="DR69" s="22"/>
      <c r="DS69" s="22"/>
      <c r="DT69" s="43"/>
      <c r="DU69" s="43"/>
      <c r="DV69" s="56"/>
      <c r="DW69" s="22"/>
      <c r="DX69" s="83"/>
      <c r="DY69" s="22"/>
      <c r="DZ69" s="22"/>
      <c r="EA69" s="83"/>
      <c r="EB69" s="22"/>
      <c r="EC69" s="83"/>
      <c r="ED69" s="83"/>
      <c r="EE69" s="67"/>
      <c r="EF69" s="22"/>
      <c r="EG69" s="22"/>
      <c r="EH69" s="43"/>
      <c r="EI69" s="43"/>
      <c r="EJ69" s="56"/>
      <c r="EK69" s="22"/>
      <c r="EL69" s="83"/>
      <c r="EM69" s="22"/>
      <c r="EN69" s="22"/>
      <c r="EO69" s="83"/>
      <c r="EP69" s="22"/>
      <c r="EQ69" s="83"/>
      <c r="ER69" s="83"/>
      <c r="ES69" s="67"/>
      <c r="ET69" s="22"/>
      <c r="EU69" s="22"/>
      <c r="EV69" s="43"/>
      <c r="EW69" s="43"/>
      <c r="EX69" s="56"/>
      <c r="EY69" s="22"/>
      <c r="EZ69" s="83"/>
      <c r="FA69" s="22"/>
      <c r="FB69" s="22"/>
      <c r="FC69" s="83"/>
      <c r="FD69" s="22"/>
      <c r="FE69" s="83"/>
      <c r="FF69" s="83"/>
      <c r="FG69" s="67"/>
      <c r="FH69" s="22"/>
      <c r="FI69" s="22"/>
      <c r="FJ69" s="43"/>
      <c r="FK69" s="43"/>
      <c r="FL69" s="56"/>
      <c r="FM69" s="22"/>
      <c r="FN69" s="83"/>
      <c r="FO69" s="22"/>
      <c r="FP69" s="22"/>
      <c r="FQ69" s="83"/>
      <c r="FR69" s="22"/>
      <c r="FS69" s="83"/>
      <c r="FT69" s="83"/>
      <c r="FU69" s="67"/>
      <c r="FV69" s="22"/>
      <c r="FW69" s="22"/>
      <c r="FX69" s="43"/>
      <c r="FY69" s="43"/>
      <c r="FZ69" s="56"/>
      <c r="GA69" s="22"/>
      <c r="GB69" s="83"/>
      <c r="GC69" s="22"/>
      <c r="GD69" s="22"/>
      <c r="GE69" s="83"/>
      <c r="GF69" s="22"/>
      <c r="GG69" s="83"/>
      <c r="GH69" s="83"/>
      <c r="GI69" s="67"/>
      <c r="GJ69" s="22"/>
      <c r="GK69" s="22"/>
      <c r="GL69" s="43"/>
      <c r="GM69" s="43"/>
      <c r="GN69" s="56"/>
      <c r="GO69" s="22"/>
      <c r="GP69" s="83"/>
      <c r="GQ69" s="22"/>
      <c r="GR69" s="22"/>
      <c r="GS69" s="83"/>
      <c r="GT69" s="22"/>
      <c r="GU69" s="83"/>
      <c r="GV69" s="83"/>
      <c r="GW69" s="67"/>
      <c r="GX69" s="22"/>
      <c r="GY69" s="22"/>
      <c r="GZ69" s="43"/>
      <c r="HA69" s="43"/>
      <c r="HB69" s="56"/>
      <c r="HC69" s="22"/>
      <c r="HD69" s="83"/>
      <c r="HE69" s="22"/>
      <c r="HF69" s="22"/>
      <c r="HG69" s="83"/>
      <c r="HH69" s="22"/>
      <c r="HI69" s="83"/>
      <c r="HJ69" s="83"/>
      <c r="HK69" s="67"/>
      <c r="HL69" s="22"/>
      <c r="HM69" s="22"/>
      <c r="HN69" s="43"/>
      <c r="HO69" s="43"/>
      <c r="HP69" s="56"/>
      <c r="HQ69" s="22"/>
      <c r="HR69" s="83"/>
      <c r="HS69" s="22"/>
      <c r="HT69" s="22"/>
      <c r="HU69" s="83"/>
      <c r="HV69" s="22"/>
      <c r="HW69" s="83"/>
      <c r="HX69" s="83"/>
      <c r="HY69" s="67"/>
      <c r="HZ69" s="22"/>
      <c r="IA69" s="22"/>
      <c r="IB69" s="43"/>
      <c r="IC69" s="43"/>
      <c r="ID69" s="56"/>
      <c r="IE69" s="22"/>
      <c r="IF69" s="83"/>
      <c r="IG69" s="22"/>
      <c r="IH69" s="22"/>
      <c r="II69" s="83"/>
      <c r="IJ69" s="22"/>
      <c r="IK69" s="83"/>
      <c r="IL69" s="83"/>
      <c r="IM69" s="67"/>
      <c r="IN69" s="22"/>
      <c r="IO69" s="22"/>
      <c r="IP69" s="43"/>
      <c r="IQ69" s="43"/>
      <c r="IR69" s="56"/>
      <c r="IS69" s="22"/>
      <c r="IT69" s="83"/>
      <c r="IU69" s="22"/>
      <c r="IV69" s="22"/>
      <c r="IW69" s="83"/>
      <c r="IX69" s="22"/>
      <c r="IY69" s="83"/>
      <c r="IZ69" s="83"/>
      <c r="JA69" s="67"/>
      <c r="JB69" s="22"/>
      <c r="JC69" s="22"/>
      <c r="JD69" s="43"/>
      <c r="JE69" s="43"/>
      <c r="JF69" s="56"/>
      <c r="JG69" s="22"/>
      <c r="JH69" s="83"/>
      <c r="JI69" s="22"/>
      <c r="JJ69" s="22"/>
      <c r="JK69" s="83"/>
      <c r="JL69" s="22"/>
      <c r="JM69" s="83"/>
      <c r="JN69" s="83"/>
      <c r="JO69" s="67"/>
      <c r="JP69" s="22"/>
      <c r="JQ69" s="22"/>
      <c r="JR69" s="43"/>
      <c r="JS69" s="43"/>
      <c r="JT69" s="56"/>
      <c r="JU69" s="22"/>
      <c r="JV69" s="83"/>
      <c r="JW69" s="22"/>
      <c r="JX69" s="22"/>
      <c r="JY69" s="83"/>
      <c r="JZ69" s="22"/>
      <c r="KA69" s="83"/>
      <c r="KB69" s="83"/>
      <c r="KC69" s="67"/>
      <c r="KD69" s="22"/>
      <c r="KE69" s="22"/>
      <c r="KF69" s="43"/>
      <c r="KG69" s="43"/>
      <c r="KH69" s="56"/>
      <c r="KI69" s="22"/>
      <c r="KJ69" s="83"/>
      <c r="KK69" s="22"/>
      <c r="KL69" s="22"/>
      <c r="KM69" s="83"/>
      <c r="KN69" s="22"/>
      <c r="KO69" s="83"/>
      <c r="KP69" s="83"/>
      <c r="KQ69" s="67"/>
      <c r="KR69" s="22"/>
      <c r="KS69" s="22"/>
      <c r="KT69" s="43"/>
      <c r="KU69" s="43"/>
      <c r="KV69" s="56"/>
      <c r="KW69" s="22"/>
      <c r="KX69" s="83"/>
      <c r="KY69" s="22"/>
      <c r="KZ69" s="22"/>
      <c r="LA69" s="83"/>
      <c r="LB69" s="22"/>
      <c r="LC69" s="83"/>
      <c r="LD69" s="83"/>
      <c r="LE69" s="67"/>
      <c r="LF69" s="22"/>
      <c r="LG69" s="22"/>
      <c r="LH69" s="43"/>
      <c r="LI69" s="43"/>
      <c r="LJ69" s="56"/>
      <c r="LK69" s="22"/>
      <c r="LL69" s="83"/>
      <c r="LM69" s="22"/>
      <c r="LN69" s="22"/>
      <c r="LO69" s="83"/>
      <c r="LP69" s="22"/>
      <c r="LQ69" s="83"/>
      <c r="LR69" s="83"/>
      <c r="LS69" s="67"/>
      <c r="LT69" s="22"/>
      <c r="LU69" s="22"/>
      <c r="LV69" s="43"/>
      <c r="LW69" s="43"/>
      <c r="LY69" s="22"/>
      <c r="LZ69" s="83"/>
      <c r="MA69" s="22"/>
      <c r="MB69" s="22"/>
      <c r="MC69" s="83"/>
      <c r="MD69" s="22"/>
      <c r="ME69" s="83"/>
      <c r="MF69" s="83"/>
      <c r="MG69" s="67"/>
      <c r="MH69" s="22"/>
      <c r="MI69" s="22"/>
      <c r="MJ69" s="43"/>
      <c r="MK69" s="43"/>
      <c r="ML69" s="56"/>
      <c r="MM69" s="22"/>
      <c r="MN69" s="83"/>
      <c r="MO69" s="22"/>
      <c r="MP69" s="22"/>
      <c r="MQ69" s="83"/>
      <c r="MR69" s="22"/>
      <c r="MS69" s="83"/>
      <c r="MT69" s="83"/>
      <c r="MU69" s="67"/>
      <c r="MV69" s="22"/>
      <c r="MW69" s="22"/>
      <c r="MX69" s="43"/>
      <c r="MY69" s="43"/>
    </row>
    <row r="70" spans="1:363" ht="15.75" thickBot="1" x14ac:dyDescent="0.3">
      <c r="A70" s="56"/>
      <c r="B70" s="56"/>
      <c r="C70" s="56"/>
      <c r="D70" s="56"/>
      <c r="E70" s="68"/>
      <c r="F70" s="68"/>
      <c r="G70" s="133"/>
      <c r="H70" s="134"/>
      <c r="I70" s="135"/>
      <c r="J70" s="23"/>
      <c r="K70" s="24"/>
      <c r="L70" s="44"/>
      <c r="M70" s="44"/>
      <c r="O70" s="56"/>
      <c r="P70" s="56"/>
      <c r="Q70" s="56"/>
      <c r="R70" s="56"/>
      <c r="S70" s="68"/>
      <c r="T70" s="68"/>
      <c r="U70" s="133"/>
      <c r="V70" s="134"/>
      <c r="W70" s="135"/>
      <c r="X70" s="23"/>
      <c r="Y70" s="24"/>
      <c r="Z70" s="44"/>
      <c r="AA70" s="44"/>
      <c r="AC70" s="56"/>
      <c r="AD70" s="56"/>
      <c r="AE70" s="56"/>
      <c r="AF70" s="56"/>
      <c r="AG70" s="68"/>
      <c r="AH70" s="68"/>
      <c r="AI70" s="133"/>
      <c r="AJ70" s="134"/>
      <c r="AK70" s="135"/>
      <c r="AL70" s="23"/>
      <c r="AM70" s="24"/>
      <c r="AN70" s="44"/>
      <c r="AO70" s="44"/>
      <c r="AQ70" s="56"/>
      <c r="AR70" s="56"/>
      <c r="AS70" s="56"/>
      <c r="AT70" s="56"/>
      <c r="AU70" s="68"/>
      <c r="AV70" s="68"/>
      <c r="AW70" s="133"/>
      <c r="AX70" s="134"/>
      <c r="AY70" s="135"/>
      <c r="AZ70" s="23"/>
      <c r="BA70" s="24"/>
      <c r="BB70" s="44"/>
      <c r="BC70" s="44"/>
      <c r="BE70" s="56"/>
      <c r="BF70" s="56"/>
      <c r="BG70" s="56"/>
      <c r="BH70" s="56"/>
      <c r="BI70" s="68"/>
      <c r="BJ70" s="68"/>
      <c r="BK70" s="133"/>
      <c r="BL70" s="134"/>
      <c r="BM70" s="135"/>
      <c r="BN70" s="23"/>
      <c r="BO70" s="24"/>
      <c r="BP70" s="44"/>
      <c r="BQ70" s="44"/>
      <c r="BS70" s="56"/>
      <c r="BT70" s="56"/>
      <c r="BU70" s="56"/>
      <c r="BV70" s="56"/>
      <c r="BW70" s="68"/>
      <c r="BX70" s="68"/>
      <c r="BY70" s="133"/>
      <c r="BZ70" s="134"/>
      <c r="CA70" s="135"/>
      <c r="CB70" s="23"/>
      <c r="CC70" s="24"/>
      <c r="CD70" s="44"/>
      <c r="CE70" s="44"/>
      <c r="CG70" s="56"/>
      <c r="CH70" s="56"/>
      <c r="CI70" s="56"/>
      <c r="CJ70" s="56"/>
      <c r="CK70" s="68"/>
      <c r="CL70" s="68"/>
      <c r="CM70" s="133"/>
      <c r="CN70" s="134"/>
      <c r="CO70" s="135"/>
      <c r="CP70" s="23"/>
      <c r="CQ70" s="24"/>
      <c r="CU70" s="56"/>
      <c r="CV70" s="56"/>
      <c r="CW70" s="56"/>
      <c r="CX70" s="56"/>
      <c r="CY70" s="68"/>
      <c r="CZ70" s="68"/>
      <c r="DA70" s="133"/>
      <c r="DB70" s="134"/>
      <c r="DC70" s="135"/>
      <c r="DD70" s="23"/>
      <c r="DE70" s="24"/>
      <c r="DF70" s="44"/>
      <c r="DG70" s="44"/>
      <c r="DI70" s="56"/>
      <c r="DJ70" s="56"/>
      <c r="DK70" s="56"/>
      <c r="DL70" s="56"/>
      <c r="DM70" s="68"/>
      <c r="DN70" s="68"/>
      <c r="DO70" s="133"/>
      <c r="DP70" s="134"/>
      <c r="DQ70" s="135"/>
      <c r="DR70" s="23"/>
      <c r="DS70" s="24"/>
      <c r="DT70" s="44"/>
      <c r="DU70" s="44"/>
      <c r="DW70" s="56"/>
      <c r="DX70" s="56"/>
      <c r="DY70" s="56"/>
      <c r="DZ70" s="56"/>
      <c r="EA70" s="68"/>
      <c r="EB70" s="68"/>
      <c r="EC70" s="133"/>
      <c r="ED70" s="134"/>
      <c r="EE70" s="135"/>
      <c r="EF70" s="23"/>
      <c r="EG70" s="24"/>
      <c r="EH70" s="44"/>
      <c r="EI70" s="44"/>
      <c r="EK70" s="56"/>
      <c r="EL70" s="56"/>
      <c r="EM70" s="56"/>
      <c r="EN70" s="56"/>
      <c r="EO70" s="68"/>
      <c r="EP70" s="68"/>
      <c r="EQ70" s="133"/>
      <c r="ER70" s="134"/>
      <c r="ES70" s="135"/>
      <c r="ET70" s="23"/>
      <c r="EU70" s="24"/>
      <c r="EV70" s="44"/>
      <c r="EW70" s="44"/>
      <c r="EY70" s="56"/>
      <c r="EZ70" s="56"/>
      <c r="FA70" s="56"/>
      <c r="FB70" s="56"/>
      <c r="FC70" s="68"/>
      <c r="FD70" s="68"/>
      <c r="FE70" s="133"/>
      <c r="FF70" s="134"/>
      <c r="FG70" s="135"/>
      <c r="FH70" s="23"/>
      <c r="FI70" s="24"/>
      <c r="FJ70" s="44"/>
      <c r="FK70" s="44"/>
      <c r="FM70" s="56"/>
      <c r="FN70" s="56"/>
      <c r="FO70" s="56"/>
      <c r="FP70" s="56"/>
      <c r="FQ70" s="68"/>
      <c r="FR70" s="68"/>
      <c r="FS70" s="133"/>
      <c r="FT70" s="134"/>
      <c r="FU70" s="135"/>
      <c r="FV70" s="23"/>
      <c r="FW70" s="24"/>
      <c r="FX70" s="44"/>
      <c r="FY70" s="44"/>
      <c r="GA70" s="56"/>
      <c r="GB70" s="56"/>
      <c r="GC70" s="56"/>
      <c r="GD70" s="56"/>
      <c r="GE70" s="68"/>
      <c r="GF70" s="68"/>
      <c r="GG70" s="133"/>
      <c r="GH70" s="134"/>
      <c r="GI70" s="135"/>
      <c r="GJ70" s="23"/>
      <c r="GK70" s="24"/>
      <c r="GL70" s="44"/>
      <c r="GM70" s="44"/>
      <c r="GO70" s="56"/>
      <c r="GP70" s="56"/>
      <c r="GQ70" s="56"/>
      <c r="GR70" s="56"/>
      <c r="GS70" s="68"/>
      <c r="GT70" s="68"/>
      <c r="GU70" s="133"/>
      <c r="GV70" s="134"/>
      <c r="GW70" s="135"/>
      <c r="GX70" s="23"/>
      <c r="GY70" s="24"/>
      <c r="GZ70" s="44"/>
      <c r="HA70" s="44"/>
      <c r="HC70" s="69"/>
      <c r="HD70" s="56"/>
      <c r="HE70" s="56"/>
      <c r="HF70" s="69"/>
      <c r="HG70" s="68"/>
      <c r="HH70" s="68"/>
      <c r="HI70" s="133"/>
      <c r="HJ70" s="134"/>
      <c r="HK70" s="135"/>
      <c r="HL70" s="23"/>
      <c r="HM70" s="24"/>
      <c r="HN70" s="44"/>
      <c r="HO70" s="44"/>
      <c r="HQ70" s="56"/>
      <c r="HR70" s="56"/>
      <c r="HS70" s="56"/>
      <c r="HT70" s="56"/>
      <c r="HU70" s="68"/>
      <c r="HV70" s="68"/>
      <c r="HW70" s="133"/>
      <c r="HX70" s="134"/>
      <c r="HY70" s="135"/>
      <c r="HZ70" s="23"/>
      <c r="IA70" s="24"/>
      <c r="IB70" s="44"/>
      <c r="IC70" s="44"/>
      <c r="IE70" s="56"/>
      <c r="IF70" s="56"/>
      <c r="IG70" s="56"/>
      <c r="IH70" s="56"/>
      <c r="II70" s="68"/>
      <c r="IJ70" s="68"/>
      <c r="IK70" s="133"/>
      <c r="IL70" s="134"/>
      <c r="IM70" s="135"/>
      <c r="IN70" s="23"/>
      <c r="IO70" s="24"/>
      <c r="IP70" s="44"/>
      <c r="IQ70" s="44"/>
      <c r="IS70" s="56"/>
      <c r="IT70" s="56"/>
      <c r="IU70" s="56"/>
      <c r="IV70" s="56"/>
      <c r="IW70" s="68"/>
      <c r="IX70" s="68"/>
      <c r="IY70" s="133"/>
      <c r="IZ70" s="134"/>
      <c r="JA70" s="135"/>
      <c r="JB70" s="23"/>
      <c r="JC70" s="24"/>
      <c r="JD70" s="44"/>
      <c r="JE70" s="44"/>
      <c r="JG70" s="56"/>
      <c r="JH70" s="56"/>
      <c r="JI70" s="56"/>
      <c r="JJ70" s="56"/>
      <c r="JK70" s="68"/>
      <c r="JL70" s="68"/>
      <c r="JM70" s="133"/>
      <c r="JN70" s="134"/>
      <c r="JO70" s="135"/>
      <c r="JP70" s="23"/>
      <c r="JQ70" s="24"/>
      <c r="JU70" s="56"/>
      <c r="JV70" s="56"/>
      <c r="JW70" s="56"/>
      <c r="JX70" s="56"/>
      <c r="JY70" s="68"/>
      <c r="JZ70" s="68"/>
      <c r="KA70" s="133"/>
      <c r="KB70" s="134"/>
      <c r="KC70" s="135"/>
      <c r="KD70" s="23"/>
      <c r="KE70" s="24"/>
      <c r="KF70" s="44"/>
      <c r="KG70" s="44"/>
      <c r="KI70" s="56"/>
      <c r="KJ70" s="56"/>
      <c r="KK70" s="56"/>
      <c r="KL70" s="56"/>
      <c r="KM70" s="68"/>
      <c r="KN70" s="68"/>
      <c r="KO70" s="133"/>
      <c r="KP70" s="134"/>
      <c r="KQ70" s="135"/>
      <c r="KR70" s="23"/>
      <c r="KS70" s="24"/>
      <c r="KT70" s="44"/>
      <c r="KU70" s="44"/>
      <c r="KW70" s="56"/>
      <c r="KX70" s="56"/>
      <c r="KY70" s="56"/>
      <c r="KZ70" s="56"/>
      <c r="LA70" s="68"/>
      <c r="LB70" s="68"/>
      <c r="LC70" s="133"/>
      <c r="LD70" s="134"/>
      <c r="LE70" s="135"/>
      <c r="LF70" s="23"/>
      <c r="LG70" s="24"/>
      <c r="LH70" s="44"/>
      <c r="LI70" s="44"/>
      <c r="LK70" s="56"/>
      <c r="LL70" s="56"/>
      <c r="LM70" s="56"/>
      <c r="LN70" s="56"/>
      <c r="LO70" s="68"/>
      <c r="LP70" s="68"/>
      <c r="LQ70" s="133"/>
      <c r="LR70" s="134"/>
      <c r="LS70" s="135"/>
      <c r="LT70" s="23"/>
      <c r="LU70" s="24"/>
      <c r="LV70" s="44"/>
      <c r="LW70" s="44"/>
      <c r="LY70" s="56"/>
      <c r="LZ70" s="56"/>
      <c r="MA70" s="56"/>
      <c r="MB70" s="56"/>
      <c r="MC70" s="68"/>
      <c r="MD70" s="68"/>
      <c r="ME70" s="133"/>
      <c r="MF70" s="134"/>
      <c r="MG70" s="135"/>
      <c r="MH70" s="23"/>
      <c r="MI70" s="24"/>
      <c r="MJ70" s="44"/>
      <c r="MK70" s="44"/>
      <c r="MM70" s="56"/>
      <c r="MN70" s="56"/>
      <c r="MO70" s="56"/>
      <c r="MP70" s="56"/>
      <c r="MQ70" s="68"/>
      <c r="MR70" s="68"/>
      <c r="MS70" s="133"/>
      <c r="MT70" s="134"/>
      <c r="MU70" s="135"/>
      <c r="MV70" s="23"/>
      <c r="MW70" s="24"/>
    </row>
  </sheetData>
  <sheetProtection password="E8D5" sheet="1" objects="1" scenarios="1" selectLockedCells="1"/>
  <mergeCells count="369">
    <mergeCell ref="FV23:FW23"/>
    <mergeCell ref="FH23:FI23"/>
    <mergeCell ref="FH33:FI33"/>
    <mergeCell ref="FH43:FI43"/>
    <mergeCell ref="ET43:EU43"/>
    <mergeCell ref="ET33:EU33"/>
    <mergeCell ref="ET23:EU23"/>
    <mergeCell ref="GJ23:GK23"/>
    <mergeCell ref="GJ33:GK33"/>
    <mergeCell ref="GJ43:GK43"/>
    <mergeCell ref="GG40:GI40"/>
    <mergeCell ref="FS30:FU30"/>
    <mergeCell ref="GG30:GI30"/>
    <mergeCell ref="FV33:FW33"/>
    <mergeCell ref="FE40:FG40"/>
    <mergeCell ref="KR13:KS13"/>
    <mergeCell ref="KR3:KS3"/>
    <mergeCell ref="KD3:KE3"/>
    <mergeCell ref="KD13:KE13"/>
    <mergeCell ref="JP13:JQ13"/>
    <mergeCell ref="JP3:JQ3"/>
    <mergeCell ref="GX43:GY43"/>
    <mergeCell ref="GX33:GY33"/>
    <mergeCell ref="GX23:GY23"/>
    <mergeCell ref="HL23:HM23"/>
    <mergeCell ref="HL33:HM33"/>
    <mergeCell ref="HL43:HM43"/>
    <mergeCell ref="IY20:JA20"/>
    <mergeCell ref="JM20:JO20"/>
    <mergeCell ref="JM30:JO30"/>
    <mergeCell ref="JM40:JO40"/>
    <mergeCell ref="HI30:HK30"/>
    <mergeCell ref="KD23:KE23"/>
    <mergeCell ref="KD33:KE33"/>
    <mergeCell ref="KD43:KE43"/>
    <mergeCell ref="JP43:JQ43"/>
    <mergeCell ref="JP33:JQ33"/>
    <mergeCell ref="JP23:JQ23"/>
    <mergeCell ref="HZ43:IA43"/>
    <mergeCell ref="JB53:JC53"/>
    <mergeCell ref="JB43:JC43"/>
    <mergeCell ref="JB33:JC33"/>
    <mergeCell ref="JB23:JC23"/>
    <mergeCell ref="IN23:IO23"/>
    <mergeCell ref="IN33:IO33"/>
    <mergeCell ref="IN43:IO43"/>
    <mergeCell ref="IN53:IO53"/>
    <mergeCell ref="HW40:HY40"/>
    <mergeCell ref="IK40:IM40"/>
    <mergeCell ref="IY40:JA40"/>
    <mergeCell ref="IY30:JA30"/>
    <mergeCell ref="HW30:HY30"/>
    <mergeCell ref="IK30:IM30"/>
    <mergeCell ref="HZ53:IA53"/>
    <mergeCell ref="HZ33:IA33"/>
    <mergeCell ref="HZ23:IA23"/>
    <mergeCell ref="DR53:DS53"/>
    <mergeCell ref="DR43:DS43"/>
    <mergeCell ref="EF43:EG43"/>
    <mergeCell ref="EF53:EG53"/>
    <mergeCell ref="CP3:CQ3"/>
    <mergeCell ref="CP13:CQ13"/>
    <mergeCell ref="DD3:DE3"/>
    <mergeCell ref="DR3:DS3"/>
    <mergeCell ref="EF3:EG3"/>
    <mergeCell ref="EF13:EG13"/>
    <mergeCell ref="EF23:EG23"/>
    <mergeCell ref="EF33:EG33"/>
    <mergeCell ref="DR33:DS33"/>
    <mergeCell ref="DR23:DS23"/>
    <mergeCell ref="DR13:DS13"/>
    <mergeCell ref="DD13:DE13"/>
    <mergeCell ref="DD23:DE23"/>
    <mergeCell ref="DD33:DE33"/>
    <mergeCell ref="EC20:EE20"/>
    <mergeCell ref="EC50:EE50"/>
    <mergeCell ref="CP43:CQ43"/>
    <mergeCell ref="CP33:CQ33"/>
    <mergeCell ref="AL3:AM3"/>
    <mergeCell ref="AZ3:BA3"/>
    <mergeCell ref="AZ13:BA13"/>
    <mergeCell ref="AL13:AM13"/>
    <mergeCell ref="AL23:AM23"/>
    <mergeCell ref="AZ23:BA23"/>
    <mergeCell ref="AZ33:BA33"/>
    <mergeCell ref="AL33:AM33"/>
    <mergeCell ref="BN3:BO3"/>
    <mergeCell ref="BN33:BO33"/>
    <mergeCell ref="CB13:CC13"/>
    <mergeCell ref="CB3:CC3"/>
    <mergeCell ref="CB23:CC23"/>
    <mergeCell ref="DO10:DQ10"/>
    <mergeCell ref="EC10:EE10"/>
    <mergeCell ref="AU12:BA12"/>
    <mergeCell ref="JP53:JQ53"/>
    <mergeCell ref="KD53:KE53"/>
    <mergeCell ref="KR53:KS53"/>
    <mergeCell ref="KR43:KS43"/>
    <mergeCell ref="KR33:KS33"/>
    <mergeCell ref="KR23:KS23"/>
    <mergeCell ref="BN13:BO13"/>
    <mergeCell ref="ET53:EU53"/>
    <mergeCell ref="FH53:FI53"/>
    <mergeCell ref="FV53:FW53"/>
    <mergeCell ref="FV43:FW43"/>
    <mergeCell ref="DO20:DQ20"/>
    <mergeCell ref="IK20:IM20"/>
    <mergeCell ref="FV13:FW13"/>
    <mergeCell ref="FH13:FI13"/>
    <mergeCell ref="ET13:EU13"/>
    <mergeCell ref="GJ13:GK13"/>
    <mergeCell ref="DO50:DQ50"/>
    <mergeCell ref="J13:K13"/>
    <mergeCell ref="J23:K23"/>
    <mergeCell ref="J33:K33"/>
    <mergeCell ref="J43:K43"/>
    <mergeCell ref="J53:K53"/>
    <mergeCell ref="X53:Y53"/>
    <mergeCell ref="X43:Y43"/>
    <mergeCell ref="X33:Y33"/>
    <mergeCell ref="X23:Y23"/>
    <mergeCell ref="X13:Y13"/>
    <mergeCell ref="U30:W30"/>
    <mergeCell ref="FS60:FU60"/>
    <mergeCell ref="GG60:GI60"/>
    <mergeCell ref="GJ53:GK53"/>
    <mergeCell ref="GX53:GY53"/>
    <mergeCell ref="GU50:GW50"/>
    <mergeCell ref="HL53:HM53"/>
    <mergeCell ref="KI1:KS1"/>
    <mergeCell ref="KO10:KQ10"/>
    <mergeCell ref="KO20:KQ20"/>
    <mergeCell ref="KO30:KQ30"/>
    <mergeCell ref="KO40:KQ40"/>
    <mergeCell ref="KO50:KQ50"/>
    <mergeCell ref="KO60:KQ60"/>
    <mergeCell ref="JM50:JO50"/>
    <mergeCell ref="JM60:JO60"/>
    <mergeCell ref="JG1:JQ1"/>
    <mergeCell ref="JM10:JO10"/>
    <mergeCell ref="JU1:KE1"/>
    <mergeCell ref="KA10:KC10"/>
    <mergeCell ref="KA20:KC20"/>
    <mergeCell ref="KA30:KC30"/>
    <mergeCell ref="KA40:KC40"/>
    <mergeCell ref="KA50:KC50"/>
    <mergeCell ref="KA60:KC60"/>
    <mergeCell ref="HC1:HM1"/>
    <mergeCell ref="HQ1:IA1"/>
    <mergeCell ref="IE1:IO1"/>
    <mergeCell ref="FS10:FU10"/>
    <mergeCell ref="GG10:GI10"/>
    <mergeCell ref="EK1:EU1"/>
    <mergeCell ref="EY1:FI1"/>
    <mergeCell ref="EQ10:ES10"/>
    <mergeCell ref="FE10:FG10"/>
    <mergeCell ref="FV3:FW3"/>
    <mergeCell ref="FH3:FI3"/>
    <mergeCell ref="ET3:EU3"/>
    <mergeCell ref="GJ3:GK3"/>
    <mergeCell ref="IS1:JC1"/>
    <mergeCell ref="EQ30:ES30"/>
    <mergeCell ref="FE30:FG30"/>
    <mergeCell ref="GU20:GW20"/>
    <mergeCell ref="JB3:JC3"/>
    <mergeCell ref="JB13:JC13"/>
    <mergeCell ref="IN13:IO13"/>
    <mergeCell ref="IN3:IO3"/>
    <mergeCell ref="HL3:HM3"/>
    <mergeCell ref="HL13:HM13"/>
    <mergeCell ref="GX13:GY13"/>
    <mergeCell ref="GX3:GY3"/>
    <mergeCell ref="HI10:HK10"/>
    <mergeCell ref="HW10:HY10"/>
    <mergeCell ref="IK10:IM10"/>
    <mergeCell ref="IY10:JA10"/>
    <mergeCell ref="HZ13:IA13"/>
    <mergeCell ref="HZ3:IA3"/>
    <mergeCell ref="EQ20:ES20"/>
    <mergeCell ref="FE20:FG20"/>
    <mergeCell ref="FS20:FU20"/>
    <mergeCell ref="GG20:GI20"/>
    <mergeCell ref="HI20:HK20"/>
    <mergeCell ref="HW20:HY20"/>
    <mergeCell ref="A1:K1"/>
    <mergeCell ref="O1:Y1"/>
    <mergeCell ref="AC1:AM1"/>
    <mergeCell ref="AQ1:BA1"/>
    <mergeCell ref="GU10:GW10"/>
    <mergeCell ref="DA10:DC10"/>
    <mergeCell ref="FM1:FW1"/>
    <mergeCell ref="GA1:GK1"/>
    <mergeCell ref="GO1:GY1"/>
    <mergeCell ref="G10:I10"/>
    <mergeCell ref="U10:W10"/>
    <mergeCell ref="AI10:AK10"/>
    <mergeCell ref="AW10:AY10"/>
    <mergeCell ref="BK10:BM10"/>
    <mergeCell ref="BY10:CA10"/>
    <mergeCell ref="CM10:CO10"/>
    <mergeCell ref="BE1:BO1"/>
    <mergeCell ref="BS1:CC1"/>
    <mergeCell ref="CG1:CQ1"/>
    <mergeCell ref="CU1:DE1"/>
    <mergeCell ref="DI1:DS1"/>
    <mergeCell ref="DW1:EG1"/>
    <mergeCell ref="J3:K3"/>
    <mergeCell ref="X3:Y3"/>
    <mergeCell ref="BN43:BO43"/>
    <mergeCell ref="DD43:DE43"/>
    <mergeCell ref="DA50:DC50"/>
    <mergeCell ref="BY30:CA30"/>
    <mergeCell ref="CM30:CO30"/>
    <mergeCell ref="DO30:DQ30"/>
    <mergeCell ref="EC30:EE30"/>
    <mergeCell ref="BY40:CA40"/>
    <mergeCell ref="CM40:CO40"/>
    <mergeCell ref="DO40:DQ40"/>
    <mergeCell ref="EC40:EE40"/>
    <mergeCell ref="DO60:DQ60"/>
    <mergeCell ref="EC60:EE60"/>
    <mergeCell ref="G40:I40"/>
    <mergeCell ref="U40:W40"/>
    <mergeCell ref="AI40:AK40"/>
    <mergeCell ref="AW40:AY40"/>
    <mergeCell ref="U20:W20"/>
    <mergeCell ref="AI20:AK20"/>
    <mergeCell ref="AW20:AY20"/>
    <mergeCell ref="BK20:BM20"/>
    <mergeCell ref="BY20:CA20"/>
    <mergeCell ref="CM20:CO20"/>
    <mergeCell ref="G20:I20"/>
    <mergeCell ref="DA40:DC40"/>
    <mergeCell ref="U50:W50"/>
    <mergeCell ref="AI50:AK50"/>
    <mergeCell ref="DA20:DC20"/>
    <mergeCell ref="AL53:AM53"/>
    <mergeCell ref="AZ53:BA53"/>
    <mergeCell ref="BN53:BO53"/>
    <mergeCell ref="CP53:CQ53"/>
    <mergeCell ref="CP23:CQ23"/>
    <mergeCell ref="BN23:BO23"/>
    <mergeCell ref="DD53:DE53"/>
    <mergeCell ref="G60:I60"/>
    <mergeCell ref="G30:I30"/>
    <mergeCell ref="G50:I50"/>
    <mergeCell ref="DA60:DC60"/>
    <mergeCell ref="U60:W60"/>
    <mergeCell ref="AI60:AK60"/>
    <mergeCell ref="AW60:AY60"/>
    <mergeCell ref="BK60:BM60"/>
    <mergeCell ref="BY60:CA60"/>
    <mergeCell ref="CM60:CO60"/>
    <mergeCell ref="BK40:BM40"/>
    <mergeCell ref="AW50:AY50"/>
    <mergeCell ref="BK50:BM50"/>
    <mergeCell ref="BY50:CA50"/>
    <mergeCell ref="CM50:CO50"/>
    <mergeCell ref="AW30:AY30"/>
    <mergeCell ref="BK30:BM30"/>
    <mergeCell ref="AI30:AK30"/>
    <mergeCell ref="CB53:CC53"/>
    <mergeCell ref="CB43:CC43"/>
    <mergeCell ref="CB33:CC33"/>
    <mergeCell ref="AZ43:BA43"/>
    <mergeCell ref="DA30:DC30"/>
    <mergeCell ref="AL43:AM43"/>
    <mergeCell ref="KW1:LG1"/>
    <mergeCell ref="LK1:LU1"/>
    <mergeCell ref="LY1:MI1"/>
    <mergeCell ref="MM1:MW1"/>
    <mergeCell ref="LF3:LG3"/>
    <mergeCell ref="LT3:LU3"/>
    <mergeCell ref="MH3:MI3"/>
    <mergeCell ref="MV3:MW3"/>
    <mergeCell ref="LC10:LE10"/>
    <mergeCell ref="LQ10:LS10"/>
    <mergeCell ref="ME10:MG10"/>
    <mergeCell ref="MS10:MU10"/>
    <mergeCell ref="LF13:LG13"/>
    <mergeCell ref="LT13:LU13"/>
    <mergeCell ref="MH13:MI13"/>
    <mergeCell ref="MV13:MW13"/>
    <mergeCell ref="LC20:LE20"/>
    <mergeCell ref="LQ20:LS20"/>
    <mergeCell ref="ME20:MG20"/>
    <mergeCell ref="MS20:MU20"/>
    <mergeCell ref="LF23:LG23"/>
    <mergeCell ref="LT23:LU23"/>
    <mergeCell ref="MH23:MI23"/>
    <mergeCell ref="MV23:MW23"/>
    <mergeCell ref="LC30:LE30"/>
    <mergeCell ref="LQ30:LS30"/>
    <mergeCell ref="ME30:MG30"/>
    <mergeCell ref="MS30:MU30"/>
    <mergeCell ref="FQ32:FW32"/>
    <mergeCell ref="HU32:IA32"/>
    <mergeCell ref="LF33:LG33"/>
    <mergeCell ref="LT33:LU33"/>
    <mergeCell ref="MH33:MI33"/>
    <mergeCell ref="GU30:GW30"/>
    <mergeCell ref="MV33:MW33"/>
    <mergeCell ref="LC40:LE40"/>
    <mergeCell ref="LQ40:LS40"/>
    <mergeCell ref="ME40:MG40"/>
    <mergeCell ref="MS40:MU40"/>
    <mergeCell ref="BW42:CC42"/>
    <mergeCell ref="CY42:DE42"/>
    <mergeCell ref="LF43:LG43"/>
    <mergeCell ref="LT43:LU43"/>
    <mergeCell ref="MH43:MI43"/>
    <mergeCell ref="MV43:MW43"/>
    <mergeCell ref="HI40:HK40"/>
    <mergeCell ref="GU40:GW40"/>
    <mergeCell ref="EQ40:ES40"/>
    <mergeCell ref="FS40:FU40"/>
    <mergeCell ref="ME50:MG50"/>
    <mergeCell ref="MS50:MU50"/>
    <mergeCell ref="LF53:LG53"/>
    <mergeCell ref="LT53:LU53"/>
    <mergeCell ref="MH53:MI53"/>
    <mergeCell ref="MV53:MW53"/>
    <mergeCell ref="LC60:LE60"/>
    <mergeCell ref="LQ60:LS60"/>
    <mergeCell ref="ME60:MG60"/>
    <mergeCell ref="MS60:MU60"/>
    <mergeCell ref="EC70:EE70"/>
    <mergeCell ref="EQ70:ES70"/>
    <mergeCell ref="FE70:FG70"/>
    <mergeCell ref="FS70:FU70"/>
    <mergeCell ref="GG70:GI70"/>
    <mergeCell ref="GU70:GW70"/>
    <mergeCell ref="HI70:HK70"/>
    <mergeCell ref="LC50:LE50"/>
    <mergeCell ref="LQ50:LS50"/>
    <mergeCell ref="HI60:HK60"/>
    <mergeCell ref="HW60:HY60"/>
    <mergeCell ref="IK60:IM60"/>
    <mergeCell ref="IY60:JA60"/>
    <mergeCell ref="EQ50:ES50"/>
    <mergeCell ref="FE50:FG50"/>
    <mergeCell ref="FS50:FU50"/>
    <mergeCell ref="GG50:GI50"/>
    <mergeCell ref="HI50:HK50"/>
    <mergeCell ref="HW50:HY50"/>
    <mergeCell ref="IK50:IM50"/>
    <mergeCell ref="IY50:JA50"/>
    <mergeCell ref="GU60:GW60"/>
    <mergeCell ref="EQ60:ES60"/>
    <mergeCell ref="FE60:FG60"/>
    <mergeCell ref="G70:I70"/>
    <mergeCell ref="U70:W70"/>
    <mergeCell ref="AI70:AK70"/>
    <mergeCell ref="AW70:AY70"/>
    <mergeCell ref="BK70:BM70"/>
    <mergeCell ref="BY70:CA70"/>
    <mergeCell ref="CM70:CO70"/>
    <mergeCell ref="DA70:DC70"/>
    <mergeCell ref="DO70:DQ70"/>
    <mergeCell ref="MS70:MU70"/>
    <mergeCell ref="HW70:HY70"/>
    <mergeCell ref="IK70:IM70"/>
    <mergeCell ref="IY70:JA70"/>
    <mergeCell ref="JM70:JO70"/>
    <mergeCell ref="KA70:KC70"/>
    <mergeCell ref="KO70:KQ70"/>
    <mergeCell ref="LC70:LE70"/>
    <mergeCell ref="LQ70:LS70"/>
    <mergeCell ref="ME70:MG70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MY70"/>
  <sheetViews>
    <sheetView tabSelected="1" topLeftCell="JM1" zoomScale="75" zoomScaleNormal="75" workbookViewId="0">
      <pane ySplit="1" topLeftCell="A2" activePane="bottomLeft" state="frozen"/>
      <selection activeCell="JV14" sqref="JV14"/>
      <selection pane="bottomLeft" activeCell="KA64" sqref="KA64:KA67"/>
    </sheetView>
  </sheetViews>
  <sheetFormatPr defaultRowHeight="15" x14ac:dyDescent="0.25"/>
  <cols>
    <col min="1" max="1" width="27.28515625" style="21" customWidth="1"/>
    <col min="2" max="2" width="7.140625" style="21" bestFit="1" customWidth="1"/>
    <col min="3" max="3" width="3.7109375" style="21" bestFit="1" customWidth="1"/>
    <col min="4" max="4" width="27.28515625" style="21" customWidth="1"/>
    <col min="5" max="5" width="7.140625" style="21" bestFit="1" customWidth="1"/>
    <col min="6" max="6" width="3.7109375" style="21" bestFit="1" customWidth="1"/>
    <col min="7" max="7" width="5" style="21" customWidth="1"/>
    <col min="8" max="8" width="4.140625" style="21" customWidth="1"/>
    <col min="9" max="9" width="5.5703125" style="21" bestFit="1" customWidth="1"/>
    <col min="10" max="11" width="5.5703125" style="21" customWidth="1"/>
    <col min="12" max="13" width="5.5703125" style="21" hidden="1" customWidth="1"/>
    <col min="14" max="14" width="9.140625" style="21"/>
    <col min="15" max="15" width="27.28515625" style="55" bestFit="1" customWidth="1"/>
    <col min="16" max="16" width="7.140625" style="21" bestFit="1" customWidth="1"/>
    <col min="17" max="17" width="3.7109375" style="21" bestFit="1" customWidth="1"/>
    <col min="18" max="18" width="27.28515625" style="21" customWidth="1"/>
    <col min="19" max="19" width="7.140625" style="21" bestFit="1" customWidth="1"/>
    <col min="20" max="20" width="3.7109375" style="21" bestFit="1" customWidth="1"/>
    <col min="21" max="21" width="5" style="21" customWidth="1"/>
    <col min="22" max="22" width="4.140625" style="21" customWidth="1"/>
    <col min="23" max="23" width="5.5703125" style="21" bestFit="1" customWidth="1"/>
    <col min="24" max="25" width="5.5703125" style="21" customWidth="1"/>
    <col min="26" max="27" width="5.5703125" style="21" hidden="1" customWidth="1"/>
    <col min="28" max="28" width="9.140625" style="21"/>
    <col min="29" max="29" width="27.28515625" style="21" bestFit="1" customWidth="1"/>
    <col min="30" max="30" width="7.140625" style="21" bestFit="1" customWidth="1"/>
    <col min="31" max="31" width="3.7109375" style="21" bestFit="1" customWidth="1"/>
    <col min="32" max="32" width="27.28515625" style="21" customWidth="1"/>
    <col min="33" max="33" width="7.140625" style="21" bestFit="1" customWidth="1"/>
    <col min="34" max="34" width="3.7109375" style="21" bestFit="1" customWidth="1"/>
    <col min="35" max="35" width="5" style="21" customWidth="1"/>
    <col min="36" max="36" width="4.140625" style="21" customWidth="1"/>
    <col min="37" max="37" width="5.5703125" style="21" bestFit="1" customWidth="1"/>
    <col min="38" max="39" width="5.5703125" style="21" customWidth="1"/>
    <col min="40" max="41" width="5.5703125" style="21" hidden="1" customWidth="1"/>
    <col min="42" max="42" width="9.140625" style="21"/>
    <col min="43" max="43" width="27.28515625" style="21" bestFit="1" customWidth="1"/>
    <col min="44" max="44" width="7.140625" style="21" bestFit="1" customWidth="1"/>
    <col min="45" max="45" width="3.7109375" style="21" bestFit="1" customWidth="1"/>
    <col min="46" max="46" width="27.28515625" style="21" customWidth="1"/>
    <col min="47" max="47" width="7.140625" style="21" bestFit="1" customWidth="1"/>
    <col min="48" max="48" width="3.7109375" style="21" bestFit="1" customWidth="1"/>
    <col min="49" max="49" width="5" style="21" customWidth="1"/>
    <col min="50" max="50" width="4.140625" style="21" customWidth="1"/>
    <col min="51" max="51" width="5.5703125" style="21" bestFit="1" customWidth="1"/>
    <col min="52" max="53" width="5.5703125" style="21" customWidth="1"/>
    <col min="54" max="55" width="5.5703125" style="21" hidden="1" customWidth="1"/>
    <col min="56" max="56" width="9.140625" style="21"/>
    <col min="57" max="57" width="27.28515625" style="21" bestFit="1" customWidth="1"/>
    <col min="58" max="58" width="7.140625" style="21" bestFit="1" customWidth="1"/>
    <col min="59" max="59" width="3.7109375" style="21" bestFit="1" customWidth="1"/>
    <col min="60" max="60" width="27.28515625" style="21" customWidth="1"/>
    <col min="61" max="61" width="7.140625" style="21" bestFit="1" customWidth="1"/>
    <col min="62" max="62" width="3.7109375" style="21" bestFit="1" customWidth="1"/>
    <col min="63" max="63" width="5" style="21" customWidth="1"/>
    <col min="64" max="64" width="4.140625" style="21" customWidth="1"/>
    <col min="65" max="65" width="5.5703125" style="21" bestFit="1" customWidth="1"/>
    <col min="66" max="67" width="5.5703125" style="21" customWidth="1"/>
    <col min="68" max="69" width="5.5703125" style="21" hidden="1" customWidth="1"/>
    <col min="70" max="70" width="9.140625" style="21"/>
    <col min="71" max="71" width="27.28515625" style="21" bestFit="1" customWidth="1"/>
    <col min="72" max="72" width="7.140625" style="21" bestFit="1" customWidth="1"/>
    <col min="73" max="73" width="3.7109375" style="21" bestFit="1" customWidth="1"/>
    <col min="74" max="74" width="27.28515625" style="21" customWidth="1"/>
    <col min="75" max="75" width="7.140625" style="21" bestFit="1" customWidth="1"/>
    <col min="76" max="76" width="3.7109375" style="21" bestFit="1" customWidth="1"/>
    <col min="77" max="77" width="5" style="21" customWidth="1"/>
    <col min="78" max="78" width="4.140625" style="21" customWidth="1"/>
    <col min="79" max="79" width="5.5703125" style="21" bestFit="1" customWidth="1"/>
    <col min="80" max="81" width="5.5703125" style="21" customWidth="1"/>
    <col min="82" max="83" width="2.28515625" style="21" hidden="1" customWidth="1"/>
    <col min="84" max="84" width="9.140625" style="21" customWidth="1"/>
    <col min="85" max="85" width="27.28515625" style="21" customWidth="1"/>
    <col min="86" max="86" width="7.140625" style="21" customWidth="1"/>
    <col min="87" max="87" width="3.7109375" style="21" customWidth="1"/>
    <col min="88" max="88" width="27.28515625" style="21" customWidth="1"/>
    <col min="89" max="89" width="7.140625" style="21" customWidth="1"/>
    <col min="90" max="90" width="3.7109375" style="21" customWidth="1"/>
    <col min="91" max="91" width="5" style="21" customWidth="1"/>
    <col min="92" max="92" width="4.140625" style="21" customWidth="1"/>
    <col min="93" max="95" width="5.5703125" style="21" customWidth="1"/>
    <col min="96" max="97" width="5.5703125" style="21" hidden="1" customWidth="1"/>
    <col min="98" max="98" width="9.140625" style="21"/>
    <col min="99" max="99" width="27.28515625" style="21" bestFit="1" customWidth="1"/>
    <col min="100" max="100" width="7.140625" style="21" bestFit="1" customWidth="1"/>
    <col min="101" max="101" width="3.7109375" style="21" bestFit="1" customWidth="1"/>
    <col min="102" max="102" width="27.28515625" style="21" customWidth="1"/>
    <col min="103" max="103" width="7.140625" style="21" bestFit="1" customWidth="1"/>
    <col min="104" max="104" width="3.7109375" style="21" bestFit="1" customWidth="1"/>
    <col min="105" max="105" width="5" style="21" customWidth="1"/>
    <col min="106" max="106" width="4.140625" style="21" customWidth="1"/>
    <col min="107" max="107" width="5.5703125" style="21" bestFit="1" customWidth="1"/>
    <col min="108" max="109" width="5.5703125" style="21" customWidth="1"/>
    <col min="110" max="111" width="5.5703125" style="21" hidden="1" customWidth="1"/>
    <col min="112" max="112" width="9.140625" style="21"/>
    <col min="113" max="113" width="27.28515625" style="21" bestFit="1" customWidth="1"/>
    <col min="114" max="114" width="7.140625" style="21" bestFit="1" customWidth="1"/>
    <col min="115" max="115" width="3.7109375" style="21" bestFit="1" customWidth="1"/>
    <col min="116" max="116" width="27.28515625" style="21" customWidth="1"/>
    <col min="117" max="117" width="12.28515625" style="21" bestFit="1" customWidth="1"/>
    <col min="118" max="118" width="3.7109375" style="21" bestFit="1" customWidth="1"/>
    <col min="119" max="119" width="5" style="21" customWidth="1"/>
    <col min="120" max="120" width="4.140625" style="21" customWidth="1"/>
    <col min="121" max="121" width="5.5703125" style="21" bestFit="1" customWidth="1"/>
    <col min="122" max="123" width="5.5703125" style="21" customWidth="1"/>
    <col min="124" max="125" width="5.5703125" style="21" hidden="1" customWidth="1"/>
    <col min="126" max="126" width="9.140625" style="21"/>
    <col min="127" max="127" width="27.28515625" style="21" bestFit="1" customWidth="1"/>
    <col min="128" max="128" width="7.140625" style="21" bestFit="1" customWidth="1"/>
    <col min="129" max="129" width="3.7109375" style="21" bestFit="1" customWidth="1"/>
    <col min="130" max="130" width="27.28515625" style="21" customWidth="1"/>
    <col min="131" max="131" width="7.140625" style="21" bestFit="1" customWidth="1"/>
    <col min="132" max="132" width="3.7109375" style="21" bestFit="1" customWidth="1"/>
    <col min="133" max="133" width="5" style="21" customWidth="1"/>
    <col min="134" max="134" width="4.140625" style="21" customWidth="1"/>
    <col min="135" max="135" width="5.5703125" style="21" bestFit="1" customWidth="1"/>
    <col min="136" max="137" width="5.5703125" style="21" customWidth="1"/>
    <col min="138" max="139" width="5.5703125" style="21" hidden="1" customWidth="1"/>
    <col min="140" max="140" width="9.140625" style="21"/>
    <col min="141" max="141" width="27.28515625" style="55" bestFit="1" customWidth="1"/>
    <col min="142" max="142" width="7.140625" style="21" bestFit="1" customWidth="1"/>
    <col min="143" max="143" width="3.7109375" style="21" bestFit="1" customWidth="1"/>
    <col min="144" max="144" width="27.28515625" style="21" customWidth="1"/>
    <col min="145" max="145" width="7.140625" style="21" bestFit="1" customWidth="1"/>
    <col min="146" max="146" width="3.7109375" style="21" bestFit="1" customWidth="1"/>
    <col min="147" max="147" width="5" style="21" customWidth="1"/>
    <col min="148" max="148" width="4.140625" style="21" customWidth="1"/>
    <col min="149" max="149" width="5.5703125" style="21" bestFit="1" customWidth="1"/>
    <col min="150" max="151" width="5.5703125" style="21" customWidth="1"/>
    <col min="152" max="153" width="5.5703125" style="21" hidden="1" customWidth="1"/>
    <col min="154" max="154" width="9.140625" style="21"/>
    <col min="155" max="155" width="27.28515625" style="21" bestFit="1" customWidth="1"/>
    <col min="156" max="156" width="7.140625" style="21" bestFit="1" customWidth="1"/>
    <col min="157" max="157" width="3.7109375" style="21" bestFit="1" customWidth="1"/>
    <col min="158" max="158" width="27.28515625" style="21" customWidth="1"/>
    <col min="159" max="159" width="7.140625" style="21" bestFit="1" customWidth="1"/>
    <col min="160" max="160" width="3.7109375" style="21" bestFit="1" customWidth="1"/>
    <col min="161" max="161" width="5" style="21" customWidth="1"/>
    <col min="162" max="162" width="4.140625" style="21" customWidth="1"/>
    <col min="163" max="163" width="5.5703125" style="21" bestFit="1" customWidth="1"/>
    <col min="164" max="165" width="5.5703125" style="21" customWidth="1"/>
    <col min="166" max="167" width="5.5703125" style="21" hidden="1" customWidth="1"/>
    <col min="168" max="168" width="9.140625" style="21"/>
    <col min="169" max="169" width="27.28515625" style="21" bestFit="1" customWidth="1"/>
    <col min="170" max="170" width="7.140625" style="21" bestFit="1" customWidth="1"/>
    <col min="171" max="171" width="3.7109375" style="21" bestFit="1" customWidth="1"/>
    <col min="172" max="172" width="27.28515625" style="21" customWidth="1"/>
    <col min="173" max="173" width="7.140625" style="21" bestFit="1" customWidth="1"/>
    <col min="174" max="174" width="3.7109375" style="21" bestFit="1" customWidth="1"/>
    <col min="175" max="175" width="5" style="21" customWidth="1"/>
    <col min="176" max="176" width="4.140625" style="21" customWidth="1"/>
    <col min="177" max="177" width="5.5703125" style="21" bestFit="1" customWidth="1"/>
    <col min="178" max="179" width="5.5703125" style="21" customWidth="1"/>
    <col min="180" max="181" width="5.5703125" style="21" hidden="1" customWidth="1"/>
    <col min="182" max="182" width="9.140625" style="21"/>
    <col min="183" max="183" width="27.28515625" style="21" bestFit="1" customWidth="1"/>
    <col min="184" max="184" width="7.140625" style="21" bestFit="1" customWidth="1"/>
    <col min="185" max="185" width="3.7109375" style="21" bestFit="1" customWidth="1"/>
    <col min="186" max="186" width="27.28515625" style="21" customWidth="1"/>
    <col min="187" max="187" width="7.140625" style="21" bestFit="1" customWidth="1"/>
    <col min="188" max="188" width="3.7109375" style="21" bestFit="1" customWidth="1"/>
    <col min="189" max="189" width="5" style="21" customWidth="1"/>
    <col min="190" max="190" width="4.140625" style="21" customWidth="1"/>
    <col min="191" max="191" width="5.5703125" style="21" bestFit="1" customWidth="1"/>
    <col min="192" max="193" width="5.5703125" style="21" customWidth="1"/>
    <col min="194" max="195" width="5.5703125" style="21" hidden="1" customWidth="1"/>
    <col min="196" max="196" width="9.140625" style="21"/>
    <col min="197" max="197" width="27.28515625" style="21" bestFit="1" customWidth="1"/>
    <col min="198" max="198" width="7.140625" style="21" bestFit="1" customWidth="1"/>
    <col min="199" max="199" width="3.7109375" style="21" bestFit="1" customWidth="1"/>
    <col min="200" max="200" width="27.28515625" style="21" customWidth="1"/>
    <col min="201" max="201" width="7.140625" style="21" bestFit="1" customWidth="1"/>
    <col min="202" max="202" width="3.7109375" style="21" bestFit="1" customWidth="1"/>
    <col min="203" max="203" width="5" style="21" customWidth="1"/>
    <col min="204" max="204" width="4.140625" style="21" customWidth="1"/>
    <col min="205" max="205" width="5.5703125" style="21" bestFit="1" customWidth="1"/>
    <col min="206" max="207" width="5.5703125" style="21" customWidth="1"/>
    <col min="208" max="209" width="5.5703125" style="21" hidden="1" customWidth="1"/>
    <col min="210" max="210" width="9.140625" style="21"/>
    <col min="211" max="211" width="27.28515625" style="55" bestFit="1" customWidth="1"/>
    <col min="212" max="212" width="7.140625" style="21" bestFit="1" customWidth="1"/>
    <col min="213" max="213" width="3.7109375" style="21" bestFit="1" customWidth="1"/>
    <col min="214" max="214" width="27.28515625" style="55" customWidth="1"/>
    <col min="215" max="215" width="7.140625" style="21" bestFit="1" customWidth="1"/>
    <col min="216" max="216" width="3.7109375" style="21" bestFit="1" customWidth="1"/>
    <col min="217" max="217" width="5" style="21" customWidth="1"/>
    <col min="218" max="218" width="4.140625" style="21" customWidth="1"/>
    <col min="219" max="219" width="5.5703125" style="21" bestFit="1" customWidth="1"/>
    <col min="220" max="221" width="5.5703125" style="21" customWidth="1"/>
    <col min="222" max="223" width="5.5703125" style="21" hidden="1" customWidth="1"/>
    <col min="224" max="224" width="9.140625" style="21"/>
    <col min="225" max="225" width="27.28515625" style="21" bestFit="1" customWidth="1"/>
    <col min="226" max="226" width="7.140625" style="21" bestFit="1" customWidth="1"/>
    <col min="227" max="227" width="3.7109375" style="21" bestFit="1" customWidth="1"/>
    <col min="228" max="228" width="27.28515625" style="21" customWidth="1"/>
    <col min="229" max="229" width="7.140625" style="21" bestFit="1" customWidth="1"/>
    <col min="230" max="230" width="3.7109375" style="21" bestFit="1" customWidth="1"/>
    <col min="231" max="231" width="5" style="21" customWidth="1"/>
    <col min="232" max="232" width="4.140625" style="21" customWidth="1"/>
    <col min="233" max="233" width="5.5703125" style="21" bestFit="1" customWidth="1"/>
    <col min="234" max="235" width="5.5703125" style="21" customWidth="1"/>
    <col min="236" max="237" width="5.5703125" style="21" hidden="1" customWidth="1"/>
    <col min="238" max="238" width="9.140625" style="21"/>
    <col min="239" max="239" width="27.28515625" style="21" bestFit="1" customWidth="1"/>
    <col min="240" max="240" width="7.140625" style="21" bestFit="1" customWidth="1"/>
    <col min="241" max="241" width="3.7109375" style="21" bestFit="1" customWidth="1"/>
    <col min="242" max="242" width="27.28515625" style="21" customWidth="1"/>
    <col min="243" max="243" width="7.140625" style="21" bestFit="1" customWidth="1"/>
    <col min="244" max="244" width="3.7109375" style="21" bestFit="1" customWidth="1"/>
    <col min="245" max="245" width="5" style="21" customWidth="1"/>
    <col min="246" max="246" width="4.140625" style="21" customWidth="1"/>
    <col min="247" max="247" width="5.5703125" style="21" bestFit="1" customWidth="1"/>
    <col min="248" max="249" width="5.5703125" style="21" customWidth="1"/>
    <col min="250" max="251" width="5.5703125" style="21" hidden="1" customWidth="1"/>
    <col min="252" max="252" width="9.140625" style="21"/>
    <col min="253" max="253" width="27.28515625" style="21" bestFit="1" customWidth="1"/>
    <col min="254" max="254" width="7.140625" style="21" bestFit="1" customWidth="1"/>
    <col min="255" max="255" width="3.7109375" style="21" bestFit="1" customWidth="1"/>
    <col min="256" max="256" width="27.28515625" style="21" customWidth="1"/>
    <col min="257" max="257" width="7.140625" style="21" bestFit="1" customWidth="1"/>
    <col min="258" max="258" width="3.7109375" style="21" bestFit="1" customWidth="1"/>
    <col min="259" max="259" width="5" style="21" customWidth="1"/>
    <col min="260" max="260" width="4.140625" style="21" customWidth="1"/>
    <col min="261" max="261" width="5.5703125" style="21" bestFit="1" customWidth="1"/>
    <col min="262" max="263" width="5.5703125" style="21" customWidth="1"/>
    <col min="264" max="265" width="5.5703125" style="21" hidden="1" customWidth="1"/>
    <col min="266" max="266" width="9.140625" style="21" customWidth="1"/>
    <col min="267" max="267" width="27.28515625" style="21" customWidth="1"/>
    <col min="268" max="268" width="7.140625" style="21" customWidth="1"/>
    <col min="269" max="269" width="3.7109375" style="21" customWidth="1"/>
    <col min="270" max="270" width="27.28515625" style="21" customWidth="1"/>
    <col min="271" max="271" width="7.140625" style="21" customWidth="1"/>
    <col min="272" max="272" width="3.7109375" style="21" customWidth="1"/>
    <col min="273" max="273" width="5" style="21" customWidth="1"/>
    <col min="274" max="274" width="4.140625" style="21" customWidth="1"/>
    <col min="275" max="277" width="5.5703125" style="21" customWidth="1"/>
    <col min="278" max="279" width="5.5703125" style="21" hidden="1" customWidth="1"/>
    <col min="280" max="280" width="9.140625" style="21"/>
    <col min="281" max="281" width="27.28515625" style="21" bestFit="1" customWidth="1"/>
    <col min="282" max="282" width="7.140625" style="21" bestFit="1" customWidth="1"/>
    <col min="283" max="283" width="3.7109375" style="21" bestFit="1" customWidth="1"/>
    <col min="284" max="284" width="27.28515625" style="21" customWidth="1"/>
    <col min="285" max="285" width="7.140625" style="21" bestFit="1" customWidth="1"/>
    <col min="286" max="286" width="3.7109375" style="21" bestFit="1" customWidth="1"/>
    <col min="287" max="287" width="5" style="21" customWidth="1"/>
    <col min="288" max="288" width="4.140625" style="21" customWidth="1"/>
    <col min="289" max="289" width="5.5703125" style="21" bestFit="1" customWidth="1"/>
    <col min="290" max="291" width="5.5703125" style="21" customWidth="1"/>
    <col min="292" max="293" width="5.5703125" style="21" hidden="1" customWidth="1"/>
    <col min="294" max="294" width="9.140625" style="21"/>
    <col min="295" max="295" width="27.42578125" style="55" customWidth="1"/>
    <col min="296" max="296" width="7.140625" style="21" bestFit="1" customWidth="1"/>
    <col min="297" max="297" width="3.7109375" style="21" bestFit="1" customWidth="1"/>
    <col min="298" max="298" width="27.28515625" style="55" customWidth="1"/>
    <col min="299" max="299" width="7.140625" style="21" bestFit="1" customWidth="1"/>
    <col min="300" max="300" width="3.7109375" style="21" bestFit="1" customWidth="1"/>
    <col min="301" max="301" width="5" style="21" customWidth="1"/>
    <col min="302" max="302" width="4.140625" style="21" customWidth="1"/>
    <col min="303" max="303" width="5.5703125" style="21" bestFit="1" customWidth="1"/>
    <col min="304" max="305" width="5.5703125" style="21" customWidth="1"/>
    <col min="306" max="307" width="5.5703125" style="21" hidden="1" customWidth="1"/>
    <col min="308" max="308" width="9.140625" style="21"/>
    <col min="309" max="309" width="27.42578125" style="21" customWidth="1"/>
    <col min="310" max="310" width="7.140625" style="21" bestFit="1" customWidth="1"/>
    <col min="311" max="311" width="3.7109375" style="21" bestFit="1" customWidth="1"/>
    <col min="312" max="312" width="27.28515625" style="21" customWidth="1"/>
    <col min="313" max="313" width="7.140625" style="21" bestFit="1" customWidth="1"/>
    <col min="314" max="314" width="3.7109375" style="21" bestFit="1" customWidth="1"/>
    <col min="315" max="315" width="5" style="21" customWidth="1"/>
    <col min="316" max="316" width="4.140625" style="21" customWidth="1"/>
    <col min="317" max="317" width="5.5703125" style="21" bestFit="1" customWidth="1"/>
    <col min="318" max="321" width="5.5703125" style="21" customWidth="1"/>
    <col min="322" max="322" width="9.140625" style="21"/>
    <col min="323" max="323" width="27.42578125" style="21" customWidth="1"/>
    <col min="324" max="324" width="7.140625" style="21" bestFit="1" customWidth="1"/>
    <col min="325" max="325" width="3.7109375" style="21" bestFit="1" customWidth="1"/>
    <col min="326" max="326" width="27.28515625" style="21" customWidth="1"/>
    <col min="327" max="327" width="7.140625" style="21" bestFit="1" customWidth="1"/>
    <col min="328" max="328" width="3.7109375" style="21" bestFit="1" customWidth="1"/>
    <col min="329" max="329" width="5" style="21" customWidth="1"/>
    <col min="330" max="330" width="4.140625" style="21" customWidth="1"/>
    <col min="331" max="331" width="5.5703125" style="21" bestFit="1" customWidth="1"/>
    <col min="332" max="335" width="5.5703125" style="21" customWidth="1"/>
    <col min="336" max="336" width="9.140625" style="21"/>
    <col min="337" max="337" width="27.42578125" style="21" customWidth="1"/>
    <col min="338" max="338" width="7.140625" style="21" bestFit="1" customWidth="1"/>
    <col min="339" max="339" width="3.7109375" style="21" bestFit="1" customWidth="1"/>
    <col min="340" max="340" width="27.28515625" style="21" customWidth="1"/>
    <col min="341" max="341" width="7.140625" style="21" bestFit="1" customWidth="1"/>
    <col min="342" max="342" width="3.7109375" style="21" bestFit="1" customWidth="1"/>
    <col min="343" max="343" width="5" style="21" customWidth="1"/>
    <col min="344" max="344" width="4.140625" style="21" customWidth="1"/>
    <col min="345" max="345" width="5.5703125" style="21" bestFit="1" customWidth="1"/>
    <col min="346" max="349" width="5.5703125" style="21" customWidth="1"/>
    <col min="350" max="350" width="9.140625" style="21"/>
    <col min="351" max="351" width="27.42578125" style="21" customWidth="1"/>
    <col min="352" max="352" width="7.140625" style="21" bestFit="1" customWidth="1"/>
    <col min="353" max="353" width="3.7109375" style="21" bestFit="1" customWidth="1"/>
    <col min="354" max="354" width="27.28515625" style="21" customWidth="1"/>
    <col min="355" max="355" width="7.140625" style="21" bestFit="1" customWidth="1"/>
    <col min="356" max="356" width="3.7109375" style="21" bestFit="1" customWidth="1"/>
    <col min="357" max="357" width="5" style="21" customWidth="1"/>
    <col min="358" max="358" width="4.140625" style="21" customWidth="1"/>
    <col min="359" max="359" width="5.5703125" style="21" bestFit="1" customWidth="1"/>
    <col min="360" max="363" width="5.5703125" style="21" customWidth="1"/>
    <col min="364" max="16384" width="9.140625" style="21"/>
  </cols>
  <sheetData>
    <row r="1" spans="1:363" ht="15.75" thickBot="1" x14ac:dyDescent="0.3">
      <c r="A1" s="133" t="s">
        <v>240</v>
      </c>
      <c r="B1" s="134"/>
      <c r="C1" s="134"/>
      <c r="D1" s="134"/>
      <c r="E1" s="134"/>
      <c r="F1" s="134"/>
      <c r="G1" s="134"/>
      <c r="H1" s="134"/>
      <c r="I1" s="134"/>
      <c r="J1" s="134"/>
      <c r="K1" s="135"/>
      <c r="L1" s="44"/>
      <c r="M1" s="44"/>
      <c r="N1" s="56"/>
      <c r="O1" s="133" t="s">
        <v>241</v>
      </c>
      <c r="P1" s="134"/>
      <c r="Q1" s="134"/>
      <c r="R1" s="134"/>
      <c r="S1" s="134"/>
      <c r="T1" s="134"/>
      <c r="U1" s="134"/>
      <c r="V1" s="134"/>
      <c r="W1" s="134"/>
      <c r="X1" s="134"/>
      <c r="Y1" s="135"/>
      <c r="Z1" s="44"/>
      <c r="AA1" s="44"/>
      <c r="AB1" s="56"/>
      <c r="AC1" s="133" t="s">
        <v>242</v>
      </c>
      <c r="AD1" s="134"/>
      <c r="AE1" s="134"/>
      <c r="AF1" s="134"/>
      <c r="AG1" s="134"/>
      <c r="AH1" s="134"/>
      <c r="AI1" s="134"/>
      <c r="AJ1" s="134"/>
      <c r="AK1" s="134"/>
      <c r="AL1" s="134"/>
      <c r="AM1" s="135"/>
      <c r="AN1" s="44"/>
      <c r="AO1" s="44"/>
      <c r="AP1" s="56"/>
      <c r="AQ1" s="133" t="s">
        <v>243</v>
      </c>
      <c r="AR1" s="134"/>
      <c r="AS1" s="134"/>
      <c r="AT1" s="134"/>
      <c r="AU1" s="134"/>
      <c r="AV1" s="134"/>
      <c r="AW1" s="134"/>
      <c r="AX1" s="134"/>
      <c r="AY1" s="134"/>
      <c r="AZ1" s="134"/>
      <c r="BA1" s="135"/>
      <c r="BB1" s="44"/>
      <c r="BC1" s="44"/>
      <c r="BD1" s="56"/>
      <c r="BE1" s="133" t="s">
        <v>244</v>
      </c>
      <c r="BF1" s="134"/>
      <c r="BG1" s="134"/>
      <c r="BH1" s="134"/>
      <c r="BI1" s="134"/>
      <c r="BJ1" s="134"/>
      <c r="BK1" s="134"/>
      <c r="BL1" s="134"/>
      <c r="BM1" s="134"/>
      <c r="BN1" s="134"/>
      <c r="BO1" s="135"/>
      <c r="BP1" s="44"/>
      <c r="BQ1" s="44"/>
      <c r="BR1" s="56"/>
      <c r="BS1" s="133" t="s">
        <v>245</v>
      </c>
      <c r="BT1" s="134"/>
      <c r="BU1" s="134"/>
      <c r="BV1" s="134"/>
      <c r="BW1" s="134"/>
      <c r="BX1" s="134"/>
      <c r="BY1" s="134"/>
      <c r="BZ1" s="134"/>
      <c r="CA1" s="134"/>
      <c r="CB1" s="134"/>
      <c r="CC1" s="135"/>
      <c r="CD1" s="44"/>
      <c r="CE1" s="44"/>
      <c r="CF1" s="56"/>
      <c r="CG1" s="133" t="s">
        <v>246</v>
      </c>
      <c r="CH1" s="134"/>
      <c r="CI1" s="134"/>
      <c r="CJ1" s="134"/>
      <c r="CK1" s="134"/>
      <c r="CL1" s="134"/>
      <c r="CM1" s="134"/>
      <c r="CN1" s="134"/>
      <c r="CO1" s="134"/>
      <c r="CP1" s="134"/>
      <c r="CQ1" s="135"/>
      <c r="CR1" s="44"/>
      <c r="CS1" s="44"/>
      <c r="CT1" s="56"/>
      <c r="CU1" s="133" t="s">
        <v>247</v>
      </c>
      <c r="CV1" s="134"/>
      <c r="CW1" s="134"/>
      <c r="CX1" s="134"/>
      <c r="CY1" s="134"/>
      <c r="CZ1" s="134"/>
      <c r="DA1" s="134"/>
      <c r="DB1" s="134"/>
      <c r="DC1" s="134"/>
      <c r="DD1" s="134"/>
      <c r="DE1" s="135"/>
      <c r="DF1" s="44"/>
      <c r="DG1" s="44"/>
      <c r="DH1" s="56"/>
      <c r="DI1" s="133" t="s">
        <v>249</v>
      </c>
      <c r="DJ1" s="134"/>
      <c r="DK1" s="134"/>
      <c r="DL1" s="134"/>
      <c r="DM1" s="134"/>
      <c r="DN1" s="134"/>
      <c r="DO1" s="134"/>
      <c r="DP1" s="134"/>
      <c r="DQ1" s="134"/>
      <c r="DR1" s="134"/>
      <c r="DS1" s="135"/>
      <c r="DT1" s="44"/>
      <c r="DU1" s="44"/>
      <c r="DV1" s="56"/>
      <c r="DW1" s="133" t="s">
        <v>250</v>
      </c>
      <c r="DX1" s="134"/>
      <c r="DY1" s="134"/>
      <c r="DZ1" s="134"/>
      <c r="EA1" s="134"/>
      <c r="EB1" s="134"/>
      <c r="EC1" s="134"/>
      <c r="ED1" s="134"/>
      <c r="EE1" s="134"/>
      <c r="EF1" s="134"/>
      <c r="EG1" s="135"/>
      <c r="EH1" s="44"/>
      <c r="EI1" s="44"/>
      <c r="EJ1" s="56"/>
      <c r="EK1" s="133" t="s">
        <v>251</v>
      </c>
      <c r="EL1" s="134"/>
      <c r="EM1" s="134"/>
      <c r="EN1" s="134"/>
      <c r="EO1" s="134"/>
      <c r="EP1" s="134"/>
      <c r="EQ1" s="134"/>
      <c r="ER1" s="134"/>
      <c r="ES1" s="134"/>
      <c r="ET1" s="134"/>
      <c r="EU1" s="135"/>
      <c r="EV1" s="44"/>
      <c r="EW1" s="44"/>
      <c r="EX1" s="56"/>
      <c r="EY1" s="133" t="s">
        <v>253</v>
      </c>
      <c r="EZ1" s="134"/>
      <c r="FA1" s="134"/>
      <c r="FB1" s="134"/>
      <c r="FC1" s="134"/>
      <c r="FD1" s="134"/>
      <c r="FE1" s="134"/>
      <c r="FF1" s="134"/>
      <c r="FG1" s="134"/>
      <c r="FH1" s="134"/>
      <c r="FI1" s="135"/>
      <c r="FJ1" s="44"/>
      <c r="FK1" s="44"/>
      <c r="FL1" s="56"/>
      <c r="FM1" s="133" t="s">
        <v>254</v>
      </c>
      <c r="FN1" s="134"/>
      <c r="FO1" s="134"/>
      <c r="FP1" s="134"/>
      <c r="FQ1" s="134"/>
      <c r="FR1" s="134"/>
      <c r="FS1" s="134"/>
      <c r="FT1" s="134"/>
      <c r="FU1" s="134"/>
      <c r="FV1" s="134"/>
      <c r="FW1" s="135"/>
      <c r="FX1" s="44"/>
      <c r="FY1" s="44"/>
      <c r="FZ1" s="56"/>
      <c r="GA1" s="133" t="s">
        <v>255</v>
      </c>
      <c r="GB1" s="134"/>
      <c r="GC1" s="134"/>
      <c r="GD1" s="134"/>
      <c r="GE1" s="134"/>
      <c r="GF1" s="134"/>
      <c r="GG1" s="134"/>
      <c r="GH1" s="134"/>
      <c r="GI1" s="134"/>
      <c r="GJ1" s="134"/>
      <c r="GK1" s="135"/>
      <c r="GL1" s="44"/>
      <c r="GM1" s="44"/>
      <c r="GN1" s="56"/>
      <c r="GO1" s="133" t="s">
        <v>256</v>
      </c>
      <c r="GP1" s="134"/>
      <c r="GQ1" s="134"/>
      <c r="GR1" s="134"/>
      <c r="GS1" s="134"/>
      <c r="GT1" s="134"/>
      <c r="GU1" s="134"/>
      <c r="GV1" s="134"/>
      <c r="GW1" s="134"/>
      <c r="GX1" s="134"/>
      <c r="GY1" s="135"/>
      <c r="GZ1" s="44"/>
      <c r="HA1" s="44"/>
      <c r="HB1" s="56"/>
      <c r="HC1" s="133" t="s">
        <v>257</v>
      </c>
      <c r="HD1" s="134"/>
      <c r="HE1" s="134"/>
      <c r="HF1" s="134"/>
      <c r="HG1" s="134"/>
      <c r="HH1" s="134"/>
      <c r="HI1" s="134"/>
      <c r="HJ1" s="134"/>
      <c r="HK1" s="134"/>
      <c r="HL1" s="134"/>
      <c r="HM1" s="135"/>
      <c r="HN1" s="44"/>
      <c r="HO1" s="44"/>
      <c r="HP1" s="56"/>
      <c r="HQ1" s="133" t="s">
        <v>258</v>
      </c>
      <c r="HR1" s="134"/>
      <c r="HS1" s="134"/>
      <c r="HT1" s="134"/>
      <c r="HU1" s="134"/>
      <c r="HV1" s="134"/>
      <c r="HW1" s="134"/>
      <c r="HX1" s="134"/>
      <c r="HY1" s="134"/>
      <c r="HZ1" s="134"/>
      <c r="IA1" s="135"/>
      <c r="IB1" s="44"/>
      <c r="IC1" s="44"/>
      <c r="ID1" s="56"/>
      <c r="IE1" s="133" t="s">
        <v>259</v>
      </c>
      <c r="IF1" s="134"/>
      <c r="IG1" s="134"/>
      <c r="IH1" s="134"/>
      <c r="II1" s="134"/>
      <c r="IJ1" s="134"/>
      <c r="IK1" s="134"/>
      <c r="IL1" s="134"/>
      <c r="IM1" s="134"/>
      <c r="IN1" s="134"/>
      <c r="IO1" s="135"/>
      <c r="IP1" s="44"/>
      <c r="IQ1" s="44"/>
      <c r="IR1" s="56"/>
      <c r="IS1" s="133" t="s">
        <v>260</v>
      </c>
      <c r="IT1" s="134"/>
      <c r="IU1" s="134"/>
      <c r="IV1" s="134"/>
      <c r="IW1" s="134"/>
      <c r="IX1" s="134"/>
      <c r="IY1" s="134"/>
      <c r="IZ1" s="134"/>
      <c r="JA1" s="134"/>
      <c r="JB1" s="134"/>
      <c r="JC1" s="135"/>
      <c r="JD1" s="44"/>
      <c r="JE1" s="44"/>
      <c r="JF1" s="56"/>
      <c r="JG1" s="133" t="s">
        <v>262</v>
      </c>
      <c r="JH1" s="134"/>
      <c r="JI1" s="134"/>
      <c r="JJ1" s="134"/>
      <c r="JK1" s="134"/>
      <c r="JL1" s="134"/>
      <c r="JM1" s="134"/>
      <c r="JN1" s="134"/>
      <c r="JO1" s="134"/>
      <c r="JP1" s="134"/>
      <c r="JQ1" s="135"/>
      <c r="JR1" s="44"/>
      <c r="JS1" s="44"/>
      <c r="JT1" s="56"/>
      <c r="JU1" s="133" t="s">
        <v>263</v>
      </c>
      <c r="JV1" s="134"/>
      <c r="JW1" s="134"/>
      <c r="JX1" s="134"/>
      <c r="JY1" s="134"/>
      <c r="JZ1" s="134"/>
      <c r="KA1" s="134"/>
      <c r="KB1" s="134"/>
      <c r="KC1" s="134"/>
      <c r="KD1" s="134"/>
      <c r="KE1" s="135"/>
      <c r="KF1" s="44"/>
      <c r="KG1" s="44"/>
      <c r="KH1" s="56"/>
      <c r="KI1" s="133" t="s">
        <v>264</v>
      </c>
      <c r="KJ1" s="134"/>
      <c r="KK1" s="134"/>
      <c r="KL1" s="134"/>
      <c r="KM1" s="134"/>
      <c r="KN1" s="134"/>
      <c r="KO1" s="134"/>
      <c r="KP1" s="134"/>
      <c r="KQ1" s="134"/>
      <c r="KR1" s="134"/>
      <c r="KS1" s="135"/>
      <c r="KT1" s="44"/>
      <c r="KU1" s="44"/>
      <c r="KW1" s="140"/>
      <c r="KX1" s="134"/>
      <c r="KY1" s="134"/>
      <c r="KZ1" s="134"/>
      <c r="LA1" s="134"/>
      <c r="LB1" s="134"/>
      <c r="LC1" s="134"/>
      <c r="LD1" s="134"/>
      <c r="LE1" s="134"/>
      <c r="LF1" s="134"/>
      <c r="LG1" s="135"/>
      <c r="LH1" s="44"/>
      <c r="LI1" s="44"/>
      <c r="LK1" s="140"/>
      <c r="LL1" s="134"/>
      <c r="LM1" s="134"/>
      <c r="LN1" s="134"/>
      <c r="LO1" s="134"/>
      <c r="LP1" s="134"/>
      <c r="LQ1" s="134"/>
      <c r="LR1" s="134"/>
      <c r="LS1" s="134"/>
      <c r="LT1" s="134"/>
      <c r="LU1" s="135"/>
      <c r="LV1" s="44"/>
      <c r="LW1" s="44"/>
      <c r="LY1" s="140"/>
      <c r="LZ1" s="134"/>
      <c r="MA1" s="134"/>
      <c r="MB1" s="134"/>
      <c r="MC1" s="134"/>
      <c r="MD1" s="134"/>
      <c r="ME1" s="134"/>
      <c r="MF1" s="134"/>
      <c r="MG1" s="134"/>
      <c r="MH1" s="134"/>
      <c r="MI1" s="135"/>
      <c r="MJ1" s="44"/>
      <c r="MK1" s="44"/>
      <c r="MM1" s="140"/>
      <c r="MN1" s="134"/>
      <c r="MO1" s="134"/>
      <c r="MP1" s="134"/>
      <c r="MQ1" s="134"/>
      <c r="MR1" s="134"/>
      <c r="MS1" s="134"/>
      <c r="MT1" s="134"/>
      <c r="MU1" s="134"/>
      <c r="MV1" s="134"/>
      <c r="MW1" s="135"/>
    </row>
    <row r="2" spans="1:363" s="62" customFormat="1" ht="15.75" thickBot="1" x14ac:dyDescent="0.3">
      <c r="A2" s="26" t="str">
        <f>Kalender!B62</f>
        <v>De Plekkers 2</v>
      </c>
      <c r="B2" s="57"/>
      <c r="C2" s="57"/>
      <c r="D2" s="25" t="str">
        <f>Kalender!D62</f>
        <v>Onder Den Toren</v>
      </c>
      <c r="E2" s="58"/>
      <c r="F2" s="59"/>
      <c r="G2" s="59"/>
      <c r="H2" s="59"/>
      <c r="I2" s="59"/>
      <c r="J2" s="59"/>
      <c r="K2" s="60"/>
      <c r="L2" s="61"/>
      <c r="M2" s="61"/>
      <c r="O2" s="26" t="str">
        <f>Kalender!B97</f>
        <v>Sportifke 2</v>
      </c>
      <c r="P2" s="57"/>
      <c r="Q2" s="57"/>
      <c r="R2" s="25" t="str">
        <f>Kalender!D97</f>
        <v>De Plekkers 2</v>
      </c>
      <c r="S2" s="58"/>
      <c r="T2" s="59"/>
      <c r="U2" s="59"/>
      <c r="V2" s="59"/>
      <c r="W2" s="59"/>
      <c r="X2" s="59"/>
      <c r="Y2" s="60"/>
      <c r="Z2" s="61"/>
      <c r="AA2" s="61"/>
      <c r="AC2" s="26" t="str">
        <f>Kalender!B132</f>
        <v>Onder Den Toren</v>
      </c>
      <c r="AD2" s="57"/>
      <c r="AE2" s="57"/>
      <c r="AF2" s="26" t="str">
        <f>Kalender!D132</f>
        <v>Sportifke 2</v>
      </c>
      <c r="AG2" s="58"/>
      <c r="AH2" s="59"/>
      <c r="AI2" s="59"/>
      <c r="AJ2" s="59"/>
      <c r="AK2" s="59"/>
      <c r="AL2" s="59"/>
      <c r="AM2" s="60"/>
      <c r="AN2" s="61"/>
      <c r="AO2" s="61"/>
      <c r="AQ2" s="26" t="str">
        <f>Kalender!B167</f>
        <v>Sportifke 2</v>
      </c>
      <c r="AR2" s="57"/>
      <c r="AS2" s="57"/>
      <c r="AT2" s="25" t="str">
        <f>Kalender!D167</f>
        <v>Biljartvrienden 2</v>
      </c>
      <c r="AU2" s="58"/>
      <c r="AV2" s="59"/>
      <c r="AW2" s="59"/>
      <c r="AX2" s="59"/>
      <c r="AY2" s="59"/>
      <c r="AZ2" s="59"/>
      <c r="BA2" s="60"/>
      <c r="BB2" s="61"/>
      <c r="BC2" s="61"/>
      <c r="BE2" s="26" t="str">
        <f>Kalender!B202</f>
        <v>Duvelboys 2</v>
      </c>
      <c r="BF2" s="57"/>
      <c r="BG2" s="57"/>
      <c r="BH2" s="25" t="str">
        <f>Kalender!D202</f>
        <v>Sportifke 2</v>
      </c>
      <c r="BI2" s="58"/>
      <c r="BJ2" s="59"/>
      <c r="BK2" s="59"/>
      <c r="BL2" s="59"/>
      <c r="BM2" s="59"/>
      <c r="BN2" s="59"/>
      <c r="BO2" s="60"/>
      <c r="BP2" s="61"/>
      <c r="BQ2" s="61"/>
      <c r="BS2" s="26" t="str">
        <f>Kalender!B237</f>
        <v>Kalfort 6</v>
      </c>
      <c r="BT2" s="57"/>
      <c r="BU2" s="57"/>
      <c r="BV2" s="25" t="str">
        <f>Kalender!D237</f>
        <v>Duvelboys 2</v>
      </c>
      <c r="BW2" s="58"/>
      <c r="BX2" s="59"/>
      <c r="BY2" s="59"/>
      <c r="BZ2" s="59"/>
      <c r="CA2" s="59"/>
      <c r="CB2" s="59"/>
      <c r="CC2" s="60"/>
      <c r="CD2" s="61"/>
      <c r="CE2" s="61"/>
      <c r="CG2" s="26" t="str">
        <f>Kalender!B272</f>
        <v>Autobus</v>
      </c>
      <c r="CH2" s="57"/>
      <c r="CI2" s="57"/>
      <c r="CJ2" s="25" t="str">
        <f>Kalender!D272</f>
        <v>Sportifke 2</v>
      </c>
      <c r="CK2" s="58"/>
      <c r="CL2" s="59"/>
      <c r="CM2" s="59"/>
      <c r="CN2" s="59"/>
      <c r="CO2" s="59"/>
      <c r="CP2" s="59"/>
      <c r="CQ2" s="60"/>
      <c r="CR2" s="61"/>
      <c r="CS2" s="61"/>
      <c r="CU2" s="26" t="str">
        <f>Kalender!B307</f>
        <v>Het Wiel 2</v>
      </c>
      <c r="CV2" s="57"/>
      <c r="CW2" s="57"/>
      <c r="CX2" s="25" t="str">
        <f>Kalender!D307</f>
        <v>Duvelboys 2</v>
      </c>
      <c r="CY2" s="58"/>
      <c r="CZ2" s="59"/>
      <c r="DA2" s="59"/>
      <c r="DB2" s="59"/>
      <c r="DC2" s="59"/>
      <c r="DD2" s="59"/>
      <c r="DE2" s="60"/>
      <c r="DF2" s="61"/>
      <c r="DG2" s="61"/>
      <c r="DI2" s="26" t="str">
        <f>Kalender!B377</f>
        <v>Biljartvrienden 2</v>
      </c>
      <c r="DJ2" s="57"/>
      <c r="DK2" s="57"/>
      <c r="DL2" s="25" t="str">
        <f>Kalender!D377</f>
        <v>Duvelboys 2</v>
      </c>
      <c r="DM2" s="58"/>
      <c r="DN2" s="59"/>
      <c r="DO2" s="59"/>
      <c r="DP2" s="59"/>
      <c r="DQ2" s="59"/>
      <c r="DR2" s="59"/>
      <c r="DS2" s="60"/>
      <c r="DT2" s="61"/>
      <c r="DU2" s="61"/>
      <c r="DW2" s="26" t="str">
        <f>Kalender!B412</f>
        <v>De Plezante Hoek</v>
      </c>
      <c r="DX2" s="57"/>
      <c r="DY2" s="57"/>
      <c r="DZ2" s="25" t="str">
        <f>Kalender!D412</f>
        <v>Sportifke 2</v>
      </c>
      <c r="EA2" s="58"/>
      <c r="EB2" s="59"/>
      <c r="EC2" s="59"/>
      <c r="ED2" s="59"/>
      <c r="EE2" s="59"/>
      <c r="EF2" s="59"/>
      <c r="EG2" s="60"/>
      <c r="EH2" s="61"/>
      <c r="EI2" s="61"/>
      <c r="EK2" s="26" t="str">
        <f>Kalender!B447</f>
        <v>Sportifke 2</v>
      </c>
      <c r="EL2" s="57"/>
      <c r="EM2" s="57"/>
      <c r="EN2" s="25" t="str">
        <f>Kalender!D447</f>
        <v>Nog Ene</v>
      </c>
      <c r="EO2" s="58"/>
      <c r="EP2" s="59"/>
      <c r="EQ2" s="59"/>
      <c r="ER2" s="59"/>
      <c r="ES2" s="59"/>
      <c r="ET2" s="59"/>
      <c r="EU2" s="60"/>
      <c r="EV2" s="61"/>
      <c r="EW2" s="61"/>
      <c r="EY2" s="26" t="str">
        <f>Kalender!B517</f>
        <v>Onder Den Toren</v>
      </c>
      <c r="EZ2" s="57"/>
      <c r="FA2" s="57"/>
      <c r="FB2" s="25" t="str">
        <f>Kalender!D517</f>
        <v>De Plekkers 2</v>
      </c>
      <c r="FC2" s="58"/>
      <c r="FD2" s="59"/>
      <c r="FE2" s="59"/>
      <c r="FF2" s="59"/>
      <c r="FG2" s="59"/>
      <c r="FH2" s="59"/>
      <c r="FI2" s="60"/>
      <c r="FJ2" s="61"/>
      <c r="FK2" s="61"/>
      <c r="FM2" s="26" t="str">
        <f>Kalender!B552</f>
        <v>De Plekkers 2</v>
      </c>
      <c r="FN2" s="57"/>
      <c r="FO2" s="57"/>
      <c r="FP2" s="25" t="str">
        <f>Kalender!D552</f>
        <v>Sportifke 2</v>
      </c>
      <c r="FQ2" s="58"/>
      <c r="FR2" s="59"/>
      <c r="FS2" s="59"/>
      <c r="FT2" s="59"/>
      <c r="FU2" s="59"/>
      <c r="FV2" s="59"/>
      <c r="FW2" s="60"/>
      <c r="FX2" s="61"/>
      <c r="FY2" s="61"/>
      <c r="GA2" s="26" t="str">
        <f>Kalender!B587</f>
        <v>Sportifke 2</v>
      </c>
      <c r="GB2" s="57"/>
      <c r="GC2" s="57"/>
      <c r="GD2" s="25" t="str">
        <f>Kalender!D587</f>
        <v>Onder Den Toren</v>
      </c>
      <c r="GE2" s="58"/>
      <c r="GF2" s="59"/>
      <c r="GG2" s="59"/>
      <c r="GH2" s="59"/>
      <c r="GI2" s="59"/>
      <c r="GJ2" s="59"/>
      <c r="GK2" s="60"/>
      <c r="GL2" s="61"/>
      <c r="GM2" s="61"/>
      <c r="GO2" s="26" t="str">
        <f>Kalender!B622</f>
        <v>Biljartvrienden 2</v>
      </c>
      <c r="GP2" s="57"/>
      <c r="GQ2" s="57"/>
      <c r="GR2" s="25" t="str">
        <f>Kalender!D622</f>
        <v>Sportifke 2</v>
      </c>
      <c r="GS2" s="58"/>
      <c r="GT2" s="59"/>
      <c r="GU2" s="59"/>
      <c r="GV2" s="59"/>
      <c r="GW2" s="59"/>
      <c r="GX2" s="59"/>
      <c r="GY2" s="60"/>
      <c r="GZ2" s="61"/>
      <c r="HA2" s="61"/>
      <c r="HC2" s="26" t="str">
        <f>Kalender!B657</f>
        <v>Sportifke 2</v>
      </c>
      <c r="HD2" s="57"/>
      <c r="HE2" s="57"/>
      <c r="HF2" s="25" t="str">
        <f>Kalender!D657</f>
        <v>Duvelboys 2</v>
      </c>
      <c r="HG2" s="58"/>
      <c r="HH2" s="59"/>
      <c r="HI2" s="59"/>
      <c r="HJ2" s="59"/>
      <c r="HK2" s="59"/>
      <c r="HL2" s="59"/>
      <c r="HM2" s="60"/>
      <c r="HN2" s="61"/>
      <c r="HO2" s="61"/>
      <c r="HQ2" s="26" t="str">
        <f>Kalender!B692</f>
        <v>Duvelboys 2</v>
      </c>
      <c r="HR2" s="57"/>
      <c r="HS2" s="57"/>
      <c r="HT2" s="25" t="str">
        <f>Kalender!D692</f>
        <v>Kalfort 6</v>
      </c>
      <c r="HU2" s="58"/>
      <c r="HV2" s="59"/>
      <c r="HW2" s="59"/>
      <c r="HX2" s="59"/>
      <c r="HY2" s="59"/>
      <c r="HZ2" s="59"/>
      <c r="IA2" s="60"/>
      <c r="IB2" s="61"/>
      <c r="IC2" s="61"/>
      <c r="IE2" s="26" t="str">
        <f>Kalender!B727</f>
        <v>Sportifke 2</v>
      </c>
      <c r="IF2" s="57"/>
      <c r="IG2" s="57"/>
      <c r="IH2" s="25" t="str">
        <f>Kalender!D727</f>
        <v>Autobus</v>
      </c>
      <c r="II2" s="58"/>
      <c r="IJ2" s="59"/>
      <c r="IK2" s="59"/>
      <c r="IL2" s="59"/>
      <c r="IM2" s="59"/>
      <c r="IN2" s="59"/>
      <c r="IO2" s="60"/>
      <c r="IP2" s="61"/>
      <c r="IQ2" s="61"/>
      <c r="IS2" s="26" t="str">
        <f>Kalender!B762</f>
        <v>Duvelboys 2</v>
      </c>
      <c r="IT2" s="57"/>
      <c r="IU2" s="57"/>
      <c r="IV2" s="25" t="str">
        <f>Kalender!D762</f>
        <v>Het Wiel 2</v>
      </c>
      <c r="IW2" s="58"/>
      <c r="IX2" s="59"/>
      <c r="IY2" s="59"/>
      <c r="IZ2" s="59"/>
      <c r="JA2" s="59"/>
      <c r="JB2" s="59"/>
      <c r="JC2" s="60"/>
      <c r="JD2" s="61"/>
      <c r="JE2" s="61"/>
      <c r="JG2" s="26" t="str">
        <f>Kalender!B832</f>
        <v>Duvelboys 2</v>
      </c>
      <c r="JH2" s="57"/>
      <c r="JI2" s="57"/>
      <c r="JJ2" s="25" t="str">
        <f>Kalender!D832</f>
        <v>Biljartvrienden 2</v>
      </c>
      <c r="JK2" s="58"/>
      <c r="JL2" s="59"/>
      <c r="JM2" s="59"/>
      <c r="JN2" s="59"/>
      <c r="JO2" s="59"/>
      <c r="JP2" s="59"/>
      <c r="JQ2" s="60"/>
      <c r="JR2" s="61"/>
      <c r="JS2" s="61"/>
      <c r="JU2" s="26" t="str">
        <f>Kalender!B867</f>
        <v>Sportifke 2</v>
      </c>
      <c r="JV2" s="57"/>
      <c r="JW2" s="57"/>
      <c r="JX2" s="25" t="str">
        <f>Kalender!D867</f>
        <v>De Plezante Hoek</v>
      </c>
      <c r="JY2" s="58"/>
      <c r="JZ2" s="59"/>
      <c r="KA2" s="59"/>
      <c r="KB2" s="59"/>
      <c r="KC2" s="59"/>
      <c r="KD2" s="59"/>
      <c r="KE2" s="60"/>
      <c r="KF2" s="61"/>
      <c r="KG2" s="61"/>
      <c r="KI2" s="26" t="str">
        <f>Kalender!B902</f>
        <v>Nog Ene</v>
      </c>
      <c r="KJ2" s="57"/>
      <c r="KK2" s="57"/>
      <c r="KL2" s="25" t="str">
        <f>Kalender!D902</f>
        <v>Sportifke 2</v>
      </c>
      <c r="KM2" s="58"/>
      <c r="KN2" s="125" t="s">
        <v>809</v>
      </c>
      <c r="KO2" s="59"/>
      <c r="KP2" s="59"/>
      <c r="KQ2" s="59"/>
      <c r="KR2" s="59"/>
      <c r="KS2" s="60"/>
      <c r="KT2" s="61"/>
      <c r="KU2" s="61"/>
      <c r="KW2" s="26"/>
      <c r="KX2" s="57"/>
      <c r="KY2" s="57"/>
      <c r="KZ2" s="25"/>
      <c r="LA2" s="58"/>
      <c r="LB2" s="59"/>
      <c r="LC2" s="59"/>
      <c r="LD2" s="59"/>
      <c r="LE2" s="59"/>
      <c r="LF2" s="59"/>
      <c r="LG2" s="60"/>
      <c r="LH2" s="61"/>
      <c r="LI2" s="61"/>
      <c r="LK2" s="26"/>
      <c r="LL2" s="57"/>
      <c r="LM2" s="57"/>
      <c r="LN2" s="25"/>
      <c r="LO2" s="58"/>
      <c r="LP2" s="59"/>
      <c r="LQ2" s="59"/>
      <c r="LR2" s="59"/>
      <c r="LS2" s="59"/>
      <c r="LT2" s="59"/>
      <c r="LU2" s="60"/>
      <c r="LV2" s="61"/>
      <c r="LW2" s="61"/>
      <c r="LY2" s="26"/>
      <c r="LZ2" s="57"/>
      <c r="MA2" s="57"/>
      <c r="MB2" s="25"/>
      <c r="MC2" s="58"/>
      <c r="MD2" s="59"/>
      <c r="ME2" s="59"/>
      <c r="MF2" s="59"/>
      <c r="MG2" s="59"/>
      <c r="MH2" s="59"/>
      <c r="MI2" s="60"/>
      <c r="MJ2" s="61"/>
      <c r="MK2" s="61"/>
      <c r="MM2" s="26"/>
      <c r="MN2" s="57"/>
      <c r="MO2" s="57"/>
      <c r="MP2" s="25"/>
      <c r="MQ2" s="58"/>
      <c r="MR2" s="59"/>
      <c r="MS2" s="59"/>
      <c r="MT2" s="59"/>
      <c r="MU2" s="59"/>
      <c r="MV2" s="59"/>
      <c r="MW2" s="60"/>
    </row>
    <row r="3" spans="1:363" x14ac:dyDescent="0.25">
      <c r="A3" s="63" t="s">
        <v>0</v>
      </c>
      <c r="B3" s="64" t="s">
        <v>1</v>
      </c>
      <c r="C3" s="64" t="s">
        <v>29</v>
      </c>
      <c r="D3" s="64" t="s">
        <v>2</v>
      </c>
      <c r="E3" s="64" t="s">
        <v>1</v>
      </c>
      <c r="F3" s="64" t="s">
        <v>29</v>
      </c>
      <c r="G3" s="64" t="s">
        <v>265</v>
      </c>
      <c r="H3" s="64" t="s">
        <v>266</v>
      </c>
      <c r="I3" s="64"/>
      <c r="J3" s="131" t="s">
        <v>5</v>
      </c>
      <c r="K3" s="132"/>
      <c r="L3" s="44"/>
      <c r="M3" s="44"/>
      <c r="N3" s="56"/>
      <c r="O3" s="63" t="s">
        <v>0</v>
      </c>
      <c r="P3" s="64" t="s">
        <v>1</v>
      </c>
      <c r="Q3" s="64" t="s">
        <v>29</v>
      </c>
      <c r="R3" s="64" t="s">
        <v>2</v>
      </c>
      <c r="S3" s="64" t="s">
        <v>1</v>
      </c>
      <c r="T3" s="64" t="s">
        <v>29</v>
      </c>
      <c r="U3" s="64" t="s">
        <v>265</v>
      </c>
      <c r="V3" s="64" t="s">
        <v>266</v>
      </c>
      <c r="W3" s="64"/>
      <c r="X3" s="131" t="s">
        <v>5</v>
      </c>
      <c r="Y3" s="132"/>
      <c r="Z3" s="44"/>
      <c r="AA3" s="44"/>
      <c r="AB3" s="56"/>
      <c r="AC3" s="63" t="s">
        <v>0</v>
      </c>
      <c r="AD3" s="64" t="s">
        <v>1</v>
      </c>
      <c r="AE3" s="64" t="s">
        <v>29</v>
      </c>
      <c r="AF3" s="64" t="s">
        <v>2</v>
      </c>
      <c r="AG3" s="64" t="s">
        <v>1</v>
      </c>
      <c r="AH3" s="64" t="s">
        <v>29</v>
      </c>
      <c r="AI3" s="64" t="s">
        <v>265</v>
      </c>
      <c r="AJ3" s="64" t="s">
        <v>266</v>
      </c>
      <c r="AK3" s="64"/>
      <c r="AL3" s="131" t="s">
        <v>5</v>
      </c>
      <c r="AM3" s="132"/>
      <c r="AN3" s="44"/>
      <c r="AO3" s="44"/>
      <c r="AP3" s="56"/>
      <c r="AQ3" s="63" t="s">
        <v>0</v>
      </c>
      <c r="AR3" s="64" t="s">
        <v>1</v>
      </c>
      <c r="AS3" s="64" t="s">
        <v>29</v>
      </c>
      <c r="AT3" s="64" t="s">
        <v>2</v>
      </c>
      <c r="AU3" s="64" t="s">
        <v>1</v>
      </c>
      <c r="AV3" s="64" t="s">
        <v>29</v>
      </c>
      <c r="AW3" s="64" t="s">
        <v>265</v>
      </c>
      <c r="AX3" s="64" t="s">
        <v>266</v>
      </c>
      <c r="AY3" s="64"/>
      <c r="AZ3" s="131" t="s">
        <v>5</v>
      </c>
      <c r="BA3" s="132"/>
      <c r="BB3" s="44"/>
      <c r="BC3" s="44"/>
      <c r="BD3" s="56"/>
      <c r="BE3" s="63" t="s">
        <v>0</v>
      </c>
      <c r="BF3" s="64" t="s">
        <v>1</v>
      </c>
      <c r="BG3" s="64" t="s">
        <v>29</v>
      </c>
      <c r="BH3" s="64" t="s">
        <v>2</v>
      </c>
      <c r="BI3" s="64" t="s">
        <v>1</v>
      </c>
      <c r="BJ3" s="64" t="s">
        <v>29</v>
      </c>
      <c r="BK3" s="64" t="s">
        <v>265</v>
      </c>
      <c r="BL3" s="64" t="s">
        <v>266</v>
      </c>
      <c r="BM3" s="64"/>
      <c r="BN3" s="131" t="s">
        <v>5</v>
      </c>
      <c r="BO3" s="132"/>
      <c r="BP3" s="44"/>
      <c r="BQ3" s="44"/>
      <c r="BR3" s="56"/>
      <c r="BS3" s="63" t="s">
        <v>0</v>
      </c>
      <c r="BT3" s="64" t="s">
        <v>1</v>
      </c>
      <c r="BU3" s="64" t="s">
        <v>29</v>
      </c>
      <c r="BV3" s="64" t="s">
        <v>2</v>
      </c>
      <c r="BW3" s="64" t="s">
        <v>1</v>
      </c>
      <c r="BX3" s="64" t="s">
        <v>29</v>
      </c>
      <c r="BY3" s="64" t="s">
        <v>265</v>
      </c>
      <c r="BZ3" s="64" t="s">
        <v>266</v>
      </c>
      <c r="CA3" s="64"/>
      <c r="CB3" s="131" t="s">
        <v>5</v>
      </c>
      <c r="CC3" s="132"/>
      <c r="CD3" s="44"/>
      <c r="CE3" s="44"/>
      <c r="CF3" s="56"/>
      <c r="CG3" s="63" t="s">
        <v>0</v>
      </c>
      <c r="CH3" s="64" t="s">
        <v>1</v>
      </c>
      <c r="CI3" s="64" t="s">
        <v>29</v>
      </c>
      <c r="CJ3" s="64" t="s">
        <v>2</v>
      </c>
      <c r="CK3" s="64" t="s">
        <v>1</v>
      </c>
      <c r="CL3" s="64" t="s">
        <v>29</v>
      </c>
      <c r="CM3" s="64" t="s">
        <v>265</v>
      </c>
      <c r="CN3" s="64" t="s">
        <v>266</v>
      </c>
      <c r="CO3" s="64"/>
      <c r="CP3" s="131" t="s">
        <v>5</v>
      </c>
      <c r="CQ3" s="132"/>
      <c r="CR3" s="44"/>
      <c r="CS3" s="44"/>
      <c r="CT3" s="56"/>
      <c r="CU3" s="63" t="s">
        <v>0</v>
      </c>
      <c r="CV3" s="64" t="s">
        <v>1</v>
      </c>
      <c r="CW3" s="64" t="s">
        <v>29</v>
      </c>
      <c r="CX3" s="64" t="s">
        <v>2</v>
      </c>
      <c r="CY3" s="64" t="s">
        <v>1</v>
      </c>
      <c r="CZ3" s="64" t="s">
        <v>29</v>
      </c>
      <c r="DA3" s="64" t="s">
        <v>265</v>
      </c>
      <c r="DB3" s="64" t="s">
        <v>266</v>
      </c>
      <c r="DC3" s="64"/>
      <c r="DD3" s="131" t="s">
        <v>5</v>
      </c>
      <c r="DE3" s="132"/>
      <c r="DF3" s="44"/>
      <c r="DG3" s="44"/>
      <c r="DH3" s="56"/>
      <c r="DI3" s="63" t="s">
        <v>0</v>
      </c>
      <c r="DJ3" s="64" t="s">
        <v>1</v>
      </c>
      <c r="DK3" s="64" t="s">
        <v>29</v>
      </c>
      <c r="DL3" s="64" t="s">
        <v>2</v>
      </c>
      <c r="DM3" s="64" t="s">
        <v>1</v>
      </c>
      <c r="DN3" s="64" t="s">
        <v>29</v>
      </c>
      <c r="DO3" s="64" t="s">
        <v>265</v>
      </c>
      <c r="DP3" s="64" t="s">
        <v>266</v>
      </c>
      <c r="DQ3" s="64"/>
      <c r="DR3" s="131" t="s">
        <v>5</v>
      </c>
      <c r="DS3" s="132"/>
      <c r="DT3" s="44"/>
      <c r="DU3" s="44"/>
      <c r="DV3" s="56"/>
      <c r="DW3" s="63" t="s">
        <v>0</v>
      </c>
      <c r="DX3" s="64" t="s">
        <v>1</v>
      </c>
      <c r="DY3" s="64" t="s">
        <v>29</v>
      </c>
      <c r="DZ3" s="64" t="s">
        <v>2</v>
      </c>
      <c r="EA3" s="64" t="s">
        <v>1</v>
      </c>
      <c r="EB3" s="64" t="s">
        <v>29</v>
      </c>
      <c r="EC3" s="64" t="s">
        <v>265</v>
      </c>
      <c r="ED3" s="64" t="s">
        <v>266</v>
      </c>
      <c r="EE3" s="64"/>
      <c r="EF3" s="131" t="s">
        <v>5</v>
      </c>
      <c r="EG3" s="132"/>
      <c r="EH3" s="44"/>
      <c r="EI3" s="44"/>
      <c r="EJ3" s="56"/>
      <c r="EK3" s="63" t="s">
        <v>0</v>
      </c>
      <c r="EL3" s="64" t="s">
        <v>1</v>
      </c>
      <c r="EM3" s="64" t="s">
        <v>29</v>
      </c>
      <c r="EN3" s="64" t="s">
        <v>2</v>
      </c>
      <c r="EO3" s="64" t="s">
        <v>1</v>
      </c>
      <c r="EP3" s="64" t="s">
        <v>29</v>
      </c>
      <c r="EQ3" s="64" t="s">
        <v>265</v>
      </c>
      <c r="ER3" s="64" t="s">
        <v>266</v>
      </c>
      <c r="ES3" s="64"/>
      <c r="ET3" s="131" t="s">
        <v>5</v>
      </c>
      <c r="EU3" s="132"/>
      <c r="EV3" s="44"/>
      <c r="EW3" s="44"/>
      <c r="EX3" s="56"/>
      <c r="EY3" s="63" t="s">
        <v>0</v>
      </c>
      <c r="EZ3" s="64" t="s">
        <v>1</v>
      </c>
      <c r="FA3" s="64" t="s">
        <v>29</v>
      </c>
      <c r="FB3" s="64" t="s">
        <v>2</v>
      </c>
      <c r="FC3" s="64" t="s">
        <v>1</v>
      </c>
      <c r="FD3" s="64" t="s">
        <v>29</v>
      </c>
      <c r="FE3" s="64" t="s">
        <v>265</v>
      </c>
      <c r="FF3" s="64" t="s">
        <v>266</v>
      </c>
      <c r="FG3" s="64"/>
      <c r="FH3" s="131" t="s">
        <v>5</v>
      </c>
      <c r="FI3" s="132"/>
      <c r="FJ3" s="44"/>
      <c r="FK3" s="44"/>
      <c r="FL3" s="56"/>
      <c r="FM3" s="63" t="s">
        <v>0</v>
      </c>
      <c r="FN3" s="64" t="s">
        <v>1</v>
      </c>
      <c r="FO3" s="64" t="s">
        <v>29</v>
      </c>
      <c r="FP3" s="64" t="s">
        <v>2</v>
      </c>
      <c r="FQ3" s="64" t="s">
        <v>1</v>
      </c>
      <c r="FR3" s="64" t="s">
        <v>29</v>
      </c>
      <c r="FS3" s="64" t="s">
        <v>265</v>
      </c>
      <c r="FT3" s="64" t="s">
        <v>266</v>
      </c>
      <c r="FU3" s="64"/>
      <c r="FV3" s="131" t="s">
        <v>5</v>
      </c>
      <c r="FW3" s="132"/>
      <c r="FX3" s="44"/>
      <c r="FY3" s="44"/>
      <c r="FZ3" s="56"/>
      <c r="GA3" s="63" t="s">
        <v>0</v>
      </c>
      <c r="GB3" s="64" t="s">
        <v>1</v>
      </c>
      <c r="GC3" s="64" t="s">
        <v>29</v>
      </c>
      <c r="GD3" s="64" t="s">
        <v>2</v>
      </c>
      <c r="GE3" s="64" t="s">
        <v>1</v>
      </c>
      <c r="GF3" s="64" t="s">
        <v>29</v>
      </c>
      <c r="GG3" s="64" t="s">
        <v>265</v>
      </c>
      <c r="GH3" s="64" t="s">
        <v>266</v>
      </c>
      <c r="GI3" s="64"/>
      <c r="GJ3" s="131" t="s">
        <v>5</v>
      </c>
      <c r="GK3" s="132"/>
      <c r="GL3" s="44"/>
      <c r="GM3" s="44"/>
      <c r="GN3" s="56"/>
      <c r="GO3" s="63" t="s">
        <v>0</v>
      </c>
      <c r="GP3" s="64" t="s">
        <v>1</v>
      </c>
      <c r="GQ3" s="64" t="s">
        <v>29</v>
      </c>
      <c r="GR3" s="64" t="s">
        <v>2</v>
      </c>
      <c r="GS3" s="64" t="s">
        <v>1</v>
      </c>
      <c r="GT3" s="64" t="s">
        <v>29</v>
      </c>
      <c r="GU3" s="64" t="s">
        <v>265</v>
      </c>
      <c r="GV3" s="64" t="s">
        <v>266</v>
      </c>
      <c r="GW3" s="64"/>
      <c r="GX3" s="131" t="s">
        <v>5</v>
      </c>
      <c r="GY3" s="132"/>
      <c r="GZ3" s="44"/>
      <c r="HA3" s="44"/>
      <c r="HB3" s="56"/>
      <c r="HC3" s="63" t="s">
        <v>0</v>
      </c>
      <c r="HD3" s="64" t="s">
        <v>1</v>
      </c>
      <c r="HE3" s="64" t="s">
        <v>29</v>
      </c>
      <c r="HF3" s="64" t="s">
        <v>2</v>
      </c>
      <c r="HG3" s="64" t="s">
        <v>1</v>
      </c>
      <c r="HH3" s="64" t="s">
        <v>29</v>
      </c>
      <c r="HI3" s="64" t="s">
        <v>265</v>
      </c>
      <c r="HJ3" s="64" t="s">
        <v>266</v>
      </c>
      <c r="HK3" s="64"/>
      <c r="HL3" s="131" t="s">
        <v>5</v>
      </c>
      <c r="HM3" s="132"/>
      <c r="HN3" s="44"/>
      <c r="HO3" s="44"/>
      <c r="HP3" s="56"/>
      <c r="HQ3" s="63" t="s">
        <v>0</v>
      </c>
      <c r="HR3" s="64" t="s">
        <v>1</v>
      </c>
      <c r="HS3" s="64" t="s">
        <v>29</v>
      </c>
      <c r="HT3" s="64" t="s">
        <v>2</v>
      </c>
      <c r="HU3" s="64" t="s">
        <v>1</v>
      </c>
      <c r="HV3" s="64" t="s">
        <v>29</v>
      </c>
      <c r="HW3" s="64" t="s">
        <v>265</v>
      </c>
      <c r="HX3" s="64" t="s">
        <v>266</v>
      </c>
      <c r="HY3" s="64"/>
      <c r="HZ3" s="131" t="s">
        <v>5</v>
      </c>
      <c r="IA3" s="132"/>
      <c r="IB3" s="44"/>
      <c r="IC3" s="44"/>
      <c r="ID3" s="56"/>
      <c r="IE3" s="63" t="s">
        <v>0</v>
      </c>
      <c r="IF3" s="64" t="s">
        <v>1</v>
      </c>
      <c r="IG3" s="64" t="s">
        <v>29</v>
      </c>
      <c r="IH3" s="64" t="s">
        <v>2</v>
      </c>
      <c r="II3" s="64" t="s">
        <v>1</v>
      </c>
      <c r="IJ3" s="64" t="s">
        <v>29</v>
      </c>
      <c r="IK3" s="64" t="s">
        <v>265</v>
      </c>
      <c r="IL3" s="64" t="s">
        <v>266</v>
      </c>
      <c r="IM3" s="64"/>
      <c r="IN3" s="131" t="s">
        <v>5</v>
      </c>
      <c r="IO3" s="132"/>
      <c r="IP3" s="44"/>
      <c r="IQ3" s="44"/>
      <c r="IR3" s="56"/>
      <c r="IS3" s="63" t="s">
        <v>0</v>
      </c>
      <c r="IT3" s="64" t="s">
        <v>1</v>
      </c>
      <c r="IU3" s="64" t="s">
        <v>29</v>
      </c>
      <c r="IV3" s="64" t="s">
        <v>2</v>
      </c>
      <c r="IW3" s="64" t="s">
        <v>1</v>
      </c>
      <c r="IX3" s="64" t="s">
        <v>29</v>
      </c>
      <c r="IY3" s="64" t="s">
        <v>265</v>
      </c>
      <c r="IZ3" s="64" t="s">
        <v>266</v>
      </c>
      <c r="JA3" s="64"/>
      <c r="JB3" s="131" t="s">
        <v>5</v>
      </c>
      <c r="JC3" s="132"/>
      <c r="JD3" s="44"/>
      <c r="JE3" s="44"/>
      <c r="JF3" s="56"/>
      <c r="JG3" s="63" t="s">
        <v>0</v>
      </c>
      <c r="JH3" s="64" t="s">
        <v>1</v>
      </c>
      <c r="JI3" s="64" t="s">
        <v>29</v>
      </c>
      <c r="JJ3" s="64" t="s">
        <v>2</v>
      </c>
      <c r="JK3" s="64" t="s">
        <v>1</v>
      </c>
      <c r="JL3" s="64" t="s">
        <v>29</v>
      </c>
      <c r="JM3" s="64" t="s">
        <v>265</v>
      </c>
      <c r="JN3" s="64" t="s">
        <v>266</v>
      </c>
      <c r="JO3" s="64"/>
      <c r="JP3" s="131" t="s">
        <v>5</v>
      </c>
      <c r="JQ3" s="132"/>
      <c r="JR3" s="44"/>
      <c r="JS3" s="44"/>
      <c r="JT3" s="56"/>
      <c r="JU3" s="63" t="s">
        <v>0</v>
      </c>
      <c r="JV3" s="64" t="s">
        <v>1</v>
      </c>
      <c r="JW3" s="64" t="s">
        <v>29</v>
      </c>
      <c r="JX3" s="64" t="s">
        <v>2</v>
      </c>
      <c r="JY3" s="64" t="s">
        <v>1</v>
      </c>
      <c r="JZ3" s="64" t="s">
        <v>29</v>
      </c>
      <c r="KA3" s="64" t="s">
        <v>265</v>
      </c>
      <c r="KB3" s="64" t="s">
        <v>266</v>
      </c>
      <c r="KC3" s="64"/>
      <c r="KD3" s="131" t="s">
        <v>5</v>
      </c>
      <c r="KE3" s="132"/>
      <c r="KF3" s="44"/>
      <c r="KG3" s="44"/>
      <c r="KH3" s="56"/>
      <c r="KI3" s="63" t="s">
        <v>0</v>
      </c>
      <c r="KJ3" s="64" t="s">
        <v>1</v>
      </c>
      <c r="KK3" s="64" t="s">
        <v>29</v>
      </c>
      <c r="KL3" s="64" t="s">
        <v>2</v>
      </c>
      <c r="KM3" s="64" t="s">
        <v>1</v>
      </c>
      <c r="KN3" s="64" t="s">
        <v>29</v>
      </c>
      <c r="KO3" s="64" t="s">
        <v>265</v>
      </c>
      <c r="KP3" s="64" t="s">
        <v>266</v>
      </c>
      <c r="KQ3" s="64"/>
      <c r="KR3" s="131" t="s">
        <v>5</v>
      </c>
      <c r="KS3" s="132"/>
      <c r="KT3" s="44"/>
      <c r="KU3" s="44"/>
      <c r="KW3" s="63"/>
      <c r="KX3" s="64"/>
      <c r="KY3" s="64"/>
      <c r="KZ3" s="64"/>
      <c r="LA3" s="64"/>
      <c r="LB3" s="64"/>
      <c r="LC3" s="64"/>
      <c r="LD3" s="64"/>
      <c r="LE3" s="64"/>
      <c r="LF3" s="131"/>
      <c r="LG3" s="132"/>
      <c r="LH3" s="44"/>
      <c r="LI3" s="44"/>
      <c r="LK3" s="63"/>
      <c r="LL3" s="64"/>
      <c r="LM3" s="64"/>
      <c r="LN3" s="64"/>
      <c r="LO3" s="64"/>
      <c r="LP3" s="64"/>
      <c r="LQ3" s="64"/>
      <c r="LR3" s="64"/>
      <c r="LS3" s="64"/>
      <c r="LT3" s="131"/>
      <c r="LU3" s="132"/>
      <c r="LV3" s="44"/>
      <c r="LW3" s="44"/>
      <c r="LY3" s="63"/>
      <c r="LZ3" s="64"/>
      <c r="MA3" s="64"/>
      <c r="MB3" s="64"/>
      <c r="MC3" s="64"/>
      <c r="MD3" s="64"/>
      <c r="ME3" s="64"/>
      <c r="MF3" s="64"/>
      <c r="MG3" s="64"/>
      <c r="MH3" s="131"/>
      <c r="MI3" s="132"/>
      <c r="MJ3" s="44"/>
      <c r="MK3" s="44"/>
      <c r="MM3" s="63"/>
      <c r="MN3" s="64"/>
      <c r="MO3" s="64"/>
      <c r="MP3" s="64"/>
      <c r="MQ3" s="64"/>
      <c r="MR3" s="64"/>
      <c r="MS3" s="64"/>
      <c r="MT3" s="64"/>
      <c r="MU3" s="64"/>
      <c r="MV3" s="131"/>
      <c r="MW3" s="132"/>
    </row>
    <row r="4" spans="1:363" ht="16.5" x14ac:dyDescent="0.3">
      <c r="A4" s="22" t="str">
        <f t="shared" ref="A4:A9" si="0">IF(B4,VLOOKUP(B4,Spelers,2,FALSE),"")</f>
        <v>COOREMAN Herman</v>
      </c>
      <c r="B4" s="83">
        <v>1437</v>
      </c>
      <c r="C4" s="22" t="str">
        <f t="shared" ref="C4:C9" si="1">IF(B4,VLOOKUP(B4,Spelers,3,FALSE),"")</f>
        <v>NA</v>
      </c>
      <c r="D4" s="22" t="str">
        <f t="shared" ref="D4:D9" si="2">IF(E4,VLOOKUP(E4,Spelers,2,FALSE),"")</f>
        <v>VAN MALDEREN Gert</v>
      </c>
      <c r="E4" s="83">
        <v>3019</v>
      </c>
      <c r="F4" s="22" t="str">
        <f t="shared" ref="F4:F9" si="3">IF(E4,VLOOKUP(E4,Spelers,3,FALSE),"")</f>
        <v>NA</v>
      </c>
      <c r="G4" s="83">
        <v>1</v>
      </c>
      <c r="H4" s="83">
        <v>2</v>
      </c>
      <c r="I4" s="84"/>
      <c r="J4" s="22">
        <f t="shared" ref="J4:J9" si="4">IF(H4&lt;&gt;"",IF(G4=H4,IF(G4=1,2,0),1),"")</f>
        <v>1</v>
      </c>
      <c r="K4" s="22">
        <f t="shared" ref="K4:K9" si="5">IF(H4&lt;&gt;"",IF(G4=H4,IF(G4=1,0,2),1),"")</f>
        <v>1</v>
      </c>
      <c r="L4" s="43">
        <f>IF(J4=2,3,IF(J4=1,1,0))</f>
        <v>1</v>
      </c>
      <c r="M4" s="43">
        <f>IF(K4=2,3,IF(K4=1,1,0))</f>
        <v>1</v>
      </c>
      <c r="N4" s="66"/>
      <c r="O4" s="22" t="str">
        <f t="shared" ref="O4:O9" si="6">IF(P4,VLOOKUP(P4,Spelers,2,FALSE),"")</f>
        <v>VAN HOOFSTAT Louis</v>
      </c>
      <c r="P4" s="83">
        <v>2836</v>
      </c>
      <c r="Q4" s="22" t="str">
        <f t="shared" ref="Q4:Q9" si="7">IF(P4,VLOOKUP(P4,Spelers,3,FALSE),"")</f>
        <v>D</v>
      </c>
      <c r="R4" s="22" t="str">
        <f t="shared" ref="R4:R9" si="8">IF(S4,VLOOKUP(S4,Spelers,2,FALSE),"")</f>
        <v>VERHOEVEN Christiaan</v>
      </c>
      <c r="S4" s="83">
        <v>1699</v>
      </c>
      <c r="T4" s="22" t="str">
        <f t="shared" ref="T4:T9" si="9">IF(S4,VLOOKUP(S4,Spelers,3,FALSE),"")</f>
        <v>C</v>
      </c>
      <c r="U4" s="83">
        <v>2</v>
      </c>
      <c r="V4" s="83">
        <v>2</v>
      </c>
      <c r="W4" s="84"/>
      <c r="X4" s="22">
        <f t="shared" ref="X4:X9" si="10">IF(V4&lt;&gt;"",IF(U4=V4,IF(U4=1,2,0),1),"")</f>
        <v>0</v>
      </c>
      <c r="Y4" s="22">
        <f t="shared" ref="Y4:Y9" si="11">IF(V4&lt;&gt;"",IF(U4=V4,IF(U4=1,0,2),1),"")</f>
        <v>2</v>
      </c>
      <c r="Z4" s="43">
        <f>IF(X4=2,3,IF(X4=1,1,0))</f>
        <v>0</v>
      </c>
      <c r="AA4" s="43">
        <f>IF(Y4=2,3,IF(Y4=1,1,0))</f>
        <v>3</v>
      </c>
      <c r="AB4" s="56"/>
      <c r="AC4" s="22" t="str">
        <f t="shared" ref="AC4:AC9" si="12">IF(AD4,VLOOKUP(AD4,Spelers,2,FALSE),"")</f>
        <v>CRICKX Ronald</v>
      </c>
      <c r="AD4" s="83">
        <v>605</v>
      </c>
      <c r="AE4" s="22" t="str">
        <f t="shared" ref="AE4:AE9" si="13">IF(AD4,VLOOKUP(AD4,Spelers,3,FALSE),"")</f>
        <v>C</v>
      </c>
      <c r="AF4" s="22" t="str">
        <f t="shared" ref="AF4:AF9" si="14">IF(AG4,VLOOKUP(AG4,Spelers,2,FALSE),"")</f>
        <v>SCHAMPAERT Patrick</v>
      </c>
      <c r="AG4" s="83">
        <v>3010</v>
      </c>
      <c r="AH4" s="22" t="str">
        <f t="shared" ref="AH4:AH9" si="15">IF(AG4,VLOOKUP(AG4,Spelers,3,FALSE),"")</f>
        <v>C</v>
      </c>
      <c r="AI4" s="83">
        <v>2</v>
      </c>
      <c r="AJ4" s="83">
        <v>1</v>
      </c>
      <c r="AK4" s="84"/>
      <c r="AL4" s="22">
        <f t="shared" ref="AL4:AL9" si="16">IF(AJ4&lt;&gt;"",IF(AI4=AJ4,IF(AI4=1,2,0),1),"")</f>
        <v>1</v>
      </c>
      <c r="AM4" s="22">
        <f t="shared" ref="AM4:AM9" si="17">IF(AJ4&lt;&gt;"",IF(AI4=AJ4,IF(AI4=1,0,2),1),"")</f>
        <v>1</v>
      </c>
      <c r="AN4" s="43">
        <f>IF(AL4=2,3,IF(AL4=1,1,0))</f>
        <v>1</v>
      </c>
      <c r="AO4" s="43">
        <f>IF(AM4=2,3,IF(AM4=1,1,0))</f>
        <v>1</v>
      </c>
      <c r="AP4" s="56"/>
      <c r="AQ4" s="22" t="str">
        <f t="shared" ref="AQ4:AQ9" si="18">IF(AR4,VLOOKUP(AR4,Spelers,2,FALSE),"")</f>
        <v>BRABANTS Hans</v>
      </c>
      <c r="AR4" s="83">
        <v>2777</v>
      </c>
      <c r="AS4" s="22" t="str">
        <f t="shared" ref="AS4:AS9" si="19">IF(AR4,VLOOKUP(AR4,Spelers,3,FALSE),"")</f>
        <v>D</v>
      </c>
      <c r="AT4" s="22" t="str">
        <f t="shared" ref="AT4:AT9" si="20">IF(AU4,VLOOKUP(AU4,Spelers,2,FALSE),"")</f>
        <v>THOMPSON Arthur</v>
      </c>
      <c r="AU4" s="83">
        <v>2893</v>
      </c>
      <c r="AV4" s="22" t="str">
        <f t="shared" ref="AV4:AV9" si="21">IF(AU4,VLOOKUP(AU4,Spelers,3,FALSE),"")</f>
        <v>D</v>
      </c>
      <c r="AW4" s="83">
        <v>1</v>
      </c>
      <c r="AX4" s="83">
        <v>1</v>
      </c>
      <c r="AY4" s="84"/>
      <c r="AZ4" s="22">
        <f t="shared" ref="AZ4:AZ9" si="22">IF(AX4&lt;&gt;"",IF(AW4=AX4,IF(AW4=1,2,0),1),"")</f>
        <v>2</v>
      </c>
      <c r="BA4" s="22">
        <f t="shared" ref="BA4:BA9" si="23">IF(AX4&lt;&gt;"",IF(AW4=AX4,IF(AW4=1,0,2),1),"")</f>
        <v>0</v>
      </c>
      <c r="BB4" s="43">
        <f>IF(AZ4=2,3,IF(AZ4=1,1,0))</f>
        <v>3</v>
      </c>
      <c r="BC4" s="43">
        <f>IF(BA4=2,3,IF(BA4=1,1,0))</f>
        <v>0</v>
      </c>
      <c r="BD4" s="66"/>
      <c r="BE4" s="22" t="str">
        <f t="shared" ref="BE4:BE9" si="24">IF(BF4,VLOOKUP(BF4,Spelers,2,FALSE),"")</f>
        <v>VERLINDEN Frank</v>
      </c>
      <c r="BF4" s="83">
        <v>3678</v>
      </c>
      <c r="BG4" s="22" t="str">
        <f t="shared" ref="BG4:BG9" si="25">IF(BF4,VLOOKUP(BF4,Spelers,3,FALSE),"")</f>
        <v>C</v>
      </c>
      <c r="BH4" s="22" t="str">
        <f t="shared" ref="BH4:BH9" si="26">IF(BI4,VLOOKUP(BI4,Spelers,2,FALSE),"")</f>
        <v>VAN DE VYVER Kirsten</v>
      </c>
      <c r="BI4" s="83">
        <v>2973</v>
      </c>
      <c r="BJ4" s="22" t="str">
        <f t="shared" ref="BJ4:BJ9" si="27">IF(BI4,VLOOKUP(BI4,Spelers,3,FALSE),"")</f>
        <v>D</v>
      </c>
      <c r="BK4" s="83">
        <v>2</v>
      </c>
      <c r="BL4" s="83">
        <v>2</v>
      </c>
      <c r="BM4" s="84"/>
      <c r="BN4" s="22">
        <f t="shared" ref="BN4:BN9" si="28">IF(BL4&lt;&gt;"",IF(BK4=BL4,IF(BK4=1,2,0),1),"")</f>
        <v>0</v>
      </c>
      <c r="BO4" s="22">
        <f t="shared" ref="BO4:BO9" si="29">IF(BL4&lt;&gt;"",IF(BK4=BL4,IF(BK4=1,0,2),1),"")</f>
        <v>2</v>
      </c>
      <c r="BP4" s="43">
        <f>IF(BN4=2,3,IF(BN4=1,1,0))</f>
        <v>0</v>
      </c>
      <c r="BQ4" s="43">
        <f>IF(BO4=2,3,IF(BO4=1,1,0))</f>
        <v>3</v>
      </c>
      <c r="BR4" s="56"/>
      <c r="BS4" s="22" t="str">
        <f t="shared" ref="BS4:BS9" si="30">IF(BT4,VLOOKUP(BT4,Spelers,2,FALSE),"")</f>
        <v>LEEMANS Gustaaf</v>
      </c>
      <c r="BT4" s="83">
        <v>2598</v>
      </c>
      <c r="BU4" s="22" t="str">
        <f t="shared" ref="BU4:BU9" si="31">IF(BT4,VLOOKUP(BT4,Spelers,3,FALSE),"")</f>
        <v>C</v>
      </c>
      <c r="BV4" s="22" t="str">
        <f t="shared" ref="BV4:BV9" si="32">IF(BW4,VLOOKUP(BW4,Spelers,2,FALSE),"")</f>
        <v>CLEYMANS John</v>
      </c>
      <c r="BW4" s="83">
        <v>3024</v>
      </c>
      <c r="BX4" s="22" t="str">
        <f t="shared" ref="BX4:BX9" si="33">IF(BW4,VLOOKUP(BW4,Spelers,3,FALSE),"")</f>
        <v>C</v>
      </c>
      <c r="BY4" s="83">
        <v>2</v>
      </c>
      <c r="BZ4" s="83">
        <v>1</v>
      </c>
      <c r="CA4" s="84"/>
      <c r="CB4" s="22">
        <f t="shared" ref="CB4:CB9" si="34">IF(BZ4&lt;&gt;"",IF(BY4=BZ4,IF(BY4=1,2,0),1),"")</f>
        <v>1</v>
      </c>
      <c r="CC4" s="22">
        <f t="shared" ref="CC4:CC9" si="35">IF(BZ4&lt;&gt;"",IF(BY4=BZ4,IF(BY4=1,0,2),1),"")</f>
        <v>1</v>
      </c>
      <c r="CD4" s="43">
        <f>IF(CB4=2,3,IF(CB4=1,1,0))</f>
        <v>1</v>
      </c>
      <c r="CE4" s="43">
        <f>IF(CC4=2,3,IF(CC4=1,1,0))</f>
        <v>1</v>
      </c>
      <c r="CF4" s="56"/>
      <c r="CG4" s="22" t="str">
        <f t="shared" ref="CG4:CG9" si="36">IF(CH4,VLOOKUP(CH4,Spelers,2,FALSE),"")</f>
        <v>VAN BOUWEL Louis</v>
      </c>
      <c r="CH4" s="83">
        <v>2630</v>
      </c>
      <c r="CI4" s="22" t="str">
        <f t="shared" ref="CI4:CI9" si="37">IF(CH4,VLOOKUP(CH4,Spelers,3,FALSE),"")</f>
        <v>D</v>
      </c>
      <c r="CJ4" s="22" t="str">
        <f t="shared" ref="CJ4:CJ9" si="38">IF(CK4,VLOOKUP(CK4,Spelers,2,FALSE),"")</f>
        <v>VAN DE VYVER Kirsten</v>
      </c>
      <c r="CK4" s="83">
        <v>2973</v>
      </c>
      <c r="CL4" s="22" t="str">
        <f t="shared" ref="CL4:CL9" si="39">IF(CK4,VLOOKUP(CK4,Spelers,3,FALSE),"")</f>
        <v>D</v>
      </c>
      <c r="CM4" s="83">
        <v>2</v>
      </c>
      <c r="CN4" s="83">
        <v>1</v>
      </c>
      <c r="CO4" s="84"/>
      <c r="CP4" s="22">
        <f t="shared" ref="CP4:CP9" si="40">IF(CN4&lt;&gt;"",IF(CM4=CN4,IF(CM4=1,2,0),1),"")</f>
        <v>1</v>
      </c>
      <c r="CQ4" s="22">
        <f t="shared" ref="CQ4:CQ9" si="41">IF(CN4&lt;&gt;"",IF(CM4=CN4,IF(CM4=1,0,2),1),"")</f>
        <v>1</v>
      </c>
      <c r="CR4" s="43">
        <f>IF(CP4=2,3,IF(CP4=1,1,0))</f>
        <v>1</v>
      </c>
      <c r="CS4" s="43">
        <f>IF(CQ4=2,3,IF(CQ4=1,1,0))</f>
        <v>1</v>
      </c>
      <c r="CT4" s="66"/>
      <c r="CU4" s="22" t="str">
        <f t="shared" ref="CU4:CU9" si="42">IF(CV4,VLOOKUP(CV4,Spelers,2,FALSE),"")</f>
        <v>VAN LENT François</v>
      </c>
      <c r="CV4" s="83">
        <v>8059</v>
      </c>
      <c r="CW4" s="22" t="str">
        <f t="shared" ref="CW4:CW9" si="43">IF(CV4,VLOOKUP(CV4,Spelers,3,FALSE),"")</f>
        <v>C</v>
      </c>
      <c r="CX4" s="22" t="str">
        <f t="shared" ref="CX4:CX9" si="44">IF(CY4,VLOOKUP(CY4,Spelers,2,FALSE),"")</f>
        <v>VAN CAMP Lucas</v>
      </c>
      <c r="CY4" s="83">
        <v>1655</v>
      </c>
      <c r="CZ4" s="22" t="str">
        <f t="shared" ref="CZ4:CZ9" si="45">IF(CY4,VLOOKUP(CY4,Spelers,3,FALSE),"")</f>
        <v>D</v>
      </c>
      <c r="DA4" s="83">
        <v>2</v>
      </c>
      <c r="DB4" s="83">
        <v>1</v>
      </c>
      <c r="DC4" s="84"/>
      <c r="DD4" s="22">
        <f t="shared" ref="DD4:DD9" si="46">IF(DB4&lt;&gt;"",IF(DA4=DB4,IF(DA4=1,2,0),1),"")</f>
        <v>1</v>
      </c>
      <c r="DE4" s="22">
        <f t="shared" ref="DE4:DE9" si="47">IF(DB4&lt;&gt;"",IF(DA4=DB4,IF(DA4=1,0,2),1),"")</f>
        <v>1</v>
      </c>
      <c r="DF4" s="43">
        <f>IF(DD4=2,3,IF(DD4=1,1,0))</f>
        <v>1</v>
      </c>
      <c r="DG4" s="43">
        <f>IF(DE4=2,3,IF(DE4=1,1,0))</f>
        <v>1</v>
      </c>
      <c r="DH4" s="56"/>
      <c r="DI4" s="22" t="str">
        <f t="shared" ref="DI4:DI9" si="48">IF(DJ4,VLOOKUP(DJ4,Spelers,2,FALSE),"")</f>
        <v>POORTMANS Paul</v>
      </c>
      <c r="DJ4" s="83">
        <v>2242</v>
      </c>
      <c r="DK4" s="22" t="str">
        <f t="shared" ref="DK4:DK9" si="49">IF(DJ4,VLOOKUP(DJ4,Spelers,3,FALSE),"")</f>
        <v>D</v>
      </c>
      <c r="DL4" s="22" t="str">
        <f t="shared" ref="DL4:DL9" si="50">IF(DM4,VLOOKUP(DM4,Spelers,2,FALSE),"")</f>
        <v>ENGELS Ronald</v>
      </c>
      <c r="DM4" s="83">
        <v>3612</v>
      </c>
      <c r="DN4" s="22" t="str">
        <f t="shared" ref="DN4:DN9" si="51">IF(DM4,VLOOKUP(DM4,Spelers,3,FALSE),"")</f>
        <v>C</v>
      </c>
      <c r="DO4" s="83">
        <v>1</v>
      </c>
      <c r="DP4" s="83">
        <v>1</v>
      </c>
      <c r="DQ4" s="84"/>
      <c r="DR4" s="22">
        <f t="shared" ref="DR4:DR9" si="52">IF(DP4&lt;&gt;"",IF(DO4=DP4,IF(DO4=1,2,0),1),"")</f>
        <v>2</v>
      </c>
      <c r="DS4" s="22">
        <f t="shared" ref="DS4:DS9" si="53">IF(DP4&lt;&gt;"",IF(DO4=DP4,IF(DO4=1,0,2),1),"")</f>
        <v>0</v>
      </c>
      <c r="DT4" s="43">
        <f>IF(DR4=2,3,IF(DR4=1,1,0))</f>
        <v>3</v>
      </c>
      <c r="DU4" s="43">
        <f>IF(DS4=2,3,IF(DS4=1,1,0))</f>
        <v>0</v>
      </c>
      <c r="DV4" s="56"/>
      <c r="DW4" s="22" t="str">
        <f t="shared" ref="DW4:DW9" si="54">IF(DX4,VLOOKUP(DX4,Spelers,2,FALSE),"")</f>
        <v>PEETERS Luc</v>
      </c>
      <c r="DX4" s="83">
        <v>5427</v>
      </c>
      <c r="DY4" s="22" t="str">
        <f t="shared" ref="DY4:DY9" si="55">IF(DX4,VLOOKUP(DX4,Spelers,3,FALSE),"")</f>
        <v>D</v>
      </c>
      <c r="DZ4" s="22" t="str">
        <f t="shared" ref="DZ4:DZ9" si="56">IF(EA4,VLOOKUP(EA4,Spelers,2,FALSE),"")</f>
        <v>MEES Noël</v>
      </c>
      <c r="EA4" s="83">
        <v>1117</v>
      </c>
      <c r="EB4" s="22" t="str">
        <f t="shared" ref="EB4:EB9" si="57">IF(EA4,VLOOKUP(EA4,Spelers,3,FALSE),"")</f>
        <v>B</v>
      </c>
      <c r="EC4" s="83">
        <v>2</v>
      </c>
      <c r="ED4" s="83">
        <v>2</v>
      </c>
      <c r="EE4" s="84"/>
      <c r="EF4" s="22">
        <f t="shared" ref="EF4:EF9" si="58">IF(ED4&lt;&gt;"",IF(EC4=ED4,IF(EC4=1,2,0),1),"")</f>
        <v>0</v>
      </c>
      <c r="EG4" s="22">
        <f t="shared" ref="EG4:EG9" si="59">IF(ED4&lt;&gt;"",IF(EC4=ED4,IF(EC4=1,0,2),1),"")</f>
        <v>2</v>
      </c>
      <c r="EH4" s="43">
        <f>IF(EF4=2,3,IF(EF4=1,1,0))</f>
        <v>0</v>
      </c>
      <c r="EI4" s="43">
        <f>IF(EG4=2,3,IF(EG4=1,1,0))</f>
        <v>3</v>
      </c>
      <c r="EJ4" s="66"/>
      <c r="EK4" s="22" t="str">
        <f t="shared" ref="EK4:EK9" si="60">IF(EL4,VLOOKUP(EL4,Spelers,2,FALSE),"")</f>
        <v>VAN SCHOOR Eddy</v>
      </c>
      <c r="EL4" s="83">
        <v>2778</v>
      </c>
      <c r="EM4" s="22" t="str">
        <f t="shared" ref="EM4:EM9" si="61">IF(EL4,VLOOKUP(EL4,Spelers,3,FALSE),"")</f>
        <v>D</v>
      </c>
      <c r="EN4" s="22" t="str">
        <f t="shared" ref="EN4:EN9" si="62">IF(EO4,VLOOKUP(EO4,Spelers,2,FALSE),"")</f>
        <v>DE VAEL Louis</v>
      </c>
      <c r="EO4" s="83">
        <v>1769</v>
      </c>
      <c r="EP4" s="22" t="str">
        <f t="shared" ref="EP4:EP9" si="63">IF(EO4,VLOOKUP(EO4,Spelers,3,FALSE),"")</f>
        <v>C</v>
      </c>
      <c r="EQ4" s="83">
        <v>2</v>
      </c>
      <c r="ER4" s="83">
        <v>1</v>
      </c>
      <c r="ES4" s="84"/>
      <c r="ET4" s="22">
        <f t="shared" ref="ET4:ET9" si="64">IF(ER4&lt;&gt;"",IF(EQ4=ER4,IF(EQ4=1,2,0),1),"")</f>
        <v>1</v>
      </c>
      <c r="EU4" s="22">
        <f t="shared" ref="EU4:EU9" si="65">IF(ER4&lt;&gt;"",IF(EQ4=ER4,IF(EQ4=1,0,2),1),"")</f>
        <v>1</v>
      </c>
      <c r="EV4" s="43">
        <f>IF(ET4=2,3,IF(ET4=1,1,0))</f>
        <v>1</v>
      </c>
      <c r="EW4" s="43">
        <f>IF(EU4=2,3,IF(EU4=1,1,0))</f>
        <v>1</v>
      </c>
      <c r="EX4" s="56"/>
      <c r="EY4" s="22" t="str">
        <f t="shared" ref="EY4:EY9" si="66">IF(EZ4,VLOOKUP(EZ4,Spelers,2,FALSE),"")</f>
        <v>CRICKX Ronald</v>
      </c>
      <c r="EZ4" s="83">
        <v>605</v>
      </c>
      <c r="FA4" s="22" t="str">
        <f t="shared" ref="FA4:FA9" si="67">IF(EZ4,VLOOKUP(EZ4,Spelers,3,FALSE),"")</f>
        <v>C</v>
      </c>
      <c r="FB4" s="22" t="str">
        <f t="shared" ref="FB4:FB9" si="68">IF(FC4,VLOOKUP(FC4,Spelers,2,FALSE),"")</f>
        <v>VERHOEVEN Christiaan</v>
      </c>
      <c r="FC4" s="83">
        <v>1699</v>
      </c>
      <c r="FD4" s="22" t="str">
        <f t="shared" ref="FD4:FD9" si="69">IF(FC4,VLOOKUP(FC4,Spelers,3,FALSE),"")</f>
        <v>C</v>
      </c>
      <c r="FE4" s="83">
        <v>1</v>
      </c>
      <c r="FF4" s="83">
        <v>2</v>
      </c>
      <c r="FG4" s="84"/>
      <c r="FH4" s="22">
        <f t="shared" ref="FH4:FH9" si="70">IF(FF4&lt;&gt;"",IF(FE4=FF4,IF(FE4=1,2,0),1),"")</f>
        <v>1</v>
      </c>
      <c r="FI4" s="22">
        <f t="shared" ref="FI4:FI9" si="71">IF(FF4&lt;&gt;"",IF(FE4=FF4,IF(FE4=1,0,2),1),"")</f>
        <v>1</v>
      </c>
      <c r="FJ4" s="43">
        <f>IF(FH4=2,3,IF(FH4=1,1,0))</f>
        <v>1</v>
      </c>
      <c r="FK4" s="43">
        <f>IF(FI4=2,3,IF(FI4=1,1,0))</f>
        <v>1</v>
      </c>
      <c r="FL4" s="56"/>
      <c r="FM4" s="22" t="str">
        <f t="shared" ref="FM4:FM9" si="72">IF(FN4,VLOOKUP(FN4,Spelers,2,FALSE),"")</f>
        <v>DE BOECK Alfons</v>
      </c>
      <c r="FN4" s="83">
        <v>1722</v>
      </c>
      <c r="FO4" s="22" t="str">
        <f t="shared" ref="FO4:FO9" si="73">IF(FN4,VLOOKUP(FN4,Spelers,3,FALSE),"")</f>
        <v>NA</v>
      </c>
      <c r="FP4" s="22" t="str">
        <f t="shared" ref="FP4:FP9" si="74">IF(FQ4,VLOOKUP(FQ4,Spelers,2,FALSE),"")</f>
        <v>VAN SCHOOR Eddy</v>
      </c>
      <c r="FQ4" s="83">
        <v>2778</v>
      </c>
      <c r="FR4" s="22" t="str">
        <f t="shared" ref="FR4:FR9" si="75">IF(FQ4,VLOOKUP(FQ4,Spelers,3,FALSE),"")</f>
        <v>D</v>
      </c>
      <c r="FS4" s="83">
        <v>1</v>
      </c>
      <c r="FT4" s="83">
        <v>2</v>
      </c>
      <c r="FU4" s="84"/>
      <c r="FV4" s="22">
        <f t="shared" ref="FV4:FV9" si="76">IF(FT4&lt;&gt;"",IF(FS4=FT4,IF(FS4=1,2,0),1),"")</f>
        <v>1</v>
      </c>
      <c r="FW4" s="22">
        <f t="shared" ref="FW4:FW9" si="77">IF(FT4&lt;&gt;"",IF(FS4=FT4,IF(FS4=1,0,2),1),"")</f>
        <v>1</v>
      </c>
      <c r="FX4" s="43">
        <f>IF(FV4=2,3,IF(FV4=1,1,0))</f>
        <v>1</v>
      </c>
      <c r="FY4" s="43">
        <f>IF(FW4=2,3,IF(FW4=1,1,0))</f>
        <v>1</v>
      </c>
      <c r="FZ4" s="66"/>
      <c r="GA4" s="22" t="str">
        <f t="shared" ref="GA4:GA9" si="78">IF(GB4,VLOOKUP(GB4,Spelers,2,FALSE),"")</f>
        <v>SCHAMPAERT Patrick</v>
      </c>
      <c r="GB4" s="83">
        <v>3010</v>
      </c>
      <c r="GC4" s="22" t="str">
        <f t="shared" ref="GC4:GC9" si="79">IF(GB4,VLOOKUP(GB4,Spelers,3,FALSE),"")</f>
        <v>C</v>
      </c>
      <c r="GD4" s="22" t="str">
        <f t="shared" ref="GD4:GD9" si="80">IF(GE4,VLOOKUP(GE4,Spelers,2,FALSE),"")</f>
        <v>DIEPENDAELE Ides</v>
      </c>
      <c r="GE4" s="83">
        <v>3531</v>
      </c>
      <c r="GF4" s="22" t="str">
        <f t="shared" ref="GF4:GF9" si="81">IF(GE4,VLOOKUP(GE4,Spelers,3,FALSE),"")</f>
        <v>C</v>
      </c>
      <c r="GG4" s="83">
        <v>2</v>
      </c>
      <c r="GH4" s="83">
        <v>2</v>
      </c>
      <c r="GI4" s="84"/>
      <c r="GJ4" s="22">
        <f t="shared" ref="GJ4:GJ9" si="82">IF(GH4&lt;&gt;"",IF(GG4=GH4,IF(GG4=1,2,0),1),"")</f>
        <v>0</v>
      </c>
      <c r="GK4" s="22">
        <f t="shared" ref="GK4:GK9" si="83">IF(GH4&lt;&gt;"",IF(GG4=GH4,IF(GG4=1,0,2),1),"")</f>
        <v>2</v>
      </c>
      <c r="GL4" s="43">
        <f>IF(GJ4=2,3,IF(GJ4=1,1,0))</f>
        <v>0</v>
      </c>
      <c r="GM4" s="43">
        <f>IF(GK4=2,3,IF(GK4=1,1,0))</f>
        <v>3</v>
      </c>
      <c r="GN4" s="56"/>
      <c r="GO4" s="22" t="str">
        <f t="shared" ref="GO4:GO9" si="84">IF(GP4,VLOOKUP(GP4,Spelers,2,FALSE),"")</f>
        <v>VERHEYDEN Thierry</v>
      </c>
      <c r="GP4" s="83">
        <v>3038</v>
      </c>
      <c r="GQ4" s="22" t="str">
        <f t="shared" ref="GQ4:GQ9" si="85">IF(GP4,VLOOKUP(GP4,Spelers,3,FALSE),"")</f>
        <v>B</v>
      </c>
      <c r="GR4" s="22" t="str">
        <f t="shared" ref="GR4:GR9" si="86">IF(GS4,VLOOKUP(GS4,Spelers,2,FALSE),"")</f>
        <v>VAN HOOFSTAT Louis</v>
      </c>
      <c r="GS4" s="83">
        <v>2836</v>
      </c>
      <c r="GT4" s="22" t="str">
        <f t="shared" ref="GT4:GT9" si="87">IF(GS4,VLOOKUP(GS4,Spelers,3,FALSE),"")</f>
        <v>D</v>
      </c>
      <c r="GU4" s="83">
        <v>1</v>
      </c>
      <c r="GV4" s="83">
        <v>1</v>
      </c>
      <c r="GW4" s="84"/>
      <c r="GX4" s="22">
        <f t="shared" ref="GX4:GX9" si="88">IF(GV4&lt;&gt;"",IF(GU4=GV4,IF(GU4=1,2,0),1),"")</f>
        <v>2</v>
      </c>
      <c r="GY4" s="22">
        <f t="shared" ref="GY4:GY9" si="89">IF(GV4&lt;&gt;"",IF(GU4=GV4,IF(GU4=1,0,2),1),"")</f>
        <v>0</v>
      </c>
      <c r="GZ4" s="43">
        <f>IF(GX4=2,3,IF(GX4=1,1,0))</f>
        <v>3</v>
      </c>
      <c r="HA4" s="43">
        <f>IF(GY4=2,3,IF(GY4=1,1,0))</f>
        <v>0</v>
      </c>
      <c r="HB4" s="56"/>
      <c r="HC4" s="22" t="str">
        <f t="shared" ref="HC4:HC9" si="90">IF(HD4,VLOOKUP(HD4,Spelers,2,FALSE),"")</f>
        <v>JACOBS Dave</v>
      </c>
      <c r="HD4" s="83">
        <v>2789</v>
      </c>
      <c r="HE4" s="22" t="str">
        <f t="shared" ref="HE4:HE9" si="91">IF(HD4,VLOOKUP(HD4,Spelers,3,FALSE),"")</f>
        <v>B</v>
      </c>
      <c r="HF4" s="22" t="str">
        <f t="shared" ref="HF4:HF9" si="92">IF(HG4,VLOOKUP(HG4,Spelers,2,FALSE),"")</f>
        <v>VAN CAMP Lucas</v>
      </c>
      <c r="HG4" s="83">
        <v>1655</v>
      </c>
      <c r="HH4" s="22" t="str">
        <f t="shared" ref="HH4:HH9" si="93">IF(HG4,VLOOKUP(HG4,Spelers,3,FALSE),"")</f>
        <v>D</v>
      </c>
      <c r="HI4" s="83">
        <v>1</v>
      </c>
      <c r="HJ4" s="83">
        <v>1</v>
      </c>
      <c r="HK4" s="84"/>
      <c r="HL4" s="22">
        <f t="shared" ref="HL4:HL9" si="94">IF(HJ4&lt;&gt;"",IF(HI4=HJ4,IF(HI4=1,2,0),1),"")</f>
        <v>2</v>
      </c>
      <c r="HM4" s="22">
        <f t="shared" ref="HM4:HM9" si="95">IF(HJ4&lt;&gt;"",IF(HI4=HJ4,IF(HI4=1,0,2),1),"")</f>
        <v>0</v>
      </c>
      <c r="HN4" s="43">
        <f>IF(HL4=2,3,IF(HL4=1,1,0))</f>
        <v>3</v>
      </c>
      <c r="HO4" s="43">
        <f>IF(HM4=2,3,IF(HM4=1,1,0))</f>
        <v>0</v>
      </c>
      <c r="HP4" s="66"/>
      <c r="HQ4" s="22" t="str">
        <f t="shared" ref="HQ4:HQ9" si="96">IF(HR4,VLOOKUP(HR4,Spelers,2,FALSE),"")</f>
        <v>VAN CAMP Lucas</v>
      </c>
      <c r="HR4" s="83">
        <v>1655</v>
      </c>
      <c r="HS4" s="22" t="str">
        <f t="shared" ref="HS4:HS9" si="97">IF(HR4,VLOOKUP(HR4,Spelers,3,FALSE),"")</f>
        <v>D</v>
      </c>
      <c r="HT4" s="22" t="str">
        <f t="shared" ref="HT4:HT9" si="98">IF(HU4,VLOOKUP(HU4,Spelers,2,FALSE),"")</f>
        <v>COOL Dirk</v>
      </c>
      <c r="HU4" s="83">
        <v>3797</v>
      </c>
      <c r="HV4" s="22" t="str">
        <f t="shared" ref="HV4:HV9" si="99">IF(HU4,VLOOKUP(HU4,Spelers,3,FALSE),"")</f>
        <v>B</v>
      </c>
      <c r="HW4" s="83">
        <v>2</v>
      </c>
      <c r="HX4" s="83">
        <v>2</v>
      </c>
      <c r="HY4" s="84"/>
      <c r="HZ4" s="22">
        <f t="shared" ref="HZ4:HZ9" si="100">IF(HX4&lt;&gt;"",IF(HW4=HX4,IF(HW4=1,2,0),1),"")</f>
        <v>0</v>
      </c>
      <c r="IA4" s="22">
        <f t="shared" ref="IA4:IA9" si="101">IF(HX4&lt;&gt;"",IF(HW4=HX4,IF(HW4=1,0,2),1),"")</f>
        <v>2</v>
      </c>
      <c r="IB4" s="43">
        <f>IF(HZ4=2,3,IF(HZ4=1,1,0))</f>
        <v>0</v>
      </c>
      <c r="IC4" s="43">
        <f>IF(IA4=2,3,IF(IA4=1,1,0))</f>
        <v>3</v>
      </c>
      <c r="ID4" s="56"/>
      <c r="IE4" s="22" t="str">
        <f t="shared" ref="IE4:IE9" si="102">IF(IF4,VLOOKUP(IF4,Spelers,2,FALSE),"")</f>
        <v>JACOBS Dave</v>
      </c>
      <c r="IF4" s="83">
        <v>2789</v>
      </c>
      <c r="IG4" s="22" t="str">
        <f t="shared" ref="IG4:IG9" si="103">IF(IF4,VLOOKUP(IF4,Spelers,3,FALSE),"")</f>
        <v>B</v>
      </c>
      <c r="IH4" s="22" t="str">
        <f t="shared" ref="IH4:IH9" si="104">IF(II4,VLOOKUP(II4,Spelers,2,FALSE),"")</f>
        <v>VAN HUFFELEN Kevin</v>
      </c>
      <c r="II4" s="83">
        <v>8573</v>
      </c>
      <c r="IJ4" s="22" t="str">
        <f t="shared" ref="IJ4:IJ9" si="105">IF(II4,VLOOKUP(II4,Spelers,3,FALSE),"")</f>
        <v>C</v>
      </c>
      <c r="IK4" s="83">
        <v>1</v>
      </c>
      <c r="IL4" s="83">
        <v>1</v>
      </c>
      <c r="IM4" s="65"/>
      <c r="IN4" s="22">
        <f t="shared" ref="IN4:IN9" si="106">IF(IL4&lt;&gt;"",IF(IK4=IL4,IF(IK4=1,2,0),1),"")</f>
        <v>2</v>
      </c>
      <c r="IO4" s="22">
        <f t="shared" ref="IO4:IO9" si="107">IF(IL4&lt;&gt;"",IF(IK4=IL4,IF(IK4=1,0,2),1),"")</f>
        <v>0</v>
      </c>
      <c r="IP4" s="43">
        <f>IF(IN4=2,3,IF(IN4=1,1,0))</f>
        <v>3</v>
      </c>
      <c r="IQ4" s="43">
        <f>IF(IO4=2,3,IF(IO4=1,1,0))</f>
        <v>0</v>
      </c>
      <c r="IR4" s="56"/>
      <c r="IS4" s="22" t="str">
        <f t="shared" ref="IS4:IS9" si="108">IF(IT4,VLOOKUP(IT4,Spelers,2,FALSE),"")</f>
        <v>VAN CAMP Lucas</v>
      </c>
      <c r="IT4" s="83">
        <v>1655</v>
      </c>
      <c r="IU4" s="22" t="str">
        <f t="shared" ref="IU4:IU9" si="109">IF(IT4,VLOOKUP(IT4,Spelers,3,FALSE),"")</f>
        <v>D</v>
      </c>
      <c r="IV4" s="22" t="str">
        <f t="shared" ref="IV4:IV9" si="110">IF(IW4,VLOOKUP(IW4,Spelers,2,FALSE),"")</f>
        <v>MESKENS Jimmy</v>
      </c>
      <c r="IW4" s="83">
        <v>8200</v>
      </c>
      <c r="IX4" s="22" t="str">
        <f t="shared" ref="IX4:IX9" si="111">IF(IW4,VLOOKUP(IW4,Spelers,3,FALSE),"")</f>
        <v>NA</v>
      </c>
      <c r="IY4" s="83">
        <v>2</v>
      </c>
      <c r="IZ4" s="83">
        <v>2</v>
      </c>
      <c r="JA4" s="84"/>
      <c r="JB4" s="22">
        <f t="shared" ref="JB4:JB9" si="112">IF(IZ4&lt;&gt;"",IF(IY4=IZ4,IF(IY4=1,2,0),1),"")</f>
        <v>0</v>
      </c>
      <c r="JC4" s="22">
        <f t="shared" ref="JC4:JC9" si="113">IF(IZ4&lt;&gt;"",IF(IY4=IZ4,IF(IY4=1,0,2),1),"")</f>
        <v>2</v>
      </c>
      <c r="JD4" s="43">
        <f>IF(JB4=2,3,IF(JB4=1,1,0))</f>
        <v>0</v>
      </c>
      <c r="JE4" s="43">
        <f>IF(JC4=2,3,IF(JC4=1,1,0))</f>
        <v>3</v>
      </c>
      <c r="JF4" s="66"/>
      <c r="JG4" s="22" t="str">
        <f t="shared" ref="JG4:JG9" si="114">IF(JH4,VLOOKUP(JH4,Spelers,2,FALSE),"")</f>
        <v>VERLINDEN Frank</v>
      </c>
      <c r="JH4" s="83">
        <v>3678</v>
      </c>
      <c r="JI4" s="22" t="str">
        <f t="shared" ref="JI4:JI9" si="115">IF(JH4,VLOOKUP(JH4,Spelers,3,FALSE),"")</f>
        <v>C</v>
      </c>
      <c r="JJ4" s="22" t="str">
        <f t="shared" ref="JJ4:JJ9" si="116">IF(JK4,VLOOKUP(JK4,Spelers,2,FALSE),"")</f>
        <v>BACKELAU Yannick</v>
      </c>
      <c r="JK4" s="83">
        <v>8097</v>
      </c>
      <c r="JL4" s="22" t="str">
        <f t="shared" ref="JL4:JL9" si="117">IF(JK4,VLOOKUP(JK4,Spelers,3,FALSE),"")</f>
        <v>D</v>
      </c>
      <c r="JM4" s="83">
        <v>1</v>
      </c>
      <c r="JN4" s="83">
        <v>1</v>
      </c>
      <c r="JO4" s="84"/>
      <c r="JP4" s="22">
        <f t="shared" ref="JP4:JP9" si="118">IF(JN4&lt;&gt;"",IF(JM4=JN4,IF(JM4=1,2,0),1),"")</f>
        <v>2</v>
      </c>
      <c r="JQ4" s="22">
        <f t="shared" ref="JQ4:JQ9" si="119">IF(JN4&lt;&gt;"",IF(JM4=JN4,IF(JM4=1,0,2),1),"")</f>
        <v>0</v>
      </c>
      <c r="JR4" s="43">
        <f>IF(JP4=2,3,IF(JP4=1,1,0))</f>
        <v>3</v>
      </c>
      <c r="JS4" s="43">
        <f>IF(JQ4=2,3,IF(JQ4=1,1,0))</f>
        <v>0</v>
      </c>
      <c r="JT4" s="56"/>
      <c r="JU4" s="22" t="str">
        <f t="shared" ref="JU4:JU9" si="120">IF(JV4,VLOOKUP(JV4,Spelers,2,FALSE),"")</f>
        <v>VAN SCHOOR Eddy</v>
      </c>
      <c r="JV4" s="83">
        <v>2778</v>
      </c>
      <c r="JW4" s="22" t="str">
        <f t="shared" ref="JW4:JW9" si="121">IF(JV4,VLOOKUP(JV4,Spelers,3,FALSE),"")</f>
        <v>D</v>
      </c>
      <c r="JX4" s="22" t="str">
        <f t="shared" ref="JX4:JX9" si="122">IF(JY4,VLOOKUP(JY4,Spelers,2,FALSE),"")</f>
        <v>DE HERDT Marcel</v>
      </c>
      <c r="JY4" s="83">
        <v>2798</v>
      </c>
      <c r="JZ4" s="22" t="str">
        <f t="shared" ref="JZ4:JZ9" si="123">IF(JY4,VLOOKUP(JY4,Spelers,3,FALSE),"")</f>
        <v>D</v>
      </c>
      <c r="KA4" s="83">
        <v>1</v>
      </c>
      <c r="KB4" s="83">
        <v>1</v>
      </c>
      <c r="KC4" s="84"/>
      <c r="KD4" s="22">
        <f t="shared" ref="KD4:KD9" si="124">IF(KB4&lt;&gt;"",IF(KA4=KB4,IF(KA4=1,2,0),1),"")</f>
        <v>2</v>
      </c>
      <c r="KE4" s="22">
        <f t="shared" ref="KE4:KE9" si="125">IF(KB4&lt;&gt;"",IF(KA4=KB4,IF(KA4=1,0,2),1),"")</f>
        <v>0</v>
      </c>
      <c r="KF4" s="43">
        <f>IF(KD4=2,3,IF(KD4=1,1,0))</f>
        <v>3</v>
      </c>
      <c r="KG4" s="43">
        <f>IF(KE4=2,3,IF(KE4=1,1,0))</f>
        <v>0</v>
      </c>
      <c r="KH4" s="56"/>
      <c r="KI4" s="22" t="str">
        <f t="shared" ref="KI4:KI9" si="126">IF(KJ4,VLOOKUP(KJ4,Spelers,2,FALSE),"")</f>
        <v>BUNNEGHEM Sam</v>
      </c>
      <c r="KJ4" s="83">
        <v>5436</v>
      </c>
      <c r="KK4" s="22" t="str">
        <f t="shared" ref="KK4:KK9" si="127">IF(KJ4,VLOOKUP(KJ4,Spelers,3,FALSE),"")</f>
        <v>NA</v>
      </c>
      <c r="KL4" s="22" t="str">
        <f t="shared" ref="KL4:KL9" si="128">IF(KM4,VLOOKUP(KM4,Spelers,2,FALSE),"")</f>
        <v>DE GRAEF Peter</v>
      </c>
      <c r="KM4" s="83">
        <v>3791</v>
      </c>
      <c r="KN4" s="22" t="str">
        <f t="shared" ref="KN4:KN9" si="129">IF(KM4,VLOOKUP(KM4,Spelers,3,FALSE),"")</f>
        <v>D</v>
      </c>
      <c r="KO4" s="83">
        <v>2</v>
      </c>
      <c r="KP4" s="83">
        <v>2</v>
      </c>
      <c r="KQ4" s="84"/>
      <c r="KR4" s="22">
        <f t="shared" ref="KR4:KR9" si="130">IF(KP4&lt;&gt;"",IF(KO4=KP4,IF(KO4=1,2,0),1),"")</f>
        <v>0</v>
      </c>
      <c r="KS4" s="22">
        <f t="shared" ref="KS4:KS9" si="131">IF(KP4&lt;&gt;"",IF(KO4=KP4,IF(KO4=1,0,2),1),"")</f>
        <v>2</v>
      </c>
      <c r="KT4" s="43">
        <f>IF(KR4=2,3,IF(KR4=1,1,0))</f>
        <v>0</v>
      </c>
      <c r="KU4" s="43">
        <f>IF(KS4=2,3,IF(KS4=1,1,0))</f>
        <v>3</v>
      </c>
      <c r="KV4" s="66"/>
      <c r="KW4" s="22"/>
      <c r="KX4" s="83"/>
      <c r="KY4" s="22"/>
      <c r="KZ4" s="22"/>
      <c r="LA4" s="83"/>
      <c r="LB4" s="22"/>
      <c r="LC4" s="83"/>
      <c r="LD4" s="83"/>
      <c r="LE4" s="84"/>
      <c r="LF4" s="22"/>
      <c r="LG4" s="22"/>
      <c r="LH4" s="43"/>
      <c r="LI4" s="43"/>
      <c r="LJ4" s="56"/>
      <c r="LK4" s="22"/>
      <c r="LL4" s="83"/>
      <c r="LM4" s="22"/>
      <c r="LN4" s="22"/>
      <c r="LO4" s="83"/>
      <c r="LP4" s="22"/>
      <c r="LQ4" s="83"/>
      <c r="LR4" s="83"/>
      <c r="LS4" s="84"/>
      <c r="LT4" s="22"/>
      <c r="LU4" s="22"/>
      <c r="LV4" s="43"/>
      <c r="LW4" s="43"/>
      <c r="LY4" s="22"/>
      <c r="LZ4" s="83"/>
      <c r="MA4" s="22"/>
      <c r="MB4" s="22"/>
      <c r="MC4" s="83"/>
      <c r="MD4" s="22"/>
      <c r="ME4" s="83"/>
      <c r="MF4" s="83"/>
      <c r="MG4" s="84"/>
      <c r="MH4" s="22"/>
      <c r="MI4" s="22"/>
      <c r="MJ4" s="43"/>
      <c r="MK4" s="43"/>
      <c r="ML4" s="56"/>
      <c r="MM4" s="22"/>
      <c r="MN4" s="83"/>
      <c r="MO4" s="22"/>
      <c r="MP4" s="22"/>
      <c r="MQ4" s="83"/>
      <c r="MR4" s="22"/>
      <c r="MS4" s="83"/>
      <c r="MT4" s="83"/>
      <c r="MU4" s="84"/>
      <c r="MV4" s="22"/>
      <c r="MW4" s="22"/>
      <c r="MX4" s="43"/>
      <c r="MY4" s="43"/>
    </row>
    <row r="5" spans="1:363" ht="16.5" x14ac:dyDescent="0.3">
      <c r="A5" s="22" t="str">
        <f t="shared" si="0"/>
        <v>DE DOBBELEIR Françis</v>
      </c>
      <c r="B5" s="83">
        <v>6541</v>
      </c>
      <c r="C5" s="22" t="str">
        <f t="shared" si="1"/>
        <v>NA</v>
      </c>
      <c r="D5" s="22" t="str">
        <f t="shared" si="2"/>
        <v>ARIJS Chris</v>
      </c>
      <c r="E5" s="83">
        <v>7767</v>
      </c>
      <c r="F5" s="22" t="str">
        <f t="shared" si="3"/>
        <v>D</v>
      </c>
      <c r="G5" s="83">
        <v>2</v>
      </c>
      <c r="H5" s="83">
        <v>1</v>
      </c>
      <c r="I5" s="84"/>
      <c r="J5" s="22">
        <f t="shared" si="4"/>
        <v>1</v>
      </c>
      <c r="K5" s="22">
        <f t="shared" si="5"/>
        <v>1</v>
      </c>
      <c r="L5" s="43">
        <f t="shared" ref="L5:M9" si="132">IF(J5=2,3,IF(J5=1,1,0))</f>
        <v>1</v>
      </c>
      <c r="M5" s="43">
        <f t="shared" si="132"/>
        <v>1</v>
      </c>
      <c r="N5" s="66"/>
      <c r="O5" s="22" t="str">
        <f t="shared" si="6"/>
        <v>BRABANTS Hans</v>
      </c>
      <c r="P5" s="83">
        <v>2777</v>
      </c>
      <c r="Q5" s="22" t="str">
        <f t="shared" si="7"/>
        <v>D</v>
      </c>
      <c r="R5" s="22" t="str">
        <f t="shared" si="8"/>
        <v>DESMEDT Gino</v>
      </c>
      <c r="S5" s="83">
        <v>7889</v>
      </c>
      <c r="T5" s="22" t="str">
        <f t="shared" si="9"/>
        <v>D</v>
      </c>
      <c r="U5" s="83">
        <v>2</v>
      </c>
      <c r="V5" s="83">
        <v>2</v>
      </c>
      <c r="W5" s="84"/>
      <c r="X5" s="22">
        <f t="shared" si="10"/>
        <v>0</v>
      </c>
      <c r="Y5" s="22">
        <f t="shared" si="11"/>
        <v>2</v>
      </c>
      <c r="Z5" s="43">
        <f t="shared" ref="Z5:AA9" si="133">IF(X5=2,3,IF(X5=1,1,0))</f>
        <v>0</v>
      </c>
      <c r="AA5" s="43">
        <f t="shared" si="133"/>
        <v>3</v>
      </c>
      <c r="AB5" s="56"/>
      <c r="AC5" s="22" t="str">
        <f t="shared" si="12"/>
        <v>MAETENS Gert</v>
      </c>
      <c r="AD5" s="83">
        <v>8048</v>
      </c>
      <c r="AE5" s="22" t="str">
        <f t="shared" si="13"/>
        <v>D</v>
      </c>
      <c r="AF5" s="22" t="str">
        <f t="shared" si="14"/>
        <v>COLLIER Leo</v>
      </c>
      <c r="AG5" s="83">
        <v>3914</v>
      </c>
      <c r="AH5" s="22" t="str">
        <f t="shared" si="15"/>
        <v>C</v>
      </c>
      <c r="AI5" s="83">
        <v>1</v>
      </c>
      <c r="AJ5" s="83">
        <v>1</v>
      </c>
      <c r="AK5" s="84"/>
      <c r="AL5" s="22">
        <f t="shared" si="16"/>
        <v>2</v>
      </c>
      <c r="AM5" s="22">
        <f t="shared" si="17"/>
        <v>0</v>
      </c>
      <c r="AN5" s="43">
        <f t="shared" ref="AN5:AO9" si="134">IF(AL5=2,3,IF(AL5=1,1,0))</f>
        <v>3</v>
      </c>
      <c r="AO5" s="43">
        <f t="shared" si="134"/>
        <v>0</v>
      </c>
      <c r="AP5" s="56"/>
      <c r="AQ5" s="22" t="str">
        <f t="shared" si="18"/>
        <v>VAN DE VYVER Kirsten</v>
      </c>
      <c r="AR5" s="83">
        <v>2973</v>
      </c>
      <c r="AS5" s="22" t="str">
        <f t="shared" si="19"/>
        <v>D</v>
      </c>
      <c r="AT5" s="22" t="str">
        <f t="shared" si="20"/>
        <v>WACHTERS Gert</v>
      </c>
      <c r="AU5" s="83">
        <v>3546</v>
      </c>
      <c r="AV5" s="22" t="str">
        <f t="shared" si="21"/>
        <v>D</v>
      </c>
      <c r="AW5" s="83">
        <v>1</v>
      </c>
      <c r="AX5" s="83">
        <v>1</v>
      </c>
      <c r="AY5" s="84"/>
      <c r="AZ5" s="22">
        <f t="shared" si="22"/>
        <v>2</v>
      </c>
      <c r="BA5" s="22">
        <f t="shared" si="23"/>
        <v>0</v>
      </c>
      <c r="BB5" s="43">
        <f t="shared" ref="BB5:BC9" si="135">IF(AZ5=2,3,IF(AZ5=1,1,0))</f>
        <v>3</v>
      </c>
      <c r="BC5" s="43">
        <f t="shared" si="135"/>
        <v>0</v>
      </c>
      <c r="BD5" s="66"/>
      <c r="BE5" s="22" t="str">
        <f t="shared" si="24"/>
        <v>CLEYMANS John</v>
      </c>
      <c r="BF5" s="83">
        <v>3024</v>
      </c>
      <c r="BG5" s="22" t="str">
        <f t="shared" si="25"/>
        <v>C</v>
      </c>
      <c r="BH5" s="22" t="str">
        <f t="shared" si="26"/>
        <v>COLLIER Leo</v>
      </c>
      <c r="BI5" s="83">
        <v>3914</v>
      </c>
      <c r="BJ5" s="22" t="str">
        <f t="shared" si="27"/>
        <v>C</v>
      </c>
      <c r="BK5" s="83">
        <v>1</v>
      </c>
      <c r="BL5" s="83">
        <v>1</v>
      </c>
      <c r="BM5" s="84"/>
      <c r="BN5" s="22">
        <f t="shared" si="28"/>
        <v>2</v>
      </c>
      <c r="BO5" s="22">
        <f t="shared" si="29"/>
        <v>0</v>
      </c>
      <c r="BP5" s="43">
        <f t="shared" ref="BP5:BQ9" si="136">IF(BN5=2,3,IF(BN5=1,1,0))</f>
        <v>3</v>
      </c>
      <c r="BQ5" s="43">
        <f t="shared" si="136"/>
        <v>0</v>
      </c>
      <c r="BR5" s="56"/>
      <c r="BS5" s="22" t="str">
        <f t="shared" si="30"/>
        <v>COOL Dirk</v>
      </c>
      <c r="BT5" s="83">
        <v>3797</v>
      </c>
      <c r="BU5" s="22" t="str">
        <f t="shared" si="31"/>
        <v>B</v>
      </c>
      <c r="BV5" s="22" t="str">
        <f t="shared" si="32"/>
        <v>APERS Björn</v>
      </c>
      <c r="BW5" s="83">
        <v>2641</v>
      </c>
      <c r="BX5" s="22" t="str">
        <f t="shared" si="33"/>
        <v>C</v>
      </c>
      <c r="BY5" s="83">
        <v>1</v>
      </c>
      <c r="BZ5" s="83">
        <v>1</v>
      </c>
      <c r="CA5" s="84"/>
      <c r="CB5" s="22">
        <f t="shared" si="34"/>
        <v>2</v>
      </c>
      <c r="CC5" s="22">
        <f t="shared" si="35"/>
        <v>0</v>
      </c>
      <c r="CD5" s="43">
        <f t="shared" ref="CD5:CE9" si="137">IF(CB5=2,3,IF(CB5=1,1,0))</f>
        <v>3</v>
      </c>
      <c r="CE5" s="43">
        <f t="shared" si="137"/>
        <v>0</v>
      </c>
      <c r="CF5" s="56"/>
      <c r="CG5" s="22" t="str">
        <f t="shared" si="36"/>
        <v>VERLINDEN Michaël</v>
      </c>
      <c r="CH5" s="83">
        <v>6994</v>
      </c>
      <c r="CI5" s="22" t="str">
        <f t="shared" si="37"/>
        <v>B</v>
      </c>
      <c r="CJ5" s="22" t="str">
        <f t="shared" si="38"/>
        <v>BRABANTS Hans</v>
      </c>
      <c r="CK5" s="83">
        <v>2777</v>
      </c>
      <c r="CL5" s="22" t="str">
        <f t="shared" si="39"/>
        <v>D</v>
      </c>
      <c r="CM5" s="83">
        <v>1</v>
      </c>
      <c r="CN5" s="83">
        <v>1</v>
      </c>
      <c r="CO5" s="84"/>
      <c r="CP5" s="22">
        <f t="shared" si="40"/>
        <v>2</v>
      </c>
      <c r="CQ5" s="22">
        <f t="shared" si="41"/>
        <v>0</v>
      </c>
      <c r="CR5" s="43">
        <f t="shared" ref="CR5:CS9" si="138">IF(CP5=2,3,IF(CP5=1,1,0))</f>
        <v>3</v>
      </c>
      <c r="CS5" s="43">
        <f t="shared" si="138"/>
        <v>0</v>
      </c>
      <c r="CT5" s="66"/>
      <c r="CU5" s="22" t="str">
        <f t="shared" si="42"/>
        <v>VAN ZAELEN Benny</v>
      </c>
      <c r="CV5" s="83">
        <v>3882</v>
      </c>
      <c r="CW5" s="22" t="str">
        <f t="shared" si="43"/>
        <v>D</v>
      </c>
      <c r="CX5" s="22" t="str">
        <f t="shared" si="44"/>
        <v>REYNIERS Ronald</v>
      </c>
      <c r="CY5" s="83">
        <v>3033</v>
      </c>
      <c r="CZ5" s="22" t="str">
        <f t="shared" si="45"/>
        <v>C</v>
      </c>
      <c r="DA5" s="83">
        <v>2</v>
      </c>
      <c r="DB5" s="83">
        <v>2</v>
      </c>
      <c r="DC5" s="84"/>
      <c r="DD5" s="22">
        <f t="shared" si="46"/>
        <v>0</v>
      </c>
      <c r="DE5" s="22">
        <f t="shared" si="47"/>
        <v>2</v>
      </c>
      <c r="DF5" s="43">
        <f t="shared" ref="DF5:DG9" si="139">IF(DD5=2,3,IF(DD5=1,1,0))</f>
        <v>0</v>
      </c>
      <c r="DG5" s="43">
        <f t="shared" si="139"/>
        <v>3</v>
      </c>
      <c r="DH5" s="56"/>
      <c r="DI5" s="22" t="str">
        <f t="shared" si="48"/>
        <v>DE ROOVERE Patrick</v>
      </c>
      <c r="DJ5" s="83">
        <v>8714</v>
      </c>
      <c r="DK5" s="22" t="str">
        <f t="shared" si="49"/>
        <v>D</v>
      </c>
      <c r="DL5" s="22" t="str">
        <f t="shared" si="50"/>
        <v>EECKELAERT Stefan</v>
      </c>
      <c r="DM5" s="83">
        <v>3037</v>
      </c>
      <c r="DN5" s="22" t="str">
        <f t="shared" si="51"/>
        <v>C</v>
      </c>
      <c r="DO5" s="83">
        <v>2</v>
      </c>
      <c r="DP5" s="83">
        <v>2</v>
      </c>
      <c r="DQ5" s="84"/>
      <c r="DR5" s="22">
        <f t="shared" si="52"/>
        <v>0</v>
      </c>
      <c r="DS5" s="22">
        <f t="shared" si="53"/>
        <v>2</v>
      </c>
      <c r="DT5" s="43">
        <f t="shared" ref="DT5:DU9" si="140">IF(DR5=2,3,IF(DR5=1,1,0))</f>
        <v>0</v>
      </c>
      <c r="DU5" s="43">
        <f t="shared" si="140"/>
        <v>3</v>
      </c>
      <c r="DV5" s="56"/>
      <c r="DW5" s="22" t="str">
        <f t="shared" si="54"/>
        <v>DE HERDT Marcel</v>
      </c>
      <c r="DX5" s="83">
        <v>2798</v>
      </c>
      <c r="DY5" s="22" t="str">
        <f t="shared" si="55"/>
        <v>D</v>
      </c>
      <c r="DZ5" s="22" t="str">
        <f t="shared" si="56"/>
        <v>BRABANTS Hans</v>
      </c>
      <c r="EA5" s="83">
        <v>2777</v>
      </c>
      <c r="EB5" s="22" t="str">
        <f t="shared" si="57"/>
        <v>D</v>
      </c>
      <c r="EC5" s="83">
        <v>2</v>
      </c>
      <c r="ED5" s="83">
        <v>2</v>
      </c>
      <c r="EE5" s="84"/>
      <c r="EF5" s="22">
        <f t="shared" si="58"/>
        <v>0</v>
      </c>
      <c r="EG5" s="22">
        <f t="shared" si="59"/>
        <v>2</v>
      </c>
      <c r="EH5" s="43">
        <f t="shared" ref="EH5:EI9" si="141">IF(EF5=2,3,IF(EF5=1,1,0))</f>
        <v>0</v>
      </c>
      <c r="EI5" s="43">
        <f t="shared" si="141"/>
        <v>3</v>
      </c>
      <c r="EJ5" s="66"/>
      <c r="EK5" s="22" t="str">
        <f t="shared" si="60"/>
        <v>VAN HOOFSTAT Louis</v>
      </c>
      <c r="EL5" s="83">
        <v>2836</v>
      </c>
      <c r="EM5" s="22" t="str">
        <f t="shared" si="61"/>
        <v>D</v>
      </c>
      <c r="EN5" s="22" t="str">
        <f t="shared" si="62"/>
        <v>VAN STEEN Louis</v>
      </c>
      <c r="EO5" s="83">
        <v>6573</v>
      </c>
      <c r="EP5" s="22" t="str">
        <f t="shared" si="63"/>
        <v>D</v>
      </c>
      <c r="EQ5" s="83">
        <v>1</v>
      </c>
      <c r="ER5" s="83">
        <v>1</v>
      </c>
      <c r="ES5" s="84"/>
      <c r="ET5" s="22">
        <f t="shared" si="64"/>
        <v>2</v>
      </c>
      <c r="EU5" s="22">
        <f t="shared" si="65"/>
        <v>0</v>
      </c>
      <c r="EV5" s="43">
        <f t="shared" ref="EV5:EW9" si="142">IF(ET5=2,3,IF(ET5=1,1,0))</f>
        <v>3</v>
      </c>
      <c r="EW5" s="43">
        <f t="shared" si="142"/>
        <v>0</v>
      </c>
      <c r="EX5" s="56"/>
      <c r="EY5" s="22" t="str">
        <f t="shared" si="66"/>
        <v>MAETENS Gert</v>
      </c>
      <c r="EZ5" s="83">
        <v>8048</v>
      </c>
      <c r="FA5" s="22" t="str">
        <f t="shared" si="67"/>
        <v>D</v>
      </c>
      <c r="FB5" s="22" t="str">
        <f t="shared" si="68"/>
        <v>DE BOECK Alfons</v>
      </c>
      <c r="FC5" s="83">
        <v>1722</v>
      </c>
      <c r="FD5" s="22" t="str">
        <f t="shared" si="69"/>
        <v>NA</v>
      </c>
      <c r="FE5" s="83">
        <v>2</v>
      </c>
      <c r="FF5" s="83">
        <v>1</v>
      </c>
      <c r="FG5" s="84"/>
      <c r="FH5" s="22">
        <f t="shared" si="70"/>
        <v>1</v>
      </c>
      <c r="FI5" s="22">
        <f t="shared" si="71"/>
        <v>1</v>
      </c>
      <c r="FJ5" s="43">
        <f t="shared" ref="FJ5:FK9" si="143">IF(FH5=2,3,IF(FH5=1,1,0))</f>
        <v>1</v>
      </c>
      <c r="FK5" s="43">
        <f t="shared" si="143"/>
        <v>1</v>
      </c>
      <c r="FL5" s="56"/>
      <c r="FM5" s="22" t="str">
        <f t="shared" si="72"/>
        <v>COOREMAN Herman</v>
      </c>
      <c r="FN5" s="83">
        <v>1437</v>
      </c>
      <c r="FO5" s="22" t="str">
        <f t="shared" si="73"/>
        <v>NA</v>
      </c>
      <c r="FP5" s="22" t="str">
        <f t="shared" si="74"/>
        <v>DE KOSTER Steve</v>
      </c>
      <c r="FQ5" s="83">
        <v>4979</v>
      </c>
      <c r="FR5" s="22" t="str">
        <f t="shared" si="75"/>
        <v>C</v>
      </c>
      <c r="FS5" s="83">
        <v>2</v>
      </c>
      <c r="FT5" s="83">
        <v>1</v>
      </c>
      <c r="FU5" s="84"/>
      <c r="FV5" s="22">
        <f t="shared" si="76"/>
        <v>1</v>
      </c>
      <c r="FW5" s="22">
        <f t="shared" si="77"/>
        <v>1</v>
      </c>
      <c r="FX5" s="43">
        <f t="shared" ref="FX5:FY9" si="144">IF(FV5=2,3,IF(FV5=1,1,0))</f>
        <v>1</v>
      </c>
      <c r="FY5" s="43">
        <f t="shared" si="144"/>
        <v>1</v>
      </c>
      <c r="FZ5" s="66"/>
      <c r="GA5" s="22" t="str">
        <f t="shared" si="78"/>
        <v>BRABANTS Hans</v>
      </c>
      <c r="GB5" s="83">
        <v>2777</v>
      </c>
      <c r="GC5" s="22" t="str">
        <f t="shared" si="79"/>
        <v>D</v>
      </c>
      <c r="GD5" s="22" t="str">
        <f t="shared" si="80"/>
        <v>SELLESLAGH Charly</v>
      </c>
      <c r="GE5" s="83">
        <v>7705</v>
      </c>
      <c r="GF5" s="22" t="str">
        <f t="shared" si="81"/>
        <v>C</v>
      </c>
      <c r="GG5" s="83">
        <v>2</v>
      </c>
      <c r="GH5" s="83">
        <v>1</v>
      </c>
      <c r="GI5" s="84"/>
      <c r="GJ5" s="22">
        <f t="shared" si="82"/>
        <v>1</v>
      </c>
      <c r="GK5" s="22">
        <f t="shared" si="83"/>
        <v>1</v>
      </c>
      <c r="GL5" s="43">
        <f t="shared" ref="GL5:GM9" si="145">IF(GJ5=2,3,IF(GJ5=1,1,0))</f>
        <v>1</v>
      </c>
      <c r="GM5" s="43">
        <f t="shared" si="145"/>
        <v>1</v>
      </c>
      <c r="GN5" s="56"/>
      <c r="GO5" s="22" t="str">
        <f t="shared" si="84"/>
        <v>DE VISSCHER Joey</v>
      </c>
      <c r="GP5" s="83">
        <v>7887</v>
      </c>
      <c r="GQ5" s="22" t="str">
        <f t="shared" si="85"/>
        <v>D</v>
      </c>
      <c r="GR5" s="22" t="str">
        <f t="shared" si="86"/>
        <v>VAN SCHOOR Eddy</v>
      </c>
      <c r="GS5" s="83">
        <v>2778</v>
      </c>
      <c r="GT5" s="22" t="str">
        <f t="shared" si="87"/>
        <v>D</v>
      </c>
      <c r="GU5" s="83">
        <v>2</v>
      </c>
      <c r="GV5" s="83">
        <v>1</v>
      </c>
      <c r="GW5" s="84"/>
      <c r="GX5" s="22">
        <f t="shared" si="88"/>
        <v>1</v>
      </c>
      <c r="GY5" s="22">
        <f t="shared" si="89"/>
        <v>1</v>
      </c>
      <c r="GZ5" s="43">
        <f t="shared" ref="GZ5:HA9" si="146">IF(GX5=2,3,IF(GX5=1,1,0))</f>
        <v>1</v>
      </c>
      <c r="HA5" s="43">
        <f t="shared" si="146"/>
        <v>1</v>
      </c>
      <c r="HB5" s="56"/>
      <c r="HC5" s="22" t="str">
        <f t="shared" si="90"/>
        <v>VAN SCHOOR Eddy</v>
      </c>
      <c r="HD5" s="83">
        <v>2778</v>
      </c>
      <c r="HE5" s="22" t="str">
        <f t="shared" si="91"/>
        <v>D</v>
      </c>
      <c r="HF5" s="22" t="str">
        <f t="shared" si="92"/>
        <v>REYNIERS Ronald</v>
      </c>
      <c r="HG5" s="83">
        <v>3033</v>
      </c>
      <c r="HH5" s="22" t="str">
        <f t="shared" si="93"/>
        <v>C</v>
      </c>
      <c r="HI5" s="83">
        <v>2</v>
      </c>
      <c r="HJ5" s="83">
        <v>2</v>
      </c>
      <c r="HK5" s="84"/>
      <c r="HL5" s="22">
        <f t="shared" si="94"/>
        <v>0</v>
      </c>
      <c r="HM5" s="22">
        <f t="shared" si="95"/>
        <v>2</v>
      </c>
      <c r="HN5" s="43">
        <f t="shared" ref="HN5:HO9" si="147">IF(HL5=2,3,IF(HL5=1,1,0))</f>
        <v>0</v>
      </c>
      <c r="HO5" s="43">
        <f t="shared" si="147"/>
        <v>3</v>
      </c>
      <c r="HP5" s="66"/>
      <c r="HQ5" s="22" t="str">
        <f t="shared" si="96"/>
        <v>REYNIERS Ronald</v>
      </c>
      <c r="HR5" s="83">
        <v>3033</v>
      </c>
      <c r="HS5" s="22" t="str">
        <f t="shared" si="97"/>
        <v>C</v>
      </c>
      <c r="HT5" s="22" t="str">
        <f t="shared" si="98"/>
        <v>LEEMANS Gustaaf</v>
      </c>
      <c r="HU5" s="83">
        <v>2598</v>
      </c>
      <c r="HV5" s="22" t="str">
        <f t="shared" si="99"/>
        <v>C</v>
      </c>
      <c r="HW5" s="83">
        <v>1</v>
      </c>
      <c r="HX5" s="83">
        <v>1</v>
      </c>
      <c r="HY5" s="84"/>
      <c r="HZ5" s="22">
        <f t="shared" si="100"/>
        <v>2</v>
      </c>
      <c r="IA5" s="22">
        <f t="shared" si="101"/>
        <v>0</v>
      </c>
      <c r="IB5" s="43">
        <f t="shared" ref="IB5:IC9" si="148">IF(HZ5=2,3,IF(HZ5=1,1,0))</f>
        <v>3</v>
      </c>
      <c r="IC5" s="43">
        <f t="shared" si="148"/>
        <v>0</v>
      </c>
      <c r="ID5" s="56"/>
      <c r="IE5" s="22" t="str">
        <f t="shared" si="102"/>
        <v>VAN SCHOOR Eddy</v>
      </c>
      <c r="IF5" s="83">
        <v>2778</v>
      </c>
      <c r="IG5" s="22" t="str">
        <f t="shared" si="103"/>
        <v>D</v>
      </c>
      <c r="IH5" s="22" t="str">
        <f t="shared" si="104"/>
        <v>CALLENS Patrick</v>
      </c>
      <c r="II5" s="83">
        <v>8075</v>
      </c>
      <c r="IJ5" s="22" t="str">
        <f t="shared" si="105"/>
        <v>NA</v>
      </c>
      <c r="IK5" s="83">
        <v>2</v>
      </c>
      <c r="IL5" s="83">
        <v>2</v>
      </c>
      <c r="IM5" s="65"/>
      <c r="IN5" s="22">
        <f t="shared" si="106"/>
        <v>0</v>
      </c>
      <c r="IO5" s="22">
        <f t="shared" si="107"/>
        <v>2</v>
      </c>
      <c r="IP5" s="43">
        <f t="shared" ref="IP5:IQ9" si="149">IF(IN5=2,3,IF(IN5=1,1,0))</f>
        <v>0</v>
      </c>
      <c r="IQ5" s="43">
        <f t="shared" si="149"/>
        <v>3</v>
      </c>
      <c r="IR5" s="56"/>
      <c r="IS5" s="22" t="str">
        <f t="shared" si="108"/>
        <v>REYNIERS Ronald</v>
      </c>
      <c r="IT5" s="83">
        <v>3033</v>
      </c>
      <c r="IU5" s="22" t="str">
        <f t="shared" si="109"/>
        <v>C</v>
      </c>
      <c r="IV5" s="22" t="str">
        <f t="shared" si="110"/>
        <v>VAN LENT François</v>
      </c>
      <c r="IW5" s="83">
        <v>8059</v>
      </c>
      <c r="IX5" s="22" t="str">
        <f t="shared" si="111"/>
        <v>C</v>
      </c>
      <c r="IY5" s="83">
        <v>2</v>
      </c>
      <c r="IZ5" s="83">
        <v>2</v>
      </c>
      <c r="JA5" s="84"/>
      <c r="JB5" s="22">
        <f t="shared" si="112"/>
        <v>0</v>
      </c>
      <c r="JC5" s="22">
        <f t="shared" si="113"/>
        <v>2</v>
      </c>
      <c r="JD5" s="43">
        <f t="shared" ref="JD5:JE9" si="150">IF(JB5=2,3,IF(JB5=1,1,0))</f>
        <v>0</v>
      </c>
      <c r="JE5" s="43">
        <f t="shared" si="150"/>
        <v>3</v>
      </c>
      <c r="JF5" s="66"/>
      <c r="JG5" s="22" t="str">
        <f t="shared" si="114"/>
        <v>REYNIERS Ronald</v>
      </c>
      <c r="JH5" s="83">
        <v>3033</v>
      </c>
      <c r="JI5" s="22" t="str">
        <f t="shared" si="115"/>
        <v>C</v>
      </c>
      <c r="JJ5" s="22" t="str">
        <f t="shared" si="116"/>
        <v>BACKELJAU Jan</v>
      </c>
      <c r="JK5" s="83">
        <v>2662</v>
      </c>
      <c r="JL5" s="22" t="str">
        <f t="shared" si="117"/>
        <v>C</v>
      </c>
      <c r="JM5" s="83">
        <v>2</v>
      </c>
      <c r="JN5" s="83">
        <v>1</v>
      </c>
      <c r="JO5" s="84"/>
      <c r="JP5" s="22">
        <f t="shared" si="118"/>
        <v>1</v>
      </c>
      <c r="JQ5" s="22">
        <f t="shared" si="119"/>
        <v>1</v>
      </c>
      <c r="JR5" s="43">
        <f t="shared" ref="JR5:JS9" si="151">IF(JP5=2,3,IF(JP5=1,1,0))</f>
        <v>1</v>
      </c>
      <c r="JS5" s="43">
        <f t="shared" si="151"/>
        <v>1</v>
      </c>
      <c r="JT5" s="56"/>
      <c r="JU5" s="22" t="str">
        <f t="shared" si="120"/>
        <v>JACOBS Luc</v>
      </c>
      <c r="JV5" s="83">
        <v>2781</v>
      </c>
      <c r="JW5" s="22" t="str">
        <f t="shared" si="121"/>
        <v>D</v>
      </c>
      <c r="JX5" s="22" t="str">
        <f t="shared" si="122"/>
        <v>ALEWATERS Christian</v>
      </c>
      <c r="JY5" s="83">
        <v>432</v>
      </c>
      <c r="JZ5" s="22" t="str">
        <f t="shared" si="123"/>
        <v>D</v>
      </c>
      <c r="KA5" s="83">
        <v>1</v>
      </c>
      <c r="KB5" s="83">
        <v>1</v>
      </c>
      <c r="KC5" s="84"/>
      <c r="KD5" s="22">
        <f t="shared" si="124"/>
        <v>2</v>
      </c>
      <c r="KE5" s="22">
        <f t="shared" si="125"/>
        <v>0</v>
      </c>
      <c r="KF5" s="43">
        <f t="shared" ref="KF5:KG9" si="152">IF(KD5=2,3,IF(KD5=1,1,0))</f>
        <v>3</v>
      </c>
      <c r="KG5" s="43">
        <f t="shared" si="152"/>
        <v>0</v>
      </c>
      <c r="KH5" s="56"/>
      <c r="KI5" s="22" t="str">
        <f t="shared" si="126"/>
        <v>DE VAEL Louis</v>
      </c>
      <c r="KJ5" s="83">
        <v>1769</v>
      </c>
      <c r="KK5" s="22" t="str">
        <f t="shared" si="127"/>
        <v>C</v>
      </c>
      <c r="KL5" s="22" t="str">
        <f t="shared" si="128"/>
        <v>COLLIER Leo</v>
      </c>
      <c r="KM5" s="83">
        <v>3914</v>
      </c>
      <c r="KN5" s="22" t="str">
        <f t="shared" si="129"/>
        <v>C</v>
      </c>
      <c r="KO5" s="83">
        <v>2</v>
      </c>
      <c r="KP5" s="83">
        <v>2</v>
      </c>
      <c r="KQ5" s="84"/>
      <c r="KR5" s="22">
        <f t="shared" si="130"/>
        <v>0</v>
      </c>
      <c r="KS5" s="22">
        <f t="shared" si="131"/>
        <v>2</v>
      </c>
      <c r="KT5" s="43">
        <f t="shared" ref="KT5:KU9" si="153">IF(KR5=2,3,IF(KR5=1,1,0))</f>
        <v>0</v>
      </c>
      <c r="KU5" s="43">
        <f t="shared" si="153"/>
        <v>3</v>
      </c>
      <c r="KV5" s="66"/>
      <c r="KW5" s="22"/>
      <c r="KX5" s="83"/>
      <c r="KY5" s="22"/>
      <c r="KZ5" s="22"/>
      <c r="LA5" s="83"/>
      <c r="LB5" s="22"/>
      <c r="LC5" s="83"/>
      <c r="LD5" s="83"/>
      <c r="LE5" s="84"/>
      <c r="LF5" s="22"/>
      <c r="LG5" s="22"/>
      <c r="LH5" s="43"/>
      <c r="LI5" s="43"/>
      <c r="LJ5" s="56"/>
      <c r="LK5" s="22"/>
      <c r="LL5" s="83"/>
      <c r="LM5" s="22"/>
      <c r="LN5" s="22"/>
      <c r="LO5" s="83"/>
      <c r="LP5" s="22"/>
      <c r="LQ5" s="83"/>
      <c r="LR5" s="83"/>
      <c r="LS5" s="84"/>
      <c r="LT5" s="22"/>
      <c r="LU5" s="22"/>
      <c r="LV5" s="43"/>
      <c r="LW5" s="43"/>
      <c r="LY5" s="22"/>
      <c r="LZ5" s="83"/>
      <c r="MA5" s="22"/>
      <c r="MB5" s="22"/>
      <c r="MC5" s="83"/>
      <c r="MD5" s="22"/>
      <c r="ME5" s="83"/>
      <c r="MF5" s="83"/>
      <c r="MG5" s="84"/>
      <c r="MH5" s="22"/>
      <c r="MI5" s="22"/>
      <c r="MJ5" s="43"/>
      <c r="MK5" s="43"/>
      <c r="ML5" s="56"/>
      <c r="MM5" s="22"/>
      <c r="MN5" s="83"/>
      <c r="MO5" s="22"/>
      <c r="MP5" s="22"/>
      <c r="MQ5" s="83"/>
      <c r="MR5" s="22"/>
      <c r="MS5" s="83"/>
      <c r="MT5" s="83"/>
      <c r="MU5" s="84"/>
      <c r="MV5" s="22"/>
      <c r="MW5" s="22"/>
      <c r="MX5" s="43"/>
      <c r="MY5" s="43"/>
    </row>
    <row r="6" spans="1:363" ht="16.5" x14ac:dyDescent="0.3">
      <c r="A6" s="22" t="str">
        <f t="shared" si="0"/>
        <v>VERHOEVEN Christiaan</v>
      </c>
      <c r="B6" s="83">
        <v>1699</v>
      </c>
      <c r="C6" s="22" t="str">
        <f t="shared" si="1"/>
        <v>C</v>
      </c>
      <c r="D6" s="22" t="str">
        <f t="shared" si="2"/>
        <v>VERMEREN Thierry</v>
      </c>
      <c r="E6" s="83">
        <v>8210</v>
      </c>
      <c r="F6" s="22" t="str">
        <f t="shared" si="3"/>
        <v>NA</v>
      </c>
      <c r="G6" s="83">
        <v>1</v>
      </c>
      <c r="H6" s="83">
        <v>1</v>
      </c>
      <c r="I6" s="84"/>
      <c r="J6" s="22">
        <f t="shared" si="4"/>
        <v>2</v>
      </c>
      <c r="K6" s="22">
        <f t="shared" si="5"/>
        <v>0</v>
      </c>
      <c r="L6" s="43">
        <f t="shared" si="132"/>
        <v>3</v>
      </c>
      <c r="M6" s="43">
        <f t="shared" si="132"/>
        <v>0</v>
      </c>
      <c r="N6" s="66"/>
      <c r="O6" s="22" t="str">
        <f t="shared" si="6"/>
        <v>JACOBS Luc</v>
      </c>
      <c r="P6" s="83">
        <v>2781</v>
      </c>
      <c r="Q6" s="22" t="str">
        <f t="shared" si="7"/>
        <v>D</v>
      </c>
      <c r="R6" s="22" t="str">
        <f t="shared" si="8"/>
        <v>DESMEDT Hugo</v>
      </c>
      <c r="S6" s="83">
        <v>2911</v>
      </c>
      <c r="T6" s="22" t="str">
        <f t="shared" si="9"/>
        <v>D</v>
      </c>
      <c r="U6" s="83">
        <v>1</v>
      </c>
      <c r="V6" s="83">
        <v>1</v>
      </c>
      <c r="W6" s="84" t="s">
        <v>778</v>
      </c>
      <c r="X6" s="22">
        <f t="shared" si="10"/>
        <v>2</v>
      </c>
      <c r="Y6" s="22">
        <f t="shared" si="11"/>
        <v>0</v>
      </c>
      <c r="Z6" s="43">
        <f t="shared" si="133"/>
        <v>3</v>
      </c>
      <c r="AA6" s="43">
        <f t="shared" si="133"/>
        <v>0</v>
      </c>
      <c r="AB6" s="56"/>
      <c r="AC6" s="22" t="str">
        <f t="shared" si="12"/>
        <v>SELLESLAGH Charly</v>
      </c>
      <c r="AD6" s="83">
        <v>7705</v>
      </c>
      <c r="AE6" s="22" t="str">
        <f t="shared" si="13"/>
        <v>C</v>
      </c>
      <c r="AF6" s="22" t="str">
        <f t="shared" si="14"/>
        <v>VAN DE VYVER Kirsten</v>
      </c>
      <c r="AG6" s="83">
        <v>2973</v>
      </c>
      <c r="AH6" s="22" t="str">
        <f t="shared" si="15"/>
        <v>D</v>
      </c>
      <c r="AI6" s="83">
        <v>2</v>
      </c>
      <c r="AJ6" s="83">
        <v>2</v>
      </c>
      <c r="AK6" s="84"/>
      <c r="AL6" s="22">
        <f t="shared" si="16"/>
        <v>0</v>
      </c>
      <c r="AM6" s="22">
        <f t="shared" si="17"/>
        <v>2</v>
      </c>
      <c r="AN6" s="43">
        <f t="shared" si="134"/>
        <v>0</v>
      </c>
      <c r="AO6" s="43">
        <f t="shared" si="134"/>
        <v>3</v>
      </c>
      <c r="AP6" s="56"/>
      <c r="AQ6" s="22" t="str">
        <f t="shared" si="18"/>
        <v>SCHAMPAERT Patrick</v>
      </c>
      <c r="AR6" s="83">
        <v>3010</v>
      </c>
      <c r="AS6" s="22" t="str">
        <f t="shared" si="19"/>
        <v>C</v>
      </c>
      <c r="AT6" s="22" t="str">
        <f t="shared" si="20"/>
        <v>DE ROOVERE Patrick</v>
      </c>
      <c r="AU6" s="83">
        <v>8714</v>
      </c>
      <c r="AV6" s="22" t="str">
        <f t="shared" si="21"/>
        <v>D</v>
      </c>
      <c r="AW6" s="83">
        <v>1</v>
      </c>
      <c r="AX6" s="83">
        <v>1</v>
      </c>
      <c r="AY6" s="84"/>
      <c r="AZ6" s="22">
        <f t="shared" si="22"/>
        <v>2</v>
      </c>
      <c r="BA6" s="22">
        <f t="shared" si="23"/>
        <v>0</v>
      </c>
      <c r="BB6" s="43">
        <f t="shared" si="135"/>
        <v>3</v>
      </c>
      <c r="BC6" s="43">
        <f t="shared" si="135"/>
        <v>0</v>
      </c>
      <c r="BD6" s="66"/>
      <c r="BE6" s="22" t="str">
        <f t="shared" si="24"/>
        <v>DEKEERSMAEKER Kevin</v>
      </c>
      <c r="BF6" s="83">
        <v>7839</v>
      </c>
      <c r="BG6" s="22" t="str">
        <f t="shared" si="25"/>
        <v>D</v>
      </c>
      <c r="BH6" s="22" t="str">
        <f t="shared" si="26"/>
        <v>VAN SCHOOR Eddy</v>
      </c>
      <c r="BI6" s="83">
        <v>2778</v>
      </c>
      <c r="BJ6" s="22" t="str">
        <f t="shared" si="27"/>
        <v>D</v>
      </c>
      <c r="BK6" s="83">
        <v>2</v>
      </c>
      <c r="BL6" s="83">
        <v>2</v>
      </c>
      <c r="BM6" s="84"/>
      <c r="BN6" s="22">
        <f t="shared" si="28"/>
        <v>0</v>
      </c>
      <c r="BO6" s="22">
        <f t="shared" si="29"/>
        <v>2</v>
      </c>
      <c r="BP6" s="43">
        <f t="shared" si="136"/>
        <v>0</v>
      </c>
      <c r="BQ6" s="43">
        <f t="shared" si="136"/>
        <v>3</v>
      </c>
      <c r="BR6" s="56"/>
      <c r="BS6" s="22" t="str">
        <f t="shared" si="30"/>
        <v>VERTENTEN Yannick</v>
      </c>
      <c r="BT6" s="83">
        <v>1173</v>
      </c>
      <c r="BU6" s="22" t="str">
        <f t="shared" si="31"/>
        <v>D</v>
      </c>
      <c r="BV6" s="22" t="str">
        <f t="shared" si="32"/>
        <v>EECKELAERT Stefan</v>
      </c>
      <c r="BW6" s="83">
        <v>3037</v>
      </c>
      <c r="BX6" s="22" t="str">
        <f t="shared" si="33"/>
        <v>C</v>
      </c>
      <c r="BY6" s="83">
        <v>1</v>
      </c>
      <c r="BZ6" s="83">
        <v>1</v>
      </c>
      <c r="CA6" s="84"/>
      <c r="CB6" s="22">
        <f t="shared" si="34"/>
        <v>2</v>
      </c>
      <c r="CC6" s="22">
        <f t="shared" si="35"/>
        <v>0</v>
      </c>
      <c r="CD6" s="43">
        <f t="shared" si="137"/>
        <v>3</v>
      </c>
      <c r="CE6" s="43">
        <f t="shared" si="137"/>
        <v>0</v>
      </c>
      <c r="CF6" s="56"/>
      <c r="CG6" s="22" t="str">
        <f t="shared" si="36"/>
        <v>CALLENS Patrick</v>
      </c>
      <c r="CH6" s="83">
        <v>8075</v>
      </c>
      <c r="CI6" s="22" t="str">
        <f t="shared" si="37"/>
        <v>NA</v>
      </c>
      <c r="CJ6" s="22" t="str">
        <f t="shared" si="38"/>
        <v>VAN HOOFSTAT Louis</v>
      </c>
      <c r="CK6" s="83">
        <v>2836</v>
      </c>
      <c r="CL6" s="22" t="str">
        <f t="shared" si="39"/>
        <v>D</v>
      </c>
      <c r="CM6" s="83">
        <v>1</v>
      </c>
      <c r="CN6" s="83">
        <v>1</v>
      </c>
      <c r="CO6" s="84"/>
      <c r="CP6" s="22">
        <f t="shared" si="40"/>
        <v>2</v>
      </c>
      <c r="CQ6" s="22">
        <f t="shared" si="41"/>
        <v>0</v>
      </c>
      <c r="CR6" s="43">
        <f t="shared" si="138"/>
        <v>3</v>
      </c>
      <c r="CS6" s="43">
        <f t="shared" si="138"/>
        <v>0</v>
      </c>
      <c r="CT6" s="66"/>
      <c r="CU6" s="22" t="str">
        <f t="shared" si="42"/>
        <v>HAEGEMANS Bart</v>
      </c>
      <c r="CV6" s="83">
        <v>5013</v>
      </c>
      <c r="CW6" s="22" t="str">
        <f t="shared" si="43"/>
        <v>C</v>
      </c>
      <c r="CX6" s="22" t="str">
        <f t="shared" si="44"/>
        <v>VINCKE Ronny</v>
      </c>
      <c r="CY6" s="83">
        <v>3662</v>
      </c>
      <c r="CZ6" s="22" t="str">
        <f t="shared" si="45"/>
        <v>C</v>
      </c>
      <c r="DA6" s="83">
        <v>2</v>
      </c>
      <c r="DB6" s="83">
        <v>1</v>
      </c>
      <c r="DC6" s="84"/>
      <c r="DD6" s="22">
        <f t="shared" si="46"/>
        <v>1</v>
      </c>
      <c r="DE6" s="22">
        <f t="shared" si="47"/>
        <v>1</v>
      </c>
      <c r="DF6" s="43">
        <f t="shared" si="139"/>
        <v>1</v>
      </c>
      <c r="DG6" s="43">
        <f t="shared" si="139"/>
        <v>1</v>
      </c>
      <c r="DH6" s="56"/>
      <c r="DI6" s="22" t="str">
        <f t="shared" si="48"/>
        <v>WACHTERS Gert</v>
      </c>
      <c r="DJ6" s="83">
        <v>3546</v>
      </c>
      <c r="DK6" s="22" t="str">
        <f t="shared" si="49"/>
        <v>D</v>
      </c>
      <c r="DL6" s="22" t="str">
        <f t="shared" si="50"/>
        <v>VAN CAMP Lucas</v>
      </c>
      <c r="DM6" s="83">
        <v>1655</v>
      </c>
      <c r="DN6" s="22" t="str">
        <f t="shared" si="51"/>
        <v>D</v>
      </c>
      <c r="DO6" s="83">
        <v>1</v>
      </c>
      <c r="DP6" s="83">
        <v>2</v>
      </c>
      <c r="DQ6" s="84"/>
      <c r="DR6" s="22">
        <f t="shared" si="52"/>
        <v>1</v>
      </c>
      <c r="DS6" s="22">
        <f t="shared" si="53"/>
        <v>1</v>
      </c>
      <c r="DT6" s="43">
        <f t="shared" si="140"/>
        <v>1</v>
      </c>
      <c r="DU6" s="43">
        <f t="shared" si="140"/>
        <v>1</v>
      </c>
      <c r="DV6" s="56"/>
      <c r="DW6" s="22" t="str">
        <f t="shared" si="54"/>
        <v>ALEWATERS Christian</v>
      </c>
      <c r="DX6" s="83">
        <v>432</v>
      </c>
      <c r="DY6" s="22" t="str">
        <f t="shared" si="55"/>
        <v>D</v>
      </c>
      <c r="DZ6" s="22" t="str">
        <f t="shared" si="56"/>
        <v>COLLIER Leo</v>
      </c>
      <c r="EA6" s="83">
        <v>3914</v>
      </c>
      <c r="EB6" s="22" t="str">
        <f t="shared" si="57"/>
        <v>C</v>
      </c>
      <c r="EC6" s="83">
        <v>1</v>
      </c>
      <c r="ED6" s="83">
        <v>1</v>
      </c>
      <c r="EE6" s="84"/>
      <c r="EF6" s="22">
        <f t="shared" si="58"/>
        <v>2</v>
      </c>
      <c r="EG6" s="22">
        <f t="shared" si="59"/>
        <v>0</v>
      </c>
      <c r="EH6" s="43">
        <f t="shared" si="141"/>
        <v>3</v>
      </c>
      <c r="EI6" s="43">
        <f t="shared" si="141"/>
        <v>0</v>
      </c>
      <c r="EJ6" s="66"/>
      <c r="EK6" s="22" t="str">
        <f t="shared" si="60"/>
        <v>VAN DE VYVER Kirsten</v>
      </c>
      <c r="EL6" s="83">
        <v>2973</v>
      </c>
      <c r="EM6" s="22" t="str">
        <f t="shared" si="61"/>
        <v>D</v>
      </c>
      <c r="EN6" s="22" t="str">
        <f t="shared" si="62"/>
        <v>ACHTERGAEL Bart</v>
      </c>
      <c r="EO6" s="83">
        <v>7073</v>
      </c>
      <c r="EP6" s="22" t="str">
        <f t="shared" si="63"/>
        <v>NA</v>
      </c>
      <c r="EQ6" s="83">
        <v>2</v>
      </c>
      <c r="ER6" s="83">
        <v>2</v>
      </c>
      <c r="ES6" s="84"/>
      <c r="ET6" s="22">
        <f t="shared" si="64"/>
        <v>0</v>
      </c>
      <c r="EU6" s="22">
        <f t="shared" si="65"/>
        <v>2</v>
      </c>
      <c r="EV6" s="43">
        <f t="shared" si="142"/>
        <v>0</v>
      </c>
      <c r="EW6" s="43">
        <f t="shared" si="142"/>
        <v>3</v>
      </c>
      <c r="EX6" s="56"/>
      <c r="EY6" s="22" t="str">
        <f t="shared" si="66"/>
        <v>SELLESLAGH Charly</v>
      </c>
      <c r="EZ6" s="83">
        <v>7705</v>
      </c>
      <c r="FA6" s="22" t="str">
        <f t="shared" si="67"/>
        <v>C</v>
      </c>
      <c r="FB6" s="22" t="str">
        <f t="shared" si="68"/>
        <v>DESMEDT Gino</v>
      </c>
      <c r="FC6" s="83">
        <v>7889</v>
      </c>
      <c r="FD6" s="22" t="str">
        <f t="shared" si="69"/>
        <v>D</v>
      </c>
      <c r="FE6" s="83">
        <v>1</v>
      </c>
      <c r="FF6" s="83">
        <v>2</v>
      </c>
      <c r="FG6" s="84"/>
      <c r="FH6" s="22">
        <f t="shared" si="70"/>
        <v>1</v>
      </c>
      <c r="FI6" s="22">
        <f t="shared" si="71"/>
        <v>1</v>
      </c>
      <c r="FJ6" s="43">
        <f t="shared" si="143"/>
        <v>1</v>
      </c>
      <c r="FK6" s="43">
        <f t="shared" si="143"/>
        <v>1</v>
      </c>
      <c r="FL6" s="56"/>
      <c r="FM6" s="22" t="str">
        <f t="shared" si="72"/>
        <v>DE DOBBELEIR Françis</v>
      </c>
      <c r="FN6" s="83">
        <v>6541</v>
      </c>
      <c r="FO6" s="22" t="str">
        <f t="shared" si="73"/>
        <v>NA</v>
      </c>
      <c r="FP6" s="22" t="str">
        <f t="shared" si="74"/>
        <v>VAN HOOFSTAT Louis</v>
      </c>
      <c r="FQ6" s="83">
        <v>2836</v>
      </c>
      <c r="FR6" s="22" t="str">
        <f t="shared" si="75"/>
        <v>D</v>
      </c>
      <c r="FS6" s="83">
        <v>1</v>
      </c>
      <c r="FT6" s="83">
        <v>1</v>
      </c>
      <c r="FU6" s="84"/>
      <c r="FV6" s="22">
        <f t="shared" si="76"/>
        <v>2</v>
      </c>
      <c r="FW6" s="22">
        <f t="shared" si="77"/>
        <v>0</v>
      </c>
      <c r="FX6" s="43">
        <f t="shared" si="144"/>
        <v>3</v>
      </c>
      <c r="FY6" s="43">
        <f t="shared" si="144"/>
        <v>0</v>
      </c>
      <c r="FZ6" s="66"/>
      <c r="GA6" s="22" t="str">
        <f t="shared" si="78"/>
        <v>VAN HOOFSTAT Louis</v>
      </c>
      <c r="GB6" s="83">
        <v>2836</v>
      </c>
      <c r="GC6" s="22" t="str">
        <f t="shared" si="79"/>
        <v>D</v>
      </c>
      <c r="GD6" s="22" t="str">
        <f t="shared" si="80"/>
        <v>MAETENS Gert</v>
      </c>
      <c r="GE6" s="83">
        <v>8048</v>
      </c>
      <c r="GF6" s="22" t="str">
        <f t="shared" si="81"/>
        <v>D</v>
      </c>
      <c r="GG6" s="83">
        <v>2</v>
      </c>
      <c r="GH6" s="83">
        <v>2</v>
      </c>
      <c r="GI6" s="84"/>
      <c r="GJ6" s="22">
        <f t="shared" si="82"/>
        <v>0</v>
      </c>
      <c r="GK6" s="22">
        <f t="shared" si="83"/>
        <v>2</v>
      </c>
      <c r="GL6" s="43">
        <f t="shared" si="145"/>
        <v>0</v>
      </c>
      <c r="GM6" s="43">
        <f t="shared" si="145"/>
        <v>3</v>
      </c>
      <c r="GN6" s="56"/>
      <c r="GO6" s="22" t="str">
        <f t="shared" si="84"/>
        <v>THOMPSON Arthur</v>
      </c>
      <c r="GP6" s="83">
        <v>2893</v>
      </c>
      <c r="GQ6" s="22" t="str">
        <f t="shared" si="85"/>
        <v>D</v>
      </c>
      <c r="GR6" s="22" t="str">
        <f t="shared" si="86"/>
        <v>BRABANTS Hans</v>
      </c>
      <c r="GS6" s="83">
        <v>2777</v>
      </c>
      <c r="GT6" s="22" t="str">
        <f t="shared" si="87"/>
        <v>D</v>
      </c>
      <c r="GU6" s="83">
        <v>2</v>
      </c>
      <c r="GV6" s="83">
        <v>2</v>
      </c>
      <c r="GW6" s="84"/>
      <c r="GX6" s="22">
        <f t="shared" si="88"/>
        <v>0</v>
      </c>
      <c r="GY6" s="22">
        <f t="shared" si="89"/>
        <v>2</v>
      </c>
      <c r="GZ6" s="43">
        <f t="shared" si="146"/>
        <v>0</v>
      </c>
      <c r="HA6" s="43">
        <f t="shared" si="146"/>
        <v>3</v>
      </c>
      <c r="HB6" s="56"/>
      <c r="HC6" s="22" t="str">
        <f t="shared" si="90"/>
        <v>BRABANTS Hans</v>
      </c>
      <c r="HD6" s="83">
        <v>2777</v>
      </c>
      <c r="HE6" s="22" t="str">
        <f t="shared" si="91"/>
        <v>D</v>
      </c>
      <c r="HF6" s="22" t="str">
        <f t="shared" si="92"/>
        <v>APERS Björn</v>
      </c>
      <c r="HG6" s="83">
        <v>2641</v>
      </c>
      <c r="HH6" s="22" t="str">
        <f t="shared" si="93"/>
        <v>C</v>
      </c>
      <c r="HI6" s="83">
        <v>2</v>
      </c>
      <c r="HJ6" s="83">
        <v>1</v>
      </c>
      <c r="HK6" s="84"/>
      <c r="HL6" s="22">
        <f t="shared" si="94"/>
        <v>1</v>
      </c>
      <c r="HM6" s="22">
        <f t="shared" si="95"/>
        <v>1</v>
      </c>
      <c r="HN6" s="43">
        <f t="shared" si="147"/>
        <v>1</v>
      </c>
      <c r="HO6" s="43">
        <f t="shared" si="147"/>
        <v>1</v>
      </c>
      <c r="HP6" s="66"/>
      <c r="HQ6" s="22" t="str">
        <f t="shared" si="96"/>
        <v>DEKEERSMAEKER Kevin</v>
      </c>
      <c r="HR6" s="83">
        <v>7839</v>
      </c>
      <c r="HS6" s="22" t="str">
        <f t="shared" si="97"/>
        <v>D</v>
      </c>
      <c r="HT6" s="22" t="str">
        <f t="shared" si="98"/>
        <v>VERTENTEN Yannick</v>
      </c>
      <c r="HU6" s="83">
        <v>1173</v>
      </c>
      <c r="HV6" s="22" t="str">
        <f t="shared" si="99"/>
        <v>D</v>
      </c>
      <c r="HW6" s="83">
        <v>2</v>
      </c>
      <c r="HX6" s="83">
        <v>2</v>
      </c>
      <c r="HY6" s="84"/>
      <c r="HZ6" s="22">
        <f t="shared" si="100"/>
        <v>0</v>
      </c>
      <c r="IA6" s="22">
        <f t="shared" si="101"/>
        <v>2</v>
      </c>
      <c r="IB6" s="43">
        <f t="shared" si="148"/>
        <v>0</v>
      </c>
      <c r="IC6" s="43">
        <f t="shared" si="148"/>
        <v>3</v>
      </c>
      <c r="ID6" s="56"/>
      <c r="IE6" s="22" t="str">
        <f t="shared" si="102"/>
        <v>VAN HOOFSTAT Louis</v>
      </c>
      <c r="IF6" s="83">
        <v>2836</v>
      </c>
      <c r="IG6" s="22" t="str">
        <f t="shared" si="103"/>
        <v>D</v>
      </c>
      <c r="IH6" s="22" t="str">
        <f t="shared" si="104"/>
        <v>VAN BOUWEL Louis</v>
      </c>
      <c r="II6" s="83">
        <v>2630</v>
      </c>
      <c r="IJ6" s="22" t="str">
        <f t="shared" si="105"/>
        <v>D</v>
      </c>
      <c r="IK6" s="83">
        <v>1</v>
      </c>
      <c r="IL6" s="83">
        <v>1</v>
      </c>
      <c r="IM6" s="65"/>
      <c r="IN6" s="22">
        <f t="shared" si="106"/>
        <v>2</v>
      </c>
      <c r="IO6" s="22">
        <f t="shared" si="107"/>
        <v>0</v>
      </c>
      <c r="IP6" s="43">
        <f t="shared" si="149"/>
        <v>3</v>
      </c>
      <c r="IQ6" s="43">
        <f t="shared" si="149"/>
        <v>0</v>
      </c>
      <c r="IR6" s="56"/>
      <c r="IS6" s="22" t="str">
        <f t="shared" si="108"/>
        <v>DEKEERSMAEKER Kevin</v>
      </c>
      <c r="IT6" s="83">
        <v>7839</v>
      </c>
      <c r="IU6" s="22" t="str">
        <f t="shared" si="109"/>
        <v>D</v>
      </c>
      <c r="IV6" s="22" t="str">
        <f t="shared" si="110"/>
        <v>HAEGEMANS Bart</v>
      </c>
      <c r="IW6" s="83">
        <v>5013</v>
      </c>
      <c r="IX6" s="22" t="str">
        <f t="shared" si="111"/>
        <v>C</v>
      </c>
      <c r="IY6" s="83">
        <v>2</v>
      </c>
      <c r="IZ6" s="83">
        <v>2</v>
      </c>
      <c r="JA6" s="84"/>
      <c r="JB6" s="22">
        <f t="shared" si="112"/>
        <v>0</v>
      </c>
      <c r="JC6" s="22">
        <f t="shared" si="113"/>
        <v>2</v>
      </c>
      <c r="JD6" s="43">
        <f t="shared" si="150"/>
        <v>0</v>
      </c>
      <c r="JE6" s="43">
        <f t="shared" si="150"/>
        <v>3</v>
      </c>
      <c r="JF6" s="66"/>
      <c r="JG6" s="22" t="str">
        <f t="shared" si="114"/>
        <v>VAN CAMP Lucas</v>
      </c>
      <c r="JH6" s="83">
        <v>1655</v>
      </c>
      <c r="JI6" s="22" t="str">
        <f t="shared" si="115"/>
        <v>D</v>
      </c>
      <c r="JJ6" s="22" t="str">
        <f t="shared" si="116"/>
        <v>DE DECKER Mieke</v>
      </c>
      <c r="JK6" s="83">
        <v>2682</v>
      </c>
      <c r="JL6" s="22" t="str">
        <f t="shared" si="117"/>
        <v>D</v>
      </c>
      <c r="JM6" s="83">
        <v>1</v>
      </c>
      <c r="JN6" s="83">
        <v>1</v>
      </c>
      <c r="JO6" s="84"/>
      <c r="JP6" s="22">
        <f t="shared" si="118"/>
        <v>2</v>
      </c>
      <c r="JQ6" s="22">
        <f t="shared" si="119"/>
        <v>0</v>
      </c>
      <c r="JR6" s="43">
        <f t="shared" si="151"/>
        <v>3</v>
      </c>
      <c r="JS6" s="43">
        <f t="shared" si="151"/>
        <v>0</v>
      </c>
      <c r="JT6" s="56"/>
      <c r="JU6" s="22" t="str">
        <f t="shared" si="120"/>
        <v>COLLIER Leo</v>
      </c>
      <c r="JV6" s="83">
        <v>3914</v>
      </c>
      <c r="JW6" s="22" t="str">
        <f t="shared" si="121"/>
        <v>C</v>
      </c>
      <c r="JX6" s="22" t="str">
        <f t="shared" si="122"/>
        <v>ALEWATERS Gustaaf</v>
      </c>
      <c r="JY6" s="83">
        <v>3691</v>
      </c>
      <c r="JZ6" s="22" t="str">
        <f t="shared" si="123"/>
        <v>D</v>
      </c>
      <c r="KA6" s="83">
        <v>1</v>
      </c>
      <c r="KB6" s="83">
        <v>1</v>
      </c>
      <c r="KC6" s="84"/>
      <c r="KD6" s="22">
        <f t="shared" si="124"/>
        <v>2</v>
      </c>
      <c r="KE6" s="22">
        <f t="shared" si="125"/>
        <v>0</v>
      </c>
      <c r="KF6" s="43">
        <f t="shared" si="152"/>
        <v>3</v>
      </c>
      <c r="KG6" s="43">
        <f t="shared" si="152"/>
        <v>0</v>
      </c>
      <c r="KH6" s="56"/>
      <c r="KI6" s="22" t="str">
        <f t="shared" si="126"/>
        <v>COECKE Achiel</v>
      </c>
      <c r="KJ6" s="83">
        <v>4209</v>
      </c>
      <c r="KK6" s="22" t="str">
        <f t="shared" si="127"/>
        <v>B</v>
      </c>
      <c r="KL6" s="22" t="str">
        <f t="shared" si="128"/>
        <v>VAN SCHOOR Eddy</v>
      </c>
      <c r="KM6" s="83">
        <v>2778</v>
      </c>
      <c r="KN6" s="22" t="str">
        <f t="shared" si="129"/>
        <v>D</v>
      </c>
      <c r="KO6" s="83">
        <v>1</v>
      </c>
      <c r="KP6" s="83">
        <v>2</v>
      </c>
      <c r="KQ6" s="84"/>
      <c r="KR6" s="22">
        <f t="shared" si="130"/>
        <v>1</v>
      </c>
      <c r="KS6" s="22">
        <f t="shared" si="131"/>
        <v>1</v>
      </c>
      <c r="KT6" s="43">
        <f t="shared" si="153"/>
        <v>1</v>
      </c>
      <c r="KU6" s="43">
        <f t="shared" si="153"/>
        <v>1</v>
      </c>
      <c r="KV6" s="66"/>
      <c r="KW6" s="22"/>
      <c r="KX6" s="83"/>
      <c r="KY6" s="22"/>
      <c r="KZ6" s="22"/>
      <c r="LA6" s="83"/>
      <c r="LB6" s="22"/>
      <c r="LC6" s="83"/>
      <c r="LD6" s="83"/>
      <c r="LE6" s="84"/>
      <c r="LF6" s="22"/>
      <c r="LG6" s="22"/>
      <c r="LH6" s="43"/>
      <c r="LI6" s="43"/>
      <c r="LJ6" s="56"/>
      <c r="LK6" s="22"/>
      <c r="LL6" s="83"/>
      <c r="LM6" s="22"/>
      <c r="LN6" s="22"/>
      <c r="LO6" s="83"/>
      <c r="LP6" s="22"/>
      <c r="LQ6" s="83"/>
      <c r="LR6" s="83"/>
      <c r="LS6" s="84"/>
      <c r="LT6" s="22"/>
      <c r="LU6" s="22"/>
      <c r="LV6" s="43"/>
      <c r="LW6" s="43"/>
      <c r="LY6" s="22"/>
      <c r="LZ6" s="83"/>
      <c r="MA6" s="22"/>
      <c r="MB6" s="22"/>
      <c r="MC6" s="83"/>
      <c r="MD6" s="22"/>
      <c r="ME6" s="83"/>
      <c r="MF6" s="83"/>
      <c r="MG6" s="84"/>
      <c r="MH6" s="22"/>
      <c r="MI6" s="22"/>
      <c r="MJ6" s="43"/>
      <c r="MK6" s="43"/>
      <c r="ML6" s="56"/>
      <c r="MM6" s="22"/>
      <c r="MN6" s="83"/>
      <c r="MO6" s="22"/>
      <c r="MP6" s="22"/>
      <c r="MQ6" s="83"/>
      <c r="MR6" s="22"/>
      <c r="MS6" s="83"/>
      <c r="MT6" s="83"/>
      <c r="MU6" s="84"/>
      <c r="MV6" s="22"/>
      <c r="MW6" s="22"/>
      <c r="MX6" s="43"/>
      <c r="MY6" s="43"/>
    </row>
    <row r="7" spans="1:363" ht="16.5" x14ac:dyDescent="0.3">
      <c r="A7" s="22" t="str">
        <f t="shared" si="0"/>
        <v>DESMEDT Gino</v>
      </c>
      <c r="B7" s="83">
        <v>7889</v>
      </c>
      <c r="C7" s="22" t="str">
        <f t="shared" si="1"/>
        <v>D</v>
      </c>
      <c r="D7" s="22" t="str">
        <f t="shared" si="2"/>
        <v>SELLESLAGH Charly</v>
      </c>
      <c r="E7" s="83">
        <v>7705</v>
      </c>
      <c r="F7" s="22" t="str">
        <f t="shared" si="3"/>
        <v>C</v>
      </c>
      <c r="G7" s="83">
        <v>2</v>
      </c>
      <c r="H7" s="83">
        <v>1</v>
      </c>
      <c r="I7" s="84"/>
      <c r="J7" s="22">
        <f t="shared" si="4"/>
        <v>1</v>
      </c>
      <c r="K7" s="22">
        <f t="shared" si="5"/>
        <v>1</v>
      </c>
      <c r="L7" s="43">
        <f t="shared" si="132"/>
        <v>1</v>
      </c>
      <c r="M7" s="43">
        <f t="shared" si="132"/>
        <v>1</v>
      </c>
      <c r="N7" s="66"/>
      <c r="O7" s="22" t="str">
        <f t="shared" si="6"/>
        <v>COLLIER Leo</v>
      </c>
      <c r="P7" s="83">
        <v>3914</v>
      </c>
      <c r="Q7" s="22" t="str">
        <f t="shared" si="7"/>
        <v>C</v>
      </c>
      <c r="R7" s="22" t="str">
        <f t="shared" si="8"/>
        <v>CLAES Ingrid</v>
      </c>
      <c r="S7" s="83">
        <v>2961</v>
      </c>
      <c r="T7" s="22" t="str">
        <f t="shared" si="9"/>
        <v>D</v>
      </c>
      <c r="U7" s="83">
        <v>1</v>
      </c>
      <c r="V7" s="83">
        <v>1</v>
      </c>
      <c r="W7" s="84" t="s">
        <v>777</v>
      </c>
      <c r="X7" s="22">
        <f t="shared" si="10"/>
        <v>2</v>
      </c>
      <c r="Y7" s="22">
        <f t="shared" si="11"/>
        <v>0</v>
      </c>
      <c r="Z7" s="43">
        <f t="shared" si="133"/>
        <v>3</v>
      </c>
      <c r="AA7" s="43">
        <f t="shared" si="133"/>
        <v>0</v>
      </c>
      <c r="AB7" s="56"/>
      <c r="AC7" s="22" t="str">
        <f t="shared" si="12"/>
        <v>DE BRUYN Johan</v>
      </c>
      <c r="AD7" s="83">
        <v>4808</v>
      </c>
      <c r="AE7" s="22" t="str">
        <f t="shared" si="13"/>
        <v>NA</v>
      </c>
      <c r="AF7" s="22" t="str">
        <f t="shared" si="14"/>
        <v>BRABANTS Hans</v>
      </c>
      <c r="AG7" s="83">
        <v>2777</v>
      </c>
      <c r="AH7" s="22" t="str">
        <f t="shared" si="15"/>
        <v>D</v>
      </c>
      <c r="AI7" s="83">
        <v>2</v>
      </c>
      <c r="AJ7" s="83">
        <v>2</v>
      </c>
      <c r="AK7" s="84"/>
      <c r="AL7" s="22">
        <f t="shared" si="16"/>
        <v>0</v>
      </c>
      <c r="AM7" s="22">
        <f t="shared" si="17"/>
        <v>2</v>
      </c>
      <c r="AN7" s="43">
        <f t="shared" si="134"/>
        <v>0</v>
      </c>
      <c r="AO7" s="43">
        <f t="shared" si="134"/>
        <v>3</v>
      </c>
      <c r="AP7" s="56"/>
      <c r="AQ7" s="22" t="str">
        <f t="shared" si="18"/>
        <v>COLLIER Leo</v>
      </c>
      <c r="AR7" s="83">
        <v>3914</v>
      </c>
      <c r="AS7" s="22" t="str">
        <f t="shared" si="19"/>
        <v>C</v>
      </c>
      <c r="AT7" s="22" t="str">
        <f t="shared" si="20"/>
        <v>BACKELAU Yannick</v>
      </c>
      <c r="AU7" s="83">
        <v>8097</v>
      </c>
      <c r="AV7" s="22" t="str">
        <f t="shared" si="21"/>
        <v>D</v>
      </c>
      <c r="AW7" s="83">
        <v>1</v>
      </c>
      <c r="AX7" s="83">
        <v>1</v>
      </c>
      <c r="AY7" s="84"/>
      <c r="AZ7" s="22">
        <f t="shared" si="22"/>
        <v>2</v>
      </c>
      <c r="BA7" s="22">
        <f t="shared" si="23"/>
        <v>0</v>
      </c>
      <c r="BB7" s="43">
        <f t="shared" si="135"/>
        <v>3</v>
      </c>
      <c r="BC7" s="43">
        <f t="shared" si="135"/>
        <v>0</v>
      </c>
      <c r="BD7" s="66"/>
      <c r="BE7" s="22" t="str">
        <f t="shared" si="24"/>
        <v>VINCKE Ronny</v>
      </c>
      <c r="BF7" s="83">
        <v>3662</v>
      </c>
      <c r="BG7" s="22" t="str">
        <f t="shared" si="25"/>
        <v>C</v>
      </c>
      <c r="BH7" s="22" t="str">
        <f t="shared" si="26"/>
        <v>BRABANTS Hans</v>
      </c>
      <c r="BI7" s="83">
        <v>2777</v>
      </c>
      <c r="BJ7" s="22" t="str">
        <f t="shared" si="27"/>
        <v>D</v>
      </c>
      <c r="BK7" s="83">
        <v>2</v>
      </c>
      <c r="BL7" s="83">
        <v>2</v>
      </c>
      <c r="BM7" s="84"/>
      <c r="BN7" s="22">
        <f t="shared" si="28"/>
        <v>0</v>
      </c>
      <c r="BO7" s="22">
        <f t="shared" si="29"/>
        <v>2</v>
      </c>
      <c r="BP7" s="43">
        <f t="shared" si="136"/>
        <v>0</v>
      </c>
      <c r="BQ7" s="43">
        <f t="shared" si="136"/>
        <v>3</v>
      </c>
      <c r="BR7" s="56"/>
      <c r="BS7" s="22" t="str">
        <f t="shared" si="30"/>
        <v>VAN EYCK Kristof</v>
      </c>
      <c r="BT7" s="83">
        <v>2987</v>
      </c>
      <c r="BU7" s="22" t="str">
        <f t="shared" si="31"/>
        <v>D</v>
      </c>
      <c r="BV7" s="22" t="str">
        <f t="shared" si="32"/>
        <v>VINCKE Ronny</v>
      </c>
      <c r="BW7" s="83">
        <v>3662</v>
      </c>
      <c r="BX7" s="22" t="str">
        <f t="shared" si="33"/>
        <v>C</v>
      </c>
      <c r="BY7" s="83">
        <v>2</v>
      </c>
      <c r="BZ7" s="83">
        <v>2</v>
      </c>
      <c r="CA7" s="84"/>
      <c r="CB7" s="22">
        <f t="shared" si="34"/>
        <v>0</v>
      </c>
      <c r="CC7" s="22">
        <f t="shared" si="35"/>
        <v>2</v>
      </c>
      <c r="CD7" s="43">
        <f t="shared" si="137"/>
        <v>0</v>
      </c>
      <c r="CE7" s="43">
        <f t="shared" si="137"/>
        <v>3</v>
      </c>
      <c r="CF7" s="56"/>
      <c r="CG7" s="22" t="str">
        <f t="shared" si="36"/>
        <v>VAN HUFFELEN Kevin</v>
      </c>
      <c r="CH7" s="83">
        <v>8573</v>
      </c>
      <c r="CI7" s="22" t="str">
        <f t="shared" si="37"/>
        <v>C</v>
      </c>
      <c r="CJ7" s="22" t="str">
        <f t="shared" si="38"/>
        <v>COLLIER Leo</v>
      </c>
      <c r="CK7" s="83">
        <v>3914</v>
      </c>
      <c r="CL7" s="22" t="str">
        <f t="shared" si="39"/>
        <v>C</v>
      </c>
      <c r="CM7" s="83">
        <v>2</v>
      </c>
      <c r="CN7" s="83">
        <v>1</v>
      </c>
      <c r="CO7" s="84"/>
      <c r="CP7" s="22">
        <f t="shared" si="40"/>
        <v>1</v>
      </c>
      <c r="CQ7" s="22">
        <f t="shared" si="41"/>
        <v>1</v>
      </c>
      <c r="CR7" s="43">
        <f t="shared" si="138"/>
        <v>1</v>
      </c>
      <c r="CS7" s="43">
        <f t="shared" si="138"/>
        <v>1</v>
      </c>
      <c r="CT7" s="66"/>
      <c r="CU7" s="22" t="str">
        <f t="shared" si="42"/>
        <v>PIESSENS August</v>
      </c>
      <c r="CV7" s="83">
        <v>8056</v>
      </c>
      <c r="CW7" s="22" t="str">
        <f t="shared" si="43"/>
        <v>C</v>
      </c>
      <c r="CX7" s="22" t="str">
        <f t="shared" si="44"/>
        <v>ENGELS Ronald</v>
      </c>
      <c r="CY7" s="83">
        <v>3612</v>
      </c>
      <c r="CZ7" s="22" t="str">
        <f t="shared" si="45"/>
        <v>C</v>
      </c>
      <c r="DA7" s="83">
        <v>2</v>
      </c>
      <c r="DB7" s="83">
        <v>2</v>
      </c>
      <c r="DC7" s="84"/>
      <c r="DD7" s="22">
        <f t="shared" si="46"/>
        <v>0</v>
      </c>
      <c r="DE7" s="22">
        <f t="shared" si="47"/>
        <v>2</v>
      </c>
      <c r="DF7" s="43">
        <f t="shared" si="139"/>
        <v>0</v>
      </c>
      <c r="DG7" s="43">
        <f t="shared" si="139"/>
        <v>3</v>
      </c>
      <c r="DH7" s="56"/>
      <c r="DI7" s="22" t="str">
        <f t="shared" si="48"/>
        <v>THOMPSON Arthur</v>
      </c>
      <c r="DJ7" s="83">
        <v>2893</v>
      </c>
      <c r="DK7" s="22" t="str">
        <f t="shared" si="49"/>
        <v>D</v>
      </c>
      <c r="DL7" s="22" t="str">
        <f t="shared" si="50"/>
        <v>VINCKE Ronny</v>
      </c>
      <c r="DM7" s="83">
        <v>3662</v>
      </c>
      <c r="DN7" s="22" t="str">
        <f t="shared" si="51"/>
        <v>C</v>
      </c>
      <c r="DO7" s="83">
        <v>1</v>
      </c>
      <c r="DP7" s="83">
        <v>2</v>
      </c>
      <c r="DQ7" s="84"/>
      <c r="DR7" s="22">
        <f t="shared" si="52"/>
        <v>1</v>
      </c>
      <c r="DS7" s="22">
        <f t="shared" si="53"/>
        <v>1</v>
      </c>
      <c r="DT7" s="43">
        <f t="shared" si="140"/>
        <v>1</v>
      </c>
      <c r="DU7" s="43">
        <f t="shared" si="140"/>
        <v>1</v>
      </c>
      <c r="DV7" s="56"/>
      <c r="DW7" s="22" t="str">
        <f t="shared" si="54"/>
        <v>ALEWATERS Gustaaf</v>
      </c>
      <c r="DX7" s="83">
        <v>3691</v>
      </c>
      <c r="DY7" s="22" t="str">
        <f t="shared" si="55"/>
        <v>D</v>
      </c>
      <c r="DZ7" s="22" t="str">
        <f t="shared" si="56"/>
        <v>SCHAMPAERT Patrick</v>
      </c>
      <c r="EA7" s="83">
        <v>3010</v>
      </c>
      <c r="EB7" s="22" t="str">
        <f t="shared" si="57"/>
        <v>C</v>
      </c>
      <c r="EC7" s="83">
        <v>2</v>
      </c>
      <c r="ED7" s="83">
        <v>2</v>
      </c>
      <c r="EE7" s="84"/>
      <c r="EF7" s="22">
        <f t="shared" si="58"/>
        <v>0</v>
      </c>
      <c r="EG7" s="22">
        <f t="shared" si="59"/>
        <v>2</v>
      </c>
      <c r="EH7" s="43">
        <f t="shared" si="141"/>
        <v>0</v>
      </c>
      <c r="EI7" s="43">
        <f t="shared" si="141"/>
        <v>3</v>
      </c>
      <c r="EJ7" s="66"/>
      <c r="EK7" s="22" t="str">
        <f t="shared" si="60"/>
        <v>COLLIER Leo</v>
      </c>
      <c r="EL7" s="83">
        <v>3914</v>
      </c>
      <c r="EM7" s="22" t="str">
        <f t="shared" si="61"/>
        <v>C</v>
      </c>
      <c r="EN7" s="22" t="str">
        <f t="shared" si="62"/>
        <v>THYS Cindy</v>
      </c>
      <c r="EO7" s="83">
        <v>3689</v>
      </c>
      <c r="EP7" s="22" t="str">
        <f t="shared" si="63"/>
        <v>C</v>
      </c>
      <c r="EQ7" s="83">
        <v>2</v>
      </c>
      <c r="ER7" s="83">
        <v>1</v>
      </c>
      <c r="ES7" s="84"/>
      <c r="ET7" s="22">
        <f t="shared" si="64"/>
        <v>1</v>
      </c>
      <c r="EU7" s="22">
        <f t="shared" si="65"/>
        <v>1</v>
      </c>
      <c r="EV7" s="43">
        <f t="shared" si="142"/>
        <v>1</v>
      </c>
      <c r="EW7" s="43">
        <f t="shared" si="142"/>
        <v>1</v>
      </c>
      <c r="EX7" s="56"/>
      <c r="EY7" s="22" t="str">
        <f t="shared" si="66"/>
        <v>SPIESSENS Roland</v>
      </c>
      <c r="EZ7" s="83">
        <v>2888</v>
      </c>
      <c r="FA7" s="22" t="str">
        <f t="shared" si="67"/>
        <v>C</v>
      </c>
      <c r="FB7" s="22" t="str">
        <f t="shared" si="68"/>
        <v>DESMEDT Hugo</v>
      </c>
      <c r="FC7" s="83">
        <v>2911</v>
      </c>
      <c r="FD7" s="22" t="str">
        <f t="shared" si="69"/>
        <v>D</v>
      </c>
      <c r="FE7" s="83">
        <v>1</v>
      </c>
      <c r="FF7" s="83">
        <v>1</v>
      </c>
      <c r="FG7" s="84"/>
      <c r="FH7" s="22">
        <f t="shared" si="70"/>
        <v>2</v>
      </c>
      <c r="FI7" s="22">
        <f t="shared" si="71"/>
        <v>0</v>
      </c>
      <c r="FJ7" s="43">
        <f t="shared" si="143"/>
        <v>3</v>
      </c>
      <c r="FK7" s="43">
        <f t="shared" si="143"/>
        <v>0</v>
      </c>
      <c r="FL7" s="56"/>
      <c r="FM7" s="22" t="str">
        <f t="shared" si="72"/>
        <v>STALLAERT François</v>
      </c>
      <c r="FN7" s="83">
        <v>7165</v>
      </c>
      <c r="FO7" s="22" t="str">
        <f t="shared" si="73"/>
        <v>D</v>
      </c>
      <c r="FP7" s="22" t="str">
        <f t="shared" si="74"/>
        <v>BRABANTS Hans</v>
      </c>
      <c r="FQ7" s="83">
        <v>2777</v>
      </c>
      <c r="FR7" s="22" t="str">
        <f t="shared" si="75"/>
        <v>D</v>
      </c>
      <c r="FS7" s="83">
        <v>2</v>
      </c>
      <c r="FT7" s="83">
        <v>1</v>
      </c>
      <c r="FU7" s="84"/>
      <c r="FV7" s="22">
        <f t="shared" si="76"/>
        <v>1</v>
      </c>
      <c r="FW7" s="22">
        <f t="shared" si="77"/>
        <v>1</v>
      </c>
      <c r="FX7" s="43">
        <f t="shared" si="144"/>
        <v>1</v>
      </c>
      <c r="FY7" s="43">
        <f t="shared" si="144"/>
        <v>1</v>
      </c>
      <c r="FZ7" s="66"/>
      <c r="GA7" s="22" t="str">
        <f t="shared" si="78"/>
        <v>COLLIER Leo</v>
      </c>
      <c r="GB7" s="83">
        <v>3914</v>
      </c>
      <c r="GC7" s="22" t="str">
        <f t="shared" si="79"/>
        <v>C</v>
      </c>
      <c r="GD7" s="22" t="str">
        <f t="shared" si="80"/>
        <v>SPIESSENS Roland</v>
      </c>
      <c r="GE7" s="83">
        <v>2888</v>
      </c>
      <c r="GF7" s="22" t="str">
        <f t="shared" si="81"/>
        <v>C</v>
      </c>
      <c r="GG7" s="83">
        <v>2</v>
      </c>
      <c r="GH7" s="83">
        <v>1</v>
      </c>
      <c r="GI7" s="84"/>
      <c r="GJ7" s="22">
        <f t="shared" si="82"/>
        <v>1</v>
      </c>
      <c r="GK7" s="22">
        <f t="shared" si="83"/>
        <v>1</v>
      </c>
      <c r="GL7" s="43">
        <f t="shared" si="145"/>
        <v>1</v>
      </c>
      <c r="GM7" s="43">
        <f t="shared" si="145"/>
        <v>1</v>
      </c>
      <c r="GN7" s="56"/>
      <c r="GO7" s="22" t="str">
        <f t="shared" si="84"/>
        <v>DE DECKER Mieke</v>
      </c>
      <c r="GP7" s="83">
        <v>2682</v>
      </c>
      <c r="GQ7" s="22" t="str">
        <f t="shared" si="85"/>
        <v>D</v>
      </c>
      <c r="GR7" s="22" t="str">
        <f t="shared" si="86"/>
        <v>COLLIER Leo</v>
      </c>
      <c r="GS7" s="83">
        <v>3914</v>
      </c>
      <c r="GT7" s="22" t="str">
        <f t="shared" si="87"/>
        <v>C</v>
      </c>
      <c r="GU7" s="83">
        <v>2</v>
      </c>
      <c r="GV7" s="83">
        <v>2</v>
      </c>
      <c r="GW7" s="84"/>
      <c r="GX7" s="22">
        <f t="shared" si="88"/>
        <v>0</v>
      </c>
      <c r="GY7" s="22">
        <f t="shared" si="89"/>
        <v>2</v>
      </c>
      <c r="GZ7" s="43">
        <f t="shared" si="146"/>
        <v>0</v>
      </c>
      <c r="HA7" s="43">
        <f t="shared" si="146"/>
        <v>3</v>
      </c>
      <c r="HB7" s="56"/>
      <c r="HC7" s="22" t="str">
        <f t="shared" si="90"/>
        <v>COLLIER Leo</v>
      </c>
      <c r="HD7" s="83">
        <v>3914</v>
      </c>
      <c r="HE7" s="22" t="str">
        <f t="shared" si="91"/>
        <v>C</v>
      </c>
      <c r="HF7" s="22" t="str">
        <f t="shared" si="92"/>
        <v>DEKEERSMAEKER Kevin</v>
      </c>
      <c r="HG7" s="83">
        <v>7839</v>
      </c>
      <c r="HH7" s="22" t="str">
        <f t="shared" si="93"/>
        <v>D</v>
      </c>
      <c r="HI7" s="83">
        <v>2</v>
      </c>
      <c r="HJ7" s="83">
        <v>1</v>
      </c>
      <c r="HK7" s="84"/>
      <c r="HL7" s="22">
        <f t="shared" si="94"/>
        <v>1</v>
      </c>
      <c r="HM7" s="22">
        <f t="shared" si="95"/>
        <v>1</v>
      </c>
      <c r="HN7" s="43">
        <f t="shared" si="147"/>
        <v>1</v>
      </c>
      <c r="HO7" s="43">
        <f t="shared" si="147"/>
        <v>1</v>
      </c>
      <c r="HP7" s="66"/>
      <c r="HQ7" s="22" t="str">
        <f t="shared" si="96"/>
        <v>ENGELS Ronald</v>
      </c>
      <c r="HR7" s="83">
        <v>3612</v>
      </c>
      <c r="HS7" s="22" t="str">
        <f t="shared" si="97"/>
        <v>C</v>
      </c>
      <c r="HT7" s="22" t="str">
        <f t="shared" si="98"/>
        <v>VAN EYCK Kristof</v>
      </c>
      <c r="HU7" s="83">
        <v>2987</v>
      </c>
      <c r="HV7" s="22" t="str">
        <f t="shared" si="99"/>
        <v>D</v>
      </c>
      <c r="HW7" s="83">
        <v>1</v>
      </c>
      <c r="HX7" s="83">
        <v>1</v>
      </c>
      <c r="HY7" s="84"/>
      <c r="HZ7" s="22">
        <f t="shared" si="100"/>
        <v>2</v>
      </c>
      <c r="IA7" s="22">
        <f t="shared" si="101"/>
        <v>0</v>
      </c>
      <c r="IB7" s="43">
        <f t="shared" si="148"/>
        <v>3</v>
      </c>
      <c r="IC7" s="43">
        <f t="shared" si="148"/>
        <v>0</v>
      </c>
      <c r="ID7" s="56"/>
      <c r="IE7" s="22" t="str">
        <f t="shared" si="102"/>
        <v>COLLIER Leo</v>
      </c>
      <c r="IF7" s="83">
        <v>3914</v>
      </c>
      <c r="IG7" s="22" t="str">
        <f t="shared" si="103"/>
        <v>C</v>
      </c>
      <c r="IH7" s="22" t="str">
        <f t="shared" si="104"/>
        <v>VAN HUFFELEN Geoffrey</v>
      </c>
      <c r="II7" s="83">
        <v>6912</v>
      </c>
      <c r="IJ7" s="22" t="str">
        <f t="shared" si="105"/>
        <v>C</v>
      </c>
      <c r="IK7" s="83">
        <v>2</v>
      </c>
      <c r="IL7" s="83">
        <v>1</v>
      </c>
      <c r="IM7" s="65"/>
      <c r="IN7" s="22">
        <f t="shared" si="106"/>
        <v>1</v>
      </c>
      <c r="IO7" s="22">
        <f t="shared" si="107"/>
        <v>1</v>
      </c>
      <c r="IP7" s="43">
        <f t="shared" si="149"/>
        <v>1</v>
      </c>
      <c r="IQ7" s="43">
        <f t="shared" si="149"/>
        <v>1</v>
      </c>
      <c r="IR7" s="56"/>
      <c r="IS7" s="22" t="str">
        <f t="shared" si="108"/>
        <v>ENGELS Ronald</v>
      </c>
      <c r="IT7" s="83">
        <v>3612</v>
      </c>
      <c r="IU7" s="22" t="str">
        <f t="shared" si="109"/>
        <v>C</v>
      </c>
      <c r="IV7" s="22" t="str">
        <f t="shared" si="110"/>
        <v>PIESSENS August</v>
      </c>
      <c r="IW7" s="83">
        <v>8056</v>
      </c>
      <c r="IX7" s="22" t="str">
        <f t="shared" si="111"/>
        <v>C</v>
      </c>
      <c r="IY7" s="83">
        <v>1</v>
      </c>
      <c r="IZ7" s="83">
        <v>2</v>
      </c>
      <c r="JA7" s="84"/>
      <c r="JB7" s="22">
        <f t="shared" si="112"/>
        <v>1</v>
      </c>
      <c r="JC7" s="22">
        <f t="shared" si="113"/>
        <v>1</v>
      </c>
      <c r="JD7" s="43">
        <f t="shared" si="150"/>
        <v>1</v>
      </c>
      <c r="JE7" s="43">
        <f t="shared" si="150"/>
        <v>1</v>
      </c>
      <c r="JF7" s="66"/>
      <c r="JG7" s="22" t="str">
        <f t="shared" si="114"/>
        <v>VINCKE Ronny</v>
      </c>
      <c r="JH7" s="83">
        <v>3662</v>
      </c>
      <c r="JI7" s="22" t="str">
        <f t="shared" si="115"/>
        <v>C</v>
      </c>
      <c r="JJ7" s="22" t="str">
        <f t="shared" si="116"/>
        <v>WACHTERS Gert</v>
      </c>
      <c r="JK7" s="83">
        <v>3546</v>
      </c>
      <c r="JL7" s="22" t="str">
        <f t="shared" si="117"/>
        <v>D</v>
      </c>
      <c r="JM7" s="83">
        <v>1</v>
      </c>
      <c r="JN7" s="83">
        <v>2</v>
      </c>
      <c r="JO7" s="84"/>
      <c r="JP7" s="22">
        <f t="shared" si="118"/>
        <v>1</v>
      </c>
      <c r="JQ7" s="22">
        <f t="shared" si="119"/>
        <v>1</v>
      </c>
      <c r="JR7" s="43">
        <f t="shared" si="151"/>
        <v>1</v>
      </c>
      <c r="JS7" s="43">
        <f t="shared" si="151"/>
        <v>1</v>
      </c>
      <c r="JT7" s="56"/>
      <c r="JU7" s="22" t="str">
        <f t="shared" si="120"/>
        <v>BRABANTS Hans</v>
      </c>
      <c r="JV7" s="83">
        <v>2777</v>
      </c>
      <c r="JW7" s="22" t="str">
        <f t="shared" si="121"/>
        <v>D</v>
      </c>
      <c r="JX7" s="22" t="str">
        <f t="shared" si="122"/>
        <v>STEENACKERS Carlito</v>
      </c>
      <c r="JY7" s="83">
        <v>2284</v>
      </c>
      <c r="JZ7" s="22" t="str">
        <f t="shared" si="123"/>
        <v>D</v>
      </c>
      <c r="KA7" s="83">
        <v>1</v>
      </c>
      <c r="KB7" s="83">
        <v>1</v>
      </c>
      <c r="KC7" s="84"/>
      <c r="KD7" s="22">
        <f t="shared" si="124"/>
        <v>2</v>
      </c>
      <c r="KE7" s="22">
        <f t="shared" si="125"/>
        <v>0</v>
      </c>
      <c r="KF7" s="43">
        <f t="shared" si="152"/>
        <v>3</v>
      </c>
      <c r="KG7" s="43">
        <f t="shared" si="152"/>
        <v>0</v>
      </c>
      <c r="KH7" s="56"/>
      <c r="KI7" s="22" t="str">
        <f t="shared" si="126"/>
        <v>THYS Cindy</v>
      </c>
      <c r="KJ7" s="83">
        <v>3689</v>
      </c>
      <c r="KK7" s="22" t="str">
        <f t="shared" si="127"/>
        <v>C</v>
      </c>
      <c r="KL7" s="22" t="str">
        <f t="shared" si="128"/>
        <v>VAN HOOFSTAT Louis</v>
      </c>
      <c r="KM7" s="83">
        <v>2836</v>
      </c>
      <c r="KN7" s="22" t="str">
        <f t="shared" si="129"/>
        <v>D</v>
      </c>
      <c r="KO7" s="83">
        <v>1</v>
      </c>
      <c r="KP7" s="83">
        <v>1</v>
      </c>
      <c r="KQ7" s="84"/>
      <c r="KR7" s="22">
        <f t="shared" si="130"/>
        <v>2</v>
      </c>
      <c r="KS7" s="22">
        <f t="shared" si="131"/>
        <v>0</v>
      </c>
      <c r="KT7" s="43">
        <f t="shared" si="153"/>
        <v>3</v>
      </c>
      <c r="KU7" s="43">
        <f t="shared" si="153"/>
        <v>0</v>
      </c>
      <c r="KV7" s="66"/>
      <c r="KW7" s="22"/>
      <c r="KX7" s="83"/>
      <c r="KY7" s="22"/>
      <c r="KZ7" s="22"/>
      <c r="LA7" s="83"/>
      <c r="LB7" s="22"/>
      <c r="LC7" s="83"/>
      <c r="LD7" s="83"/>
      <c r="LE7" s="84"/>
      <c r="LF7" s="22"/>
      <c r="LG7" s="22"/>
      <c r="LH7" s="43"/>
      <c r="LI7" s="43"/>
      <c r="LJ7" s="56"/>
      <c r="LK7" s="22"/>
      <c r="LL7" s="83"/>
      <c r="LM7" s="22"/>
      <c r="LN7" s="22"/>
      <c r="LO7" s="83"/>
      <c r="LP7" s="22"/>
      <c r="LQ7" s="83"/>
      <c r="LR7" s="83"/>
      <c r="LS7" s="84"/>
      <c r="LT7" s="22"/>
      <c r="LU7" s="22"/>
      <c r="LV7" s="43"/>
      <c r="LW7" s="43"/>
      <c r="LY7" s="22"/>
      <c r="LZ7" s="83"/>
      <c r="MA7" s="22"/>
      <c r="MB7" s="22"/>
      <c r="MC7" s="83"/>
      <c r="MD7" s="22"/>
      <c r="ME7" s="83"/>
      <c r="MF7" s="83"/>
      <c r="MG7" s="84"/>
      <c r="MH7" s="22"/>
      <c r="MI7" s="22"/>
      <c r="MJ7" s="43"/>
      <c r="MK7" s="43"/>
      <c r="ML7" s="56"/>
      <c r="MM7" s="22"/>
      <c r="MN7" s="83"/>
      <c r="MO7" s="22"/>
      <c r="MP7" s="22"/>
      <c r="MQ7" s="83"/>
      <c r="MR7" s="22"/>
      <c r="MS7" s="83"/>
      <c r="MT7" s="83"/>
      <c r="MU7" s="84"/>
      <c r="MV7" s="22"/>
      <c r="MW7" s="22"/>
      <c r="MX7" s="43"/>
      <c r="MY7" s="43"/>
    </row>
    <row r="8" spans="1:363" ht="16.5" x14ac:dyDescent="0.3">
      <c r="A8" s="22" t="str">
        <f t="shared" si="0"/>
        <v>DESMEDT Hugo</v>
      </c>
      <c r="B8" s="83">
        <v>2911</v>
      </c>
      <c r="C8" s="22" t="str">
        <f t="shared" si="1"/>
        <v>D</v>
      </c>
      <c r="D8" s="22" t="str">
        <f t="shared" si="2"/>
        <v>TELLIER Yannick</v>
      </c>
      <c r="E8" s="83">
        <v>7646</v>
      </c>
      <c r="F8" s="22" t="str">
        <f t="shared" si="3"/>
        <v>B</v>
      </c>
      <c r="G8" s="83">
        <v>2</v>
      </c>
      <c r="H8" s="83">
        <v>2</v>
      </c>
      <c r="I8" s="84"/>
      <c r="J8" s="22">
        <f t="shared" si="4"/>
        <v>0</v>
      </c>
      <c r="K8" s="22">
        <f t="shared" si="5"/>
        <v>2</v>
      </c>
      <c r="L8" s="43">
        <f t="shared" si="132"/>
        <v>0</v>
      </c>
      <c r="M8" s="43">
        <f t="shared" si="132"/>
        <v>3</v>
      </c>
      <c r="N8" s="66"/>
      <c r="O8" s="22" t="str">
        <f t="shared" si="6"/>
        <v>SCHAMPAERT Patrick</v>
      </c>
      <c r="P8" s="83">
        <v>3010</v>
      </c>
      <c r="Q8" s="22" t="str">
        <f t="shared" si="7"/>
        <v>C</v>
      </c>
      <c r="R8" s="22" t="str">
        <f t="shared" si="8"/>
        <v>GIELIS Guido</v>
      </c>
      <c r="S8" s="83">
        <v>5291</v>
      </c>
      <c r="T8" s="22" t="str">
        <f t="shared" si="9"/>
        <v>C</v>
      </c>
      <c r="U8" s="83">
        <v>1</v>
      </c>
      <c r="V8" s="83">
        <v>1</v>
      </c>
      <c r="W8" s="84" t="s">
        <v>777</v>
      </c>
      <c r="X8" s="22">
        <f t="shared" si="10"/>
        <v>2</v>
      </c>
      <c r="Y8" s="22">
        <f t="shared" si="11"/>
        <v>0</v>
      </c>
      <c r="Z8" s="43">
        <f t="shared" si="133"/>
        <v>3</v>
      </c>
      <c r="AA8" s="43">
        <f t="shared" si="133"/>
        <v>0</v>
      </c>
      <c r="AB8" s="56"/>
      <c r="AC8" s="22" t="str">
        <f t="shared" si="12"/>
        <v>SPIESSENS Roland</v>
      </c>
      <c r="AD8" s="83">
        <v>2888</v>
      </c>
      <c r="AE8" s="22" t="str">
        <f t="shared" si="13"/>
        <v>C</v>
      </c>
      <c r="AF8" s="22" t="str">
        <f t="shared" si="14"/>
        <v>VAN HOOFSTAT Louis</v>
      </c>
      <c r="AG8" s="83">
        <v>2836</v>
      </c>
      <c r="AH8" s="22" t="str">
        <f t="shared" si="15"/>
        <v>D</v>
      </c>
      <c r="AI8" s="83">
        <v>2</v>
      </c>
      <c r="AJ8" s="83">
        <v>1</v>
      </c>
      <c r="AK8" s="84"/>
      <c r="AL8" s="22">
        <f t="shared" si="16"/>
        <v>1</v>
      </c>
      <c r="AM8" s="22">
        <f t="shared" si="17"/>
        <v>1</v>
      </c>
      <c r="AN8" s="43">
        <f t="shared" si="134"/>
        <v>1</v>
      </c>
      <c r="AO8" s="43">
        <f t="shared" si="134"/>
        <v>1</v>
      </c>
      <c r="AP8" s="56"/>
      <c r="AQ8" s="22" t="str">
        <f t="shared" si="18"/>
        <v>VAN SCHOOR Eddy</v>
      </c>
      <c r="AR8" s="83">
        <v>2778</v>
      </c>
      <c r="AS8" s="22" t="str">
        <f t="shared" si="19"/>
        <v>D</v>
      </c>
      <c r="AT8" s="22" t="str">
        <f t="shared" si="20"/>
        <v>DE DECKER Mieke</v>
      </c>
      <c r="AU8" s="83">
        <v>2682</v>
      </c>
      <c r="AV8" s="22" t="str">
        <f t="shared" si="21"/>
        <v>D</v>
      </c>
      <c r="AW8" s="83">
        <v>1</v>
      </c>
      <c r="AX8" s="83">
        <v>1</v>
      </c>
      <c r="AY8" s="84"/>
      <c r="AZ8" s="22">
        <f t="shared" si="22"/>
        <v>2</v>
      </c>
      <c r="BA8" s="22">
        <f t="shared" si="23"/>
        <v>0</v>
      </c>
      <c r="BB8" s="43">
        <f t="shared" si="135"/>
        <v>3</v>
      </c>
      <c r="BC8" s="43">
        <f t="shared" si="135"/>
        <v>0</v>
      </c>
      <c r="BD8" s="66"/>
      <c r="BE8" s="22" t="str">
        <f t="shared" si="24"/>
        <v>APERS Björn</v>
      </c>
      <c r="BF8" s="83">
        <v>2641</v>
      </c>
      <c r="BG8" s="22" t="str">
        <f t="shared" si="25"/>
        <v>C</v>
      </c>
      <c r="BH8" s="22" t="str">
        <f t="shared" si="26"/>
        <v>VAN HOOFSTAT Louis</v>
      </c>
      <c r="BI8" s="83">
        <v>2836</v>
      </c>
      <c r="BJ8" s="22" t="str">
        <f t="shared" si="27"/>
        <v>D</v>
      </c>
      <c r="BK8" s="83">
        <v>2</v>
      </c>
      <c r="BL8" s="83">
        <v>2</v>
      </c>
      <c r="BM8" s="84"/>
      <c r="BN8" s="22">
        <f t="shared" si="28"/>
        <v>0</v>
      </c>
      <c r="BO8" s="22">
        <f t="shared" si="29"/>
        <v>2</v>
      </c>
      <c r="BP8" s="43">
        <f t="shared" si="136"/>
        <v>0</v>
      </c>
      <c r="BQ8" s="43">
        <f t="shared" si="136"/>
        <v>3</v>
      </c>
      <c r="BR8" s="56"/>
      <c r="BS8" s="22" t="str">
        <f t="shared" si="30"/>
        <v>DE JONGHE Guy</v>
      </c>
      <c r="BT8" s="83">
        <v>3829</v>
      </c>
      <c r="BU8" s="22" t="str">
        <f t="shared" si="31"/>
        <v>D</v>
      </c>
      <c r="BV8" s="22" t="str">
        <f t="shared" si="32"/>
        <v>REYNIERS Ronald</v>
      </c>
      <c r="BW8" s="83">
        <v>3033</v>
      </c>
      <c r="BX8" s="22" t="str">
        <f t="shared" si="33"/>
        <v>C</v>
      </c>
      <c r="BY8" s="83">
        <v>1</v>
      </c>
      <c r="BZ8" s="83">
        <v>1</v>
      </c>
      <c r="CA8" s="84"/>
      <c r="CB8" s="22">
        <f t="shared" si="34"/>
        <v>2</v>
      </c>
      <c r="CC8" s="22">
        <f t="shared" si="35"/>
        <v>0</v>
      </c>
      <c r="CD8" s="43">
        <f t="shared" si="137"/>
        <v>3</v>
      </c>
      <c r="CE8" s="43">
        <f t="shared" si="137"/>
        <v>0</v>
      </c>
      <c r="CF8" s="56"/>
      <c r="CG8" s="22" t="str">
        <f t="shared" si="36"/>
        <v>VAN HUFFELEN Karel</v>
      </c>
      <c r="CH8" s="83">
        <v>3048</v>
      </c>
      <c r="CI8" s="22" t="str">
        <f t="shared" si="37"/>
        <v>C</v>
      </c>
      <c r="CJ8" s="22" t="str">
        <f t="shared" si="38"/>
        <v>SCHAMPAERT Patrick</v>
      </c>
      <c r="CK8" s="83">
        <v>3010</v>
      </c>
      <c r="CL8" s="22" t="str">
        <f t="shared" si="39"/>
        <v>C</v>
      </c>
      <c r="CM8" s="83">
        <v>1</v>
      </c>
      <c r="CN8" s="83">
        <v>1</v>
      </c>
      <c r="CO8" s="84"/>
      <c r="CP8" s="22">
        <f t="shared" si="40"/>
        <v>2</v>
      </c>
      <c r="CQ8" s="22">
        <f t="shared" si="41"/>
        <v>0</v>
      </c>
      <c r="CR8" s="43">
        <f t="shared" si="138"/>
        <v>3</v>
      </c>
      <c r="CS8" s="43">
        <f t="shared" si="138"/>
        <v>0</v>
      </c>
      <c r="CT8" s="66"/>
      <c r="CU8" s="22" t="str">
        <f t="shared" si="42"/>
        <v>VAN LENT Kenny</v>
      </c>
      <c r="CV8" s="83">
        <v>8062</v>
      </c>
      <c r="CW8" s="22" t="str">
        <f t="shared" si="43"/>
        <v>D</v>
      </c>
      <c r="CX8" s="22" t="str">
        <f t="shared" si="44"/>
        <v>GOIRIS Guy</v>
      </c>
      <c r="CY8" s="83">
        <v>7545</v>
      </c>
      <c r="CZ8" s="22" t="str">
        <f t="shared" si="45"/>
        <v>D</v>
      </c>
      <c r="DA8" s="83">
        <v>1</v>
      </c>
      <c r="DB8" s="83">
        <v>1</v>
      </c>
      <c r="DC8" s="84"/>
      <c r="DD8" s="22">
        <f t="shared" si="46"/>
        <v>2</v>
      </c>
      <c r="DE8" s="22">
        <f t="shared" si="47"/>
        <v>0</v>
      </c>
      <c r="DF8" s="43">
        <f t="shared" si="139"/>
        <v>3</v>
      </c>
      <c r="DG8" s="43">
        <f t="shared" si="139"/>
        <v>0</v>
      </c>
      <c r="DH8" s="56"/>
      <c r="DI8" s="22" t="str">
        <f t="shared" si="48"/>
        <v>DE VISSCHER Rudolf</v>
      </c>
      <c r="DJ8" s="83">
        <v>7453</v>
      </c>
      <c r="DK8" s="22" t="str">
        <f t="shared" si="49"/>
        <v>NA</v>
      </c>
      <c r="DL8" s="22" t="str">
        <f t="shared" si="50"/>
        <v>DE VOS Patricia</v>
      </c>
      <c r="DM8" s="83">
        <v>3305</v>
      </c>
      <c r="DN8" s="22" t="str">
        <f t="shared" si="51"/>
        <v>ND</v>
      </c>
      <c r="DO8" s="83">
        <v>1</v>
      </c>
      <c r="DP8" s="83">
        <v>1</v>
      </c>
      <c r="DQ8" s="84"/>
      <c r="DR8" s="22">
        <f t="shared" si="52"/>
        <v>2</v>
      </c>
      <c r="DS8" s="22">
        <f t="shared" si="53"/>
        <v>0</v>
      </c>
      <c r="DT8" s="43">
        <f t="shared" si="140"/>
        <v>3</v>
      </c>
      <c r="DU8" s="43">
        <f t="shared" si="140"/>
        <v>0</v>
      </c>
      <c r="DV8" s="56"/>
      <c r="DW8" s="22" t="str">
        <f t="shared" si="54"/>
        <v>LOMBAERTS Ann</v>
      </c>
      <c r="DX8" s="83">
        <v>8732</v>
      </c>
      <c r="DY8" s="22" t="str">
        <f t="shared" si="55"/>
        <v>ND</v>
      </c>
      <c r="DZ8" s="22" t="str">
        <f t="shared" si="56"/>
        <v>VAN HOOFSTAT Louis</v>
      </c>
      <c r="EA8" s="83">
        <v>2836</v>
      </c>
      <c r="EB8" s="22" t="str">
        <f t="shared" si="57"/>
        <v>D</v>
      </c>
      <c r="EC8" s="83">
        <v>2</v>
      </c>
      <c r="ED8" s="83">
        <v>2</v>
      </c>
      <c r="EE8" s="84"/>
      <c r="EF8" s="22">
        <f t="shared" si="58"/>
        <v>0</v>
      </c>
      <c r="EG8" s="22">
        <f t="shared" si="59"/>
        <v>2</v>
      </c>
      <c r="EH8" s="43">
        <f t="shared" si="141"/>
        <v>0</v>
      </c>
      <c r="EI8" s="43">
        <f t="shared" si="141"/>
        <v>3</v>
      </c>
      <c r="EJ8" s="66"/>
      <c r="EK8" s="22" t="str">
        <f t="shared" si="60"/>
        <v>SCHAMPAERT Patrick</v>
      </c>
      <c r="EL8" s="83">
        <v>3010</v>
      </c>
      <c r="EM8" s="22" t="str">
        <f t="shared" si="61"/>
        <v>C</v>
      </c>
      <c r="EN8" s="22" t="str">
        <f t="shared" si="62"/>
        <v>COECKE Achiel</v>
      </c>
      <c r="EO8" s="83">
        <v>4209</v>
      </c>
      <c r="EP8" s="22" t="str">
        <f t="shared" si="63"/>
        <v>B</v>
      </c>
      <c r="EQ8" s="83">
        <v>2</v>
      </c>
      <c r="ER8" s="83">
        <v>1</v>
      </c>
      <c r="ES8" s="84"/>
      <c r="ET8" s="22">
        <f t="shared" si="64"/>
        <v>1</v>
      </c>
      <c r="EU8" s="22">
        <f t="shared" si="65"/>
        <v>1</v>
      </c>
      <c r="EV8" s="43">
        <f t="shared" si="142"/>
        <v>1</v>
      </c>
      <c r="EW8" s="43">
        <f t="shared" si="142"/>
        <v>1</v>
      </c>
      <c r="EX8" s="56"/>
      <c r="EY8" s="22" t="str">
        <f t="shared" si="66"/>
        <v>DIEPENDAELE Ides</v>
      </c>
      <c r="EZ8" s="83">
        <v>3531</v>
      </c>
      <c r="FA8" s="22" t="str">
        <f t="shared" si="67"/>
        <v>C</v>
      </c>
      <c r="FB8" s="22" t="str">
        <f t="shared" si="68"/>
        <v>GIELIS Guido</v>
      </c>
      <c r="FC8" s="83">
        <v>5291</v>
      </c>
      <c r="FD8" s="22" t="str">
        <f t="shared" si="69"/>
        <v>C</v>
      </c>
      <c r="FE8" s="83">
        <v>1</v>
      </c>
      <c r="FF8" s="83">
        <v>1</v>
      </c>
      <c r="FG8" s="84"/>
      <c r="FH8" s="22">
        <f t="shared" si="70"/>
        <v>2</v>
      </c>
      <c r="FI8" s="22">
        <f t="shared" si="71"/>
        <v>0</v>
      </c>
      <c r="FJ8" s="43">
        <f t="shared" si="143"/>
        <v>3</v>
      </c>
      <c r="FK8" s="43">
        <f t="shared" si="143"/>
        <v>0</v>
      </c>
      <c r="FL8" s="56"/>
      <c r="FM8" s="22" t="str">
        <f t="shared" si="72"/>
        <v>VERHOEVEN Christiaan</v>
      </c>
      <c r="FN8" s="83">
        <v>1699</v>
      </c>
      <c r="FO8" s="22" t="str">
        <f t="shared" si="73"/>
        <v>C</v>
      </c>
      <c r="FP8" s="22" t="str">
        <f t="shared" si="74"/>
        <v>COLLIER Leo</v>
      </c>
      <c r="FQ8" s="83">
        <v>3914</v>
      </c>
      <c r="FR8" s="22" t="str">
        <f t="shared" si="75"/>
        <v>C</v>
      </c>
      <c r="FS8" s="83">
        <v>1</v>
      </c>
      <c r="FT8" s="83">
        <v>1</v>
      </c>
      <c r="FU8" s="84"/>
      <c r="FV8" s="22">
        <f t="shared" si="76"/>
        <v>2</v>
      </c>
      <c r="FW8" s="22">
        <f t="shared" si="77"/>
        <v>0</v>
      </c>
      <c r="FX8" s="43">
        <f t="shared" si="144"/>
        <v>3</v>
      </c>
      <c r="FY8" s="43">
        <f t="shared" si="144"/>
        <v>0</v>
      </c>
      <c r="FZ8" s="66"/>
      <c r="GA8" s="22" t="str">
        <f t="shared" si="78"/>
        <v>VAN SCHOOR Eddy</v>
      </c>
      <c r="GB8" s="83">
        <v>2778</v>
      </c>
      <c r="GC8" s="22" t="str">
        <f t="shared" si="79"/>
        <v>D</v>
      </c>
      <c r="GD8" s="22" t="str">
        <f t="shared" si="80"/>
        <v>TELLIER Ludwig</v>
      </c>
      <c r="GE8" s="83">
        <v>6327</v>
      </c>
      <c r="GF8" s="22" t="str">
        <f t="shared" si="81"/>
        <v>A</v>
      </c>
      <c r="GG8" s="83">
        <v>2</v>
      </c>
      <c r="GH8" s="83">
        <v>2</v>
      </c>
      <c r="GI8" s="84"/>
      <c r="GJ8" s="22">
        <f t="shared" si="82"/>
        <v>0</v>
      </c>
      <c r="GK8" s="22">
        <f t="shared" si="83"/>
        <v>2</v>
      </c>
      <c r="GL8" s="43">
        <f t="shared" si="145"/>
        <v>0</v>
      </c>
      <c r="GM8" s="43">
        <f t="shared" si="145"/>
        <v>3</v>
      </c>
      <c r="GN8" s="56"/>
      <c r="GO8" s="22" t="str">
        <f t="shared" si="84"/>
        <v>WACHTERS Gert</v>
      </c>
      <c r="GP8" s="83">
        <v>3546</v>
      </c>
      <c r="GQ8" s="22" t="str">
        <f t="shared" si="85"/>
        <v>D</v>
      </c>
      <c r="GR8" s="22" t="str">
        <f t="shared" si="86"/>
        <v>SCHAMPAERT Patrick</v>
      </c>
      <c r="GS8" s="83">
        <v>3010</v>
      </c>
      <c r="GT8" s="22" t="str">
        <f t="shared" si="87"/>
        <v>C</v>
      </c>
      <c r="GU8" s="83">
        <v>2</v>
      </c>
      <c r="GV8" s="83">
        <v>1</v>
      </c>
      <c r="GW8" s="84"/>
      <c r="GX8" s="22">
        <f t="shared" si="88"/>
        <v>1</v>
      </c>
      <c r="GY8" s="22">
        <f t="shared" si="89"/>
        <v>1</v>
      </c>
      <c r="GZ8" s="43">
        <f t="shared" si="146"/>
        <v>1</v>
      </c>
      <c r="HA8" s="43">
        <f t="shared" si="146"/>
        <v>1</v>
      </c>
      <c r="HB8" s="56"/>
      <c r="HC8" s="22" t="str">
        <f t="shared" si="90"/>
        <v>SCHAMPAERT Patrick</v>
      </c>
      <c r="HD8" s="83">
        <v>3010</v>
      </c>
      <c r="HE8" s="22" t="str">
        <f t="shared" si="91"/>
        <v>C</v>
      </c>
      <c r="HF8" s="22" t="str">
        <f t="shared" si="92"/>
        <v>EECKELAERT Stefan</v>
      </c>
      <c r="HG8" s="83">
        <v>3037</v>
      </c>
      <c r="HH8" s="22" t="str">
        <f t="shared" si="93"/>
        <v>C</v>
      </c>
      <c r="HI8" s="83">
        <v>2</v>
      </c>
      <c r="HJ8" s="83">
        <v>2</v>
      </c>
      <c r="HK8" s="84"/>
      <c r="HL8" s="22">
        <f t="shared" si="94"/>
        <v>0</v>
      </c>
      <c r="HM8" s="22">
        <f t="shared" si="95"/>
        <v>2</v>
      </c>
      <c r="HN8" s="43">
        <f t="shared" si="147"/>
        <v>0</v>
      </c>
      <c r="HO8" s="43">
        <f t="shared" si="147"/>
        <v>3</v>
      </c>
      <c r="HP8" s="66"/>
      <c r="HQ8" s="22" t="str">
        <f t="shared" si="96"/>
        <v>EECKELAERT Stefan</v>
      </c>
      <c r="HR8" s="83">
        <v>3037</v>
      </c>
      <c r="HS8" s="22" t="str">
        <f t="shared" si="97"/>
        <v>C</v>
      </c>
      <c r="HT8" s="22" t="str">
        <f t="shared" si="98"/>
        <v>DE JONGHE Guy</v>
      </c>
      <c r="HU8" s="83">
        <v>3829</v>
      </c>
      <c r="HV8" s="22" t="str">
        <f t="shared" si="99"/>
        <v>D</v>
      </c>
      <c r="HW8" s="83">
        <v>2</v>
      </c>
      <c r="HX8" s="83">
        <v>2</v>
      </c>
      <c r="HY8" s="84"/>
      <c r="HZ8" s="22">
        <f t="shared" si="100"/>
        <v>0</v>
      </c>
      <c r="IA8" s="22">
        <f t="shared" si="101"/>
        <v>2</v>
      </c>
      <c r="IB8" s="43">
        <f t="shared" si="148"/>
        <v>0</v>
      </c>
      <c r="IC8" s="43">
        <f t="shared" si="148"/>
        <v>3</v>
      </c>
      <c r="ID8" s="56"/>
      <c r="IE8" s="22" t="str">
        <f t="shared" si="102"/>
        <v>SCHAMPAERT Patrick</v>
      </c>
      <c r="IF8" s="83">
        <v>3010</v>
      </c>
      <c r="IG8" s="22" t="str">
        <f t="shared" si="103"/>
        <v>C</v>
      </c>
      <c r="IH8" s="22" t="str">
        <f t="shared" si="104"/>
        <v>SMET Kevin</v>
      </c>
      <c r="II8" s="83">
        <v>2720</v>
      </c>
      <c r="IJ8" s="22" t="str">
        <f t="shared" si="105"/>
        <v>B</v>
      </c>
      <c r="IK8" s="83">
        <v>1</v>
      </c>
      <c r="IL8" s="83">
        <v>2</v>
      </c>
      <c r="IM8" s="65"/>
      <c r="IN8" s="22">
        <f t="shared" si="106"/>
        <v>1</v>
      </c>
      <c r="IO8" s="22">
        <f t="shared" si="107"/>
        <v>1</v>
      </c>
      <c r="IP8" s="43">
        <f t="shared" si="149"/>
        <v>1</v>
      </c>
      <c r="IQ8" s="43">
        <f t="shared" si="149"/>
        <v>1</v>
      </c>
      <c r="IR8" s="56"/>
      <c r="IS8" s="22" t="str">
        <f t="shared" si="108"/>
        <v>EECKELAERT Stefan</v>
      </c>
      <c r="IT8" s="83">
        <v>3037</v>
      </c>
      <c r="IU8" s="22" t="str">
        <f t="shared" si="109"/>
        <v>C</v>
      </c>
      <c r="IV8" s="22" t="str">
        <f t="shared" si="110"/>
        <v>VAN LENT Kenny</v>
      </c>
      <c r="IW8" s="83">
        <v>8062</v>
      </c>
      <c r="IX8" s="22" t="str">
        <f t="shared" si="111"/>
        <v>D</v>
      </c>
      <c r="IY8" s="83">
        <v>2</v>
      </c>
      <c r="IZ8" s="83">
        <v>2</v>
      </c>
      <c r="JA8" s="84"/>
      <c r="JB8" s="22">
        <f t="shared" si="112"/>
        <v>0</v>
      </c>
      <c r="JC8" s="22">
        <f t="shared" si="113"/>
        <v>2</v>
      </c>
      <c r="JD8" s="43">
        <f t="shared" si="150"/>
        <v>0</v>
      </c>
      <c r="JE8" s="43">
        <f t="shared" si="150"/>
        <v>3</v>
      </c>
      <c r="JF8" s="66"/>
      <c r="JG8" s="22" t="str">
        <f t="shared" si="114"/>
        <v>ENGELS Ronald</v>
      </c>
      <c r="JH8" s="83">
        <v>3612</v>
      </c>
      <c r="JI8" s="22" t="str">
        <f t="shared" si="115"/>
        <v>C</v>
      </c>
      <c r="JJ8" s="22" t="str">
        <f t="shared" si="116"/>
        <v>THOMPSON Arthur</v>
      </c>
      <c r="JK8" s="83">
        <v>2893</v>
      </c>
      <c r="JL8" s="22" t="str">
        <f t="shared" si="117"/>
        <v>D</v>
      </c>
      <c r="JM8" s="83">
        <v>1</v>
      </c>
      <c r="JN8" s="83">
        <v>1</v>
      </c>
      <c r="JO8" s="84"/>
      <c r="JP8" s="22">
        <f t="shared" si="118"/>
        <v>2</v>
      </c>
      <c r="JQ8" s="22">
        <f t="shared" si="119"/>
        <v>0</v>
      </c>
      <c r="JR8" s="43">
        <f t="shared" si="151"/>
        <v>3</v>
      </c>
      <c r="JS8" s="43">
        <f t="shared" si="151"/>
        <v>0</v>
      </c>
      <c r="JT8" s="56"/>
      <c r="JU8" s="22" t="str">
        <f t="shared" si="120"/>
        <v>VAN HOOFSTAT Louis</v>
      </c>
      <c r="JV8" s="83">
        <v>2836</v>
      </c>
      <c r="JW8" s="22" t="str">
        <f t="shared" si="121"/>
        <v>D</v>
      </c>
      <c r="JX8" s="22" t="str">
        <f t="shared" si="122"/>
        <v>VAN BOGAERT Jordi</v>
      </c>
      <c r="JY8" s="83">
        <v>2601</v>
      </c>
      <c r="JZ8" s="22" t="str">
        <f t="shared" si="123"/>
        <v>D</v>
      </c>
      <c r="KA8" s="83">
        <v>2</v>
      </c>
      <c r="KB8" s="83">
        <v>1</v>
      </c>
      <c r="KC8" s="84"/>
      <c r="KD8" s="22">
        <f t="shared" si="124"/>
        <v>1</v>
      </c>
      <c r="KE8" s="22">
        <f t="shared" si="125"/>
        <v>1</v>
      </c>
      <c r="KF8" s="43">
        <f t="shared" si="152"/>
        <v>1</v>
      </c>
      <c r="KG8" s="43">
        <f t="shared" si="152"/>
        <v>1</v>
      </c>
      <c r="KH8" s="56"/>
      <c r="KI8" s="22" t="str">
        <f t="shared" si="126"/>
        <v>THYS François</v>
      </c>
      <c r="KJ8" s="83">
        <v>8078</v>
      </c>
      <c r="KK8" s="22" t="str">
        <f t="shared" si="127"/>
        <v>D</v>
      </c>
      <c r="KL8" s="22" t="str">
        <f t="shared" si="128"/>
        <v>BRABANTS Hans</v>
      </c>
      <c r="KM8" s="83">
        <v>2777</v>
      </c>
      <c r="KN8" s="22" t="str">
        <f t="shared" si="129"/>
        <v>D</v>
      </c>
      <c r="KO8" s="83">
        <v>2</v>
      </c>
      <c r="KP8" s="83">
        <v>2</v>
      </c>
      <c r="KQ8" s="84"/>
      <c r="KR8" s="22">
        <f t="shared" si="130"/>
        <v>0</v>
      </c>
      <c r="KS8" s="22">
        <f t="shared" si="131"/>
        <v>2</v>
      </c>
      <c r="KT8" s="43">
        <f t="shared" si="153"/>
        <v>0</v>
      </c>
      <c r="KU8" s="43">
        <f t="shared" si="153"/>
        <v>3</v>
      </c>
      <c r="KV8" s="66"/>
      <c r="KW8" s="22"/>
      <c r="KX8" s="83"/>
      <c r="KY8" s="22"/>
      <c r="KZ8" s="22"/>
      <c r="LA8" s="83"/>
      <c r="LB8" s="22"/>
      <c r="LC8" s="83"/>
      <c r="LD8" s="83"/>
      <c r="LE8" s="84"/>
      <c r="LF8" s="22"/>
      <c r="LG8" s="22"/>
      <c r="LH8" s="43"/>
      <c r="LI8" s="43"/>
      <c r="LJ8" s="56"/>
      <c r="LK8" s="22"/>
      <c r="LL8" s="83"/>
      <c r="LM8" s="22"/>
      <c r="LN8" s="22"/>
      <c r="LO8" s="83"/>
      <c r="LP8" s="22"/>
      <c r="LQ8" s="83"/>
      <c r="LR8" s="83"/>
      <c r="LS8" s="84"/>
      <c r="LT8" s="22"/>
      <c r="LU8" s="22"/>
      <c r="LV8" s="43"/>
      <c r="LW8" s="43"/>
      <c r="LY8" s="22"/>
      <c r="LZ8" s="83"/>
      <c r="MA8" s="22"/>
      <c r="MB8" s="22"/>
      <c r="MC8" s="83"/>
      <c r="MD8" s="22"/>
      <c r="ME8" s="83"/>
      <c r="MF8" s="83"/>
      <c r="MG8" s="84"/>
      <c r="MH8" s="22"/>
      <c r="MI8" s="22"/>
      <c r="MJ8" s="43"/>
      <c r="MK8" s="43"/>
      <c r="ML8" s="56"/>
      <c r="MM8" s="22"/>
      <c r="MN8" s="83"/>
      <c r="MO8" s="22"/>
      <c r="MP8" s="22"/>
      <c r="MQ8" s="83"/>
      <c r="MR8" s="22"/>
      <c r="MS8" s="83"/>
      <c r="MT8" s="83"/>
      <c r="MU8" s="84"/>
      <c r="MV8" s="22"/>
      <c r="MW8" s="22"/>
      <c r="MX8" s="43"/>
      <c r="MY8" s="43"/>
    </row>
    <row r="9" spans="1:363" ht="17.25" thickBot="1" x14ac:dyDescent="0.35">
      <c r="A9" s="22" t="str">
        <f t="shared" si="0"/>
        <v>GIELIS Guido</v>
      </c>
      <c r="B9" s="83">
        <v>5291</v>
      </c>
      <c r="C9" s="22" t="str">
        <f t="shared" si="1"/>
        <v>C</v>
      </c>
      <c r="D9" s="22" t="str">
        <f t="shared" si="2"/>
        <v>SPIESSENS Roland</v>
      </c>
      <c r="E9" s="83">
        <v>2888</v>
      </c>
      <c r="F9" s="22" t="str">
        <f t="shared" si="3"/>
        <v>C</v>
      </c>
      <c r="G9" s="83">
        <v>2</v>
      </c>
      <c r="H9" s="83">
        <v>1</v>
      </c>
      <c r="I9" s="85"/>
      <c r="J9" s="22">
        <f t="shared" si="4"/>
        <v>1</v>
      </c>
      <c r="K9" s="22">
        <f t="shared" si="5"/>
        <v>1</v>
      </c>
      <c r="L9" s="43">
        <f t="shared" si="132"/>
        <v>1</v>
      </c>
      <c r="M9" s="43">
        <f t="shared" si="132"/>
        <v>1</v>
      </c>
      <c r="N9" s="56"/>
      <c r="O9" s="22" t="str">
        <f t="shared" si="6"/>
        <v>VAN DE VYVER Kirsten</v>
      </c>
      <c r="P9" s="83">
        <v>2973</v>
      </c>
      <c r="Q9" s="22" t="str">
        <f t="shared" si="7"/>
        <v>D</v>
      </c>
      <c r="R9" s="22" t="str">
        <f t="shared" si="8"/>
        <v>HUYSMANS Kevin</v>
      </c>
      <c r="S9" s="83">
        <v>6727</v>
      </c>
      <c r="T9" s="22" t="str">
        <f t="shared" si="9"/>
        <v>D</v>
      </c>
      <c r="U9" s="83">
        <v>1</v>
      </c>
      <c r="V9" s="83">
        <v>1</v>
      </c>
      <c r="W9" s="85" t="s">
        <v>777</v>
      </c>
      <c r="X9" s="22">
        <f t="shared" si="10"/>
        <v>2</v>
      </c>
      <c r="Y9" s="22">
        <f t="shared" si="11"/>
        <v>0</v>
      </c>
      <c r="Z9" s="43">
        <f t="shared" si="133"/>
        <v>3</v>
      </c>
      <c r="AA9" s="43">
        <f t="shared" si="133"/>
        <v>0</v>
      </c>
      <c r="AB9" s="56"/>
      <c r="AC9" s="22" t="str">
        <f t="shared" si="12"/>
        <v>TELLIER Ludwig</v>
      </c>
      <c r="AD9" s="83">
        <v>6327</v>
      </c>
      <c r="AE9" s="22" t="str">
        <f t="shared" si="13"/>
        <v>A</v>
      </c>
      <c r="AF9" s="22" t="str">
        <f t="shared" si="14"/>
        <v>VAN SCHOOR Eddy</v>
      </c>
      <c r="AG9" s="83">
        <v>2778</v>
      </c>
      <c r="AH9" s="22" t="str">
        <f t="shared" si="15"/>
        <v>D</v>
      </c>
      <c r="AI9" s="83">
        <v>2</v>
      </c>
      <c r="AJ9" s="83">
        <v>1</v>
      </c>
      <c r="AK9" s="85"/>
      <c r="AL9" s="22">
        <f t="shared" si="16"/>
        <v>1</v>
      </c>
      <c r="AM9" s="22">
        <f t="shared" si="17"/>
        <v>1</v>
      </c>
      <c r="AN9" s="43">
        <f t="shared" si="134"/>
        <v>1</v>
      </c>
      <c r="AO9" s="43">
        <f t="shared" si="134"/>
        <v>1</v>
      </c>
      <c r="AP9" s="56"/>
      <c r="AQ9" s="22" t="str">
        <f t="shared" si="18"/>
        <v>VAN HOOFSTAT Louis</v>
      </c>
      <c r="AR9" s="83">
        <v>2836</v>
      </c>
      <c r="AS9" s="22" t="str">
        <f t="shared" si="19"/>
        <v>D</v>
      </c>
      <c r="AT9" s="22" t="str">
        <f t="shared" si="20"/>
        <v>BACKELJAU Jan</v>
      </c>
      <c r="AU9" s="83">
        <v>2662</v>
      </c>
      <c r="AV9" s="22" t="str">
        <f t="shared" si="21"/>
        <v>C</v>
      </c>
      <c r="AW9" s="83">
        <v>1</v>
      </c>
      <c r="AX9" s="83">
        <v>1</v>
      </c>
      <c r="AY9" s="85"/>
      <c r="AZ9" s="22">
        <f t="shared" si="22"/>
        <v>2</v>
      </c>
      <c r="BA9" s="22">
        <f t="shared" si="23"/>
        <v>0</v>
      </c>
      <c r="BB9" s="43">
        <f t="shared" si="135"/>
        <v>3</v>
      </c>
      <c r="BC9" s="43">
        <f t="shared" si="135"/>
        <v>0</v>
      </c>
      <c r="BD9" s="56"/>
      <c r="BE9" s="22" t="str">
        <f t="shared" si="24"/>
        <v>EECKELAERT Stefan</v>
      </c>
      <c r="BF9" s="83">
        <v>3037</v>
      </c>
      <c r="BG9" s="22" t="str">
        <f t="shared" si="25"/>
        <v>C</v>
      </c>
      <c r="BH9" s="22" t="str">
        <f t="shared" si="26"/>
        <v>SCHAMPAERT Patrick</v>
      </c>
      <c r="BI9" s="83">
        <v>3010</v>
      </c>
      <c r="BJ9" s="22" t="str">
        <f t="shared" si="27"/>
        <v>C</v>
      </c>
      <c r="BK9" s="83">
        <v>1</v>
      </c>
      <c r="BL9" s="83">
        <v>1</v>
      </c>
      <c r="BM9" s="85"/>
      <c r="BN9" s="22">
        <f t="shared" si="28"/>
        <v>2</v>
      </c>
      <c r="BO9" s="22">
        <f t="shared" si="29"/>
        <v>0</v>
      </c>
      <c r="BP9" s="43">
        <f t="shared" si="136"/>
        <v>3</v>
      </c>
      <c r="BQ9" s="43">
        <f t="shared" si="136"/>
        <v>0</v>
      </c>
      <c r="BR9" s="56"/>
      <c r="BS9" s="22" t="str">
        <f t="shared" si="30"/>
        <v>VAN EYCK Wilfried</v>
      </c>
      <c r="BT9" s="83">
        <v>2782</v>
      </c>
      <c r="BU9" s="22" t="str">
        <f t="shared" si="31"/>
        <v>D</v>
      </c>
      <c r="BV9" s="22" t="str">
        <f t="shared" si="32"/>
        <v>DEKEERSMAEKER Kevin</v>
      </c>
      <c r="BW9" s="83">
        <v>7839</v>
      </c>
      <c r="BX9" s="22" t="str">
        <f t="shared" si="33"/>
        <v>D</v>
      </c>
      <c r="BY9" s="83">
        <v>2</v>
      </c>
      <c r="BZ9" s="83">
        <v>1</v>
      </c>
      <c r="CA9" s="85"/>
      <c r="CB9" s="22">
        <f t="shared" si="34"/>
        <v>1</v>
      </c>
      <c r="CC9" s="22">
        <f t="shared" si="35"/>
        <v>1</v>
      </c>
      <c r="CD9" s="43">
        <f t="shared" si="137"/>
        <v>1</v>
      </c>
      <c r="CE9" s="43">
        <f t="shared" si="137"/>
        <v>1</v>
      </c>
      <c r="CF9" s="56"/>
      <c r="CG9" s="22" t="str">
        <f t="shared" si="36"/>
        <v>SMET Kevin</v>
      </c>
      <c r="CH9" s="83">
        <v>2720</v>
      </c>
      <c r="CI9" s="22" t="str">
        <f t="shared" si="37"/>
        <v>B</v>
      </c>
      <c r="CJ9" s="22" t="str">
        <f t="shared" si="38"/>
        <v>VAN SCHOOR Eddy</v>
      </c>
      <c r="CK9" s="83">
        <v>2778</v>
      </c>
      <c r="CL9" s="22" t="str">
        <f t="shared" si="39"/>
        <v>D</v>
      </c>
      <c r="CM9" s="83">
        <v>1</v>
      </c>
      <c r="CN9" s="83">
        <v>1</v>
      </c>
      <c r="CO9" s="85"/>
      <c r="CP9" s="22">
        <f t="shared" si="40"/>
        <v>2</v>
      </c>
      <c r="CQ9" s="22">
        <f t="shared" si="41"/>
        <v>0</v>
      </c>
      <c r="CR9" s="43">
        <f t="shared" si="138"/>
        <v>3</v>
      </c>
      <c r="CS9" s="43">
        <f t="shared" si="138"/>
        <v>0</v>
      </c>
      <c r="CT9" s="56"/>
      <c r="CU9" s="22" t="str">
        <f t="shared" si="42"/>
        <v>D'HERTEFELT Alfons</v>
      </c>
      <c r="CV9" s="83">
        <v>3288</v>
      </c>
      <c r="CW9" s="22" t="str">
        <f t="shared" si="43"/>
        <v>C</v>
      </c>
      <c r="CX9" s="22" t="str">
        <f t="shared" si="44"/>
        <v>EECKELAERT Stefan</v>
      </c>
      <c r="CY9" s="83">
        <v>3037</v>
      </c>
      <c r="CZ9" s="22" t="str">
        <f t="shared" si="45"/>
        <v>C</v>
      </c>
      <c r="DA9" s="83">
        <v>1</v>
      </c>
      <c r="DB9" s="83">
        <v>1</v>
      </c>
      <c r="DC9" s="85"/>
      <c r="DD9" s="22">
        <f t="shared" si="46"/>
        <v>2</v>
      </c>
      <c r="DE9" s="22">
        <f t="shared" si="47"/>
        <v>0</v>
      </c>
      <c r="DF9" s="43">
        <f t="shared" si="139"/>
        <v>3</v>
      </c>
      <c r="DG9" s="43">
        <f t="shared" si="139"/>
        <v>0</v>
      </c>
      <c r="DH9" s="56"/>
      <c r="DI9" s="22" t="str">
        <f t="shared" si="48"/>
        <v>DE VISSCHER Joey</v>
      </c>
      <c r="DJ9" s="83">
        <v>7887</v>
      </c>
      <c r="DK9" s="22" t="str">
        <f t="shared" si="49"/>
        <v>D</v>
      </c>
      <c r="DL9" s="22" t="str">
        <f t="shared" si="50"/>
        <v>REYNIERS Ronald</v>
      </c>
      <c r="DM9" s="83">
        <v>3033</v>
      </c>
      <c r="DN9" s="22" t="str">
        <f t="shared" si="51"/>
        <v>C</v>
      </c>
      <c r="DO9" s="83">
        <v>1</v>
      </c>
      <c r="DP9" s="83">
        <v>2</v>
      </c>
      <c r="DQ9" s="85"/>
      <c r="DR9" s="22">
        <f t="shared" si="52"/>
        <v>1</v>
      </c>
      <c r="DS9" s="22">
        <f t="shared" si="53"/>
        <v>1</v>
      </c>
      <c r="DT9" s="43">
        <f t="shared" si="140"/>
        <v>1</v>
      </c>
      <c r="DU9" s="43">
        <f t="shared" si="140"/>
        <v>1</v>
      </c>
      <c r="DV9" s="56"/>
      <c r="DW9" s="22" t="str">
        <f t="shared" si="54"/>
        <v>VAN BOGAERT Jordi</v>
      </c>
      <c r="DX9" s="83">
        <v>2601</v>
      </c>
      <c r="DY9" s="22" t="str">
        <f t="shared" si="55"/>
        <v>D</v>
      </c>
      <c r="DZ9" s="22" t="str">
        <f t="shared" si="56"/>
        <v>VAN SCHOOR Eddy</v>
      </c>
      <c r="EA9" s="83">
        <v>2778</v>
      </c>
      <c r="EB9" s="22" t="str">
        <f t="shared" si="57"/>
        <v>D</v>
      </c>
      <c r="EC9" s="83">
        <v>2</v>
      </c>
      <c r="ED9" s="83">
        <v>2</v>
      </c>
      <c r="EE9" s="85"/>
      <c r="EF9" s="22">
        <f t="shared" si="58"/>
        <v>0</v>
      </c>
      <c r="EG9" s="22">
        <f t="shared" si="59"/>
        <v>2</v>
      </c>
      <c r="EH9" s="43">
        <f t="shared" si="141"/>
        <v>0</v>
      </c>
      <c r="EI9" s="43">
        <f t="shared" si="141"/>
        <v>3</v>
      </c>
      <c r="EJ9" s="56"/>
      <c r="EK9" s="22" t="str">
        <f t="shared" si="60"/>
        <v>JACOBS Dave</v>
      </c>
      <c r="EL9" s="83">
        <v>2789</v>
      </c>
      <c r="EM9" s="22" t="str">
        <f t="shared" si="61"/>
        <v>B</v>
      </c>
      <c r="EN9" s="22" t="str">
        <f t="shared" si="62"/>
        <v>THYS François</v>
      </c>
      <c r="EO9" s="83">
        <v>8078</v>
      </c>
      <c r="EP9" s="22" t="str">
        <f t="shared" si="63"/>
        <v>D</v>
      </c>
      <c r="EQ9" s="83">
        <v>1</v>
      </c>
      <c r="ER9" s="83">
        <v>1</v>
      </c>
      <c r="ES9" s="85"/>
      <c r="ET9" s="22">
        <f t="shared" si="64"/>
        <v>2</v>
      </c>
      <c r="EU9" s="22">
        <f t="shared" si="65"/>
        <v>0</v>
      </c>
      <c r="EV9" s="43">
        <f t="shared" si="142"/>
        <v>3</v>
      </c>
      <c r="EW9" s="43">
        <f t="shared" si="142"/>
        <v>0</v>
      </c>
      <c r="EX9" s="56"/>
      <c r="EY9" s="22" t="str">
        <f t="shared" si="66"/>
        <v>TELLIER Yannick</v>
      </c>
      <c r="EZ9" s="83">
        <v>7646</v>
      </c>
      <c r="FA9" s="22" t="str">
        <f t="shared" si="67"/>
        <v>B</v>
      </c>
      <c r="FB9" s="22" t="str">
        <f t="shared" si="68"/>
        <v>STALLAERT François</v>
      </c>
      <c r="FC9" s="83">
        <v>7165</v>
      </c>
      <c r="FD9" s="22" t="str">
        <f t="shared" si="69"/>
        <v>D</v>
      </c>
      <c r="FE9" s="83">
        <v>1</v>
      </c>
      <c r="FF9" s="83">
        <v>1</v>
      </c>
      <c r="FG9" s="85"/>
      <c r="FH9" s="22">
        <f t="shared" si="70"/>
        <v>2</v>
      </c>
      <c r="FI9" s="22">
        <f t="shared" si="71"/>
        <v>0</v>
      </c>
      <c r="FJ9" s="43">
        <f t="shared" si="143"/>
        <v>3</v>
      </c>
      <c r="FK9" s="43">
        <f t="shared" si="143"/>
        <v>0</v>
      </c>
      <c r="FL9" s="56"/>
      <c r="FM9" s="22" t="str">
        <f t="shared" si="72"/>
        <v>GIELIS Guido</v>
      </c>
      <c r="FN9" s="83">
        <v>5291</v>
      </c>
      <c r="FO9" s="22" t="str">
        <f t="shared" si="73"/>
        <v>C</v>
      </c>
      <c r="FP9" s="22" t="str">
        <f t="shared" si="74"/>
        <v>SCHAMPAERT Patrick</v>
      </c>
      <c r="FQ9" s="83">
        <v>3010</v>
      </c>
      <c r="FR9" s="22" t="str">
        <f t="shared" si="75"/>
        <v>C</v>
      </c>
      <c r="FS9" s="83">
        <v>1</v>
      </c>
      <c r="FT9" s="83">
        <v>2</v>
      </c>
      <c r="FU9" s="85"/>
      <c r="FV9" s="22">
        <f t="shared" si="76"/>
        <v>1</v>
      </c>
      <c r="FW9" s="22">
        <f t="shared" si="77"/>
        <v>1</v>
      </c>
      <c r="FX9" s="43">
        <f t="shared" si="144"/>
        <v>1</v>
      </c>
      <c r="FY9" s="43">
        <f t="shared" si="144"/>
        <v>1</v>
      </c>
      <c r="FZ9" s="56"/>
      <c r="GA9" s="22" t="str">
        <f t="shared" si="78"/>
        <v>DE KOSTER Steve</v>
      </c>
      <c r="GB9" s="83">
        <v>4979</v>
      </c>
      <c r="GC9" s="22" t="str">
        <f t="shared" si="79"/>
        <v>C</v>
      </c>
      <c r="GD9" s="22" t="str">
        <f t="shared" si="80"/>
        <v>TELLIER Yannick</v>
      </c>
      <c r="GE9" s="83">
        <v>7646</v>
      </c>
      <c r="GF9" s="22" t="str">
        <f t="shared" si="81"/>
        <v>B</v>
      </c>
      <c r="GG9" s="83">
        <v>2</v>
      </c>
      <c r="GH9" s="83">
        <v>1</v>
      </c>
      <c r="GI9" s="85"/>
      <c r="GJ9" s="22">
        <f t="shared" si="82"/>
        <v>1</v>
      </c>
      <c r="GK9" s="22">
        <f t="shared" si="83"/>
        <v>1</v>
      </c>
      <c r="GL9" s="43">
        <f t="shared" si="145"/>
        <v>1</v>
      </c>
      <c r="GM9" s="43">
        <f t="shared" si="145"/>
        <v>1</v>
      </c>
      <c r="GN9" s="56"/>
      <c r="GO9" s="22" t="str">
        <f t="shared" si="84"/>
        <v>BACKELAU Yannick</v>
      </c>
      <c r="GP9" s="83">
        <v>8097</v>
      </c>
      <c r="GQ9" s="22" t="str">
        <f t="shared" si="85"/>
        <v>D</v>
      </c>
      <c r="GR9" s="22" t="str">
        <f t="shared" si="86"/>
        <v>VAN DE VYVER Kirsten</v>
      </c>
      <c r="GS9" s="83">
        <v>2973</v>
      </c>
      <c r="GT9" s="22" t="str">
        <f t="shared" si="87"/>
        <v>D</v>
      </c>
      <c r="GU9" s="83">
        <v>2</v>
      </c>
      <c r="GV9" s="83">
        <v>2</v>
      </c>
      <c r="GW9" s="85"/>
      <c r="GX9" s="22">
        <f t="shared" si="88"/>
        <v>0</v>
      </c>
      <c r="GY9" s="22">
        <f t="shared" si="89"/>
        <v>2</v>
      </c>
      <c r="GZ9" s="43">
        <f t="shared" si="146"/>
        <v>0</v>
      </c>
      <c r="HA9" s="43">
        <f t="shared" si="146"/>
        <v>3</v>
      </c>
      <c r="HB9" s="56"/>
      <c r="HC9" s="22" t="str">
        <f t="shared" si="90"/>
        <v>VAN HOOFSTAT Louis</v>
      </c>
      <c r="HD9" s="83">
        <v>2836</v>
      </c>
      <c r="HE9" s="22" t="str">
        <f t="shared" si="91"/>
        <v>D</v>
      </c>
      <c r="HF9" s="22" t="str">
        <f t="shared" si="92"/>
        <v>ENGELS Ronald</v>
      </c>
      <c r="HG9" s="83">
        <v>3612</v>
      </c>
      <c r="HH9" s="22" t="str">
        <f t="shared" si="93"/>
        <v>C</v>
      </c>
      <c r="HI9" s="83">
        <v>2</v>
      </c>
      <c r="HJ9" s="83">
        <v>2</v>
      </c>
      <c r="HK9" s="85"/>
      <c r="HL9" s="22">
        <f t="shared" si="94"/>
        <v>0</v>
      </c>
      <c r="HM9" s="22">
        <f t="shared" si="95"/>
        <v>2</v>
      </c>
      <c r="HN9" s="43">
        <f t="shared" si="147"/>
        <v>0</v>
      </c>
      <c r="HO9" s="43">
        <f t="shared" si="147"/>
        <v>3</v>
      </c>
      <c r="HP9" s="56"/>
      <c r="HQ9" s="22" t="str">
        <f t="shared" si="96"/>
        <v>VERLINDEN Frank</v>
      </c>
      <c r="HR9" s="83">
        <v>3678</v>
      </c>
      <c r="HS9" s="22" t="str">
        <f t="shared" si="97"/>
        <v>C</v>
      </c>
      <c r="HT9" s="22" t="str">
        <f t="shared" si="98"/>
        <v>VAN EYCK Wilfried</v>
      </c>
      <c r="HU9" s="83">
        <v>2782</v>
      </c>
      <c r="HV9" s="22" t="str">
        <f t="shared" si="99"/>
        <v>D</v>
      </c>
      <c r="HW9" s="83">
        <v>1</v>
      </c>
      <c r="HX9" s="83">
        <v>1</v>
      </c>
      <c r="HY9" s="85"/>
      <c r="HZ9" s="22">
        <f t="shared" si="100"/>
        <v>2</v>
      </c>
      <c r="IA9" s="22">
        <f t="shared" si="101"/>
        <v>0</v>
      </c>
      <c r="IB9" s="43">
        <f t="shared" si="148"/>
        <v>3</v>
      </c>
      <c r="IC9" s="43">
        <f t="shared" si="148"/>
        <v>0</v>
      </c>
      <c r="ID9" s="56"/>
      <c r="IE9" s="22" t="str">
        <f t="shared" si="102"/>
        <v>BRABANTS Hans</v>
      </c>
      <c r="IF9" s="83">
        <v>2777</v>
      </c>
      <c r="IG9" s="22" t="str">
        <f t="shared" si="103"/>
        <v>D</v>
      </c>
      <c r="IH9" s="22" t="str">
        <f t="shared" si="104"/>
        <v>VAN HUFFELEN Karel</v>
      </c>
      <c r="II9" s="83">
        <v>3048</v>
      </c>
      <c r="IJ9" s="22" t="str">
        <f t="shared" si="105"/>
        <v>C</v>
      </c>
      <c r="IK9" s="83">
        <v>2</v>
      </c>
      <c r="IL9" s="83">
        <v>1</v>
      </c>
      <c r="IM9" s="67"/>
      <c r="IN9" s="22">
        <f t="shared" si="106"/>
        <v>1</v>
      </c>
      <c r="IO9" s="22">
        <f t="shared" si="107"/>
        <v>1</v>
      </c>
      <c r="IP9" s="43">
        <f t="shared" si="149"/>
        <v>1</v>
      </c>
      <c r="IQ9" s="43">
        <f t="shared" si="149"/>
        <v>1</v>
      </c>
      <c r="IR9" s="56"/>
      <c r="IS9" s="22" t="str">
        <f t="shared" si="108"/>
        <v>VERLINDEN Frank</v>
      </c>
      <c r="IT9" s="83">
        <v>3678</v>
      </c>
      <c r="IU9" s="22" t="str">
        <f t="shared" si="109"/>
        <v>C</v>
      </c>
      <c r="IV9" s="22" t="str">
        <f t="shared" si="110"/>
        <v>VAN DE VIJVER Dylan</v>
      </c>
      <c r="IW9" s="83">
        <v>2738</v>
      </c>
      <c r="IX9" s="22" t="str">
        <f t="shared" si="111"/>
        <v>D</v>
      </c>
      <c r="IY9" s="83">
        <v>2</v>
      </c>
      <c r="IZ9" s="83">
        <v>1</v>
      </c>
      <c r="JA9" s="85"/>
      <c r="JB9" s="22">
        <f t="shared" si="112"/>
        <v>1</v>
      </c>
      <c r="JC9" s="22">
        <f t="shared" si="113"/>
        <v>1</v>
      </c>
      <c r="JD9" s="43">
        <f t="shared" si="150"/>
        <v>1</v>
      </c>
      <c r="JE9" s="43">
        <f t="shared" si="150"/>
        <v>1</v>
      </c>
      <c r="JF9" s="56"/>
      <c r="JG9" s="22" t="str">
        <f t="shared" si="114"/>
        <v>DEKEERSMAEKER Kevin</v>
      </c>
      <c r="JH9" s="83">
        <v>7839</v>
      </c>
      <c r="JI9" s="22" t="str">
        <f t="shared" si="115"/>
        <v>D</v>
      </c>
      <c r="JJ9" s="22" t="str">
        <f t="shared" si="116"/>
        <v>DE ROOVERE Patrick</v>
      </c>
      <c r="JK9" s="83">
        <v>8714</v>
      </c>
      <c r="JL9" s="22" t="str">
        <f t="shared" si="117"/>
        <v>D</v>
      </c>
      <c r="JM9" s="83">
        <v>1</v>
      </c>
      <c r="JN9" s="83">
        <v>1</v>
      </c>
      <c r="JO9" s="85"/>
      <c r="JP9" s="22">
        <f t="shared" si="118"/>
        <v>2</v>
      </c>
      <c r="JQ9" s="22">
        <f t="shared" si="119"/>
        <v>0</v>
      </c>
      <c r="JR9" s="43">
        <f t="shared" si="151"/>
        <v>3</v>
      </c>
      <c r="JS9" s="43">
        <f t="shared" si="151"/>
        <v>0</v>
      </c>
      <c r="JT9" s="56"/>
      <c r="JU9" s="22" t="str">
        <f t="shared" si="120"/>
        <v>SCHAMPAERT Patrick</v>
      </c>
      <c r="JV9" s="83">
        <v>3010</v>
      </c>
      <c r="JW9" s="22" t="str">
        <f t="shared" si="121"/>
        <v>C</v>
      </c>
      <c r="JX9" s="22" t="str">
        <f t="shared" si="122"/>
        <v>PEETERS Luc</v>
      </c>
      <c r="JY9" s="83">
        <v>5427</v>
      </c>
      <c r="JZ9" s="22" t="str">
        <f t="shared" si="123"/>
        <v>D</v>
      </c>
      <c r="KA9" s="83">
        <v>1</v>
      </c>
      <c r="KB9" s="83">
        <v>1</v>
      </c>
      <c r="KC9" s="85"/>
      <c r="KD9" s="22">
        <f t="shared" si="124"/>
        <v>2</v>
      </c>
      <c r="KE9" s="22">
        <f t="shared" si="125"/>
        <v>0</v>
      </c>
      <c r="KF9" s="43">
        <f t="shared" si="152"/>
        <v>3</v>
      </c>
      <c r="KG9" s="43">
        <f t="shared" si="152"/>
        <v>0</v>
      </c>
      <c r="KH9" s="56"/>
      <c r="KI9" s="22" t="str">
        <f t="shared" si="126"/>
        <v>DOBBENIE Patricia</v>
      </c>
      <c r="KJ9" s="83">
        <v>8072</v>
      </c>
      <c r="KK9" s="22" t="str">
        <f t="shared" si="127"/>
        <v>D</v>
      </c>
      <c r="KL9" s="22" t="str">
        <f t="shared" si="128"/>
        <v>SCHAMPAERT Patrick</v>
      </c>
      <c r="KM9" s="83">
        <v>3010</v>
      </c>
      <c r="KN9" s="22" t="str">
        <f t="shared" si="129"/>
        <v>C</v>
      </c>
      <c r="KO9" s="83">
        <v>2</v>
      </c>
      <c r="KP9" s="83">
        <v>2</v>
      </c>
      <c r="KQ9" s="85"/>
      <c r="KR9" s="22">
        <f t="shared" si="130"/>
        <v>0</v>
      </c>
      <c r="KS9" s="22">
        <f t="shared" si="131"/>
        <v>2</v>
      </c>
      <c r="KT9" s="43">
        <f t="shared" si="153"/>
        <v>0</v>
      </c>
      <c r="KU9" s="43">
        <f t="shared" si="153"/>
        <v>3</v>
      </c>
      <c r="KV9" s="56"/>
      <c r="KW9" s="22"/>
      <c r="KX9" s="83"/>
      <c r="KY9" s="22"/>
      <c r="KZ9" s="22"/>
      <c r="LA9" s="83"/>
      <c r="LB9" s="22"/>
      <c r="LC9" s="83"/>
      <c r="LD9" s="83"/>
      <c r="LE9" s="85"/>
      <c r="LF9" s="22"/>
      <c r="LG9" s="22"/>
      <c r="LH9" s="43"/>
      <c r="LI9" s="43"/>
      <c r="LJ9" s="56"/>
      <c r="LK9" s="22"/>
      <c r="LL9" s="83"/>
      <c r="LM9" s="22"/>
      <c r="LN9" s="22"/>
      <c r="LO9" s="83"/>
      <c r="LP9" s="22"/>
      <c r="LQ9" s="83"/>
      <c r="LR9" s="83"/>
      <c r="LS9" s="85"/>
      <c r="LT9" s="22"/>
      <c r="LU9" s="22"/>
      <c r="LV9" s="43"/>
      <c r="LW9" s="43"/>
      <c r="LY9" s="22"/>
      <c r="LZ9" s="83"/>
      <c r="MA9" s="22"/>
      <c r="MB9" s="22"/>
      <c r="MC9" s="83"/>
      <c r="MD9" s="22"/>
      <c r="ME9" s="83"/>
      <c r="MF9" s="83"/>
      <c r="MG9" s="85"/>
      <c r="MH9" s="22"/>
      <c r="MI9" s="22"/>
      <c r="MJ9" s="43"/>
      <c r="MK9" s="43"/>
      <c r="ML9" s="56"/>
      <c r="MM9" s="22"/>
      <c r="MN9" s="83"/>
      <c r="MO9" s="22"/>
      <c r="MP9" s="22"/>
      <c r="MQ9" s="83"/>
      <c r="MR9" s="22"/>
      <c r="MS9" s="83"/>
      <c r="MT9" s="83"/>
      <c r="MU9" s="85"/>
      <c r="MV9" s="22"/>
      <c r="MW9" s="22"/>
      <c r="MX9" s="43"/>
      <c r="MY9" s="43"/>
    </row>
    <row r="10" spans="1:363" ht="15.75" thickBot="1" x14ac:dyDescent="0.3">
      <c r="A10" s="56"/>
      <c r="B10" s="56"/>
      <c r="C10" s="56"/>
      <c r="D10" s="56"/>
      <c r="E10" s="68"/>
      <c r="F10" s="68"/>
      <c r="G10" s="133" t="s">
        <v>6</v>
      </c>
      <c r="H10" s="134"/>
      <c r="I10" s="135"/>
      <c r="J10" s="79">
        <f>SUM(J4:J9)</f>
        <v>6</v>
      </c>
      <c r="K10" s="24">
        <f>SUM(K4:K9)</f>
        <v>6</v>
      </c>
      <c r="L10" s="44"/>
      <c r="M10" s="44"/>
      <c r="N10" s="56"/>
      <c r="O10" s="56"/>
      <c r="P10" s="56"/>
      <c r="Q10" s="56"/>
      <c r="R10" s="56"/>
      <c r="S10" s="68"/>
      <c r="T10" s="68"/>
      <c r="U10" s="133" t="s">
        <v>6</v>
      </c>
      <c r="V10" s="134"/>
      <c r="W10" s="135"/>
      <c r="X10" s="79">
        <f>SUM(X4:X9)</f>
        <v>8</v>
      </c>
      <c r="Y10" s="24">
        <f>SUM(Y4:Y9)</f>
        <v>4</v>
      </c>
      <c r="Z10" s="44"/>
      <c r="AA10" s="44"/>
      <c r="AB10" s="56"/>
      <c r="AC10" s="56"/>
      <c r="AD10" s="56"/>
      <c r="AE10" s="56"/>
      <c r="AF10" s="56"/>
      <c r="AG10" s="68"/>
      <c r="AH10" s="68"/>
      <c r="AI10" s="133" t="s">
        <v>6</v>
      </c>
      <c r="AJ10" s="134"/>
      <c r="AK10" s="135"/>
      <c r="AL10" s="79">
        <f>SUM(AL4:AL9)</f>
        <v>5</v>
      </c>
      <c r="AM10" s="24">
        <f>SUM(AM4:AM9)</f>
        <v>7</v>
      </c>
      <c r="AN10" s="44"/>
      <c r="AO10" s="44"/>
      <c r="AP10" s="56"/>
      <c r="AQ10" s="56"/>
      <c r="AR10" s="56"/>
      <c r="AS10" s="56"/>
      <c r="AT10" s="56"/>
      <c r="AU10" s="68"/>
      <c r="AV10" s="68"/>
      <c r="AW10" s="133" t="s">
        <v>6</v>
      </c>
      <c r="AX10" s="134"/>
      <c r="AY10" s="135"/>
      <c r="AZ10" s="79">
        <f>SUM(AZ4:AZ9)</f>
        <v>12</v>
      </c>
      <c r="BA10" s="24">
        <f>SUM(BA4:BA9)</f>
        <v>0</v>
      </c>
      <c r="BB10" s="44"/>
      <c r="BC10" s="44"/>
      <c r="BD10" s="56"/>
      <c r="BE10" s="56"/>
      <c r="BF10" s="56"/>
      <c r="BG10" s="56"/>
      <c r="BH10" s="56"/>
      <c r="BI10" s="68"/>
      <c r="BJ10" s="68"/>
      <c r="BK10" s="133" t="s">
        <v>6</v>
      </c>
      <c r="BL10" s="134"/>
      <c r="BM10" s="135"/>
      <c r="BN10" s="79">
        <f>SUM(BN4:BN9)</f>
        <v>4</v>
      </c>
      <c r="BO10" s="24">
        <f>SUM(BO4:BO9)</f>
        <v>8</v>
      </c>
      <c r="BP10" s="44"/>
      <c r="BQ10" s="44"/>
      <c r="BR10" s="56"/>
      <c r="BS10" s="56"/>
      <c r="BT10" s="56"/>
      <c r="BU10" s="56"/>
      <c r="BV10" s="56"/>
      <c r="BW10" s="68"/>
      <c r="BX10" s="68"/>
      <c r="BY10" s="133" t="s">
        <v>6</v>
      </c>
      <c r="BZ10" s="134"/>
      <c r="CA10" s="135"/>
      <c r="CB10" s="79">
        <f>SUM(CB4:CB9)</f>
        <v>8</v>
      </c>
      <c r="CC10" s="24">
        <f>SUM(CC4:CC9)</f>
        <v>4</v>
      </c>
      <c r="CD10" s="44"/>
      <c r="CE10" s="44"/>
      <c r="CF10" s="56"/>
      <c r="CG10" s="56"/>
      <c r="CH10" s="56"/>
      <c r="CI10" s="56"/>
      <c r="CJ10" s="56"/>
      <c r="CK10" s="68"/>
      <c r="CL10" s="68"/>
      <c r="CM10" s="133" t="s">
        <v>6</v>
      </c>
      <c r="CN10" s="134"/>
      <c r="CO10" s="135"/>
      <c r="CP10" s="79">
        <f>SUM(CP4:CP9)</f>
        <v>10</v>
      </c>
      <c r="CQ10" s="24">
        <f>SUM(CQ4:CQ9)</f>
        <v>2</v>
      </c>
      <c r="CR10" s="44"/>
      <c r="CS10" s="44"/>
      <c r="CT10" s="56"/>
      <c r="CU10" s="56"/>
      <c r="CV10" s="56"/>
      <c r="CW10" s="56"/>
      <c r="CX10" s="56"/>
      <c r="CY10" s="68"/>
      <c r="CZ10" s="68"/>
      <c r="DA10" s="133" t="s">
        <v>6</v>
      </c>
      <c r="DB10" s="134"/>
      <c r="DC10" s="135"/>
      <c r="DD10" s="79">
        <f>SUM(DD4:DD9)</f>
        <v>6</v>
      </c>
      <c r="DE10" s="24">
        <f>SUM(DE4:DE9)</f>
        <v>6</v>
      </c>
      <c r="DF10" s="44"/>
      <c r="DG10" s="44"/>
      <c r="DH10" s="56"/>
      <c r="DI10" s="56"/>
      <c r="DJ10" s="56"/>
      <c r="DK10" s="56"/>
      <c r="DL10" s="56"/>
      <c r="DM10" s="68"/>
      <c r="DN10" s="68"/>
      <c r="DO10" s="133" t="s">
        <v>6</v>
      </c>
      <c r="DP10" s="134"/>
      <c r="DQ10" s="135"/>
      <c r="DR10" s="79">
        <f>SUM(DR4:DR9)</f>
        <v>7</v>
      </c>
      <c r="DS10" s="24">
        <f>SUM(DS4:DS9)</f>
        <v>5</v>
      </c>
      <c r="DT10" s="44"/>
      <c r="DU10" s="44"/>
      <c r="DV10" s="56"/>
      <c r="DW10" s="56"/>
      <c r="DX10" s="56"/>
      <c r="DY10" s="56"/>
      <c r="DZ10" s="56"/>
      <c r="EA10" s="68"/>
      <c r="EB10" s="68"/>
      <c r="EC10" s="133" t="s">
        <v>6</v>
      </c>
      <c r="ED10" s="134"/>
      <c r="EE10" s="135"/>
      <c r="EF10" s="79">
        <f>SUM(EF4:EF9)</f>
        <v>2</v>
      </c>
      <c r="EG10" s="24">
        <f>SUM(EG4:EG9)</f>
        <v>10</v>
      </c>
      <c r="EH10" s="44"/>
      <c r="EI10" s="44"/>
      <c r="EJ10" s="56"/>
      <c r="EK10" s="56"/>
      <c r="EL10" s="56"/>
      <c r="EM10" s="56"/>
      <c r="EN10" s="56"/>
      <c r="EO10" s="68"/>
      <c r="EP10" s="68"/>
      <c r="EQ10" s="133" t="s">
        <v>6</v>
      </c>
      <c r="ER10" s="134"/>
      <c r="ES10" s="135"/>
      <c r="ET10" s="79">
        <f>SUM(ET4:ET9)</f>
        <v>7</v>
      </c>
      <c r="EU10" s="24">
        <f>SUM(EU4:EU9)</f>
        <v>5</v>
      </c>
      <c r="EV10" s="44"/>
      <c r="EW10" s="44"/>
      <c r="EX10" s="56"/>
      <c r="EY10" s="56"/>
      <c r="EZ10" s="56"/>
      <c r="FA10" s="56"/>
      <c r="FB10" s="56"/>
      <c r="FC10" s="68"/>
      <c r="FD10" s="68"/>
      <c r="FE10" s="133" t="s">
        <v>6</v>
      </c>
      <c r="FF10" s="134"/>
      <c r="FG10" s="135"/>
      <c r="FH10" s="79">
        <f>SUM(FH4:FH9)</f>
        <v>9</v>
      </c>
      <c r="FI10" s="24">
        <f>SUM(FI4:FI9)</f>
        <v>3</v>
      </c>
      <c r="FJ10" s="44"/>
      <c r="FK10" s="44"/>
      <c r="FL10" s="56"/>
      <c r="FM10" s="56"/>
      <c r="FN10" s="56"/>
      <c r="FO10" s="56"/>
      <c r="FP10" s="56"/>
      <c r="FQ10" s="68"/>
      <c r="FR10" s="68"/>
      <c r="FS10" s="133" t="s">
        <v>6</v>
      </c>
      <c r="FT10" s="134"/>
      <c r="FU10" s="135"/>
      <c r="FV10" s="79">
        <f>SUM(FV4:FV9)</f>
        <v>8</v>
      </c>
      <c r="FW10" s="24">
        <f>SUM(FW4:FW9)</f>
        <v>4</v>
      </c>
      <c r="FX10" s="44"/>
      <c r="FY10" s="44"/>
      <c r="FZ10" s="56"/>
      <c r="GA10" s="56"/>
      <c r="GB10" s="56"/>
      <c r="GC10" s="56"/>
      <c r="GD10" s="56"/>
      <c r="GE10" s="68"/>
      <c r="GF10" s="68"/>
      <c r="GG10" s="133" t="s">
        <v>6</v>
      </c>
      <c r="GH10" s="134"/>
      <c r="GI10" s="135"/>
      <c r="GJ10" s="79">
        <f>SUM(GJ4:GJ9)</f>
        <v>3</v>
      </c>
      <c r="GK10" s="24">
        <f>SUM(GK4:GK9)</f>
        <v>9</v>
      </c>
      <c r="GL10" s="44"/>
      <c r="GM10" s="44"/>
      <c r="GN10" s="56"/>
      <c r="GO10" s="56"/>
      <c r="GP10" s="56"/>
      <c r="GQ10" s="56"/>
      <c r="GR10" s="56"/>
      <c r="GS10" s="68"/>
      <c r="GT10" s="68"/>
      <c r="GU10" s="133" t="s">
        <v>6</v>
      </c>
      <c r="GV10" s="134"/>
      <c r="GW10" s="135"/>
      <c r="GX10" s="79">
        <f>SUM(GX4:GX9)</f>
        <v>4</v>
      </c>
      <c r="GY10" s="24">
        <f>SUM(GY4:GY9)</f>
        <v>8</v>
      </c>
      <c r="GZ10" s="44"/>
      <c r="HA10" s="44"/>
      <c r="HB10" s="56"/>
      <c r="HC10" s="69"/>
      <c r="HD10" s="56"/>
      <c r="HE10" s="56"/>
      <c r="HF10" s="69"/>
      <c r="HG10" s="68"/>
      <c r="HH10" s="68"/>
      <c r="HI10" s="133" t="s">
        <v>6</v>
      </c>
      <c r="HJ10" s="134"/>
      <c r="HK10" s="135"/>
      <c r="HL10" s="79">
        <f>SUM(HL4:HL9)</f>
        <v>4</v>
      </c>
      <c r="HM10" s="24">
        <f>SUM(HM4:HM9)</f>
        <v>8</v>
      </c>
      <c r="HN10" s="44"/>
      <c r="HO10" s="44"/>
      <c r="HP10" s="56"/>
      <c r="HQ10" s="56"/>
      <c r="HR10" s="56"/>
      <c r="HS10" s="56"/>
      <c r="HT10" s="56"/>
      <c r="HU10" s="68"/>
      <c r="HV10" s="68"/>
      <c r="HW10" s="133" t="s">
        <v>6</v>
      </c>
      <c r="HX10" s="134"/>
      <c r="HY10" s="135"/>
      <c r="HZ10" s="79">
        <f>SUM(HZ4:HZ9)</f>
        <v>6</v>
      </c>
      <c r="IA10" s="24">
        <f>SUM(IA4:IA9)</f>
        <v>6</v>
      </c>
      <c r="IB10" s="44"/>
      <c r="IC10" s="44"/>
      <c r="ID10" s="56"/>
      <c r="IE10" s="56"/>
      <c r="IF10" s="56"/>
      <c r="IG10" s="56"/>
      <c r="IH10" s="56"/>
      <c r="II10" s="68"/>
      <c r="IJ10" s="68"/>
      <c r="IK10" s="133" t="s">
        <v>6</v>
      </c>
      <c r="IL10" s="134"/>
      <c r="IM10" s="135"/>
      <c r="IN10" s="79">
        <f>SUM(IN4:IN9)</f>
        <v>7</v>
      </c>
      <c r="IO10" s="24">
        <f>SUM(IO4:IO9)</f>
        <v>5</v>
      </c>
      <c r="IP10" s="44"/>
      <c r="IQ10" s="44"/>
      <c r="IR10" s="56"/>
      <c r="IS10" s="56"/>
      <c r="IT10" s="56"/>
      <c r="IU10" s="56"/>
      <c r="IV10" s="56"/>
      <c r="IW10" s="68"/>
      <c r="IX10" s="68"/>
      <c r="IY10" s="133" t="s">
        <v>6</v>
      </c>
      <c r="IZ10" s="134"/>
      <c r="JA10" s="135"/>
      <c r="JB10" s="79">
        <f>SUM(JB4:JB9)</f>
        <v>2</v>
      </c>
      <c r="JC10" s="24">
        <f>SUM(JC4:JC9)</f>
        <v>10</v>
      </c>
      <c r="JD10" s="44"/>
      <c r="JE10" s="44"/>
      <c r="JF10" s="56"/>
      <c r="JG10" s="56"/>
      <c r="JH10" s="56"/>
      <c r="JI10" s="56"/>
      <c r="JJ10" s="56"/>
      <c r="JK10" s="68"/>
      <c r="JL10" s="68"/>
      <c r="JM10" s="133" t="s">
        <v>6</v>
      </c>
      <c r="JN10" s="134"/>
      <c r="JO10" s="135"/>
      <c r="JP10" s="79">
        <f>SUM(JP4:JP9)</f>
        <v>10</v>
      </c>
      <c r="JQ10" s="24">
        <f>SUM(JQ4:JQ9)</f>
        <v>2</v>
      </c>
      <c r="JR10" s="44"/>
      <c r="JS10" s="44"/>
      <c r="JT10" s="56"/>
      <c r="JU10" s="56"/>
      <c r="JV10" s="56"/>
      <c r="JW10" s="56"/>
      <c r="JX10" s="56"/>
      <c r="JY10" s="68"/>
      <c r="JZ10" s="68"/>
      <c r="KA10" s="133" t="s">
        <v>6</v>
      </c>
      <c r="KB10" s="134"/>
      <c r="KC10" s="135"/>
      <c r="KD10" s="79">
        <f>SUM(KD4:KD9)</f>
        <v>11</v>
      </c>
      <c r="KE10" s="24">
        <f>SUM(KE4:KE9)</f>
        <v>1</v>
      </c>
      <c r="KF10" s="44"/>
      <c r="KG10" s="44"/>
      <c r="KH10" s="56"/>
      <c r="KI10" s="56"/>
      <c r="KJ10" s="56"/>
      <c r="KK10" s="56"/>
      <c r="KL10" s="56"/>
      <c r="KM10" s="68"/>
      <c r="KN10" s="68"/>
      <c r="KO10" s="133" t="s">
        <v>6</v>
      </c>
      <c r="KP10" s="134"/>
      <c r="KQ10" s="135"/>
      <c r="KR10" s="79">
        <f>SUM(KR4:KR9)</f>
        <v>3</v>
      </c>
      <c r="KS10" s="24">
        <f>SUM(KS4:KS9)</f>
        <v>9</v>
      </c>
      <c r="KT10" s="44"/>
      <c r="KU10" s="44"/>
      <c r="KW10" s="56"/>
      <c r="KX10" s="56"/>
      <c r="KY10" s="56"/>
      <c r="KZ10" s="56"/>
      <c r="LA10" s="68"/>
      <c r="LB10" s="68"/>
      <c r="LC10" s="133"/>
      <c r="LD10" s="134"/>
      <c r="LE10" s="135"/>
      <c r="LF10" s="79"/>
      <c r="LG10" s="24"/>
      <c r="LH10" s="44"/>
      <c r="LI10" s="44"/>
      <c r="LK10" s="56"/>
      <c r="LL10" s="56"/>
      <c r="LM10" s="56"/>
      <c r="LN10" s="56"/>
      <c r="LO10" s="68"/>
      <c r="LP10" s="68"/>
      <c r="LQ10" s="133"/>
      <c r="LR10" s="134"/>
      <c r="LS10" s="135"/>
      <c r="LT10" s="79"/>
      <c r="LU10" s="24"/>
      <c r="LV10" s="44"/>
      <c r="LW10" s="44"/>
      <c r="LY10" s="56"/>
      <c r="LZ10" s="56"/>
      <c r="MA10" s="56"/>
      <c r="MB10" s="56"/>
      <c r="MC10" s="68"/>
      <c r="MD10" s="68"/>
      <c r="ME10" s="133"/>
      <c r="MF10" s="134"/>
      <c r="MG10" s="135"/>
      <c r="MH10" s="79"/>
      <c r="MI10" s="24"/>
      <c r="MJ10" s="44"/>
      <c r="MK10" s="44"/>
      <c r="MM10" s="56"/>
      <c r="MN10" s="56"/>
      <c r="MO10" s="56"/>
      <c r="MP10" s="56"/>
      <c r="MQ10" s="68"/>
      <c r="MR10" s="68"/>
      <c r="MS10" s="133"/>
      <c r="MT10" s="134"/>
      <c r="MU10" s="135"/>
      <c r="MV10" s="79"/>
      <c r="MW10" s="24"/>
    </row>
    <row r="11" spans="1:363" ht="15.75" thickBot="1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69"/>
      <c r="HD11" s="56"/>
      <c r="HE11" s="56"/>
      <c r="HF11" s="69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</row>
    <row r="12" spans="1:363" s="62" customFormat="1" ht="15.75" thickBot="1" x14ac:dyDescent="0.3">
      <c r="A12" s="26" t="str">
        <f>Kalender!B63</f>
        <v>Sportifke 2</v>
      </c>
      <c r="B12" s="70"/>
      <c r="C12" s="70"/>
      <c r="D12" s="25" t="str">
        <f>Kalender!D63</f>
        <v>Kalfort 6</v>
      </c>
      <c r="E12" s="58"/>
      <c r="F12" s="59"/>
      <c r="G12" s="59"/>
      <c r="H12" s="59"/>
      <c r="I12" s="59"/>
      <c r="J12" s="59"/>
      <c r="K12" s="60"/>
      <c r="L12" s="61"/>
      <c r="M12" s="61"/>
      <c r="O12" s="26" t="str">
        <f>Kalender!B98</f>
        <v>Kalfort 6</v>
      </c>
      <c r="P12" s="57"/>
      <c r="Q12" s="57"/>
      <c r="R12" s="25" t="str">
        <f>Kalender!D98</f>
        <v>Onder Den Toren</v>
      </c>
      <c r="S12" s="58" t="s">
        <v>166</v>
      </c>
      <c r="T12" s="59"/>
      <c r="U12" s="59"/>
      <c r="V12" s="59"/>
      <c r="W12" s="59"/>
      <c r="X12" s="59"/>
      <c r="Y12" s="60"/>
      <c r="Z12" s="61"/>
      <c r="AA12" s="61"/>
      <c r="AC12" s="26" t="str">
        <f>Kalender!B133</f>
        <v>Nog Ene</v>
      </c>
      <c r="AD12" s="57"/>
      <c r="AE12" s="57"/>
      <c r="AF12" s="26" t="str">
        <f>Kalender!D133</f>
        <v>Kalfort 6</v>
      </c>
      <c r="AG12" s="58"/>
      <c r="AH12" s="59"/>
      <c r="AI12" s="59"/>
      <c r="AJ12" s="59"/>
      <c r="AK12" s="59"/>
      <c r="AL12" s="59"/>
      <c r="AM12" s="60"/>
      <c r="AN12" s="61"/>
      <c r="AO12" s="61"/>
      <c r="AQ12" s="26" t="str">
        <f>Kalender!B168</f>
        <v>Kalfort 6</v>
      </c>
      <c r="AR12" s="57"/>
      <c r="AS12" s="57"/>
      <c r="AT12" s="25" t="str">
        <f>Kalender!D168</f>
        <v>De Plezante Hoek</v>
      </c>
      <c r="AU12" s="136"/>
      <c r="AV12" s="137"/>
      <c r="AW12" s="137"/>
      <c r="AX12" s="137"/>
      <c r="AY12" s="137"/>
      <c r="AZ12" s="137"/>
      <c r="BA12" s="138"/>
      <c r="BB12" s="71"/>
      <c r="BC12" s="71"/>
      <c r="BE12" s="26" t="str">
        <f>Kalender!B203</f>
        <v>Biljartvrienden 2</v>
      </c>
      <c r="BF12" s="57"/>
      <c r="BG12" s="57"/>
      <c r="BH12" s="25" t="str">
        <f>Kalender!D203</f>
        <v>Kalfort 6</v>
      </c>
      <c r="BI12" s="58"/>
      <c r="BJ12" s="59"/>
      <c r="BK12" s="59"/>
      <c r="BL12" s="59"/>
      <c r="BM12" s="59"/>
      <c r="BN12" s="59"/>
      <c r="BO12" s="60"/>
      <c r="BP12" s="61"/>
      <c r="BQ12" s="61"/>
      <c r="BS12" s="26" t="str">
        <f>Kalender!B238</f>
        <v>Stappes</v>
      </c>
      <c r="BT12" s="57"/>
      <c r="BU12" s="57"/>
      <c r="BV12" s="25" t="str">
        <f>Kalender!D238</f>
        <v>Biljartvrienden 2</v>
      </c>
      <c r="BW12" s="58"/>
      <c r="BX12" s="59"/>
      <c r="BY12" s="59"/>
      <c r="BZ12" s="59"/>
      <c r="CA12" s="59"/>
      <c r="CB12" s="59"/>
      <c r="CC12" s="60"/>
      <c r="CD12" s="61"/>
      <c r="CE12" s="61"/>
      <c r="CG12" s="26" t="str">
        <f>Kalender!B273</f>
        <v>De Plekkers 2</v>
      </c>
      <c r="CH12" s="57"/>
      <c r="CI12" s="57"/>
      <c r="CJ12" s="25" t="str">
        <f>Kalender!D273</f>
        <v>Kalfort 6</v>
      </c>
      <c r="CK12" s="58"/>
      <c r="CL12" s="59"/>
      <c r="CM12" s="59"/>
      <c r="CN12" s="59"/>
      <c r="CO12" s="59"/>
      <c r="CP12" s="59"/>
      <c r="CQ12" s="60"/>
      <c r="CR12" s="61"/>
      <c r="CS12" s="61"/>
      <c r="CU12" s="26" t="str">
        <f>Kalender!B308</f>
        <v>Kalfort 6</v>
      </c>
      <c r="CV12" s="57"/>
      <c r="CW12" s="57"/>
      <c r="CX12" s="25" t="str">
        <f>Kalender!D308</f>
        <v>Autobus</v>
      </c>
      <c r="CY12" s="58"/>
      <c r="CZ12" s="59"/>
      <c r="DA12" s="59"/>
      <c r="DB12" s="59"/>
      <c r="DC12" s="59"/>
      <c r="DD12" s="59"/>
      <c r="DE12" s="60"/>
      <c r="DF12" s="61"/>
      <c r="DG12" s="61"/>
      <c r="DI12" s="26" t="str">
        <f>Kalender!B378</f>
        <v>De Plekkers 2</v>
      </c>
      <c r="DJ12" s="57"/>
      <c r="DK12" s="57"/>
      <c r="DL12" s="25" t="str">
        <f>Kalender!D378</f>
        <v>Het Wiel 2</v>
      </c>
      <c r="DM12" s="58"/>
      <c r="DN12" s="59"/>
      <c r="DO12" s="59"/>
      <c r="DP12" s="59"/>
      <c r="DQ12" s="59"/>
      <c r="DR12" s="59"/>
      <c r="DS12" s="60"/>
      <c r="DT12" s="61"/>
      <c r="DU12" s="61"/>
      <c r="DW12" s="26" t="str">
        <f>Kalender!B413</f>
        <v>Stappes</v>
      </c>
      <c r="DX12" s="57"/>
      <c r="DY12" s="57"/>
      <c r="DZ12" s="25" t="str">
        <f>Kalender!D413</f>
        <v>Kalfort 6</v>
      </c>
      <c r="EA12" s="58" t="s">
        <v>174</v>
      </c>
      <c r="EB12" s="59"/>
      <c r="EC12" s="59"/>
      <c r="ED12" s="59"/>
      <c r="EE12" s="59"/>
      <c r="EF12" s="59"/>
      <c r="EG12" s="60"/>
      <c r="EH12" s="61"/>
      <c r="EI12" s="61"/>
      <c r="EK12" s="27" t="str">
        <f>Kalender!B448</f>
        <v>Het Wiel 2</v>
      </c>
      <c r="EL12" s="57"/>
      <c r="EM12" s="57"/>
      <c r="EN12" s="25" t="str">
        <f>Kalender!D448</f>
        <v>Kalfort 6</v>
      </c>
      <c r="EO12" s="58"/>
      <c r="EP12" s="59"/>
      <c r="EQ12" s="59"/>
      <c r="ER12" s="59"/>
      <c r="ES12" s="59"/>
      <c r="ET12" s="59"/>
      <c r="EU12" s="60"/>
      <c r="EV12" s="61"/>
      <c r="EW12" s="61"/>
      <c r="EY12" s="26" t="str">
        <f>Kalender!B518</f>
        <v>Kalfort 6</v>
      </c>
      <c r="EZ12" s="57"/>
      <c r="FA12" s="57"/>
      <c r="FB12" s="25" t="str">
        <f>Kalender!D518</f>
        <v>Sportifke 2</v>
      </c>
      <c r="FC12" s="58"/>
      <c r="FD12" s="59"/>
      <c r="FE12" s="59"/>
      <c r="FF12" s="59"/>
      <c r="FG12" s="59"/>
      <c r="FH12" s="59"/>
      <c r="FI12" s="60"/>
      <c r="FJ12" s="61"/>
      <c r="FK12" s="61"/>
      <c r="FM12" s="26" t="str">
        <f>Kalender!B553</f>
        <v>Onder Den Toren</v>
      </c>
      <c r="FN12" s="57"/>
      <c r="FO12" s="57"/>
      <c r="FP12" s="25" t="str">
        <f>Kalender!D553</f>
        <v>Kalfort 6</v>
      </c>
      <c r="FQ12" s="58"/>
      <c r="FR12" s="59"/>
      <c r="FS12" s="59"/>
      <c r="FT12" s="59"/>
      <c r="FU12" s="59"/>
      <c r="FV12" s="59"/>
      <c r="FW12" s="60"/>
      <c r="FX12" s="61"/>
      <c r="FY12" s="61"/>
      <c r="GA12" s="26" t="str">
        <f>Kalender!B588</f>
        <v>Kalfort 6</v>
      </c>
      <c r="GB12" s="57"/>
      <c r="GC12" s="57"/>
      <c r="GD12" s="25" t="str">
        <f>Kalender!D588</f>
        <v>Nog Ene</v>
      </c>
      <c r="GE12" s="58"/>
      <c r="GF12" s="59"/>
      <c r="GG12" s="59"/>
      <c r="GH12" s="59"/>
      <c r="GI12" s="59"/>
      <c r="GJ12" s="59"/>
      <c r="GK12" s="60"/>
      <c r="GL12" s="61"/>
      <c r="GM12" s="61"/>
      <c r="GO12" s="26" t="str">
        <f>Kalender!B623</f>
        <v>De Plezante Hoek</v>
      </c>
      <c r="GP12" s="57"/>
      <c r="GQ12" s="57"/>
      <c r="GR12" s="27" t="str">
        <f>Kalender!D623</f>
        <v>Kalfort 6</v>
      </c>
      <c r="GS12" s="58"/>
      <c r="GT12" s="125" t="s">
        <v>810</v>
      </c>
      <c r="GU12" s="59"/>
      <c r="GV12" s="59"/>
      <c r="GW12" s="59"/>
      <c r="GX12" s="59"/>
      <c r="GY12" s="60"/>
      <c r="GZ12" s="61"/>
      <c r="HA12" s="61"/>
      <c r="HC12" s="27" t="str">
        <f>Kalender!B658</f>
        <v>Kalfort 6</v>
      </c>
      <c r="HD12" s="57"/>
      <c r="HE12" s="57"/>
      <c r="HF12" s="27" t="str">
        <f>Kalender!D658</f>
        <v>Biljartvrienden2</v>
      </c>
      <c r="HG12" s="58"/>
      <c r="HH12" s="59"/>
      <c r="HI12" s="59"/>
      <c r="HJ12" s="59"/>
      <c r="HK12" s="59"/>
      <c r="HL12" s="59"/>
      <c r="HM12" s="60"/>
      <c r="HN12" s="61"/>
      <c r="HO12" s="61"/>
      <c r="HQ12" s="27" t="str">
        <f>Kalender!B693</f>
        <v>Biljartvrienden 2</v>
      </c>
      <c r="HR12" s="70"/>
      <c r="HS12" s="70"/>
      <c r="HT12" s="27" t="str">
        <f>Kalender!D693</f>
        <v>Stappes</v>
      </c>
      <c r="HU12" s="58"/>
      <c r="HV12" s="59"/>
      <c r="HW12" s="59"/>
      <c r="HX12" s="59"/>
      <c r="HY12" s="59"/>
      <c r="HZ12" s="59"/>
      <c r="IA12" s="60"/>
      <c r="IB12" s="61"/>
      <c r="IC12" s="61"/>
      <c r="IE12" s="27" t="str">
        <f>Kalender!B728</f>
        <v>Kalfort 6</v>
      </c>
      <c r="IF12" s="57"/>
      <c r="IG12" s="57"/>
      <c r="IH12" s="27" t="str">
        <f>Kalender!D728</f>
        <v>De Plekkers 2</v>
      </c>
      <c r="II12" s="58"/>
      <c r="IJ12" s="59"/>
      <c r="IK12" s="59"/>
      <c r="IL12" s="59"/>
      <c r="IM12" s="59"/>
      <c r="IN12" s="59"/>
      <c r="IO12" s="60"/>
      <c r="IP12" s="61"/>
      <c r="IQ12" s="61"/>
      <c r="IS12" s="27" t="str">
        <f>Kalender!B763</f>
        <v>Autobus</v>
      </c>
      <c r="IT12" s="57"/>
      <c r="IU12" s="57"/>
      <c r="IV12" s="27" t="str">
        <f>Kalender!D763</f>
        <v>Kalfort 6</v>
      </c>
      <c r="IW12" s="58"/>
      <c r="IX12" s="59"/>
      <c r="IY12" s="59"/>
      <c r="IZ12" s="59"/>
      <c r="JA12" s="59"/>
      <c r="JB12" s="59"/>
      <c r="JC12" s="60"/>
      <c r="JD12" s="61"/>
      <c r="JE12" s="61"/>
      <c r="JG12" s="28" t="str">
        <f>Kalender!B833</f>
        <v>Het Wiel 2</v>
      </c>
      <c r="JH12" s="57"/>
      <c r="JI12" s="57"/>
      <c r="JJ12" s="28" t="str">
        <f>Kalender!D833</f>
        <v>De Plekkers 2</v>
      </c>
      <c r="JK12" s="58"/>
      <c r="JL12" s="59"/>
      <c r="JM12" s="59"/>
      <c r="JN12" s="59"/>
      <c r="JO12" s="59"/>
      <c r="JP12" s="59"/>
      <c r="JQ12" s="60"/>
      <c r="JR12" s="61"/>
      <c r="JS12" s="61"/>
      <c r="JU12" s="27" t="str">
        <f>Kalender!B868</f>
        <v>Kalfort 6</v>
      </c>
      <c r="JV12" s="57"/>
      <c r="JW12" s="57"/>
      <c r="JX12" s="27" t="str">
        <f>Kalender!D868</f>
        <v>Stappes</v>
      </c>
      <c r="JY12" s="58"/>
      <c r="JZ12" s="59"/>
      <c r="KA12" s="59"/>
      <c r="KB12" s="59"/>
      <c r="KC12" s="59"/>
      <c r="KD12" s="59"/>
      <c r="KE12" s="60"/>
      <c r="KF12" s="61"/>
      <c r="KG12" s="61"/>
      <c r="KI12" s="27" t="str">
        <f>Kalender!B903</f>
        <v>Kalfort 6</v>
      </c>
      <c r="KJ12" s="57"/>
      <c r="KK12" s="57"/>
      <c r="KL12" s="27" t="str">
        <f>Kalender!D903</f>
        <v>Het Wiel 2</v>
      </c>
      <c r="KM12" s="58"/>
      <c r="KN12" s="59"/>
      <c r="KO12" s="59"/>
      <c r="KP12" s="59"/>
      <c r="KQ12" s="59"/>
      <c r="KR12" s="59"/>
      <c r="KS12" s="60"/>
      <c r="KT12" s="61"/>
      <c r="KU12" s="61"/>
      <c r="KW12" s="27"/>
      <c r="KX12" s="57"/>
      <c r="KY12" s="57"/>
      <c r="KZ12" s="27"/>
      <c r="LA12" s="58"/>
      <c r="LB12" s="59"/>
      <c r="LC12" s="59"/>
      <c r="LD12" s="59"/>
      <c r="LE12" s="59"/>
      <c r="LF12" s="59"/>
      <c r="LG12" s="60"/>
      <c r="LH12" s="61"/>
      <c r="LI12" s="61"/>
      <c r="LK12" s="27"/>
      <c r="LL12" s="57"/>
      <c r="LM12" s="57"/>
      <c r="LN12" s="27"/>
      <c r="LO12" s="58"/>
      <c r="LP12" s="59"/>
      <c r="LQ12" s="59"/>
      <c r="LR12" s="59"/>
      <c r="LS12" s="59"/>
      <c r="LT12" s="59"/>
      <c r="LU12" s="60"/>
      <c r="LV12" s="61"/>
      <c r="LW12" s="61"/>
      <c r="LY12" s="27"/>
      <c r="LZ12" s="57"/>
      <c r="MA12" s="57"/>
      <c r="MB12" s="27"/>
      <c r="MC12" s="58"/>
      <c r="MD12" s="59"/>
      <c r="ME12" s="59"/>
      <c r="MF12" s="59"/>
      <c r="MG12" s="59"/>
      <c r="MH12" s="59"/>
      <c r="MI12" s="60"/>
      <c r="MJ12" s="61"/>
      <c r="MK12" s="61"/>
      <c r="MM12" s="27"/>
      <c r="MN12" s="57"/>
      <c r="MO12" s="57"/>
      <c r="MP12" s="27"/>
      <c r="MQ12" s="58"/>
      <c r="MR12" s="59"/>
      <c r="MS12" s="59"/>
      <c r="MT12" s="59"/>
      <c r="MU12" s="59"/>
      <c r="MV12" s="59"/>
      <c r="MW12" s="60"/>
    </row>
    <row r="13" spans="1:363" x14ac:dyDescent="0.25">
      <c r="A13" s="63" t="s">
        <v>0</v>
      </c>
      <c r="B13" s="64" t="s">
        <v>1</v>
      </c>
      <c r="C13" s="64" t="s">
        <v>29</v>
      </c>
      <c r="D13" s="64" t="s">
        <v>2</v>
      </c>
      <c r="E13" s="64" t="s">
        <v>1</v>
      </c>
      <c r="F13" s="64" t="s">
        <v>29</v>
      </c>
      <c r="G13" s="64" t="s">
        <v>265</v>
      </c>
      <c r="H13" s="64" t="s">
        <v>266</v>
      </c>
      <c r="I13" s="64"/>
      <c r="J13" s="131" t="s">
        <v>5</v>
      </c>
      <c r="K13" s="132"/>
      <c r="L13" s="44"/>
      <c r="M13" s="44"/>
      <c r="N13" s="56"/>
      <c r="O13" s="63" t="s">
        <v>0</v>
      </c>
      <c r="P13" s="64" t="s">
        <v>1</v>
      </c>
      <c r="Q13" s="64" t="s">
        <v>29</v>
      </c>
      <c r="R13" s="64" t="s">
        <v>2</v>
      </c>
      <c r="S13" s="64" t="s">
        <v>1</v>
      </c>
      <c r="T13" s="64" t="s">
        <v>29</v>
      </c>
      <c r="U13" s="64" t="s">
        <v>265</v>
      </c>
      <c r="V13" s="64" t="s">
        <v>266</v>
      </c>
      <c r="W13" s="64"/>
      <c r="X13" s="131" t="s">
        <v>5</v>
      </c>
      <c r="Y13" s="132"/>
      <c r="Z13" s="44"/>
      <c r="AA13" s="44"/>
      <c r="AB13" s="56"/>
      <c r="AC13" s="63" t="s">
        <v>0</v>
      </c>
      <c r="AD13" s="64" t="s">
        <v>1</v>
      </c>
      <c r="AE13" s="64" t="s">
        <v>29</v>
      </c>
      <c r="AF13" s="64" t="s">
        <v>2</v>
      </c>
      <c r="AG13" s="64" t="s">
        <v>1</v>
      </c>
      <c r="AH13" s="64" t="s">
        <v>29</v>
      </c>
      <c r="AI13" s="64" t="s">
        <v>265</v>
      </c>
      <c r="AJ13" s="64" t="s">
        <v>266</v>
      </c>
      <c r="AK13" s="64"/>
      <c r="AL13" s="131" t="s">
        <v>5</v>
      </c>
      <c r="AM13" s="132"/>
      <c r="AN13" s="44"/>
      <c r="AO13" s="44"/>
      <c r="AP13" s="56"/>
      <c r="AQ13" s="63" t="s">
        <v>0</v>
      </c>
      <c r="AR13" s="64" t="s">
        <v>1</v>
      </c>
      <c r="AS13" s="64" t="s">
        <v>29</v>
      </c>
      <c r="AT13" s="64" t="s">
        <v>2</v>
      </c>
      <c r="AU13" s="64" t="s">
        <v>1</v>
      </c>
      <c r="AV13" s="64" t="s">
        <v>29</v>
      </c>
      <c r="AW13" s="64" t="s">
        <v>265</v>
      </c>
      <c r="AX13" s="64" t="s">
        <v>266</v>
      </c>
      <c r="AY13" s="64"/>
      <c r="AZ13" s="131" t="s">
        <v>5</v>
      </c>
      <c r="BA13" s="132"/>
      <c r="BB13" s="44"/>
      <c r="BC13" s="44"/>
      <c r="BD13" s="56"/>
      <c r="BE13" s="63" t="s">
        <v>0</v>
      </c>
      <c r="BF13" s="64" t="s">
        <v>1</v>
      </c>
      <c r="BG13" s="64" t="s">
        <v>29</v>
      </c>
      <c r="BH13" s="64" t="s">
        <v>2</v>
      </c>
      <c r="BI13" s="64" t="s">
        <v>1</v>
      </c>
      <c r="BJ13" s="64" t="s">
        <v>29</v>
      </c>
      <c r="BK13" s="64" t="s">
        <v>265</v>
      </c>
      <c r="BL13" s="64" t="s">
        <v>266</v>
      </c>
      <c r="BM13" s="64"/>
      <c r="BN13" s="131" t="s">
        <v>5</v>
      </c>
      <c r="BO13" s="132"/>
      <c r="BP13" s="44"/>
      <c r="BQ13" s="44"/>
      <c r="BR13" s="56"/>
      <c r="BS13" s="63" t="s">
        <v>0</v>
      </c>
      <c r="BT13" s="64" t="s">
        <v>1</v>
      </c>
      <c r="BU13" s="64" t="s">
        <v>29</v>
      </c>
      <c r="BV13" s="64" t="s">
        <v>2</v>
      </c>
      <c r="BW13" s="64" t="s">
        <v>1</v>
      </c>
      <c r="BX13" s="64" t="s">
        <v>29</v>
      </c>
      <c r="BY13" s="64" t="s">
        <v>265</v>
      </c>
      <c r="BZ13" s="64" t="s">
        <v>266</v>
      </c>
      <c r="CA13" s="64"/>
      <c r="CB13" s="131" t="s">
        <v>5</v>
      </c>
      <c r="CC13" s="132"/>
      <c r="CD13" s="44"/>
      <c r="CE13" s="44"/>
      <c r="CF13" s="56"/>
      <c r="CG13" s="63" t="s">
        <v>0</v>
      </c>
      <c r="CH13" s="64" t="s">
        <v>1</v>
      </c>
      <c r="CI13" s="64" t="s">
        <v>29</v>
      </c>
      <c r="CJ13" s="64" t="s">
        <v>2</v>
      </c>
      <c r="CK13" s="64" t="s">
        <v>1</v>
      </c>
      <c r="CL13" s="64" t="s">
        <v>29</v>
      </c>
      <c r="CM13" s="64" t="s">
        <v>265</v>
      </c>
      <c r="CN13" s="64" t="s">
        <v>266</v>
      </c>
      <c r="CO13" s="64"/>
      <c r="CP13" s="131" t="s">
        <v>5</v>
      </c>
      <c r="CQ13" s="132"/>
      <c r="CR13" s="44"/>
      <c r="CS13" s="44"/>
      <c r="CT13" s="56"/>
      <c r="CU13" s="63" t="s">
        <v>0</v>
      </c>
      <c r="CV13" s="64" t="s">
        <v>1</v>
      </c>
      <c r="CW13" s="64" t="s">
        <v>29</v>
      </c>
      <c r="CX13" s="64" t="s">
        <v>2</v>
      </c>
      <c r="CY13" s="64" t="s">
        <v>1</v>
      </c>
      <c r="CZ13" s="64" t="s">
        <v>29</v>
      </c>
      <c r="DA13" s="64" t="s">
        <v>265</v>
      </c>
      <c r="DB13" s="64" t="s">
        <v>266</v>
      </c>
      <c r="DC13" s="64"/>
      <c r="DD13" s="131" t="s">
        <v>5</v>
      </c>
      <c r="DE13" s="132"/>
      <c r="DF13" s="44"/>
      <c r="DG13" s="44"/>
      <c r="DH13" s="56"/>
      <c r="DI13" s="63" t="s">
        <v>0</v>
      </c>
      <c r="DJ13" s="64" t="s">
        <v>1</v>
      </c>
      <c r="DK13" s="64" t="s">
        <v>29</v>
      </c>
      <c r="DL13" s="64" t="s">
        <v>2</v>
      </c>
      <c r="DM13" s="64" t="s">
        <v>1</v>
      </c>
      <c r="DN13" s="64" t="s">
        <v>29</v>
      </c>
      <c r="DO13" s="64" t="s">
        <v>265</v>
      </c>
      <c r="DP13" s="64" t="s">
        <v>266</v>
      </c>
      <c r="DQ13" s="64"/>
      <c r="DR13" s="131" t="s">
        <v>5</v>
      </c>
      <c r="DS13" s="132"/>
      <c r="DT13" s="44"/>
      <c r="DU13" s="44"/>
      <c r="DV13" s="56"/>
      <c r="DW13" s="63" t="s">
        <v>0</v>
      </c>
      <c r="DX13" s="64" t="s">
        <v>1</v>
      </c>
      <c r="DY13" s="64" t="s">
        <v>29</v>
      </c>
      <c r="DZ13" s="64" t="s">
        <v>2</v>
      </c>
      <c r="EA13" s="64" t="s">
        <v>1</v>
      </c>
      <c r="EB13" s="64" t="s">
        <v>29</v>
      </c>
      <c r="EC13" s="64" t="s">
        <v>265</v>
      </c>
      <c r="ED13" s="64" t="s">
        <v>266</v>
      </c>
      <c r="EE13" s="64"/>
      <c r="EF13" s="131" t="s">
        <v>5</v>
      </c>
      <c r="EG13" s="132"/>
      <c r="EH13" s="44"/>
      <c r="EI13" s="44"/>
      <c r="EJ13" s="56"/>
      <c r="EK13" s="63" t="s">
        <v>0</v>
      </c>
      <c r="EL13" s="64" t="s">
        <v>1</v>
      </c>
      <c r="EM13" s="64" t="s">
        <v>29</v>
      </c>
      <c r="EN13" s="64" t="s">
        <v>2</v>
      </c>
      <c r="EO13" s="64" t="s">
        <v>1</v>
      </c>
      <c r="EP13" s="64" t="s">
        <v>29</v>
      </c>
      <c r="EQ13" s="64" t="s">
        <v>265</v>
      </c>
      <c r="ER13" s="64" t="s">
        <v>266</v>
      </c>
      <c r="ES13" s="64"/>
      <c r="ET13" s="131" t="s">
        <v>5</v>
      </c>
      <c r="EU13" s="132"/>
      <c r="EV13" s="44"/>
      <c r="EW13" s="44"/>
      <c r="EX13" s="56"/>
      <c r="EY13" s="63" t="s">
        <v>0</v>
      </c>
      <c r="EZ13" s="64" t="s">
        <v>1</v>
      </c>
      <c r="FA13" s="64" t="s">
        <v>29</v>
      </c>
      <c r="FB13" s="64" t="s">
        <v>2</v>
      </c>
      <c r="FC13" s="64" t="s">
        <v>1</v>
      </c>
      <c r="FD13" s="64" t="s">
        <v>29</v>
      </c>
      <c r="FE13" s="64" t="s">
        <v>265</v>
      </c>
      <c r="FF13" s="64" t="s">
        <v>266</v>
      </c>
      <c r="FG13" s="64"/>
      <c r="FH13" s="131" t="s">
        <v>5</v>
      </c>
      <c r="FI13" s="132"/>
      <c r="FJ13" s="44"/>
      <c r="FK13" s="44"/>
      <c r="FL13" s="56"/>
      <c r="FM13" s="63" t="s">
        <v>0</v>
      </c>
      <c r="FN13" s="64" t="s">
        <v>1</v>
      </c>
      <c r="FO13" s="64" t="s">
        <v>29</v>
      </c>
      <c r="FP13" s="64" t="s">
        <v>2</v>
      </c>
      <c r="FQ13" s="64" t="s">
        <v>1</v>
      </c>
      <c r="FR13" s="64" t="s">
        <v>29</v>
      </c>
      <c r="FS13" s="64" t="s">
        <v>265</v>
      </c>
      <c r="FT13" s="64" t="s">
        <v>266</v>
      </c>
      <c r="FU13" s="64"/>
      <c r="FV13" s="131" t="s">
        <v>5</v>
      </c>
      <c r="FW13" s="132"/>
      <c r="FX13" s="44"/>
      <c r="FY13" s="44"/>
      <c r="FZ13" s="56"/>
      <c r="GA13" s="63" t="s">
        <v>0</v>
      </c>
      <c r="GB13" s="64" t="s">
        <v>1</v>
      </c>
      <c r="GC13" s="64" t="s">
        <v>29</v>
      </c>
      <c r="GD13" s="64" t="s">
        <v>2</v>
      </c>
      <c r="GE13" s="64" t="s">
        <v>1</v>
      </c>
      <c r="GF13" s="64" t="s">
        <v>29</v>
      </c>
      <c r="GG13" s="64" t="s">
        <v>265</v>
      </c>
      <c r="GH13" s="64" t="s">
        <v>266</v>
      </c>
      <c r="GI13" s="64"/>
      <c r="GJ13" s="131" t="s">
        <v>5</v>
      </c>
      <c r="GK13" s="132"/>
      <c r="GL13" s="44"/>
      <c r="GM13" s="44"/>
      <c r="GN13" s="56"/>
      <c r="GO13" s="63" t="s">
        <v>0</v>
      </c>
      <c r="GP13" s="64" t="s">
        <v>1</v>
      </c>
      <c r="GQ13" s="64" t="s">
        <v>29</v>
      </c>
      <c r="GR13" s="64" t="s">
        <v>2</v>
      </c>
      <c r="GS13" s="64" t="s">
        <v>1</v>
      </c>
      <c r="GT13" s="64" t="s">
        <v>29</v>
      </c>
      <c r="GU13" s="64" t="s">
        <v>265</v>
      </c>
      <c r="GV13" s="64" t="s">
        <v>266</v>
      </c>
      <c r="GW13" s="64"/>
      <c r="GX13" s="131" t="s">
        <v>5</v>
      </c>
      <c r="GY13" s="132"/>
      <c r="GZ13" s="44"/>
      <c r="HA13" s="44"/>
      <c r="HB13" s="56"/>
      <c r="HC13" s="63" t="s">
        <v>0</v>
      </c>
      <c r="HD13" s="64" t="s">
        <v>1</v>
      </c>
      <c r="HE13" s="64" t="s">
        <v>29</v>
      </c>
      <c r="HF13" s="64" t="s">
        <v>2</v>
      </c>
      <c r="HG13" s="64" t="s">
        <v>1</v>
      </c>
      <c r="HH13" s="64" t="s">
        <v>29</v>
      </c>
      <c r="HI13" s="64" t="s">
        <v>265</v>
      </c>
      <c r="HJ13" s="64" t="s">
        <v>266</v>
      </c>
      <c r="HK13" s="64"/>
      <c r="HL13" s="131" t="s">
        <v>5</v>
      </c>
      <c r="HM13" s="132"/>
      <c r="HN13" s="44"/>
      <c r="HO13" s="44"/>
      <c r="HP13" s="56"/>
      <c r="HQ13" s="63" t="s">
        <v>0</v>
      </c>
      <c r="HR13" s="64" t="s">
        <v>1</v>
      </c>
      <c r="HS13" s="64" t="s">
        <v>29</v>
      </c>
      <c r="HT13" s="64" t="s">
        <v>2</v>
      </c>
      <c r="HU13" s="64" t="s">
        <v>1</v>
      </c>
      <c r="HV13" s="64" t="s">
        <v>29</v>
      </c>
      <c r="HW13" s="64" t="s">
        <v>265</v>
      </c>
      <c r="HX13" s="64" t="s">
        <v>266</v>
      </c>
      <c r="HY13" s="64"/>
      <c r="HZ13" s="131" t="s">
        <v>5</v>
      </c>
      <c r="IA13" s="132"/>
      <c r="IB13" s="44"/>
      <c r="IC13" s="44"/>
      <c r="ID13" s="56"/>
      <c r="IE13" s="63" t="s">
        <v>0</v>
      </c>
      <c r="IF13" s="64" t="s">
        <v>1</v>
      </c>
      <c r="IG13" s="64" t="s">
        <v>29</v>
      </c>
      <c r="IH13" s="64" t="s">
        <v>2</v>
      </c>
      <c r="II13" s="64" t="s">
        <v>1</v>
      </c>
      <c r="IJ13" s="64" t="s">
        <v>29</v>
      </c>
      <c r="IK13" s="64" t="s">
        <v>265</v>
      </c>
      <c r="IL13" s="64" t="s">
        <v>266</v>
      </c>
      <c r="IM13" s="64"/>
      <c r="IN13" s="131" t="s">
        <v>5</v>
      </c>
      <c r="IO13" s="132"/>
      <c r="IP13" s="44"/>
      <c r="IQ13" s="44"/>
      <c r="IR13" s="56"/>
      <c r="IS13" s="63" t="s">
        <v>0</v>
      </c>
      <c r="IT13" s="64" t="s">
        <v>1</v>
      </c>
      <c r="IU13" s="64" t="s">
        <v>29</v>
      </c>
      <c r="IV13" s="64" t="s">
        <v>2</v>
      </c>
      <c r="IW13" s="64" t="s">
        <v>1</v>
      </c>
      <c r="IX13" s="64" t="s">
        <v>29</v>
      </c>
      <c r="IY13" s="64" t="s">
        <v>265</v>
      </c>
      <c r="IZ13" s="64" t="s">
        <v>266</v>
      </c>
      <c r="JA13" s="64"/>
      <c r="JB13" s="131" t="s">
        <v>5</v>
      </c>
      <c r="JC13" s="132"/>
      <c r="JD13" s="44"/>
      <c r="JE13" s="44"/>
      <c r="JF13" s="56"/>
      <c r="JG13" s="63" t="s">
        <v>0</v>
      </c>
      <c r="JH13" s="64" t="s">
        <v>1</v>
      </c>
      <c r="JI13" s="64" t="s">
        <v>29</v>
      </c>
      <c r="JJ13" s="64" t="s">
        <v>2</v>
      </c>
      <c r="JK13" s="64" t="s">
        <v>1</v>
      </c>
      <c r="JL13" s="64" t="s">
        <v>29</v>
      </c>
      <c r="JM13" s="64" t="s">
        <v>265</v>
      </c>
      <c r="JN13" s="64" t="s">
        <v>266</v>
      </c>
      <c r="JO13" s="64"/>
      <c r="JP13" s="131" t="s">
        <v>5</v>
      </c>
      <c r="JQ13" s="132"/>
      <c r="JR13" s="44"/>
      <c r="JS13" s="44"/>
      <c r="JT13" s="56"/>
      <c r="JU13" s="63" t="s">
        <v>0</v>
      </c>
      <c r="JV13" s="64" t="s">
        <v>1</v>
      </c>
      <c r="JW13" s="64" t="s">
        <v>29</v>
      </c>
      <c r="JX13" s="64" t="s">
        <v>2</v>
      </c>
      <c r="JY13" s="64" t="s">
        <v>1</v>
      </c>
      <c r="JZ13" s="64" t="s">
        <v>29</v>
      </c>
      <c r="KA13" s="64" t="s">
        <v>265</v>
      </c>
      <c r="KB13" s="64" t="s">
        <v>266</v>
      </c>
      <c r="KC13" s="64"/>
      <c r="KD13" s="131" t="s">
        <v>5</v>
      </c>
      <c r="KE13" s="132"/>
      <c r="KF13" s="44"/>
      <c r="KG13" s="44"/>
      <c r="KH13" s="56"/>
      <c r="KI13" s="63" t="s">
        <v>0</v>
      </c>
      <c r="KJ13" s="64" t="s">
        <v>1</v>
      </c>
      <c r="KK13" s="64" t="s">
        <v>29</v>
      </c>
      <c r="KL13" s="64" t="s">
        <v>2</v>
      </c>
      <c r="KM13" s="64" t="s">
        <v>1</v>
      </c>
      <c r="KN13" s="64" t="s">
        <v>29</v>
      </c>
      <c r="KO13" s="64" t="s">
        <v>265</v>
      </c>
      <c r="KP13" s="64" t="s">
        <v>266</v>
      </c>
      <c r="KQ13" s="64"/>
      <c r="KR13" s="131" t="s">
        <v>5</v>
      </c>
      <c r="KS13" s="132"/>
      <c r="KT13" s="44"/>
      <c r="KU13" s="44"/>
      <c r="KW13" s="63"/>
      <c r="KX13" s="64"/>
      <c r="KY13" s="64"/>
      <c r="KZ13" s="64"/>
      <c r="LA13" s="64"/>
      <c r="LB13" s="64"/>
      <c r="LC13" s="64"/>
      <c r="LD13" s="64"/>
      <c r="LE13" s="64"/>
      <c r="LF13" s="131"/>
      <c r="LG13" s="132"/>
      <c r="LH13" s="44"/>
      <c r="LI13" s="44"/>
      <c r="LK13" s="63"/>
      <c r="LL13" s="64"/>
      <c r="LM13" s="64"/>
      <c r="LN13" s="64"/>
      <c r="LO13" s="64"/>
      <c r="LP13" s="64"/>
      <c r="LQ13" s="64"/>
      <c r="LR13" s="64"/>
      <c r="LS13" s="64"/>
      <c r="LT13" s="131"/>
      <c r="LU13" s="132"/>
      <c r="LV13" s="44"/>
      <c r="LW13" s="44"/>
      <c r="LY13" s="63"/>
      <c r="LZ13" s="64"/>
      <c r="MA13" s="64"/>
      <c r="MB13" s="64"/>
      <c r="MC13" s="64"/>
      <c r="MD13" s="64"/>
      <c r="ME13" s="64"/>
      <c r="MF13" s="64"/>
      <c r="MG13" s="64"/>
      <c r="MH13" s="131"/>
      <c r="MI13" s="132"/>
      <c r="MJ13" s="44"/>
      <c r="MK13" s="44"/>
      <c r="MM13" s="63"/>
      <c r="MN13" s="64"/>
      <c r="MO13" s="64"/>
      <c r="MP13" s="64"/>
      <c r="MQ13" s="64"/>
      <c r="MR13" s="64"/>
      <c r="MS13" s="64"/>
      <c r="MT13" s="64"/>
      <c r="MU13" s="64"/>
      <c r="MV13" s="131"/>
      <c r="MW13" s="132"/>
    </row>
    <row r="14" spans="1:363" ht="16.5" x14ac:dyDescent="0.3">
      <c r="A14" s="22" t="str">
        <f t="shared" ref="A14:A19" si="154">IF(B14,VLOOKUP(B14,Spelers,2,FALSE),"")</f>
        <v>VAN DE VYVER Kirsten</v>
      </c>
      <c r="B14" s="83">
        <v>2973</v>
      </c>
      <c r="C14" s="22" t="str">
        <f t="shared" ref="C14:C19" si="155">IF(B14,VLOOKUP(B14,Spelers,3,FALSE),"")</f>
        <v>D</v>
      </c>
      <c r="D14" s="22" t="str">
        <f t="shared" ref="D14:D19" si="156">IF(E14,VLOOKUP(E14,Spelers,2,FALSE),"")</f>
        <v>VAN INGELGOM Luc</v>
      </c>
      <c r="E14" s="83">
        <v>6920</v>
      </c>
      <c r="F14" s="22" t="str">
        <f t="shared" ref="F14:F19" si="157">IF(E14,VLOOKUP(E14,Spelers,3,FALSE),"")</f>
        <v>D</v>
      </c>
      <c r="G14" s="83">
        <v>1</v>
      </c>
      <c r="H14" s="83">
        <v>1</v>
      </c>
      <c r="I14" s="84"/>
      <c r="J14" s="22">
        <f t="shared" ref="J14:J19" si="158">IF(H14&lt;&gt;"",IF(G14=H14,IF(G14=1,2,0),1),"")</f>
        <v>2</v>
      </c>
      <c r="K14" s="22">
        <f t="shared" ref="K14:K19" si="159">IF(H14&lt;&gt;"",IF(G14=H14,IF(G14=1,0,2),1),"")</f>
        <v>0</v>
      </c>
      <c r="L14" s="43">
        <f>IF(J14=2,3,IF(J14=1,1,0))</f>
        <v>3</v>
      </c>
      <c r="M14" s="43">
        <f>IF(K14=2,3,IF(K14=1,1,0))</f>
        <v>0</v>
      </c>
      <c r="N14" s="66"/>
      <c r="O14" s="22" t="str">
        <f t="shared" ref="O14:O19" si="160">IF(P14,VLOOKUP(P14,Spelers,2,FALSE),"")</f>
        <v>LEEMANS Gustaaf</v>
      </c>
      <c r="P14" s="83">
        <v>2598</v>
      </c>
      <c r="Q14" s="22" t="str">
        <f t="shared" ref="Q14:Q19" si="161">IF(P14,VLOOKUP(P14,Spelers,3,FALSE),"")</f>
        <v>C</v>
      </c>
      <c r="R14" s="22" t="str">
        <f t="shared" ref="R14:R19" si="162">IF(S14,VLOOKUP(S14,Spelers,2,FALSE),"")</f>
        <v>CRICKX Ronald</v>
      </c>
      <c r="S14" s="83">
        <v>605</v>
      </c>
      <c r="T14" s="22" t="str">
        <f t="shared" ref="T14:T19" si="163">IF(S14,VLOOKUP(S14,Spelers,3,FALSE),"")</f>
        <v>C</v>
      </c>
      <c r="U14" s="83">
        <v>2</v>
      </c>
      <c r="V14" s="83">
        <v>2</v>
      </c>
      <c r="W14" s="84"/>
      <c r="X14" s="22">
        <f t="shared" ref="X14:X19" si="164">IF(V14&lt;&gt;"",IF(U14=V14,IF(U14=1,2,0),1),"")</f>
        <v>0</v>
      </c>
      <c r="Y14" s="22">
        <f t="shared" ref="Y14:Y19" si="165">IF(V14&lt;&gt;"",IF(U14=V14,IF(U14=1,0,2),1),"")</f>
        <v>2</v>
      </c>
      <c r="Z14" s="43">
        <f>IF(X14=2,3,IF(X14=1,1,0))</f>
        <v>0</v>
      </c>
      <c r="AA14" s="43">
        <f>IF(Y14=2,3,IF(Y14=1,1,0))</f>
        <v>3</v>
      </c>
      <c r="AB14" s="56"/>
      <c r="AC14" s="22" t="str">
        <f t="shared" ref="AC14:AC19" si="166">IF(AD14,VLOOKUP(AD14,Spelers,2,FALSE),"")</f>
        <v>VAN STEEN Louis</v>
      </c>
      <c r="AD14" s="83">
        <v>6573</v>
      </c>
      <c r="AE14" s="22" t="str">
        <f t="shared" ref="AE14:AE19" si="167">IF(AD14,VLOOKUP(AD14,Spelers,3,FALSE),"")</f>
        <v>D</v>
      </c>
      <c r="AF14" s="22" t="str">
        <f t="shared" ref="AF14:AF19" si="168">IF(AG14,VLOOKUP(AG14,Spelers,2,FALSE),"")</f>
        <v>VERTENTEN Yannick</v>
      </c>
      <c r="AG14" s="83">
        <v>1173</v>
      </c>
      <c r="AH14" s="22" t="str">
        <f t="shared" ref="AH14:AH19" si="169">IF(AG14,VLOOKUP(AG14,Spelers,3,FALSE),"")</f>
        <v>D</v>
      </c>
      <c r="AI14" s="83">
        <v>2</v>
      </c>
      <c r="AJ14" s="83">
        <v>1</v>
      </c>
      <c r="AK14" s="84"/>
      <c r="AL14" s="22">
        <f t="shared" ref="AL14:AL19" si="170">IF(AJ14&lt;&gt;"",IF(AI14=AJ14,IF(AI14=1,2,0),1),"")</f>
        <v>1</v>
      </c>
      <c r="AM14" s="22">
        <f t="shared" ref="AM14:AM19" si="171">IF(AJ14&lt;&gt;"",IF(AI14=AJ14,IF(AI14=1,0,2),1),"")</f>
        <v>1</v>
      </c>
      <c r="AN14" s="43">
        <f>IF(AL14=2,3,IF(AL14=1,1,0))</f>
        <v>1</v>
      </c>
      <c r="AO14" s="43">
        <f>IF(AM14=2,3,IF(AM14=1,1,0))</f>
        <v>1</v>
      </c>
      <c r="AP14" s="56"/>
      <c r="AQ14" s="22" t="str">
        <f t="shared" ref="AQ14:AQ19" si="172">IF(AR14,VLOOKUP(AR14,Spelers,2,FALSE),"")</f>
        <v>COOL Dirk</v>
      </c>
      <c r="AR14" s="83">
        <v>3797</v>
      </c>
      <c r="AS14" s="22" t="str">
        <f t="shared" ref="AS14:AS19" si="173">IF(AR14,VLOOKUP(AR14,Spelers,3,FALSE),"")</f>
        <v>B</v>
      </c>
      <c r="AT14" s="22" t="str">
        <f t="shared" ref="AT14:AT19" si="174">IF(AU14,VLOOKUP(AU14,Spelers,2,FALSE),"")</f>
        <v>VAN BOGAERT Jordi</v>
      </c>
      <c r="AU14" s="83">
        <v>2601</v>
      </c>
      <c r="AV14" s="22" t="str">
        <f t="shared" ref="AV14:AV19" si="175">IF(AU14,VLOOKUP(AU14,Spelers,3,FALSE),"")</f>
        <v>D</v>
      </c>
      <c r="AW14" s="83">
        <v>1</v>
      </c>
      <c r="AX14" s="83">
        <v>1</v>
      </c>
      <c r="AY14" s="84"/>
      <c r="AZ14" s="22">
        <f t="shared" ref="AZ14:AZ19" si="176">IF(AX14&lt;&gt;"",IF(AW14=AX14,IF(AW14=1,2,0),1),"")</f>
        <v>2</v>
      </c>
      <c r="BA14" s="22">
        <f t="shared" ref="BA14:BA19" si="177">IF(AX14&lt;&gt;"",IF(AW14=AX14,IF(AW14=1,0,2),1),"")</f>
        <v>0</v>
      </c>
      <c r="BB14" s="43">
        <f>IF(AZ14=2,3,IF(AZ14=1,1,0))</f>
        <v>3</v>
      </c>
      <c r="BC14" s="43">
        <f>IF(BA14=2,3,IF(BA14=1,1,0))</f>
        <v>0</v>
      </c>
      <c r="BD14" s="66"/>
      <c r="BE14" s="22" t="str">
        <f t="shared" ref="BE14:BE19" si="178">IF(BF14,VLOOKUP(BF14,Spelers,2,FALSE),"")</f>
        <v>WACHTERS Gert</v>
      </c>
      <c r="BF14" s="83">
        <v>3546</v>
      </c>
      <c r="BG14" s="22" t="str">
        <f t="shared" ref="BG14:BG19" si="179">IF(BF14,VLOOKUP(BF14,Spelers,3,FALSE),"")</f>
        <v>D</v>
      </c>
      <c r="BH14" s="22" t="str">
        <f t="shared" ref="BH14:BH19" si="180">IF(BI14,VLOOKUP(BI14,Spelers,2,FALSE),"")</f>
        <v>COOL Dirk</v>
      </c>
      <c r="BI14" s="83">
        <v>3797</v>
      </c>
      <c r="BJ14" s="22" t="str">
        <f t="shared" ref="BJ14:BJ19" si="181">IF(BI14,VLOOKUP(BI14,Spelers,3,FALSE),"")</f>
        <v>B</v>
      </c>
      <c r="BK14" s="83">
        <v>2</v>
      </c>
      <c r="BL14" s="83">
        <v>2</v>
      </c>
      <c r="BM14" s="84"/>
      <c r="BN14" s="22">
        <f t="shared" ref="BN14:BN19" si="182">IF(BL14&lt;&gt;"",IF(BK14=BL14,IF(BK14=1,2,0),1),"")</f>
        <v>0</v>
      </c>
      <c r="BO14" s="22">
        <f t="shared" ref="BO14:BO19" si="183">IF(BL14&lt;&gt;"",IF(BK14=BL14,IF(BK14=1,0,2),1),"")</f>
        <v>2</v>
      </c>
      <c r="BP14" s="43">
        <f>IF(BN14=2,3,IF(BN14=1,1,0))</f>
        <v>0</v>
      </c>
      <c r="BQ14" s="43">
        <f>IF(BO14=2,3,IF(BO14=1,1,0))</f>
        <v>3</v>
      </c>
      <c r="BR14" s="56"/>
      <c r="BS14" s="22" t="str">
        <f t="shared" ref="BS14:BS19" si="184">IF(BT14,VLOOKUP(BT14,Spelers,2,FALSE),"")</f>
        <v>VERKOELEN Alex</v>
      </c>
      <c r="BT14" s="83">
        <v>4132</v>
      </c>
      <c r="BU14" s="22" t="str">
        <f t="shared" ref="BU14:BU19" si="185">IF(BT14,VLOOKUP(BT14,Spelers,3,FALSE),"")</f>
        <v>NA</v>
      </c>
      <c r="BV14" s="22" t="str">
        <f t="shared" ref="BV14:BV19" si="186">IF(BW14,VLOOKUP(BW14,Spelers,2,FALSE),"")</f>
        <v>THOMPSON Arthur</v>
      </c>
      <c r="BW14" s="83">
        <v>2893</v>
      </c>
      <c r="BX14" s="22" t="str">
        <f t="shared" ref="BX14:BX19" si="187">IF(BW14,VLOOKUP(BW14,Spelers,3,FALSE),"")</f>
        <v>D</v>
      </c>
      <c r="BY14" s="83">
        <v>2</v>
      </c>
      <c r="BZ14" s="83">
        <v>2</v>
      </c>
      <c r="CA14" s="84"/>
      <c r="CB14" s="22">
        <f t="shared" ref="CB14:CB19" si="188">IF(BZ14&lt;&gt;"",IF(BY14=BZ14,IF(BY14=1,2,0),1),"")</f>
        <v>0</v>
      </c>
      <c r="CC14" s="22">
        <f t="shared" ref="CC14:CC19" si="189">IF(BZ14&lt;&gt;"",IF(BY14=BZ14,IF(BY14=1,0,2),1),"")</f>
        <v>2</v>
      </c>
      <c r="CD14" s="43">
        <f>IF(CB14=2,3,IF(CB14=1,1,0))</f>
        <v>0</v>
      </c>
      <c r="CE14" s="43">
        <f>IF(CC14=2,3,IF(CC14=1,1,0))</f>
        <v>3</v>
      </c>
      <c r="CF14" s="56"/>
      <c r="CG14" s="22" t="str">
        <f t="shared" ref="CG14:CG19" si="190">IF(CH14,VLOOKUP(CH14,Spelers,2,FALSE),"")</f>
        <v>COOREMAN Herman</v>
      </c>
      <c r="CH14" s="83">
        <v>1437</v>
      </c>
      <c r="CI14" s="22" t="str">
        <f t="shared" ref="CI14:CI19" si="191">IF(CH14,VLOOKUP(CH14,Spelers,3,FALSE),"")</f>
        <v>NA</v>
      </c>
      <c r="CJ14" s="22" t="str">
        <f t="shared" ref="CJ14:CJ19" si="192">IF(CK14,VLOOKUP(CK14,Spelers,2,FALSE),"")</f>
        <v>COOL Dirk</v>
      </c>
      <c r="CK14" s="83">
        <v>3797</v>
      </c>
      <c r="CL14" s="22" t="str">
        <f t="shared" ref="CL14:CL19" si="193">IF(CK14,VLOOKUP(CK14,Spelers,3,FALSE),"")</f>
        <v>B</v>
      </c>
      <c r="CM14" s="83">
        <v>2</v>
      </c>
      <c r="CN14" s="83">
        <v>2</v>
      </c>
      <c r="CO14" s="84"/>
      <c r="CP14" s="22">
        <f t="shared" ref="CP14:CP19" si="194">IF(CN14&lt;&gt;"",IF(CM14=CN14,IF(CM14=1,2,0),1),"")</f>
        <v>0</v>
      </c>
      <c r="CQ14" s="22">
        <f t="shared" ref="CQ14:CQ19" si="195">IF(CN14&lt;&gt;"",IF(CM14=CN14,IF(CM14=1,0,2),1),"")</f>
        <v>2</v>
      </c>
      <c r="CR14" s="43">
        <f>IF(CP14=2,3,IF(CP14=1,1,0))</f>
        <v>0</v>
      </c>
      <c r="CS14" s="43">
        <f>IF(CQ14=2,3,IF(CQ14=1,1,0))</f>
        <v>3</v>
      </c>
      <c r="CT14" s="66"/>
      <c r="CU14" s="22" t="str">
        <f t="shared" ref="CU14:CU19" si="196">IF(CV14,VLOOKUP(CV14,Spelers,2,FALSE),"")</f>
        <v>VAN EYCK Kristof</v>
      </c>
      <c r="CV14" s="83">
        <v>2987</v>
      </c>
      <c r="CW14" s="22" t="str">
        <f t="shared" ref="CW14:CW19" si="197">IF(CV14,VLOOKUP(CV14,Spelers,3,FALSE),"")</f>
        <v>D</v>
      </c>
      <c r="CX14" s="22" t="str">
        <f t="shared" ref="CX14:CX19" si="198">IF(CY14,VLOOKUP(CY14,Spelers,2,FALSE),"")</f>
        <v>SMET Kevin</v>
      </c>
      <c r="CY14" s="83">
        <v>2720</v>
      </c>
      <c r="CZ14" s="22" t="str">
        <f t="shared" ref="CZ14:CZ19" si="199">IF(CY14,VLOOKUP(CY14,Spelers,3,FALSE),"")</f>
        <v>B</v>
      </c>
      <c r="DA14" s="83">
        <v>2</v>
      </c>
      <c r="DB14" s="83">
        <v>2</v>
      </c>
      <c r="DC14" s="84"/>
      <c r="DD14" s="22">
        <f t="shared" ref="DD14:DD19" si="200">IF(DB14&lt;&gt;"",IF(DA14=DB14,IF(DA14=1,2,0),1),"")</f>
        <v>0</v>
      </c>
      <c r="DE14" s="22">
        <f t="shared" ref="DE14:DE19" si="201">IF(DB14&lt;&gt;"",IF(DA14=DB14,IF(DA14=1,0,2),1),"")</f>
        <v>2</v>
      </c>
      <c r="DF14" s="43">
        <f>IF(DD14=2,3,IF(DD14=1,1,0))</f>
        <v>0</v>
      </c>
      <c r="DG14" s="43">
        <f>IF(DE14=2,3,IF(DE14=1,1,0))</f>
        <v>3</v>
      </c>
      <c r="DH14" s="56"/>
      <c r="DI14" s="22" t="str">
        <f t="shared" ref="DI14:DI19" si="202">IF(DJ14,VLOOKUP(DJ14,Spelers,2,FALSE),"")</f>
        <v>CLAES Ingrid</v>
      </c>
      <c r="DJ14" s="83">
        <v>2961</v>
      </c>
      <c r="DK14" s="22" t="str">
        <f t="shared" ref="DK14:DK19" si="203">IF(DJ14,VLOOKUP(DJ14,Spelers,3,FALSE),"")</f>
        <v>D</v>
      </c>
      <c r="DL14" s="22" t="str">
        <f t="shared" ref="DL14:DL19" si="204">IF(DM14,VLOOKUP(DM14,Spelers,2,FALSE),"")</f>
        <v>VAN LENT François</v>
      </c>
      <c r="DM14" s="83">
        <v>8059</v>
      </c>
      <c r="DN14" s="22" t="str">
        <f t="shared" ref="DN14:DN19" si="205">IF(DM14,VLOOKUP(DM14,Spelers,3,FALSE),"")</f>
        <v>C</v>
      </c>
      <c r="DO14" s="83">
        <v>2</v>
      </c>
      <c r="DP14" s="83">
        <v>2</v>
      </c>
      <c r="DQ14" s="84"/>
      <c r="DR14" s="22">
        <f t="shared" ref="DR14:DR19" si="206">IF(DP14&lt;&gt;"",IF(DO14=DP14,IF(DO14=1,2,0),1),"")</f>
        <v>0</v>
      </c>
      <c r="DS14" s="22">
        <f t="shared" ref="DS14:DS19" si="207">IF(DP14&lt;&gt;"",IF(DO14=DP14,IF(DO14=1,0,2),1),"")</f>
        <v>2</v>
      </c>
      <c r="DT14" s="43">
        <f>IF(DR14=2,3,IF(DR14=1,1,0))</f>
        <v>0</v>
      </c>
      <c r="DU14" s="43">
        <f>IF(DS14=2,3,IF(DS14=1,1,0))</f>
        <v>3</v>
      </c>
      <c r="DV14" s="56"/>
      <c r="DW14" s="22" t="str">
        <f t="shared" ref="DW14:DW19" si="208">IF(DX14,VLOOKUP(DX14,Spelers,2,FALSE),"")</f>
        <v>JENKINSON Eric</v>
      </c>
      <c r="DX14" s="83">
        <v>3841</v>
      </c>
      <c r="DY14" s="22" t="str">
        <f t="shared" ref="DY14:DY19" si="209">IF(DX14,VLOOKUP(DX14,Spelers,3,FALSE),"")</f>
        <v>C</v>
      </c>
      <c r="DZ14" s="22" t="str">
        <f t="shared" ref="DZ14:DZ19" si="210">IF(EA14,VLOOKUP(EA14,Spelers,2,FALSE),"")</f>
        <v>COOL Dirk</v>
      </c>
      <c r="EA14" s="83">
        <v>3797</v>
      </c>
      <c r="EB14" s="22" t="str">
        <f t="shared" ref="EB14:EB19" si="211">IF(EA14,VLOOKUP(EA14,Spelers,3,FALSE),"")</f>
        <v>B</v>
      </c>
      <c r="EC14" s="83">
        <v>2</v>
      </c>
      <c r="ED14" s="83">
        <v>2</v>
      </c>
      <c r="EE14" s="84"/>
      <c r="EF14" s="22">
        <f t="shared" ref="EF14:EF19" si="212">IF(ED14&lt;&gt;"",IF(EC14=ED14,IF(EC14=1,2,0),1),"")</f>
        <v>0</v>
      </c>
      <c r="EG14" s="22">
        <f t="shared" ref="EG14:EG19" si="213">IF(ED14&lt;&gt;"",IF(EC14=ED14,IF(EC14=1,0,2),1),"")</f>
        <v>2</v>
      </c>
      <c r="EH14" s="43">
        <f>IF(EF14=2,3,IF(EF14=1,1,0))</f>
        <v>0</v>
      </c>
      <c r="EI14" s="43">
        <f>IF(EG14=2,3,IF(EG14=1,1,0))</f>
        <v>3</v>
      </c>
      <c r="EJ14" s="66"/>
      <c r="EK14" s="22" t="str">
        <f t="shared" ref="EK14:EK19" si="214">IF(EL14,VLOOKUP(EL14,Spelers,2,FALSE),"")</f>
        <v>VAN LENT François</v>
      </c>
      <c r="EL14" s="83">
        <v>8059</v>
      </c>
      <c r="EM14" s="22" t="str">
        <f t="shared" ref="EM14:EM19" si="215">IF(EL14,VLOOKUP(EL14,Spelers,3,FALSE),"")</f>
        <v>C</v>
      </c>
      <c r="EN14" s="22" t="str">
        <f t="shared" ref="EN14:EN19" si="216">IF(EO14,VLOOKUP(EO14,Spelers,2,FALSE),"")</f>
        <v>COOL Dirk</v>
      </c>
      <c r="EO14" s="83">
        <v>3797</v>
      </c>
      <c r="EP14" s="22" t="str">
        <f t="shared" ref="EP14:EP19" si="217">IF(EO14,VLOOKUP(EO14,Spelers,3,FALSE),"")</f>
        <v>B</v>
      </c>
      <c r="EQ14" s="83">
        <v>2</v>
      </c>
      <c r="ER14" s="83">
        <v>1</v>
      </c>
      <c r="ES14" s="84"/>
      <c r="ET14" s="22">
        <f t="shared" ref="ET14:ET19" si="218">IF(ER14&lt;&gt;"",IF(EQ14=ER14,IF(EQ14=1,2,0),1),"")</f>
        <v>1</v>
      </c>
      <c r="EU14" s="22">
        <f t="shared" ref="EU14:EU19" si="219">IF(ER14&lt;&gt;"",IF(EQ14=ER14,IF(EQ14=1,0,2),1),"")</f>
        <v>1</v>
      </c>
      <c r="EV14" s="43">
        <f>IF(ET14=2,3,IF(ET14=1,1,0))</f>
        <v>1</v>
      </c>
      <c r="EW14" s="43">
        <f>IF(EU14=2,3,IF(EU14=1,1,0))</f>
        <v>1</v>
      </c>
      <c r="EX14" s="56"/>
      <c r="EY14" s="22" t="str">
        <f t="shared" ref="EY14:EY19" si="220">IF(EZ14,VLOOKUP(EZ14,Spelers,2,FALSE),"")</f>
        <v>COOL Dirk</v>
      </c>
      <c r="EZ14" s="83">
        <v>3797</v>
      </c>
      <c r="FA14" s="22" t="str">
        <f t="shared" ref="FA14:FA19" si="221">IF(EZ14,VLOOKUP(EZ14,Spelers,3,FALSE),"")</f>
        <v>B</v>
      </c>
      <c r="FB14" s="22" t="str">
        <f t="shared" ref="FB14:FB19" si="222">IF(FC14,VLOOKUP(FC14,Spelers,2,FALSE),"")</f>
        <v>COLLIER Leo</v>
      </c>
      <c r="FC14" s="83">
        <v>3914</v>
      </c>
      <c r="FD14" s="22" t="str">
        <f t="shared" ref="FD14:FD19" si="223">IF(FC14,VLOOKUP(FC14,Spelers,3,FALSE),"")</f>
        <v>C</v>
      </c>
      <c r="FE14" s="83">
        <v>1</v>
      </c>
      <c r="FF14" s="83">
        <v>1</v>
      </c>
      <c r="FG14" s="84"/>
      <c r="FH14" s="22">
        <f t="shared" ref="FH14:FH19" si="224">IF(FF14&lt;&gt;"",IF(FE14=FF14,IF(FE14=1,2,0),1),"")</f>
        <v>2</v>
      </c>
      <c r="FI14" s="22">
        <f t="shared" ref="FI14:FI19" si="225">IF(FF14&lt;&gt;"",IF(FE14=FF14,IF(FE14=1,0,2),1),"")</f>
        <v>0</v>
      </c>
      <c r="FJ14" s="43">
        <f>IF(FH14=2,3,IF(FH14=1,1,0))</f>
        <v>3</v>
      </c>
      <c r="FK14" s="43">
        <f>IF(FI14=2,3,IF(FI14=1,1,0))</f>
        <v>0</v>
      </c>
      <c r="FL14" s="56"/>
      <c r="FM14" s="22" t="str">
        <f t="shared" ref="FM14:FM19" si="226">IF(FN14,VLOOKUP(FN14,Spelers,2,FALSE),"")</f>
        <v>DIEPENDAELE Ides</v>
      </c>
      <c r="FN14" s="83">
        <v>3531</v>
      </c>
      <c r="FO14" s="22" t="str">
        <f t="shared" ref="FO14:FO19" si="227">IF(FN14,VLOOKUP(FN14,Spelers,3,FALSE),"")</f>
        <v>C</v>
      </c>
      <c r="FP14" s="22" t="str">
        <f t="shared" ref="FP14:FP19" si="228">IF(FQ14,VLOOKUP(FQ14,Spelers,2,FALSE),"")</f>
        <v>COOL Dirk</v>
      </c>
      <c r="FQ14" s="83">
        <v>3797</v>
      </c>
      <c r="FR14" s="22" t="str">
        <f t="shared" ref="FR14:FR19" si="229">IF(FQ14,VLOOKUP(FQ14,Spelers,3,FALSE),"")</f>
        <v>B</v>
      </c>
      <c r="FS14" s="83">
        <v>1</v>
      </c>
      <c r="FT14" s="83">
        <v>1</v>
      </c>
      <c r="FU14" s="84"/>
      <c r="FV14" s="22">
        <f t="shared" ref="FV14:FV19" si="230">IF(FT14&lt;&gt;"",IF(FS14=FT14,IF(FS14=1,2,0),1),"")</f>
        <v>2</v>
      </c>
      <c r="FW14" s="22">
        <f t="shared" ref="FW14:FW19" si="231">IF(FT14&lt;&gt;"",IF(FS14=FT14,IF(FS14=1,0,2),1),"")</f>
        <v>0</v>
      </c>
      <c r="FX14" s="43">
        <f>IF(FV14=2,3,IF(FV14=1,1,0))</f>
        <v>3</v>
      </c>
      <c r="FY14" s="43">
        <f>IF(FW14=2,3,IF(FW14=1,1,0))</f>
        <v>0</v>
      </c>
      <c r="FZ14" s="66"/>
      <c r="GA14" s="22" t="str">
        <f t="shared" ref="GA14:GA19" si="232">IF(GB14,VLOOKUP(GB14,Spelers,2,FALSE),"")</f>
        <v>COOL Dirk</v>
      </c>
      <c r="GB14" s="83">
        <v>3797</v>
      </c>
      <c r="GC14" s="22" t="str">
        <f t="shared" ref="GC14:GC19" si="233">IF(GB14,VLOOKUP(GB14,Spelers,3,FALSE),"")</f>
        <v>B</v>
      </c>
      <c r="GD14" s="22" t="str">
        <f t="shared" ref="GD14:GD19" si="234">IF(GE14,VLOOKUP(GE14,Spelers,2,FALSE),"")</f>
        <v>DOBBENIE Patricia</v>
      </c>
      <c r="GE14" s="83">
        <v>8072</v>
      </c>
      <c r="GF14" s="22" t="str">
        <f t="shared" ref="GF14:GF19" si="235">IF(GE14,VLOOKUP(GE14,Spelers,3,FALSE),"")</f>
        <v>D</v>
      </c>
      <c r="GG14" s="83">
        <v>1</v>
      </c>
      <c r="GH14" s="83">
        <v>1</v>
      </c>
      <c r="GI14" s="84"/>
      <c r="GJ14" s="22">
        <f t="shared" ref="GJ14:GJ19" si="236">IF(GH14&lt;&gt;"",IF(GG14=GH14,IF(GG14=1,2,0),1),"")</f>
        <v>2</v>
      </c>
      <c r="GK14" s="22">
        <f t="shared" ref="GK14:GK19" si="237">IF(GH14&lt;&gt;"",IF(GG14=GH14,IF(GG14=1,0,2),1),"")</f>
        <v>0</v>
      </c>
      <c r="GL14" s="43">
        <f>IF(GJ14=2,3,IF(GJ14=1,1,0))</f>
        <v>3</v>
      </c>
      <c r="GM14" s="43">
        <f>IF(GK14=2,3,IF(GK14=1,1,0))</f>
        <v>0</v>
      </c>
      <c r="GN14" s="56"/>
      <c r="GO14" s="22" t="str">
        <f t="shared" ref="GO14:GO19" si="238">IF(GP14,VLOOKUP(GP14,Spelers,2,FALSE),"")</f>
        <v>VAN BOGAERT Jordi</v>
      </c>
      <c r="GP14" s="83">
        <v>2601</v>
      </c>
      <c r="GQ14" s="22" t="str">
        <f t="shared" ref="GQ14:GQ19" si="239">IF(GP14,VLOOKUP(GP14,Spelers,3,FALSE),"")</f>
        <v>D</v>
      </c>
      <c r="GR14" s="22" t="str">
        <f t="shared" ref="GR14:GR19" si="240">IF(GS14,VLOOKUP(GS14,Spelers,2,FALSE),"")</f>
        <v>COOL Dirk</v>
      </c>
      <c r="GS14" s="83">
        <v>3797</v>
      </c>
      <c r="GT14" s="22" t="str">
        <f t="shared" ref="GT14:GT19" si="241">IF(GS14,VLOOKUP(GS14,Spelers,3,FALSE),"")</f>
        <v>B</v>
      </c>
      <c r="GU14" s="83">
        <v>2</v>
      </c>
      <c r="GV14" s="83">
        <v>2</v>
      </c>
      <c r="GW14" s="84"/>
      <c r="GX14" s="22">
        <f t="shared" ref="GX14:GX19" si="242">IF(GV14&lt;&gt;"",IF(GU14=GV14,IF(GU14=1,2,0),1),"")</f>
        <v>0</v>
      </c>
      <c r="GY14" s="22">
        <f t="shared" ref="GY14:GY19" si="243">IF(GV14&lt;&gt;"",IF(GU14=GV14,IF(GU14=1,0,2),1),"")</f>
        <v>2</v>
      </c>
      <c r="GZ14" s="43">
        <f>IF(GX14=2,3,IF(GX14=1,1,0))</f>
        <v>0</v>
      </c>
      <c r="HA14" s="43">
        <f>IF(GY14=2,3,IF(GY14=1,1,0))</f>
        <v>3</v>
      </c>
      <c r="HB14" s="56"/>
      <c r="HC14" s="22" t="str">
        <f t="shared" ref="HC14:HC19" si="244">IF(HD14,VLOOKUP(HD14,Spelers,2,FALSE),"")</f>
        <v>COOL Dirk</v>
      </c>
      <c r="HD14" s="83">
        <v>3797</v>
      </c>
      <c r="HE14" s="22" t="str">
        <f t="shared" ref="HE14:HE19" si="245">IF(HD14,VLOOKUP(HD14,Spelers,3,FALSE),"")</f>
        <v>B</v>
      </c>
      <c r="HF14" s="22" t="str">
        <f t="shared" ref="HF14:HF19" si="246">IF(HG14,VLOOKUP(HG14,Spelers,2,FALSE),"")</f>
        <v>THOMPSON Arthur</v>
      </c>
      <c r="HG14" s="83">
        <v>2893</v>
      </c>
      <c r="HH14" s="22" t="str">
        <f t="shared" ref="HH14:HH19" si="247">IF(HG14,VLOOKUP(HG14,Spelers,3,FALSE),"")</f>
        <v>D</v>
      </c>
      <c r="HI14" s="83">
        <v>1</v>
      </c>
      <c r="HJ14" s="83">
        <v>1</v>
      </c>
      <c r="HK14" s="84"/>
      <c r="HL14" s="22">
        <f t="shared" ref="HL14:HL19" si="248">IF(HJ14&lt;&gt;"",IF(HI14=HJ14,IF(HI14=1,2,0),1),"")</f>
        <v>2</v>
      </c>
      <c r="HM14" s="22">
        <f t="shared" ref="HM14:HM19" si="249">IF(HJ14&lt;&gt;"",IF(HI14=HJ14,IF(HI14=1,0,2),1),"")</f>
        <v>0</v>
      </c>
      <c r="HN14" s="43">
        <f>IF(HL14=2,3,IF(HL14=1,1,0))</f>
        <v>3</v>
      </c>
      <c r="HO14" s="43">
        <f>IF(HM14=2,3,IF(HM14=1,1,0))</f>
        <v>0</v>
      </c>
      <c r="HP14" s="66"/>
      <c r="HQ14" s="22" t="str">
        <f t="shared" ref="HQ14:HQ19" si="250">IF(HR14,VLOOKUP(HR14,Spelers,2,FALSE),"")</f>
        <v>DE VISSCHER Rudolf</v>
      </c>
      <c r="HR14" s="83">
        <v>7453</v>
      </c>
      <c r="HS14" s="22" t="str">
        <f t="shared" ref="HS14:HS19" si="251">IF(HR14,VLOOKUP(HR14,Spelers,3,FALSE),"")</f>
        <v>NA</v>
      </c>
      <c r="HT14" s="22" t="str">
        <f t="shared" ref="HT14:HT19" si="252">IF(HU14,VLOOKUP(HU14,Spelers,2,FALSE),"")</f>
        <v>COOSEMANS Patrick</v>
      </c>
      <c r="HU14" s="83">
        <v>1156</v>
      </c>
      <c r="HV14" s="22" t="str">
        <f t="shared" ref="HV14:HV19" si="253">IF(HU14,VLOOKUP(HU14,Spelers,3,FALSE),"")</f>
        <v>NA</v>
      </c>
      <c r="HW14" s="83">
        <v>2</v>
      </c>
      <c r="HX14" s="83">
        <v>2</v>
      </c>
      <c r="HY14" s="84"/>
      <c r="HZ14" s="22">
        <f t="shared" ref="HZ14:HZ19" si="254">IF(HX14&lt;&gt;"",IF(HW14=HX14,IF(HW14=1,2,0),1),"")</f>
        <v>0</v>
      </c>
      <c r="IA14" s="22">
        <f t="shared" ref="IA14:IA19" si="255">IF(HX14&lt;&gt;"",IF(HW14=HX14,IF(HW14=1,0,2),1),"")</f>
        <v>2</v>
      </c>
      <c r="IB14" s="43">
        <f>IF(HZ14=2,3,IF(HZ14=1,1,0))</f>
        <v>0</v>
      </c>
      <c r="IC14" s="43">
        <f>IF(IA14=2,3,IF(IA14=1,1,0))</f>
        <v>3</v>
      </c>
      <c r="ID14" s="56"/>
      <c r="IE14" s="22" t="str">
        <f t="shared" ref="IE14:IE19" si="256">IF(IF14,VLOOKUP(IF14,Spelers,2,FALSE),"")</f>
        <v>COOL Dirk</v>
      </c>
      <c r="IF14" s="83">
        <v>3797</v>
      </c>
      <c r="IG14" s="22" t="str">
        <f t="shared" ref="IG14:IG19" si="257">IF(IF14,VLOOKUP(IF14,Spelers,3,FALSE),"")</f>
        <v>B</v>
      </c>
      <c r="IH14" s="22" t="str">
        <f t="shared" ref="IH14:IH19" si="258">IF(II14,VLOOKUP(II14,Spelers,2,FALSE),"")</f>
        <v>DE DOBBELEIR Françis</v>
      </c>
      <c r="II14" s="83">
        <v>6541</v>
      </c>
      <c r="IJ14" s="22" t="str">
        <f t="shared" ref="IJ14:IJ19" si="259">IF(II14,VLOOKUP(II14,Spelers,3,FALSE),"")</f>
        <v>NA</v>
      </c>
      <c r="IK14" s="83">
        <v>2</v>
      </c>
      <c r="IL14" s="83">
        <v>2</v>
      </c>
      <c r="IM14" s="65"/>
      <c r="IN14" s="22">
        <f t="shared" ref="IN14:IN19" si="260">IF(IL14&lt;&gt;"",IF(IK14=IL14,IF(IK14=1,2,0),1),"")</f>
        <v>0</v>
      </c>
      <c r="IO14" s="22">
        <f t="shared" ref="IO14:IO19" si="261">IF(IL14&lt;&gt;"",IF(IK14=IL14,IF(IK14=1,0,2),1),"")</f>
        <v>2</v>
      </c>
      <c r="IP14" s="43">
        <f>IF(IN14=2,3,IF(IN14=1,1,0))</f>
        <v>0</v>
      </c>
      <c r="IQ14" s="43">
        <f>IF(IO14=2,3,IF(IO14=1,1,0))</f>
        <v>3</v>
      </c>
      <c r="IR14" s="56"/>
      <c r="IS14" s="22" t="str">
        <f t="shared" ref="IS14:IS19" si="262">IF(IT14,VLOOKUP(IT14,Spelers,2,FALSE),"")</f>
        <v>VAN BOUWEL Louis</v>
      </c>
      <c r="IT14" s="83">
        <v>2630</v>
      </c>
      <c r="IU14" s="22" t="str">
        <f t="shared" ref="IU14:IU19" si="263">IF(IT14,VLOOKUP(IT14,Spelers,3,FALSE),"")</f>
        <v>D</v>
      </c>
      <c r="IV14" s="22" t="str">
        <f t="shared" ref="IV14:IV19" si="264">IF(IW14,VLOOKUP(IW14,Spelers,2,FALSE),"")</f>
        <v>COOL Dirk</v>
      </c>
      <c r="IW14" s="83">
        <v>3797</v>
      </c>
      <c r="IX14" s="22" t="str">
        <f t="shared" ref="IX14:IX19" si="265">IF(IW14,VLOOKUP(IW14,Spelers,3,FALSE),"")</f>
        <v>B</v>
      </c>
      <c r="IY14" s="83">
        <v>2</v>
      </c>
      <c r="IZ14" s="83">
        <v>2</v>
      </c>
      <c r="JA14" s="84"/>
      <c r="JB14" s="22">
        <f t="shared" ref="JB14:JB19" si="266">IF(IZ14&lt;&gt;"",IF(IY14=IZ14,IF(IY14=1,2,0),1),"")</f>
        <v>0</v>
      </c>
      <c r="JC14" s="22">
        <f t="shared" ref="JC14:JC19" si="267">IF(IZ14&lt;&gt;"",IF(IY14=IZ14,IF(IY14=1,0,2),1),"")</f>
        <v>2</v>
      </c>
      <c r="JD14" s="43">
        <f>IF(JB14=2,3,IF(JB14=1,1,0))</f>
        <v>0</v>
      </c>
      <c r="JE14" s="43">
        <f>IF(JC14=2,3,IF(JC14=1,1,0))</f>
        <v>3</v>
      </c>
      <c r="JF14" s="66"/>
      <c r="JG14" s="22" t="str">
        <f t="shared" ref="JG14:JG19" si="268">IF(JH14,VLOOKUP(JH14,Spelers,2,FALSE),"")</f>
        <v>VAN LENT François</v>
      </c>
      <c r="JH14" s="83">
        <v>8059</v>
      </c>
      <c r="JI14" s="22" t="str">
        <f t="shared" ref="JI14:JI19" si="269">IF(JH14,VLOOKUP(JH14,Spelers,3,FALSE),"")</f>
        <v>C</v>
      </c>
      <c r="JJ14" s="22" t="str">
        <f t="shared" ref="JJ14:JJ19" si="270">IF(JK14,VLOOKUP(JK14,Spelers,2,FALSE),"")</f>
        <v>DESMEDT Hugo</v>
      </c>
      <c r="JK14" s="83">
        <v>2911</v>
      </c>
      <c r="JL14" s="22" t="str">
        <f t="shared" ref="JL14:JL19" si="271">IF(JK14,VLOOKUP(JK14,Spelers,3,FALSE),"")</f>
        <v>D</v>
      </c>
      <c r="JM14" s="83">
        <v>1</v>
      </c>
      <c r="JN14" s="83">
        <v>1</v>
      </c>
      <c r="JO14" s="84"/>
      <c r="JP14" s="22">
        <f t="shared" ref="JP14:JP19" si="272">IF(JN14&lt;&gt;"",IF(JM14=JN14,IF(JM14=1,2,0),1),"")</f>
        <v>2</v>
      </c>
      <c r="JQ14" s="22">
        <f t="shared" ref="JQ14:JQ19" si="273">IF(JN14&lt;&gt;"",IF(JM14=JN14,IF(JM14=1,0,2),1),"")</f>
        <v>0</v>
      </c>
      <c r="JR14" s="43">
        <f>IF(JP14=2,3,IF(JP14=1,1,0))</f>
        <v>3</v>
      </c>
      <c r="JS14" s="43">
        <f>IF(JQ14=2,3,IF(JQ14=1,1,0))</f>
        <v>0</v>
      </c>
      <c r="JT14" s="56"/>
      <c r="JU14" s="22" t="str">
        <f t="shared" ref="JU14:JU19" si="274">IF(JV14,VLOOKUP(JV14,Spelers,2,FALSE),"")</f>
        <v>COOL Dirk</v>
      </c>
      <c r="JV14" s="83">
        <v>3797</v>
      </c>
      <c r="JW14" s="22" t="str">
        <f t="shared" ref="JW14:JW19" si="275">IF(JV14,VLOOKUP(JV14,Spelers,3,FALSE),"")</f>
        <v>B</v>
      </c>
      <c r="JX14" s="22" t="str">
        <f t="shared" ref="JX14:JX19" si="276">IF(JY14,VLOOKUP(JY14,Spelers,2,FALSE),"")</f>
        <v>VERBANCK Dany</v>
      </c>
      <c r="JY14" s="83">
        <v>3141</v>
      </c>
      <c r="JZ14" s="22" t="str">
        <f t="shared" ref="JZ14:JZ19" si="277">IF(JY14,VLOOKUP(JY14,Spelers,3,FALSE),"")</f>
        <v>NA</v>
      </c>
      <c r="KA14" s="83">
        <v>1</v>
      </c>
      <c r="KB14" s="83">
        <v>1</v>
      </c>
      <c r="KC14" s="84"/>
      <c r="KD14" s="22">
        <f t="shared" ref="KD14:KD19" si="278">IF(KB14&lt;&gt;"",IF(KA14=KB14,IF(KA14=1,2,0),1),"")</f>
        <v>2</v>
      </c>
      <c r="KE14" s="22">
        <f t="shared" ref="KE14:KE19" si="279">IF(KB14&lt;&gt;"",IF(KA14=KB14,IF(KA14=1,0,2),1),"")</f>
        <v>0</v>
      </c>
      <c r="KF14" s="43">
        <f>IF(KD14=2,3,IF(KD14=1,1,0))</f>
        <v>3</v>
      </c>
      <c r="KG14" s="43">
        <f>IF(KE14=2,3,IF(KE14=1,1,0))</f>
        <v>0</v>
      </c>
      <c r="KH14" s="56"/>
      <c r="KI14" s="22" t="str">
        <f t="shared" ref="KI14:KI19" si="280">IF(KJ14,VLOOKUP(KJ14,Spelers,2,FALSE),"")</f>
        <v>COOL Dirk</v>
      </c>
      <c r="KJ14" s="83">
        <v>3797</v>
      </c>
      <c r="KK14" s="22" t="str">
        <f t="shared" ref="KK14:KK19" si="281">IF(KJ14,VLOOKUP(KJ14,Spelers,3,FALSE),"")</f>
        <v>B</v>
      </c>
      <c r="KL14" s="22" t="str">
        <f t="shared" ref="KL14:KL19" si="282">IF(KM14,VLOOKUP(KM14,Spelers,2,FALSE),"")</f>
        <v>VAN LENT François</v>
      </c>
      <c r="KM14" s="83">
        <v>8059</v>
      </c>
      <c r="KN14" s="22" t="str">
        <f t="shared" ref="KN14:KN19" si="283">IF(KM14,VLOOKUP(KM14,Spelers,3,FALSE),"")</f>
        <v>C</v>
      </c>
      <c r="KO14" s="83">
        <v>1</v>
      </c>
      <c r="KP14" s="83">
        <v>2</v>
      </c>
      <c r="KQ14" s="84"/>
      <c r="KR14" s="22">
        <f t="shared" ref="KR14:KR19" si="284">IF(KP14&lt;&gt;"",IF(KO14=KP14,IF(KO14=1,2,0),1),"")</f>
        <v>1</v>
      </c>
      <c r="KS14" s="22">
        <f t="shared" ref="KS14:KS19" si="285">IF(KP14&lt;&gt;"",IF(KO14=KP14,IF(KO14=1,0,2),1),"")</f>
        <v>1</v>
      </c>
      <c r="KT14" s="43">
        <f>IF(KR14=2,3,IF(KR14=1,1,0))</f>
        <v>1</v>
      </c>
      <c r="KU14" s="43">
        <f>IF(KS14=2,3,IF(KS14=1,1,0))</f>
        <v>1</v>
      </c>
      <c r="KV14" s="66"/>
      <c r="KW14" s="22"/>
      <c r="KX14" s="83"/>
      <c r="KY14" s="22"/>
      <c r="KZ14" s="22"/>
      <c r="LA14" s="83"/>
      <c r="LB14" s="22"/>
      <c r="LC14" s="83"/>
      <c r="LD14" s="83"/>
      <c r="LE14" s="84"/>
      <c r="LF14" s="22"/>
      <c r="LG14" s="22"/>
      <c r="LH14" s="43"/>
      <c r="LI14" s="43"/>
      <c r="LJ14" s="56"/>
      <c r="LK14" s="22"/>
      <c r="LL14" s="83"/>
      <c r="LM14" s="22"/>
      <c r="LN14" s="22"/>
      <c r="LO14" s="83"/>
      <c r="LP14" s="22"/>
      <c r="LQ14" s="83"/>
      <c r="LR14" s="83"/>
      <c r="LS14" s="84"/>
      <c r="LT14" s="22"/>
      <c r="LU14" s="22"/>
      <c r="LV14" s="43"/>
      <c r="LW14" s="43"/>
      <c r="LY14" s="22"/>
      <c r="LZ14" s="83"/>
      <c r="MA14" s="22"/>
      <c r="MB14" s="22"/>
      <c r="MC14" s="83"/>
      <c r="MD14" s="22"/>
      <c r="ME14" s="83"/>
      <c r="MF14" s="83"/>
      <c r="MG14" s="84"/>
      <c r="MH14" s="22"/>
      <c r="MI14" s="22"/>
      <c r="MJ14" s="43"/>
      <c r="MK14" s="43"/>
      <c r="ML14" s="56"/>
      <c r="MM14" s="22"/>
      <c r="MN14" s="83"/>
      <c r="MO14" s="22"/>
      <c r="MP14" s="22"/>
      <c r="MQ14" s="83"/>
      <c r="MR14" s="22"/>
      <c r="MS14" s="83"/>
      <c r="MT14" s="83"/>
      <c r="MU14" s="84"/>
      <c r="MV14" s="22"/>
      <c r="MW14" s="22"/>
      <c r="MX14" s="43"/>
      <c r="MY14" s="43"/>
    </row>
    <row r="15" spans="1:363" ht="16.5" x14ac:dyDescent="0.3">
      <c r="A15" s="22" t="str">
        <f t="shared" si="154"/>
        <v>VAN HOOFSTAT Louis</v>
      </c>
      <c r="B15" s="83">
        <v>2836</v>
      </c>
      <c r="C15" s="22" t="str">
        <f t="shared" si="155"/>
        <v>D</v>
      </c>
      <c r="D15" s="22" t="str">
        <f t="shared" si="156"/>
        <v>COOL Dirk</v>
      </c>
      <c r="E15" s="83">
        <v>3797</v>
      </c>
      <c r="F15" s="22" t="str">
        <f t="shared" si="157"/>
        <v>B</v>
      </c>
      <c r="G15" s="83">
        <v>2</v>
      </c>
      <c r="H15" s="83">
        <v>2</v>
      </c>
      <c r="I15" s="84"/>
      <c r="J15" s="22">
        <f t="shared" si="158"/>
        <v>0</v>
      </c>
      <c r="K15" s="22">
        <f t="shared" si="159"/>
        <v>2</v>
      </c>
      <c r="L15" s="43">
        <f t="shared" ref="L15:M19" si="286">IF(J15=2,3,IF(J15=1,1,0))</f>
        <v>0</v>
      </c>
      <c r="M15" s="43">
        <f t="shared" si="286"/>
        <v>3</v>
      </c>
      <c r="N15" s="66"/>
      <c r="O15" s="22" t="str">
        <f t="shared" si="160"/>
        <v>COOL Dirk</v>
      </c>
      <c r="P15" s="83">
        <v>3797</v>
      </c>
      <c r="Q15" s="22" t="str">
        <f t="shared" si="161"/>
        <v>B</v>
      </c>
      <c r="R15" s="22" t="str">
        <f t="shared" si="162"/>
        <v>VERMEREN Thierry</v>
      </c>
      <c r="S15" s="83">
        <v>8210</v>
      </c>
      <c r="T15" s="22" t="str">
        <f t="shared" si="163"/>
        <v>NA</v>
      </c>
      <c r="U15" s="83">
        <v>1</v>
      </c>
      <c r="V15" s="83">
        <v>1</v>
      </c>
      <c r="W15" s="84"/>
      <c r="X15" s="22">
        <f t="shared" si="164"/>
        <v>2</v>
      </c>
      <c r="Y15" s="22">
        <f t="shared" si="165"/>
        <v>0</v>
      </c>
      <c r="Z15" s="43">
        <f t="shared" ref="Z15:AA19" si="287">IF(X15=2,3,IF(X15=1,1,0))</f>
        <v>3</v>
      </c>
      <c r="AA15" s="43">
        <f t="shared" si="287"/>
        <v>0</v>
      </c>
      <c r="AB15" s="56"/>
      <c r="AC15" s="22" t="str">
        <f t="shared" si="166"/>
        <v>DE VAEL Louis</v>
      </c>
      <c r="AD15" s="83">
        <v>1769</v>
      </c>
      <c r="AE15" s="22" t="str">
        <f t="shared" si="167"/>
        <v>C</v>
      </c>
      <c r="AF15" s="22" t="str">
        <f t="shared" si="168"/>
        <v>COOL Dirk</v>
      </c>
      <c r="AG15" s="83">
        <v>3797</v>
      </c>
      <c r="AH15" s="22" t="str">
        <f t="shared" si="169"/>
        <v>B</v>
      </c>
      <c r="AI15" s="83">
        <v>1</v>
      </c>
      <c r="AJ15" s="83">
        <v>2</v>
      </c>
      <c r="AK15" s="84"/>
      <c r="AL15" s="22">
        <f t="shared" si="170"/>
        <v>1</v>
      </c>
      <c r="AM15" s="22">
        <f t="shared" si="171"/>
        <v>1</v>
      </c>
      <c r="AN15" s="43">
        <f t="shared" ref="AN15:AO19" si="288">IF(AL15=2,3,IF(AL15=1,1,0))</f>
        <v>1</v>
      </c>
      <c r="AO15" s="43">
        <f t="shared" si="288"/>
        <v>1</v>
      </c>
      <c r="AP15" s="56"/>
      <c r="AQ15" s="22" t="str">
        <f t="shared" si="172"/>
        <v>LEEMANS Gustaaf</v>
      </c>
      <c r="AR15" s="83">
        <v>2598</v>
      </c>
      <c r="AS15" s="22" t="str">
        <f t="shared" si="173"/>
        <v>C</v>
      </c>
      <c r="AT15" s="22" t="str">
        <f t="shared" si="174"/>
        <v>ALEWATERS Christian</v>
      </c>
      <c r="AU15" s="83">
        <v>432</v>
      </c>
      <c r="AV15" s="22" t="str">
        <f t="shared" si="175"/>
        <v>D</v>
      </c>
      <c r="AW15" s="83">
        <v>1</v>
      </c>
      <c r="AX15" s="83">
        <v>2</v>
      </c>
      <c r="AY15" s="84"/>
      <c r="AZ15" s="22">
        <f t="shared" si="176"/>
        <v>1</v>
      </c>
      <c r="BA15" s="22">
        <f t="shared" si="177"/>
        <v>1</v>
      </c>
      <c r="BB15" s="43">
        <f t="shared" ref="BB15:BC19" si="289">IF(AZ15=2,3,IF(AZ15=1,1,0))</f>
        <v>1</v>
      </c>
      <c r="BC15" s="43">
        <f t="shared" si="289"/>
        <v>1</v>
      </c>
      <c r="BD15" s="66"/>
      <c r="BE15" s="22" t="str">
        <f t="shared" si="178"/>
        <v>BACKELAU Yannick</v>
      </c>
      <c r="BF15" s="83">
        <v>8097</v>
      </c>
      <c r="BG15" s="22" t="str">
        <f t="shared" si="179"/>
        <v>D</v>
      </c>
      <c r="BH15" s="22" t="str">
        <f t="shared" si="180"/>
        <v>VERTENTEN Yannick</v>
      </c>
      <c r="BI15" s="83">
        <v>1173</v>
      </c>
      <c r="BJ15" s="22" t="str">
        <f t="shared" si="181"/>
        <v>D</v>
      </c>
      <c r="BK15" s="83">
        <v>2</v>
      </c>
      <c r="BL15" s="83">
        <v>2</v>
      </c>
      <c r="BM15" s="84"/>
      <c r="BN15" s="22">
        <f t="shared" si="182"/>
        <v>0</v>
      </c>
      <c r="BO15" s="22">
        <f t="shared" si="183"/>
        <v>2</v>
      </c>
      <c r="BP15" s="43">
        <f t="shared" ref="BP15:BQ19" si="290">IF(BN15=2,3,IF(BN15=1,1,0))</f>
        <v>0</v>
      </c>
      <c r="BQ15" s="43">
        <f t="shared" si="290"/>
        <v>3</v>
      </c>
      <c r="BR15" s="56"/>
      <c r="BS15" s="22" t="str">
        <f t="shared" si="184"/>
        <v>BROOTHAERS Kurt</v>
      </c>
      <c r="BT15" s="83">
        <v>5275</v>
      </c>
      <c r="BU15" s="22" t="str">
        <f t="shared" si="185"/>
        <v>D</v>
      </c>
      <c r="BV15" s="22" t="str">
        <f t="shared" si="186"/>
        <v>DE ROOVERE Patrick</v>
      </c>
      <c r="BW15" s="83">
        <v>8714</v>
      </c>
      <c r="BX15" s="22" t="str">
        <f t="shared" si="187"/>
        <v>D</v>
      </c>
      <c r="BY15" s="83">
        <v>1</v>
      </c>
      <c r="BZ15" s="83">
        <v>1</v>
      </c>
      <c r="CA15" s="84"/>
      <c r="CB15" s="22">
        <f t="shared" si="188"/>
        <v>2</v>
      </c>
      <c r="CC15" s="22">
        <f t="shared" si="189"/>
        <v>0</v>
      </c>
      <c r="CD15" s="43">
        <f t="shared" ref="CD15:CE19" si="291">IF(CB15=2,3,IF(CB15=1,1,0))</f>
        <v>3</v>
      </c>
      <c r="CE15" s="43">
        <f t="shared" si="291"/>
        <v>0</v>
      </c>
      <c r="CF15" s="56"/>
      <c r="CG15" s="22" t="str">
        <f t="shared" si="190"/>
        <v>VERHOEVEN Christiaan</v>
      </c>
      <c r="CH15" s="83">
        <v>1699</v>
      </c>
      <c r="CI15" s="22" t="str">
        <f t="shared" si="191"/>
        <v>C</v>
      </c>
      <c r="CJ15" s="22" t="str">
        <f t="shared" si="192"/>
        <v>VERTENTEN Yannick</v>
      </c>
      <c r="CK15" s="83">
        <v>1173</v>
      </c>
      <c r="CL15" s="22" t="str">
        <f t="shared" si="193"/>
        <v>D</v>
      </c>
      <c r="CM15" s="83">
        <v>2</v>
      </c>
      <c r="CN15" s="83">
        <v>1</v>
      </c>
      <c r="CO15" s="84"/>
      <c r="CP15" s="22">
        <f t="shared" si="194"/>
        <v>1</v>
      </c>
      <c r="CQ15" s="22">
        <f t="shared" si="195"/>
        <v>1</v>
      </c>
      <c r="CR15" s="43">
        <f t="shared" ref="CR15:CS19" si="292">IF(CP15=2,3,IF(CP15=1,1,0))</f>
        <v>1</v>
      </c>
      <c r="CS15" s="43">
        <f t="shared" si="292"/>
        <v>1</v>
      </c>
      <c r="CT15" s="66"/>
      <c r="CU15" s="22" t="str">
        <f t="shared" si="196"/>
        <v>COOL Dirk</v>
      </c>
      <c r="CV15" s="83">
        <v>3797</v>
      </c>
      <c r="CW15" s="22" t="str">
        <f t="shared" si="197"/>
        <v>B</v>
      </c>
      <c r="CX15" s="22" t="str">
        <f t="shared" si="198"/>
        <v>VERLINDEN Michaël</v>
      </c>
      <c r="CY15" s="83">
        <v>6994</v>
      </c>
      <c r="CZ15" s="22" t="str">
        <f t="shared" si="199"/>
        <v>B</v>
      </c>
      <c r="DA15" s="83">
        <v>2</v>
      </c>
      <c r="DB15" s="83">
        <v>1</v>
      </c>
      <c r="DC15" s="84"/>
      <c r="DD15" s="22">
        <f t="shared" si="200"/>
        <v>1</v>
      </c>
      <c r="DE15" s="22">
        <f t="shared" si="201"/>
        <v>1</v>
      </c>
      <c r="DF15" s="43">
        <f t="shared" ref="DF15:DG19" si="293">IF(DD15=2,3,IF(DD15=1,1,0))</f>
        <v>1</v>
      </c>
      <c r="DG15" s="43">
        <f t="shared" si="293"/>
        <v>1</v>
      </c>
      <c r="DH15" s="56"/>
      <c r="DI15" s="22" t="str">
        <f t="shared" si="202"/>
        <v>DESMEDT Hugo</v>
      </c>
      <c r="DJ15" s="83">
        <v>2911</v>
      </c>
      <c r="DK15" s="22" t="str">
        <f t="shared" si="203"/>
        <v>D</v>
      </c>
      <c r="DL15" s="22" t="str">
        <f t="shared" si="204"/>
        <v>D'HERTEFELT Alfons</v>
      </c>
      <c r="DM15" s="83">
        <v>3288</v>
      </c>
      <c r="DN15" s="22" t="str">
        <f t="shared" si="205"/>
        <v>C</v>
      </c>
      <c r="DO15" s="83">
        <v>2</v>
      </c>
      <c r="DP15" s="83">
        <v>1</v>
      </c>
      <c r="DQ15" s="84"/>
      <c r="DR15" s="22">
        <f t="shared" si="206"/>
        <v>1</v>
      </c>
      <c r="DS15" s="22">
        <f t="shared" si="207"/>
        <v>1</v>
      </c>
      <c r="DT15" s="43">
        <f t="shared" ref="DT15:DU19" si="294">IF(DR15=2,3,IF(DR15=1,1,0))</f>
        <v>1</v>
      </c>
      <c r="DU15" s="43">
        <f t="shared" si="294"/>
        <v>1</v>
      </c>
      <c r="DV15" s="56"/>
      <c r="DW15" s="22" t="str">
        <f t="shared" si="208"/>
        <v>RIGUEL Nick</v>
      </c>
      <c r="DX15" s="83">
        <v>5397</v>
      </c>
      <c r="DY15" s="22" t="str">
        <f t="shared" si="209"/>
        <v>C</v>
      </c>
      <c r="DZ15" s="22" t="str">
        <f t="shared" si="210"/>
        <v>VERTENTEN Yannick</v>
      </c>
      <c r="EA15" s="83">
        <v>1173</v>
      </c>
      <c r="EB15" s="22" t="str">
        <f t="shared" si="211"/>
        <v>D</v>
      </c>
      <c r="EC15" s="83">
        <v>1</v>
      </c>
      <c r="ED15" s="83">
        <v>1</v>
      </c>
      <c r="EE15" s="84"/>
      <c r="EF15" s="22">
        <f t="shared" si="212"/>
        <v>2</v>
      </c>
      <c r="EG15" s="22">
        <f t="shared" si="213"/>
        <v>0</v>
      </c>
      <c r="EH15" s="43">
        <f t="shared" ref="EH15:EI19" si="295">IF(EF15=2,3,IF(EF15=1,1,0))</f>
        <v>3</v>
      </c>
      <c r="EI15" s="43">
        <f t="shared" si="295"/>
        <v>0</v>
      </c>
      <c r="EJ15" s="66"/>
      <c r="EK15" s="22" t="str">
        <f t="shared" si="214"/>
        <v>JANSEGERS Dave</v>
      </c>
      <c r="EL15" s="83">
        <v>8063</v>
      </c>
      <c r="EM15" s="22" t="str">
        <f t="shared" si="215"/>
        <v>NA</v>
      </c>
      <c r="EN15" s="22" t="str">
        <f t="shared" si="216"/>
        <v>LEEMANS Gustaaf</v>
      </c>
      <c r="EO15" s="83">
        <v>2598</v>
      </c>
      <c r="EP15" s="22" t="str">
        <f t="shared" si="217"/>
        <v>C</v>
      </c>
      <c r="EQ15" s="83">
        <v>2</v>
      </c>
      <c r="ER15" s="83">
        <v>1</v>
      </c>
      <c r="ES15" s="84"/>
      <c r="ET15" s="22">
        <f t="shared" si="218"/>
        <v>1</v>
      </c>
      <c r="EU15" s="22">
        <f t="shared" si="219"/>
        <v>1</v>
      </c>
      <c r="EV15" s="43">
        <f t="shared" ref="EV15:EW19" si="296">IF(ET15=2,3,IF(ET15=1,1,0))</f>
        <v>1</v>
      </c>
      <c r="EW15" s="43">
        <f t="shared" si="296"/>
        <v>1</v>
      </c>
      <c r="EX15" s="56"/>
      <c r="EY15" s="22" t="str">
        <f t="shared" si="220"/>
        <v>VAN EYCK Kristof</v>
      </c>
      <c r="EZ15" s="83">
        <v>2987</v>
      </c>
      <c r="FA15" s="22" t="str">
        <f t="shared" si="221"/>
        <v>D</v>
      </c>
      <c r="FB15" s="22" t="str">
        <f t="shared" si="222"/>
        <v>VAN DE VYVER Kirsten</v>
      </c>
      <c r="FC15" s="83">
        <v>2973</v>
      </c>
      <c r="FD15" s="22" t="str">
        <f t="shared" si="223"/>
        <v>D</v>
      </c>
      <c r="FE15" s="83">
        <v>2</v>
      </c>
      <c r="FF15" s="83">
        <v>2</v>
      </c>
      <c r="FG15" s="84"/>
      <c r="FH15" s="22">
        <f t="shared" si="224"/>
        <v>0</v>
      </c>
      <c r="FI15" s="22">
        <f t="shared" si="225"/>
        <v>2</v>
      </c>
      <c r="FJ15" s="43">
        <f t="shared" ref="FJ15:FK19" si="297">IF(FH15=2,3,IF(FH15=1,1,0))</f>
        <v>0</v>
      </c>
      <c r="FK15" s="43">
        <f t="shared" si="297"/>
        <v>3</v>
      </c>
      <c r="FL15" s="56"/>
      <c r="FM15" s="22" t="str">
        <f t="shared" si="226"/>
        <v>CRICKX Ronald</v>
      </c>
      <c r="FN15" s="83">
        <v>605</v>
      </c>
      <c r="FO15" s="22" t="str">
        <f t="shared" si="227"/>
        <v>C</v>
      </c>
      <c r="FP15" s="22" t="str">
        <f t="shared" si="228"/>
        <v>VAN EYCK Kristof</v>
      </c>
      <c r="FQ15" s="83">
        <v>2987</v>
      </c>
      <c r="FR15" s="22" t="str">
        <f t="shared" si="229"/>
        <v>D</v>
      </c>
      <c r="FS15" s="83">
        <v>1</v>
      </c>
      <c r="FT15" s="83">
        <v>1</v>
      </c>
      <c r="FU15" s="84"/>
      <c r="FV15" s="22">
        <f t="shared" si="230"/>
        <v>2</v>
      </c>
      <c r="FW15" s="22">
        <f t="shared" si="231"/>
        <v>0</v>
      </c>
      <c r="FX15" s="43">
        <f t="shared" ref="FX15:FY19" si="298">IF(FV15=2,3,IF(FV15=1,1,0))</f>
        <v>3</v>
      </c>
      <c r="FY15" s="43">
        <f t="shared" si="298"/>
        <v>0</v>
      </c>
      <c r="FZ15" s="66"/>
      <c r="GA15" s="22" t="str">
        <f t="shared" si="232"/>
        <v>LEEMANS Gustaaf</v>
      </c>
      <c r="GB15" s="83">
        <v>2598</v>
      </c>
      <c r="GC15" s="22" t="str">
        <f t="shared" si="233"/>
        <v>C</v>
      </c>
      <c r="GD15" s="22" t="str">
        <f t="shared" si="234"/>
        <v>VAN STEEN Louis</v>
      </c>
      <c r="GE15" s="83">
        <v>6573</v>
      </c>
      <c r="GF15" s="22" t="str">
        <f t="shared" si="235"/>
        <v>D</v>
      </c>
      <c r="GG15" s="83">
        <v>1</v>
      </c>
      <c r="GH15" s="83">
        <v>2</v>
      </c>
      <c r="GI15" s="84"/>
      <c r="GJ15" s="22">
        <f t="shared" si="236"/>
        <v>1</v>
      </c>
      <c r="GK15" s="22">
        <f t="shared" si="237"/>
        <v>1</v>
      </c>
      <c r="GL15" s="43">
        <f t="shared" ref="GL15:GM19" si="299">IF(GJ15=2,3,IF(GJ15=1,1,0))</f>
        <v>1</v>
      </c>
      <c r="GM15" s="43">
        <f t="shared" si="299"/>
        <v>1</v>
      </c>
      <c r="GN15" s="56"/>
      <c r="GO15" s="22" t="str">
        <f t="shared" si="238"/>
        <v>DE HERDT Marcel</v>
      </c>
      <c r="GP15" s="83">
        <v>2798</v>
      </c>
      <c r="GQ15" s="22" t="str">
        <f t="shared" si="239"/>
        <v>D</v>
      </c>
      <c r="GR15" s="22" t="str">
        <f t="shared" si="240"/>
        <v>VERTENTEN Yannick</v>
      </c>
      <c r="GS15" s="83">
        <v>1173</v>
      </c>
      <c r="GT15" s="22" t="str">
        <f t="shared" si="241"/>
        <v>D</v>
      </c>
      <c r="GU15" s="83">
        <v>2</v>
      </c>
      <c r="GV15" s="83">
        <v>2</v>
      </c>
      <c r="GW15" s="84"/>
      <c r="GX15" s="22">
        <f t="shared" si="242"/>
        <v>0</v>
      </c>
      <c r="GY15" s="22">
        <f t="shared" si="243"/>
        <v>2</v>
      </c>
      <c r="GZ15" s="43">
        <f t="shared" ref="GZ15:HA19" si="300">IF(GX15=2,3,IF(GX15=1,1,0))</f>
        <v>0</v>
      </c>
      <c r="HA15" s="43">
        <f t="shared" si="300"/>
        <v>3</v>
      </c>
      <c r="HB15" s="56"/>
      <c r="HC15" s="22" t="str">
        <f t="shared" si="244"/>
        <v>LEEMANS Gustaaf</v>
      </c>
      <c r="HD15" s="83">
        <v>2598</v>
      </c>
      <c r="HE15" s="22" t="str">
        <f t="shared" si="245"/>
        <v>C</v>
      </c>
      <c r="HF15" s="22" t="str">
        <f t="shared" si="246"/>
        <v>DE DECKER Mieke</v>
      </c>
      <c r="HG15" s="83">
        <v>2682</v>
      </c>
      <c r="HH15" s="22" t="str">
        <f t="shared" si="247"/>
        <v>D</v>
      </c>
      <c r="HI15" s="83">
        <v>1</v>
      </c>
      <c r="HJ15" s="83">
        <v>1</v>
      </c>
      <c r="HK15" s="84"/>
      <c r="HL15" s="22">
        <f t="shared" si="248"/>
        <v>2</v>
      </c>
      <c r="HM15" s="22">
        <f t="shared" si="249"/>
        <v>0</v>
      </c>
      <c r="HN15" s="43">
        <f t="shared" ref="HN15:HO19" si="301">IF(HL15=2,3,IF(HL15=1,1,0))</f>
        <v>3</v>
      </c>
      <c r="HO15" s="43">
        <f t="shared" si="301"/>
        <v>0</v>
      </c>
      <c r="HP15" s="66"/>
      <c r="HQ15" s="22" t="str">
        <f t="shared" si="250"/>
        <v>POORTMANS Paul</v>
      </c>
      <c r="HR15" s="83">
        <v>2242</v>
      </c>
      <c r="HS15" s="22" t="str">
        <f t="shared" si="251"/>
        <v>D</v>
      </c>
      <c r="HT15" s="22" t="str">
        <f t="shared" si="252"/>
        <v>BROOTHAERS Kurt</v>
      </c>
      <c r="HU15" s="83">
        <v>5275</v>
      </c>
      <c r="HV15" s="22" t="str">
        <f t="shared" si="253"/>
        <v>D</v>
      </c>
      <c r="HW15" s="83">
        <v>2</v>
      </c>
      <c r="HX15" s="83">
        <v>2</v>
      </c>
      <c r="HY15" s="84"/>
      <c r="HZ15" s="22">
        <f t="shared" si="254"/>
        <v>0</v>
      </c>
      <c r="IA15" s="22">
        <f t="shared" si="255"/>
        <v>2</v>
      </c>
      <c r="IB15" s="43">
        <f t="shared" ref="IB15:IC19" si="302">IF(HZ15=2,3,IF(HZ15=1,1,0))</f>
        <v>0</v>
      </c>
      <c r="IC15" s="43">
        <f t="shared" si="302"/>
        <v>3</v>
      </c>
      <c r="ID15" s="56"/>
      <c r="IE15" s="22" t="str">
        <f t="shared" si="256"/>
        <v>VERTENTEN Yannick</v>
      </c>
      <c r="IF15" s="83">
        <v>1173</v>
      </c>
      <c r="IG15" s="22" t="str">
        <f t="shared" si="257"/>
        <v>D</v>
      </c>
      <c r="IH15" s="22" t="str">
        <f t="shared" si="258"/>
        <v>VERHOEVEN Christiaan</v>
      </c>
      <c r="II15" s="83">
        <v>1699</v>
      </c>
      <c r="IJ15" s="22" t="str">
        <f t="shared" si="259"/>
        <v>C</v>
      </c>
      <c r="IK15" s="83">
        <v>2</v>
      </c>
      <c r="IL15" s="83">
        <v>2</v>
      </c>
      <c r="IM15" s="65"/>
      <c r="IN15" s="22">
        <f t="shared" si="260"/>
        <v>0</v>
      </c>
      <c r="IO15" s="22">
        <f t="shared" si="261"/>
        <v>2</v>
      </c>
      <c r="IP15" s="43">
        <f t="shared" ref="IP15:IQ19" si="303">IF(IN15=2,3,IF(IN15=1,1,0))</f>
        <v>0</v>
      </c>
      <c r="IQ15" s="43">
        <f t="shared" si="303"/>
        <v>3</v>
      </c>
      <c r="IR15" s="56"/>
      <c r="IS15" s="22" t="str">
        <f t="shared" si="262"/>
        <v>VAN HUFFELEN Geoffrey</v>
      </c>
      <c r="IT15" s="83">
        <v>6912</v>
      </c>
      <c r="IU15" s="22" t="str">
        <f t="shared" si="263"/>
        <v>C</v>
      </c>
      <c r="IV15" s="22" t="str">
        <f t="shared" si="264"/>
        <v>LEEMANS Gustaaf</v>
      </c>
      <c r="IW15" s="83">
        <v>2598</v>
      </c>
      <c r="IX15" s="22" t="str">
        <f t="shared" si="265"/>
        <v>C</v>
      </c>
      <c r="IY15" s="83">
        <v>1</v>
      </c>
      <c r="IZ15" s="83">
        <v>1</v>
      </c>
      <c r="JA15" s="84"/>
      <c r="JB15" s="22">
        <f t="shared" si="266"/>
        <v>2</v>
      </c>
      <c r="JC15" s="22">
        <f t="shared" si="267"/>
        <v>0</v>
      </c>
      <c r="JD15" s="43">
        <f t="shared" ref="JD15:JE19" si="304">IF(JB15=2,3,IF(JB15=1,1,0))</f>
        <v>3</v>
      </c>
      <c r="JE15" s="43">
        <f t="shared" si="304"/>
        <v>0</v>
      </c>
      <c r="JF15" s="66"/>
      <c r="JG15" s="22" t="str">
        <f t="shared" si="268"/>
        <v>D'HERTEFELT Alfons</v>
      </c>
      <c r="JH15" s="83">
        <v>3288</v>
      </c>
      <c r="JI15" s="22" t="str">
        <f t="shared" si="269"/>
        <v>C</v>
      </c>
      <c r="JJ15" s="22" t="str">
        <f t="shared" si="270"/>
        <v>CLAES Ingrid</v>
      </c>
      <c r="JK15" s="83">
        <v>2961</v>
      </c>
      <c r="JL15" s="22" t="str">
        <f t="shared" si="271"/>
        <v>D</v>
      </c>
      <c r="JM15" s="83">
        <v>1</v>
      </c>
      <c r="JN15" s="83">
        <v>1</v>
      </c>
      <c r="JO15" s="84"/>
      <c r="JP15" s="22">
        <f t="shared" si="272"/>
        <v>2</v>
      </c>
      <c r="JQ15" s="22">
        <f t="shared" si="273"/>
        <v>0</v>
      </c>
      <c r="JR15" s="43">
        <f t="shared" ref="JR15:JS19" si="305">IF(JP15=2,3,IF(JP15=1,1,0))</f>
        <v>3</v>
      </c>
      <c r="JS15" s="43">
        <f t="shared" si="305"/>
        <v>0</v>
      </c>
      <c r="JT15" s="56"/>
      <c r="JU15" s="22" t="str">
        <f t="shared" si="274"/>
        <v>VERTENTEN Yannick</v>
      </c>
      <c r="JV15" s="83">
        <v>1173</v>
      </c>
      <c r="JW15" s="22" t="str">
        <f t="shared" si="275"/>
        <v>D</v>
      </c>
      <c r="JX15" s="22" t="str">
        <f t="shared" si="276"/>
        <v>JENKINSON Eric</v>
      </c>
      <c r="JY15" s="83">
        <v>3841</v>
      </c>
      <c r="JZ15" s="22" t="str">
        <f t="shared" si="277"/>
        <v>C</v>
      </c>
      <c r="KA15" s="83">
        <v>2</v>
      </c>
      <c r="KB15" s="83">
        <v>2</v>
      </c>
      <c r="KC15" s="84"/>
      <c r="KD15" s="22">
        <f t="shared" si="278"/>
        <v>0</v>
      </c>
      <c r="KE15" s="22">
        <f t="shared" si="279"/>
        <v>2</v>
      </c>
      <c r="KF15" s="43">
        <f t="shared" ref="KF15:KG19" si="306">IF(KD15=2,3,IF(KD15=1,1,0))</f>
        <v>0</v>
      </c>
      <c r="KG15" s="43">
        <f t="shared" si="306"/>
        <v>3</v>
      </c>
      <c r="KH15" s="56"/>
      <c r="KI15" s="22" t="str">
        <f t="shared" si="280"/>
        <v>VERTENTEN Yannick</v>
      </c>
      <c r="KJ15" s="83">
        <v>1173</v>
      </c>
      <c r="KK15" s="22" t="str">
        <f t="shared" si="281"/>
        <v>D</v>
      </c>
      <c r="KL15" s="22" t="str">
        <f t="shared" si="282"/>
        <v>D'HERTEFELT Alfons</v>
      </c>
      <c r="KM15" s="83">
        <v>3288</v>
      </c>
      <c r="KN15" s="22" t="str">
        <f t="shared" si="283"/>
        <v>C</v>
      </c>
      <c r="KO15" s="83">
        <v>2</v>
      </c>
      <c r="KP15" s="83">
        <v>1</v>
      </c>
      <c r="KQ15" s="84"/>
      <c r="KR15" s="22">
        <f t="shared" si="284"/>
        <v>1</v>
      </c>
      <c r="KS15" s="22">
        <f t="shared" si="285"/>
        <v>1</v>
      </c>
      <c r="KT15" s="43">
        <f t="shared" ref="KT15:KU19" si="307">IF(KR15=2,3,IF(KR15=1,1,0))</f>
        <v>1</v>
      </c>
      <c r="KU15" s="43">
        <f t="shared" si="307"/>
        <v>1</v>
      </c>
      <c r="KV15" s="66"/>
      <c r="KW15" s="22"/>
      <c r="KX15" s="83"/>
      <c r="KY15" s="22"/>
      <c r="KZ15" s="22"/>
      <c r="LA15" s="83"/>
      <c r="LB15" s="22"/>
      <c r="LC15" s="83"/>
      <c r="LD15" s="83"/>
      <c r="LE15" s="84"/>
      <c r="LF15" s="22"/>
      <c r="LG15" s="22"/>
      <c r="LH15" s="43"/>
      <c r="LI15" s="43"/>
      <c r="LJ15" s="56"/>
      <c r="LK15" s="22"/>
      <c r="LL15" s="83"/>
      <c r="LM15" s="22"/>
      <c r="LN15" s="22"/>
      <c r="LO15" s="83"/>
      <c r="LP15" s="22"/>
      <c r="LQ15" s="83"/>
      <c r="LR15" s="83"/>
      <c r="LS15" s="84"/>
      <c r="LT15" s="22"/>
      <c r="LU15" s="22"/>
      <c r="LV15" s="43"/>
      <c r="LW15" s="43"/>
      <c r="LY15" s="22"/>
      <c r="LZ15" s="83"/>
      <c r="MA15" s="22"/>
      <c r="MB15" s="22"/>
      <c r="MC15" s="83"/>
      <c r="MD15" s="22"/>
      <c r="ME15" s="83"/>
      <c r="MF15" s="83"/>
      <c r="MG15" s="84"/>
      <c r="MH15" s="22"/>
      <c r="MI15" s="22"/>
      <c r="MJ15" s="43"/>
      <c r="MK15" s="43"/>
      <c r="ML15" s="56"/>
      <c r="MM15" s="22"/>
      <c r="MN15" s="83"/>
      <c r="MO15" s="22"/>
      <c r="MP15" s="22"/>
      <c r="MQ15" s="83"/>
      <c r="MR15" s="22"/>
      <c r="MS15" s="83"/>
      <c r="MT15" s="83"/>
      <c r="MU15" s="84"/>
      <c r="MV15" s="22"/>
      <c r="MW15" s="22"/>
      <c r="MX15" s="43"/>
      <c r="MY15" s="43"/>
    </row>
    <row r="16" spans="1:363" ht="16.5" x14ac:dyDescent="0.3">
      <c r="A16" s="22" t="str">
        <f t="shared" si="154"/>
        <v>BRABANTS Hans</v>
      </c>
      <c r="B16" s="83">
        <v>2777</v>
      </c>
      <c r="C16" s="22" t="str">
        <f t="shared" si="155"/>
        <v>D</v>
      </c>
      <c r="D16" s="22" t="str">
        <f t="shared" si="156"/>
        <v>LEEMANS Gustaaf</v>
      </c>
      <c r="E16" s="83">
        <v>2598</v>
      </c>
      <c r="F16" s="22" t="str">
        <f t="shared" si="157"/>
        <v>C</v>
      </c>
      <c r="G16" s="83">
        <v>1</v>
      </c>
      <c r="H16" s="83">
        <v>1</v>
      </c>
      <c r="I16" s="84"/>
      <c r="J16" s="22">
        <f t="shared" si="158"/>
        <v>2</v>
      </c>
      <c r="K16" s="22">
        <f t="shared" si="159"/>
        <v>0</v>
      </c>
      <c r="L16" s="43">
        <f t="shared" si="286"/>
        <v>3</v>
      </c>
      <c r="M16" s="43">
        <f t="shared" si="286"/>
        <v>0</v>
      </c>
      <c r="N16" s="66"/>
      <c r="O16" s="22" t="str">
        <f t="shared" si="160"/>
        <v>VERTENTEN Yannick</v>
      </c>
      <c r="P16" s="83">
        <v>1173</v>
      </c>
      <c r="Q16" s="22" t="str">
        <f t="shared" si="161"/>
        <v>D</v>
      </c>
      <c r="R16" s="22" t="str">
        <f t="shared" si="162"/>
        <v>ARIJS Chris</v>
      </c>
      <c r="S16" s="83">
        <v>7767</v>
      </c>
      <c r="T16" s="22" t="str">
        <f t="shared" si="163"/>
        <v>D</v>
      </c>
      <c r="U16" s="83">
        <v>1</v>
      </c>
      <c r="V16" s="83">
        <v>1</v>
      </c>
      <c r="W16" s="84"/>
      <c r="X16" s="22">
        <f t="shared" si="164"/>
        <v>2</v>
      </c>
      <c r="Y16" s="22">
        <f t="shared" si="165"/>
        <v>0</v>
      </c>
      <c r="Z16" s="43">
        <f t="shared" si="287"/>
        <v>3</v>
      </c>
      <c r="AA16" s="43">
        <f t="shared" si="287"/>
        <v>0</v>
      </c>
      <c r="AB16" s="56"/>
      <c r="AC16" s="22" t="str">
        <f t="shared" si="166"/>
        <v>COECKE Achiel</v>
      </c>
      <c r="AD16" s="83">
        <v>4209</v>
      </c>
      <c r="AE16" s="22" t="str">
        <f t="shared" si="167"/>
        <v>B</v>
      </c>
      <c r="AF16" s="22" t="str">
        <f t="shared" si="168"/>
        <v>LEEMANS Gustaaf</v>
      </c>
      <c r="AG16" s="83">
        <v>2598</v>
      </c>
      <c r="AH16" s="22" t="str">
        <f t="shared" si="169"/>
        <v>C</v>
      </c>
      <c r="AI16" s="83">
        <v>1</v>
      </c>
      <c r="AJ16" s="83">
        <v>1</v>
      </c>
      <c r="AK16" s="84"/>
      <c r="AL16" s="22">
        <f t="shared" si="170"/>
        <v>2</v>
      </c>
      <c r="AM16" s="22">
        <f t="shared" si="171"/>
        <v>0</v>
      </c>
      <c r="AN16" s="43">
        <f t="shared" si="288"/>
        <v>3</v>
      </c>
      <c r="AO16" s="43">
        <f t="shared" si="288"/>
        <v>0</v>
      </c>
      <c r="AP16" s="56"/>
      <c r="AQ16" s="22" t="str">
        <f t="shared" si="172"/>
        <v>VERTENTEN Yannick</v>
      </c>
      <c r="AR16" s="83">
        <v>1173</v>
      </c>
      <c r="AS16" s="22" t="str">
        <f t="shared" si="173"/>
        <v>D</v>
      </c>
      <c r="AT16" s="22" t="str">
        <f t="shared" si="174"/>
        <v>PEETERS Luc</v>
      </c>
      <c r="AU16" s="83">
        <v>5427</v>
      </c>
      <c r="AV16" s="22" t="str">
        <f t="shared" si="175"/>
        <v>D</v>
      </c>
      <c r="AW16" s="83">
        <v>1</v>
      </c>
      <c r="AX16" s="83">
        <v>1</v>
      </c>
      <c r="AY16" s="84"/>
      <c r="AZ16" s="22">
        <f t="shared" si="176"/>
        <v>2</v>
      </c>
      <c r="BA16" s="22">
        <f t="shared" si="177"/>
        <v>0</v>
      </c>
      <c r="BB16" s="43">
        <f t="shared" si="289"/>
        <v>3</v>
      </c>
      <c r="BC16" s="43">
        <f t="shared" si="289"/>
        <v>0</v>
      </c>
      <c r="BD16" s="66"/>
      <c r="BE16" s="22" t="str">
        <f t="shared" si="178"/>
        <v>BACKELJAU Jan</v>
      </c>
      <c r="BF16" s="83">
        <v>2662</v>
      </c>
      <c r="BG16" s="22" t="str">
        <f t="shared" si="179"/>
        <v>C</v>
      </c>
      <c r="BH16" s="22" t="str">
        <f t="shared" si="180"/>
        <v>LEEMANS Gustaaf</v>
      </c>
      <c r="BI16" s="83">
        <v>2598</v>
      </c>
      <c r="BJ16" s="22" t="str">
        <f t="shared" si="181"/>
        <v>C</v>
      </c>
      <c r="BK16" s="83">
        <v>2</v>
      </c>
      <c r="BL16" s="83">
        <v>2</v>
      </c>
      <c r="BM16" s="84"/>
      <c r="BN16" s="22">
        <f t="shared" si="182"/>
        <v>0</v>
      </c>
      <c r="BO16" s="22">
        <f t="shared" si="183"/>
        <v>2</v>
      </c>
      <c r="BP16" s="43">
        <f t="shared" si="290"/>
        <v>0</v>
      </c>
      <c r="BQ16" s="43">
        <f t="shared" si="290"/>
        <v>3</v>
      </c>
      <c r="BR16" s="56"/>
      <c r="BS16" s="22" t="str">
        <f t="shared" si="184"/>
        <v>DE BUYSER Jean-Paul</v>
      </c>
      <c r="BT16" s="83">
        <v>5335</v>
      </c>
      <c r="BU16" s="22" t="str">
        <f t="shared" si="185"/>
        <v>D</v>
      </c>
      <c r="BV16" s="22" t="str">
        <f t="shared" si="186"/>
        <v>BACKELJAU Jan</v>
      </c>
      <c r="BW16" s="83">
        <v>2662</v>
      </c>
      <c r="BX16" s="22" t="str">
        <f t="shared" si="187"/>
        <v>C</v>
      </c>
      <c r="BY16" s="83">
        <v>2</v>
      </c>
      <c r="BZ16" s="83">
        <v>2</v>
      </c>
      <c r="CA16" s="84"/>
      <c r="CB16" s="22">
        <f t="shared" si="188"/>
        <v>0</v>
      </c>
      <c r="CC16" s="22">
        <f t="shared" si="189"/>
        <v>2</v>
      </c>
      <c r="CD16" s="43">
        <f t="shared" si="291"/>
        <v>0</v>
      </c>
      <c r="CE16" s="43">
        <f t="shared" si="291"/>
        <v>3</v>
      </c>
      <c r="CF16" s="56"/>
      <c r="CG16" s="22" t="str">
        <f t="shared" si="190"/>
        <v>DESMEDT Hugo</v>
      </c>
      <c r="CH16" s="83">
        <v>2911</v>
      </c>
      <c r="CI16" s="22" t="str">
        <f t="shared" si="191"/>
        <v>D</v>
      </c>
      <c r="CJ16" s="22" t="str">
        <f t="shared" si="192"/>
        <v>LEEMANS Gustaaf</v>
      </c>
      <c r="CK16" s="83">
        <v>2598</v>
      </c>
      <c r="CL16" s="22" t="str">
        <f t="shared" si="193"/>
        <v>C</v>
      </c>
      <c r="CM16" s="83">
        <v>2</v>
      </c>
      <c r="CN16" s="83">
        <v>1</v>
      </c>
      <c r="CO16" s="84"/>
      <c r="CP16" s="22">
        <f t="shared" si="194"/>
        <v>1</v>
      </c>
      <c r="CQ16" s="22">
        <f t="shared" si="195"/>
        <v>1</v>
      </c>
      <c r="CR16" s="43">
        <f t="shared" si="292"/>
        <v>1</v>
      </c>
      <c r="CS16" s="43">
        <f t="shared" si="292"/>
        <v>1</v>
      </c>
      <c r="CT16" s="66"/>
      <c r="CU16" s="22" t="str">
        <f t="shared" si="196"/>
        <v>VERTENTEN Yannick</v>
      </c>
      <c r="CV16" s="83">
        <v>1173</v>
      </c>
      <c r="CW16" s="22" t="str">
        <f t="shared" si="197"/>
        <v>D</v>
      </c>
      <c r="CX16" s="22" t="str">
        <f t="shared" si="198"/>
        <v>VAN HUFFELEN Kevin</v>
      </c>
      <c r="CY16" s="83">
        <v>8573</v>
      </c>
      <c r="CZ16" s="22" t="str">
        <f t="shared" si="199"/>
        <v>C</v>
      </c>
      <c r="DA16" s="83">
        <v>1</v>
      </c>
      <c r="DB16" s="83">
        <v>2</v>
      </c>
      <c r="DC16" s="84"/>
      <c r="DD16" s="22">
        <f t="shared" si="200"/>
        <v>1</v>
      </c>
      <c r="DE16" s="22">
        <f t="shared" si="201"/>
        <v>1</v>
      </c>
      <c r="DF16" s="43">
        <f t="shared" si="293"/>
        <v>1</v>
      </c>
      <c r="DG16" s="43">
        <f t="shared" si="293"/>
        <v>1</v>
      </c>
      <c r="DH16" s="56"/>
      <c r="DI16" s="22" t="str">
        <f t="shared" si="202"/>
        <v>STALLAERT François</v>
      </c>
      <c r="DJ16" s="83">
        <v>7165</v>
      </c>
      <c r="DK16" s="22" t="str">
        <f t="shared" si="203"/>
        <v>D</v>
      </c>
      <c r="DL16" s="22" t="str">
        <f t="shared" si="204"/>
        <v>PIESSENS August</v>
      </c>
      <c r="DM16" s="83">
        <v>8056</v>
      </c>
      <c r="DN16" s="22" t="str">
        <f t="shared" si="205"/>
        <v>C</v>
      </c>
      <c r="DO16" s="83">
        <v>1</v>
      </c>
      <c r="DP16" s="83">
        <v>2</v>
      </c>
      <c r="DQ16" s="84"/>
      <c r="DR16" s="22">
        <f t="shared" si="206"/>
        <v>1</v>
      </c>
      <c r="DS16" s="22">
        <f t="shared" si="207"/>
        <v>1</v>
      </c>
      <c r="DT16" s="43">
        <f t="shared" si="294"/>
        <v>1</v>
      </c>
      <c r="DU16" s="43">
        <f t="shared" si="294"/>
        <v>1</v>
      </c>
      <c r="DV16" s="56"/>
      <c r="DW16" s="22" t="str">
        <f t="shared" si="208"/>
        <v>BROOTHAERS Kurt</v>
      </c>
      <c r="DX16" s="83">
        <v>5275</v>
      </c>
      <c r="DY16" s="22" t="str">
        <f t="shared" si="209"/>
        <v>D</v>
      </c>
      <c r="DZ16" s="22" t="str">
        <f t="shared" si="210"/>
        <v>LEEMANS Gustaaf</v>
      </c>
      <c r="EA16" s="83">
        <v>2598</v>
      </c>
      <c r="EB16" s="22" t="str">
        <f t="shared" si="211"/>
        <v>C</v>
      </c>
      <c r="EC16" s="83">
        <v>2</v>
      </c>
      <c r="ED16" s="83">
        <v>2</v>
      </c>
      <c r="EE16" s="84"/>
      <c r="EF16" s="22">
        <f t="shared" si="212"/>
        <v>0</v>
      </c>
      <c r="EG16" s="22">
        <f t="shared" si="213"/>
        <v>2</v>
      </c>
      <c r="EH16" s="43">
        <f t="shared" si="295"/>
        <v>0</v>
      </c>
      <c r="EI16" s="43">
        <f t="shared" si="295"/>
        <v>3</v>
      </c>
      <c r="EJ16" s="66"/>
      <c r="EK16" s="22" t="str">
        <f t="shared" si="214"/>
        <v>JANSEGERS Rudy</v>
      </c>
      <c r="EL16" s="83">
        <v>7595</v>
      </c>
      <c r="EM16" s="22" t="str">
        <f t="shared" si="215"/>
        <v>NA</v>
      </c>
      <c r="EN16" s="22" t="str">
        <f t="shared" si="216"/>
        <v>VERTENTEN Yannick</v>
      </c>
      <c r="EO16" s="83">
        <v>1173</v>
      </c>
      <c r="EP16" s="22" t="str">
        <f t="shared" si="217"/>
        <v>D</v>
      </c>
      <c r="EQ16" s="83">
        <v>1</v>
      </c>
      <c r="ER16" s="83">
        <v>2</v>
      </c>
      <c r="ES16" s="84"/>
      <c r="ET16" s="22">
        <f t="shared" si="218"/>
        <v>1</v>
      </c>
      <c r="EU16" s="22">
        <f t="shared" si="219"/>
        <v>1</v>
      </c>
      <c r="EV16" s="43">
        <f t="shared" si="296"/>
        <v>1</v>
      </c>
      <c r="EW16" s="43">
        <f t="shared" si="296"/>
        <v>1</v>
      </c>
      <c r="EX16" s="56"/>
      <c r="EY16" s="22" t="str">
        <f t="shared" si="220"/>
        <v>VERTENTEN Yannick</v>
      </c>
      <c r="EZ16" s="83">
        <v>1173</v>
      </c>
      <c r="FA16" s="22" t="str">
        <f t="shared" si="221"/>
        <v>D</v>
      </c>
      <c r="FB16" s="22" t="str">
        <f t="shared" si="222"/>
        <v>VAN HOOFSTAT Louis</v>
      </c>
      <c r="FC16" s="83">
        <v>2836</v>
      </c>
      <c r="FD16" s="22" t="str">
        <f t="shared" si="223"/>
        <v>D</v>
      </c>
      <c r="FE16" s="83">
        <v>2</v>
      </c>
      <c r="FF16" s="83">
        <v>1</v>
      </c>
      <c r="FG16" s="84"/>
      <c r="FH16" s="22">
        <f t="shared" si="224"/>
        <v>1</v>
      </c>
      <c r="FI16" s="22">
        <f t="shared" si="225"/>
        <v>1</v>
      </c>
      <c r="FJ16" s="43">
        <f t="shared" si="297"/>
        <v>1</v>
      </c>
      <c r="FK16" s="43">
        <f t="shared" si="297"/>
        <v>1</v>
      </c>
      <c r="FL16" s="56"/>
      <c r="FM16" s="22" t="str">
        <f t="shared" si="226"/>
        <v>TELLIER Yannick</v>
      </c>
      <c r="FN16" s="83">
        <v>7646</v>
      </c>
      <c r="FO16" s="22" t="str">
        <f t="shared" si="227"/>
        <v>B</v>
      </c>
      <c r="FP16" s="22" t="str">
        <f t="shared" si="228"/>
        <v>VERTENTEN Yannick</v>
      </c>
      <c r="FQ16" s="83">
        <v>1173</v>
      </c>
      <c r="FR16" s="22" t="str">
        <f t="shared" si="229"/>
        <v>D</v>
      </c>
      <c r="FS16" s="83">
        <v>1</v>
      </c>
      <c r="FT16" s="83">
        <v>2</v>
      </c>
      <c r="FU16" s="84"/>
      <c r="FV16" s="22">
        <f t="shared" si="230"/>
        <v>1</v>
      </c>
      <c r="FW16" s="22">
        <f t="shared" si="231"/>
        <v>1</v>
      </c>
      <c r="FX16" s="43">
        <f t="shared" si="298"/>
        <v>1</v>
      </c>
      <c r="FY16" s="43">
        <f t="shared" si="298"/>
        <v>1</v>
      </c>
      <c r="FZ16" s="66"/>
      <c r="GA16" s="22" t="str">
        <f t="shared" si="232"/>
        <v>VERTENTEN Yannick</v>
      </c>
      <c r="GB16" s="83">
        <v>1173</v>
      </c>
      <c r="GC16" s="22" t="str">
        <f t="shared" si="233"/>
        <v>D</v>
      </c>
      <c r="GD16" s="22" t="str">
        <f t="shared" si="234"/>
        <v>COECKE Achiel</v>
      </c>
      <c r="GE16" s="83">
        <v>4209</v>
      </c>
      <c r="GF16" s="22" t="str">
        <f t="shared" si="235"/>
        <v>B</v>
      </c>
      <c r="GG16" s="83">
        <v>1</v>
      </c>
      <c r="GH16" s="83">
        <v>1</v>
      </c>
      <c r="GI16" s="84"/>
      <c r="GJ16" s="22">
        <f t="shared" si="236"/>
        <v>2</v>
      </c>
      <c r="GK16" s="22">
        <f t="shared" si="237"/>
        <v>0</v>
      </c>
      <c r="GL16" s="43">
        <f t="shared" si="299"/>
        <v>3</v>
      </c>
      <c r="GM16" s="43">
        <f t="shared" si="299"/>
        <v>0</v>
      </c>
      <c r="GN16" s="56"/>
      <c r="GO16" s="22" t="str">
        <f t="shared" si="238"/>
        <v>ALEWATERS Christian</v>
      </c>
      <c r="GP16" s="83">
        <v>432</v>
      </c>
      <c r="GQ16" s="22" t="str">
        <f t="shared" si="239"/>
        <v>D</v>
      </c>
      <c r="GR16" s="22" t="str">
        <f t="shared" si="240"/>
        <v>LEEMANS Gustaaf</v>
      </c>
      <c r="GS16" s="83">
        <v>2598</v>
      </c>
      <c r="GT16" s="22" t="str">
        <f t="shared" si="241"/>
        <v>C</v>
      </c>
      <c r="GU16" s="83">
        <v>2</v>
      </c>
      <c r="GV16" s="83">
        <v>1</v>
      </c>
      <c r="GW16" s="84"/>
      <c r="GX16" s="22">
        <f t="shared" si="242"/>
        <v>1</v>
      </c>
      <c r="GY16" s="22">
        <f t="shared" si="243"/>
        <v>1</v>
      </c>
      <c r="GZ16" s="43">
        <f t="shared" si="300"/>
        <v>1</v>
      </c>
      <c r="HA16" s="43">
        <f t="shared" si="300"/>
        <v>1</v>
      </c>
      <c r="HB16" s="56"/>
      <c r="HC16" s="22" t="str">
        <f t="shared" si="244"/>
        <v>VAN EYCK Kristof</v>
      </c>
      <c r="HD16" s="83">
        <v>2987</v>
      </c>
      <c r="HE16" s="22" t="str">
        <f t="shared" si="245"/>
        <v>D</v>
      </c>
      <c r="HF16" s="22" t="str">
        <f t="shared" si="246"/>
        <v>DE ROOVERE Patrick</v>
      </c>
      <c r="HG16" s="83">
        <v>8714</v>
      </c>
      <c r="HH16" s="22" t="str">
        <f t="shared" si="247"/>
        <v>D</v>
      </c>
      <c r="HI16" s="83">
        <v>1</v>
      </c>
      <c r="HJ16" s="83">
        <v>2</v>
      </c>
      <c r="HK16" s="84"/>
      <c r="HL16" s="22">
        <f t="shared" si="248"/>
        <v>1</v>
      </c>
      <c r="HM16" s="22">
        <f t="shared" si="249"/>
        <v>1</v>
      </c>
      <c r="HN16" s="43">
        <f t="shared" si="301"/>
        <v>1</v>
      </c>
      <c r="HO16" s="43">
        <f t="shared" si="301"/>
        <v>1</v>
      </c>
      <c r="HP16" s="66"/>
      <c r="HQ16" s="22" t="str">
        <f t="shared" si="250"/>
        <v>WACHTERS Gert</v>
      </c>
      <c r="HR16" s="83">
        <v>3546</v>
      </c>
      <c r="HS16" s="22" t="str">
        <f t="shared" si="251"/>
        <v>D</v>
      </c>
      <c r="HT16" s="22" t="str">
        <f t="shared" si="252"/>
        <v>JENKINSON Eric</v>
      </c>
      <c r="HU16" s="83">
        <v>3841</v>
      </c>
      <c r="HV16" s="22" t="str">
        <f t="shared" si="253"/>
        <v>C</v>
      </c>
      <c r="HW16" s="83">
        <v>2</v>
      </c>
      <c r="HX16" s="83">
        <v>1</v>
      </c>
      <c r="HY16" s="84"/>
      <c r="HZ16" s="22">
        <f t="shared" si="254"/>
        <v>1</v>
      </c>
      <c r="IA16" s="22">
        <f t="shared" si="255"/>
        <v>1</v>
      </c>
      <c r="IB16" s="43">
        <f t="shared" si="302"/>
        <v>1</v>
      </c>
      <c r="IC16" s="43">
        <f t="shared" si="302"/>
        <v>1</v>
      </c>
      <c r="ID16" s="56"/>
      <c r="IE16" s="22" t="str">
        <f t="shared" si="256"/>
        <v>LEEMANS Gustaaf</v>
      </c>
      <c r="IF16" s="83">
        <v>2598</v>
      </c>
      <c r="IG16" s="22" t="str">
        <f t="shared" si="257"/>
        <v>C</v>
      </c>
      <c r="IH16" s="22" t="str">
        <f t="shared" si="258"/>
        <v>DE BOECK Alfons</v>
      </c>
      <c r="II16" s="83">
        <v>1722</v>
      </c>
      <c r="IJ16" s="22" t="str">
        <f t="shared" si="259"/>
        <v>NA</v>
      </c>
      <c r="IK16" s="83">
        <v>2</v>
      </c>
      <c r="IL16" s="83">
        <v>2</v>
      </c>
      <c r="IM16" s="65"/>
      <c r="IN16" s="22">
        <f t="shared" si="260"/>
        <v>0</v>
      </c>
      <c r="IO16" s="22">
        <f t="shared" si="261"/>
        <v>2</v>
      </c>
      <c r="IP16" s="43">
        <f t="shared" si="303"/>
        <v>0</v>
      </c>
      <c r="IQ16" s="43">
        <f t="shared" si="303"/>
        <v>3</v>
      </c>
      <c r="IR16" s="56"/>
      <c r="IS16" s="22" t="str">
        <f t="shared" si="262"/>
        <v>VAN HUFFELEN Kevin</v>
      </c>
      <c r="IT16" s="83">
        <v>8573</v>
      </c>
      <c r="IU16" s="22" t="str">
        <f t="shared" si="263"/>
        <v>C</v>
      </c>
      <c r="IV16" s="22" t="str">
        <f t="shared" si="264"/>
        <v>VERTENTEN Yannick</v>
      </c>
      <c r="IW16" s="83">
        <v>1173</v>
      </c>
      <c r="IX16" s="22" t="str">
        <f t="shared" si="265"/>
        <v>D</v>
      </c>
      <c r="IY16" s="83">
        <v>2</v>
      </c>
      <c r="IZ16" s="83">
        <v>1</v>
      </c>
      <c r="JA16" s="84"/>
      <c r="JB16" s="22">
        <f t="shared" si="266"/>
        <v>1</v>
      </c>
      <c r="JC16" s="22">
        <f t="shared" si="267"/>
        <v>1</v>
      </c>
      <c r="JD16" s="43">
        <f t="shared" si="304"/>
        <v>1</v>
      </c>
      <c r="JE16" s="43">
        <f t="shared" si="304"/>
        <v>1</v>
      </c>
      <c r="JF16" s="66"/>
      <c r="JG16" s="22" t="str">
        <f t="shared" si="268"/>
        <v>DE WACHTER Danny</v>
      </c>
      <c r="JH16" s="83">
        <v>5817</v>
      </c>
      <c r="JI16" s="22" t="str">
        <f t="shared" si="269"/>
        <v>NA</v>
      </c>
      <c r="JJ16" s="22" t="str">
        <f t="shared" si="270"/>
        <v>STALLAERT François</v>
      </c>
      <c r="JK16" s="83">
        <v>7165</v>
      </c>
      <c r="JL16" s="22" t="str">
        <f t="shared" si="271"/>
        <v>D</v>
      </c>
      <c r="JM16" s="83">
        <v>1</v>
      </c>
      <c r="JN16" s="83">
        <v>2</v>
      </c>
      <c r="JO16" s="84"/>
      <c r="JP16" s="22">
        <f t="shared" si="272"/>
        <v>1</v>
      </c>
      <c r="JQ16" s="22">
        <f t="shared" si="273"/>
        <v>1</v>
      </c>
      <c r="JR16" s="43">
        <f t="shared" si="305"/>
        <v>1</v>
      </c>
      <c r="JS16" s="43">
        <f t="shared" si="305"/>
        <v>1</v>
      </c>
      <c r="JT16" s="56"/>
      <c r="JU16" s="22" t="str">
        <f t="shared" si="274"/>
        <v>DE JONGHE Guy</v>
      </c>
      <c r="JV16" s="83">
        <v>3829</v>
      </c>
      <c r="JW16" s="22" t="str">
        <f t="shared" si="275"/>
        <v>D</v>
      </c>
      <c r="JX16" s="22" t="str">
        <f t="shared" si="276"/>
        <v>RIGUEL Nick</v>
      </c>
      <c r="JY16" s="83">
        <v>5397</v>
      </c>
      <c r="JZ16" s="22" t="str">
        <f t="shared" si="277"/>
        <v>C</v>
      </c>
      <c r="KA16" s="83">
        <v>1</v>
      </c>
      <c r="KB16" s="83">
        <v>1</v>
      </c>
      <c r="KC16" s="84"/>
      <c r="KD16" s="22">
        <f t="shared" si="278"/>
        <v>2</v>
      </c>
      <c r="KE16" s="22">
        <f t="shared" si="279"/>
        <v>0</v>
      </c>
      <c r="KF16" s="43">
        <f t="shared" si="306"/>
        <v>3</v>
      </c>
      <c r="KG16" s="43">
        <f t="shared" si="306"/>
        <v>0</v>
      </c>
      <c r="KH16" s="56"/>
      <c r="KI16" s="22" t="str">
        <f t="shared" si="280"/>
        <v>VAN EYCK Kristof</v>
      </c>
      <c r="KJ16" s="83">
        <v>2987</v>
      </c>
      <c r="KK16" s="22" t="str">
        <f t="shared" si="281"/>
        <v>D</v>
      </c>
      <c r="KL16" s="22" t="str">
        <f t="shared" si="282"/>
        <v>DE WACHTER Danny</v>
      </c>
      <c r="KM16" s="83">
        <v>5817</v>
      </c>
      <c r="KN16" s="22" t="str">
        <f t="shared" si="283"/>
        <v>NA</v>
      </c>
      <c r="KO16" s="83">
        <v>2</v>
      </c>
      <c r="KP16" s="83">
        <v>2</v>
      </c>
      <c r="KQ16" s="84"/>
      <c r="KR16" s="22">
        <f t="shared" si="284"/>
        <v>0</v>
      </c>
      <c r="KS16" s="22">
        <f t="shared" si="285"/>
        <v>2</v>
      </c>
      <c r="KT16" s="43">
        <f t="shared" si="307"/>
        <v>0</v>
      </c>
      <c r="KU16" s="43">
        <f t="shared" si="307"/>
        <v>3</v>
      </c>
      <c r="KV16" s="66"/>
      <c r="KW16" s="22"/>
      <c r="KX16" s="83"/>
      <c r="KY16" s="22"/>
      <c r="KZ16" s="22"/>
      <c r="LA16" s="83"/>
      <c r="LB16" s="22"/>
      <c r="LC16" s="83"/>
      <c r="LD16" s="83"/>
      <c r="LE16" s="84"/>
      <c r="LF16" s="22"/>
      <c r="LG16" s="22"/>
      <c r="LH16" s="43"/>
      <c r="LI16" s="43"/>
      <c r="LJ16" s="56"/>
      <c r="LK16" s="22"/>
      <c r="LL16" s="83"/>
      <c r="LM16" s="22"/>
      <c r="LN16" s="22"/>
      <c r="LO16" s="83"/>
      <c r="LP16" s="22"/>
      <c r="LQ16" s="83"/>
      <c r="LR16" s="83"/>
      <c r="LS16" s="84"/>
      <c r="LT16" s="22"/>
      <c r="LU16" s="22"/>
      <c r="LV16" s="43"/>
      <c r="LW16" s="43"/>
      <c r="LY16" s="22"/>
      <c r="LZ16" s="83"/>
      <c r="MA16" s="22"/>
      <c r="MB16" s="22"/>
      <c r="MC16" s="83"/>
      <c r="MD16" s="22"/>
      <c r="ME16" s="83"/>
      <c r="MF16" s="83"/>
      <c r="MG16" s="84"/>
      <c r="MH16" s="22"/>
      <c r="MI16" s="22"/>
      <c r="MJ16" s="43"/>
      <c r="MK16" s="43"/>
      <c r="ML16" s="56"/>
      <c r="MM16" s="22"/>
      <c r="MN16" s="83"/>
      <c r="MO16" s="22"/>
      <c r="MP16" s="22"/>
      <c r="MQ16" s="83"/>
      <c r="MR16" s="22"/>
      <c r="MS16" s="83"/>
      <c r="MT16" s="83"/>
      <c r="MU16" s="84"/>
      <c r="MV16" s="22"/>
      <c r="MW16" s="22"/>
      <c r="MX16" s="43"/>
      <c r="MY16" s="43"/>
    </row>
    <row r="17" spans="1:363" ht="16.5" x14ac:dyDescent="0.3">
      <c r="A17" s="22" t="str">
        <f t="shared" si="154"/>
        <v>COLLIER Leo</v>
      </c>
      <c r="B17" s="83">
        <v>3914</v>
      </c>
      <c r="C17" s="22" t="str">
        <f t="shared" si="155"/>
        <v>C</v>
      </c>
      <c r="D17" s="22" t="str">
        <f t="shared" si="156"/>
        <v>VAN EYCK Wilfried</v>
      </c>
      <c r="E17" s="83">
        <v>2782</v>
      </c>
      <c r="F17" s="22" t="str">
        <f t="shared" si="157"/>
        <v>D</v>
      </c>
      <c r="G17" s="83">
        <v>2</v>
      </c>
      <c r="H17" s="83">
        <v>1</v>
      </c>
      <c r="I17" s="84"/>
      <c r="J17" s="22">
        <f t="shared" si="158"/>
        <v>1</v>
      </c>
      <c r="K17" s="22">
        <f t="shared" si="159"/>
        <v>1</v>
      </c>
      <c r="L17" s="43">
        <f t="shared" si="286"/>
        <v>1</v>
      </c>
      <c r="M17" s="43">
        <f t="shared" si="286"/>
        <v>1</v>
      </c>
      <c r="N17" s="66"/>
      <c r="O17" s="22" t="str">
        <f t="shared" si="160"/>
        <v>VAN EYCK Kristof</v>
      </c>
      <c r="P17" s="83">
        <v>2987</v>
      </c>
      <c r="Q17" s="22" t="str">
        <f t="shared" si="161"/>
        <v>D</v>
      </c>
      <c r="R17" s="22" t="str">
        <f t="shared" si="162"/>
        <v>MAETENS Gert</v>
      </c>
      <c r="S17" s="83">
        <v>8048</v>
      </c>
      <c r="T17" s="22" t="str">
        <f t="shared" si="163"/>
        <v>D</v>
      </c>
      <c r="U17" s="83">
        <v>2</v>
      </c>
      <c r="V17" s="83">
        <v>1</v>
      </c>
      <c r="W17" s="84"/>
      <c r="X17" s="22">
        <f t="shared" si="164"/>
        <v>1</v>
      </c>
      <c r="Y17" s="22">
        <f t="shared" si="165"/>
        <v>1</v>
      </c>
      <c r="Z17" s="43">
        <f t="shared" si="287"/>
        <v>1</v>
      </c>
      <c r="AA17" s="43">
        <f t="shared" si="287"/>
        <v>1</v>
      </c>
      <c r="AB17" s="56"/>
      <c r="AC17" s="22" t="str">
        <f t="shared" si="166"/>
        <v>THYS Cindy</v>
      </c>
      <c r="AD17" s="83">
        <v>3689</v>
      </c>
      <c r="AE17" s="22" t="str">
        <f t="shared" si="167"/>
        <v>C</v>
      </c>
      <c r="AF17" s="22" t="str">
        <f t="shared" si="168"/>
        <v>SEGERS Jozef</v>
      </c>
      <c r="AG17" s="83">
        <v>3246</v>
      </c>
      <c r="AH17" s="22" t="str">
        <f t="shared" si="169"/>
        <v>D</v>
      </c>
      <c r="AI17" s="83">
        <v>1</v>
      </c>
      <c r="AJ17" s="83">
        <v>1</v>
      </c>
      <c r="AK17" s="84"/>
      <c r="AL17" s="22">
        <f t="shared" si="170"/>
        <v>2</v>
      </c>
      <c r="AM17" s="22">
        <f t="shared" si="171"/>
        <v>0</v>
      </c>
      <c r="AN17" s="43">
        <f t="shared" si="288"/>
        <v>3</v>
      </c>
      <c r="AO17" s="43">
        <f t="shared" si="288"/>
        <v>0</v>
      </c>
      <c r="AP17" s="56"/>
      <c r="AQ17" s="22" t="str">
        <f t="shared" si="172"/>
        <v>VAN EYCK Kristof</v>
      </c>
      <c r="AR17" s="83">
        <v>2987</v>
      </c>
      <c r="AS17" s="22" t="str">
        <f t="shared" si="173"/>
        <v>D</v>
      </c>
      <c r="AT17" s="22" t="str">
        <f t="shared" si="174"/>
        <v>ALEWATERS Gustaaf</v>
      </c>
      <c r="AU17" s="83">
        <v>3691</v>
      </c>
      <c r="AV17" s="22" t="str">
        <f t="shared" si="175"/>
        <v>D</v>
      </c>
      <c r="AW17" s="83">
        <v>2</v>
      </c>
      <c r="AX17" s="83">
        <v>1</v>
      </c>
      <c r="AY17" s="84"/>
      <c r="AZ17" s="22">
        <f t="shared" si="176"/>
        <v>1</v>
      </c>
      <c r="BA17" s="22">
        <f t="shared" si="177"/>
        <v>1</v>
      </c>
      <c r="BB17" s="43">
        <f t="shared" si="289"/>
        <v>1</v>
      </c>
      <c r="BC17" s="43">
        <f t="shared" si="289"/>
        <v>1</v>
      </c>
      <c r="BD17" s="66"/>
      <c r="BE17" s="22" t="str">
        <f t="shared" si="178"/>
        <v>THOMPSON Arthur</v>
      </c>
      <c r="BF17" s="83">
        <v>2893</v>
      </c>
      <c r="BG17" s="22" t="str">
        <f t="shared" si="179"/>
        <v>D</v>
      </c>
      <c r="BH17" s="22" t="str">
        <f t="shared" si="180"/>
        <v>VAN EYCK Kristof</v>
      </c>
      <c r="BI17" s="83">
        <v>2987</v>
      </c>
      <c r="BJ17" s="22" t="str">
        <f t="shared" si="181"/>
        <v>D</v>
      </c>
      <c r="BK17" s="83">
        <v>1</v>
      </c>
      <c r="BL17" s="83">
        <v>1</v>
      </c>
      <c r="BM17" s="84"/>
      <c r="BN17" s="22">
        <f t="shared" si="182"/>
        <v>2</v>
      </c>
      <c r="BO17" s="22">
        <f t="shared" si="183"/>
        <v>0</v>
      </c>
      <c r="BP17" s="43">
        <f t="shared" si="290"/>
        <v>3</v>
      </c>
      <c r="BQ17" s="43">
        <f t="shared" si="290"/>
        <v>0</v>
      </c>
      <c r="BR17" s="56"/>
      <c r="BS17" s="22" t="str">
        <f t="shared" si="184"/>
        <v>VERBANCK Dany</v>
      </c>
      <c r="BT17" s="83">
        <v>3141</v>
      </c>
      <c r="BU17" s="22" t="str">
        <f t="shared" si="185"/>
        <v>NA</v>
      </c>
      <c r="BV17" s="22" t="str">
        <f t="shared" si="186"/>
        <v>BACKELAU Yannick</v>
      </c>
      <c r="BW17" s="83">
        <v>8097</v>
      </c>
      <c r="BX17" s="22" t="str">
        <f t="shared" si="187"/>
        <v>D</v>
      </c>
      <c r="BY17" s="83">
        <v>2</v>
      </c>
      <c r="BZ17" s="83">
        <v>2</v>
      </c>
      <c r="CA17" s="84"/>
      <c r="CB17" s="22">
        <f t="shared" si="188"/>
        <v>0</v>
      </c>
      <c r="CC17" s="22">
        <f t="shared" si="189"/>
        <v>2</v>
      </c>
      <c r="CD17" s="43">
        <f t="shared" si="291"/>
        <v>0</v>
      </c>
      <c r="CE17" s="43">
        <f t="shared" si="291"/>
        <v>3</v>
      </c>
      <c r="CF17" s="56"/>
      <c r="CG17" s="22" t="str">
        <f t="shared" si="190"/>
        <v>GIELIS Guido</v>
      </c>
      <c r="CH17" s="83">
        <v>5291</v>
      </c>
      <c r="CI17" s="22" t="str">
        <f t="shared" si="191"/>
        <v>C</v>
      </c>
      <c r="CJ17" s="22" t="str">
        <f t="shared" si="192"/>
        <v>SEGERS Jozef</v>
      </c>
      <c r="CK17" s="83">
        <v>3246</v>
      </c>
      <c r="CL17" s="22" t="str">
        <f t="shared" si="193"/>
        <v>D</v>
      </c>
      <c r="CM17" s="83">
        <v>1</v>
      </c>
      <c r="CN17" s="83">
        <v>1</v>
      </c>
      <c r="CO17" s="84"/>
      <c r="CP17" s="22">
        <f t="shared" si="194"/>
        <v>2</v>
      </c>
      <c r="CQ17" s="22">
        <f t="shared" si="195"/>
        <v>0</v>
      </c>
      <c r="CR17" s="43">
        <f t="shared" si="292"/>
        <v>3</v>
      </c>
      <c r="CS17" s="43">
        <f t="shared" si="292"/>
        <v>0</v>
      </c>
      <c r="CT17" s="66"/>
      <c r="CU17" s="22" t="str">
        <f t="shared" si="196"/>
        <v>DE JONGHE Guy</v>
      </c>
      <c r="CV17" s="83">
        <v>3829</v>
      </c>
      <c r="CW17" s="22" t="str">
        <f t="shared" si="197"/>
        <v>D</v>
      </c>
      <c r="CX17" s="22" t="str">
        <f t="shared" si="198"/>
        <v>VAN BOUWEL Louis</v>
      </c>
      <c r="CY17" s="83">
        <v>2630</v>
      </c>
      <c r="CZ17" s="22" t="str">
        <f t="shared" si="199"/>
        <v>D</v>
      </c>
      <c r="DA17" s="83">
        <v>2</v>
      </c>
      <c r="DB17" s="83">
        <v>1</v>
      </c>
      <c r="DC17" s="84"/>
      <c r="DD17" s="22">
        <f t="shared" si="200"/>
        <v>1</v>
      </c>
      <c r="DE17" s="22">
        <f t="shared" si="201"/>
        <v>1</v>
      </c>
      <c r="DF17" s="43">
        <f t="shared" si="293"/>
        <v>1</v>
      </c>
      <c r="DG17" s="43">
        <f t="shared" si="293"/>
        <v>1</v>
      </c>
      <c r="DH17" s="56"/>
      <c r="DI17" s="22" t="str">
        <f t="shared" si="202"/>
        <v>GIELIS Guido</v>
      </c>
      <c r="DJ17" s="83">
        <v>5291</v>
      </c>
      <c r="DK17" s="22" t="str">
        <f t="shared" si="203"/>
        <v>C</v>
      </c>
      <c r="DL17" s="22" t="str">
        <f t="shared" si="204"/>
        <v>VAN DE VIJVER Dylan</v>
      </c>
      <c r="DM17" s="83">
        <v>2738</v>
      </c>
      <c r="DN17" s="22" t="str">
        <f t="shared" si="205"/>
        <v>D</v>
      </c>
      <c r="DO17" s="83">
        <v>1</v>
      </c>
      <c r="DP17" s="83">
        <v>2</v>
      </c>
      <c r="DQ17" s="84"/>
      <c r="DR17" s="22">
        <f t="shared" si="206"/>
        <v>1</v>
      </c>
      <c r="DS17" s="22">
        <f t="shared" si="207"/>
        <v>1</v>
      </c>
      <c r="DT17" s="43">
        <f t="shared" si="294"/>
        <v>1</v>
      </c>
      <c r="DU17" s="43">
        <f t="shared" si="294"/>
        <v>1</v>
      </c>
      <c r="DV17" s="56"/>
      <c r="DW17" s="22" t="str">
        <f t="shared" si="208"/>
        <v>CLEYMANS Patrick</v>
      </c>
      <c r="DX17" s="83">
        <v>8426</v>
      </c>
      <c r="DY17" s="22" t="str">
        <f t="shared" si="209"/>
        <v>C</v>
      </c>
      <c r="DZ17" s="22" t="str">
        <f t="shared" si="210"/>
        <v>VAN EYCK Wilfried</v>
      </c>
      <c r="EA17" s="83">
        <v>2782</v>
      </c>
      <c r="EB17" s="22" t="str">
        <f t="shared" si="211"/>
        <v>D</v>
      </c>
      <c r="EC17" s="83">
        <v>2</v>
      </c>
      <c r="ED17" s="83">
        <v>1</v>
      </c>
      <c r="EE17" s="84"/>
      <c r="EF17" s="22">
        <f t="shared" si="212"/>
        <v>1</v>
      </c>
      <c r="EG17" s="22">
        <f t="shared" si="213"/>
        <v>1</v>
      </c>
      <c r="EH17" s="43">
        <f t="shared" si="295"/>
        <v>1</v>
      </c>
      <c r="EI17" s="43">
        <f t="shared" si="295"/>
        <v>1</v>
      </c>
      <c r="EJ17" s="66"/>
      <c r="EK17" s="22" t="str">
        <f t="shared" si="214"/>
        <v>DE WACHTER Danny</v>
      </c>
      <c r="EL17" s="83">
        <v>5817</v>
      </c>
      <c r="EM17" s="22" t="str">
        <f t="shared" si="215"/>
        <v>NA</v>
      </c>
      <c r="EN17" s="22" t="str">
        <f t="shared" si="216"/>
        <v>SEGERS Jozef</v>
      </c>
      <c r="EO17" s="83">
        <v>3246</v>
      </c>
      <c r="EP17" s="22" t="str">
        <f t="shared" si="217"/>
        <v>D</v>
      </c>
      <c r="EQ17" s="83">
        <v>2</v>
      </c>
      <c r="ER17" s="83">
        <v>2</v>
      </c>
      <c r="ES17" s="84"/>
      <c r="ET17" s="22">
        <f t="shared" si="218"/>
        <v>0</v>
      </c>
      <c r="EU17" s="22">
        <f t="shared" si="219"/>
        <v>2</v>
      </c>
      <c r="EV17" s="43">
        <f t="shared" si="296"/>
        <v>0</v>
      </c>
      <c r="EW17" s="43">
        <f t="shared" si="296"/>
        <v>3</v>
      </c>
      <c r="EX17" s="56"/>
      <c r="EY17" s="22" t="str">
        <f t="shared" si="220"/>
        <v>SEGERS Jozef</v>
      </c>
      <c r="EZ17" s="83">
        <v>3246</v>
      </c>
      <c r="FA17" s="22" t="str">
        <f t="shared" si="221"/>
        <v>D</v>
      </c>
      <c r="FB17" s="22" t="str">
        <f t="shared" si="222"/>
        <v>VAN SCHOOR Eddy</v>
      </c>
      <c r="FC17" s="83">
        <v>2778</v>
      </c>
      <c r="FD17" s="22" t="str">
        <f t="shared" si="223"/>
        <v>D</v>
      </c>
      <c r="FE17" s="83">
        <v>1</v>
      </c>
      <c r="FF17" s="83">
        <v>1</v>
      </c>
      <c r="FG17" s="84"/>
      <c r="FH17" s="22">
        <f t="shared" si="224"/>
        <v>2</v>
      </c>
      <c r="FI17" s="22">
        <f t="shared" si="225"/>
        <v>0</v>
      </c>
      <c r="FJ17" s="43">
        <f t="shared" si="297"/>
        <v>3</v>
      </c>
      <c r="FK17" s="43">
        <f t="shared" si="297"/>
        <v>0</v>
      </c>
      <c r="FL17" s="56"/>
      <c r="FM17" s="22" t="str">
        <f t="shared" si="226"/>
        <v>TELLIER Ludwig</v>
      </c>
      <c r="FN17" s="83">
        <v>6327</v>
      </c>
      <c r="FO17" s="22" t="str">
        <f t="shared" si="227"/>
        <v>A</v>
      </c>
      <c r="FP17" s="22" t="str">
        <f t="shared" si="228"/>
        <v>LEEMANS Gustaaf</v>
      </c>
      <c r="FQ17" s="83">
        <v>2598</v>
      </c>
      <c r="FR17" s="22" t="str">
        <f t="shared" si="229"/>
        <v>C</v>
      </c>
      <c r="FS17" s="83">
        <v>1</v>
      </c>
      <c r="FT17" s="83">
        <v>1</v>
      </c>
      <c r="FU17" s="84"/>
      <c r="FV17" s="22">
        <f t="shared" si="230"/>
        <v>2</v>
      </c>
      <c r="FW17" s="22">
        <f t="shared" si="231"/>
        <v>0</v>
      </c>
      <c r="FX17" s="43">
        <f t="shared" si="298"/>
        <v>3</v>
      </c>
      <c r="FY17" s="43">
        <f t="shared" si="298"/>
        <v>0</v>
      </c>
      <c r="FZ17" s="66"/>
      <c r="GA17" s="22" t="str">
        <f t="shared" si="232"/>
        <v>SEGERS Jozef</v>
      </c>
      <c r="GB17" s="83">
        <v>3246</v>
      </c>
      <c r="GC17" s="22" t="str">
        <f t="shared" si="233"/>
        <v>D</v>
      </c>
      <c r="GD17" s="22" t="str">
        <f t="shared" si="234"/>
        <v>THYS Cindy</v>
      </c>
      <c r="GE17" s="83">
        <v>3689</v>
      </c>
      <c r="GF17" s="22" t="str">
        <f t="shared" si="235"/>
        <v>C</v>
      </c>
      <c r="GG17" s="83">
        <v>1</v>
      </c>
      <c r="GH17" s="83">
        <v>2</v>
      </c>
      <c r="GI17" s="84"/>
      <c r="GJ17" s="22">
        <f t="shared" si="236"/>
        <v>1</v>
      </c>
      <c r="GK17" s="22">
        <f t="shared" si="237"/>
        <v>1</v>
      </c>
      <c r="GL17" s="43">
        <f t="shared" si="299"/>
        <v>1</v>
      </c>
      <c r="GM17" s="43">
        <f t="shared" si="299"/>
        <v>1</v>
      </c>
      <c r="GN17" s="56"/>
      <c r="GO17" s="22" t="str">
        <f t="shared" si="238"/>
        <v>STEENACKERS Carlito</v>
      </c>
      <c r="GP17" s="83">
        <v>2284</v>
      </c>
      <c r="GQ17" s="22" t="str">
        <f t="shared" si="239"/>
        <v>D</v>
      </c>
      <c r="GR17" s="22" t="str">
        <f t="shared" si="240"/>
        <v>DE JONGHE Guy</v>
      </c>
      <c r="GS17" s="83">
        <v>3829</v>
      </c>
      <c r="GT17" s="22" t="str">
        <f t="shared" si="241"/>
        <v>D</v>
      </c>
      <c r="GU17" s="83">
        <v>2</v>
      </c>
      <c r="GV17" s="83">
        <v>2</v>
      </c>
      <c r="GW17" s="84"/>
      <c r="GX17" s="22">
        <f t="shared" si="242"/>
        <v>0</v>
      </c>
      <c r="GY17" s="22">
        <f t="shared" si="243"/>
        <v>2</v>
      </c>
      <c r="GZ17" s="43">
        <f t="shared" si="300"/>
        <v>0</v>
      </c>
      <c r="HA17" s="43">
        <f t="shared" si="300"/>
        <v>3</v>
      </c>
      <c r="HB17" s="56"/>
      <c r="HC17" s="22" t="str">
        <f t="shared" si="244"/>
        <v>SEGERS Jozef</v>
      </c>
      <c r="HD17" s="83">
        <v>3246</v>
      </c>
      <c r="HE17" s="22" t="str">
        <f t="shared" si="245"/>
        <v>D</v>
      </c>
      <c r="HF17" s="22" t="str">
        <f t="shared" si="246"/>
        <v>GOETGEBUER Ferdinand</v>
      </c>
      <c r="HG17" s="83">
        <v>8241</v>
      </c>
      <c r="HH17" s="22" t="str">
        <f t="shared" si="247"/>
        <v>D</v>
      </c>
      <c r="HI17" s="83">
        <v>2</v>
      </c>
      <c r="HJ17" s="83">
        <v>2</v>
      </c>
      <c r="HK17" s="84"/>
      <c r="HL17" s="22">
        <f t="shared" si="248"/>
        <v>0</v>
      </c>
      <c r="HM17" s="22">
        <f t="shared" si="249"/>
        <v>2</v>
      </c>
      <c r="HN17" s="43">
        <f t="shared" si="301"/>
        <v>0</v>
      </c>
      <c r="HO17" s="43">
        <f t="shared" si="301"/>
        <v>3</v>
      </c>
      <c r="HP17" s="66"/>
      <c r="HQ17" s="22" t="str">
        <f t="shared" si="250"/>
        <v>DE ROOVERE Patrick</v>
      </c>
      <c r="HR17" s="83">
        <v>8714</v>
      </c>
      <c r="HS17" s="22" t="str">
        <f t="shared" si="251"/>
        <v>D</v>
      </c>
      <c r="HT17" s="22" t="str">
        <f t="shared" si="252"/>
        <v>VERBANCK Dany</v>
      </c>
      <c r="HU17" s="83">
        <v>3141</v>
      </c>
      <c r="HV17" s="22" t="str">
        <f t="shared" si="253"/>
        <v>NA</v>
      </c>
      <c r="HW17" s="83">
        <v>1</v>
      </c>
      <c r="HX17" s="83">
        <v>2</v>
      </c>
      <c r="HY17" s="84"/>
      <c r="HZ17" s="22">
        <f t="shared" si="254"/>
        <v>1</v>
      </c>
      <c r="IA17" s="22">
        <f t="shared" si="255"/>
        <v>1</v>
      </c>
      <c r="IB17" s="43">
        <f t="shared" si="302"/>
        <v>1</v>
      </c>
      <c r="IC17" s="43">
        <f t="shared" si="302"/>
        <v>1</v>
      </c>
      <c r="ID17" s="56"/>
      <c r="IE17" s="22" t="str">
        <f t="shared" si="256"/>
        <v>SEGERS Jozef</v>
      </c>
      <c r="IF17" s="83">
        <v>3246</v>
      </c>
      <c r="IG17" s="22" t="str">
        <f t="shared" si="257"/>
        <v>D</v>
      </c>
      <c r="IH17" s="22" t="str">
        <f t="shared" si="258"/>
        <v>DESMEDT Hugo</v>
      </c>
      <c r="II17" s="83">
        <v>2911</v>
      </c>
      <c r="IJ17" s="22" t="str">
        <f t="shared" si="259"/>
        <v>D</v>
      </c>
      <c r="IK17" s="83">
        <v>2</v>
      </c>
      <c r="IL17" s="83">
        <v>2</v>
      </c>
      <c r="IM17" s="65"/>
      <c r="IN17" s="22">
        <f t="shared" si="260"/>
        <v>0</v>
      </c>
      <c r="IO17" s="22">
        <f t="shared" si="261"/>
        <v>2</v>
      </c>
      <c r="IP17" s="43">
        <f t="shared" si="303"/>
        <v>0</v>
      </c>
      <c r="IQ17" s="43">
        <f t="shared" si="303"/>
        <v>3</v>
      </c>
      <c r="IR17" s="56"/>
      <c r="IS17" s="22" t="str">
        <f t="shared" si="262"/>
        <v>CALLENS Patrick</v>
      </c>
      <c r="IT17" s="83">
        <v>8075</v>
      </c>
      <c r="IU17" s="22" t="str">
        <f t="shared" si="263"/>
        <v>NA</v>
      </c>
      <c r="IV17" s="22" t="str">
        <f t="shared" si="264"/>
        <v>STROBBE Kurt</v>
      </c>
      <c r="IW17" s="83">
        <v>3247</v>
      </c>
      <c r="IX17" s="22" t="str">
        <f t="shared" si="265"/>
        <v>A</v>
      </c>
      <c r="IY17" s="83">
        <v>1</v>
      </c>
      <c r="IZ17" s="83">
        <v>1</v>
      </c>
      <c r="JA17" s="84"/>
      <c r="JB17" s="22">
        <f t="shared" si="266"/>
        <v>2</v>
      </c>
      <c r="JC17" s="22">
        <f t="shared" si="267"/>
        <v>0</v>
      </c>
      <c r="JD17" s="43">
        <f t="shared" si="304"/>
        <v>3</v>
      </c>
      <c r="JE17" s="43">
        <f t="shared" si="304"/>
        <v>0</v>
      </c>
      <c r="JF17" s="66"/>
      <c r="JG17" s="22" t="str">
        <f t="shared" si="268"/>
        <v>HAEGEMANS Bart</v>
      </c>
      <c r="JH17" s="83">
        <v>5013</v>
      </c>
      <c r="JI17" s="22" t="str">
        <f t="shared" si="269"/>
        <v>C</v>
      </c>
      <c r="JJ17" s="22" t="str">
        <f t="shared" si="270"/>
        <v>HUYSMANS Kevin</v>
      </c>
      <c r="JK17" s="83">
        <v>6727</v>
      </c>
      <c r="JL17" s="22" t="str">
        <f t="shared" si="271"/>
        <v>D</v>
      </c>
      <c r="JM17" s="83">
        <v>1</v>
      </c>
      <c r="JN17" s="83">
        <v>1</v>
      </c>
      <c r="JO17" s="84"/>
      <c r="JP17" s="22">
        <f t="shared" si="272"/>
        <v>2</v>
      </c>
      <c r="JQ17" s="22">
        <f t="shared" si="273"/>
        <v>0</v>
      </c>
      <c r="JR17" s="43">
        <f t="shared" si="305"/>
        <v>3</v>
      </c>
      <c r="JS17" s="43">
        <f t="shared" si="305"/>
        <v>0</v>
      </c>
      <c r="JT17" s="56"/>
      <c r="JU17" s="22" t="str">
        <f t="shared" si="274"/>
        <v>SEGERS Jozef</v>
      </c>
      <c r="JV17" s="83">
        <v>3246</v>
      </c>
      <c r="JW17" s="22" t="str">
        <f t="shared" si="275"/>
        <v>D</v>
      </c>
      <c r="JX17" s="22" t="str">
        <f t="shared" si="276"/>
        <v>BROOTHAERS Kurt</v>
      </c>
      <c r="JY17" s="83">
        <v>5275</v>
      </c>
      <c r="JZ17" s="22" t="str">
        <f t="shared" si="277"/>
        <v>D</v>
      </c>
      <c r="KA17" s="83">
        <v>2</v>
      </c>
      <c r="KB17" s="83">
        <v>2</v>
      </c>
      <c r="KC17" s="84"/>
      <c r="KD17" s="22">
        <f t="shared" si="278"/>
        <v>0</v>
      </c>
      <c r="KE17" s="22">
        <f t="shared" si="279"/>
        <v>2</v>
      </c>
      <c r="KF17" s="43">
        <f t="shared" si="306"/>
        <v>0</v>
      </c>
      <c r="KG17" s="43">
        <f t="shared" si="306"/>
        <v>3</v>
      </c>
      <c r="KH17" s="56"/>
      <c r="KI17" s="22" t="str">
        <f t="shared" si="280"/>
        <v>DE JONGHE Guy</v>
      </c>
      <c r="KJ17" s="83">
        <v>3829</v>
      </c>
      <c r="KK17" s="22" t="str">
        <f t="shared" si="281"/>
        <v>D</v>
      </c>
      <c r="KL17" s="22" t="str">
        <f t="shared" si="282"/>
        <v>HAEGEMANS Bart</v>
      </c>
      <c r="KM17" s="83">
        <v>5013</v>
      </c>
      <c r="KN17" s="22" t="str">
        <f t="shared" si="283"/>
        <v>C</v>
      </c>
      <c r="KO17" s="83">
        <v>1</v>
      </c>
      <c r="KP17" s="83">
        <v>1</v>
      </c>
      <c r="KQ17" s="84"/>
      <c r="KR17" s="22">
        <f t="shared" si="284"/>
        <v>2</v>
      </c>
      <c r="KS17" s="22">
        <f t="shared" si="285"/>
        <v>0</v>
      </c>
      <c r="KT17" s="43">
        <f t="shared" si="307"/>
        <v>3</v>
      </c>
      <c r="KU17" s="43">
        <f t="shared" si="307"/>
        <v>0</v>
      </c>
      <c r="KV17" s="66"/>
      <c r="KW17" s="22"/>
      <c r="KX17" s="83"/>
      <c r="KY17" s="22"/>
      <c r="KZ17" s="22"/>
      <c r="LA17" s="83"/>
      <c r="LB17" s="22"/>
      <c r="LC17" s="83"/>
      <c r="LD17" s="83"/>
      <c r="LE17" s="84"/>
      <c r="LF17" s="22"/>
      <c r="LG17" s="22"/>
      <c r="LH17" s="43"/>
      <c r="LI17" s="43"/>
      <c r="LJ17" s="56"/>
      <c r="LK17" s="22"/>
      <c r="LL17" s="83"/>
      <c r="LM17" s="22"/>
      <c r="LN17" s="22"/>
      <c r="LO17" s="83"/>
      <c r="LP17" s="22"/>
      <c r="LQ17" s="83"/>
      <c r="LR17" s="83"/>
      <c r="LS17" s="84"/>
      <c r="LT17" s="22"/>
      <c r="LU17" s="22"/>
      <c r="LV17" s="43"/>
      <c r="LW17" s="43"/>
      <c r="LY17" s="22"/>
      <c r="LZ17" s="83"/>
      <c r="MA17" s="22"/>
      <c r="MB17" s="22"/>
      <c r="MC17" s="83"/>
      <c r="MD17" s="22"/>
      <c r="ME17" s="83"/>
      <c r="MF17" s="83"/>
      <c r="MG17" s="84"/>
      <c r="MH17" s="22"/>
      <c r="MI17" s="22"/>
      <c r="MJ17" s="43"/>
      <c r="MK17" s="43"/>
      <c r="ML17" s="56"/>
      <c r="MM17" s="22"/>
      <c r="MN17" s="83"/>
      <c r="MO17" s="22"/>
      <c r="MP17" s="22"/>
      <c r="MQ17" s="83"/>
      <c r="MR17" s="22"/>
      <c r="MS17" s="83"/>
      <c r="MT17" s="83"/>
      <c r="MU17" s="84"/>
      <c r="MV17" s="22"/>
      <c r="MW17" s="22"/>
      <c r="MX17" s="43"/>
      <c r="MY17" s="43"/>
    </row>
    <row r="18" spans="1:363" ht="16.5" x14ac:dyDescent="0.3">
      <c r="A18" s="22" t="str">
        <f t="shared" si="154"/>
        <v>VAN SCHOOR Eddy</v>
      </c>
      <c r="B18" s="83">
        <v>2778</v>
      </c>
      <c r="C18" s="22" t="str">
        <f t="shared" si="155"/>
        <v>D</v>
      </c>
      <c r="D18" s="22" t="str">
        <f t="shared" si="156"/>
        <v>VAN EYCK Kristof</v>
      </c>
      <c r="E18" s="83">
        <v>2987</v>
      </c>
      <c r="F18" s="22" t="str">
        <f t="shared" si="157"/>
        <v>D</v>
      </c>
      <c r="G18" s="83">
        <v>1</v>
      </c>
      <c r="H18" s="83">
        <v>1</v>
      </c>
      <c r="I18" s="84"/>
      <c r="J18" s="22">
        <f t="shared" si="158"/>
        <v>2</v>
      </c>
      <c r="K18" s="22">
        <f t="shared" si="159"/>
        <v>0</v>
      </c>
      <c r="L18" s="43">
        <f t="shared" si="286"/>
        <v>3</v>
      </c>
      <c r="M18" s="43">
        <f t="shared" si="286"/>
        <v>0</v>
      </c>
      <c r="N18" s="66"/>
      <c r="O18" s="22" t="str">
        <f t="shared" si="160"/>
        <v>VAN EYCK Wilfried</v>
      </c>
      <c r="P18" s="83">
        <v>2782</v>
      </c>
      <c r="Q18" s="22" t="str">
        <f t="shared" si="161"/>
        <v>D</v>
      </c>
      <c r="R18" s="22" t="str">
        <f t="shared" si="162"/>
        <v>SPIESSENS Roland</v>
      </c>
      <c r="S18" s="83">
        <v>2888</v>
      </c>
      <c r="T18" s="22" t="str">
        <f t="shared" si="163"/>
        <v>C</v>
      </c>
      <c r="U18" s="83">
        <v>2</v>
      </c>
      <c r="V18" s="83">
        <v>2</v>
      </c>
      <c r="W18" s="84"/>
      <c r="X18" s="22">
        <f t="shared" si="164"/>
        <v>0</v>
      </c>
      <c r="Y18" s="22">
        <f t="shared" si="165"/>
        <v>2</v>
      </c>
      <c r="Z18" s="43">
        <f t="shared" si="287"/>
        <v>0</v>
      </c>
      <c r="AA18" s="43">
        <f t="shared" si="287"/>
        <v>3</v>
      </c>
      <c r="AB18" s="56"/>
      <c r="AC18" s="22" t="str">
        <f t="shared" si="166"/>
        <v>THYS François</v>
      </c>
      <c r="AD18" s="83">
        <v>8078</v>
      </c>
      <c r="AE18" s="22" t="str">
        <f t="shared" si="167"/>
        <v>D</v>
      </c>
      <c r="AF18" s="22" t="str">
        <f t="shared" si="168"/>
        <v>VAN EYCK Wilfried</v>
      </c>
      <c r="AG18" s="83">
        <v>2782</v>
      </c>
      <c r="AH18" s="22" t="str">
        <f t="shared" si="169"/>
        <v>D</v>
      </c>
      <c r="AI18" s="83">
        <v>2</v>
      </c>
      <c r="AJ18" s="83">
        <v>2</v>
      </c>
      <c r="AK18" s="84"/>
      <c r="AL18" s="22">
        <f t="shared" si="170"/>
        <v>0</v>
      </c>
      <c r="AM18" s="22">
        <f t="shared" si="171"/>
        <v>2</v>
      </c>
      <c r="AN18" s="43">
        <f t="shared" si="288"/>
        <v>0</v>
      </c>
      <c r="AO18" s="43">
        <f t="shared" si="288"/>
        <v>3</v>
      </c>
      <c r="AP18" s="56"/>
      <c r="AQ18" s="22" t="str">
        <f t="shared" si="172"/>
        <v>DE JONGHE Guy</v>
      </c>
      <c r="AR18" s="83">
        <v>3829</v>
      </c>
      <c r="AS18" s="22" t="str">
        <f t="shared" si="173"/>
        <v>D</v>
      </c>
      <c r="AT18" s="22" t="str">
        <f t="shared" si="174"/>
        <v>STEENACKERS Carlito</v>
      </c>
      <c r="AU18" s="83">
        <v>2284</v>
      </c>
      <c r="AV18" s="22" t="str">
        <f t="shared" si="175"/>
        <v>D</v>
      </c>
      <c r="AW18" s="83">
        <v>1</v>
      </c>
      <c r="AX18" s="83">
        <v>1</v>
      </c>
      <c r="AY18" s="84"/>
      <c r="AZ18" s="22">
        <f t="shared" si="176"/>
        <v>2</v>
      </c>
      <c r="BA18" s="22">
        <f t="shared" si="177"/>
        <v>0</v>
      </c>
      <c r="BB18" s="43">
        <f t="shared" si="289"/>
        <v>3</v>
      </c>
      <c r="BC18" s="43">
        <f t="shared" si="289"/>
        <v>0</v>
      </c>
      <c r="BD18" s="66"/>
      <c r="BE18" s="22" t="str">
        <f t="shared" si="178"/>
        <v>DE DECKER Mieke</v>
      </c>
      <c r="BF18" s="83">
        <v>2682</v>
      </c>
      <c r="BG18" s="22" t="str">
        <f t="shared" si="179"/>
        <v>D</v>
      </c>
      <c r="BH18" s="22" t="str">
        <f t="shared" si="180"/>
        <v>VAN EYCK Wilfried</v>
      </c>
      <c r="BI18" s="83">
        <v>2782</v>
      </c>
      <c r="BJ18" s="22" t="str">
        <f t="shared" si="181"/>
        <v>D</v>
      </c>
      <c r="BK18" s="83">
        <v>2</v>
      </c>
      <c r="BL18" s="83">
        <v>2</v>
      </c>
      <c r="BM18" s="84"/>
      <c r="BN18" s="22">
        <f t="shared" si="182"/>
        <v>0</v>
      </c>
      <c r="BO18" s="22">
        <f t="shared" si="183"/>
        <v>2</v>
      </c>
      <c r="BP18" s="43">
        <f t="shared" si="290"/>
        <v>0</v>
      </c>
      <c r="BQ18" s="43">
        <f t="shared" si="290"/>
        <v>3</v>
      </c>
      <c r="BR18" s="56"/>
      <c r="BS18" s="22" t="str">
        <f t="shared" si="184"/>
        <v>CLEYMANS Patrick</v>
      </c>
      <c r="BT18" s="83">
        <v>8426</v>
      </c>
      <c r="BU18" s="22" t="str">
        <f t="shared" si="185"/>
        <v>C</v>
      </c>
      <c r="BV18" s="22" t="str">
        <f t="shared" si="186"/>
        <v>WACHTERS Gert</v>
      </c>
      <c r="BW18" s="83">
        <v>3546</v>
      </c>
      <c r="BX18" s="22" t="str">
        <f t="shared" si="187"/>
        <v>D</v>
      </c>
      <c r="BY18" s="83">
        <v>1</v>
      </c>
      <c r="BZ18" s="83">
        <v>1</v>
      </c>
      <c r="CA18" s="84"/>
      <c r="CB18" s="22">
        <f t="shared" si="188"/>
        <v>2</v>
      </c>
      <c r="CC18" s="22">
        <f t="shared" si="189"/>
        <v>0</v>
      </c>
      <c r="CD18" s="43">
        <f t="shared" si="291"/>
        <v>3</v>
      </c>
      <c r="CE18" s="43">
        <f t="shared" si="291"/>
        <v>0</v>
      </c>
      <c r="CF18" s="56"/>
      <c r="CG18" s="22" t="str">
        <f t="shared" si="190"/>
        <v>DESMEDT Gino</v>
      </c>
      <c r="CH18" s="83">
        <v>7889</v>
      </c>
      <c r="CI18" s="22" t="str">
        <f t="shared" si="191"/>
        <v>D</v>
      </c>
      <c r="CJ18" s="22" t="str">
        <f t="shared" si="192"/>
        <v>VAN EYCK Wilfried</v>
      </c>
      <c r="CK18" s="83">
        <v>2782</v>
      </c>
      <c r="CL18" s="22" t="str">
        <f t="shared" si="193"/>
        <v>D</v>
      </c>
      <c r="CM18" s="83">
        <v>1</v>
      </c>
      <c r="CN18" s="83">
        <v>2</v>
      </c>
      <c r="CO18" s="84"/>
      <c r="CP18" s="22">
        <f t="shared" si="194"/>
        <v>1</v>
      </c>
      <c r="CQ18" s="22">
        <f t="shared" si="195"/>
        <v>1</v>
      </c>
      <c r="CR18" s="43">
        <f t="shared" si="292"/>
        <v>1</v>
      </c>
      <c r="CS18" s="43">
        <f t="shared" si="292"/>
        <v>1</v>
      </c>
      <c r="CT18" s="66"/>
      <c r="CU18" s="22" t="str">
        <f t="shared" si="196"/>
        <v>SEGERS Jozef</v>
      </c>
      <c r="CV18" s="83">
        <v>3246</v>
      </c>
      <c r="CW18" s="22" t="str">
        <f t="shared" si="197"/>
        <v>D</v>
      </c>
      <c r="CX18" s="22" t="str">
        <f t="shared" si="198"/>
        <v>VAN HUFFELEN Karel</v>
      </c>
      <c r="CY18" s="83">
        <v>3048</v>
      </c>
      <c r="CZ18" s="22" t="str">
        <f t="shared" si="199"/>
        <v>C</v>
      </c>
      <c r="DA18" s="83">
        <v>2</v>
      </c>
      <c r="DB18" s="83">
        <v>2</v>
      </c>
      <c r="DC18" s="84"/>
      <c r="DD18" s="22">
        <f t="shared" si="200"/>
        <v>0</v>
      </c>
      <c r="DE18" s="22">
        <f t="shared" si="201"/>
        <v>2</v>
      </c>
      <c r="DF18" s="43">
        <f t="shared" si="293"/>
        <v>0</v>
      </c>
      <c r="DG18" s="43">
        <f t="shared" si="293"/>
        <v>3</v>
      </c>
      <c r="DH18" s="56"/>
      <c r="DI18" s="22" t="str">
        <f t="shared" si="202"/>
        <v>DESMEDT Gino</v>
      </c>
      <c r="DJ18" s="83">
        <v>7889</v>
      </c>
      <c r="DK18" s="22" t="str">
        <f t="shared" si="203"/>
        <v>D</v>
      </c>
      <c r="DL18" s="22" t="str">
        <f t="shared" si="204"/>
        <v>HAEGEMANS Bart</v>
      </c>
      <c r="DM18" s="83">
        <v>5013</v>
      </c>
      <c r="DN18" s="22" t="str">
        <f t="shared" si="205"/>
        <v>C</v>
      </c>
      <c r="DO18" s="83">
        <v>2</v>
      </c>
      <c r="DP18" s="83">
        <v>2</v>
      </c>
      <c r="DQ18" s="84"/>
      <c r="DR18" s="22">
        <f t="shared" si="206"/>
        <v>0</v>
      </c>
      <c r="DS18" s="22">
        <f t="shared" si="207"/>
        <v>2</v>
      </c>
      <c r="DT18" s="43">
        <f t="shared" si="294"/>
        <v>0</v>
      </c>
      <c r="DU18" s="43">
        <f t="shared" si="294"/>
        <v>3</v>
      </c>
      <c r="DV18" s="56"/>
      <c r="DW18" s="22" t="str">
        <f t="shared" si="208"/>
        <v>LAUWERS Sigorney</v>
      </c>
      <c r="DX18" s="83">
        <v>1352</v>
      </c>
      <c r="DY18" s="22" t="str">
        <f t="shared" si="209"/>
        <v>ND</v>
      </c>
      <c r="DZ18" s="22" t="str">
        <f t="shared" si="210"/>
        <v>DE JONGHE Guy</v>
      </c>
      <c r="EA18" s="83">
        <v>3829</v>
      </c>
      <c r="EB18" s="22" t="str">
        <f t="shared" si="211"/>
        <v>D</v>
      </c>
      <c r="EC18" s="83">
        <v>2</v>
      </c>
      <c r="ED18" s="83">
        <v>2</v>
      </c>
      <c r="EE18" s="84"/>
      <c r="EF18" s="22">
        <f t="shared" si="212"/>
        <v>0</v>
      </c>
      <c r="EG18" s="22">
        <f t="shared" si="213"/>
        <v>2</v>
      </c>
      <c r="EH18" s="43">
        <f t="shared" si="295"/>
        <v>0</v>
      </c>
      <c r="EI18" s="43">
        <f t="shared" si="295"/>
        <v>3</v>
      </c>
      <c r="EJ18" s="66"/>
      <c r="EK18" s="22" t="str">
        <f t="shared" si="214"/>
        <v>HAEGEMANS Bart</v>
      </c>
      <c r="EL18" s="83">
        <v>5013</v>
      </c>
      <c r="EM18" s="22" t="str">
        <f t="shared" si="215"/>
        <v>C</v>
      </c>
      <c r="EN18" s="22" t="str">
        <f t="shared" si="216"/>
        <v>DE JONGHE Guy</v>
      </c>
      <c r="EO18" s="83">
        <v>3829</v>
      </c>
      <c r="EP18" s="22" t="str">
        <f t="shared" si="217"/>
        <v>D</v>
      </c>
      <c r="EQ18" s="83">
        <v>1</v>
      </c>
      <c r="ER18" s="83">
        <v>1</v>
      </c>
      <c r="ES18" s="84"/>
      <c r="ET18" s="22">
        <f t="shared" si="218"/>
        <v>2</v>
      </c>
      <c r="EU18" s="22">
        <f t="shared" si="219"/>
        <v>0</v>
      </c>
      <c r="EV18" s="43">
        <f t="shared" si="296"/>
        <v>3</v>
      </c>
      <c r="EW18" s="43">
        <f t="shared" si="296"/>
        <v>0</v>
      </c>
      <c r="EX18" s="56"/>
      <c r="EY18" s="22" t="str">
        <f t="shared" si="220"/>
        <v>DE JONGHE Guy</v>
      </c>
      <c r="EZ18" s="83">
        <v>3829</v>
      </c>
      <c r="FA18" s="22" t="str">
        <f t="shared" si="221"/>
        <v>D</v>
      </c>
      <c r="FB18" s="22" t="str">
        <f t="shared" si="222"/>
        <v>JACOBS Luc</v>
      </c>
      <c r="FC18" s="83">
        <v>2781</v>
      </c>
      <c r="FD18" s="22" t="str">
        <f t="shared" si="223"/>
        <v>D</v>
      </c>
      <c r="FE18" s="83">
        <v>1</v>
      </c>
      <c r="FF18" s="83">
        <v>2</v>
      </c>
      <c r="FG18" s="84"/>
      <c r="FH18" s="22">
        <f t="shared" si="224"/>
        <v>1</v>
      </c>
      <c r="FI18" s="22">
        <f t="shared" si="225"/>
        <v>1</v>
      </c>
      <c r="FJ18" s="43">
        <f t="shared" si="297"/>
        <v>1</v>
      </c>
      <c r="FK18" s="43">
        <f t="shared" si="297"/>
        <v>1</v>
      </c>
      <c r="FL18" s="56"/>
      <c r="FM18" s="22" t="str">
        <f t="shared" si="226"/>
        <v>DE BRUYN Johan</v>
      </c>
      <c r="FN18" s="83">
        <v>4808</v>
      </c>
      <c r="FO18" s="22" t="str">
        <f t="shared" si="227"/>
        <v>NA</v>
      </c>
      <c r="FP18" s="22" t="str">
        <f t="shared" si="228"/>
        <v>DE JONGHE Guy</v>
      </c>
      <c r="FQ18" s="83">
        <v>3829</v>
      </c>
      <c r="FR18" s="22" t="str">
        <f t="shared" si="229"/>
        <v>D</v>
      </c>
      <c r="FS18" s="83">
        <v>1</v>
      </c>
      <c r="FT18" s="83">
        <v>2</v>
      </c>
      <c r="FU18" s="84"/>
      <c r="FV18" s="22">
        <f t="shared" si="230"/>
        <v>1</v>
      </c>
      <c r="FW18" s="22">
        <f t="shared" si="231"/>
        <v>1</v>
      </c>
      <c r="FX18" s="43">
        <f t="shared" si="298"/>
        <v>1</v>
      </c>
      <c r="FY18" s="43">
        <f t="shared" si="298"/>
        <v>1</v>
      </c>
      <c r="FZ18" s="66"/>
      <c r="GA18" s="22" t="str">
        <f t="shared" si="232"/>
        <v>DE JONGHE Guy</v>
      </c>
      <c r="GB18" s="83">
        <v>3829</v>
      </c>
      <c r="GC18" s="22" t="str">
        <f t="shared" si="233"/>
        <v>D</v>
      </c>
      <c r="GD18" s="22" t="str">
        <f t="shared" si="234"/>
        <v>THYS François</v>
      </c>
      <c r="GE18" s="83">
        <v>8078</v>
      </c>
      <c r="GF18" s="22" t="str">
        <f t="shared" si="235"/>
        <v>D</v>
      </c>
      <c r="GG18" s="83">
        <v>1</v>
      </c>
      <c r="GH18" s="83">
        <v>1</v>
      </c>
      <c r="GI18" s="84"/>
      <c r="GJ18" s="22">
        <f t="shared" si="236"/>
        <v>2</v>
      </c>
      <c r="GK18" s="22">
        <f t="shared" si="237"/>
        <v>0</v>
      </c>
      <c r="GL18" s="43">
        <f t="shared" si="299"/>
        <v>3</v>
      </c>
      <c r="GM18" s="43">
        <f t="shared" si="299"/>
        <v>0</v>
      </c>
      <c r="GN18" s="56"/>
      <c r="GO18" s="22" t="str">
        <f t="shared" si="238"/>
        <v>ALEWATERS Gustaaf</v>
      </c>
      <c r="GP18" s="83">
        <v>3691</v>
      </c>
      <c r="GQ18" s="22" t="str">
        <f t="shared" si="239"/>
        <v>D</v>
      </c>
      <c r="GR18" s="22" t="str">
        <f t="shared" si="240"/>
        <v>VAN EYCK Wilfried</v>
      </c>
      <c r="GS18" s="83">
        <v>2782</v>
      </c>
      <c r="GT18" s="22" t="str">
        <f t="shared" si="241"/>
        <v>D</v>
      </c>
      <c r="GU18" s="83">
        <v>2</v>
      </c>
      <c r="GV18" s="83">
        <v>1</v>
      </c>
      <c r="GW18" s="84"/>
      <c r="GX18" s="22">
        <f t="shared" si="242"/>
        <v>1</v>
      </c>
      <c r="GY18" s="22">
        <f t="shared" si="243"/>
        <v>1</v>
      </c>
      <c r="GZ18" s="43">
        <f t="shared" si="300"/>
        <v>1</v>
      </c>
      <c r="HA18" s="43">
        <f t="shared" si="300"/>
        <v>1</v>
      </c>
      <c r="HB18" s="56"/>
      <c r="HC18" s="22" t="str">
        <f t="shared" si="244"/>
        <v>VAN EYCK Wilfried</v>
      </c>
      <c r="HD18" s="83">
        <v>2782</v>
      </c>
      <c r="HE18" s="22" t="str">
        <f t="shared" si="245"/>
        <v>D</v>
      </c>
      <c r="HF18" s="22" t="str">
        <f t="shared" si="246"/>
        <v>BACKELAU Yannick</v>
      </c>
      <c r="HG18" s="83">
        <v>8097</v>
      </c>
      <c r="HH18" s="22" t="str">
        <f t="shared" si="247"/>
        <v>D</v>
      </c>
      <c r="HI18" s="83">
        <v>1</v>
      </c>
      <c r="HJ18" s="83">
        <v>2</v>
      </c>
      <c r="HK18" s="84"/>
      <c r="HL18" s="22">
        <f t="shared" si="248"/>
        <v>1</v>
      </c>
      <c r="HM18" s="22">
        <f t="shared" si="249"/>
        <v>1</v>
      </c>
      <c r="HN18" s="43">
        <f t="shared" si="301"/>
        <v>1</v>
      </c>
      <c r="HO18" s="43">
        <f t="shared" si="301"/>
        <v>1</v>
      </c>
      <c r="HP18" s="66"/>
      <c r="HQ18" s="22" t="str">
        <f t="shared" si="250"/>
        <v>BACKELAU Yannick</v>
      </c>
      <c r="HR18" s="83">
        <v>8097</v>
      </c>
      <c r="HS18" s="22" t="str">
        <f t="shared" si="251"/>
        <v>D</v>
      </c>
      <c r="HT18" s="22" t="str">
        <f t="shared" si="252"/>
        <v>RIGUEL Nick</v>
      </c>
      <c r="HU18" s="83">
        <v>5397</v>
      </c>
      <c r="HV18" s="22" t="str">
        <f t="shared" si="253"/>
        <v>C</v>
      </c>
      <c r="HW18" s="83">
        <v>2</v>
      </c>
      <c r="HX18" s="83">
        <v>2</v>
      </c>
      <c r="HY18" s="84"/>
      <c r="HZ18" s="22">
        <f t="shared" si="254"/>
        <v>0</v>
      </c>
      <c r="IA18" s="22">
        <f t="shared" si="255"/>
        <v>2</v>
      </c>
      <c r="IB18" s="43">
        <f t="shared" si="302"/>
        <v>0</v>
      </c>
      <c r="IC18" s="43">
        <f t="shared" si="302"/>
        <v>3</v>
      </c>
      <c r="ID18" s="56"/>
      <c r="IE18" s="22" t="str">
        <f t="shared" si="256"/>
        <v>DE JONGHE Guy</v>
      </c>
      <c r="IF18" s="83">
        <v>3829</v>
      </c>
      <c r="IG18" s="22" t="str">
        <f t="shared" si="257"/>
        <v>D</v>
      </c>
      <c r="IH18" s="22" t="str">
        <f t="shared" si="258"/>
        <v>CLAES Ingrid</v>
      </c>
      <c r="II18" s="83">
        <v>2961</v>
      </c>
      <c r="IJ18" s="22" t="str">
        <f t="shared" si="259"/>
        <v>D</v>
      </c>
      <c r="IK18" s="83">
        <v>1</v>
      </c>
      <c r="IL18" s="83">
        <v>2</v>
      </c>
      <c r="IM18" s="65"/>
      <c r="IN18" s="22">
        <f t="shared" si="260"/>
        <v>1</v>
      </c>
      <c r="IO18" s="22">
        <f t="shared" si="261"/>
        <v>1</v>
      </c>
      <c r="IP18" s="43">
        <f t="shared" si="303"/>
        <v>1</v>
      </c>
      <c r="IQ18" s="43">
        <f t="shared" si="303"/>
        <v>1</v>
      </c>
      <c r="IR18" s="56"/>
      <c r="IS18" s="22" t="str">
        <f t="shared" si="262"/>
        <v>SMET Kevin</v>
      </c>
      <c r="IT18" s="83">
        <v>2720</v>
      </c>
      <c r="IU18" s="22" t="str">
        <f t="shared" si="263"/>
        <v>B</v>
      </c>
      <c r="IV18" s="22" t="str">
        <f t="shared" si="264"/>
        <v>VAN EYCK Wilfried</v>
      </c>
      <c r="IW18" s="83">
        <v>2782</v>
      </c>
      <c r="IX18" s="22" t="str">
        <f t="shared" si="265"/>
        <v>D</v>
      </c>
      <c r="IY18" s="83">
        <v>1</v>
      </c>
      <c r="IZ18" s="83">
        <v>1</v>
      </c>
      <c r="JA18" s="84"/>
      <c r="JB18" s="22">
        <f t="shared" si="266"/>
        <v>2</v>
      </c>
      <c r="JC18" s="22">
        <f t="shared" si="267"/>
        <v>0</v>
      </c>
      <c r="JD18" s="43">
        <f t="shared" si="304"/>
        <v>3</v>
      </c>
      <c r="JE18" s="43">
        <f t="shared" si="304"/>
        <v>0</v>
      </c>
      <c r="JF18" s="66"/>
      <c r="JG18" s="22" t="str">
        <f t="shared" si="268"/>
        <v>VAN LENT Kenny</v>
      </c>
      <c r="JH18" s="83">
        <v>8062</v>
      </c>
      <c r="JI18" s="22" t="str">
        <f t="shared" si="269"/>
        <v>D</v>
      </c>
      <c r="JJ18" s="22" t="str">
        <f t="shared" si="270"/>
        <v>GIELIS Guido</v>
      </c>
      <c r="JK18" s="83">
        <v>5291</v>
      </c>
      <c r="JL18" s="22" t="str">
        <f t="shared" si="271"/>
        <v>C</v>
      </c>
      <c r="JM18" s="83">
        <v>2</v>
      </c>
      <c r="JN18" s="83">
        <v>1</v>
      </c>
      <c r="JO18" s="84"/>
      <c r="JP18" s="22">
        <f t="shared" si="272"/>
        <v>1</v>
      </c>
      <c r="JQ18" s="22">
        <f t="shared" si="273"/>
        <v>1</v>
      </c>
      <c r="JR18" s="43">
        <f t="shared" si="305"/>
        <v>1</v>
      </c>
      <c r="JS18" s="43">
        <f t="shared" si="305"/>
        <v>1</v>
      </c>
      <c r="JT18" s="56"/>
      <c r="JU18" s="22" t="str">
        <f t="shared" si="274"/>
        <v>VAN EYCK Kristof</v>
      </c>
      <c r="JV18" s="83">
        <v>2987</v>
      </c>
      <c r="JW18" s="22" t="str">
        <f t="shared" si="275"/>
        <v>D</v>
      </c>
      <c r="JX18" s="22" t="str">
        <f t="shared" si="276"/>
        <v>COOSEMANS Patrick</v>
      </c>
      <c r="JY18" s="83">
        <v>1158</v>
      </c>
      <c r="JZ18" s="22" t="str">
        <f t="shared" si="277"/>
        <v>NA</v>
      </c>
      <c r="KA18" s="83">
        <v>2</v>
      </c>
      <c r="KB18" s="83">
        <v>2</v>
      </c>
      <c r="KC18" s="84"/>
      <c r="KD18" s="22">
        <f t="shared" si="278"/>
        <v>0</v>
      </c>
      <c r="KE18" s="22">
        <f t="shared" si="279"/>
        <v>2</v>
      </c>
      <c r="KF18" s="43">
        <f t="shared" si="306"/>
        <v>0</v>
      </c>
      <c r="KG18" s="43">
        <f t="shared" si="306"/>
        <v>3</v>
      </c>
      <c r="KH18" s="56"/>
      <c r="KI18" s="22" t="str">
        <f t="shared" si="280"/>
        <v>PINTENS Davy</v>
      </c>
      <c r="KJ18" s="83">
        <v>2840</v>
      </c>
      <c r="KK18" s="22" t="str">
        <f t="shared" si="281"/>
        <v>B</v>
      </c>
      <c r="KL18" s="22" t="str">
        <f t="shared" si="282"/>
        <v>VAN DE VIJVER Dylan</v>
      </c>
      <c r="KM18" s="83">
        <v>2738</v>
      </c>
      <c r="KN18" s="22" t="str">
        <f t="shared" si="283"/>
        <v>D</v>
      </c>
      <c r="KO18" s="83">
        <v>2</v>
      </c>
      <c r="KP18" s="83">
        <v>2</v>
      </c>
      <c r="KQ18" s="84"/>
      <c r="KR18" s="22">
        <f t="shared" si="284"/>
        <v>0</v>
      </c>
      <c r="KS18" s="22">
        <f t="shared" si="285"/>
        <v>2</v>
      </c>
      <c r="KT18" s="43">
        <f t="shared" si="307"/>
        <v>0</v>
      </c>
      <c r="KU18" s="43">
        <f t="shared" si="307"/>
        <v>3</v>
      </c>
      <c r="KV18" s="66"/>
      <c r="KW18" s="22"/>
      <c r="KX18" s="83"/>
      <c r="KY18" s="22"/>
      <c r="KZ18" s="22"/>
      <c r="LA18" s="83"/>
      <c r="LB18" s="22"/>
      <c r="LC18" s="83"/>
      <c r="LD18" s="83"/>
      <c r="LE18" s="84"/>
      <c r="LF18" s="22"/>
      <c r="LG18" s="22"/>
      <c r="LH18" s="43"/>
      <c r="LI18" s="43"/>
      <c r="LJ18" s="56"/>
      <c r="LK18" s="22"/>
      <c r="LL18" s="83"/>
      <c r="LM18" s="22"/>
      <c r="LN18" s="22"/>
      <c r="LO18" s="83"/>
      <c r="LP18" s="22"/>
      <c r="LQ18" s="83"/>
      <c r="LR18" s="83"/>
      <c r="LS18" s="84"/>
      <c r="LT18" s="22"/>
      <c r="LU18" s="22"/>
      <c r="LV18" s="43"/>
      <c r="LW18" s="43"/>
      <c r="LY18" s="22"/>
      <c r="LZ18" s="83"/>
      <c r="MA18" s="22"/>
      <c r="MB18" s="22"/>
      <c r="MC18" s="83"/>
      <c r="MD18" s="22"/>
      <c r="ME18" s="83"/>
      <c r="MF18" s="83"/>
      <c r="MG18" s="84"/>
      <c r="MH18" s="22"/>
      <c r="MI18" s="22"/>
      <c r="MJ18" s="43"/>
      <c r="MK18" s="43"/>
      <c r="ML18" s="56"/>
      <c r="MM18" s="22"/>
      <c r="MN18" s="83"/>
      <c r="MO18" s="22"/>
      <c r="MP18" s="22"/>
      <c r="MQ18" s="83"/>
      <c r="MR18" s="22"/>
      <c r="MS18" s="83"/>
      <c r="MT18" s="83"/>
      <c r="MU18" s="84"/>
      <c r="MV18" s="22"/>
      <c r="MW18" s="22"/>
      <c r="MX18" s="43"/>
      <c r="MY18" s="43"/>
    </row>
    <row r="19" spans="1:363" ht="17.25" thickBot="1" x14ac:dyDescent="0.35">
      <c r="A19" s="22" t="str">
        <f t="shared" si="154"/>
        <v>JACOBS Luc</v>
      </c>
      <c r="B19" s="83">
        <v>2781</v>
      </c>
      <c r="C19" s="22" t="str">
        <f t="shared" si="155"/>
        <v>D</v>
      </c>
      <c r="D19" s="22" t="str">
        <f t="shared" si="156"/>
        <v>SEGERS Jozef</v>
      </c>
      <c r="E19" s="83">
        <v>3246</v>
      </c>
      <c r="F19" s="22" t="str">
        <f t="shared" si="157"/>
        <v>D</v>
      </c>
      <c r="G19" s="83">
        <v>1</v>
      </c>
      <c r="H19" s="83">
        <v>2</v>
      </c>
      <c r="I19" s="85"/>
      <c r="J19" s="22">
        <f t="shared" si="158"/>
        <v>1</v>
      </c>
      <c r="K19" s="22">
        <f t="shared" si="159"/>
        <v>1</v>
      </c>
      <c r="L19" s="43">
        <f t="shared" si="286"/>
        <v>1</v>
      </c>
      <c r="M19" s="43">
        <f t="shared" si="286"/>
        <v>1</v>
      </c>
      <c r="N19" s="56"/>
      <c r="O19" s="22" t="str">
        <f t="shared" si="160"/>
        <v>DE JONGHE Guy</v>
      </c>
      <c r="P19" s="83">
        <v>3829</v>
      </c>
      <c r="Q19" s="22" t="str">
        <f t="shared" si="161"/>
        <v>D</v>
      </c>
      <c r="R19" s="22" t="str">
        <f t="shared" si="162"/>
        <v>SELLESLAGH Charly</v>
      </c>
      <c r="S19" s="83">
        <v>7705</v>
      </c>
      <c r="T19" s="22" t="str">
        <f t="shared" si="163"/>
        <v>C</v>
      </c>
      <c r="U19" s="83">
        <v>1</v>
      </c>
      <c r="V19" s="83">
        <v>2</v>
      </c>
      <c r="W19" s="85"/>
      <c r="X19" s="22">
        <f t="shared" si="164"/>
        <v>1</v>
      </c>
      <c r="Y19" s="22">
        <f t="shared" si="165"/>
        <v>1</v>
      </c>
      <c r="Z19" s="43">
        <f t="shared" si="287"/>
        <v>1</v>
      </c>
      <c r="AA19" s="43">
        <f t="shared" si="287"/>
        <v>1</v>
      </c>
      <c r="AB19" s="56"/>
      <c r="AC19" s="22" t="str">
        <f t="shared" si="166"/>
        <v>HALVORSEN Koen</v>
      </c>
      <c r="AD19" s="83">
        <v>2709</v>
      </c>
      <c r="AE19" s="22" t="str">
        <f t="shared" si="167"/>
        <v>NA</v>
      </c>
      <c r="AF19" s="22" t="str">
        <f t="shared" si="168"/>
        <v>DE JONGHE Guy</v>
      </c>
      <c r="AG19" s="83">
        <v>3829</v>
      </c>
      <c r="AH19" s="22" t="str">
        <f t="shared" si="169"/>
        <v>D</v>
      </c>
      <c r="AI19" s="83">
        <v>2</v>
      </c>
      <c r="AJ19" s="83">
        <v>2</v>
      </c>
      <c r="AK19" s="85"/>
      <c r="AL19" s="22">
        <f t="shared" si="170"/>
        <v>0</v>
      </c>
      <c r="AM19" s="22">
        <f t="shared" si="171"/>
        <v>2</v>
      </c>
      <c r="AN19" s="43">
        <f t="shared" si="288"/>
        <v>0</v>
      </c>
      <c r="AO19" s="43">
        <f t="shared" si="288"/>
        <v>3</v>
      </c>
      <c r="AP19" s="56"/>
      <c r="AQ19" s="22" t="str">
        <f t="shared" si="172"/>
        <v>VAN EYCK Wilfried</v>
      </c>
      <c r="AR19" s="83">
        <v>2782</v>
      </c>
      <c r="AS19" s="22" t="str">
        <f t="shared" si="173"/>
        <v>D</v>
      </c>
      <c r="AT19" s="22" t="str">
        <f t="shared" si="174"/>
        <v>LOMBAERTS Ann</v>
      </c>
      <c r="AU19" s="83">
        <v>8732</v>
      </c>
      <c r="AV19" s="22" t="str">
        <f t="shared" si="175"/>
        <v>ND</v>
      </c>
      <c r="AW19" s="83">
        <v>1</v>
      </c>
      <c r="AX19" s="83">
        <v>1</v>
      </c>
      <c r="AY19" s="85"/>
      <c r="AZ19" s="22">
        <f t="shared" si="176"/>
        <v>2</v>
      </c>
      <c r="BA19" s="22">
        <f t="shared" si="177"/>
        <v>0</v>
      </c>
      <c r="BB19" s="43">
        <f t="shared" si="289"/>
        <v>3</v>
      </c>
      <c r="BC19" s="43">
        <f t="shared" si="289"/>
        <v>0</v>
      </c>
      <c r="BD19" s="56"/>
      <c r="BE19" s="22" t="str">
        <f t="shared" si="178"/>
        <v>DE VISSCHER Rudolf</v>
      </c>
      <c r="BF19" s="83">
        <v>7453</v>
      </c>
      <c r="BG19" s="22" t="str">
        <f t="shared" si="179"/>
        <v>NA</v>
      </c>
      <c r="BH19" s="22" t="str">
        <f t="shared" si="180"/>
        <v>DE JONGHE Guy</v>
      </c>
      <c r="BI19" s="83">
        <v>3829</v>
      </c>
      <c r="BJ19" s="22" t="str">
        <f t="shared" si="181"/>
        <v>D</v>
      </c>
      <c r="BK19" s="83">
        <v>1</v>
      </c>
      <c r="BL19" s="83">
        <v>2</v>
      </c>
      <c r="BM19" s="85"/>
      <c r="BN19" s="22">
        <f t="shared" si="182"/>
        <v>1</v>
      </c>
      <c r="BO19" s="22">
        <f t="shared" si="183"/>
        <v>1</v>
      </c>
      <c r="BP19" s="43">
        <f t="shared" si="290"/>
        <v>1</v>
      </c>
      <c r="BQ19" s="43">
        <f t="shared" si="290"/>
        <v>1</v>
      </c>
      <c r="BR19" s="56"/>
      <c r="BS19" s="22" t="str">
        <f t="shared" si="184"/>
        <v>DE BUYSER Glenn</v>
      </c>
      <c r="BT19" s="83">
        <v>1864</v>
      </c>
      <c r="BU19" s="22" t="str">
        <f t="shared" si="185"/>
        <v>C</v>
      </c>
      <c r="BV19" s="22" t="str">
        <f t="shared" si="186"/>
        <v>DE DECKER Mieke</v>
      </c>
      <c r="BW19" s="83">
        <v>2682</v>
      </c>
      <c r="BX19" s="22" t="str">
        <f t="shared" si="187"/>
        <v>D</v>
      </c>
      <c r="BY19" s="83">
        <v>1</v>
      </c>
      <c r="BZ19" s="83">
        <v>1</v>
      </c>
      <c r="CA19" s="85"/>
      <c r="CB19" s="22">
        <f t="shared" si="188"/>
        <v>2</v>
      </c>
      <c r="CC19" s="22">
        <f t="shared" si="189"/>
        <v>0</v>
      </c>
      <c r="CD19" s="43">
        <f t="shared" si="291"/>
        <v>3</v>
      </c>
      <c r="CE19" s="43">
        <f t="shared" si="291"/>
        <v>0</v>
      </c>
      <c r="CF19" s="56"/>
      <c r="CG19" s="22" t="str">
        <f t="shared" si="190"/>
        <v>HUYSMANS Kevin</v>
      </c>
      <c r="CH19" s="83">
        <v>6727</v>
      </c>
      <c r="CI19" s="22" t="str">
        <f t="shared" si="191"/>
        <v>D</v>
      </c>
      <c r="CJ19" s="22" t="str">
        <f t="shared" si="192"/>
        <v>DE JONGHE Guy</v>
      </c>
      <c r="CK19" s="83">
        <v>3829</v>
      </c>
      <c r="CL19" s="22" t="str">
        <f t="shared" si="193"/>
        <v>D</v>
      </c>
      <c r="CM19" s="83">
        <v>2</v>
      </c>
      <c r="CN19" s="83">
        <v>2</v>
      </c>
      <c r="CO19" s="85"/>
      <c r="CP19" s="22">
        <f t="shared" si="194"/>
        <v>0</v>
      </c>
      <c r="CQ19" s="22">
        <f t="shared" si="195"/>
        <v>2</v>
      </c>
      <c r="CR19" s="43">
        <f t="shared" si="292"/>
        <v>0</v>
      </c>
      <c r="CS19" s="43">
        <f t="shared" si="292"/>
        <v>3</v>
      </c>
      <c r="CT19" s="56"/>
      <c r="CU19" s="22" t="str">
        <f t="shared" si="196"/>
        <v>VAN EYCK Wilfried</v>
      </c>
      <c r="CV19" s="83">
        <v>2782</v>
      </c>
      <c r="CW19" s="22" t="str">
        <f t="shared" si="197"/>
        <v>D</v>
      </c>
      <c r="CX19" s="22" t="str">
        <f t="shared" si="198"/>
        <v>VAN HUFFELEN Rick</v>
      </c>
      <c r="CY19" s="83">
        <v>1271</v>
      </c>
      <c r="CZ19" s="22" t="str">
        <f t="shared" si="199"/>
        <v>D</v>
      </c>
      <c r="DA19" s="83">
        <v>1</v>
      </c>
      <c r="DB19" s="83">
        <v>2</v>
      </c>
      <c r="DC19" s="85"/>
      <c r="DD19" s="22">
        <f t="shared" si="200"/>
        <v>1</v>
      </c>
      <c r="DE19" s="22">
        <f t="shared" si="201"/>
        <v>1</v>
      </c>
      <c r="DF19" s="43">
        <f t="shared" si="293"/>
        <v>1</v>
      </c>
      <c r="DG19" s="43">
        <f t="shared" si="293"/>
        <v>1</v>
      </c>
      <c r="DH19" s="56"/>
      <c r="DI19" s="22" t="str">
        <f t="shared" si="202"/>
        <v>DE DOBBELEIR Françis</v>
      </c>
      <c r="DJ19" s="83">
        <v>6541</v>
      </c>
      <c r="DK19" s="22" t="str">
        <f t="shared" si="203"/>
        <v>NA</v>
      </c>
      <c r="DL19" s="22" t="str">
        <f t="shared" si="204"/>
        <v>JURRIENS Frank</v>
      </c>
      <c r="DM19" s="83">
        <v>8064</v>
      </c>
      <c r="DN19" s="22" t="str">
        <f t="shared" si="205"/>
        <v>D</v>
      </c>
      <c r="DO19" s="83">
        <v>1</v>
      </c>
      <c r="DP19" s="83">
        <v>2</v>
      </c>
      <c r="DQ19" s="85"/>
      <c r="DR19" s="22">
        <f t="shared" si="206"/>
        <v>1</v>
      </c>
      <c r="DS19" s="22">
        <f t="shared" si="207"/>
        <v>1</v>
      </c>
      <c r="DT19" s="43">
        <f t="shared" si="294"/>
        <v>1</v>
      </c>
      <c r="DU19" s="43">
        <f t="shared" si="294"/>
        <v>1</v>
      </c>
      <c r="DV19" s="56"/>
      <c r="DW19" s="22" t="str">
        <f t="shared" si="208"/>
        <v>VERBANCK Dany</v>
      </c>
      <c r="DX19" s="83">
        <v>3141</v>
      </c>
      <c r="DY19" s="22" t="str">
        <f t="shared" si="209"/>
        <v>NA</v>
      </c>
      <c r="DZ19" s="22" t="str">
        <f t="shared" si="210"/>
        <v>SEGERS Jozef</v>
      </c>
      <c r="EA19" s="83">
        <v>3246</v>
      </c>
      <c r="EB19" s="22" t="str">
        <f t="shared" si="211"/>
        <v>D</v>
      </c>
      <c r="EC19" s="83">
        <v>1</v>
      </c>
      <c r="ED19" s="83">
        <v>1</v>
      </c>
      <c r="EE19" s="85"/>
      <c r="EF19" s="22">
        <f t="shared" si="212"/>
        <v>2</v>
      </c>
      <c r="EG19" s="22">
        <f t="shared" si="213"/>
        <v>0</v>
      </c>
      <c r="EH19" s="43">
        <f t="shared" si="295"/>
        <v>3</v>
      </c>
      <c r="EI19" s="43">
        <f t="shared" si="295"/>
        <v>0</v>
      </c>
      <c r="EJ19" s="56"/>
      <c r="EK19" s="22" t="str">
        <f t="shared" si="214"/>
        <v>VAN LENT Kenny</v>
      </c>
      <c r="EL19" s="83">
        <v>8062</v>
      </c>
      <c r="EM19" s="22" t="str">
        <f t="shared" si="215"/>
        <v>D</v>
      </c>
      <c r="EN19" s="22" t="str">
        <f t="shared" si="216"/>
        <v>VAN EYCK Wilfried</v>
      </c>
      <c r="EO19" s="83">
        <v>2782</v>
      </c>
      <c r="EP19" s="22" t="str">
        <f t="shared" si="217"/>
        <v>D</v>
      </c>
      <c r="EQ19" s="83">
        <v>1</v>
      </c>
      <c r="ER19" s="83">
        <v>2</v>
      </c>
      <c r="ES19" s="85"/>
      <c r="ET19" s="22">
        <f t="shared" si="218"/>
        <v>1</v>
      </c>
      <c r="EU19" s="22">
        <f t="shared" si="219"/>
        <v>1</v>
      </c>
      <c r="EV19" s="43">
        <f t="shared" si="296"/>
        <v>1</v>
      </c>
      <c r="EW19" s="43">
        <f t="shared" si="296"/>
        <v>1</v>
      </c>
      <c r="EX19" s="56"/>
      <c r="EY19" s="22" t="str">
        <f t="shared" si="220"/>
        <v>VAN EYCK Wilfried</v>
      </c>
      <c r="EZ19" s="83">
        <v>2782</v>
      </c>
      <c r="FA19" s="22" t="str">
        <f t="shared" si="221"/>
        <v>D</v>
      </c>
      <c r="FB19" s="22" t="str">
        <f t="shared" si="222"/>
        <v>SCHAMPAERT Patrick</v>
      </c>
      <c r="FC19" s="83">
        <v>3010</v>
      </c>
      <c r="FD19" s="22" t="str">
        <f t="shared" si="223"/>
        <v>C</v>
      </c>
      <c r="FE19" s="83">
        <v>1</v>
      </c>
      <c r="FF19" s="83">
        <v>1</v>
      </c>
      <c r="FG19" s="85"/>
      <c r="FH19" s="22">
        <f t="shared" si="224"/>
        <v>2</v>
      </c>
      <c r="FI19" s="22">
        <f t="shared" si="225"/>
        <v>0</v>
      </c>
      <c r="FJ19" s="43">
        <f t="shared" si="297"/>
        <v>3</v>
      </c>
      <c r="FK19" s="43">
        <f t="shared" si="297"/>
        <v>0</v>
      </c>
      <c r="FL19" s="56"/>
      <c r="FM19" s="22" t="str">
        <f t="shared" si="226"/>
        <v>MAETENS Gert</v>
      </c>
      <c r="FN19" s="83">
        <v>8048</v>
      </c>
      <c r="FO19" s="22" t="str">
        <f t="shared" si="227"/>
        <v>D</v>
      </c>
      <c r="FP19" s="22" t="str">
        <f t="shared" si="228"/>
        <v>SEGERS Jozef</v>
      </c>
      <c r="FQ19" s="83">
        <v>3246</v>
      </c>
      <c r="FR19" s="22" t="str">
        <f t="shared" si="229"/>
        <v>D</v>
      </c>
      <c r="FS19" s="83">
        <v>2</v>
      </c>
      <c r="FT19" s="83">
        <v>1</v>
      </c>
      <c r="FU19" s="85"/>
      <c r="FV19" s="22">
        <f t="shared" si="230"/>
        <v>1</v>
      </c>
      <c r="FW19" s="22">
        <f t="shared" si="231"/>
        <v>1</v>
      </c>
      <c r="FX19" s="43">
        <f t="shared" si="298"/>
        <v>1</v>
      </c>
      <c r="FY19" s="43">
        <f t="shared" si="298"/>
        <v>1</v>
      </c>
      <c r="FZ19" s="56"/>
      <c r="GA19" s="22" t="str">
        <f t="shared" si="232"/>
        <v>VAN EYCK Wilfried</v>
      </c>
      <c r="GB19" s="83">
        <v>2782</v>
      </c>
      <c r="GC19" s="22" t="str">
        <f t="shared" si="233"/>
        <v>D</v>
      </c>
      <c r="GD19" s="22" t="str">
        <f t="shared" si="234"/>
        <v>DE VAEL Louis</v>
      </c>
      <c r="GE19" s="83">
        <v>1769</v>
      </c>
      <c r="GF19" s="22" t="str">
        <f t="shared" si="235"/>
        <v>C</v>
      </c>
      <c r="GG19" s="83">
        <v>1</v>
      </c>
      <c r="GH19" s="83">
        <v>1</v>
      </c>
      <c r="GI19" s="85"/>
      <c r="GJ19" s="22">
        <f t="shared" si="236"/>
        <v>2</v>
      </c>
      <c r="GK19" s="22">
        <f t="shared" si="237"/>
        <v>0</v>
      </c>
      <c r="GL19" s="43">
        <f t="shared" si="299"/>
        <v>3</v>
      </c>
      <c r="GM19" s="43">
        <f t="shared" si="299"/>
        <v>0</v>
      </c>
      <c r="GN19" s="56"/>
      <c r="GO19" s="22" t="str">
        <f t="shared" si="238"/>
        <v>PEETERS Luc</v>
      </c>
      <c r="GP19" s="83">
        <v>5427</v>
      </c>
      <c r="GQ19" s="22" t="str">
        <f t="shared" si="239"/>
        <v>D</v>
      </c>
      <c r="GR19" s="22" t="str">
        <f t="shared" si="240"/>
        <v>SEGERS Jozef</v>
      </c>
      <c r="GS19" s="83">
        <v>3246</v>
      </c>
      <c r="GT19" s="22" t="str">
        <f t="shared" si="241"/>
        <v>D</v>
      </c>
      <c r="GU19" s="83">
        <v>1</v>
      </c>
      <c r="GV19" s="83">
        <v>2</v>
      </c>
      <c r="GW19" s="85"/>
      <c r="GX19" s="22">
        <f t="shared" si="242"/>
        <v>1</v>
      </c>
      <c r="GY19" s="22">
        <f t="shared" si="243"/>
        <v>1</v>
      </c>
      <c r="GZ19" s="43">
        <f t="shared" si="300"/>
        <v>1</v>
      </c>
      <c r="HA19" s="43">
        <f t="shared" si="300"/>
        <v>1</v>
      </c>
      <c r="HB19" s="56"/>
      <c r="HC19" s="22" t="str">
        <f t="shared" si="244"/>
        <v>DE JONGHE Guy</v>
      </c>
      <c r="HD19" s="83">
        <v>3829</v>
      </c>
      <c r="HE19" s="22" t="str">
        <f t="shared" si="245"/>
        <v>D</v>
      </c>
      <c r="HF19" s="22" t="str">
        <f t="shared" si="246"/>
        <v>BACKELJAU Jan</v>
      </c>
      <c r="HG19" s="83">
        <v>2662</v>
      </c>
      <c r="HH19" s="22" t="str">
        <f t="shared" si="247"/>
        <v>C</v>
      </c>
      <c r="HI19" s="83">
        <v>1</v>
      </c>
      <c r="HJ19" s="83">
        <v>1</v>
      </c>
      <c r="HK19" s="85"/>
      <c r="HL19" s="22">
        <f t="shared" si="248"/>
        <v>2</v>
      </c>
      <c r="HM19" s="22">
        <f t="shared" si="249"/>
        <v>0</v>
      </c>
      <c r="HN19" s="43">
        <f t="shared" si="301"/>
        <v>3</v>
      </c>
      <c r="HO19" s="43">
        <f t="shared" si="301"/>
        <v>0</v>
      </c>
      <c r="HP19" s="56"/>
      <c r="HQ19" s="22" t="str">
        <f t="shared" si="250"/>
        <v>DE DECKER Mieke</v>
      </c>
      <c r="HR19" s="83">
        <v>2682</v>
      </c>
      <c r="HS19" s="22" t="str">
        <f t="shared" si="251"/>
        <v>D</v>
      </c>
      <c r="HT19" s="22" t="str">
        <f t="shared" si="252"/>
        <v>CLEYMANS Patrick</v>
      </c>
      <c r="HU19" s="83">
        <v>8426</v>
      </c>
      <c r="HV19" s="22" t="str">
        <f t="shared" si="253"/>
        <v>C</v>
      </c>
      <c r="HW19" s="83">
        <v>2</v>
      </c>
      <c r="HX19" s="83">
        <v>2</v>
      </c>
      <c r="HY19" s="85"/>
      <c r="HZ19" s="22">
        <f t="shared" si="254"/>
        <v>0</v>
      </c>
      <c r="IA19" s="22">
        <f t="shared" si="255"/>
        <v>2</v>
      </c>
      <c r="IB19" s="43">
        <f t="shared" si="302"/>
        <v>0</v>
      </c>
      <c r="IC19" s="43">
        <f t="shared" si="302"/>
        <v>3</v>
      </c>
      <c r="ID19" s="56"/>
      <c r="IE19" s="22" t="str">
        <f t="shared" si="256"/>
        <v>VAN EYCK Wilfried</v>
      </c>
      <c r="IF19" s="83">
        <v>2782</v>
      </c>
      <c r="IG19" s="22" t="str">
        <f t="shared" si="257"/>
        <v>D</v>
      </c>
      <c r="IH19" s="22" t="str">
        <f t="shared" si="258"/>
        <v>STALLAERT François</v>
      </c>
      <c r="II19" s="83">
        <v>7165</v>
      </c>
      <c r="IJ19" s="22" t="str">
        <f t="shared" si="259"/>
        <v>D</v>
      </c>
      <c r="IK19" s="83">
        <v>2</v>
      </c>
      <c r="IL19" s="83">
        <v>1</v>
      </c>
      <c r="IM19" s="67"/>
      <c r="IN19" s="22">
        <f t="shared" si="260"/>
        <v>1</v>
      </c>
      <c r="IO19" s="22">
        <f t="shared" si="261"/>
        <v>1</v>
      </c>
      <c r="IP19" s="43">
        <f t="shared" si="303"/>
        <v>1</v>
      </c>
      <c r="IQ19" s="43">
        <f t="shared" si="303"/>
        <v>1</v>
      </c>
      <c r="IR19" s="56"/>
      <c r="IS19" s="22" t="str">
        <f t="shared" si="262"/>
        <v>VAN HUFFELEN Rick</v>
      </c>
      <c r="IT19" s="83">
        <v>1271</v>
      </c>
      <c r="IU19" s="22" t="str">
        <f t="shared" si="263"/>
        <v>D</v>
      </c>
      <c r="IV19" s="22" t="str">
        <f t="shared" si="264"/>
        <v>DE JONGHE Guy</v>
      </c>
      <c r="IW19" s="83">
        <v>3829</v>
      </c>
      <c r="IX19" s="22" t="str">
        <f t="shared" si="265"/>
        <v>D</v>
      </c>
      <c r="IY19" s="83">
        <v>2</v>
      </c>
      <c r="IZ19" s="83">
        <v>1</v>
      </c>
      <c r="JA19" s="85"/>
      <c r="JB19" s="22">
        <f t="shared" si="266"/>
        <v>1</v>
      </c>
      <c r="JC19" s="22">
        <f t="shared" si="267"/>
        <v>1</v>
      </c>
      <c r="JD19" s="43">
        <f t="shared" si="304"/>
        <v>1</v>
      </c>
      <c r="JE19" s="43">
        <f t="shared" si="304"/>
        <v>1</v>
      </c>
      <c r="JF19" s="56"/>
      <c r="JG19" s="22" t="str">
        <f t="shared" si="268"/>
        <v>VAN DE VIJVER Dylan</v>
      </c>
      <c r="JH19" s="83">
        <v>2738</v>
      </c>
      <c r="JI19" s="22" t="str">
        <f t="shared" si="269"/>
        <v>D</v>
      </c>
      <c r="JJ19" s="22" t="str">
        <f t="shared" si="270"/>
        <v>DESMEDT Gino</v>
      </c>
      <c r="JK19" s="83">
        <v>7889</v>
      </c>
      <c r="JL19" s="22" t="str">
        <f t="shared" si="271"/>
        <v>D</v>
      </c>
      <c r="JM19" s="83">
        <v>1</v>
      </c>
      <c r="JN19" s="83">
        <v>1</v>
      </c>
      <c r="JO19" s="85"/>
      <c r="JP19" s="22">
        <f t="shared" si="272"/>
        <v>2</v>
      </c>
      <c r="JQ19" s="22">
        <f t="shared" si="273"/>
        <v>0</v>
      </c>
      <c r="JR19" s="43">
        <f t="shared" si="305"/>
        <v>3</v>
      </c>
      <c r="JS19" s="43">
        <f t="shared" si="305"/>
        <v>0</v>
      </c>
      <c r="JT19" s="56"/>
      <c r="JU19" s="22" t="str">
        <f t="shared" si="274"/>
        <v>VAN EYCK Wilfried</v>
      </c>
      <c r="JV19" s="83">
        <v>2782</v>
      </c>
      <c r="JW19" s="22" t="str">
        <f t="shared" si="275"/>
        <v>D</v>
      </c>
      <c r="JX19" s="22" t="str">
        <f t="shared" si="276"/>
        <v>CLEYMANS Patrick</v>
      </c>
      <c r="JY19" s="83">
        <v>8426</v>
      </c>
      <c r="JZ19" s="22" t="str">
        <f t="shared" si="277"/>
        <v>C</v>
      </c>
      <c r="KA19" s="83">
        <v>2</v>
      </c>
      <c r="KB19" s="83">
        <v>2</v>
      </c>
      <c r="KC19" s="85"/>
      <c r="KD19" s="22">
        <f t="shared" si="278"/>
        <v>0</v>
      </c>
      <c r="KE19" s="22">
        <f t="shared" si="279"/>
        <v>2</v>
      </c>
      <c r="KF19" s="43">
        <f t="shared" si="306"/>
        <v>0</v>
      </c>
      <c r="KG19" s="43">
        <f t="shared" si="306"/>
        <v>3</v>
      </c>
      <c r="KH19" s="56"/>
      <c r="KI19" s="22" t="str">
        <f t="shared" si="280"/>
        <v>DEHERTOGH Nick</v>
      </c>
      <c r="KJ19" s="83">
        <v>1663</v>
      </c>
      <c r="KK19" s="22" t="str">
        <f t="shared" si="281"/>
        <v>D</v>
      </c>
      <c r="KL19" s="22" t="str">
        <f t="shared" si="282"/>
        <v>JURRIENS Frank</v>
      </c>
      <c r="KM19" s="83">
        <v>8064</v>
      </c>
      <c r="KN19" s="22" t="str">
        <f t="shared" si="283"/>
        <v>D</v>
      </c>
      <c r="KO19" s="83">
        <v>2</v>
      </c>
      <c r="KP19" s="83">
        <v>1</v>
      </c>
      <c r="KQ19" s="85"/>
      <c r="KR19" s="22">
        <f t="shared" si="284"/>
        <v>1</v>
      </c>
      <c r="KS19" s="22">
        <f t="shared" si="285"/>
        <v>1</v>
      </c>
      <c r="KT19" s="43">
        <f t="shared" si="307"/>
        <v>1</v>
      </c>
      <c r="KU19" s="43">
        <f t="shared" si="307"/>
        <v>1</v>
      </c>
      <c r="KV19" s="56"/>
      <c r="KW19" s="22"/>
      <c r="KX19" s="83"/>
      <c r="KY19" s="22"/>
      <c r="KZ19" s="22"/>
      <c r="LA19" s="83"/>
      <c r="LB19" s="22"/>
      <c r="LC19" s="83"/>
      <c r="LD19" s="83"/>
      <c r="LE19" s="85"/>
      <c r="LF19" s="22"/>
      <c r="LG19" s="22"/>
      <c r="LH19" s="43"/>
      <c r="LI19" s="43"/>
      <c r="LJ19" s="56"/>
      <c r="LK19" s="22"/>
      <c r="LL19" s="83"/>
      <c r="LM19" s="22"/>
      <c r="LN19" s="22"/>
      <c r="LO19" s="83"/>
      <c r="LP19" s="22"/>
      <c r="LQ19" s="83"/>
      <c r="LR19" s="83"/>
      <c r="LS19" s="85"/>
      <c r="LT19" s="22"/>
      <c r="LU19" s="22"/>
      <c r="LV19" s="43"/>
      <c r="LW19" s="43"/>
      <c r="LY19" s="22"/>
      <c r="LZ19" s="83"/>
      <c r="MA19" s="22"/>
      <c r="MB19" s="22"/>
      <c r="MC19" s="83"/>
      <c r="MD19" s="22"/>
      <c r="ME19" s="83"/>
      <c r="MF19" s="83"/>
      <c r="MG19" s="85"/>
      <c r="MH19" s="22"/>
      <c r="MI19" s="22"/>
      <c r="MJ19" s="43"/>
      <c r="MK19" s="43"/>
      <c r="ML19" s="56"/>
      <c r="MM19" s="22"/>
      <c r="MN19" s="83"/>
      <c r="MO19" s="22"/>
      <c r="MP19" s="22"/>
      <c r="MQ19" s="83"/>
      <c r="MR19" s="22"/>
      <c r="MS19" s="83"/>
      <c r="MT19" s="83"/>
      <c r="MU19" s="85"/>
      <c r="MV19" s="22"/>
      <c r="MW19" s="22"/>
      <c r="MX19" s="43"/>
      <c r="MY19" s="43"/>
    </row>
    <row r="20" spans="1:363" ht="15.75" thickBot="1" x14ac:dyDescent="0.3">
      <c r="A20" s="56"/>
      <c r="B20" s="56"/>
      <c r="C20" s="56"/>
      <c r="D20" s="56"/>
      <c r="E20" s="68"/>
      <c r="F20" s="68"/>
      <c r="G20" s="133" t="s">
        <v>6</v>
      </c>
      <c r="H20" s="134"/>
      <c r="I20" s="135"/>
      <c r="J20" s="79">
        <f>SUM(J14:J19)</f>
        <v>8</v>
      </c>
      <c r="K20" s="24">
        <f>SUM(K14:K19)</f>
        <v>4</v>
      </c>
      <c r="L20" s="44"/>
      <c r="M20" s="44"/>
      <c r="N20" s="56"/>
      <c r="O20" s="56"/>
      <c r="P20" s="56"/>
      <c r="Q20" s="56"/>
      <c r="R20" s="56"/>
      <c r="S20" s="68"/>
      <c r="T20" s="68"/>
      <c r="U20" s="133" t="s">
        <v>6</v>
      </c>
      <c r="V20" s="134"/>
      <c r="W20" s="135"/>
      <c r="X20" s="79">
        <f>SUM(X14:X19)</f>
        <v>6</v>
      </c>
      <c r="Y20" s="24">
        <f>SUM(Y14:Y19)</f>
        <v>6</v>
      </c>
      <c r="Z20" s="44"/>
      <c r="AA20" s="44"/>
      <c r="AB20" s="56"/>
      <c r="AC20" s="56"/>
      <c r="AD20" s="56"/>
      <c r="AE20" s="56"/>
      <c r="AF20" s="56"/>
      <c r="AG20" s="68"/>
      <c r="AH20" s="68"/>
      <c r="AI20" s="133" t="s">
        <v>6</v>
      </c>
      <c r="AJ20" s="134"/>
      <c r="AK20" s="135"/>
      <c r="AL20" s="79">
        <f>SUM(AL14:AL19)</f>
        <v>6</v>
      </c>
      <c r="AM20" s="24">
        <f>SUM(AM14:AM19)</f>
        <v>6</v>
      </c>
      <c r="AN20" s="44"/>
      <c r="AO20" s="44"/>
      <c r="AP20" s="56"/>
      <c r="AQ20" s="56"/>
      <c r="AR20" s="56"/>
      <c r="AS20" s="56"/>
      <c r="AT20" s="56"/>
      <c r="AU20" s="68"/>
      <c r="AV20" s="68"/>
      <c r="AW20" s="133" t="s">
        <v>6</v>
      </c>
      <c r="AX20" s="134"/>
      <c r="AY20" s="135"/>
      <c r="AZ20" s="79">
        <f>SUM(AZ14:AZ19)</f>
        <v>10</v>
      </c>
      <c r="BA20" s="24">
        <f>SUM(BA14:BA19)</f>
        <v>2</v>
      </c>
      <c r="BB20" s="44"/>
      <c r="BC20" s="44"/>
      <c r="BD20" s="56"/>
      <c r="BE20" s="56"/>
      <c r="BF20" s="56"/>
      <c r="BG20" s="56"/>
      <c r="BH20" s="56"/>
      <c r="BI20" s="68"/>
      <c r="BJ20" s="68"/>
      <c r="BK20" s="133" t="s">
        <v>6</v>
      </c>
      <c r="BL20" s="134"/>
      <c r="BM20" s="135"/>
      <c r="BN20" s="79">
        <f>SUM(BN14:BN19)</f>
        <v>3</v>
      </c>
      <c r="BO20" s="24">
        <f>SUM(BO14:BO19)</f>
        <v>9</v>
      </c>
      <c r="BP20" s="44"/>
      <c r="BQ20" s="44"/>
      <c r="BR20" s="56"/>
      <c r="BS20" s="56"/>
      <c r="BT20" s="56"/>
      <c r="BU20" s="56"/>
      <c r="BV20" s="56"/>
      <c r="BW20" s="68"/>
      <c r="BX20" s="68"/>
      <c r="BY20" s="133" t="s">
        <v>6</v>
      </c>
      <c r="BZ20" s="134"/>
      <c r="CA20" s="135"/>
      <c r="CB20" s="79">
        <f>SUM(CB14:CB19)</f>
        <v>6</v>
      </c>
      <c r="CC20" s="24">
        <f>SUM(CC14:CC19)</f>
        <v>6</v>
      </c>
      <c r="CD20" s="44"/>
      <c r="CE20" s="44"/>
      <c r="CF20" s="56"/>
      <c r="CG20" s="56"/>
      <c r="CH20" s="56"/>
      <c r="CI20" s="56"/>
      <c r="CJ20" s="56"/>
      <c r="CK20" s="68"/>
      <c r="CL20" s="68"/>
      <c r="CM20" s="133" t="s">
        <v>6</v>
      </c>
      <c r="CN20" s="134"/>
      <c r="CO20" s="135"/>
      <c r="CP20" s="79">
        <f>SUM(CP14:CP19)</f>
        <v>5</v>
      </c>
      <c r="CQ20" s="24">
        <f>SUM(CQ14:CQ19)</f>
        <v>7</v>
      </c>
      <c r="CR20" s="44"/>
      <c r="CS20" s="44"/>
      <c r="CT20" s="56"/>
      <c r="CU20" s="56"/>
      <c r="CV20" s="56"/>
      <c r="CW20" s="56"/>
      <c r="CX20" s="56"/>
      <c r="CY20" s="68"/>
      <c r="CZ20" s="68"/>
      <c r="DA20" s="133" t="s">
        <v>6</v>
      </c>
      <c r="DB20" s="134"/>
      <c r="DC20" s="135"/>
      <c r="DD20" s="79">
        <f>SUM(DD14:DD19)</f>
        <v>4</v>
      </c>
      <c r="DE20" s="24">
        <f>SUM(DE14:DE19)</f>
        <v>8</v>
      </c>
      <c r="DF20" s="44"/>
      <c r="DG20" s="44"/>
      <c r="DH20" s="56"/>
      <c r="DI20" s="56"/>
      <c r="DJ20" s="56"/>
      <c r="DK20" s="56"/>
      <c r="DL20" s="56"/>
      <c r="DM20" s="68"/>
      <c r="DN20" s="68"/>
      <c r="DO20" s="133" t="s">
        <v>6</v>
      </c>
      <c r="DP20" s="134"/>
      <c r="DQ20" s="135"/>
      <c r="DR20" s="79">
        <f>SUM(DR14:DR19)</f>
        <v>4</v>
      </c>
      <c r="DS20" s="24">
        <f>SUM(DS14:DS19)</f>
        <v>8</v>
      </c>
      <c r="DT20" s="44"/>
      <c r="DU20" s="44"/>
      <c r="DV20" s="56"/>
      <c r="DW20" s="56"/>
      <c r="DX20" s="56"/>
      <c r="DY20" s="56"/>
      <c r="DZ20" s="56"/>
      <c r="EA20" s="68"/>
      <c r="EB20" s="68"/>
      <c r="EC20" s="133" t="s">
        <v>6</v>
      </c>
      <c r="ED20" s="134"/>
      <c r="EE20" s="135"/>
      <c r="EF20" s="79">
        <f>SUM(EF14:EF19)</f>
        <v>5</v>
      </c>
      <c r="EG20" s="24">
        <f>SUM(EG14:EG19)</f>
        <v>7</v>
      </c>
      <c r="EH20" s="44"/>
      <c r="EI20" s="44"/>
      <c r="EJ20" s="56"/>
      <c r="EK20" s="56"/>
      <c r="EL20" s="56"/>
      <c r="EM20" s="56"/>
      <c r="EN20" s="56"/>
      <c r="EO20" s="68"/>
      <c r="EP20" s="68"/>
      <c r="EQ20" s="133" t="s">
        <v>6</v>
      </c>
      <c r="ER20" s="134"/>
      <c r="ES20" s="135"/>
      <c r="ET20" s="79">
        <f>SUM(ET14:ET19)</f>
        <v>6</v>
      </c>
      <c r="EU20" s="24">
        <f>SUM(EU14:EU19)</f>
        <v>6</v>
      </c>
      <c r="EV20" s="44"/>
      <c r="EW20" s="44"/>
      <c r="EX20" s="56"/>
      <c r="EY20" s="56"/>
      <c r="EZ20" s="56"/>
      <c r="FA20" s="56"/>
      <c r="FB20" s="56"/>
      <c r="FC20" s="68"/>
      <c r="FD20" s="68"/>
      <c r="FE20" s="133" t="s">
        <v>6</v>
      </c>
      <c r="FF20" s="134"/>
      <c r="FG20" s="135"/>
      <c r="FH20" s="79">
        <f>SUM(FH14:FH19)</f>
        <v>8</v>
      </c>
      <c r="FI20" s="24">
        <f>SUM(FI14:FI19)</f>
        <v>4</v>
      </c>
      <c r="FJ20" s="44"/>
      <c r="FK20" s="44"/>
      <c r="FL20" s="56"/>
      <c r="FM20" s="56"/>
      <c r="FN20" s="56"/>
      <c r="FO20" s="56"/>
      <c r="FP20" s="56"/>
      <c r="FQ20" s="68"/>
      <c r="FR20" s="68"/>
      <c r="FS20" s="133" t="s">
        <v>6</v>
      </c>
      <c r="FT20" s="134"/>
      <c r="FU20" s="135"/>
      <c r="FV20" s="79">
        <f>SUM(FV14:FV19)</f>
        <v>9</v>
      </c>
      <c r="FW20" s="24">
        <f>SUM(FW14:FW19)</f>
        <v>3</v>
      </c>
      <c r="FX20" s="44"/>
      <c r="FY20" s="44"/>
      <c r="FZ20" s="56"/>
      <c r="GA20" s="56"/>
      <c r="GB20" s="56"/>
      <c r="GC20" s="56"/>
      <c r="GD20" s="56"/>
      <c r="GE20" s="68"/>
      <c r="GF20" s="68"/>
      <c r="GG20" s="133" t="s">
        <v>6</v>
      </c>
      <c r="GH20" s="134"/>
      <c r="GI20" s="135"/>
      <c r="GJ20" s="79">
        <f>SUM(GJ14:GJ19)</f>
        <v>10</v>
      </c>
      <c r="GK20" s="24">
        <f>SUM(GK14:GK19)</f>
        <v>2</v>
      </c>
      <c r="GL20" s="44"/>
      <c r="GM20" s="44"/>
      <c r="GN20" s="56"/>
      <c r="GO20" s="56"/>
      <c r="GP20" s="56"/>
      <c r="GQ20" s="56"/>
      <c r="GR20" s="56"/>
      <c r="GS20" s="68"/>
      <c r="GT20" s="68"/>
      <c r="GU20" s="133" t="s">
        <v>6</v>
      </c>
      <c r="GV20" s="134"/>
      <c r="GW20" s="135"/>
      <c r="GX20" s="79">
        <f>SUM(GX14:GX19)</f>
        <v>3</v>
      </c>
      <c r="GY20" s="24">
        <f>SUM(GY14:GY19)</f>
        <v>9</v>
      </c>
      <c r="GZ20" s="44"/>
      <c r="HA20" s="44"/>
      <c r="HB20" s="56"/>
      <c r="HC20" s="69"/>
      <c r="HD20" s="56"/>
      <c r="HE20" s="56"/>
      <c r="HF20" s="69"/>
      <c r="HG20" s="68"/>
      <c r="HH20" s="68"/>
      <c r="HI20" s="133" t="s">
        <v>6</v>
      </c>
      <c r="HJ20" s="134"/>
      <c r="HK20" s="135"/>
      <c r="HL20" s="79">
        <f>SUM(HL14:HL19)</f>
        <v>8</v>
      </c>
      <c r="HM20" s="24">
        <f>SUM(HM14:HM19)</f>
        <v>4</v>
      </c>
      <c r="HN20" s="44"/>
      <c r="HO20" s="44"/>
      <c r="HP20" s="56"/>
      <c r="HQ20" s="56"/>
      <c r="HR20" s="56"/>
      <c r="HS20" s="56"/>
      <c r="HT20" s="56"/>
      <c r="HU20" s="68"/>
      <c r="HV20" s="68"/>
      <c r="HW20" s="133" t="s">
        <v>6</v>
      </c>
      <c r="HX20" s="134"/>
      <c r="HY20" s="135"/>
      <c r="HZ20" s="79">
        <f>SUM(HZ14:HZ19)</f>
        <v>2</v>
      </c>
      <c r="IA20" s="24">
        <f>SUM(IA14:IA19)</f>
        <v>10</v>
      </c>
      <c r="IB20" s="44"/>
      <c r="IC20" s="44"/>
      <c r="ID20" s="56"/>
      <c r="IE20" s="56"/>
      <c r="IF20" s="56"/>
      <c r="IG20" s="56"/>
      <c r="IH20" s="56"/>
      <c r="II20" s="68"/>
      <c r="IJ20" s="68"/>
      <c r="IK20" s="133" t="s">
        <v>6</v>
      </c>
      <c r="IL20" s="134"/>
      <c r="IM20" s="135"/>
      <c r="IN20" s="79">
        <f>SUM(IN14:IN19)</f>
        <v>2</v>
      </c>
      <c r="IO20" s="24">
        <f>SUM(IO14:IO19)</f>
        <v>10</v>
      </c>
      <c r="IP20" s="44"/>
      <c r="IQ20" s="44"/>
      <c r="IR20" s="56"/>
      <c r="IS20" s="56"/>
      <c r="IT20" s="56"/>
      <c r="IU20" s="56"/>
      <c r="IV20" s="56"/>
      <c r="IW20" s="68"/>
      <c r="IX20" s="68"/>
      <c r="IY20" s="133" t="s">
        <v>6</v>
      </c>
      <c r="IZ20" s="134"/>
      <c r="JA20" s="135"/>
      <c r="JB20" s="79">
        <f>SUM(JB14:JB19)</f>
        <v>8</v>
      </c>
      <c r="JC20" s="24">
        <f>SUM(JC14:JC19)</f>
        <v>4</v>
      </c>
      <c r="JD20" s="44"/>
      <c r="JE20" s="44"/>
      <c r="JF20" s="56"/>
      <c r="JG20" s="56"/>
      <c r="JH20" s="56"/>
      <c r="JI20" s="56"/>
      <c r="JJ20" s="56"/>
      <c r="JK20" s="68"/>
      <c r="JL20" s="68"/>
      <c r="JM20" s="133" t="s">
        <v>6</v>
      </c>
      <c r="JN20" s="134"/>
      <c r="JO20" s="135"/>
      <c r="JP20" s="79">
        <f>SUM(JP14:JP19)</f>
        <v>10</v>
      </c>
      <c r="JQ20" s="24">
        <f>SUM(JQ14:JQ19)</f>
        <v>2</v>
      </c>
      <c r="JR20" s="44"/>
      <c r="JS20" s="44"/>
      <c r="JT20" s="56"/>
      <c r="JU20" s="56"/>
      <c r="JV20" s="56"/>
      <c r="JW20" s="56"/>
      <c r="JX20" s="56"/>
      <c r="JY20" s="68"/>
      <c r="JZ20" s="68"/>
      <c r="KA20" s="133" t="s">
        <v>6</v>
      </c>
      <c r="KB20" s="134"/>
      <c r="KC20" s="135"/>
      <c r="KD20" s="79">
        <f>SUM(KD14:KD19)</f>
        <v>4</v>
      </c>
      <c r="KE20" s="24">
        <f>SUM(KE14:KE19)</f>
        <v>8</v>
      </c>
      <c r="KF20" s="44"/>
      <c r="KG20" s="44"/>
      <c r="KH20" s="56"/>
      <c r="KI20" s="56"/>
      <c r="KJ20" s="56"/>
      <c r="KK20" s="56"/>
      <c r="KL20" s="56"/>
      <c r="KM20" s="68"/>
      <c r="KN20" s="68"/>
      <c r="KO20" s="133" t="s">
        <v>6</v>
      </c>
      <c r="KP20" s="134"/>
      <c r="KQ20" s="135"/>
      <c r="KR20" s="79">
        <f>SUM(KR14:KR19)</f>
        <v>5</v>
      </c>
      <c r="KS20" s="24">
        <f>SUM(KS14:KS19)</f>
        <v>7</v>
      </c>
      <c r="KT20" s="44"/>
      <c r="KU20" s="44"/>
      <c r="KW20" s="56"/>
      <c r="KX20" s="56"/>
      <c r="KY20" s="56"/>
      <c r="KZ20" s="56"/>
      <c r="LA20" s="68"/>
      <c r="LB20" s="68"/>
      <c r="LC20" s="133"/>
      <c r="LD20" s="134"/>
      <c r="LE20" s="135"/>
      <c r="LF20" s="79"/>
      <c r="LG20" s="24"/>
      <c r="LH20" s="44"/>
      <c r="LI20" s="44"/>
      <c r="LK20" s="56"/>
      <c r="LL20" s="56"/>
      <c r="LM20" s="56"/>
      <c r="LN20" s="56"/>
      <c r="LO20" s="68"/>
      <c r="LP20" s="68"/>
      <c r="LQ20" s="133"/>
      <c r="LR20" s="134"/>
      <c r="LS20" s="135"/>
      <c r="LT20" s="79"/>
      <c r="LU20" s="24"/>
      <c r="LV20" s="44"/>
      <c r="LW20" s="44"/>
      <c r="LY20" s="56"/>
      <c r="LZ20" s="56"/>
      <c r="MA20" s="56"/>
      <c r="MB20" s="56"/>
      <c r="MC20" s="68"/>
      <c r="MD20" s="68"/>
      <c r="ME20" s="133"/>
      <c r="MF20" s="134"/>
      <c r="MG20" s="135"/>
      <c r="MH20" s="79"/>
      <c r="MI20" s="24"/>
      <c r="MJ20" s="44"/>
      <c r="MK20" s="44"/>
      <c r="MM20" s="56"/>
      <c r="MN20" s="56"/>
      <c r="MO20" s="56"/>
      <c r="MP20" s="56"/>
      <c r="MQ20" s="68"/>
      <c r="MR20" s="68"/>
      <c r="MS20" s="133"/>
      <c r="MT20" s="134"/>
      <c r="MU20" s="135"/>
      <c r="MV20" s="79"/>
      <c r="MW20" s="24"/>
    </row>
    <row r="21" spans="1:363" ht="15.75" thickBot="1" x14ac:dyDescent="0.3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69"/>
      <c r="HD21" s="56"/>
      <c r="HE21" s="56"/>
      <c r="HF21" s="69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</row>
    <row r="22" spans="1:363" s="75" customFormat="1" ht="15.75" thickBot="1" x14ac:dyDescent="0.3">
      <c r="A22" s="26" t="str">
        <f>Kalender!B64</f>
        <v>De Plezante Hoek</v>
      </c>
      <c r="B22" s="70"/>
      <c r="C22" s="70"/>
      <c r="D22" s="25" t="str">
        <f>Kalender!D64</f>
        <v>Duvelboys 2</v>
      </c>
      <c r="E22" s="72"/>
      <c r="F22" s="73"/>
      <c r="G22" s="73"/>
      <c r="H22" s="73"/>
      <c r="I22" s="73"/>
      <c r="J22" s="73"/>
      <c r="K22" s="74"/>
      <c r="L22" s="71"/>
      <c r="M22" s="71"/>
      <c r="O22" s="26" t="str">
        <f>Kalender!B99</f>
        <v>Duvelboys 2</v>
      </c>
      <c r="P22" s="70"/>
      <c r="Q22" s="70"/>
      <c r="R22" s="25" t="str">
        <f>Kalender!D99</f>
        <v>Autobus</v>
      </c>
      <c r="S22" s="72"/>
      <c r="T22" s="73"/>
      <c r="U22" s="73"/>
      <c r="V22" s="73"/>
      <c r="W22" s="73"/>
      <c r="X22" s="73"/>
      <c r="Y22" s="74"/>
      <c r="Z22" s="71"/>
      <c r="AA22" s="71"/>
      <c r="AC22" s="26" t="str">
        <f>Kalender!B134</f>
        <v>Stappes</v>
      </c>
      <c r="AD22" s="70"/>
      <c r="AE22" s="70"/>
      <c r="AF22" s="26" t="str">
        <f>Kalender!D134</f>
        <v>Duvelboys 2</v>
      </c>
      <c r="AG22" s="72"/>
      <c r="AH22" s="73"/>
      <c r="AI22" s="73"/>
      <c r="AJ22" s="73"/>
      <c r="AK22" s="73"/>
      <c r="AL22" s="73"/>
      <c r="AM22" s="74"/>
      <c r="AN22" s="71"/>
      <c r="AO22" s="71"/>
      <c r="AQ22" s="26" t="str">
        <f>Kalender!B169</f>
        <v>Duvelboys 2</v>
      </c>
      <c r="AR22" s="70"/>
      <c r="AS22" s="70"/>
      <c r="AT22" s="25" t="str">
        <f>Kalender!D169</f>
        <v>Fausse Keu</v>
      </c>
      <c r="AU22" s="72"/>
      <c r="AV22" s="73"/>
      <c r="AW22" s="73"/>
      <c r="AX22" s="73"/>
      <c r="AY22" s="73"/>
      <c r="AZ22" s="73"/>
      <c r="BA22" s="74"/>
      <c r="BB22" s="71"/>
      <c r="BC22" s="71"/>
      <c r="BE22" s="26" t="str">
        <f>Kalender!B204</f>
        <v>Fausse Keu</v>
      </c>
      <c r="BF22" s="70"/>
      <c r="BG22" s="70"/>
      <c r="BH22" s="25" t="str">
        <f>Kalender!D204</f>
        <v>De Plekkers 2</v>
      </c>
      <c r="BI22" s="72"/>
      <c r="BJ22" s="73"/>
      <c r="BK22" s="73"/>
      <c r="BL22" s="73"/>
      <c r="BM22" s="73"/>
      <c r="BN22" s="73"/>
      <c r="BO22" s="74"/>
      <c r="BP22" s="71"/>
      <c r="BQ22" s="71"/>
      <c r="BS22" s="26" t="str">
        <f>Kalender!B239</f>
        <v>Autobus</v>
      </c>
      <c r="BT22" s="70"/>
      <c r="BU22" s="70"/>
      <c r="BV22" s="25" t="str">
        <f>Kalender!D239</f>
        <v>De Plekkers 2</v>
      </c>
      <c r="BW22" s="72"/>
      <c r="BX22" s="73"/>
      <c r="BY22" s="73"/>
      <c r="BZ22" s="73"/>
      <c r="CA22" s="73"/>
      <c r="CB22" s="73"/>
      <c r="CC22" s="74"/>
      <c r="CD22" s="71"/>
      <c r="CE22" s="71"/>
      <c r="CG22" s="26" t="str">
        <f>Kalender!B274</f>
        <v>Het Wiel 2</v>
      </c>
      <c r="CH22" s="70"/>
      <c r="CI22" s="70"/>
      <c r="CJ22" s="25" t="str">
        <f>Kalender!D274</f>
        <v>Biljartvrienden 2</v>
      </c>
      <c r="CK22" s="72"/>
      <c r="CL22" s="73"/>
      <c r="CM22" s="73"/>
      <c r="CN22" s="73"/>
      <c r="CO22" s="73"/>
      <c r="CP22" s="73"/>
      <c r="CQ22" s="74"/>
      <c r="CR22" s="71"/>
      <c r="CS22" s="71"/>
      <c r="CU22" s="26" t="str">
        <f>Kalender!B309</f>
        <v>De Plezante Hoek</v>
      </c>
      <c r="CV22" s="70"/>
      <c r="CW22" s="70"/>
      <c r="CX22" s="25" t="str">
        <f>Kalender!D309</f>
        <v>Stappes</v>
      </c>
      <c r="CY22" s="72"/>
      <c r="CZ22" s="73"/>
      <c r="DA22" s="73"/>
      <c r="DB22" s="73"/>
      <c r="DC22" s="73"/>
      <c r="DD22" s="73"/>
      <c r="DE22" s="74"/>
      <c r="DF22" s="71"/>
      <c r="DG22" s="71"/>
      <c r="DI22" s="26" t="str">
        <f>Kalender!B379</f>
        <v>Stappes</v>
      </c>
      <c r="DJ22" s="70"/>
      <c r="DK22" s="70"/>
      <c r="DL22" s="25" t="str">
        <f>Kalender!D379</f>
        <v>Sportifke 2</v>
      </c>
      <c r="DM22" s="72"/>
      <c r="DN22" s="73"/>
      <c r="DO22" s="73"/>
      <c r="DP22" s="73"/>
      <c r="DQ22" s="73"/>
      <c r="DR22" s="73"/>
      <c r="DS22" s="74"/>
      <c r="DT22" s="71"/>
      <c r="DU22" s="71"/>
      <c r="DW22" s="26" t="str">
        <f>Kalender!B414</f>
        <v>Duvelboys 2</v>
      </c>
      <c r="DX22" s="70"/>
      <c r="DY22" s="70"/>
      <c r="DZ22" s="25" t="str">
        <f>Kalender!D414</f>
        <v>De Plekkers 2</v>
      </c>
      <c r="EA22" s="72"/>
      <c r="EB22" s="73"/>
      <c r="EC22" s="73"/>
      <c r="ED22" s="73"/>
      <c r="EE22" s="73"/>
      <c r="EF22" s="73"/>
      <c r="EG22" s="74"/>
      <c r="EH22" s="71"/>
      <c r="EI22" s="71"/>
      <c r="EK22" s="27" t="str">
        <f>Kalender!B449</f>
        <v>Onder Den Toren</v>
      </c>
      <c r="EL22" s="70"/>
      <c r="EM22" s="70"/>
      <c r="EN22" s="25" t="str">
        <f>Kalender!D449</f>
        <v>Duvelboys 2</v>
      </c>
      <c r="EO22" s="72"/>
      <c r="EP22" s="73"/>
      <c r="EQ22" s="73"/>
      <c r="ER22" s="73"/>
      <c r="ES22" s="73"/>
      <c r="ET22" s="73"/>
      <c r="EU22" s="74"/>
      <c r="EV22" s="71"/>
      <c r="EW22" s="71"/>
      <c r="EY22" s="26" t="str">
        <f>Kalender!B519</f>
        <v>Duvelboys 2</v>
      </c>
      <c r="EZ22" s="70"/>
      <c r="FA22" s="70"/>
      <c r="FB22" s="25" t="str">
        <f>Kalender!D519</f>
        <v>De Plezante Hoek</v>
      </c>
      <c r="FC22" s="72"/>
      <c r="FD22" s="123" t="s">
        <v>809</v>
      </c>
      <c r="FE22" s="73"/>
      <c r="FF22" s="73"/>
      <c r="FG22" s="73"/>
      <c r="FH22" s="73"/>
      <c r="FI22" s="74"/>
      <c r="FJ22" s="71"/>
      <c r="FK22" s="71"/>
      <c r="FM22" s="26" t="str">
        <f>Kalender!B554</f>
        <v>Autobus</v>
      </c>
      <c r="FN22" s="70"/>
      <c r="FO22" s="70"/>
      <c r="FP22" s="25" t="str">
        <f>Kalender!D554</f>
        <v>Duvelboys 2</v>
      </c>
      <c r="FQ22" s="72"/>
      <c r="FR22" s="73"/>
      <c r="FS22" s="73"/>
      <c r="FT22" s="73"/>
      <c r="FU22" s="73"/>
      <c r="FV22" s="73"/>
      <c r="FW22" s="74"/>
      <c r="FX22" s="71"/>
      <c r="FY22" s="71"/>
      <c r="GA22" s="26" t="str">
        <f>Kalender!B589</f>
        <v>Duvelboys 2</v>
      </c>
      <c r="GB22" s="70"/>
      <c r="GC22" s="70"/>
      <c r="GD22" s="25" t="str">
        <f>Kalender!D589</f>
        <v>Stappes</v>
      </c>
      <c r="GE22" s="72"/>
      <c r="GF22" s="73"/>
      <c r="GG22" s="73"/>
      <c r="GH22" s="73"/>
      <c r="GI22" s="73"/>
      <c r="GJ22" s="73"/>
      <c r="GK22" s="74"/>
      <c r="GL22" s="71"/>
      <c r="GM22" s="71"/>
      <c r="GO22" s="26" t="str">
        <f>Kalender!B624</f>
        <v>Fausse Keu</v>
      </c>
      <c r="GP22" s="70"/>
      <c r="GQ22" s="70"/>
      <c r="GR22" s="27" t="str">
        <f>Kalender!D624</f>
        <v>Duvelboys 2</v>
      </c>
      <c r="GS22" s="72"/>
      <c r="GT22" s="73"/>
      <c r="GU22" s="73"/>
      <c r="GV22" s="73"/>
      <c r="GW22" s="73"/>
      <c r="GX22" s="73"/>
      <c r="GY22" s="74"/>
      <c r="GZ22" s="71"/>
      <c r="HA22" s="71"/>
      <c r="HC22" s="27" t="str">
        <f>Kalender!B659</f>
        <v>De Plekkers 2</v>
      </c>
      <c r="HD22" s="70"/>
      <c r="HE22" s="70"/>
      <c r="HF22" s="27" t="str">
        <f>Kalender!D659</f>
        <v>Fausse Keu</v>
      </c>
      <c r="HG22" s="72"/>
      <c r="HH22" s="73"/>
      <c r="HI22" s="73"/>
      <c r="HJ22" s="73"/>
      <c r="HK22" s="73"/>
      <c r="HL22" s="73"/>
      <c r="HM22" s="74"/>
      <c r="HN22" s="71"/>
      <c r="HO22" s="71"/>
      <c r="HQ22" s="27" t="str">
        <f>Kalender!B694</f>
        <v>De Plekkers 2</v>
      </c>
      <c r="HR22" s="70"/>
      <c r="HS22" s="70"/>
      <c r="HT22" s="27" t="str">
        <f>Kalender!D694</f>
        <v>Autobus</v>
      </c>
      <c r="HU22" s="72"/>
      <c r="HV22" s="73"/>
      <c r="HW22" s="73"/>
      <c r="HX22" s="73"/>
      <c r="HY22" s="73"/>
      <c r="HZ22" s="73"/>
      <c r="IA22" s="74"/>
      <c r="IB22" s="71"/>
      <c r="IC22" s="71"/>
      <c r="IE22" s="27" t="str">
        <f>Kalender!B729</f>
        <v>Biljartvrienden 2</v>
      </c>
      <c r="IF22" s="70"/>
      <c r="IG22" s="70"/>
      <c r="IH22" s="27" t="str">
        <f>Kalender!D729</f>
        <v>Het Wiel 2</v>
      </c>
      <c r="II22" s="72"/>
      <c r="IJ22" s="73"/>
      <c r="IK22" s="73"/>
      <c r="IL22" s="73"/>
      <c r="IM22" s="73"/>
      <c r="IN22" s="73"/>
      <c r="IO22" s="74"/>
      <c r="IP22" s="71"/>
      <c r="IQ22" s="71"/>
      <c r="IS22" s="27" t="str">
        <f>Kalender!B764</f>
        <v>Stappes</v>
      </c>
      <c r="IT22" s="70"/>
      <c r="IU22" s="70"/>
      <c r="IV22" s="27" t="str">
        <f>Kalender!D764</f>
        <v>De Plezante Hoek</v>
      </c>
      <c r="IW22" s="72"/>
      <c r="IX22" s="73"/>
      <c r="IY22" s="73"/>
      <c r="IZ22" s="73"/>
      <c r="JA22" s="73"/>
      <c r="JB22" s="73"/>
      <c r="JC22" s="74"/>
      <c r="JD22" s="71"/>
      <c r="JE22" s="71"/>
      <c r="JG22" s="27" t="str">
        <f>Kalender!B834</f>
        <v>Sportifke 2</v>
      </c>
      <c r="JH22" s="70"/>
      <c r="JI22" s="70"/>
      <c r="JJ22" s="27" t="str">
        <f>Kalender!D834</f>
        <v>Stappes</v>
      </c>
      <c r="JK22" s="72"/>
      <c r="JL22" s="73"/>
      <c r="JM22" s="73"/>
      <c r="JN22" s="73"/>
      <c r="JO22" s="73"/>
      <c r="JP22" s="73"/>
      <c r="JQ22" s="74"/>
      <c r="JR22" s="71"/>
      <c r="JS22" s="71"/>
      <c r="JU22" s="27" t="str">
        <f>Kalender!B869</f>
        <v>De Plekkers 2</v>
      </c>
      <c r="JV22" s="70"/>
      <c r="JW22" s="70"/>
      <c r="JX22" s="27" t="str">
        <f>Kalender!D869</f>
        <v>Duvelboys 2</v>
      </c>
      <c r="JY22" s="72"/>
      <c r="JZ22" s="73"/>
      <c r="KA22" s="73"/>
      <c r="KB22" s="73"/>
      <c r="KC22" s="73"/>
      <c r="KD22" s="73"/>
      <c r="KE22" s="74"/>
      <c r="KF22" s="71"/>
      <c r="KG22" s="71"/>
      <c r="KI22" s="27" t="str">
        <f>Kalender!B904</f>
        <v>Duvelboys 2</v>
      </c>
      <c r="KJ22" s="70"/>
      <c r="KK22" s="70"/>
      <c r="KL22" s="27" t="str">
        <f>Kalender!D904</f>
        <v>Onder Den Toren</v>
      </c>
      <c r="KM22" s="72"/>
      <c r="KN22" s="73"/>
      <c r="KO22" s="73"/>
      <c r="KP22" s="73"/>
      <c r="KQ22" s="73"/>
      <c r="KR22" s="73"/>
      <c r="KS22" s="74"/>
      <c r="KT22" s="71"/>
      <c r="KU22" s="71"/>
      <c r="KW22" s="27"/>
      <c r="KX22" s="70"/>
      <c r="KY22" s="70"/>
      <c r="KZ22" s="27"/>
      <c r="LA22" s="72"/>
      <c r="LB22" s="73"/>
      <c r="LC22" s="73"/>
      <c r="LD22" s="73"/>
      <c r="LE22" s="73"/>
      <c r="LF22" s="73"/>
      <c r="LG22" s="74"/>
      <c r="LH22" s="71"/>
      <c r="LI22" s="71"/>
      <c r="LK22" s="27"/>
      <c r="LL22" s="70"/>
      <c r="LM22" s="70"/>
      <c r="LN22" s="27"/>
      <c r="LO22" s="72"/>
      <c r="LP22" s="73"/>
      <c r="LQ22" s="73"/>
      <c r="LR22" s="73"/>
      <c r="LS22" s="73"/>
      <c r="LT22" s="73"/>
      <c r="LU22" s="74"/>
      <c r="LV22" s="71"/>
      <c r="LW22" s="71"/>
      <c r="LY22" s="27"/>
      <c r="LZ22" s="70"/>
      <c r="MA22" s="70"/>
      <c r="MB22" s="27"/>
      <c r="MC22" s="72"/>
      <c r="MD22" s="73"/>
      <c r="ME22" s="73"/>
      <c r="MF22" s="73"/>
      <c r="MG22" s="73"/>
      <c r="MH22" s="73"/>
      <c r="MI22" s="74"/>
      <c r="MJ22" s="71"/>
      <c r="MK22" s="71"/>
      <c r="MM22" s="27"/>
      <c r="MN22" s="70"/>
      <c r="MO22" s="70"/>
      <c r="MP22" s="27"/>
      <c r="MQ22" s="72"/>
      <c r="MR22" s="73"/>
      <c r="MS22" s="73"/>
      <c r="MT22" s="73"/>
      <c r="MU22" s="73"/>
      <c r="MV22" s="73"/>
      <c r="MW22" s="74"/>
    </row>
    <row r="23" spans="1:363" x14ac:dyDescent="0.25">
      <c r="A23" s="63" t="s">
        <v>0</v>
      </c>
      <c r="B23" s="64" t="s">
        <v>1</v>
      </c>
      <c r="C23" s="64" t="s">
        <v>29</v>
      </c>
      <c r="D23" s="64" t="s">
        <v>2</v>
      </c>
      <c r="E23" s="64" t="s">
        <v>1</v>
      </c>
      <c r="F23" s="64" t="s">
        <v>29</v>
      </c>
      <c r="G23" s="64" t="s">
        <v>265</v>
      </c>
      <c r="H23" s="64" t="s">
        <v>266</v>
      </c>
      <c r="I23" s="64"/>
      <c r="J23" s="131" t="s">
        <v>5</v>
      </c>
      <c r="K23" s="132"/>
      <c r="L23" s="44"/>
      <c r="M23" s="44"/>
      <c r="N23" s="56"/>
      <c r="O23" s="63" t="s">
        <v>0</v>
      </c>
      <c r="P23" s="64" t="s">
        <v>1</v>
      </c>
      <c r="Q23" s="64" t="s">
        <v>29</v>
      </c>
      <c r="R23" s="64" t="s">
        <v>2</v>
      </c>
      <c r="S23" s="64" t="s">
        <v>1</v>
      </c>
      <c r="T23" s="64" t="s">
        <v>29</v>
      </c>
      <c r="U23" s="64" t="s">
        <v>265</v>
      </c>
      <c r="V23" s="64" t="s">
        <v>266</v>
      </c>
      <c r="W23" s="64"/>
      <c r="X23" s="131" t="s">
        <v>5</v>
      </c>
      <c r="Y23" s="132"/>
      <c r="Z23" s="44"/>
      <c r="AA23" s="44"/>
      <c r="AB23" s="56"/>
      <c r="AC23" s="63" t="s">
        <v>0</v>
      </c>
      <c r="AD23" s="64" t="s">
        <v>1</v>
      </c>
      <c r="AE23" s="64" t="s">
        <v>29</v>
      </c>
      <c r="AF23" s="64" t="s">
        <v>2</v>
      </c>
      <c r="AG23" s="64" t="s">
        <v>1</v>
      </c>
      <c r="AH23" s="64" t="s">
        <v>29</v>
      </c>
      <c r="AI23" s="64" t="s">
        <v>265</v>
      </c>
      <c r="AJ23" s="64" t="s">
        <v>266</v>
      </c>
      <c r="AK23" s="64"/>
      <c r="AL23" s="131" t="s">
        <v>5</v>
      </c>
      <c r="AM23" s="132"/>
      <c r="AN23" s="44"/>
      <c r="AO23" s="44"/>
      <c r="AP23" s="56"/>
      <c r="AQ23" s="63" t="s">
        <v>0</v>
      </c>
      <c r="AR23" s="64" t="s">
        <v>1</v>
      </c>
      <c r="AS23" s="64" t="s">
        <v>29</v>
      </c>
      <c r="AT23" s="64" t="s">
        <v>2</v>
      </c>
      <c r="AU23" s="64" t="s">
        <v>1</v>
      </c>
      <c r="AV23" s="64" t="s">
        <v>29</v>
      </c>
      <c r="AW23" s="64" t="s">
        <v>265</v>
      </c>
      <c r="AX23" s="64" t="s">
        <v>266</v>
      </c>
      <c r="AY23" s="64"/>
      <c r="AZ23" s="131" t="s">
        <v>5</v>
      </c>
      <c r="BA23" s="132"/>
      <c r="BB23" s="44"/>
      <c r="BC23" s="44"/>
      <c r="BD23" s="56"/>
      <c r="BE23" s="63" t="s">
        <v>0</v>
      </c>
      <c r="BF23" s="64" t="s">
        <v>1</v>
      </c>
      <c r="BG23" s="64" t="s">
        <v>29</v>
      </c>
      <c r="BH23" s="64" t="s">
        <v>2</v>
      </c>
      <c r="BI23" s="64" t="s">
        <v>1</v>
      </c>
      <c r="BJ23" s="64" t="s">
        <v>29</v>
      </c>
      <c r="BK23" s="64" t="s">
        <v>265</v>
      </c>
      <c r="BL23" s="64" t="s">
        <v>266</v>
      </c>
      <c r="BM23" s="64"/>
      <c r="BN23" s="131" t="s">
        <v>5</v>
      </c>
      <c r="BO23" s="132"/>
      <c r="BP23" s="44"/>
      <c r="BQ23" s="44"/>
      <c r="BR23" s="56"/>
      <c r="BS23" s="63" t="s">
        <v>0</v>
      </c>
      <c r="BT23" s="64" t="s">
        <v>1</v>
      </c>
      <c r="BU23" s="64" t="s">
        <v>29</v>
      </c>
      <c r="BV23" s="64" t="s">
        <v>2</v>
      </c>
      <c r="BW23" s="64" t="s">
        <v>1</v>
      </c>
      <c r="BX23" s="64" t="s">
        <v>29</v>
      </c>
      <c r="BY23" s="64" t="s">
        <v>265</v>
      </c>
      <c r="BZ23" s="64" t="s">
        <v>266</v>
      </c>
      <c r="CA23" s="64"/>
      <c r="CB23" s="131" t="s">
        <v>5</v>
      </c>
      <c r="CC23" s="132"/>
      <c r="CD23" s="44"/>
      <c r="CE23" s="44"/>
      <c r="CF23" s="56"/>
      <c r="CG23" s="63" t="s">
        <v>0</v>
      </c>
      <c r="CH23" s="64" t="s">
        <v>1</v>
      </c>
      <c r="CI23" s="64" t="s">
        <v>29</v>
      </c>
      <c r="CJ23" s="64" t="s">
        <v>2</v>
      </c>
      <c r="CK23" s="64" t="s">
        <v>1</v>
      </c>
      <c r="CL23" s="64" t="s">
        <v>29</v>
      </c>
      <c r="CM23" s="64" t="s">
        <v>265</v>
      </c>
      <c r="CN23" s="64" t="s">
        <v>266</v>
      </c>
      <c r="CO23" s="64"/>
      <c r="CP23" s="131" t="s">
        <v>5</v>
      </c>
      <c r="CQ23" s="132"/>
      <c r="CR23" s="44"/>
      <c r="CS23" s="44"/>
      <c r="CT23" s="56"/>
      <c r="CU23" s="63" t="s">
        <v>0</v>
      </c>
      <c r="CV23" s="64" t="s">
        <v>1</v>
      </c>
      <c r="CW23" s="64" t="s">
        <v>29</v>
      </c>
      <c r="CX23" s="64" t="s">
        <v>2</v>
      </c>
      <c r="CY23" s="64" t="s">
        <v>1</v>
      </c>
      <c r="CZ23" s="64" t="s">
        <v>29</v>
      </c>
      <c r="DA23" s="64" t="s">
        <v>265</v>
      </c>
      <c r="DB23" s="64" t="s">
        <v>266</v>
      </c>
      <c r="DC23" s="64"/>
      <c r="DD23" s="131" t="s">
        <v>5</v>
      </c>
      <c r="DE23" s="132"/>
      <c r="DF23" s="44"/>
      <c r="DG23" s="44"/>
      <c r="DH23" s="56"/>
      <c r="DI23" s="63" t="s">
        <v>0</v>
      </c>
      <c r="DJ23" s="64" t="s">
        <v>1</v>
      </c>
      <c r="DK23" s="64" t="s">
        <v>29</v>
      </c>
      <c r="DL23" s="64" t="s">
        <v>2</v>
      </c>
      <c r="DM23" s="64" t="s">
        <v>1</v>
      </c>
      <c r="DN23" s="64" t="s">
        <v>29</v>
      </c>
      <c r="DO23" s="64" t="s">
        <v>265</v>
      </c>
      <c r="DP23" s="64" t="s">
        <v>266</v>
      </c>
      <c r="DQ23" s="64"/>
      <c r="DR23" s="131" t="s">
        <v>5</v>
      </c>
      <c r="DS23" s="132"/>
      <c r="DT23" s="44"/>
      <c r="DU23" s="44"/>
      <c r="DV23" s="56"/>
      <c r="DW23" s="63" t="s">
        <v>0</v>
      </c>
      <c r="DX23" s="64" t="s">
        <v>1</v>
      </c>
      <c r="DY23" s="64" t="s">
        <v>29</v>
      </c>
      <c r="DZ23" s="64" t="s">
        <v>2</v>
      </c>
      <c r="EA23" s="64" t="s">
        <v>1</v>
      </c>
      <c r="EB23" s="64" t="s">
        <v>29</v>
      </c>
      <c r="EC23" s="64" t="s">
        <v>265</v>
      </c>
      <c r="ED23" s="64" t="s">
        <v>266</v>
      </c>
      <c r="EE23" s="64"/>
      <c r="EF23" s="131" t="s">
        <v>5</v>
      </c>
      <c r="EG23" s="132"/>
      <c r="EH23" s="44"/>
      <c r="EI23" s="44"/>
      <c r="EJ23" s="56"/>
      <c r="EK23" s="63" t="s">
        <v>0</v>
      </c>
      <c r="EL23" s="64" t="s">
        <v>1</v>
      </c>
      <c r="EM23" s="64" t="s">
        <v>29</v>
      </c>
      <c r="EN23" s="64" t="s">
        <v>2</v>
      </c>
      <c r="EO23" s="64" t="s">
        <v>1</v>
      </c>
      <c r="EP23" s="64" t="s">
        <v>29</v>
      </c>
      <c r="EQ23" s="64" t="s">
        <v>265</v>
      </c>
      <c r="ER23" s="64" t="s">
        <v>266</v>
      </c>
      <c r="ES23" s="64"/>
      <c r="ET23" s="131" t="s">
        <v>5</v>
      </c>
      <c r="EU23" s="132"/>
      <c r="EV23" s="44"/>
      <c r="EW23" s="44"/>
      <c r="EX23" s="56"/>
      <c r="EY23" s="63" t="s">
        <v>0</v>
      </c>
      <c r="EZ23" s="64" t="s">
        <v>1</v>
      </c>
      <c r="FA23" s="64" t="s">
        <v>29</v>
      </c>
      <c r="FB23" s="64" t="s">
        <v>2</v>
      </c>
      <c r="FC23" s="64" t="s">
        <v>1</v>
      </c>
      <c r="FD23" s="64" t="s">
        <v>29</v>
      </c>
      <c r="FE23" s="64" t="s">
        <v>265</v>
      </c>
      <c r="FF23" s="64" t="s">
        <v>266</v>
      </c>
      <c r="FG23" s="64"/>
      <c r="FH23" s="131" t="s">
        <v>5</v>
      </c>
      <c r="FI23" s="132"/>
      <c r="FJ23" s="44"/>
      <c r="FK23" s="44"/>
      <c r="FL23" s="56"/>
      <c r="FM23" s="63" t="s">
        <v>0</v>
      </c>
      <c r="FN23" s="64" t="s">
        <v>1</v>
      </c>
      <c r="FO23" s="64" t="s">
        <v>29</v>
      </c>
      <c r="FP23" s="64" t="s">
        <v>2</v>
      </c>
      <c r="FQ23" s="64" t="s">
        <v>1</v>
      </c>
      <c r="FR23" s="64" t="s">
        <v>29</v>
      </c>
      <c r="FS23" s="64" t="s">
        <v>265</v>
      </c>
      <c r="FT23" s="64" t="s">
        <v>266</v>
      </c>
      <c r="FU23" s="64"/>
      <c r="FV23" s="131" t="s">
        <v>5</v>
      </c>
      <c r="FW23" s="132"/>
      <c r="FX23" s="44"/>
      <c r="FY23" s="44"/>
      <c r="FZ23" s="56"/>
      <c r="GA23" s="63" t="s">
        <v>0</v>
      </c>
      <c r="GB23" s="64" t="s">
        <v>1</v>
      </c>
      <c r="GC23" s="64" t="s">
        <v>29</v>
      </c>
      <c r="GD23" s="64" t="s">
        <v>2</v>
      </c>
      <c r="GE23" s="64" t="s">
        <v>1</v>
      </c>
      <c r="GF23" s="64" t="s">
        <v>29</v>
      </c>
      <c r="GG23" s="64" t="s">
        <v>265</v>
      </c>
      <c r="GH23" s="64" t="s">
        <v>266</v>
      </c>
      <c r="GI23" s="64"/>
      <c r="GJ23" s="131" t="s">
        <v>5</v>
      </c>
      <c r="GK23" s="132"/>
      <c r="GL23" s="44"/>
      <c r="GM23" s="44"/>
      <c r="GN23" s="56"/>
      <c r="GO23" s="63" t="s">
        <v>0</v>
      </c>
      <c r="GP23" s="64" t="s">
        <v>1</v>
      </c>
      <c r="GQ23" s="64" t="s">
        <v>29</v>
      </c>
      <c r="GR23" s="64" t="s">
        <v>2</v>
      </c>
      <c r="GS23" s="64" t="s">
        <v>1</v>
      </c>
      <c r="GT23" s="64" t="s">
        <v>29</v>
      </c>
      <c r="GU23" s="64" t="s">
        <v>265</v>
      </c>
      <c r="GV23" s="64" t="s">
        <v>266</v>
      </c>
      <c r="GW23" s="64"/>
      <c r="GX23" s="131" t="s">
        <v>5</v>
      </c>
      <c r="GY23" s="132"/>
      <c r="GZ23" s="44"/>
      <c r="HA23" s="44"/>
      <c r="HB23" s="56"/>
      <c r="HC23" s="63" t="s">
        <v>0</v>
      </c>
      <c r="HD23" s="64" t="s">
        <v>1</v>
      </c>
      <c r="HE23" s="64" t="s">
        <v>29</v>
      </c>
      <c r="HF23" s="64" t="s">
        <v>2</v>
      </c>
      <c r="HG23" s="64" t="s">
        <v>1</v>
      </c>
      <c r="HH23" s="64" t="s">
        <v>29</v>
      </c>
      <c r="HI23" s="64" t="s">
        <v>265</v>
      </c>
      <c r="HJ23" s="64" t="s">
        <v>266</v>
      </c>
      <c r="HK23" s="64"/>
      <c r="HL23" s="131" t="s">
        <v>5</v>
      </c>
      <c r="HM23" s="132"/>
      <c r="HN23" s="44"/>
      <c r="HO23" s="44"/>
      <c r="HP23" s="56"/>
      <c r="HQ23" s="63" t="s">
        <v>0</v>
      </c>
      <c r="HR23" s="64" t="s">
        <v>1</v>
      </c>
      <c r="HS23" s="64" t="s">
        <v>29</v>
      </c>
      <c r="HT23" s="64" t="s">
        <v>2</v>
      </c>
      <c r="HU23" s="64" t="s">
        <v>1</v>
      </c>
      <c r="HV23" s="64" t="s">
        <v>29</v>
      </c>
      <c r="HW23" s="64" t="s">
        <v>265</v>
      </c>
      <c r="HX23" s="64" t="s">
        <v>266</v>
      </c>
      <c r="HY23" s="64"/>
      <c r="HZ23" s="131" t="s">
        <v>5</v>
      </c>
      <c r="IA23" s="132"/>
      <c r="IB23" s="44"/>
      <c r="IC23" s="44"/>
      <c r="ID23" s="56"/>
      <c r="IE23" s="63" t="s">
        <v>0</v>
      </c>
      <c r="IF23" s="64" t="s">
        <v>1</v>
      </c>
      <c r="IG23" s="64" t="s">
        <v>29</v>
      </c>
      <c r="IH23" s="64" t="s">
        <v>2</v>
      </c>
      <c r="II23" s="64" t="s">
        <v>1</v>
      </c>
      <c r="IJ23" s="64" t="s">
        <v>29</v>
      </c>
      <c r="IK23" s="64" t="s">
        <v>265</v>
      </c>
      <c r="IL23" s="64" t="s">
        <v>266</v>
      </c>
      <c r="IM23" s="64"/>
      <c r="IN23" s="131" t="s">
        <v>5</v>
      </c>
      <c r="IO23" s="132"/>
      <c r="IP23" s="44"/>
      <c r="IQ23" s="44"/>
      <c r="IR23" s="56"/>
      <c r="IS23" s="63" t="s">
        <v>0</v>
      </c>
      <c r="IT23" s="64" t="s">
        <v>1</v>
      </c>
      <c r="IU23" s="64" t="s">
        <v>29</v>
      </c>
      <c r="IV23" s="64" t="s">
        <v>2</v>
      </c>
      <c r="IW23" s="64" t="s">
        <v>1</v>
      </c>
      <c r="IX23" s="64" t="s">
        <v>29</v>
      </c>
      <c r="IY23" s="64" t="s">
        <v>265</v>
      </c>
      <c r="IZ23" s="64" t="s">
        <v>266</v>
      </c>
      <c r="JA23" s="64"/>
      <c r="JB23" s="131" t="s">
        <v>5</v>
      </c>
      <c r="JC23" s="132"/>
      <c r="JD23" s="44"/>
      <c r="JE23" s="44"/>
      <c r="JF23" s="56"/>
      <c r="JG23" s="63" t="s">
        <v>0</v>
      </c>
      <c r="JH23" s="64" t="s">
        <v>1</v>
      </c>
      <c r="JI23" s="64" t="s">
        <v>29</v>
      </c>
      <c r="JJ23" s="64" t="s">
        <v>2</v>
      </c>
      <c r="JK23" s="64" t="s">
        <v>1</v>
      </c>
      <c r="JL23" s="64" t="s">
        <v>29</v>
      </c>
      <c r="JM23" s="64" t="s">
        <v>265</v>
      </c>
      <c r="JN23" s="64" t="s">
        <v>266</v>
      </c>
      <c r="JO23" s="64"/>
      <c r="JP23" s="131" t="s">
        <v>5</v>
      </c>
      <c r="JQ23" s="132"/>
      <c r="JR23" s="44"/>
      <c r="JS23" s="44"/>
      <c r="JT23" s="56"/>
      <c r="JU23" s="63" t="s">
        <v>0</v>
      </c>
      <c r="JV23" s="64" t="s">
        <v>1</v>
      </c>
      <c r="JW23" s="64" t="s">
        <v>29</v>
      </c>
      <c r="JX23" s="64" t="s">
        <v>2</v>
      </c>
      <c r="JY23" s="64" t="s">
        <v>1</v>
      </c>
      <c r="JZ23" s="64" t="s">
        <v>29</v>
      </c>
      <c r="KA23" s="64" t="s">
        <v>265</v>
      </c>
      <c r="KB23" s="64" t="s">
        <v>266</v>
      </c>
      <c r="KC23" s="64"/>
      <c r="KD23" s="131" t="s">
        <v>5</v>
      </c>
      <c r="KE23" s="132"/>
      <c r="KF23" s="44"/>
      <c r="KG23" s="44"/>
      <c r="KH23" s="56"/>
      <c r="KI23" s="63" t="s">
        <v>0</v>
      </c>
      <c r="KJ23" s="64" t="s">
        <v>1</v>
      </c>
      <c r="KK23" s="64" t="s">
        <v>29</v>
      </c>
      <c r="KL23" s="64" t="s">
        <v>2</v>
      </c>
      <c r="KM23" s="64" t="s">
        <v>1</v>
      </c>
      <c r="KN23" s="64" t="s">
        <v>29</v>
      </c>
      <c r="KO23" s="64" t="s">
        <v>265</v>
      </c>
      <c r="KP23" s="64" t="s">
        <v>266</v>
      </c>
      <c r="KQ23" s="64"/>
      <c r="KR23" s="131" t="s">
        <v>5</v>
      </c>
      <c r="KS23" s="132"/>
      <c r="KT23" s="44"/>
      <c r="KU23" s="44"/>
      <c r="KW23" s="63"/>
      <c r="KX23" s="64"/>
      <c r="KY23" s="64"/>
      <c r="KZ23" s="64"/>
      <c r="LA23" s="64"/>
      <c r="LB23" s="64"/>
      <c r="LC23" s="64"/>
      <c r="LD23" s="64"/>
      <c r="LE23" s="64"/>
      <c r="LF23" s="131"/>
      <c r="LG23" s="132"/>
      <c r="LH23" s="44"/>
      <c r="LI23" s="44"/>
      <c r="LK23" s="63"/>
      <c r="LL23" s="64"/>
      <c r="LM23" s="64"/>
      <c r="LN23" s="64"/>
      <c r="LO23" s="64"/>
      <c r="LP23" s="64"/>
      <c r="LQ23" s="64"/>
      <c r="LR23" s="64"/>
      <c r="LS23" s="64"/>
      <c r="LT23" s="131"/>
      <c r="LU23" s="132"/>
      <c r="LV23" s="44"/>
      <c r="LW23" s="44"/>
      <c r="LY23" s="63"/>
      <c r="LZ23" s="64"/>
      <c r="MA23" s="64"/>
      <c r="MB23" s="64"/>
      <c r="MC23" s="64"/>
      <c r="MD23" s="64"/>
      <c r="ME23" s="64"/>
      <c r="MF23" s="64"/>
      <c r="MG23" s="64"/>
      <c r="MH23" s="131"/>
      <c r="MI23" s="132"/>
      <c r="MJ23" s="44"/>
      <c r="MK23" s="44"/>
      <c r="MM23" s="63"/>
      <c r="MN23" s="64"/>
      <c r="MO23" s="64"/>
      <c r="MP23" s="64"/>
      <c r="MQ23" s="64"/>
      <c r="MR23" s="64"/>
      <c r="MS23" s="64"/>
      <c r="MT23" s="64"/>
      <c r="MU23" s="64"/>
      <c r="MV23" s="131"/>
      <c r="MW23" s="132"/>
    </row>
    <row r="24" spans="1:363" ht="16.5" x14ac:dyDescent="0.3">
      <c r="A24" s="22" t="str">
        <f t="shared" ref="A24:A29" si="308">IF(B24,VLOOKUP(B24,Spelers,2,FALSE),"")</f>
        <v>VAN DEN EEDE Willem</v>
      </c>
      <c r="B24" s="83">
        <v>3031</v>
      </c>
      <c r="C24" s="22" t="str">
        <f t="shared" ref="C24:C29" si="309">IF(B24,VLOOKUP(B24,Spelers,3,FALSE),"")</f>
        <v>D</v>
      </c>
      <c r="D24" s="22" t="str">
        <f t="shared" ref="D24:D29" si="310">IF(E24,VLOOKUP(E24,Spelers,2,FALSE),"")</f>
        <v>CLEYMANS John</v>
      </c>
      <c r="E24" s="83">
        <v>3024</v>
      </c>
      <c r="F24" s="22" t="str">
        <f t="shared" ref="F24:F29" si="311">IF(E24,VLOOKUP(E24,Spelers,3,FALSE),"")</f>
        <v>C</v>
      </c>
      <c r="G24" s="83">
        <v>2</v>
      </c>
      <c r="H24" s="83">
        <v>2</v>
      </c>
      <c r="I24" s="84"/>
      <c r="J24" s="22">
        <f t="shared" ref="J24:J29" si="312">IF(H24&lt;&gt;"",IF(G24=H24,IF(G24=1,2,0),1),"")</f>
        <v>0</v>
      </c>
      <c r="K24" s="22">
        <f t="shared" ref="K24:K29" si="313">IF(H24&lt;&gt;"",IF(G24=H24,IF(G24=1,0,2),1),"")</f>
        <v>2</v>
      </c>
      <c r="L24" s="43">
        <f>IF(J24=2,3,IF(J24=1,1,0))</f>
        <v>0</v>
      </c>
      <c r="M24" s="43">
        <f>IF(K24=2,3,IF(K24=1,1,0))</f>
        <v>3</v>
      </c>
      <c r="N24" s="66"/>
      <c r="O24" s="22" t="str">
        <f t="shared" ref="O24:O29" si="314">IF(P24,VLOOKUP(P24,Spelers,2,FALSE),"")</f>
        <v>CLEYMANS John</v>
      </c>
      <c r="P24" s="83">
        <v>3024</v>
      </c>
      <c r="Q24" s="22" t="str">
        <f t="shared" ref="Q24:Q29" si="315">IF(P24,VLOOKUP(P24,Spelers,3,FALSE),"")</f>
        <v>C</v>
      </c>
      <c r="R24" s="22" t="str">
        <f t="shared" ref="R24:R29" si="316">IF(S24,VLOOKUP(S24,Spelers,2,FALSE),"")</f>
        <v>VERLINDEN Michaël</v>
      </c>
      <c r="S24" s="83">
        <v>6994</v>
      </c>
      <c r="T24" s="22" t="str">
        <f t="shared" ref="T24:T29" si="317">IF(S24,VLOOKUP(S24,Spelers,3,FALSE),"")</f>
        <v>B</v>
      </c>
      <c r="U24" s="83">
        <v>2</v>
      </c>
      <c r="V24" s="83">
        <v>1</v>
      </c>
      <c r="W24" s="84"/>
      <c r="X24" s="22">
        <f t="shared" ref="X24:X29" si="318">IF(V24&lt;&gt;"",IF(U24=V24,IF(U24=1,2,0),1),"")</f>
        <v>1</v>
      </c>
      <c r="Y24" s="22">
        <f t="shared" ref="Y24:Y29" si="319">IF(V24&lt;&gt;"",IF(U24=V24,IF(U24=1,0,2),1),"")</f>
        <v>1</v>
      </c>
      <c r="Z24" s="43">
        <f>IF(X24=2,3,IF(X24=1,1,0))</f>
        <v>1</v>
      </c>
      <c r="AA24" s="43">
        <f>IF(Y24=2,3,IF(Y24=1,1,0))</f>
        <v>1</v>
      </c>
      <c r="AB24" s="56"/>
      <c r="AC24" s="22" t="str">
        <f t="shared" ref="AC24:AC29" si="320">IF(AD24,VLOOKUP(AD24,Spelers,2,FALSE),"")</f>
        <v>JENKINSON Eric</v>
      </c>
      <c r="AD24" s="83">
        <v>3841</v>
      </c>
      <c r="AE24" s="22" t="str">
        <f t="shared" ref="AE24:AE29" si="321">IF(AD24,VLOOKUP(AD24,Spelers,3,FALSE),"")</f>
        <v>C</v>
      </c>
      <c r="AF24" s="22" t="str">
        <f t="shared" ref="AF24:AF29" si="322">IF(AG24,VLOOKUP(AG24,Spelers,2,FALSE),"")</f>
        <v>VAN CAMP Lucas</v>
      </c>
      <c r="AG24" s="83">
        <v>1655</v>
      </c>
      <c r="AH24" s="22" t="str">
        <f t="shared" ref="AH24:AH29" si="323">IF(AG24,VLOOKUP(AG24,Spelers,3,FALSE),"")</f>
        <v>D</v>
      </c>
      <c r="AI24" s="83">
        <v>1</v>
      </c>
      <c r="AJ24" s="83">
        <v>1</v>
      </c>
      <c r="AK24" s="84"/>
      <c r="AL24" s="22">
        <f t="shared" ref="AL24:AL29" si="324">IF(AJ24&lt;&gt;"",IF(AI24=AJ24,IF(AI24=1,2,0),1),"")</f>
        <v>2</v>
      </c>
      <c r="AM24" s="22">
        <f t="shared" ref="AM24:AM29" si="325">IF(AJ24&lt;&gt;"",IF(AI24=AJ24,IF(AI24=1,0,2),1),"")</f>
        <v>0</v>
      </c>
      <c r="AN24" s="43">
        <f>IF(AL24=2,3,IF(AL24=1,1,0))</f>
        <v>3</v>
      </c>
      <c r="AO24" s="43">
        <f>IF(AM24=2,3,IF(AM24=1,1,0))</f>
        <v>0</v>
      </c>
      <c r="AP24" s="56"/>
      <c r="AQ24" s="22" t="str">
        <f t="shared" ref="AQ24:AQ29" si="326">IF(AR24,VLOOKUP(AR24,Spelers,2,FALSE),"")</f>
        <v>CLEYMANS John</v>
      </c>
      <c r="AR24" s="83">
        <v>3024</v>
      </c>
      <c r="AS24" s="22" t="str">
        <f t="shared" ref="AS24:AS29" si="327">IF(AR24,VLOOKUP(AR24,Spelers,3,FALSE),"")</f>
        <v>C</v>
      </c>
      <c r="AT24" s="22" t="str">
        <f t="shared" ref="AT24:AT29" si="328">IF(AU24,VLOOKUP(AU24,Spelers,2,FALSE),"")</f>
        <v>VAN DER JEUGT Ben</v>
      </c>
      <c r="AU24" s="83">
        <v>5873</v>
      </c>
      <c r="AV24" s="22" t="str">
        <f t="shared" ref="AV24:AV29" si="329">IF(AU24,VLOOKUP(AU24,Spelers,3,FALSE),"")</f>
        <v>D</v>
      </c>
      <c r="AW24" s="83">
        <v>1</v>
      </c>
      <c r="AX24" s="83">
        <v>2</v>
      </c>
      <c r="AY24" s="84"/>
      <c r="AZ24" s="22">
        <f t="shared" ref="AZ24:AZ29" si="330">IF(AX24&lt;&gt;"",IF(AW24=AX24,IF(AW24=1,2,0),1),"")</f>
        <v>1</v>
      </c>
      <c r="BA24" s="22">
        <f t="shared" ref="BA24:BA29" si="331">IF(AX24&lt;&gt;"",IF(AW24=AX24,IF(AW24=1,0,2),1),"")</f>
        <v>1</v>
      </c>
      <c r="BB24" s="43">
        <f>IF(AZ24=2,3,IF(AZ24=1,1,0))</f>
        <v>1</v>
      </c>
      <c r="BC24" s="43">
        <f>IF(BA24=2,3,IF(BA24=1,1,0))</f>
        <v>1</v>
      </c>
      <c r="BD24" s="66"/>
      <c r="BE24" s="22" t="str">
        <f t="shared" ref="BE24:BE29" si="332">IF(BF24,VLOOKUP(BF24,Spelers,2,FALSE),"")</f>
        <v>POTUMS Walter</v>
      </c>
      <c r="BF24" s="83">
        <v>435</v>
      </c>
      <c r="BG24" s="22" t="str">
        <f t="shared" ref="BG24:BG29" si="333">IF(BF24,VLOOKUP(BF24,Spelers,3,FALSE),"")</f>
        <v>D</v>
      </c>
      <c r="BH24" s="22" t="str">
        <f t="shared" ref="BH24:BH29" si="334">IF(BI24,VLOOKUP(BI24,Spelers,2,FALSE),"")</f>
        <v>DESMEDT Hugo</v>
      </c>
      <c r="BI24" s="83">
        <v>2911</v>
      </c>
      <c r="BJ24" s="22" t="str">
        <f t="shared" ref="BJ24:BJ29" si="335">IF(BI24,VLOOKUP(BI24,Spelers,3,FALSE),"")</f>
        <v>D</v>
      </c>
      <c r="BK24" s="83">
        <v>2</v>
      </c>
      <c r="BL24" s="83">
        <v>2</v>
      </c>
      <c r="BM24" s="84"/>
      <c r="BN24" s="22">
        <f t="shared" ref="BN24:BN29" si="336">IF(BL24&lt;&gt;"",IF(BK24=BL24,IF(BK24=1,2,0),1),"")</f>
        <v>0</v>
      </c>
      <c r="BO24" s="22">
        <f t="shared" ref="BO24:BO29" si="337">IF(BL24&lt;&gt;"",IF(BK24=BL24,IF(BK24=1,0,2),1),"")</f>
        <v>2</v>
      </c>
      <c r="BP24" s="43">
        <f>IF(BN24=2,3,IF(BN24=1,1,0))</f>
        <v>0</v>
      </c>
      <c r="BQ24" s="43">
        <f>IF(BO24=2,3,IF(BO24=1,1,0))</f>
        <v>3</v>
      </c>
      <c r="BR24" s="56"/>
      <c r="BS24" s="22" t="str">
        <f t="shared" ref="BS24:BS29" si="338">IF(BT24,VLOOKUP(BT24,Spelers,2,FALSE),"")</f>
        <v>VAN BOUWEL Louis</v>
      </c>
      <c r="BT24" s="83">
        <v>2630</v>
      </c>
      <c r="BU24" s="22" t="str">
        <f t="shared" ref="BU24:BU29" si="339">IF(BT24,VLOOKUP(BT24,Spelers,3,FALSE),"")</f>
        <v>D</v>
      </c>
      <c r="BV24" s="22" t="str">
        <f t="shared" ref="BV24:BV29" si="340">IF(BW24,VLOOKUP(BW24,Spelers,2,FALSE),"")</f>
        <v>DESMEDT Gino</v>
      </c>
      <c r="BW24" s="83">
        <v>7889</v>
      </c>
      <c r="BX24" s="22" t="str">
        <f t="shared" ref="BX24:BX29" si="341">IF(BW24,VLOOKUP(BW24,Spelers,3,FALSE),"")</f>
        <v>D</v>
      </c>
      <c r="BY24" s="83">
        <v>1</v>
      </c>
      <c r="BZ24" s="83">
        <v>1</v>
      </c>
      <c r="CA24" s="84"/>
      <c r="CB24" s="22">
        <f t="shared" ref="CB24:CB29" si="342">IF(BZ24&lt;&gt;"",IF(BY24=BZ24,IF(BY24=1,2,0),1),"")</f>
        <v>2</v>
      </c>
      <c r="CC24" s="22">
        <f t="shared" ref="CC24:CC29" si="343">IF(BZ24&lt;&gt;"",IF(BY24=BZ24,IF(BY24=1,0,2),1),"")</f>
        <v>0</v>
      </c>
      <c r="CD24" s="43">
        <f>IF(CB24=2,3,IF(CB24=1,1,0))</f>
        <v>3</v>
      </c>
      <c r="CE24" s="43">
        <f>IF(CC24=2,3,IF(CC24=1,1,0))</f>
        <v>0</v>
      </c>
      <c r="CF24" s="56"/>
      <c r="CG24" s="22" t="str">
        <f t="shared" ref="CG24:CG29" si="344">IF(CH24,VLOOKUP(CH24,Spelers,2,FALSE),"")</f>
        <v>VAN LENT François</v>
      </c>
      <c r="CH24" s="83">
        <v>8059</v>
      </c>
      <c r="CI24" s="22" t="str">
        <f t="shared" ref="CI24:CI29" si="345">IF(CH24,VLOOKUP(CH24,Spelers,3,FALSE),"")</f>
        <v>C</v>
      </c>
      <c r="CJ24" s="22" t="str">
        <f t="shared" ref="CJ24:CJ29" si="346">IF(CK24,VLOOKUP(CK24,Spelers,2,FALSE),"")</f>
        <v>BACKELJAU Jan</v>
      </c>
      <c r="CK24" s="83">
        <v>2662</v>
      </c>
      <c r="CL24" s="22" t="str">
        <f t="shared" ref="CL24:CL29" si="347">IF(CK24,VLOOKUP(CK24,Spelers,3,FALSE),"")</f>
        <v>C</v>
      </c>
      <c r="CM24" s="83">
        <v>1</v>
      </c>
      <c r="CN24" s="83">
        <v>1</v>
      </c>
      <c r="CO24" s="84"/>
      <c r="CP24" s="22">
        <f t="shared" ref="CP24:CP29" si="348">IF(CN24&lt;&gt;"",IF(CM24=CN24,IF(CM24=1,2,0),1),"")</f>
        <v>2</v>
      </c>
      <c r="CQ24" s="22">
        <f t="shared" ref="CQ24:CQ29" si="349">IF(CN24&lt;&gt;"",IF(CM24=CN24,IF(CM24=1,0,2),1),"")</f>
        <v>0</v>
      </c>
      <c r="CR24" s="43">
        <f>IF(CP24=2,3,IF(CP24=1,1,0))</f>
        <v>3</v>
      </c>
      <c r="CS24" s="43">
        <f>IF(CQ24=2,3,IF(CQ24=1,1,0))</f>
        <v>0</v>
      </c>
      <c r="CT24" s="66"/>
      <c r="CU24" s="22" t="str">
        <f t="shared" ref="CU24:CU29" si="350">IF(CV24,VLOOKUP(CV24,Spelers,2,FALSE),"")</f>
        <v>ALEWATERS Christian</v>
      </c>
      <c r="CV24" s="83">
        <v>432</v>
      </c>
      <c r="CW24" s="22" t="str">
        <f t="shared" ref="CW24:CW29" si="351">IF(CV24,VLOOKUP(CV24,Spelers,3,FALSE),"")</f>
        <v>D</v>
      </c>
      <c r="CX24" s="22" t="str">
        <f t="shared" ref="CX24:CX29" si="352">IF(CY24,VLOOKUP(CY24,Spelers,2,FALSE),"")</f>
        <v>JENKINSON Eric</v>
      </c>
      <c r="CY24" s="83">
        <v>3841</v>
      </c>
      <c r="CZ24" s="22" t="str">
        <f t="shared" ref="CZ24:CZ29" si="353">IF(CY24,VLOOKUP(CY24,Spelers,3,FALSE),"")</f>
        <v>C</v>
      </c>
      <c r="DA24" s="83">
        <v>2</v>
      </c>
      <c r="DB24" s="83">
        <v>2</v>
      </c>
      <c r="DC24" s="84"/>
      <c r="DD24" s="22">
        <f t="shared" ref="DD24:DD29" si="354">IF(DB24&lt;&gt;"",IF(DA24=DB24,IF(DA24=1,2,0),1),"")</f>
        <v>0</v>
      </c>
      <c r="DE24" s="22">
        <f t="shared" ref="DE24:DE29" si="355">IF(DB24&lt;&gt;"",IF(DA24=DB24,IF(DA24=1,0,2),1),"")</f>
        <v>2</v>
      </c>
      <c r="DF24" s="43">
        <f>IF(DD24=2,3,IF(DD24=1,1,0))</f>
        <v>0</v>
      </c>
      <c r="DG24" s="43">
        <f>IF(DE24=2,3,IF(DE24=1,1,0))</f>
        <v>3</v>
      </c>
      <c r="DH24" s="56"/>
      <c r="DI24" s="22" t="str">
        <f t="shared" ref="DI24:DI29" si="356">IF(DJ24,VLOOKUP(DJ24,Spelers,2,FALSE),"")</f>
        <v>DE BUYSER Jean-Paul</v>
      </c>
      <c r="DJ24" s="83">
        <v>5335</v>
      </c>
      <c r="DK24" s="22" t="str">
        <f t="shared" ref="DK24:DK29" si="357">IF(DJ24,VLOOKUP(DJ24,Spelers,3,FALSE),"")</f>
        <v>D</v>
      </c>
      <c r="DL24" s="22" t="str">
        <f t="shared" ref="DL24:DL29" si="358">IF(DM24,VLOOKUP(DM24,Spelers,2,FALSE),"")</f>
        <v>SCHAMPAERT Patrick</v>
      </c>
      <c r="DM24" s="83">
        <v>3010</v>
      </c>
      <c r="DN24" s="22" t="str">
        <f t="shared" ref="DN24:DN29" si="359">IF(DM24,VLOOKUP(DM24,Spelers,3,FALSE),"")</f>
        <v>C</v>
      </c>
      <c r="DO24" s="83">
        <v>2</v>
      </c>
      <c r="DP24" s="83">
        <v>1</v>
      </c>
      <c r="DQ24" s="84"/>
      <c r="DR24" s="22">
        <f t="shared" ref="DR24:DR29" si="360">IF(DP24&lt;&gt;"",IF(DO24=DP24,IF(DO24=1,2,0),1),"")</f>
        <v>1</v>
      </c>
      <c r="DS24" s="22">
        <f t="shared" ref="DS24:DS29" si="361">IF(DP24&lt;&gt;"",IF(DO24=DP24,IF(DO24=1,0,2),1),"")</f>
        <v>1</v>
      </c>
      <c r="DT24" s="43">
        <f>IF(DR24=2,3,IF(DR24=1,1,0))</f>
        <v>1</v>
      </c>
      <c r="DU24" s="43">
        <f>IF(DS24=2,3,IF(DS24=1,1,0))</f>
        <v>1</v>
      </c>
      <c r="DV24" s="56"/>
      <c r="DW24" s="22" t="str">
        <f t="shared" ref="DW24:DW29" si="362">IF(DX24,VLOOKUP(DX24,Spelers,2,FALSE),"")</f>
        <v>VAN CAMP Lucas</v>
      </c>
      <c r="DX24" s="83">
        <v>1655</v>
      </c>
      <c r="DY24" s="22" t="str">
        <f t="shared" ref="DY24:DY29" si="363">IF(DX24,VLOOKUP(DX24,Spelers,3,FALSE),"")</f>
        <v>D</v>
      </c>
      <c r="DZ24" s="22" t="str">
        <f t="shared" ref="DZ24:DZ29" si="364">IF(EA24,VLOOKUP(EA24,Spelers,2,FALSE),"")</f>
        <v>DE BOECK Alfons</v>
      </c>
      <c r="EA24" s="83">
        <v>1722</v>
      </c>
      <c r="EB24" s="22" t="str">
        <f t="shared" ref="EB24:EB29" si="365">IF(EA24,VLOOKUP(EA24,Spelers,3,FALSE),"")</f>
        <v>NA</v>
      </c>
      <c r="EC24" s="83">
        <v>2</v>
      </c>
      <c r="ED24" s="83">
        <v>2</v>
      </c>
      <c r="EE24" s="84"/>
      <c r="EF24" s="22">
        <f t="shared" ref="EF24:EF29" si="366">IF(ED24&lt;&gt;"",IF(EC24=ED24,IF(EC24=1,2,0),1),"")</f>
        <v>0</v>
      </c>
      <c r="EG24" s="22">
        <f t="shared" ref="EG24:EG29" si="367">IF(ED24&lt;&gt;"",IF(EC24=ED24,IF(EC24=1,0,2),1),"")</f>
        <v>2</v>
      </c>
      <c r="EH24" s="43">
        <f>IF(EF24=2,3,IF(EF24=1,1,0))</f>
        <v>0</v>
      </c>
      <c r="EI24" s="43">
        <f>IF(EG24=2,3,IF(EG24=1,1,0))</f>
        <v>3</v>
      </c>
      <c r="EJ24" s="66"/>
      <c r="EK24" s="22" t="str">
        <f t="shared" ref="EK24:EK29" si="368">IF(EL24,VLOOKUP(EL24,Spelers,2,FALSE),"")</f>
        <v>CRICKX Ronald</v>
      </c>
      <c r="EL24" s="83">
        <v>605</v>
      </c>
      <c r="EM24" s="22" t="str">
        <f t="shared" ref="EM24:EM29" si="369">IF(EL24,VLOOKUP(EL24,Spelers,3,FALSE),"")</f>
        <v>C</v>
      </c>
      <c r="EN24" s="22" t="str">
        <f t="shared" ref="EN24:EN29" si="370">IF(EO24,VLOOKUP(EO24,Spelers,2,FALSE),"")</f>
        <v>REYNIERS Ronald</v>
      </c>
      <c r="EO24" s="83">
        <v>3033</v>
      </c>
      <c r="EP24" s="22" t="str">
        <f t="shared" ref="EP24:EP29" si="371">IF(EO24,VLOOKUP(EO24,Spelers,3,FALSE),"")</f>
        <v>C</v>
      </c>
      <c r="EQ24" s="83">
        <v>1</v>
      </c>
      <c r="ER24" s="83">
        <v>2</v>
      </c>
      <c r="ES24" s="84"/>
      <c r="ET24" s="22">
        <f t="shared" ref="ET24:ET29" si="372">IF(ER24&lt;&gt;"",IF(EQ24=ER24,IF(EQ24=1,2,0),1),"")</f>
        <v>1</v>
      </c>
      <c r="EU24" s="22">
        <f t="shared" ref="EU24:EU29" si="373">IF(ER24&lt;&gt;"",IF(EQ24=ER24,IF(EQ24=1,0,2),1),"")</f>
        <v>1</v>
      </c>
      <c r="EV24" s="43">
        <f>IF(ET24=2,3,IF(ET24=1,1,0))</f>
        <v>1</v>
      </c>
      <c r="EW24" s="43">
        <f>IF(EU24=2,3,IF(EU24=1,1,0))</f>
        <v>1</v>
      </c>
      <c r="EX24" s="56"/>
      <c r="EY24" s="22" t="str">
        <f t="shared" ref="EY24:EY29" si="374">IF(EZ24,VLOOKUP(EZ24,Spelers,2,FALSE),"")</f>
        <v>VAN CAMP Lucas</v>
      </c>
      <c r="EZ24" s="83">
        <v>1655</v>
      </c>
      <c r="FA24" s="22" t="str">
        <f t="shared" ref="FA24:FA29" si="375">IF(EZ24,VLOOKUP(EZ24,Spelers,3,FALSE),"")</f>
        <v>D</v>
      </c>
      <c r="FB24" s="22" t="str">
        <f t="shared" ref="FB24:FB29" si="376">IF(FC24,VLOOKUP(FC24,Spelers,2,FALSE),"")</f>
        <v>DE HERDT Marcel</v>
      </c>
      <c r="FC24" s="83">
        <v>2798</v>
      </c>
      <c r="FD24" s="22" t="str">
        <f t="shared" ref="FD24:FD29" si="377">IF(FC24,VLOOKUP(FC24,Spelers,3,FALSE),"")</f>
        <v>D</v>
      </c>
      <c r="FE24" s="83">
        <v>2</v>
      </c>
      <c r="FF24" s="83">
        <v>1</v>
      </c>
      <c r="FG24" s="84"/>
      <c r="FH24" s="22">
        <f t="shared" ref="FH24:FH29" si="378">IF(FF24&lt;&gt;"",IF(FE24=FF24,IF(FE24=1,2,0),1),"")</f>
        <v>1</v>
      </c>
      <c r="FI24" s="22">
        <f t="shared" ref="FI24:FI29" si="379">IF(FF24&lt;&gt;"",IF(FE24=FF24,IF(FE24=1,0,2),1),"")</f>
        <v>1</v>
      </c>
      <c r="FJ24" s="43">
        <f>IF(FH24=2,3,IF(FH24=1,1,0))</f>
        <v>1</v>
      </c>
      <c r="FK24" s="43">
        <f>IF(FI24=2,3,IF(FI24=1,1,0))</f>
        <v>1</v>
      </c>
      <c r="FL24" s="56"/>
      <c r="FM24" s="22" t="str">
        <f t="shared" ref="FM24:FM29" si="380">IF(FN24,VLOOKUP(FN24,Spelers,2,FALSE),"")</f>
        <v>VERLINDEN Michaël</v>
      </c>
      <c r="FN24" s="83">
        <v>6994</v>
      </c>
      <c r="FO24" s="22" t="str">
        <f t="shared" ref="FO24:FO29" si="381">IF(FN24,VLOOKUP(FN24,Spelers,3,FALSE),"")</f>
        <v>B</v>
      </c>
      <c r="FP24" s="22" t="str">
        <f t="shared" ref="FP24:FP29" si="382">IF(FQ24,VLOOKUP(FQ24,Spelers,2,FALSE),"")</f>
        <v>ENGELS Ronald</v>
      </c>
      <c r="FQ24" s="83">
        <v>3612</v>
      </c>
      <c r="FR24" s="22" t="str">
        <f t="shared" ref="FR24:FR29" si="383">IF(FQ24,VLOOKUP(FQ24,Spelers,3,FALSE),"")</f>
        <v>C</v>
      </c>
      <c r="FS24" s="83">
        <v>1</v>
      </c>
      <c r="FT24" s="83">
        <v>1</v>
      </c>
      <c r="FU24" s="84"/>
      <c r="FV24" s="22">
        <f t="shared" ref="FV24:FV29" si="384">IF(FT24&lt;&gt;"",IF(FS24=FT24,IF(FS24=1,2,0),1),"")</f>
        <v>2</v>
      </c>
      <c r="FW24" s="22">
        <f t="shared" ref="FW24:FW29" si="385">IF(FT24&lt;&gt;"",IF(FS24=FT24,IF(FS24=1,0,2),1),"")</f>
        <v>0</v>
      </c>
      <c r="FX24" s="43">
        <f>IF(FV24=2,3,IF(FV24=1,1,0))</f>
        <v>3</v>
      </c>
      <c r="FY24" s="43">
        <f>IF(FW24=2,3,IF(FW24=1,1,0))</f>
        <v>0</v>
      </c>
      <c r="FZ24" s="66"/>
      <c r="GA24" s="22" t="str">
        <f t="shared" ref="GA24:GA29" si="386">IF(GB24,VLOOKUP(GB24,Spelers,2,FALSE),"")</f>
        <v>VERLINDEN Frank</v>
      </c>
      <c r="GB24" s="83">
        <v>3678</v>
      </c>
      <c r="GC24" s="22" t="str">
        <f t="shared" ref="GC24:GC29" si="387">IF(GB24,VLOOKUP(GB24,Spelers,3,FALSE),"")</f>
        <v>C</v>
      </c>
      <c r="GD24" s="22" t="str">
        <f t="shared" ref="GD24:GD29" si="388">IF(GE24,VLOOKUP(GE24,Spelers,2,FALSE),"")</f>
        <v>JENKINSON Eric</v>
      </c>
      <c r="GE24" s="83">
        <v>3841</v>
      </c>
      <c r="GF24" s="22" t="str">
        <f t="shared" ref="GF24:GF29" si="389">IF(GE24,VLOOKUP(GE24,Spelers,3,FALSE),"")</f>
        <v>C</v>
      </c>
      <c r="GG24" s="83">
        <v>2</v>
      </c>
      <c r="GH24" s="83">
        <v>2</v>
      </c>
      <c r="GI24" s="84"/>
      <c r="GJ24" s="22">
        <f t="shared" ref="GJ24:GJ29" si="390">IF(GH24&lt;&gt;"",IF(GG24=GH24,IF(GG24=1,2,0),1),"")</f>
        <v>0</v>
      </c>
      <c r="GK24" s="22">
        <f t="shared" ref="GK24:GK29" si="391">IF(GH24&lt;&gt;"",IF(GG24=GH24,IF(GG24=1,0,2),1),"")</f>
        <v>2</v>
      </c>
      <c r="GL24" s="43">
        <f>IF(GJ24=2,3,IF(GJ24=1,1,0))</f>
        <v>0</v>
      </c>
      <c r="GM24" s="43">
        <f>IF(GK24=2,3,IF(GK24=1,1,0))</f>
        <v>3</v>
      </c>
      <c r="GN24" s="56"/>
      <c r="GO24" s="22" t="str">
        <f t="shared" ref="GO24:GO29" si="392">IF(GP24,VLOOKUP(GP24,Spelers,2,FALSE),"")</f>
        <v>VERREZEN Karin</v>
      </c>
      <c r="GP24" s="83">
        <v>8306</v>
      </c>
      <c r="GQ24" s="22" t="str">
        <f t="shared" ref="GQ24:GQ29" si="393">IF(GP24,VLOOKUP(GP24,Spelers,3,FALSE),"")</f>
        <v>D</v>
      </c>
      <c r="GR24" s="22" t="str">
        <f t="shared" ref="GR24:GR29" si="394">IF(GS24,VLOOKUP(GS24,Spelers,2,FALSE),"")</f>
        <v>REYNIERS Ronald</v>
      </c>
      <c r="GS24" s="83">
        <v>3033</v>
      </c>
      <c r="GT24" s="22" t="str">
        <f t="shared" ref="GT24:GT29" si="395">IF(GS24,VLOOKUP(GS24,Spelers,3,FALSE),"")</f>
        <v>C</v>
      </c>
      <c r="GU24" s="83">
        <v>2</v>
      </c>
      <c r="GV24" s="83">
        <v>2</v>
      </c>
      <c r="GW24" s="84"/>
      <c r="GX24" s="22">
        <f t="shared" ref="GX24:GX29" si="396">IF(GV24&lt;&gt;"",IF(GU24=GV24,IF(GU24=1,2,0),1),"")</f>
        <v>0</v>
      </c>
      <c r="GY24" s="22">
        <f t="shared" ref="GY24:GY29" si="397">IF(GV24&lt;&gt;"",IF(GU24=GV24,IF(GU24=1,0,2),1),"")</f>
        <v>2</v>
      </c>
      <c r="GZ24" s="43">
        <f>IF(GX24=2,3,IF(GX24=1,1,0))</f>
        <v>0</v>
      </c>
      <c r="HA24" s="43">
        <f>IF(GY24=2,3,IF(GY24=1,1,0))</f>
        <v>3</v>
      </c>
      <c r="HB24" s="56"/>
      <c r="HC24" s="22" t="str">
        <f t="shared" ref="HC24:HC29" si="398">IF(HD24,VLOOKUP(HD24,Spelers,2,FALSE),"")</f>
        <v>VERHOEVEN Christiaan</v>
      </c>
      <c r="HD24" s="83">
        <v>1699</v>
      </c>
      <c r="HE24" s="22" t="str">
        <f t="shared" ref="HE24:HE29" si="399">IF(HD24,VLOOKUP(HD24,Spelers,3,FALSE),"")</f>
        <v>C</v>
      </c>
      <c r="HF24" s="22" t="str">
        <f t="shared" ref="HF24:HF29" si="400">IF(HG24,VLOOKUP(HG24,Spelers,2,FALSE),"")</f>
        <v>VERREZEN Karin</v>
      </c>
      <c r="HG24" s="83">
        <v>8306</v>
      </c>
      <c r="HH24" s="22" t="str">
        <f t="shared" ref="HH24:HH29" si="401">IF(HG24,VLOOKUP(HG24,Spelers,3,FALSE),"")</f>
        <v>D</v>
      </c>
      <c r="HI24" s="83">
        <v>1</v>
      </c>
      <c r="HJ24" s="83">
        <v>1</v>
      </c>
      <c r="HK24" s="84"/>
      <c r="HL24" s="22">
        <f t="shared" ref="HL24:HL29" si="402">IF(HJ24&lt;&gt;"",IF(HI24=HJ24,IF(HI24=1,2,0),1),"")</f>
        <v>2</v>
      </c>
      <c r="HM24" s="22">
        <f t="shared" ref="HM24:HM29" si="403">IF(HJ24&lt;&gt;"",IF(HI24=HJ24,IF(HI24=1,0,2),1),"")</f>
        <v>0</v>
      </c>
      <c r="HN24" s="43">
        <f>IF(HL24=2,3,IF(HL24=1,1,0))</f>
        <v>3</v>
      </c>
      <c r="HO24" s="43">
        <f>IF(HM24=2,3,IF(HM24=1,1,0))</f>
        <v>0</v>
      </c>
      <c r="HP24" s="66"/>
      <c r="HQ24" s="22" t="str">
        <f t="shared" ref="HQ24:HQ29" si="404">IF(HR24,VLOOKUP(HR24,Spelers,2,FALSE),"")</f>
        <v>STALLAERT François</v>
      </c>
      <c r="HR24" s="83">
        <v>7165</v>
      </c>
      <c r="HS24" s="22" t="str">
        <f t="shared" ref="HS24:HS29" si="405">IF(HR24,VLOOKUP(HR24,Spelers,3,FALSE),"")</f>
        <v>D</v>
      </c>
      <c r="HT24" s="22" t="str">
        <f t="shared" ref="HT24:HT29" si="406">IF(HU24,VLOOKUP(HU24,Spelers,2,FALSE),"")</f>
        <v>VAN BOUWEL Louis</v>
      </c>
      <c r="HU24" s="83">
        <v>2630</v>
      </c>
      <c r="HV24" s="22" t="str">
        <f t="shared" ref="HV24:HV29" si="407">IF(HU24,VLOOKUP(HU24,Spelers,3,FALSE),"")</f>
        <v>D</v>
      </c>
      <c r="HW24" s="83">
        <v>2</v>
      </c>
      <c r="HX24" s="83">
        <v>1</v>
      </c>
      <c r="HY24" s="84"/>
      <c r="HZ24" s="22">
        <f t="shared" ref="HZ24:HZ29" si="408">IF(HX24&lt;&gt;"",IF(HW24=HX24,IF(HW24=1,2,0),1),"")</f>
        <v>1</v>
      </c>
      <c r="IA24" s="22">
        <f t="shared" ref="IA24:IA29" si="409">IF(HX24&lt;&gt;"",IF(HW24=HX24,IF(HW24=1,0,2),1),"")</f>
        <v>1</v>
      </c>
      <c r="IB24" s="43">
        <f>IF(HZ24=2,3,IF(HZ24=1,1,0))</f>
        <v>1</v>
      </c>
      <c r="IC24" s="43">
        <f>IF(IA24=2,3,IF(IA24=1,1,0))</f>
        <v>1</v>
      </c>
      <c r="ID24" s="56"/>
      <c r="IE24" s="22" t="str">
        <f t="shared" ref="IE24:IE29" si="410">IF(IF24,VLOOKUP(IF24,Spelers,2,FALSE),"")</f>
        <v>DE ROOVERE Patrick</v>
      </c>
      <c r="IF24" s="83">
        <v>8714</v>
      </c>
      <c r="IG24" s="22" t="str">
        <f t="shared" ref="IG24:IG29" si="411">IF(IF24,VLOOKUP(IF24,Spelers,3,FALSE),"")</f>
        <v>D</v>
      </c>
      <c r="IH24" s="22" t="str">
        <f t="shared" ref="IH24:IH29" si="412">IF(II24,VLOOKUP(II24,Spelers,2,FALSE),"")</f>
        <v>DE WACHTER Danny</v>
      </c>
      <c r="II24" s="83">
        <v>5817</v>
      </c>
      <c r="IJ24" s="22" t="str">
        <f t="shared" ref="IJ24:IJ29" si="413">IF(II24,VLOOKUP(II24,Spelers,3,FALSE),"")</f>
        <v>NA</v>
      </c>
      <c r="IK24" s="83">
        <v>1</v>
      </c>
      <c r="IL24" s="83">
        <v>2</v>
      </c>
      <c r="IM24" s="65"/>
      <c r="IN24" s="22">
        <f t="shared" ref="IN24:IN29" si="414">IF(IL24&lt;&gt;"",IF(IK24=IL24,IF(IK24=1,2,0),1),"")</f>
        <v>1</v>
      </c>
      <c r="IO24" s="22">
        <f t="shared" ref="IO24:IO29" si="415">IF(IL24&lt;&gt;"",IF(IK24=IL24,IF(IK24=1,0,2),1),"")</f>
        <v>1</v>
      </c>
      <c r="IP24" s="43">
        <f>IF(IN24=2,3,IF(IN24=1,1,0))</f>
        <v>1</v>
      </c>
      <c r="IQ24" s="43">
        <f>IF(IO24=2,3,IF(IO24=1,1,0))</f>
        <v>1</v>
      </c>
      <c r="IR24" s="56"/>
      <c r="IS24" s="22" t="str">
        <f t="shared" ref="IS24:IS29" si="416">IF(IT24,VLOOKUP(IT24,Spelers,2,FALSE),"")</f>
        <v>JENKINSON Eric</v>
      </c>
      <c r="IT24" s="83">
        <v>3841</v>
      </c>
      <c r="IU24" s="22" t="str">
        <f t="shared" ref="IU24:IU29" si="417">IF(IT24,VLOOKUP(IT24,Spelers,3,FALSE),"")</f>
        <v>C</v>
      </c>
      <c r="IV24" s="22" t="str">
        <f t="shared" ref="IV24:IV29" si="418">IF(IW24,VLOOKUP(IW24,Spelers,2,FALSE),"")</f>
        <v>PEETERS Luc</v>
      </c>
      <c r="IW24" s="83">
        <v>5427</v>
      </c>
      <c r="IX24" s="22" t="str">
        <f t="shared" ref="IX24:IX29" si="419">IF(IW24,VLOOKUP(IW24,Spelers,3,FALSE),"")</f>
        <v>D</v>
      </c>
      <c r="IY24" s="83">
        <v>2</v>
      </c>
      <c r="IZ24" s="83">
        <v>1</v>
      </c>
      <c r="JA24" s="84"/>
      <c r="JB24" s="22">
        <f t="shared" ref="JB24:JB29" si="420">IF(IZ24&lt;&gt;"",IF(IY24=IZ24,IF(IY24=1,2,0),1),"")</f>
        <v>1</v>
      </c>
      <c r="JC24" s="22">
        <f t="shared" ref="JC24:JC29" si="421">IF(IZ24&lt;&gt;"",IF(IY24=IZ24,IF(IY24=1,0,2),1),"")</f>
        <v>1</v>
      </c>
      <c r="JD24" s="43">
        <f>IF(JB24=2,3,IF(JB24=1,1,0))</f>
        <v>1</v>
      </c>
      <c r="JE24" s="43">
        <f>IF(JC24=2,3,IF(JC24=1,1,0))</f>
        <v>1</v>
      </c>
      <c r="JF24" s="66"/>
      <c r="JG24" s="22" t="str">
        <f t="shared" ref="JG24:JG29" si="422">IF(JH24,VLOOKUP(JH24,Spelers,2,FALSE),"")</f>
        <v>JACOBS Dave</v>
      </c>
      <c r="JH24" s="83">
        <v>2789</v>
      </c>
      <c r="JI24" s="22" t="str">
        <f t="shared" ref="JI24:JI29" si="423">IF(JH24,VLOOKUP(JH24,Spelers,3,FALSE),"")</f>
        <v>B</v>
      </c>
      <c r="JJ24" s="22" t="str">
        <f t="shared" ref="JJ24:JJ29" si="424">IF(JK24,VLOOKUP(JK24,Spelers,2,FALSE),"")</f>
        <v>VERBANCK Dany</v>
      </c>
      <c r="JK24" s="83">
        <v>3141</v>
      </c>
      <c r="JL24" s="22" t="str">
        <f t="shared" ref="JL24:JL29" si="425">IF(JK24,VLOOKUP(JK24,Spelers,3,FALSE),"")</f>
        <v>NA</v>
      </c>
      <c r="JM24" s="83">
        <v>1</v>
      </c>
      <c r="JN24" s="83">
        <v>1</v>
      </c>
      <c r="JO24" s="84"/>
      <c r="JP24" s="22">
        <f t="shared" ref="JP24:JP29" si="426">IF(JN24&lt;&gt;"",IF(JM24=JN24,IF(JM24=1,2,0),1),"")</f>
        <v>2</v>
      </c>
      <c r="JQ24" s="22">
        <f t="shared" ref="JQ24:JQ29" si="427">IF(JN24&lt;&gt;"",IF(JM24=JN24,IF(JM24=1,0,2),1),"")</f>
        <v>0</v>
      </c>
      <c r="JR24" s="43">
        <f>IF(JP24=2,3,IF(JP24=1,1,0))</f>
        <v>3</v>
      </c>
      <c r="JS24" s="43">
        <f>IF(JQ24=2,3,IF(JQ24=1,1,0))</f>
        <v>0</v>
      </c>
      <c r="JT24" s="56"/>
      <c r="JU24" s="22" t="str">
        <f t="shared" ref="JU24:JU29" si="428">IF(JV24,VLOOKUP(JV24,Spelers,2,FALSE),"")</f>
        <v>DE BOECK Alfons</v>
      </c>
      <c r="JV24" s="83">
        <v>1722</v>
      </c>
      <c r="JW24" s="22" t="str">
        <f t="shared" ref="JW24:JW29" si="429">IF(JV24,VLOOKUP(JV24,Spelers,3,FALSE),"")</f>
        <v>NA</v>
      </c>
      <c r="JX24" s="22" t="str">
        <f t="shared" ref="JX24:JX29" si="430">IF(JY24,VLOOKUP(JY24,Spelers,2,FALSE),"")</f>
        <v>VAN CAMP Lucas</v>
      </c>
      <c r="JY24" s="83">
        <v>1655</v>
      </c>
      <c r="JZ24" s="22" t="str">
        <f t="shared" ref="JZ24:JZ29" si="431">IF(JY24,VLOOKUP(JY24,Spelers,3,FALSE),"")</f>
        <v>D</v>
      </c>
      <c r="KA24" s="83">
        <v>2</v>
      </c>
      <c r="KB24" s="83">
        <v>2</v>
      </c>
      <c r="KC24" s="84"/>
      <c r="KD24" s="22">
        <f t="shared" ref="KD24:KD29" si="432">IF(KB24&lt;&gt;"",IF(KA24=KB24,IF(KA24=1,2,0),1),"")</f>
        <v>0</v>
      </c>
      <c r="KE24" s="22">
        <f t="shared" ref="KE24:KE29" si="433">IF(KB24&lt;&gt;"",IF(KA24=KB24,IF(KA24=1,0,2),1),"")</f>
        <v>2</v>
      </c>
      <c r="KF24" s="43">
        <f>IF(KD24=2,3,IF(KD24=1,1,0))</f>
        <v>0</v>
      </c>
      <c r="KG24" s="43">
        <f>IF(KE24=2,3,IF(KE24=1,1,0))</f>
        <v>3</v>
      </c>
      <c r="KH24" s="56"/>
      <c r="KI24" s="22" t="str">
        <f t="shared" ref="KI24:KI29" si="434">IF(KJ24,VLOOKUP(KJ24,Spelers,2,FALSE),"")</f>
        <v>VAN CAMP Lucas</v>
      </c>
      <c r="KJ24" s="83">
        <v>1655</v>
      </c>
      <c r="KK24" s="22" t="str">
        <f t="shared" ref="KK24:KK29" si="435">IF(KJ24,VLOOKUP(KJ24,Spelers,3,FALSE),"")</f>
        <v>D</v>
      </c>
      <c r="KL24" s="22" t="str">
        <f t="shared" ref="KL24:KL29" si="436">IF(KM24,VLOOKUP(KM24,Spelers,2,FALSE),"")</f>
        <v>SPIESSENS Roland</v>
      </c>
      <c r="KM24" s="83">
        <v>2888</v>
      </c>
      <c r="KN24" s="22" t="str">
        <f t="shared" ref="KN24:KN29" si="437">IF(KM24,VLOOKUP(KM24,Spelers,3,FALSE),"")</f>
        <v>C</v>
      </c>
      <c r="KO24" s="83">
        <v>2</v>
      </c>
      <c r="KP24" s="83">
        <v>2</v>
      </c>
      <c r="KQ24" s="84"/>
      <c r="KR24" s="22">
        <f t="shared" ref="KR24:KR29" si="438">IF(KP24&lt;&gt;"",IF(KO24=KP24,IF(KO24=1,2,0),1),"")</f>
        <v>0</v>
      </c>
      <c r="KS24" s="22">
        <f t="shared" ref="KS24:KS29" si="439">IF(KP24&lt;&gt;"",IF(KO24=KP24,IF(KO24=1,0,2),1),"")</f>
        <v>2</v>
      </c>
      <c r="KT24" s="43">
        <f>IF(KR24=2,3,IF(KR24=1,1,0))</f>
        <v>0</v>
      </c>
      <c r="KU24" s="43">
        <f>IF(KS24=2,3,IF(KS24=1,1,0))</f>
        <v>3</v>
      </c>
      <c r="KV24" s="66"/>
      <c r="KW24" s="22"/>
      <c r="KX24" s="83"/>
      <c r="KY24" s="22"/>
      <c r="KZ24" s="22"/>
      <c r="LA24" s="83"/>
      <c r="LB24" s="22"/>
      <c r="LC24" s="83"/>
      <c r="LD24" s="83"/>
      <c r="LE24" s="84"/>
      <c r="LF24" s="22"/>
      <c r="LG24" s="22"/>
      <c r="LH24" s="43"/>
      <c r="LI24" s="43"/>
      <c r="LJ24" s="56"/>
      <c r="LK24" s="22"/>
      <c r="LL24" s="83"/>
      <c r="LM24" s="22"/>
      <c r="LN24" s="22"/>
      <c r="LO24" s="83"/>
      <c r="LP24" s="22"/>
      <c r="LQ24" s="83"/>
      <c r="LR24" s="83"/>
      <c r="LS24" s="84"/>
      <c r="LT24" s="22"/>
      <c r="LU24" s="22"/>
      <c r="LV24" s="43"/>
      <c r="LW24" s="43"/>
      <c r="LY24" s="22"/>
      <c r="LZ24" s="83"/>
      <c r="MA24" s="22"/>
      <c r="MB24" s="22"/>
      <c r="MC24" s="83"/>
      <c r="MD24" s="22"/>
      <c r="ME24" s="83"/>
      <c r="MF24" s="83"/>
      <c r="MG24" s="84"/>
      <c r="MH24" s="22"/>
      <c r="MI24" s="22"/>
      <c r="MJ24" s="43"/>
      <c r="MK24" s="43"/>
      <c r="ML24" s="56"/>
      <c r="MM24" s="22"/>
      <c r="MN24" s="83"/>
      <c r="MO24" s="22"/>
      <c r="MP24" s="22"/>
      <c r="MQ24" s="83"/>
      <c r="MR24" s="22"/>
      <c r="MS24" s="83"/>
      <c r="MT24" s="83"/>
      <c r="MU24" s="84"/>
      <c r="MV24" s="22"/>
      <c r="MW24" s="22"/>
      <c r="MX24" s="43"/>
      <c r="MY24" s="43"/>
    </row>
    <row r="25" spans="1:363" ht="16.5" x14ac:dyDescent="0.3">
      <c r="A25" s="22" t="str">
        <f t="shared" si="308"/>
        <v>ALEWATERS Gustaaf</v>
      </c>
      <c r="B25" s="83">
        <v>3691</v>
      </c>
      <c r="C25" s="22" t="str">
        <f t="shared" si="309"/>
        <v>D</v>
      </c>
      <c r="D25" s="22" t="str">
        <f t="shared" si="310"/>
        <v>APERS Björn</v>
      </c>
      <c r="E25" s="83">
        <v>2641</v>
      </c>
      <c r="F25" s="22" t="str">
        <f t="shared" si="311"/>
        <v>C</v>
      </c>
      <c r="G25" s="83">
        <v>1</v>
      </c>
      <c r="H25" s="83">
        <v>1</v>
      </c>
      <c r="I25" s="84"/>
      <c r="J25" s="22">
        <f t="shared" si="312"/>
        <v>2</v>
      </c>
      <c r="K25" s="22">
        <f t="shared" si="313"/>
        <v>0</v>
      </c>
      <c r="L25" s="43">
        <f t="shared" ref="L25:M29" si="440">IF(J25=2,3,IF(J25=1,1,0))</f>
        <v>3</v>
      </c>
      <c r="M25" s="43">
        <f t="shared" si="440"/>
        <v>0</v>
      </c>
      <c r="N25" s="66"/>
      <c r="O25" s="22" t="str">
        <f t="shared" si="314"/>
        <v>VERLINDEN Frank</v>
      </c>
      <c r="P25" s="83">
        <v>3678</v>
      </c>
      <c r="Q25" s="22" t="str">
        <f t="shared" si="315"/>
        <v>C</v>
      </c>
      <c r="R25" s="22" t="str">
        <f t="shared" si="316"/>
        <v>SMET Kevin</v>
      </c>
      <c r="S25" s="83">
        <v>2720</v>
      </c>
      <c r="T25" s="22" t="str">
        <f t="shared" si="317"/>
        <v>B</v>
      </c>
      <c r="U25" s="83">
        <v>2</v>
      </c>
      <c r="V25" s="83">
        <v>1</v>
      </c>
      <c r="W25" s="84"/>
      <c r="X25" s="22">
        <f t="shared" si="318"/>
        <v>1</v>
      </c>
      <c r="Y25" s="22">
        <f t="shared" si="319"/>
        <v>1</v>
      </c>
      <c r="Z25" s="43">
        <f t="shared" ref="Z25:AA29" si="441">IF(X25=2,3,IF(X25=1,1,0))</f>
        <v>1</v>
      </c>
      <c r="AA25" s="43">
        <f t="shared" si="441"/>
        <v>1</v>
      </c>
      <c r="AB25" s="56"/>
      <c r="AC25" s="22" t="str">
        <f t="shared" si="320"/>
        <v>RIGUEL Nick</v>
      </c>
      <c r="AD25" s="83">
        <v>5397</v>
      </c>
      <c r="AE25" s="22" t="str">
        <f t="shared" si="321"/>
        <v>C</v>
      </c>
      <c r="AF25" s="22" t="str">
        <f t="shared" si="322"/>
        <v>VINCKE Ronny</v>
      </c>
      <c r="AG25" s="83">
        <v>3662</v>
      </c>
      <c r="AH25" s="22" t="str">
        <f t="shared" si="323"/>
        <v>C</v>
      </c>
      <c r="AI25" s="83">
        <v>1</v>
      </c>
      <c r="AJ25" s="83">
        <v>1</v>
      </c>
      <c r="AK25" s="84"/>
      <c r="AL25" s="22">
        <f t="shared" si="324"/>
        <v>2</v>
      </c>
      <c r="AM25" s="22">
        <f t="shared" si="325"/>
        <v>0</v>
      </c>
      <c r="AN25" s="43">
        <f t="shared" ref="AN25:AO29" si="442">IF(AL25=2,3,IF(AL25=1,1,0))</f>
        <v>3</v>
      </c>
      <c r="AO25" s="43">
        <f t="shared" si="442"/>
        <v>0</v>
      </c>
      <c r="AP25" s="56"/>
      <c r="AQ25" s="22" t="str">
        <f t="shared" si="326"/>
        <v>APERS Björn</v>
      </c>
      <c r="AR25" s="83">
        <v>2641</v>
      </c>
      <c r="AS25" s="22" t="str">
        <f t="shared" si="327"/>
        <v>C</v>
      </c>
      <c r="AT25" s="22" t="str">
        <f t="shared" si="328"/>
        <v>CARLIER Astrid</v>
      </c>
      <c r="AU25" s="83">
        <v>6446</v>
      </c>
      <c r="AV25" s="22" t="str">
        <f t="shared" si="329"/>
        <v>D</v>
      </c>
      <c r="AW25" s="83">
        <v>1</v>
      </c>
      <c r="AX25" s="83">
        <v>1</v>
      </c>
      <c r="AY25" s="84"/>
      <c r="AZ25" s="22">
        <f t="shared" si="330"/>
        <v>2</v>
      </c>
      <c r="BA25" s="22">
        <f t="shared" si="331"/>
        <v>0</v>
      </c>
      <c r="BB25" s="43">
        <f t="shared" ref="BB25:BC29" si="443">IF(AZ25=2,3,IF(AZ25=1,1,0))</f>
        <v>3</v>
      </c>
      <c r="BC25" s="43">
        <f t="shared" si="443"/>
        <v>0</v>
      </c>
      <c r="BD25" s="66"/>
      <c r="BE25" s="22" t="str">
        <f t="shared" si="332"/>
        <v>PUBLIE Eric</v>
      </c>
      <c r="BF25" s="83">
        <v>8304</v>
      </c>
      <c r="BG25" s="22" t="str">
        <f t="shared" si="333"/>
        <v>D</v>
      </c>
      <c r="BH25" s="22" t="str">
        <f t="shared" si="334"/>
        <v>GIELIS Guido</v>
      </c>
      <c r="BI25" s="83">
        <v>5291</v>
      </c>
      <c r="BJ25" s="22" t="str">
        <f t="shared" si="335"/>
        <v>C</v>
      </c>
      <c r="BK25" s="83">
        <v>1</v>
      </c>
      <c r="BL25" s="83">
        <v>2</v>
      </c>
      <c r="BM25" s="84"/>
      <c r="BN25" s="22">
        <f t="shared" si="336"/>
        <v>1</v>
      </c>
      <c r="BO25" s="22">
        <f t="shared" si="337"/>
        <v>1</v>
      </c>
      <c r="BP25" s="43">
        <f t="shared" ref="BP25:BQ29" si="444">IF(BN25=2,3,IF(BN25=1,1,0))</f>
        <v>1</v>
      </c>
      <c r="BQ25" s="43">
        <f t="shared" si="444"/>
        <v>1</v>
      </c>
      <c r="BR25" s="56"/>
      <c r="BS25" s="22" t="str">
        <f t="shared" si="338"/>
        <v>SMET Kevin</v>
      </c>
      <c r="BT25" s="83">
        <v>2720</v>
      </c>
      <c r="BU25" s="22" t="str">
        <f t="shared" si="339"/>
        <v>B</v>
      </c>
      <c r="BV25" s="22" t="str">
        <f t="shared" si="340"/>
        <v>DESMEDT Hugo</v>
      </c>
      <c r="BW25" s="83">
        <v>2911</v>
      </c>
      <c r="BX25" s="22" t="str">
        <f t="shared" si="341"/>
        <v>D</v>
      </c>
      <c r="BY25" s="83">
        <v>1</v>
      </c>
      <c r="BZ25" s="83">
        <v>1</v>
      </c>
      <c r="CA25" s="84"/>
      <c r="CB25" s="22">
        <f t="shared" si="342"/>
        <v>2</v>
      </c>
      <c r="CC25" s="22">
        <f t="shared" si="343"/>
        <v>0</v>
      </c>
      <c r="CD25" s="43">
        <f t="shared" ref="CD25:CE29" si="445">IF(CB25=2,3,IF(CB25=1,1,0))</f>
        <v>3</v>
      </c>
      <c r="CE25" s="43">
        <f t="shared" si="445"/>
        <v>0</v>
      </c>
      <c r="CF25" s="56"/>
      <c r="CG25" s="22" t="str">
        <f t="shared" si="344"/>
        <v>WAUMANS Patrick</v>
      </c>
      <c r="CH25" s="83">
        <v>8704</v>
      </c>
      <c r="CI25" s="22" t="str">
        <f t="shared" si="345"/>
        <v>NA</v>
      </c>
      <c r="CJ25" s="22" t="str">
        <f t="shared" si="346"/>
        <v>WACHTERS Gert</v>
      </c>
      <c r="CK25" s="83">
        <v>3546</v>
      </c>
      <c r="CL25" s="22" t="str">
        <f t="shared" si="347"/>
        <v>D</v>
      </c>
      <c r="CM25" s="83">
        <v>2</v>
      </c>
      <c r="CN25" s="83">
        <v>2</v>
      </c>
      <c r="CO25" s="84"/>
      <c r="CP25" s="22">
        <f t="shared" si="348"/>
        <v>0</v>
      </c>
      <c r="CQ25" s="22">
        <f t="shared" si="349"/>
        <v>2</v>
      </c>
      <c r="CR25" s="43">
        <f t="shared" ref="CR25:CS29" si="446">IF(CP25=2,3,IF(CP25=1,1,0))</f>
        <v>0</v>
      </c>
      <c r="CS25" s="43">
        <f t="shared" si="446"/>
        <v>3</v>
      </c>
      <c r="CT25" s="66"/>
      <c r="CU25" s="22" t="str">
        <f t="shared" si="350"/>
        <v>DE HERDT Marcel</v>
      </c>
      <c r="CV25" s="83">
        <v>2798</v>
      </c>
      <c r="CW25" s="22" t="str">
        <f t="shared" si="351"/>
        <v>D</v>
      </c>
      <c r="CX25" s="22" t="str">
        <f t="shared" si="352"/>
        <v>RIGUEL Nick</v>
      </c>
      <c r="CY25" s="83">
        <v>5397</v>
      </c>
      <c r="CZ25" s="22" t="str">
        <f t="shared" si="353"/>
        <v>C</v>
      </c>
      <c r="DA25" s="83">
        <v>2</v>
      </c>
      <c r="DB25" s="83">
        <v>2</v>
      </c>
      <c r="DC25" s="84"/>
      <c r="DD25" s="22">
        <f t="shared" si="354"/>
        <v>0</v>
      </c>
      <c r="DE25" s="22">
        <f t="shared" si="355"/>
        <v>2</v>
      </c>
      <c r="DF25" s="43">
        <f t="shared" ref="DF25:DG29" si="447">IF(DD25=2,3,IF(DD25=1,1,0))</f>
        <v>0</v>
      </c>
      <c r="DG25" s="43">
        <f t="shared" si="447"/>
        <v>3</v>
      </c>
      <c r="DH25" s="56"/>
      <c r="DI25" s="22" t="str">
        <f t="shared" si="356"/>
        <v>JENKINSON Eric</v>
      </c>
      <c r="DJ25" s="83">
        <v>3841</v>
      </c>
      <c r="DK25" s="22" t="str">
        <f t="shared" si="357"/>
        <v>C</v>
      </c>
      <c r="DL25" s="22" t="str">
        <f t="shared" si="358"/>
        <v>VAN HOOFSTAT Louis</v>
      </c>
      <c r="DM25" s="83">
        <v>2836</v>
      </c>
      <c r="DN25" s="22" t="str">
        <f t="shared" si="359"/>
        <v>D</v>
      </c>
      <c r="DO25" s="83">
        <v>1</v>
      </c>
      <c r="DP25" s="83">
        <v>1</v>
      </c>
      <c r="DQ25" s="84"/>
      <c r="DR25" s="22">
        <f t="shared" si="360"/>
        <v>2</v>
      </c>
      <c r="DS25" s="22">
        <f t="shared" si="361"/>
        <v>0</v>
      </c>
      <c r="DT25" s="43">
        <f t="shared" ref="DT25:DU29" si="448">IF(DR25=2,3,IF(DR25=1,1,0))</f>
        <v>3</v>
      </c>
      <c r="DU25" s="43">
        <f t="shared" si="448"/>
        <v>0</v>
      </c>
      <c r="DV25" s="56"/>
      <c r="DW25" s="22" t="str">
        <f t="shared" si="362"/>
        <v>REYNIERS Ronald</v>
      </c>
      <c r="DX25" s="83">
        <v>3033</v>
      </c>
      <c r="DY25" s="22" t="str">
        <f t="shared" si="363"/>
        <v>C</v>
      </c>
      <c r="DZ25" s="22" t="str">
        <f t="shared" si="364"/>
        <v>COOREMAN Herman</v>
      </c>
      <c r="EA25" s="83">
        <v>1437</v>
      </c>
      <c r="EB25" s="22" t="str">
        <f t="shared" si="365"/>
        <v>NA</v>
      </c>
      <c r="EC25" s="83">
        <v>2</v>
      </c>
      <c r="ED25" s="83">
        <v>1</v>
      </c>
      <c r="EE25" s="84"/>
      <c r="EF25" s="22">
        <f t="shared" si="366"/>
        <v>1</v>
      </c>
      <c r="EG25" s="22">
        <f t="shared" si="367"/>
        <v>1</v>
      </c>
      <c r="EH25" s="43">
        <f t="shared" ref="EH25:EI29" si="449">IF(EF25=2,3,IF(EF25=1,1,0))</f>
        <v>1</v>
      </c>
      <c r="EI25" s="43">
        <f t="shared" si="449"/>
        <v>1</v>
      </c>
      <c r="EJ25" s="66"/>
      <c r="EK25" s="22" t="str">
        <f t="shared" si="368"/>
        <v>MAETENS Gert</v>
      </c>
      <c r="EL25" s="83">
        <v>8048</v>
      </c>
      <c r="EM25" s="22" t="str">
        <f t="shared" si="369"/>
        <v>D</v>
      </c>
      <c r="EN25" s="22" t="str">
        <f t="shared" si="370"/>
        <v>EECKELAERT Stefan</v>
      </c>
      <c r="EO25" s="83">
        <v>3037</v>
      </c>
      <c r="EP25" s="22" t="str">
        <f t="shared" si="371"/>
        <v>C</v>
      </c>
      <c r="EQ25" s="83">
        <v>1</v>
      </c>
      <c r="ER25" s="83">
        <v>1</v>
      </c>
      <c r="ES25" s="84"/>
      <c r="ET25" s="22">
        <f t="shared" si="372"/>
        <v>2</v>
      </c>
      <c r="EU25" s="22">
        <f t="shared" si="373"/>
        <v>0</v>
      </c>
      <c r="EV25" s="43">
        <f t="shared" ref="EV25:EW29" si="450">IF(ET25=2,3,IF(ET25=1,1,0))</f>
        <v>3</v>
      </c>
      <c r="EW25" s="43">
        <f t="shared" si="450"/>
        <v>0</v>
      </c>
      <c r="EX25" s="56"/>
      <c r="EY25" s="22" t="str">
        <f t="shared" si="374"/>
        <v>REYNIERS Ronald</v>
      </c>
      <c r="EZ25" s="83">
        <v>3033</v>
      </c>
      <c r="FA25" s="22" t="str">
        <f t="shared" si="375"/>
        <v>C</v>
      </c>
      <c r="FB25" s="22" t="str">
        <f t="shared" si="376"/>
        <v>VAN BOGAERT Karel</v>
      </c>
      <c r="FC25" s="83">
        <v>7688</v>
      </c>
      <c r="FD25" s="22" t="str">
        <f t="shared" si="377"/>
        <v>NA</v>
      </c>
      <c r="FE25" s="83">
        <v>1</v>
      </c>
      <c r="FF25" s="83">
        <v>1</v>
      </c>
      <c r="FG25" s="84"/>
      <c r="FH25" s="22">
        <f t="shared" si="378"/>
        <v>2</v>
      </c>
      <c r="FI25" s="22">
        <f t="shared" si="379"/>
        <v>0</v>
      </c>
      <c r="FJ25" s="43">
        <f t="shared" ref="FJ25:FK29" si="451">IF(FH25=2,3,IF(FH25=1,1,0))</f>
        <v>3</v>
      </c>
      <c r="FK25" s="43">
        <f t="shared" si="451"/>
        <v>0</v>
      </c>
      <c r="FL25" s="56"/>
      <c r="FM25" s="22" t="str">
        <f t="shared" si="380"/>
        <v>VAN HUFFELEN Kevin</v>
      </c>
      <c r="FN25" s="83">
        <v>8573</v>
      </c>
      <c r="FO25" s="22" t="str">
        <f t="shared" si="381"/>
        <v>C</v>
      </c>
      <c r="FP25" s="22" t="str">
        <f t="shared" si="382"/>
        <v>VINCKE Ronny</v>
      </c>
      <c r="FQ25" s="83">
        <v>3662</v>
      </c>
      <c r="FR25" s="22" t="str">
        <f t="shared" si="383"/>
        <v>C</v>
      </c>
      <c r="FS25" s="83">
        <v>1</v>
      </c>
      <c r="FT25" s="83">
        <v>2</v>
      </c>
      <c r="FU25" s="84"/>
      <c r="FV25" s="22">
        <f t="shared" si="384"/>
        <v>1</v>
      </c>
      <c r="FW25" s="22">
        <f t="shared" si="385"/>
        <v>1</v>
      </c>
      <c r="FX25" s="43">
        <f t="shared" ref="FX25:FY29" si="452">IF(FV25=2,3,IF(FV25=1,1,0))</f>
        <v>1</v>
      </c>
      <c r="FY25" s="43">
        <f t="shared" si="452"/>
        <v>1</v>
      </c>
      <c r="FZ25" s="66"/>
      <c r="GA25" s="22" t="str">
        <f t="shared" si="386"/>
        <v>REYNIERS Ronald</v>
      </c>
      <c r="GB25" s="83">
        <v>3033</v>
      </c>
      <c r="GC25" s="22" t="str">
        <f t="shared" si="387"/>
        <v>C</v>
      </c>
      <c r="GD25" s="22" t="str">
        <f t="shared" si="388"/>
        <v>DE BUYSER Jean-Paul</v>
      </c>
      <c r="GE25" s="83">
        <v>5335</v>
      </c>
      <c r="GF25" s="22" t="str">
        <f t="shared" si="389"/>
        <v>D</v>
      </c>
      <c r="GG25" s="83">
        <v>1</v>
      </c>
      <c r="GH25" s="83">
        <v>1</v>
      </c>
      <c r="GI25" s="84"/>
      <c r="GJ25" s="22">
        <f t="shared" si="390"/>
        <v>2</v>
      </c>
      <c r="GK25" s="22">
        <f t="shared" si="391"/>
        <v>0</v>
      </c>
      <c r="GL25" s="43">
        <f t="shared" ref="GL25:GM29" si="453">IF(GJ25=2,3,IF(GJ25=1,1,0))</f>
        <v>3</v>
      </c>
      <c r="GM25" s="43">
        <f t="shared" si="453"/>
        <v>0</v>
      </c>
      <c r="GN25" s="56"/>
      <c r="GO25" s="22" t="str">
        <f t="shared" si="392"/>
        <v>MERTENS Paris</v>
      </c>
      <c r="GP25" s="83">
        <v>8303</v>
      </c>
      <c r="GQ25" s="22" t="str">
        <f t="shared" si="393"/>
        <v>D</v>
      </c>
      <c r="GR25" s="22" t="str">
        <f t="shared" si="394"/>
        <v>DEKEERSMAEKER Kevin</v>
      </c>
      <c r="GS25" s="83">
        <v>7839</v>
      </c>
      <c r="GT25" s="22" t="str">
        <f t="shared" si="395"/>
        <v>D</v>
      </c>
      <c r="GU25" s="83">
        <v>2</v>
      </c>
      <c r="GV25" s="83">
        <v>1</v>
      </c>
      <c r="GW25" s="84"/>
      <c r="GX25" s="22">
        <f t="shared" si="396"/>
        <v>1</v>
      </c>
      <c r="GY25" s="22">
        <f t="shared" si="397"/>
        <v>1</v>
      </c>
      <c r="GZ25" s="43">
        <f t="shared" ref="GZ25:HA29" si="454">IF(GX25=2,3,IF(GX25=1,1,0))</f>
        <v>1</v>
      </c>
      <c r="HA25" s="43">
        <f t="shared" si="454"/>
        <v>1</v>
      </c>
      <c r="HB25" s="56"/>
      <c r="HC25" s="22" t="str">
        <f t="shared" si="398"/>
        <v>STALLAERT François</v>
      </c>
      <c r="HD25" s="83">
        <v>7165</v>
      </c>
      <c r="HE25" s="22" t="str">
        <f t="shared" si="399"/>
        <v>D</v>
      </c>
      <c r="HF25" s="22" t="str">
        <f t="shared" si="400"/>
        <v>MERTENS Paris</v>
      </c>
      <c r="HG25" s="83">
        <v>8303</v>
      </c>
      <c r="HH25" s="22" t="str">
        <f t="shared" si="401"/>
        <v>D</v>
      </c>
      <c r="HI25" s="83">
        <v>1</v>
      </c>
      <c r="HJ25" s="83">
        <v>2</v>
      </c>
      <c r="HK25" s="84"/>
      <c r="HL25" s="22">
        <f t="shared" si="402"/>
        <v>1</v>
      </c>
      <c r="HM25" s="22">
        <f t="shared" si="403"/>
        <v>1</v>
      </c>
      <c r="HN25" s="43">
        <f t="shared" ref="HN25:HO29" si="455">IF(HL25=2,3,IF(HL25=1,1,0))</f>
        <v>1</v>
      </c>
      <c r="HO25" s="43">
        <f t="shared" si="455"/>
        <v>1</v>
      </c>
      <c r="HP25" s="66"/>
      <c r="HQ25" s="22" t="str">
        <f t="shared" si="404"/>
        <v>DESMEDT Hugo</v>
      </c>
      <c r="HR25" s="83">
        <v>2911</v>
      </c>
      <c r="HS25" s="22" t="str">
        <f t="shared" si="405"/>
        <v>D</v>
      </c>
      <c r="HT25" s="22" t="str">
        <f t="shared" si="406"/>
        <v>VAN HUFFELEN Rick</v>
      </c>
      <c r="HU25" s="83">
        <v>1271</v>
      </c>
      <c r="HV25" s="22" t="str">
        <f t="shared" si="407"/>
        <v>D</v>
      </c>
      <c r="HW25" s="83">
        <v>2</v>
      </c>
      <c r="HX25" s="83">
        <v>1</v>
      </c>
      <c r="HY25" s="84"/>
      <c r="HZ25" s="22">
        <f t="shared" si="408"/>
        <v>1</v>
      </c>
      <c r="IA25" s="22">
        <f t="shared" si="409"/>
        <v>1</v>
      </c>
      <c r="IB25" s="43">
        <f t="shared" ref="IB25:IC29" si="456">IF(HZ25=2,3,IF(HZ25=1,1,0))</f>
        <v>1</v>
      </c>
      <c r="IC25" s="43">
        <f t="shared" si="456"/>
        <v>1</v>
      </c>
      <c r="ID25" s="56"/>
      <c r="IE25" s="22" t="str">
        <f t="shared" si="410"/>
        <v>WACHTERS Gert</v>
      </c>
      <c r="IF25" s="83">
        <v>3546</v>
      </c>
      <c r="IG25" s="22" t="str">
        <f t="shared" si="411"/>
        <v>D</v>
      </c>
      <c r="IH25" s="22" t="str">
        <f t="shared" si="412"/>
        <v>PIESSENS August</v>
      </c>
      <c r="II25" s="83">
        <v>8056</v>
      </c>
      <c r="IJ25" s="22" t="str">
        <f t="shared" si="413"/>
        <v>C</v>
      </c>
      <c r="IK25" s="83">
        <v>1</v>
      </c>
      <c r="IL25" s="83">
        <v>2</v>
      </c>
      <c r="IM25" s="65"/>
      <c r="IN25" s="22">
        <f t="shared" si="414"/>
        <v>1</v>
      </c>
      <c r="IO25" s="22">
        <f t="shared" si="415"/>
        <v>1</v>
      </c>
      <c r="IP25" s="43">
        <f t="shared" ref="IP25:IQ29" si="457">IF(IN25=2,3,IF(IN25=1,1,0))</f>
        <v>1</v>
      </c>
      <c r="IQ25" s="43">
        <f t="shared" si="457"/>
        <v>1</v>
      </c>
      <c r="IR25" s="56"/>
      <c r="IS25" s="22" t="str">
        <f t="shared" si="416"/>
        <v>RIGUEL Nick</v>
      </c>
      <c r="IT25" s="83">
        <v>5397</v>
      </c>
      <c r="IU25" s="22" t="str">
        <f t="shared" si="417"/>
        <v>C</v>
      </c>
      <c r="IV25" s="22" t="str">
        <f t="shared" si="418"/>
        <v>DE HERDT Marcel</v>
      </c>
      <c r="IW25" s="83">
        <v>2798</v>
      </c>
      <c r="IX25" s="22" t="str">
        <f t="shared" si="419"/>
        <v>D</v>
      </c>
      <c r="IY25" s="83">
        <v>1</v>
      </c>
      <c r="IZ25" s="83">
        <v>1</v>
      </c>
      <c r="JA25" s="84"/>
      <c r="JB25" s="22">
        <f t="shared" si="420"/>
        <v>2</v>
      </c>
      <c r="JC25" s="22">
        <f t="shared" si="421"/>
        <v>0</v>
      </c>
      <c r="JD25" s="43">
        <f t="shared" ref="JD25:JE29" si="458">IF(JB25=2,3,IF(JB25=1,1,0))</f>
        <v>3</v>
      </c>
      <c r="JE25" s="43">
        <f t="shared" si="458"/>
        <v>0</v>
      </c>
      <c r="JF25" s="66"/>
      <c r="JG25" s="22" t="str">
        <f t="shared" si="422"/>
        <v>BRABANTS Hans</v>
      </c>
      <c r="JH25" s="83">
        <v>2777</v>
      </c>
      <c r="JI25" s="22" t="str">
        <f t="shared" si="423"/>
        <v>D</v>
      </c>
      <c r="JJ25" s="22" t="str">
        <f t="shared" si="424"/>
        <v>RIGUEL Nick</v>
      </c>
      <c r="JK25" s="83">
        <v>5397</v>
      </c>
      <c r="JL25" s="22" t="str">
        <f t="shared" si="425"/>
        <v>C</v>
      </c>
      <c r="JM25" s="83">
        <v>2</v>
      </c>
      <c r="JN25" s="83">
        <v>2</v>
      </c>
      <c r="JO25" s="84"/>
      <c r="JP25" s="22">
        <f t="shared" si="426"/>
        <v>0</v>
      </c>
      <c r="JQ25" s="22">
        <f t="shared" si="427"/>
        <v>2</v>
      </c>
      <c r="JR25" s="43">
        <f t="shared" ref="JR25:JS29" si="459">IF(JP25=2,3,IF(JP25=1,1,0))</f>
        <v>0</v>
      </c>
      <c r="JS25" s="43">
        <f t="shared" si="459"/>
        <v>3</v>
      </c>
      <c r="JT25" s="56"/>
      <c r="JU25" s="22" t="str">
        <f t="shared" si="428"/>
        <v>STALLAERT François</v>
      </c>
      <c r="JV25" s="83">
        <v>7165</v>
      </c>
      <c r="JW25" s="22" t="str">
        <f t="shared" si="429"/>
        <v>D</v>
      </c>
      <c r="JX25" s="22" t="str">
        <f t="shared" si="430"/>
        <v>DEKEERSMAEKER Kevin</v>
      </c>
      <c r="JY25" s="83">
        <v>7839</v>
      </c>
      <c r="JZ25" s="22" t="str">
        <f t="shared" si="431"/>
        <v>D</v>
      </c>
      <c r="KA25" s="83">
        <v>1</v>
      </c>
      <c r="KB25" s="83">
        <v>1</v>
      </c>
      <c r="KC25" s="84"/>
      <c r="KD25" s="22">
        <f t="shared" si="432"/>
        <v>2</v>
      </c>
      <c r="KE25" s="22">
        <f t="shared" si="433"/>
        <v>0</v>
      </c>
      <c r="KF25" s="43">
        <f t="shared" ref="KF25:KG29" si="460">IF(KD25=2,3,IF(KD25=1,1,0))</f>
        <v>3</v>
      </c>
      <c r="KG25" s="43">
        <f t="shared" si="460"/>
        <v>0</v>
      </c>
      <c r="KH25" s="56"/>
      <c r="KI25" s="22" t="str">
        <f t="shared" si="434"/>
        <v>REYNIERS Ronald</v>
      </c>
      <c r="KJ25" s="83">
        <v>3033</v>
      </c>
      <c r="KK25" s="22" t="str">
        <f t="shared" si="435"/>
        <v>C</v>
      </c>
      <c r="KL25" s="22" t="str">
        <f t="shared" si="436"/>
        <v>MAETENS Gert</v>
      </c>
      <c r="KM25" s="83">
        <v>8048</v>
      </c>
      <c r="KN25" s="22" t="str">
        <f t="shared" si="437"/>
        <v>D</v>
      </c>
      <c r="KO25" s="83">
        <v>1</v>
      </c>
      <c r="KP25" s="83">
        <v>1</v>
      </c>
      <c r="KQ25" s="84"/>
      <c r="KR25" s="22">
        <f t="shared" si="438"/>
        <v>2</v>
      </c>
      <c r="KS25" s="22">
        <f t="shared" si="439"/>
        <v>0</v>
      </c>
      <c r="KT25" s="43">
        <f t="shared" ref="KT25:KU29" si="461">IF(KR25=2,3,IF(KR25=1,1,0))</f>
        <v>3</v>
      </c>
      <c r="KU25" s="43">
        <f t="shared" si="461"/>
        <v>0</v>
      </c>
      <c r="KV25" s="66"/>
      <c r="KW25" s="22"/>
      <c r="KX25" s="83"/>
      <c r="KY25" s="22"/>
      <c r="KZ25" s="22"/>
      <c r="LA25" s="83"/>
      <c r="LB25" s="22"/>
      <c r="LC25" s="83"/>
      <c r="LD25" s="83"/>
      <c r="LE25" s="84"/>
      <c r="LF25" s="22"/>
      <c r="LG25" s="22"/>
      <c r="LH25" s="43"/>
      <c r="LI25" s="43"/>
      <c r="LJ25" s="56"/>
      <c r="LK25" s="22"/>
      <c r="LL25" s="83"/>
      <c r="LM25" s="22"/>
      <c r="LN25" s="22"/>
      <c r="LO25" s="83"/>
      <c r="LP25" s="22"/>
      <c r="LQ25" s="83"/>
      <c r="LR25" s="83"/>
      <c r="LS25" s="84"/>
      <c r="LT25" s="22"/>
      <c r="LU25" s="22"/>
      <c r="LV25" s="43"/>
      <c r="LW25" s="43"/>
      <c r="LY25" s="22"/>
      <c r="LZ25" s="83"/>
      <c r="MA25" s="22"/>
      <c r="MB25" s="22"/>
      <c r="MC25" s="83"/>
      <c r="MD25" s="22"/>
      <c r="ME25" s="83"/>
      <c r="MF25" s="83"/>
      <c r="MG25" s="84"/>
      <c r="MH25" s="22"/>
      <c r="MI25" s="22"/>
      <c r="MJ25" s="43"/>
      <c r="MK25" s="43"/>
      <c r="ML25" s="56"/>
      <c r="MM25" s="22"/>
      <c r="MN25" s="83"/>
      <c r="MO25" s="22"/>
      <c r="MP25" s="22"/>
      <c r="MQ25" s="83"/>
      <c r="MR25" s="22"/>
      <c r="MS25" s="83"/>
      <c r="MT25" s="83"/>
      <c r="MU25" s="84"/>
      <c r="MV25" s="22"/>
      <c r="MW25" s="22"/>
      <c r="MX25" s="43"/>
      <c r="MY25" s="43"/>
    </row>
    <row r="26" spans="1:363" ht="16.5" x14ac:dyDescent="0.3">
      <c r="A26" s="22" t="str">
        <f t="shared" si="308"/>
        <v>DE HERDT Marcel</v>
      </c>
      <c r="B26" s="83">
        <v>2798</v>
      </c>
      <c r="C26" s="22" t="str">
        <f t="shared" si="309"/>
        <v>D</v>
      </c>
      <c r="D26" s="22" t="str">
        <f t="shared" si="310"/>
        <v>VAN CAMP Lucas</v>
      </c>
      <c r="E26" s="83">
        <v>1655</v>
      </c>
      <c r="F26" s="22" t="str">
        <f t="shared" si="311"/>
        <v>D</v>
      </c>
      <c r="G26" s="83">
        <v>2</v>
      </c>
      <c r="H26" s="83">
        <v>2</v>
      </c>
      <c r="I26" s="84"/>
      <c r="J26" s="22">
        <f t="shared" si="312"/>
        <v>0</v>
      </c>
      <c r="K26" s="22">
        <f t="shared" si="313"/>
        <v>2</v>
      </c>
      <c r="L26" s="43">
        <f t="shared" si="440"/>
        <v>0</v>
      </c>
      <c r="M26" s="43">
        <f t="shared" si="440"/>
        <v>3</v>
      </c>
      <c r="N26" s="66"/>
      <c r="O26" s="22" t="str">
        <f t="shared" si="314"/>
        <v>APERS Björn</v>
      </c>
      <c r="P26" s="83">
        <v>2641</v>
      </c>
      <c r="Q26" s="22" t="str">
        <f t="shared" si="315"/>
        <v>C</v>
      </c>
      <c r="R26" s="22" t="str">
        <f t="shared" si="316"/>
        <v>CALLENS Patrick</v>
      </c>
      <c r="S26" s="83">
        <v>8075</v>
      </c>
      <c r="T26" s="22" t="str">
        <f t="shared" si="317"/>
        <v>NA</v>
      </c>
      <c r="U26" s="83">
        <v>2</v>
      </c>
      <c r="V26" s="83">
        <v>2</v>
      </c>
      <c r="W26" s="84"/>
      <c r="X26" s="22">
        <f t="shared" si="318"/>
        <v>0</v>
      </c>
      <c r="Y26" s="22">
        <f t="shared" si="319"/>
        <v>2</v>
      </c>
      <c r="Z26" s="43">
        <f t="shared" si="441"/>
        <v>0</v>
      </c>
      <c r="AA26" s="43">
        <f t="shared" si="441"/>
        <v>3</v>
      </c>
      <c r="AB26" s="56"/>
      <c r="AC26" s="22" t="str">
        <f t="shared" si="320"/>
        <v>DE BUYSER Jean-Paul</v>
      </c>
      <c r="AD26" s="83">
        <v>5335</v>
      </c>
      <c r="AE26" s="22" t="str">
        <f t="shared" si="321"/>
        <v>D</v>
      </c>
      <c r="AF26" s="22" t="str">
        <f t="shared" si="322"/>
        <v>ENGELS Ronald</v>
      </c>
      <c r="AG26" s="83">
        <v>3612</v>
      </c>
      <c r="AH26" s="22" t="str">
        <f t="shared" si="323"/>
        <v>C</v>
      </c>
      <c r="AI26" s="83">
        <v>1</v>
      </c>
      <c r="AJ26" s="83">
        <v>2</v>
      </c>
      <c r="AK26" s="84"/>
      <c r="AL26" s="22">
        <f t="shared" si="324"/>
        <v>1</v>
      </c>
      <c r="AM26" s="22">
        <f t="shared" si="325"/>
        <v>1</v>
      </c>
      <c r="AN26" s="43">
        <f t="shared" si="442"/>
        <v>1</v>
      </c>
      <c r="AO26" s="43">
        <f t="shared" si="442"/>
        <v>1</v>
      </c>
      <c r="AP26" s="56"/>
      <c r="AQ26" s="22" t="str">
        <f t="shared" si="326"/>
        <v>DEKEERSMAEKER Kevin</v>
      </c>
      <c r="AR26" s="83">
        <v>7839</v>
      </c>
      <c r="AS26" s="22" t="str">
        <f t="shared" si="327"/>
        <v>D</v>
      </c>
      <c r="AT26" s="22" t="str">
        <f t="shared" si="328"/>
        <v>MERTENS Paris</v>
      </c>
      <c r="AU26" s="83">
        <v>8303</v>
      </c>
      <c r="AV26" s="22" t="str">
        <f t="shared" si="329"/>
        <v>D</v>
      </c>
      <c r="AW26" s="83">
        <v>2</v>
      </c>
      <c r="AX26" s="83">
        <v>2</v>
      </c>
      <c r="AY26" s="84"/>
      <c r="AZ26" s="22">
        <f t="shared" si="330"/>
        <v>0</v>
      </c>
      <c r="BA26" s="22">
        <f t="shared" si="331"/>
        <v>2</v>
      </c>
      <c r="BB26" s="43">
        <f t="shared" si="443"/>
        <v>0</v>
      </c>
      <c r="BC26" s="43">
        <f t="shared" si="443"/>
        <v>3</v>
      </c>
      <c r="BD26" s="66"/>
      <c r="BE26" s="22" t="str">
        <f t="shared" si="332"/>
        <v>VAN KEER Kristiaan</v>
      </c>
      <c r="BF26" s="83">
        <v>2249</v>
      </c>
      <c r="BG26" s="22" t="str">
        <f t="shared" si="333"/>
        <v>C</v>
      </c>
      <c r="BH26" s="22" t="str">
        <f t="shared" si="334"/>
        <v>DESMEDT Gino</v>
      </c>
      <c r="BI26" s="83">
        <v>7889</v>
      </c>
      <c r="BJ26" s="22" t="str">
        <f t="shared" si="335"/>
        <v>D</v>
      </c>
      <c r="BK26" s="83">
        <v>2</v>
      </c>
      <c r="BL26" s="83">
        <v>2</v>
      </c>
      <c r="BM26" s="84"/>
      <c r="BN26" s="22">
        <f t="shared" si="336"/>
        <v>0</v>
      </c>
      <c r="BO26" s="22">
        <f t="shared" si="337"/>
        <v>2</v>
      </c>
      <c r="BP26" s="43">
        <f t="shared" si="444"/>
        <v>0</v>
      </c>
      <c r="BQ26" s="43">
        <f t="shared" si="444"/>
        <v>3</v>
      </c>
      <c r="BR26" s="56"/>
      <c r="BS26" s="22" t="str">
        <f t="shared" si="338"/>
        <v>VERLINDEN Michaël</v>
      </c>
      <c r="BT26" s="83">
        <v>6994</v>
      </c>
      <c r="BU26" s="22" t="str">
        <f t="shared" si="339"/>
        <v>B</v>
      </c>
      <c r="BV26" s="22" t="str">
        <f t="shared" si="340"/>
        <v>GIELIS Guido</v>
      </c>
      <c r="BW26" s="83">
        <v>5291</v>
      </c>
      <c r="BX26" s="22" t="str">
        <f t="shared" si="341"/>
        <v>C</v>
      </c>
      <c r="BY26" s="83">
        <v>1</v>
      </c>
      <c r="BZ26" s="83">
        <v>1</v>
      </c>
      <c r="CA26" s="84"/>
      <c r="CB26" s="22">
        <f t="shared" si="342"/>
        <v>2</v>
      </c>
      <c r="CC26" s="22">
        <f t="shared" si="343"/>
        <v>0</v>
      </c>
      <c r="CD26" s="43">
        <f t="shared" si="445"/>
        <v>3</v>
      </c>
      <c r="CE26" s="43">
        <f t="shared" si="445"/>
        <v>0</v>
      </c>
      <c r="CF26" s="56"/>
      <c r="CG26" s="22" t="str">
        <f t="shared" si="344"/>
        <v>HAEGEMANS Bart</v>
      </c>
      <c r="CH26" s="83">
        <v>5013</v>
      </c>
      <c r="CI26" s="22" t="str">
        <f t="shared" si="345"/>
        <v>C</v>
      </c>
      <c r="CJ26" s="22" t="str">
        <f t="shared" si="346"/>
        <v>BACKELAU Yannick</v>
      </c>
      <c r="CK26" s="83">
        <v>8097</v>
      </c>
      <c r="CL26" s="22" t="str">
        <f t="shared" si="347"/>
        <v>D</v>
      </c>
      <c r="CM26" s="83">
        <v>1</v>
      </c>
      <c r="CN26" s="83">
        <v>1</v>
      </c>
      <c r="CO26" s="84"/>
      <c r="CP26" s="22">
        <f t="shared" si="348"/>
        <v>2</v>
      </c>
      <c r="CQ26" s="22">
        <f t="shared" si="349"/>
        <v>0</v>
      </c>
      <c r="CR26" s="43">
        <f t="shared" si="446"/>
        <v>3</v>
      </c>
      <c r="CS26" s="43">
        <f t="shared" si="446"/>
        <v>0</v>
      </c>
      <c r="CT26" s="66"/>
      <c r="CU26" s="22" t="str">
        <f t="shared" si="350"/>
        <v>ALEWATERS Gustaaf</v>
      </c>
      <c r="CV26" s="83">
        <v>3691</v>
      </c>
      <c r="CW26" s="22" t="str">
        <f t="shared" si="351"/>
        <v>D</v>
      </c>
      <c r="CX26" s="22" t="str">
        <f t="shared" si="352"/>
        <v>DE BUYSER Jean-Paul</v>
      </c>
      <c r="CY26" s="83">
        <v>5335</v>
      </c>
      <c r="CZ26" s="22" t="str">
        <f t="shared" si="353"/>
        <v>D</v>
      </c>
      <c r="DA26" s="83">
        <v>1</v>
      </c>
      <c r="DB26" s="83">
        <v>2</v>
      </c>
      <c r="DC26" s="84"/>
      <c r="DD26" s="22">
        <f t="shared" si="354"/>
        <v>1</v>
      </c>
      <c r="DE26" s="22">
        <f t="shared" si="355"/>
        <v>1</v>
      </c>
      <c r="DF26" s="43">
        <f t="shared" si="447"/>
        <v>1</v>
      </c>
      <c r="DG26" s="43">
        <f t="shared" si="447"/>
        <v>1</v>
      </c>
      <c r="DH26" s="56"/>
      <c r="DI26" s="22" t="str">
        <f t="shared" si="356"/>
        <v>DE BUYSER Glenn</v>
      </c>
      <c r="DJ26" s="83">
        <v>1864</v>
      </c>
      <c r="DK26" s="22" t="str">
        <f t="shared" si="357"/>
        <v>C</v>
      </c>
      <c r="DL26" s="22" t="str">
        <f t="shared" si="358"/>
        <v>MEES Noël</v>
      </c>
      <c r="DM26" s="83">
        <v>1117</v>
      </c>
      <c r="DN26" s="22" t="str">
        <f t="shared" si="359"/>
        <v>B</v>
      </c>
      <c r="DO26" s="83">
        <v>2</v>
      </c>
      <c r="DP26" s="83">
        <v>1</v>
      </c>
      <c r="DQ26" s="84"/>
      <c r="DR26" s="22">
        <f t="shared" si="360"/>
        <v>1</v>
      </c>
      <c r="DS26" s="22">
        <f t="shared" si="361"/>
        <v>1</v>
      </c>
      <c r="DT26" s="43">
        <f t="shared" si="448"/>
        <v>1</v>
      </c>
      <c r="DU26" s="43">
        <f t="shared" si="448"/>
        <v>1</v>
      </c>
      <c r="DV26" s="56"/>
      <c r="DW26" s="22" t="str">
        <f t="shared" si="362"/>
        <v>EECKELAERT Stefan</v>
      </c>
      <c r="DX26" s="83">
        <v>3037</v>
      </c>
      <c r="DY26" s="22" t="str">
        <f t="shared" si="363"/>
        <v>C</v>
      </c>
      <c r="DZ26" s="22" t="str">
        <f t="shared" si="364"/>
        <v>STALLAERT François</v>
      </c>
      <c r="EA26" s="83">
        <v>7165</v>
      </c>
      <c r="EB26" s="22" t="str">
        <f t="shared" si="365"/>
        <v>D</v>
      </c>
      <c r="EC26" s="83">
        <v>2</v>
      </c>
      <c r="ED26" s="83">
        <v>2</v>
      </c>
      <c r="EE26" s="84"/>
      <c r="EF26" s="22">
        <f t="shared" si="366"/>
        <v>0</v>
      </c>
      <c r="EG26" s="22">
        <f t="shared" si="367"/>
        <v>2</v>
      </c>
      <c r="EH26" s="43">
        <f t="shared" si="449"/>
        <v>0</v>
      </c>
      <c r="EI26" s="43">
        <f t="shared" si="449"/>
        <v>3</v>
      </c>
      <c r="EJ26" s="66"/>
      <c r="EK26" s="22" t="str">
        <f t="shared" si="368"/>
        <v>VERMEREN Thierry</v>
      </c>
      <c r="EL26" s="83">
        <v>8210</v>
      </c>
      <c r="EM26" s="22" t="str">
        <f t="shared" si="369"/>
        <v>NA</v>
      </c>
      <c r="EN26" s="22" t="str">
        <f t="shared" si="370"/>
        <v>VAN CAMP Lucas</v>
      </c>
      <c r="EO26" s="83">
        <v>1655</v>
      </c>
      <c r="EP26" s="22" t="str">
        <f t="shared" si="371"/>
        <v>D</v>
      </c>
      <c r="EQ26" s="83">
        <v>1</v>
      </c>
      <c r="ER26" s="83">
        <v>1</v>
      </c>
      <c r="ES26" s="84"/>
      <c r="ET26" s="22">
        <f t="shared" si="372"/>
        <v>2</v>
      </c>
      <c r="EU26" s="22">
        <f t="shared" si="373"/>
        <v>0</v>
      </c>
      <c r="EV26" s="43">
        <f t="shared" si="450"/>
        <v>3</v>
      </c>
      <c r="EW26" s="43">
        <f t="shared" si="450"/>
        <v>0</v>
      </c>
      <c r="EX26" s="56"/>
      <c r="EY26" s="22" t="str">
        <f t="shared" si="374"/>
        <v>DEKEERSMAEKER Kevin</v>
      </c>
      <c r="EZ26" s="83">
        <v>7839</v>
      </c>
      <c r="FA26" s="22" t="str">
        <f t="shared" si="375"/>
        <v>D</v>
      </c>
      <c r="FB26" s="22" t="str">
        <f t="shared" si="376"/>
        <v>ALEWATERS Gustaaf</v>
      </c>
      <c r="FC26" s="83">
        <v>3691</v>
      </c>
      <c r="FD26" s="22" t="str">
        <f t="shared" si="377"/>
        <v>D</v>
      </c>
      <c r="FE26" s="83">
        <v>2</v>
      </c>
      <c r="FF26" s="83">
        <v>1</v>
      </c>
      <c r="FG26" s="84"/>
      <c r="FH26" s="22">
        <f t="shared" si="378"/>
        <v>1</v>
      </c>
      <c r="FI26" s="22">
        <f t="shared" si="379"/>
        <v>1</v>
      </c>
      <c r="FJ26" s="43">
        <f t="shared" si="451"/>
        <v>1</v>
      </c>
      <c r="FK26" s="43">
        <f t="shared" si="451"/>
        <v>1</v>
      </c>
      <c r="FL26" s="56"/>
      <c r="FM26" s="22" t="str">
        <f t="shared" si="380"/>
        <v>VAN BOUWEL Louis</v>
      </c>
      <c r="FN26" s="83">
        <v>2630</v>
      </c>
      <c r="FO26" s="22" t="str">
        <f t="shared" si="381"/>
        <v>D</v>
      </c>
      <c r="FP26" s="22" t="str">
        <f t="shared" si="382"/>
        <v>REYNIERS Ronald</v>
      </c>
      <c r="FQ26" s="83">
        <v>3033</v>
      </c>
      <c r="FR26" s="22" t="str">
        <f t="shared" si="383"/>
        <v>C</v>
      </c>
      <c r="FS26" s="83">
        <v>1</v>
      </c>
      <c r="FT26" s="83">
        <v>1</v>
      </c>
      <c r="FU26" s="84"/>
      <c r="FV26" s="22">
        <f t="shared" si="384"/>
        <v>2</v>
      </c>
      <c r="FW26" s="22">
        <f t="shared" si="385"/>
        <v>0</v>
      </c>
      <c r="FX26" s="43">
        <f t="shared" si="452"/>
        <v>3</v>
      </c>
      <c r="FY26" s="43">
        <f t="shared" si="452"/>
        <v>0</v>
      </c>
      <c r="FZ26" s="66"/>
      <c r="GA26" s="22" t="str">
        <f t="shared" si="386"/>
        <v>VAN CAMP Lucas</v>
      </c>
      <c r="GB26" s="83">
        <v>1655</v>
      </c>
      <c r="GC26" s="22" t="str">
        <f t="shared" si="387"/>
        <v>D</v>
      </c>
      <c r="GD26" s="22" t="str">
        <f t="shared" si="388"/>
        <v>BROOTHAERS Kurt</v>
      </c>
      <c r="GE26" s="83">
        <v>5275</v>
      </c>
      <c r="GF26" s="22" t="str">
        <f t="shared" si="389"/>
        <v>D</v>
      </c>
      <c r="GG26" s="83">
        <v>2</v>
      </c>
      <c r="GH26" s="83">
        <v>1</v>
      </c>
      <c r="GI26" s="84"/>
      <c r="GJ26" s="22">
        <f t="shared" si="390"/>
        <v>1</v>
      </c>
      <c r="GK26" s="22">
        <f t="shared" si="391"/>
        <v>1</v>
      </c>
      <c r="GL26" s="43">
        <f t="shared" si="453"/>
        <v>1</v>
      </c>
      <c r="GM26" s="43">
        <f t="shared" si="453"/>
        <v>1</v>
      </c>
      <c r="GN26" s="56"/>
      <c r="GO26" s="22" t="str">
        <f t="shared" si="392"/>
        <v>CARLIER Luc</v>
      </c>
      <c r="GP26" s="83">
        <v>4715</v>
      </c>
      <c r="GQ26" s="22" t="str">
        <f t="shared" si="393"/>
        <v>D</v>
      </c>
      <c r="GR26" s="22" t="str">
        <f t="shared" si="394"/>
        <v>VAN CAMP Lucas</v>
      </c>
      <c r="GS26" s="83">
        <v>1655</v>
      </c>
      <c r="GT26" s="22" t="str">
        <f t="shared" si="395"/>
        <v>D</v>
      </c>
      <c r="GU26" s="83">
        <v>1</v>
      </c>
      <c r="GV26" s="83">
        <v>1</v>
      </c>
      <c r="GW26" s="84"/>
      <c r="GX26" s="22">
        <f t="shared" si="396"/>
        <v>2</v>
      </c>
      <c r="GY26" s="22">
        <f t="shared" si="397"/>
        <v>0</v>
      </c>
      <c r="GZ26" s="43">
        <f t="shared" si="454"/>
        <v>3</v>
      </c>
      <c r="HA26" s="43">
        <f t="shared" si="454"/>
        <v>0</v>
      </c>
      <c r="HB26" s="56"/>
      <c r="HC26" s="22" t="str">
        <f t="shared" si="398"/>
        <v>DE DOBBELEIR Françis</v>
      </c>
      <c r="HD26" s="83">
        <v>6541</v>
      </c>
      <c r="HE26" s="22" t="str">
        <f t="shared" si="399"/>
        <v>NA</v>
      </c>
      <c r="HF26" s="22" t="str">
        <f t="shared" si="400"/>
        <v>CARLIER Luc</v>
      </c>
      <c r="HG26" s="83">
        <v>4715</v>
      </c>
      <c r="HH26" s="22" t="str">
        <f t="shared" si="401"/>
        <v>D</v>
      </c>
      <c r="HI26" s="83">
        <v>1</v>
      </c>
      <c r="HJ26" s="83">
        <v>1</v>
      </c>
      <c r="HK26" s="84"/>
      <c r="HL26" s="22">
        <f t="shared" si="402"/>
        <v>2</v>
      </c>
      <c r="HM26" s="22">
        <f t="shared" si="403"/>
        <v>0</v>
      </c>
      <c r="HN26" s="43">
        <f t="shared" si="455"/>
        <v>3</v>
      </c>
      <c r="HO26" s="43">
        <f t="shared" si="455"/>
        <v>0</v>
      </c>
      <c r="HP26" s="66"/>
      <c r="HQ26" s="22" t="str">
        <f t="shared" si="404"/>
        <v>VERHOEVEN Christiaan</v>
      </c>
      <c r="HR26" s="83">
        <v>1699</v>
      </c>
      <c r="HS26" s="22" t="str">
        <f t="shared" si="405"/>
        <v>C</v>
      </c>
      <c r="HT26" s="22" t="str">
        <f t="shared" si="406"/>
        <v>CALLENS Patrick</v>
      </c>
      <c r="HU26" s="83">
        <v>8075</v>
      </c>
      <c r="HV26" s="22" t="str">
        <f t="shared" si="407"/>
        <v>NA</v>
      </c>
      <c r="HW26" s="83">
        <v>1</v>
      </c>
      <c r="HX26" s="83">
        <v>2</v>
      </c>
      <c r="HY26" s="84"/>
      <c r="HZ26" s="22">
        <f t="shared" si="408"/>
        <v>1</v>
      </c>
      <c r="IA26" s="22">
        <f t="shared" si="409"/>
        <v>1</v>
      </c>
      <c r="IB26" s="43">
        <f t="shared" si="456"/>
        <v>1</v>
      </c>
      <c r="IC26" s="43">
        <f t="shared" si="456"/>
        <v>1</v>
      </c>
      <c r="ID26" s="56"/>
      <c r="IE26" s="22" t="str">
        <f t="shared" si="410"/>
        <v>BACKELJAU Jan</v>
      </c>
      <c r="IF26" s="83">
        <v>2662</v>
      </c>
      <c r="IG26" s="22" t="str">
        <f t="shared" si="411"/>
        <v>C</v>
      </c>
      <c r="IH26" s="22" t="str">
        <f t="shared" si="412"/>
        <v>TORFS Rudi</v>
      </c>
      <c r="II26" s="83">
        <v>8309</v>
      </c>
      <c r="IJ26" s="22" t="str">
        <f t="shared" si="413"/>
        <v>NA</v>
      </c>
      <c r="IK26" s="83">
        <v>1</v>
      </c>
      <c r="IL26" s="83">
        <v>1</v>
      </c>
      <c r="IM26" s="65"/>
      <c r="IN26" s="22">
        <f t="shared" si="414"/>
        <v>2</v>
      </c>
      <c r="IO26" s="22">
        <f t="shared" si="415"/>
        <v>0</v>
      </c>
      <c r="IP26" s="43">
        <f t="shared" si="457"/>
        <v>3</v>
      </c>
      <c r="IQ26" s="43">
        <f t="shared" si="457"/>
        <v>0</v>
      </c>
      <c r="IR26" s="56"/>
      <c r="IS26" s="22" t="str">
        <f t="shared" si="416"/>
        <v>DE BUYSER Jean-Paul</v>
      </c>
      <c r="IT26" s="83">
        <v>5335</v>
      </c>
      <c r="IU26" s="22" t="str">
        <f t="shared" si="417"/>
        <v>D</v>
      </c>
      <c r="IV26" s="22" t="str">
        <f t="shared" si="418"/>
        <v>ALEWATERS Christian</v>
      </c>
      <c r="IW26" s="83">
        <v>432</v>
      </c>
      <c r="IX26" s="22" t="str">
        <f t="shared" si="419"/>
        <v>D</v>
      </c>
      <c r="IY26" s="83">
        <v>2</v>
      </c>
      <c r="IZ26" s="83">
        <v>1</v>
      </c>
      <c r="JA26" s="84"/>
      <c r="JB26" s="22">
        <f t="shared" si="420"/>
        <v>1</v>
      </c>
      <c r="JC26" s="22">
        <f t="shared" si="421"/>
        <v>1</v>
      </c>
      <c r="JD26" s="43">
        <f t="shared" si="458"/>
        <v>1</v>
      </c>
      <c r="JE26" s="43">
        <f t="shared" si="458"/>
        <v>1</v>
      </c>
      <c r="JF26" s="66"/>
      <c r="JG26" s="22" t="str">
        <f t="shared" si="422"/>
        <v>SCHAMPAERT Patrick</v>
      </c>
      <c r="JH26" s="83">
        <v>3010</v>
      </c>
      <c r="JI26" s="22" t="str">
        <f t="shared" si="423"/>
        <v>C</v>
      </c>
      <c r="JJ26" s="22" t="str">
        <f t="shared" si="424"/>
        <v>CLEYMANS Patrick</v>
      </c>
      <c r="JK26" s="83">
        <v>8426</v>
      </c>
      <c r="JL26" s="22" t="str">
        <f t="shared" si="425"/>
        <v>C</v>
      </c>
      <c r="JM26" s="83">
        <v>2</v>
      </c>
      <c r="JN26" s="83">
        <v>1</v>
      </c>
      <c r="JO26" s="84"/>
      <c r="JP26" s="22">
        <f t="shared" si="426"/>
        <v>1</v>
      </c>
      <c r="JQ26" s="22">
        <f t="shared" si="427"/>
        <v>1</v>
      </c>
      <c r="JR26" s="43">
        <f t="shared" si="459"/>
        <v>1</v>
      </c>
      <c r="JS26" s="43">
        <f t="shared" si="459"/>
        <v>1</v>
      </c>
      <c r="JT26" s="56"/>
      <c r="JU26" s="22" t="str">
        <f t="shared" si="428"/>
        <v>DESMEDT Gino</v>
      </c>
      <c r="JV26" s="83">
        <v>7889</v>
      </c>
      <c r="JW26" s="22" t="str">
        <f t="shared" si="429"/>
        <v>D</v>
      </c>
      <c r="JX26" s="22" t="str">
        <f t="shared" si="430"/>
        <v>REYNIERS Ronald</v>
      </c>
      <c r="JY26" s="83">
        <v>3033</v>
      </c>
      <c r="JZ26" s="22" t="str">
        <f t="shared" si="431"/>
        <v>C</v>
      </c>
      <c r="KA26" s="83">
        <v>2</v>
      </c>
      <c r="KB26" s="83">
        <v>2</v>
      </c>
      <c r="KC26" s="84"/>
      <c r="KD26" s="22">
        <f t="shared" si="432"/>
        <v>0</v>
      </c>
      <c r="KE26" s="22">
        <f t="shared" si="433"/>
        <v>2</v>
      </c>
      <c r="KF26" s="43">
        <f t="shared" si="460"/>
        <v>0</v>
      </c>
      <c r="KG26" s="43">
        <f t="shared" si="460"/>
        <v>3</v>
      </c>
      <c r="KH26" s="56"/>
      <c r="KI26" s="22" t="str">
        <f t="shared" si="434"/>
        <v>VINCKE Ronny</v>
      </c>
      <c r="KJ26" s="83">
        <v>3662</v>
      </c>
      <c r="KK26" s="22" t="str">
        <f t="shared" si="435"/>
        <v>C</v>
      </c>
      <c r="KL26" s="22" t="str">
        <f t="shared" si="436"/>
        <v>SELLESLAGH Charly</v>
      </c>
      <c r="KM26" s="83">
        <v>7705</v>
      </c>
      <c r="KN26" s="22" t="str">
        <f t="shared" si="437"/>
        <v>C</v>
      </c>
      <c r="KO26" s="83">
        <v>2</v>
      </c>
      <c r="KP26" s="83">
        <v>2</v>
      </c>
      <c r="KQ26" s="84"/>
      <c r="KR26" s="22">
        <f t="shared" si="438"/>
        <v>0</v>
      </c>
      <c r="KS26" s="22">
        <f t="shared" si="439"/>
        <v>2</v>
      </c>
      <c r="KT26" s="43">
        <f t="shared" si="461"/>
        <v>0</v>
      </c>
      <c r="KU26" s="43">
        <f t="shared" si="461"/>
        <v>3</v>
      </c>
      <c r="KV26" s="66"/>
      <c r="KW26" s="22"/>
      <c r="KX26" s="83"/>
      <c r="KY26" s="22"/>
      <c r="KZ26" s="22"/>
      <c r="LA26" s="83"/>
      <c r="LB26" s="22"/>
      <c r="LC26" s="83"/>
      <c r="LD26" s="83"/>
      <c r="LE26" s="84"/>
      <c r="LF26" s="22"/>
      <c r="LG26" s="22"/>
      <c r="LH26" s="43"/>
      <c r="LI26" s="43"/>
      <c r="LJ26" s="56"/>
      <c r="LK26" s="22"/>
      <c r="LL26" s="83"/>
      <c r="LM26" s="22"/>
      <c r="LN26" s="22"/>
      <c r="LO26" s="83"/>
      <c r="LP26" s="22"/>
      <c r="LQ26" s="83"/>
      <c r="LR26" s="83"/>
      <c r="LS26" s="84"/>
      <c r="LT26" s="22"/>
      <c r="LU26" s="22"/>
      <c r="LV26" s="43"/>
      <c r="LW26" s="43"/>
      <c r="LY26" s="22"/>
      <c r="LZ26" s="83"/>
      <c r="MA26" s="22"/>
      <c r="MB26" s="22"/>
      <c r="MC26" s="83"/>
      <c r="MD26" s="22"/>
      <c r="ME26" s="83"/>
      <c r="MF26" s="83"/>
      <c r="MG26" s="84"/>
      <c r="MH26" s="22"/>
      <c r="MI26" s="22"/>
      <c r="MJ26" s="43"/>
      <c r="MK26" s="43"/>
      <c r="ML26" s="56"/>
      <c r="MM26" s="22"/>
      <c r="MN26" s="83"/>
      <c r="MO26" s="22"/>
      <c r="MP26" s="22"/>
      <c r="MQ26" s="83"/>
      <c r="MR26" s="22"/>
      <c r="MS26" s="83"/>
      <c r="MT26" s="83"/>
      <c r="MU26" s="84"/>
      <c r="MV26" s="22"/>
      <c r="MW26" s="22"/>
      <c r="MX26" s="43"/>
      <c r="MY26" s="43"/>
    </row>
    <row r="27" spans="1:363" ht="16.5" x14ac:dyDescent="0.3">
      <c r="A27" s="22" t="str">
        <f t="shared" si="308"/>
        <v>STEENACKERS Carlito</v>
      </c>
      <c r="B27" s="83">
        <v>2284</v>
      </c>
      <c r="C27" s="22" t="str">
        <f t="shared" si="309"/>
        <v>D</v>
      </c>
      <c r="D27" s="22" t="str">
        <f t="shared" si="310"/>
        <v>VINCKE Ronny</v>
      </c>
      <c r="E27" s="83">
        <v>3662</v>
      </c>
      <c r="F27" s="22" t="str">
        <f t="shared" si="311"/>
        <v>C</v>
      </c>
      <c r="G27" s="83">
        <v>2</v>
      </c>
      <c r="H27" s="83">
        <v>2</v>
      </c>
      <c r="I27" s="84"/>
      <c r="J27" s="22">
        <f t="shared" si="312"/>
        <v>0</v>
      </c>
      <c r="K27" s="22">
        <f t="shared" si="313"/>
        <v>2</v>
      </c>
      <c r="L27" s="43">
        <f t="shared" si="440"/>
        <v>0</v>
      </c>
      <c r="M27" s="43">
        <f t="shared" si="440"/>
        <v>3</v>
      </c>
      <c r="N27" s="66"/>
      <c r="O27" s="22" t="str">
        <f t="shared" si="314"/>
        <v>VINCKE Ronny</v>
      </c>
      <c r="P27" s="83">
        <v>3662</v>
      </c>
      <c r="Q27" s="22" t="str">
        <f t="shared" si="315"/>
        <v>C</v>
      </c>
      <c r="R27" s="22" t="str">
        <f t="shared" si="316"/>
        <v>VAN BOUWEL Louis</v>
      </c>
      <c r="S27" s="83">
        <v>2630</v>
      </c>
      <c r="T27" s="22" t="str">
        <f t="shared" si="317"/>
        <v>D</v>
      </c>
      <c r="U27" s="83">
        <v>2</v>
      </c>
      <c r="V27" s="83">
        <v>2</v>
      </c>
      <c r="W27" s="84"/>
      <c r="X27" s="22">
        <f t="shared" si="318"/>
        <v>0</v>
      </c>
      <c r="Y27" s="22">
        <f t="shared" si="319"/>
        <v>2</v>
      </c>
      <c r="Z27" s="43">
        <f t="shared" si="441"/>
        <v>0</v>
      </c>
      <c r="AA27" s="43">
        <f t="shared" si="441"/>
        <v>3</v>
      </c>
      <c r="AB27" s="56"/>
      <c r="AC27" s="22" t="str">
        <f t="shared" si="320"/>
        <v>BROOTHAERS Kurt</v>
      </c>
      <c r="AD27" s="83">
        <v>5275</v>
      </c>
      <c r="AE27" s="22" t="str">
        <f t="shared" si="321"/>
        <v>D</v>
      </c>
      <c r="AF27" s="22" t="str">
        <f t="shared" si="322"/>
        <v>APERS Björn</v>
      </c>
      <c r="AG27" s="83">
        <v>2641</v>
      </c>
      <c r="AH27" s="22" t="str">
        <f t="shared" si="323"/>
        <v>C</v>
      </c>
      <c r="AI27" s="83">
        <v>2</v>
      </c>
      <c r="AJ27" s="83">
        <v>2</v>
      </c>
      <c r="AK27" s="84"/>
      <c r="AL27" s="22">
        <f t="shared" si="324"/>
        <v>0</v>
      </c>
      <c r="AM27" s="22">
        <f t="shared" si="325"/>
        <v>2</v>
      </c>
      <c r="AN27" s="43">
        <f t="shared" si="442"/>
        <v>0</v>
      </c>
      <c r="AO27" s="43">
        <f t="shared" si="442"/>
        <v>3</v>
      </c>
      <c r="AP27" s="56"/>
      <c r="AQ27" s="22" t="str">
        <f t="shared" si="326"/>
        <v>VINCKE Ronny</v>
      </c>
      <c r="AR27" s="83">
        <v>3662</v>
      </c>
      <c r="AS27" s="22" t="str">
        <f t="shared" si="327"/>
        <v>C</v>
      </c>
      <c r="AT27" s="22" t="str">
        <f t="shared" si="328"/>
        <v>CARLIER Luc</v>
      </c>
      <c r="AU27" s="83">
        <v>4715</v>
      </c>
      <c r="AV27" s="22" t="str">
        <f t="shared" si="329"/>
        <v>D</v>
      </c>
      <c r="AW27" s="83">
        <v>1</v>
      </c>
      <c r="AX27" s="83">
        <v>2</v>
      </c>
      <c r="AY27" s="84"/>
      <c r="AZ27" s="22">
        <f t="shared" si="330"/>
        <v>1</v>
      </c>
      <c r="BA27" s="22">
        <f t="shared" si="331"/>
        <v>1</v>
      </c>
      <c r="BB27" s="43">
        <f t="shared" si="443"/>
        <v>1</v>
      </c>
      <c r="BC27" s="43">
        <f t="shared" si="443"/>
        <v>1</v>
      </c>
      <c r="BD27" s="66"/>
      <c r="BE27" s="22" t="str">
        <f t="shared" si="332"/>
        <v>CARLIER Astrid</v>
      </c>
      <c r="BF27" s="83">
        <v>6446</v>
      </c>
      <c r="BG27" s="22" t="str">
        <f t="shared" si="333"/>
        <v>D</v>
      </c>
      <c r="BH27" s="22" t="str">
        <f t="shared" si="334"/>
        <v>VERHOEVEN Christiaan</v>
      </c>
      <c r="BI27" s="83">
        <v>1699</v>
      </c>
      <c r="BJ27" s="22" t="str">
        <f t="shared" si="335"/>
        <v>C</v>
      </c>
      <c r="BK27" s="83">
        <v>1</v>
      </c>
      <c r="BL27" s="83">
        <v>2</v>
      </c>
      <c r="BM27" s="84"/>
      <c r="BN27" s="22">
        <f t="shared" si="336"/>
        <v>1</v>
      </c>
      <c r="BO27" s="22">
        <f t="shared" si="337"/>
        <v>1</v>
      </c>
      <c r="BP27" s="43">
        <f t="shared" si="444"/>
        <v>1</v>
      </c>
      <c r="BQ27" s="43">
        <f t="shared" si="444"/>
        <v>1</v>
      </c>
      <c r="BR27" s="56"/>
      <c r="BS27" s="22" t="str">
        <f t="shared" si="338"/>
        <v>CALLENS Patrick</v>
      </c>
      <c r="BT27" s="83">
        <v>8075</v>
      </c>
      <c r="BU27" s="22" t="str">
        <f t="shared" si="339"/>
        <v>NA</v>
      </c>
      <c r="BV27" s="22" t="str">
        <f t="shared" si="340"/>
        <v>DE DOBBELEIR Françis</v>
      </c>
      <c r="BW27" s="83">
        <v>6541</v>
      </c>
      <c r="BX27" s="22" t="str">
        <f t="shared" si="341"/>
        <v>NA</v>
      </c>
      <c r="BY27" s="83">
        <v>2</v>
      </c>
      <c r="BZ27" s="83">
        <v>2</v>
      </c>
      <c r="CA27" s="84"/>
      <c r="CB27" s="22">
        <f t="shared" si="342"/>
        <v>0</v>
      </c>
      <c r="CC27" s="22">
        <f t="shared" si="343"/>
        <v>2</v>
      </c>
      <c r="CD27" s="43">
        <f t="shared" si="445"/>
        <v>0</v>
      </c>
      <c r="CE27" s="43">
        <f t="shared" si="445"/>
        <v>3</v>
      </c>
      <c r="CF27" s="56"/>
      <c r="CG27" s="22" t="str">
        <f t="shared" si="344"/>
        <v>VAN LENT Kenny</v>
      </c>
      <c r="CH27" s="83">
        <v>8062</v>
      </c>
      <c r="CI27" s="22" t="str">
        <f t="shared" si="345"/>
        <v>D</v>
      </c>
      <c r="CJ27" s="22" t="str">
        <f t="shared" si="346"/>
        <v>DE ROOVERE Patrick</v>
      </c>
      <c r="CK27" s="83">
        <v>8714</v>
      </c>
      <c r="CL27" s="22" t="str">
        <f t="shared" si="347"/>
        <v>D</v>
      </c>
      <c r="CM27" s="83">
        <v>1</v>
      </c>
      <c r="CN27" s="83">
        <v>2</v>
      </c>
      <c r="CO27" s="84"/>
      <c r="CP27" s="22">
        <f t="shared" si="348"/>
        <v>1</v>
      </c>
      <c r="CQ27" s="22">
        <f t="shared" si="349"/>
        <v>1</v>
      </c>
      <c r="CR27" s="43">
        <f t="shared" si="446"/>
        <v>1</v>
      </c>
      <c r="CS27" s="43">
        <f t="shared" si="446"/>
        <v>1</v>
      </c>
      <c r="CT27" s="66"/>
      <c r="CU27" s="22" t="str">
        <f t="shared" si="350"/>
        <v>PEETERS Luc</v>
      </c>
      <c r="CV27" s="83">
        <v>5427</v>
      </c>
      <c r="CW27" s="22" t="str">
        <f t="shared" si="351"/>
        <v>D</v>
      </c>
      <c r="CX27" s="22" t="str">
        <f t="shared" si="352"/>
        <v>BROOTHAERS Kurt</v>
      </c>
      <c r="CY27" s="83">
        <v>5275</v>
      </c>
      <c r="CZ27" s="22" t="str">
        <f t="shared" si="353"/>
        <v>D</v>
      </c>
      <c r="DA27" s="83">
        <v>2</v>
      </c>
      <c r="DB27" s="83">
        <v>2</v>
      </c>
      <c r="DC27" s="84"/>
      <c r="DD27" s="22">
        <f t="shared" si="354"/>
        <v>0</v>
      </c>
      <c r="DE27" s="22">
        <f t="shared" si="355"/>
        <v>2</v>
      </c>
      <c r="DF27" s="43">
        <f t="shared" si="447"/>
        <v>0</v>
      </c>
      <c r="DG27" s="43">
        <f t="shared" si="447"/>
        <v>3</v>
      </c>
      <c r="DH27" s="56"/>
      <c r="DI27" s="22" t="str">
        <f t="shared" si="356"/>
        <v>RIGUEL Nick</v>
      </c>
      <c r="DJ27" s="83">
        <v>5397</v>
      </c>
      <c r="DK27" s="22" t="str">
        <f t="shared" si="357"/>
        <v>C</v>
      </c>
      <c r="DL27" s="22" t="str">
        <f t="shared" si="358"/>
        <v>VAN SCHOOR Eddy</v>
      </c>
      <c r="DM27" s="83">
        <v>2778</v>
      </c>
      <c r="DN27" s="22" t="str">
        <f t="shared" si="359"/>
        <v>D</v>
      </c>
      <c r="DO27" s="83">
        <v>2</v>
      </c>
      <c r="DP27" s="83">
        <v>2</v>
      </c>
      <c r="DQ27" s="84"/>
      <c r="DR27" s="22">
        <f t="shared" si="360"/>
        <v>0</v>
      </c>
      <c r="DS27" s="22">
        <f t="shared" si="361"/>
        <v>2</v>
      </c>
      <c r="DT27" s="43">
        <f t="shared" si="448"/>
        <v>0</v>
      </c>
      <c r="DU27" s="43">
        <f t="shared" si="448"/>
        <v>3</v>
      </c>
      <c r="DV27" s="56"/>
      <c r="DW27" s="22" t="str">
        <f t="shared" si="362"/>
        <v>VINCKE Ronny</v>
      </c>
      <c r="DX27" s="83">
        <v>3662</v>
      </c>
      <c r="DY27" s="22" t="str">
        <f t="shared" si="363"/>
        <v>C</v>
      </c>
      <c r="DZ27" s="22" t="str">
        <f t="shared" si="364"/>
        <v>DESMEDT Gino</v>
      </c>
      <c r="EA27" s="83">
        <v>7889</v>
      </c>
      <c r="EB27" s="22" t="str">
        <f t="shared" si="365"/>
        <v>D</v>
      </c>
      <c r="EC27" s="83">
        <v>2</v>
      </c>
      <c r="ED27" s="83">
        <v>2</v>
      </c>
      <c r="EE27" s="84"/>
      <c r="EF27" s="22">
        <f t="shared" si="366"/>
        <v>0</v>
      </c>
      <c r="EG27" s="22">
        <f t="shared" si="367"/>
        <v>2</v>
      </c>
      <c r="EH27" s="43">
        <f t="shared" si="449"/>
        <v>0</v>
      </c>
      <c r="EI27" s="43">
        <f t="shared" si="449"/>
        <v>3</v>
      </c>
      <c r="EJ27" s="66"/>
      <c r="EK27" s="22" t="str">
        <f t="shared" si="368"/>
        <v>ARIJS Chris</v>
      </c>
      <c r="EL27" s="83">
        <v>7767</v>
      </c>
      <c r="EM27" s="22" t="str">
        <f t="shared" si="369"/>
        <v>D</v>
      </c>
      <c r="EN27" s="22" t="str">
        <f t="shared" si="370"/>
        <v>DEKEERSMAEKER Kevin</v>
      </c>
      <c r="EO27" s="83">
        <v>7839</v>
      </c>
      <c r="EP27" s="22" t="str">
        <f t="shared" si="371"/>
        <v>D</v>
      </c>
      <c r="EQ27" s="83">
        <v>2</v>
      </c>
      <c r="ER27" s="83">
        <v>2</v>
      </c>
      <c r="ES27" s="84"/>
      <c r="ET27" s="22">
        <f t="shared" si="372"/>
        <v>0</v>
      </c>
      <c r="EU27" s="22">
        <f t="shared" si="373"/>
        <v>2</v>
      </c>
      <c r="EV27" s="43">
        <f t="shared" si="450"/>
        <v>0</v>
      </c>
      <c r="EW27" s="43">
        <f t="shared" si="450"/>
        <v>3</v>
      </c>
      <c r="EX27" s="56"/>
      <c r="EY27" s="22" t="str">
        <f t="shared" si="374"/>
        <v>VINCKE Ronny</v>
      </c>
      <c r="EZ27" s="83">
        <v>3662</v>
      </c>
      <c r="FA27" s="22" t="str">
        <f t="shared" si="375"/>
        <v>C</v>
      </c>
      <c r="FB27" s="22" t="str">
        <f t="shared" si="376"/>
        <v>STEENACKERS Carlito</v>
      </c>
      <c r="FC27" s="83">
        <v>2284</v>
      </c>
      <c r="FD27" s="22" t="str">
        <f t="shared" si="377"/>
        <v>D</v>
      </c>
      <c r="FE27" s="83">
        <v>1</v>
      </c>
      <c r="FF27" s="83">
        <v>1</v>
      </c>
      <c r="FG27" s="84"/>
      <c r="FH27" s="22">
        <f t="shared" si="378"/>
        <v>2</v>
      </c>
      <c r="FI27" s="22">
        <f t="shared" si="379"/>
        <v>0</v>
      </c>
      <c r="FJ27" s="43">
        <f t="shared" si="451"/>
        <v>3</v>
      </c>
      <c r="FK27" s="43">
        <f t="shared" si="451"/>
        <v>0</v>
      </c>
      <c r="FL27" s="56"/>
      <c r="FM27" s="22" t="str">
        <f t="shared" si="380"/>
        <v>VAN HUFFELEN Geoffrey</v>
      </c>
      <c r="FN27" s="83">
        <v>6912</v>
      </c>
      <c r="FO27" s="22" t="str">
        <f t="shared" si="381"/>
        <v>C</v>
      </c>
      <c r="FP27" s="22" t="str">
        <f t="shared" si="382"/>
        <v>VAN CAMP Lucas</v>
      </c>
      <c r="FQ27" s="83">
        <v>1655</v>
      </c>
      <c r="FR27" s="22" t="str">
        <f t="shared" si="383"/>
        <v>D</v>
      </c>
      <c r="FS27" s="83">
        <v>1</v>
      </c>
      <c r="FT27" s="83">
        <v>1</v>
      </c>
      <c r="FU27" s="84"/>
      <c r="FV27" s="22">
        <f t="shared" si="384"/>
        <v>2</v>
      </c>
      <c r="FW27" s="22">
        <f t="shared" si="385"/>
        <v>0</v>
      </c>
      <c r="FX27" s="43">
        <f t="shared" si="452"/>
        <v>3</v>
      </c>
      <c r="FY27" s="43">
        <f t="shared" si="452"/>
        <v>0</v>
      </c>
      <c r="FZ27" s="66"/>
      <c r="GA27" s="22" t="str">
        <f t="shared" si="386"/>
        <v>ENGELS Ronald</v>
      </c>
      <c r="GB27" s="83">
        <v>3612</v>
      </c>
      <c r="GC27" s="22" t="str">
        <f t="shared" si="387"/>
        <v>C</v>
      </c>
      <c r="GD27" s="22" t="str">
        <f t="shared" si="388"/>
        <v>CLEYMANS Patrick</v>
      </c>
      <c r="GE27" s="83">
        <v>8426</v>
      </c>
      <c r="GF27" s="22" t="str">
        <f t="shared" si="389"/>
        <v>C</v>
      </c>
      <c r="GG27" s="83">
        <v>2</v>
      </c>
      <c r="GH27" s="83">
        <v>1</v>
      </c>
      <c r="GI27" s="84"/>
      <c r="GJ27" s="22">
        <f t="shared" si="390"/>
        <v>1</v>
      </c>
      <c r="GK27" s="22">
        <f t="shared" si="391"/>
        <v>1</v>
      </c>
      <c r="GL27" s="43">
        <f t="shared" si="453"/>
        <v>1</v>
      </c>
      <c r="GM27" s="43">
        <f t="shared" si="453"/>
        <v>1</v>
      </c>
      <c r="GN27" s="56"/>
      <c r="GO27" s="22" t="str">
        <f t="shared" si="392"/>
        <v>VAN KEER Kristiaan</v>
      </c>
      <c r="GP27" s="83">
        <v>2249</v>
      </c>
      <c r="GQ27" s="22" t="str">
        <f t="shared" si="393"/>
        <v>C</v>
      </c>
      <c r="GR27" s="22" t="str">
        <f t="shared" si="394"/>
        <v>DE VOS Patricia</v>
      </c>
      <c r="GS27" s="83">
        <v>3305</v>
      </c>
      <c r="GT27" s="22" t="str">
        <f t="shared" si="395"/>
        <v>ND</v>
      </c>
      <c r="GU27" s="83">
        <v>1</v>
      </c>
      <c r="GV27" s="83">
        <v>1</v>
      </c>
      <c r="GW27" s="84"/>
      <c r="GX27" s="22">
        <f t="shared" si="396"/>
        <v>2</v>
      </c>
      <c r="GY27" s="22">
        <f t="shared" si="397"/>
        <v>0</v>
      </c>
      <c r="GZ27" s="43">
        <f t="shared" si="454"/>
        <v>3</v>
      </c>
      <c r="HA27" s="43">
        <f t="shared" si="454"/>
        <v>0</v>
      </c>
      <c r="HB27" s="56"/>
      <c r="HC27" s="22" t="str">
        <f t="shared" si="398"/>
        <v>DESMEDT Hugo</v>
      </c>
      <c r="HD27" s="83">
        <v>2911</v>
      </c>
      <c r="HE27" s="22" t="str">
        <f t="shared" si="399"/>
        <v>D</v>
      </c>
      <c r="HF27" s="22" t="str">
        <f t="shared" si="400"/>
        <v>CARLIER Astrid</v>
      </c>
      <c r="HG27" s="83">
        <v>6446</v>
      </c>
      <c r="HH27" s="22" t="str">
        <f t="shared" si="401"/>
        <v>D</v>
      </c>
      <c r="HI27" s="83">
        <v>1</v>
      </c>
      <c r="HJ27" s="83">
        <v>1</v>
      </c>
      <c r="HK27" s="84"/>
      <c r="HL27" s="22">
        <f t="shared" si="402"/>
        <v>2</v>
      </c>
      <c r="HM27" s="22">
        <f t="shared" si="403"/>
        <v>0</v>
      </c>
      <c r="HN27" s="43">
        <f t="shared" si="455"/>
        <v>3</v>
      </c>
      <c r="HO27" s="43">
        <f t="shared" si="455"/>
        <v>0</v>
      </c>
      <c r="HP27" s="66"/>
      <c r="HQ27" s="22" t="str">
        <f t="shared" si="404"/>
        <v>CLAES Ingrid</v>
      </c>
      <c r="HR27" s="83">
        <v>2961</v>
      </c>
      <c r="HS27" s="22" t="str">
        <f t="shared" si="405"/>
        <v>D</v>
      </c>
      <c r="HT27" s="22" t="str">
        <f t="shared" si="406"/>
        <v>SMET Kevin</v>
      </c>
      <c r="HU27" s="83">
        <v>2720</v>
      </c>
      <c r="HV27" s="22" t="str">
        <f t="shared" si="407"/>
        <v>B</v>
      </c>
      <c r="HW27" s="83">
        <v>2</v>
      </c>
      <c r="HX27" s="83">
        <v>2</v>
      </c>
      <c r="HY27" s="84"/>
      <c r="HZ27" s="22">
        <f t="shared" si="408"/>
        <v>0</v>
      </c>
      <c r="IA27" s="22">
        <f t="shared" si="409"/>
        <v>2</v>
      </c>
      <c r="IB27" s="43">
        <f t="shared" si="456"/>
        <v>0</v>
      </c>
      <c r="IC27" s="43">
        <f t="shared" si="456"/>
        <v>3</v>
      </c>
      <c r="ID27" s="56"/>
      <c r="IE27" s="22" t="str">
        <f t="shared" si="410"/>
        <v>DE VISSCHER Joey</v>
      </c>
      <c r="IF27" s="83">
        <v>7887</v>
      </c>
      <c r="IG27" s="22" t="str">
        <f t="shared" si="411"/>
        <v>D</v>
      </c>
      <c r="IH27" s="22" t="str">
        <f t="shared" si="412"/>
        <v>HAEGEMANS Bart</v>
      </c>
      <c r="II27" s="83">
        <v>5013</v>
      </c>
      <c r="IJ27" s="22" t="str">
        <f t="shared" si="413"/>
        <v>C</v>
      </c>
      <c r="IK27" s="83">
        <v>1</v>
      </c>
      <c r="IL27" s="83">
        <v>1</v>
      </c>
      <c r="IM27" s="65"/>
      <c r="IN27" s="22">
        <f t="shared" si="414"/>
        <v>2</v>
      </c>
      <c r="IO27" s="22">
        <f t="shared" si="415"/>
        <v>0</v>
      </c>
      <c r="IP27" s="43">
        <f t="shared" si="457"/>
        <v>3</v>
      </c>
      <c r="IQ27" s="43">
        <f t="shared" si="457"/>
        <v>0</v>
      </c>
      <c r="IR27" s="56"/>
      <c r="IS27" s="22" t="str">
        <f t="shared" si="416"/>
        <v>COOSEMANS Patrick</v>
      </c>
      <c r="IT27" s="83">
        <v>1158</v>
      </c>
      <c r="IU27" s="22" t="str">
        <f t="shared" si="417"/>
        <v>NA</v>
      </c>
      <c r="IV27" s="22" t="str">
        <f t="shared" si="418"/>
        <v>ALEWATERS Gustaaf</v>
      </c>
      <c r="IW27" s="83">
        <v>3691</v>
      </c>
      <c r="IX27" s="22" t="str">
        <f t="shared" si="419"/>
        <v>D</v>
      </c>
      <c r="IY27" s="83">
        <v>1</v>
      </c>
      <c r="IZ27" s="83">
        <v>1</v>
      </c>
      <c r="JA27" s="84"/>
      <c r="JB27" s="22">
        <f t="shared" si="420"/>
        <v>2</v>
      </c>
      <c r="JC27" s="22">
        <f t="shared" si="421"/>
        <v>0</v>
      </c>
      <c r="JD27" s="43">
        <f t="shared" si="458"/>
        <v>3</v>
      </c>
      <c r="JE27" s="43">
        <f t="shared" si="458"/>
        <v>0</v>
      </c>
      <c r="JF27" s="66"/>
      <c r="JG27" s="22" t="str">
        <f t="shared" si="422"/>
        <v>VAN HOOFSTAT Louis</v>
      </c>
      <c r="JH27" s="83">
        <v>2836</v>
      </c>
      <c r="JI27" s="22" t="str">
        <f t="shared" si="423"/>
        <v>D</v>
      </c>
      <c r="JJ27" s="22" t="str">
        <f t="shared" si="424"/>
        <v>BROOTHAERS Kurt</v>
      </c>
      <c r="JK27" s="83">
        <v>5275</v>
      </c>
      <c r="JL27" s="22" t="str">
        <f t="shared" si="425"/>
        <v>D</v>
      </c>
      <c r="JM27" s="83">
        <v>1</v>
      </c>
      <c r="JN27" s="83">
        <v>1</v>
      </c>
      <c r="JO27" s="84"/>
      <c r="JP27" s="22">
        <f t="shared" si="426"/>
        <v>2</v>
      </c>
      <c r="JQ27" s="22">
        <f t="shared" si="427"/>
        <v>0</v>
      </c>
      <c r="JR27" s="43">
        <f t="shared" si="459"/>
        <v>3</v>
      </c>
      <c r="JS27" s="43">
        <f t="shared" si="459"/>
        <v>0</v>
      </c>
      <c r="JT27" s="56"/>
      <c r="JU27" s="22" t="str">
        <f t="shared" si="428"/>
        <v>GIELIS Guido</v>
      </c>
      <c r="JV27" s="83">
        <v>5291</v>
      </c>
      <c r="JW27" s="22" t="str">
        <f t="shared" si="429"/>
        <v>C</v>
      </c>
      <c r="JX27" s="22" t="str">
        <f t="shared" si="430"/>
        <v>APERS Björn</v>
      </c>
      <c r="JY27" s="83">
        <v>2641</v>
      </c>
      <c r="JZ27" s="22" t="str">
        <f t="shared" si="431"/>
        <v>C</v>
      </c>
      <c r="KA27" s="83">
        <v>1</v>
      </c>
      <c r="KB27" s="83">
        <v>1</v>
      </c>
      <c r="KC27" s="84"/>
      <c r="KD27" s="22">
        <f t="shared" si="432"/>
        <v>2</v>
      </c>
      <c r="KE27" s="22">
        <f t="shared" si="433"/>
        <v>0</v>
      </c>
      <c r="KF27" s="43">
        <f t="shared" si="460"/>
        <v>3</v>
      </c>
      <c r="KG27" s="43">
        <f t="shared" si="460"/>
        <v>0</v>
      </c>
      <c r="KH27" s="56"/>
      <c r="KI27" s="22" t="str">
        <f t="shared" si="434"/>
        <v>ENGELS Ronald</v>
      </c>
      <c r="KJ27" s="83">
        <v>3612</v>
      </c>
      <c r="KK27" s="22" t="str">
        <f t="shared" si="435"/>
        <v>C</v>
      </c>
      <c r="KL27" s="22" t="str">
        <f t="shared" si="436"/>
        <v>ARIJS Chris</v>
      </c>
      <c r="KM27" s="83">
        <v>7767</v>
      </c>
      <c r="KN27" s="22" t="str">
        <f t="shared" si="437"/>
        <v>D</v>
      </c>
      <c r="KO27" s="83">
        <v>2</v>
      </c>
      <c r="KP27" s="83">
        <v>1</v>
      </c>
      <c r="KQ27" s="84"/>
      <c r="KR27" s="22">
        <f t="shared" si="438"/>
        <v>1</v>
      </c>
      <c r="KS27" s="22">
        <f t="shared" si="439"/>
        <v>1</v>
      </c>
      <c r="KT27" s="43">
        <f t="shared" si="461"/>
        <v>1</v>
      </c>
      <c r="KU27" s="43">
        <f t="shared" si="461"/>
        <v>1</v>
      </c>
      <c r="KV27" s="66"/>
      <c r="KW27" s="22"/>
      <c r="KX27" s="83"/>
      <c r="KY27" s="22"/>
      <c r="KZ27" s="22"/>
      <c r="LA27" s="83"/>
      <c r="LB27" s="22"/>
      <c r="LC27" s="83"/>
      <c r="LD27" s="83"/>
      <c r="LE27" s="84"/>
      <c r="LF27" s="22"/>
      <c r="LG27" s="22"/>
      <c r="LH27" s="43"/>
      <c r="LI27" s="43"/>
      <c r="LJ27" s="56"/>
      <c r="LK27" s="22"/>
      <c r="LL27" s="83"/>
      <c r="LM27" s="22"/>
      <c r="LN27" s="22"/>
      <c r="LO27" s="83"/>
      <c r="LP27" s="22"/>
      <c r="LQ27" s="83"/>
      <c r="LR27" s="83"/>
      <c r="LS27" s="84"/>
      <c r="LT27" s="22"/>
      <c r="LU27" s="22"/>
      <c r="LV27" s="43"/>
      <c r="LW27" s="43"/>
      <c r="LY27" s="22"/>
      <c r="LZ27" s="83"/>
      <c r="MA27" s="22"/>
      <c r="MB27" s="22"/>
      <c r="MC27" s="83"/>
      <c r="MD27" s="22"/>
      <c r="ME27" s="83"/>
      <c r="MF27" s="83"/>
      <c r="MG27" s="84"/>
      <c r="MH27" s="22"/>
      <c r="MI27" s="22"/>
      <c r="MJ27" s="43"/>
      <c r="MK27" s="43"/>
      <c r="ML27" s="56"/>
      <c r="MM27" s="22"/>
      <c r="MN27" s="83"/>
      <c r="MO27" s="22"/>
      <c r="MP27" s="22"/>
      <c r="MQ27" s="83"/>
      <c r="MR27" s="22"/>
      <c r="MS27" s="83"/>
      <c r="MT27" s="83"/>
      <c r="MU27" s="84"/>
      <c r="MV27" s="22"/>
      <c r="MW27" s="22"/>
      <c r="MX27" s="43"/>
      <c r="MY27" s="43"/>
    </row>
    <row r="28" spans="1:363" ht="16.5" x14ac:dyDescent="0.3">
      <c r="A28" s="22" t="str">
        <f t="shared" si="308"/>
        <v>ALEWATERS Christian</v>
      </c>
      <c r="B28" s="83">
        <v>432</v>
      </c>
      <c r="C28" s="22" t="str">
        <f t="shared" si="309"/>
        <v>D</v>
      </c>
      <c r="D28" s="22" t="str">
        <f t="shared" si="310"/>
        <v>DEKEERSMAEKER Kevin</v>
      </c>
      <c r="E28" s="83">
        <v>7839</v>
      </c>
      <c r="F28" s="22" t="str">
        <f t="shared" si="311"/>
        <v>D</v>
      </c>
      <c r="G28" s="83">
        <v>2</v>
      </c>
      <c r="H28" s="83">
        <v>2</v>
      </c>
      <c r="I28" s="84"/>
      <c r="J28" s="22">
        <f t="shared" si="312"/>
        <v>0</v>
      </c>
      <c r="K28" s="22">
        <f t="shared" si="313"/>
        <v>2</v>
      </c>
      <c r="L28" s="43">
        <f t="shared" si="440"/>
        <v>0</v>
      </c>
      <c r="M28" s="43">
        <f t="shared" si="440"/>
        <v>3</v>
      </c>
      <c r="N28" s="66"/>
      <c r="O28" s="22" t="str">
        <f t="shared" si="314"/>
        <v>ENGELS Ronald</v>
      </c>
      <c r="P28" s="83">
        <v>3612</v>
      </c>
      <c r="Q28" s="22" t="str">
        <f t="shared" si="315"/>
        <v>C</v>
      </c>
      <c r="R28" s="22" t="str">
        <f t="shared" si="316"/>
        <v>VAN HUFFELEN Kevin</v>
      </c>
      <c r="S28" s="83">
        <v>8573</v>
      </c>
      <c r="T28" s="22" t="str">
        <f t="shared" si="317"/>
        <v>C</v>
      </c>
      <c r="U28" s="83">
        <v>2</v>
      </c>
      <c r="V28" s="83">
        <v>1</v>
      </c>
      <c r="W28" s="84"/>
      <c r="X28" s="22">
        <f t="shared" si="318"/>
        <v>1</v>
      </c>
      <c r="Y28" s="22">
        <f t="shared" si="319"/>
        <v>1</v>
      </c>
      <c r="Z28" s="43">
        <f t="shared" si="441"/>
        <v>1</v>
      </c>
      <c r="AA28" s="43">
        <f t="shared" si="441"/>
        <v>1</v>
      </c>
      <c r="AB28" s="56"/>
      <c r="AC28" s="22" t="str">
        <f t="shared" si="320"/>
        <v>CLEYMANS Patrick</v>
      </c>
      <c r="AD28" s="83">
        <v>8426</v>
      </c>
      <c r="AE28" s="22" t="str">
        <f t="shared" si="321"/>
        <v>C</v>
      </c>
      <c r="AF28" s="22" t="str">
        <f t="shared" si="322"/>
        <v>CLEYMANS John</v>
      </c>
      <c r="AG28" s="83">
        <v>3024</v>
      </c>
      <c r="AH28" s="22" t="str">
        <f t="shared" si="323"/>
        <v>C</v>
      </c>
      <c r="AI28" s="83">
        <v>2</v>
      </c>
      <c r="AJ28" s="83">
        <v>2</v>
      </c>
      <c r="AK28" s="84"/>
      <c r="AL28" s="22">
        <f t="shared" si="324"/>
        <v>0</v>
      </c>
      <c r="AM28" s="22">
        <f t="shared" si="325"/>
        <v>2</v>
      </c>
      <c r="AN28" s="43">
        <f t="shared" si="442"/>
        <v>0</v>
      </c>
      <c r="AO28" s="43">
        <f t="shared" si="442"/>
        <v>3</v>
      </c>
      <c r="AP28" s="56"/>
      <c r="AQ28" s="22" t="str">
        <f t="shared" si="326"/>
        <v>ENGELS Ronald</v>
      </c>
      <c r="AR28" s="83">
        <v>3612</v>
      </c>
      <c r="AS28" s="22" t="str">
        <f t="shared" si="327"/>
        <v>C</v>
      </c>
      <c r="AT28" s="22" t="str">
        <f t="shared" si="328"/>
        <v>VAN KEER Kristiaan</v>
      </c>
      <c r="AU28" s="83">
        <v>2249</v>
      </c>
      <c r="AV28" s="22" t="str">
        <f t="shared" si="329"/>
        <v>C</v>
      </c>
      <c r="AW28" s="83">
        <v>1</v>
      </c>
      <c r="AX28" s="83">
        <v>1</v>
      </c>
      <c r="AY28" s="84"/>
      <c r="AZ28" s="22">
        <f t="shared" si="330"/>
        <v>2</v>
      </c>
      <c r="BA28" s="22">
        <f t="shared" si="331"/>
        <v>0</v>
      </c>
      <c r="BB28" s="43">
        <f t="shared" si="443"/>
        <v>3</v>
      </c>
      <c r="BC28" s="43">
        <f t="shared" si="443"/>
        <v>0</v>
      </c>
      <c r="BD28" s="66"/>
      <c r="BE28" s="22" t="str">
        <f t="shared" si="332"/>
        <v>MERTENS Paris</v>
      </c>
      <c r="BF28" s="83">
        <v>8303</v>
      </c>
      <c r="BG28" s="22" t="str">
        <f t="shared" si="333"/>
        <v>D</v>
      </c>
      <c r="BH28" s="22" t="str">
        <f t="shared" si="334"/>
        <v>DE DOBBELEIR Françis</v>
      </c>
      <c r="BI28" s="83">
        <v>6541</v>
      </c>
      <c r="BJ28" s="22" t="str">
        <f t="shared" si="335"/>
        <v>NA</v>
      </c>
      <c r="BK28" s="83">
        <v>2</v>
      </c>
      <c r="BL28" s="83">
        <v>2</v>
      </c>
      <c r="BM28" s="84"/>
      <c r="BN28" s="22">
        <f t="shared" si="336"/>
        <v>0</v>
      </c>
      <c r="BO28" s="22">
        <f t="shared" si="337"/>
        <v>2</v>
      </c>
      <c r="BP28" s="43">
        <f t="shared" si="444"/>
        <v>0</v>
      </c>
      <c r="BQ28" s="43">
        <f t="shared" si="444"/>
        <v>3</v>
      </c>
      <c r="BR28" s="56"/>
      <c r="BS28" s="22" t="str">
        <f t="shared" si="338"/>
        <v>VAN HUFFELEN Rick</v>
      </c>
      <c r="BT28" s="83">
        <v>1271</v>
      </c>
      <c r="BU28" s="22" t="str">
        <f t="shared" si="339"/>
        <v>D</v>
      </c>
      <c r="BV28" s="22" t="str">
        <f t="shared" si="340"/>
        <v>VERHOEVEN Christiaan</v>
      </c>
      <c r="BW28" s="83">
        <v>1699</v>
      </c>
      <c r="BX28" s="22" t="str">
        <f t="shared" si="341"/>
        <v>C</v>
      </c>
      <c r="BY28" s="83">
        <v>2</v>
      </c>
      <c r="BZ28" s="83">
        <v>2</v>
      </c>
      <c r="CA28" s="84"/>
      <c r="CB28" s="22">
        <f t="shared" si="342"/>
        <v>0</v>
      </c>
      <c r="CC28" s="22">
        <f t="shared" si="343"/>
        <v>2</v>
      </c>
      <c r="CD28" s="43">
        <f t="shared" si="445"/>
        <v>0</v>
      </c>
      <c r="CE28" s="43">
        <f t="shared" si="445"/>
        <v>3</v>
      </c>
      <c r="CF28" s="56"/>
      <c r="CG28" s="22" t="str">
        <f t="shared" si="344"/>
        <v>VAN DE VIJVER Dylan</v>
      </c>
      <c r="CH28" s="83">
        <v>2738</v>
      </c>
      <c r="CI28" s="22" t="str">
        <f t="shared" si="345"/>
        <v>D</v>
      </c>
      <c r="CJ28" s="22" t="str">
        <f t="shared" si="346"/>
        <v>DE DECKER Mieke</v>
      </c>
      <c r="CK28" s="83">
        <v>2682</v>
      </c>
      <c r="CL28" s="22" t="str">
        <f t="shared" si="347"/>
        <v>D</v>
      </c>
      <c r="CM28" s="83">
        <v>1</v>
      </c>
      <c r="CN28" s="83">
        <v>1</v>
      </c>
      <c r="CO28" s="84"/>
      <c r="CP28" s="22">
        <f t="shared" si="348"/>
        <v>2</v>
      </c>
      <c r="CQ28" s="22">
        <f t="shared" si="349"/>
        <v>0</v>
      </c>
      <c r="CR28" s="43">
        <f t="shared" si="446"/>
        <v>3</v>
      </c>
      <c r="CS28" s="43">
        <f t="shared" si="446"/>
        <v>0</v>
      </c>
      <c r="CT28" s="66"/>
      <c r="CU28" s="22" t="str">
        <f t="shared" si="350"/>
        <v>VAN BOGAERT Jordi</v>
      </c>
      <c r="CV28" s="83">
        <v>2601</v>
      </c>
      <c r="CW28" s="22" t="str">
        <f t="shared" si="351"/>
        <v>D</v>
      </c>
      <c r="CX28" s="22" t="str">
        <f t="shared" si="352"/>
        <v>DE BUYSER Glenn</v>
      </c>
      <c r="CY28" s="83">
        <v>1864</v>
      </c>
      <c r="CZ28" s="22" t="str">
        <f t="shared" si="353"/>
        <v>C</v>
      </c>
      <c r="DA28" s="83">
        <v>2</v>
      </c>
      <c r="DB28" s="83">
        <v>2</v>
      </c>
      <c r="DC28" s="84"/>
      <c r="DD28" s="22">
        <f t="shared" si="354"/>
        <v>0</v>
      </c>
      <c r="DE28" s="22">
        <f t="shared" si="355"/>
        <v>2</v>
      </c>
      <c r="DF28" s="43">
        <f t="shared" si="447"/>
        <v>0</v>
      </c>
      <c r="DG28" s="43">
        <f t="shared" si="447"/>
        <v>3</v>
      </c>
      <c r="DH28" s="56"/>
      <c r="DI28" s="22" t="str">
        <f t="shared" si="356"/>
        <v>BROOTHAERS Kurt</v>
      </c>
      <c r="DJ28" s="83">
        <v>5275</v>
      </c>
      <c r="DK28" s="22" t="str">
        <f t="shared" si="357"/>
        <v>D</v>
      </c>
      <c r="DL28" s="22" t="str">
        <f t="shared" si="358"/>
        <v>BRABANTS Hans</v>
      </c>
      <c r="DM28" s="83">
        <v>2777</v>
      </c>
      <c r="DN28" s="22" t="str">
        <f t="shared" si="359"/>
        <v>D</v>
      </c>
      <c r="DO28" s="83">
        <v>1</v>
      </c>
      <c r="DP28" s="83">
        <v>2</v>
      </c>
      <c r="DQ28" s="84"/>
      <c r="DR28" s="22">
        <f t="shared" si="360"/>
        <v>1</v>
      </c>
      <c r="DS28" s="22">
        <f t="shared" si="361"/>
        <v>1</v>
      </c>
      <c r="DT28" s="43">
        <f t="shared" si="448"/>
        <v>1</v>
      </c>
      <c r="DU28" s="43">
        <f t="shared" si="448"/>
        <v>1</v>
      </c>
      <c r="DV28" s="56"/>
      <c r="DW28" s="22" t="str">
        <f t="shared" si="362"/>
        <v>ENGELS Ronald</v>
      </c>
      <c r="DX28" s="83">
        <v>3612</v>
      </c>
      <c r="DY28" s="22" t="str">
        <f t="shared" si="363"/>
        <v>C</v>
      </c>
      <c r="DZ28" s="22" t="str">
        <f t="shared" si="364"/>
        <v>DESMEDT Hugo</v>
      </c>
      <c r="EA28" s="83">
        <v>2911</v>
      </c>
      <c r="EB28" s="22" t="str">
        <f t="shared" si="365"/>
        <v>D</v>
      </c>
      <c r="EC28" s="83">
        <v>1</v>
      </c>
      <c r="ED28" s="83">
        <v>1</v>
      </c>
      <c r="EE28" s="84"/>
      <c r="EF28" s="22">
        <f t="shared" si="366"/>
        <v>2</v>
      </c>
      <c r="EG28" s="22">
        <f t="shared" si="367"/>
        <v>0</v>
      </c>
      <c r="EH28" s="43">
        <f t="shared" si="449"/>
        <v>3</v>
      </c>
      <c r="EI28" s="43">
        <f t="shared" si="449"/>
        <v>0</v>
      </c>
      <c r="EJ28" s="66"/>
      <c r="EK28" s="22" t="str">
        <f t="shared" si="368"/>
        <v>TELLIER Yannick</v>
      </c>
      <c r="EL28" s="83">
        <v>7646</v>
      </c>
      <c r="EM28" s="22" t="str">
        <f t="shared" si="369"/>
        <v>B</v>
      </c>
      <c r="EN28" s="22" t="str">
        <f t="shared" si="370"/>
        <v>VINCKE Ronny</v>
      </c>
      <c r="EO28" s="83">
        <v>3662</v>
      </c>
      <c r="EP28" s="22" t="str">
        <f t="shared" si="371"/>
        <v>C</v>
      </c>
      <c r="EQ28" s="83">
        <v>2</v>
      </c>
      <c r="ER28" s="83">
        <v>1</v>
      </c>
      <c r="ES28" s="84"/>
      <c r="ET28" s="22">
        <f t="shared" si="372"/>
        <v>1</v>
      </c>
      <c r="EU28" s="22">
        <f t="shared" si="373"/>
        <v>1</v>
      </c>
      <c r="EV28" s="43">
        <f t="shared" si="450"/>
        <v>1</v>
      </c>
      <c r="EW28" s="43">
        <f t="shared" si="450"/>
        <v>1</v>
      </c>
      <c r="EX28" s="56"/>
      <c r="EY28" s="22" t="str">
        <f t="shared" si="374"/>
        <v>ENGELS Ronald</v>
      </c>
      <c r="EZ28" s="83">
        <v>3612</v>
      </c>
      <c r="FA28" s="22" t="str">
        <f t="shared" si="375"/>
        <v>C</v>
      </c>
      <c r="FB28" s="22" t="str">
        <f t="shared" si="376"/>
        <v>ALEWATERS Christian</v>
      </c>
      <c r="FC28" s="83">
        <v>432</v>
      </c>
      <c r="FD28" s="22" t="str">
        <f t="shared" si="377"/>
        <v>D</v>
      </c>
      <c r="FE28" s="83">
        <v>2</v>
      </c>
      <c r="FF28" s="83">
        <v>1</v>
      </c>
      <c r="FG28" s="84"/>
      <c r="FH28" s="22">
        <f t="shared" si="378"/>
        <v>1</v>
      </c>
      <c r="FI28" s="22">
        <f t="shared" si="379"/>
        <v>1</v>
      </c>
      <c r="FJ28" s="43">
        <f t="shared" si="451"/>
        <v>1</v>
      </c>
      <c r="FK28" s="43">
        <f t="shared" si="451"/>
        <v>1</v>
      </c>
      <c r="FL28" s="56"/>
      <c r="FM28" s="22" t="str">
        <f t="shared" si="380"/>
        <v>SMET Kevin</v>
      </c>
      <c r="FN28" s="83">
        <v>2720</v>
      </c>
      <c r="FO28" s="22" t="str">
        <f t="shared" si="381"/>
        <v>B</v>
      </c>
      <c r="FP28" s="22" t="str">
        <f t="shared" si="382"/>
        <v>DEKEERSMAEKER Kevin</v>
      </c>
      <c r="FQ28" s="83">
        <v>7839</v>
      </c>
      <c r="FR28" s="22" t="str">
        <f t="shared" si="383"/>
        <v>D</v>
      </c>
      <c r="FS28" s="83">
        <v>1</v>
      </c>
      <c r="FT28" s="83">
        <v>1</v>
      </c>
      <c r="FU28" s="84"/>
      <c r="FV28" s="22">
        <f t="shared" si="384"/>
        <v>2</v>
      </c>
      <c r="FW28" s="22">
        <f t="shared" si="385"/>
        <v>0</v>
      </c>
      <c r="FX28" s="43">
        <f t="shared" si="452"/>
        <v>3</v>
      </c>
      <c r="FY28" s="43">
        <f t="shared" si="452"/>
        <v>0</v>
      </c>
      <c r="FZ28" s="66"/>
      <c r="GA28" s="22" t="str">
        <f t="shared" si="386"/>
        <v>EECKELAERT Stefan</v>
      </c>
      <c r="GB28" s="83">
        <v>3037</v>
      </c>
      <c r="GC28" s="22" t="str">
        <f t="shared" si="387"/>
        <v>C</v>
      </c>
      <c r="GD28" s="22" t="str">
        <f t="shared" si="388"/>
        <v>COOSEMANS Patrick</v>
      </c>
      <c r="GE28" s="83">
        <v>1158</v>
      </c>
      <c r="GF28" s="22" t="str">
        <f t="shared" si="389"/>
        <v>NA</v>
      </c>
      <c r="GG28" s="83">
        <v>1</v>
      </c>
      <c r="GH28" s="83">
        <v>1</v>
      </c>
      <c r="GI28" s="84"/>
      <c r="GJ28" s="22">
        <f t="shared" si="390"/>
        <v>2</v>
      </c>
      <c r="GK28" s="22">
        <f t="shared" si="391"/>
        <v>0</v>
      </c>
      <c r="GL28" s="43">
        <f t="shared" si="453"/>
        <v>3</v>
      </c>
      <c r="GM28" s="43">
        <f t="shared" si="453"/>
        <v>0</v>
      </c>
      <c r="GN28" s="56"/>
      <c r="GO28" s="22" t="str">
        <f t="shared" si="392"/>
        <v>PUBLIE Eric</v>
      </c>
      <c r="GP28" s="83">
        <v>8304</v>
      </c>
      <c r="GQ28" s="22" t="str">
        <f t="shared" si="393"/>
        <v>D</v>
      </c>
      <c r="GR28" s="22" t="str">
        <f t="shared" si="394"/>
        <v>EECKELAERT Stefan</v>
      </c>
      <c r="GS28" s="83">
        <v>3037</v>
      </c>
      <c r="GT28" s="22" t="str">
        <f t="shared" si="395"/>
        <v>C</v>
      </c>
      <c r="GU28" s="83">
        <v>2</v>
      </c>
      <c r="GV28" s="83">
        <v>2</v>
      </c>
      <c r="GW28" s="84"/>
      <c r="GX28" s="22">
        <f t="shared" si="396"/>
        <v>0</v>
      </c>
      <c r="GY28" s="22">
        <f t="shared" si="397"/>
        <v>2</v>
      </c>
      <c r="GZ28" s="43">
        <f t="shared" si="454"/>
        <v>0</v>
      </c>
      <c r="HA28" s="43">
        <f t="shared" si="454"/>
        <v>3</v>
      </c>
      <c r="HB28" s="56"/>
      <c r="HC28" s="22" t="str">
        <f t="shared" si="398"/>
        <v>CLAES Ingrid</v>
      </c>
      <c r="HD28" s="83">
        <v>2961</v>
      </c>
      <c r="HE28" s="22" t="str">
        <f t="shared" si="399"/>
        <v>D</v>
      </c>
      <c r="HF28" s="22" t="str">
        <f t="shared" si="400"/>
        <v>PUBLIE Eric</v>
      </c>
      <c r="HG28" s="83">
        <v>8304</v>
      </c>
      <c r="HH28" s="22" t="str">
        <f t="shared" si="401"/>
        <v>D</v>
      </c>
      <c r="HI28" s="83">
        <v>2</v>
      </c>
      <c r="HJ28" s="83">
        <v>1</v>
      </c>
      <c r="HK28" s="84"/>
      <c r="HL28" s="22">
        <f t="shared" si="402"/>
        <v>1</v>
      </c>
      <c r="HM28" s="22">
        <f t="shared" si="403"/>
        <v>1</v>
      </c>
      <c r="HN28" s="43">
        <f t="shared" si="455"/>
        <v>1</v>
      </c>
      <c r="HO28" s="43">
        <f t="shared" si="455"/>
        <v>1</v>
      </c>
      <c r="HP28" s="66"/>
      <c r="HQ28" s="22" t="str">
        <f t="shared" si="404"/>
        <v>GIELIS Guido</v>
      </c>
      <c r="HR28" s="83">
        <v>5291</v>
      </c>
      <c r="HS28" s="22" t="str">
        <f t="shared" si="405"/>
        <v>C</v>
      </c>
      <c r="HT28" s="22" t="str">
        <f t="shared" si="406"/>
        <v>VERLINDEN Michaël</v>
      </c>
      <c r="HU28" s="83">
        <v>6994</v>
      </c>
      <c r="HV28" s="22" t="str">
        <f t="shared" si="407"/>
        <v>B</v>
      </c>
      <c r="HW28" s="83">
        <v>2</v>
      </c>
      <c r="HX28" s="83">
        <v>2</v>
      </c>
      <c r="HY28" s="84"/>
      <c r="HZ28" s="22">
        <f t="shared" si="408"/>
        <v>0</v>
      </c>
      <c r="IA28" s="22">
        <f t="shared" si="409"/>
        <v>2</v>
      </c>
      <c r="IB28" s="43">
        <f t="shared" si="456"/>
        <v>0</v>
      </c>
      <c r="IC28" s="43">
        <f t="shared" si="456"/>
        <v>3</v>
      </c>
      <c r="ID28" s="56"/>
      <c r="IE28" s="22" t="str">
        <f t="shared" si="410"/>
        <v>BACKELAU Yannick</v>
      </c>
      <c r="IF28" s="83">
        <v>8097</v>
      </c>
      <c r="IG28" s="22" t="str">
        <f t="shared" si="411"/>
        <v>D</v>
      </c>
      <c r="IH28" s="22" t="str">
        <f t="shared" si="412"/>
        <v>VAN LENT Kenny</v>
      </c>
      <c r="II28" s="83">
        <v>8062</v>
      </c>
      <c r="IJ28" s="22" t="str">
        <f t="shared" si="413"/>
        <v>D</v>
      </c>
      <c r="IK28" s="83">
        <v>2</v>
      </c>
      <c r="IL28" s="83">
        <v>2</v>
      </c>
      <c r="IM28" s="65"/>
      <c r="IN28" s="22">
        <f t="shared" si="414"/>
        <v>0</v>
      </c>
      <c r="IO28" s="22">
        <f t="shared" si="415"/>
        <v>2</v>
      </c>
      <c r="IP28" s="43">
        <f t="shared" si="457"/>
        <v>0</v>
      </c>
      <c r="IQ28" s="43">
        <f t="shared" si="457"/>
        <v>3</v>
      </c>
      <c r="IR28" s="56"/>
      <c r="IS28" s="22" t="str">
        <f t="shared" si="416"/>
        <v>BROOTHAERS Kurt</v>
      </c>
      <c r="IT28" s="83">
        <v>5275</v>
      </c>
      <c r="IU28" s="22" t="str">
        <f t="shared" si="417"/>
        <v>D</v>
      </c>
      <c r="IV28" s="22" t="str">
        <f t="shared" si="418"/>
        <v>STEENACKERS Carlito</v>
      </c>
      <c r="IW28" s="83">
        <v>2284</v>
      </c>
      <c r="IX28" s="22" t="str">
        <f t="shared" si="419"/>
        <v>D</v>
      </c>
      <c r="IY28" s="83">
        <v>1</v>
      </c>
      <c r="IZ28" s="83">
        <v>2</v>
      </c>
      <c r="JA28" s="84"/>
      <c r="JB28" s="22">
        <f t="shared" si="420"/>
        <v>1</v>
      </c>
      <c r="JC28" s="22">
        <f t="shared" si="421"/>
        <v>1</v>
      </c>
      <c r="JD28" s="43">
        <f t="shared" si="458"/>
        <v>1</v>
      </c>
      <c r="JE28" s="43">
        <f t="shared" si="458"/>
        <v>1</v>
      </c>
      <c r="JF28" s="66"/>
      <c r="JG28" s="22" t="str">
        <f t="shared" si="422"/>
        <v>COLLIER Leo</v>
      </c>
      <c r="JH28" s="83">
        <v>3914</v>
      </c>
      <c r="JI28" s="22" t="str">
        <f t="shared" si="423"/>
        <v>C</v>
      </c>
      <c r="JJ28" s="22" t="str">
        <f t="shared" si="424"/>
        <v>JENKINSON Eric</v>
      </c>
      <c r="JK28" s="83">
        <v>3841</v>
      </c>
      <c r="JL28" s="22" t="str">
        <f t="shared" si="425"/>
        <v>C</v>
      </c>
      <c r="JM28" s="83">
        <v>1</v>
      </c>
      <c r="JN28" s="83">
        <v>2</v>
      </c>
      <c r="JO28" s="84"/>
      <c r="JP28" s="22">
        <f t="shared" si="426"/>
        <v>1</v>
      </c>
      <c r="JQ28" s="22">
        <f t="shared" si="427"/>
        <v>1</v>
      </c>
      <c r="JR28" s="43">
        <f t="shared" si="459"/>
        <v>1</v>
      </c>
      <c r="JS28" s="43">
        <f t="shared" si="459"/>
        <v>1</v>
      </c>
      <c r="JT28" s="56"/>
      <c r="JU28" s="22" t="str">
        <f t="shared" si="428"/>
        <v>VERHOEVEN Christiaan</v>
      </c>
      <c r="JV28" s="83">
        <v>1699</v>
      </c>
      <c r="JW28" s="22" t="str">
        <f t="shared" si="429"/>
        <v>C</v>
      </c>
      <c r="JX28" s="22" t="str">
        <f t="shared" si="430"/>
        <v>VINCKE Ronny</v>
      </c>
      <c r="JY28" s="83">
        <v>3662</v>
      </c>
      <c r="JZ28" s="22" t="str">
        <f t="shared" si="431"/>
        <v>C</v>
      </c>
      <c r="KA28" s="83">
        <v>1</v>
      </c>
      <c r="KB28" s="83">
        <v>1</v>
      </c>
      <c r="KC28" s="84"/>
      <c r="KD28" s="22">
        <f t="shared" si="432"/>
        <v>2</v>
      </c>
      <c r="KE28" s="22">
        <f t="shared" si="433"/>
        <v>0</v>
      </c>
      <c r="KF28" s="43">
        <f t="shared" si="460"/>
        <v>3</v>
      </c>
      <c r="KG28" s="43">
        <f t="shared" si="460"/>
        <v>0</v>
      </c>
      <c r="KH28" s="56"/>
      <c r="KI28" s="22" t="str">
        <f t="shared" si="434"/>
        <v>DEKEERSMAEKER Kevin</v>
      </c>
      <c r="KJ28" s="83">
        <v>7839</v>
      </c>
      <c r="KK28" s="22" t="str">
        <f t="shared" si="435"/>
        <v>D</v>
      </c>
      <c r="KL28" s="22" t="str">
        <f t="shared" si="436"/>
        <v>VERMEREN Thierry</v>
      </c>
      <c r="KM28" s="83">
        <v>8210</v>
      </c>
      <c r="KN28" s="22" t="str">
        <f t="shared" si="437"/>
        <v>NA</v>
      </c>
      <c r="KO28" s="83">
        <v>1</v>
      </c>
      <c r="KP28" s="83">
        <v>1</v>
      </c>
      <c r="KQ28" s="84"/>
      <c r="KR28" s="22">
        <f t="shared" si="438"/>
        <v>2</v>
      </c>
      <c r="KS28" s="22">
        <f t="shared" si="439"/>
        <v>0</v>
      </c>
      <c r="KT28" s="43">
        <f t="shared" si="461"/>
        <v>3</v>
      </c>
      <c r="KU28" s="43">
        <f t="shared" si="461"/>
        <v>0</v>
      </c>
      <c r="KV28" s="66"/>
      <c r="KW28" s="22"/>
      <c r="KX28" s="83"/>
      <c r="KY28" s="22"/>
      <c r="KZ28" s="22"/>
      <c r="LA28" s="83"/>
      <c r="LB28" s="22"/>
      <c r="LC28" s="83"/>
      <c r="LD28" s="83"/>
      <c r="LE28" s="84"/>
      <c r="LF28" s="22"/>
      <c r="LG28" s="22"/>
      <c r="LH28" s="43"/>
      <c r="LI28" s="43"/>
      <c r="LJ28" s="56"/>
      <c r="LK28" s="22"/>
      <c r="LL28" s="83"/>
      <c r="LM28" s="22"/>
      <c r="LN28" s="22"/>
      <c r="LO28" s="83"/>
      <c r="LP28" s="22"/>
      <c r="LQ28" s="83"/>
      <c r="LR28" s="83"/>
      <c r="LS28" s="84"/>
      <c r="LT28" s="22"/>
      <c r="LU28" s="22"/>
      <c r="LV28" s="43"/>
      <c r="LW28" s="43"/>
      <c r="LY28" s="22"/>
      <c r="LZ28" s="83"/>
      <c r="MA28" s="22"/>
      <c r="MB28" s="22"/>
      <c r="MC28" s="83"/>
      <c r="MD28" s="22"/>
      <c r="ME28" s="83"/>
      <c r="MF28" s="83"/>
      <c r="MG28" s="84"/>
      <c r="MH28" s="22"/>
      <c r="MI28" s="22"/>
      <c r="MJ28" s="43"/>
      <c r="MK28" s="43"/>
      <c r="ML28" s="56"/>
      <c r="MM28" s="22"/>
      <c r="MN28" s="83"/>
      <c r="MO28" s="22"/>
      <c r="MP28" s="22"/>
      <c r="MQ28" s="83"/>
      <c r="MR28" s="22"/>
      <c r="MS28" s="83"/>
      <c r="MT28" s="83"/>
      <c r="MU28" s="84"/>
      <c r="MV28" s="22"/>
      <c r="MW28" s="22"/>
      <c r="MX28" s="43"/>
      <c r="MY28" s="43"/>
    </row>
    <row r="29" spans="1:363" ht="17.25" thickBot="1" x14ac:dyDescent="0.35">
      <c r="A29" s="22" t="str">
        <f t="shared" si="308"/>
        <v>VAN BOGAERT Jordi</v>
      </c>
      <c r="B29" s="83">
        <v>2601</v>
      </c>
      <c r="C29" s="22" t="str">
        <f t="shared" si="309"/>
        <v>D</v>
      </c>
      <c r="D29" s="22" t="str">
        <f t="shared" si="310"/>
        <v>EECKELAERT Stefan</v>
      </c>
      <c r="E29" s="83">
        <v>3037</v>
      </c>
      <c r="F29" s="22" t="str">
        <f t="shared" si="311"/>
        <v>C</v>
      </c>
      <c r="G29" s="83">
        <v>1</v>
      </c>
      <c r="H29" s="83">
        <v>2</v>
      </c>
      <c r="I29" s="85"/>
      <c r="J29" s="22">
        <f t="shared" si="312"/>
        <v>1</v>
      </c>
      <c r="K29" s="22">
        <f t="shared" si="313"/>
        <v>1</v>
      </c>
      <c r="L29" s="43">
        <f t="shared" si="440"/>
        <v>1</v>
      </c>
      <c r="M29" s="43">
        <f t="shared" si="440"/>
        <v>1</v>
      </c>
      <c r="N29" s="56"/>
      <c r="O29" s="22" t="str">
        <f t="shared" si="314"/>
        <v>EECKELAERT Stefan</v>
      </c>
      <c r="P29" s="83">
        <v>3037</v>
      </c>
      <c r="Q29" s="22" t="str">
        <f t="shared" si="315"/>
        <v>C</v>
      </c>
      <c r="R29" s="22" t="str">
        <f t="shared" si="316"/>
        <v>VAN HUFFELEN Karel</v>
      </c>
      <c r="S29" s="83">
        <v>3048</v>
      </c>
      <c r="T29" s="22" t="str">
        <f t="shared" si="317"/>
        <v>C</v>
      </c>
      <c r="U29" s="83">
        <v>1</v>
      </c>
      <c r="V29" s="83">
        <v>2</v>
      </c>
      <c r="W29" s="85"/>
      <c r="X29" s="22">
        <f t="shared" si="318"/>
        <v>1</v>
      </c>
      <c r="Y29" s="22">
        <f t="shared" si="319"/>
        <v>1</v>
      </c>
      <c r="Z29" s="43">
        <f t="shared" si="441"/>
        <v>1</v>
      </c>
      <c r="AA29" s="43">
        <f t="shared" si="441"/>
        <v>1</v>
      </c>
      <c r="AB29" s="56"/>
      <c r="AC29" s="22" t="str">
        <f t="shared" si="320"/>
        <v>DE BUYSER Glenn</v>
      </c>
      <c r="AD29" s="83">
        <v>1864</v>
      </c>
      <c r="AE29" s="22" t="str">
        <f t="shared" si="321"/>
        <v>C</v>
      </c>
      <c r="AF29" s="22" t="str">
        <f t="shared" si="322"/>
        <v>EECKELAERT Stefan</v>
      </c>
      <c r="AG29" s="83">
        <v>3037</v>
      </c>
      <c r="AH29" s="22" t="str">
        <f t="shared" si="323"/>
        <v>C</v>
      </c>
      <c r="AI29" s="83">
        <v>1</v>
      </c>
      <c r="AJ29" s="83">
        <v>1</v>
      </c>
      <c r="AK29" s="85"/>
      <c r="AL29" s="22">
        <f t="shared" si="324"/>
        <v>2</v>
      </c>
      <c r="AM29" s="22">
        <f t="shared" si="325"/>
        <v>0</v>
      </c>
      <c r="AN29" s="43">
        <f t="shared" si="442"/>
        <v>3</v>
      </c>
      <c r="AO29" s="43">
        <f t="shared" si="442"/>
        <v>0</v>
      </c>
      <c r="AP29" s="56"/>
      <c r="AQ29" s="22" t="str">
        <f t="shared" si="326"/>
        <v>EECKELAERT Stefan</v>
      </c>
      <c r="AR29" s="83">
        <v>3037</v>
      </c>
      <c r="AS29" s="22" t="str">
        <f t="shared" si="327"/>
        <v>C</v>
      </c>
      <c r="AT29" s="22" t="str">
        <f t="shared" si="328"/>
        <v>POTUMS Walter</v>
      </c>
      <c r="AU29" s="83">
        <v>435</v>
      </c>
      <c r="AV29" s="22" t="str">
        <f t="shared" si="329"/>
        <v>D</v>
      </c>
      <c r="AW29" s="83">
        <v>1</v>
      </c>
      <c r="AX29" s="83">
        <v>1</v>
      </c>
      <c r="AY29" s="85"/>
      <c r="AZ29" s="22">
        <f t="shared" si="330"/>
        <v>2</v>
      </c>
      <c r="BA29" s="22">
        <f t="shared" si="331"/>
        <v>0</v>
      </c>
      <c r="BB29" s="43">
        <f t="shared" si="443"/>
        <v>3</v>
      </c>
      <c r="BC29" s="43">
        <f t="shared" si="443"/>
        <v>0</v>
      </c>
      <c r="BD29" s="56"/>
      <c r="BE29" s="22" t="str">
        <f t="shared" si="332"/>
        <v>VAN DER JEUGT Ben</v>
      </c>
      <c r="BF29" s="83">
        <v>5873</v>
      </c>
      <c r="BG29" s="22" t="str">
        <f t="shared" si="333"/>
        <v>D</v>
      </c>
      <c r="BH29" s="22" t="str">
        <f t="shared" si="334"/>
        <v>CLAES Ingrid</v>
      </c>
      <c r="BI29" s="83">
        <v>2961</v>
      </c>
      <c r="BJ29" s="22" t="str">
        <f t="shared" si="335"/>
        <v>D</v>
      </c>
      <c r="BK29" s="83">
        <v>2</v>
      </c>
      <c r="BL29" s="83">
        <v>2</v>
      </c>
      <c r="BM29" s="85"/>
      <c r="BN29" s="22">
        <f t="shared" si="336"/>
        <v>0</v>
      </c>
      <c r="BO29" s="22">
        <f t="shared" si="337"/>
        <v>2</v>
      </c>
      <c r="BP29" s="43">
        <f t="shared" si="444"/>
        <v>0</v>
      </c>
      <c r="BQ29" s="43">
        <f t="shared" si="444"/>
        <v>3</v>
      </c>
      <c r="BR29" s="56"/>
      <c r="BS29" s="22" t="str">
        <f t="shared" si="338"/>
        <v>VAN HUFFELEN Kevin</v>
      </c>
      <c r="BT29" s="83">
        <v>8573</v>
      </c>
      <c r="BU29" s="22" t="str">
        <f t="shared" si="339"/>
        <v>C</v>
      </c>
      <c r="BV29" s="22" t="str">
        <f t="shared" si="340"/>
        <v>HUYSMANS Kevin</v>
      </c>
      <c r="BW29" s="83">
        <v>6727</v>
      </c>
      <c r="BX29" s="22" t="str">
        <f t="shared" si="341"/>
        <v>D</v>
      </c>
      <c r="BY29" s="83">
        <v>2</v>
      </c>
      <c r="BZ29" s="83">
        <v>1</v>
      </c>
      <c r="CA29" s="85"/>
      <c r="CB29" s="22">
        <f t="shared" si="342"/>
        <v>1</v>
      </c>
      <c r="CC29" s="22">
        <f t="shared" si="343"/>
        <v>1</v>
      </c>
      <c r="CD29" s="43">
        <f t="shared" si="445"/>
        <v>1</v>
      </c>
      <c r="CE29" s="43">
        <f t="shared" si="445"/>
        <v>1</v>
      </c>
      <c r="CF29" s="56"/>
      <c r="CG29" s="22" t="str">
        <f t="shared" si="344"/>
        <v>JURRIENS Frank</v>
      </c>
      <c r="CH29" s="83">
        <v>8064</v>
      </c>
      <c r="CI29" s="22" t="str">
        <f t="shared" si="345"/>
        <v>D</v>
      </c>
      <c r="CJ29" s="22" t="str">
        <f t="shared" si="346"/>
        <v>GOETGEBUER Ferdinand</v>
      </c>
      <c r="CK29" s="83">
        <v>8241</v>
      </c>
      <c r="CL29" s="22" t="str">
        <f t="shared" si="347"/>
        <v>D</v>
      </c>
      <c r="CM29" s="83">
        <v>2</v>
      </c>
      <c r="CN29" s="83">
        <v>2</v>
      </c>
      <c r="CO29" s="85"/>
      <c r="CP29" s="22">
        <f t="shared" si="348"/>
        <v>0</v>
      </c>
      <c r="CQ29" s="22">
        <f t="shared" si="349"/>
        <v>2</v>
      </c>
      <c r="CR29" s="43">
        <f t="shared" si="446"/>
        <v>0</v>
      </c>
      <c r="CS29" s="43">
        <f t="shared" si="446"/>
        <v>3</v>
      </c>
      <c r="CT29" s="56"/>
      <c r="CU29" s="22" t="str">
        <f t="shared" si="350"/>
        <v>PEETERS Yentl</v>
      </c>
      <c r="CV29" s="83">
        <v>5998</v>
      </c>
      <c r="CW29" s="22" t="str">
        <f t="shared" si="351"/>
        <v>ND</v>
      </c>
      <c r="CX29" s="22" t="str">
        <f t="shared" si="352"/>
        <v>CLEYMANS Patrick</v>
      </c>
      <c r="CY29" s="83">
        <v>8426</v>
      </c>
      <c r="CZ29" s="22" t="str">
        <f t="shared" si="353"/>
        <v>C</v>
      </c>
      <c r="DA29" s="83">
        <v>2</v>
      </c>
      <c r="DB29" s="83">
        <v>2</v>
      </c>
      <c r="DC29" s="85"/>
      <c r="DD29" s="22">
        <f t="shared" si="354"/>
        <v>0</v>
      </c>
      <c r="DE29" s="22">
        <f t="shared" si="355"/>
        <v>2</v>
      </c>
      <c r="DF29" s="43">
        <f t="shared" si="447"/>
        <v>0</v>
      </c>
      <c r="DG29" s="43">
        <f t="shared" si="447"/>
        <v>3</v>
      </c>
      <c r="DH29" s="56"/>
      <c r="DI29" s="22" t="str">
        <f t="shared" si="356"/>
        <v>CLEYMANS Patrick</v>
      </c>
      <c r="DJ29" s="83">
        <v>8426</v>
      </c>
      <c r="DK29" s="22" t="str">
        <f t="shared" si="357"/>
        <v>C</v>
      </c>
      <c r="DL29" s="22" t="str">
        <f t="shared" si="358"/>
        <v>COLLIER Leo</v>
      </c>
      <c r="DM29" s="83">
        <v>3914</v>
      </c>
      <c r="DN29" s="22" t="str">
        <f t="shared" si="359"/>
        <v>C</v>
      </c>
      <c r="DO29" s="83">
        <v>2</v>
      </c>
      <c r="DP29" s="83">
        <v>2</v>
      </c>
      <c r="DQ29" s="85"/>
      <c r="DR29" s="22">
        <f t="shared" si="360"/>
        <v>0</v>
      </c>
      <c r="DS29" s="22">
        <f t="shared" si="361"/>
        <v>2</v>
      </c>
      <c r="DT29" s="43">
        <f t="shared" si="448"/>
        <v>0</v>
      </c>
      <c r="DU29" s="43">
        <f t="shared" si="448"/>
        <v>3</v>
      </c>
      <c r="DV29" s="56"/>
      <c r="DW29" s="22" t="str">
        <f t="shared" si="362"/>
        <v>VERLINDEN Frank</v>
      </c>
      <c r="DX29" s="83">
        <v>3678</v>
      </c>
      <c r="DY29" s="22" t="str">
        <f t="shared" si="363"/>
        <v>C</v>
      </c>
      <c r="DZ29" s="22" t="str">
        <f t="shared" si="364"/>
        <v>GIELIS Guido</v>
      </c>
      <c r="EA29" s="83">
        <v>5291</v>
      </c>
      <c r="EB29" s="22" t="str">
        <f t="shared" si="365"/>
        <v>C</v>
      </c>
      <c r="EC29" s="83">
        <v>2</v>
      </c>
      <c r="ED29" s="83">
        <v>1</v>
      </c>
      <c r="EE29" s="85"/>
      <c r="EF29" s="22">
        <f t="shared" si="366"/>
        <v>1</v>
      </c>
      <c r="EG29" s="22">
        <f t="shared" si="367"/>
        <v>1</v>
      </c>
      <c r="EH29" s="43">
        <f t="shared" si="449"/>
        <v>1</v>
      </c>
      <c r="EI29" s="43">
        <f t="shared" si="449"/>
        <v>1</v>
      </c>
      <c r="EJ29" s="56"/>
      <c r="EK29" s="22" t="str">
        <f t="shared" si="368"/>
        <v>SELLESLAGH Charly</v>
      </c>
      <c r="EL29" s="83">
        <v>7705</v>
      </c>
      <c r="EM29" s="22" t="str">
        <f t="shared" si="369"/>
        <v>C</v>
      </c>
      <c r="EN29" s="22" t="str">
        <f t="shared" si="370"/>
        <v>ENGELS Ronald</v>
      </c>
      <c r="EO29" s="83">
        <v>3612</v>
      </c>
      <c r="EP29" s="22" t="str">
        <f t="shared" si="371"/>
        <v>C</v>
      </c>
      <c r="EQ29" s="83">
        <v>2</v>
      </c>
      <c r="ER29" s="83">
        <v>1</v>
      </c>
      <c r="ES29" s="85"/>
      <c r="ET29" s="22">
        <f t="shared" si="372"/>
        <v>1</v>
      </c>
      <c r="EU29" s="22">
        <f t="shared" si="373"/>
        <v>1</v>
      </c>
      <c r="EV29" s="43">
        <f t="shared" si="450"/>
        <v>1</v>
      </c>
      <c r="EW29" s="43">
        <f t="shared" si="450"/>
        <v>1</v>
      </c>
      <c r="EX29" s="56"/>
      <c r="EY29" s="22" t="str">
        <f t="shared" si="374"/>
        <v>EECKELAERT Stefan</v>
      </c>
      <c r="EZ29" s="83">
        <v>3037</v>
      </c>
      <c r="FA29" s="22" t="str">
        <f t="shared" si="375"/>
        <v>C</v>
      </c>
      <c r="FB29" s="22" t="str">
        <f t="shared" si="376"/>
        <v>VAN BOGAERT Jordi</v>
      </c>
      <c r="FC29" s="83">
        <v>2601</v>
      </c>
      <c r="FD29" s="22" t="str">
        <f t="shared" si="377"/>
        <v>D</v>
      </c>
      <c r="FE29" s="83">
        <v>2</v>
      </c>
      <c r="FF29" s="83">
        <v>1</v>
      </c>
      <c r="FG29" s="85"/>
      <c r="FH29" s="22">
        <f t="shared" si="378"/>
        <v>1</v>
      </c>
      <c r="FI29" s="22">
        <f t="shared" si="379"/>
        <v>1</v>
      </c>
      <c r="FJ29" s="43">
        <f t="shared" si="451"/>
        <v>1</v>
      </c>
      <c r="FK29" s="43">
        <f t="shared" si="451"/>
        <v>1</v>
      </c>
      <c r="FL29" s="56"/>
      <c r="FM29" s="22" t="str">
        <f t="shared" si="380"/>
        <v>VAN HUFFELEN Rick</v>
      </c>
      <c r="FN29" s="83">
        <v>1271</v>
      </c>
      <c r="FO29" s="22" t="str">
        <f t="shared" si="381"/>
        <v>D</v>
      </c>
      <c r="FP29" s="22" t="str">
        <f t="shared" si="382"/>
        <v>EECKELAERT Stefan</v>
      </c>
      <c r="FQ29" s="83">
        <v>3037</v>
      </c>
      <c r="FR29" s="22" t="str">
        <f t="shared" si="383"/>
        <v>C</v>
      </c>
      <c r="FS29" s="83">
        <v>2</v>
      </c>
      <c r="FT29" s="83">
        <v>1</v>
      </c>
      <c r="FU29" s="85"/>
      <c r="FV29" s="22">
        <f t="shared" si="384"/>
        <v>1</v>
      </c>
      <c r="FW29" s="22">
        <f t="shared" si="385"/>
        <v>1</v>
      </c>
      <c r="FX29" s="43">
        <f t="shared" si="452"/>
        <v>1</v>
      </c>
      <c r="FY29" s="43">
        <f t="shared" si="452"/>
        <v>1</v>
      </c>
      <c r="FZ29" s="56"/>
      <c r="GA29" s="22" t="str">
        <f t="shared" si="386"/>
        <v>DEKEERSMAEKER Kevin</v>
      </c>
      <c r="GB29" s="83">
        <v>7839</v>
      </c>
      <c r="GC29" s="22" t="str">
        <f t="shared" si="387"/>
        <v>D</v>
      </c>
      <c r="GD29" s="22" t="str">
        <f t="shared" si="388"/>
        <v>ADRIAENSSENS Jorn</v>
      </c>
      <c r="GE29" s="83">
        <v>950</v>
      </c>
      <c r="GF29" s="22" t="str">
        <f t="shared" si="389"/>
        <v>NA</v>
      </c>
      <c r="GG29" s="83">
        <v>1</v>
      </c>
      <c r="GH29" s="83">
        <v>2</v>
      </c>
      <c r="GI29" s="85"/>
      <c r="GJ29" s="22">
        <f t="shared" si="390"/>
        <v>1</v>
      </c>
      <c r="GK29" s="22">
        <f t="shared" si="391"/>
        <v>1</v>
      </c>
      <c r="GL29" s="43">
        <f t="shared" si="453"/>
        <v>1</v>
      </c>
      <c r="GM29" s="43">
        <f t="shared" si="453"/>
        <v>1</v>
      </c>
      <c r="GN29" s="56"/>
      <c r="GO29" s="22" t="str">
        <f t="shared" si="392"/>
        <v>VAN DER JEUGT Ben</v>
      </c>
      <c r="GP29" s="83">
        <v>5873</v>
      </c>
      <c r="GQ29" s="22" t="str">
        <f t="shared" si="393"/>
        <v>D</v>
      </c>
      <c r="GR29" s="22" t="str">
        <f t="shared" si="394"/>
        <v>ENGELS Ronald</v>
      </c>
      <c r="GS29" s="83">
        <v>3612</v>
      </c>
      <c r="GT29" s="22" t="str">
        <f t="shared" si="395"/>
        <v>C</v>
      </c>
      <c r="GU29" s="83">
        <v>1</v>
      </c>
      <c r="GV29" s="83">
        <v>1</v>
      </c>
      <c r="GW29" s="85" t="s">
        <v>777</v>
      </c>
      <c r="GX29" s="22">
        <f t="shared" si="396"/>
        <v>2</v>
      </c>
      <c r="GY29" s="22">
        <f t="shared" si="397"/>
        <v>0</v>
      </c>
      <c r="GZ29" s="43">
        <f t="shared" si="454"/>
        <v>3</v>
      </c>
      <c r="HA29" s="43">
        <f t="shared" si="454"/>
        <v>0</v>
      </c>
      <c r="HB29" s="56"/>
      <c r="HC29" s="22" t="str">
        <f t="shared" si="398"/>
        <v>GIELIS Guido</v>
      </c>
      <c r="HD29" s="83">
        <v>5291</v>
      </c>
      <c r="HE29" s="22" t="str">
        <f t="shared" si="399"/>
        <v>C</v>
      </c>
      <c r="HF29" s="22" t="str">
        <f t="shared" si="400"/>
        <v>VAN KEER Kristiaan</v>
      </c>
      <c r="HG29" s="83">
        <v>2249</v>
      </c>
      <c r="HH29" s="22" t="str">
        <f t="shared" si="401"/>
        <v>C</v>
      </c>
      <c r="HI29" s="83">
        <v>1</v>
      </c>
      <c r="HJ29" s="83">
        <v>1</v>
      </c>
      <c r="HK29" s="85"/>
      <c r="HL29" s="22">
        <f t="shared" si="402"/>
        <v>2</v>
      </c>
      <c r="HM29" s="22">
        <f t="shared" si="403"/>
        <v>0</v>
      </c>
      <c r="HN29" s="43">
        <f t="shared" si="455"/>
        <v>3</v>
      </c>
      <c r="HO29" s="43">
        <f t="shared" si="455"/>
        <v>0</v>
      </c>
      <c r="HP29" s="56"/>
      <c r="HQ29" s="22" t="str">
        <f t="shared" si="404"/>
        <v>DE DOBBELEIR Françis</v>
      </c>
      <c r="HR29" s="83">
        <v>6541</v>
      </c>
      <c r="HS29" s="22" t="str">
        <f t="shared" si="405"/>
        <v>NA</v>
      </c>
      <c r="HT29" s="22" t="str">
        <f t="shared" si="406"/>
        <v>VAN HUFFELEN Kevin</v>
      </c>
      <c r="HU29" s="83">
        <v>8573</v>
      </c>
      <c r="HV29" s="22" t="str">
        <f t="shared" si="407"/>
        <v>C</v>
      </c>
      <c r="HW29" s="83">
        <v>2</v>
      </c>
      <c r="HX29" s="83">
        <v>2</v>
      </c>
      <c r="HY29" s="85"/>
      <c r="HZ29" s="22">
        <f t="shared" si="408"/>
        <v>0</v>
      </c>
      <c r="IA29" s="22">
        <f t="shared" si="409"/>
        <v>2</v>
      </c>
      <c r="IB29" s="43">
        <f t="shared" si="456"/>
        <v>0</v>
      </c>
      <c r="IC29" s="43">
        <f t="shared" si="456"/>
        <v>3</v>
      </c>
      <c r="ID29" s="56"/>
      <c r="IE29" s="22" t="str">
        <f t="shared" si="410"/>
        <v>THOMPSON Arthur</v>
      </c>
      <c r="IF29" s="83">
        <v>2893</v>
      </c>
      <c r="IG29" s="22" t="str">
        <f t="shared" si="411"/>
        <v>D</v>
      </c>
      <c r="IH29" s="22" t="str">
        <f t="shared" si="412"/>
        <v>VAN DE VIJVER Dylan</v>
      </c>
      <c r="II29" s="83">
        <v>2738</v>
      </c>
      <c r="IJ29" s="22" t="str">
        <f t="shared" si="413"/>
        <v>D</v>
      </c>
      <c r="IK29" s="83">
        <v>2</v>
      </c>
      <c r="IL29" s="83">
        <v>2</v>
      </c>
      <c r="IM29" s="67"/>
      <c r="IN29" s="22">
        <f t="shared" si="414"/>
        <v>0</v>
      </c>
      <c r="IO29" s="22">
        <f t="shared" si="415"/>
        <v>2</v>
      </c>
      <c r="IP29" s="43">
        <f t="shared" si="457"/>
        <v>0</v>
      </c>
      <c r="IQ29" s="43">
        <f t="shared" si="457"/>
        <v>3</v>
      </c>
      <c r="IR29" s="56"/>
      <c r="IS29" s="22" t="str">
        <f t="shared" si="416"/>
        <v>CLEYMANS Patrick</v>
      </c>
      <c r="IT29" s="83">
        <v>8426</v>
      </c>
      <c r="IU29" s="22" t="str">
        <f t="shared" si="417"/>
        <v>C</v>
      </c>
      <c r="IV29" s="22" t="str">
        <f t="shared" si="418"/>
        <v>VAN BOGAERT Jordi</v>
      </c>
      <c r="IW29" s="83">
        <v>2601</v>
      </c>
      <c r="IX29" s="22" t="str">
        <f t="shared" si="419"/>
        <v>D</v>
      </c>
      <c r="IY29" s="83">
        <v>1</v>
      </c>
      <c r="IZ29" s="83">
        <v>1</v>
      </c>
      <c r="JA29" s="85"/>
      <c r="JB29" s="22">
        <f t="shared" si="420"/>
        <v>2</v>
      </c>
      <c r="JC29" s="22">
        <f t="shared" si="421"/>
        <v>0</v>
      </c>
      <c r="JD29" s="43">
        <f t="shared" si="458"/>
        <v>3</v>
      </c>
      <c r="JE29" s="43">
        <f t="shared" si="458"/>
        <v>0</v>
      </c>
      <c r="JF29" s="56"/>
      <c r="JG29" s="22" t="str">
        <f t="shared" si="422"/>
        <v>VAN SCHOOR Eddy</v>
      </c>
      <c r="JH29" s="83">
        <v>2778</v>
      </c>
      <c r="JI29" s="22" t="str">
        <f t="shared" si="423"/>
        <v>D</v>
      </c>
      <c r="JJ29" s="22" t="str">
        <f t="shared" si="424"/>
        <v>ADRIAENSSENS Jorn</v>
      </c>
      <c r="JK29" s="83">
        <v>950</v>
      </c>
      <c r="JL29" s="22" t="str">
        <f t="shared" si="425"/>
        <v>NA</v>
      </c>
      <c r="JM29" s="83">
        <v>2</v>
      </c>
      <c r="JN29" s="83">
        <v>2</v>
      </c>
      <c r="JO29" s="85"/>
      <c r="JP29" s="22">
        <f t="shared" si="426"/>
        <v>0</v>
      </c>
      <c r="JQ29" s="22">
        <f t="shared" si="427"/>
        <v>2</v>
      </c>
      <c r="JR29" s="43">
        <f t="shared" si="459"/>
        <v>0</v>
      </c>
      <c r="JS29" s="43">
        <f t="shared" si="459"/>
        <v>3</v>
      </c>
      <c r="JT29" s="56"/>
      <c r="JU29" s="22" t="str">
        <f t="shared" si="428"/>
        <v>DESMEDT Hugo</v>
      </c>
      <c r="JV29" s="83">
        <v>2911</v>
      </c>
      <c r="JW29" s="22" t="str">
        <f t="shared" si="429"/>
        <v>D</v>
      </c>
      <c r="JX29" s="22" t="str">
        <f t="shared" si="430"/>
        <v>ENGELS Ronald</v>
      </c>
      <c r="JY29" s="83">
        <v>3612</v>
      </c>
      <c r="JZ29" s="22" t="str">
        <f t="shared" si="431"/>
        <v>C</v>
      </c>
      <c r="KA29" s="83">
        <v>2</v>
      </c>
      <c r="KB29" s="83">
        <v>2</v>
      </c>
      <c r="KC29" s="85"/>
      <c r="KD29" s="22">
        <f t="shared" si="432"/>
        <v>0</v>
      </c>
      <c r="KE29" s="22">
        <f t="shared" si="433"/>
        <v>2</v>
      </c>
      <c r="KF29" s="43">
        <f t="shared" si="460"/>
        <v>0</v>
      </c>
      <c r="KG29" s="43">
        <f t="shared" si="460"/>
        <v>3</v>
      </c>
      <c r="KH29" s="56"/>
      <c r="KI29" s="22" t="str">
        <f t="shared" si="434"/>
        <v>EECKELAERT Stefan</v>
      </c>
      <c r="KJ29" s="83">
        <v>3037</v>
      </c>
      <c r="KK29" s="22" t="str">
        <f t="shared" si="435"/>
        <v>C</v>
      </c>
      <c r="KL29" s="22" t="str">
        <f t="shared" si="436"/>
        <v>TELLIER Yannick</v>
      </c>
      <c r="KM29" s="83">
        <v>7646</v>
      </c>
      <c r="KN29" s="22" t="str">
        <f t="shared" si="437"/>
        <v>B</v>
      </c>
      <c r="KO29" s="83">
        <v>1</v>
      </c>
      <c r="KP29" s="83">
        <v>1</v>
      </c>
      <c r="KQ29" s="85"/>
      <c r="KR29" s="22">
        <f t="shared" si="438"/>
        <v>2</v>
      </c>
      <c r="KS29" s="22">
        <f t="shared" si="439"/>
        <v>0</v>
      </c>
      <c r="KT29" s="43">
        <f t="shared" si="461"/>
        <v>3</v>
      </c>
      <c r="KU29" s="43">
        <f t="shared" si="461"/>
        <v>0</v>
      </c>
      <c r="KV29" s="56"/>
      <c r="KW29" s="22"/>
      <c r="KX29" s="83"/>
      <c r="KY29" s="22"/>
      <c r="KZ29" s="22"/>
      <c r="LA29" s="83"/>
      <c r="LB29" s="22"/>
      <c r="LC29" s="83"/>
      <c r="LD29" s="83"/>
      <c r="LE29" s="85"/>
      <c r="LF29" s="22"/>
      <c r="LG29" s="22"/>
      <c r="LH29" s="43"/>
      <c r="LI29" s="43"/>
      <c r="LJ29" s="56"/>
      <c r="LK29" s="22"/>
      <c r="LL29" s="83"/>
      <c r="LM29" s="22"/>
      <c r="LN29" s="22"/>
      <c r="LO29" s="83"/>
      <c r="LP29" s="22"/>
      <c r="LQ29" s="83"/>
      <c r="LR29" s="83"/>
      <c r="LS29" s="85"/>
      <c r="LT29" s="22"/>
      <c r="LU29" s="22"/>
      <c r="LV29" s="43"/>
      <c r="LW29" s="43"/>
      <c r="LY29" s="22"/>
      <c r="LZ29" s="83"/>
      <c r="MA29" s="22"/>
      <c r="MB29" s="22"/>
      <c r="MC29" s="83"/>
      <c r="MD29" s="22"/>
      <c r="ME29" s="83"/>
      <c r="MF29" s="83"/>
      <c r="MG29" s="85"/>
      <c r="MH29" s="22"/>
      <c r="MI29" s="22"/>
      <c r="MJ29" s="43"/>
      <c r="MK29" s="43"/>
      <c r="ML29" s="56"/>
      <c r="MM29" s="22"/>
      <c r="MN29" s="83"/>
      <c r="MO29" s="22"/>
      <c r="MP29" s="22"/>
      <c r="MQ29" s="83"/>
      <c r="MR29" s="22"/>
      <c r="MS29" s="83"/>
      <c r="MT29" s="83"/>
      <c r="MU29" s="85"/>
      <c r="MV29" s="22"/>
      <c r="MW29" s="22"/>
      <c r="MX29" s="43"/>
      <c r="MY29" s="43"/>
    </row>
    <row r="30" spans="1:363" ht="15.75" thickBot="1" x14ac:dyDescent="0.3">
      <c r="A30" s="56"/>
      <c r="B30" s="56"/>
      <c r="C30" s="56"/>
      <c r="D30" s="56"/>
      <c r="E30" s="68"/>
      <c r="F30" s="68"/>
      <c r="G30" s="133" t="s">
        <v>6</v>
      </c>
      <c r="H30" s="134"/>
      <c r="I30" s="135"/>
      <c r="J30" s="79">
        <f>SUM(J24:J29)</f>
        <v>3</v>
      </c>
      <c r="K30" s="24">
        <f>SUM(K24:K29)</f>
        <v>9</v>
      </c>
      <c r="L30" s="44"/>
      <c r="M30" s="44"/>
      <c r="N30" s="56"/>
      <c r="O30" s="56"/>
      <c r="P30" s="56"/>
      <c r="Q30" s="56"/>
      <c r="R30" s="56"/>
      <c r="S30" s="68"/>
      <c r="T30" s="68"/>
      <c r="U30" s="133" t="s">
        <v>6</v>
      </c>
      <c r="V30" s="134"/>
      <c r="W30" s="135"/>
      <c r="X30" s="79">
        <f>SUM(X24:X29)</f>
        <v>4</v>
      </c>
      <c r="Y30" s="24">
        <f>SUM(Y24:Y29)</f>
        <v>8</v>
      </c>
      <c r="Z30" s="44"/>
      <c r="AA30" s="44"/>
      <c r="AB30" s="56"/>
      <c r="AC30" s="56"/>
      <c r="AD30" s="56"/>
      <c r="AE30" s="56"/>
      <c r="AF30" s="56"/>
      <c r="AG30" s="68"/>
      <c r="AH30" s="68"/>
      <c r="AI30" s="133" t="s">
        <v>6</v>
      </c>
      <c r="AJ30" s="134"/>
      <c r="AK30" s="135"/>
      <c r="AL30" s="79">
        <f>SUM(AL24:AL29)</f>
        <v>7</v>
      </c>
      <c r="AM30" s="24">
        <f>SUM(AM24:AM29)</f>
        <v>5</v>
      </c>
      <c r="AN30" s="44"/>
      <c r="AO30" s="44"/>
      <c r="AP30" s="56"/>
      <c r="AQ30" s="56"/>
      <c r="AR30" s="56"/>
      <c r="AS30" s="56"/>
      <c r="AT30" s="56"/>
      <c r="AU30" s="68"/>
      <c r="AV30" s="68"/>
      <c r="AW30" s="133" t="s">
        <v>6</v>
      </c>
      <c r="AX30" s="134"/>
      <c r="AY30" s="135"/>
      <c r="AZ30" s="79">
        <f>SUM(AZ24:AZ29)</f>
        <v>8</v>
      </c>
      <c r="BA30" s="24">
        <f>SUM(BA24:BA29)</f>
        <v>4</v>
      </c>
      <c r="BB30" s="44"/>
      <c r="BC30" s="44"/>
      <c r="BD30" s="56"/>
      <c r="BE30" s="56"/>
      <c r="BF30" s="56"/>
      <c r="BG30" s="56"/>
      <c r="BH30" s="56"/>
      <c r="BI30" s="68"/>
      <c r="BJ30" s="68"/>
      <c r="BK30" s="133" t="s">
        <v>6</v>
      </c>
      <c r="BL30" s="134"/>
      <c r="BM30" s="135"/>
      <c r="BN30" s="79">
        <f>SUM(BN24:BN29)</f>
        <v>2</v>
      </c>
      <c r="BO30" s="24">
        <f>SUM(BO24:BO29)</f>
        <v>10</v>
      </c>
      <c r="BP30" s="44"/>
      <c r="BQ30" s="44"/>
      <c r="BR30" s="56"/>
      <c r="BS30" s="56"/>
      <c r="BT30" s="56"/>
      <c r="BU30" s="56"/>
      <c r="BV30" s="56"/>
      <c r="BW30" s="68"/>
      <c r="BX30" s="68"/>
      <c r="BY30" s="133" t="s">
        <v>6</v>
      </c>
      <c r="BZ30" s="134"/>
      <c r="CA30" s="135"/>
      <c r="CB30" s="79">
        <f>SUM(CB24:CB29)</f>
        <v>7</v>
      </c>
      <c r="CC30" s="24">
        <f>SUM(CC24:CC29)</f>
        <v>5</v>
      </c>
      <c r="CD30" s="44"/>
      <c r="CE30" s="44"/>
      <c r="CF30" s="56"/>
      <c r="CG30" s="56"/>
      <c r="CH30" s="56"/>
      <c r="CI30" s="56"/>
      <c r="CJ30" s="56"/>
      <c r="CK30" s="68"/>
      <c r="CL30" s="68"/>
      <c r="CM30" s="133" t="s">
        <v>6</v>
      </c>
      <c r="CN30" s="134"/>
      <c r="CO30" s="135"/>
      <c r="CP30" s="79">
        <f>SUM(CP24:CP29)</f>
        <v>7</v>
      </c>
      <c r="CQ30" s="24">
        <f>SUM(CQ24:CQ29)</f>
        <v>5</v>
      </c>
      <c r="CR30" s="44"/>
      <c r="CS30" s="44"/>
      <c r="CT30" s="56"/>
      <c r="CU30" s="56"/>
      <c r="CV30" s="56"/>
      <c r="CW30" s="56"/>
      <c r="CX30" s="56"/>
      <c r="CY30" s="68"/>
      <c r="CZ30" s="68"/>
      <c r="DA30" s="133" t="s">
        <v>6</v>
      </c>
      <c r="DB30" s="134"/>
      <c r="DC30" s="135"/>
      <c r="DD30" s="79">
        <f>SUM(DD24:DD29)</f>
        <v>1</v>
      </c>
      <c r="DE30" s="24">
        <f>SUM(DE24:DE29)</f>
        <v>11</v>
      </c>
      <c r="DF30" s="44"/>
      <c r="DG30" s="44"/>
      <c r="DH30" s="56"/>
      <c r="DI30" s="56"/>
      <c r="DJ30" s="56"/>
      <c r="DK30" s="56"/>
      <c r="DL30" s="56"/>
      <c r="DM30" s="68"/>
      <c r="DN30" s="68"/>
      <c r="DO30" s="133" t="s">
        <v>6</v>
      </c>
      <c r="DP30" s="134"/>
      <c r="DQ30" s="135"/>
      <c r="DR30" s="79">
        <f>SUM(DR24:DR29)</f>
        <v>5</v>
      </c>
      <c r="DS30" s="24">
        <f>SUM(DS24:DS29)</f>
        <v>7</v>
      </c>
      <c r="DT30" s="44"/>
      <c r="DU30" s="44"/>
      <c r="DV30" s="56"/>
      <c r="DW30" s="56"/>
      <c r="DX30" s="56"/>
      <c r="DY30" s="56"/>
      <c r="DZ30" s="56"/>
      <c r="EA30" s="68"/>
      <c r="EB30" s="68"/>
      <c r="EC30" s="133" t="s">
        <v>6</v>
      </c>
      <c r="ED30" s="134"/>
      <c r="EE30" s="135"/>
      <c r="EF30" s="79">
        <f>SUM(EF24:EF29)</f>
        <v>4</v>
      </c>
      <c r="EG30" s="24">
        <f>SUM(EG24:EG29)</f>
        <v>8</v>
      </c>
      <c r="EH30" s="44"/>
      <c r="EI30" s="44"/>
      <c r="EJ30" s="56"/>
      <c r="EK30" s="56"/>
      <c r="EL30" s="56"/>
      <c r="EM30" s="56"/>
      <c r="EN30" s="56"/>
      <c r="EO30" s="68"/>
      <c r="EP30" s="68"/>
      <c r="EQ30" s="133" t="s">
        <v>6</v>
      </c>
      <c r="ER30" s="134"/>
      <c r="ES30" s="135"/>
      <c r="ET30" s="79">
        <f>SUM(ET24:ET29)</f>
        <v>7</v>
      </c>
      <c r="EU30" s="24">
        <f>SUM(EU24:EU29)</f>
        <v>5</v>
      </c>
      <c r="EV30" s="44"/>
      <c r="EW30" s="44"/>
      <c r="EX30" s="56"/>
      <c r="EY30" s="56"/>
      <c r="EZ30" s="56"/>
      <c r="FA30" s="56"/>
      <c r="FB30" s="56"/>
      <c r="FC30" s="68"/>
      <c r="FD30" s="68"/>
      <c r="FE30" s="133" t="s">
        <v>6</v>
      </c>
      <c r="FF30" s="134"/>
      <c r="FG30" s="135"/>
      <c r="FH30" s="79">
        <f>SUM(FH24:FH29)</f>
        <v>8</v>
      </c>
      <c r="FI30" s="24">
        <f>SUM(FI24:FI29)</f>
        <v>4</v>
      </c>
      <c r="FJ30" s="44"/>
      <c r="FK30" s="44"/>
      <c r="FL30" s="56"/>
      <c r="FM30" s="56"/>
      <c r="FN30" s="56"/>
      <c r="FO30" s="56"/>
      <c r="FP30" s="56"/>
      <c r="FQ30" s="68"/>
      <c r="FR30" s="68"/>
      <c r="FS30" s="133" t="s">
        <v>6</v>
      </c>
      <c r="FT30" s="134"/>
      <c r="FU30" s="135"/>
      <c r="FV30" s="79">
        <f>SUM(FV24:FV29)</f>
        <v>10</v>
      </c>
      <c r="FW30" s="24">
        <f>SUM(FW24:FW29)</f>
        <v>2</v>
      </c>
      <c r="FX30" s="44"/>
      <c r="FY30" s="44"/>
      <c r="FZ30" s="56"/>
      <c r="GA30" s="56"/>
      <c r="GB30" s="56"/>
      <c r="GC30" s="56"/>
      <c r="GD30" s="56"/>
      <c r="GE30" s="68"/>
      <c r="GF30" s="68"/>
      <c r="GG30" s="133" t="s">
        <v>6</v>
      </c>
      <c r="GH30" s="134"/>
      <c r="GI30" s="135"/>
      <c r="GJ30" s="79">
        <f>SUM(GJ24:GJ29)</f>
        <v>7</v>
      </c>
      <c r="GK30" s="24">
        <f>SUM(GK24:GK29)</f>
        <v>5</v>
      </c>
      <c r="GL30" s="44"/>
      <c r="GM30" s="44"/>
      <c r="GN30" s="56"/>
      <c r="GO30" s="56"/>
      <c r="GP30" s="56"/>
      <c r="GQ30" s="56"/>
      <c r="GR30" s="56"/>
      <c r="GS30" s="68"/>
      <c r="GT30" s="68"/>
      <c r="GU30" s="133" t="s">
        <v>6</v>
      </c>
      <c r="GV30" s="134"/>
      <c r="GW30" s="135"/>
      <c r="GX30" s="79">
        <f>SUM(GX24:GX29)</f>
        <v>7</v>
      </c>
      <c r="GY30" s="24">
        <f>SUM(GY24:GY29)</f>
        <v>5</v>
      </c>
      <c r="GZ30" s="44"/>
      <c r="HA30" s="44"/>
      <c r="HB30" s="56"/>
      <c r="HC30" s="69"/>
      <c r="HD30" s="56"/>
      <c r="HE30" s="56"/>
      <c r="HF30" s="69"/>
      <c r="HG30" s="68"/>
      <c r="HH30" s="68"/>
      <c r="HI30" s="133" t="s">
        <v>6</v>
      </c>
      <c r="HJ30" s="134"/>
      <c r="HK30" s="135"/>
      <c r="HL30" s="79">
        <f>SUM(HL24:HL29)</f>
        <v>10</v>
      </c>
      <c r="HM30" s="24">
        <f>SUM(HM24:HM29)</f>
        <v>2</v>
      </c>
      <c r="HN30" s="44"/>
      <c r="HO30" s="44"/>
      <c r="HP30" s="56"/>
      <c r="HQ30" s="56"/>
      <c r="HR30" s="56"/>
      <c r="HS30" s="56"/>
      <c r="HT30" s="56"/>
      <c r="HU30" s="68"/>
      <c r="HV30" s="68"/>
      <c r="HW30" s="133" t="s">
        <v>6</v>
      </c>
      <c r="HX30" s="134"/>
      <c r="HY30" s="135"/>
      <c r="HZ30" s="79">
        <f>SUM(HZ24:HZ29)</f>
        <v>3</v>
      </c>
      <c r="IA30" s="24">
        <f>SUM(IA24:IA29)</f>
        <v>9</v>
      </c>
      <c r="IB30" s="44"/>
      <c r="IC30" s="44"/>
      <c r="ID30" s="56"/>
      <c r="IE30" s="56"/>
      <c r="IF30" s="56"/>
      <c r="IG30" s="56"/>
      <c r="IH30" s="56"/>
      <c r="II30" s="68"/>
      <c r="IJ30" s="68"/>
      <c r="IK30" s="133" t="s">
        <v>6</v>
      </c>
      <c r="IL30" s="134"/>
      <c r="IM30" s="135"/>
      <c r="IN30" s="79">
        <f>SUM(IN24:IN29)</f>
        <v>6</v>
      </c>
      <c r="IO30" s="24">
        <f>SUM(IO24:IO29)</f>
        <v>6</v>
      </c>
      <c r="IP30" s="44"/>
      <c r="IQ30" s="44"/>
      <c r="IR30" s="56"/>
      <c r="IS30" s="56"/>
      <c r="IT30" s="56"/>
      <c r="IU30" s="56"/>
      <c r="IV30" s="56"/>
      <c r="IW30" s="68"/>
      <c r="IX30" s="68"/>
      <c r="IY30" s="133" t="s">
        <v>6</v>
      </c>
      <c r="IZ30" s="134"/>
      <c r="JA30" s="135"/>
      <c r="JB30" s="79">
        <f>SUM(JB24:JB29)</f>
        <v>9</v>
      </c>
      <c r="JC30" s="24">
        <f>SUM(JC24:JC29)</f>
        <v>3</v>
      </c>
      <c r="JD30" s="44"/>
      <c r="JE30" s="44"/>
      <c r="JF30" s="56"/>
      <c r="JG30" s="56"/>
      <c r="JH30" s="56"/>
      <c r="JI30" s="56"/>
      <c r="JJ30" s="56"/>
      <c r="JK30" s="68"/>
      <c r="JL30" s="68"/>
      <c r="JM30" s="133" t="s">
        <v>6</v>
      </c>
      <c r="JN30" s="134"/>
      <c r="JO30" s="135"/>
      <c r="JP30" s="79">
        <f>SUM(JP24:JP29)</f>
        <v>6</v>
      </c>
      <c r="JQ30" s="24">
        <f>SUM(JQ24:JQ29)</f>
        <v>6</v>
      </c>
      <c r="JR30" s="44"/>
      <c r="JS30" s="44"/>
      <c r="JT30" s="56"/>
      <c r="JU30" s="56"/>
      <c r="JV30" s="56"/>
      <c r="JW30" s="56"/>
      <c r="JX30" s="56"/>
      <c r="JY30" s="68"/>
      <c r="JZ30" s="68"/>
      <c r="KA30" s="133" t="s">
        <v>6</v>
      </c>
      <c r="KB30" s="134"/>
      <c r="KC30" s="135"/>
      <c r="KD30" s="79">
        <f>SUM(KD24:KD29)</f>
        <v>6</v>
      </c>
      <c r="KE30" s="24">
        <f>SUM(KE24:KE29)</f>
        <v>6</v>
      </c>
      <c r="KF30" s="44"/>
      <c r="KG30" s="44"/>
      <c r="KH30" s="56"/>
      <c r="KI30" s="56"/>
      <c r="KJ30" s="56"/>
      <c r="KK30" s="56"/>
      <c r="KL30" s="56"/>
      <c r="KM30" s="68"/>
      <c r="KN30" s="68"/>
      <c r="KO30" s="133" t="s">
        <v>6</v>
      </c>
      <c r="KP30" s="134"/>
      <c r="KQ30" s="135"/>
      <c r="KR30" s="79">
        <f>SUM(KR24:KR29)</f>
        <v>7</v>
      </c>
      <c r="KS30" s="24">
        <f>SUM(KS24:KS29)</f>
        <v>5</v>
      </c>
      <c r="KT30" s="44"/>
      <c r="KU30" s="44"/>
      <c r="KW30" s="56"/>
      <c r="KX30" s="56"/>
      <c r="KY30" s="56"/>
      <c r="KZ30" s="56"/>
      <c r="LA30" s="68"/>
      <c r="LB30" s="68"/>
      <c r="LC30" s="133"/>
      <c r="LD30" s="134"/>
      <c r="LE30" s="135"/>
      <c r="LF30" s="79"/>
      <c r="LG30" s="24"/>
      <c r="LH30" s="44"/>
      <c r="LI30" s="44"/>
      <c r="LK30" s="56"/>
      <c r="LL30" s="56"/>
      <c r="LM30" s="56"/>
      <c r="LN30" s="56"/>
      <c r="LO30" s="68"/>
      <c r="LP30" s="68"/>
      <c r="LQ30" s="133"/>
      <c r="LR30" s="134"/>
      <c r="LS30" s="135"/>
      <c r="LT30" s="79"/>
      <c r="LU30" s="24"/>
      <c r="LV30" s="44"/>
      <c r="LW30" s="44"/>
      <c r="LY30" s="56"/>
      <c r="LZ30" s="56"/>
      <c r="MA30" s="56"/>
      <c r="MB30" s="56"/>
      <c r="MC30" s="68"/>
      <c r="MD30" s="68"/>
      <c r="ME30" s="133"/>
      <c r="MF30" s="134"/>
      <c r="MG30" s="135"/>
      <c r="MH30" s="79"/>
      <c r="MI30" s="24"/>
      <c r="MJ30" s="44"/>
      <c r="MK30" s="44"/>
      <c r="MM30" s="56"/>
      <c r="MN30" s="56"/>
      <c r="MO30" s="56"/>
      <c r="MP30" s="56"/>
      <c r="MQ30" s="68"/>
      <c r="MR30" s="68"/>
      <c r="MS30" s="133"/>
      <c r="MT30" s="134"/>
      <c r="MU30" s="135"/>
      <c r="MV30" s="79"/>
      <c r="MW30" s="24"/>
    </row>
    <row r="31" spans="1:363" ht="15.75" thickBot="1" x14ac:dyDescent="0.3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69"/>
      <c r="HD31" s="56"/>
      <c r="HE31" s="56"/>
      <c r="HF31" s="69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</row>
    <row r="32" spans="1:363" s="75" customFormat="1" ht="15.75" thickBot="1" x14ac:dyDescent="0.3">
      <c r="A32" s="26" t="str">
        <f>Kalender!B65</f>
        <v>Biljartvrienden 2</v>
      </c>
      <c r="B32" s="70"/>
      <c r="C32" s="70"/>
      <c r="D32" s="25" t="str">
        <f>Kalender!D65</f>
        <v>Autobus</v>
      </c>
      <c r="E32" s="72"/>
      <c r="F32" s="73"/>
      <c r="G32" s="73"/>
      <c r="H32" s="73"/>
      <c r="I32" s="73"/>
      <c r="J32" s="73"/>
      <c r="K32" s="74"/>
      <c r="L32" s="71"/>
      <c r="M32" s="71"/>
      <c r="O32" s="26" t="str">
        <f>Kalender!B100</f>
        <v>Biljartvrienden 2</v>
      </c>
      <c r="P32" s="70"/>
      <c r="Q32" s="70"/>
      <c r="R32" s="25" t="str">
        <f>Kalender!D100</f>
        <v>De Plezante Hoek</v>
      </c>
      <c r="S32" s="72"/>
      <c r="T32" s="73"/>
      <c r="U32" s="73"/>
      <c r="V32" s="73"/>
      <c r="W32" s="73"/>
      <c r="X32" s="73"/>
      <c r="Y32" s="74"/>
      <c r="Z32" s="71"/>
      <c r="AA32" s="71"/>
      <c r="AC32" s="26" t="str">
        <f>Kalender!B135</f>
        <v>De Plekkers 2</v>
      </c>
      <c r="AD32" s="70"/>
      <c r="AE32" s="70"/>
      <c r="AF32" s="26" t="str">
        <f>Kalender!D135</f>
        <v>Biljartvrienden 2</v>
      </c>
      <c r="AG32" s="72"/>
      <c r="AH32" s="73"/>
      <c r="AI32" s="73"/>
      <c r="AJ32" s="73"/>
      <c r="AK32" s="73"/>
      <c r="AL32" s="73"/>
      <c r="AM32" s="74"/>
      <c r="AN32" s="71"/>
      <c r="AO32" s="71"/>
      <c r="AQ32" s="26" t="str">
        <f>Kalender!B170</f>
        <v>De Plekkers 2</v>
      </c>
      <c r="AR32" s="70"/>
      <c r="AS32" s="70"/>
      <c r="AT32" s="25" t="str">
        <f>Kalender!D170</f>
        <v>Stappes</v>
      </c>
      <c r="AU32" s="72"/>
      <c r="AV32" s="73"/>
      <c r="AW32" s="73"/>
      <c r="AX32" s="73"/>
      <c r="AY32" s="73"/>
      <c r="AZ32" s="73"/>
      <c r="BA32" s="74"/>
      <c r="BB32" s="71"/>
      <c r="BC32" s="71"/>
      <c r="BE32" s="26" t="str">
        <f>Kalender!B205</f>
        <v>De Plezante Hoek</v>
      </c>
      <c r="BF32" s="70"/>
      <c r="BG32" s="70"/>
      <c r="BH32" s="25" t="str">
        <f>Kalender!D205</f>
        <v>Autobus</v>
      </c>
      <c r="BI32" s="72"/>
      <c r="BJ32" s="73"/>
      <c r="BK32" s="73"/>
      <c r="BL32" s="73"/>
      <c r="BM32" s="73"/>
      <c r="BN32" s="73"/>
      <c r="BO32" s="74"/>
      <c r="BP32" s="71"/>
      <c r="BQ32" s="71"/>
      <c r="BS32" s="26" t="str">
        <f>Kalender!B240</f>
        <v>Sportifke 2</v>
      </c>
      <c r="BT32" s="70"/>
      <c r="BU32" s="70"/>
      <c r="BV32" s="25" t="str">
        <f>Kalender!D240</f>
        <v>Het Wiel 2</v>
      </c>
      <c r="BW32" s="72"/>
      <c r="BX32" s="73"/>
      <c r="BY32" s="73"/>
      <c r="BZ32" s="73"/>
      <c r="CA32" s="73"/>
      <c r="CB32" s="73"/>
      <c r="CC32" s="74"/>
      <c r="CD32" s="71"/>
      <c r="CE32" s="71"/>
      <c r="CG32" s="26" t="str">
        <f>Kalender!B275</f>
        <v>Duvelboys 2</v>
      </c>
      <c r="CH32" s="70"/>
      <c r="CI32" s="70"/>
      <c r="CJ32" s="25" t="str">
        <f>Kalender!D275</f>
        <v>Nog Ene</v>
      </c>
      <c r="CK32" s="72"/>
      <c r="CL32" s="73"/>
      <c r="CM32" s="73"/>
      <c r="CN32" s="73"/>
      <c r="CO32" s="73"/>
      <c r="CP32" s="73"/>
      <c r="CQ32" s="74"/>
      <c r="CR32" s="71"/>
      <c r="CS32" s="71"/>
      <c r="CU32" s="26" t="str">
        <f>Kalender!B310</f>
        <v>Biljartvrienden 2</v>
      </c>
      <c r="CV32" s="70"/>
      <c r="CW32" s="70"/>
      <c r="CX32" s="25" t="str">
        <f>Kalender!D310</f>
        <v>Onder Den Toren</v>
      </c>
      <c r="CY32" s="72"/>
      <c r="CZ32" s="73"/>
      <c r="DA32" s="73"/>
      <c r="DB32" s="73"/>
      <c r="DC32" s="73"/>
      <c r="DD32" s="73"/>
      <c r="DE32" s="74"/>
      <c r="DF32" s="71"/>
      <c r="DG32" s="71"/>
      <c r="DI32" s="26" t="str">
        <f>Kalender!B380</f>
        <v>Nog Ene</v>
      </c>
      <c r="DJ32" s="70"/>
      <c r="DK32" s="70"/>
      <c r="DL32" s="25" t="str">
        <f>Kalender!D380</f>
        <v>De Plezante Hoek</v>
      </c>
      <c r="DM32" s="72"/>
      <c r="DN32" s="73"/>
      <c r="DO32" s="73"/>
      <c r="DP32" s="73"/>
      <c r="DQ32" s="73"/>
      <c r="DR32" s="73"/>
      <c r="DS32" s="74"/>
      <c r="DT32" s="71"/>
      <c r="DU32" s="71"/>
      <c r="DW32" s="26" t="str">
        <f>Kalender!B415</f>
        <v>Biljartvrienden 2</v>
      </c>
      <c r="DX32" s="70"/>
      <c r="DY32" s="70"/>
      <c r="DZ32" s="25" t="str">
        <f>Kalender!D415</f>
        <v>Nog Ene</v>
      </c>
      <c r="EA32" s="72"/>
      <c r="EB32" s="73"/>
      <c r="EC32" s="73"/>
      <c r="ED32" s="73"/>
      <c r="EE32" s="73"/>
      <c r="EF32" s="73"/>
      <c r="EG32" s="74"/>
      <c r="EH32" s="71"/>
      <c r="EI32" s="71"/>
      <c r="EK32" s="27" t="str">
        <f>Kalender!B450</f>
        <v>Fausse Keu</v>
      </c>
      <c r="EL32" s="70"/>
      <c r="EM32" s="70"/>
      <c r="EN32" s="25" t="str">
        <f>Kalender!D450</f>
        <v>Biljartvrienden 2</v>
      </c>
      <c r="EO32" s="72"/>
      <c r="EP32" s="73"/>
      <c r="EQ32" s="73"/>
      <c r="ER32" s="73"/>
      <c r="ES32" s="73"/>
      <c r="ET32" s="73"/>
      <c r="EU32" s="74"/>
      <c r="EV32" s="71"/>
      <c r="EW32" s="71"/>
      <c r="EY32" s="26" t="str">
        <f>Kalender!B520</f>
        <v>Autobus</v>
      </c>
      <c r="EZ32" s="70"/>
      <c r="FA32" s="70"/>
      <c r="FB32" s="25" t="str">
        <f>Kalender!D520</f>
        <v>Biljartvrienden 2</v>
      </c>
      <c r="FC32" s="72"/>
      <c r="FD32" s="73"/>
      <c r="FE32" s="73"/>
      <c r="FF32" s="73"/>
      <c r="FG32" s="73"/>
      <c r="FH32" s="73"/>
      <c r="FI32" s="74"/>
      <c r="FJ32" s="71"/>
      <c r="FK32" s="71"/>
      <c r="FM32" s="26" t="str">
        <f>Kalender!B555</f>
        <v>De Plezante Hoek</v>
      </c>
      <c r="FN32" s="70"/>
      <c r="FO32" s="70"/>
      <c r="FP32" s="25" t="str">
        <f>Kalender!D555</f>
        <v>Biljartvrienden 2</v>
      </c>
      <c r="FQ32" s="136"/>
      <c r="FR32" s="137"/>
      <c r="FS32" s="137"/>
      <c r="FT32" s="137"/>
      <c r="FU32" s="137"/>
      <c r="FV32" s="137"/>
      <c r="FW32" s="138"/>
      <c r="FX32" s="71"/>
      <c r="FY32" s="71"/>
      <c r="GA32" s="26" t="str">
        <f>Kalender!B590</f>
        <v>Biljartvrienden 2</v>
      </c>
      <c r="GB32" s="70"/>
      <c r="GC32" s="70"/>
      <c r="GD32" s="25" t="str">
        <f>Kalender!D590</f>
        <v>De Plekkers 2</v>
      </c>
      <c r="GE32" s="72"/>
      <c r="GF32" s="73"/>
      <c r="GG32" s="73"/>
      <c r="GH32" s="73"/>
      <c r="GI32" s="73"/>
      <c r="GJ32" s="73"/>
      <c r="GK32" s="74"/>
      <c r="GL32" s="71"/>
      <c r="GM32" s="71"/>
      <c r="GO32" s="26" t="str">
        <f>Kalender!B625</f>
        <v>Stappes</v>
      </c>
      <c r="GP32" s="70"/>
      <c r="GQ32" s="70"/>
      <c r="GR32" s="27" t="str">
        <f>Kalender!D625</f>
        <v>De Plekkers 2</v>
      </c>
      <c r="GS32" s="72"/>
      <c r="GT32" s="73"/>
      <c r="GU32" s="73"/>
      <c r="GV32" s="73"/>
      <c r="GW32" s="73"/>
      <c r="GX32" s="73"/>
      <c r="GY32" s="74"/>
      <c r="GZ32" s="71"/>
      <c r="HA32" s="71"/>
      <c r="HC32" s="27" t="str">
        <f>Kalender!B660</f>
        <v>Autobus</v>
      </c>
      <c r="HD32" s="70"/>
      <c r="HE32" s="70"/>
      <c r="HF32" s="27" t="str">
        <f>Kalender!D660</f>
        <v>De Plezante Hoek</v>
      </c>
      <c r="HG32" s="72"/>
      <c r="HH32" s="73"/>
      <c r="HI32" s="73"/>
      <c r="HJ32" s="73"/>
      <c r="HK32" s="73"/>
      <c r="HL32" s="73"/>
      <c r="HM32" s="74"/>
      <c r="HN32" s="71"/>
      <c r="HO32" s="71"/>
      <c r="HQ32" s="27" t="str">
        <f>Kalender!B695</f>
        <v>Het Wiel 2</v>
      </c>
      <c r="HR32" s="70"/>
      <c r="HS32" s="70"/>
      <c r="HT32" s="27" t="str">
        <f>Kalender!D695</f>
        <v>Sportifke 2</v>
      </c>
      <c r="HU32" s="139"/>
      <c r="HV32" s="137"/>
      <c r="HW32" s="137"/>
      <c r="HX32" s="137"/>
      <c r="HY32" s="137"/>
      <c r="HZ32" s="137"/>
      <c r="IA32" s="138"/>
      <c r="IB32" s="71"/>
      <c r="IC32" s="71"/>
      <c r="IE32" s="27" t="str">
        <f>Kalender!B730</f>
        <v>Nog Ene</v>
      </c>
      <c r="IF32" s="70"/>
      <c r="IG32" s="70"/>
      <c r="IH32" s="27" t="str">
        <f>Kalender!D730</f>
        <v>Duvelboys 2</v>
      </c>
      <c r="II32" s="72"/>
      <c r="IJ32" s="73"/>
      <c r="IK32" s="73"/>
      <c r="IL32" s="73"/>
      <c r="IM32" s="73"/>
      <c r="IN32" s="73"/>
      <c r="IO32" s="74"/>
      <c r="IP32" s="71"/>
      <c r="IQ32" s="71"/>
      <c r="IS32" s="27" t="str">
        <f>Kalender!B765</f>
        <v>Onder Den Toren</v>
      </c>
      <c r="IT32" s="70"/>
      <c r="IU32" s="70"/>
      <c r="IV32" s="27" t="str">
        <f>Kalender!D765</f>
        <v>Biljartvrienden 2</v>
      </c>
      <c r="IW32" s="72"/>
      <c r="IX32" s="73"/>
      <c r="IY32" s="73"/>
      <c r="IZ32" s="73"/>
      <c r="JA32" s="73"/>
      <c r="JB32" s="73"/>
      <c r="JC32" s="74"/>
      <c r="JD32" s="71"/>
      <c r="JE32" s="71"/>
      <c r="JG32" s="27" t="str">
        <f>Kalender!B835</f>
        <v>De Plezante Hoek</v>
      </c>
      <c r="JH32" s="70"/>
      <c r="JI32" s="70"/>
      <c r="JJ32" s="27" t="str">
        <f>Kalender!D835</f>
        <v>Nog Ene</v>
      </c>
      <c r="JK32" s="72"/>
      <c r="JL32" s="73"/>
      <c r="JM32" s="73"/>
      <c r="JN32" s="73"/>
      <c r="JO32" s="73"/>
      <c r="JP32" s="73"/>
      <c r="JQ32" s="74"/>
      <c r="JR32" s="71"/>
      <c r="JS32" s="71"/>
      <c r="JU32" s="27" t="str">
        <f>Kalender!B870</f>
        <v>Nog Ene</v>
      </c>
      <c r="JV32" s="70"/>
      <c r="JW32" s="70"/>
      <c r="JX32" s="27" t="str">
        <f>Kalender!D870</f>
        <v>Biljartvrienden 2</v>
      </c>
      <c r="JY32" s="72"/>
      <c r="JZ32" s="73"/>
      <c r="KA32" s="73"/>
      <c r="KB32" s="73"/>
      <c r="KC32" s="73"/>
      <c r="KD32" s="73"/>
      <c r="KE32" s="74"/>
      <c r="KF32" s="71"/>
      <c r="KG32" s="71"/>
      <c r="KI32" s="27" t="str">
        <f>Kalender!B905</f>
        <v>Biljartvrienden 2</v>
      </c>
      <c r="KJ32" s="70"/>
      <c r="KK32" s="70"/>
      <c r="KL32" s="27" t="str">
        <f>Kalender!D905</f>
        <v>Fausse Keu</v>
      </c>
      <c r="KM32" s="72"/>
      <c r="KN32" s="73"/>
      <c r="KO32" s="73"/>
      <c r="KP32" s="73"/>
      <c r="KQ32" s="73"/>
      <c r="KR32" s="73"/>
      <c r="KS32" s="74"/>
      <c r="KT32" s="71"/>
      <c r="KU32" s="71"/>
      <c r="KW32" s="27"/>
      <c r="KX32" s="70"/>
      <c r="KY32" s="70"/>
      <c r="KZ32" s="27"/>
      <c r="LA32" s="72"/>
      <c r="LB32" s="73"/>
      <c r="LC32" s="73"/>
      <c r="LD32" s="73"/>
      <c r="LE32" s="73"/>
      <c r="LF32" s="73"/>
      <c r="LG32" s="74"/>
      <c r="LH32" s="71"/>
      <c r="LI32" s="71"/>
      <c r="LK32" s="27"/>
      <c r="LL32" s="70"/>
      <c r="LM32" s="70"/>
      <c r="LN32" s="27"/>
      <c r="LO32" s="72"/>
      <c r="LP32" s="73"/>
      <c r="LQ32" s="73"/>
      <c r="LR32" s="73"/>
      <c r="LS32" s="73"/>
      <c r="LT32" s="73"/>
      <c r="LU32" s="74"/>
      <c r="LV32" s="71"/>
      <c r="LW32" s="71"/>
      <c r="LY32" s="27"/>
      <c r="LZ32" s="70"/>
      <c r="MA32" s="70"/>
      <c r="MB32" s="27"/>
      <c r="MC32" s="72"/>
      <c r="MD32" s="73"/>
      <c r="ME32" s="73"/>
      <c r="MF32" s="73"/>
      <c r="MG32" s="73"/>
      <c r="MH32" s="73"/>
      <c r="MI32" s="74"/>
      <c r="MJ32" s="71"/>
      <c r="MK32" s="71"/>
      <c r="MM32" s="27"/>
      <c r="MN32" s="70"/>
      <c r="MO32" s="70"/>
      <c r="MP32" s="27"/>
      <c r="MQ32" s="72"/>
      <c r="MR32" s="73"/>
      <c r="MS32" s="73"/>
      <c r="MT32" s="73"/>
      <c r="MU32" s="73"/>
      <c r="MV32" s="73"/>
      <c r="MW32" s="74"/>
    </row>
    <row r="33" spans="1:363" x14ac:dyDescent="0.25">
      <c r="A33" s="63" t="s">
        <v>0</v>
      </c>
      <c r="B33" s="64" t="s">
        <v>1</v>
      </c>
      <c r="C33" s="64" t="s">
        <v>29</v>
      </c>
      <c r="D33" s="64" t="s">
        <v>2</v>
      </c>
      <c r="E33" s="64" t="s">
        <v>1</v>
      </c>
      <c r="F33" s="64" t="s">
        <v>29</v>
      </c>
      <c r="G33" s="64" t="s">
        <v>265</v>
      </c>
      <c r="H33" s="64" t="s">
        <v>266</v>
      </c>
      <c r="I33" s="64"/>
      <c r="J33" s="131" t="s">
        <v>5</v>
      </c>
      <c r="K33" s="132"/>
      <c r="L33" s="44"/>
      <c r="M33" s="44"/>
      <c r="N33" s="56"/>
      <c r="O33" s="63" t="s">
        <v>0</v>
      </c>
      <c r="P33" s="64" t="s">
        <v>1</v>
      </c>
      <c r="Q33" s="64" t="s">
        <v>29</v>
      </c>
      <c r="R33" s="64" t="s">
        <v>2</v>
      </c>
      <c r="S33" s="64" t="s">
        <v>1</v>
      </c>
      <c r="T33" s="64" t="s">
        <v>29</v>
      </c>
      <c r="U33" s="64" t="s">
        <v>265</v>
      </c>
      <c r="V33" s="64" t="s">
        <v>266</v>
      </c>
      <c r="W33" s="64"/>
      <c r="X33" s="131" t="s">
        <v>5</v>
      </c>
      <c r="Y33" s="132"/>
      <c r="Z33" s="44"/>
      <c r="AA33" s="44"/>
      <c r="AB33" s="56"/>
      <c r="AC33" s="63" t="s">
        <v>0</v>
      </c>
      <c r="AD33" s="64" t="s">
        <v>1</v>
      </c>
      <c r="AE33" s="64" t="s">
        <v>29</v>
      </c>
      <c r="AF33" s="64" t="s">
        <v>2</v>
      </c>
      <c r="AG33" s="64" t="s">
        <v>1</v>
      </c>
      <c r="AH33" s="64" t="s">
        <v>29</v>
      </c>
      <c r="AI33" s="64" t="s">
        <v>265</v>
      </c>
      <c r="AJ33" s="64" t="s">
        <v>266</v>
      </c>
      <c r="AK33" s="64"/>
      <c r="AL33" s="131" t="s">
        <v>5</v>
      </c>
      <c r="AM33" s="132"/>
      <c r="AN33" s="44"/>
      <c r="AO33" s="44"/>
      <c r="AP33" s="56"/>
      <c r="AQ33" s="63" t="s">
        <v>0</v>
      </c>
      <c r="AR33" s="64" t="s">
        <v>1</v>
      </c>
      <c r="AS33" s="64" t="s">
        <v>29</v>
      </c>
      <c r="AT33" s="64" t="s">
        <v>2</v>
      </c>
      <c r="AU33" s="64" t="s">
        <v>1</v>
      </c>
      <c r="AV33" s="64" t="s">
        <v>29</v>
      </c>
      <c r="AW33" s="64" t="s">
        <v>265</v>
      </c>
      <c r="AX33" s="64" t="s">
        <v>266</v>
      </c>
      <c r="AY33" s="64"/>
      <c r="AZ33" s="131"/>
      <c r="BA33" s="132" t="s">
        <v>5</v>
      </c>
      <c r="BB33" s="44"/>
      <c r="BC33" s="44"/>
      <c r="BD33" s="56"/>
      <c r="BE33" s="63" t="s">
        <v>0</v>
      </c>
      <c r="BF33" s="64" t="s">
        <v>1</v>
      </c>
      <c r="BG33" s="64" t="s">
        <v>29</v>
      </c>
      <c r="BH33" s="64" t="s">
        <v>2</v>
      </c>
      <c r="BI33" s="64" t="s">
        <v>1</v>
      </c>
      <c r="BJ33" s="64" t="s">
        <v>29</v>
      </c>
      <c r="BK33" s="64" t="s">
        <v>265</v>
      </c>
      <c r="BL33" s="64" t="s">
        <v>266</v>
      </c>
      <c r="BM33" s="64"/>
      <c r="BN33" s="131" t="s">
        <v>5</v>
      </c>
      <c r="BO33" s="132"/>
      <c r="BP33" s="44"/>
      <c r="BQ33" s="44"/>
      <c r="BR33" s="56"/>
      <c r="BS33" s="63" t="s">
        <v>0</v>
      </c>
      <c r="BT33" s="64" t="s">
        <v>1</v>
      </c>
      <c r="BU33" s="64" t="s">
        <v>29</v>
      </c>
      <c r="BV33" s="64" t="s">
        <v>2</v>
      </c>
      <c r="BW33" s="64" t="s">
        <v>1</v>
      </c>
      <c r="BX33" s="64" t="s">
        <v>29</v>
      </c>
      <c r="BY33" s="64" t="s">
        <v>265</v>
      </c>
      <c r="BZ33" s="64" t="s">
        <v>266</v>
      </c>
      <c r="CA33" s="64"/>
      <c r="CB33" s="131" t="s">
        <v>5</v>
      </c>
      <c r="CC33" s="132"/>
      <c r="CD33" s="44"/>
      <c r="CE33" s="44"/>
      <c r="CF33" s="56"/>
      <c r="CG33" s="63" t="s">
        <v>0</v>
      </c>
      <c r="CH33" s="64" t="s">
        <v>1</v>
      </c>
      <c r="CI33" s="64" t="s">
        <v>29</v>
      </c>
      <c r="CJ33" s="64" t="s">
        <v>2</v>
      </c>
      <c r="CK33" s="64" t="s">
        <v>1</v>
      </c>
      <c r="CL33" s="64" t="s">
        <v>29</v>
      </c>
      <c r="CM33" s="64" t="s">
        <v>265</v>
      </c>
      <c r="CN33" s="64" t="s">
        <v>266</v>
      </c>
      <c r="CO33" s="64"/>
      <c r="CP33" s="131" t="s">
        <v>5</v>
      </c>
      <c r="CQ33" s="132"/>
      <c r="CR33" s="44"/>
      <c r="CS33" s="44"/>
      <c r="CT33" s="56"/>
      <c r="CU33" s="63" t="s">
        <v>0</v>
      </c>
      <c r="CV33" s="64" t="s">
        <v>1</v>
      </c>
      <c r="CW33" s="64" t="s">
        <v>29</v>
      </c>
      <c r="CX33" s="64" t="s">
        <v>2</v>
      </c>
      <c r="CY33" s="64" t="s">
        <v>1</v>
      </c>
      <c r="CZ33" s="64" t="s">
        <v>29</v>
      </c>
      <c r="DA33" s="64" t="s">
        <v>265</v>
      </c>
      <c r="DB33" s="64" t="s">
        <v>266</v>
      </c>
      <c r="DC33" s="64"/>
      <c r="DD33" s="131" t="s">
        <v>5</v>
      </c>
      <c r="DE33" s="132"/>
      <c r="DF33" s="44"/>
      <c r="DG33" s="44"/>
      <c r="DH33" s="56"/>
      <c r="DI33" s="63" t="s">
        <v>0</v>
      </c>
      <c r="DJ33" s="64" t="s">
        <v>1</v>
      </c>
      <c r="DK33" s="64" t="s">
        <v>29</v>
      </c>
      <c r="DL33" s="64" t="s">
        <v>2</v>
      </c>
      <c r="DM33" s="64" t="s">
        <v>1</v>
      </c>
      <c r="DN33" s="64" t="s">
        <v>29</v>
      </c>
      <c r="DO33" s="64" t="s">
        <v>265</v>
      </c>
      <c r="DP33" s="64" t="s">
        <v>266</v>
      </c>
      <c r="DQ33" s="64"/>
      <c r="DR33" s="131" t="s">
        <v>5</v>
      </c>
      <c r="DS33" s="132"/>
      <c r="DT33" s="44"/>
      <c r="DU33" s="44"/>
      <c r="DV33" s="56"/>
      <c r="DW33" s="63" t="s">
        <v>0</v>
      </c>
      <c r="DX33" s="64" t="s">
        <v>1</v>
      </c>
      <c r="DY33" s="64" t="s">
        <v>29</v>
      </c>
      <c r="DZ33" s="64" t="s">
        <v>2</v>
      </c>
      <c r="EA33" s="64" t="s">
        <v>1</v>
      </c>
      <c r="EB33" s="64" t="s">
        <v>29</v>
      </c>
      <c r="EC33" s="64" t="s">
        <v>265</v>
      </c>
      <c r="ED33" s="64" t="s">
        <v>266</v>
      </c>
      <c r="EE33" s="64"/>
      <c r="EF33" s="131" t="s">
        <v>5</v>
      </c>
      <c r="EG33" s="132"/>
      <c r="EH33" s="44"/>
      <c r="EI33" s="44"/>
      <c r="EJ33" s="56"/>
      <c r="EK33" s="63" t="s">
        <v>0</v>
      </c>
      <c r="EL33" s="64" t="s">
        <v>1</v>
      </c>
      <c r="EM33" s="64" t="s">
        <v>29</v>
      </c>
      <c r="EN33" s="64" t="s">
        <v>2</v>
      </c>
      <c r="EO33" s="64" t="s">
        <v>1</v>
      </c>
      <c r="EP33" s="64" t="s">
        <v>29</v>
      </c>
      <c r="EQ33" s="64" t="s">
        <v>265</v>
      </c>
      <c r="ER33" s="64" t="s">
        <v>266</v>
      </c>
      <c r="ES33" s="64"/>
      <c r="ET33" s="131" t="s">
        <v>5</v>
      </c>
      <c r="EU33" s="132"/>
      <c r="EV33" s="44"/>
      <c r="EW33" s="44"/>
      <c r="EX33" s="56"/>
      <c r="EY33" s="63" t="s">
        <v>0</v>
      </c>
      <c r="EZ33" s="64" t="s">
        <v>1</v>
      </c>
      <c r="FA33" s="64" t="s">
        <v>29</v>
      </c>
      <c r="FB33" s="64" t="s">
        <v>2</v>
      </c>
      <c r="FC33" s="64" t="s">
        <v>1</v>
      </c>
      <c r="FD33" s="64" t="s">
        <v>29</v>
      </c>
      <c r="FE33" s="64" t="s">
        <v>265</v>
      </c>
      <c r="FF33" s="64" t="s">
        <v>266</v>
      </c>
      <c r="FG33" s="64"/>
      <c r="FH33" s="131" t="s">
        <v>5</v>
      </c>
      <c r="FI33" s="132"/>
      <c r="FJ33" s="44"/>
      <c r="FK33" s="44"/>
      <c r="FL33" s="56"/>
      <c r="FM33" s="63" t="s">
        <v>0</v>
      </c>
      <c r="FN33" s="64" t="s">
        <v>1</v>
      </c>
      <c r="FO33" s="64" t="s">
        <v>29</v>
      </c>
      <c r="FP33" s="64" t="s">
        <v>2</v>
      </c>
      <c r="FQ33" s="64" t="s">
        <v>1</v>
      </c>
      <c r="FR33" s="64" t="s">
        <v>29</v>
      </c>
      <c r="FS33" s="64" t="s">
        <v>265</v>
      </c>
      <c r="FT33" s="64" t="s">
        <v>266</v>
      </c>
      <c r="FU33" s="64"/>
      <c r="FV33" s="131" t="s">
        <v>5</v>
      </c>
      <c r="FW33" s="132"/>
      <c r="FX33" s="44"/>
      <c r="FY33" s="44"/>
      <c r="FZ33" s="56"/>
      <c r="GA33" s="63" t="s">
        <v>0</v>
      </c>
      <c r="GB33" s="64" t="s">
        <v>1</v>
      </c>
      <c r="GC33" s="64" t="s">
        <v>29</v>
      </c>
      <c r="GD33" s="64" t="s">
        <v>2</v>
      </c>
      <c r="GE33" s="64" t="s">
        <v>1</v>
      </c>
      <c r="GF33" s="64" t="s">
        <v>29</v>
      </c>
      <c r="GG33" s="64" t="s">
        <v>265</v>
      </c>
      <c r="GH33" s="64" t="s">
        <v>266</v>
      </c>
      <c r="GI33" s="64"/>
      <c r="GJ33" s="131" t="s">
        <v>5</v>
      </c>
      <c r="GK33" s="132"/>
      <c r="GL33" s="44"/>
      <c r="GM33" s="44"/>
      <c r="GN33" s="56"/>
      <c r="GO33" s="63" t="s">
        <v>0</v>
      </c>
      <c r="GP33" s="64" t="s">
        <v>1</v>
      </c>
      <c r="GQ33" s="64" t="s">
        <v>29</v>
      </c>
      <c r="GR33" s="64" t="s">
        <v>2</v>
      </c>
      <c r="GS33" s="64" t="s">
        <v>1</v>
      </c>
      <c r="GT33" s="64" t="s">
        <v>29</v>
      </c>
      <c r="GU33" s="64" t="s">
        <v>265</v>
      </c>
      <c r="GV33" s="64" t="s">
        <v>266</v>
      </c>
      <c r="GW33" s="64"/>
      <c r="GX33" s="131" t="s">
        <v>5</v>
      </c>
      <c r="GY33" s="132"/>
      <c r="GZ33" s="44"/>
      <c r="HA33" s="44"/>
      <c r="HB33" s="56"/>
      <c r="HC33" s="63" t="s">
        <v>0</v>
      </c>
      <c r="HD33" s="64" t="s">
        <v>1</v>
      </c>
      <c r="HE33" s="64" t="s">
        <v>29</v>
      </c>
      <c r="HF33" s="64" t="s">
        <v>2</v>
      </c>
      <c r="HG33" s="64" t="s">
        <v>1</v>
      </c>
      <c r="HH33" s="64" t="s">
        <v>29</v>
      </c>
      <c r="HI33" s="64" t="s">
        <v>265</v>
      </c>
      <c r="HJ33" s="64" t="s">
        <v>266</v>
      </c>
      <c r="HK33" s="64"/>
      <c r="HL33" s="131" t="s">
        <v>5</v>
      </c>
      <c r="HM33" s="132"/>
      <c r="HN33" s="44"/>
      <c r="HO33" s="44"/>
      <c r="HP33" s="56"/>
      <c r="HQ33" s="63" t="s">
        <v>0</v>
      </c>
      <c r="HR33" s="64" t="s">
        <v>1</v>
      </c>
      <c r="HS33" s="64" t="s">
        <v>29</v>
      </c>
      <c r="HT33" s="64" t="s">
        <v>2</v>
      </c>
      <c r="HU33" s="64" t="s">
        <v>1</v>
      </c>
      <c r="HV33" s="64" t="s">
        <v>29</v>
      </c>
      <c r="HW33" s="64" t="s">
        <v>265</v>
      </c>
      <c r="HX33" s="64" t="s">
        <v>266</v>
      </c>
      <c r="HY33" s="64"/>
      <c r="HZ33" s="131" t="s">
        <v>5</v>
      </c>
      <c r="IA33" s="132"/>
      <c r="IB33" s="44"/>
      <c r="IC33" s="44"/>
      <c r="ID33" s="56"/>
      <c r="IE33" s="63" t="s">
        <v>0</v>
      </c>
      <c r="IF33" s="64" t="s">
        <v>1</v>
      </c>
      <c r="IG33" s="64" t="s">
        <v>29</v>
      </c>
      <c r="IH33" s="64" t="s">
        <v>2</v>
      </c>
      <c r="II33" s="64" t="s">
        <v>1</v>
      </c>
      <c r="IJ33" s="64" t="s">
        <v>29</v>
      </c>
      <c r="IK33" s="64" t="s">
        <v>265</v>
      </c>
      <c r="IL33" s="64" t="s">
        <v>266</v>
      </c>
      <c r="IM33" s="64"/>
      <c r="IN33" s="131" t="s">
        <v>5</v>
      </c>
      <c r="IO33" s="132"/>
      <c r="IP33" s="44"/>
      <c r="IQ33" s="44"/>
      <c r="IR33" s="56"/>
      <c r="IS33" s="63" t="s">
        <v>0</v>
      </c>
      <c r="IT33" s="64" t="s">
        <v>1</v>
      </c>
      <c r="IU33" s="64" t="s">
        <v>29</v>
      </c>
      <c r="IV33" s="64" t="s">
        <v>2</v>
      </c>
      <c r="IW33" s="64" t="s">
        <v>1</v>
      </c>
      <c r="IX33" s="64" t="s">
        <v>29</v>
      </c>
      <c r="IY33" s="64" t="s">
        <v>265</v>
      </c>
      <c r="IZ33" s="64" t="s">
        <v>266</v>
      </c>
      <c r="JA33" s="64"/>
      <c r="JB33" s="131" t="s">
        <v>5</v>
      </c>
      <c r="JC33" s="132"/>
      <c r="JD33" s="44"/>
      <c r="JE33" s="44"/>
      <c r="JF33" s="56"/>
      <c r="JG33" s="63" t="s">
        <v>0</v>
      </c>
      <c r="JH33" s="64" t="s">
        <v>1</v>
      </c>
      <c r="JI33" s="64" t="s">
        <v>29</v>
      </c>
      <c r="JJ33" s="64" t="s">
        <v>2</v>
      </c>
      <c r="JK33" s="64" t="s">
        <v>1</v>
      </c>
      <c r="JL33" s="64" t="s">
        <v>29</v>
      </c>
      <c r="JM33" s="64" t="s">
        <v>265</v>
      </c>
      <c r="JN33" s="64" t="s">
        <v>266</v>
      </c>
      <c r="JO33" s="64"/>
      <c r="JP33" s="131" t="s">
        <v>5</v>
      </c>
      <c r="JQ33" s="132"/>
      <c r="JR33" s="44"/>
      <c r="JS33" s="44"/>
      <c r="JT33" s="56"/>
      <c r="JU33" s="63" t="s">
        <v>0</v>
      </c>
      <c r="JV33" s="64" t="s">
        <v>1</v>
      </c>
      <c r="JW33" s="64" t="s">
        <v>29</v>
      </c>
      <c r="JX33" s="64" t="s">
        <v>2</v>
      </c>
      <c r="JY33" s="64" t="s">
        <v>1</v>
      </c>
      <c r="JZ33" s="64" t="s">
        <v>29</v>
      </c>
      <c r="KA33" s="64" t="s">
        <v>265</v>
      </c>
      <c r="KB33" s="64" t="s">
        <v>266</v>
      </c>
      <c r="KC33" s="64"/>
      <c r="KD33" s="131" t="s">
        <v>5</v>
      </c>
      <c r="KE33" s="132"/>
      <c r="KF33" s="44"/>
      <c r="KG33" s="44"/>
      <c r="KH33" s="56"/>
      <c r="KI33" s="63" t="s">
        <v>0</v>
      </c>
      <c r="KJ33" s="64" t="s">
        <v>1</v>
      </c>
      <c r="KK33" s="64" t="s">
        <v>29</v>
      </c>
      <c r="KL33" s="64" t="s">
        <v>2</v>
      </c>
      <c r="KM33" s="64" t="s">
        <v>1</v>
      </c>
      <c r="KN33" s="64" t="s">
        <v>29</v>
      </c>
      <c r="KO33" s="64" t="s">
        <v>265</v>
      </c>
      <c r="KP33" s="64" t="s">
        <v>266</v>
      </c>
      <c r="KQ33" s="64"/>
      <c r="KR33" s="131" t="s">
        <v>5</v>
      </c>
      <c r="KS33" s="132"/>
      <c r="KT33" s="44"/>
      <c r="KU33" s="44"/>
      <c r="KW33" s="63"/>
      <c r="KX33" s="64"/>
      <c r="KY33" s="64"/>
      <c r="KZ33" s="64"/>
      <c r="LA33" s="64"/>
      <c r="LB33" s="64"/>
      <c r="LC33" s="64"/>
      <c r="LD33" s="64"/>
      <c r="LE33" s="64"/>
      <c r="LF33" s="131"/>
      <c r="LG33" s="132"/>
      <c r="LH33" s="44"/>
      <c r="LI33" s="44"/>
      <c r="LK33" s="63"/>
      <c r="LL33" s="64"/>
      <c r="LM33" s="64"/>
      <c r="LN33" s="64"/>
      <c r="LO33" s="64"/>
      <c r="LP33" s="64"/>
      <c r="LQ33" s="64"/>
      <c r="LR33" s="64"/>
      <c r="LS33" s="64"/>
      <c r="LT33" s="131"/>
      <c r="LU33" s="132"/>
      <c r="LV33" s="44"/>
      <c r="LW33" s="44"/>
      <c r="LY33" s="63"/>
      <c r="LZ33" s="64"/>
      <c r="MA33" s="64"/>
      <c r="MB33" s="64"/>
      <c r="MC33" s="64"/>
      <c r="MD33" s="64"/>
      <c r="ME33" s="64"/>
      <c r="MF33" s="64"/>
      <c r="MG33" s="64"/>
      <c r="MH33" s="131"/>
      <c r="MI33" s="132"/>
      <c r="MJ33" s="44"/>
      <c r="MK33" s="44"/>
      <c r="MM33" s="63"/>
      <c r="MN33" s="64"/>
      <c r="MO33" s="64"/>
      <c r="MP33" s="64"/>
      <c r="MQ33" s="64"/>
      <c r="MR33" s="64"/>
      <c r="MS33" s="64"/>
      <c r="MT33" s="64"/>
      <c r="MU33" s="64"/>
      <c r="MV33" s="131"/>
      <c r="MW33" s="132"/>
    </row>
    <row r="34" spans="1:363" ht="16.5" x14ac:dyDescent="0.3">
      <c r="A34" s="22" t="str">
        <f t="shared" ref="A34:A39" si="462">IF(B34,VLOOKUP(B34,Spelers,2,FALSE),"")</f>
        <v>THOMPSON Arthur</v>
      </c>
      <c r="B34" s="83">
        <v>2893</v>
      </c>
      <c r="C34" s="22" t="str">
        <f t="shared" ref="C34:C39" si="463">IF(B34,VLOOKUP(B34,Spelers,3,FALSE),"")</f>
        <v>D</v>
      </c>
      <c r="D34" s="22" t="str">
        <f t="shared" ref="D34:D39" si="464">IF(E34,VLOOKUP(E34,Spelers,2,FALSE),"")</f>
        <v>VAN BOUWEL Louis</v>
      </c>
      <c r="E34" s="83">
        <v>2630</v>
      </c>
      <c r="F34" s="22" t="str">
        <f t="shared" ref="F34:F39" si="465">IF(E34,VLOOKUP(E34,Spelers,3,FALSE),"")</f>
        <v>D</v>
      </c>
      <c r="G34" s="83">
        <v>1</v>
      </c>
      <c r="H34" s="83">
        <v>2</v>
      </c>
      <c r="I34" s="84"/>
      <c r="J34" s="22">
        <f t="shared" ref="J34:J39" si="466">IF(H34&lt;&gt;"",IF(G34=H34,IF(G34=1,2,0),1),"")</f>
        <v>1</v>
      </c>
      <c r="K34" s="22">
        <f t="shared" ref="K34:K39" si="467">IF(H34&lt;&gt;"",IF(G34=H34,IF(G34=1,0,2),1),"")</f>
        <v>1</v>
      </c>
      <c r="L34" s="43">
        <f>IF(J34=2,3,IF(J34=1,1,0))</f>
        <v>1</v>
      </c>
      <c r="M34" s="43">
        <f>IF(K34=2,3,IF(K34=1,1,0))</f>
        <v>1</v>
      </c>
      <c r="N34" s="66"/>
      <c r="O34" s="22" t="str">
        <f t="shared" ref="O34:O39" si="468">IF(P34,VLOOKUP(P34,Spelers,2,FALSE),"")</f>
        <v>POORTMANS Paul</v>
      </c>
      <c r="P34" s="83">
        <v>2242</v>
      </c>
      <c r="Q34" s="22" t="str">
        <f t="shared" ref="Q34:Q39" si="469">IF(P34,VLOOKUP(P34,Spelers,3,FALSE),"")</f>
        <v>D</v>
      </c>
      <c r="R34" s="22" t="str">
        <f t="shared" ref="R34:R39" si="470">IF(S34,VLOOKUP(S34,Spelers,2,FALSE),"")</f>
        <v>VAN DEN EEDE Willem</v>
      </c>
      <c r="S34" s="83">
        <v>3031</v>
      </c>
      <c r="T34" s="22" t="str">
        <f t="shared" ref="T34:T39" si="471">IF(S34,VLOOKUP(S34,Spelers,3,FALSE),"")</f>
        <v>D</v>
      </c>
      <c r="U34" s="83">
        <v>1</v>
      </c>
      <c r="V34" s="83">
        <v>1</v>
      </c>
      <c r="W34" s="84"/>
      <c r="X34" s="22">
        <f t="shared" ref="X34:X39" si="472">IF(V34&lt;&gt;"",IF(U34=V34,IF(U34=1,2,0),1),"")</f>
        <v>2</v>
      </c>
      <c r="Y34" s="22">
        <f t="shared" ref="Y34:Y39" si="473">IF(V34&lt;&gt;"",IF(U34=V34,IF(U34=1,0,2),1),"")</f>
        <v>0</v>
      </c>
      <c r="Z34" s="43">
        <f>IF(X34=2,3,IF(X34=1,1,0))</f>
        <v>3</v>
      </c>
      <c r="AA34" s="43">
        <f>IF(Y34=2,3,IF(Y34=1,1,0))</f>
        <v>0</v>
      </c>
      <c r="AB34" s="56"/>
      <c r="AC34" s="22" t="str">
        <f t="shared" ref="AC34:AC39" si="474">IF(AD34,VLOOKUP(AD34,Spelers,2,FALSE),"")</f>
        <v>DESMEDT Gino</v>
      </c>
      <c r="AD34" s="83">
        <v>7889</v>
      </c>
      <c r="AE34" s="22" t="str">
        <f t="shared" ref="AE34:AE39" si="475">IF(AD34,VLOOKUP(AD34,Spelers,3,FALSE),"")</f>
        <v>D</v>
      </c>
      <c r="AF34" s="22" t="str">
        <f t="shared" ref="AF34:AF39" si="476">IF(AG34,VLOOKUP(AG34,Spelers,2,FALSE),"")</f>
        <v>DE MUNCK Patrick</v>
      </c>
      <c r="AG34" s="83">
        <v>7888</v>
      </c>
      <c r="AH34" s="22" t="str">
        <f t="shared" ref="AH34:AH39" si="477">IF(AG34,VLOOKUP(AG34,Spelers,3,FALSE),"")</f>
        <v>D</v>
      </c>
      <c r="AI34" s="83">
        <v>1</v>
      </c>
      <c r="AJ34" s="83">
        <v>1</v>
      </c>
      <c r="AK34" s="84"/>
      <c r="AL34" s="22">
        <f t="shared" ref="AL34:AL39" si="478">IF(AJ34&lt;&gt;"",IF(AI34=AJ34,IF(AI34=1,2,0),1),"")</f>
        <v>2</v>
      </c>
      <c r="AM34" s="22">
        <f t="shared" ref="AM34:AM39" si="479">IF(AJ34&lt;&gt;"",IF(AI34=AJ34,IF(AI34=1,0,2),1),"")</f>
        <v>0</v>
      </c>
      <c r="AN34" s="43">
        <f>IF(AL34=2,3,IF(AL34=1,1,0))</f>
        <v>3</v>
      </c>
      <c r="AO34" s="43">
        <f>IF(AM34=2,3,IF(AM34=1,1,0))</f>
        <v>0</v>
      </c>
      <c r="AP34" s="56"/>
      <c r="AQ34" s="22" t="str">
        <f t="shared" ref="AQ34:AQ39" si="480">IF(AR34,VLOOKUP(AR34,Spelers,2,FALSE),"")</f>
        <v>CLAES Ingrid</v>
      </c>
      <c r="AR34" s="83">
        <v>2961</v>
      </c>
      <c r="AS34" s="22" t="str">
        <f t="shared" ref="AS34:AS39" si="481">IF(AR34,VLOOKUP(AR34,Spelers,3,FALSE),"")</f>
        <v>D</v>
      </c>
      <c r="AT34" s="22" t="str">
        <f t="shared" ref="AT34:AT39" si="482">IF(AU34,VLOOKUP(AU34,Spelers,2,FALSE),"")</f>
        <v>VLEMINCKX Ronny</v>
      </c>
      <c r="AU34" s="83">
        <v>7459</v>
      </c>
      <c r="AV34" s="22" t="str">
        <f t="shared" ref="AV34:AV39" si="483">IF(AU34,VLOOKUP(AU34,Spelers,3,FALSE),"")</f>
        <v>NA</v>
      </c>
      <c r="AW34" s="83">
        <v>1</v>
      </c>
      <c r="AX34" s="83">
        <v>2</v>
      </c>
      <c r="AY34" s="84"/>
      <c r="AZ34" s="22">
        <f t="shared" ref="AZ34:AZ39" si="484">IF(AX34&lt;&gt;"",IF(AW34=AX34,IF(AW34=1,2,0),1),"")</f>
        <v>1</v>
      </c>
      <c r="BA34" s="22">
        <f t="shared" ref="BA34:BA39" si="485">IF(AX34&lt;&gt;"",IF(AW34=AX34,IF(AW34=1,0,2),1),"")</f>
        <v>1</v>
      </c>
      <c r="BB34" s="43">
        <f>IF(AZ34=2,3,IF(AZ34=1,1,0))</f>
        <v>1</v>
      </c>
      <c r="BC34" s="43">
        <f>IF(BA34=2,3,IF(BA34=1,1,0))</f>
        <v>1</v>
      </c>
      <c r="BD34" s="66"/>
      <c r="BE34" s="22" t="str">
        <f t="shared" ref="BE34:BE39" si="486">IF(BF34,VLOOKUP(BF34,Spelers,2,FALSE),"")</f>
        <v>PEETERS Luc</v>
      </c>
      <c r="BF34" s="83">
        <v>5427</v>
      </c>
      <c r="BG34" s="22" t="str">
        <f t="shared" ref="BG34:BG39" si="487">IF(BF34,VLOOKUP(BF34,Spelers,3,FALSE),"")</f>
        <v>D</v>
      </c>
      <c r="BH34" s="22" t="str">
        <f t="shared" ref="BH34:BH39" si="488">IF(BI34,VLOOKUP(BI34,Spelers,2,FALSE),"")</f>
        <v>SMET Kevin</v>
      </c>
      <c r="BI34" s="83">
        <v>2720</v>
      </c>
      <c r="BJ34" s="22" t="str">
        <f t="shared" ref="BJ34:BJ39" si="489">IF(BI34,VLOOKUP(BI34,Spelers,3,FALSE),"")</f>
        <v>B</v>
      </c>
      <c r="BK34" s="83">
        <v>2</v>
      </c>
      <c r="BL34" s="83">
        <v>2</v>
      </c>
      <c r="BM34" s="84"/>
      <c r="BN34" s="22">
        <f t="shared" ref="BN34:BN39" si="490">IF(BL34&lt;&gt;"",IF(BK34=BL34,IF(BK34=1,2,0),1),"")</f>
        <v>0</v>
      </c>
      <c r="BO34" s="22">
        <f t="shared" ref="BO34:BO39" si="491">IF(BL34&lt;&gt;"",IF(BK34=BL34,IF(BK34=1,0,2),1),"")</f>
        <v>2</v>
      </c>
      <c r="BP34" s="43">
        <f>IF(BN34=2,3,IF(BN34=1,1,0))</f>
        <v>0</v>
      </c>
      <c r="BQ34" s="43">
        <f>IF(BO34=2,3,IF(BO34=1,1,0))</f>
        <v>3</v>
      </c>
      <c r="BR34" s="56"/>
      <c r="BS34" s="22" t="str">
        <f t="shared" ref="BS34:BS39" si="492">IF(BT34,VLOOKUP(BT34,Spelers,2,FALSE),"")</f>
        <v>SCHAMPAERT Patrick</v>
      </c>
      <c r="BT34" s="83">
        <v>3010</v>
      </c>
      <c r="BU34" s="22" t="str">
        <f t="shared" ref="BU34:BU39" si="493">IF(BT34,VLOOKUP(BT34,Spelers,3,FALSE),"")</f>
        <v>C</v>
      </c>
      <c r="BV34" s="22" t="str">
        <f t="shared" ref="BV34:BV39" si="494">IF(BW34,VLOOKUP(BW34,Spelers,2,FALSE),"")</f>
        <v>VAN LENT François</v>
      </c>
      <c r="BW34" s="83">
        <v>8059</v>
      </c>
      <c r="BX34" s="22" t="str">
        <f t="shared" ref="BX34:BX39" si="495">IF(BW34,VLOOKUP(BW34,Spelers,3,FALSE),"")</f>
        <v>C</v>
      </c>
      <c r="BY34" s="83">
        <v>1</v>
      </c>
      <c r="BZ34" s="83">
        <v>1</v>
      </c>
      <c r="CA34" s="84"/>
      <c r="CB34" s="22">
        <f t="shared" ref="CB34:CB39" si="496">IF(BZ34&lt;&gt;"",IF(BY34=BZ34,IF(BY34=1,2,0),1),"")</f>
        <v>2</v>
      </c>
      <c r="CC34" s="22">
        <f t="shared" ref="CC34:CC39" si="497">IF(BZ34&lt;&gt;"",IF(BY34=BZ34,IF(BY34=1,0,2),1),"")</f>
        <v>0</v>
      </c>
      <c r="CD34" s="43">
        <f>IF(CB34=2,3,IF(CB34=1,1,0))</f>
        <v>3</v>
      </c>
      <c r="CE34" s="43">
        <f>IF(CC34=2,3,IF(CC34=1,1,0))</f>
        <v>0</v>
      </c>
      <c r="CF34" s="56"/>
      <c r="CG34" s="22" t="str">
        <f t="shared" ref="CG34:CG39" si="498">IF(CH34,VLOOKUP(CH34,Spelers,2,FALSE),"")</f>
        <v>APERS Björn</v>
      </c>
      <c r="CH34" s="83">
        <v>2641</v>
      </c>
      <c r="CI34" s="22" t="str">
        <f t="shared" ref="CI34:CI39" si="499">IF(CH34,VLOOKUP(CH34,Spelers,3,FALSE),"")</f>
        <v>C</v>
      </c>
      <c r="CJ34" s="22" t="str">
        <f t="shared" ref="CJ34:CJ39" si="500">IF(CK34,VLOOKUP(CK34,Spelers,2,FALSE),"")</f>
        <v>DE VAEL Louis</v>
      </c>
      <c r="CK34" s="83">
        <v>1769</v>
      </c>
      <c r="CL34" s="22" t="str">
        <f t="shared" ref="CL34:CL39" si="501">IF(CK34,VLOOKUP(CK34,Spelers,3,FALSE),"")</f>
        <v>C</v>
      </c>
      <c r="CM34" s="83">
        <v>2</v>
      </c>
      <c r="CN34" s="83">
        <v>2</v>
      </c>
      <c r="CO34" s="84"/>
      <c r="CP34" s="22">
        <f t="shared" ref="CP34:CP39" si="502">IF(CN34&lt;&gt;"",IF(CM34=CN34,IF(CM34=1,2,0),1),"")</f>
        <v>0</v>
      </c>
      <c r="CQ34" s="22">
        <f t="shared" ref="CQ34:CQ39" si="503">IF(CN34&lt;&gt;"",IF(CM34=CN34,IF(CM34=1,0,2),1),"")</f>
        <v>2</v>
      </c>
      <c r="CR34" s="43">
        <f>IF(CP34=2,3,IF(CP34=1,1,0))</f>
        <v>0</v>
      </c>
      <c r="CS34" s="43">
        <f>IF(CQ34=2,3,IF(CQ34=1,1,0))</f>
        <v>3</v>
      </c>
      <c r="CT34" s="66"/>
      <c r="CU34" s="22" t="str">
        <f t="shared" ref="CU34:CU39" si="504">IF(CV34,VLOOKUP(CV34,Spelers,2,FALSE),"")</f>
        <v>VERHEYDEN Thierry</v>
      </c>
      <c r="CV34" s="83">
        <v>3038</v>
      </c>
      <c r="CW34" s="22" t="str">
        <f t="shared" ref="CW34:CW39" si="505">IF(CV34,VLOOKUP(CV34,Spelers,3,FALSE),"")</f>
        <v>B</v>
      </c>
      <c r="CX34" s="22" t="str">
        <f t="shared" ref="CX34:CX39" si="506">IF(CY34,VLOOKUP(CY34,Spelers,2,FALSE),"")</f>
        <v>BUYS François</v>
      </c>
      <c r="CY34" s="83">
        <v>7751</v>
      </c>
      <c r="CZ34" s="22" t="str">
        <f t="shared" ref="CZ34:CZ39" si="507">IF(CY34,VLOOKUP(CY34,Spelers,3,FALSE),"")</f>
        <v>NA</v>
      </c>
      <c r="DA34" s="83">
        <v>1</v>
      </c>
      <c r="DB34" s="83">
        <v>2</v>
      </c>
      <c r="DC34" s="84"/>
      <c r="DD34" s="22">
        <f t="shared" ref="DD34:DD39" si="508">IF(DB34&lt;&gt;"",IF(DA34=DB34,IF(DA34=1,2,0),1),"")</f>
        <v>1</v>
      </c>
      <c r="DE34" s="22">
        <f t="shared" ref="DE34:DE39" si="509">IF(DB34&lt;&gt;"",IF(DA34=DB34,IF(DA34=1,0,2),1),"")</f>
        <v>1</v>
      </c>
      <c r="DF34" s="43">
        <f>IF(DD34=2,3,IF(DD34=1,1,0))</f>
        <v>1</v>
      </c>
      <c r="DG34" s="43">
        <f>IF(DE34=2,3,IF(DE34=1,1,0))</f>
        <v>1</v>
      </c>
      <c r="DH34" s="56"/>
      <c r="DI34" s="22" t="str">
        <f t="shared" ref="DI34:DI39" si="510">IF(DJ34,VLOOKUP(DJ34,Spelers,2,FALSE),"")</f>
        <v>VAN STEEN Louis</v>
      </c>
      <c r="DJ34" s="83">
        <v>6573</v>
      </c>
      <c r="DK34" s="22"/>
      <c r="DL34" s="22" t="str">
        <f t="shared" ref="DL34:DL39" si="511">IF(DM34,VLOOKUP(DM34,Spelers,2,FALSE),"")</f>
        <v>VAN BOGAERT Jordi</v>
      </c>
      <c r="DM34" s="83">
        <v>2601</v>
      </c>
      <c r="DN34" s="22"/>
      <c r="DO34" s="83">
        <v>1</v>
      </c>
      <c r="DP34" s="83">
        <v>1</v>
      </c>
      <c r="DQ34" s="84"/>
      <c r="DR34" s="22">
        <f t="shared" ref="DR34:DR39" si="512">IF(DP34&lt;&gt;"",IF(DO34=DP34,IF(DO34=1,2,0),1),"")</f>
        <v>2</v>
      </c>
      <c r="DS34" s="22">
        <f t="shared" ref="DS34:DS39" si="513">IF(DP34&lt;&gt;"",IF(DO34=DP34,IF(DO34=1,0,2),1),"")</f>
        <v>0</v>
      </c>
      <c r="DT34" s="43">
        <f>IF(DR34=2,3,IF(DR34=1,1,0))</f>
        <v>3</v>
      </c>
      <c r="DU34" s="43">
        <f>IF(DS34=2,3,IF(DS34=1,1,0))</f>
        <v>0</v>
      </c>
      <c r="DV34" s="56"/>
      <c r="DW34" s="22" t="str">
        <f t="shared" ref="DW34:DW39" si="514">IF(DX34,VLOOKUP(DX34,Spelers,2,FALSE),"")</f>
        <v>VERHEYDEN Thierry</v>
      </c>
      <c r="DX34" s="83">
        <v>3038</v>
      </c>
      <c r="DY34" s="22" t="str">
        <f t="shared" ref="DY34:DY39" si="515">IF(DX34,VLOOKUP(DX34,Spelers,3,FALSE),"")</f>
        <v>B</v>
      </c>
      <c r="DZ34" s="22" t="str">
        <f t="shared" ref="DZ34:DZ39" si="516">IF(EA34,VLOOKUP(EA34,Spelers,2,FALSE),"")</f>
        <v>VAN STEEN Louis</v>
      </c>
      <c r="EA34" s="83">
        <v>6573</v>
      </c>
      <c r="EB34" s="22" t="str">
        <f t="shared" ref="EB34:EB39" si="517">IF(EA34,VLOOKUP(EA34,Spelers,3,FALSE),"")</f>
        <v>D</v>
      </c>
      <c r="EC34" s="83">
        <v>1</v>
      </c>
      <c r="ED34" s="83">
        <v>1</v>
      </c>
      <c r="EE34" s="84"/>
      <c r="EF34" s="22">
        <f t="shared" ref="EF34:EF39" si="518">IF(ED34&lt;&gt;"",IF(EC34=ED34,IF(EC34=1,2,0),1),"")</f>
        <v>2</v>
      </c>
      <c r="EG34" s="22">
        <f t="shared" ref="EG34:EG39" si="519">IF(ED34&lt;&gt;"",IF(EC34=ED34,IF(EC34=1,0,2),1),"")</f>
        <v>0</v>
      </c>
      <c r="EH34" s="43">
        <f>IF(EF34=2,3,IF(EF34=1,1,0))</f>
        <v>3</v>
      </c>
      <c r="EI34" s="43">
        <f>IF(EG34=2,3,IF(EG34=1,1,0))</f>
        <v>0</v>
      </c>
      <c r="EJ34" s="66"/>
      <c r="EK34" s="22" t="str">
        <f t="shared" ref="EK34:EK39" si="520">IF(EL34,VLOOKUP(EL34,Spelers,2,FALSE),"")</f>
        <v>VERREZEN Karin</v>
      </c>
      <c r="EL34" s="83">
        <v>8306</v>
      </c>
      <c r="EM34" s="22" t="str">
        <f t="shared" ref="EM34:EM39" si="521">IF(EL34,VLOOKUP(EL34,Spelers,3,FALSE),"")</f>
        <v>D</v>
      </c>
      <c r="EN34" s="22" t="str">
        <f t="shared" ref="EN34:EN39" si="522">IF(EO34,VLOOKUP(EO34,Spelers,2,FALSE),"")</f>
        <v>POORTMANS Paul</v>
      </c>
      <c r="EO34" s="83">
        <v>2242</v>
      </c>
      <c r="EP34" s="22" t="str">
        <f t="shared" ref="EP34:EP39" si="523">IF(EO34,VLOOKUP(EO34,Spelers,3,FALSE),"")</f>
        <v>D</v>
      </c>
      <c r="EQ34" s="83">
        <v>2</v>
      </c>
      <c r="ER34" s="83">
        <v>2</v>
      </c>
      <c r="ES34" s="84"/>
      <c r="ET34" s="22">
        <f t="shared" ref="ET34:ET39" si="524">IF(ER34&lt;&gt;"",IF(EQ34=ER34,IF(EQ34=1,2,0),1),"")</f>
        <v>0</v>
      </c>
      <c r="EU34" s="22">
        <f t="shared" ref="EU34:EU39" si="525">IF(ER34&lt;&gt;"",IF(EQ34=ER34,IF(EQ34=1,0,2),1),"")</f>
        <v>2</v>
      </c>
      <c r="EV34" s="43">
        <f>IF(ET34=2,3,IF(ET34=1,1,0))</f>
        <v>0</v>
      </c>
      <c r="EW34" s="43">
        <f>IF(EU34=2,3,IF(EU34=1,1,0))</f>
        <v>3</v>
      </c>
      <c r="EX34" s="56"/>
      <c r="EY34" s="22" t="str">
        <f t="shared" ref="EY34:EY39" si="526">IF(EZ34,VLOOKUP(EZ34,Spelers,2,FALSE),"")</f>
        <v>VAN HUFFELEN Rick</v>
      </c>
      <c r="EZ34" s="83">
        <v>1271</v>
      </c>
      <c r="FA34" s="22" t="str">
        <f t="shared" ref="FA34:FA39" si="527">IF(EZ34,VLOOKUP(EZ34,Spelers,3,FALSE),"")</f>
        <v>D</v>
      </c>
      <c r="FB34" s="22" t="str">
        <f t="shared" ref="FB34:FB39" si="528">IF(FC34,VLOOKUP(FC34,Spelers,2,FALSE),"")</f>
        <v>WACHTERS Gert</v>
      </c>
      <c r="FC34" s="83">
        <v>3546</v>
      </c>
      <c r="FD34" s="22" t="str">
        <f t="shared" ref="FD34:FD39" si="529">IF(FC34,VLOOKUP(FC34,Spelers,3,FALSE),"")</f>
        <v>D</v>
      </c>
      <c r="FE34" s="83">
        <v>1</v>
      </c>
      <c r="FF34" s="83">
        <v>2</v>
      </c>
      <c r="FG34" s="84"/>
      <c r="FH34" s="22">
        <f t="shared" ref="FH34:FH39" si="530">IF(FF34&lt;&gt;"",IF(FE34=FF34,IF(FE34=1,2,0),1),"")</f>
        <v>1</v>
      </c>
      <c r="FI34" s="22">
        <f t="shared" ref="FI34:FI39" si="531">IF(FF34&lt;&gt;"",IF(FE34=FF34,IF(FE34=1,0,2),1),"")</f>
        <v>1</v>
      </c>
      <c r="FJ34" s="43">
        <f>IF(FH34=2,3,IF(FH34=1,1,0))</f>
        <v>1</v>
      </c>
      <c r="FK34" s="43">
        <f>IF(FI34=2,3,IF(FI34=1,1,0))</f>
        <v>1</v>
      </c>
      <c r="FL34" s="56"/>
      <c r="FM34" s="22" t="str">
        <f t="shared" ref="FM34:FM39" si="532">IF(FN34,VLOOKUP(FN34,Spelers,2,FALSE),"")</f>
        <v>DE HERDT Marcel</v>
      </c>
      <c r="FN34" s="83">
        <v>2798</v>
      </c>
      <c r="FO34" s="22" t="str">
        <f t="shared" ref="FO34:FO39" si="533">IF(FN34,VLOOKUP(FN34,Spelers,3,FALSE),"")</f>
        <v>D</v>
      </c>
      <c r="FP34" s="22" t="str">
        <f t="shared" ref="FP34:FP39" si="534">IF(FQ34,VLOOKUP(FQ34,Spelers,2,FALSE),"")</f>
        <v>BACKELJAU Jan</v>
      </c>
      <c r="FQ34" s="83">
        <v>2662</v>
      </c>
      <c r="FR34" s="22" t="str">
        <f t="shared" ref="FR34:FR39" si="535">IF(FQ34,VLOOKUP(FQ34,Spelers,3,FALSE),"")</f>
        <v>C</v>
      </c>
      <c r="FS34" s="83">
        <v>1</v>
      </c>
      <c r="FT34" s="83">
        <v>2</v>
      </c>
      <c r="FU34" s="84"/>
      <c r="FV34" s="22">
        <f t="shared" ref="FV34:FV39" si="536">IF(FT34&lt;&gt;"",IF(FS34=FT34,IF(FS34=1,2,0),1),"")</f>
        <v>1</v>
      </c>
      <c r="FW34" s="22">
        <f t="shared" ref="FW34:FW39" si="537">IF(FT34&lt;&gt;"",IF(FS34=FT34,IF(FS34=1,0,2),1),"")</f>
        <v>1</v>
      </c>
      <c r="FX34" s="43">
        <f>IF(FV34=2,3,IF(FV34=1,1,0))</f>
        <v>1</v>
      </c>
      <c r="FY34" s="43">
        <f>IF(FW34=2,3,IF(FW34=1,1,0))</f>
        <v>1</v>
      </c>
      <c r="FZ34" s="66"/>
      <c r="GA34" s="22" t="str">
        <f t="shared" ref="GA34:GA39" si="538">IF(GB34,VLOOKUP(GB34,Spelers,2,FALSE),"")</f>
        <v>POORTMANS Paul</v>
      </c>
      <c r="GB34" s="83">
        <v>2242</v>
      </c>
      <c r="GC34" s="22" t="str">
        <f t="shared" ref="GC34:GC39" si="539">IF(GB34,VLOOKUP(GB34,Spelers,3,FALSE),"")</f>
        <v>D</v>
      </c>
      <c r="GD34" s="22" t="str">
        <f t="shared" ref="GD34:GD39" si="540">IF(GE34,VLOOKUP(GE34,Spelers,2,FALSE),"")</f>
        <v>COOREMAN Herman</v>
      </c>
      <c r="GE34" s="83">
        <v>1437</v>
      </c>
      <c r="GF34" s="22" t="str">
        <f t="shared" ref="GF34:GF39" si="541">IF(GE34,VLOOKUP(GE34,Spelers,3,FALSE),"")</f>
        <v>NA</v>
      </c>
      <c r="GG34" s="83">
        <v>1</v>
      </c>
      <c r="GH34" s="83">
        <v>1</v>
      </c>
      <c r="GI34" s="84"/>
      <c r="GJ34" s="22">
        <f t="shared" ref="GJ34:GJ39" si="542">IF(GH34&lt;&gt;"",IF(GG34=GH34,IF(GG34=1,2,0),1),"")</f>
        <v>2</v>
      </c>
      <c r="GK34" s="22">
        <f t="shared" ref="GK34:GK39" si="543">IF(GH34&lt;&gt;"",IF(GG34=GH34,IF(GG34=1,0,2),1),"")</f>
        <v>0</v>
      </c>
      <c r="GL34" s="43">
        <f>IF(GJ34=2,3,IF(GJ34=1,1,0))</f>
        <v>3</v>
      </c>
      <c r="GM34" s="43">
        <f>IF(GK34=2,3,IF(GK34=1,1,0))</f>
        <v>0</v>
      </c>
      <c r="GN34" s="56"/>
      <c r="GO34" s="22" t="str">
        <f t="shared" ref="GO34:GO39" si="544">IF(GP34,VLOOKUP(GP34,Spelers,2,FALSE),"")</f>
        <v>JENKINSON Eric</v>
      </c>
      <c r="GP34" s="83">
        <v>3841</v>
      </c>
      <c r="GQ34" s="22" t="str">
        <f t="shared" ref="GQ34:GQ39" si="545">IF(GP34,VLOOKUP(GP34,Spelers,3,FALSE),"")</f>
        <v>C</v>
      </c>
      <c r="GR34" s="22" t="str">
        <f t="shared" ref="GR34:GR39" si="546">IF(GS34,VLOOKUP(GS34,Spelers,2,FALSE),"")</f>
        <v>STALLAERT François</v>
      </c>
      <c r="GS34" s="83">
        <v>7165</v>
      </c>
      <c r="GT34" s="22" t="str">
        <f t="shared" ref="GT34:GT39" si="547">IF(GS34,VLOOKUP(GS34,Spelers,3,FALSE),"")</f>
        <v>D</v>
      </c>
      <c r="GU34" s="83">
        <v>1</v>
      </c>
      <c r="GV34" s="83">
        <v>1</v>
      </c>
      <c r="GW34" s="84"/>
      <c r="GX34" s="22">
        <f t="shared" ref="GX34:GX39" si="548">IF(GV34&lt;&gt;"",IF(GU34=GV34,IF(GU34=1,2,0),1),"")</f>
        <v>2</v>
      </c>
      <c r="GY34" s="22">
        <f t="shared" ref="GY34:GY39" si="549">IF(GV34&lt;&gt;"",IF(GU34=GV34,IF(GU34=1,0,2),1),"")</f>
        <v>0</v>
      </c>
      <c r="GZ34" s="43">
        <f>IF(GX34=2,3,IF(GX34=1,1,0))</f>
        <v>3</v>
      </c>
      <c r="HA34" s="43">
        <f>IF(GY34=2,3,IF(GY34=1,1,0))</f>
        <v>0</v>
      </c>
      <c r="HB34" s="56"/>
      <c r="HC34" s="22" t="str">
        <f t="shared" ref="HC34:HC39" si="550">IF(HD34,VLOOKUP(HD34,Spelers,2,FALSE),"")</f>
        <v>VERLINDEN Michaël</v>
      </c>
      <c r="HD34" s="83">
        <v>6994</v>
      </c>
      <c r="HE34" s="22" t="str">
        <f t="shared" ref="HE34:HE39" si="551">IF(HD34,VLOOKUP(HD34,Spelers,3,FALSE),"")</f>
        <v>B</v>
      </c>
      <c r="HF34" s="22" t="str">
        <f t="shared" ref="HF34:HF39" si="552">IF(HG34,VLOOKUP(HG34,Spelers,2,FALSE),"")</f>
        <v>VAN BOGAERT Karel</v>
      </c>
      <c r="HG34" s="83">
        <v>7688</v>
      </c>
      <c r="HH34" s="22" t="str">
        <f t="shared" ref="HH34:HH39" si="553">IF(HG34,VLOOKUP(HG34,Spelers,3,FALSE),"")</f>
        <v>NA</v>
      </c>
      <c r="HI34" s="83">
        <v>1</v>
      </c>
      <c r="HJ34" s="83">
        <v>1</v>
      </c>
      <c r="HK34" s="84"/>
      <c r="HL34" s="22">
        <f t="shared" ref="HL34:HL39" si="554">IF(HJ34&lt;&gt;"",IF(HI34=HJ34,IF(HI34=1,2,0),1),"")</f>
        <v>2</v>
      </c>
      <c r="HM34" s="22">
        <f t="shared" ref="HM34:HM39" si="555">IF(HJ34&lt;&gt;"",IF(HI34=HJ34,IF(HI34=1,0,2),1),"")</f>
        <v>0</v>
      </c>
      <c r="HN34" s="43">
        <f>IF(HL34=2,3,IF(HL34=1,1,0))</f>
        <v>3</v>
      </c>
      <c r="HO34" s="43">
        <f>IF(HM34=2,3,IF(HM34=1,1,0))</f>
        <v>0</v>
      </c>
      <c r="HP34" s="66"/>
      <c r="HQ34" s="22" t="str">
        <f t="shared" ref="HQ34:HQ39" si="556">IF(HR34,VLOOKUP(HR34,Spelers,2,FALSE),"")</f>
        <v>PIESSENS August</v>
      </c>
      <c r="HR34" s="83">
        <v>8056</v>
      </c>
      <c r="HS34" s="22" t="str">
        <f t="shared" ref="HS34:HS39" si="557">IF(HR34,VLOOKUP(HR34,Spelers,3,FALSE),"")</f>
        <v>C</v>
      </c>
      <c r="HT34" s="22" t="str">
        <f t="shared" ref="HT34:HT39" si="558">IF(HU34,VLOOKUP(HU34,Spelers,2,FALSE),"")</f>
        <v>BRABANTS Hans</v>
      </c>
      <c r="HU34" s="83">
        <v>2777</v>
      </c>
      <c r="HV34" s="22" t="str">
        <f t="shared" ref="HV34:HV39" si="559">IF(HU34,VLOOKUP(HU34,Spelers,3,FALSE),"")</f>
        <v>D</v>
      </c>
      <c r="HW34" s="83">
        <v>2</v>
      </c>
      <c r="HX34" s="83">
        <v>1</v>
      </c>
      <c r="HY34" s="84"/>
      <c r="HZ34" s="22">
        <f t="shared" ref="HZ34:HZ39" si="560">IF(HX34&lt;&gt;"",IF(HW34=HX34,IF(HW34=1,2,0),1),"")</f>
        <v>1</v>
      </c>
      <c r="IA34" s="22">
        <f t="shared" ref="IA34:IA39" si="561">IF(HX34&lt;&gt;"",IF(HW34=HX34,IF(HW34=1,0,2),1),"")</f>
        <v>1</v>
      </c>
      <c r="IB34" s="43">
        <f>IF(HZ34=2,3,IF(HZ34=1,1,0))</f>
        <v>1</v>
      </c>
      <c r="IC34" s="43">
        <f>IF(IA34=2,3,IF(IA34=1,1,0))</f>
        <v>1</v>
      </c>
      <c r="ID34" s="56"/>
      <c r="IE34" s="22" t="str">
        <f t="shared" ref="IE34:IE39" si="562">IF(IF34,VLOOKUP(IF34,Spelers,2,FALSE),"")</f>
        <v>MEEUS Patrick</v>
      </c>
      <c r="IF34" s="83">
        <v>3184</v>
      </c>
      <c r="IG34" s="22" t="str">
        <f t="shared" ref="IG34:IG39" si="563">IF(IF34,VLOOKUP(IF34,Spelers,3,FALSE),"")</f>
        <v>NA</v>
      </c>
      <c r="IH34" s="22" t="str">
        <f t="shared" ref="IH34:IH39" si="564">IF(II34,VLOOKUP(II34,Spelers,2,FALSE),"")</f>
        <v>VINCKE Ronny</v>
      </c>
      <c r="II34" s="83">
        <v>3662</v>
      </c>
      <c r="IJ34" s="22" t="str">
        <f t="shared" ref="IJ34:IJ39" si="565">IF(II34,VLOOKUP(II34,Spelers,3,FALSE),"")</f>
        <v>C</v>
      </c>
      <c r="IK34" s="83">
        <v>2</v>
      </c>
      <c r="IL34" s="83">
        <v>2</v>
      </c>
      <c r="IM34" s="65"/>
      <c r="IN34" s="22">
        <f t="shared" ref="IN34:IN39" si="566">IF(IL34&lt;&gt;"",IF(IK34=IL34,IF(IK34=1,2,0),1),"")</f>
        <v>0</v>
      </c>
      <c r="IO34" s="22">
        <f t="shared" ref="IO34:IO39" si="567">IF(IL34&lt;&gt;"",IF(IK34=IL34,IF(IK34=1,0,2),1),"")</f>
        <v>2</v>
      </c>
      <c r="IP34" s="43">
        <f>IF(IN34=2,3,IF(IN34=1,1,0))</f>
        <v>0</v>
      </c>
      <c r="IQ34" s="43">
        <f>IF(IO34=2,3,IF(IO34=1,1,0))</f>
        <v>3</v>
      </c>
      <c r="IR34" s="56"/>
      <c r="IS34" s="22" t="str">
        <f t="shared" ref="IS34:IS39" si="568">IF(IT34,VLOOKUP(IT34,Spelers,2,FALSE),"")</f>
        <v>MAETENS Gert</v>
      </c>
      <c r="IT34" s="83">
        <v>8048</v>
      </c>
      <c r="IU34" s="22" t="str">
        <f t="shared" ref="IU34:IU39" si="569">IF(IT34,VLOOKUP(IT34,Spelers,3,FALSE),"")</f>
        <v>D</v>
      </c>
      <c r="IV34" s="22" t="str">
        <f t="shared" ref="IV34:IV39" si="570">IF(IW34,VLOOKUP(IW34,Spelers,2,FALSE),"")</f>
        <v/>
      </c>
      <c r="IW34" s="83"/>
      <c r="IX34" s="22" t="str">
        <f t="shared" ref="IX34:IX39" si="571">IF(IW34,VLOOKUP(IW34,Spelers,3,FALSE),"")</f>
        <v/>
      </c>
      <c r="IY34" s="83">
        <v>1</v>
      </c>
      <c r="IZ34" s="83">
        <v>1</v>
      </c>
      <c r="JA34" s="84" t="s">
        <v>777</v>
      </c>
      <c r="JB34" s="22">
        <f t="shared" ref="JB34:JB39" si="572">IF(IZ34&lt;&gt;"",IF(IY34=IZ34,IF(IY34=1,2,0),1),"")</f>
        <v>2</v>
      </c>
      <c r="JC34" s="22">
        <f t="shared" ref="JC34:JC39" si="573">IF(IZ34&lt;&gt;"",IF(IY34=IZ34,IF(IY34=1,0,2),1),"")</f>
        <v>0</v>
      </c>
      <c r="JD34" s="43">
        <f>IF(JB34=2,3,IF(JB34=1,1,0))</f>
        <v>3</v>
      </c>
      <c r="JE34" s="43">
        <f>IF(JC34=2,3,IF(JC34=1,1,0))</f>
        <v>0</v>
      </c>
      <c r="JF34" s="66"/>
      <c r="JG34" s="22" t="str">
        <f t="shared" ref="JG34:JG39" si="574">IF(JH34,VLOOKUP(JH34,Spelers,2,FALSE),"")</f>
        <v>ALEWATERS Christian</v>
      </c>
      <c r="JH34" s="83">
        <v>432</v>
      </c>
      <c r="JI34" s="22" t="str">
        <f t="shared" ref="JI34:JI39" si="575">IF(JH34,VLOOKUP(JH34,Spelers,3,FALSE),"")</f>
        <v>D</v>
      </c>
      <c r="JJ34" s="22" t="str">
        <f t="shared" ref="JJ34:JJ39" si="576">IF(JK34,VLOOKUP(JK34,Spelers,2,FALSE),"")</f>
        <v>DOBBENIE Patricia</v>
      </c>
      <c r="JK34" s="83">
        <v>8072</v>
      </c>
      <c r="JL34" s="22" t="str">
        <f t="shared" ref="JL34:JL39" si="577">IF(JK34,VLOOKUP(JK34,Spelers,3,FALSE),"")</f>
        <v>D</v>
      </c>
      <c r="JM34" s="83">
        <v>1</v>
      </c>
      <c r="JN34" s="83">
        <v>1</v>
      </c>
      <c r="JO34" s="84"/>
      <c r="JP34" s="22">
        <f t="shared" ref="JP34:JP39" si="578">IF(JN34&lt;&gt;"",IF(JM34=JN34,IF(JM34=1,2,0),1),"")</f>
        <v>2</v>
      </c>
      <c r="JQ34" s="22">
        <f t="shared" ref="JQ34:JQ39" si="579">IF(JN34&lt;&gt;"",IF(JM34=JN34,IF(JM34=1,0,2),1),"")</f>
        <v>0</v>
      </c>
      <c r="JR34" s="43">
        <f>IF(JP34=2,3,IF(JP34=1,1,0))</f>
        <v>3</v>
      </c>
      <c r="JS34" s="43">
        <f>IF(JQ34=2,3,IF(JQ34=1,1,0))</f>
        <v>0</v>
      </c>
      <c r="JT34" s="56"/>
      <c r="JU34" s="22" t="str">
        <f t="shared" ref="JU34:JU39" si="580">IF(JV34,VLOOKUP(JV34,Spelers,2,FALSE),"")</f>
        <v>VAN STEEN Louis</v>
      </c>
      <c r="JV34" s="83">
        <v>6573</v>
      </c>
      <c r="JW34" s="22" t="str">
        <f t="shared" ref="JW34:JW39" si="581">IF(JV34,VLOOKUP(JV34,Spelers,3,FALSE),"")</f>
        <v>D</v>
      </c>
      <c r="JX34" s="22" t="str">
        <f t="shared" ref="JX34:JX39" si="582">IF(JY34,VLOOKUP(JY34,Spelers,2,FALSE),"")</f>
        <v>THOMPSON Arthur</v>
      </c>
      <c r="JY34" s="83">
        <v>2893</v>
      </c>
      <c r="JZ34" s="22" t="str">
        <f t="shared" ref="JZ34:JZ39" si="583">IF(JY34,VLOOKUP(JY34,Spelers,3,FALSE),"")</f>
        <v>D</v>
      </c>
      <c r="KA34" s="83">
        <v>2</v>
      </c>
      <c r="KB34" s="83">
        <v>1</v>
      </c>
      <c r="KC34" s="84"/>
      <c r="KD34" s="22">
        <f t="shared" ref="KD34:KD39" si="584">IF(KB34&lt;&gt;"",IF(KA34=KB34,IF(KA34=1,2,0),1),"")</f>
        <v>1</v>
      </c>
      <c r="KE34" s="22">
        <f t="shared" ref="KE34:KE39" si="585">IF(KB34&lt;&gt;"",IF(KA34=KB34,IF(KA34=1,0,2),1),"")</f>
        <v>1</v>
      </c>
      <c r="KF34" s="43">
        <f>IF(KD34=2,3,IF(KD34=1,1,0))</f>
        <v>1</v>
      </c>
      <c r="KG34" s="43">
        <f>IF(KE34=2,3,IF(KE34=1,1,0))</f>
        <v>1</v>
      </c>
      <c r="KH34" s="56"/>
      <c r="KI34" s="22" t="str">
        <f t="shared" ref="KI34:KI39" si="586">IF(KJ34,VLOOKUP(KJ34,Spelers,2,FALSE),"")</f>
        <v>POORTMANS Paul</v>
      </c>
      <c r="KJ34" s="83">
        <v>2242</v>
      </c>
      <c r="KK34" s="22" t="str">
        <f t="shared" ref="KK34:KK39" si="587">IF(KJ34,VLOOKUP(KJ34,Spelers,3,FALSE),"")</f>
        <v>D</v>
      </c>
      <c r="KL34" s="22" t="str">
        <f t="shared" ref="KL34:KL39" si="588">IF(KM34,VLOOKUP(KM34,Spelers,2,FALSE),"")</f>
        <v>PUBLIE Eric</v>
      </c>
      <c r="KM34" s="83">
        <v>8304</v>
      </c>
      <c r="KN34" s="22" t="str">
        <f t="shared" ref="KN34:KN39" si="589">IF(KM34,VLOOKUP(KM34,Spelers,3,FALSE),"")</f>
        <v>D</v>
      </c>
      <c r="KO34" s="83">
        <v>1</v>
      </c>
      <c r="KP34" s="83">
        <v>1</v>
      </c>
      <c r="KQ34" s="84"/>
      <c r="KR34" s="22">
        <f t="shared" ref="KR34:KR39" si="590">IF(KP34&lt;&gt;"",IF(KO34=KP34,IF(KO34=1,2,0),1),"")</f>
        <v>2</v>
      </c>
      <c r="KS34" s="22">
        <f t="shared" ref="KS34:KS39" si="591">IF(KP34&lt;&gt;"",IF(KO34=KP34,IF(KO34=1,0,2),1),"")</f>
        <v>0</v>
      </c>
      <c r="KT34" s="43">
        <f>IF(KR34=2,3,IF(KR34=1,1,0))</f>
        <v>3</v>
      </c>
      <c r="KU34" s="43">
        <f>IF(KS34=2,3,IF(KS34=1,1,0))</f>
        <v>0</v>
      </c>
      <c r="KV34" s="66"/>
      <c r="KW34" s="22"/>
      <c r="KX34" s="83"/>
      <c r="KY34" s="22"/>
      <c r="KZ34" s="22"/>
      <c r="LA34" s="83"/>
      <c r="LB34" s="22"/>
      <c r="LC34" s="83"/>
      <c r="LD34" s="83"/>
      <c r="LE34" s="84"/>
      <c r="LF34" s="22"/>
      <c r="LG34" s="22"/>
      <c r="LH34" s="43"/>
      <c r="LI34" s="43"/>
      <c r="LJ34" s="56"/>
      <c r="LK34" s="22"/>
      <c r="LL34" s="83"/>
      <c r="LM34" s="22"/>
      <c r="LN34" s="22"/>
      <c r="LO34" s="83"/>
      <c r="LP34" s="22"/>
      <c r="LQ34" s="83"/>
      <c r="LR34" s="83"/>
      <c r="LS34" s="84"/>
      <c r="LT34" s="22"/>
      <c r="LU34" s="22"/>
      <c r="LV34" s="43"/>
      <c r="LW34" s="43"/>
      <c r="LY34" s="22"/>
      <c r="LZ34" s="83"/>
      <c r="MA34" s="22"/>
      <c r="MB34" s="22"/>
      <c r="MC34" s="83"/>
      <c r="MD34" s="22"/>
      <c r="ME34" s="83"/>
      <c r="MF34" s="83"/>
      <c r="MG34" s="84"/>
      <c r="MH34" s="22"/>
      <c r="MI34" s="22"/>
      <c r="MJ34" s="43"/>
      <c r="MK34" s="43"/>
      <c r="ML34" s="56"/>
      <c r="MM34" s="22"/>
      <c r="MN34" s="83"/>
      <c r="MO34" s="22"/>
      <c r="MP34" s="22"/>
      <c r="MQ34" s="83"/>
      <c r="MR34" s="22"/>
      <c r="MS34" s="83"/>
      <c r="MT34" s="83"/>
      <c r="MU34" s="84"/>
      <c r="MV34" s="22"/>
      <c r="MW34" s="22"/>
      <c r="MX34" s="43"/>
      <c r="MY34" s="43"/>
    </row>
    <row r="35" spans="1:363" ht="16.5" x14ac:dyDescent="0.3">
      <c r="A35" s="22" t="str">
        <f t="shared" si="462"/>
        <v>WACHTERS Gert</v>
      </c>
      <c r="B35" s="83">
        <v>3546</v>
      </c>
      <c r="C35" s="22" t="str">
        <f t="shared" si="463"/>
        <v>D</v>
      </c>
      <c r="D35" s="22" t="str">
        <f t="shared" si="464"/>
        <v>SMET Kevin</v>
      </c>
      <c r="E35" s="83">
        <v>2720</v>
      </c>
      <c r="F35" s="22" t="str">
        <f t="shared" si="465"/>
        <v>B</v>
      </c>
      <c r="G35" s="83">
        <v>1</v>
      </c>
      <c r="H35" s="83">
        <v>2</v>
      </c>
      <c r="I35" s="84"/>
      <c r="J35" s="22">
        <f t="shared" si="466"/>
        <v>1</v>
      </c>
      <c r="K35" s="22">
        <f t="shared" si="467"/>
        <v>1</v>
      </c>
      <c r="L35" s="43">
        <f t="shared" ref="L35:M39" si="592">IF(J35=2,3,IF(J35=1,1,0))</f>
        <v>1</v>
      </c>
      <c r="M35" s="43">
        <f t="shared" si="592"/>
        <v>1</v>
      </c>
      <c r="N35" s="66"/>
      <c r="O35" s="22" t="str">
        <f t="shared" si="468"/>
        <v>DE DECKER Mieke</v>
      </c>
      <c r="P35" s="83">
        <v>2682</v>
      </c>
      <c r="Q35" s="22" t="str">
        <f t="shared" si="469"/>
        <v>D</v>
      </c>
      <c r="R35" s="22" t="str">
        <f t="shared" si="470"/>
        <v>ALEWATERS Christian</v>
      </c>
      <c r="S35" s="83">
        <v>432</v>
      </c>
      <c r="T35" s="22" t="str">
        <f t="shared" si="471"/>
        <v>D</v>
      </c>
      <c r="U35" s="83">
        <v>1</v>
      </c>
      <c r="V35" s="83">
        <v>2</v>
      </c>
      <c r="W35" s="84"/>
      <c r="X35" s="22">
        <f t="shared" si="472"/>
        <v>1</v>
      </c>
      <c r="Y35" s="22">
        <f t="shared" si="473"/>
        <v>1</v>
      </c>
      <c r="Z35" s="43">
        <f t="shared" ref="Z35:AA39" si="593">IF(X35=2,3,IF(X35=1,1,0))</f>
        <v>1</v>
      </c>
      <c r="AA35" s="43">
        <f t="shared" si="593"/>
        <v>1</v>
      </c>
      <c r="AB35" s="56"/>
      <c r="AC35" s="22" t="str">
        <f t="shared" si="474"/>
        <v>DE DOBBELEIR Françis</v>
      </c>
      <c r="AD35" s="83">
        <v>6541</v>
      </c>
      <c r="AE35" s="22" t="str">
        <f t="shared" si="475"/>
        <v>NA</v>
      </c>
      <c r="AF35" s="22" t="str">
        <f t="shared" si="476"/>
        <v>WACHTERS Gert</v>
      </c>
      <c r="AG35" s="83">
        <v>3546</v>
      </c>
      <c r="AH35" s="22" t="str">
        <f t="shared" si="477"/>
        <v>D</v>
      </c>
      <c r="AI35" s="83">
        <v>1</v>
      </c>
      <c r="AJ35" s="83">
        <v>1</v>
      </c>
      <c r="AK35" s="84"/>
      <c r="AL35" s="22">
        <f t="shared" si="478"/>
        <v>2</v>
      </c>
      <c r="AM35" s="22">
        <f t="shared" si="479"/>
        <v>0</v>
      </c>
      <c r="AN35" s="43">
        <f t="shared" ref="AN35:AO39" si="594">IF(AL35=2,3,IF(AL35=1,1,0))</f>
        <v>3</v>
      </c>
      <c r="AO35" s="43">
        <f t="shared" si="594"/>
        <v>0</v>
      </c>
      <c r="AP35" s="56"/>
      <c r="AQ35" s="22" t="str">
        <f t="shared" si="480"/>
        <v>VERHOEVEN Christiaan</v>
      </c>
      <c r="AR35" s="83">
        <v>1699</v>
      </c>
      <c r="AS35" s="22" t="str">
        <f t="shared" si="481"/>
        <v>C</v>
      </c>
      <c r="AT35" s="22" t="str">
        <f t="shared" si="482"/>
        <v>RIGUEL Nick</v>
      </c>
      <c r="AU35" s="83">
        <v>5397</v>
      </c>
      <c r="AV35" s="22" t="str">
        <f t="shared" si="483"/>
        <v>C</v>
      </c>
      <c r="AW35" s="83">
        <v>2</v>
      </c>
      <c r="AX35" s="83">
        <v>1</v>
      </c>
      <c r="AY35" s="84"/>
      <c r="AZ35" s="22">
        <f t="shared" si="484"/>
        <v>1</v>
      </c>
      <c r="BA35" s="22">
        <f t="shared" si="485"/>
        <v>1</v>
      </c>
      <c r="BB35" s="43">
        <f t="shared" ref="BB35:BC39" si="595">IF(AZ35=2,3,IF(AZ35=1,1,0))</f>
        <v>1</v>
      </c>
      <c r="BC35" s="43">
        <f t="shared" si="595"/>
        <v>1</v>
      </c>
      <c r="BD35" s="66"/>
      <c r="BE35" s="22" t="str">
        <f t="shared" si="486"/>
        <v>DE HERDT Marcel</v>
      </c>
      <c r="BF35" s="83">
        <v>2798</v>
      </c>
      <c r="BG35" s="22" t="str">
        <f t="shared" si="487"/>
        <v>D</v>
      </c>
      <c r="BH35" s="22" t="str">
        <f t="shared" si="488"/>
        <v>VAN BOUWEL Louis</v>
      </c>
      <c r="BI35" s="83">
        <v>2630</v>
      </c>
      <c r="BJ35" s="22" t="str">
        <f t="shared" si="489"/>
        <v>D</v>
      </c>
      <c r="BK35" s="83">
        <v>2</v>
      </c>
      <c r="BL35" s="83">
        <v>2</v>
      </c>
      <c r="BM35" s="84"/>
      <c r="BN35" s="22">
        <f t="shared" si="490"/>
        <v>0</v>
      </c>
      <c r="BO35" s="22">
        <f t="shared" si="491"/>
        <v>2</v>
      </c>
      <c r="BP35" s="43">
        <f t="shared" ref="BP35:BQ39" si="596">IF(BN35=2,3,IF(BN35=1,1,0))</f>
        <v>0</v>
      </c>
      <c r="BQ35" s="43">
        <f t="shared" si="596"/>
        <v>3</v>
      </c>
      <c r="BR35" s="56"/>
      <c r="BS35" s="22" t="str">
        <f t="shared" si="492"/>
        <v>BRABANTS Hans</v>
      </c>
      <c r="BT35" s="83">
        <v>2777</v>
      </c>
      <c r="BU35" s="22" t="str">
        <f t="shared" si="493"/>
        <v>D</v>
      </c>
      <c r="BV35" s="22" t="str">
        <f t="shared" si="494"/>
        <v>VAN ZAELEN Benny</v>
      </c>
      <c r="BW35" s="83">
        <v>3882</v>
      </c>
      <c r="BX35" s="22" t="str">
        <f t="shared" si="495"/>
        <v>D</v>
      </c>
      <c r="BY35" s="83">
        <v>1</v>
      </c>
      <c r="BZ35" s="83">
        <v>1</v>
      </c>
      <c r="CA35" s="84"/>
      <c r="CB35" s="22">
        <f t="shared" si="496"/>
        <v>2</v>
      </c>
      <c r="CC35" s="22">
        <f t="shared" si="497"/>
        <v>0</v>
      </c>
      <c r="CD35" s="43">
        <f t="shared" ref="CD35:CE39" si="597">IF(CB35=2,3,IF(CB35=1,1,0))</f>
        <v>3</v>
      </c>
      <c r="CE35" s="43">
        <f t="shared" si="597"/>
        <v>0</v>
      </c>
      <c r="CF35" s="56"/>
      <c r="CG35" s="22" t="str">
        <f t="shared" si="498"/>
        <v>REYNIERS Ronald</v>
      </c>
      <c r="CH35" s="83">
        <v>3033</v>
      </c>
      <c r="CI35" s="22" t="str">
        <f t="shared" si="499"/>
        <v>C</v>
      </c>
      <c r="CJ35" s="22" t="str">
        <f t="shared" si="500"/>
        <v>VAN STEEN Louis</v>
      </c>
      <c r="CK35" s="83">
        <v>6573</v>
      </c>
      <c r="CL35" s="22" t="str">
        <f t="shared" si="501"/>
        <v>D</v>
      </c>
      <c r="CM35" s="83">
        <v>2</v>
      </c>
      <c r="CN35" s="83">
        <v>2</v>
      </c>
      <c r="CO35" s="84"/>
      <c r="CP35" s="22">
        <f t="shared" si="502"/>
        <v>0</v>
      </c>
      <c r="CQ35" s="22">
        <f t="shared" si="503"/>
        <v>2</v>
      </c>
      <c r="CR35" s="43">
        <f t="shared" ref="CR35:CS39" si="598">IF(CP35=2,3,IF(CP35=1,1,0))</f>
        <v>0</v>
      </c>
      <c r="CS35" s="43">
        <f t="shared" si="598"/>
        <v>3</v>
      </c>
      <c r="CT35" s="66"/>
      <c r="CU35" s="22" t="str">
        <f t="shared" si="504"/>
        <v>DE ROOVERE Patrick</v>
      </c>
      <c r="CV35" s="83">
        <v>8714</v>
      </c>
      <c r="CW35" s="22" t="str">
        <f t="shared" si="505"/>
        <v>D</v>
      </c>
      <c r="CX35" s="22" t="str">
        <f t="shared" si="506"/>
        <v>VERMEREN Thierry</v>
      </c>
      <c r="CY35" s="83">
        <v>8210</v>
      </c>
      <c r="CZ35" s="22" t="str">
        <f t="shared" si="507"/>
        <v>NA</v>
      </c>
      <c r="DA35" s="83">
        <v>2</v>
      </c>
      <c r="DB35" s="83">
        <v>2</v>
      </c>
      <c r="DC35" s="84"/>
      <c r="DD35" s="22">
        <f t="shared" si="508"/>
        <v>0</v>
      </c>
      <c r="DE35" s="22">
        <f t="shared" si="509"/>
        <v>2</v>
      </c>
      <c r="DF35" s="43">
        <f t="shared" ref="DF35:DG39" si="599">IF(DD35=2,3,IF(DD35=1,1,0))</f>
        <v>0</v>
      </c>
      <c r="DG35" s="43">
        <f t="shared" si="599"/>
        <v>3</v>
      </c>
      <c r="DH35" s="56"/>
      <c r="DI35" s="22" t="str">
        <f t="shared" si="510"/>
        <v>DE VAEL Louis</v>
      </c>
      <c r="DJ35" s="83">
        <v>1769</v>
      </c>
      <c r="DK35" s="22"/>
      <c r="DL35" s="22" t="str">
        <f t="shared" si="511"/>
        <v>DE HERDT Marcel</v>
      </c>
      <c r="DM35" s="83">
        <v>2798</v>
      </c>
      <c r="DN35" s="22"/>
      <c r="DO35" s="83">
        <v>1</v>
      </c>
      <c r="DP35" s="83">
        <v>1</v>
      </c>
      <c r="DQ35" s="84"/>
      <c r="DR35" s="22">
        <f t="shared" si="512"/>
        <v>2</v>
      </c>
      <c r="DS35" s="22">
        <f t="shared" si="513"/>
        <v>0</v>
      </c>
      <c r="DT35" s="43">
        <f t="shared" ref="DT35:DU39" si="600">IF(DR35=2,3,IF(DR35=1,1,0))</f>
        <v>3</v>
      </c>
      <c r="DU35" s="43">
        <f t="shared" si="600"/>
        <v>0</v>
      </c>
      <c r="DV35" s="56"/>
      <c r="DW35" s="22" t="str">
        <f t="shared" si="514"/>
        <v>POORTMANS Paul</v>
      </c>
      <c r="DX35" s="83">
        <v>2242</v>
      </c>
      <c r="DY35" s="22" t="str">
        <f t="shared" si="515"/>
        <v>D</v>
      </c>
      <c r="DZ35" s="22" t="str">
        <f t="shared" si="516"/>
        <v>ACHTERGAEL Bart</v>
      </c>
      <c r="EA35" s="83">
        <v>7073</v>
      </c>
      <c r="EB35" s="22" t="str">
        <f t="shared" si="517"/>
        <v>NA</v>
      </c>
      <c r="EC35" s="83">
        <v>2</v>
      </c>
      <c r="ED35" s="83">
        <v>1</v>
      </c>
      <c r="EE35" s="84"/>
      <c r="EF35" s="22">
        <f t="shared" si="518"/>
        <v>1</v>
      </c>
      <c r="EG35" s="22">
        <f t="shared" si="519"/>
        <v>1</v>
      </c>
      <c r="EH35" s="43">
        <f t="shared" ref="EH35:EI39" si="601">IF(EF35=2,3,IF(EF35=1,1,0))</f>
        <v>1</v>
      </c>
      <c r="EI35" s="43">
        <f t="shared" si="601"/>
        <v>1</v>
      </c>
      <c r="EJ35" s="66"/>
      <c r="EK35" s="22" t="str">
        <f t="shared" si="520"/>
        <v>MERTENS Paris</v>
      </c>
      <c r="EL35" s="83">
        <v>8303</v>
      </c>
      <c r="EM35" s="22" t="str">
        <f t="shared" si="521"/>
        <v>D</v>
      </c>
      <c r="EN35" s="22" t="str">
        <f t="shared" si="522"/>
        <v>DE ROOVERE Patrick</v>
      </c>
      <c r="EO35" s="83">
        <v>8714</v>
      </c>
      <c r="EP35" s="22" t="str">
        <f t="shared" si="523"/>
        <v>D</v>
      </c>
      <c r="EQ35" s="83">
        <v>1</v>
      </c>
      <c r="ER35" s="83">
        <v>1</v>
      </c>
      <c r="ES35" s="84"/>
      <c r="ET35" s="22">
        <f t="shared" si="524"/>
        <v>2</v>
      </c>
      <c r="EU35" s="22">
        <f t="shared" si="525"/>
        <v>0</v>
      </c>
      <c r="EV35" s="43">
        <f t="shared" ref="EV35:EW39" si="602">IF(ET35=2,3,IF(ET35=1,1,0))</f>
        <v>3</v>
      </c>
      <c r="EW35" s="43">
        <f t="shared" si="602"/>
        <v>0</v>
      </c>
      <c r="EX35" s="56"/>
      <c r="EY35" s="22" t="str">
        <f t="shared" si="526"/>
        <v>VERLINDEN Michaël</v>
      </c>
      <c r="EZ35" s="83">
        <v>6994</v>
      </c>
      <c r="FA35" s="22" t="str">
        <f t="shared" si="527"/>
        <v>B</v>
      </c>
      <c r="FB35" s="22" t="str">
        <f t="shared" si="528"/>
        <v>BACKELAU Yannick</v>
      </c>
      <c r="FC35" s="83">
        <v>8097</v>
      </c>
      <c r="FD35" s="22" t="str">
        <f t="shared" si="529"/>
        <v>D</v>
      </c>
      <c r="FE35" s="83">
        <v>2</v>
      </c>
      <c r="FF35" s="83">
        <v>1</v>
      </c>
      <c r="FG35" s="84"/>
      <c r="FH35" s="22">
        <f t="shared" si="530"/>
        <v>1</v>
      </c>
      <c r="FI35" s="22">
        <f t="shared" si="531"/>
        <v>1</v>
      </c>
      <c r="FJ35" s="43">
        <f t="shared" ref="FJ35:FK39" si="603">IF(FH35=2,3,IF(FH35=1,1,0))</f>
        <v>1</v>
      </c>
      <c r="FK35" s="43">
        <f t="shared" si="603"/>
        <v>1</v>
      </c>
      <c r="FL35" s="56"/>
      <c r="FM35" s="22" t="str">
        <f t="shared" si="532"/>
        <v>STEENACKERS Carlito</v>
      </c>
      <c r="FN35" s="83">
        <v>2284</v>
      </c>
      <c r="FO35" s="22" t="str">
        <f t="shared" si="533"/>
        <v>D</v>
      </c>
      <c r="FP35" s="22" t="str">
        <f t="shared" si="534"/>
        <v>DE ROOVERE Patrick</v>
      </c>
      <c r="FQ35" s="83">
        <v>8714</v>
      </c>
      <c r="FR35" s="22" t="str">
        <f t="shared" si="535"/>
        <v>D</v>
      </c>
      <c r="FS35" s="83">
        <v>1</v>
      </c>
      <c r="FT35" s="83">
        <v>1</v>
      </c>
      <c r="FU35" s="84"/>
      <c r="FV35" s="22">
        <f t="shared" si="536"/>
        <v>2</v>
      </c>
      <c r="FW35" s="22">
        <f t="shared" si="537"/>
        <v>0</v>
      </c>
      <c r="FX35" s="43">
        <f t="shared" ref="FX35:FY39" si="604">IF(FV35=2,3,IF(FV35=1,1,0))</f>
        <v>3</v>
      </c>
      <c r="FY35" s="43">
        <f t="shared" si="604"/>
        <v>0</v>
      </c>
      <c r="FZ35" s="66"/>
      <c r="GA35" s="22" t="str">
        <f t="shared" si="538"/>
        <v>DE VISSCHER Joey</v>
      </c>
      <c r="GB35" s="83">
        <v>7887</v>
      </c>
      <c r="GC35" s="22" t="str">
        <f t="shared" si="539"/>
        <v>D</v>
      </c>
      <c r="GD35" s="22" t="str">
        <f t="shared" si="540"/>
        <v>STALLAERT François</v>
      </c>
      <c r="GE35" s="83">
        <v>7165</v>
      </c>
      <c r="GF35" s="22" t="str">
        <f t="shared" si="541"/>
        <v>D</v>
      </c>
      <c r="GG35" s="83">
        <v>1</v>
      </c>
      <c r="GH35" s="83">
        <v>2</v>
      </c>
      <c r="GI35" s="84"/>
      <c r="GJ35" s="22">
        <f t="shared" si="542"/>
        <v>1</v>
      </c>
      <c r="GK35" s="22">
        <f t="shared" si="543"/>
        <v>1</v>
      </c>
      <c r="GL35" s="43">
        <f t="shared" ref="GL35:GM39" si="605">IF(GJ35=2,3,IF(GJ35=1,1,0))</f>
        <v>1</v>
      </c>
      <c r="GM35" s="43">
        <f t="shared" si="605"/>
        <v>1</v>
      </c>
      <c r="GN35" s="56"/>
      <c r="GO35" s="22" t="str">
        <f t="shared" si="544"/>
        <v>RIGUEL Nick</v>
      </c>
      <c r="GP35" s="83">
        <v>5397</v>
      </c>
      <c r="GQ35" s="22" t="str">
        <f t="shared" si="545"/>
        <v>C</v>
      </c>
      <c r="GR35" s="22" t="str">
        <f t="shared" si="546"/>
        <v>GIELIS Guido</v>
      </c>
      <c r="GS35" s="83">
        <v>5291</v>
      </c>
      <c r="GT35" s="22" t="str">
        <f t="shared" si="547"/>
        <v>C</v>
      </c>
      <c r="GU35" s="83">
        <v>2</v>
      </c>
      <c r="GV35" s="83">
        <v>1</v>
      </c>
      <c r="GW35" s="84"/>
      <c r="GX35" s="22">
        <f t="shared" si="548"/>
        <v>1</v>
      </c>
      <c r="GY35" s="22">
        <f t="shared" si="549"/>
        <v>1</v>
      </c>
      <c r="GZ35" s="43">
        <f t="shared" ref="GZ35:HA39" si="606">IF(GX35=2,3,IF(GX35=1,1,0))</f>
        <v>1</v>
      </c>
      <c r="HA35" s="43">
        <f t="shared" si="606"/>
        <v>1</v>
      </c>
      <c r="HB35" s="56"/>
      <c r="HC35" s="22" t="str">
        <f t="shared" si="550"/>
        <v>SMET Kevin</v>
      </c>
      <c r="HD35" s="83">
        <v>2720</v>
      </c>
      <c r="HE35" s="22" t="str">
        <f t="shared" si="551"/>
        <v>B</v>
      </c>
      <c r="HF35" s="22" t="str">
        <f t="shared" si="552"/>
        <v>ALEWATERS Gustaaf</v>
      </c>
      <c r="HG35" s="83">
        <v>3691</v>
      </c>
      <c r="HH35" s="22" t="str">
        <f t="shared" si="553"/>
        <v>D</v>
      </c>
      <c r="HI35" s="83">
        <v>2</v>
      </c>
      <c r="HJ35" s="83">
        <v>1</v>
      </c>
      <c r="HK35" s="84"/>
      <c r="HL35" s="22">
        <f t="shared" si="554"/>
        <v>1</v>
      </c>
      <c r="HM35" s="22">
        <f t="shared" si="555"/>
        <v>1</v>
      </c>
      <c r="HN35" s="43">
        <f t="shared" ref="HN35:HO39" si="607">IF(HL35=2,3,IF(HL35=1,1,0))</f>
        <v>1</v>
      </c>
      <c r="HO35" s="43">
        <f t="shared" si="607"/>
        <v>1</v>
      </c>
      <c r="HP35" s="66"/>
      <c r="HQ35" s="22" t="str">
        <f t="shared" si="556"/>
        <v>VAN LENT Kenny</v>
      </c>
      <c r="HR35" s="83">
        <v>8062</v>
      </c>
      <c r="HS35" s="22" t="str">
        <f t="shared" si="557"/>
        <v>D</v>
      </c>
      <c r="HT35" s="22" t="str">
        <f t="shared" si="558"/>
        <v>COLLIER Leo</v>
      </c>
      <c r="HU35" s="83">
        <v>3914</v>
      </c>
      <c r="HV35" s="22" t="str">
        <f t="shared" si="559"/>
        <v>C</v>
      </c>
      <c r="HW35" s="83">
        <v>2</v>
      </c>
      <c r="HX35" s="83">
        <v>2</v>
      </c>
      <c r="HY35" s="84"/>
      <c r="HZ35" s="22">
        <f t="shared" si="560"/>
        <v>0</v>
      </c>
      <c r="IA35" s="22">
        <f t="shared" si="561"/>
        <v>2</v>
      </c>
      <c r="IB35" s="43">
        <f t="shared" ref="IB35:IC39" si="608">IF(HZ35=2,3,IF(HZ35=1,1,0))</f>
        <v>0</v>
      </c>
      <c r="IC35" s="43">
        <f t="shared" si="608"/>
        <v>3</v>
      </c>
      <c r="ID35" s="56"/>
      <c r="IE35" s="22" t="str">
        <f t="shared" si="562"/>
        <v>VAN STEEN Louis</v>
      </c>
      <c r="IF35" s="83">
        <v>6573</v>
      </c>
      <c r="IG35" s="22" t="str">
        <f t="shared" si="563"/>
        <v>D</v>
      </c>
      <c r="IH35" s="22" t="str">
        <f t="shared" si="564"/>
        <v>DEKEERSMAEKER Kevin</v>
      </c>
      <c r="II35" s="83">
        <v>7839</v>
      </c>
      <c r="IJ35" s="22" t="str">
        <f t="shared" si="565"/>
        <v>D</v>
      </c>
      <c r="IK35" s="83">
        <v>1</v>
      </c>
      <c r="IL35" s="83">
        <v>1</v>
      </c>
      <c r="IM35" s="65"/>
      <c r="IN35" s="22">
        <f t="shared" si="566"/>
        <v>2</v>
      </c>
      <c r="IO35" s="22">
        <f t="shared" si="567"/>
        <v>0</v>
      </c>
      <c r="IP35" s="43">
        <f t="shared" ref="IP35:IQ39" si="609">IF(IN35=2,3,IF(IN35=1,1,0))</f>
        <v>3</v>
      </c>
      <c r="IQ35" s="43">
        <f t="shared" si="609"/>
        <v>0</v>
      </c>
      <c r="IR35" s="56"/>
      <c r="IS35" s="22" t="str">
        <f t="shared" si="568"/>
        <v>SELLESLAGH Charly</v>
      </c>
      <c r="IT35" s="83">
        <v>7705</v>
      </c>
      <c r="IU35" s="22" t="str">
        <f t="shared" si="569"/>
        <v>C</v>
      </c>
      <c r="IV35" s="22" t="str">
        <f t="shared" si="570"/>
        <v/>
      </c>
      <c r="IW35" s="83"/>
      <c r="IX35" s="22" t="str">
        <f t="shared" si="571"/>
        <v/>
      </c>
      <c r="IY35" s="83">
        <v>1</v>
      </c>
      <c r="IZ35" s="83">
        <v>1</v>
      </c>
      <c r="JA35" s="84" t="s">
        <v>777</v>
      </c>
      <c r="JB35" s="22">
        <f t="shared" si="572"/>
        <v>2</v>
      </c>
      <c r="JC35" s="22">
        <f t="shared" si="573"/>
        <v>0</v>
      </c>
      <c r="JD35" s="43">
        <f t="shared" ref="JD35:JE39" si="610">IF(JB35=2,3,IF(JB35=1,1,0))</f>
        <v>3</v>
      </c>
      <c r="JE35" s="43">
        <f t="shared" si="610"/>
        <v>0</v>
      </c>
      <c r="JF35" s="66"/>
      <c r="JG35" s="22" t="str">
        <f t="shared" si="574"/>
        <v>DE HERDT Marcel</v>
      </c>
      <c r="JH35" s="83">
        <v>2798</v>
      </c>
      <c r="JI35" s="22" t="str">
        <f t="shared" si="575"/>
        <v>D</v>
      </c>
      <c r="JJ35" s="22" t="str">
        <f t="shared" si="576"/>
        <v>THYS François</v>
      </c>
      <c r="JK35" s="83">
        <v>8078</v>
      </c>
      <c r="JL35" s="22" t="str">
        <f t="shared" si="577"/>
        <v>D</v>
      </c>
      <c r="JM35" s="83">
        <v>2</v>
      </c>
      <c r="JN35" s="83">
        <v>2</v>
      </c>
      <c r="JO35" s="84"/>
      <c r="JP35" s="22">
        <f t="shared" si="578"/>
        <v>0</v>
      </c>
      <c r="JQ35" s="22">
        <f t="shared" si="579"/>
        <v>2</v>
      </c>
      <c r="JR35" s="43">
        <f t="shared" ref="JR35:JS39" si="611">IF(JP35=2,3,IF(JP35=1,1,0))</f>
        <v>0</v>
      </c>
      <c r="JS35" s="43">
        <f t="shared" si="611"/>
        <v>3</v>
      </c>
      <c r="JT35" s="56"/>
      <c r="JU35" s="22" t="str">
        <f t="shared" si="580"/>
        <v>DE VAEL Louis</v>
      </c>
      <c r="JV35" s="83">
        <v>1769</v>
      </c>
      <c r="JW35" s="22" t="str">
        <f t="shared" si="581"/>
        <v>C</v>
      </c>
      <c r="JX35" s="22" t="str">
        <f t="shared" si="582"/>
        <v>DE DECKER Mieke</v>
      </c>
      <c r="JY35" s="83">
        <v>2682</v>
      </c>
      <c r="JZ35" s="22" t="str">
        <f t="shared" si="583"/>
        <v>D</v>
      </c>
      <c r="KA35" s="83">
        <v>1</v>
      </c>
      <c r="KB35" s="83">
        <v>1</v>
      </c>
      <c r="KC35" s="84"/>
      <c r="KD35" s="22">
        <f t="shared" si="584"/>
        <v>2</v>
      </c>
      <c r="KE35" s="22">
        <f t="shared" si="585"/>
        <v>0</v>
      </c>
      <c r="KF35" s="43">
        <f t="shared" ref="KF35:KG39" si="612">IF(KD35=2,3,IF(KD35=1,1,0))</f>
        <v>3</v>
      </c>
      <c r="KG35" s="43">
        <f t="shared" si="612"/>
        <v>0</v>
      </c>
      <c r="KH35" s="56"/>
      <c r="KI35" s="22" t="str">
        <f t="shared" si="586"/>
        <v>WACHTERS Gert</v>
      </c>
      <c r="KJ35" s="83">
        <v>3546</v>
      </c>
      <c r="KK35" s="22" t="str">
        <f t="shared" si="587"/>
        <v>D</v>
      </c>
      <c r="KL35" s="22" t="str">
        <f t="shared" si="588"/>
        <v>VERREZEN Karin</v>
      </c>
      <c r="KM35" s="83">
        <v>8306</v>
      </c>
      <c r="KN35" s="22" t="str">
        <f t="shared" si="589"/>
        <v>D</v>
      </c>
      <c r="KO35" s="83">
        <v>1</v>
      </c>
      <c r="KP35" s="83">
        <v>1</v>
      </c>
      <c r="KQ35" s="84"/>
      <c r="KR35" s="22">
        <f t="shared" si="590"/>
        <v>2</v>
      </c>
      <c r="KS35" s="22">
        <f t="shared" si="591"/>
        <v>0</v>
      </c>
      <c r="KT35" s="43">
        <f t="shared" ref="KT35:KU39" si="613">IF(KR35=2,3,IF(KR35=1,1,0))</f>
        <v>3</v>
      </c>
      <c r="KU35" s="43">
        <f t="shared" si="613"/>
        <v>0</v>
      </c>
      <c r="KV35" s="66"/>
      <c r="KW35" s="22"/>
      <c r="KX35" s="83"/>
      <c r="KY35" s="22"/>
      <c r="KZ35" s="22"/>
      <c r="LA35" s="83"/>
      <c r="LB35" s="22"/>
      <c r="LC35" s="83"/>
      <c r="LD35" s="83"/>
      <c r="LE35" s="84"/>
      <c r="LF35" s="22"/>
      <c r="LG35" s="22"/>
      <c r="LH35" s="43"/>
      <c r="LI35" s="43"/>
      <c r="LJ35" s="56"/>
      <c r="LK35" s="22"/>
      <c r="LL35" s="83"/>
      <c r="LM35" s="22"/>
      <c r="LN35" s="22"/>
      <c r="LO35" s="83"/>
      <c r="LP35" s="22"/>
      <c r="LQ35" s="83"/>
      <c r="LR35" s="83"/>
      <c r="LS35" s="84"/>
      <c r="LT35" s="22"/>
      <c r="LU35" s="22"/>
      <c r="LV35" s="43"/>
      <c r="LW35" s="43"/>
      <c r="LY35" s="22"/>
      <c r="LZ35" s="83"/>
      <c r="MA35" s="22"/>
      <c r="MB35" s="22"/>
      <c r="MC35" s="83"/>
      <c r="MD35" s="22"/>
      <c r="ME35" s="83"/>
      <c r="MF35" s="83"/>
      <c r="MG35" s="84"/>
      <c r="MH35" s="22"/>
      <c r="MI35" s="22"/>
      <c r="MJ35" s="43"/>
      <c r="MK35" s="43"/>
      <c r="ML35" s="56"/>
      <c r="MM35" s="22"/>
      <c r="MN35" s="83"/>
      <c r="MO35" s="22"/>
      <c r="MP35" s="22"/>
      <c r="MQ35" s="83"/>
      <c r="MR35" s="22"/>
      <c r="MS35" s="83"/>
      <c r="MT35" s="83"/>
      <c r="MU35" s="84"/>
      <c r="MV35" s="22"/>
      <c r="MW35" s="22"/>
      <c r="MX35" s="43"/>
      <c r="MY35" s="43"/>
    </row>
    <row r="36" spans="1:363" ht="16.5" x14ac:dyDescent="0.3">
      <c r="A36" s="22" t="str">
        <f t="shared" si="462"/>
        <v>BACKELJAU Jan</v>
      </c>
      <c r="B36" s="83">
        <v>2662</v>
      </c>
      <c r="C36" s="22" t="str">
        <f t="shared" si="463"/>
        <v>C</v>
      </c>
      <c r="D36" s="22" t="str">
        <f t="shared" si="464"/>
        <v>CALLENS Patrick</v>
      </c>
      <c r="E36" s="83">
        <v>8075</v>
      </c>
      <c r="F36" s="22" t="str">
        <f t="shared" si="465"/>
        <v>NA</v>
      </c>
      <c r="G36" s="83">
        <v>2</v>
      </c>
      <c r="H36" s="83">
        <v>2</v>
      </c>
      <c r="I36" s="84"/>
      <c r="J36" s="22">
        <f t="shared" si="466"/>
        <v>0</v>
      </c>
      <c r="K36" s="22">
        <f t="shared" si="467"/>
        <v>2</v>
      </c>
      <c r="L36" s="43">
        <f t="shared" si="592"/>
        <v>0</v>
      </c>
      <c r="M36" s="43">
        <f t="shared" si="592"/>
        <v>3</v>
      </c>
      <c r="N36" s="66"/>
      <c r="O36" s="22" t="str">
        <f t="shared" si="468"/>
        <v>BACKELAU Yannick</v>
      </c>
      <c r="P36" s="83">
        <v>8097</v>
      </c>
      <c r="Q36" s="22" t="str">
        <f t="shared" si="469"/>
        <v>D</v>
      </c>
      <c r="R36" s="22" t="str">
        <f t="shared" si="470"/>
        <v>ALEWATERS Gustaaf</v>
      </c>
      <c r="S36" s="83">
        <v>3691</v>
      </c>
      <c r="T36" s="22" t="str">
        <f t="shared" si="471"/>
        <v>D</v>
      </c>
      <c r="U36" s="83">
        <v>1</v>
      </c>
      <c r="V36" s="83">
        <v>1</v>
      </c>
      <c r="W36" s="84"/>
      <c r="X36" s="22">
        <f t="shared" si="472"/>
        <v>2</v>
      </c>
      <c r="Y36" s="22">
        <f t="shared" si="473"/>
        <v>0</v>
      </c>
      <c r="Z36" s="43">
        <f t="shared" si="593"/>
        <v>3</v>
      </c>
      <c r="AA36" s="43">
        <f t="shared" si="593"/>
        <v>0</v>
      </c>
      <c r="AB36" s="56"/>
      <c r="AC36" s="22" t="str">
        <f t="shared" si="474"/>
        <v>VERHOEVEN Christiaan</v>
      </c>
      <c r="AD36" s="83">
        <v>1699</v>
      </c>
      <c r="AE36" s="22" t="str">
        <f t="shared" si="475"/>
        <v>C</v>
      </c>
      <c r="AF36" s="22" t="str">
        <f t="shared" si="476"/>
        <v>DE ROOVERE Patrick</v>
      </c>
      <c r="AG36" s="83">
        <v>8714</v>
      </c>
      <c r="AH36" s="22" t="str">
        <f t="shared" si="477"/>
        <v>D</v>
      </c>
      <c r="AI36" s="83">
        <v>1</v>
      </c>
      <c r="AJ36" s="83">
        <v>1</v>
      </c>
      <c r="AK36" s="84"/>
      <c r="AL36" s="22">
        <f t="shared" si="478"/>
        <v>2</v>
      </c>
      <c r="AM36" s="22">
        <f t="shared" si="479"/>
        <v>0</v>
      </c>
      <c r="AN36" s="43">
        <f t="shared" si="594"/>
        <v>3</v>
      </c>
      <c r="AO36" s="43">
        <f t="shared" si="594"/>
        <v>0</v>
      </c>
      <c r="AP36" s="56"/>
      <c r="AQ36" s="22" t="str">
        <f t="shared" si="480"/>
        <v>DESMEDT Hugo</v>
      </c>
      <c r="AR36" s="83">
        <v>2911</v>
      </c>
      <c r="AS36" s="22" t="str">
        <f t="shared" si="481"/>
        <v>D</v>
      </c>
      <c r="AT36" s="22" t="str">
        <f t="shared" si="482"/>
        <v>BROOTHAERS Kurt</v>
      </c>
      <c r="AU36" s="83">
        <v>5275</v>
      </c>
      <c r="AV36" s="22" t="str">
        <f t="shared" si="483"/>
        <v>D</v>
      </c>
      <c r="AW36" s="83">
        <v>2</v>
      </c>
      <c r="AX36" s="83">
        <v>1</v>
      </c>
      <c r="AY36" s="84"/>
      <c r="AZ36" s="22">
        <f t="shared" si="484"/>
        <v>1</v>
      </c>
      <c r="BA36" s="22">
        <f t="shared" si="485"/>
        <v>1</v>
      </c>
      <c r="BB36" s="43">
        <f t="shared" si="595"/>
        <v>1</v>
      </c>
      <c r="BC36" s="43">
        <f t="shared" si="595"/>
        <v>1</v>
      </c>
      <c r="BD36" s="66"/>
      <c r="BE36" s="22" t="str">
        <f t="shared" si="486"/>
        <v>STEENACKERS Carlito</v>
      </c>
      <c r="BF36" s="83">
        <v>2284</v>
      </c>
      <c r="BG36" s="22" t="str">
        <f t="shared" si="487"/>
        <v>D</v>
      </c>
      <c r="BH36" s="22" t="str">
        <f t="shared" si="488"/>
        <v>VERLINDEN Michaël</v>
      </c>
      <c r="BI36" s="83">
        <v>6994</v>
      </c>
      <c r="BJ36" s="22" t="str">
        <f t="shared" si="489"/>
        <v>B</v>
      </c>
      <c r="BK36" s="83">
        <v>2</v>
      </c>
      <c r="BL36" s="83">
        <v>2</v>
      </c>
      <c r="BM36" s="84"/>
      <c r="BN36" s="22">
        <f t="shared" si="490"/>
        <v>0</v>
      </c>
      <c r="BO36" s="22">
        <f t="shared" si="491"/>
        <v>2</v>
      </c>
      <c r="BP36" s="43">
        <f t="shared" si="596"/>
        <v>0</v>
      </c>
      <c r="BQ36" s="43">
        <f t="shared" si="596"/>
        <v>3</v>
      </c>
      <c r="BR36" s="56"/>
      <c r="BS36" s="22" t="str">
        <f t="shared" si="492"/>
        <v>VAN SCHOOR Eddy</v>
      </c>
      <c r="BT36" s="83">
        <v>2778</v>
      </c>
      <c r="BU36" s="22" t="str">
        <f t="shared" si="493"/>
        <v>D</v>
      </c>
      <c r="BV36" s="22" t="str">
        <f t="shared" si="494"/>
        <v>PIESSENS August</v>
      </c>
      <c r="BW36" s="83">
        <v>8056</v>
      </c>
      <c r="BX36" s="22" t="str">
        <f t="shared" si="495"/>
        <v>C</v>
      </c>
      <c r="BY36" s="83">
        <v>1</v>
      </c>
      <c r="BZ36" s="83">
        <v>2</v>
      </c>
      <c r="CA36" s="84"/>
      <c r="CB36" s="22">
        <f t="shared" si="496"/>
        <v>1</v>
      </c>
      <c r="CC36" s="22">
        <f t="shared" si="497"/>
        <v>1</v>
      </c>
      <c r="CD36" s="43">
        <f t="shared" si="597"/>
        <v>1</v>
      </c>
      <c r="CE36" s="43">
        <f t="shared" si="597"/>
        <v>1</v>
      </c>
      <c r="CF36" s="56"/>
      <c r="CG36" s="22" t="str">
        <f t="shared" si="498"/>
        <v>VAN CAMP Lucas</v>
      </c>
      <c r="CH36" s="83">
        <v>1655</v>
      </c>
      <c r="CI36" s="22" t="str">
        <f t="shared" si="499"/>
        <v>D</v>
      </c>
      <c r="CJ36" s="22" t="str">
        <f t="shared" si="500"/>
        <v>HALVORSEN Koen</v>
      </c>
      <c r="CK36" s="83">
        <v>2709</v>
      </c>
      <c r="CL36" s="22" t="str">
        <f t="shared" si="501"/>
        <v>NA</v>
      </c>
      <c r="CM36" s="83">
        <v>1</v>
      </c>
      <c r="CN36" s="83">
        <v>2</v>
      </c>
      <c r="CO36" s="84"/>
      <c r="CP36" s="22">
        <f t="shared" si="502"/>
        <v>1</v>
      </c>
      <c r="CQ36" s="22">
        <f t="shared" si="503"/>
        <v>1</v>
      </c>
      <c r="CR36" s="43">
        <f t="shared" si="598"/>
        <v>1</v>
      </c>
      <c r="CS36" s="43">
        <f t="shared" si="598"/>
        <v>1</v>
      </c>
      <c r="CT36" s="66"/>
      <c r="CU36" s="22" t="str">
        <f t="shared" si="504"/>
        <v>WACHTERS Gert</v>
      </c>
      <c r="CV36" s="83">
        <v>3546</v>
      </c>
      <c r="CW36" s="22" t="str">
        <f t="shared" si="505"/>
        <v>D</v>
      </c>
      <c r="CX36" s="22" t="str">
        <f t="shared" si="506"/>
        <v>TELLIER Ludwig</v>
      </c>
      <c r="CY36" s="83">
        <v>6327</v>
      </c>
      <c r="CZ36" s="22" t="str">
        <f t="shared" si="507"/>
        <v>A</v>
      </c>
      <c r="DA36" s="83">
        <v>2</v>
      </c>
      <c r="DB36" s="83">
        <v>2</v>
      </c>
      <c r="DC36" s="84"/>
      <c r="DD36" s="22">
        <f t="shared" si="508"/>
        <v>0</v>
      </c>
      <c r="DE36" s="22">
        <f t="shared" si="509"/>
        <v>2</v>
      </c>
      <c r="DF36" s="43">
        <f t="shared" si="599"/>
        <v>0</v>
      </c>
      <c r="DG36" s="43">
        <f t="shared" si="599"/>
        <v>3</v>
      </c>
      <c r="DH36" s="56"/>
      <c r="DI36" s="22" t="str">
        <f t="shared" si="510"/>
        <v>COECKE Achiel</v>
      </c>
      <c r="DJ36" s="83">
        <v>4209</v>
      </c>
      <c r="DK36" s="22"/>
      <c r="DL36" s="22" t="str">
        <f t="shared" si="511"/>
        <v>ALEWATERS Christian</v>
      </c>
      <c r="DM36" s="83">
        <v>432</v>
      </c>
      <c r="DN36" s="22"/>
      <c r="DO36" s="83">
        <v>1</v>
      </c>
      <c r="DP36" s="83">
        <v>1</v>
      </c>
      <c r="DQ36" s="84"/>
      <c r="DR36" s="22">
        <f t="shared" si="512"/>
        <v>2</v>
      </c>
      <c r="DS36" s="22">
        <f t="shared" si="513"/>
        <v>0</v>
      </c>
      <c r="DT36" s="43">
        <f t="shared" si="600"/>
        <v>3</v>
      </c>
      <c r="DU36" s="43">
        <f t="shared" si="600"/>
        <v>0</v>
      </c>
      <c r="DV36" s="56"/>
      <c r="DW36" s="22" t="str">
        <f t="shared" si="514"/>
        <v>DE DECKER Mieke</v>
      </c>
      <c r="DX36" s="83">
        <v>2682</v>
      </c>
      <c r="DY36" s="22" t="str">
        <f t="shared" si="515"/>
        <v>D</v>
      </c>
      <c r="DZ36" s="22" t="str">
        <f t="shared" si="516"/>
        <v>COECKE Achiel</v>
      </c>
      <c r="EA36" s="83">
        <v>4209</v>
      </c>
      <c r="EB36" s="22" t="str">
        <f t="shared" si="517"/>
        <v>B</v>
      </c>
      <c r="EC36" s="83">
        <v>2</v>
      </c>
      <c r="ED36" s="83">
        <v>2</v>
      </c>
      <c r="EE36" s="84"/>
      <c r="EF36" s="22">
        <f t="shared" si="518"/>
        <v>0</v>
      </c>
      <c r="EG36" s="22">
        <f t="shared" si="519"/>
        <v>2</v>
      </c>
      <c r="EH36" s="43">
        <f t="shared" si="601"/>
        <v>0</v>
      </c>
      <c r="EI36" s="43">
        <f t="shared" si="601"/>
        <v>3</v>
      </c>
      <c r="EJ36" s="66"/>
      <c r="EK36" s="22" t="str">
        <f t="shared" si="520"/>
        <v>CARLIER Luc</v>
      </c>
      <c r="EL36" s="83">
        <v>4715</v>
      </c>
      <c r="EM36" s="22" t="str">
        <f t="shared" si="521"/>
        <v>D</v>
      </c>
      <c r="EN36" s="22" t="str">
        <f t="shared" si="522"/>
        <v>WACHTERS Gert</v>
      </c>
      <c r="EO36" s="83">
        <v>3546</v>
      </c>
      <c r="EP36" s="22" t="str">
        <f t="shared" si="523"/>
        <v>D</v>
      </c>
      <c r="EQ36" s="83">
        <v>1</v>
      </c>
      <c r="ER36" s="83">
        <v>2</v>
      </c>
      <c r="ES36" s="84"/>
      <c r="ET36" s="22">
        <f t="shared" si="524"/>
        <v>1</v>
      </c>
      <c r="EU36" s="22">
        <f t="shared" si="525"/>
        <v>1</v>
      </c>
      <c r="EV36" s="43">
        <f t="shared" si="602"/>
        <v>1</v>
      </c>
      <c r="EW36" s="43">
        <f t="shared" si="602"/>
        <v>1</v>
      </c>
      <c r="EX36" s="56"/>
      <c r="EY36" s="22" t="str">
        <f t="shared" si="526"/>
        <v>SMET Kevin</v>
      </c>
      <c r="EZ36" s="83">
        <v>2720</v>
      </c>
      <c r="FA36" s="22" t="str">
        <f t="shared" si="527"/>
        <v>B</v>
      </c>
      <c r="FB36" s="22" t="str">
        <f t="shared" si="528"/>
        <v>THOMPSON Arthur</v>
      </c>
      <c r="FC36" s="83">
        <v>2893</v>
      </c>
      <c r="FD36" s="22" t="str">
        <f t="shared" si="529"/>
        <v>D</v>
      </c>
      <c r="FE36" s="83">
        <v>1</v>
      </c>
      <c r="FF36" s="83">
        <v>1</v>
      </c>
      <c r="FG36" s="84"/>
      <c r="FH36" s="22">
        <f t="shared" si="530"/>
        <v>2</v>
      </c>
      <c r="FI36" s="22">
        <f t="shared" si="531"/>
        <v>0</v>
      </c>
      <c r="FJ36" s="43">
        <f t="shared" si="603"/>
        <v>3</v>
      </c>
      <c r="FK36" s="43">
        <f t="shared" si="603"/>
        <v>0</v>
      </c>
      <c r="FL36" s="56"/>
      <c r="FM36" s="22" t="str">
        <f t="shared" si="532"/>
        <v>VAN BOGAERT Jordi</v>
      </c>
      <c r="FN36" s="83">
        <v>2601</v>
      </c>
      <c r="FO36" s="22" t="str">
        <f t="shared" si="533"/>
        <v>D</v>
      </c>
      <c r="FP36" s="22" t="str">
        <f t="shared" si="534"/>
        <v>THOMPSON Arthur</v>
      </c>
      <c r="FQ36" s="83">
        <v>2893</v>
      </c>
      <c r="FR36" s="22" t="str">
        <f t="shared" si="535"/>
        <v>D</v>
      </c>
      <c r="FS36" s="83">
        <v>1</v>
      </c>
      <c r="FT36" s="83">
        <v>1</v>
      </c>
      <c r="FU36" s="84"/>
      <c r="FV36" s="22">
        <f t="shared" si="536"/>
        <v>2</v>
      </c>
      <c r="FW36" s="22">
        <f t="shared" si="537"/>
        <v>0</v>
      </c>
      <c r="FX36" s="43">
        <f t="shared" si="604"/>
        <v>3</v>
      </c>
      <c r="FY36" s="43">
        <f t="shared" si="604"/>
        <v>0</v>
      </c>
      <c r="FZ36" s="66"/>
      <c r="GA36" s="22" t="str">
        <f t="shared" si="538"/>
        <v>THOMPSON Arthur</v>
      </c>
      <c r="GB36" s="83">
        <v>2893</v>
      </c>
      <c r="GC36" s="22" t="str">
        <f t="shared" si="539"/>
        <v>D</v>
      </c>
      <c r="GD36" s="22" t="str">
        <f t="shared" si="540"/>
        <v>DESMEDT Hugo</v>
      </c>
      <c r="GE36" s="83">
        <v>2911</v>
      </c>
      <c r="GF36" s="22" t="str">
        <f t="shared" si="541"/>
        <v>D</v>
      </c>
      <c r="GG36" s="83">
        <v>2</v>
      </c>
      <c r="GH36" s="83">
        <v>1</v>
      </c>
      <c r="GI36" s="84"/>
      <c r="GJ36" s="22">
        <f t="shared" si="542"/>
        <v>1</v>
      </c>
      <c r="GK36" s="22">
        <f t="shared" si="543"/>
        <v>1</v>
      </c>
      <c r="GL36" s="43">
        <f t="shared" si="605"/>
        <v>1</v>
      </c>
      <c r="GM36" s="43">
        <f t="shared" si="605"/>
        <v>1</v>
      </c>
      <c r="GN36" s="56"/>
      <c r="GO36" s="22" t="str">
        <f t="shared" si="544"/>
        <v>BROOTHAERS Kurt</v>
      </c>
      <c r="GP36" s="83">
        <v>5275</v>
      </c>
      <c r="GQ36" s="22" t="str">
        <f t="shared" si="545"/>
        <v>D</v>
      </c>
      <c r="GR36" s="22" t="str">
        <f t="shared" si="546"/>
        <v>DESMEDT Hugo</v>
      </c>
      <c r="GS36" s="83">
        <v>2911</v>
      </c>
      <c r="GT36" s="22" t="str">
        <f t="shared" si="547"/>
        <v>D</v>
      </c>
      <c r="GU36" s="83">
        <v>2</v>
      </c>
      <c r="GV36" s="83">
        <v>1</v>
      </c>
      <c r="GW36" s="84"/>
      <c r="GX36" s="22">
        <f t="shared" si="548"/>
        <v>1</v>
      </c>
      <c r="GY36" s="22">
        <f t="shared" si="549"/>
        <v>1</v>
      </c>
      <c r="GZ36" s="43">
        <f t="shared" si="606"/>
        <v>1</v>
      </c>
      <c r="HA36" s="43">
        <f t="shared" si="606"/>
        <v>1</v>
      </c>
      <c r="HB36" s="56"/>
      <c r="HC36" s="22" t="str">
        <f t="shared" si="550"/>
        <v>CALLENS Patrick</v>
      </c>
      <c r="HD36" s="83">
        <v>8075</v>
      </c>
      <c r="HE36" s="22" t="str">
        <f t="shared" si="551"/>
        <v>NA</v>
      </c>
      <c r="HF36" s="22" t="str">
        <f t="shared" si="552"/>
        <v>STEENACKERS Carlito</v>
      </c>
      <c r="HG36" s="83">
        <v>2284</v>
      </c>
      <c r="HH36" s="22" t="str">
        <f t="shared" si="553"/>
        <v>D</v>
      </c>
      <c r="HI36" s="83">
        <v>1</v>
      </c>
      <c r="HJ36" s="83">
        <v>1</v>
      </c>
      <c r="HK36" s="84"/>
      <c r="HL36" s="22">
        <f t="shared" si="554"/>
        <v>2</v>
      </c>
      <c r="HM36" s="22">
        <f t="shared" si="555"/>
        <v>0</v>
      </c>
      <c r="HN36" s="43">
        <f t="shared" si="607"/>
        <v>3</v>
      </c>
      <c r="HO36" s="43">
        <f t="shared" si="607"/>
        <v>0</v>
      </c>
      <c r="HP36" s="66"/>
      <c r="HQ36" s="22" t="str">
        <f t="shared" si="556"/>
        <v>DE WACHTER Danny</v>
      </c>
      <c r="HR36" s="83">
        <v>5817</v>
      </c>
      <c r="HS36" s="22" t="str">
        <f t="shared" si="557"/>
        <v>NA</v>
      </c>
      <c r="HT36" s="22" t="str">
        <f t="shared" si="558"/>
        <v>VAN HOOFSTAT Louis</v>
      </c>
      <c r="HU36" s="83">
        <v>2836</v>
      </c>
      <c r="HV36" s="22" t="str">
        <f t="shared" si="559"/>
        <v>D</v>
      </c>
      <c r="HW36" s="83">
        <v>2</v>
      </c>
      <c r="HX36" s="83">
        <v>1</v>
      </c>
      <c r="HY36" s="84"/>
      <c r="HZ36" s="22">
        <f t="shared" si="560"/>
        <v>1</v>
      </c>
      <c r="IA36" s="22">
        <f t="shared" si="561"/>
        <v>1</v>
      </c>
      <c r="IB36" s="43">
        <f t="shared" si="608"/>
        <v>1</v>
      </c>
      <c r="IC36" s="43">
        <f t="shared" si="608"/>
        <v>1</v>
      </c>
      <c r="ID36" s="56"/>
      <c r="IE36" s="22" t="str">
        <f t="shared" si="562"/>
        <v>DOBBENIE Patricia</v>
      </c>
      <c r="IF36" s="83">
        <v>8072</v>
      </c>
      <c r="IG36" s="22" t="str">
        <f t="shared" si="563"/>
        <v>D</v>
      </c>
      <c r="IH36" s="22" t="str">
        <f t="shared" si="564"/>
        <v>REYNIERS Ronald</v>
      </c>
      <c r="II36" s="83">
        <v>3033</v>
      </c>
      <c r="IJ36" s="22" t="str">
        <f t="shared" si="565"/>
        <v>C</v>
      </c>
      <c r="IK36" s="83">
        <v>2</v>
      </c>
      <c r="IL36" s="83">
        <v>2</v>
      </c>
      <c r="IM36" s="65"/>
      <c r="IN36" s="22">
        <f t="shared" si="566"/>
        <v>0</v>
      </c>
      <c r="IO36" s="22">
        <f t="shared" si="567"/>
        <v>2</v>
      </c>
      <c r="IP36" s="43">
        <f t="shared" si="609"/>
        <v>0</v>
      </c>
      <c r="IQ36" s="43">
        <f t="shared" si="609"/>
        <v>3</v>
      </c>
      <c r="IR36" s="56"/>
      <c r="IS36" s="22" t="str">
        <f t="shared" si="568"/>
        <v>TELLIER Yannick</v>
      </c>
      <c r="IT36" s="83">
        <v>7646</v>
      </c>
      <c r="IU36" s="22" t="str">
        <f t="shared" si="569"/>
        <v>B</v>
      </c>
      <c r="IV36" s="22" t="str">
        <f t="shared" si="570"/>
        <v/>
      </c>
      <c r="IW36" s="83"/>
      <c r="IX36" s="22" t="str">
        <f t="shared" si="571"/>
        <v/>
      </c>
      <c r="IY36" s="83">
        <v>1</v>
      </c>
      <c r="IZ36" s="83">
        <v>1</v>
      </c>
      <c r="JA36" s="84" t="s">
        <v>777</v>
      </c>
      <c r="JB36" s="22">
        <f t="shared" si="572"/>
        <v>2</v>
      </c>
      <c r="JC36" s="22">
        <f t="shared" si="573"/>
        <v>0</v>
      </c>
      <c r="JD36" s="43">
        <f t="shared" si="610"/>
        <v>3</v>
      </c>
      <c r="JE36" s="43">
        <f t="shared" si="610"/>
        <v>0</v>
      </c>
      <c r="JF36" s="66"/>
      <c r="JG36" s="22" t="str">
        <f t="shared" si="574"/>
        <v>ALEWATERS Gustaaf</v>
      </c>
      <c r="JH36" s="83">
        <v>3691</v>
      </c>
      <c r="JI36" s="22" t="str">
        <f t="shared" si="575"/>
        <v>D</v>
      </c>
      <c r="JJ36" s="22" t="str">
        <f t="shared" si="576"/>
        <v>COECKE Achiel</v>
      </c>
      <c r="JK36" s="83">
        <v>4209</v>
      </c>
      <c r="JL36" s="22" t="str">
        <f t="shared" si="577"/>
        <v>B</v>
      </c>
      <c r="JM36" s="83">
        <v>2</v>
      </c>
      <c r="JN36" s="83">
        <v>2</v>
      </c>
      <c r="JO36" s="84"/>
      <c r="JP36" s="22">
        <f t="shared" si="578"/>
        <v>0</v>
      </c>
      <c r="JQ36" s="22">
        <f t="shared" si="579"/>
        <v>2</v>
      </c>
      <c r="JR36" s="43">
        <f t="shared" si="611"/>
        <v>0</v>
      </c>
      <c r="JS36" s="43">
        <f t="shared" si="611"/>
        <v>3</v>
      </c>
      <c r="JT36" s="56"/>
      <c r="JU36" s="22" t="str">
        <f t="shared" si="580"/>
        <v>COECKE Achiel</v>
      </c>
      <c r="JV36" s="83">
        <v>4209</v>
      </c>
      <c r="JW36" s="22" t="str">
        <f t="shared" si="581"/>
        <v>B</v>
      </c>
      <c r="JX36" s="22" t="str">
        <f t="shared" si="582"/>
        <v>DE ROOVERE Patrick</v>
      </c>
      <c r="JY36" s="83">
        <v>8714</v>
      </c>
      <c r="JZ36" s="22" t="str">
        <f t="shared" si="583"/>
        <v>D</v>
      </c>
      <c r="KA36" s="83">
        <v>1</v>
      </c>
      <c r="KB36" s="83">
        <v>1</v>
      </c>
      <c r="KC36" s="84"/>
      <c r="KD36" s="22">
        <f t="shared" si="584"/>
        <v>2</v>
      </c>
      <c r="KE36" s="22">
        <f t="shared" si="585"/>
        <v>0</v>
      </c>
      <c r="KF36" s="43">
        <f t="shared" si="612"/>
        <v>3</v>
      </c>
      <c r="KG36" s="43">
        <f t="shared" si="612"/>
        <v>0</v>
      </c>
      <c r="KH36" s="56"/>
      <c r="KI36" s="22" t="str">
        <f t="shared" si="586"/>
        <v>BACKELAU Yannick</v>
      </c>
      <c r="KJ36" s="83">
        <v>8097</v>
      </c>
      <c r="KK36" s="22" t="str">
        <f t="shared" si="587"/>
        <v>D</v>
      </c>
      <c r="KL36" s="22" t="str">
        <f t="shared" si="588"/>
        <v>CARLIER Luc</v>
      </c>
      <c r="KM36" s="83">
        <v>4715</v>
      </c>
      <c r="KN36" s="22" t="str">
        <f t="shared" si="589"/>
        <v>D</v>
      </c>
      <c r="KO36" s="83">
        <v>2</v>
      </c>
      <c r="KP36" s="83">
        <v>2</v>
      </c>
      <c r="KQ36" s="84"/>
      <c r="KR36" s="22">
        <f t="shared" si="590"/>
        <v>0</v>
      </c>
      <c r="KS36" s="22">
        <f t="shared" si="591"/>
        <v>2</v>
      </c>
      <c r="KT36" s="43">
        <f t="shared" si="613"/>
        <v>0</v>
      </c>
      <c r="KU36" s="43">
        <f t="shared" si="613"/>
        <v>3</v>
      </c>
      <c r="KV36" s="66"/>
      <c r="KW36" s="22"/>
      <c r="KX36" s="83"/>
      <c r="KY36" s="22"/>
      <c r="KZ36" s="22"/>
      <c r="LA36" s="83"/>
      <c r="LB36" s="22"/>
      <c r="LC36" s="83"/>
      <c r="LD36" s="83"/>
      <c r="LE36" s="84"/>
      <c r="LF36" s="22"/>
      <c r="LG36" s="22"/>
      <c r="LH36" s="43"/>
      <c r="LI36" s="43"/>
      <c r="LJ36" s="56"/>
      <c r="LK36" s="22"/>
      <c r="LL36" s="83"/>
      <c r="LM36" s="22"/>
      <c r="LN36" s="22"/>
      <c r="LO36" s="83"/>
      <c r="LP36" s="22"/>
      <c r="LQ36" s="83"/>
      <c r="LR36" s="83"/>
      <c r="LS36" s="84"/>
      <c r="LT36" s="22"/>
      <c r="LU36" s="22"/>
      <c r="LV36" s="43"/>
      <c r="LW36" s="43"/>
      <c r="LY36" s="22"/>
      <c r="LZ36" s="83"/>
      <c r="MA36" s="22"/>
      <c r="MB36" s="22"/>
      <c r="MC36" s="83"/>
      <c r="MD36" s="22"/>
      <c r="ME36" s="83"/>
      <c r="MF36" s="83"/>
      <c r="MG36" s="84"/>
      <c r="MH36" s="22"/>
      <c r="MI36" s="22"/>
      <c r="MJ36" s="43"/>
      <c r="MK36" s="43"/>
      <c r="ML36" s="56"/>
      <c r="MM36" s="22"/>
      <c r="MN36" s="83"/>
      <c r="MO36" s="22"/>
      <c r="MP36" s="22"/>
      <c r="MQ36" s="83"/>
      <c r="MR36" s="22"/>
      <c r="MS36" s="83"/>
      <c r="MT36" s="83"/>
      <c r="MU36" s="84"/>
      <c r="MV36" s="22"/>
      <c r="MW36" s="22"/>
      <c r="MX36" s="43"/>
      <c r="MY36" s="43"/>
    </row>
    <row r="37" spans="1:363" ht="16.5" x14ac:dyDescent="0.3">
      <c r="A37" s="22" t="str">
        <f t="shared" si="462"/>
        <v>DE ROOVERE Patrick</v>
      </c>
      <c r="B37" s="83">
        <v>8714</v>
      </c>
      <c r="C37" s="22" t="str">
        <f t="shared" si="463"/>
        <v>D</v>
      </c>
      <c r="D37" s="22" t="str">
        <f t="shared" si="464"/>
        <v>VERLINDEN Michaël</v>
      </c>
      <c r="E37" s="83">
        <v>6994</v>
      </c>
      <c r="F37" s="22" t="str">
        <f t="shared" si="465"/>
        <v>B</v>
      </c>
      <c r="G37" s="83">
        <v>2</v>
      </c>
      <c r="H37" s="83">
        <v>2</v>
      </c>
      <c r="I37" s="84"/>
      <c r="J37" s="22">
        <f t="shared" si="466"/>
        <v>0</v>
      </c>
      <c r="K37" s="22">
        <f t="shared" si="467"/>
        <v>2</v>
      </c>
      <c r="L37" s="43">
        <f t="shared" si="592"/>
        <v>0</v>
      </c>
      <c r="M37" s="43">
        <f t="shared" si="592"/>
        <v>3</v>
      </c>
      <c r="N37" s="66"/>
      <c r="O37" s="22" t="str">
        <f t="shared" si="468"/>
        <v>WACHTERS Gert</v>
      </c>
      <c r="P37" s="83">
        <v>3546</v>
      </c>
      <c r="Q37" s="22" t="str">
        <f t="shared" si="469"/>
        <v>D</v>
      </c>
      <c r="R37" s="22" t="str">
        <f t="shared" si="470"/>
        <v>DE HERDT Marcel</v>
      </c>
      <c r="S37" s="83">
        <v>2798</v>
      </c>
      <c r="T37" s="22" t="str">
        <f t="shared" si="471"/>
        <v>D</v>
      </c>
      <c r="U37" s="83">
        <v>2</v>
      </c>
      <c r="V37" s="83">
        <v>1</v>
      </c>
      <c r="W37" s="84"/>
      <c r="X37" s="22">
        <f t="shared" si="472"/>
        <v>1</v>
      </c>
      <c r="Y37" s="22">
        <f t="shared" si="473"/>
        <v>1</v>
      </c>
      <c r="Z37" s="43">
        <f t="shared" si="593"/>
        <v>1</v>
      </c>
      <c r="AA37" s="43">
        <f t="shared" si="593"/>
        <v>1</v>
      </c>
      <c r="AB37" s="56"/>
      <c r="AC37" s="22" t="str">
        <f t="shared" si="474"/>
        <v>CLAES Ingrid</v>
      </c>
      <c r="AD37" s="83">
        <v>2961</v>
      </c>
      <c r="AE37" s="22" t="str">
        <f t="shared" si="475"/>
        <v>D</v>
      </c>
      <c r="AF37" s="22" t="str">
        <f t="shared" si="476"/>
        <v>BACKELAU Yannick</v>
      </c>
      <c r="AG37" s="83">
        <v>8097</v>
      </c>
      <c r="AH37" s="22" t="str">
        <f t="shared" si="477"/>
        <v>D</v>
      </c>
      <c r="AI37" s="83">
        <v>1</v>
      </c>
      <c r="AJ37" s="83">
        <v>1</v>
      </c>
      <c r="AK37" s="84"/>
      <c r="AL37" s="22">
        <f t="shared" si="478"/>
        <v>2</v>
      </c>
      <c r="AM37" s="22">
        <f t="shared" si="479"/>
        <v>0</v>
      </c>
      <c r="AN37" s="43">
        <f t="shared" si="594"/>
        <v>3</v>
      </c>
      <c r="AO37" s="43">
        <f t="shared" si="594"/>
        <v>0</v>
      </c>
      <c r="AP37" s="56"/>
      <c r="AQ37" s="22" t="str">
        <f t="shared" si="480"/>
        <v>GIELIS Guido</v>
      </c>
      <c r="AR37" s="83">
        <v>5291</v>
      </c>
      <c r="AS37" s="22" t="str">
        <f t="shared" si="481"/>
        <v>C</v>
      </c>
      <c r="AT37" s="22" t="str">
        <f t="shared" si="482"/>
        <v>CLEYMANS Patrick</v>
      </c>
      <c r="AU37" s="83">
        <v>8426</v>
      </c>
      <c r="AV37" s="22" t="str">
        <f t="shared" si="483"/>
        <v>C</v>
      </c>
      <c r="AW37" s="83">
        <v>2</v>
      </c>
      <c r="AX37" s="83">
        <v>2</v>
      </c>
      <c r="AY37" s="84"/>
      <c r="AZ37" s="22">
        <f t="shared" si="484"/>
        <v>0</v>
      </c>
      <c r="BA37" s="22">
        <f t="shared" si="485"/>
        <v>2</v>
      </c>
      <c r="BB37" s="43">
        <f t="shared" si="595"/>
        <v>0</v>
      </c>
      <c r="BC37" s="43">
        <f t="shared" si="595"/>
        <v>3</v>
      </c>
      <c r="BD37" s="66"/>
      <c r="BE37" s="22" t="str">
        <f t="shared" si="486"/>
        <v>ALEWATERS Christian</v>
      </c>
      <c r="BF37" s="83">
        <v>432</v>
      </c>
      <c r="BG37" s="22" t="str">
        <f t="shared" si="487"/>
        <v>D</v>
      </c>
      <c r="BH37" s="22" t="str">
        <f t="shared" si="488"/>
        <v>VAN HUFFELEN Kevin</v>
      </c>
      <c r="BI37" s="83">
        <v>8573</v>
      </c>
      <c r="BJ37" s="22" t="str">
        <f t="shared" si="489"/>
        <v>C</v>
      </c>
      <c r="BK37" s="83">
        <v>2</v>
      </c>
      <c r="BL37" s="83">
        <v>2</v>
      </c>
      <c r="BM37" s="84"/>
      <c r="BN37" s="22">
        <f t="shared" si="490"/>
        <v>0</v>
      </c>
      <c r="BO37" s="22">
        <f t="shared" si="491"/>
        <v>2</v>
      </c>
      <c r="BP37" s="43">
        <f t="shared" si="596"/>
        <v>0</v>
      </c>
      <c r="BQ37" s="43">
        <f t="shared" si="596"/>
        <v>3</v>
      </c>
      <c r="BR37" s="56"/>
      <c r="BS37" s="22" t="str">
        <f t="shared" si="492"/>
        <v>VAN HOOFSTAT Louis</v>
      </c>
      <c r="BT37" s="83">
        <v>2836</v>
      </c>
      <c r="BU37" s="22" t="str">
        <f t="shared" si="493"/>
        <v>D</v>
      </c>
      <c r="BV37" s="22" t="str">
        <f t="shared" si="494"/>
        <v>HAEGEMANS Bart</v>
      </c>
      <c r="BW37" s="83">
        <v>5013</v>
      </c>
      <c r="BX37" s="22" t="str">
        <f t="shared" si="495"/>
        <v>C</v>
      </c>
      <c r="BY37" s="83">
        <v>1</v>
      </c>
      <c r="BZ37" s="83">
        <v>2</v>
      </c>
      <c r="CA37" s="84"/>
      <c r="CB37" s="22">
        <f t="shared" si="496"/>
        <v>1</v>
      </c>
      <c r="CC37" s="22">
        <f t="shared" si="497"/>
        <v>1</v>
      </c>
      <c r="CD37" s="43">
        <f t="shared" si="597"/>
        <v>1</v>
      </c>
      <c r="CE37" s="43">
        <f t="shared" si="597"/>
        <v>1</v>
      </c>
      <c r="CF37" s="56"/>
      <c r="CG37" s="22" t="str">
        <f t="shared" si="498"/>
        <v>CLEYMANS John</v>
      </c>
      <c r="CH37" s="83">
        <v>3024</v>
      </c>
      <c r="CI37" s="22" t="str">
        <f t="shared" si="499"/>
        <v>C</v>
      </c>
      <c r="CJ37" s="22" t="str">
        <f t="shared" si="500"/>
        <v>COECKE Achiel</v>
      </c>
      <c r="CK37" s="83">
        <v>4209</v>
      </c>
      <c r="CL37" s="22" t="str">
        <f t="shared" si="501"/>
        <v>B</v>
      </c>
      <c r="CM37" s="83">
        <v>2</v>
      </c>
      <c r="CN37" s="83">
        <v>1</v>
      </c>
      <c r="CO37" s="84"/>
      <c r="CP37" s="22">
        <f t="shared" si="502"/>
        <v>1</v>
      </c>
      <c r="CQ37" s="22">
        <f t="shared" si="503"/>
        <v>1</v>
      </c>
      <c r="CR37" s="43">
        <f t="shared" si="598"/>
        <v>1</v>
      </c>
      <c r="CS37" s="43">
        <f t="shared" si="598"/>
        <v>1</v>
      </c>
      <c r="CT37" s="66"/>
      <c r="CU37" s="22" t="str">
        <f t="shared" si="504"/>
        <v>THOMPSON Arthur</v>
      </c>
      <c r="CV37" s="83">
        <v>2893</v>
      </c>
      <c r="CW37" s="22" t="str">
        <f t="shared" si="505"/>
        <v>D</v>
      </c>
      <c r="CX37" s="22" t="str">
        <f t="shared" si="506"/>
        <v>SELLESLAGH Charly</v>
      </c>
      <c r="CY37" s="83">
        <v>7705</v>
      </c>
      <c r="CZ37" s="22" t="str">
        <f t="shared" si="507"/>
        <v>C</v>
      </c>
      <c r="DA37" s="83">
        <v>2</v>
      </c>
      <c r="DB37" s="83">
        <v>2</v>
      </c>
      <c r="DC37" s="84"/>
      <c r="DD37" s="22">
        <f t="shared" si="508"/>
        <v>0</v>
      </c>
      <c r="DE37" s="22">
        <f t="shared" si="509"/>
        <v>2</v>
      </c>
      <c r="DF37" s="43">
        <f t="shared" si="599"/>
        <v>0</v>
      </c>
      <c r="DG37" s="43">
        <f t="shared" si="599"/>
        <v>3</v>
      </c>
      <c r="DH37" s="56"/>
      <c r="DI37" s="22" t="str">
        <f t="shared" si="510"/>
        <v>THYS François</v>
      </c>
      <c r="DJ37" s="83">
        <v>8078</v>
      </c>
      <c r="DK37" s="22"/>
      <c r="DL37" s="22" t="str">
        <f t="shared" si="511"/>
        <v>ALEWATERS Gustaaf</v>
      </c>
      <c r="DM37" s="83">
        <v>3691</v>
      </c>
      <c r="DN37" s="22"/>
      <c r="DO37" s="83">
        <v>1</v>
      </c>
      <c r="DP37" s="83">
        <v>1</v>
      </c>
      <c r="DQ37" s="84"/>
      <c r="DR37" s="22">
        <f t="shared" si="512"/>
        <v>2</v>
      </c>
      <c r="DS37" s="22">
        <f t="shared" si="513"/>
        <v>0</v>
      </c>
      <c r="DT37" s="43">
        <f t="shared" si="600"/>
        <v>3</v>
      </c>
      <c r="DU37" s="43">
        <f t="shared" si="600"/>
        <v>0</v>
      </c>
      <c r="DV37" s="56"/>
      <c r="DW37" s="22" t="str">
        <f t="shared" si="514"/>
        <v>BACKELAU Yannick</v>
      </c>
      <c r="DX37" s="83">
        <v>8097</v>
      </c>
      <c r="DY37" s="22" t="str">
        <f t="shared" si="515"/>
        <v>D</v>
      </c>
      <c r="DZ37" s="22" t="str">
        <f t="shared" si="516"/>
        <v>THYS François</v>
      </c>
      <c r="EA37" s="83">
        <v>8078</v>
      </c>
      <c r="EB37" s="22" t="str">
        <f t="shared" si="517"/>
        <v>D</v>
      </c>
      <c r="EC37" s="83">
        <v>2</v>
      </c>
      <c r="ED37" s="83">
        <v>1</v>
      </c>
      <c r="EE37" s="84"/>
      <c r="EF37" s="22">
        <f t="shared" si="518"/>
        <v>1</v>
      </c>
      <c r="EG37" s="22">
        <f t="shared" si="519"/>
        <v>1</v>
      </c>
      <c r="EH37" s="43">
        <f t="shared" si="601"/>
        <v>1</v>
      </c>
      <c r="EI37" s="43">
        <f t="shared" si="601"/>
        <v>1</v>
      </c>
      <c r="EJ37" s="66"/>
      <c r="EK37" s="22" t="str">
        <f t="shared" si="520"/>
        <v>CARLIER Astrid</v>
      </c>
      <c r="EL37" s="83">
        <v>6446</v>
      </c>
      <c r="EM37" s="22" t="str">
        <f t="shared" si="521"/>
        <v>D</v>
      </c>
      <c r="EN37" s="22" t="str">
        <f t="shared" si="522"/>
        <v>DE DECKER Mieke</v>
      </c>
      <c r="EO37" s="83">
        <v>2682</v>
      </c>
      <c r="EP37" s="22" t="str">
        <f t="shared" si="523"/>
        <v>D</v>
      </c>
      <c r="EQ37" s="83">
        <v>1</v>
      </c>
      <c r="ER37" s="83">
        <v>2</v>
      </c>
      <c r="ES37" s="84"/>
      <c r="ET37" s="22">
        <f t="shared" si="524"/>
        <v>1</v>
      </c>
      <c r="EU37" s="22">
        <f t="shared" si="525"/>
        <v>1</v>
      </c>
      <c r="EV37" s="43">
        <f t="shared" si="602"/>
        <v>1</v>
      </c>
      <c r="EW37" s="43">
        <f t="shared" si="602"/>
        <v>1</v>
      </c>
      <c r="EX37" s="56"/>
      <c r="EY37" s="22" t="str">
        <f t="shared" si="526"/>
        <v>VAN BOUWEL Louis</v>
      </c>
      <c r="EZ37" s="83">
        <v>2630</v>
      </c>
      <c r="FA37" s="22" t="str">
        <f t="shared" si="527"/>
        <v>D</v>
      </c>
      <c r="FB37" s="22" t="str">
        <f t="shared" si="528"/>
        <v>BACKELJAU Jan</v>
      </c>
      <c r="FC37" s="83">
        <v>2662</v>
      </c>
      <c r="FD37" s="22" t="str">
        <f t="shared" si="529"/>
        <v>C</v>
      </c>
      <c r="FE37" s="83">
        <v>1</v>
      </c>
      <c r="FF37" s="83">
        <v>1</v>
      </c>
      <c r="FG37" s="84"/>
      <c r="FH37" s="22">
        <f t="shared" si="530"/>
        <v>2</v>
      </c>
      <c r="FI37" s="22">
        <f t="shared" si="531"/>
        <v>0</v>
      </c>
      <c r="FJ37" s="43">
        <f t="shared" si="603"/>
        <v>3</v>
      </c>
      <c r="FK37" s="43">
        <f t="shared" si="603"/>
        <v>0</v>
      </c>
      <c r="FL37" s="56"/>
      <c r="FM37" s="22" t="str">
        <f t="shared" si="532"/>
        <v>ALEWATERS Gustaaf</v>
      </c>
      <c r="FN37" s="83">
        <v>3691</v>
      </c>
      <c r="FO37" s="22" t="str">
        <f t="shared" si="533"/>
        <v>D</v>
      </c>
      <c r="FP37" s="22" t="str">
        <f t="shared" si="534"/>
        <v>BACKELAU Yannick</v>
      </c>
      <c r="FQ37" s="83">
        <v>8097</v>
      </c>
      <c r="FR37" s="22" t="str">
        <f t="shared" si="535"/>
        <v>D</v>
      </c>
      <c r="FS37" s="83">
        <v>1</v>
      </c>
      <c r="FT37" s="83">
        <v>2</v>
      </c>
      <c r="FU37" s="84"/>
      <c r="FV37" s="22">
        <f t="shared" si="536"/>
        <v>1</v>
      </c>
      <c r="FW37" s="22">
        <f t="shared" si="537"/>
        <v>1</v>
      </c>
      <c r="FX37" s="43">
        <f t="shared" si="604"/>
        <v>1</v>
      </c>
      <c r="FY37" s="43">
        <f t="shared" si="604"/>
        <v>1</v>
      </c>
      <c r="FZ37" s="66"/>
      <c r="GA37" s="22" t="str">
        <f t="shared" si="538"/>
        <v>BACKELAU Yannick</v>
      </c>
      <c r="GB37" s="83">
        <v>8097</v>
      </c>
      <c r="GC37" s="22" t="str">
        <f t="shared" si="539"/>
        <v>D</v>
      </c>
      <c r="GD37" s="22" t="str">
        <f t="shared" si="540"/>
        <v>CLAES Ingrid</v>
      </c>
      <c r="GE37" s="83">
        <v>2961</v>
      </c>
      <c r="GF37" s="22" t="str">
        <f t="shared" si="541"/>
        <v>D</v>
      </c>
      <c r="GG37" s="83">
        <v>1</v>
      </c>
      <c r="GH37" s="83">
        <v>2</v>
      </c>
      <c r="GI37" s="84"/>
      <c r="GJ37" s="22">
        <f t="shared" si="542"/>
        <v>1</v>
      </c>
      <c r="GK37" s="22">
        <f t="shared" si="543"/>
        <v>1</v>
      </c>
      <c r="GL37" s="43">
        <f t="shared" si="605"/>
        <v>1</v>
      </c>
      <c r="GM37" s="43">
        <f t="shared" si="605"/>
        <v>1</v>
      </c>
      <c r="GN37" s="56"/>
      <c r="GO37" s="22" t="str">
        <f t="shared" si="544"/>
        <v>COOSEMANS Patrick</v>
      </c>
      <c r="GP37" s="83">
        <v>1156</v>
      </c>
      <c r="GQ37" s="22" t="str">
        <f t="shared" si="545"/>
        <v>NA</v>
      </c>
      <c r="GR37" s="22" t="str">
        <f t="shared" si="546"/>
        <v>CLAES Ingrid</v>
      </c>
      <c r="GS37" s="83">
        <v>2961</v>
      </c>
      <c r="GT37" s="22" t="str">
        <f t="shared" si="547"/>
        <v>D</v>
      </c>
      <c r="GU37" s="83">
        <v>2</v>
      </c>
      <c r="GV37" s="83">
        <v>2</v>
      </c>
      <c r="GW37" s="84"/>
      <c r="GX37" s="22">
        <f t="shared" si="548"/>
        <v>0</v>
      </c>
      <c r="GY37" s="22">
        <f t="shared" si="549"/>
        <v>2</v>
      </c>
      <c r="GZ37" s="43">
        <f t="shared" si="606"/>
        <v>0</v>
      </c>
      <c r="HA37" s="43">
        <f t="shared" si="606"/>
        <v>3</v>
      </c>
      <c r="HB37" s="56"/>
      <c r="HC37" s="22" t="str">
        <f t="shared" si="550"/>
        <v>VAN HUFFELEN Rick</v>
      </c>
      <c r="HD37" s="83">
        <v>1271</v>
      </c>
      <c r="HE37" s="22" t="str">
        <f t="shared" si="551"/>
        <v>D</v>
      </c>
      <c r="HF37" s="22" t="str">
        <f t="shared" si="552"/>
        <v>ALEWATERS Christian</v>
      </c>
      <c r="HG37" s="83">
        <v>432</v>
      </c>
      <c r="HH37" s="22" t="str">
        <f t="shared" si="553"/>
        <v>D</v>
      </c>
      <c r="HI37" s="83">
        <v>1</v>
      </c>
      <c r="HJ37" s="83">
        <v>1</v>
      </c>
      <c r="HK37" s="84"/>
      <c r="HL37" s="22">
        <f t="shared" si="554"/>
        <v>2</v>
      </c>
      <c r="HM37" s="22">
        <f t="shared" si="555"/>
        <v>0</v>
      </c>
      <c r="HN37" s="43">
        <f t="shared" si="607"/>
        <v>3</v>
      </c>
      <c r="HO37" s="43">
        <f t="shared" si="607"/>
        <v>0</v>
      </c>
      <c r="HP37" s="66"/>
      <c r="HQ37" s="22" t="str">
        <f t="shared" si="556"/>
        <v>HAEGEMANS Bart</v>
      </c>
      <c r="HR37" s="83">
        <v>5013</v>
      </c>
      <c r="HS37" s="22" t="str">
        <f t="shared" si="557"/>
        <v>C</v>
      </c>
      <c r="HT37" s="22" t="str">
        <f t="shared" si="558"/>
        <v>VAN SCHOOR Eddy</v>
      </c>
      <c r="HU37" s="83">
        <v>2778</v>
      </c>
      <c r="HV37" s="22" t="str">
        <f t="shared" si="559"/>
        <v>D</v>
      </c>
      <c r="HW37" s="83">
        <v>1</v>
      </c>
      <c r="HX37" s="83">
        <v>1</v>
      </c>
      <c r="HY37" s="84"/>
      <c r="HZ37" s="22">
        <f t="shared" si="560"/>
        <v>2</v>
      </c>
      <c r="IA37" s="22">
        <f t="shared" si="561"/>
        <v>0</v>
      </c>
      <c r="IB37" s="43">
        <f t="shared" si="608"/>
        <v>3</v>
      </c>
      <c r="IC37" s="43">
        <f t="shared" si="608"/>
        <v>0</v>
      </c>
      <c r="ID37" s="56"/>
      <c r="IE37" s="22" t="str">
        <f t="shared" si="562"/>
        <v>COECKE Achiel</v>
      </c>
      <c r="IF37" s="83">
        <v>4209</v>
      </c>
      <c r="IG37" s="22" t="str">
        <f t="shared" si="563"/>
        <v>B</v>
      </c>
      <c r="IH37" s="22" t="str">
        <f t="shared" si="564"/>
        <v>VAN CAMP Lucas</v>
      </c>
      <c r="II37" s="83">
        <v>1655</v>
      </c>
      <c r="IJ37" s="22" t="str">
        <f t="shared" si="565"/>
        <v>D</v>
      </c>
      <c r="IK37" s="83">
        <v>1</v>
      </c>
      <c r="IL37" s="83">
        <v>1</v>
      </c>
      <c r="IM37" s="65"/>
      <c r="IN37" s="22">
        <f t="shared" si="566"/>
        <v>2</v>
      </c>
      <c r="IO37" s="22">
        <f t="shared" si="567"/>
        <v>0</v>
      </c>
      <c r="IP37" s="43">
        <f t="shared" si="609"/>
        <v>3</v>
      </c>
      <c r="IQ37" s="43">
        <f t="shared" si="609"/>
        <v>0</v>
      </c>
      <c r="IR37" s="56"/>
      <c r="IS37" s="22" t="str">
        <f t="shared" si="568"/>
        <v>VERMEREN Thierry</v>
      </c>
      <c r="IT37" s="83">
        <v>8210</v>
      </c>
      <c r="IU37" s="22" t="str">
        <f t="shared" si="569"/>
        <v>NA</v>
      </c>
      <c r="IV37" s="22" t="str">
        <f t="shared" si="570"/>
        <v/>
      </c>
      <c r="IW37" s="83"/>
      <c r="IX37" s="22" t="str">
        <f t="shared" si="571"/>
        <v/>
      </c>
      <c r="IY37" s="83">
        <v>1</v>
      </c>
      <c r="IZ37" s="83">
        <v>1</v>
      </c>
      <c r="JA37" s="84" t="s">
        <v>777</v>
      </c>
      <c r="JB37" s="22">
        <f t="shared" si="572"/>
        <v>2</v>
      </c>
      <c r="JC37" s="22">
        <f t="shared" si="573"/>
        <v>0</v>
      </c>
      <c r="JD37" s="43">
        <f t="shared" si="610"/>
        <v>3</v>
      </c>
      <c r="JE37" s="43">
        <f t="shared" si="610"/>
        <v>0</v>
      </c>
      <c r="JF37" s="66"/>
      <c r="JG37" s="22" t="str">
        <f t="shared" si="574"/>
        <v>STEENACKERS Carlito</v>
      </c>
      <c r="JH37" s="83">
        <v>2284</v>
      </c>
      <c r="JI37" s="22" t="str">
        <f t="shared" si="575"/>
        <v>D</v>
      </c>
      <c r="JJ37" s="22" t="str">
        <f t="shared" si="576"/>
        <v>THYS Cindy</v>
      </c>
      <c r="JK37" s="83">
        <v>3689</v>
      </c>
      <c r="JL37" s="22" t="str">
        <f t="shared" si="577"/>
        <v>C</v>
      </c>
      <c r="JM37" s="83">
        <v>2</v>
      </c>
      <c r="JN37" s="83">
        <v>2</v>
      </c>
      <c r="JO37" s="84"/>
      <c r="JP37" s="22">
        <f t="shared" si="578"/>
        <v>0</v>
      </c>
      <c r="JQ37" s="22">
        <f t="shared" si="579"/>
        <v>2</v>
      </c>
      <c r="JR37" s="43">
        <f t="shared" si="611"/>
        <v>0</v>
      </c>
      <c r="JS37" s="43">
        <f t="shared" si="611"/>
        <v>3</v>
      </c>
      <c r="JT37" s="56"/>
      <c r="JU37" s="22" t="str">
        <f t="shared" si="580"/>
        <v>THYS Cindy</v>
      </c>
      <c r="JV37" s="83">
        <v>3689</v>
      </c>
      <c r="JW37" s="22" t="str">
        <f t="shared" si="581"/>
        <v>C</v>
      </c>
      <c r="JX37" s="22" t="str">
        <f t="shared" si="582"/>
        <v>BACKELJAU Jan</v>
      </c>
      <c r="JY37" s="83">
        <v>2662</v>
      </c>
      <c r="JZ37" s="22" t="str">
        <f t="shared" si="583"/>
        <v>C</v>
      </c>
      <c r="KA37" s="83">
        <v>2</v>
      </c>
      <c r="KB37" s="83">
        <v>1</v>
      </c>
      <c r="KC37" s="84"/>
      <c r="KD37" s="22">
        <f t="shared" si="584"/>
        <v>1</v>
      </c>
      <c r="KE37" s="22">
        <f t="shared" si="585"/>
        <v>1</v>
      </c>
      <c r="KF37" s="43">
        <f t="shared" si="612"/>
        <v>1</v>
      </c>
      <c r="KG37" s="43">
        <f t="shared" si="612"/>
        <v>1</v>
      </c>
      <c r="KH37" s="56"/>
      <c r="KI37" s="22" t="str">
        <f t="shared" si="586"/>
        <v>THOMPSON Arthur</v>
      </c>
      <c r="KJ37" s="83">
        <v>2893</v>
      </c>
      <c r="KK37" s="22" t="str">
        <f t="shared" si="587"/>
        <v>D</v>
      </c>
      <c r="KL37" s="22" t="str">
        <f t="shared" si="588"/>
        <v>CARLIER Astrid</v>
      </c>
      <c r="KM37" s="83">
        <v>6446</v>
      </c>
      <c r="KN37" s="22" t="str">
        <f t="shared" si="589"/>
        <v>D</v>
      </c>
      <c r="KO37" s="83">
        <v>2</v>
      </c>
      <c r="KP37" s="83">
        <v>2</v>
      </c>
      <c r="KQ37" s="84"/>
      <c r="KR37" s="22">
        <f t="shared" si="590"/>
        <v>0</v>
      </c>
      <c r="KS37" s="22">
        <f t="shared" si="591"/>
        <v>2</v>
      </c>
      <c r="KT37" s="43">
        <f t="shared" si="613"/>
        <v>0</v>
      </c>
      <c r="KU37" s="43">
        <f t="shared" si="613"/>
        <v>3</v>
      </c>
      <c r="KV37" s="66"/>
      <c r="KW37" s="22"/>
      <c r="KX37" s="83"/>
      <c r="KY37" s="22"/>
      <c r="KZ37" s="22"/>
      <c r="LA37" s="83"/>
      <c r="LB37" s="22"/>
      <c r="LC37" s="83"/>
      <c r="LD37" s="83"/>
      <c r="LE37" s="84"/>
      <c r="LF37" s="22"/>
      <c r="LG37" s="22"/>
      <c r="LH37" s="43"/>
      <c r="LI37" s="43"/>
      <c r="LJ37" s="56"/>
      <c r="LK37" s="22"/>
      <c r="LL37" s="83"/>
      <c r="LM37" s="22"/>
      <c r="LN37" s="22"/>
      <c r="LO37" s="83"/>
      <c r="LP37" s="22"/>
      <c r="LQ37" s="83"/>
      <c r="LR37" s="83"/>
      <c r="LS37" s="84"/>
      <c r="LT37" s="22"/>
      <c r="LU37" s="22"/>
      <c r="LV37" s="43"/>
      <c r="LW37" s="43"/>
      <c r="LY37" s="22"/>
      <c r="LZ37" s="83"/>
      <c r="MA37" s="22"/>
      <c r="MB37" s="22"/>
      <c r="MC37" s="83"/>
      <c r="MD37" s="22"/>
      <c r="ME37" s="83"/>
      <c r="MF37" s="83"/>
      <c r="MG37" s="84"/>
      <c r="MH37" s="22"/>
      <c r="MI37" s="22"/>
      <c r="MJ37" s="43"/>
      <c r="MK37" s="43"/>
      <c r="ML37" s="56"/>
      <c r="MM37" s="22"/>
      <c r="MN37" s="83"/>
      <c r="MO37" s="22"/>
      <c r="MP37" s="22"/>
      <c r="MQ37" s="83"/>
      <c r="MR37" s="22"/>
      <c r="MS37" s="83"/>
      <c r="MT37" s="83"/>
      <c r="MU37" s="84"/>
      <c r="MV37" s="22"/>
      <c r="MW37" s="22"/>
      <c r="MX37" s="43"/>
      <c r="MY37" s="43"/>
    </row>
    <row r="38" spans="1:363" ht="16.5" x14ac:dyDescent="0.3">
      <c r="A38" s="22" t="str">
        <f t="shared" si="462"/>
        <v>DE MUNCK Patrick</v>
      </c>
      <c r="B38" s="83">
        <v>7888</v>
      </c>
      <c r="C38" s="22" t="str">
        <f t="shared" si="463"/>
        <v>D</v>
      </c>
      <c r="D38" s="22" t="str">
        <f t="shared" si="464"/>
        <v>VAN HUFFELEN Kevin</v>
      </c>
      <c r="E38" s="83">
        <v>8573</v>
      </c>
      <c r="F38" s="22" t="str">
        <f t="shared" si="465"/>
        <v>C</v>
      </c>
      <c r="G38" s="83">
        <v>2</v>
      </c>
      <c r="H38" s="83">
        <v>1</v>
      </c>
      <c r="I38" s="84"/>
      <c r="J38" s="22">
        <f t="shared" si="466"/>
        <v>1</v>
      </c>
      <c r="K38" s="22">
        <f t="shared" si="467"/>
        <v>1</v>
      </c>
      <c r="L38" s="43">
        <f t="shared" si="592"/>
        <v>1</v>
      </c>
      <c r="M38" s="43">
        <f t="shared" si="592"/>
        <v>1</v>
      </c>
      <c r="N38" s="66"/>
      <c r="O38" s="22" t="str">
        <f t="shared" si="468"/>
        <v>THOMPSON Arthur</v>
      </c>
      <c r="P38" s="83">
        <v>2893</v>
      </c>
      <c r="Q38" s="22" t="str">
        <f t="shared" si="469"/>
        <v>D</v>
      </c>
      <c r="R38" s="22" t="str">
        <f t="shared" si="470"/>
        <v>STEENACKERS Carlito</v>
      </c>
      <c r="S38" s="83">
        <v>2284</v>
      </c>
      <c r="T38" s="22" t="str">
        <f t="shared" si="471"/>
        <v>D</v>
      </c>
      <c r="U38" s="83">
        <v>1</v>
      </c>
      <c r="V38" s="83">
        <v>1</v>
      </c>
      <c r="W38" s="84"/>
      <c r="X38" s="22">
        <f t="shared" si="472"/>
        <v>2</v>
      </c>
      <c r="Y38" s="22">
        <f t="shared" si="473"/>
        <v>0</v>
      </c>
      <c r="Z38" s="43">
        <f t="shared" si="593"/>
        <v>3</v>
      </c>
      <c r="AA38" s="43">
        <f t="shared" si="593"/>
        <v>0</v>
      </c>
      <c r="AB38" s="56"/>
      <c r="AC38" s="22" t="str">
        <f t="shared" si="474"/>
        <v>DESMEDT Hugo</v>
      </c>
      <c r="AD38" s="83">
        <v>2911</v>
      </c>
      <c r="AE38" s="22" t="str">
        <f t="shared" si="475"/>
        <v>D</v>
      </c>
      <c r="AF38" s="22" t="str">
        <f t="shared" si="476"/>
        <v>THOMPSON Arthur</v>
      </c>
      <c r="AG38" s="83">
        <v>2893</v>
      </c>
      <c r="AH38" s="22" t="str">
        <f t="shared" si="477"/>
        <v>D</v>
      </c>
      <c r="AI38" s="83">
        <v>1</v>
      </c>
      <c r="AJ38" s="83">
        <v>1</v>
      </c>
      <c r="AK38" s="84"/>
      <c r="AL38" s="22">
        <f t="shared" si="478"/>
        <v>2</v>
      </c>
      <c r="AM38" s="22">
        <f t="shared" si="479"/>
        <v>0</v>
      </c>
      <c r="AN38" s="43">
        <f t="shared" si="594"/>
        <v>3</v>
      </c>
      <c r="AO38" s="43">
        <f t="shared" si="594"/>
        <v>0</v>
      </c>
      <c r="AP38" s="56"/>
      <c r="AQ38" s="22" t="str">
        <f t="shared" si="480"/>
        <v>DESMEDT Gino</v>
      </c>
      <c r="AR38" s="83">
        <v>7889</v>
      </c>
      <c r="AS38" s="22" t="str">
        <f t="shared" si="481"/>
        <v>D</v>
      </c>
      <c r="AT38" s="22" t="str">
        <f t="shared" si="482"/>
        <v>JENKINSON Eric</v>
      </c>
      <c r="AU38" s="83">
        <v>3841</v>
      </c>
      <c r="AV38" s="22" t="str">
        <f t="shared" si="483"/>
        <v>C</v>
      </c>
      <c r="AW38" s="83">
        <v>2</v>
      </c>
      <c r="AX38" s="83">
        <v>2</v>
      </c>
      <c r="AY38" s="84"/>
      <c r="AZ38" s="22">
        <f t="shared" si="484"/>
        <v>0</v>
      </c>
      <c r="BA38" s="22">
        <f t="shared" si="485"/>
        <v>2</v>
      </c>
      <c r="BB38" s="43">
        <f t="shared" si="595"/>
        <v>0</v>
      </c>
      <c r="BC38" s="43">
        <f t="shared" si="595"/>
        <v>3</v>
      </c>
      <c r="BD38" s="66"/>
      <c r="BE38" s="22" t="str">
        <f t="shared" si="486"/>
        <v>ALEWATERS Gustaaf</v>
      </c>
      <c r="BF38" s="83">
        <v>3691</v>
      </c>
      <c r="BG38" s="22" t="str">
        <f t="shared" si="487"/>
        <v>D</v>
      </c>
      <c r="BH38" s="22" t="str">
        <f t="shared" si="488"/>
        <v>CALLENS Patrick</v>
      </c>
      <c r="BI38" s="83">
        <v>8075</v>
      </c>
      <c r="BJ38" s="22" t="str">
        <f t="shared" si="489"/>
        <v>NA</v>
      </c>
      <c r="BK38" s="83">
        <v>2</v>
      </c>
      <c r="BL38" s="83">
        <v>2</v>
      </c>
      <c r="BM38" s="84"/>
      <c r="BN38" s="22">
        <f t="shared" si="490"/>
        <v>0</v>
      </c>
      <c r="BO38" s="22">
        <f t="shared" si="491"/>
        <v>2</v>
      </c>
      <c r="BP38" s="43">
        <f t="shared" si="596"/>
        <v>0</v>
      </c>
      <c r="BQ38" s="43">
        <f t="shared" si="596"/>
        <v>3</v>
      </c>
      <c r="BR38" s="56"/>
      <c r="BS38" s="22" t="str">
        <f t="shared" si="492"/>
        <v>COLLIER Leo</v>
      </c>
      <c r="BT38" s="83">
        <v>3914</v>
      </c>
      <c r="BU38" s="22" t="str">
        <f t="shared" si="493"/>
        <v>C</v>
      </c>
      <c r="BV38" s="22" t="str">
        <f t="shared" si="494"/>
        <v>VAN DE VIJVER Dylan</v>
      </c>
      <c r="BW38" s="83">
        <v>2738</v>
      </c>
      <c r="BX38" s="22" t="str">
        <f t="shared" si="495"/>
        <v>D</v>
      </c>
      <c r="BY38" s="83">
        <v>2</v>
      </c>
      <c r="BZ38" s="83">
        <v>2</v>
      </c>
      <c r="CA38" s="84"/>
      <c r="CB38" s="22">
        <f t="shared" si="496"/>
        <v>0</v>
      </c>
      <c r="CC38" s="22">
        <f t="shared" si="497"/>
        <v>2</v>
      </c>
      <c r="CD38" s="43">
        <f t="shared" si="597"/>
        <v>0</v>
      </c>
      <c r="CE38" s="43">
        <f t="shared" si="597"/>
        <v>3</v>
      </c>
      <c r="CF38" s="56"/>
      <c r="CG38" s="22" t="str">
        <f t="shared" si="498"/>
        <v>ENGELS Ronald</v>
      </c>
      <c r="CH38" s="83">
        <v>3612</v>
      </c>
      <c r="CI38" s="22" t="str">
        <f t="shared" si="499"/>
        <v>C</v>
      </c>
      <c r="CJ38" s="22" t="str">
        <f t="shared" si="500"/>
        <v>THYS Cindy</v>
      </c>
      <c r="CK38" s="83">
        <v>3689</v>
      </c>
      <c r="CL38" s="22" t="str">
        <f t="shared" si="501"/>
        <v>C</v>
      </c>
      <c r="CM38" s="83">
        <v>1</v>
      </c>
      <c r="CN38" s="83">
        <v>2</v>
      </c>
      <c r="CO38" s="84"/>
      <c r="CP38" s="22">
        <f t="shared" si="502"/>
        <v>1</v>
      </c>
      <c r="CQ38" s="22">
        <f t="shared" si="503"/>
        <v>1</v>
      </c>
      <c r="CR38" s="43">
        <f t="shared" si="598"/>
        <v>1</v>
      </c>
      <c r="CS38" s="43">
        <f t="shared" si="598"/>
        <v>1</v>
      </c>
      <c r="CT38" s="66"/>
      <c r="CU38" s="22" t="str">
        <f t="shared" si="504"/>
        <v>BACKELAU Yannick</v>
      </c>
      <c r="CV38" s="83">
        <v>8097</v>
      </c>
      <c r="CW38" s="22" t="str">
        <f t="shared" si="505"/>
        <v>D</v>
      </c>
      <c r="CX38" s="22" t="str">
        <f t="shared" si="506"/>
        <v>ARIJS Chris</v>
      </c>
      <c r="CY38" s="83">
        <v>7767</v>
      </c>
      <c r="CZ38" s="22" t="str">
        <f t="shared" si="507"/>
        <v>D</v>
      </c>
      <c r="DA38" s="83">
        <v>2</v>
      </c>
      <c r="DB38" s="83">
        <v>2</v>
      </c>
      <c r="DC38" s="84"/>
      <c r="DD38" s="22">
        <f t="shared" si="508"/>
        <v>0</v>
      </c>
      <c r="DE38" s="22">
        <f t="shared" si="509"/>
        <v>2</v>
      </c>
      <c r="DF38" s="43">
        <f t="shared" si="599"/>
        <v>0</v>
      </c>
      <c r="DG38" s="43">
        <f t="shared" si="599"/>
        <v>3</v>
      </c>
      <c r="DH38" s="56"/>
      <c r="DI38" s="22" t="str">
        <f t="shared" si="510"/>
        <v>THYS Cindy</v>
      </c>
      <c r="DJ38" s="83">
        <v>3689</v>
      </c>
      <c r="DK38" s="22"/>
      <c r="DL38" s="22" t="str">
        <f t="shared" si="511"/>
        <v>PEETERS Luc</v>
      </c>
      <c r="DM38" s="83">
        <v>5427</v>
      </c>
      <c r="DN38" s="22"/>
      <c r="DO38" s="83">
        <v>1</v>
      </c>
      <c r="DP38" s="83">
        <v>1</v>
      </c>
      <c r="DQ38" s="84"/>
      <c r="DR38" s="22">
        <f t="shared" si="512"/>
        <v>2</v>
      </c>
      <c r="DS38" s="22">
        <f t="shared" si="513"/>
        <v>0</v>
      </c>
      <c r="DT38" s="43">
        <f t="shared" si="600"/>
        <v>3</v>
      </c>
      <c r="DU38" s="43">
        <f t="shared" si="600"/>
        <v>0</v>
      </c>
      <c r="DV38" s="56"/>
      <c r="DW38" s="22" t="str">
        <f t="shared" si="514"/>
        <v>THOMPSON Arthur</v>
      </c>
      <c r="DX38" s="83">
        <v>2893</v>
      </c>
      <c r="DY38" s="22" t="str">
        <f t="shared" si="515"/>
        <v>D</v>
      </c>
      <c r="DZ38" s="22" t="str">
        <f t="shared" si="516"/>
        <v>THYS Cindy</v>
      </c>
      <c r="EA38" s="83">
        <v>3689</v>
      </c>
      <c r="EB38" s="22" t="str">
        <f t="shared" si="517"/>
        <v>C</v>
      </c>
      <c r="EC38" s="83">
        <v>2</v>
      </c>
      <c r="ED38" s="83">
        <v>2</v>
      </c>
      <c r="EE38" s="84"/>
      <c r="EF38" s="22">
        <f t="shared" si="518"/>
        <v>0</v>
      </c>
      <c r="EG38" s="22">
        <f t="shared" si="519"/>
        <v>2</v>
      </c>
      <c r="EH38" s="43">
        <f t="shared" si="601"/>
        <v>0</v>
      </c>
      <c r="EI38" s="43">
        <f t="shared" si="601"/>
        <v>3</v>
      </c>
      <c r="EJ38" s="66"/>
      <c r="EK38" s="22" t="str">
        <f t="shared" si="520"/>
        <v>PUBLIE Eric</v>
      </c>
      <c r="EL38" s="83">
        <v>8304</v>
      </c>
      <c r="EM38" s="22" t="str">
        <f t="shared" si="521"/>
        <v>D</v>
      </c>
      <c r="EN38" s="22" t="str">
        <f t="shared" si="522"/>
        <v>BACKELAU Yannick</v>
      </c>
      <c r="EO38" s="83">
        <v>8097</v>
      </c>
      <c r="EP38" s="22" t="str">
        <f t="shared" si="523"/>
        <v>D</v>
      </c>
      <c r="EQ38" s="83">
        <v>2</v>
      </c>
      <c r="ER38" s="83">
        <v>2</v>
      </c>
      <c r="ES38" s="84"/>
      <c r="ET38" s="22">
        <f t="shared" si="524"/>
        <v>0</v>
      </c>
      <c r="EU38" s="22">
        <f t="shared" si="525"/>
        <v>2</v>
      </c>
      <c r="EV38" s="43">
        <f t="shared" si="602"/>
        <v>0</v>
      </c>
      <c r="EW38" s="43">
        <f t="shared" si="602"/>
        <v>3</v>
      </c>
      <c r="EX38" s="56"/>
      <c r="EY38" s="22" t="str">
        <f t="shared" si="526"/>
        <v>VAN HUFFELEN Geoffrey</v>
      </c>
      <c r="EZ38" s="83">
        <v>6912</v>
      </c>
      <c r="FA38" s="22" t="str">
        <f t="shared" si="527"/>
        <v>C</v>
      </c>
      <c r="FB38" s="22" t="str">
        <f t="shared" si="528"/>
        <v>DE ROOVERE Patrick</v>
      </c>
      <c r="FC38" s="83">
        <v>8714</v>
      </c>
      <c r="FD38" s="22" t="str">
        <f t="shared" si="529"/>
        <v>D</v>
      </c>
      <c r="FE38" s="83">
        <v>1</v>
      </c>
      <c r="FF38" s="83">
        <v>1</v>
      </c>
      <c r="FG38" s="84"/>
      <c r="FH38" s="22">
        <f t="shared" si="530"/>
        <v>2</v>
      </c>
      <c r="FI38" s="22">
        <f t="shared" si="531"/>
        <v>0</v>
      </c>
      <c r="FJ38" s="43">
        <f t="shared" si="603"/>
        <v>3</v>
      </c>
      <c r="FK38" s="43">
        <f t="shared" si="603"/>
        <v>0</v>
      </c>
      <c r="FL38" s="56"/>
      <c r="FM38" s="22" t="str">
        <f t="shared" si="532"/>
        <v>PEETERS Luc</v>
      </c>
      <c r="FN38" s="83">
        <v>5427</v>
      </c>
      <c r="FO38" s="22" t="str">
        <f t="shared" si="533"/>
        <v>D</v>
      </c>
      <c r="FP38" s="22" t="str">
        <f t="shared" si="534"/>
        <v>DE DECKER Mieke</v>
      </c>
      <c r="FQ38" s="83">
        <v>2682</v>
      </c>
      <c r="FR38" s="22" t="str">
        <f t="shared" si="535"/>
        <v>D</v>
      </c>
      <c r="FS38" s="83">
        <v>1</v>
      </c>
      <c r="FT38" s="83">
        <v>1</v>
      </c>
      <c r="FU38" s="84"/>
      <c r="FV38" s="22">
        <f t="shared" si="536"/>
        <v>2</v>
      </c>
      <c r="FW38" s="22">
        <f t="shared" si="537"/>
        <v>0</v>
      </c>
      <c r="FX38" s="43">
        <f t="shared" si="604"/>
        <v>3</v>
      </c>
      <c r="FY38" s="43">
        <f t="shared" si="604"/>
        <v>0</v>
      </c>
      <c r="FZ38" s="66"/>
      <c r="GA38" s="22" t="str">
        <f t="shared" si="538"/>
        <v>DE ROOVERE Patrick</v>
      </c>
      <c r="GB38" s="83">
        <v>8714</v>
      </c>
      <c r="GC38" s="22" t="str">
        <f t="shared" si="539"/>
        <v>D</v>
      </c>
      <c r="GD38" s="22" t="str">
        <f t="shared" si="540"/>
        <v>DE DOBBELEIR Françis</v>
      </c>
      <c r="GE38" s="83">
        <v>6541</v>
      </c>
      <c r="GF38" s="22" t="str">
        <f t="shared" si="541"/>
        <v>NA</v>
      </c>
      <c r="GG38" s="83">
        <v>1</v>
      </c>
      <c r="GH38" s="83">
        <v>1</v>
      </c>
      <c r="GI38" s="84"/>
      <c r="GJ38" s="22">
        <f t="shared" si="542"/>
        <v>2</v>
      </c>
      <c r="GK38" s="22">
        <f t="shared" si="543"/>
        <v>0</v>
      </c>
      <c r="GL38" s="43">
        <f t="shared" si="605"/>
        <v>3</v>
      </c>
      <c r="GM38" s="43">
        <f t="shared" si="605"/>
        <v>0</v>
      </c>
      <c r="GN38" s="56"/>
      <c r="GO38" s="22" t="str">
        <f t="shared" si="544"/>
        <v>DE BUYSER Jean-Paul</v>
      </c>
      <c r="GP38" s="83">
        <v>5335</v>
      </c>
      <c r="GQ38" s="22" t="str">
        <f t="shared" si="545"/>
        <v>D</v>
      </c>
      <c r="GR38" s="22" t="str">
        <f t="shared" si="546"/>
        <v/>
      </c>
      <c r="GS38" s="83"/>
      <c r="GT38" s="22" t="str">
        <f t="shared" si="547"/>
        <v/>
      </c>
      <c r="GU38" s="83">
        <v>1</v>
      </c>
      <c r="GV38" s="83">
        <v>1</v>
      </c>
      <c r="GW38" s="84" t="s">
        <v>777</v>
      </c>
      <c r="GX38" s="22">
        <f t="shared" si="548"/>
        <v>2</v>
      </c>
      <c r="GY38" s="22">
        <f t="shared" si="549"/>
        <v>0</v>
      </c>
      <c r="GZ38" s="43">
        <f t="shared" si="606"/>
        <v>3</v>
      </c>
      <c r="HA38" s="43">
        <f t="shared" si="606"/>
        <v>0</v>
      </c>
      <c r="HB38" s="56"/>
      <c r="HC38" s="22" t="str">
        <f t="shared" si="550"/>
        <v>VAN BOUWEL Louis</v>
      </c>
      <c r="HD38" s="83">
        <v>2630</v>
      </c>
      <c r="HE38" s="22" t="str">
        <f t="shared" si="551"/>
        <v>D</v>
      </c>
      <c r="HF38" s="22" t="str">
        <f t="shared" si="552"/>
        <v>VAN BOGAERT Jordi</v>
      </c>
      <c r="HG38" s="83">
        <v>2601</v>
      </c>
      <c r="HH38" s="22" t="str">
        <f t="shared" si="553"/>
        <v>D</v>
      </c>
      <c r="HI38" s="83">
        <v>2</v>
      </c>
      <c r="HJ38" s="83">
        <v>1</v>
      </c>
      <c r="HK38" s="84"/>
      <c r="HL38" s="22">
        <f t="shared" si="554"/>
        <v>1</v>
      </c>
      <c r="HM38" s="22">
        <f t="shared" si="555"/>
        <v>1</v>
      </c>
      <c r="HN38" s="43">
        <f t="shared" si="607"/>
        <v>1</v>
      </c>
      <c r="HO38" s="43">
        <f t="shared" si="607"/>
        <v>1</v>
      </c>
      <c r="HP38" s="66"/>
      <c r="HQ38" s="22" t="str">
        <f t="shared" si="556"/>
        <v>D'HERTEFELT Alfons</v>
      </c>
      <c r="HR38" s="83">
        <v>3288</v>
      </c>
      <c r="HS38" s="22" t="str">
        <f t="shared" si="557"/>
        <v>C</v>
      </c>
      <c r="HT38" s="22" t="str">
        <f t="shared" si="558"/>
        <v>VAN DE VYVER Kirsten</v>
      </c>
      <c r="HU38" s="83">
        <v>2973</v>
      </c>
      <c r="HV38" s="22" t="str">
        <f t="shared" si="559"/>
        <v>D</v>
      </c>
      <c r="HW38" s="83">
        <v>2</v>
      </c>
      <c r="HX38" s="83">
        <v>1</v>
      </c>
      <c r="HY38" s="84"/>
      <c r="HZ38" s="22">
        <f t="shared" si="560"/>
        <v>1</v>
      </c>
      <c r="IA38" s="22">
        <f t="shared" si="561"/>
        <v>1</v>
      </c>
      <c r="IB38" s="43">
        <f t="shared" si="608"/>
        <v>1</v>
      </c>
      <c r="IC38" s="43">
        <f t="shared" si="608"/>
        <v>1</v>
      </c>
      <c r="ID38" s="56"/>
      <c r="IE38" s="22" t="str">
        <f t="shared" si="562"/>
        <v>DE VAEL Louis</v>
      </c>
      <c r="IF38" s="83">
        <v>1769</v>
      </c>
      <c r="IG38" s="22" t="str">
        <f t="shared" si="563"/>
        <v>C</v>
      </c>
      <c r="IH38" s="22" t="str">
        <f t="shared" si="564"/>
        <v>ENGELS Ronald</v>
      </c>
      <c r="II38" s="83">
        <v>3612</v>
      </c>
      <c r="IJ38" s="22" t="str">
        <f t="shared" si="565"/>
        <v>C</v>
      </c>
      <c r="IK38" s="83">
        <v>1</v>
      </c>
      <c r="IL38" s="83">
        <v>2</v>
      </c>
      <c r="IM38" s="65"/>
      <c r="IN38" s="22">
        <f t="shared" si="566"/>
        <v>1</v>
      </c>
      <c r="IO38" s="22">
        <f t="shared" si="567"/>
        <v>1</v>
      </c>
      <c r="IP38" s="43">
        <f t="shared" si="609"/>
        <v>1</v>
      </c>
      <c r="IQ38" s="43">
        <f t="shared" si="609"/>
        <v>1</v>
      </c>
      <c r="IR38" s="56"/>
      <c r="IS38" s="22" t="str">
        <f t="shared" si="568"/>
        <v>CRICKX Ronald</v>
      </c>
      <c r="IT38" s="83">
        <v>605</v>
      </c>
      <c r="IU38" s="22" t="str">
        <f t="shared" si="569"/>
        <v>C</v>
      </c>
      <c r="IV38" s="22" t="str">
        <f t="shared" si="570"/>
        <v/>
      </c>
      <c r="IW38" s="83"/>
      <c r="IX38" s="22" t="str">
        <f t="shared" si="571"/>
        <v/>
      </c>
      <c r="IY38" s="83">
        <v>1</v>
      </c>
      <c r="IZ38" s="83">
        <v>1</v>
      </c>
      <c r="JA38" s="84" t="s">
        <v>777</v>
      </c>
      <c r="JB38" s="22">
        <f t="shared" si="572"/>
        <v>2</v>
      </c>
      <c r="JC38" s="22">
        <f t="shared" si="573"/>
        <v>0</v>
      </c>
      <c r="JD38" s="43">
        <f t="shared" si="610"/>
        <v>3</v>
      </c>
      <c r="JE38" s="43">
        <f t="shared" si="610"/>
        <v>0</v>
      </c>
      <c r="JF38" s="66"/>
      <c r="JG38" s="22" t="str">
        <f t="shared" si="574"/>
        <v>VAN BOGAERT Jordi</v>
      </c>
      <c r="JH38" s="83">
        <v>2601</v>
      </c>
      <c r="JI38" s="22" t="str">
        <f t="shared" si="575"/>
        <v>D</v>
      </c>
      <c r="JJ38" s="22" t="str">
        <f t="shared" si="576"/>
        <v>DE VAEL Louis</v>
      </c>
      <c r="JK38" s="83">
        <v>1769</v>
      </c>
      <c r="JL38" s="22" t="str">
        <f t="shared" si="577"/>
        <v>C</v>
      </c>
      <c r="JM38" s="83">
        <v>1</v>
      </c>
      <c r="JN38" s="83">
        <v>2</v>
      </c>
      <c r="JO38" s="84"/>
      <c r="JP38" s="22">
        <f t="shared" si="578"/>
        <v>1</v>
      </c>
      <c r="JQ38" s="22">
        <f t="shared" si="579"/>
        <v>1</v>
      </c>
      <c r="JR38" s="43">
        <f t="shared" si="611"/>
        <v>1</v>
      </c>
      <c r="JS38" s="43">
        <f t="shared" si="611"/>
        <v>1</v>
      </c>
      <c r="JT38" s="56"/>
      <c r="JU38" s="22" t="str">
        <f t="shared" si="580"/>
        <v>DOBBENIE Patricia</v>
      </c>
      <c r="JV38" s="83">
        <v>8072</v>
      </c>
      <c r="JW38" s="22" t="str">
        <f t="shared" si="581"/>
        <v>D</v>
      </c>
      <c r="JX38" s="22" t="str">
        <f t="shared" si="582"/>
        <v>WACHTERS Gert</v>
      </c>
      <c r="JY38" s="83">
        <v>3546</v>
      </c>
      <c r="JZ38" s="22" t="str">
        <f t="shared" si="583"/>
        <v>D</v>
      </c>
      <c r="KA38" s="83">
        <v>2</v>
      </c>
      <c r="KB38" s="83">
        <v>2</v>
      </c>
      <c r="KC38" s="84"/>
      <c r="KD38" s="22">
        <f t="shared" si="584"/>
        <v>0</v>
      </c>
      <c r="KE38" s="22">
        <f t="shared" si="585"/>
        <v>2</v>
      </c>
      <c r="KF38" s="43">
        <f t="shared" si="612"/>
        <v>0</v>
      </c>
      <c r="KG38" s="43">
        <f t="shared" si="612"/>
        <v>3</v>
      </c>
      <c r="KH38" s="56"/>
      <c r="KI38" s="22" t="str">
        <f t="shared" si="586"/>
        <v>BACKELJAU Jan</v>
      </c>
      <c r="KJ38" s="83">
        <v>2662</v>
      </c>
      <c r="KK38" s="22" t="str">
        <f t="shared" si="587"/>
        <v>C</v>
      </c>
      <c r="KL38" s="22" t="str">
        <f t="shared" si="588"/>
        <v>MERTENS Paris</v>
      </c>
      <c r="KM38" s="83">
        <v>8303</v>
      </c>
      <c r="KN38" s="22" t="str">
        <f t="shared" si="589"/>
        <v>D</v>
      </c>
      <c r="KO38" s="83">
        <v>2</v>
      </c>
      <c r="KP38" s="83">
        <v>2</v>
      </c>
      <c r="KQ38" s="84"/>
      <c r="KR38" s="22">
        <f t="shared" si="590"/>
        <v>0</v>
      </c>
      <c r="KS38" s="22">
        <f t="shared" si="591"/>
        <v>2</v>
      </c>
      <c r="KT38" s="43">
        <f t="shared" si="613"/>
        <v>0</v>
      </c>
      <c r="KU38" s="43">
        <f t="shared" si="613"/>
        <v>3</v>
      </c>
      <c r="KV38" s="66"/>
      <c r="KW38" s="22"/>
      <c r="KX38" s="83"/>
      <c r="KY38" s="22"/>
      <c r="KZ38" s="22"/>
      <c r="LA38" s="83"/>
      <c r="LB38" s="22"/>
      <c r="LC38" s="83"/>
      <c r="LD38" s="83"/>
      <c r="LE38" s="84"/>
      <c r="LF38" s="22"/>
      <c r="LG38" s="22"/>
      <c r="LH38" s="43"/>
      <c r="LI38" s="43"/>
      <c r="LJ38" s="56"/>
      <c r="LK38" s="22"/>
      <c r="LL38" s="83"/>
      <c r="LM38" s="22"/>
      <c r="LN38" s="22"/>
      <c r="LO38" s="83"/>
      <c r="LP38" s="22"/>
      <c r="LQ38" s="83"/>
      <c r="LR38" s="83"/>
      <c r="LS38" s="84"/>
      <c r="LT38" s="22"/>
      <c r="LU38" s="22"/>
      <c r="LV38" s="43"/>
      <c r="LW38" s="43"/>
      <c r="LY38" s="22"/>
      <c r="LZ38" s="83"/>
      <c r="MA38" s="22"/>
      <c r="MB38" s="22"/>
      <c r="MC38" s="83"/>
      <c r="MD38" s="22"/>
      <c r="ME38" s="83"/>
      <c r="MF38" s="83"/>
      <c r="MG38" s="84"/>
      <c r="MH38" s="22"/>
      <c r="MI38" s="22"/>
      <c r="MJ38" s="43"/>
      <c r="MK38" s="43"/>
      <c r="ML38" s="56"/>
      <c r="MM38" s="22"/>
      <c r="MN38" s="83"/>
      <c r="MO38" s="22"/>
      <c r="MP38" s="22"/>
      <c r="MQ38" s="83"/>
      <c r="MR38" s="22"/>
      <c r="MS38" s="83"/>
      <c r="MT38" s="83"/>
      <c r="MU38" s="84"/>
      <c r="MV38" s="22"/>
      <c r="MW38" s="22"/>
      <c r="MX38" s="43"/>
      <c r="MY38" s="43"/>
    </row>
    <row r="39" spans="1:363" ht="17.25" thickBot="1" x14ac:dyDescent="0.35">
      <c r="A39" s="22" t="str">
        <f t="shared" si="462"/>
        <v>DE VISSCHER Joey</v>
      </c>
      <c r="B39" s="83">
        <v>7887</v>
      </c>
      <c r="C39" s="22" t="str">
        <f t="shared" si="463"/>
        <v>D</v>
      </c>
      <c r="D39" s="22" t="str">
        <f t="shared" si="464"/>
        <v>VAN HUFFELEN Karel</v>
      </c>
      <c r="E39" s="83">
        <v>3048</v>
      </c>
      <c r="F39" s="22" t="str">
        <f t="shared" si="465"/>
        <v>C</v>
      </c>
      <c r="G39" s="83">
        <v>2</v>
      </c>
      <c r="H39" s="83">
        <v>2</v>
      </c>
      <c r="I39" s="85"/>
      <c r="J39" s="22">
        <f t="shared" si="466"/>
        <v>0</v>
      </c>
      <c r="K39" s="22">
        <f t="shared" si="467"/>
        <v>2</v>
      </c>
      <c r="L39" s="43">
        <f t="shared" si="592"/>
        <v>0</v>
      </c>
      <c r="M39" s="43">
        <f t="shared" si="592"/>
        <v>3</v>
      </c>
      <c r="N39" s="56"/>
      <c r="O39" s="22" t="str">
        <f t="shared" si="468"/>
        <v>BACKELJAU Jan</v>
      </c>
      <c r="P39" s="83">
        <v>2662</v>
      </c>
      <c r="Q39" s="22" t="str">
        <f t="shared" si="469"/>
        <v>C</v>
      </c>
      <c r="R39" s="22" t="str">
        <f t="shared" si="470"/>
        <v>VAN BOGAERT Jordi</v>
      </c>
      <c r="S39" s="83">
        <v>2601</v>
      </c>
      <c r="T39" s="22" t="str">
        <f t="shared" si="471"/>
        <v>D</v>
      </c>
      <c r="U39" s="83">
        <v>2</v>
      </c>
      <c r="V39" s="83">
        <v>1</v>
      </c>
      <c r="W39" s="85"/>
      <c r="X39" s="22">
        <f t="shared" si="472"/>
        <v>1</v>
      </c>
      <c r="Y39" s="22">
        <f t="shared" si="473"/>
        <v>1</v>
      </c>
      <c r="Z39" s="43">
        <f t="shared" si="593"/>
        <v>1</v>
      </c>
      <c r="AA39" s="43">
        <f t="shared" si="593"/>
        <v>1</v>
      </c>
      <c r="AB39" s="56"/>
      <c r="AC39" s="22" t="str">
        <f t="shared" si="474"/>
        <v>GIELIS Guido</v>
      </c>
      <c r="AD39" s="83">
        <v>5291</v>
      </c>
      <c r="AE39" s="22" t="str">
        <f t="shared" si="475"/>
        <v>C</v>
      </c>
      <c r="AF39" s="22" t="str">
        <f t="shared" si="476"/>
        <v>DE DECKER Mieke</v>
      </c>
      <c r="AG39" s="83">
        <v>2682</v>
      </c>
      <c r="AH39" s="22" t="str">
        <f t="shared" si="477"/>
        <v>D</v>
      </c>
      <c r="AI39" s="83">
        <v>1</v>
      </c>
      <c r="AJ39" s="83">
        <v>1</v>
      </c>
      <c r="AK39" s="85"/>
      <c r="AL39" s="22">
        <f t="shared" si="478"/>
        <v>2</v>
      </c>
      <c r="AM39" s="22">
        <f t="shared" si="479"/>
        <v>0</v>
      </c>
      <c r="AN39" s="43">
        <f t="shared" si="594"/>
        <v>3</v>
      </c>
      <c r="AO39" s="43">
        <f t="shared" si="594"/>
        <v>0</v>
      </c>
      <c r="AP39" s="56"/>
      <c r="AQ39" s="22" t="str">
        <f t="shared" si="480"/>
        <v>HUYSMANS Kevin</v>
      </c>
      <c r="AR39" s="83">
        <v>6727</v>
      </c>
      <c r="AS39" s="22" t="str">
        <f t="shared" si="481"/>
        <v>D</v>
      </c>
      <c r="AT39" s="22" t="str">
        <f t="shared" si="482"/>
        <v>DE BUYSER Glenn</v>
      </c>
      <c r="AU39" s="83">
        <v>1864</v>
      </c>
      <c r="AV39" s="22" t="str">
        <f t="shared" si="483"/>
        <v>C</v>
      </c>
      <c r="AW39" s="83">
        <v>2</v>
      </c>
      <c r="AX39" s="83">
        <v>2</v>
      </c>
      <c r="AY39" s="85"/>
      <c r="AZ39" s="22">
        <f t="shared" si="484"/>
        <v>0</v>
      </c>
      <c r="BA39" s="22">
        <f t="shared" si="485"/>
        <v>2</v>
      </c>
      <c r="BB39" s="43">
        <f t="shared" si="595"/>
        <v>0</v>
      </c>
      <c r="BC39" s="43">
        <f t="shared" si="595"/>
        <v>3</v>
      </c>
      <c r="BD39" s="56"/>
      <c r="BE39" s="22" t="str">
        <f t="shared" si="486"/>
        <v>VAN BOGAERT Jordi</v>
      </c>
      <c r="BF39" s="83">
        <v>2601</v>
      </c>
      <c r="BG39" s="22" t="str">
        <f t="shared" si="487"/>
        <v>D</v>
      </c>
      <c r="BH39" s="22" t="str">
        <f t="shared" si="488"/>
        <v>VAN HUFFELEN Karel</v>
      </c>
      <c r="BI39" s="83">
        <v>3048</v>
      </c>
      <c r="BJ39" s="22" t="str">
        <f t="shared" si="489"/>
        <v>C</v>
      </c>
      <c r="BK39" s="83">
        <v>2</v>
      </c>
      <c r="BL39" s="83">
        <v>1</v>
      </c>
      <c r="BM39" s="85"/>
      <c r="BN39" s="22">
        <f t="shared" si="490"/>
        <v>1</v>
      </c>
      <c r="BO39" s="22">
        <f t="shared" si="491"/>
        <v>1</v>
      </c>
      <c r="BP39" s="43">
        <f t="shared" si="596"/>
        <v>1</v>
      </c>
      <c r="BQ39" s="43">
        <f t="shared" si="596"/>
        <v>1</v>
      </c>
      <c r="BR39" s="56"/>
      <c r="BS39" s="22" t="str">
        <f t="shared" si="492"/>
        <v>VAN DE VYVER Kirsten</v>
      </c>
      <c r="BT39" s="83">
        <v>2973</v>
      </c>
      <c r="BU39" s="22" t="str">
        <f t="shared" si="493"/>
        <v>D</v>
      </c>
      <c r="BV39" s="22" t="str">
        <f t="shared" si="494"/>
        <v>VAN LENT Kenny</v>
      </c>
      <c r="BW39" s="83">
        <v>8062</v>
      </c>
      <c r="BX39" s="22" t="str">
        <f t="shared" si="495"/>
        <v>D</v>
      </c>
      <c r="BY39" s="83">
        <v>1</v>
      </c>
      <c r="BZ39" s="83">
        <v>2</v>
      </c>
      <c r="CA39" s="85"/>
      <c r="CB39" s="22">
        <f t="shared" si="496"/>
        <v>1</v>
      </c>
      <c r="CC39" s="22">
        <f t="shared" si="497"/>
        <v>1</v>
      </c>
      <c r="CD39" s="43">
        <f t="shared" si="597"/>
        <v>1</v>
      </c>
      <c r="CE39" s="43">
        <f t="shared" si="597"/>
        <v>1</v>
      </c>
      <c r="CF39" s="56"/>
      <c r="CG39" s="22" t="str">
        <f t="shared" si="498"/>
        <v>EECKELAERT Stefan</v>
      </c>
      <c r="CH39" s="83">
        <v>3037</v>
      </c>
      <c r="CI39" s="22" t="str">
        <f t="shared" si="499"/>
        <v>C</v>
      </c>
      <c r="CJ39" s="22" t="str">
        <f t="shared" si="500"/>
        <v>THYS François</v>
      </c>
      <c r="CK39" s="83">
        <v>8078</v>
      </c>
      <c r="CL39" s="22" t="str">
        <f t="shared" si="501"/>
        <v>D</v>
      </c>
      <c r="CM39" s="83">
        <v>1</v>
      </c>
      <c r="CN39" s="83">
        <v>1</v>
      </c>
      <c r="CO39" s="85"/>
      <c r="CP39" s="22">
        <f t="shared" si="502"/>
        <v>2</v>
      </c>
      <c r="CQ39" s="22">
        <f t="shared" si="503"/>
        <v>0</v>
      </c>
      <c r="CR39" s="43">
        <f t="shared" si="598"/>
        <v>3</v>
      </c>
      <c r="CS39" s="43">
        <f t="shared" si="598"/>
        <v>0</v>
      </c>
      <c r="CT39" s="56"/>
      <c r="CU39" s="22" t="str">
        <f t="shared" si="504"/>
        <v>DE DECKER Mieke</v>
      </c>
      <c r="CV39" s="83">
        <v>2682</v>
      </c>
      <c r="CW39" s="22" t="str">
        <f t="shared" si="505"/>
        <v>D</v>
      </c>
      <c r="CX39" s="22" t="str">
        <f t="shared" si="506"/>
        <v>MAETENS Gert</v>
      </c>
      <c r="CY39" s="83">
        <v>8048</v>
      </c>
      <c r="CZ39" s="22" t="str">
        <f t="shared" si="507"/>
        <v>D</v>
      </c>
      <c r="DA39" s="83">
        <v>2</v>
      </c>
      <c r="DB39" s="83">
        <v>2</v>
      </c>
      <c r="DC39" s="85"/>
      <c r="DD39" s="22">
        <f t="shared" si="508"/>
        <v>0</v>
      </c>
      <c r="DE39" s="22">
        <f t="shared" si="509"/>
        <v>2</v>
      </c>
      <c r="DF39" s="43">
        <f t="shared" si="599"/>
        <v>0</v>
      </c>
      <c r="DG39" s="43">
        <f t="shared" si="599"/>
        <v>3</v>
      </c>
      <c r="DH39" s="56"/>
      <c r="DI39" s="22" t="str">
        <f t="shared" si="510"/>
        <v>BUNNEGHEM Sam</v>
      </c>
      <c r="DJ39" s="83">
        <v>5436</v>
      </c>
      <c r="DK39" s="22"/>
      <c r="DL39" s="22" t="str">
        <f t="shared" si="511"/>
        <v>PEETERS Yentl</v>
      </c>
      <c r="DM39" s="83">
        <v>5998</v>
      </c>
      <c r="DN39" s="22"/>
      <c r="DO39" s="83">
        <v>1</v>
      </c>
      <c r="DP39" s="83">
        <v>1</v>
      </c>
      <c r="DQ39" s="85"/>
      <c r="DR39" s="22">
        <f t="shared" si="512"/>
        <v>2</v>
      </c>
      <c r="DS39" s="22">
        <f t="shared" si="513"/>
        <v>0</v>
      </c>
      <c r="DT39" s="43">
        <f t="shared" si="600"/>
        <v>3</v>
      </c>
      <c r="DU39" s="43">
        <f t="shared" si="600"/>
        <v>0</v>
      </c>
      <c r="DV39" s="56"/>
      <c r="DW39" s="22" t="str">
        <f t="shared" si="514"/>
        <v>DE ROOVERE Patrick</v>
      </c>
      <c r="DX39" s="83">
        <v>8714</v>
      </c>
      <c r="DY39" s="22" t="str">
        <f t="shared" si="515"/>
        <v>D</v>
      </c>
      <c r="DZ39" s="22" t="str">
        <f t="shared" si="516"/>
        <v>DE VAEL Louis</v>
      </c>
      <c r="EA39" s="83">
        <v>1769</v>
      </c>
      <c r="EB39" s="22" t="str">
        <f t="shared" si="517"/>
        <v>C</v>
      </c>
      <c r="EC39" s="83">
        <v>2</v>
      </c>
      <c r="ED39" s="83">
        <v>2</v>
      </c>
      <c r="EE39" s="85"/>
      <c r="EF39" s="22">
        <f t="shared" si="518"/>
        <v>0</v>
      </c>
      <c r="EG39" s="22">
        <f t="shared" si="519"/>
        <v>2</v>
      </c>
      <c r="EH39" s="43">
        <f t="shared" si="601"/>
        <v>0</v>
      </c>
      <c r="EI39" s="43">
        <f t="shared" si="601"/>
        <v>3</v>
      </c>
      <c r="EJ39" s="56"/>
      <c r="EK39" s="22" t="str">
        <f t="shared" si="520"/>
        <v>VAN DER JEUGT Ben</v>
      </c>
      <c r="EL39" s="83">
        <v>5873</v>
      </c>
      <c r="EM39" s="22" t="str">
        <f t="shared" si="521"/>
        <v>D</v>
      </c>
      <c r="EN39" s="22" t="str">
        <f t="shared" si="522"/>
        <v>BACKELJAU Jan</v>
      </c>
      <c r="EO39" s="83">
        <v>2662</v>
      </c>
      <c r="EP39" s="22" t="str">
        <f t="shared" si="523"/>
        <v>C</v>
      </c>
      <c r="EQ39" s="83">
        <v>2</v>
      </c>
      <c r="ER39" s="83">
        <v>2</v>
      </c>
      <c r="ES39" s="85"/>
      <c r="ET39" s="22">
        <f t="shared" si="524"/>
        <v>0</v>
      </c>
      <c r="EU39" s="22">
        <f t="shared" si="525"/>
        <v>2</v>
      </c>
      <c r="EV39" s="43">
        <f t="shared" si="602"/>
        <v>0</v>
      </c>
      <c r="EW39" s="43">
        <f t="shared" si="602"/>
        <v>3</v>
      </c>
      <c r="EX39" s="56"/>
      <c r="EY39" s="22" t="str">
        <f t="shared" si="526"/>
        <v>VAN HUFFELEN Kevin</v>
      </c>
      <c r="EZ39" s="83">
        <v>8573</v>
      </c>
      <c r="FA39" s="22" t="str">
        <f t="shared" si="527"/>
        <v>C</v>
      </c>
      <c r="FB39" s="22" t="str">
        <f t="shared" si="528"/>
        <v>DE DECKER Mieke</v>
      </c>
      <c r="FC39" s="83">
        <v>2682</v>
      </c>
      <c r="FD39" s="22" t="str">
        <f t="shared" si="529"/>
        <v>D</v>
      </c>
      <c r="FE39" s="83">
        <v>1</v>
      </c>
      <c r="FF39" s="83">
        <v>1</v>
      </c>
      <c r="FG39" s="85"/>
      <c r="FH39" s="22">
        <f t="shared" si="530"/>
        <v>2</v>
      </c>
      <c r="FI39" s="22">
        <f t="shared" si="531"/>
        <v>0</v>
      </c>
      <c r="FJ39" s="43">
        <f t="shared" si="603"/>
        <v>3</v>
      </c>
      <c r="FK39" s="43">
        <f t="shared" si="603"/>
        <v>0</v>
      </c>
      <c r="FL39" s="56"/>
      <c r="FM39" s="22" t="str">
        <f t="shared" si="532"/>
        <v>ALEWATERS Christian</v>
      </c>
      <c r="FN39" s="83">
        <v>432</v>
      </c>
      <c r="FO39" s="22" t="str">
        <f t="shared" si="533"/>
        <v>D</v>
      </c>
      <c r="FP39" s="22" t="str">
        <f t="shared" si="534"/>
        <v>GOETGEBUER Ferdinand</v>
      </c>
      <c r="FQ39" s="83">
        <v>8241</v>
      </c>
      <c r="FR39" s="22" t="str">
        <f t="shared" si="535"/>
        <v>D</v>
      </c>
      <c r="FS39" s="83">
        <v>2</v>
      </c>
      <c r="FT39" s="83">
        <v>2</v>
      </c>
      <c r="FU39" s="85"/>
      <c r="FV39" s="22">
        <f t="shared" si="536"/>
        <v>0</v>
      </c>
      <c r="FW39" s="22">
        <f t="shared" si="537"/>
        <v>2</v>
      </c>
      <c r="FX39" s="43">
        <f t="shared" si="604"/>
        <v>0</v>
      </c>
      <c r="FY39" s="43">
        <f t="shared" si="604"/>
        <v>3</v>
      </c>
      <c r="FZ39" s="56"/>
      <c r="GA39" s="22" t="str">
        <f t="shared" si="538"/>
        <v>DE DECKER Mieke</v>
      </c>
      <c r="GB39" s="83">
        <v>2682</v>
      </c>
      <c r="GC39" s="22" t="str">
        <f t="shared" si="539"/>
        <v>D</v>
      </c>
      <c r="GD39" s="22" t="str">
        <f t="shared" si="540"/>
        <v>GIELIS Guido</v>
      </c>
      <c r="GE39" s="83">
        <v>5291</v>
      </c>
      <c r="GF39" s="22" t="str">
        <f t="shared" si="541"/>
        <v>C</v>
      </c>
      <c r="GG39" s="83">
        <v>2</v>
      </c>
      <c r="GH39" s="83">
        <v>2</v>
      </c>
      <c r="GI39" s="85"/>
      <c r="GJ39" s="22">
        <f t="shared" si="542"/>
        <v>0</v>
      </c>
      <c r="GK39" s="22">
        <f t="shared" si="543"/>
        <v>2</v>
      </c>
      <c r="GL39" s="43">
        <f t="shared" si="605"/>
        <v>0</v>
      </c>
      <c r="GM39" s="43">
        <f t="shared" si="605"/>
        <v>3</v>
      </c>
      <c r="GN39" s="56"/>
      <c r="GO39" s="22" t="str">
        <f t="shared" si="544"/>
        <v>CLEYMANS Patrick</v>
      </c>
      <c r="GP39" s="83">
        <v>8426</v>
      </c>
      <c r="GQ39" s="22" t="str">
        <f t="shared" si="545"/>
        <v>C</v>
      </c>
      <c r="GR39" s="22" t="str">
        <f t="shared" si="546"/>
        <v/>
      </c>
      <c r="GS39" s="83"/>
      <c r="GT39" s="22" t="str">
        <f t="shared" si="547"/>
        <v/>
      </c>
      <c r="GU39" s="83">
        <v>1</v>
      </c>
      <c r="GV39" s="83">
        <v>1</v>
      </c>
      <c r="GW39" s="85" t="s">
        <v>777</v>
      </c>
      <c r="GX39" s="22">
        <f t="shared" si="548"/>
        <v>2</v>
      </c>
      <c r="GY39" s="22">
        <f t="shared" si="549"/>
        <v>0</v>
      </c>
      <c r="GZ39" s="43">
        <f t="shared" si="606"/>
        <v>3</v>
      </c>
      <c r="HA39" s="43">
        <f t="shared" si="606"/>
        <v>0</v>
      </c>
      <c r="HB39" s="56"/>
      <c r="HC39" s="22" t="str">
        <f t="shared" si="550"/>
        <v>VAN HUFFELEN Kevin</v>
      </c>
      <c r="HD39" s="83">
        <v>8573</v>
      </c>
      <c r="HE39" s="22" t="str">
        <f t="shared" si="551"/>
        <v>C</v>
      </c>
      <c r="HF39" s="22" t="str">
        <f t="shared" si="552"/>
        <v>PEETERS Luc</v>
      </c>
      <c r="HG39" s="83">
        <v>5427</v>
      </c>
      <c r="HH39" s="22" t="str">
        <f t="shared" si="553"/>
        <v>D</v>
      </c>
      <c r="HI39" s="83">
        <v>1</v>
      </c>
      <c r="HJ39" s="83">
        <v>1</v>
      </c>
      <c r="HK39" s="85"/>
      <c r="HL39" s="22">
        <f t="shared" si="554"/>
        <v>2</v>
      </c>
      <c r="HM39" s="22">
        <f t="shared" si="555"/>
        <v>0</v>
      </c>
      <c r="HN39" s="43">
        <f t="shared" si="607"/>
        <v>3</v>
      </c>
      <c r="HO39" s="43">
        <f t="shared" si="607"/>
        <v>0</v>
      </c>
      <c r="HP39" s="56"/>
      <c r="HQ39" s="22" t="str">
        <f t="shared" si="556"/>
        <v>VAN DE VIJVER Dylan</v>
      </c>
      <c r="HR39" s="83">
        <v>2738</v>
      </c>
      <c r="HS39" s="22" t="str">
        <f t="shared" si="557"/>
        <v>D</v>
      </c>
      <c r="HT39" s="22" t="str">
        <f t="shared" si="558"/>
        <v>SCHAMPAERT Patrick</v>
      </c>
      <c r="HU39" s="83">
        <v>3010</v>
      </c>
      <c r="HV39" s="22" t="str">
        <f t="shared" si="559"/>
        <v>C</v>
      </c>
      <c r="HW39" s="83">
        <v>1</v>
      </c>
      <c r="HX39" s="83">
        <v>1</v>
      </c>
      <c r="HY39" s="85"/>
      <c r="HZ39" s="22">
        <f t="shared" si="560"/>
        <v>2</v>
      </c>
      <c r="IA39" s="22">
        <f t="shared" si="561"/>
        <v>0</v>
      </c>
      <c r="IB39" s="43">
        <f t="shared" si="608"/>
        <v>3</v>
      </c>
      <c r="IC39" s="43">
        <f t="shared" si="608"/>
        <v>0</v>
      </c>
      <c r="ID39" s="56"/>
      <c r="IE39" s="22" t="str">
        <f t="shared" si="562"/>
        <v>THYS Cindy</v>
      </c>
      <c r="IF39" s="83">
        <v>3689</v>
      </c>
      <c r="IG39" s="22" t="str">
        <f t="shared" si="563"/>
        <v>C</v>
      </c>
      <c r="IH39" s="22" t="str">
        <f t="shared" si="564"/>
        <v>EECKELAERT Stefan</v>
      </c>
      <c r="II39" s="83">
        <v>3037</v>
      </c>
      <c r="IJ39" s="22" t="str">
        <f t="shared" si="565"/>
        <v>C</v>
      </c>
      <c r="IK39" s="83">
        <v>1</v>
      </c>
      <c r="IL39" s="83">
        <v>1</v>
      </c>
      <c r="IM39" s="67"/>
      <c r="IN39" s="22">
        <f t="shared" si="566"/>
        <v>2</v>
      </c>
      <c r="IO39" s="22">
        <f t="shared" si="567"/>
        <v>0</v>
      </c>
      <c r="IP39" s="43">
        <f t="shared" si="609"/>
        <v>3</v>
      </c>
      <c r="IQ39" s="43">
        <f t="shared" si="609"/>
        <v>0</v>
      </c>
      <c r="IR39" s="56"/>
      <c r="IS39" s="22" t="str">
        <f t="shared" si="568"/>
        <v>DE BRUYN Johan</v>
      </c>
      <c r="IT39" s="83">
        <v>4808</v>
      </c>
      <c r="IU39" s="22" t="str">
        <f t="shared" si="569"/>
        <v>NA</v>
      </c>
      <c r="IV39" s="22" t="str">
        <f t="shared" si="570"/>
        <v/>
      </c>
      <c r="IW39" s="83"/>
      <c r="IX39" s="22" t="str">
        <f t="shared" si="571"/>
        <v/>
      </c>
      <c r="IY39" s="83">
        <v>1</v>
      </c>
      <c r="IZ39" s="83">
        <v>1</v>
      </c>
      <c r="JA39" s="84" t="s">
        <v>777</v>
      </c>
      <c r="JB39" s="22">
        <f t="shared" si="572"/>
        <v>2</v>
      </c>
      <c r="JC39" s="22">
        <f t="shared" si="573"/>
        <v>0</v>
      </c>
      <c r="JD39" s="43">
        <f t="shared" si="610"/>
        <v>3</v>
      </c>
      <c r="JE39" s="43">
        <f t="shared" si="610"/>
        <v>0</v>
      </c>
      <c r="JF39" s="56"/>
      <c r="JG39" s="22" t="str">
        <f t="shared" si="574"/>
        <v>PEETERS Luc</v>
      </c>
      <c r="JH39" s="83">
        <v>5427</v>
      </c>
      <c r="JI39" s="22" t="str">
        <f t="shared" si="575"/>
        <v>D</v>
      </c>
      <c r="JJ39" s="22" t="str">
        <f t="shared" si="576"/>
        <v>VAN STEEN Louis</v>
      </c>
      <c r="JK39" s="83">
        <v>6573</v>
      </c>
      <c r="JL39" s="22" t="str">
        <f t="shared" si="577"/>
        <v>D</v>
      </c>
      <c r="JM39" s="83">
        <v>1</v>
      </c>
      <c r="JN39" s="83">
        <v>1</v>
      </c>
      <c r="JO39" s="85"/>
      <c r="JP39" s="22">
        <f t="shared" si="578"/>
        <v>2</v>
      </c>
      <c r="JQ39" s="22">
        <f t="shared" si="579"/>
        <v>0</v>
      </c>
      <c r="JR39" s="43">
        <f t="shared" si="611"/>
        <v>3</v>
      </c>
      <c r="JS39" s="43">
        <f t="shared" si="611"/>
        <v>0</v>
      </c>
      <c r="JT39" s="56"/>
      <c r="JU39" s="22" t="str">
        <f t="shared" si="580"/>
        <v>THYS François</v>
      </c>
      <c r="JV39" s="83">
        <v>8078</v>
      </c>
      <c r="JW39" s="22" t="str">
        <f t="shared" si="581"/>
        <v>D</v>
      </c>
      <c r="JX39" s="22" t="str">
        <f t="shared" si="582"/>
        <v>BACKELAU Yannick</v>
      </c>
      <c r="JY39" s="83">
        <v>8097</v>
      </c>
      <c r="JZ39" s="22" t="str">
        <f t="shared" si="583"/>
        <v>D</v>
      </c>
      <c r="KA39" s="83">
        <v>1</v>
      </c>
      <c r="KB39" s="83">
        <v>1</v>
      </c>
      <c r="KC39" s="85"/>
      <c r="KD39" s="22">
        <f t="shared" si="584"/>
        <v>2</v>
      </c>
      <c r="KE39" s="22">
        <f t="shared" si="585"/>
        <v>0</v>
      </c>
      <c r="KF39" s="43">
        <f t="shared" si="612"/>
        <v>3</v>
      </c>
      <c r="KG39" s="43">
        <f t="shared" si="612"/>
        <v>0</v>
      </c>
      <c r="KH39" s="56"/>
      <c r="KI39" s="22" t="str">
        <f t="shared" si="586"/>
        <v>DE DECKER Mieke</v>
      </c>
      <c r="KJ39" s="83">
        <v>2682</v>
      </c>
      <c r="KK39" s="22" t="str">
        <f t="shared" si="587"/>
        <v>D</v>
      </c>
      <c r="KL39" s="22" t="str">
        <f t="shared" si="588"/>
        <v>VAN DER JEUGT Ben</v>
      </c>
      <c r="KM39" s="83">
        <v>5873</v>
      </c>
      <c r="KN39" s="22" t="str">
        <f t="shared" si="589"/>
        <v>D</v>
      </c>
      <c r="KO39" s="83">
        <v>2</v>
      </c>
      <c r="KP39" s="83">
        <v>2</v>
      </c>
      <c r="KQ39" s="85"/>
      <c r="KR39" s="22">
        <f t="shared" si="590"/>
        <v>0</v>
      </c>
      <c r="KS39" s="22">
        <f t="shared" si="591"/>
        <v>2</v>
      </c>
      <c r="KT39" s="43">
        <f t="shared" si="613"/>
        <v>0</v>
      </c>
      <c r="KU39" s="43">
        <f t="shared" si="613"/>
        <v>3</v>
      </c>
      <c r="KV39" s="56"/>
      <c r="KW39" s="22"/>
      <c r="KX39" s="83"/>
      <c r="KY39" s="22"/>
      <c r="KZ39" s="22"/>
      <c r="LA39" s="83"/>
      <c r="LB39" s="22"/>
      <c r="LC39" s="83"/>
      <c r="LD39" s="83"/>
      <c r="LE39" s="85"/>
      <c r="LF39" s="22"/>
      <c r="LG39" s="22"/>
      <c r="LH39" s="43"/>
      <c r="LI39" s="43"/>
      <c r="LJ39" s="56"/>
      <c r="LK39" s="22"/>
      <c r="LL39" s="83"/>
      <c r="LM39" s="22"/>
      <c r="LN39" s="22"/>
      <c r="LO39" s="83"/>
      <c r="LP39" s="22"/>
      <c r="LQ39" s="83"/>
      <c r="LR39" s="83"/>
      <c r="LS39" s="85"/>
      <c r="LT39" s="22"/>
      <c r="LU39" s="22"/>
      <c r="LV39" s="43"/>
      <c r="LW39" s="43"/>
      <c r="LY39" s="22"/>
      <c r="LZ39" s="83"/>
      <c r="MA39" s="22"/>
      <c r="MB39" s="22"/>
      <c r="MC39" s="83"/>
      <c r="MD39" s="22"/>
      <c r="ME39" s="83"/>
      <c r="MF39" s="83"/>
      <c r="MG39" s="85"/>
      <c r="MH39" s="22"/>
      <c r="MI39" s="22"/>
      <c r="MJ39" s="43"/>
      <c r="MK39" s="43"/>
      <c r="ML39" s="56"/>
      <c r="MM39" s="22"/>
      <c r="MN39" s="83"/>
      <c r="MO39" s="22"/>
      <c r="MP39" s="22"/>
      <c r="MQ39" s="83"/>
      <c r="MR39" s="22"/>
      <c r="MS39" s="83"/>
      <c r="MT39" s="83"/>
      <c r="MU39" s="85"/>
      <c r="MV39" s="22"/>
      <c r="MW39" s="22"/>
      <c r="MX39" s="43"/>
      <c r="MY39" s="43"/>
    </row>
    <row r="40" spans="1:363" ht="15.75" thickBot="1" x14ac:dyDescent="0.3">
      <c r="A40" s="56"/>
      <c r="B40" s="56"/>
      <c r="C40" s="56"/>
      <c r="D40" s="56"/>
      <c r="E40" s="68"/>
      <c r="F40" s="68"/>
      <c r="G40" s="133" t="s">
        <v>6</v>
      </c>
      <c r="H40" s="134"/>
      <c r="I40" s="135"/>
      <c r="J40" s="79">
        <f>SUM(J34:J39)</f>
        <v>3</v>
      </c>
      <c r="K40" s="24">
        <f>SUM(K34:K39)</f>
        <v>9</v>
      </c>
      <c r="L40" s="44"/>
      <c r="M40" s="44"/>
      <c r="N40" s="56"/>
      <c r="O40" s="56"/>
      <c r="P40" s="56"/>
      <c r="Q40" s="56"/>
      <c r="R40" s="56"/>
      <c r="S40" s="68"/>
      <c r="T40" s="68"/>
      <c r="U40" s="133" t="s">
        <v>6</v>
      </c>
      <c r="V40" s="134"/>
      <c r="W40" s="135"/>
      <c r="X40" s="79">
        <f>SUM(X34:X39)</f>
        <v>9</v>
      </c>
      <c r="Y40" s="24">
        <f>SUM(Y34:Y39)</f>
        <v>3</v>
      </c>
      <c r="Z40" s="44"/>
      <c r="AA40" s="44"/>
      <c r="AB40" s="56"/>
      <c r="AC40" s="56"/>
      <c r="AD40" s="56"/>
      <c r="AE40" s="56"/>
      <c r="AF40" s="56"/>
      <c r="AG40" s="68"/>
      <c r="AH40" s="68"/>
      <c r="AI40" s="133" t="s">
        <v>6</v>
      </c>
      <c r="AJ40" s="134"/>
      <c r="AK40" s="135"/>
      <c r="AL40" s="79">
        <f>SUM(AL34:AL39)</f>
        <v>12</v>
      </c>
      <c r="AM40" s="24">
        <f>SUM(AM34:AM39)</f>
        <v>0</v>
      </c>
      <c r="AN40" s="44"/>
      <c r="AO40" s="44"/>
      <c r="AP40" s="56"/>
      <c r="AQ40" s="56"/>
      <c r="AR40" s="56"/>
      <c r="AS40" s="56"/>
      <c r="AT40" s="56"/>
      <c r="AU40" s="68"/>
      <c r="AV40" s="68"/>
      <c r="AW40" s="133" t="s">
        <v>6</v>
      </c>
      <c r="AX40" s="134"/>
      <c r="AY40" s="135"/>
      <c r="AZ40" s="79">
        <f>SUM(AZ34:AZ39)</f>
        <v>3</v>
      </c>
      <c r="BA40" s="24">
        <f>SUM(BA34:BA39)</f>
        <v>9</v>
      </c>
      <c r="BB40" s="44"/>
      <c r="BC40" s="44"/>
      <c r="BD40" s="56"/>
      <c r="BE40" s="56"/>
      <c r="BF40" s="56"/>
      <c r="BG40" s="56"/>
      <c r="BH40" s="56"/>
      <c r="BI40" s="68"/>
      <c r="BJ40" s="68"/>
      <c r="BK40" s="133" t="s">
        <v>6</v>
      </c>
      <c r="BL40" s="134"/>
      <c r="BM40" s="135"/>
      <c r="BN40" s="79">
        <f>SUM(BN34:BN39)</f>
        <v>1</v>
      </c>
      <c r="BO40" s="24">
        <f>SUM(BO34:BO39)</f>
        <v>11</v>
      </c>
      <c r="BP40" s="44"/>
      <c r="BQ40" s="44"/>
      <c r="BR40" s="56"/>
      <c r="BS40" s="56"/>
      <c r="BT40" s="56"/>
      <c r="BU40" s="56"/>
      <c r="BV40" s="56"/>
      <c r="BW40" s="68"/>
      <c r="BX40" s="68"/>
      <c r="BY40" s="133" t="s">
        <v>6</v>
      </c>
      <c r="BZ40" s="134"/>
      <c r="CA40" s="135"/>
      <c r="CB40" s="79">
        <f>SUM(CB34:CB39)</f>
        <v>7</v>
      </c>
      <c r="CC40" s="24">
        <f>SUM(CC34:CC39)</f>
        <v>5</v>
      </c>
      <c r="CD40" s="44"/>
      <c r="CE40" s="44"/>
      <c r="CF40" s="56"/>
      <c r="CG40" s="56"/>
      <c r="CH40" s="56"/>
      <c r="CI40" s="56"/>
      <c r="CJ40" s="56"/>
      <c r="CK40" s="68"/>
      <c r="CL40" s="68"/>
      <c r="CM40" s="133" t="s">
        <v>6</v>
      </c>
      <c r="CN40" s="134"/>
      <c r="CO40" s="135"/>
      <c r="CP40" s="79">
        <f>SUM(CP34:CP39)</f>
        <v>5</v>
      </c>
      <c r="CQ40" s="24">
        <f>SUM(CQ34:CQ39)</f>
        <v>7</v>
      </c>
      <c r="CR40" s="44"/>
      <c r="CS40" s="44"/>
      <c r="CT40" s="56"/>
      <c r="CU40" s="56"/>
      <c r="CV40" s="56"/>
      <c r="CW40" s="56"/>
      <c r="CX40" s="56"/>
      <c r="CY40" s="68"/>
      <c r="CZ40" s="68"/>
      <c r="DA40" s="133" t="s">
        <v>6</v>
      </c>
      <c r="DB40" s="134"/>
      <c r="DC40" s="135"/>
      <c r="DD40" s="79">
        <f>SUM(DD34:DD39)</f>
        <v>1</v>
      </c>
      <c r="DE40" s="24">
        <f>SUM(DE34:DE39)</f>
        <v>11</v>
      </c>
      <c r="DF40" s="44"/>
      <c r="DG40" s="44"/>
      <c r="DH40" s="56"/>
      <c r="DI40" s="56"/>
      <c r="DJ40" s="56"/>
      <c r="DK40" s="56"/>
      <c r="DL40" s="56"/>
      <c r="DM40" s="68"/>
      <c r="DN40" s="68"/>
      <c r="DO40" s="133" t="s">
        <v>6</v>
      </c>
      <c r="DP40" s="134"/>
      <c r="DQ40" s="135"/>
      <c r="DR40" s="79">
        <f>SUM(DR34:DR39)</f>
        <v>12</v>
      </c>
      <c r="DS40" s="24">
        <f>SUM(DS34:DS39)</f>
        <v>0</v>
      </c>
      <c r="DT40" s="44"/>
      <c r="DU40" s="44"/>
      <c r="DV40" s="56"/>
      <c r="DW40" s="56"/>
      <c r="DX40" s="56"/>
      <c r="DY40" s="56"/>
      <c r="DZ40" s="56"/>
      <c r="EA40" s="68"/>
      <c r="EB40" s="68"/>
      <c r="EC40" s="133" t="s">
        <v>6</v>
      </c>
      <c r="ED40" s="134"/>
      <c r="EE40" s="135"/>
      <c r="EF40" s="79">
        <f>SUM(EF34:EF39)</f>
        <v>4</v>
      </c>
      <c r="EG40" s="24">
        <f>SUM(EG34:EG39)</f>
        <v>8</v>
      </c>
      <c r="EH40" s="44"/>
      <c r="EI40" s="44"/>
      <c r="EJ40" s="56"/>
      <c r="EK40" s="56"/>
      <c r="EL40" s="56"/>
      <c r="EM40" s="56"/>
      <c r="EN40" s="56"/>
      <c r="EO40" s="68"/>
      <c r="EP40" s="68"/>
      <c r="EQ40" s="133" t="s">
        <v>6</v>
      </c>
      <c r="ER40" s="134"/>
      <c r="ES40" s="135"/>
      <c r="ET40" s="79">
        <f>SUM(ET34:ET39)</f>
        <v>4</v>
      </c>
      <c r="EU40" s="24">
        <f>SUM(EU34:EU39)</f>
        <v>8</v>
      </c>
      <c r="EV40" s="44"/>
      <c r="EW40" s="44"/>
      <c r="EX40" s="56"/>
      <c r="EY40" s="56"/>
      <c r="EZ40" s="56"/>
      <c r="FA40" s="56"/>
      <c r="FB40" s="56"/>
      <c r="FC40" s="68"/>
      <c r="FD40" s="68"/>
      <c r="FE40" s="133" t="s">
        <v>6</v>
      </c>
      <c r="FF40" s="134"/>
      <c r="FG40" s="135"/>
      <c r="FH40" s="79">
        <f>SUM(FH34:FH39)</f>
        <v>10</v>
      </c>
      <c r="FI40" s="24">
        <f>SUM(FI34:FI39)</f>
        <v>2</v>
      </c>
      <c r="FJ40" s="44"/>
      <c r="FK40" s="44"/>
      <c r="FL40" s="56"/>
      <c r="FM40" s="56"/>
      <c r="FN40" s="56"/>
      <c r="FO40" s="56"/>
      <c r="FP40" s="56"/>
      <c r="FQ40" s="68"/>
      <c r="FR40" s="68"/>
      <c r="FS40" s="133" t="s">
        <v>6</v>
      </c>
      <c r="FT40" s="134"/>
      <c r="FU40" s="135"/>
      <c r="FV40" s="79">
        <f>SUM(FV34:FV39)</f>
        <v>8</v>
      </c>
      <c r="FW40" s="24">
        <f>SUM(FW34:FW39)</f>
        <v>4</v>
      </c>
      <c r="FX40" s="44"/>
      <c r="FY40" s="44"/>
      <c r="FZ40" s="56"/>
      <c r="GA40" s="56"/>
      <c r="GB40" s="56"/>
      <c r="GC40" s="56"/>
      <c r="GD40" s="56"/>
      <c r="GE40" s="68"/>
      <c r="GF40" s="68"/>
      <c r="GG40" s="133" t="s">
        <v>6</v>
      </c>
      <c r="GH40" s="134"/>
      <c r="GI40" s="135"/>
      <c r="GJ40" s="79">
        <f>SUM(GJ34:GJ39)</f>
        <v>7</v>
      </c>
      <c r="GK40" s="24">
        <f>SUM(GK34:GK39)</f>
        <v>5</v>
      </c>
      <c r="GL40" s="44"/>
      <c r="GM40" s="44"/>
      <c r="GN40" s="56"/>
      <c r="GO40" s="56"/>
      <c r="GP40" s="56"/>
      <c r="GQ40" s="56"/>
      <c r="GR40" s="56"/>
      <c r="GS40" s="68"/>
      <c r="GT40" s="68"/>
      <c r="GU40" s="133" t="s">
        <v>6</v>
      </c>
      <c r="GV40" s="134"/>
      <c r="GW40" s="135"/>
      <c r="GX40" s="79">
        <f>SUM(GX34:GX39)</f>
        <v>8</v>
      </c>
      <c r="GY40" s="24">
        <f>SUM(GY34:GY39)</f>
        <v>4</v>
      </c>
      <c r="GZ40" s="44"/>
      <c r="HA40" s="44"/>
      <c r="HB40" s="56"/>
      <c r="HC40" s="69"/>
      <c r="HD40" s="56"/>
      <c r="HE40" s="56"/>
      <c r="HF40" s="69"/>
      <c r="HG40" s="68"/>
      <c r="HH40" s="68"/>
      <c r="HI40" s="133" t="s">
        <v>6</v>
      </c>
      <c r="HJ40" s="134"/>
      <c r="HK40" s="135"/>
      <c r="HL40" s="79">
        <f>SUM(HL34:HL39)</f>
        <v>10</v>
      </c>
      <c r="HM40" s="24">
        <f>SUM(HM34:HM39)</f>
        <v>2</v>
      </c>
      <c r="HN40" s="44"/>
      <c r="HO40" s="44"/>
      <c r="HP40" s="56"/>
      <c r="HQ40" s="56"/>
      <c r="HR40" s="56"/>
      <c r="HS40" s="56"/>
      <c r="HT40" s="56"/>
      <c r="HU40" s="68"/>
      <c r="HV40" s="68"/>
      <c r="HW40" s="133" t="s">
        <v>6</v>
      </c>
      <c r="HX40" s="134"/>
      <c r="HY40" s="135"/>
      <c r="HZ40" s="79">
        <f>SUM(HZ34:HZ39)</f>
        <v>7</v>
      </c>
      <c r="IA40" s="24">
        <f>SUM(IA34:IA39)</f>
        <v>5</v>
      </c>
      <c r="IB40" s="44"/>
      <c r="IC40" s="44"/>
      <c r="ID40" s="56"/>
      <c r="IE40" s="56"/>
      <c r="IF40" s="56"/>
      <c r="IG40" s="56"/>
      <c r="IH40" s="56"/>
      <c r="II40" s="68"/>
      <c r="IJ40" s="68"/>
      <c r="IK40" s="133" t="s">
        <v>6</v>
      </c>
      <c r="IL40" s="134"/>
      <c r="IM40" s="135"/>
      <c r="IN40" s="79">
        <f>SUM(IN34:IN39)</f>
        <v>7</v>
      </c>
      <c r="IO40" s="24">
        <f>SUM(IO34:IO39)</f>
        <v>5</v>
      </c>
      <c r="IP40" s="44"/>
      <c r="IQ40" s="44"/>
      <c r="IR40" s="56"/>
      <c r="IS40" s="56"/>
      <c r="IT40" s="56"/>
      <c r="IU40" s="56"/>
      <c r="IV40" s="56"/>
      <c r="IW40" s="68"/>
      <c r="IX40" s="68"/>
      <c r="IY40" s="133" t="s">
        <v>6</v>
      </c>
      <c r="IZ40" s="134"/>
      <c r="JA40" s="135"/>
      <c r="JB40" s="79">
        <f>SUM(JB34:JB39)</f>
        <v>12</v>
      </c>
      <c r="JC40" s="24">
        <f>SUM(JC34:JC39)</f>
        <v>0</v>
      </c>
      <c r="JD40" s="44"/>
      <c r="JE40" s="44"/>
      <c r="JF40" s="56"/>
      <c r="JG40" s="56"/>
      <c r="JH40" s="56"/>
      <c r="JI40" s="56"/>
      <c r="JJ40" s="56"/>
      <c r="JK40" s="68"/>
      <c r="JL40" s="68"/>
      <c r="JM40" s="133" t="s">
        <v>6</v>
      </c>
      <c r="JN40" s="134"/>
      <c r="JO40" s="135"/>
      <c r="JP40" s="79">
        <f>SUM(JP34:JP39)</f>
        <v>5</v>
      </c>
      <c r="JQ40" s="24">
        <f>SUM(JQ34:JQ39)</f>
        <v>7</v>
      </c>
      <c r="JR40" s="44"/>
      <c r="JS40" s="44"/>
      <c r="JT40" s="56"/>
      <c r="JU40" s="56"/>
      <c r="JV40" s="56"/>
      <c r="JW40" s="56"/>
      <c r="JX40" s="56"/>
      <c r="JY40" s="68"/>
      <c r="JZ40" s="68"/>
      <c r="KA40" s="133" t="s">
        <v>6</v>
      </c>
      <c r="KB40" s="134"/>
      <c r="KC40" s="135"/>
      <c r="KD40" s="79">
        <f>SUM(KD34:KD39)</f>
        <v>8</v>
      </c>
      <c r="KE40" s="24">
        <f>SUM(KE34:KE39)</f>
        <v>4</v>
      </c>
      <c r="KF40" s="44"/>
      <c r="KG40" s="44"/>
      <c r="KH40" s="56"/>
      <c r="KI40" s="56"/>
      <c r="KJ40" s="56"/>
      <c r="KK40" s="56"/>
      <c r="KL40" s="56"/>
      <c r="KM40" s="68"/>
      <c r="KN40" s="68"/>
      <c r="KO40" s="133" t="s">
        <v>6</v>
      </c>
      <c r="KP40" s="134"/>
      <c r="KQ40" s="135"/>
      <c r="KR40" s="79">
        <f>SUM(KR34:KR39)</f>
        <v>4</v>
      </c>
      <c r="KS40" s="24">
        <f>SUM(KS34:KS39)</f>
        <v>8</v>
      </c>
      <c r="KT40" s="44"/>
      <c r="KU40" s="44"/>
      <c r="KW40" s="56"/>
      <c r="KX40" s="56"/>
      <c r="KY40" s="56"/>
      <c r="KZ40" s="56"/>
      <c r="LA40" s="68"/>
      <c r="LB40" s="68"/>
      <c r="LC40" s="133"/>
      <c r="LD40" s="134"/>
      <c r="LE40" s="135"/>
      <c r="LF40" s="79"/>
      <c r="LG40" s="24"/>
      <c r="LH40" s="44"/>
      <c r="LI40" s="44"/>
      <c r="LK40" s="56"/>
      <c r="LL40" s="56"/>
      <c r="LM40" s="56"/>
      <c r="LN40" s="56"/>
      <c r="LO40" s="68"/>
      <c r="LP40" s="68"/>
      <c r="LQ40" s="133"/>
      <c r="LR40" s="134"/>
      <c r="LS40" s="135"/>
      <c r="LT40" s="79"/>
      <c r="LU40" s="24"/>
      <c r="LV40" s="44"/>
      <c r="LW40" s="44"/>
      <c r="LY40" s="56"/>
      <c r="LZ40" s="56"/>
      <c r="MA40" s="56"/>
      <c r="MB40" s="56"/>
      <c r="MC40" s="68"/>
      <c r="MD40" s="68"/>
      <c r="ME40" s="133"/>
      <c r="MF40" s="134"/>
      <c r="MG40" s="135"/>
      <c r="MH40" s="79"/>
      <c r="MI40" s="24"/>
      <c r="MJ40" s="44"/>
      <c r="MK40" s="44"/>
      <c r="MM40" s="56"/>
      <c r="MN40" s="56"/>
      <c r="MO40" s="56"/>
      <c r="MP40" s="56"/>
      <c r="MQ40" s="68"/>
      <c r="MR40" s="68"/>
      <c r="MS40" s="133"/>
      <c r="MT40" s="134"/>
      <c r="MU40" s="135"/>
      <c r="MV40" s="79"/>
      <c r="MW40" s="24"/>
    </row>
    <row r="41" spans="1:363" ht="15.75" thickBot="1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69"/>
      <c r="HD41" s="56"/>
      <c r="HE41" s="56"/>
      <c r="HF41" s="69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</row>
    <row r="42" spans="1:363" s="75" customFormat="1" ht="15.75" thickBot="1" x14ac:dyDescent="0.3">
      <c r="A42" s="26" t="str">
        <f>Kalender!B66</f>
        <v>Fausse Keu</v>
      </c>
      <c r="B42" s="70"/>
      <c r="C42" s="70"/>
      <c r="D42" s="25" t="str">
        <f>Kalender!D66</f>
        <v>Nog Ene</v>
      </c>
      <c r="E42" s="72"/>
      <c r="F42" s="73"/>
      <c r="G42" s="73"/>
      <c r="H42" s="73"/>
      <c r="I42" s="73"/>
      <c r="J42" s="73"/>
      <c r="K42" s="74"/>
      <c r="L42" s="71"/>
      <c r="M42" s="71"/>
      <c r="O42" s="26" t="str">
        <f>Kalender!B101</f>
        <v>Het Wiel 2</v>
      </c>
      <c r="P42" s="70"/>
      <c r="Q42" s="70"/>
      <c r="R42" s="25" t="str">
        <f>Kalender!D101</f>
        <v>Fausse Keu</v>
      </c>
      <c r="S42" s="72"/>
      <c r="T42" s="73"/>
      <c r="U42" s="73"/>
      <c r="V42" s="73"/>
      <c r="W42" s="73"/>
      <c r="X42" s="73"/>
      <c r="Y42" s="74"/>
      <c r="Z42" s="71"/>
      <c r="AA42" s="71"/>
      <c r="AC42" s="26" t="str">
        <f>Kalender!B136</f>
        <v>De Plezante Hoek</v>
      </c>
      <c r="AD42" s="70"/>
      <c r="AE42" s="70"/>
      <c r="AF42" s="26" t="str">
        <f>Kalender!D136</f>
        <v>Het Wiel 2</v>
      </c>
      <c r="AG42" s="72"/>
      <c r="AH42" s="73"/>
      <c r="AI42" s="73"/>
      <c r="AJ42" s="73"/>
      <c r="AK42" s="73"/>
      <c r="AL42" s="73"/>
      <c r="AM42" s="74"/>
      <c r="AN42" s="71"/>
      <c r="AO42" s="71"/>
      <c r="AQ42" s="26" t="str">
        <f>Kalender!B171</f>
        <v>Het Wiel 2</v>
      </c>
      <c r="AR42" s="70"/>
      <c r="AS42" s="70"/>
      <c r="AT42" s="25" t="str">
        <f>Kalender!D171</f>
        <v>Onder Den Toren</v>
      </c>
      <c r="AU42" s="72"/>
      <c r="AV42" s="73"/>
      <c r="AW42" s="73"/>
      <c r="AX42" s="73"/>
      <c r="AY42" s="73"/>
      <c r="AZ42" s="73"/>
      <c r="BA42" s="74"/>
      <c r="BB42" s="71"/>
      <c r="BC42" s="71"/>
      <c r="BE42" s="26" t="str">
        <f>Kalender!B206</f>
        <v>Onder Den Toren</v>
      </c>
      <c r="BF42" s="70"/>
      <c r="BG42" s="70"/>
      <c r="BH42" s="25" t="str">
        <f>Kalender!D206</f>
        <v>Stappes</v>
      </c>
      <c r="BI42" s="72"/>
      <c r="BJ42" s="73"/>
      <c r="BK42" s="73"/>
      <c r="BL42" s="73"/>
      <c r="BM42" s="73"/>
      <c r="BN42" s="73"/>
      <c r="BO42" s="74"/>
      <c r="BP42" s="71"/>
      <c r="BQ42" s="71"/>
      <c r="BS42" s="26" t="str">
        <f>Kalender!B241</f>
        <v>Nog Ene</v>
      </c>
      <c r="BT42" s="70"/>
      <c r="BU42" s="70"/>
      <c r="BV42" s="25" t="str">
        <f>Kalender!D241</f>
        <v>Onder Den Toren</v>
      </c>
      <c r="BW42" s="136"/>
      <c r="BX42" s="137"/>
      <c r="BY42" s="137"/>
      <c r="BZ42" s="137"/>
      <c r="CA42" s="137"/>
      <c r="CB42" s="137"/>
      <c r="CC42" s="138"/>
      <c r="CD42" s="71"/>
      <c r="CE42" s="71"/>
      <c r="CG42" s="26" t="str">
        <f>Kalender!B276</f>
        <v>Onder Den Toren</v>
      </c>
      <c r="CH42" s="70"/>
      <c r="CI42" s="70"/>
      <c r="CJ42" s="25" t="str">
        <f>Kalender!D276</f>
        <v>De Plezante Hoek</v>
      </c>
      <c r="CK42" s="72"/>
      <c r="CL42" s="73"/>
      <c r="CM42" s="73"/>
      <c r="CN42" s="73"/>
      <c r="CO42" s="73"/>
      <c r="CP42" s="73"/>
      <c r="CQ42" s="74"/>
      <c r="CR42" s="71"/>
      <c r="CS42" s="71"/>
      <c r="CU42" s="26" t="str">
        <f>Kalender!B311</f>
        <v>Sportifke 2</v>
      </c>
      <c r="CV42" s="70"/>
      <c r="CW42" s="70"/>
      <c r="CX42" s="25" t="str">
        <f>Kalender!D311</f>
        <v>Fausse Keu</v>
      </c>
      <c r="CY42" s="136"/>
      <c r="CZ42" s="137"/>
      <c r="DA42" s="137"/>
      <c r="DB42" s="137"/>
      <c r="DC42" s="137"/>
      <c r="DD42" s="137"/>
      <c r="DE42" s="138"/>
      <c r="DF42" s="71"/>
      <c r="DG42" s="71"/>
      <c r="DI42" s="26" t="str">
        <f>Kalender!B381</f>
        <v>Kalfort 6</v>
      </c>
      <c r="DJ42" s="70"/>
      <c r="DK42" s="70"/>
      <c r="DL42" s="25" t="str">
        <f>Kalender!D381</f>
        <v>Fausse Keu</v>
      </c>
      <c r="DM42" s="72"/>
      <c r="DN42" s="73"/>
      <c r="DO42" s="73"/>
      <c r="DP42" s="73"/>
      <c r="DQ42" s="73"/>
      <c r="DR42" s="73"/>
      <c r="DS42" s="74"/>
      <c r="DT42" s="71"/>
      <c r="DU42" s="71"/>
      <c r="DW42" s="26" t="str">
        <f>Kalender!B416</f>
        <v>Autobus</v>
      </c>
      <c r="DX42" s="70"/>
      <c r="DY42" s="70"/>
      <c r="DZ42" s="25" t="str">
        <f>Kalender!D416</f>
        <v>Het Wiel 2</v>
      </c>
      <c r="EA42" s="72"/>
      <c r="EB42" s="73"/>
      <c r="EC42" s="73"/>
      <c r="ED42" s="73"/>
      <c r="EE42" s="73"/>
      <c r="EF42" s="73"/>
      <c r="EG42" s="74"/>
      <c r="EH42" s="71"/>
      <c r="EI42" s="71"/>
      <c r="EK42" s="27" t="str">
        <f>Kalender!B451</f>
        <v>De Plekkers 2</v>
      </c>
      <c r="EL42" s="70"/>
      <c r="EM42" s="70"/>
      <c r="EN42" s="25" t="str">
        <f>Kalender!D451</f>
        <v>De Plezante Hoek</v>
      </c>
      <c r="EO42" s="72"/>
      <c r="EP42" s="73"/>
      <c r="EQ42" s="73"/>
      <c r="ER42" s="73"/>
      <c r="ES42" s="73"/>
      <c r="ET42" s="73"/>
      <c r="EU42" s="74"/>
      <c r="EV42" s="71"/>
      <c r="EW42" s="71"/>
      <c r="EY42" s="26" t="str">
        <f>Kalender!B521</f>
        <v>Nog Ene</v>
      </c>
      <c r="EZ42" s="70"/>
      <c r="FA42" s="70"/>
      <c r="FB42" s="25" t="str">
        <f>Kalender!D521</f>
        <v>Fausse Keu</v>
      </c>
      <c r="FC42" s="72"/>
      <c r="FD42" s="73"/>
      <c r="FE42" s="73"/>
      <c r="FF42" s="73"/>
      <c r="FG42" s="73"/>
      <c r="FH42" s="73"/>
      <c r="FI42" s="74"/>
      <c r="FJ42" s="71"/>
      <c r="FK42" s="71"/>
      <c r="FM42" s="26" t="str">
        <f>Kalender!B556</f>
        <v>Fausse Keu</v>
      </c>
      <c r="FN42" s="70"/>
      <c r="FO42" s="70"/>
      <c r="FP42" s="25" t="str">
        <f>Kalender!D556</f>
        <v>Het Wiel 2</v>
      </c>
      <c r="FQ42" s="72"/>
      <c r="FR42" s="73"/>
      <c r="FS42" s="73"/>
      <c r="FT42" s="73"/>
      <c r="FU42" s="73"/>
      <c r="FV42" s="73"/>
      <c r="FW42" s="74"/>
      <c r="FX42" s="71"/>
      <c r="FY42" s="71"/>
      <c r="GA42" s="26" t="str">
        <f>Kalender!B591</f>
        <v>Het Wiel 2</v>
      </c>
      <c r="GB42" s="70"/>
      <c r="GC42" s="70"/>
      <c r="GD42" s="25" t="str">
        <f>Kalender!D591</f>
        <v>De Plezante Hoek</v>
      </c>
      <c r="GE42" s="72"/>
      <c r="GF42" s="73"/>
      <c r="GG42" s="73"/>
      <c r="GH42" s="73"/>
      <c r="GI42" s="73"/>
      <c r="GJ42" s="73"/>
      <c r="GK42" s="74"/>
      <c r="GL42" s="71"/>
      <c r="GM42" s="71"/>
      <c r="GO42" s="26" t="str">
        <f>Kalender!B626</f>
        <v>Onder Den Toren</v>
      </c>
      <c r="GP42" s="70"/>
      <c r="GQ42" s="70"/>
      <c r="GR42" s="27" t="str">
        <f>Kalender!D626</f>
        <v>Het Wiel 2</v>
      </c>
      <c r="GS42" s="72"/>
      <c r="GT42" s="73"/>
      <c r="GU42" s="73"/>
      <c r="GV42" s="73"/>
      <c r="GW42" s="73"/>
      <c r="GX42" s="73"/>
      <c r="GY42" s="74"/>
      <c r="GZ42" s="71"/>
      <c r="HA42" s="71"/>
      <c r="HC42" s="27" t="str">
        <f>Kalender!B661</f>
        <v>Stappes</v>
      </c>
      <c r="HD42" s="70"/>
      <c r="HE42" s="70"/>
      <c r="HF42" s="27" t="str">
        <f>Kalender!D661</f>
        <v>Onder Den Toren</v>
      </c>
      <c r="HG42" s="72"/>
      <c r="HH42" s="73"/>
      <c r="HI42" s="73"/>
      <c r="HJ42" s="73"/>
      <c r="HK42" s="73"/>
      <c r="HL42" s="73"/>
      <c r="HM42" s="74"/>
      <c r="HN42" s="71"/>
      <c r="HO42" s="71"/>
      <c r="HQ42" s="27" t="str">
        <f>Kalender!B696</f>
        <v>Onder Den Toren</v>
      </c>
      <c r="HR42" s="70"/>
      <c r="HS42" s="70"/>
      <c r="HT42" s="27" t="str">
        <f>Kalender!D696</f>
        <v>Nog Ene</v>
      </c>
      <c r="HU42" s="72"/>
      <c r="HV42" s="73"/>
      <c r="HW42" s="73"/>
      <c r="HX42" s="73"/>
      <c r="HY42" s="73"/>
      <c r="HZ42" s="73"/>
      <c r="IA42" s="74"/>
      <c r="IB42" s="71"/>
      <c r="IC42" s="71"/>
      <c r="IE42" s="27" t="str">
        <f>Kalender!B731</f>
        <v>De Plezante Hoek</v>
      </c>
      <c r="IF42" s="70"/>
      <c r="IG42" s="70"/>
      <c r="IH42" s="27" t="str">
        <f>Kalender!D731</f>
        <v>Onder Den Toren</v>
      </c>
      <c r="II42" s="72"/>
      <c r="IJ42" s="124" t="s">
        <v>812</v>
      </c>
      <c r="IK42" s="73"/>
      <c r="IL42" s="73"/>
      <c r="IM42" s="73"/>
      <c r="IN42" s="73"/>
      <c r="IO42" s="74"/>
      <c r="IP42" s="71"/>
      <c r="IQ42" s="71"/>
      <c r="IS42" s="27" t="str">
        <f>Kalender!B766</f>
        <v>Fausse Keu</v>
      </c>
      <c r="IT42" s="70"/>
      <c r="IU42" s="70"/>
      <c r="IV42" s="27" t="str">
        <f>Kalender!D766</f>
        <v>Sportifke 2</v>
      </c>
      <c r="IW42" s="72"/>
      <c r="IX42" s="73"/>
      <c r="IY42" s="73"/>
      <c r="IZ42" s="73"/>
      <c r="JA42" s="73"/>
      <c r="JB42" s="73"/>
      <c r="JC42" s="74"/>
      <c r="JD42" s="71"/>
      <c r="JE42" s="71"/>
      <c r="JG42" s="27" t="str">
        <f>Kalender!B836</f>
        <v>Fause Keu</v>
      </c>
      <c r="JH42" s="70"/>
      <c r="JI42" s="70"/>
      <c r="JJ42" s="27" t="str">
        <f>Kalender!D836</f>
        <v>Kalfort 6</v>
      </c>
      <c r="JK42" s="72"/>
      <c r="JL42" s="73"/>
      <c r="JM42" s="73"/>
      <c r="JN42" s="73"/>
      <c r="JO42" s="73"/>
      <c r="JP42" s="73"/>
      <c r="JQ42" s="74"/>
      <c r="JR42" s="71"/>
      <c r="JS42" s="71"/>
      <c r="JU42" s="27" t="str">
        <f>Kalender!B871</f>
        <v>Het Wiel 2</v>
      </c>
      <c r="JV42" s="70"/>
      <c r="JW42" s="70"/>
      <c r="JX42" s="27" t="str">
        <f>Kalender!D871</f>
        <v>Autobus</v>
      </c>
      <c r="JY42" s="72"/>
      <c r="JZ42" s="73"/>
      <c r="KA42" s="73"/>
      <c r="KB42" s="73"/>
      <c r="KC42" s="73"/>
      <c r="KD42" s="73"/>
      <c r="KE42" s="74"/>
      <c r="KF42" s="71"/>
      <c r="KG42" s="71"/>
      <c r="KI42" s="27" t="str">
        <f>Kalender!B906</f>
        <v>De Plezante Hoek</v>
      </c>
      <c r="KJ42" s="70"/>
      <c r="KK42" s="70"/>
      <c r="KL42" s="27" t="str">
        <f>Kalender!D906</f>
        <v>De Plekkers 2</v>
      </c>
      <c r="KM42" s="72"/>
      <c r="KN42" s="73"/>
      <c r="KO42" s="73"/>
      <c r="KP42" s="73"/>
      <c r="KQ42" s="73"/>
      <c r="KR42" s="73"/>
      <c r="KS42" s="74"/>
      <c r="KT42" s="71"/>
      <c r="KU42" s="71"/>
      <c r="KW42" s="27"/>
      <c r="KX42" s="70"/>
      <c r="KY42" s="70"/>
      <c r="KZ42" s="27"/>
      <c r="LA42" s="72"/>
      <c r="LB42" s="73"/>
      <c r="LC42" s="73"/>
      <c r="LD42" s="73"/>
      <c r="LE42" s="73"/>
      <c r="LF42" s="73"/>
      <c r="LG42" s="74"/>
      <c r="LH42" s="71"/>
      <c r="LI42" s="71"/>
      <c r="LK42" s="27"/>
      <c r="LL42" s="70"/>
      <c r="LM42" s="70"/>
      <c r="LN42" s="27"/>
      <c r="LO42" s="72"/>
      <c r="LP42" s="73"/>
      <c r="LQ42" s="73"/>
      <c r="LR42" s="73"/>
      <c r="LS42" s="73"/>
      <c r="LT42" s="73"/>
      <c r="LU42" s="74"/>
      <c r="LV42" s="71"/>
      <c r="LW42" s="71"/>
      <c r="LY42" s="27"/>
      <c r="LZ42" s="70"/>
      <c r="MA42" s="70"/>
      <c r="MB42" s="27"/>
      <c r="MC42" s="72"/>
      <c r="MD42" s="73"/>
      <c r="ME42" s="73"/>
      <c r="MF42" s="73"/>
      <c r="MG42" s="73"/>
      <c r="MH42" s="73"/>
      <c r="MI42" s="74"/>
      <c r="MJ42" s="71"/>
      <c r="MK42" s="71"/>
      <c r="MM42" s="27"/>
      <c r="MN42" s="70"/>
      <c r="MO42" s="70"/>
      <c r="MP42" s="27"/>
      <c r="MQ42" s="72"/>
      <c r="MR42" s="73"/>
      <c r="MS42" s="73"/>
      <c r="MT42" s="73"/>
      <c r="MU42" s="73"/>
      <c r="MV42" s="73"/>
      <c r="MW42" s="74"/>
    </row>
    <row r="43" spans="1:363" x14ac:dyDescent="0.25">
      <c r="A43" s="63" t="s">
        <v>0</v>
      </c>
      <c r="B43" s="64" t="s">
        <v>1</v>
      </c>
      <c r="C43" s="64" t="s">
        <v>29</v>
      </c>
      <c r="D43" s="64" t="s">
        <v>2</v>
      </c>
      <c r="E43" s="64" t="s">
        <v>1</v>
      </c>
      <c r="F43" s="64" t="s">
        <v>29</v>
      </c>
      <c r="G43" s="64" t="s">
        <v>265</v>
      </c>
      <c r="H43" s="64" t="s">
        <v>266</v>
      </c>
      <c r="I43" s="64"/>
      <c r="J43" s="131" t="s">
        <v>5</v>
      </c>
      <c r="K43" s="132"/>
      <c r="L43" s="44"/>
      <c r="M43" s="44"/>
      <c r="N43" s="56"/>
      <c r="O43" s="63" t="s">
        <v>0</v>
      </c>
      <c r="P43" s="64" t="s">
        <v>1</v>
      </c>
      <c r="Q43" s="64" t="s">
        <v>29</v>
      </c>
      <c r="R43" s="64" t="s">
        <v>2</v>
      </c>
      <c r="S43" s="64" t="s">
        <v>1</v>
      </c>
      <c r="T43" s="64" t="s">
        <v>29</v>
      </c>
      <c r="U43" s="64" t="s">
        <v>265</v>
      </c>
      <c r="V43" s="64" t="s">
        <v>266</v>
      </c>
      <c r="W43" s="64"/>
      <c r="X43" s="131" t="s">
        <v>5</v>
      </c>
      <c r="Y43" s="132"/>
      <c r="Z43" s="44"/>
      <c r="AA43" s="44"/>
      <c r="AB43" s="56"/>
      <c r="AC43" s="63" t="s">
        <v>0</v>
      </c>
      <c r="AD43" s="64" t="s">
        <v>1</v>
      </c>
      <c r="AE43" s="64" t="s">
        <v>29</v>
      </c>
      <c r="AF43" s="64" t="s">
        <v>2</v>
      </c>
      <c r="AG43" s="64" t="s">
        <v>1</v>
      </c>
      <c r="AH43" s="64" t="s">
        <v>29</v>
      </c>
      <c r="AI43" s="64" t="s">
        <v>265</v>
      </c>
      <c r="AJ43" s="64" t="s">
        <v>266</v>
      </c>
      <c r="AK43" s="64"/>
      <c r="AL43" s="131" t="s">
        <v>5</v>
      </c>
      <c r="AM43" s="132"/>
      <c r="AN43" s="44"/>
      <c r="AO43" s="44"/>
      <c r="AP43" s="56"/>
      <c r="AQ43" s="63" t="s">
        <v>0</v>
      </c>
      <c r="AR43" s="64" t="s">
        <v>1</v>
      </c>
      <c r="AS43" s="64" t="s">
        <v>29</v>
      </c>
      <c r="AT43" s="64" t="s">
        <v>2</v>
      </c>
      <c r="AU43" s="64" t="s">
        <v>1</v>
      </c>
      <c r="AV43" s="64" t="s">
        <v>29</v>
      </c>
      <c r="AW43" s="64" t="s">
        <v>265</v>
      </c>
      <c r="AX43" s="64" t="s">
        <v>266</v>
      </c>
      <c r="AY43" s="64"/>
      <c r="AZ43" s="131" t="s">
        <v>5</v>
      </c>
      <c r="BA43" s="132"/>
      <c r="BB43" s="44"/>
      <c r="BC43" s="44"/>
      <c r="BD43" s="56"/>
      <c r="BE43" s="63" t="s">
        <v>0</v>
      </c>
      <c r="BF43" s="64" t="s">
        <v>1</v>
      </c>
      <c r="BG43" s="64" t="s">
        <v>29</v>
      </c>
      <c r="BH43" s="64" t="s">
        <v>2</v>
      </c>
      <c r="BI43" s="64" t="s">
        <v>1</v>
      </c>
      <c r="BJ43" s="64" t="s">
        <v>29</v>
      </c>
      <c r="BK43" s="64" t="s">
        <v>265</v>
      </c>
      <c r="BL43" s="64" t="s">
        <v>266</v>
      </c>
      <c r="BM43" s="64"/>
      <c r="BN43" s="131" t="s">
        <v>5</v>
      </c>
      <c r="BO43" s="132"/>
      <c r="BP43" s="44"/>
      <c r="BQ43" s="44"/>
      <c r="BR43" s="56"/>
      <c r="BS43" s="63" t="s">
        <v>0</v>
      </c>
      <c r="BT43" s="64" t="s">
        <v>1</v>
      </c>
      <c r="BU43" s="64" t="s">
        <v>29</v>
      </c>
      <c r="BV43" s="64" t="s">
        <v>2</v>
      </c>
      <c r="BW43" s="64" t="s">
        <v>1</v>
      </c>
      <c r="BX43" s="64" t="s">
        <v>29</v>
      </c>
      <c r="BY43" s="64" t="s">
        <v>265</v>
      </c>
      <c r="BZ43" s="64" t="s">
        <v>266</v>
      </c>
      <c r="CA43" s="64"/>
      <c r="CB43" s="131" t="s">
        <v>5</v>
      </c>
      <c r="CC43" s="132"/>
      <c r="CD43" s="44"/>
      <c r="CE43" s="44"/>
      <c r="CF43" s="56"/>
      <c r="CG43" s="63" t="s">
        <v>0</v>
      </c>
      <c r="CH43" s="64" t="s">
        <v>1</v>
      </c>
      <c r="CI43" s="64" t="s">
        <v>29</v>
      </c>
      <c r="CJ43" s="64" t="s">
        <v>2</v>
      </c>
      <c r="CK43" s="64" t="s">
        <v>1</v>
      </c>
      <c r="CL43" s="64" t="s">
        <v>29</v>
      </c>
      <c r="CM43" s="64" t="s">
        <v>265</v>
      </c>
      <c r="CN43" s="64" t="s">
        <v>266</v>
      </c>
      <c r="CO43" s="64"/>
      <c r="CP43" s="131" t="s">
        <v>5</v>
      </c>
      <c r="CQ43" s="132"/>
      <c r="CR43" s="44"/>
      <c r="CS43" s="44"/>
      <c r="CT43" s="56"/>
      <c r="CU43" s="63" t="s">
        <v>0</v>
      </c>
      <c r="CV43" s="64" t="s">
        <v>1</v>
      </c>
      <c r="CW43" s="64" t="s">
        <v>29</v>
      </c>
      <c r="CX43" s="64" t="s">
        <v>2</v>
      </c>
      <c r="CY43" s="64" t="s">
        <v>1</v>
      </c>
      <c r="CZ43" s="64" t="s">
        <v>29</v>
      </c>
      <c r="DA43" s="64" t="s">
        <v>265</v>
      </c>
      <c r="DB43" s="64" t="s">
        <v>266</v>
      </c>
      <c r="DC43" s="64"/>
      <c r="DD43" s="131" t="s">
        <v>5</v>
      </c>
      <c r="DE43" s="132"/>
      <c r="DF43" s="44"/>
      <c r="DG43" s="44"/>
      <c r="DH43" s="56"/>
      <c r="DI43" s="63" t="s">
        <v>0</v>
      </c>
      <c r="DJ43" s="64" t="s">
        <v>1</v>
      </c>
      <c r="DK43" s="64" t="s">
        <v>29</v>
      </c>
      <c r="DL43" s="64" t="s">
        <v>2</v>
      </c>
      <c r="DM43" s="64" t="s">
        <v>1</v>
      </c>
      <c r="DN43" s="64" t="s">
        <v>29</v>
      </c>
      <c r="DO43" s="64" t="s">
        <v>265</v>
      </c>
      <c r="DP43" s="64" t="s">
        <v>266</v>
      </c>
      <c r="DQ43" s="64"/>
      <c r="DR43" s="131" t="s">
        <v>5</v>
      </c>
      <c r="DS43" s="132"/>
      <c r="DT43" s="44"/>
      <c r="DU43" s="44"/>
      <c r="DV43" s="56"/>
      <c r="DW43" s="63" t="s">
        <v>0</v>
      </c>
      <c r="DX43" s="64" t="s">
        <v>1</v>
      </c>
      <c r="DY43" s="64" t="s">
        <v>29</v>
      </c>
      <c r="DZ43" s="64" t="s">
        <v>2</v>
      </c>
      <c r="EA43" s="64" t="s">
        <v>1</v>
      </c>
      <c r="EB43" s="64" t="s">
        <v>29</v>
      </c>
      <c r="EC43" s="64" t="s">
        <v>265</v>
      </c>
      <c r="ED43" s="64" t="s">
        <v>266</v>
      </c>
      <c r="EE43" s="64"/>
      <c r="EF43" s="131" t="s">
        <v>5</v>
      </c>
      <c r="EG43" s="132"/>
      <c r="EH43" s="44"/>
      <c r="EI43" s="44"/>
      <c r="EJ43" s="56"/>
      <c r="EK43" s="63" t="s">
        <v>0</v>
      </c>
      <c r="EL43" s="64" t="s">
        <v>1</v>
      </c>
      <c r="EM43" s="64" t="s">
        <v>29</v>
      </c>
      <c r="EN43" s="64" t="s">
        <v>2</v>
      </c>
      <c r="EO43" s="64" t="s">
        <v>1</v>
      </c>
      <c r="EP43" s="64" t="s">
        <v>29</v>
      </c>
      <c r="EQ43" s="64" t="s">
        <v>265</v>
      </c>
      <c r="ER43" s="64" t="s">
        <v>266</v>
      </c>
      <c r="ES43" s="64"/>
      <c r="ET43" s="131" t="s">
        <v>5</v>
      </c>
      <c r="EU43" s="132"/>
      <c r="EV43" s="44"/>
      <c r="EW43" s="44"/>
      <c r="EX43" s="56"/>
      <c r="EY43" s="63" t="s">
        <v>0</v>
      </c>
      <c r="EZ43" s="64" t="s">
        <v>1</v>
      </c>
      <c r="FA43" s="64" t="s">
        <v>29</v>
      </c>
      <c r="FB43" s="64" t="s">
        <v>2</v>
      </c>
      <c r="FC43" s="64" t="s">
        <v>1</v>
      </c>
      <c r="FD43" s="64" t="s">
        <v>29</v>
      </c>
      <c r="FE43" s="64" t="s">
        <v>265</v>
      </c>
      <c r="FF43" s="64" t="s">
        <v>266</v>
      </c>
      <c r="FG43" s="64"/>
      <c r="FH43" s="131" t="s">
        <v>5</v>
      </c>
      <c r="FI43" s="132"/>
      <c r="FJ43" s="44"/>
      <c r="FK43" s="44"/>
      <c r="FL43" s="56"/>
      <c r="FM43" s="63" t="s">
        <v>0</v>
      </c>
      <c r="FN43" s="64" t="s">
        <v>1</v>
      </c>
      <c r="FO43" s="64" t="s">
        <v>29</v>
      </c>
      <c r="FP43" s="64" t="s">
        <v>2</v>
      </c>
      <c r="FQ43" s="64" t="s">
        <v>1</v>
      </c>
      <c r="FR43" s="64" t="s">
        <v>29</v>
      </c>
      <c r="FS43" s="64" t="s">
        <v>265</v>
      </c>
      <c r="FT43" s="64" t="s">
        <v>266</v>
      </c>
      <c r="FU43" s="64"/>
      <c r="FV43" s="131" t="s">
        <v>5</v>
      </c>
      <c r="FW43" s="132"/>
      <c r="FX43" s="44"/>
      <c r="FY43" s="44"/>
      <c r="FZ43" s="56"/>
      <c r="GA43" s="63" t="s">
        <v>0</v>
      </c>
      <c r="GB43" s="64" t="s">
        <v>1</v>
      </c>
      <c r="GC43" s="64" t="s">
        <v>29</v>
      </c>
      <c r="GD43" s="64" t="s">
        <v>2</v>
      </c>
      <c r="GE43" s="64" t="s">
        <v>1</v>
      </c>
      <c r="GF43" s="64" t="s">
        <v>29</v>
      </c>
      <c r="GG43" s="64" t="s">
        <v>265</v>
      </c>
      <c r="GH43" s="64" t="s">
        <v>266</v>
      </c>
      <c r="GI43" s="64"/>
      <c r="GJ43" s="131" t="s">
        <v>5</v>
      </c>
      <c r="GK43" s="132"/>
      <c r="GL43" s="44"/>
      <c r="GM43" s="44"/>
      <c r="GN43" s="56"/>
      <c r="GO43" s="63" t="s">
        <v>0</v>
      </c>
      <c r="GP43" s="64" t="s">
        <v>1</v>
      </c>
      <c r="GQ43" s="64" t="s">
        <v>29</v>
      </c>
      <c r="GR43" s="64" t="s">
        <v>2</v>
      </c>
      <c r="GS43" s="64" t="s">
        <v>1</v>
      </c>
      <c r="GT43" s="64" t="s">
        <v>29</v>
      </c>
      <c r="GU43" s="64" t="s">
        <v>265</v>
      </c>
      <c r="GV43" s="64" t="s">
        <v>266</v>
      </c>
      <c r="GW43" s="64"/>
      <c r="GX43" s="131" t="s">
        <v>5</v>
      </c>
      <c r="GY43" s="132"/>
      <c r="GZ43" s="44"/>
      <c r="HA43" s="44"/>
      <c r="HB43" s="56"/>
      <c r="HC43" s="63" t="s">
        <v>0</v>
      </c>
      <c r="HD43" s="64" t="s">
        <v>1</v>
      </c>
      <c r="HE43" s="64" t="s">
        <v>29</v>
      </c>
      <c r="HF43" s="64" t="s">
        <v>2</v>
      </c>
      <c r="HG43" s="64" t="s">
        <v>1</v>
      </c>
      <c r="HH43" s="64" t="s">
        <v>29</v>
      </c>
      <c r="HI43" s="64" t="s">
        <v>265</v>
      </c>
      <c r="HJ43" s="64" t="s">
        <v>266</v>
      </c>
      <c r="HK43" s="64"/>
      <c r="HL43" s="131" t="s">
        <v>5</v>
      </c>
      <c r="HM43" s="132"/>
      <c r="HN43" s="44"/>
      <c r="HO43" s="44"/>
      <c r="HP43" s="56"/>
      <c r="HQ43" s="63" t="s">
        <v>0</v>
      </c>
      <c r="HR43" s="64" t="s">
        <v>1</v>
      </c>
      <c r="HS43" s="64" t="s">
        <v>29</v>
      </c>
      <c r="HT43" s="64" t="s">
        <v>2</v>
      </c>
      <c r="HU43" s="64" t="s">
        <v>1</v>
      </c>
      <c r="HV43" s="64" t="s">
        <v>29</v>
      </c>
      <c r="HW43" s="64" t="s">
        <v>265</v>
      </c>
      <c r="HX43" s="64" t="s">
        <v>266</v>
      </c>
      <c r="HY43" s="64"/>
      <c r="HZ43" s="131" t="s">
        <v>5</v>
      </c>
      <c r="IA43" s="132"/>
      <c r="IB43" s="44"/>
      <c r="IC43" s="44"/>
      <c r="ID43" s="56"/>
      <c r="IE43" s="63" t="s">
        <v>0</v>
      </c>
      <c r="IF43" s="64" t="s">
        <v>1</v>
      </c>
      <c r="IG43" s="64" t="s">
        <v>29</v>
      </c>
      <c r="IH43" s="64" t="s">
        <v>2</v>
      </c>
      <c r="II43" s="64" t="s">
        <v>1</v>
      </c>
      <c r="IJ43" s="64" t="s">
        <v>29</v>
      </c>
      <c r="IK43" s="64" t="s">
        <v>265</v>
      </c>
      <c r="IL43" s="64" t="s">
        <v>266</v>
      </c>
      <c r="IM43" s="64"/>
      <c r="IN43" s="131" t="s">
        <v>5</v>
      </c>
      <c r="IO43" s="132"/>
      <c r="IP43" s="44"/>
      <c r="IQ43" s="44"/>
      <c r="IR43" s="56"/>
      <c r="IS43" s="63" t="s">
        <v>0</v>
      </c>
      <c r="IT43" s="64" t="s">
        <v>1</v>
      </c>
      <c r="IU43" s="64" t="s">
        <v>29</v>
      </c>
      <c r="IV43" s="64" t="s">
        <v>2</v>
      </c>
      <c r="IW43" s="64" t="s">
        <v>1</v>
      </c>
      <c r="IX43" s="64" t="s">
        <v>29</v>
      </c>
      <c r="IY43" s="64" t="s">
        <v>265</v>
      </c>
      <c r="IZ43" s="64" t="s">
        <v>266</v>
      </c>
      <c r="JA43" s="64"/>
      <c r="JB43" s="131" t="s">
        <v>5</v>
      </c>
      <c r="JC43" s="132"/>
      <c r="JD43" s="44"/>
      <c r="JE43" s="44"/>
      <c r="JF43" s="56"/>
      <c r="JG43" s="63" t="s">
        <v>0</v>
      </c>
      <c r="JH43" s="64" t="s">
        <v>1</v>
      </c>
      <c r="JI43" s="64" t="s">
        <v>29</v>
      </c>
      <c r="JJ43" s="64" t="s">
        <v>2</v>
      </c>
      <c r="JK43" s="64" t="s">
        <v>1</v>
      </c>
      <c r="JL43" s="64" t="s">
        <v>29</v>
      </c>
      <c r="JM43" s="64" t="s">
        <v>265</v>
      </c>
      <c r="JN43" s="64" t="s">
        <v>266</v>
      </c>
      <c r="JO43" s="64"/>
      <c r="JP43" s="131" t="s">
        <v>5</v>
      </c>
      <c r="JQ43" s="132"/>
      <c r="JR43" s="44"/>
      <c r="JS43" s="44"/>
      <c r="JT43" s="56"/>
      <c r="JU43" s="63" t="s">
        <v>0</v>
      </c>
      <c r="JV43" s="64" t="s">
        <v>1</v>
      </c>
      <c r="JW43" s="64" t="s">
        <v>29</v>
      </c>
      <c r="JX43" s="64" t="s">
        <v>2</v>
      </c>
      <c r="JY43" s="64" t="s">
        <v>1</v>
      </c>
      <c r="JZ43" s="64" t="s">
        <v>29</v>
      </c>
      <c r="KA43" s="64" t="s">
        <v>265</v>
      </c>
      <c r="KB43" s="64" t="s">
        <v>266</v>
      </c>
      <c r="KC43" s="64"/>
      <c r="KD43" s="131" t="s">
        <v>5</v>
      </c>
      <c r="KE43" s="132"/>
      <c r="KF43" s="44"/>
      <c r="KG43" s="44"/>
      <c r="KH43" s="56"/>
      <c r="KI43" s="63" t="s">
        <v>0</v>
      </c>
      <c r="KJ43" s="64" t="s">
        <v>1</v>
      </c>
      <c r="KK43" s="64" t="s">
        <v>29</v>
      </c>
      <c r="KL43" s="64" t="s">
        <v>2</v>
      </c>
      <c r="KM43" s="64" t="s">
        <v>1</v>
      </c>
      <c r="KN43" s="64" t="s">
        <v>29</v>
      </c>
      <c r="KO43" s="64" t="s">
        <v>265</v>
      </c>
      <c r="KP43" s="64" t="s">
        <v>266</v>
      </c>
      <c r="KQ43" s="64"/>
      <c r="KR43" s="131" t="s">
        <v>5</v>
      </c>
      <c r="KS43" s="132"/>
      <c r="KT43" s="44"/>
      <c r="KU43" s="44"/>
      <c r="KW43" s="63"/>
      <c r="KX43" s="64"/>
      <c r="KY43" s="64"/>
      <c r="KZ43" s="64"/>
      <c r="LA43" s="64"/>
      <c r="LB43" s="64"/>
      <c r="LC43" s="64"/>
      <c r="LD43" s="64"/>
      <c r="LE43" s="64"/>
      <c r="LF43" s="131"/>
      <c r="LG43" s="132"/>
      <c r="LH43" s="44"/>
      <c r="LI43" s="44"/>
      <c r="LK43" s="63"/>
      <c r="LL43" s="64"/>
      <c r="LM43" s="64"/>
      <c r="LN43" s="64"/>
      <c r="LO43" s="64"/>
      <c r="LP43" s="64"/>
      <c r="LQ43" s="64"/>
      <c r="LR43" s="64"/>
      <c r="LS43" s="64"/>
      <c r="LT43" s="131"/>
      <c r="LU43" s="132"/>
      <c r="LV43" s="44"/>
      <c r="LW43" s="44"/>
      <c r="LY43" s="63"/>
      <c r="LZ43" s="64"/>
      <c r="MA43" s="64"/>
      <c r="MB43" s="64"/>
      <c r="MC43" s="64"/>
      <c r="MD43" s="64"/>
      <c r="ME43" s="64"/>
      <c r="MF43" s="64"/>
      <c r="MG43" s="64"/>
      <c r="MH43" s="131"/>
      <c r="MI43" s="132"/>
      <c r="MJ43" s="44"/>
      <c r="MK43" s="44"/>
      <c r="MM43" s="63"/>
      <c r="MN43" s="64"/>
      <c r="MO43" s="64"/>
      <c r="MP43" s="64"/>
      <c r="MQ43" s="64"/>
      <c r="MR43" s="64"/>
      <c r="MS43" s="64"/>
      <c r="MT43" s="64"/>
      <c r="MU43" s="64"/>
      <c r="MV43" s="131"/>
      <c r="MW43" s="132"/>
    </row>
    <row r="44" spans="1:363" ht="16.5" x14ac:dyDescent="0.3">
      <c r="A44" s="22" t="str">
        <f t="shared" ref="A44:A49" si="614">IF(B44,VLOOKUP(B44,Spelers,2,FALSE),"")</f>
        <v>PUBLIE Eric</v>
      </c>
      <c r="B44" s="83">
        <v>8304</v>
      </c>
      <c r="C44" s="22" t="str">
        <f t="shared" ref="C44:C49" si="615">IF(B44,VLOOKUP(B44,Spelers,3,FALSE),"")</f>
        <v>D</v>
      </c>
      <c r="D44" s="22" t="str">
        <f t="shared" ref="D44:D49" si="616">IF(E44,VLOOKUP(E44,Spelers,2,FALSE),"")</f>
        <v>HALVORSEN Koen</v>
      </c>
      <c r="E44" s="83">
        <v>2709</v>
      </c>
      <c r="F44" s="22" t="str">
        <f t="shared" ref="F44:F49" si="617">IF(E44,VLOOKUP(E44,Spelers,3,FALSE),"")</f>
        <v>NA</v>
      </c>
      <c r="G44" s="83">
        <v>2</v>
      </c>
      <c r="H44" s="83">
        <v>2</v>
      </c>
      <c r="I44" s="84"/>
      <c r="J44" s="22">
        <f t="shared" ref="J44:J49" si="618">IF(H44&lt;&gt;"",IF(G44=H44,IF(G44=1,2,0),1),"")</f>
        <v>0</v>
      </c>
      <c r="K44" s="22">
        <f t="shared" ref="K44:K49" si="619">IF(H44&lt;&gt;"",IF(G44=H44,IF(G44=1,0,2),1),"")</f>
        <v>2</v>
      </c>
      <c r="L44" s="43">
        <f>IF(J44=2,3,IF(J44=1,1,0))</f>
        <v>0</v>
      </c>
      <c r="M44" s="43">
        <f>IF(K44=2,3,IF(K44=1,1,0))</f>
        <v>3</v>
      </c>
      <c r="N44" s="66"/>
      <c r="O44" s="22" t="str">
        <f t="shared" ref="O44:O49" si="620">IF(P44,VLOOKUP(P44,Spelers,2,FALSE),"")</f>
        <v>VAN DE VIJVER Dylan</v>
      </c>
      <c r="P44" s="83">
        <v>2738</v>
      </c>
      <c r="Q44" s="22" t="str">
        <f t="shared" ref="Q44:Q49" si="621">IF(P44,VLOOKUP(P44,Spelers,3,FALSE),"")</f>
        <v>D</v>
      </c>
      <c r="R44" s="22" t="str">
        <f t="shared" ref="R44:R49" si="622">IF(S44,VLOOKUP(S44,Spelers,2,FALSE),"")</f>
        <v>VERREZEN Karin</v>
      </c>
      <c r="S44" s="83">
        <v>8306</v>
      </c>
      <c r="T44" s="22" t="str">
        <f t="shared" ref="T44:T49" si="623">IF(S44,VLOOKUP(S44,Spelers,3,FALSE),"")</f>
        <v>D</v>
      </c>
      <c r="U44" s="83">
        <v>1</v>
      </c>
      <c r="V44" s="83">
        <v>1</v>
      </c>
      <c r="W44" s="84"/>
      <c r="X44" s="22">
        <f t="shared" ref="X44:X49" si="624">IF(V44&lt;&gt;"",IF(U44=V44,IF(U44=1,2,0),1),"")</f>
        <v>2</v>
      </c>
      <c r="Y44" s="22">
        <f t="shared" ref="Y44:Y49" si="625">IF(V44&lt;&gt;"",IF(U44=V44,IF(U44=1,0,2),1),"")</f>
        <v>0</v>
      </c>
      <c r="Z44" s="43">
        <f>IF(X44=2,3,IF(X44=1,1,0))</f>
        <v>3</v>
      </c>
      <c r="AA44" s="43">
        <f>IF(Y44=2,3,IF(Y44=1,1,0))</f>
        <v>0</v>
      </c>
      <c r="AB44" s="56"/>
      <c r="AC44" s="22" t="str">
        <f t="shared" ref="AC44:AC49" si="626">IF(AD44,VLOOKUP(AD44,Spelers,2,FALSE),"")</f>
        <v>VAN DEN EEDE Willem</v>
      </c>
      <c r="AD44" s="83">
        <v>3031</v>
      </c>
      <c r="AE44" s="22" t="str">
        <f t="shared" ref="AE44:AE49" si="627">IF(AD44,VLOOKUP(AD44,Spelers,3,FALSE),"")</f>
        <v>D</v>
      </c>
      <c r="AF44" s="22" t="str">
        <f t="shared" ref="AF44:AF49" si="628">IF(AG44,VLOOKUP(AG44,Spelers,2,FALSE),"")</f>
        <v>VAN LENT François</v>
      </c>
      <c r="AG44" s="83">
        <v>8059</v>
      </c>
      <c r="AH44" s="22" t="str">
        <f t="shared" ref="AH44:AH49" si="629">IF(AG44,VLOOKUP(AG44,Spelers,3,FALSE),"")</f>
        <v>C</v>
      </c>
      <c r="AI44" s="83">
        <v>2</v>
      </c>
      <c r="AJ44" s="83">
        <v>2</v>
      </c>
      <c r="AK44" s="84"/>
      <c r="AL44" s="22">
        <f t="shared" ref="AL44:AL49" si="630">IF(AJ44&lt;&gt;"",IF(AI44=AJ44,IF(AI44=1,2,0),1),"")</f>
        <v>0</v>
      </c>
      <c r="AM44" s="22">
        <f t="shared" ref="AM44:AM49" si="631">IF(AJ44&lt;&gt;"",IF(AI44=AJ44,IF(AI44=1,0,2),1),"")</f>
        <v>2</v>
      </c>
      <c r="AN44" s="43">
        <f>IF(AL44=2,3,IF(AL44=1,1,0))</f>
        <v>0</v>
      </c>
      <c r="AO44" s="43">
        <f>IF(AM44=2,3,IF(AM44=1,1,0))</f>
        <v>3</v>
      </c>
      <c r="AP44" s="56"/>
      <c r="AQ44" s="22" t="str">
        <f t="shared" ref="AQ44:AQ49" si="632">IF(AR44,VLOOKUP(AR44,Spelers,2,FALSE),"")</f>
        <v>VAN LENT François</v>
      </c>
      <c r="AR44" s="83">
        <v>8059</v>
      </c>
      <c r="AS44" s="22" t="str">
        <f t="shared" ref="AS44:AS49" si="633">IF(AR44,VLOOKUP(AR44,Spelers,3,FALSE),"")</f>
        <v>C</v>
      </c>
      <c r="AT44" s="22" t="str">
        <f t="shared" ref="AT44:AT49" si="634">IF(AU44,VLOOKUP(AU44,Spelers,2,FALSE),"")</f>
        <v>BUYS François</v>
      </c>
      <c r="AU44" s="83">
        <v>7751</v>
      </c>
      <c r="AV44" s="22" t="str">
        <f t="shared" ref="AV44:AV49" si="635">IF(AU44,VLOOKUP(AU44,Spelers,3,FALSE),"")</f>
        <v>NA</v>
      </c>
      <c r="AW44" s="83">
        <v>1</v>
      </c>
      <c r="AX44" s="83">
        <v>1</v>
      </c>
      <c r="AY44" s="84"/>
      <c r="AZ44" s="22">
        <f t="shared" ref="AZ44:AZ49" si="636">IF(AX44&lt;&gt;"",IF(AW44=AX44,IF(AW44=1,2,0),1),"")</f>
        <v>2</v>
      </c>
      <c r="BA44" s="22">
        <f t="shared" ref="BA44:BA49" si="637">IF(AX44&lt;&gt;"",IF(AW44=AX44,IF(AW44=1,0,2),1),"")</f>
        <v>0</v>
      </c>
      <c r="BB44" s="43">
        <f>IF(AZ44=2,3,IF(AZ44=1,1,0))</f>
        <v>3</v>
      </c>
      <c r="BC44" s="43">
        <f>IF(BA44=2,3,IF(BA44=1,1,0))</f>
        <v>0</v>
      </c>
      <c r="BD44" s="66"/>
      <c r="BE44" s="22" t="str">
        <f t="shared" ref="BE44:BE49" si="638">IF(BF44,VLOOKUP(BF44,Spelers,2,FALSE),"")</f>
        <v>DE BRUYN Johan</v>
      </c>
      <c r="BF44" s="83">
        <v>4808</v>
      </c>
      <c r="BG44" s="22" t="str">
        <f t="shared" ref="BG44:BG49" si="639">IF(BF44,VLOOKUP(BF44,Spelers,3,FALSE),"")</f>
        <v>NA</v>
      </c>
      <c r="BH44" s="22" t="str">
        <f t="shared" ref="BH44:BH49" si="640">IF(BI44,VLOOKUP(BI44,Spelers,2,FALSE),"")</f>
        <v>DE BUYSER Jean-Paul</v>
      </c>
      <c r="BI44" s="83">
        <v>5335</v>
      </c>
      <c r="BJ44" s="22" t="str">
        <f t="shared" ref="BJ44:BJ49" si="641">IF(BI44,VLOOKUP(BI44,Spelers,3,FALSE),"")</f>
        <v>D</v>
      </c>
      <c r="BK44" s="83">
        <v>1</v>
      </c>
      <c r="BL44" s="83">
        <v>1</v>
      </c>
      <c r="BM44" s="84"/>
      <c r="BN44" s="22">
        <f t="shared" ref="BN44:BN49" si="642">IF(BL44&lt;&gt;"",IF(BK44=BL44,IF(BK44=1,2,0),1),"")</f>
        <v>2</v>
      </c>
      <c r="BO44" s="22">
        <f t="shared" ref="BO44:BO49" si="643">IF(BL44&lt;&gt;"",IF(BK44=BL44,IF(BK44=1,0,2),1),"")</f>
        <v>0</v>
      </c>
      <c r="BP44" s="43">
        <f>IF(BN44=2,3,IF(BN44=1,1,0))</f>
        <v>3</v>
      </c>
      <c r="BQ44" s="43">
        <f>IF(BO44=2,3,IF(BO44=1,1,0))</f>
        <v>0</v>
      </c>
      <c r="BR44" s="56"/>
      <c r="BS44" s="22" t="str">
        <f t="shared" ref="BS44:BS49" si="644">IF(BT44,VLOOKUP(BT44,Spelers,2,FALSE),"")</f>
        <v>HALVORSEN Koen</v>
      </c>
      <c r="BT44" s="83">
        <v>2709</v>
      </c>
      <c r="BU44" s="22" t="str">
        <f t="shared" ref="BU44:BU49" si="645">IF(BT44,VLOOKUP(BT44,Spelers,3,FALSE),"")</f>
        <v>NA</v>
      </c>
      <c r="BV44" s="22" t="str">
        <f t="shared" ref="BV44:BV49" si="646">IF(BW44,VLOOKUP(BW44,Spelers,2,FALSE),"")</f>
        <v>SPIESSENS Roland</v>
      </c>
      <c r="BW44" s="83">
        <v>2888</v>
      </c>
      <c r="BX44" s="22" t="str">
        <f t="shared" ref="BX44:BX49" si="647">IF(BW44,VLOOKUP(BW44,Spelers,3,FALSE),"")</f>
        <v>C</v>
      </c>
      <c r="BY44" s="83">
        <v>2</v>
      </c>
      <c r="BZ44" s="83">
        <v>1</v>
      </c>
      <c r="CA44" s="84"/>
      <c r="CB44" s="22">
        <f t="shared" ref="CB44:CB49" si="648">IF(BZ44&lt;&gt;"",IF(BY44=BZ44,IF(BY44=1,2,0),1),"")</f>
        <v>1</v>
      </c>
      <c r="CC44" s="22">
        <f t="shared" ref="CC44:CC49" si="649">IF(BZ44&lt;&gt;"",IF(BY44=BZ44,IF(BY44=1,0,2),1),"")</f>
        <v>1</v>
      </c>
      <c r="CD44" s="43">
        <f>IF(CB44=2,3,IF(CB44=1,1,0))</f>
        <v>1</v>
      </c>
      <c r="CE44" s="43">
        <f>IF(CC44=2,3,IF(CC44=1,1,0))</f>
        <v>1</v>
      </c>
      <c r="CF44" s="56"/>
      <c r="CG44" s="22" t="str">
        <f t="shared" ref="CG44:CG49" si="650">IF(CH44,VLOOKUP(CH44,Spelers,2,FALSE),"")</f>
        <v>ARIJS Chris</v>
      </c>
      <c r="CH44" s="83">
        <v>7767</v>
      </c>
      <c r="CI44" s="22" t="str">
        <f t="shared" ref="CI44:CI49" si="651">IF(CH44,VLOOKUP(CH44,Spelers,3,FALSE),"")</f>
        <v>D</v>
      </c>
      <c r="CJ44" s="22" t="str">
        <f t="shared" ref="CJ44:CJ49" si="652">IF(CK44,VLOOKUP(CK44,Spelers,2,FALSE),"")</f>
        <v>PEETERS Luc</v>
      </c>
      <c r="CK44" s="83">
        <v>5427</v>
      </c>
      <c r="CL44" s="22" t="str">
        <f t="shared" ref="CL44:CL49" si="653">IF(CK44,VLOOKUP(CK44,Spelers,3,FALSE),"")</f>
        <v>D</v>
      </c>
      <c r="CM44" s="83">
        <v>1</v>
      </c>
      <c r="CN44" s="83">
        <v>2</v>
      </c>
      <c r="CO44" s="84"/>
      <c r="CP44" s="22">
        <f t="shared" ref="CP44:CP49" si="654">IF(CN44&lt;&gt;"",IF(CM44=CN44,IF(CM44=1,2,0),1),"")</f>
        <v>1</v>
      </c>
      <c r="CQ44" s="22">
        <f t="shared" ref="CQ44:CQ49" si="655">IF(CN44&lt;&gt;"",IF(CM44=CN44,IF(CM44=1,0,2),1),"")</f>
        <v>1</v>
      </c>
      <c r="CR44" s="43">
        <f>IF(CP44=2,3,IF(CP44=1,1,0))</f>
        <v>1</v>
      </c>
      <c r="CS44" s="43">
        <f>IF(CQ44=2,3,IF(CQ44=1,1,0))</f>
        <v>1</v>
      </c>
      <c r="CT44" s="66"/>
      <c r="CU44" s="22" t="str">
        <f t="shared" ref="CU44:CU49" si="656">IF(CV44,VLOOKUP(CV44,Spelers,2,FALSE),"")</f>
        <v>SCHAMPAERT Patrick</v>
      </c>
      <c r="CV44" s="83">
        <v>3010</v>
      </c>
      <c r="CW44" s="22" t="str">
        <f t="shared" ref="CW44:CW49" si="657">IF(CV44,VLOOKUP(CV44,Spelers,3,FALSE),"")</f>
        <v>C</v>
      </c>
      <c r="CX44" s="22" t="str">
        <f t="shared" ref="CX44:CX49" si="658">IF(CY44,VLOOKUP(CY44,Spelers,2,FALSE),"")</f>
        <v>PUBLIE Eric</v>
      </c>
      <c r="CY44" s="83">
        <v>8304</v>
      </c>
      <c r="CZ44" s="22" t="str">
        <f t="shared" ref="CZ44:CZ49" si="659">IF(CY44,VLOOKUP(CY44,Spelers,3,FALSE),"")</f>
        <v>D</v>
      </c>
      <c r="DA44" s="83">
        <v>1</v>
      </c>
      <c r="DB44" s="83">
        <v>1</v>
      </c>
      <c r="DC44" s="84"/>
      <c r="DD44" s="22">
        <f t="shared" ref="DD44:DD49" si="660">IF(DB44&lt;&gt;"",IF(DA44=DB44,IF(DA44=1,2,0),1),"")</f>
        <v>2</v>
      </c>
      <c r="DE44" s="22">
        <f t="shared" ref="DE44:DE49" si="661">IF(DB44&lt;&gt;"",IF(DA44=DB44,IF(DA44=1,0,2),1),"")</f>
        <v>0</v>
      </c>
      <c r="DF44" s="43">
        <f>IF(DD44=2,3,IF(DD44=1,1,0))</f>
        <v>3</v>
      </c>
      <c r="DG44" s="43">
        <f>IF(DE44=2,3,IF(DE44=1,1,0))</f>
        <v>0</v>
      </c>
      <c r="DH44" s="56"/>
      <c r="DI44" s="22" t="str">
        <f t="shared" ref="DI44:DI49" si="662">IF(DJ44,VLOOKUP(DJ44,Spelers,2,FALSE),"")</f>
        <v>COOL Dirk</v>
      </c>
      <c r="DJ44" s="83">
        <v>3797</v>
      </c>
      <c r="DK44" s="22" t="str">
        <f t="shared" ref="DK44:DK49" si="663">IF(DJ44,VLOOKUP(DJ44,Spelers,3,FALSE),"")</f>
        <v>B</v>
      </c>
      <c r="DL44" s="22" t="str">
        <f t="shared" ref="DL44:DL49" si="664">IF(DM44,VLOOKUP(DM44,Spelers,2,FALSE),"")</f>
        <v>VERREZEN Karin</v>
      </c>
      <c r="DM44" s="83">
        <v>8306</v>
      </c>
      <c r="DN44" s="22" t="str">
        <f t="shared" ref="DN44:DN49" si="665">IF(DM44,VLOOKUP(DM44,Spelers,3,FALSE),"")</f>
        <v>D</v>
      </c>
      <c r="DO44" s="83">
        <v>1</v>
      </c>
      <c r="DP44" s="83">
        <v>1</v>
      </c>
      <c r="DQ44" s="84"/>
      <c r="DR44" s="22">
        <f t="shared" ref="DR44:DR49" si="666">IF(DP44&lt;&gt;"",IF(DO44=DP44,IF(DO44=1,2,0),1),"")</f>
        <v>2</v>
      </c>
      <c r="DS44" s="22">
        <f t="shared" ref="DS44:DS49" si="667">IF(DP44&lt;&gt;"",IF(DO44=DP44,IF(DO44=1,0,2),1),"")</f>
        <v>0</v>
      </c>
      <c r="DT44" s="43">
        <f>IF(DR44=2,3,IF(DR44=1,1,0))</f>
        <v>3</v>
      </c>
      <c r="DU44" s="43">
        <f>IF(DS44=2,3,IF(DS44=1,1,0))</f>
        <v>0</v>
      </c>
      <c r="DV44" s="56"/>
      <c r="DW44" s="22" t="str">
        <f t="shared" ref="DW44:DW49" si="668">IF(DX44,VLOOKUP(DX44,Spelers,2,FALSE),"")</f>
        <v>VAN HUFFELEN Kevin</v>
      </c>
      <c r="DX44" s="83">
        <v>8573</v>
      </c>
      <c r="DY44" s="22" t="str">
        <f t="shared" ref="DY44:DY49" si="669">IF(DX44,VLOOKUP(DX44,Spelers,3,FALSE),"")</f>
        <v>C</v>
      </c>
      <c r="DZ44" s="22" t="str">
        <f t="shared" ref="DZ44:DZ49" si="670">IF(EA44,VLOOKUP(EA44,Spelers,2,FALSE),"")</f>
        <v>JURRIENS Frank</v>
      </c>
      <c r="EA44" s="83">
        <v>8064</v>
      </c>
      <c r="EB44" s="22" t="str">
        <f t="shared" ref="EB44:EB49" si="671">IF(EA44,VLOOKUP(EA44,Spelers,3,FALSE),"")</f>
        <v>D</v>
      </c>
      <c r="EC44" s="83">
        <v>1</v>
      </c>
      <c r="ED44" s="83">
        <v>1</v>
      </c>
      <c r="EE44" s="84"/>
      <c r="EF44" s="22">
        <f t="shared" ref="EF44:EF49" si="672">IF(ED44&lt;&gt;"",IF(EC44=ED44,IF(EC44=1,2,0),1),"")</f>
        <v>2</v>
      </c>
      <c r="EG44" s="22">
        <f t="shared" ref="EG44:EG49" si="673">IF(ED44&lt;&gt;"",IF(EC44=ED44,IF(EC44=1,0,2),1),"")</f>
        <v>0</v>
      </c>
      <c r="EH44" s="43">
        <f>IF(EF44=2,3,IF(EF44=1,1,0))</f>
        <v>3</v>
      </c>
      <c r="EI44" s="43">
        <f>IF(EG44=2,3,IF(EG44=1,1,0))</f>
        <v>0</v>
      </c>
      <c r="EJ44" s="66"/>
      <c r="EK44" s="22" t="str">
        <f t="shared" ref="EK44:EK49" si="674">IF(EL44,VLOOKUP(EL44,Spelers,2,FALSE),"")</f>
        <v>DE BOECK Alfons</v>
      </c>
      <c r="EL44" s="83">
        <v>1722</v>
      </c>
      <c r="EM44" s="22" t="str">
        <f t="shared" ref="EM44:EM49" si="675">IF(EL44,VLOOKUP(EL44,Spelers,3,FALSE),"")</f>
        <v>NA</v>
      </c>
      <c r="EN44" s="22" t="str">
        <f t="shared" ref="EN44:EN49" si="676">IF(EO44,VLOOKUP(EO44,Spelers,2,FALSE),"")</f>
        <v>DE HERDT Marcel</v>
      </c>
      <c r="EO44" s="83">
        <v>2798</v>
      </c>
      <c r="EP44" s="22" t="str">
        <f t="shared" ref="EP44:EP49" si="677">IF(EO44,VLOOKUP(EO44,Spelers,3,FALSE),"")</f>
        <v>D</v>
      </c>
      <c r="EQ44" s="83">
        <v>1</v>
      </c>
      <c r="ER44" s="83">
        <v>1</v>
      </c>
      <c r="ES44" s="84"/>
      <c r="ET44" s="22">
        <f t="shared" ref="ET44:ET49" si="678">IF(ER44&lt;&gt;"",IF(EQ44=ER44,IF(EQ44=1,2,0),1),"")</f>
        <v>2</v>
      </c>
      <c r="EU44" s="22">
        <f t="shared" ref="EU44:EU49" si="679">IF(ER44&lt;&gt;"",IF(EQ44=ER44,IF(EQ44=1,0,2),1),"")</f>
        <v>0</v>
      </c>
      <c r="EV44" s="43">
        <f>IF(ET44=2,3,IF(ET44=1,1,0))</f>
        <v>3</v>
      </c>
      <c r="EW44" s="43">
        <f>IF(EU44=2,3,IF(EU44=1,1,0))</f>
        <v>0</v>
      </c>
      <c r="EX44" s="56"/>
      <c r="EY44" s="22" t="str">
        <f t="shared" ref="EY44:EY49" si="680">IF(EZ44,VLOOKUP(EZ44,Spelers,2,FALSE),"")</f>
        <v>DOBBENIE Patricia</v>
      </c>
      <c r="EZ44" s="83">
        <v>8072</v>
      </c>
      <c r="FA44" s="22" t="str">
        <f t="shared" ref="FA44:FA49" si="681">IF(EZ44,VLOOKUP(EZ44,Spelers,3,FALSE),"")</f>
        <v>D</v>
      </c>
      <c r="FB44" s="22" t="str">
        <f t="shared" ref="FB44:FB49" si="682">IF(FC44,VLOOKUP(FC44,Spelers,2,FALSE),"")</f>
        <v>CARLIER Astrid</v>
      </c>
      <c r="FC44" s="83">
        <v>6446</v>
      </c>
      <c r="FD44" s="22" t="str">
        <f t="shared" ref="FD44:FD49" si="683">IF(FC44,VLOOKUP(FC44,Spelers,3,FALSE),"")</f>
        <v>D</v>
      </c>
      <c r="FE44" s="83">
        <v>2</v>
      </c>
      <c r="FF44" s="83">
        <v>2</v>
      </c>
      <c r="FG44" s="84"/>
      <c r="FH44" s="22">
        <f t="shared" ref="FH44:FH49" si="684">IF(FF44&lt;&gt;"",IF(FE44=FF44,IF(FE44=1,2,0),1),"")</f>
        <v>0</v>
      </c>
      <c r="FI44" s="22">
        <f t="shared" ref="FI44:FI49" si="685">IF(FF44&lt;&gt;"",IF(FE44=FF44,IF(FE44=1,0,2),1),"")</f>
        <v>2</v>
      </c>
      <c r="FJ44" s="43">
        <f>IF(FH44=2,3,IF(FH44=1,1,0))</f>
        <v>0</v>
      </c>
      <c r="FK44" s="43">
        <f>IF(FI44=2,3,IF(FI44=1,1,0))</f>
        <v>3</v>
      </c>
      <c r="FL44" s="56"/>
      <c r="FM44" s="22" t="str">
        <f t="shared" ref="FM44:FM49" si="686">IF(FN44,VLOOKUP(FN44,Spelers,2,FALSE),"")</f>
        <v>VERREZEN Karin</v>
      </c>
      <c r="FN44" s="83">
        <v>8306</v>
      </c>
      <c r="FO44" s="22" t="str">
        <f t="shared" ref="FO44:FO49" si="687">IF(FN44,VLOOKUP(FN44,Spelers,3,FALSE),"")</f>
        <v>D</v>
      </c>
      <c r="FP44" s="22" t="str">
        <f t="shared" ref="FP44:FP49" si="688">IF(FQ44,VLOOKUP(FQ44,Spelers,2,FALSE),"")</f>
        <v>VAN LENT François</v>
      </c>
      <c r="FQ44" s="83">
        <v>8059</v>
      </c>
      <c r="FR44" s="22" t="str">
        <f t="shared" ref="FR44:FR49" si="689">IF(FQ44,VLOOKUP(FQ44,Spelers,3,FALSE),"")</f>
        <v>C</v>
      </c>
      <c r="FS44" s="83">
        <v>2</v>
      </c>
      <c r="FT44" s="83">
        <v>2</v>
      </c>
      <c r="FU44" s="84"/>
      <c r="FV44" s="22">
        <f t="shared" ref="FV44:FV49" si="690">IF(FT44&lt;&gt;"",IF(FS44=FT44,IF(FS44=1,2,0),1),"")</f>
        <v>0</v>
      </c>
      <c r="FW44" s="22">
        <f t="shared" ref="FW44:FW49" si="691">IF(FT44&lt;&gt;"",IF(FS44=FT44,IF(FS44=1,0,2),1),"")</f>
        <v>2</v>
      </c>
      <c r="FX44" s="43">
        <f>IF(FV44=2,3,IF(FV44=1,1,0))</f>
        <v>0</v>
      </c>
      <c r="FY44" s="43">
        <f>IF(FW44=2,3,IF(FW44=1,1,0))</f>
        <v>3</v>
      </c>
      <c r="FZ44" s="66"/>
      <c r="GA44" s="22" t="str">
        <f t="shared" ref="GA44:GA49" si="692">IF(GB44,VLOOKUP(GB44,Spelers,2,FALSE),"")</f>
        <v>D'HERTEFELT Alfons</v>
      </c>
      <c r="GB44" s="83">
        <v>3288</v>
      </c>
      <c r="GC44" s="22" t="str">
        <f t="shared" ref="GC44:GC49" si="693">IF(GB44,VLOOKUP(GB44,Spelers,3,FALSE),"")</f>
        <v>C</v>
      </c>
      <c r="GD44" s="22" t="str">
        <f t="shared" ref="GD44:GD49" si="694">IF(GE44,VLOOKUP(GE44,Spelers,2,FALSE),"")</f>
        <v>ALEWATERS Christian</v>
      </c>
      <c r="GE44" s="83">
        <v>432</v>
      </c>
      <c r="GF44" s="22" t="str">
        <f t="shared" ref="GF44:GF49" si="695">IF(GE44,VLOOKUP(GE44,Spelers,3,FALSE),"")</f>
        <v>D</v>
      </c>
      <c r="GG44" s="83">
        <v>2</v>
      </c>
      <c r="GH44" s="83">
        <v>1</v>
      </c>
      <c r="GI44" s="84"/>
      <c r="GJ44" s="22">
        <f t="shared" ref="GJ44:GJ49" si="696">IF(GH44&lt;&gt;"",IF(GG44=GH44,IF(GG44=1,2,0),1),"")</f>
        <v>1</v>
      </c>
      <c r="GK44" s="22">
        <f t="shared" ref="GK44:GK49" si="697">IF(GH44&lt;&gt;"",IF(GG44=GH44,IF(GG44=1,0,2),1),"")</f>
        <v>1</v>
      </c>
      <c r="GL44" s="43">
        <f>IF(GJ44=2,3,IF(GJ44=1,1,0))</f>
        <v>1</v>
      </c>
      <c r="GM44" s="43">
        <f>IF(GK44=2,3,IF(GK44=1,1,0))</f>
        <v>1</v>
      </c>
      <c r="GN44" s="56"/>
      <c r="GO44" s="22" t="str">
        <f t="shared" ref="GO44:GO49" si="698">IF(GP44,VLOOKUP(GP44,Spelers,2,FALSE),"")</f>
        <v>CRICKX Ronald</v>
      </c>
      <c r="GP44" s="83">
        <v>605</v>
      </c>
      <c r="GQ44" s="22" t="str">
        <f t="shared" ref="GQ44:GQ49" si="699">IF(GP44,VLOOKUP(GP44,Spelers,3,FALSE),"")</f>
        <v>C</v>
      </c>
      <c r="GR44" s="22" t="str">
        <f t="shared" ref="GR44:GR49" si="700">IF(GS44,VLOOKUP(GS44,Spelers,2,FALSE),"")</f>
        <v>VAN LENT François</v>
      </c>
      <c r="GS44" s="83">
        <v>8059</v>
      </c>
      <c r="GT44" s="22" t="str">
        <f t="shared" ref="GT44:GT49" si="701">IF(GS44,VLOOKUP(GS44,Spelers,3,FALSE),"")</f>
        <v>C</v>
      </c>
      <c r="GU44" s="83">
        <v>1</v>
      </c>
      <c r="GV44" s="83">
        <v>2</v>
      </c>
      <c r="GW44" s="84"/>
      <c r="GX44" s="22">
        <f t="shared" ref="GX44:GX49" si="702">IF(GV44&lt;&gt;"",IF(GU44=GV44,IF(GU44=1,2,0),1),"")</f>
        <v>1</v>
      </c>
      <c r="GY44" s="22">
        <f t="shared" ref="GY44:GY49" si="703">IF(GV44&lt;&gt;"",IF(GU44=GV44,IF(GU44=1,0,2),1),"")</f>
        <v>1</v>
      </c>
      <c r="GZ44" s="43">
        <f>IF(GX44=2,3,IF(GX44=1,1,0))</f>
        <v>1</v>
      </c>
      <c r="HA44" s="43">
        <f>IF(GY44=2,3,IF(GY44=1,1,0))</f>
        <v>1</v>
      </c>
      <c r="HB44" s="56"/>
      <c r="HC44" s="22" t="str">
        <f t="shared" ref="HC44:HC49" si="704">IF(HD44,VLOOKUP(HD44,Spelers,2,FALSE),"")</f>
        <v>VERBANCK Dany</v>
      </c>
      <c r="HD44" s="83">
        <v>3141</v>
      </c>
      <c r="HE44" s="22" t="str">
        <f t="shared" ref="HE44:HE49" si="705">IF(HD44,VLOOKUP(HD44,Spelers,3,FALSE),"")</f>
        <v>NA</v>
      </c>
      <c r="HF44" s="22" t="str">
        <f t="shared" ref="HF44:HF49" si="706">IF(HG44,VLOOKUP(HG44,Spelers,2,FALSE),"")</f>
        <v>TELLIER Ludwig</v>
      </c>
      <c r="HG44" s="83">
        <v>6327</v>
      </c>
      <c r="HH44" s="22" t="str">
        <f t="shared" ref="HH44:HH49" si="707">IF(HG44,VLOOKUP(HG44,Spelers,3,FALSE),"")</f>
        <v>A</v>
      </c>
      <c r="HI44" s="83">
        <v>2</v>
      </c>
      <c r="HJ44" s="83">
        <v>2</v>
      </c>
      <c r="HK44" s="84"/>
      <c r="HL44" s="22">
        <f t="shared" ref="HL44:HL49" si="708">IF(HJ44&lt;&gt;"",IF(HI44=HJ44,IF(HI44=1,2,0),1),"")</f>
        <v>0</v>
      </c>
      <c r="HM44" s="22">
        <f t="shared" ref="HM44:HM49" si="709">IF(HJ44&lt;&gt;"",IF(HI44=HJ44,IF(HI44=1,0,2),1),"")</f>
        <v>2</v>
      </c>
      <c r="HN44" s="43">
        <f>IF(HL44=2,3,IF(HL44=1,1,0))</f>
        <v>0</v>
      </c>
      <c r="HO44" s="43">
        <f>IF(HM44=2,3,IF(HM44=1,1,0))</f>
        <v>3</v>
      </c>
      <c r="HP44" s="66"/>
      <c r="HQ44" s="22" t="str">
        <f t="shared" ref="HQ44:HQ49" si="710">IF(HR44,VLOOKUP(HR44,Spelers,2,FALSE),"")</f>
        <v>DIEPENDAELE Ides</v>
      </c>
      <c r="HR44" s="83">
        <v>3531</v>
      </c>
      <c r="HS44" s="22" t="str">
        <f t="shared" ref="HS44:HS49" si="711">IF(HR44,VLOOKUP(HR44,Spelers,3,FALSE),"")</f>
        <v>C</v>
      </c>
      <c r="HT44" s="22" t="str">
        <f t="shared" ref="HT44:HT49" si="712">IF(HU44,VLOOKUP(HU44,Spelers,2,FALSE),"")</f>
        <v>DE VAEL Louis</v>
      </c>
      <c r="HU44" s="83">
        <v>1769</v>
      </c>
      <c r="HV44" s="22" t="str">
        <f t="shared" ref="HV44:HV49" si="713">IF(HU44,VLOOKUP(HU44,Spelers,3,FALSE),"")</f>
        <v>C</v>
      </c>
      <c r="HW44" s="83">
        <v>2</v>
      </c>
      <c r="HX44" s="83">
        <v>1</v>
      </c>
      <c r="HY44" s="84"/>
      <c r="HZ44" s="22">
        <f t="shared" ref="HZ44:HZ49" si="714">IF(HX44&lt;&gt;"",IF(HW44=HX44,IF(HW44=1,2,0),1),"")</f>
        <v>1</v>
      </c>
      <c r="IA44" s="22">
        <f t="shared" ref="IA44:IA49" si="715">IF(HX44&lt;&gt;"",IF(HW44=HX44,IF(HW44=1,0,2),1),"")</f>
        <v>1</v>
      </c>
      <c r="IB44" s="43">
        <f>IF(HZ44=2,3,IF(HZ44=1,1,0))</f>
        <v>1</v>
      </c>
      <c r="IC44" s="43">
        <f>IF(IA44=2,3,IF(IA44=1,1,0))</f>
        <v>1</v>
      </c>
      <c r="ID44" s="56"/>
      <c r="IE44" s="22" t="str">
        <f t="shared" ref="IE44:IE49" si="716">IF(IF44,VLOOKUP(IF44,Spelers,2,FALSE),"")</f>
        <v>VAN BOGAERT Karel</v>
      </c>
      <c r="IF44" s="83">
        <v>7688</v>
      </c>
      <c r="IG44" s="22" t="str">
        <f t="shared" ref="IG44:IG49" si="717">IF(IF44,VLOOKUP(IF44,Spelers,3,FALSE),"")</f>
        <v>NA</v>
      </c>
      <c r="IH44" s="22" t="str">
        <f t="shared" ref="IH44:IH49" si="718">IF(II44,VLOOKUP(II44,Spelers,2,FALSE),"")</f>
        <v>TELLIER Yannick</v>
      </c>
      <c r="II44" s="83">
        <v>7646</v>
      </c>
      <c r="IJ44" s="22" t="str">
        <f t="shared" ref="IJ44:IJ49" si="719">IF(II44,VLOOKUP(II44,Spelers,3,FALSE),"")</f>
        <v>B</v>
      </c>
      <c r="IK44" s="83">
        <v>2</v>
      </c>
      <c r="IL44" s="83">
        <v>2</v>
      </c>
      <c r="IM44" s="65"/>
      <c r="IN44" s="22">
        <f t="shared" ref="IN44:IN49" si="720">IF(IL44&lt;&gt;"",IF(IK44=IL44,IF(IK44=1,2,0),1),"")</f>
        <v>0</v>
      </c>
      <c r="IO44" s="22">
        <f t="shared" ref="IO44:IO49" si="721">IF(IL44&lt;&gt;"",IF(IK44=IL44,IF(IK44=1,0,2),1),"")</f>
        <v>2</v>
      </c>
      <c r="IP44" s="43">
        <f>IF(IN44=2,3,IF(IN44=1,1,0))</f>
        <v>0</v>
      </c>
      <c r="IQ44" s="43">
        <f>IF(IO44=2,3,IF(IO44=1,1,0))</f>
        <v>3</v>
      </c>
      <c r="IR44" s="56"/>
      <c r="IS44" s="22" t="str">
        <f t="shared" ref="IS44:IS49" si="722">IF(IT44,VLOOKUP(IT44,Spelers,2,FALSE),"")</f>
        <v>VERREZEN Karin</v>
      </c>
      <c r="IT44" s="83">
        <v>8306</v>
      </c>
      <c r="IU44" s="22" t="str">
        <f t="shared" ref="IU44:IU49" si="723">IF(IT44,VLOOKUP(IT44,Spelers,3,FALSE),"")</f>
        <v>D</v>
      </c>
      <c r="IV44" s="22" t="str">
        <f t="shared" ref="IV44:IV49" si="724">IF(IW44,VLOOKUP(IW44,Spelers,2,FALSE),"")</f>
        <v>VAN SCHOOR Eddy</v>
      </c>
      <c r="IW44" s="83">
        <v>2778</v>
      </c>
      <c r="IX44" s="22" t="str">
        <f t="shared" ref="IX44:IX49" si="725">IF(IW44,VLOOKUP(IW44,Spelers,3,FALSE),"")</f>
        <v>D</v>
      </c>
      <c r="IY44" s="83">
        <v>2</v>
      </c>
      <c r="IZ44" s="83">
        <v>2</v>
      </c>
      <c r="JA44" s="84"/>
      <c r="JB44" s="22">
        <f t="shared" ref="JB44:JB49" si="726">IF(IZ44&lt;&gt;"",IF(IY44=IZ44,IF(IY44=1,2,0),1),"")</f>
        <v>0</v>
      </c>
      <c r="JC44" s="22">
        <f t="shared" ref="JC44:JC49" si="727">IF(IZ44&lt;&gt;"",IF(IY44=IZ44,IF(IY44=1,0,2),1),"")</f>
        <v>2</v>
      </c>
      <c r="JD44" s="43">
        <f>IF(JB44=2,3,IF(JB44=1,1,0))</f>
        <v>0</v>
      </c>
      <c r="JE44" s="43">
        <f>IF(JC44=2,3,IF(JC44=1,1,0))</f>
        <v>3</v>
      </c>
      <c r="JF44" s="66"/>
      <c r="JG44" s="22" t="str">
        <f t="shared" ref="JG44:JG49" si="728">IF(JH44,VLOOKUP(JH44,Spelers,2,FALSE),"")</f>
        <v>VERREZEN Karin</v>
      </c>
      <c r="JH44" s="83">
        <v>8306</v>
      </c>
      <c r="JI44" s="22" t="str">
        <f t="shared" ref="JI44:JI49" si="729">IF(JH44,VLOOKUP(JH44,Spelers,3,FALSE),"")</f>
        <v>D</v>
      </c>
      <c r="JJ44" s="22" t="str">
        <f t="shared" ref="JJ44:JJ49" si="730">IF(JK44,VLOOKUP(JK44,Spelers,2,FALSE),"")</f>
        <v>VAN EYCK Kristof</v>
      </c>
      <c r="JK44" s="83">
        <v>2987</v>
      </c>
      <c r="JL44" s="22" t="str">
        <f t="shared" ref="JL44:JL49" si="731">IF(JK44,VLOOKUP(JK44,Spelers,3,FALSE),"")</f>
        <v>D</v>
      </c>
      <c r="JM44" s="83">
        <v>1</v>
      </c>
      <c r="JN44" s="83">
        <v>1</v>
      </c>
      <c r="JO44" s="84"/>
      <c r="JP44" s="22">
        <f t="shared" ref="JP44:JP49" si="732">IF(JN44&lt;&gt;"",IF(JM44=JN44,IF(JM44=1,2,0),1),"")</f>
        <v>2</v>
      </c>
      <c r="JQ44" s="22">
        <f t="shared" ref="JQ44:JQ49" si="733">IF(JN44&lt;&gt;"",IF(JM44=JN44,IF(JM44=1,0,2),1),"")</f>
        <v>0</v>
      </c>
      <c r="JR44" s="43">
        <f>IF(JP44=2,3,IF(JP44=1,1,0))</f>
        <v>3</v>
      </c>
      <c r="JS44" s="43">
        <f>IF(JQ44=2,3,IF(JQ44=1,1,0))</f>
        <v>0</v>
      </c>
      <c r="JT44" s="56"/>
      <c r="JU44" s="22" t="str">
        <f t="shared" ref="JU44:JU49" si="734">IF(JV44,VLOOKUP(JV44,Spelers,2,FALSE),"")</f>
        <v>VAN LENT François</v>
      </c>
      <c r="JV44" s="83">
        <v>8059</v>
      </c>
      <c r="JW44" s="22" t="str">
        <f t="shared" ref="JW44:JW49" si="735">IF(JV44,VLOOKUP(JV44,Spelers,3,FALSE),"")</f>
        <v>C</v>
      </c>
      <c r="JX44" s="22" t="str">
        <f t="shared" ref="JX44:JX49" si="736">IF(JY44,VLOOKUP(JY44,Spelers,2,FALSE),"")</f>
        <v>VAN HUFFELEN Kevin</v>
      </c>
      <c r="JY44" s="83">
        <v>8573</v>
      </c>
      <c r="JZ44" s="22" t="str">
        <f t="shared" ref="JZ44:JZ49" si="737">IF(JY44,VLOOKUP(JY44,Spelers,3,FALSE),"")</f>
        <v>C</v>
      </c>
      <c r="KA44" s="83">
        <v>2</v>
      </c>
      <c r="KB44" s="83">
        <v>2</v>
      </c>
      <c r="KC44" s="84"/>
      <c r="KD44" s="22">
        <f t="shared" ref="KD44:KD49" si="738">IF(KB44&lt;&gt;"",IF(KA44=KB44,IF(KA44=1,2,0),1),"")</f>
        <v>0</v>
      </c>
      <c r="KE44" s="22">
        <f t="shared" ref="KE44:KE49" si="739">IF(KB44&lt;&gt;"",IF(KA44=KB44,IF(KA44=1,0,2),1),"")</f>
        <v>2</v>
      </c>
      <c r="KF44" s="43">
        <f>IF(KD44=2,3,IF(KD44=1,1,0))</f>
        <v>0</v>
      </c>
      <c r="KG44" s="43">
        <f>IF(KE44=2,3,IF(KE44=1,1,0))</f>
        <v>3</v>
      </c>
      <c r="KH44" s="56"/>
      <c r="KI44" s="22" t="str">
        <f t="shared" ref="KI44:KI49" si="740">IF(KJ44,VLOOKUP(KJ44,Spelers,2,FALSE),"")</f>
        <v>PEETERS Luc</v>
      </c>
      <c r="KJ44" s="83">
        <v>5427</v>
      </c>
      <c r="KK44" s="22" t="str">
        <f t="shared" ref="KK44:KK49" si="741">IF(KJ44,VLOOKUP(KJ44,Spelers,3,FALSE),"")</f>
        <v>D</v>
      </c>
      <c r="KL44" s="22" t="str">
        <f t="shared" ref="KL44:KL49" si="742">IF(KM44,VLOOKUP(KM44,Spelers,2,FALSE),"")</f>
        <v>CLAES Ingrid</v>
      </c>
      <c r="KM44" s="83">
        <v>2961</v>
      </c>
      <c r="KN44" s="22" t="str">
        <f t="shared" ref="KN44:KN49" si="743">IF(KM44,VLOOKUP(KM44,Spelers,3,FALSE),"")</f>
        <v>D</v>
      </c>
      <c r="KO44" s="83">
        <v>1</v>
      </c>
      <c r="KP44" s="83">
        <v>2</v>
      </c>
      <c r="KQ44" s="84"/>
      <c r="KR44" s="22">
        <f t="shared" ref="KR44:KR49" si="744">IF(KP44&lt;&gt;"",IF(KO44=KP44,IF(KO44=1,2,0),1),"")</f>
        <v>1</v>
      </c>
      <c r="KS44" s="22">
        <f t="shared" ref="KS44:KS49" si="745">IF(KP44&lt;&gt;"",IF(KO44=KP44,IF(KO44=1,0,2),1),"")</f>
        <v>1</v>
      </c>
      <c r="KT44" s="43">
        <f>IF(KR44=2,3,IF(KR44=1,1,0))</f>
        <v>1</v>
      </c>
      <c r="KU44" s="43">
        <f>IF(KS44=2,3,IF(KS44=1,1,0))</f>
        <v>1</v>
      </c>
      <c r="KV44" s="66"/>
      <c r="KW44" s="22"/>
      <c r="KX44" s="83"/>
      <c r="KY44" s="22"/>
      <c r="KZ44" s="22"/>
      <c r="LA44" s="83"/>
      <c r="LB44" s="22"/>
      <c r="LC44" s="83"/>
      <c r="LD44" s="83"/>
      <c r="LE44" s="84"/>
      <c r="LF44" s="22"/>
      <c r="LG44" s="22"/>
      <c r="LH44" s="43"/>
      <c r="LI44" s="43"/>
      <c r="LJ44" s="56"/>
      <c r="LK44" s="22"/>
      <c r="LL44" s="83"/>
      <c r="LM44" s="22"/>
      <c r="LN44" s="22"/>
      <c r="LO44" s="83"/>
      <c r="LP44" s="22"/>
      <c r="LQ44" s="83"/>
      <c r="LR44" s="83"/>
      <c r="LS44" s="84"/>
      <c r="LT44" s="22"/>
      <c r="LU44" s="22"/>
      <c r="LV44" s="43"/>
      <c r="LW44" s="43"/>
      <c r="LY44" s="22"/>
      <c r="LZ44" s="83"/>
      <c r="MA44" s="22"/>
      <c r="MB44" s="22"/>
      <c r="MC44" s="83"/>
      <c r="MD44" s="22"/>
      <c r="ME44" s="83"/>
      <c r="MF44" s="83"/>
      <c r="MG44" s="84"/>
      <c r="MH44" s="22"/>
      <c r="MI44" s="22"/>
      <c r="MJ44" s="43"/>
      <c r="MK44" s="43"/>
      <c r="ML44" s="56"/>
      <c r="MM44" s="22"/>
      <c r="MN44" s="83"/>
      <c r="MO44" s="22"/>
      <c r="MP44" s="22"/>
      <c r="MQ44" s="83"/>
      <c r="MR44" s="22"/>
      <c r="MS44" s="83"/>
      <c r="MT44" s="83"/>
      <c r="MU44" s="84"/>
      <c r="MV44" s="22"/>
      <c r="MW44" s="22"/>
      <c r="MX44" s="43"/>
      <c r="MY44" s="43"/>
    </row>
    <row r="45" spans="1:363" ht="16.5" x14ac:dyDescent="0.3">
      <c r="A45" s="22" t="str">
        <f t="shared" si="614"/>
        <v>POTUMS Walter</v>
      </c>
      <c r="B45" s="83">
        <v>435</v>
      </c>
      <c r="C45" s="22" t="str">
        <f t="shared" si="615"/>
        <v>D</v>
      </c>
      <c r="D45" s="22" t="str">
        <f t="shared" si="616"/>
        <v>VAN STEEN Louis</v>
      </c>
      <c r="E45" s="83">
        <v>6573</v>
      </c>
      <c r="F45" s="22" t="str">
        <f t="shared" si="617"/>
        <v>D</v>
      </c>
      <c r="G45" s="83">
        <v>1</v>
      </c>
      <c r="H45" s="83">
        <v>2</v>
      </c>
      <c r="I45" s="84"/>
      <c r="J45" s="22">
        <f t="shared" si="618"/>
        <v>1</v>
      </c>
      <c r="K45" s="22">
        <f t="shared" si="619"/>
        <v>1</v>
      </c>
      <c r="L45" s="43">
        <f t="shared" ref="L45:M49" si="746">IF(J45=2,3,IF(J45=1,1,0))</f>
        <v>1</v>
      </c>
      <c r="M45" s="43">
        <f t="shared" si="746"/>
        <v>1</v>
      </c>
      <c r="N45" s="66"/>
      <c r="O45" s="22" t="str">
        <f t="shared" si="620"/>
        <v>VAN ZAELEN Benny</v>
      </c>
      <c r="P45" s="83">
        <v>3882</v>
      </c>
      <c r="Q45" s="22" t="str">
        <f t="shared" si="621"/>
        <v>D</v>
      </c>
      <c r="R45" s="22" t="str">
        <f t="shared" si="622"/>
        <v>CARLIER Luc</v>
      </c>
      <c r="S45" s="83">
        <v>4715</v>
      </c>
      <c r="T45" s="22" t="str">
        <f t="shared" si="623"/>
        <v>D</v>
      </c>
      <c r="U45" s="83">
        <v>1</v>
      </c>
      <c r="V45" s="83">
        <v>1</v>
      </c>
      <c r="W45" s="84"/>
      <c r="X45" s="22">
        <f t="shared" si="624"/>
        <v>2</v>
      </c>
      <c r="Y45" s="22">
        <f t="shared" si="625"/>
        <v>0</v>
      </c>
      <c r="Z45" s="43">
        <f t="shared" ref="Z45:AA49" si="747">IF(X45=2,3,IF(X45=1,1,0))</f>
        <v>3</v>
      </c>
      <c r="AA45" s="43">
        <f t="shared" si="747"/>
        <v>0</v>
      </c>
      <c r="AB45" s="56"/>
      <c r="AC45" s="22" t="str">
        <f t="shared" si="626"/>
        <v>DE HERDT Marcel</v>
      </c>
      <c r="AD45" s="83">
        <v>2798</v>
      </c>
      <c r="AE45" s="22" t="str">
        <f t="shared" si="627"/>
        <v>D</v>
      </c>
      <c r="AF45" s="22" t="str">
        <f t="shared" si="628"/>
        <v>VAN DE VIJVER Dylan</v>
      </c>
      <c r="AG45" s="83">
        <v>2738</v>
      </c>
      <c r="AH45" s="22" t="str">
        <f t="shared" si="629"/>
        <v>D</v>
      </c>
      <c r="AI45" s="83">
        <v>2</v>
      </c>
      <c r="AJ45" s="83">
        <v>2</v>
      </c>
      <c r="AK45" s="84"/>
      <c r="AL45" s="22">
        <f t="shared" si="630"/>
        <v>0</v>
      </c>
      <c r="AM45" s="22">
        <f t="shared" si="631"/>
        <v>2</v>
      </c>
      <c r="AN45" s="43">
        <f t="shared" ref="AN45:AO49" si="748">IF(AL45=2,3,IF(AL45=1,1,0))</f>
        <v>0</v>
      </c>
      <c r="AO45" s="43">
        <f t="shared" si="748"/>
        <v>3</v>
      </c>
      <c r="AP45" s="56"/>
      <c r="AQ45" s="22" t="str">
        <f t="shared" si="632"/>
        <v>VAN DE VIJVER Dylan</v>
      </c>
      <c r="AR45" s="83">
        <v>2738</v>
      </c>
      <c r="AS45" s="22" t="str">
        <f t="shared" si="633"/>
        <v>D</v>
      </c>
      <c r="AT45" s="22" t="str">
        <f t="shared" si="634"/>
        <v>SPIESSENS Roland</v>
      </c>
      <c r="AU45" s="83">
        <v>2888</v>
      </c>
      <c r="AV45" s="22" t="str">
        <f t="shared" si="635"/>
        <v>C</v>
      </c>
      <c r="AW45" s="83">
        <v>2</v>
      </c>
      <c r="AX45" s="83">
        <v>2</v>
      </c>
      <c r="AY45" s="84"/>
      <c r="AZ45" s="22">
        <f t="shared" si="636"/>
        <v>0</v>
      </c>
      <c r="BA45" s="22">
        <f t="shared" si="637"/>
        <v>2</v>
      </c>
      <c r="BB45" s="43">
        <f t="shared" ref="BB45:BC49" si="749">IF(AZ45=2,3,IF(AZ45=1,1,0))</f>
        <v>0</v>
      </c>
      <c r="BC45" s="43">
        <f t="shared" si="749"/>
        <v>3</v>
      </c>
      <c r="BD45" s="66"/>
      <c r="BE45" s="22" t="str">
        <f t="shared" si="638"/>
        <v>CRICKX Ronald</v>
      </c>
      <c r="BF45" s="83">
        <v>605</v>
      </c>
      <c r="BG45" s="22" t="str">
        <f t="shared" si="639"/>
        <v>C</v>
      </c>
      <c r="BH45" s="22" t="str">
        <f t="shared" si="640"/>
        <v>DE BUYSER Glenn</v>
      </c>
      <c r="BI45" s="83">
        <v>1864</v>
      </c>
      <c r="BJ45" s="22" t="str">
        <f t="shared" si="641"/>
        <v>C</v>
      </c>
      <c r="BK45" s="83">
        <v>2</v>
      </c>
      <c r="BL45" s="83">
        <v>2</v>
      </c>
      <c r="BM45" s="84"/>
      <c r="BN45" s="22">
        <f t="shared" si="642"/>
        <v>0</v>
      </c>
      <c r="BO45" s="22">
        <f t="shared" si="643"/>
        <v>2</v>
      </c>
      <c r="BP45" s="43">
        <f t="shared" ref="BP45:BQ49" si="750">IF(BN45=2,3,IF(BN45=1,1,0))</f>
        <v>0</v>
      </c>
      <c r="BQ45" s="43">
        <f t="shared" si="750"/>
        <v>3</v>
      </c>
      <c r="BR45" s="56"/>
      <c r="BS45" s="22" t="str">
        <f t="shared" si="644"/>
        <v>DE VAEL Louis</v>
      </c>
      <c r="BT45" s="83">
        <v>1769</v>
      </c>
      <c r="BU45" s="22" t="str">
        <f t="shared" si="645"/>
        <v>C</v>
      </c>
      <c r="BV45" s="22" t="str">
        <f t="shared" si="646"/>
        <v>VERMEREN Thierry</v>
      </c>
      <c r="BW45" s="83">
        <v>8210</v>
      </c>
      <c r="BX45" s="22" t="str">
        <f t="shared" si="647"/>
        <v>NA</v>
      </c>
      <c r="BY45" s="83">
        <v>1</v>
      </c>
      <c r="BZ45" s="83">
        <v>1</v>
      </c>
      <c r="CA45" s="84"/>
      <c r="CB45" s="22">
        <f t="shared" si="648"/>
        <v>2</v>
      </c>
      <c r="CC45" s="22">
        <f t="shared" si="649"/>
        <v>0</v>
      </c>
      <c r="CD45" s="43">
        <f t="shared" ref="CD45:CE49" si="751">IF(CB45=2,3,IF(CB45=1,1,0))</f>
        <v>3</v>
      </c>
      <c r="CE45" s="43">
        <f t="shared" si="751"/>
        <v>0</v>
      </c>
      <c r="CF45" s="56"/>
      <c r="CG45" s="22" t="str">
        <f t="shared" si="650"/>
        <v>CRICKX Ronald</v>
      </c>
      <c r="CH45" s="83">
        <v>605</v>
      </c>
      <c r="CI45" s="22" t="str">
        <f t="shared" si="651"/>
        <v>C</v>
      </c>
      <c r="CJ45" s="22" t="str">
        <f t="shared" si="652"/>
        <v>LOMBAERTS Ann</v>
      </c>
      <c r="CK45" s="83">
        <v>8732</v>
      </c>
      <c r="CL45" s="22" t="str">
        <f t="shared" si="653"/>
        <v>ND</v>
      </c>
      <c r="CM45" s="83">
        <v>1</v>
      </c>
      <c r="CN45" s="83">
        <v>1</v>
      </c>
      <c r="CO45" s="84"/>
      <c r="CP45" s="22">
        <f t="shared" si="654"/>
        <v>2</v>
      </c>
      <c r="CQ45" s="22">
        <f t="shared" si="655"/>
        <v>0</v>
      </c>
      <c r="CR45" s="43">
        <f t="shared" ref="CR45:CS49" si="752">IF(CP45=2,3,IF(CP45=1,1,0))</f>
        <v>3</v>
      </c>
      <c r="CS45" s="43">
        <f t="shared" si="752"/>
        <v>0</v>
      </c>
      <c r="CT45" s="66"/>
      <c r="CU45" s="22" t="str">
        <f t="shared" si="656"/>
        <v>VAN DE VYVER Kirsten</v>
      </c>
      <c r="CV45" s="83">
        <v>2973</v>
      </c>
      <c r="CW45" s="22" t="str">
        <f t="shared" si="657"/>
        <v>D</v>
      </c>
      <c r="CX45" s="22" t="str">
        <f t="shared" si="658"/>
        <v>MERTENS Paris</v>
      </c>
      <c r="CY45" s="83">
        <v>8303</v>
      </c>
      <c r="CZ45" s="22" t="str">
        <f t="shared" si="659"/>
        <v>D</v>
      </c>
      <c r="DA45" s="83">
        <v>1</v>
      </c>
      <c r="DB45" s="83">
        <v>1</v>
      </c>
      <c r="DC45" s="84"/>
      <c r="DD45" s="22">
        <f t="shared" si="660"/>
        <v>2</v>
      </c>
      <c r="DE45" s="22">
        <f t="shared" si="661"/>
        <v>0</v>
      </c>
      <c r="DF45" s="43">
        <f t="shared" ref="DF45:DG49" si="753">IF(DD45=2,3,IF(DD45=1,1,0))</f>
        <v>3</v>
      </c>
      <c r="DG45" s="43">
        <f t="shared" si="753"/>
        <v>0</v>
      </c>
      <c r="DH45" s="56"/>
      <c r="DI45" s="22" t="str">
        <f t="shared" si="662"/>
        <v>LEEMANS Gustaaf</v>
      </c>
      <c r="DJ45" s="83">
        <v>2598</v>
      </c>
      <c r="DK45" s="22" t="str">
        <f t="shared" si="663"/>
        <v>C</v>
      </c>
      <c r="DL45" s="22" t="str">
        <f t="shared" si="664"/>
        <v>POTUMS Walter</v>
      </c>
      <c r="DM45" s="83">
        <v>435</v>
      </c>
      <c r="DN45" s="22" t="str">
        <f t="shared" si="665"/>
        <v>D</v>
      </c>
      <c r="DO45" s="83">
        <v>1</v>
      </c>
      <c r="DP45" s="83">
        <v>1</v>
      </c>
      <c r="DQ45" s="84"/>
      <c r="DR45" s="22">
        <f t="shared" si="666"/>
        <v>2</v>
      </c>
      <c r="DS45" s="22">
        <f t="shared" si="667"/>
        <v>0</v>
      </c>
      <c r="DT45" s="43">
        <f t="shared" ref="DT45:DU49" si="754">IF(DR45=2,3,IF(DR45=1,1,0))</f>
        <v>3</v>
      </c>
      <c r="DU45" s="43">
        <f t="shared" si="754"/>
        <v>0</v>
      </c>
      <c r="DV45" s="56"/>
      <c r="DW45" s="22" t="str">
        <f t="shared" si="668"/>
        <v>VAN BOUWEL Louis</v>
      </c>
      <c r="DX45" s="83">
        <v>2630</v>
      </c>
      <c r="DY45" s="22" t="str">
        <f t="shared" si="669"/>
        <v>D</v>
      </c>
      <c r="DZ45" s="22" t="str">
        <f t="shared" si="670"/>
        <v>PIESSENS August</v>
      </c>
      <c r="EA45" s="83">
        <v>8056</v>
      </c>
      <c r="EB45" s="22" t="str">
        <f t="shared" si="671"/>
        <v>C</v>
      </c>
      <c r="EC45" s="83">
        <v>1</v>
      </c>
      <c r="ED45" s="83">
        <v>2</v>
      </c>
      <c r="EE45" s="84"/>
      <c r="EF45" s="22">
        <f t="shared" si="672"/>
        <v>1</v>
      </c>
      <c r="EG45" s="22">
        <f t="shared" si="673"/>
        <v>1</v>
      </c>
      <c r="EH45" s="43">
        <f t="shared" ref="EH45:EI49" si="755">IF(EF45=2,3,IF(EF45=1,1,0))</f>
        <v>1</v>
      </c>
      <c r="EI45" s="43">
        <f t="shared" si="755"/>
        <v>1</v>
      </c>
      <c r="EJ45" s="66"/>
      <c r="EK45" s="22" t="str">
        <f t="shared" si="674"/>
        <v>DESMEDT Gino</v>
      </c>
      <c r="EL45" s="83">
        <v>7889</v>
      </c>
      <c r="EM45" s="22" t="str">
        <f t="shared" si="675"/>
        <v>D</v>
      </c>
      <c r="EN45" s="22" t="str">
        <f t="shared" si="676"/>
        <v>ALEWATERS Gustaaf</v>
      </c>
      <c r="EO45" s="83">
        <v>3691</v>
      </c>
      <c r="EP45" s="22" t="str">
        <f t="shared" si="677"/>
        <v>D</v>
      </c>
      <c r="EQ45" s="83">
        <v>1</v>
      </c>
      <c r="ER45" s="83">
        <v>1</v>
      </c>
      <c r="ES45" s="84"/>
      <c r="ET45" s="22">
        <f t="shared" si="678"/>
        <v>2</v>
      </c>
      <c r="EU45" s="22">
        <f t="shared" si="679"/>
        <v>0</v>
      </c>
      <c r="EV45" s="43">
        <f t="shared" ref="EV45:EW49" si="756">IF(ET45=2,3,IF(ET45=1,1,0))</f>
        <v>3</v>
      </c>
      <c r="EW45" s="43">
        <f t="shared" si="756"/>
        <v>0</v>
      </c>
      <c r="EX45" s="56"/>
      <c r="EY45" s="22" t="str">
        <f t="shared" si="680"/>
        <v>DE VAEL Louis</v>
      </c>
      <c r="EZ45" s="83">
        <v>1769</v>
      </c>
      <c r="FA45" s="22" t="str">
        <f t="shared" si="681"/>
        <v>C</v>
      </c>
      <c r="FB45" s="22" t="str">
        <f t="shared" si="682"/>
        <v>MERTENS Paris</v>
      </c>
      <c r="FC45" s="83">
        <v>8303</v>
      </c>
      <c r="FD45" s="22" t="str">
        <f t="shared" si="683"/>
        <v>D</v>
      </c>
      <c r="FE45" s="83">
        <v>1</v>
      </c>
      <c r="FF45" s="83">
        <v>1</v>
      </c>
      <c r="FG45" s="84"/>
      <c r="FH45" s="22">
        <f t="shared" si="684"/>
        <v>2</v>
      </c>
      <c r="FI45" s="22">
        <f t="shared" si="685"/>
        <v>0</v>
      </c>
      <c r="FJ45" s="43">
        <f t="shared" ref="FJ45:FK49" si="757">IF(FH45=2,3,IF(FH45=1,1,0))</f>
        <v>3</v>
      </c>
      <c r="FK45" s="43">
        <f t="shared" si="757"/>
        <v>0</v>
      </c>
      <c r="FL45" s="56"/>
      <c r="FM45" s="22" t="str">
        <f t="shared" si="686"/>
        <v>MERTENS Paris</v>
      </c>
      <c r="FN45" s="83">
        <v>8303</v>
      </c>
      <c r="FO45" s="22" t="str">
        <f t="shared" si="687"/>
        <v>D</v>
      </c>
      <c r="FP45" s="22" t="str">
        <f t="shared" si="688"/>
        <v>D'HERTEFELT Alfons</v>
      </c>
      <c r="FQ45" s="83">
        <v>3288</v>
      </c>
      <c r="FR45" s="22" t="str">
        <f t="shared" si="689"/>
        <v>C</v>
      </c>
      <c r="FS45" s="83">
        <v>2</v>
      </c>
      <c r="FT45" s="83">
        <v>2</v>
      </c>
      <c r="FU45" s="84"/>
      <c r="FV45" s="22">
        <f t="shared" si="690"/>
        <v>0</v>
      </c>
      <c r="FW45" s="22">
        <f t="shared" si="691"/>
        <v>2</v>
      </c>
      <c r="FX45" s="43">
        <f t="shared" ref="FX45:FY49" si="758">IF(FV45=2,3,IF(FV45=1,1,0))</f>
        <v>0</v>
      </c>
      <c r="FY45" s="43">
        <f t="shared" si="758"/>
        <v>3</v>
      </c>
      <c r="FZ45" s="66"/>
      <c r="GA45" s="22" t="str">
        <f t="shared" si="692"/>
        <v>JANSEGERS Rudy</v>
      </c>
      <c r="GB45" s="83">
        <v>7595</v>
      </c>
      <c r="GC45" s="22" t="str">
        <f t="shared" si="693"/>
        <v>NA</v>
      </c>
      <c r="GD45" s="22" t="str">
        <f t="shared" si="694"/>
        <v>VAN BOGAERT Karel</v>
      </c>
      <c r="GE45" s="83">
        <v>7688</v>
      </c>
      <c r="GF45" s="22" t="str">
        <f t="shared" si="695"/>
        <v>NA</v>
      </c>
      <c r="GG45" s="83">
        <v>1</v>
      </c>
      <c r="GH45" s="83">
        <v>1</v>
      </c>
      <c r="GI45" s="84"/>
      <c r="GJ45" s="22">
        <f t="shared" si="696"/>
        <v>2</v>
      </c>
      <c r="GK45" s="22">
        <f t="shared" si="697"/>
        <v>0</v>
      </c>
      <c r="GL45" s="43">
        <f t="shared" ref="GL45:GM49" si="759">IF(GJ45=2,3,IF(GJ45=1,1,0))</f>
        <v>3</v>
      </c>
      <c r="GM45" s="43">
        <f t="shared" si="759"/>
        <v>0</v>
      </c>
      <c r="GN45" s="56"/>
      <c r="GO45" s="22" t="str">
        <f t="shared" si="698"/>
        <v>MAETENS Gert</v>
      </c>
      <c r="GP45" s="83">
        <v>8048</v>
      </c>
      <c r="GQ45" s="22" t="str">
        <f t="shared" si="699"/>
        <v>D</v>
      </c>
      <c r="GR45" s="22" t="str">
        <f t="shared" si="700"/>
        <v>D'HERTEFELT Alfons</v>
      </c>
      <c r="GS45" s="83">
        <v>3288</v>
      </c>
      <c r="GT45" s="22" t="str">
        <f t="shared" si="701"/>
        <v>C</v>
      </c>
      <c r="GU45" s="83">
        <v>2</v>
      </c>
      <c r="GV45" s="83">
        <v>2</v>
      </c>
      <c r="GW45" s="84"/>
      <c r="GX45" s="22">
        <f t="shared" si="702"/>
        <v>0</v>
      </c>
      <c r="GY45" s="22">
        <f t="shared" si="703"/>
        <v>2</v>
      </c>
      <c r="GZ45" s="43">
        <f t="shared" ref="GZ45:HA49" si="760">IF(GX45=2,3,IF(GX45=1,1,0))</f>
        <v>0</v>
      </c>
      <c r="HA45" s="43">
        <f t="shared" si="760"/>
        <v>3</v>
      </c>
      <c r="HB45" s="56"/>
      <c r="HC45" s="22" t="str">
        <f t="shared" si="704"/>
        <v>COOSEMANS Patrick</v>
      </c>
      <c r="HD45" s="83">
        <v>1158</v>
      </c>
      <c r="HE45" s="22" t="str">
        <f t="shared" si="705"/>
        <v>NA</v>
      </c>
      <c r="HF45" s="22" t="str">
        <f t="shared" si="706"/>
        <v>ARIJS Chris</v>
      </c>
      <c r="HG45" s="83">
        <v>7767</v>
      </c>
      <c r="HH45" s="22" t="str">
        <f t="shared" si="707"/>
        <v>D</v>
      </c>
      <c r="HI45" s="83">
        <v>1</v>
      </c>
      <c r="HJ45" s="83">
        <v>2</v>
      </c>
      <c r="HK45" s="84"/>
      <c r="HL45" s="22">
        <f t="shared" si="708"/>
        <v>1</v>
      </c>
      <c r="HM45" s="22">
        <f t="shared" si="709"/>
        <v>1</v>
      </c>
      <c r="HN45" s="43">
        <f t="shared" ref="HN45:HO49" si="761">IF(HL45=2,3,IF(HL45=1,1,0))</f>
        <v>1</v>
      </c>
      <c r="HO45" s="43">
        <f t="shared" si="761"/>
        <v>1</v>
      </c>
      <c r="HP45" s="66"/>
      <c r="HQ45" s="22" t="str">
        <f t="shared" si="710"/>
        <v>CRICKX Ronald</v>
      </c>
      <c r="HR45" s="83">
        <v>605</v>
      </c>
      <c r="HS45" s="22" t="str">
        <f t="shared" si="711"/>
        <v>C</v>
      </c>
      <c r="HT45" s="22" t="str">
        <f t="shared" si="712"/>
        <v>THYS Cindy</v>
      </c>
      <c r="HU45" s="83">
        <v>3689</v>
      </c>
      <c r="HV45" s="22" t="str">
        <f t="shared" si="713"/>
        <v>C</v>
      </c>
      <c r="HW45" s="83">
        <v>1</v>
      </c>
      <c r="HX45" s="83">
        <v>1</v>
      </c>
      <c r="HY45" s="84"/>
      <c r="HZ45" s="22">
        <f t="shared" si="714"/>
        <v>2</v>
      </c>
      <c r="IA45" s="22">
        <f t="shared" si="715"/>
        <v>0</v>
      </c>
      <c r="IB45" s="43">
        <f t="shared" ref="IB45:IC49" si="762">IF(HZ45=2,3,IF(HZ45=1,1,0))</f>
        <v>3</v>
      </c>
      <c r="IC45" s="43">
        <f t="shared" si="762"/>
        <v>0</v>
      </c>
      <c r="ID45" s="56"/>
      <c r="IE45" s="22" t="str">
        <f t="shared" si="716"/>
        <v>STEENACKERS Carlito</v>
      </c>
      <c r="IF45" s="83">
        <v>2284</v>
      </c>
      <c r="IG45" s="22" t="str">
        <f t="shared" si="717"/>
        <v>D</v>
      </c>
      <c r="IH45" s="22" t="str">
        <f t="shared" si="718"/>
        <v>VERMEREN Thierry</v>
      </c>
      <c r="II45" s="83">
        <v>8210</v>
      </c>
      <c r="IJ45" s="22" t="str">
        <f t="shared" si="719"/>
        <v>NA</v>
      </c>
      <c r="IK45" s="83">
        <v>2</v>
      </c>
      <c r="IL45" s="83">
        <v>2</v>
      </c>
      <c r="IM45" s="65"/>
      <c r="IN45" s="22">
        <f t="shared" si="720"/>
        <v>0</v>
      </c>
      <c r="IO45" s="22">
        <f t="shared" si="721"/>
        <v>2</v>
      </c>
      <c r="IP45" s="43">
        <f t="shared" ref="IP45:IQ49" si="763">IF(IN45=2,3,IF(IN45=1,1,0))</f>
        <v>0</v>
      </c>
      <c r="IQ45" s="43">
        <f t="shared" si="763"/>
        <v>3</v>
      </c>
      <c r="IR45" s="56"/>
      <c r="IS45" s="22" t="str">
        <f t="shared" si="722"/>
        <v>MERTENS Paris</v>
      </c>
      <c r="IT45" s="83">
        <v>8303</v>
      </c>
      <c r="IU45" s="22" t="str">
        <f t="shared" si="723"/>
        <v>D</v>
      </c>
      <c r="IV45" s="22" t="str">
        <f t="shared" si="724"/>
        <v>BRABANTS Hans</v>
      </c>
      <c r="IW45" s="83">
        <v>2777</v>
      </c>
      <c r="IX45" s="22" t="str">
        <f t="shared" si="725"/>
        <v>D</v>
      </c>
      <c r="IY45" s="83">
        <v>2</v>
      </c>
      <c r="IZ45" s="83">
        <v>2</v>
      </c>
      <c r="JA45" s="84"/>
      <c r="JB45" s="22">
        <f t="shared" si="726"/>
        <v>0</v>
      </c>
      <c r="JC45" s="22">
        <f t="shared" si="727"/>
        <v>2</v>
      </c>
      <c r="JD45" s="43">
        <f t="shared" ref="JD45:JE49" si="764">IF(JB45=2,3,IF(JB45=1,1,0))</f>
        <v>0</v>
      </c>
      <c r="JE45" s="43">
        <f t="shared" si="764"/>
        <v>3</v>
      </c>
      <c r="JF45" s="66"/>
      <c r="JG45" s="22" t="str">
        <f t="shared" si="728"/>
        <v>MERTENS Paris</v>
      </c>
      <c r="JH45" s="83">
        <v>8303</v>
      </c>
      <c r="JI45" s="22" t="str">
        <f t="shared" si="729"/>
        <v>D</v>
      </c>
      <c r="JJ45" s="22" t="str">
        <f t="shared" si="730"/>
        <v>VAN VOSSEL Mireille</v>
      </c>
      <c r="JK45" s="83">
        <v>2981</v>
      </c>
      <c r="JL45" s="22" t="str">
        <f t="shared" si="731"/>
        <v>C</v>
      </c>
      <c r="JM45" s="83">
        <v>1</v>
      </c>
      <c r="JN45" s="83">
        <v>2</v>
      </c>
      <c r="JO45" s="84"/>
      <c r="JP45" s="22">
        <f t="shared" si="732"/>
        <v>1</v>
      </c>
      <c r="JQ45" s="22">
        <f t="shared" si="733"/>
        <v>1</v>
      </c>
      <c r="JR45" s="43">
        <f t="shared" ref="JR45:JS49" si="765">IF(JP45=2,3,IF(JP45=1,1,0))</f>
        <v>1</v>
      </c>
      <c r="JS45" s="43">
        <f t="shared" si="765"/>
        <v>1</v>
      </c>
      <c r="JT45" s="56"/>
      <c r="JU45" s="22" t="str">
        <f t="shared" si="734"/>
        <v>JANSEGERS Rudy</v>
      </c>
      <c r="JV45" s="83">
        <v>7595</v>
      </c>
      <c r="JW45" s="22" t="str">
        <f t="shared" si="735"/>
        <v>NA</v>
      </c>
      <c r="JX45" s="22" t="str">
        <f t="shared" si="736"/>
        <v>SMET Kevin</v>
      </c>
      <c r="JY45" s="83">
        <v>2720</v>
      </c>
      <c r="JZ45" s="22" t="str">
        <f t="shared" si="737"/>
        <v>B</v>
      </c>
      <c r="KA45" s="83">
        <v>2</v>
      </c>
      <c r="KB45" s="83">
        <v>2</v>
      </c>
      <c r="KC45" s="84"/>
      <c r="KD45" s="22">
        <f t="shared" si="738"/>
        <v>0</v>
      </c>
      <c r="KE45" s="22">
        <f t="shared" si="739"/>
        <v>2</v>
      </c>
      <c r="KF45" s="43">
        <f t="shared" ref="KF45:KG49" si="766">IF(KD45=2,3,IF(KD45=1,1,0))</f>
        <v>0</v>
      </c>
      <c r="KG45" s="43">
        <f t="shared" si="766"/>
        <v>3</v>
      </c>
      <c r="KH45" s="56"/>
      <c r="KI45" s="22" t="str">
        <f t="shared" si="740"/>
        <v>DE HERDT Marcel</v>
      </c>
      <c r="KJ45" s="83">
        <v>2798</v>
      </c>
      <c r="KK45" s="22" t="str">
        <f t="shared" si="741"/>
        <v>D</v>
      </c>
      <c r="KL45" s="22" t="str">
        <f t="shared" si="742"/>
        <v>DESMEDT Gino</v>
      </c>
      <c r="KM45" s="83">
        <v>7889</v>
      </c>
      <c r="KN45" s="22" t="str">
        <f t="shared" si="743"/>
        <v>D</v>
      </c>
      <c r="KO45" s="83">
        <v>2</v>
      </c>
      <c r="KP45" s="83">
        <v>2</v>
      </c>
      <c r="KQ45" s="84"/>
      <c r="KR45" s="22">
        <f t="shared" si="744"/>
        <v>0</v>
      </c>
      <c r="KS45" s="22">
        <f t="shared" si="745"/>
        <v>2</v>
      </c>
      <c r="KT45" s="43">
        <f t="shared" ref="KT45:KU49" si="767">IF(KR45=2,3,IF(KR45=1,1,0))</f>
        <v>0</v>
      </c>
      <c r="KU45" s="43">
        <f t="shared" si="767"/>
        <v>3</v>
      </c>
      <c r="KV45" s="66"/>
      <c r="KW45" s="22"/>
      <c r="KX45" s="83"/>
      <c r="KY45" s="22"/>
      <c r="KZ45" s="22"/>
      <c r="LA45" s="83"/>
      <c r="LB45" s="22"/>
      <c r="LC45" s="83"/>
      <c r="LD45" s="83"/>
      <c r="LE45" s="84"/>
      <c r="LF45" s="22"/>
      <c r="LG45" s="22"/>
      <c r="LH45" s="43"/>
      <c r="LI45" s="43"/>
      <c r="LJ45" s="56"/>
      <c r="LK45" s="22"/>
      <c r="LL45" s="83"/>
      <c r="LM45" s="22"/>
      <c r="LN45" s="22"/>
      <c r="LO45" s="83"/>
      <c r="LP45" s="22"/>
      <c r="LQ45" s="83"/>
      <c r="LR45" s="83"/>
      <c r="LS45" s="84"/>
      <c r="LT45" s="22"/>
      <c r="LU45" s="22"/>
      <c r="LV45" s="43"/>
      <c r="LW45" s="43"/>
      <c r="LY45" s="22"/>
      <c r="LZ45" s="83"/>
      <c r="MA45" s="22"/>
      <c r="MB45" s="22"/>
      <c r="MC45" s="83"/>
      <c r="MD45" s="22"/>
      <c r="ME45" s="83"/>
      <c r="MF45" s="83"/>
      <c r="MG45" s="84"/>
      <c r="MH45" s="22"/>
      <c r="MI45" s="22"/>
      <c r="MJ45" s="43"/>
      <c r="MK45" s="43"/>
      <c r="ML45" s="56"/>
      <c r="MM45" s="22"/>
      <c r="MN45" s="83"/>
      <c r="MO45" s="22"/>
      <c r="MP45" s="22"/>
      <c r="MQ45" s="83"/>
      <c r="MR45" s="22"/>
      <c r="MS45" s="83"/>
      <c r="MT45" s="83"/>
      <c r="MU45" s="84"/>
      <c r="MV45" s="22"/>
      <c r="MW45" s="22"/>
      <c r="MX45" s="43"/>
      <c r="MY45" s="43"/>
    </row>
    <row r="46" spans="1:363" ht="16.5" x14ac:dyDescent="0.3">
      <c r="A46" s="22" t="str">
        <f t="shared" si="614"/>
        <v>CARLIER Astrid</v>
      </c>
      <c r="B46" s="83">
        <v>6446</v>
      </c>
      <c r="C46" s="22" t="str">
        <f t="shared" si="615"/>
        <v>D</v>
      </c>
      <c r="D46" s="22" t="str">
        <f t="shared" si="616"/>
        <v>JANSSENS Els</v>
      </c>
      <c r="E46" s="83">
        <v>7900</v>
      </c>
      <c r="F46" s="22" t="str">
        <f t="shared" si="617"/>
        <v>ND</v>
      </c>
      <c r="G46" s="83">
        <v>1</v>
      </c>
      <c r="H46" s="83">
        <v>2</v>
      </c>
      <c r="I46" s="84"/>
      <c r="J46" s="22">
        <f t="shared" si="618"/>
        <v>1</v>
      </c>
      <c r="K46" s="22">
        <f t="shared" si="619"/>
        <v>1</v>
      </c>
      <c r="L46" s="43">
        <f t="shared" si="746"/>
        <v>1</v>
      </c>
      <c r="M46" s="43">
        <f t="shared" si="746"/>
        <v>1</v>
      </c>
      <c r="N46" s="66"/>
      <c r="O46" s="22" t="str">
        <f t="shared" si="620"/>
        <v>PIESSENS August</v>
      </c>
      <c r="P46" s="83">
        <v>8056</v>
      </c>
      <c r="Q46" s="22" t="str">
        <f t="shared" si="621"/>
        <v>C</v>
      </c>
      <c r="R46" s="22" t="str">
        <f t="shared" si="622"/>
        <v>VAN KEER Kristiaan</v>
      </c>
      <c r="S46" s="83">
        <v>2249</v>
      </c>
      <c r="T46" s="22" t="str">
        <f t="shared" si="623"/>
        <v>C</v>
      </c>
      <c r="U46" s="83">
        <v>1</v>
      </c>
      <c r="V46" s="83">
        <v>1</v>
      </c>
      <c r="W46" s="84"/>
      <c r="X46" s="22">
        <f t="shared" si="624"/>
        <v>2</v>
      </c>
      <c r="Y46" s="22">
        <f t="shared" si="625"/>
        <v>0</v>
      </c>
      <c r="Z46" s="43">
        <f t="shared" si="747"/>
        <v>3</v>
      </c>
      <c r="AA46" s="43">
        <f t="shared" si="747"/>
        <v>0</v>
      </c>
      <c r="AB46" s="56"/>
      <c r="AC46" s="22" t="str">
        <f t="shared" si="626"/>
        <v>VAN BOGAERT Jordi</v>
      </c>
      <c r="AD46" s="83">
        <v>2601</v>
      </c>
      <c r="AE46" s="22" t="str">
        <f t="shared" si="627"/>
        <v>D</v>
      </c>
      <c r="AF46" s="22" t="str">
        <f t="shared" si="628"/>
        <v>PIESSENS August</v>
      </c>
      <c r="AG46" s="83">
        <v>8056</v>
      </c>
      <c r="AH46" s="22" t="str">
        <f t="shared" si="629"/>
        <v>C</v>
      </c>
      <c r="AI46" s="83">
        <v>1</v>
      </c>
      <c r="AJ46" s="83">
        <v>1</v>
      </c>
      <c r="AK46" s="84"/>
      <c r="AL46" s="22">
        <f t="shared" si="630"/>
        <v>2</v>
      </c>
      <c r="AM46" s="22">
        <f t="shared" si="631"/>
        <v>0</v>
      </c>
      <c r="AN46" s="43">
        <f t="shared" si="748"/>
        <v>3</v>
      </c>
      <c r="AO46" s="43">
        <f t="shared" si="748"/>
        <v>0</v>
      </c>
      <c r="AP46" s="56"/>
      <c r="AQ46" s="22" t="str">
        <f t="shared" si="632"/>
        <v>VAN ZAELEN Benny</v>
      </c>
      <c r="AR46" s="83">
        <v>3882</v>
      </c>
      <c r="AS46" s="22" t="str">
        <f t="shared" si="633"/>
        <v>D</v>
      </c>
      <c r="AT46" s="22" t="str">
        <f t="shared" si="634"/>
        <v>VERMEREN Thierry</v>
      </c>
      <c r="AU46" s="83">
        <v>8210</v>
      </c>
      <c r="AV46" s="22" t="str">
        <f t="shared" si="635"/>
        <v>NA</v>
      </c>
      <c r="AW46" s="83">
        <v>2</v>
      </c>
      <c r="AX46" s="83">
        <v>2</v>
      </c>
      <c r="AY46" s="84"/>
      <c r="AZ46" s="22">
        <f t="shared" si="636"/>
        <v>0</v>
      </c>
      <c r="BA46" s="22">
        <f t="shared" si="637"/>
        <v>2</v>
      </c>
      <c r="BB46" s="43">
        <f t="shared" si="749"/>
        <v>0</v>
      </c>
      <c r="BC46" s="43">
        <f t="shared" si="749"/>
        <v>3</v>
      </c>
      <c r="BD46" s="66"/>
      <c r="BE46" s="22" t="str">
        <f t="shared" si="638"/>
        <v>TELLIER Yannick</v>
      </c>
      <c r="BF46" s="83">
        <v>7646</v>
      </c>
      <c r="BG46" s="22" t="str">
        <f t="shared" si="639"/>
        <v>B</v>
      </c>
      <c r="BH46" s="22" t="str">
        <f t="shared" si="640"/>
        <v>BROOTHAERS Kurt</v>
      </c>
      <c r="BI46" s="83">
        <v>5275</v>
      </c>
      <c r="BJ46" s="22" t="str">
        <f t="shared" si="641"/>
        <v>D</v>
      </c>
      <c r="BK46" s="83">
        <v>1</v>
      </c>
      <c r="BL46" s="83">
        <v>1</v>
      </c>
      <c r="BM46" s="84"/>
      <c r="BN46" s="22">
        <f t="shared" si="642"/>
        <v>2</v>
      </c>
      <c r="BO46" s="22">
        <f t="shared" si="643"/>
        <v>0</v>
      </c>
      <c r="BP46" s="43">
        <f t="shared" si="750"/>
        <v>3</v>
      </c>
      <c r="BQ46" s="43">
        <f t="shared" si="750"/>
        <v>0</v>
      </c>
      <c r="BR46" s="56"/>
      <c r="BS46" s="22" t="str">
        <f t="shared" si="644"/>
        <v>VAN STEEN Louis</v>
      </c>
      <c r="BT46" s="83">
        <v>6573</v>
      </c>
      <c r="BU46" s="22" t="str">
        <f t="shared" si="645"/>
        <v>D</v>
      </c>
      <c r="BV46" s="22" t="str">
        <f t="shared" si="646"/>
        <v>BLOMMAERT Kris</v>
      </c>
      <c r="BW46" s="83">
        <v>7911</v>
      </c>
      <c r="BX46" s="22" t="str">
        <f t="shared" si="647"/>
        <v>NA</v>
      </c>
      <c r="BY46" s="83">
        <v>1</v>
      </c>
      <c r="BZ46" s="83">
        <v>1</v>
      </c>
      <c r="CA46" s="84"/>
      <c r="CB46" s="22">
        <f t="shared" si="648"/>
        <v>2</v>
      </c>
      <c r="CC46" s="22">
        <f t="shared" si="649"/>
        <v>0</v>
      </c>
      <c r="CD46" s="43">
        <f t="shared" si="751"/>
        <v>3</v>
      </c>
      <c r="CE46" s="43">
        <f t="shared" si="751"/>
        <v>0</v>
      </c>
      <c r="CF46" s="56"/>
      <c r="CG46" s="22" t="str">
        <f t="shared" si="650"/>
        <v>SELLESLAGH Charly</v>
      </c>
      <c r="CH46" s="83">
        <v>7705</v>
      </c>
      <c r="CI46" s="22" t="str">
        <f t="shared" si="651"/>
        <v>C</v>
      </c>
      <c r="CJ46" s="22" t="str">
        <f t="shared" si="652"/>
        <v>STEENACKERS Carlito</v>
      </c>
      <c r="CK46" s="83">
        <v>2284</v>
      </c>
      <c r="CL46" s="22" t="str">
        <f t="shared" si="653"/>
        <v>D</v>
      </c>
      <c r="CM46" s="83">
        <v>1</v>
      </c>
      <c r="CN46" s="83">
        <v>1</v>
      </c>
      <c r="CO46" s="84"/>
      <c r="CP46" s="22">
        <f t="shared" si="654"/>
        <v>2</v>
      </c>
      <c r="CQ46" s="22">
        <f t="shared" si="655"/>
        <v>0</v>
      </c>
      <c r="CR46" s="43">
        <f t="shared" si="752"/>
        <v>3</v>
      </c>
      <c r="CS46" s="43">
        <f t="shared" si="752"/>
        <v>0</v>
      </c>
      <c r="CT46" s="66"/>
      <c r="CU46" s="22" t="str">
        <f t="shared" si="656"/>
        <v>VAN SCHOOR Eddy</v>
      </c>
      <c r="CV46" s="83">
        <v>2778</v>
      </c>
      <c r="CW46" s="22" t="str">
        <f t="shared" si="657"/>
        <v>D</v>
      </c>
      <c r="CX46" s="22" t="str">
        <f t="shared" si="658"/>
        <v>CARLIER Luc</v>
      </c>
      <c r="CY46" s="83">
        <v>4715</v>
      </c>
      <c r="CZ46" s="22" t="str">
        <f t="shared" si="659"/>
        <v>D</v>
      </c>
      <c r="DA46" s="83">
        <v>1</v>
      </c>
      <c r="DB46" s="83">
        <v>2</v>
      </c>
      <c r="DC46" s="84"/>
      <c r="DD46" s="22">
        <f t="shared" si="660"/>
        <v>1</v>
      </c>
      <c r="DE46" s="22">
        <f t="shared" si="661"/>
        <v>1</v>
      </c>
      <c r="DF46" s="43">
        <f t="shared" si="753"/>
        <v>1</v>
      </c>
      <c r="DG46" s="43">
        <f t="shared" si="753"/>
        <v>1</v>
      </c>
      <c r="DH46" s="56"/>
      <c r="DI46" s="22" t="str">
        <f t="shared" si="662"/>
        <v>VERTENTEN Yannick</v>
      </c>
      <c r="DJ46" s="83">
        <v>1173</v>
      </c>
      <c r="DK46" s="22" t="str">
        <f t="shared" si="663"/>
        <v>D</v>
      </c>
      <c r="DL46" s="22" t="str">
        <f t="shared" si="664"/>
        <v>MERTENS Paris</v>
      </c>
      <c r="DM46" s="83">
        <v>8303</v>
      </c>
      <c r="DN46" s="22" t="str">
        <f t="shared" si="665"/>
        <v>D</v>
      </c>
      <c r="DO46" s="83">
        <v>1</v>
      </c>
      <c r="DP46" s="83">
        <v>2</v>
      </c>
      <c r="DQ46" s="84"/>
      <c r="DR46" s="22">
        <f t="shared" si="666"/>
        <v>1</v>
      </c>
      <c r="DS46" s="22">
        <f t="shared" si="667"/>
        <v>1</v>
      </c>
      <c r="DT46" s="43">
        <f t="shared" si="754"/>
        <v>1</v>
      </c>
      <c r="DU46" s="43">
        <f t="shared" si="754"/>
        <v>1</v>
      </c>
      <c r="DV46" s="56"/>
      <c r="DW46" s="22" t="str">
        <f t="shared" si="668"/>
        <v>SMET Kevin</v>
      </c>
      <c r="DX46" s="83">
        <v>2720</v>
      </c>
      <c r="DY46" s="22" t="str">
        <f t="shared" si="669"/>
        <v>B</v>
      </c>
      <c r="DZ46" s="22" t="str">
        <f t="shared" si="670"/>
        <v>DE WACHTER Danny</v>
      </c>
      <c r="EA46" s="83">
        <v>5817</v>
      </c>
      <c r="EB46" s="22" t="str">
        <f t="shared" si="671"/>
        <v>NA</v>
      </c>
      <c r="EC46" s="83">
        <v>1</v>
      </c>
      <c r="ED46" s="83">
        <v>1</v>
      </c>
      <c r="EE46" s="84"/>
      <c r="EF46" s="22">
        <f t="shared" si="672"/>
        <v>2</v>
      </c>
      <c r="EG46" s="22">
        <f t="shared" si="673"/>
        <v>0</v>
      </c>
      <c r="EH46" s="43">
        <f t="shared" si="755"/>
        <v>3</v>
      </c>
      <c r="EI46" s="43">
        <f t="shared" si="755"/>
        <v>0</v>
      </c>
      <c r="EJ46" s="66"/>
      <c r="EK46" s="22" t="str">
        <f t="shared" si="674"/>
        <v>GIELIS Guido</v>
      </c>
      <c r="EL46" s="83">
        <v>5291</v>
      </c>
      <c r="EM46" s="22" t="str">
        <f t="shared" si="675"/>
        <v>C</v>
      </c>
      <c r="EN46" s="22" t="str">
        <f t="shared" si="676"/>
        <v>VAN BOGAERT Karel</v>
      </c>
      <c r="EO46" s="83">
        <v>7688</v>
      </c>
      <c r="EP46" s="22" t="str">
        <f t="shared" si="677"/>
        <v>NA</v>
      </c>
      <c r="EQ46" s="83">
        <v>1</v>
      </c>
      <c r="ER46" s="83">
        <v>1</v>
      </c>
      <c r="ES46" s="84"/>
      <c r="ET46" s="22">
        <f t="shared" si="678"/>
        <v>2</v>
      </c>
      <c r="EU46" s="22">
        <f t="shared" si="679"/>
        <v>0</v>
      </c>
      <c r="EV46" s="43">
        <f t="shared" si="756"/>
        <v>3</v>
      </c>
      <c r="EW46" s="43">
        <f t="shared" si="756"/>
        <v>0</v>
      </c>
      <c r="EX46" s="56"/>
      <c r="EY46" s="22" t="str">
        <f t="shared" si="680"/>
        <v>VAN STEEN Louis</v>
      </c>
      <c r="EZ46" s="83">
        <v>6573</v>
      </c>
      <c r="FA46" s="22" t="str">
        <f t="shared" si="681"/>
        <v>D</v>
      </c>
      <c r="FB46" s="22" t="str">
        <f t="shared" si="682"/>
        <v>CARLIER Luc</v>
      </c>
      <c r="FC46" s="83">
        <v>4715</v>
      </c>
      <c r="FD46" s="22" t="str">
        <f t="shared" si="683"/>
        <v>D</v>
      </c>
      <c r="FE46" s="83">
        <v>1</v>
      </c>
      <c r="FF46" s="83">
        <v>2</v>
      </c>
      <c r="FG46" s="84"/>
      <c r="FH46" s="22">
        <f t="shared" si="684"/>
        <v>1</v>
      </c>
      <c r="FI46" s="22">
        <f t="shared" si="685"/>
        <v>1</v>
      </c>
      <c r="FJ46" s="43">
        <f t="shared" si="757"/>
        <v>1</v>
      </c>
      <c r="FK46" s="43">
        <f t="shared" si="757"/>
        <v>1</v>
      </c>
      <c r="FL46" s="56"/>
      <c r="FM46" s="22" t="str">
        <f t="shared" si="686"/>
        <v>CARLIER Luc</v>
      </c>
      <c r="FN46" s="83">
        <v>4715</v>
      </c>
      <c r="FO46" s="22" t="str">
        <f t="shared" si="687"/>
        <v>D</v>
      </c>
      <c r="FP46" s="22" t="str">
        <f t="shared" si="688"/>
        <v>PIESSENS August</v>
      </c>
      <c r="FQ46" s="83">
        <v>8056</v>
      </c>
      <c r="FR46" s="22" t="str">
        <f t="shared" si="689"/>
        <v>C</v>
      </c>
      <c r="FS46" s="83">
        <v>2</v>
      </c>
      <c r="FT46" s="83">
        <v>2</v>
      </c>
      <c r="FU46" s="84"/>
      <c r="FV46" s="22">
        <f t="shared" si="690"/>
        <v>0</v>
      </c>
      <c r="FW46" s="22">
        <f t="shared" si="691"/>
        <v>2</v>
      </c>
      <c r="FX46" s="43">
        <f t="shared" si="758"/>
        <v>0</v>
      </c>
      <c r="FY46" s="43">
        <f t="shared" si="758"/>
        <v>3</v>
      </c>
      <c r="FZ46" s="66"/>
      <c r="GA46" s="22" t="str">
        <f t="shared" si="692"/>
        <v>PIESSENS August</v>
      </c>
      <c r="GB46" s="83">
        <v>8056</v>
      </c>
      <c r="GC46" s="22" t="str">
        <f t="shared" si="693"/>
        <v>C</v>
      </c>
      <c r="GD46" s="22" t="str">
        <f t="shared" si="694"/>
        <v>ALEWATERS Gustaaf</v>
      </c>
      <c r="GE46" s="83">
        <v>3691</v>
      </c>
      <c r="GF46" s="22" t="str">
        <f t="shared" si="695"/>
        <v>D</v>
      </c>
      <c r="GG46" s="83">
        <v>1</v>
      </c>
      <c r="GH46" s="83">
        <v>1</v>
      </c>
      <c r="GI46" s="84"/>
      <c r="GJ46" s="22">
        <f t="shared" si="696"/>
        <v>2</v>
      </c>
      <c r="GK46" s="22">
        <f t="shared" si="697"/>
        <v>0</v>
      </c>
      <c r="GL46" s="43">
        <f t="shared" si="759"/>
        <v>3</v>
      </c>
      <c r="GM46" s="43">
        <f t="shared" si="759"/>
        <v>0</v>
      </c>
      <c r="GN46" s="56"/>
      <c r="GO46" s="22" t="str">
        <f t="shared" si="698"/>
        <v>SPIESSENS Roland</v>
      </c>
      <c r="GP46" s="83">
        <v>2888</v>
      </c>
      <c r="GQ46" s="22" t="str">
        <f t="shared" si="699"/>
        <v>C</v>
      </c>
      <c r="GR46" s="22" t="str">
        <f t="shared" si="700"/>
        <v>VAN DE VIJVER Dylan</v>
      </c>
      <c r="GS46" s="83">
        <v>2738</v>
      </c>
      <c r="GT46" s="22" t="str">
        <f t="shared" si="701"/>
        <v>D</v>
      </c>
      <c r="GU46" s="83">
        <v>1</v>
      </c>
      <c r="GV46" s="83">
        <v>1</v>
      </c>
      <c r="GW46" s="84"/>
      <c r="GX46" s="22">
        <f t="shared" si="702"/>
        <v>2</v>
      </c>
      <c r="GY46" s="22">
        <f t="shared" si="703"/>
        <v>0</v>
      </c>
      <c r="GZ46" s="43">
        <f t="shared" si="760"/>
        <v>3</v>
      </c>
      <c r="HA46" s="43">
        <f t="shared" si="760"/>
        <v>0</v>
      </c>
      <c r="HB46" s="56"/>
      <c r="HC46" s="22" t="str">
        <f t="shared" si="704"/>
        <v>RIGUEL Nick</v>
      </c>
      <c r="HD46" s="83">
        <v>5397</v>
      </c>
      <c r="HE46" s="22" t="str">
        <f t="shared" si="705"/>
        <v>C</v>
      </c>
      <c r="HF46" s="22" t="str">
        <f t="shared" si="706"/>
        <v>VERMEREN Thierry</v>
      </c>
      <c r="HG46" s="83">
        <v>8210</v>
      </c>
      <c r="HH46" s="22" t="str">
        <f t="shared" si="707"/>
        <v>NA</v>
      </c>
      <c r="HI46" s="83">
        <v>2</v>
      </c>
      <c r="HJ46" s="83">
        <v>2</v>
      </c>
      <c r="HK46" s="84"/>
      <c r="HL46" s="22">
        <f t="shared" si="708"/>
        <v>0</v>
      </c>
      <c r="HM46" s="22">
        <f t="shared" si="709"/>
        <v>2</v>
      </c>
      <c r="HN46" s="43">
        <f t="shared" si="761"/>
        <v>0</v>
      </c>
      <c r="HO46" s="43">
        <f t="shared" si="761"/>
        <v>3</v>
      </c>
      <c r="HP46" s="66"/>
      <c r="HQ46" s="22" t="str">
        <f t="shared" si="710"/>
        <v>TELLIER Yannick</v>
      </c>
      <c r="HR46" s="83">
        <v>7646</v>
      </c>
      <c r="HS46" s="22" t="str">
        <f t="shared" si="711"/>
        <v>B</v>
      </c>
      <c r="HT46" s="22" t="str">
        <f t="shared" si="712"/>
        <v>VAN STEEN Louis</v>
      </c>
      <c r="HU46" s="83">
        <v>6573</v>
      </c>
      <c r="HV46" s="22" t="str">
        <f t="shared" si="713"/>
        <v>D</v>
      </c>
      <c r="HW46" s="83">
        <v>1</v>
      </c>
      <c r="HX46" s="83">
        <v>2</v>
      </c>
      <c r="HY46" s="84"/>
      <c r="HZ46" s="22">
        <f t="shared" si="714"/>
        <v>1</v>
      </c>
      <c r="IA46" s="22">
        <f t="shared" si="715"/>
        <v>1</v>
      </c>
      <c r="IB46" s="43">
        <f t="shared" si="762"/>
        <v>1</v>
      </c>
      <c r="IC46" s="43">
        <f t="shared" si="762"/>
        <v>1</v>
      </c>
      <c r="ID46" s="56"/>
      <c r="IE46" s="22" t="str">
        <f t="shared" si="716"/>
        <v>DE HERDT Marcel</v>
      </c>
      <c r="IF46" s="83">
        <v>2798</v>
      </c>
      <c r="IG46" s="22" t="str">
        <f t="shared" si="717"/>
        <v>D</v>
      </c>
      <c r="IH46" s="22" t="str">
        <f t="shared" si="718"/>
        <v>SPIESSENS Roland</v>
      </c>
      <c r="II46" s="83">
        <v>2888</v>
      </c>
      <c r="IJ46" s="22" t="str">
        <f t="shared" si="719"/>
        <v>C</v>
      </c>
      <c r="IK46" s="83">
        <v>2</v>
      </c>
      <c r="IL46" s="83">
        <v>2</v>
      </c>
      <c r="IM46" s="65"/>
      <c r="IN46" s="22">
        <f t="shared" si="720"/>
        <v>0</v>
      </c>
      <c r="IO46" s="22">
        <f t="shared" si="721"/>
        <v>2</v>
      </c>
      <c r="IP46" s="43">
        <f t="shared" si="763"/>
        <v>0</v>
      </c>
      <c r="IQ46" s="43">
        <f t="shared" si="763"/>
        <v>3</v>
      </c>
      <c r="IR46" s="56"/>
      <c r="IS46" s="22" t="str">
        <f t="shared" si="722"/>
        <v>CARLIER Luc</v>
      </c>
      <c r="IT46" s="83">
        <v>4715</v>
      </c>
      <c r="IU46" s="22" t="str">
        <f t="shared" si="723"/>
        <v>D</v>
      </c>
      <c r="IV46" s="22" t="str">
        <f t="shared" si="724"/>
        <v>COLLIER Leo</v>
      </c>
      <c r="IW46" s="83">
        <v>3914</v>
      </c>
      <c r="IX46" s="22" t="str">
        <f t="shared" si="725"/>
        <v>C</v>
      </c>
      <c r="IY46" s="83">
        <v>1</v>
      </c>
      <c r="IZ46" s="83">
        <v>2</v>
      </c>
      <c r="JA46" s="84"/>
      <c r="JB46" s="22">
        <f t="shared" si="726"/>
        <v>1</v>
      </c>
      <c r="JC46" s="22">
        <f t="shared" si="727"/>
        <v>1</v>
      </c>
      <c r="JD46" s="43">
        <f t="shared" si="764"/>
        <v>1</v>
      </c>
      <c r="JE46" s="43">
        <f t="shared" si="764"/>
        <v>1</v>
      </c>
      <c r="JF46" s="66"/>
      <c r="JG46" s="22" t="str">
        <f t="shared" si="728"/>
        <v>CARLIER Luc</v>
      </c>
      <c r="JH46" s="83">
        <v>4715</v>
      </c>
      <c r="JI46" s="22" t="str">
        <f t="shared" si="729"/>
        <v>D</v>
      </c>
      <c r="JJ46" s="22" t="str">
        <f t="shared" si="730"/>
        <v>COOL Dirk</v>
      </c>
      <c r="JK46" s="83">
        <v>3797</v>
      </c>
      <c r="JL46" s="22" t="str">
        <f t="shared" si="731"/>
        <v>B</v>
      </c>
      <c r="JM46" s="83">
        <v>2</v>
      </c>
      <c r="JN46" s="83">
        <v>2</v>
      </c>
      <c r="JO46" s="84"/>
      <c r="JP46" s="22">
        <f t="shared" si="732"/>
        <v>0</v>
      </c>
      <c r="JQ46" s="22">
        <f t="shared" si="733"/>
        <v>2</v>
      </c>
      <c r="JR46" s="43">
        <f t="shared" si="765"/>
        <v>0</v>
      </c>
      <c r="JS46" s="43">
        <f t="shared" si="765"/>
        <v>3</v>
      </c>
      <c r="JT46" s="56"/>
      <c r="JU46" s="22" t="str">
        <f t="shared" si="734"/>
        <v>D'HERTEFELT Alfons</v>
      </c>
      <c r="JV46" s="83">
        <v>3288</v>
      </c>
      <c r="JW46" s="22" t="str">
        <f t="shared" si="735"/>
        <v>C</v>
      </c>
      <c r="JX46" s="22" t="str">
        <f t="shared" si="736"/>
        <v>CALLENS Patrick</v>
      </c>
      <c r="JY46" s="83">
        <v>8075</v>
      </c>
      <c r="JZ46" s="22" t="str">
        <f t="shared" si="737"/>
        <v>NA</v>
      </c>
      <c r="KA46" s="83">
        <v>2</v>
      </c>
      <c r="KB46" s="83">
        <v>2</v>
      </c>
      <c r="KC46" s="84"/>
      <c r="KD46" s="22">
        <f t="shared" si="738"/>
        <v>0</v>
      </c>
      <c r="KE46" s="22">
        <f t="shared" si="739"/>
        <v>2</v>
      </c>
      <c r="KF46" s="43">
        <f t="shared" si="766"/>
        <v>0</v>
      </c>
      <c r="KG46" s="43">
        <f t="shared" si="766"/>
        <v>3</v>
      </c>
      <c r="KH46" s="56"/>
      <c r="KI46" s="22" t="str">
        <f t="shared" si="740"/>
        <v>ALEWATERS Gustaaf</v>
      </c>
      <c r="KJ46" s="83">
        <v>3691</v>
      </c>
      <c r="KK46" s="22" t="str">
        <f t="shared" si="741"/>
        <v>D</v>
      </c>
      <c r="KL46" s="22" t="str">
        <f t="shared" si="742"/>
        <v>HUYSMANS Kevin</v>
      </c>
      <c r="KM46" s="83">
        <v>6727</v>
      </c>
      <c r="KN46" s="22" t="str">
        <f t="shared" si="743"/>
        <v>D</v>
      </c>
      <c r="KO46" s="83">
        <v>2</v>
      </c>
      <c r="KP46" s="83">
        <v>1</v>
      </c>
      <c r="KQ46" s="84"/>
      <c r="KR46" s="22">
        <f t="shared" si="744"/>
        <v>1</v>
      </c>
      <c r="KS46" s="22">
        <f t="shared" si="745"/>
        <v>1</v>
      </c>
      <c r="KT46" s="43">
        <f t="shared" si="767"/>
        <v>1</v>
      </c>
      <c r="KU46" s="43">
        <f t="shared" si="767"/>
        <v>1</v>
      </c>
      <c r="KV46" s="66"/>
      <c r="KW46" s="22"/>
      <c r="KX46" s="83"/>
      <c r="KY46" s="22"/>
      <c r="KZ46" s="22"/>
      <c r="LA46" s="83"/>
      <c r="LB46" s="22"/>
      <c r="LC46" s="83"/>
      <c r="LD46" s="83"/>
      <c r="LE46" s="84"/>
      <c r="LF46" s="22"/>
      <c r="LG46" s="22"/>
      <c r="LH46" s="43"/>
      <c r="LI46" s="43"/>
      <c r="LJ46" s="56"/>
      <c r="LK46" s="22"/>
      <c r="LL46" s="83"/>
      <c r="LM46" s="22"/>
      <c r="LN46" s="22"/>
      <c r="LO46" s="83"/>
      <c r="LP46" s="22"/>
      <c r="LQ46" s="83"/>
      <c r="LR46" s="83"/>
      <c r="LS46" s="84"/>
      <c r="LT46" s="22"/>
      <c r="LU46" s="22"/>
      <c r="LV46" s="43"/>
      <c r="LW46" s="43"/>
      <c r="LY46" s="22"/>
      <c r="LZ46" s="83"/>
      <c r="MA46" s="22"/>
      <c r="MB46" s="22"/>
      <c r="MC46" s="83"/>
      <c r="MD46" s="22"/>
      <c r="ME46" s="83"/>
      <c r="MF46" s="83"/>
      <c r="MG46" s="84"/>
      <c r="MH46" s="22"/>
      <c r="MI46" s="22"/>
      <c r="MJ46" s="43"/>
      <c r="MK46" s="43"/>
      <c r="ML46" s="56"/>
      <c r="MM46" s="22"/>
      <c r="MN46" s="83"/>
      <c r="MO46" s="22"/>
      <c r="MP46" s="22"/>
      <c r="MQ46" s="83"/>
      <c r="MR46" s="22"/>
      <c r="MS46" s="83"/>
      <c r="MT46" s="83"/>
      <c r="MU46" s="84"/>
      <c r="MV46" s="22"/>
      <c r="MW46" s="22"/>
      <c r="MX46" s="43"/>
      <c r="MY46" s="43"/>
    </row>
    <row r="47" spans="1:363" ht="16.5" x14ac:dyDescent="0.3">
      <c r="A47" s="22" t="str">
        <f t="shared" si="614"/>
        <v>MERTENS Paris</v>
      </c>
      <c r="B47" s="83">
        <v>8303</v>
      </c>
      <c r="C47" s="22" t="str">
        <f t="shared" si="615"/>
        <v>D</v>
      </c>
      <c r="D47" s="22" t="str">
        <f t="shared" si="616"/>
        <v>COECKE Achiel</v>
      </c>
      <c r="E47" s="83">
        <v>4209</v>
      </c>
      <c r="F47" s="22" t="str">
        <f t="shared" si="617"/>
        <v>B</v>
      </c>
      <c r="G47" s="83">
        <v>2</v>
      </c>
      <c r="H47" s="83">
        <v>2</v>
      </c>
      <c r="I47" s="84"/>
      <c r="J47" s="22">
        <f t="shared" si="618"/>
        <v>0</v>
      </c>
      <c r="K47" s="22">
        <f t="shared" si="619"/>
        <v>2</v>
      </c>
      <c r="L47" s="43">
        <f t="shared" si="746"/>
        <v>0</v>
      </c>
      <c r="M47" s="43">
        <f t="shared" si="746"/>
        <v>3</v>
      </c>
      <c r="N47" s="66"/>
      <c r="O47" s="22" t="str">
        <f t="shared" si="620"/>
        <v>HAEGEMANS Bart</v>
      </c>
      <c r="P47" s="83">
        <v>5013</v>
      </c>
      <c r="Q47" s="22" t="str">
        <f t="shared" si="621"/>
        <v>C</v>
      </c>
      <c r="R47" s="22" t="str">
        <f t="shared" si="622"/>
        <v>CARLIER Astrid</v>
      </c>
      <c r="S47" s="83">
        <v>6446</v>
      </c>
      <c r="T47" s="22" t="str">
        <f t="shared" si="623"/>
        <v>D</v>
      </c>
      <c r="U47" s="83">
        <v>1</v>
      </c>
      <c r="V47" s="83">
        <v>1</v>
      </c>
      <c r="W47" s="84"/>
      <c r="X47" s="22">
        <f t="shared" si="624"/>
        <v>2</v>
      </c>
      <c r="Y47" s="22">
        <f t="shared" si="625"/>
        <v>0</v>
      </c>
      <c r="Z47" s="43">
        <f t="shared" si="747"/>
        <v>3</v>
      </c>
      <c r="AA47" s="43">
        <f t="shared" si="747"/>
        <v>0</v>
      </c>
      <c r="AB47" s="56"/>
      <c r="AC47" s="22" t="str">
        <f t="shared" si="626"/>
        <v>STEENACKERS Carlito</v>
      </c>
      <c r="AD47" s="83">
        <v>2284</v>
      </c>
      <c r="AE47" s="22" t="str">
        <f t="shared" si="627"/>
        <v>D</v>
      </c>
      <c r="AF47" s="22" t="str">
        <f t="shared" si="628"/>
        <v>HAEGEMANS Bart</v>
      </c>
      <c r="AG47" s="83">
        <v>5013</v>
      </c>
      <c r="AH47" s="22" t="str">
        <f t="shared" si="629"/>
        <v>C</v>
      </c>
      <c r="AI47" s="83">
        <v>2</v>
      </c>
      <c r="AJ47" s="83">
        <v>2</v>
      </c>
      <c r="AK47" s="84"/>
      <c r="AL47" s="22">
        <f t="shared" si="630"/>
        <v>0</v>
      </c>
      <c r="AM47" s="22">
        <f t="shared" si="631"/>
        <v>2</v>
      </c>
      <c r="AN47" s="43">
        <f t="shared" si="748"/>
        <v>0</v>
      </c>
      <c r="AO47" s="43">
        <f t="shared" si="748"/>
        <v>3</v>
      </c>
      <c r="AP47" s="56"/>
      <c r="AQ47" s="22" t="str">
        <f t="shared" si="632"/>
        <v>PIESSENS August</v>
      </c>
      <c r="AR47" s="83">
        <v>8056</v>
      </c>
      <c r="AS47" s="22" t="str">
        <f t="shared" si="633"/>
        <v>C</v>
      </c>
      <c r="AT47" s="22" t="str">
        <f t="shared" si="634"/>
        <v>MAETENS Gert</v>
      </c>
      <c r="AU47" s="83">
        <v>8048</v>
      </c>
      <c r="AV47" s="22" t="str">
        <f t="shared" si="635"/>
        <v>D</v>
      </c>
      <c r="AW47" s="83">
        <v>1</v>
      </c>
      <c r="AX47" s="83">
        <v>2</v>
      </c>
      <c r="AY47" s="84"/>
      <c r="AZ47" s="22">
        <f t="shared" si="636"/>
        <v>1</v>
      </c>
      <c r="BA47" s="22">
        <f t="shared" si="637"/>
        <v>1</v>
      </c>
      <c r="BB47" s="43">
        <f t="shared" si="749"/>
        <v>1</v>
      </c>
      <c r="BC47" s="43">
        <f t="shared" si="749"/>
        <v>1</v>
      </c>
      <c r="BD47" s="66"/>
      <c r="BE47" s="22" t="str">
        <f t="shared" si="638"/>
        <v>SPIESSENS Roland</v>
      </c>
      <c r="BF47" s="83">
        <v>2888</v>
      </c>
      <c r="BG47" s="22" t="str">
        <f t="shared" si="639"/>
        <v>C</v>
      </c>
      <c r="BH47" s="22" t="str">
        <f t="shared" si="640"/>
        <v>VERBANCK Dany</v>
      </c>
      <c r="BI47" s="83">
        <v>3141</v>
      </c>
      <c r="BJ47" s="22" t="str">
        <f t="shared" si="641"/>
        <v>NA</v>
      </c>
      <c r="BK47" s="83">
        <v>1</v>
      </c>
      <c r="BL47" s="83">
        <v>1</v>
      </c>
      <c r="BM47" s="84"/>
      <c r="BN47" s="22">
        <f t="shared" si="642"/>
        <v>2</v>
      </c>
      <c r="BO47" s="22">
        <f t="shared" si="643"/>
        <v>0</v>
      </c>
      <c r="BP47" s="43">
        <f t="shared" si="750"/>
        <v>3</v>
      </c>
      <c r="BQ47" s="43">
        <f t="shared" si="750"/>
        <v>0</v>
      </c>
      <c r="BR47" s="56"/>
      <c r="BS47" s="22" t="str">
        <f t="shared" si="644"/>
        <v>THYS Cindy</v>
      </c>
      <c r="BT47" s="83">
        <v>3689</v>
      </c>
      <c r="BU47" s="22" t="str">
        <f t="shared" si="645"/>
        <v>C</v>
      </c>
      <c r="BV47" s="22" t="str">
        <f t="shared" si="646"/>
        <v>TELLIER Ludwig</v>
      </c>
      <c r="BW47" s="83">
        <v>6327</v>
      </c>
      <c r="BX47" s="22" t="str">
        <f t="shared" si="647"/>
        <v>A</v>
      </c>
      <c r="BY47" s="83">
        <v>1</v>
      </c>
      <c r="BZ47" s="83">
        <v>2</v>
      </c>
      <c r="CA47" s="84"/>
      <c r="CB47" s="22">
        <f t="shared" si="648"/>
        <v>1</v>
      </c>
      <c r="CC47" s="22">
        <f t="shared" si="649"/>
        <v>1</v>
      </c>
      <c r="CD47" s="43">
        <f t="shared" si="751"/>
        <v>1</v>
      </c>
      <c r="CE47" s="43">
        <f t="shared" si="751"/>
        <v>1</v>
      </c>
      <c r="CF47" s="56"/>
      <c r="CG47" s="22" t="str">
        <f t="shared" si="650"/>
        <v>VAN MALDEREN Gert</v>
      </c>
      <c r="CH47" s="83">
        <v>3019</v>
      </c>
      <c r="CI47" s="22" t="str">
        <f t="shared" si="651"/>
        <v>NA</v>
      </c>
      <c r="CJ47" s="22" t="str">
        <f t="shared" si="652"/>
        <v>ALEWATERS Gustaaf</v>
      </c>
      <c r="CK47" s="83">
        <v>3691</v>
      </c>
      <c r="CL47" s="22" t="str">
        <f t="shared" si="653"/>
        <v>D</v>
      </c>
      <c r="CM47" s="83">
        <v>1</v>
      </c>
      <c r="CN47" s="83">
        <v>1</v>
      </c>
      <c r="CO47" s="84"/>
      <c r="CP47" s="22">
        <f t="shared" si="654"/>
        <v>2</v>
      </c>
      <c r="CQ47" s="22">
        <f t="shared" si="655"/>
        <v>0</v>
      </c>
      <c r="CR47" s="43">
        <f t="shared" si="752"/>
        <v>3</v>
      </c>
      <c r="CS47" s="43">
        <f t="shared" si="752"/>
        <v>0</v>
      </c>
      <c r="CT47" s="66"/>
      <c r="CU47" s="22" t="str">
        <f t="shared" si="656"/>
        <v>VAN HOOFSTAT Louis</v>
      </c>
      <c r="CV47" s="83">
        <v>2836</v>
      </c>
      <c r="CW47" s="22" t="str">
        <f t="shared" si="657"/>
        <v>D</v>
      </c>
      <c r="CX47" s="22" t="str">
        <f t="shared" si="658"/>
        <v>CARLIER Astrid</v>
      </c>
      <c r="CY47" s="83">
        <v>6446</v>
      </c>
      <c r="CZ47" s="22" t="str">
        <f t="shared" si="659"/>
        <v>D</v>
      </c>
      <c r="DA47" s="83">
        <v>1</v>
      </c>
      <c r="DB47" s="83">
        <v>1</v>
      </c>
      <c r="DC47" s="84"/>
      <c r="DD47" s="22">
        <f t="shared" si="660"/>
        <v>2</v>
      </c>
      <c r="DE47" s="22">
        <f t="shared" si="661"/>
        <v>0</v>
      </c>
      <c r="DF47" s="43">
        <f t="shared" si="753"/>
        <v>3</v>
      </c>
      <c r="DG47" s="43">
        <f t="shared" si="753"/>
        <v>0</v>
      </c>
      <c r="DH47" s="56"/>
      <c r="DI47" s="22" t="str">
        <f t="shared" si="662"/>
        <v>SEGERS Jozef</v>
      </c>
      <c r="DJ47" s="83">
        <v>3246</v>
      </c>
      <c r="DK47" s="22" t="str">
        <f t="shared" si="663"/>
        <v>D</v>
      </c>
      <c r="DL47" s="22" t="str">
        <f t="shared" si="664"/>
        <v>CARLIER Luc</v>
      </c>
      <c r="DM47" s="83">
        <v>4715</v>
      </c>
      <c r="DN47" s="22" t="str">
        <f t="shared" si="665"/>
        <v>D</v>
      </c>
      <c r="DO47" s="83">
        <v>2</v>
      </c>
      <c r="DP47" s="83">
        <v>1</v>
      </c>
      <c r="DQ47" s="84"/>
      <c r="DR47" s="22">
        <f t="shared" si="666"/>
        <v>1</v>
      </c>
      <c r="DS47" s="22">
        <f t="shared" si="667"/>
        <v>1</v>
      </c>
      <c r="DT47" s="43">
        <f t="shared" si="754"/>
        <v>1</v>
      </c>
      <c r="DU47" s="43">
        <f t="shared" si="754"/>
        <v>1</v>
      </c>
      <c r="DV47" s="56"/>
      <c r="DW47" s="22" t="str">
        <f t="shared" si="668"/>
        <v>VERLINDEN Michaël</v>
      </c>
      <c r="DX47" s="83">
        <v>6994</v>
      </c>
      <c r="DY47" s="22" t="str">
        <f t="shared" si="669"/>
        <v>B</v>
      </c>
      <c r="DZ47" s="22" t="str">
        <f t="shared" si="670"/>
        <v>HAEGEMANS Bart</v>
      </c>
      <c r="EA47" s="83">
        <v>5013</v>
      </c>
      <c r="EB47" s="22" t="str">
        <f t="shared" si="671"/>
        <v>C</v>
      </c>
      <c r="EC47" s="83">
        <v>1</v>
      </c>
      <c r="ED47" s="83">
        <v>1</v>
      </c>
      <c r="EE47" s="84"/>
      <c r="EF47" s="22">
        <f t="shared" si="672"/>
        <v>2</v>
      </c>
      <c r="EG47" s="22">
        <f t="shared" si="673"/>
        <v>0</v>
      </c>
      <c r="EH47" s="43">
        <f t="shared" si="755"/>
        <v>3</v>
      </c>
      <c r="EI47" s="43">
        <f t="shared" si="755"/>
        <v>0</v>
      </c>
      <c r="EJ47" s="66"/>
      <c r="EK47" s="22" t="str">
        <f t="shared" si="674"/>
        <v>DESMEDT Hugo</v>
      </c>
      <c r="EL47" s="83">
        <v>2911</v>
      </c>
      <c r="EM47" s="22" t="str">
        <f t="shared" si="675"/>
        <v>D</v>
      </c>
      <c r="EN47" s="22" t="str">
        <f t="shared" si="676"/>
        <v>ALEWATERS Christian</v>
      </c>
      <c r="EO47" s="83">
        <v>432</v>
      </c>
      <c r="EP47" s="22" t="str">
        <f t="shared" si="677"/>
        <v>D</v>
      </c>
      <c r="EQ47" s="83">
        <v>1</v>
      </c>
      <c r="ER47" s="83">
        <v>1</v>
      </c>
      <c r="ES47" s="84"/>
      <c r="ET47" s="22">
        <f t="shared" si="678"/>
        <v>2</v>
      </c>
      <c r="EU47" s="22">
        <f t="shared" si="679"/>
        <v>0</v>
      </c>
      <c r="EV47" s="43">
        <f t="shared" si="756"/>
        <v>3</v>
      </c>
      <c r="EW47" s="43">
        <f t="shared" si="756"/>
        <v>0</v>
      </c>
      <c r="EX47" s="56"/>
      <c r="EY47" s="22" t="str">
        <f t="shared" si="680"/>
        <v>COECKE Achiel</v>
      </c>
      <c r="EZ47" s="83">
        <v>4209</v>
      </c>
      <c r="FA47" s="22" t="str">
        <f t="shared" si="681"/>
        <v>B</v>
      </c>
      <c r="FB47" s="22" t="str">
        <f t="shared" si="682"/>
        <v>VERREZEN Karin</v>
      </c>
      <c r="FC47" s="83">
        <v>8306</v>
      </c>
      <c r="FD47" s="22" t="str">
        <f t="shared" si="683"/>
        <v>D</v>
      </c>
      <c r="FE47" s="83">
        <v>1</v>
      </c>
      <c r="FF47" s="83">
        <v>1</v>
      </c>
      <c r="FG47" s="84"/>
      <c r="FH47" s="22">
        <f t="shared" si="684"/>
        <v>2</v>
      </c>
      <c r="FI47" s="22">
        <f t="shared" si="685"/>
        <v>0</v>
      </c>
      <c r="FJ47" s="43">
        <f t="shared" si="757"/>
        <v>3</v>
      </c>
      <c r="FK47" s="43">
        <f t="shared" si="757"/>
        <v>0</v>
      </c>
      <c r="FL47" s="56"/>
      <c r="FM47" s="22" t="str">
        <f t="shared" si="686"/>
        <v>CARLIER Astrid</v>
      </c>
      <c r="FN47" s="83">
        <v>6446</v>
      </c>
      <c r="FO47" s="22" t="str">
        <f t="shared" si="687"/>
        <v>D</v>
      </c>
      <c r="FP47" s="22" t="str">
        <f t="shared" si="688"/>
        <v>HAEGEMANS Bart</v>
      </c>
      <c r="FQ47" s="83">
        <v>5013</v>
      </c>
      <c r="FR47" s="22" t="str">
        <f t="shared" si="689"/>
        <v>C</v>
      </c>
      <c r="FS47" s="83">
        <v>2</v>
      </c>
      <c r="FT47" s="83">
        <v>2</v>
      </c>
      <c r="FU47" s="84"/>
      <c r="FV47" s="22">
        <f t="shared" si="690"/>
        <v>0</v>
      </c>
      <c r="FW47" s="22">
        <f t="shared" si="691"/>
        <v>2</v>
      </c>
      <c r="FX47" s="43">
        <f t="shared" si="758"/>
        <v>0</v>
      </c>
      <c r="FY47" s="43">
        <f t="shared" si="758"/>
        <v>3</v>
      </c>
      <c r="FZ47" s="66"/>
      <c r="GA47" s="22" t="str">
        <f t="shared" si="692"/>
        <v>DE WACHTER Danny</v>
      </c>
      <c r="GB47" s="83">
        <v>5817</v>
      </c>
      <c r="GC47" s="22" t="str">
        <f t="shared" si="693"/>
        <v>NA</v>
      </c>
      <c r="GD47" s="22" t="str">
        <f t="shared" si="694"/>
        <v>STEENACKERS Carlito</v>
      </c>
      <c r="GE47" s="83">
        <v>2284</v>
      </c>
      <c r="GF47" s="22" t="str">
        <f t="shared" si="695"/>
        <v>D</v>
      </c>
      <c r="GG47" s="83">
        <v>1</v>
      </c>
      <c r="GH47" s="83">
        <v>1</v>
      </c>
      <c r="GI47" s="84"/>
      <c r="GJ47" s="22">
        <f t="shared" si="696"/>
        <v>2</v>
      </c>
      <c r="GK47" s="22">
        <f t="shared" si="697"/>
        <v>0</v>
      </c>
      <c r="GL47" s="43">
        <f t="shared" si="759"/>
        <v>3</v>
      </c>
      <c r="GM47" s="43">
        <f t="shared" si="759"/>
        <v>0</v>
      </c>
      <c r="GN47" s="56"/>
      <c r="GO47" s="22" t="str">
        <f t="shared" si="698"/>
        <v>DIEPENDAELE Ides</v>
      </c>
      <c r="GP47" s="83">
        <v>3531</v>
      </c>
      <c r="GQ47" s="22" t="str">
        <f t="shared" si="699"/>
        <v>C</v>
      </c>
      <c r="GR47" s="22" t="str">
        <f t="shared" si="700"/>
        <v>VAN LENT Kenny</v>
      </c>
      <c r="GS47" s="83">
        <v>8062</v>
      </c>
      <c r="GT47" s="22" t="str">
        <f t="shared" si="701"/>
        <v>D</v>
      </c>
      <c r="GU47" s="83">
        <v>1</v>
      </c>
      <c r="GV47" s="83">
        <v>1</v>
      </c>
      <c r="GW47" s="84"/>
      <c r="GX47" s="22">
        <f t="shared" si="702"/>
        <v>2</v>
      </c>
      <c r="GY47" s="22">
        <f t="shared" si="703"/>
        <v>0</v>
      </c>
      <c r="GZ47" s="43">
        <f t="shared" si="760"/>
        <v>3</v>
      </c>
      <c r="HA47" s="43">
        <f t="shared" si="760"/>
        <v>0</v>
      </c>
      <c r="HB47" s="56"/>
      <c r="HC47" s="22" t="str">
        <f t="shared" si="704"/>
        <v>BROOTHAERS Kurt</v>
      </c>
      <c r="HD47" s="83">
        <v>5275</v>
      </c>
      <c r="HE47" s="22" t="str">
        <f t="shared" si="705"/>
        <v>D</v>
      </c>
      <c r="HF47" s="22" t="str">
        <f t="shared" si="706"/>
        <v>MAETENS Gert</v>
      </c>
      <c r="HG47" s="83">
        <v>8048</v>
      </c>
      <c r="HH47" s="22" t="str">
        <f t="shared" si="707"/>
        <v>D</v>
      </c>
      <c r="HI47" s="83">
        <v>1</v>
      </c>
      <c r="HJ47" s="83">
        <v>1</v>
      </c>
      <c r="HK47" s="84"/>
      <c r="HL47" s="22">
        <f t="shared" si="708"/>
        <v>2</v>
      </c>
      <c r="HM47" s="22">
        <f t="shared" si="709"/>
        <v>0</v>
      </c>
      <c r="HN47" s="43">
        <f t="shared" si="761"/>
        <v>3</v>
      </c>
      <c r="HO47" s="43">
        <f t="shared" si="761"/>
        <v>0</v>
      </c>
      <c r="HP47" s="66"/>
      <c r="HQ47" s="22" t="str">
        <f t="shared" si="710"/>
        <v>SELLESLAGH Charly</v>
      </c>
      <c r="HR47" s="83">
        <v>7705</v>
      </c>
      <c r="HS47" s="22" t="str">
        <f t="shared" si="711"/>
        <v>C</v>
      </c>
      <c r="HT47" s="22" t="str">
        <f t="shared" si="712"/>
        <v>DOBBENIE Patricia</v>
      </c>
      <c r="HU47" s="83">
        <v>8072</v>
      </c>
      <c r="HV47" s="22" t="str">
        <f t="shared" si="713"/>
        <v>D</v>
      </c>
      <c r="HW47" s="83">
        <v>1</v>
      </c>
      <c r="HX47" s="83">
        <v>1</v>
      </c>
      <c r="HY47" s="84"/>
      <c r="HZ47" s="22">
        <f t="shared" si="714"/>
        <v>2</v>
      </c>
      <c r="IA47" s="22">
        <f t="shared" si="715"/>
        <v>0</v>
      </c>
      <c r="IB47" s="43">
        <f t="shared" si="762"/>
        <v>3</v>
      </c>
      <c r="IC47" s="43">
        <f t="shared" si="762"/>
        <v>0</v>
      </c>
      <c r="ID47" s="56"/>
      <c r="IE47" s="22" t="str">
        <f t="shared" si="716"/>
        <v>ALEWATERS Gustaaf</v>
      </c>
      <c r="IF47" s="83">
        <v>3691</v>
      </c>
      <c r="IG47" s="22" t="str">
        <f t="shared" si="717"/>
        <v>D</v>
      </c>
      <c r="IH47" s="22" t="str">
        <f t="shared" si="718"/>
        <v>MAETENS Gert</v>
      </c>
      <c r="II47" s="83">
        <v>8048</v>
      </c>
      <c r="IJ47" s="22" t="str">
        <f t="shared" si="719"/>
        <v>D</v>
      </c>
      <c r="IK47" s="83">
        <v>2</v>
      </c>
      <c r="IL47" s="83">
        <v>2</v>
      </c>
      <c r="IM47" s="65"/>
      <c r="IN47" s="22">
        <f t="shared" si="720"/>
        <v>0</v>
      </c>
      <c r="IO47" s="22">
        <f t="shared" si="721"/>
        <v>2</v>
      </c>
      <c r="IP47" s="43">
        <f t="shared" si="763"/>
        <v>0</v>
      </c>
      <c r="IQ47" s="43">
        <f t="shared" si="763"/>
        <v>3</v>
      </c>
      <c r="IR47" s="56"/>
      <c r="IS47" s="22" t="str">
        <f t="shared" si="722"/>
        <v>CARLIER Astrid</v>
      </c>
      <c r="IT47" s="83">
        <v>6446</v>
      </c>
      <c r="IU47" s="22" t="str">
        <f t="shared" si="723"/>
        <v>D</v>
      </c>
      <c r="IV47" s="22" t="str">
        <f t="shared" si="724"/>
        <v>VAN HOOFSTAT Louis</v>
      </c>
      <c r="IW47" s="83">
        <v>2836</v>
      </c>
      <c r="IX47" s="22" t="str">
        <f t="shared" si="725"/>
        <v>D</v>
      </c>
      <c r="IY47" s="83">
        <v>2</v>
      </c>
      <c r="IZ47" s="83">
        <v>2</v>
      </c>
      <c r="JA47" s="84"/>
      <c r="JB47" s="22">
        <f t="shared" si="726"/>
        <v>0</v>
      </c>
      <c r="JC47" s="22">
        <f t="shared" si="727"/>
        <v>2</v>
      </c>
      <c r="JD47" s="43">
        <f t="shared" si="764"/>
        <v>0</v>
      </c>
      <c r="JE47" s="43">
        <f t="shared" si="764"/>
        <v>3</v>
      </c>
      <c r="JF47" s="66"/>
      <c r="JG47" s="22" t="str">
        <f t="shared" si="728"/>
        <v>PIEN Inge</v>
      </c>
      <c r="JH47" s="83">
        <v>8739</v>
      </c>
      <c r="JI47" s="22" t="str">
        <f t="shared" si="729"/>
        <v>ND</v>
      </c>
      <c r="JJ47" s="22" t="str">
        <f t="shared" si="730"/>
        <v>VERTENTEN Yannick</v>
      </c>
      <c r="JK47" s="83">
        <v>1173</v>
      </c>
      <c r="JL47" s="22" t="str">
        <f t="shared" si="731"/>
        <v>D</v>
      </c>
      <c r="JM47" s="83">
        <v>2</v>
      </c>
      <c r="JN47" s="83">
        <v>2</v>
      </c>
      <c r="JO47" s="84"/>
      <c r="JP47" s="22">
        <f t="shared" si="732"/>
        <v>0</v>
      </c>
      <c r="JQ47" s="22">
        <f t="shared" si="733"/>
        <v>2</v>
      </c>
      <c r="JR47" s="43">
        <f t="shared" si="765"/>
        <v>0</v>
      </c>
      <c r="JS47" s="43">
        <f t="shared" si="765"/>
        <v>3</v>
      </c>
      <c r="JT47" s="56"/>
      <c r="JU47" s="22" t="str">
        <f t="shared" si="734"/>
        <v>PIESSENS August</v>
      </c>
      <c r="JV47" s="83">
        <v>8056</v>
      </c>
      <c r="JW47" s="22" t="str">
        <f t="shared" si="735"/>
        <v>C</v>
      </c>
      <c r="JX47" s="22" t="str">
        <f t="shared" si="736"/>
        <v>VAN HUFFELEN Geoffrey</v>
      </c>
      <c r="JY47" s="83">
        <v>6912</v>
      </c>
      <c r="JZ47" s="22" t="str">
        <f t="shared" si="737"/>
        <v>C</v>
      </c>
      <c r="KA47" s="83">
        <v>2</v>
      </c>
      <c r="KB47" s="83">
        <v>2</v>
      </c>
      <c r="KC47" s="84"/>
      <c r="KD47" s="22">
        <f t="shared" si="738"/>
        <v>0</v>
      </c>
      <c r="KE47" s="22">
        <f t="shared" si="739"/>
        <v>2</v>
      </c>
      <c r="KF47" s="43">
        <f t="shared" si="766"/>
        <v>0</v>
      </c>
      <c r="KG47" s="43">
        <f t="shared" si="766"/>
        <v>3</v>
      </c>
      <c r="KH47" s="56"/>
      <c r="KI47" s="22" t="str">
        <f t="shared" si="740"/>
        <v>ALEWATERS Christian</v>
      </c>
      <c r="KJ47" s="83">
        <v>432</v>
      </c>
      <c r="KK47" s="22" t="str">
        <f t="shared" si="741"/>
        <v>D</v>
      </c>
      <c r="KL47" s="22" t="str">
        <f t="shared" si="742"/>
        <v>GIELIS Guido</v>
      </c>
      <c r="KM47" s="83">
        <v>5291</v>
      </c>
      <c r="KN47" s="22" t="str">
        <f t="shared" si="743"/>
        <v>C</v>
      </c>
      <c r="KO47" s="83">
        <v>2</v>
      </c>
      <c r="KP47" s="83">
        <v>2</v>
      </c>
      <c r="KQ47" s="84"/>
      <c r="KR47" s="22">
        <f t="shared" si="744"/>
        <v>0</v>
      </c>
      <c r="KS47" s="22">
        <f t="shared" si="745"/>
        <v>2</v>
      </c>
      <c r="KT47" s="43">
        <f t="shared" si="767"/>
        <v>0</v>
      </c>
      <c r="KU47" s="43">
        <f t="shared" si="767"/>
        <v>3</v>
      </c>
      <c r="KV47" s="66"/>
      <c r="KW47" s="22"/>
      <c r="KX47" s="83"/>
      <c r="KY47" s="22"/>
      <c r="KZ47" s="22"/>
      <c r="LA47" s="83"/>
      <c r="LB47" s="22"/>
      <c r="LC47" s="83"/>
      <c r="LD47" s="83"/>
      <c r="LE47" s="84"/>
      <c r="LF47" s="22"/>
      <c r="LG47" s="22"/>
      <c r="LH47" s="43"/>
      <c r="LI47" s="43"/>
      <c r="LJ47" s="56"/>
      <c r="LK47" s="22"/>
      <c r="LL47" s="83"/>
      <c r="LM47" s="22"/>
      <c r="LN47" s="22"/>
      <c r="LO47" s="83"/>
      <c r="LP47" s="22"/>
      <c r="LQ47" s="83"/>
      <c r="LR47" s="83"/>
      <c r="LS47" s="84"/>
      <c r="LT47" s="22"/>
      <c r="LU47" s="22"/>
      <c r="LV47" s="43"/>
      <c r="LW47" s="43"/>
      <c r="LY47" s="22"/>
      <c r="LZ47" s="83"/>
      <c r="MA47" s="22"/>
      <c r="MB47" s="22"/>
      <c r="MC47" s="83"/>
      <c r="MD47" s="22"/>
      <c r="ME47" s="83"/>
      <c r="MF47" s="83"/>
      <c r="MG47" s="84"/>
      <c r="MH47" s="22"/>
      <c r="MI47" s="22"/>
      <c r="MJ47" s="43"/>
      <c r="MK47" s="43"/>
      <c r="ML47" s="56"/>
      <c r="MM47" s="22"/>
      <c r="MN47" s="83"/>
      <c r="MO47" s="22"/>
      <c r="MP47" s="22"/>
      <c r="MQ47" s="83"/>
      <c r="MR47" s="22"/>
      <c r="MS47" s="83"/>
      <c r="MT47" s="83"/>
      <c r="MU47" s="84"/>
      <c r="MV47" s="22"/>
      <c r="MW47" s="22"/>
      <c r="MX47" s="43"/>
      <c r="MY47" s="43"/>
    </row>
    <row r="48" spans="1:363" ht="16.5" x14ac:dyDescent="0.3">
      <c r="A48" s="22" t="str">
        <f t="shared" si="614"/>
        <v>CARLIER Luc</v>
      </c>
      <c r="B48" s="83">
        <v>4715</v>
      </c>
      <c r="C48" s="22" t="str">
        <f t="shared" si="615"/>
        <v>D</v>
      </c>
      <c r="D48" s="22" t="str">
        <f t="shared" si="616"/>
        <v>THYS Cindy</v>
      </c>
      <c r="E48" s="83">
        <v>3689</v>
      </c>
      <c r="F48" s="22" t="str">
        <f t="shared" si="617"/>
        <v>C</v>
      </c>
      <c r="G48" s="83">
        <v>2</v>
      </c>
      <c r="H48" s="83">
        <v>2</v>
      </c>
      <c r="I48" s="84"/>
      <c r="J48" s="22">
        <f t="shared" si="618"/>
        <v>0</v>
      </c>
      <c r="K48" s="22">
        <f t="shared" si="619"/>
        <v>2</v>
      </c>
      <c r="L48" s="43">
        <f t="shared" si="746"/>
        <v>0</v>
      </c>
      <c r="M48" s="43">
        <f t="shared" si="746"/>
        <v>3</v>
      </c>
      <c r="N48" s="66"/>
      <c r="O48" s="22" t="str">
        <f t="shared" si="620"/>
        <v>D'HERTEFELT Alfons</v>
      </c>
      <c r="P48" s="83">
        <v>3288</v>
      </c>
      <c r="Q48" s="22" t="str">
        <f t="shared" si="621"/>
        <v>C</v>
      </c>
      <c r="R48" s="22" t="str">
        <f t="shared" si="622"/>
        <v>MERTENS Paris</v>
      </c>
      <c r="S48" s="83">
        <v>8303</v>
      </c>
      <c r="T48" s="22" t="str">
        <f t="shared" si="623"/>
        <v>D</v>
      </c>
      <c r="U48" s="83">
        <v>1</v>
      </c>
      <c r="V48" s="83">
        <v>2</v>
      </c>
      <c r="W48" s="84"/>
      <c r="X48" s="22">
        <f t="shared" si="624"/>
        <v>1</v>
      </c>
      <c r="Y48" s="22">
        <f t="shared" si="625"/>
        <v>1</v>
      </c>
      <c r="Z48" s="43">
        <f t="shared" si="747"/>
        <v>1</v>
      </c>
      <c r="AA48" s="43">
        <f t="shared" si="747"/>
        <v>1</v>
      </c>
      <c r="AB48" s="56"/>
      <c r="AC48" s="22" t="str">
        <f t="shared" si="626"/>
        <v>ALEWATERS Gustaaf</v>
      </c>
      <c r="AD48" s="83">
        <v>3691</v>
      </c>
      <c r="AE48" s="22" t="str">
        <f t="shared" si="627"/>
        <v>D</v>
      </c>
      <c r="AF48" s="22" t="str">
        <f t="shared" si="628"/>
        <v>VAN LENT Kenny</v>
      </c>
      <c r="AG48" s="83">
        <v>8062</v>
      </c>
      <c r="AH48" s="22" t="str">
        <f t="shared" si="629"/>
        <v>D</v>
      </c>
      <c r="AI48" s="83">
        <v>2</v>
      </c>
      <c r="AJ48" s="83">
        <v>2</v>
      </c>
      <c r="AK48" s="84"/>
      <c r="AL48" s="22">
        <f t="shared" si="630"/>
        <v>0</v>
      </c>
      <c r="AM48" s="22">
        <f t="shared" si="631"/>
        <v>2</v>
      </c>
      <c r="AN48" s="43">
        <f t="shared" si="748"/>
        <v>0</v>
      </c>
      <c r="AO48" s="43">
        <f t="shared" si="748"/>
        <v>3</v>
      </c>
      <c r="AP48" s="56"/>
      <c r="AQ48" s="22" t="str">
        <f t="shared" si="632"/>
        <v>VAN LENT Kenny</v>
      </c>
      <c r="AR48" s="83">
        <v>8062</v>
      </c>
      <c r="AS48" s="22" t="str">
        <f t="shared" si="633"/>
        <v>D</v>
      </c>
      <c r="AT48" s="22" t="str">
        <f t="shared" si="634"/>
        <v>VAN MALDEREN Gert</v>
      </c>
      <c r="AU48" s="83">
        <v>3019</v>
      </c>
      <c r="AV48" s="22" t="str">
        <f t="shared" si="635"/>
        <v>NA</v>
      </c>
      <c r="AW48" s="83">
        <v>2</v>
      </c>
      <c r="AX48" s="83">
        <v>2</v>
      </c>
      <c r="AY48" s="84"/>
      <c r="AZ48" s="22">
        <f t="shared" si="636"/>
        <v>0</v>
      </c>
      <c r="BA48" s="22">
        <f t="shared" si="637"/>
        <v>2</v>
      </c>
      <c r="BB48" s="43">
        <f t="shared" si="749"/>
        <v>0</v>
      </c>
      <c r="BC48" s="43">
        <f t="shared" si="749"/>
        <v>3</v>
      </c>
      <c r="BD48" s="66"/>
      <c r="BE48" s="22" t="str">
        <f t="shared" si="638"/>
        <v>SELLESLAGH Charly</v>
      </c>
      <c r="BF48" s="83">
        <v>7705</v>
      </c>
      <c r="BG48" s="22" t="str">
        <f t="shared" si="639"/>
        <v>C</v>
      </c>
      <c r="BH48" s="22" t="str">
        <f t="shared" si="640"/>
        <v>CLEYMANS Patrick</v>
      </c>
      <c r="BI48" s="83">
        <v>8426</v>
      </c>
      <c r="BJ48" s="22" t="str">
        <f t="shared" si="641"/>
        <v>C</v>
      </c>
      <c r="BK48" s="83">
        <v>1</v>
      </c>
      <c r="BL48" s="83">
        <v>1</v>
      </c>
      <c r="BM48" s="84"/>
      <c r="BN48" s="22">
        <f t="shared" si="642"/>
        <v>2</v>
      </c>
      <c r="BO48" s="22">
        <f t="shared" si="643"/>
        <v>0</v>
      </c>
      <c r="BP48" s="43">
        <f t="shared" si="750"/>
        <v>3</v>
      </c>
      <c r="BQ48" s="43">
        <f t="shared" si="750"/>
        <v>0</v>
      </c>
      <c r="BR48" s="56"/>
      <c r="BS48" s="22" t="str">
        <f t="shared" si="644"/>
        <v>COECKE Achiel</v>
      </c>
      <c r="BT48" s="83">
        <v>4209</v>
      </c>
      <c r="BU48" s="22" t="str">
        <f t="shared" si="645"/>
        <v>B</v>
      </c>
      <c r="BV48" s="22" t="str">
        <f t="shared" si="646"/>
        <v>SELLESLAGH Charly</v>
      </c>
      <c r="BW48" s="83">
        <v>7705</v>
      </c>
      <c r="BX48" s="22" t="str">
        <f t="shared" si="647"/>
        <v>C</v>
      </c>
      <c r="BY48" s="83">
        <v>1</v>
      </c>
      <c r="BZ48" s="83">
        <v>1</v>
      </c>
      <c r="CA48" s="84"/>
      <c r="CB48" s="22">
        <f t="shared" si="648"/>
        <v>2</v>
      </c>
      <c r="CC48" s="22">
        <f t="shared" si="649"/>
        <v>0</v>
      </c>
      <c r="CD48" s="43">
        <f t="shared" si="751"/>
        <v>3</v>
      </c>
      <c r="CE48" s="43">
        <f t="shared" si="751"/>
        <v>0</v>
      </c>
      <c r="CF48" s="56"/>
      <c r="CG48" s="22" t="str">
        <f t="shared" si="650"/>
        <v>MAETENS Gert</v>
      </c>
      <c r="CH48" s="83">
        <v>8048</v>
      </c>
      <c r="CI48" s="22" t="str">
        <f t="shared" si="651"/>
        <v>D</v>
      </c>
      <c r="CJ48" s="22" t="str">
        <f t="shared" si="652"/>
        <v>VAN BOGAERT Jordi</v>
      </c>
      <c r="CK48" s="83">
        <v>2601</v>
      </c>
      <c r="CL48" s="22" t="str">
        <f t="shared" si="653"/>
        <v>D</v>
      </c>
      <c r="CM48" s="83">
        <v>2</v>
      </c>
      <c r="CN48" s="83">
        <v>1</v>
      </c>
      <c r="CO48" s="84"/>
      <c r="CP48" s="22">
        <f t="shared" si="654"/>
        <v>1</v>
      </c>
      <c r="CQ48" s="22">
        <f t="shared" si="655"/>
        <v>1</v>
      </c>
      <c r="CR48" s="43">
        <f t="shared" si="752"/>
        <v>1</v>
      </c>
      <c r="CS48" s="43">
        <f t="shared" si="752"/>
        <v>1</v>
      </c>
      <c r="CT48" s="66"/>
      <c r="CU48" s="22" t="str">
        <f t="shared" si="656"/>
        <v>BRABANTS Hans</v>
      </c>
      <c r="CV48" s="83">
        <v>2777</v>
      </c>
      <c r="CW48" s="22" t="str">
        <f t="shared" si="657"/>
        <v>D</v>
      </c>
      <c r="CX48" s="22" t="str">
        <f t="shared" si="658"/>
        <v>PIEN Inge</v>
      </c>
      <c r="CY48" s="83">
        <v>8739</v>
      </c>
      <c r="CZ48" s="22" t="str">
        <f t="shared" si="659"/>
        <v>ND</v>
      </c>
      <c r="DA48" s="83">
        <v>1</v>
      </c>
      <c r="DB48" s="83">
        <v>1</v>
      </c>
      <c r="DC48" s="84"/>
      <c r="DD48" s="22">
        <f t="shared" si="660"/>
        <v>2</v>
      </c>
      <c r="DE48" s="22">
        <f t="shared" si="661"/>
        <v>0</v>
      </c>
      <c r="DF48" s="43">
        <f t="shared" si="753"/>
        <v>3</v>
      </c>
      <c r="DG48" s="43">
        <f t="shared" si="753"/>
        <v>0</v>
      </c>
      <c r="DH48" s="56"/>
      <c r="DI48" s="22" t="str">
        <f t="shared" si="662"/>
        <v>VAN EYCK Wilfried</v>
      </c>
      <c r="DJ48" s="83">
        <v>2782</v>
      </c>
      <c r="DK48" s="22" t="str">
        <f t="shared" si="663"/>
        <v>D</v>
      </c>
      <c r="DL48" s="22" t="str">
        <f t="shared" si="664"/>
        <v>PUBLIE Eric</v>
      </c>
      <c r="DM48" s="83">
        <v>8304</v>
      </c>
      <c r="DN48" s="22" t="str">
        <f t="shared" si="665"/>
        <v>D</v>
      </c>
      <c r="DO48" s="83">
        <v>2</v>
      </c>
      <c r="DP48" s="83">
        <v>1</v>
      </c>
      <c r="DQ48" s="84"/>
      <c r="DR48" s="22">
        <f t="shared" si="666"/>
        <v>1</v>
      </c>
      <c r="DS48" s="22">
        <f t="shared" si="667"/>
        <v>1</v>
      </c>
      <c r="DT48" s="43">
        <f t="shared" si="754"/>
        <v>1</v>
      </c>
      <c r="DU48" s="43">
        <f t="shared" si="754"/>
        <v>1</v>
      </c>
      <c r="DV48" s="56"/>
      <c r="DW48" s="22" t="str">
        <f t="shared" si="668"/>
        <v>VAN HUFFELEN Geoffrey</v>
      </c>
      <c r="DX48" s="83">
        <v>6912</v>
      </c>
      <c r="DY48" s="22" t="str">
        <f t="shared" si="669"/>
        <v>C</v>
      </c>
      <c r="DZ48" s="22" t="str">
        <f t="shared" si="670"/>
        <v>VAN DE VIJVER Dylan</v>
      </c>
      <c r="EA48" s="83">
        <v>2738</v>
      </c>
      <c r="EB48" s="22" t="str">
        <f t="shared" si="671"/>
        <v>D</v>
      </c>
      <c r="EC48" s="83">
        <v>1</v>
      </c>
      <c r="ED48" s="83">
        <v>1</v>
      </c>
      <c r="EE48" s="84"/>
      <c r="EF48" s="22">
        <f t="shared" si="672"/>
        <v>2</v>
      </c>
      <c r="EG48" s="22">
        <f t="shared" si="673"/>
        <v>0</v>
      </c>
      <c r="EH48" s="43">
        <f t="shared" si="755"/>
        <v>3</v>
      </c>
      <c r="EI48" s="43">
        <f t="shared" si="755"/>
        <v>0</v>
      </c>
      <c r="EJ48" s="66"/>
      <c r="EK48" s="22" t="str">
        <f t="shared" si="674"/>
        <v>VERHOEVEN Christiaan</v>
      </c>
      <c r="EL48" s="83">
        <v>1699</v>
      </c>
      <c r="EM48" s="22" t="str">
        <f t="shared" si="675"/>
        <v>C</v>
      </c>
      <c r="EN48" s="22" t="str">
        <f t="shared" si="676"/>
        <v>PEETERS Luc</v>
      </c>
      <c r="EO48" s="83">
        <v>5427</v>
      </c>
      <c r="EP48" s="22" t="str">
        <f t="shared" si="677"/>
        <v>D</v>
      </c>
      <c r="EQ48" s="83">
        <v>1</v>
      </c>
      <c r="ER48" s="83">
        <v>2</v>
      </c>
      <c r="ES48" s="84"/>
      <c r="ET48" s="22">
        <f t="shared" si="678"/>
        <v>1</v>
      </c>
      <c r="EU48" s="22">
        <f t="shared" si="679"/>
        <v>1</v>
      </c>
      <c r="EV48" s="43">
        <f t="shared" si="756"/>
        <v>1</v>
      </c>
      <c r="EW48" s="43">
        <f t="shared" si="756"/>
        <v>1</v>
      </c>
      <c r="EX48" s="56"/>
      <c r="EY48" s="22" t="str">
        <f t="shared" si="680"/>
        <v>THYS Cindy</v>
      </c>
      <c r="EZ48" s="83">
        <v>3689</v>
      </c>
      <c r="FA48" s="22" t="str">
        <f t="shared" si="681"/>
        <v>C</v>
      </c>
      <c r="FB48" s="22" t="str">
        <f t="shared" si="682"/>
        <v>PUBLIE Eric</v>
      </c>
      <c r="FC48" s="83">
        <v>8304</v>
      </c>
      <c r="FD48" s="22" t="str">
        <f t="shared" si="683"/>
        <v>D</v>
      </c>
      <c r="FE48" s="83">
        <v>1</v>
      </c>
      <c r="FF48" s="83">
        <v>1</v>
      </c>
      <c r="FG48" s="84"/>
      <c r="FH48" s="22">
        <f t="shared" si="684"/>
        <v>2</v>
      </c>
      <c r="FI48" s="22">
        <f t="shared" si="685"/>
        <v>0</v>
      </c>
      <c r="FJ48" s="43">
        <f t="shared" si="757"/>
        <v>3</v>
      </c>
      <c r="FK48" s="43">
        <f t="shared" si="757"/>
        <v>0</v>
      </c>
      <c r="FL48" s="56"/>
      <c r="FM48" s="22" t="str">
        <f t="shared" si="686"/>
        <v>PUBLIE Eric</v>
      </c>
      <c r="FN48" s="83">
        <v>8304</v>
      </c>
      <c r="FO48" s="22" t="str">
        <f t="shared" si="687"/>
        <v>D</v>
      </c>
      <c r="FP48" s="22" t="str">
        <f t="shared" si="688"/>
        <v>VAN DE VIJVER Dylan</v>
      </c>
      <c r="FQ48" s="83">
        <v>2738</v>
      </c>
      <c r="FR48" s="22" t="str">
        <f t="shared" si="689"/>
        <v>D</v>
      </c>
      <c r="FS48" s="83">
        <v>1</v>
      </c>
      <c r="FT48" s="83">
        <v>2</v>
      </c>
      <c r="FU48" s="84"/>
      <c r="FV48" s="22">
        <f t="shared" si="690"/>
        <v>1</v>
      </c>
      <c r="FW48" s="22">
        <f t="shared" si="691"/>
        <v>1</v>
      </c>
      <c r="FX48" s="43">
        <f t="shared" si="758"/>
        <v>1</v>
      </c>
      <c r="FY48" s="43">
        <f t="shared" si="758"/>
        <v>1</v>
      </c>
      <c r="FZ48" s="66"/>
      <c r="GA48" s="22" t="str">
        <f t="shared" si="692"/>
        <v>TORFS Rudi</v>
      </c>
      <c r="GB48" s="83">
        <v>8309</v>
      </c>
      <c r="GC48" s="22" t="str">
        <f t="shared" si="693"/>
        <v>NA</v>
      </c>
      <c r="GD48" s="22" t="str">
        <f t="shared" si="694"/>
        <v>PEETERS Luc</v>
      </c>
      <c r="GE48" s="83">
        <v>5427</v>
      </c>
      <c r="GF48" s="22" t="str">
        <f t="shared" si="695"/>
        <v>D</v>
      </c>
      <c r="GG48" s="83">
        <v>2</v>
      </c>
      <c r="GH48" s="83">
        <v>1</v>
      </c>
      <c r="GI48" s="84"/>
      <c r="GJ48" s="22">
        <f t="shared" si="696"/>
        <v>1</v>
      </c>
      <c r="GK48" s="22">
        <f t="shared" si="697"/>
        <v>1</v>
      </c>
      <c r="GL48" s="43">
        <f t="shared" si="759"/>
        <v>1</v>
      </c>
      <c r="GM48" s="43">
        <f t="shared" si="759"/>
        <v>1</v>
      </c>
      <c r="GN48" s="56"/>
      <c r="GO48" s="22" t="str">
        <f t="shared" si="698"/>
        <v>SELLESLAGH Charly</v>
      </c>
      <c r="GP48" s="83">
        <v>7705</v>
      </c>
      <c r="GQ48" s="22" t="str">
        <f t="shared" si="699"/>
        <v>C</v>
      </c>
      <c r="GR48" s="22" t="str">
        <f t="shared" si="700"/>
        <v>PIESSENS August</v>
      </c>
      <c r="GS48" s="83">
        <v>8056</v>
      </c>
      <c r="GT48" s="22" t="str">
        <f t="shared" si="701"/>
        <v>C</v>
      </c>
      <c r="GU48" s="83">
        <v>2</v>
      </c>
      <c r="GV48" s="83">
        <v>1</v>
      </c>
      <c r="GW48" s="84"/>
      <c r="GX48" s="22">
        <f t="shared" si="702"/>
        <v>1</v>
      </c>
      <c r="GY48" s="22">
        <f t="shared" si="703"/>
        <v>1</v>
      </c>
      <c r="GZ48" s="43">
        <f t="shared" si="760"/>
        <v>1</v>
      </c>
      <c r="HA48" s="43">
        <f t="shared" si="760"/>
        <v>1</v>
      </c>
      <c r="HB48" s="56"/>
      <c r="HC48" s="22" t="str">
        <f t="shared" si="704"/>
        <v>CLEYMANS Patrick</v>
      </c>
      <c r="HD48" s="83">
        <v>8426</v>
      </c>
      <c r="HE48" s="22" t="str">
        <f t="shared" si="705"/>
        <v>C</v>
      </c>
      <c r="HF48" s="22" t="str">
        <f t="shared" si="706"/>
        <v>SELLESLAGH Charly</v>
      </c>
      <c r="HG48" s="83">
        <v>7705</v>
      </c>
      <c r="HH48" s="22" t="str">
        <f t="shared" si="707"/>
        <v>C</v>
      </c>
      <c r="HI48" s="83">
        <v>2</v>
      </c>
      <c r="HJ48" s="83">
        <v>1</v>
      </c>
      <c r="HK48" s="84"/>
      <c r="HL48" s="22">
        <f t="shared" si="708"/>
        <v>1</v>
      </c>
      <c r="HM48" s="22">
        <f t="shared" si="709"/>
        <v>1</v>
      </c>
      <c r="HN48" s="43">
        <f t="shared" si="761"/>
        <v>1</v>
      </c>
      <c r="HO48" s="43">
        <f t="shared" si="761"/>
        <v>1</v>
      </c>
      <c r="HP48" s="66"/>
      <c r="HQ48" s="22" t="str">
        <f t="shared" si="710"/>
        <v>DE BRUYN Johan</v>
      </c>
      <c r="HR48" s="83">
        <v>4808</v>
      </c>
      <c r="HS48" s="22" t="str">
        <f t="shared" si="711"/>
        <v>NA</v>
      </c>
      <c r="HT48" s="22" t="str">
        <f t="shared" si="712"/>
        <v>COECKE Achiel</v>
      </c>
      <c r="HU48" s="83">
        <v>4209</v>
      </c>
      <c r="HV48" s="22" t="str">
        <f t="shared" si="713"/>
        <v>B</v>
      </c>
      <c r="HW48" s="83">
        <v>2</v>
      </c>
      <c r="HX48" s="83">
        <v>2</v>
      </c>
      <c r="HY48" s="84"/>
      <c r="HZ48" s="22">
        <f t="shared" si="714"/>
        <v>0</v>
      </c>
      <c r="IA48" s="22">
        <f t="shared" si="715"/>
        <v>2</v>
      </c>
      <c r="IB48" s="43">
        <f t="shared" si="762"/>
        <v>0</v>
      </c>
      <c r="IC48" s="43">
        <f t="shared" si="762"/>
        <v>3</v>
      </c>
      <c r="ID48" s="56"/>
      <c r="IE48" s="22" t="str">
        <f t="shared" si="716"/>
        <v>PEETERS Luc</v>
      </c>
      <c r="IF48" s="83">
        <v>5427</v>
      </c>
      <c r="IG48" s="22" t="str">
        <f t="shared" si="717"/>
        <v>D</v>
      </c>
      <c r="IH48" s="22" t="str">
        <f t="shared" si="718"/>
        <v>SELLESLAGH Charly</v>
      </c>
      <c r="II48" s="83">
        <v>7705</v>
      </c>
      <c r="IJ48" s="22" t="str">
        <f t="shared" si="719"/>
        <v>C</v>
      </c>
      <c r="IK48" s="83">
        <v>2</v>
      </c>
      <c r="IL48" s="83">
        <v>2</v>
      </c>
      <c r="IM48" s="65"/>
      <c r="IN48" s="22">
        <f t="shared" si="720"/>
        <v>0</v>
      </c>
      <c r="IO48" s="22">
        <f t="shared" si="721"/>
        <v>2</v>
      </c>
      <c r="IP48" s="43">
        <f t="shared" si="763"/>
        <v>0</v>
      </c>
      <c r="IQ48" s="43">
        <f t="shared" si="763"/>
        <v>3</v>
      </c>
      <c r="IR48" s="56"/>
      <c r="IS48" s="22" t="str">
        <f t="shared" si="722"/>
        <v>PUBLIE Eric</v>
      </c>
      <c r="IT48" s="83">
        <v>8304</v>
      </c>
      <c r="IU48" s="22" t="str">
        <f t="shared" si="723"/>
        <v>D</v>
      </c>
      <c r="IV48" s="22" t="str">
        <f t="shared" si="724"/>
        <v>SCHAMPAERT Patrick</v>
      </c>
      <c r="IW48" s="83">
        <v>3010</v>
      </c>
      <c r="IX48" s="22" t="str">
        <f t="shared" si="725"/>
        <v>C</v>
      </c>
      <c r="IY48" s="83">
        <v>2</v>
      </c>
      <c r="IZ48" s="83">
        <v>1</v>
      </c>
      <c r="JA48" s="84"/>
      <c r="JB48" s="22">
        <f t="shared" si="726"/>
        <v>1</v>
      </c>
      <c r="JC48" s="22">
        <f t="shared" si="727"/>
        <v>1</v>
      </c>
      <c r="JD48" s="43">
        <f t="shared" si="764"/>
        <v>1</v>
      </c>
      <c r="JE48" s="43">
        <f t="shared" si="764"/>
        <v>1</v>
      </c>
      <c r="JF48" s="66"/>
      <c r="JG48" s="22" t="str">
        <f t="shared" si="728"/>
        <v>PUBLIE Eric</v>
      </c>
      <c r="JH48" s="83">
        <v>8304</v>
      </c>
      <c r="JI48" s="22" t="str">
        <f t="shared" si="729"/>
        <v>D</v>
      </c>
      <c r="JJ48" s="22" t="str">
        <f t="shared" si="730"/>
        <v>SEGERS Jozef</v>
      </c>
      <c r="JK48" s="83">
        <v>3246</v>
      </c>
      <c r="JL48" s="22" t="str">
        <f t="shared" si="731"/>
        <v>D</v>
      </c>
      <c r="JM48" s="83">
        <v>2</v>
      </c>
      <c r="JN48" s="83">
        <v>1</v>
      </c>
      <c r="JO48" s="84"/>
      <c r="JP48" s="22">
        <f t="shared" si="732"/>
        <v>1</v>
      </c>
      <c r="JQ48" s="22">
        <f t="shared" si="733"/>
        <v>1</v>
      </c>
      <c r="JR48" s="43">
        <f t="shared" si="765"/>
        <v>1</v>
      </c>
      <c r="JS48" s="43">
        <f t="shared" si="765"/>
        <v>1</v>
      </c>
      <c r="JT48" s="56"/>
      <c r="JU48" s="22" t="str">
        <f t="shared" si="734"/>
        <v>HAEGEMANS Bart</v>
      </c>
      <c r="JV48" s="83">
        <v>5013</v>
      </c>
      <c r="JW48" s="22" t="str">
        <f t="shared" si="735"/>
        <v>C</v>
      </c>
      <c r="JX48" s="22" t="str">
        <f t="shared" si="736"/>
        <v>VAN BOUWEL Louis</v>
      </c>
      <c r="JY48" s="83">
        <v>2630</v>
      </c>
      <c r="JZ48" s="22" t="str">
        <f t="shared" si="737"/>
        <v>D</v>
      </c>
      <c r="KA48" s="83">
        <v>1</v>
      </c>
      <c r="KB48" s="83">
        <v>1</v>
      </c>
      <c r="KC48" s="84"/>
      <c r="KD48" s="22">
        <f t="shared" si="738"/>
        <v>2</v>
      </c>
      <c r="KE48" s="22">
        <f t="shared" si="739"/>
        <v>0</v>
      </c>
      <c r="KF48" s="43">
        <f t="shared" si="766"/>
        <v>3</v>
      </c>
      <c r="KG48" s="43">
        <f t="shared" si="766"/>
        <v>0</v>
      </c>
      <c r="KH48" s="56"/>
      <c r="KI48" s="22" t="str">
        <f t="shared" si="740"/>
        <v>STEENACKERS Carlito</v>
      </c>
      <c r="KJ48" s="83">
        <v>2284</v>
      </c>
      <c r="KK48" s="22" t="str">
        <f t="shared" si="741"/>
        <v>D</v>
      </c>
      <c r="KL48" s="22" t="str">
        <f t="shared" si="742"/>
        <v>DESMEDT Hugo</v>
      </c>
      <c r="KM48" s="83">
        <v>2911</v>
      </c>
      <c r="KN48" s="22" t="str">
        <f t="shared" si="743"/>
        <v>D</v>
      </c>
      <c r="KO48" s="83">
        <v>2</v>
      </c>
      <c r="KP48" s="83">
        <v>1</v>
      </c>
      <c r="KQ48" s="84"/>
      <c r="KR48" s="22">
        <f t="shared" si="744"/>
        <v>1</v>
      </c>
      <c r="KS48" s="22">
        <f t="shared" si="745"/>
        <v>1</v>
      </c>
      <c r="KT48" s="43">
        <f t="shared" si="767"/>
        <v>1</v>
      </c>
      <c r="KU48" s="43">
        <f t="shared" si="767"/>
        <v>1</v>
      </c>
      <c r="KV48" s="66"/>
      <c r="KW48" s="22"/>
      <c r="KX48" s="83"/>
      <c r="KY48" s="22"/>
      <c r="KZ48" s="22"/>
      <c r="LA48" s="83"/>
      <c r="LB48" s="22"/>
      <c r="LC48" s="83"/>
      <c r="LD48" s="83"/>
      <c r="LE48" s="84"/>
      <c r="LF48" s="22"/>
      <c r="LG48" s="22"/>
      <c r="LH48" s="43"/>
      <c r="LI48" s="43"/>
      <c r="LJ48" s="56"/>
      <c r="LK48" s="22"/>
      <c r="LL48" s="83"/>
      <c r="LM48" s="22"/>
      <c r="LN48" s="22"/>
      <c r="LO48" s="83"/>
      <c r="LP48" s="22"/>
      <c r="LQ48" s="83"/>
      <c r="LR48" s="83"/>
      <c r="LS48" s="84"/>
      <c r="LT48" s="22"/>
      <c r="LU48" s="22"/>
      <c r="LV48" s="43"/>
      <c r="LW48" s="43"/>
      <c r="LY48" s="22"/>
      <c r="LZ48" s="83"/>
      <c r="MA48" s="22"/>
      <c r="MB48" s="22"/>
      <c r="MC48" s="83"/>
      <c r="MD48" s="22"/>
      <c r="ME48" s="83"/>
      <c r="MF48" s="83"/>
      <c r="MG48" s="84"/>
      <c r="MH48" s="22"/>
      <c r="MI48" s="22"/>
      <c r="MJ48" s="43"/>
      <c r="MK48" s="43"/>
      <c r="ML48" s="56"/>
      <c r="MM48" s="22"/>
      <c r="MN48" s="83"/>
      <c r="MO48" s="22"/>
      <c r="MP48" s="22"/>
      <c r="MQ48" s="83"/>
      <c r="MR48" s="22"/>
      <c r="MS48" s="83"/>
      <c r="MT48" s="83"/>
      <c r="MU48" s="84"/>
      <c r="MV48" s="22"/>
      <c r="MW48" s="22"/>
      <c r="MX48" s="43"/>
      <c r="MY48" s="43"/>
    </row>
    <row r="49" spans="1:363" ht="17.25" thickBot="1" x14ac:dyDescent="0.35">
      <c r="A49" s="22" t="str">
        <f t="shared" si="614"/>
        <v>VAN DER JEUGT Ben</v>
      </c>
      <c r="B49" s="83">
        <v>5873</v>
      </c>
      <c r="C49" s="22" t="str">
        <f t="shared" si="615"/>
        <v>D</v>
      </c>
      <c r="D49" s="22" t="str">
        <f t="shared" si="616"/>
        <v>THYS François</v>
      </c>
      <c r="E49" s="83">
        <v>8078</v>
      </c>
      <c r="F49" s="22" t="str">
        <f t="shared" si="617"/>
        <v>D</v>
      </c>
      <c r="G49" s="83">
        <v>2</v>
      </c>
      <c r="H49" s="83">
        <v>2</v>
      </c>
      <c r="I49" s="85"/>
      <c r="J49" s="22">
        <f t="shared" si="618"/>
        <v>0</v>
      </c>
      <c r="K49" s="22">
        <f t="shared" si="619"/>
        <v>2</v>
      </c>
      <c r="L49" s="43">
        <f t="shared" si="746"/>
        <v>0</v>
      </c>
      <c r="M49" s="43">
        <f t="shared" si="746"/>
        <v>3</v>
      </c>
      <c r="N49" s="56"/>
      <c r="O49" s="22" t="str">
        <f t="shared" si="620"/>
        <v>JURRIENS Frank</v>
      </c>
      <c r="P49" s="83">
        <v>8064</v>
      </c>
      <c r="Q49" s="22" t="str">
        <f t="shared" si="621"/>
        <v>D</v>
      </c>
      <c r="R49" s="22" t="str">
        <f t="shared" si="622"/>
        <v>VAN DER JEUGT Ben</v>
      </c>
      <c r="S49" s="83">
        <v>5873</v>
      </c>
      <c r="T49" s="22" t="str">
        <f t="shared" si="623"/>
        <v>D</v>
      </c>
      <c r="U49" s="83">
        <v>1</v>
      </c>
      <c r="V49" s="83">
        <v>1</v>
      </c>
      <c r="W49" s="85"/>
      <c r="X49" s="22">
        <f t="shared" si="624"/>
        <v>2</v>
      </c>
      <c r="Y49" s="22">
        <f t="shared" si="625"/>
        <v>0</v>
      </c>
      <c r="Z49" s="43">
        <f t="shared" si="747"/>
        <v>3</v>
      </c>
      <c r="AA49" s="43">
        <f t="shared" si="747"/>
        <v>0</v>
      </c>
      <c r="AB49" s="56"/>
      <c r="AC49" s="22" t="str">
        <f t="shared" si="626"/>
        <v>ALEWATERS Christian</v>
      </c>
      <c r="AD49" s="83">
        <v>432</v>
      </c>
      <c r="AE49" s="22" t="str">
        <f t="shared" si="627"/>
        <v>D</v>
      </c>
      <c r="AF49" s="22" t="str">
        <f t="shared" si="628"/>
        <v>D'HERTEFELT Alfons</v>
      </c>
      <c r="AG49" s="83">
        <v>3288</v>
      </c>
      <c r="AH49" s="22" t="str">
        <f t="shared" si="629"/>
        <v>C</v>
      </c>
      <c r="AI49" s="83">
        <v>1</v>
      </c>
      <c r="AJ49" s="83">
        <v>1</v>
      </c>
      <c r="AK49" s="85"/>
      <c r="AL49" s="22">
        <f t="shared" si="630"/>
        <v>2</v>
      </c>
      <c r="AM49" s="22">
        <f t="shared" si="631"/>
        <v>0</v>
      </c>
      <c r="AN49" s="43">
        <f t="shared" si="748"/>
        <v>3</v>
      </c>
      <c r="AO49" s="43">
        <f t="shared" si="748"/>
        <v>0</v>
      </c>
      <c r="AP49" s="56"/>
      <c r="AQ49" s="22" t="str">
        <f t="shared" si="632"/>
        <v>D'HERTEFELT Alfons</v>
      </c>
      <c r="AR49" s="83">
        <v>3288</v>
      </c>
      <c r="AS49" s="22" t="str">
        <f t="shared" si="633"/>
        <v>C</v>
      </c>
      <c r="AT49" s="22" t="str">
        <f t="shared" si="634"/>
        <v>ARIJS Chris</v>
      </c>
      <c r="AU49" s="83">
        <v>7767</v>
      </c>
      <c r="AV49" s="22" t="str">
        <f t="shared" si="635"/>
        <v>D</v>
      </c>
      <c r="AW49" s="83">
        <v>1</v>
      </c>
      <c r="AX49" s="83">
        <v>1</v>
      </c>
      <c r="AY49" s="85"/>
      <c r="AZ49" s="22">
        <f t="shared" si="636"/>
        <v>2</v>
      </c>
      <c r="BA49" s="22">
        <f t="shared" si="637"/>
        <v>0</v>
      </c>
      <c r="BB49" s="43">
        <f t="shared" si="749"/>
        <v>3</v>
      </c>
      <c r="BC49" s="43">
        <f t="shared" si="749"/>
        <v>0</v>
      </c>
      <c r="BD49" s="56"/>
      <c r="BE49" s="22" t="str">
        <f t="shared" si="638"/>
        <v>MAETENS Gert</v>
      </c>
      <c r="BF49" s="83">
        <v>8048</v>
      </c>
      <c r="BG49" s="22" t="str">
        <f t="shared" si="639"/>
        <v>D</v>
      </c>
      <c r="BH49" s="22" t="str">
        <f t="shared" si="640"/>
        <v>RIGUEL Nick</v>
      </c>
      <c r="BI49" s="83">
        <v>5397</v>
      </c>
      <c r="BJ49" s="22" t="str">
        <f t="shared" si="641"/>
        <v>C</v>
      </c>
      <c r="BK49" s="83">
        <v>1</v>
      </c>
      <c r="BL49" s="83">
        <v>1</v>
      </c>
      <c r="BM49" s="85"/>
      <c r="BN49" s="22">
        <f t="shared" si="642"/>
        <v>2</v>
      </c>
      <c r="BO49" s="22">
        <f t="shared" si="643"/>
        <v>0</v>
      </c>
      <c r="BP49" s="43">
        <f t="shared" si="750"/>
        <v>3</v>
      </c>
      <c r="BQ49" s="43">
        <f t="shared" si="750"/>
        <v>0</v>
      </c>
      <c r="BR49" s="56"/>
      <c r="BS49" s="22" t="str">
        <f t="shared" si="644"/>
        <v>THYS François</v>
      </c>
      <c r="BT49" s="83">
        <v>8078</v>
      </c>
      <c r="BU49" s="22" t="str">
        <f t="shared" si="645"/>
        <v>D</v>
      </c>
      <c r="BV49" s="22" t="str">
        <f t="shared" si="646"/>
        <v>ARIJS Chris</v>
      </c>
      <c r="BW49" s="83">
        <v>7767</v>
      </c>
      <c r="BX49" s="22" t="str">
        <f t="shared" si="647"/>
        <v>D</v>
      </c>
      <c r="BY49" s="83">
        <v>1</v>
      </c>
      <c r="BZ49" s="83">
        <v>2</v>
      </c>
      <c r="CA49" s="85"/>
      <c r="CB49" s="22">
        <f t="shared" si="648"/>
        <v>1</v>
      </c>
      <c r="CC49" s="22">
        <f t="shared" si="649"/>
        <v>1</v>
      </c>
      <c r="CD49" s="43">
        <f t="shared" si="751"/>
        <v>1</v>
      </c>
      <c r="CE49" s="43">
        <f t="shared" si="751"/>
        <v>1</v>
      </c>
      <c r="CF49" s="56"/>
      <c r="CG49" s="22" t="str">
        <f t="shared" si="650"/>
        <v>TELLIER Ludwig</v>
      </c>
      <c r="CH49" s="83">
        <v>6327</v>
      </c>
      <c r="CI49" s="22" t="str">
        <f t="shared" si="651"/>
        <v>A</v>
      </c>
      <c r="CJ49" s="22" t="str">
        <f t="shared" si="652"/>
        <v>ALEWATERS Christian</v>
      </c>
      <c r="CK49" s="83">
        <v>432</v>
      </c>
      <c r="CL49" s="22" t="str">
        <f t="shared" si="653"/>
        <v>D</v>
      </c>
      <c r="CM49" s="83">
        <v>1</v>
      </c>
      <c r="CN49" s="83">
        <v>1</v>
      </c>
      <c r="CO49" s="85"/>
      <c r="CP49" s="22">
        <f t="shared" si="654"/>
        <v>2</v>
      </c>
      <c r="CQ49" s="22">
        <f t="shared" si="655"/>
        <v>0</v>
      </c>
      <c r="CR49" s="43">
        <f t="shared" si="752"/>
        <v>3</v>
      </c>
      <c r="CS49" s="43">
        <f t="shared" si="752"/>
        <v>0</v>
      </c>
      <c r="CT49" s="56"/>
      <c r="CU49" s="22" t="str">
        <f t="shared" si="656"/>
        <v>COLLIER Leo</v>
      </c>
      <c r="CV49" s="83">
        <v>3914</v>
      </c>
      <c r="CW49" s="22" t="str">
        <f t="shared" si="657"/>
        <v>C</v>
      </c>
      <c r="CX49" s="22" t="str">
        <f t="shared" si="658"/>
        <v>VAN DER JEUGT Ben</v>
      </c>
      <c r="CY49" s="83">
        <v>5873</v>
      </c>
      <c r="CZ49" s="22" t="str">
        <f t="shared" si="659"/>
        <v>D</v>
      </c>
      <c r="DA49" s="83">
        <v>1</v>
      </c>
      <c r="DB49" s="83">
        <v>1</v>
      </c>
      <c r="DC49" s="85"/>
      <c r="DD49" s="22">
        <f t="shared" si="660"/>
        <v>2</v>
      </c>
      <c r="DE49" s="22">
        <f t="shared" si="661"/>
        <v>0</v>
      </c>
      <c r="DF49" s="43">
        <f t="shared" si="753"/>
        <v>3</v>
      </c>
      <c r="DG49" s="43">
        <f t="shared" si="753"/>
        <v>0</v>
      </c>
      <c r="DH49" s="56"/>
      <c r="DI49" s="22" t="str">
        <f t="shared" si="662"/>
        <v>DE JONGHE Guy</v>
      </c>
      <c r="DJ49" s="83">
        <v>3829</v>
      </c>
      <c r="DK49" s="22" t="str">
        <f t="shared" si="663"/>
        <v>D</v>
      </c>
      <c r="DL49" s="22" t="str">
        <f t="shared" si="664"/>
        <v>CARLIER Astrid</v>
      </c>
      <c r="DM49" s="83">
        <v>6446</v>
      </c>
      <c r="DN49" s="22" t="str">
        <f t="shared" si="665"/>
        <v>D</v>
      </c>
      <c r="DO49" s="83">
        <v>1</v>
      </c>
      <c r="DP49" s="83">
        <v>1</v>
      </c>
      <c r="DQ49" s="85"/>
      <c r="DR49" s="22">
        <f t="shared" si="666"/>
        <v>2</v>
      </c>
      <c r="DS49" s="22">
        <f t="shared" si="667"/>
        <v>0</v>
      </c>
      <c r="DT49" s="43">
        <f t="shared" si="754"/>
        <v>3</v>
      </c>
      <c r="DU49" s="43">
        <f t="shared" si="754"/>
        <v>0</v>
      </c>
      <c r="DV49" s="56"/>
      <c r="DW49" s="22" t="str">
        <f t="shared" si="668"/>
        <v>VAN HUFFELEN Karel</v>
      </c>
      <c r="DX49" s="83">
        <v>3048</v>
      </c>
      <c r="DY49" s="22" t="str">
        <f t="shared" si="669"/>
        <v>C</v>
      </c>
      <c r="DZ49" s="22" t="str">
        <f t="shared" si="670"/>
        <v>VAN LENT Kenny</v>
      </c>
      <c r="EA49" s="83">
        <v>8062</v>
      </c>
      <c r="EB49" s="22" t="str">
        <f t="shared" si="671"/>
        <v>D</v>
      </c>
      <c r="EC49" s="83">
        <v>1</v>
      </c>
      <c r="ED49" s="83">
        <v>1</v>
      </c>
      <c r="EE49" s="85"/>
      <c r="EF49" s="22">
        <f t="shared" si="672"/>
        <v>2</v>
      </c>
      <c r="EG49" s="22">
        <f t="shared" si="673"/>
        <v>0</v>
      </c>
      <c r="EH49" s="43">
        <f t="shared" si="755"/>
        <v>3</v>
      </c>
      <c r="EI49" s="43">
        <f t="shared" si="755"/>
        <v>0</v>
      </c>
      <c r="EJ49" s="56"/>
      <c r="EK49" s="22" t="str">
        <f t="shared" si="674"/>
        <v>STALLAERT François</v>
      </c>
      <c r="EL49" s="83">
        <v>7165</v>
      </c>
      <c r="EM49" s="22" t="str">
        <f t="shared" si="675"/>
        <v>D</v>
      </c>
      <c r="EN49" s="22" t="str">
        <f t="shared" si="676"/>
        <v>VAN BOGAERT Jordi</v>
      </c>
      <c r="EO49" s="83">
        <v>2601</v>
      </c>
      <c r="EP49" s="22" t="str">
        <f t="shared" si="677"/>
        <v>D</v>
      </c>
      <c r="EQ49" s="83">
        <v>2</v>
      </c>
      <c r="ER49" s="83">
        <v>2</v>
      </c>
      <c r="ES49" s="85"/>
      <c r="ET49" s="22">
        <f t="shared" si="678"/>
        <v>0</v>
      </c>
      <c r="EU49" s="22">
        <f t="shared" si="679"/>
        <v>2</v>
      </c>
      <c r="EV49" s="43">
        <f t="shared" si="756"/>
        <v>0</v>
      </c>
      <c r="EW49" s="43">
        <f t="shared" si="756"/>
        <v>3</v>
      </c>
      <c r="EX49" s="56"/>
      <c r="EY49" s="22" t="str">
        <f t="shared" si="680"/>
        <v>THYS François</v>
      </c>
      <c r="EZ49" s="83">
        <v>8078</v>
      </c>
      <c r="FA49" s="22" t="str">
        <f t="shared" si="681"/>
        <v>D</v>
      </c>
      <c r="FB49" s="22" t="str">
        <f t="shared" si="682"/>
        <v>VAN DER JEUGT Ben</v>
      </c>
      <c r="FC49" s="83">
        <v>5873</v>
      </c>
      <c r="FD49" s="22" t="str">
        <f t="shared" si="683"/>
        <v>D</v>
      </c>
      <c r="FE49" s="83">
        <v>2</v>
      </c>
      <c r="FF49" s="83">
        <v>2</v>
      </c>
      <c r="FG49" s="85"/>
      <c r="FH49" s="22">
        <f t="shared" si="684"/>
        <v>0</v>
      </c>
      <c r="FI49" s="22">
        <f t="shared" si="685"/>
        <v>2</v>
      </c>
      <c r="FJ49" s="43">
        <f t="shared" si="757"/>
        <v>0</v>
      </c>
      <c r="FK49" s="43">
        <f t="shared" si="757"/>
        <v>3</v>
      </c>
      <c r="FL49" s="56"/>
      <c r="FM49" s="22" t="str">
        <f t="shared" si="686"/>
        <v>VAN DER JEUGT Ben</v>
      </c>
      <c r="FN49" s="83">
        <v>5873</v>
      </c>
      <c r="FO49" s="22" t="str">
        <f t="shared" si="687"/>
        <v>D</v>
      </c>
      <c r="FP49" s="22" t="str">
        <f t="shared" si="688"/>
        <v>VAN LENT Kenny</v>
      </c>
      <c r="FQ49" s="83">
        <v>8062</v>
      </c>
      <c r="FR49" s="22" t="str">
        <f t="shared" si="689"/>
        <v>D</v>
      </c>
      <c r="FS49" s="83">
        <v>2</v>
      </c>
      <c r="FT49" s="83">
        <v>2</v>
      </c>
      <c r="FU49" s="85"/>
      <c r="FV49" s="22">
        <f t="shared" si="690"/>
        <v>0</v>
      </c>
      <c r="FW49" s="22">
        <f t="shared" si="691"/>
        <v>2</v>
      </c>
      <c r="FX49" s="43">
        <f t="shared" si="758"/>
        <v>0</v>
      </c>
      <c r="FY49" s="43">
        <f t="shared" si="758"/>
        <v>3</v>
      </c>
      <c r="FZ49" s="56"/>
      <c r="GA49" s="22" t="str">
        <f t="shared" si="692"/>
        <v>VAN LENT Kenny</v>
      </c>
      <c r="GB49" s="83">
        <v>8062</v>
      </c>
      <c r="GC49" s="22" t="str">
        <f t="shared" si="693"/>
        <v>D</v>
      </c>
      <c r="GD49" s="22" t="str">
        <f t="shared" si="694"/>
        <v>VAN BOGAERT Jordi</v>
      </c>
      <c r="GE49" s="83">
        <v>2601</v>
      </c>
      <c r="GF49" s="22" t="str">
        <f t="shared" si="695"/>
        <v>D</v>
      </c>
      <c r="GG49" s="83">
        <v>1</v>
      </c>
      <c r="GH49" s="83">
        <v>2</v>
      </c>
      <c r="GI49" s="85"/>
      <c r="GJ49" s="22">
        <f t="shared" si="696"/>
        <v>1</v>
      </c>
      <c r="GK49" s="22">
        <f t="shared" si="697"/>
        <v>1</v>
      </c>
      <c r="GL49" s="43">
        <f t="shared" si="759"/>
        <v>1</v>
      </c>
      <c r="GM49" s="43">
        <f t="shared" si="759"/>
        <v>1</v>
      </c>
      <c r="GN49" s="56"/>
      <c r="GO49" s="22" t="str">
        <f t="shared" si="698"/>
        <v>VERMEREN Thierry</v>
      </c>
      <c r="GP49" s="83">
        <v>8210</v>
      </c>
      <c r="GQ49" s="22" t="str">
        <f t="shared" si="699"/>
        <v>NA</v>
      </c>
      <c r="GR49" s="22" t="str">
        <f t="shared" si="700"/>
        <v>HAEGEMANS Bart</v>
      </c>
      <c r="GS49" s="83">
        <v>5013</v>
      </c>
      <c r="GT49" s="22" t="str">
        <f t="shared" si="701"/>
        <v>C</v>
      </c>
      <c r="GU49" s="83">
        <v>1</v>
      </c>
      <c r="GV49" s="83">
        <v>1</v>
      </c>
      <c r="GW49" s="85"/>
      <c r="GX49" s="22">
        <f t="shared" si="702"/>
        <v>2</v>
      </c>
      <c r="GY49" s="22">
        <f t="shared" si="703"/>
        <v>0</v>
      </c>
      <c r="GZ49" s="43">
        <f t="shared" si="760"/>
        <v>3</v>
      </c>
      <c r="HA49" s="43">
        <f t="shared" si="760"/>
        <v>0</v>
      </c>
      <c r="HB49" s="56"/>
      <c r="HC49" s="22" t="str">
        <f t="shared" si="704"/>
        <v>ADRIAENSSENS Jorn</v>
      </c>
      <c r="HD49" s="83">
        <v>950</v>
      </c>
      <c r="HE49" s="22" t="str">
        <f t="shared" si="705"/>
        <v>NA</v>
      </c>
      <c r="HF49" s="22" t="str">
        <f t="shared" si="706"/>
        <v>TELLIER Yannick</v>
      </c>
      <c r="HG49" s="83">
        <v>7646</v>
      </c>
      <c r="HH49" s="22" t="str">
        <f t="shared" si="707"/>
        <v>B</v>
      </c>
      <c r="HI49" s="83">
        <v>1</v>
      </c>
      <c r="HJ49" s="83">
        <v>2</v>
      </c>
      <c r="HK49" s="85"/>
      <c r="HL49" s="22">
        <f t="shared" si="708"/>
        <v>1</v>
      </c>
      <c r="HM49" s="22">
        <f t="shared" si="709"/>
        <v>1</v>
      </c>
      <c r="HN49" s="43">
        <f t="shared" si="761"/>
        <v>1</v>
      </c>
      <c r="HO49" s="43">
        <f t="shared" si="761"/>
        <v>1</v>
      </c>
      <c r="HP49" s="56"/>
      <c r="HQ49" s="22" t="str">
        <f t="shared" si="710"/>
        <v>MAETENS Gert</v>
      </c>
      <c r="HR49" s="83">
        <v>8048</v>
      </c>
      <c r="HS49" s="22" t="str">
        <f t="shared" si="711"/>
        <v>D</v>
      </c>
      <c r="HT49" s="22" t="str">
        <f t="shared" si="712"/>
        <v>THYS François</v>
      </c>
      <c r="HU49" s="83">
        <v>8078</v>
      </c>
      <c r="HV49" s="22" t="str">
        <f t="shared" si="713"/>
        <v>D</v>
      </c>
      <c r="HW49" s="83">
        <v>1</v>
      </c>
      <c r="HX49" s="83">
        <v>1</v>
      </c>
      <c r="HY49" s="85"/>
      <c r="HZ49" s="22">
        <f t="shared" si="714"/>
        <v>2</v>
      </c>
      <c r="IA49" s="22">
        <f t="shared" si="715"/>
        <v>0</v>
      </c>
      <c r="IB49" s="43">
        <f t="shared" si="762"/>
        <v>3</v>
      </c>
      <c r="IC49" s="43">
        <f t="shared" si="762"/>
        <v>0</v>
      </c>
      <c r="ID49" s="56"/>
      <c r="IE49" s="22" t="str">
        <f t="shared" si="716"/>
        <v>VAN BOGAERT Jordi</v>
      </c>
      <c r="IF49" s="83">
        <v>2601</v>
      </c>
      <c r="IG49" s="22" t="str">
        <f t="shared" si="717"/>
        <v>D</v>
      </c>
      <c r="IH49" s="22" t="str">
        <f t="shared" si="718"/>
        <v>TELLIER Ludwig</v>
      </c>
      <c r="II49" s="83">
        <v>6327</v>
      </c>
      <c r="IJ49" s="22" t="str">
        <f t="shared" si="719"/>
        <v>A</v>
      </c>
      <c r="IK49" s="83">
        <v>2</v>
      </c>
      <c r="IL49" s="83">
        <v>2</v>
      </c>
      <c r="IM49" s="67"/>
      <c r="IN49" s="22">
        <f t="shared" si="720"/>
        <v>0</v>
      </c>
      <c r="IO49" s="22">
        <f t="shared" si="721"/>
        <v>2</v>
      </c>
      <c r="IP49" s="43">
        <f t="shared" si="763"/>
        <v>0</v>
      </c>
      <c r="IQ49" s="43">
        <f t="shared" si="763"/>
        <v>3</v>
      </c>
      <c r="IR49" s="56"/>
      <c r="IS49" s="22" t="str">
        <f t="shared" si="722"/>
        <v>VAN DER JEUGT Ben</v>
      </c>
      <c r="IT49" s="83">
        <v>5873</v>
      </c>
      <c r="IU49" s="22" t="str">
        <f t="shared" si="723"/>
        <v>D</v>
      </c>
      <c r="IV49" s="22" t="str">
        <f t="shared" si="724"/>
        <v>VAN DE VYVER Kirsten</v>
      </c>
      <c r="IW49" s="83">
        <v>2973</v>
      </c>
      <c r="IX49" s="22" t="str">
        <f t="shared" si="725"/>
        <v>D</v>
      </c>
      <c r="IY49" s="83">
        <v>1</v>
      </c>
      <c r="IZ49" s="83">
        <v>1</v>
      </c>
      <c r="JA49" s="85" t="s">
        <v>777</v>
      </c>
      <c r="JB49" s="22">
        <f t="shared" si="726"/>
        <v>2</v>
      </c>
      <c r="JC49" s="22">
        <f t="shared" si="727"/>
        <v>0</v>
      </c>
      <c r="JD49" s="43">
        <f t="shared" si="764"/>
        <v>3</v>
      </c>
      <c r="JE49" s="43">
        <f t="shared" si="764"/>
        <v>0</v>
      </c>
      <c r="JF49" s="56"/>
      <c r="JG49" s="22" t="str">
        <f t="shared" si="728"/>
        <v>VAN DER JEUGT Ben</v>
      </c>
      <c r="JH49" s="83">
        <v>5873</v>
      </c>
      <c r="JI49" s="22" t="str">
        <f t="shared" si="729"/>
        <v>D</v>
      </c>
      <c r="JJ49" s="22" t="str">
        <f t="shared" si="730"/>
        <v>DE JONGHE Guy</v>
      </c>
      <c r="JK49" s="83">
        <v>3829</v>
      </c>
      <c r="JL49" s="22" t="str">
        <f t="shared" si="731"/>
        <v>D</v>
      </c>
      <c r="JM49" s="83">
        <v>2</v>
      </c>
      <c r="JN49" s="83">
        <v>2</v>
      </c>
      <c r="JO49" s="85"/>
      <c r="JP49" s="22">
        <f t="shared" si="732"/>
        <v>0</v>
      </c>
      <c r="JQ49" s="22">
        <f t="shared" si="733"/>
        <v>2</v>
      </c>
      <c r="JR49" s="43">
        <f t="shared" si="765"/>
        <v>0</v>
      </c>
      <c r="JS49" s="43">
        <f t="shared" si="765"/>
        <v>3</v>
      </c>
      <c r="JT49" s="56"/>
      <c r="JU49" s="22" t="str">
        <f t="shared" si="734"/>
        <v>VAN LENT Kenny</v>
      </c>
      <c r="JV49" s="83">
        <v>8062</v>
      </c>
      <c r="JW49" s="22" t="str">
        <f t="shared" si="735"/>
        <v>D</v>
      </c>
      <c r="JX49" s="22" t="str">
        <f t="shared" si="736"/>
        <v>VAN HUFFELEN Rick</v>
      </c>
      <c r="JY49" s="83">
        <v>1271</v>
      </c>
      <c r="JZ49" s="22" t="str">
        <f t="shared" si="737"/>
        <v>D</v>
      </c>
      <c r="KA49" s="83">
        <v>2</v>
      </c>
      <c r="KB49" s="83">
        <v>1</v>
      </c>
      <c r="KC49" s="85"/>
      <c r="KD49" s="22">
        <f t="shared" si="738"/>
        <v>1</v>
      </c>
      <c r="KE49" s="22">
        <f t="shared" si="739"/>
        <v>1</v>
      </c>
      <c r="KF49" s="43">
        <f t="shared" si="766"/>
        <v>1</v>
      </c>
      <c r="KG49" s="43">
        <f t="shared" si="766"/>
        <v>1</v>
      </c>
      <c r="KH49" s="56"/>
      <c r="KI49" s="22" t="str">
        <f t="shared" si="740"/>
        <v>VAN BOGAERT Jordi</v>
      </c>
      <c r="KJ49" s="83">
        <v>2601</v>
      </c>
      <c r="KK49" s="22" t="str">
        <f t="shared" si="741"/>
        <v>D</v>
      </c>
      <c r="KL49" s="22" t="str">
        <f t="shared" si="742"/>
        <v>STALLAERT François</v>
      </c>
      <c r="KM49" s="83">
        <v>7165</v>
      </c>
      <c r="KN49" s="22" t="str">
        <f t="shared" si="743"/>
        <v>D</v>
      </c>
      <c r="KO49" s="83">
        <v>1</v>
      </c>
      <c r="KP49" s="83">
        <v>1</v>
      </c>
      <c r="KQ49" s="85"/>
      <c r="KR49" s="22">
        <f t="shared" si="744"/>
        <v>2</v>
      </c>
      <c r="KS49" s="22">
        <f t="shared" si="745"/>
        <v>0</v>
      </c>
      <c r="KT49" s="43">
        <f t="shared" si="767"/>
        <v>3</v>
      </c>
      <c r="KU49" s="43">
        <f t="shared" si="767"/>
        <v>0</v>
      </c>
      <c r="KV49" s="56"/>
      <c r="KW49" s="22"/>
      <c r="KX49" s="83"/>
      <c r="KY49" s="22"/>
      <c r="KZ49" s="22"/>
      <c r="LA49" s="83"/>
      <c r="LB49" s="22"/>
      <c r="LC49" s="83"/>
      <c r="LD49" s="83"/>
      <c r="LE49" s="85"/>
      <c r="LF49" s="22"/>
      <c r="LG49" s="22"/>
      <c r="LH49" s="43"/>
      <c r="LI49" s="43"/>
      <c r="LJ49" s="56"/>
      <c r="LK49" s="22"/>
      <c r="LL49" s="83"/>
      <c r="LM49" s="22"/>
      <c r="LN49" s="22"/>
      <c r="LO49" s="83"/>
      <c r="LP49" s="22"/>
      <c r="LQ49" s="83"/>
      <c r="LR49" s="83"/>
      <c r="LS49" s="85"/>
      <c r="LT49" s="22"/>
      <c r="LU49" s="22"/>
      <c r="LV49" s="43"/>
      <c r="LW49" s="43"/>
      <c r="LY49" s="22"/>
      <c r="LZ49" s="83"/>
      <c r="MA49" s="22"/>
      <c r="MB49" s="22"/>
      <c r="MC49" s="83"/>
      <c r="MD49" s="22"/>
      <c r="ME49" s="83"/>
      <c r="MF49" s="83"/>
      <c r="MG49" s="85"/>
      <c r="MH49" s="22"/>
      <c r="MI49" s="22"/>
      <c r="MJ49" s="43"/>
      <c r="MK49" s="43"/>
      <c r="ML49" s="56"/>
      <c r="MM49" s="22"/>
      <c r="MN49" s="83"/>
      <c r="MO49" s="22"/>
      <c r="MP49" s="22"/>
      <c r="MQ49" s="83"/>
      <c r="MR49" s="22"/>
      <c r="MS49" s="83"/>
      <c r="MT49" s="83"/>
      <c r="MU49" s="85"/>
      <c r="MV49" s="22"/>
      <c r="MW49" s="22"/>
      <c r="MX49" s="43"/>
      <c r="MY49" s="43"/>
    </row>
    <row r="50" spans="1:363" ht="15.75" thickBot="1" x14ac:dyDescent="0.3">
      <c r="A50" s="56"/>
      <c r="B50" s="56"/>
      <c r="C50" s="56"/>
      <c r="D50" s="56"/>
      <c r="E50" s="68"/>
      <c r="F50" s="68"/>
      <c r="G50" s="133" t="s">
        <v>6</v>
      </c>
      <c r="H50" s="134"/>
      <c r="I50" s="135"/>
      <c r="J50" s="79">
        <f>SUM(J44:J49)</f>
        <v>2</v>
      </c>
      <c r="K50" s="24">
        <f>SUM(K44:K49)</f>
        <v>10</v>
      </c>
      <c r="L50" s="44"/>
      <c r="M50" s="44"/>
      <c r="N50" s="56"/>
      <c r="O50" s="56"/>
      <c r="P50" s="56"/>
      <c r="Q50" s="56"/>
      <c r="R50" s="56"/>
      <c r="S50" s="68"/>
      <c r="T50" s="68"/>
      <c r="U50" s="133" t="s">
        <v>6</v>
      </c>
      <c r="V50" s="134"/>
      <c r="W50" s="135"/>
      <c r="X50" s="79">
        <f>SUM(X44:X49)</f>
        <v>11</v>
      </c>
      <c r="Y50" s="24">
        <f>SUM(Y44:Y49)</f>
        <v>1</v>
      </c>
      <c r="Z50" s="44"/>
      <c r="AA50" s="44"/>
      <c r="AB50" s="56"/>
      <c r="AC50" s="56"/>
      <c r="AD50" s="56"/>
      <c r="AE50" s="56"/>
      <c r="AF50" s="56"/>
      <c r="AG50" s="68"/>
      <c r="AH50" s="68"/>
      <c r="AI50" s="133" t="s">
        <v>6</v>
      </c>
      <c r="AJ50" s="134"/>
      <c r="AK50" s="135"/>
      <c r="AL50" s="79">
        <f>SUM(AL44:AL49)</f>
        <v>4</v>
      </c>
      <c r="AM50" s="24">
        <f>SUM(AM44:AM49)</f>
        <v>8</v>
      </c>
      <c r="AN50" s="44"/>
      <c r="AO50" s="44"/>
      <c r="AP50" s="56"/>
      <c r="AQ50" s="56"/>
      <c r="AR50" s="56"/>
      <c r="AS50" s="56"/>
      <c r="AT50" s="56"/>
      <c r="AU50" s="68"/>
      <c r="AV50" s="68"/>
      <c r="AW50" s="133" t="s">
        <v>6</v>
      </c>
      <c r="AX50" s="134"/>
      <c r="AY50" s="135"/>
      <c r="AZ50" s="79">
        <f>SUM(AZ44:AZ49)</f>
        <v>5</v>
      </c>
      <c r="BA50" s="24">
        <f>SUM(BA44:BA49)</f>
        <v>7</v>
      </c>
      <c r="BB50" s="44"/>
      <c r="BC50" s="44"/>
      <c r="BD50" s="56"/>
      <c r="BE50" s="56"/>
      <c r="BF50" s="56"/>
      <c r="BG50" s="56"/>
      <c r="BH50" s="56"/>
      <c r="BI50" s="68"/>
      <c r="BJ50" s="68"/>
      <c r="BK50" s="133" t="s">
        <v>6</v>
      </c>
      <c r="BL50" s="134"/>
      <c r="BM50" s="135"/>
      <c r="BN50" s="79">
        <f>SUM(BN44:BN49)</f>
        <v>10</v>
      </c>
      <c r="BO50" s="24">
        <f>SUM(BO44:BO49)</f>
        <v>2</v>
      </c>
      <c r="BP50" s="44"/>
      <c r="BQ50" s="44"/>
      <c r="BR50" s="56"/>
      <c r="BS50" s="56"/>
      <c r="BT50" s="56"/>
      <c r="BU50" s="56"/>
      <c r="BV50" s="56"/>
      <c r="BW50" s="68"/>
      <c r="BX50" s="68"/>
      <c r="BY50" s="133" t="s">
        <v>6</v>
      </c>
      <c r="BZ50" s="134"/>
      <c r="CA50" s="135"/>
      <c r="CB50" s="79">
        <f>SUM(CB44:CB49)</f>
        <v>9</v>
      </c>
      <c r="CC50" s="24">
        <f>SUM(CC44:CC49)</f>
        <v>3</v>
      </c>
      <c r="CD50" s="44"/>
      <c r="CE50" s="44"/>
      <c r="CF50" s="56"/>
      <c r="CG50" s="56"/>
      <c r="CH50" s="56"/>
      <c r="CI50" s="56"/>
      <c r="CJ50" s="56"/>
      <c r="CK50" s="68"/>
      <c r="CL50" s="68"/>
      <c r="CM50" s="133" t="s">
        <v>6</v>
      </c>
      <c r="CN50" s="134"/>
      <c r="CO50" s="135"/>
      <c r="CP50" s="79">
        <f>SUM(CP44:CP49)</f>
        <v>10</v>
      </c>
      <c r="CQ50" s="24">
        <f>SUM(CQ44:CQ49)</f>
        <v>2</v>
      </c>
      <c r="CR50" s="44"/>
      <c r="CS50" s="44"/>
      <c r="CT50" s="56"/>
      <c r="CU50" s="56"/>
      <c r="CV50" s="56"/>
      <c r="CW50" s="56"/>
      <c r="CX50" s="56"/>
      <c r="CY50" s="68"/>
      <c r="CZ50" s="68"/>
      <c r="DA50" s="133" t="s">
        <v>6</v>
      </c>
      <c r="DB50" s="134"/>
      <c r="DC50" s="135"/>
      <c r="DD50" s="79">
        <f>SUM(DD44:DD49)</f>
        <v>11</v>
      </c>
      <c r="DE50" s="24">
        <f>SUM(DE44:DE49)</f>
        <v>1</v>
      </c>
      <c r="DF50" s="44"/>
      <c r="DG50" s="44"/>
      <c r="DH50" s="56"/>
      <c r="DI50" s="56"/>
      <c r="DJ50" s="56"/>
      <c r="DK50" s="56"/>
      <c r="DL50" s="56"/>
      <c r="DM50" s="68"/>
      <c r="DN50" s="68"/>
      <c r="DO50" s="133" t="s">
        <v>6</v>
      </c>
      <c r="DP50" s="134"/>
      <c r="DQ50" s="135"/>
      <c r="DR50" s="79">
        <f>SUM(DR44:DR49)</f>
        <v>9</v>
      </c>
      <c r="DS50" s="24">
        <f>SUM(DS44:DS49)</f>
        <v>3</v>
      </c>
      <c r="DT50" s="44"/>
      <c r="DU50" s="44"/>
      <c r="DV50" s="56"/>
      <c r="DW50" s="56"/>
      <c r="DX50" s="56"/>
      <c r="DY50" s="56"/>
      <c r="DZ50" s="56"/>
      <c r="EA50" s="68"/>
      <c r="EB50" s="68"/>
      <c r="EC50" s="133" t="s">
        <v>6</v>
      </c>
      <c r="ED50" s="134"/>
      <c r="EE50" s="135"/>
      <c r="EF50" s="79">
        <f>SUM(EF44:EF49)</f>
        <v>11</v>
      </c>
      <c r="EG50" s="24">
        <f>SUM(EG44:EG49)</f>
        <v>1</v>
      </c>
      <c r="EH50" s="44"/>
      <c r="EI50" s="44"/>
      <c r="EJ50" s="56"/>
      <c r="EK50" s="56"/>
      <c r="EL50" s="56"/>
      <c r="EM50" s="56"/>
      <c r="EN50" s="56"/>
      <c r="EO50" s="68"/>
      <c r="EP50" s="68"/>
      <c r="EQ50" s="133" t="s">
        <v>6</v>
      </c>
      <c r="ER50" s="134"/>
      <c r="ES50" s="135"/>
      <c r="ET50" s="79">
        <f>SUM(ET44:ET49)</f>
        <v>9</v>
      </c>
      <c r="EU50" s="24">
        <f>SUM(EU44:EU49)</f>
        <v>3</v>
      </c>
      <c r="EV50" s="44"/>
      <c r="EW50" s="44"/>
      <c r="EX50" s="56"/>
      <c r="EY50" s="56"/>
      <c r="EZ50" s="56"/>
      <c r="FA50" s="56"/>
      <c r="FB50" s="56"/>
      <c r="FC50" s="68"/>
      <c r="FD50" s="68"/>
      <c r="FE50" s="133" t="s">
        <v>6</v>
      </c>
      <c r="FF50" s="134"/>
      <c r="FG50" s="135"/>
      <c r="FH50" s="79">
        <f>SUM(FH44:FH49)</f>
        <v>7</v>
      </c>
      <c r="FI50" s="24">
        <f>SUM(FI44:FI49)</f>
        <v>5</v>
      </c>
      <c r="FJ50" s="44"/>
      <c r="FK50" s="44"/>
      <c r="FL50" s="56"/>
      <c r="FM50" s="56"/>
      <c r="FN50" s="56"/>
      <c r="FO50" s="56"/>
      <c r="FP50" s="56"/>
      <c r="FQ50" s="68"/>
      <c r="FR50" s="68"/>
      <c r="FS50" s="133" t="s">
        <v>6</v>
      </c>
      <c r="FT50" s="134"/>
      <c r="FU50" s="135"/>
      <c r="FV50" s="79">
        <f>SUM(FV44:FV49)</f>
        <v>1</v>
      </c>
      <c r="FW50" s="24">
        <f>SUM(FW44:FW49)</f>
        <v>11</v>
      </c>
      <c r="FX50" s="44"/>
      <c r="FY50" s="44"/>
      <c r="FZ50" s="56"/>
      <c r="GA50" s="56"/>
      <c r="GB50" s="56"/>
      <c r="GC50" s="56"/>
      <c r="GD50" s="56"/>
      <c r="GE50" s="68"/>
      <c r="GF50" s="68"/>
      <c r="GG50" s="133" t="s">
        <v>6</v>
      </c>
      <c r="GH50" s="134"/>
      <c r="GI50" s="135"/>
      <c r="GJ50" s="79">
        <f>SUM(GJ44:GJ49)</f>
        <v>9</v>
      </c>
      <c r="GK50" s="24">
        <f>SUM(GK44:GK49)</f>
        <v>3</v>
      </c>
      <c r="GL50" s="44"/>
      <c r="GM50" s="44"/>
      <c r="GN50" s="56"/>
      <c r="GO50" s="56"/>
      <c r="GP50" s="56"/>
      <c r="GQ50" s="56"/>
      <c r="GR50" s="56"/>
      <c r="GS50" s="68"/>
      <c r="GT50" s="68"/>
      <c r="GU50" s="133" t="s">
        <v>6</v>
      </c>
      <c r="GV50" s="134"/>
      <c r="GW50" s="135"/>
      <c r="GX50" s="79">
        <f>SUM(GX44:GX49)</f>
        <v>8</v>
      </c>
      <c r="GY50" s="24">
        <f>SUM(GY44:GY49)</f>
        <v>4</v>
      </c>
      <c r="GZ50" s="44"/>
      <c r="HA50" s="44"/>
      <c r="HB50" s="56"/>
      <c r="HC50" s="69"/>
      <c r="HD50" s="56"/>
      <c r="HE50" s="56"/>
      <c r="HF50" s="69"/>
      <c r="HG50" s="68"/>
      <c r="HH50" s="68"/>
      <c r="HI50" s="133" t="s">
        <v>6</v>
      </c>
      <c r="HJ50" s="134"/>
      <c r="HK50" s="135"/>
      <c r="HL50" s="79">
        <f>SUM(HL44:HL49)</f>
        <v>5</v>
      </c>
      <c r="HM50" s="24">
        <f>SUM(HM44:HM49)</f>
        <v>7</v>
      </c>
      <c r="HN50" s="44"/>
      <c r="HO50" s="44"/>
      <c r="HP50" s="56"/>
      <c r="HQ50" s="56"/>
      <c r="HR50" s="56"/>
      <c r="HS50" s="56"/>
      <c r="HT50" s="56"/>
      <c r="HU50" s="68"/>
      <c r="HV50" s="68"/>
      <c r="HW50" s="133" t="s">
        <v>6</v>
      </c>
      <c r="HX50" s="134"/>
      <c r="HY50" s="135"/>
      <c r="HZ50" s="114">
        <f>SUM(HZ44:HZ49)</f>
        <v>8</v>
      </c>
      <c r="IA50" s="24">
        <f>SUM(IA44:IA49)</f>
        <v>4</v>
      </c>
      <c r="IB50" s="44"/>
      <c r="IC50" s="44"/>
      <c r="ID50" s="56"/>
      <c r="IE50" s="56"/>
      <c r="IF50" s="56"/>
      <c r="IG50" s="56"/>
      <c r="IH50" s="56"/>
      <c r="II50" s="68"/>
      <c r="IJ50" s="68"/>
      <c r="IK50" s="133" t="s">
        <v>6</v>
      </c>
      <c r="IL50" s="134"/>
      <c r="IM50" s="135"/>
      <c r="IN50" s="114">
        <f>SUM(IN44:IN49)</f>
        <v>0</v>
      </c>
      <c r="IO50" s="24">
        <f>SUM(IO44:IO49)</f>
        <v>12</v>
      </c>
      <c r="IP50" s="44"/>
      <c r="IQ50" s="44"/>
      <c r="IR50" s="56"/>
      <c r="IS50" s="56"/>
      <c r="IT50" s="56"/>
      <c r="IU50" s="56"/>
      <c r="IV50" s="56"/>
      <c r="IW50" s="68"/>
      <c r="IX50" s="68"/>
      <c r="IY50" s="133" t="s">
        <v>6</v>
      </c>
      <c r="IZ50" s="134"/>
      <c r="JA50" s="135"/>
      <c r="JB50" s="79">
        <f>SUM(JB44:JB49)</f>
        <v>4</v>
      </c>
      <c r="JC50" s="24">
        <f>SUM(JC44:JC49)</f>
        <v>8</v>
      </c>
      <c r="JD50" s="44"/>
      <c r="JE50" s="44"/>
      <c r="JF50" s="56"/>
      <c r="JG50" s="56"/>
      <c r="JH50" s="56"/>
      <c r="JI50" s="56"/>
      <c r="JJ50" s="56"/>
      <c r="JK50" s="68"/>
      <c r="JL50" s="68"/>
      <c r="JM50" s="133" t="s">
        <v>6</v>
      </c>
      <c r="JN50" s="134"/>
      <c r="JO50" s="135"/>
      <c r="JP50" s="79">
        <f>SUM(JP44:JP49)</f>
        <v>4</v>
      </c>
      <c r="JQ50" s="24">
        <f>SUM(JQ44:JQ49)</f>
        <v>8</v>
      </c>
      <c r="JR50" s="44"/>
      <c r="JS50" s="44"/>
      <c r="JT50" s="56"/>
      <c r="JU50" s="56"/>
      <c r="JV50" s="56"/>
      <c r="JW50" s="56"/>
      <c r="JX50" s="56"/>
      <c r="JY50" s="68"/>
      <c r="JZ50" s="68"/>
      <c r="KA50" s="133" t="s">
        <v>6</v>
      </c>
      <c r="KB50" s="134"/>
      <c r="KC50" s="135"/>
      <c r="KD50" s="79">
        <f>SUM(KD44:KD49)</f>
        <v>3</v>
      </c>
      <c r="KE50" s="24">
        <f>SUM(KE44:KE49)</f>
        <v>9</v>
      </c>
      <c r="KF50" s="44"/>
      <c r="KG50" s="44"/>
      <c r="KH50" s="56"/>
      <c r="KI50" s="56"/>
      <c r="KJ50" s="56"/>
      <c r="KK50" s="56"/>
      <c r="KL50" s="56"/>
      <c r="KM50" s="68"/>
      <c r="KN50" s="68"/>
      <c r="KO50" s="133" t="s">
        <v>6</v>
      </c>
      <c r="KP50" s="134"/>
      <c r="KQ50" s="135"/>
      <c r="KR50" s="79">
        <f>SUM(KR44:KR49)</f>
        <v>5</v>
      </c>
      <c r="KS50" s="24">
        <f>SUM(KS44:KS49)</f>
        <v>7</v>
      </c>
      <c r="KT50" s="44"/>
      <c r="KU50" s="44"/>
      <c r="KW50" s="56"/>
      <c r="KX50" s="56"/>
      <c r="KY50" s="56"/>
      <c r="KZ50" s="56"/>
      <c r="LA50" s="68"/>
      <c r="LB50" s="68"/>
      <c r="LC50" s="133"/>
      <c r="LD50" s="134"/>
      <c r="LE50" s="135"/>
      <c r="LF50" s="79"/>
      <c r="LG50" s="24"/>
      <c r="LH50" s="44"/>
      <c r="LI50" s="44"/>
      <c r="LK50" s="56"/>
      <c r="LL50" s="56"/>
      <c r="LM50" s="56"/>
      <c r="LN50" s="56"/>
      <c r="LO50" s="68"/>
      <c r="LP50" s="68"/>
      <c r="LQ50" s="133"/>
      <c r="LR50" s="134"/>
      <c r="LS50" s="135"/>
      <c r="LT50" s="79"/>
      <c r="LU50" s="24"/>
      <c r="LV50" s="44"/>
      <c r="LW50" s="44"/>
      <c r="LY50" s="56"/>
      <c r="LZ50" s="56"/>
      <c r="MA50" s="56"/>
      <c r="MB50" s="56"/>
      <c r="MC50" s="68"/>
      <c r="MD50" s="68"/>
      <c r="ME50" s="133"/>
      <c r="MF50" s="134"/>
      <c r="MG50" s="135"/>
      <c r="MH50" s="79"/>
      <c r="MI50" s="24"/>
      <c r="MJ50" s="44"/>
      <c r="MK50" s="44"/>
      <c r="MM50" s="56"/>
      <c r="MN50" s="56"/>
      <c r="MO50" s="56"/>
      <c r="MP50" s="56"/>
      <c r="MQ50" s="68"/>
      <c r="MR50" s="68"/>
      <c r="MS50" s="133"/>
      <c r="MT50" s="134"/>
      <c r="MU50" s="135"/>
      <c r="MV50" s="79"/>
      <c r="MW50" s="24"/>
    </row>
    <row r="51" spans="1:363" ht="15.75" thickBo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69"/>
      <c r="HD51" s="56"/>
      <c r="HE51" s="56"/>
      <c r="HF51" s="69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</row>
    <row r="52" spans="1:363" s="75" customFormat="1" ht="15.75" thickBot="1" x14ac:dyDescent="0.3">
      <c r="A52" s="26" t="str">
        <f>Kalender!B67</f>
        <v>Stappes</v>
      </c>
      <c r="B52" s="70"/>
      <c r="C52" s="70"/>
      <c r="D52" s="25" t="str">
        <f>Kalender!D67</f>
        <v>Het Wiel 2</v>
      </c>
      <c r="E52" s="72"/>
      <c r="F52" s="73"/>
      <c r="G52" s="73"/>
      <c r="H52" s="73"/>
      <c r="I52" s="73"/>
      <c r="J52" s="73"/>
      <c r="K52" s="74"/>
      <c r="L52" s="71"/>
      <c r="M52" s="71"/>
      <c r="O52" s="26" t="str">
        <f>Kalender!B102</f>
        <v>Nog Ene</v>
      </c>
      <c r="P52" s="70"/>
      <c r="Q52" s="70"/>
      <c r="R52" s="25" t="str">
        <f>Kalender!D102</f>
        <v>Stappes</v>
      </c>
      <c r="S52" s="72"/>
      <c r="T52" s="73"/>
      <c r="U52" s="73"/>
      <c r="V52" s="73"/>
      <c r="W52" s="73"/>
      <c r="X52" s="73"/>
      <c r="Y52" s="74"/>
      <c r="Z52" s="71"/>
      <c r="AA52" s="71"/>
      <c r="AC52" s="26" t="str">
        <f>Kalender!B137</f>
        <v>Fausse Keu</v>
      </c>
      <c r="AD52" s="70"/>
      <c r="AE52" s="70"/>
      <c r="AF52" s="26" t="str">
        <f>Kalender!D137</f>
        <v>Autobus</v>
      </c>
      <c r="AG52" s="72"/>
      <c r="AH52" s="73"/>
      <c r="AI52" s="73"/>
      <c r="AJ52" s="73"/>
      <c r="AK52" s="73"/>
      <c r="AL52" s="73"/>
      <c r="AM52" s="74"/>
      <c r="AN52" s="71"/>
      <c r="AO52" s="71"/>
      <c r="AQ52" s="26" t="str">
        <f>Kalender!B172</f>
        <v>Autobus</v>
      </c>
      <c r="AR52" s="70"/>
      <c r="AS52" s="70"/>
      <c r="AT52" s="25" t="str">
        <f>Kalender!D172</f>
        <v>Nog Ene</v>
      </c>
      <c r="AU52" s="72"/>
      <c r="AV52" s="73"/>
      <c r="AW52" s="73"/>
      <c r="AX52" s="73"/>
      <c r="AY52" s="73"/>
      <c r="AZ52" s="73"/>
      <c r="BA52" s="74"/>
      <c r="BB52" s="71"/>
      <c r="BC52" s="71"/>
      <c r="BE52" s="26" t="str">
        <f>Kalender!B207</f>
        <v>Nog Ene</v>
      </c>
      <c r="BF52" s="70"/>
      <c r="BG52" s="70"/>
      <c r="BH52" s="25" t="str">
        <f>Kalender!D207</f>
        <v>Het Wiel 2</v>
      </c>
      <c r="BI52" s="72"/>
      <c r="BJ52" s="73"/>
      <c r="BK52" s="73"/>
      <c r="BL52" s="73"/>
      <c r="BM52" s="73"/>
      <c r="BN52" s="73"/>
      <c r="BO52" s="74"/>
      <c r="BP52" s="71"/>
      <c r="BQ52" s="71"/>
      <c r="BS52" s="26" t="str">
        <f>Kalender!B242</f>
        <v>De Plezante Hoek</v>
      </c>
      <c r="BT52" s="70"/>
      <c r="BU52" s="70"/>
      <c r="BV52" s="25" t="str">
        <f>Kalender!D242</f>
        <v>Fausse Keu</v>
      </c>
      <c r="BW52" s="72"/>
      <c r="BX52" s="73"/>
      <c r="BY52" s="73"/>
      <c r="BZ52" s="73"/>
      <c r="CA52" s="73"/>
      <c r="CB52" s="73"/>
      <c r="CC52" s="74"/>
      <c r="CD52" s="71"/>
      <c r="CE52" s="71"/>
      <c r="CG52" s="26" t="str">
        <f>Kalender!B277</f>
        <v>Fausse Keu</v>
      </c>
      <c r="CH52" s="70"/>
      <c r="CI52" s="70"/>
      <c r="CJ52" s="25" t="str">
        <f>Kalender!D277</f>
        <v>Stappes</v>
      </c>
      <c r="CK52" s="72"/>
      <c r="CL52" s="73"/>
      <c r="CM52" s="73"/>
      <c r="CN52" s="73"/>
      <c r="CO52" s="73"/>
      <c r="CP52" s="73"/>
      <c r="CQ52" s="74"/>
      <c r="CR52" s="71"/>
      <c r="CS52" s="71"/>
      <c r="CU52" s="26" t="str">
        <f>Kalender!B312</f>
        <v>Nog Ene</v>
      </c>
      <c r="CV52" s="70"/>
      <c r="CW52" s="70"/>
      <c r="CX52" s="25" t="str">
        <f>Kalender!D312</f>
        <v>De Plekkers 2</v>
      </c>
      <c r="CY52" s="72"/>
      <c r="CZ52" s="73"/>
      <c r="DA52" s="73"/>
      <c r="DB52" s="73"/>
      <c r="DC52" s="73"/>
      <c r="DD52" s="73"/>
      <c r="DE52" s="74"/>
      <c r="DF52" s="71"/>
      <c r="DG52" s="71"/>
      <c r="DI52" s="26" t="str">
        <f>Kalender!B382</f>
        <v>Onder Den Toren</v>
      </c>
      <c r="DJ52" s="70"/>
      <c r="DK52" s="70"/>
      <c r="DL52" s="25" t="str">
        <f>Kalender!D382</f>
        <v>Autobus</v>
      </c>
      <c r="DM52" s="120">
        <v>42349</v>
      </c>
      <c r="DN52" s="73"/>
      <c r="DO52" s="73"/>
      <c r="DP52" s="73"/>
      <c r="DQ52" s="73"/>
      <c r="DR52" s="73"/>
      <c r="DS52" s="74"/>
      <c r="DT52" s="71"/>
      <c r="DU52" s="71"/>
      <c r="DW52" s="26" t="str">
        <f>Kalender!B417</f>
        <v>Fausse Keu</v>
      </c>
      <c r="DX52" s="70"/>
      <c r="DY52" s="70"/>
      <c r="DZ52" s="25" t="str">
        <f>Kalender!D417</f>
        <v>Onder Den Toren</v>
      </c>
      <c r="EA52" s="72"/>
      <c r="EB52" s="73"/>
      <c r="EC52" s="73"/>
      <c r="ED52" s="73"/>
      <c r="EE52" s="73"/>
      <c r="EF52" s="73"/>
      <c r="EG52" s="74"/>
      <c r="EH52" s="71"/>
      <c r="EI52" s="71"/>
      <c r="EK52" s="27" t="str">
        <f>Kalender!B452</f>
        <v>Autobus</v>
      </c>
      <c r="EL52" s="70"/>
      <c r="EM52" s="70"/>
      <c r="EN52" s="25" t="str">
        <f>Kalender!D452</f>
        <v>Stappes</v>
      </c>
      <c r="EO52" s="72"/>
      <c r="EP52" s="73"/>
      <c r="EQ52" s="73"/>
      <c r="ER52" s="73"/>
      <c r="ES52" s="73"/>
      <c r="ET52" s="73"/>
      <c r="EU52" s="74"/>
      <c r="EV52" s="71"/>
      <c r="EW52" s="71"/>
      <c r="EY52" s="26" t="str">
        <f>Kalender!B522</f>
        <v>Het Wiel 2</v>
      </c>
      <c r="EZ52" s="70"/>
      <c r="FA52" s="70"/>
      <c r="FB52" s="25" t="str">
        <f>Kalender!D522</f>
        <v>Stappes</v>
      </c>
      <c r="FC52" s="72"/>
      <c r="FD52" s="73"/>
      <c r="FE52" s="73"/>
      <c r="FF52" s="73"/>
      <c r="FG52" s="73"/>
      <c r="FH52" s="73"/>
      <c r="FI52" s="74"/>
      <c r="FJ52" s="71"/>
      <c r="FK52" s="71"/>
      <c r="FM52" s="26" t="str">
        <f>Kalender!B557</f>
        <v>Stappes</v>
      </c>
      <c r="FN52" s="70"/>
      <c r="FO52" s="70"/>
      <c r="FP52" s="25" t="str">
        <f>Kalender!D557</f>
        <v>Nog Ene</v>
      </c>
      <c r="FQ52" s="72"/>
      <c r="FR52" s="73"/>
      <c r="FS52" s="73"/>
      <c r="FT52" s="73"/>
      <c r="FU52" s="73"/>
      <c r="FV52" s="73"/>
      <c r="FW52" s="74"/>
      <c r="FX52" s="71"/>
      <c r="FY52" s="71"/>
      <c r="GA52" s="26" t="str">
        <f>Kalender!B592</f>
        <v>Autobus</v>
      </c>
      <c r="GB52" s="70"/>
      <c r="GC52" s="70"/>
      <c r="GD52" s="25" t="str">
        <f>Kalender!D592</f>
        <v>Fausse Keu</v>
      </c>
      <c r="GE52" s="72"/>
      <c r="GF52" s="73"/>
      <c r="GG52" s="73"/>
      <c r="GH52" s="73"/>
      <c r="GI52" s="73"/>
      <c r="GJ52" s="73"/>
      <c r="GK52" s="74"/>
      <c r="GL52" s="71"/>
      <c r="GM52" s="71"/>
      <c r="GO52" s="26" t="str">
        <f>Kalender!B627</f>
        <v>Nog Ene</v>
      </c>
      <c r="GP52" s="70"/>
      <c r="GQ52" s="70"/>
      <c r="GR52" s="27" t="str">
        <f>Kalender!D627</f>
        <v>Autobus</v>
      </c>
      <c r="GS52" s="72"/>
      <c r="GT52" s="73"/>
      <c r="GU52" s="73"/>
      <c r="GV52" s="73"/>
      <c r="GW52" s="73"/>
      <c r="GX52" s="73"/>
      <c r="GY52" s="74"/>
      <c r="GZ52" s="71"/>
      <c r="HA52" s="71"/>
      <c r="HC52" s="27" t="str">
        <f>Kalender!B662</f>
        <v>Het Wiel 2</v>
      </c>
      <c r="HD52" s="70"/>
      <c r="HE52" s="70"/>
      <c r="HF52" s="27" t="str">
        <f>Kalender!D662</f>
        <v>Nog Ene</v>
      </c>
      <c r="HG52" s="72"/>
      <c r="HH52" s="73"/>
      <c r="HI52" s="73"/>
      <c r="HJ52" s="73"/>
      <c r="HK52" s="73"/>
      <c r="HL52" s="73"/>
      <c r="HM52" s="74"/>
      <c r="HN52" s="71"/>
      <c r="HO52" s="71"/>
      <c r="HQ52" s="27" t="str">
        <f>Kalender!B697</f>
        <v>Fausse Keu</v>
      </c>
      <c r="HR52" s="70"/>
      <c r="HS52" s="70"/>
      <c r="HT52" s="27" t="str">
        <f>Kalender!D697</f>
        <v>De Plezante Hoek</v>
      </c>
      <c r="HU52" s="72"/>
      <c r="HV52" s="73"/>
      <c r="HW52" s="73"/>
      <c r="HX52" s="73"/>
      <c r="HY52" s="73"/>
      <c r="HZ52" s="73"/>
      <c r="IA52" s="74"/>
      <c r="IB52" s="71"/>
      <c r="IC52" s="71"/>
      <c r="IE52" s="27" t="str">
        <f>Kalender!B732</f>
        <v>Stappes</v>
      </c>
      <c r="IF52" s="70"/>
      <c r="IG52" s="70"/>
      <c r="IH52" s="27" t="str">
        <f>Kalender!D732</f>
        <v>Fausse Keu</v>
      </c>
      <c r="II52" s="72"/>
      <c r="IJ52" s="73"/>
      <c r="IK52" s="73"/>
      <c r="IL52" s="73"/>
      <c r="IM52" s="73"/>
      <c r="IN52" s="73"/>
      <c r="IO52" s="74"/>
      <c r="IP52" s="71"/>
      <c r="IQ52" s="71"/>
      <c r="IS52" s="27" t="str">
        <f>Kalender!B767</f>
        <v>De Plekkers 2</v>
      </c>
      <c r="IT52" s="70"/>
      <c r="IU52" s="70"/>
      <c r="IV52" s="27" t="str">
        <f>Kalender!D767</f>
        <v>Nog Ene</v>
      </c>
      <c r="IW52" s="72"/>
      <c r="IX52" s="73"/>
      <c r="IY52" s="73"/>
      <c r="IZ52" s="73"/>
      <c r="JA52" s="73"/>
      <c r="JB52" s="73"/>
      <c r="JC52" s="74"/>
      <c r="JD52" s="71"/>
      <c r="JE52" s="71"/>
      <c r="JG52" s="27" t="str">
        <f>Kalender!B837</f>
        <v>Autobus</v>
      </c>
      <c r="JH52" s="70"/>
      <c r="JI52" s="70"/>
      <c r="JJ52" s="27" t="str">
        <f>Kalender!D837</f>
        <v>Onder Den Toren</v>
      </c>
      <c r="JK52" s="72"/>
      <c r="JL52" s="73"/>
      <c r="JM52" s="73"/>
      <c r="JN52" s="73"/>
      <c r="JO52" s="73"/>
      <c r="JP52" s="73"/>
      <c r="JQ52" s="74"/>
      <c r="JR52" s="71"/>
      <c r="JS52" s="71"/>
      <c r="JU52" s="27" t="str">
        <f>Kalender!B872</f>
        <v>Onder Den Toren</v>
      </c>
      <c r="JV52" s="70"/>
      <c r="JW52" s="70"/>
      <c r="JX52" s="27" t="str">
        <f>Kalender!D872</f>
        <v>Fausse Keu</v>
      </c>
      <c r="JY52" s="72"/>
      <c r="JZ52" s="73"/>
      <c r="KA52" s="73"/>
      <c r="KB52" s="73"/>
      <c r="KC52" s="73"/>
      <c r="KD52" s="73"/>
      <c r="KE52" s="74"/>
      <c r="KF52" s="71"/>
      <c r="KG52" s="71"/>
      <c r="KI52" s="27" t="str">
        <f>Kalender!B907</f>
        <v>Stappes</v>
      </c>
      <c r="KJ52" s="70"/>
      <c r="KK52" s="70"/>
      <c r="KL52" s="27" t="str">
        <f>Kalender!D907</f>
        <v>Autobus</v>
      </c>
      <c r="KM52" s="72"/>
      <c r="KN52" s="73"/>
      <c r="KO52" s="73"/>
      <c r="KP52" s="73"/>
      <c r="KQ52" s="73"/>
      <c r="KR52" s="73"/>
      <c r="KS52" s="74"/>
      <c r="KT52" s="71"/>
      <c r="KU52" s="71"/>
      <c r="KW52" s="27"/>
      <c r="KX52" s="70"/>
      <c r="KY52" s="70"/>
      <c r="KZ52" s="27"/>
      <c r="LA52" s="72"/>
      <c r="LB52" s="73"/>
      <c r="LC52" s="73"/>
      <c r="LD52" s="73"/>
      <c r="LE52" s="73"/>
      <c r="LF52" s="73"/>
      <c r="LG52" s="74"/>
      <c r="LH52" s="71"/>
      <c r="LI52" s="71"/>
      <c r="LK52" s="27"/>
      <c r="LL52" s="70"/>
      <c r="LM52" s="70"/>
      <c r="LN52" s="27"/>
      <c r="LO52" s="72"/>
      <c r="LP52" s="73"/>
      <c r="LQ52" s="73"/>
      <c r="LR52" s="73"/>
      <c r="LS52" s="73"/>
      <c r="LT52" s="73"/>
      <c r="LU52" s="74"/>
      <c r="LV52" s="71"/>
      <c r="LW52" s="71"/>
      <c r="LY52" s="27"/>
      <c r="LZ52" s="70"/>
      <c r="MA52" s="70"/>
      <c r="MB52" s="27"/>
      <c r="MC52" s="72"/>
      <c r="MD52" s="73"/>
      <c r="ME52" s="73"/>
      <c r="MF52" s="73"/>
      <c r="MG52" s="73"/>
      <c r="MH52" s="73"/>
      <c r="MI52" s="74"/>
      <c r="MJ52" s="71"/>
      <c r="MK52" s="71"/>
      <c r="MM52" s="27"/>
      <c r="MN52" s="70"/>
      <c r="MO52" s="70"/>
      <c r="MP52" s="27"/>
      <c r="MQ52" s="72"/>
      <c r="MR52" s="73"/>
      <c r="MS52" s="73"/>
      <c r="MT52" s="73"/>
      <c r="MU52" s="73"/>
      <c r="MV52" s="73"/>
      <c r="MW52" s="74"/>
    </row>
    <row r="53" spans="1:363" x14ac:dyDescent="0.25">
      <c r="A53" s="63" t="s">
        <v>0</v>
      </c>
      <c r="B53" s="64" t="s">
        <v>1</v>
      </c>
      <c r="C53" s="64" t="s">
        <v>29</v>
      </c>
      <c r="D53" s="64" t="s">
        <v>2</v>
      </c>
      <c r="E53" s="64" t="s">
        <v>1</v>
      </c>
      <c r="F53" s="64" t="s">
        <v>29</v>
      </c>
      <c r="G53" s="64" t="s">
        <v>265</v>
      </c>
      <c r="H53" s="64" t="s">
        <v>266</v>
      </c>
      <c r="I53" s="64"/>
      <c r="J53" s="131" t="s">
        <v>5</v>
      </c>
      <c r="K53" s="132"/>
      <c r="L53" s="44"/>
      <c r="M53" s="44"/>
      <c r="N53" s="56"/>
      <c r="O53" s="63" t="s">
        <v>0</v>
      </c>
      <c r="P53" s="64" t="s">
        <v>1</v>
      </c>
      <c r="Q53" s="64" t="s">
        <v>29</v>
      </c>
      <c r="R53" s="64" t="s">
        <v>2</v>
      </c>
      <c r="S53" s="64" t="s">
        <v>1</v>
      </c>
      <c r="T53" s="64" t="s">
        <v>29</v>
      </c>
      <c r="U53" s="64" t="s">
        <v>265</v>
      </c>
      <c r="V53" s="64" t="s">
        <v>266</v>
      </c>
      <c r="W53" s="64"/>
      <c r="X53" s="131" t="s">
        <v>5</v>
      </c>
      <c r="Y53" s="132"/>
      <c r="Z53" s="44"/>
      <c r="AA53" s="44"/>
      <c r="AB53" s="56"/>
      <c r="AC53" s="63" t="s">
        <v>0</v>
      </c>
      <c r="AD53" s="64" t="s">
        <v>1</v>
      </c>
      <c r="AE53" s="64" t="s">
        <v>29</v>
      </c>
      <c r="AF53" s="64" t="s">
        <v>2</v>
      </c>
      <c r="AG53" s="64" t="s">
        <v>1</v>
      </c>
      <c r="AH53" s="64" t="s">
        <v>29</v>
      </c>
      <c r="AI53" s="64" t="s">
        <v>265</v>
      </c>
      <c r="AJ53" s="64" t="s">
        <v>266</v>
      </c>
      <c r="AK53" s="64"/>
      <c r="AL53" s="131" t="s">
        <v>5</v>
      </c>
      <c r="AM53" s="132"/>
      <c r="AN53" s="44"/>
      <c r="AO53" s="44"/>
      <c r="AP53" s="56"/>
      <c r="AQ53" s="63" t="s">
        <v>0</v>
      </c>
      <c r="AR53" s="64" t="s">
        <v>1</v>
      </c>
      <c r="AS53" s="64" t="s">
        <v>29</v>
      </c>
      <c r="AT53" s="64" t="s">
        <v>2</v>
      </c>
      <c r="AU53" s="64" t="s">
        <v>1</v>
      </c>
      <c r="AV53" s="64" t="s">
        <v>29</v>
      </c>
      <c r="AW53" s="64" t="s">
        <v>265</v>
      </c>
      <c r="AX53" s="64" t="s">
        <v>266</v>
      </c>
      <c r="AY53" s="64"/>
      <c r="AZ53" s="131" t="s">
        <v>5</v>
      </c>
      <c r="BA53" s="132"/>
      <c r="BB53" s="44"/>
      <c r="BC53" s="44"/>
      <c r="BD53" s="56"/>
      <c r="BE53" s="63" t="s">
        <v>0</v>
      </c>
      <c r="BF53" s="64" t="s">
        <v>1</v>
      </c>
      <c r="BG53" s="64" t="s">
        <v>29</v>
      </c>
      <c r="BH53" s="64" t="s">
        <v>2</v>
      </c>
      <c r="BI53" s="64" t="s">
        <v>1</v>
      </c>
      <c r="BJ53" s="64" t="s">
        <v>29</v>
      </c>
      <c r="BK53" s="64" t="s">
        <v>265</v>
      </c>
      <c r="BL53" s="64" t="s">
        <v>266</v>
      </c>
      <c r="BM53" s="64"/>
      <c r="BN53" s="131" t="s">
        <v>5</v>
      </c>
      <c r="BO53" s="132"/>
      <c r="BP53" s="44"/>
      <c r="BQ53" s="44"/>
      <c r="BR53" s="56"/>
      <c r="BS53" s="63" t="s">
        <v>0</v>
      </c>
      <c r="BT53" s="64" t="s">
        <v>1</v>
      </c>
      <c r="BU53" s="64" t="s">
        <v>29</v>
      </c>
      <c r="BV53" s="64" t="s">
        <v>2</v>
      </c>
      <c r="BW53" s="64" t="s">
        <v>1</v>
      </c>
      <c r="BX53" s="64" t="s">
        <v>29</v>
      </c>
      <c r="BY53" s="64" t="s">
        <v>265</v>
      </c>
      <c r="BZ53" s="64" t="s">
        <v>266</v>
      </c>
      <c r="CA53" s="64"/>
      <c r="CB53" s="131" t="s">
        <v>5</v>
      </c>
      <c r="CC53" s="132"/>
      <c r="CD53" s="44"/>
      <c r="CE53" s="44"/>
      <c r="CF53" s="56"/>
      <c r="CG53" s="63" t="s">
        <v>0</v>
      </c>
      <c r="CH53" s="64" t="s">
        <v>1</v>
      </c>
      <c r="CI53" s="64" t="s">
        <v>29</v>
      </c>
      <c r="CJ53" s="64" t="s">
        <v>2</v>
      </c>
      <c r="CK53" s="64" t="s">
        <v>1</v>
      </c>
      <c r="CL53" s="64" t="s">
        <v>29</v>
      </c>
      <c r="CM53" s="64" t="s">
        <v>265</v>
      </c>
      <c r="CN53" s="64" t="s">
        <v>266</v>
      </c>
      <c r="CO53" s="64"/>
      <c r="CP53" s="131" t="s">
        <v>5</v>
      </c>
      <c r="CQ53" s="132"/>
      <c r="CR53" s="44"/>
      <c r="CS53" s="44"/>
      <c r="CT53" s="56"/>
      <c r="CU53" s="63" t="s">
        <v>0</v>
      </c>
      <c r="CV53" s="64" t="s">
        <v>1</v>
      </c>
      <c r="CW53" s="64" t="s">
        <v>29</v>
      </c>
      <c r="CX53" s="64" t="s">
        <v>2</v>
      </c>
      <c r="CY53" s="64" t="s">
        <v>1</v>
      </c>
      <c r="CZ53" s="64" t="s">
        <v>29</v>
      </c>
      <c r="DA53" s="64" t="s">
        <v>265</v>
      </c>
      <c r="DB53" s="64" t="s">
        <v>266</v>
      </c>
      <c r="DC53" s="64"/>
      <c r="DD53" s="131" t="s">
        <v>5</v>
      </c>
      <c r="DE53" s="132"/>
      <c r="DF53" s="44"/>
      <c r="DG53" s="44"/>
      <c r="DH53" s="56"/>
      <c r="DI53" s="63" t="s">
        <v>0</v>
      </c>
      <c r="DJ53" s="64" t="s">
        <v>1</v>
      </c>
      <c r="DK53" s="64" t="s">
        <v>29</v>
      </c>
      <c r="DL53" s="64" t="s">
        <v>2</v>
      </c>
      <c r="DM53" s="64" t="s">
        <v>1</v>
      </c>
      <c r="DN53" s="64" t="s">
        <v>29</v>
      </c>
      <c r="DO53" s="64" t="s">
        <v>265</v>
      </c>
      <c r="DP53" s="64" t="s">
        <v>266</v>
      </c>
      <c r="DQ53" s="64"/>
      <c r="DR53" s="131" t="s">
        <v>5</v>
      </c>
      <c r="DS53" s="132"/>
      <c r="DT53" s="44"/>
      <c r="DU53" s="44"/>
      <c r="DV53" s="56"/>
      <c r="DW53" s="63" t="s">
        <v>0</v>
      </c>
      <c r="DX53" s="64" t="s">
        <v>1</v>
      </c>
      <c r="DY53" s="64" t="s">
        <v>29</v>
      </c>
      <c r="DZ53" s="64" t="s">
        <v>2</v>
      </c>
      <c r="EA53" s="64" t="s">
        <v>1</v>
      </c>
      <c r="EB53" s="64" t="s">
        <v>29</v>
      </c>
      <c r="EC53" s="64" t="s">
        <v>265</v>
      </c>
      <c r="ED53" s="64" t="s">
        <v>266</v>
      </c>
      <c r="EE53" s="64"/>
      <c r="EF53" s="131" t="s">
        <v>5</v>
      </c>
      <c r="EG53" s="132"/>
      <c r="EH53" s="44"/>
      <c r="EI53" s="44"/>
      <c r="EJ53" s="56"/>
      <c r="EK53" s="63" t="s">
        <v>0</v>
      </c>
      <c r="EL53" s="64" t="s">
        <v>1</v>
      </c>
      <c r="EM53" s="64" t="s">
        <v>29</v>
      </c>
      <c r="EN53" s="64" t="s">
        <v>2</v>
      </c>
      <c r="EO53" s="64" t="s">
        <v>1</v>
      </c>
      <c r="EP53" s="64" t="s">
        <v>29</v>
      </c>
      <c r="EQ53" s="64" t="s">
        <v>265</v>
      </c>
      <c r="ER53" s="64" t="s">
        <v>266</v>
      </c>
      <c r="ES53" s="64"/>
      <c r="ET53" s="131" t="s">
        <v>5</v>
      </c>
      <c r="EU53" s="132"/>
      <c r="EV53" s="44"/>
      <c r="EW53" s="44"/>
      <c r="EX53" s="56"/>
      <c r="EY53" s="63" t="s">
        <v>0</v>
      </c>
      <c r="EZ53" s="64" t="s">
        <v>1</v>
      </c>
      <c r="FA53" s="64" t="s">
        <v>29</v>
      </c>
      <c r="FB53" s="64" t="s">
        <v>2</v>
      </c>
      <c r="FC53" s="64" t="s">
        <v>1</v>
      </c>
      <c r="FD53" s="64" t="s">
        <v>29</v>
      </c>
      <c r="FE53" s="64" t="s">
        <v>265</v>
      </c>
      <c r="FF53" s="64" t="s">
        <v>266</v>
      </c>
      <c r="FG53" s="64"/>
      <c r="FH53" s="131" t="s">
        <v>5</v>
      </c>
      <c r="FI53" s="132"/>
      <c r="FJ53" s="44"/>
      <c r="FK53" s="44"/>
      <c r="FL53" s="56"/>
      <c r="FM53" s="63" t="s">
        <v>0</v>
      </c>
      <c r="FN53" s="64" t="s">
        <v>1</v>
      </c>
      <c r="FO53" s="64" t="s">
        <v>29</v>
      </c>
      <c r="FP53" s="64" t="s">
        <v>2</v>
      </c>
      <c r="FQ53" s="64" t="s">
        <v>1</v>
      </c>
      <c r="FR53" s="64" t="s">
        <v>29</v>
      </c>
      <c r="FS53" s="64" t="s">
        <v>265</v>
      </c>
      <c r="FT53" s="64" t="s">
        <v>266</v>
      </c>
      <c r="FU53" s="64"/>
      <c r="FV53" s="131" t="s">
        <v>5</v>
      </c>
      <c r="FW53" s="132"/>
      <c r="FX53" s="44"/>
      <c r="FY53" s="44"/>
      <c r="FZ53" s="56"/>
      <c r="GA53" s="63" t="s">
        <v>0</v>
      </c>
      <c r="GB53" s="64" t="s">
        <v>1</v>
      </c>
      <c r="GC53" s="64" t="s">
        <v>29</v>
      </c>
      <c r="GD53" s="64" t="s">
        <v>2</v>
      </c>
      <c r="GE53" s="64" t="s">
        <v>1</v>
      </c>
      <c r="GF53" s="64" t="s">
        <v>29</v>
      </c>
      <c r="GG53" s="64" t="s">
        <v>265</v>
      </c>
      <c r="GH53" s="64" t="s">
        <v>266</v>
      </c>
      <c r="GI53" s="64"/>
      <c r="GJ53" s="131" t="s">
        <v>5</v>
      </c>
      <c r="GK53" s="132"/>
      <c r="GL53" s="44"/>
      <c r="GM53" s="44"/>
      <c r="GN53" s="56"/>
      <c r="GO53" s="63" t="s">
        <v>0</v>
      </c>
      <c r="GP53" s="64" t="s">
        <v>1</v>
      </c>
      <c r="GQ53" s="64" t="s">
        <v>29</v>
      </c>
      <c r="GR53" s="64" t="s">
        <v>2</v>
      </c>
      <c r="GS53" s="64" t="s">
        <v>1</v>
      </c>
      <c r="GT53" s="64" t="s">
        <v>29</v>
      </c>
      <c r="GU53" s="64" t="s">
        <v>265</v>
      </c>
      <c r="GV53" s="64" t="s">
        <v>266</v>
      </c>
      <c r="GW53" s="64"/>
      <c r="GX53" s="131" t="s">
        <v>5</v>
      </c>
      <c r="GY53" s="132"/>
      <c r="GZ53" s="44"/>
      <c r="HA53" s="44"/>
      <c r="HB53" s="56"/>
      <c r="HC53" s="63" t="s">
        <v>0</v>
      </c>
      <c r="HD53" s="64" t="s">
        <v>1</v>
      </c>
      <c r="HE53" s="64" t="s">
        <v>29</v>
      </c>
      <c r="HF53" s="64" t="s">
        <v>2</v>
      </c>
      <c r="HG53" s="64" t="s">
        <v>1</v>
      </c>
      <c r="HH53" s="64" t="s">
        <v>29</v>
      </c>
      <c r="HI53" s="64" t="s">
        <v>265</v>
      </c>
      <c r="HJ53" s="64" t="s">
        <v>266</v>
      </c>
      <c r="HK53" s="64"/>
      <c r="HL53" s="131" t="s">
        <v>5</v>
      </c>
      <c r="HM53" s="132"/>
      <c r="HN53" s="44"/>
      <c r="HO53" s="44"/>
      <c r="HP53" s="56"/>
      <c r="HQ53" s="63" t="s">
        <v>0</v>
      </c>
      <c r="HR53" s="64" t="s">
        <v>1</v>
      </c>
      <c r="HS53" s="64" t="s">
        <v>29</v>
      </c>
      <c r="HT53" s="64" t="s">
        <v>2</v>
      </c>
      <c r="HU53" s="64" t="s">
        <v>1</v>
      </c>
      <c r="HV53" s="64" t="s">
        <v>29</v>
      </c>
      <c r="HW53" s="64" t="s">
        <v>265</v>
      </c>
      <c r="HX53" s="64" t="s">
        <v>266</v>
      </c>
      <c r="HY53" s="64"/>
      <c r="HZ53" s="131" t="s">
        <v>5</v>
      </c>
      <c r="IA53" s="132"/>
      <c r="IB53" s="44"/>
      <c r="IC53" s="44"/>
      <c r="ID53" s="56"/>
      <c r="IE53" s="63" t="s">
        <v>0</v>
      </c>
      <c r="IF53" s="64" t="s">
        <v>1</v>
      </c>
      <c r="IG53" s="64" t="s">
        <v>29</v>
      </c>
      <c r="IH53" s="64" t="s">
        <v>2</v>
      </c>
      <c r="II53" s="64" t="s">
        <v>1</v>
      </c>
      <c r="IJ53" s="64" t="s">
        <v>29</v>
      </c>
      <c r="IK53" s="64" t="s">
        <v>265</v>
      </c>
      <c r="IL53" s="64" t="s">
        <v>266</v>
      </c>
      <c r="IM53" s="64"/>
      <c r="IN53" s="131" t="s">
        <v>5</v>
      </c>
      <c r="IO53" s="132"/>
      <c r="IP53" s="44"/>
      <c r="IQ53" s="44"/>
      <c r="IR53" s="56"/>
      <c r="IS53" s="63" t="s">
        <v>0</v>
      </c>
      <c r="IT53" s="64" t="s">
        <v>1</v>
      </c>
      <c r="IU53" s="64" t="s">
        <v>29</v>
      </c>
      <c r="IV53" s="64" t="s">
        <v>2</v>
      </c>
      <c r="IW53" s="64" t="s">
        <v>1</v>
      </c>
      <c r="IX53" s="64" t="s">
        <v>29</v>
      </c>
      <c r="IY53" s="64" t="s">
        <v>265</v>
      </c>
      <c r="IZ53" s="64" t="s">
        <v>266</v>
      </c>
      <c r="JA53" s="64"/>
      <c r="JB53" s="131" t="s">
        <v>5</v>
      </c>
      <c r="JC53" s="132"/>
      <c r="JD53" s="44"/>
      <c r="JE53" s="44"/>
      <c r="JF53" s="56"/>
      <c r="JG53" s="63" t="s">
        <v>0</v>
      </c>
      <c r="JH53" s="64" t="s">
        <v>1</v>
      </c>
      <c r="JI53" s="64" t="s">
        <v>29</v>
      </c>
      <c r="JJ53" s="64" t="s">
        <v>2</v>
      </c>
      <c r="JK53" s="64" t="s">
        <v>1</v>
      </c>
      <c r="JL53" s="64" t="s">
        <v>29</v>
      </c>
      <c r="JM53" s="64" t="s">
        <v>265</v>
      </c>
      <c r="JN53" s="64" t="s">
        <v>266</v>
      </c>
      <c r="JO53" s="64"/>
      <c r="JP53" s="131" t="s">
        <v>5</v>
      </c>
      <c r="JQ53" s="132"/>
      <c r="JR53" s="44"/>
      <c r="JS53" s="44"/>
      <c r="JT53" s="56"/>
      <c r="JU53" s="63" t="s">
        <v>0</v>
      </c>
      <c r="JV53" s="64" t="s">
        <v>1</v>
      </c>
      <c r="JW53" s="64" t="s">
        <v>29</v>
      </c>
      <c r="JX53" s="64" t="s">
        <v>2</v>
      </c>
      <c r="JY53" s="64" t="s">
        <v>1</v>
      </c>
      <c r="JZ53" s="64" t="s">
        <v>29</v>
      </c>
      <c r="KA53" s="64" t="s">
        <v>265</v>
      </c>
      <c r="KB53" s="64" t="s">
        <v>266</v>
      </c>
      <c r="KC53" s="64"/>
      <c r="KD53" s="131" t="s">
        <v>5</v>
      </c>
      <c r="KE53" s="132"/>
      <c r="KF53" s="44"/>
      <c r="KG53" s="44"/>
      <c r="KH53" s="56"/>
      <c r="KI53" s="63" t="s">
        <v>0</v>
      </c>
      <c r="KJ53" s="64" t="s">
        <v>1</v>
      </c>
      <c r="KK53" s="64" t="s">
        <v>29</v>
      </c>
      <c r="KL53" s="64" t="s">
        <v>2</v>
      </c>
      <c r="KM53" s="64" t="s">
        <v>1</v>
      </c>
      <c r="KN53" s="64" t="s">
        <v>29</v>
      </c>
      <c r="KO53" s="64" t="s">
        <v>265</v>
      </c>
      <c r="KP53" s="64" t="s">
        <v>266</v>
      </c>
      <c r="KQ53" s="64"/>
      <c r="KR53" s="131" t="s">
        <v>5</v>
      </c>
      <c r="KS53" s="132"/>
      <c r="KT53" s="44"/>
      <c r="KU53" s="44"/>
      <c r="KW53" s="63"/>
      <c r="KX53" s="64"/>
      <c r="KY53" s="64"/>
      <c r="KZ53" s="64"/>
      <c r="LA53" s="64"/>
      <c r="LB53" s="64"/>
      <c r="LC53" s="64"/>
      <c r="LD53" s="64"/>
      <c r="LE53" s="64"/>
      <c r="LF53" s="131"/>
      <c r="LG53" s="132"/>
      <c r="LH53" s="44"/>
      <c r="LI53" s="44"/>
      <c r="LK53" s="63"/>
      <c r="LL53" s="64"/>
      <c r="LM53" s="64"/>
      <c r="LN53" s="64"/>
      <c r="LO53" s="64"/>
      <c r="LP53" s="64"/>
      <c r="LQ53" s="64"/>
      <c r="LR53" s="64"/>
      <c r="LS53" s="64"/>
      <c r="LT53" s="131"/>
      <c r="LU53" s="132"/>
      <c r="LV53" s="44"/>
      <c r="LW53" s="44"/>
      <c r="LY53" s="63"/>
      <c r="LZ53" s="64"/>
      <c r="MA53" s="64"/>
      <c r="MB53" s="64"/>
      <c r="MC53" s="64"/>
      <c r="MD53" s="64"/>
      <c r="ME53" s="64"/>
      <c r="MF53" s="64"/>
      <c r="MG53" s="64"/>
      <c r="MH53" s="131"/>
      <c r="MI53" s="132"/>
      <c r="MJ53" s="44"/>
      <c r="MK53" s="44"/>
      <c r="MM53" s="63"/>
      <c r="MN53" s="64"/>
      <c r="MO53" s="64"/>
      <c r="MP53" s="64"/>
      <c r="MQ53" s="64"/>
      <c r="MR53" s="64"/>
      <c r="MS53" s="64"/>
      <c r="MT53" s="64"/>
      <c r="MU53" s="64"/>
      <c r="MV53" s="131"/>
      <c r="MW53" s="132"/>
    </row>
    <row r="54" spans="1:363" ht="16.5" x14ac:dyDescent="0.3">
      <c r="A54" s="22" t="str">
        <f t="shared" ref="A54:A59" si="768">IF(B54,VLOOKUP(B54,Spelers,2,FALSE),"")</f>
        <v>JENKINSON Eric</v>
      </c>
      <c r="B54" s="83">
        <v>3841</v>
      </c>
      <c r="C54" s="22" t="str">
        <f t="shared" ref="C54:C59" si="769">IF(B54,VLOOKUP(B54,Spelers,3,FALSE),"")</f>
        <v>C</v>
      </c>
      <c r="D54" s="22" t="str">
        <f t="shared" ref="D54:D59" si="770">IF(E54,VLOOKUP(E54,Spelers,2,FALSE),"")</f>
        <v>VAN LENT François</v>
      </c>
      <c r="E54" s="83">
        <v>8059</v>
      </c>
      <c r="F54" s="22" t="str">
        <f t="shared" ref="F54:F59" si="771">IF(E54,VLOOKUP(E54,Spelers,3,FALSE),"")</f>
        <v>C</v>
      </c>
      <c r="G54" s="83">
        <v>2</v>
      </c>
      <c r="H54" s="83">
        <v>2</v>
      </c>
      <c r="I54" s="84"/>
      <c r="J54" s="22">
        <f t="shared" ref="J54:J59" si="772">IF(H54&lt;&gt;"",IF(G54=H54,IF(G54=1,2,0),1),"")</f>
        <v>0</v>
      </c>
      <c r="K54" s="22">
        <f t="shared" ref="K54:K59" si="773">IF(H54&lt;&gt;"",IF(G54=H54,IF(G54=1,0,2),1),"")</f>
        <v>2</v>
      </c>
      <c r="L54" s="43">
        <f>IF(J54=2,3,IF(J54=1,1,0))</f>
        <v>0</v>
      </c>
      <c r="M54" s="43">
        <f>IF(K54=2,3,IF(K54=1,1,0))</f>
        <v>3</v>
      </c>
      <c r="N54" s="66"/>
      <c r="O54" s="22" t="str">
        <f t="shared" ref="O54:O59" si="774">IF(P54,VLOOKUP(P54,Spelers,2,FALSE),"")</f>
        <v>DE VAEL Louis</v>
      </c>
      <c r="P54" s="83">
        <v>1769</v>
      </c>
      <c r="Q54" s="22" t="str">
        <f t="shared" ref="Q54:Q59" si="775">IF(P54,VLOOKUP(P54,Spelers,3,FALSE),"")</f>
        <v>C</v>
      </c>
      <c r="R54" s="22" t="str">
        <f t="shared" ref="R54:R59" si="776">IF(S54,VLOOKUP(S54,Spelers,2,FALSE),"")</f>
        <v>JENKINSON Eric</v>
      </c>
      <c r="S54" s="83">
        <v>3841</v>
      </c>
      <c r="T54" s="22" t="str">
        <f t="shared" ref="T54:T59" si="777">IF(S54,VLOOKUP(S54,Spelers,3,FALSE),"")</f>
        <v>C</v>
      </c>
      <c r="U54" s="83">
        <v>2</v>
      </c>
      <c r="V54" s="83">
        <v>2</v>
      </c>
      <c r="W54" s="84"/>
      <c r="X54" s="22">
        <f t="shared" ref="X54:X59" si="778">IF(V54&lt;&gt;"",IF(U54=V54,IF(U54=1,2,0),1),"")</f>
        <v>0</v>
      </c>
      <c r="Y54" s="22">
        <f t="shared" ref="Y54:Y59" si="779">IF(V54&lt;&gt;"",IF(U54=V54,IF(U54=1,0,2),1),"")</f>
        <v>2</v>
      </c>
      <c r="Z54" s="43">
        <f>IF(X54=2,3,IF(X54=1,1,0))</f>
        <v>0</v>
      </c>
      <c r="AA54" s="43">
        <f>IF(Y54=2,3,IF(Y54=1,1,0))</f>
        <v>3</v>
      </c>
      <c r="AB54" s="56"/>
      <c r="AC54" s="22" t="str">
        <f t="shared" ref="AC54:AC59" si="780">IF(AD54,VLOOKUP(AD54,Spelers,2,FALSE),"")</f>
        <v>VERREZEN Karin</v>
      </c>
      <c r="AD54" s="83">
        <v>8306</v>
      </c>
      <c r="AE54" s="22" t="str">
        <f t="shared" ref="AE54:AE59" si="781">IF(AD54,VLOOKUP(AD54,Spelers,3,FALSE),"")</f>
        <v>D</v>
      </c>
      <c r="AF54" s="22" t="str">
        <f t="shared" ref="AF54:AF59" si="782">IF(AG54,VLOOKUP(AG54,Spelers,2,FALSE),"")</f>
        <v>SMET Kevin</v>
      </c>
      <c r="AG54" s="83">
        <v>2720</v>
      </c>
      <c r="AH54" s="22" t="str">
        <f t="shared" ref="AH54:AH59" si="783">IF(AG54,VLOOKUP(AG54,Spelers,3,FALSE),"")</f>
        <v>B</v>
      </c>
      <c r="AI54" s="83">
        <v>2</v>
      </c>
      <c r="AJ54" s="83">
        <v>2</v>
      </c>
      <c r="AK54" s="84"/>
      <c r="AL54" s="22">
        <f t="shared" ref="AL54:AL59" si="784">IF(AJ54&lt;&gt;"",IF(AI54=AJ54,IF(AI54=1,2,0),1),"")</f>
        <v>0</v>
      </c>
      <c r="AM54" s="22">
        <f t="shared" ref="AM54:AM59" si="785">IF(AJ54&lt;&gt;"",IF(AI54=AJ54,IF(AI54=1,0,2),1),"")</f>
        <v>2</v>
      </c>
      <c r="AN54" s="43">
        <f>IF(AL54=2,3,IF(AL54=1,1,0))</f>
        <v>0</v>
      </c>
      <c r="AO54" s="43">
        <f>IF(AM54=2,3,IF(AM54=1,1,0))</f>
        <v>3</v>
      </c>
      <c r="AP54" s="56"/>
      <c r="AQ54" s="22" t="str">
        <f t="shared" ref="AQ54:AQ59" si="786">IF(AR54,VLOOKUP(AR54,Spelers,2,FALSE),"")</f>
        <v>VERLINDEN Michaël</v>
      </c>
      <c r="AR54" s="83">
        <v>6994</v>
      </c>
      <c r="AS54" s="22" t="str">
        <f t="shared" ref="AS54:AS59" si="787">IF(AR54,VLOOKUP(AR54,Spelers,3,FALSE),"")</f>
        <v>B</v>
      </c>
      <c r="AT54" s="22" t="str">
        <f t="shared" ref="AT54:AT59" si="788">IF(AU54,VLOOKUP(AU54,Spelers,2,FALSE),"")</f>
        <v>DE VAEL Louis</v>
      </c>
      <c r="AU54" s="83">
        <v>1769</v>
      </c>
      <c r="AV54" s="22" t="str">
        <f t="shared" ref="AV54:AV59" si="789">IF(AU54,VLOOKUP(AU54,Spelers,3,FALSE),"")</f>
        <v>C</v>
      </c>
      <c r="AW54" s="83">
        <v>2</v>
      </c>
      <c r="AX54" s="83">
        <v>2</v>
      </c>
      <c r="AY54" s="84"/>
      <c r="AZ54" s="22">
        <f t="shared" ref="AZ54:AZ59" si="790">IF(AX54&lt;&gt;"",IF(AW54=AX54,IF(AW54=1,2,0),1),"")</f>
        <v>0</v>
      </c>
      <c r="BA54" s="22">
        <f t="shared" ref="BA54:BA59" si="791">IF(AX54&lt;&gt;"",IF(AW54=AX54,IF(AW54=1,0,2),1),"")</f>
        <v>2</v>
      </c>
      <c r="BB54" s="43">
        <f>IF(AZ54=2,3,IF(AZ54=1,1,0))</f>
        <v>0</v>
      </c>
      <c r="BC54" s="43">
        <f>IF(BA54=2,3,IF(BA54=1,1,0))</f>
        <v>3</v>
      </c>
      <c r="BD54" s="66"/>
      <c r="BE54" s="22" t="str">
        <f t="shared" ref="BE54:BE59" si="792">IF(BF54,VLOOKUP(BF54,Spelers,2,FALSE),"")</f>
        <v>HALVORSEN Koen</v>
      </c>
      <c r="BF54" s="83">
        <v>2709</v>
      </c>
      <c r="BG54" s="22" t="str">
        <f t="shared" ref="BG54:BG59" si="793">IF(BF54,VLOOKUP(BF54,Spelers,3,FALSE),"")</f>
        <v>NA</v>
      </c>
      <c r="BH54" s="22" t="str">
        <f t="shared" ref="BH54:BH59" si="794">IF(BI54,VLOOKUP(BI54,Spelers,2,FALSE),"")</f>
        <v>VAN LENT François</v>
      </c>
      <c r="BI54" s="83">
        <v>8059</v>
      </c>
      <c r="BJ54" s="22" t="str">
        <f t="shared" ref="BJ54:BJ59" si="795">IF(BI54,VLOOKUP(BI54,Spelers,3,FALSE),"")</f>
        <v>C</v>
      </c>
      <c r="BK54" s="83">
        <v>2</v>
      </c>
      <c r="BL54" s="83">
        <v>1</v>
      </c>
      <c r="BM54" s="84"/>
      <c r="BN54" s="22">
        <f t="shared" ref="BN54:BN59" si="796">IF(BL54&lt;&gt;"",IF(BK54=BL54,IF(BK54=1,2,0),1),"")</f>
        <v>1</v>
      </c>
      <c r="BO54" s="22">
        <f t="shared" ref="BO54:BO59" si="797">IF(BL54&lt;&gt;"",IF(BK54=BL54,IF(BK54=1,0,2),1),"")</f>
        <v>1</v>
      </c>
      <c r="BP54" s="43">
        <f>IF(BN54=2,3,IF(BN54=1,1,0))</f>
        <v>1</v>
      </c>
      <c r="BQ54" s="43">
        <f>IF(BO54=2,3,IF(BO54=1,1,0))</f>
        <v>1</v>
      </c>
      <c r="BR54" s="56"/>
      <c r="BS54" s="22" t="str">
        <f t="shared" ref="BS54:BS59" si="798">IF(BT54,VLOOKUP(BT54,Spelers,2,FALSE),"")</f>
        <v>PEETERS Luc</v>
      </c>
      <c r="BT54" s="83">
        <v>5427</v>
      </c>
      <c r="BU54" s="22" t="str">
        <f t="shared" ref="BU54:BU59" si="799">IF(BT54,VLOOKUP(BT54,Spelers,3,FALSE),"")</f>
        <v>D</v>
      </c>
      <c r="BV54" s="22" t="str">
        <f t="shared" ref="BV54:BV59" si="800">IF(BW54,VLOOKUP(BW54,Spelers,2,FALSE),"")</f>
        <v>VAN KEER Kristiaan</v>
      </c>
      <c r="BW54" s="83">
        <v>2249</v>
      </c>
      <c r="BX54" s="22" t="str">
        <f t="shared" ref="BX54:BX59" si="801">IF(BW54,VLOOKUP(BW54,Spelers,3,FALSE),"")</f>
        <v>C</v>
      </c>
      <c r="BY54" s="83">
        <v>2</v>
      </c>
      <c r="BZ54" s="83">
        <v>2</v>
      </c>
      <c r="CA54" s="84"/>
      <c r="CB54" s="22">
        <f t="shared" ref="CB54:CB59" si="802">IF(BZ54&lt;&gt;"",IF(BY54=BZ54,IF(BY54=1,2,0),1),"")</f>
        <v>0</v>
      </c>
      <c r="CC54" s="22">
        <f t="shared" ref="CC54:CC59" si="803">IF(BZ54&lt;&gt;"",IF(BY54=BZ54,IF(BY54=1,0,2),1),"")</f>
        <v>2</v>
      </c>
      <c r="CD54" s="43">
        <f>IF(CB54=2,3,IF(CB54=1,1,0))</f>
        <v>0</v>
      </c>
      <c r="CE54" s="43">
        <f>IF(CC54=2,3,IF(CC54=1,1,0))</f>
        <v>3</v>
      </c>
      <c r="CF54" s="56"/>
      <c r="CG54" s="22" t="str">
        <f t="shared" ref="CG54:CG59" si="804">IF(CH54,VLOOKUP(CH54,Spelers,2,FALSE),"")</f>
        <v>MERTENS Paris</v>
      </c>
      <c r="CH54" s="83">
        <v>8303</v>
      </c>
      <c r="CI54" s="22" t="str">
        <f t="shared" ref="CI54:CI59" si="805">IF(CH54,VLOOKUP(CH54,Spelers,3,FALSE),"")</f>
        <v>D</v>
      </c>
      <c r="CJ54" s="22" t="str">
        <f t="shared" ref="CJ54:CJ59" si="806">IF(CK54,VLOOKUP(CK54,Spelers,2,FALSE),"")</f>
        <v>JENKINSON Eric</v>
      </c>
      <c r="CK54" s="83">
        <v>3841</v>
      </c>
      <c r="CL54" s="22" t="str">
        <f t="shared" ref="CL54:CL59" si="807">IF(CK54,VLOOKUP(CK54,Spelers,3,FALSE),"")</f>
        <v>C</v>
      </c>
      <c r="CM54" s="83">
        <v>2</v>
      </c>
      <c r="CN54" s="83">
        <v>2</v>
      </c>
      <c r="CO54" s="84"/>
      <c r="CP54" s="22">
        <f t="shared" ref="CP54:CP59" si="808">IF(CN54&lt;&gt;"",IF(CM54=CN54,IF(CM54=1,2,0),1),"")</f>
        <v>0</v>
      </c>
      <c r="CQ54" s="22">
        <f t="shared" ref="CQ54:CQ59" si="809">IF(CN54&lt;&gt;"",IF(CM54=CN54,IF(CM54=1,0,2),1),"")</f>
        <v>2</v>
      </c>
      <c r="CR54" s="43">
        <f>IF(CP54=2,3,IF(CP54=1,1,0))</f>
        <v>0</v>
      </c>
      <c r="CS54" s="43">
        <f>IF(CQ54=2,3,IF(CQ54=1,1,0))</f>
        <v>3</v>
      </c>
      <c r="CT54" s="66"/>
      <c r="CU54" s="22" t="str">
        <f t="shared" ref="CU54:CU59" si="810">IF(CV54,VLOOKUP(CV54,Spelers,2,FALSE),"")</f>
        <v>VAN STEEN Louis</v>
      </c>
      <c r="CV54" s="83">
        <v>6573</v>
      </c>
      <c r="CW54" s="22" t="str">
        <f t="shared" ref="CW54:CW59" si="811">IF(CV54,VLOOKUP(CV54,Spelers,3,FALSE),"")</f>
        <v>D</v>
      </c>
      <c r="CX54" s="22" t="str">
        <f t="shared" ref="CX54:CX59" si="812">IF(CY54,VLOOKUP(CY54,Spelers,2,FALSE),"")</f>
        <v>COOREMAN Herman</v>
      </c>
      <c r="CY54" s="83">
        <v>1437</v>
      </c>
      <c r="CZ54" s="22" t="str">
        <f t="shared" ref="CZ54:CZ59" si="813">IF(CY54,VLOOKUP(CY54,Spelers,3,FALSE),"")</f>
        <v>NA</v>
      </c>
      <c r="DA54" s="83">
        <v>2</v>
      </c>
      <c r="DB54" s="83">
        <v>2</v>
      </c>
      <c r="DC54" s="84"/>
      <c r="DD54" s="22">
        <f t="shared" ref="DD54:DD59" si="814">IF(DB54&lt;&gt;"",IF(DA54=DB54,IF(DA54=1,2,0),1),"")</f>
        <v>0</v>
      </c>
      <c r="DE54" s="22">
        <f t="shared" ref="DE54:DE59" si="815">IF(DB54&lt;&gt;"",IF(DA54=DB54,IF(DA54=1,0,2),1),"")</f>
        <v>2</v>
      </c>
      <c r="DF54" s="43">
        <f>IF(DD54=2,3,IF(DD54=1,1,0))</f>
        <v>0</v>
      </c>
      <c r="DG54" s="43">
        <f>IF(DE54=2,3,IF(DE54=1,1,0))</f>
        <v>3</v>
      </c>
      <c r="DH54" s="56"/>
      <c r="DI54" s="22" t="str">
        <f t="shared" ref="DI54:DI59" si="816">IF(DJ54,VLOOKUP(DJ54,Spelers,2,FALSE),"")</f>
        <v>CRICKX Ronald</v>
      </c>
      <c r="DJ54" s="83">
        <v>605</v>
      </c>
      <c r="DK54" s="22" t="str">
        <f t="shared" ref="DK54:DK59" si="817">IF(DJ54,VLOOKUP(DJ54,Spelers,3,FALSE),"")</f>
        <v>C</v>
      </c>
      <c r="DL54" s="22" t="str">
        <f t="shared" ref="DL54:DL59" si="818">IF(DM54,VLOOKUP(DM54,Spelers,2,FALSE),"")</f>
        <v>VAN BOUWEL Louis</v>
      </c>
      <c r="DM54" s="83">
        <v>2630</v>
      </c>
      <c r="DN54" s="22" t="str">
        <f t="shared" ref="DN54:DN59" si="819">IF(DM54,VLOOKUP(DM54,Spelers,3,FALSE),"")</f>
        <v>D</v>
      </c>
      <c r="DO54" s="83">
        <v>2</v>
      </c>
      <c r="DP54" s="83">
        <v>1</v>
      </c>
      <c r="DQ54" s="84"/>
      <c r="DR54" s="22">
        <f t="shared" ref="DR54:DR59" si="820">IF(DP54&lt;&gt;"",IF(DO54=DP54,IF(DO54=1,2,0),1),"")</f>
        <v>1</v>
      </c>
      <c r="DS54" s="22">
        <f t="shared" ref="DS54:DS59" si="821">IF(DP54&lt;&gt;"",IF(DO54=DP54,IF(DO54=1,0,2),1),"")</f>
        <v>1</v>
      </c>
      <c r="DT54" s="43">
        <f>IF(DR54=2,3,IF(DR54=1,1,0))</f>
        <v>1</v>
      </c>
      <c r="DU54" s="43">
        <f>IF(DS54=2,3,IF(DS54=1,1,0))</f>
        <v>1</v>
      </c>
      <c r="DV54" s="56"/>
      <c r="DW54" s="22" t="str">
        <f t="shared" ref="DW54:DW59" si="822">IF(DX54,VLOOKUP(DX54,Spelers,2,FALSE),"")</f>
        <v>VERREZEN Karin</v>
      </c>
      <c r="DX54" s="83">
        <v>8306</v>
      </c>
      <c r="DY54" s="22" t="str">
        <f t="shared" ref="DY54:DY59" si="823">IF(DX54,VLOOKUP(DX54,Spelers,3,FALSE),"")</f>
        <v>D</v>
      </c>
      <c r="DZ54" s="22" t="str">
        <f t="shared" ref="DZ54:DZ59" si="824">IF(EA54,VLOOKUP(EA54,Spelers,2,FALSE),"")</f>
        <v>TELLIER Yannick</v>
      </c>
      <c r="EA54" s="83">
        <v>7646</v>
      </c>
      <c r="EB54" s="22" t="str">
        <f t="shared" ref="EB54:EB59" si="825">IF(EA54,VLOOKUP(EA54,Spelers,3,FALSE),"")</f>
        <v>B</v>
      </c>
      <c r="EC54" s="83">
        <v>2</v>
      </c>
      <c r="ED54" s="83">
        <v>2</v>
      </c>
      <c r="EE54" s="84"/>
      <c r="EF54" s="22">
        <f t="shared" ref="EF54:EF59" si="826">IF(ED54&lt;&gt;"",IF(EC54=ED54,IF(EC54=1,2,0),1),"")</f>
        <v>0</v>
      </c>
      <c r="EG54" s="22">
        <f t="shared" ref="EG54:EG59" si="827">IF(ED54&lt;&gt;"",IF(EC54=ED54,IF(EC54=1,0,2),1),"")</f>
        <v>2</v>
      </c>
      <c r="EH54" s="43">
        <f>IF(EF54=2,3,IF(EF54=1,1,0))</f>
        <v>0</v>
      </c>
      <c r="EI54" s="43">
        <f>IF(EG54=2,3,IF(EG54=1,1,0))</f>
        <v>3</v>
      </c>
      <c r="EJ54" s="66"/>
      <c r="EK54" s="22" t="str">
        <f t="shared" ref="EK54:EK59" si="828">IF(EL54,VLOOKUP(EL54,Spelers,2,FALSE),"")</f>
        <v>VAN BOUWEL Louis</v>
      </c>
      <c r="EL54" s="83">
        <v>2630</v>
      </c>
      <c r="EM54" s="22" t="str">
        <f t="shared" ref="EM54:EM59" si="829">IF(EL54,VLOOKUP(EL54,Spelers,3,FALSE),"")</f>
        <v>D</v>
      </c>
      <c r="EN54" s="22" t="str">
        <f t="shared" ref="EN54:EN59" si="830">IF(EO54,VLOOKUP(EO54,Spelers,2,FALSE),"")</f>
        <v>JENKINSON Eric</v>
      </c>
      <c r="EO54" s="83">
        <v>3841</v>
      </c>
      <c r="EP54" s="22" t="str">
        <f t="shared" ref="EP54:EP59" si="831">IF(EO54,VLOOKUP(EO54,Spelers,3,FALSE),"")</f>
        <v>C</v>
      </c>
      <c r="EQ54" s="83">
        <v>2</v>
      </c>
      <c r="ER54" s="83">
        <v>1</v>
      </c>
      <c r="ES54" s="84"/>
      <c r="ET54" s="22">
        <f t="shared" ref="ET54:ET59" si="832">IF(ER54&lt;&gt;"",IF(EQ54=ER54,IF(EQ54=1,2,0),1),"")</f>
        <v>1</v>
      </c>
      <c r="EU54" s="22">
        <f t="shared" ref="EU54:EU59" si="833">IF(ER54&lt;&gt;"",IF(EQ54=ER54,IF(EQ54=1,0,2),1),"")</f>
        <v>1</v>
      </c>
      <c r="EV54" s="43">
        <f>IF(ET54=2,3,IF(ET54=1,1,0))</f>
        <v>1</v>
      </c>
      <c r="EW54" s="43">
        <f>IF(EU54=2,3,IF(EU54=1,1,0))</f>
        <v>1</v>
      </c>
      <c r="EX54" s="56"/>
      <c r="EY54" s="22" t="str">
        <f t="shared" ref="EY54:EY59" si="834">IF(EZ54,VLOOKUP(EZ54,Spelers,2,FALSE),"")</f>
        <v>VAN LENT François</v>
      </c>
      <c r="EZ54" s="83">
        <v>8059</v>
      </c>
      <c r="FA54" s="22" t="str">
        <f t="shared" ref="FA54:FA59" si="835">IF(EZ54,VLOOKUP(EZ54,Spelers,3,FALSE),"")</f>
        <v>C</v>
      </c>
      <c r="FB54" s="22" t="str">
        <f t="shared" ref="FB54:FB59" si="836">IF(FC54,VLOOKUP(FC54,Spelers,2,FALSE),"")</f>
        <v>RIGUEL Nick</v>
      </c>
      <c r="FC54" s="83">
        <v>5397</v>
      </c>
      <c r="FD54" s="22" t="str">
        <f t="shared" ref="FD54:FD59" si="837">IF(FC54,VLOOKUP(FC54,Spelers,3,FALSE),"")</f>
        <v>C</v>
      </c>
      <c r="FE54" s="83">
        <v>1</v>
      </c>
      <c r="FF54" s="83">
        <v>1</v>
      </c>
      <c r="FG54" s="84"/>
      <c r="FH54" s="22">
        <f t="shared" ref="FH54:FH59" si="838">IF(FF54&lt;&gt;"",IF(FE54=FF54,IF(FE54=1,2,0),1),"")</f>
        <v>2</v>
      </c>
      <c r="FI54" s="22">
        <f t="shared" ref="FI54:FI59" si="839">IF(FF54&lt;&gt;"",IF(FE54=FF54,IF(FE54=1,0,2),1),"")</f>
        <v>0</v>
      </c>
      <c r="FJ54" s="43">
        <f>IF(FH54=2,3,IF(FH54=1,1,0))</f>
        <v>3</v>
      </c>
      <c r="FK54" s="43">
        <f>IF(FI54=2,3,IF(FI54=1,1,0))</f>
        <v>0</v>
      </c>
      <c r="FL54" s="56"/>
      <c r="FM54" s="22" t="str">
        <f t="shared" ref="FM54:FM59" si="840">IF(FN54,VLOOKUP(FN54,Spelers,2,FALSE),"")</f>
        <v>JENKINSON Eric</v>
      </c>
      <c r="FN54" s="83">
        <v>3841</v>
      </c>
      <c r="FO54" s="22" t="str">
        <f t="shared" ref="FO54:FO59" si="841">IF(FN54,VLOOKUP(FN54,Spelers,3,FALSE),"")</f>
        <v>C</v>
      </c>
      <c r="FP54" s="22" t="str">
        <f t="shared" ref="FP54:FP59" si="842">IF(FQ54,VLOOKUP(FQ54,Spelers,2,FALSE),"")</f>
        <v>VAN STEEN Louis</v>
      </c>
      <c r="FQ54" s="83">
        <v>6573</v>
      </c>
      <c r="FR54" s="22" t="str">
        <f t="shared" ref="FR54:FR59" si="843">IF(FQ54,VLOOKUP(FQ54,Spelers,3,FALSE),"")</f>
        <v>D</v>
      </c>
      <c r="FS54" s="83">
        <v>2</v>
      </c>
      <c r="FT54" s="83">
        <v>1</v>
      </c>
      <c r="FU54" s="84"/>
      <c r="FV54" s="22">
        <f t="shared" ref="FV54:FV59" si="844">IF(FT54&lt;&gt;"",IF(FS54=FT54,IF(FS54=1,2,0),1),"")</f>
        <v>1</v>
      </c>
      <c r="FW54" s="22">
        <f t="shared" ref="FW54:FW59" si="845">IF(FT54&lt;&gt;"",IF(FS54=FT54,IF(FS54=1,0,2),1),"")</f>
        <v>1</v>
      </c>
      <c r="FX54" s="43">
        <f>IF(FV54=2,3,IF(FV54=1,1,0))</f>
        <v>1</v>
      </c>
      <c r="FY54" s="43">
        <f>IF(FW54=2,3,IF(FW54=1,1,0))</f>
        <v>1</v>
      </c>
      <c r="FZ54" s="66"/>
      <c r="GA54" s="22" t="str">
        <f t="shared" ref="GA54:GA59" si="846">IF(GB54,VLOOKUP(GB54,Spelers,2,FALSE),"")</f>
        <v>CALLENS Patrick</v>
      </c>
      <c r="GB54" s="83">
        <v>8075</v>
      </c>
      <c r="GC54" s="22" t="str">
        <f t="shared" ref="GC54:GC59" si="847">IF(GB54,VLOOKUP(GB54,Spelers,3,FALSE),"")</f>
        <v>NA</v>
      </c>
      <c r="GD54" s="22" t="str">
        <f t="shared" ref="GD54:GD59" si="848">IF(GE54,VLOOKUP(GE54,Spelers,2,FALSE),"")</f>
        <v>CARLIER Astrid</v>
      </c>
      <c r="GE54" s="83">
        <v>6446</v>
      </c>
      <c r="GF54" s="22" t="str">
        <f t="shared" ref="GF54:GF59" si="849">IF(GE54,VLOOKUP(GE54,Spelers,3,FALSE),"")</f>
        <v>D</v>
      </c>
      <c r="GG54" s="83">
        <v>1</v>
      </c>
      <c r="GH54" s="83">
        <v>1</v>
      </c>
      <c r="GI54" s="84"/>
      <c r="GJ54" s="22">
        <f t="shared" ref="GJ54:GJ59" si="850">IF(GH54&lt;&gt;"",IF(GG54=GH54,IF(GG54=1,2,0),1),"")</f>
        <v>2</v>
      </c>
      <c r="GK54" s="22">
        <f t="shared" ref="GK54:GK59" si="851">IF(GH54&lt;&gt;"",IF(GG54=GH54,IF(GG54=1,0,2),1),"")</f>
        <v>0</v>
      </c>
      <c r="GL54" s="43">
        <f>IF(GJ54=2,3,IF(GJ54=1,1,0))</f>
        <v>3</v>
      </c>
      <c r="GM54" s="43">
        <f>IF(GK54=2,3,IF(GK54=1,1,0))</f>
        <v>0</v>
      </c>
      <c r="GN54" s="56"/>
      <c r="GO54" s="22" t="str">
        <f t="shared" ref="GO54:GO59" si="852">IF(GP54,VLOOKUP(GP54,Spelers,2,FALSE),"")</f>
        <v>VAN STEEN Louis</v>
      </c>
      <c r="GP54" s="83">
        <v>6573</v>
      </c>
      <c r="GQ54" s="22" t="str">
        <f t="shared" ref="GQ54:GQ59" si="853">IF(GP54,VLOOKUP(GP54,Spelers,3,FALSE),"")</f>
        <v>D</v>
      </c>
      <c r="GR54" s="22" t="str">
        <f t="shared" ref="GR54:GR59" si="854">IF(GS54,VLOOKUP(GS54,Spelers,2,FALSE),"")</f>
        <v>VERLINDEN Michaël</v>
      </c>
      <c r="GS54" s="83">
        <v>6994</v>
      </c>
      <c r="GT54" s="22" t="str">
        <f t="shared" ref="GT54:GT59" si="855">IF(GS54,VLOOKUP(GS54,Spelers,3,FALSE),"")</f>
        <v>B</v>
      </c>
      <c r="GU54" s="83">
        <v>2</v>
      </c>
      <c r="GV54" s="83">
        <v>2</v>
      </c>
      <c r="GW54" s="84"/>
      <c r="GX54" s="22">
        <f t="shared" ref="GX54:GX59" si="856">IF(GV54&lt;&gt;"",IF(GU54=GV54,IF(GU54=1,2,0),1),"")</f>
        <v>0</v>
      </c>
      <c r="GY54" s="22">
        <f t="shared" ref="GY54:GY59" si="857">IF(GV54&lt;&gt;"",IF(GU54=GV54,IF(GU54=1,0,2),1),"")</f>
        <v>2</v>
      </c>
      <c r="GZ54" s="43">
        <f>IF(GX54=2,3,IF(GX54=1,1,0))</f>
        <v>0</v>
      </c>
      <c r="HA54" s="43">
        <f>IF(GY54=2,3,IF(GY54=1,1,0))</f>
        <v>3</v>
      </c>
      <c r="HB54" s="56"/>
      <c r="HC54" s="22" t="str">
        <f t="shared" ref="HC54:HC59" si="858">IF(HD54,VLOOKUP(HD54,Spelers,2,FALSE),"")</f>
        <v>VAN LENT François</v>
      </c>
      <c r="HD54" s="83">
        <v>8059</v>
      </c>
      <c r="HE54" s="22" t="str">
        <f t="shared" ref="HE54:HE59" si="859">IF(HD54,VLOOKUP(HD54,Spelers,3,FALSE),"")</f>
        <v>C</v>
      </c>
      <c r="HF54" s="22" t="str">
        <f t="shared" ref="HF54:HF59" si="860">IF(HG54,VLOOKUP(HG54,Spelers,2,FALSE),"")</f>
        <v>DE VAEL Louis</v>
      </c>
      <c r="HG54" s="83">
        <v>1769</v>
      </c>
      <c r="HH54" s="22" t="str">
        <f t="shared" ref="HH54:HH59" si="861">IF(HG54,VLOOKUP(HG54,Spelers,3,FALSE),"")</f>
        <v>C</v>
      </c>
      <c r="HI54" s="83">
        <v>2</v>
      </c>
      <c r="HJ54" s="83">
        <v>2</v>
      </c>
      <c r="HK54" s="84"/>
      <c r="HL54" s="22">
        <f t="shared" ref="HL54:HL59" si="862">IF(HJ54&lt;&gt;"",IF(HI54=HJ54,IF(HI54=1,2,0),1),"")</f>
        <v>0</v>
      </c>
      <c r="HM54" s="22">
        <f t="shared" ref="HM54:HM59" si="863">IF(HJ54&lt;&gt;"",IF(HI54=HJ54,IF(HI54=1,0,2),1),"")</f>
        <v>2</v>
      </c>
      <c r="HN54" s="43">
        <f>IF(HL54=2,3,IF(HL54=1,1,0))</f>
        <v>0</v>
      </c>
      <c r="HO54" s="43">
        <f>IF(HM54=2,3,IF(HM54=1,1,0))</f>
        <v>3</v>
      </c>
      <c r="HP54" s="66"/>
      <c r="HQ54" s="22" t="str">
        <f t="shared" ref="HQ54:HQ59" si="864">IF(HR54,VLOOKUP(HR54,Spelers,2,FALSE),"")</f>
        <v>MERTENS Paris</v>
      </c>
      <c r="HR54" s="83">
        <v>8303</v>
      </c>
      <c r="HS54" s="22" t="str">
        <f t="shared" ref="HS54:HS59" si="865">IF(HR54,VLOOKUP(HR54,Spelers,3,FALSE),"")</f>
        <v>D</v>
      </c>
      <c r="HT54" s="22" t="str">
        <f t="shared" ref="HT54:HT59" si="866">IF(HU54,VLOOKUP(HU54,Spelers,2,FALSE),"")</f>
        <v>VAN BOGAERT Karel</v>
      </c>
      <c r="HU54" s="83">
        <v>7688</v>
      </c>
      <c r="HV54" s="22" t="str">
        <f t="shared" ref="HV54:HV59" si="867">IF(HU54,VLOOKUP(HU54,Spelers,3,FALSE),"")</f>
        <v>NA</v>
      </c>
      <c r="HW54" s="83">
        <v>1</v>
      </c>
      <c r="HX54" s="83">
        <v>1</v>
      </c>
      <c r="HY54" s="84"/>
      <c r="HZ54" s="22">
        <f t="shared" ref="HZ54:HZ59" si="868">IF(HX54&lt;&gt;"",IF(HW54=HX54,IF(HW54=1,2,0),1),"")</f>
        <v>2</v>
      </c>
      <c r="IA54" s="22">
        <f t="shared" ref="IA54:IA59" si="869">IF(HX54&lt;&gt;"",IF(HW54=HX54,IF(HW54=1,0,2),1),"")</f>
        <v>0</v>
      </c>
      <c r="IB54" s="43">
        <f>IF(HZ54=2,3,IF(HZ54=1,1,0))</f>
        <v>3</v>
      </c>
      <c r="IC54" s="43">
        <f>IF(IA54=2,3,IF(IA54=1,1,0))</f>
        <v>0</v>
      </c>
      <c r="ID54" s="56"/>
      <c r="IE54" s="22" t="str">
        <f t="shared" ref="IE54:IE59" si="870">IF(IF54,VLOOKUP(IF54,Spelers,2,FALSE),"")</f>
        <v>JENKINSON Eric</v>
      </c>
      <c r="IF54" s="83">
        <v>3841</v>
      </c>
      <c r="IG54" s="22" t="str">
        <f t="shared" ref="IG54:IG59" si="871">IF(IF54,VLOOKUP(IF54,Spelers,3,FALSE),"")</f>
        <v>C</v>
      </c>
      <c r="IH54" s="22" t="str">
        <f t="shared" ref="IH54:IH59" si="872">IF(II54,VLOOKUP(II54,Spelers,2,FALSE),"")</f>
        <v>VERREZEN Karin</v>
      </c>
      <c r="II54" s="83">
        <v>8306</v>
      </c>
      <c r="IJ54" s="22" t="str">
        <f t="shared" ref="IJ54:IJ59" si="873">IF(II54,VLOOKUP(II54,Spelers,3,FALSE),"")</f>
        <v>D</v>
      </c>
      <c r="IK54" s="83">
        <v>1</v>
      </c>
      <c r="IL54" s="83">
        <v>1</v>
      </c>
      <c r="IM54" s="65"/>
      <c r="IN54" s="22">
        <f t="shared" ref="IN54:IN59" si="874">IF(IL54&lt;&gt;"",IF(IK54=IL54,IF(IK54=1,2,0),1),"")</f>
        <v>2</v>
      </c>
      <c r="IO54" s="22">
        <f t="shared" ref="IO54:IO59" si="875">IF(IL54&lt;&gt;"",IF(IK54=IL54,IF(IK54=1,0,2),1),"")</f>
        <v>0</v>
      </c>
      <c r="IP54" s="43">
        <f>IF(IN54=2,3,IF(IN54=1,1,0))</f>
        <v>3</v>
      </c>
      <c r="IQ54" s="43">
        <f>IF(IO54=2,3,IF(IO54=1,1,0))</f>
        <v>0</v>
      </c>
      <c r="IR54" s="56"/>
      <c r="IS54" s="22" t="str">
        <f t="shared" ref="IS54:IS59" si="876">IF(IT54,VLOOKUP(IT54,Spelers,2,FALSE),"")</f>
        <v>COOREMAN Herman</v>
      </c>
      <c r="IT54" s="83">
        <v>1437</v>
      </c>
      <c r="IU54" s="22" t="str">
        <f t="shared" ref="IU54:IU59" si="877">IF(IT54,VLOOKUP(IT54,Spelers,3,FALSE),"")</f>
        <v>NA</v>
      </c>
      <c r="IV54" s="22" t="str">
        <f t="shared" ref="IV54:IV59" si="878">IF(IW54,VLOOKUP(IW54,Spelers,2,FALSE),"")</f>
        <v>DOBBENIE Patricia</v>
      </c>
      <c r="IW54" s="83">
        <v>8072</v>
      </c>
      <c r="IX54" s="22" t="str">
        <f t="shared" ref="IX54:IX59" si="879">IF(IW54,VLOOKUP(IW54,Spelers,3,FALSE),"")</f>
        <v>D</v>
      </c>
      <c r="IY54" s="83">
        <v>1</v>
      </c>
      <c r="IZ54" s="83">
        <v>1</v>
      </c>
      <c r="JA54" s="84"/>
      <c r="JB54" s="22">
        <f t="shared" ref="JB54:JB59" si="880">IF(IZ54&lt;&gt;"",IF(IY54=IZ54,IF(IY54=1,2,0),1),"")</f>
        <v>2</v>
      </c>
      <c r="JC54" s="22">
        <f t="shared" ref="JC54:JC59" si="881">IF(IZ54&lt;&gt;"",IF(IY54=IZ54,IF(IY54=1,0,2),1),"")</f>
        <v>0</v>
      </c>
      <c r="JD54" s="43">
        <f>IF(JB54=2,3,IF(JB54=1,1,0))</f>
        <v>3</v>
      </c>
      <c r="JE54" s="43">
        <f>IF(JC54=2,3,IF(JC54=1,1,0))</f>
        <v>0</v>
      </c>
      <c r="JF54" s="66"/>
      <c r="JG54" s="22" t="str">
        <f t="shared" ref="JG54:JG59" si="882">IF(JH54,VLOOKUP(JH54,Spelers,2,FALSE),"")</f>
        <v>VERLINDEN Michaël</v>
      </c>
      <c r="JH54" s="83">
        <v>6994</v>
      </c>
      <c r="JI54" s="22" t="str">
        <f t="shared" ref="JI54:JI59" si="883">IF(JH54,VLOOKUP(JH54,Spelers,3,FALSE),"")</f>
        <v>B</v>
      </c>
      <c r="JJ54" s="22" t="str">
        <f t="shared" ref="JJ54:JJ59" si="884">IF(JK54,VLOOKUP(JK54,Spelers,2,FALSE),"")</f>
        <v>DIEPENDAELE Ides</v>
      </c>
      <c r="JK54" s="83">
        <v>3531</v>
      </c>
      <c r="JL54" s="22" t="str">
        <f t="shared" ref="JL54:JL59" si="885">IF(JK54,VLOOKUP(JK54,Spelers,3,FALSE),"")</f>
        <v>C</v>
      </c>
      <c r="JM54" s="83">
        <v>1</v>
      </c>
      <c r="JN54" s="83">
        <v>2</v>
      </c>
      <c r="JO54" s="84"/>
      <c r="JP54" s="22">
        <f t="shared" ref="JP54:JP59" si="886">IF(JN54&lt;&gt;"",IF(JM54=JN54,IF(JM54=1,2,0),1),"")</f>
        <v>1</v>
      </c>
      <c r="JQ54" s="22">
        <f t="shared" ref="JQ54:JQ59" si="887">IF(JN54&lt;&gt;"",IF(JM54=JN54,IF(JM54=1,0,2),1),"")</f>
        <v>1</v>
      </c>
      <c r="JR54" s="43">
        <f>IF(JP54=2,3,IF(JP54=1,1,0))</f>
        <v>1</v>
      </c>
      <c r="JS54" s="43">
        <f>IF(JQ54=2,3,IF(JQ54=1,1,0))</f>
        <v>1</v>
      </c>
      <c r="JT54" s="56"/>
      <c r="JU54" s="22" t="str">
        <f t="shared" ref="JU54:JU60" si="888">IF(JV54,VLOOKUP(JV54,Spelers,2,FALSE),"")</f>
        <v>CRICKX Ronald</v>
      </c>
      <c r="JV54" s="83">
        <v>605</v>
      </c>
      <c r="JW54" s="22" t="str">
        <f t="shared" ref="JW54:JW59" si="889">IF(JV54,VLOOKUP(JV54,Spelers,3,FALSE),"")</f>
        <v>C</v>
      </c>
      <c r="JX54" s="22" t="str">
        <f t="shared" ref="JX54:JX59" si="890">IF(JY54,VLOOKUP(JY54,Spelers,2,FALSE),"")</f>
        <v>VERREZEN Karin</v>
      </c>
      <c r="JY54" s="83">
        <v>8306</v>
      </c>
      <c r="JZ54" s="22" t="str">
        <f t="shared" ref="JZ54:JZ59" si="891">IF(JY54,VLOOKUP(JY54,Spelers,3,FALSE),"")</f>
        <v>D</v>
      </c>
      <c r="KA54" s="83">
        <v>1</v>
      </c>
      <c r="KB54" s="83">
        <v>2</v>
      </c>
      <c r="KC54" s="84"/>
      <c r="KD54" s="22">
        <f t="shared" ref="KD54:KD59" si="892">IF(KB54&lt;&gt;"",IF(KA54=KB54,IF(KA54=1,2,0),1),"")</f>
        <v>1</v>
      </c>
      <c r="KE54" s="22">
        <f t="shared" ref="KE54:KE59" si="893">IF(KB54&lt;&gt;"",IF(KA54=KB54,IF(KA54=1,0,2),1),"")</f>
        <v>1</v>
      </c>
      <c r="KF54" s="43">
        <f>IF(KD54=2,3,IF(KD54=1,1,0))</f>
        <v>1</v>
      </c>
      <c r="KG54" s="43">
        <f>IF(KE54=2,3,IF(KE54=1,1,0))</f>
        <v>1</v>
      </c>
      <c r="KH54" s="56"/>
      <c r="KI54" s="22" t="str">
        <f t="shared" ref="KI54:KI59" si="894">IF(KJ54,VLOOKUP(KJ54,Spelers,2,FALSE),"")</f>
        <v>JENKINSON Eric</v>
      </c>
      <c r="KJ54" s="83">
        <v>3841</v>
      </c>
      <c r="KK54" s="22" t="str">
        <f t="shared" ref="KK54:KK59" si="895">IF(KJ54,VLOOKUP(KJ54,Spelers,3,FALSE),"")</f>
        <v>C</v>
      </c>
      <c r="KL54" s="22" t="str">
        <f t="shared" ref="KL54:KL59" si="896">IF(KM54,VLOOKUP(KM54,Spelers,2,FALSE),"")</f>
        <v>VAN HUFFELEN Geoffrey</v>
      </c>
      <c r="KM54" s="83">
        <v>6912</v>
      </c>
      <c r="KN54" s="22" t="str">
        <f t="shared" ref="KN54:KN59" si="897">IF(KM54,VLOOKUP(KM54,Spelers,3,FALSE),"")</f>
        <v>C</v>
      </c>
      <c r="KO54" s="83">
        <v>1</v>
      </c>
      <c r="KP54" s="83">
        <v>2</v>
      </c>
      <c r="KQ54" s="84"/>
      <c r="KR54" s="22">
        <f t="shared" ref="KR54:KR59" si="898">IF(KP54&lt;&gt;"",IF(KO54=KP54,IF(KO54=1,2,0),1),"")</f>
        <v>1</v>
      </c>
      <c r="KS54" s="22">
        <f t="shared" ref="KS54:KS59" si="899">IF(KP54&lt;&gt;"",IF(KO54=KP54,IF(KO54=1,0,2),1),"")</f>
        <v>1</v>
      </c>
      <c r="KT54" s="43">
        <f>IF(KR54=2,3,IF(KR54=1,1,0))</f>
        <v>1</v>
      </c>
      <c r="KU54" s="43">
        <f>IF(KS54=2,3,IF(KS54=1,1,0))</f>
        <v>1</v>
      </c>
      <c r="KV54" s="66"/>
      <c r="KW54" s="22"/>
      <c r="KX54" s="83"/>
      <c r="KY54" s="22"/>
      <c r="KZ54" s="22"/>
      <c r="LA54" s="83"/>
      <c r="LB54" s="22"/>
      <c r="LC54" s="83"/>
      <c r="LD54" s="83"/>
      <c r="LE54" s="84"/>
      <c r="LF54" s="22"/>
      <c r="LG54" s="22"/>
      <c r="LH54" s="43"/>
      <c r="LI54" s="43"/>
      <c r="LJ54" s="56"/>
      <c r="LK54" s="22"/>
      <c r="LL54" s="83"/>
      <c r="LM54" s="22"/>
      <c r="LN54" s="22"/>
      <c r="LO54" s="83"/>
      <c r="LP54" s="22"/>
      <c r="LQ54" s="83"/>
      <c r="LR54" s="83"/>
      <c r="LS54" s="84"/>
      <c r="LT54" s="22"/>
      <c r="LU54" s="22"/>
      <c r="LV54" s="43"/>
      <c r="LW54" s="43"/>
      <c r="LY54" s="22"/>
      <c r="LZ54" s="83"/>
      <c r="MA54" s="22"/>
      <c r="MB54" s="22"/>
      <c r="MC54" s="83"/>
      <c r="MD54" s="22"/>
      <c r="ME54" s="83"/>
      <c r="MF54" s="83"/>
      <c r="MG54" s="84"/>
      <c r="MH54" s="22"/>
      <c r="MI54" s="22"/>
      <c r="MJ54" s="43"/>
      <c r="MK54" s="43"/>
      <c r="ML54" s="56"/>
      <c r="MM54" s="22"/>
      <c r="MN54" s="83"/>
      <c r="MO54" s="22"/>
      <c r="MP54" s="22"/>
      <c r="MQ54" s="83"/>
      <c r="MR54" s="22"/>
      <c r="MS54" s="83"/>
      <c r="MT54" s="83"/>
      <c r="MU54" s="84"/>
      <c r="MV54" s="22"/>
      <c r="MW54" s="22"/>
      <c r="MX54" s="43"/>
      <c r="MY54" s="43"/>
    </row>
    <row r="55" spans="1:363" ht="16.5" x14ac:dyDescent="0.3">
      <c r="A55" s="22" t="str">
        <f t="shared" si="768"/>
        <v>DE BUYSER Glenn</v>
      </c>
      <c r="B55" s="83">
        <v>1864</v>
      </c>
      <c r="C55" s="22" t="str">
        <f t="shared" si="769"/>
        <v>C</v>
      </c>
      <c r="D55" s="22" t="str">
        <f t="shared" si="770"/>
        <v>VAN DE VIJVER Dylan</v>
      </c>
      <c r="E55" s="83">
        <v>2738</v>
      </c>
      <c r="F55" s="22" t="str">
        <f t="shared" si="771"/>
        <v>D</v>
      </c>
      <c r="G55" s="83">
        <v>1</v>
      </c>
      <c r="H55" s="83">
        <v>2</v>
      </c>
      <c r="I55" s="84"/>
      <c r="J55" s="22">
        <f t="shared" si="772"/>
        <v>1</v>
      </c>
      <c r="K55" s="22">
        <f t="shared" si="773"/>
        <v>1</v>
      </c>
      <c r="L55" s="43">
        <f t="shared" ref="L55:M59" si="900">IF(J55=2,3,IF(J55=1,1,0))</f>
        <v>1</v>
      </c>
      <c r="M55" s="43">
        <f t="shared" si="900"/>
        <v>1</v>
      </c>
      <c r="N55" s="66"/>
      <c r="O55" s="22" t="str">
        <f t="shared" si="774"/>
        <v>COECKE Achiel</v>
      </c>
      <c r="P55" s="83">
        <v>4209</v>
      </c>
      <c r="Q55" s="22" t="str">
        <f t="shared" si="775"/>
        <v>B</v>
      </c>
      <c r="R55" s="22" t="str">
        <f t="shared" si="776"/>
        <v>RIGUEL Nick</v>
      </c>
      <c r="S55" s="83">
        <v>5397</v>
      </c>
      <c r="T55" s="22" t="str">
        <f t="shared" si="777"/>
        <v>C</v>
      </c>
      <c r="U55" s="83">
        <v>2</v>
      </c>
      <c r="V55" s="83">
        <v>1</v>
      </c>
      <c r="W55" s="84"/>
      <c r="X55" s="22">
        <f t="shared" si="778"/>
        <v>1</v>
      </c>
      <c r="Y55" s="22">
        <f t="shared" si="779"/>
        <v>1</v>
      </c>
      <c r="Z55" s="43">
        <f t="shared" ref="Z55:AA59" si="901">IF(X55=2,3,IF(X55=1,1,0))</f>
        <v>1</v>
      </c>
      <c r="AA55" s="43">
        <f t="shared" si="901"/>
        <v>1</v>
      </c>
      <c r="AB55" s="56"/>
      <c r="AC55" s="22" t="str">
        <f t="shared" si="780"/>
        <v>POTUMS Walter</v>
      </c>
      <c r="AD55" s="83">
        <v>435</v>
      </c>
      <c r="AE55" s="22" t="str">
        <f t="shared" si="781"/>
        <v>D</v>
      </c>
      <c r="AF55" s="22" t="str">
        <f t="shared" si="782"/>
        <v>VAN BOUWEL Louis</v>
      </c>
      <c r="AG55" s="83">
        <v>2630</v>
      </c>
      <c r="AH55" s="22" t="str">
        <f t="shared" si="783"/>
        <v>D</v>
      </c>
      <c r="AI55" s="83">
        <v>2</v>
      </c>
      <c r="AJ55" s="83">
        <v>2</v>
      </c>
      <c r="AK55" s="84"/>
      <c r="AL55" s="22">
        <f t="shared" si="784"/>
        <v>0</v>
      </c>
      <c r="AM55" s="22">
        <f t="shared" si="785"/>
        <v>2</v>
      </c>
      <c r="AN55" s="43">
        <f t="shared" ref="AN55:AO59" si="902">IF(AL55=2,3,IF(AL55=1,1,0))</f>
        <v>0</v>
      </c>
      <c r="AO55" s="43">
        <f t="shared" si="902"/>
        <v>3</v>
      </c>
      <c r="AP55" s="56"/>
      <c r="AQ55" s="22" t="str">
        <f t="shared" si="786"/>
        <v>SMET Kevin</v>
      </c>
      <c r="AR55" s="83">
        <v>2720</v>
      </c>
      <c r="AS55" s="22" t="str">
        <f t="shared" si="787"/>
        <v>B</v>
      </c>
      <c r="AT55" s="22" t="str">
        <f t="shared" si="788"/>
        <v>JANSSENS Els</v>
      </c>
      <c r="AU55" s="83">
        <v>7900</v>
      </c>
      <c r="AV55" s="22" t="str">
        <f t="shared" si="789"/>
        <v>ND</v>
      </c>
      <c r="AW55" s="83">
        <v>1</v>
      </c>
      <c r="AX55" s="83">
        <v>1</v>
      </c>
      <c r="AY55" s="84"/>
      <c r="AZ55" s="22">
        <f t="shared" si="790"/>
        <v>2</v>
      </c>
      <c r="BA55" s="22">
        <f t="shared" si="791"/>
        <v>0</v>
      </c>
      <c r="BB55" s="43">
        <f t="shared" ref="BB55:BC59" si="903">IF(AZ55=2,3,IF(AZ55=1,1,0))</f>
        <v>3</v>
      </c>
      <c r="BC55" s="43">
        <f t="shared" si="903"/>
        <v>0</v>
      </c>
      <c r="BD55" s="66"/>
      <c r="BE55" s="22" t="str">
        <f t="shared" si="792"/>
        <v>VAN STEEN Louis</v>
      </c>
      <c r="BF55" s="83">
        <v>6573</v>
      </c>
      <c r="BG55" s="22" t="str">
        <f t="shared" si="793"/>
        <v>D</v>
      </c>
      <c r="BH55" s="22" t="str">
        <f t="shared" si="794"/>
        <v>VAN DE VIJVER Dylan</v>
      </c>
      <c r="BI55" s="83">
        <v>2738</v>
      </c>
      <c r="BJ55" s="22" t="str">
        <f t="shared" si="795"/>
        <v>D</v>
      </c>
      <c r="BK55" s="83">
        <v>1</v>
      </c>
      <c r="BL55" s="83">
        <v>2</v>
      </c>
      <c r="BM55" s="84"/>
      <c r="BN55" s="22">
        <f t="shared" si="796"/>
        <v>1</v>
      </c>
      <c r="BO55" s="22">
        <f t="shared" si="797"/>
        <v>1</v>
      </c>
      <c r="BP55" s="43">
        <f t="shared" ref="BP55:BQ59" si="904">IF(BN55=2,3,IF(BN55=1,1,0))</f>
        <v>1</v>
      </c>
      <c r="BQ55" s="43">
        <f t="shared" si="904"/>
        <v>1</v>
      </c>
      <c r="BR55" s="56"/>
      <c r="BS55" s="22" t="str">
        <f t="shared" si="798"/>
        <v>STEENACKERS Carlito</v>
      </c>
      <c r="BT55" s="83">
        <v>2284</v>
      </c>
      <c r="BU55" s="22" t="str">
        <f t="shared" si="799"/>
        <v>D</v>
      </c>
      <c r="BV55" s="22" t="str">
        <f t="shared" si="800"/>
        <v>PUBLIE Eric</v>
      </c>
      <c r="BW55" s="83">
        <v>8304</v>
      </c>
      <c r="BX55" s="22" t="str">
        <f t="shared" si="801"/>
        <v>D</v>
      </c>
      <c r="BY55" s="83">
        <v>2</v>
      </c>
      <c r="BZ55" s="83">
        <v>2</v>
      </c>
      <c r="CA55" s="84"/>
      <c r="CB55" s="22">
        <f t="shared" si="802"/>
        <v>0</v>
      </c>
      <c r="CC55" s="22">
        <f t="shared" si="803"/>
        <v>2</v>
      </c>
      <c r="CD55" s="43">
        <f t="shared" ref="CD55:CE59" si="905">IF(CB55=2,3,IF(CB55=1,1,0))</f>
        <v>0</v>
      </c>
      <c r="CE55" s="43">
        <f t="shared" si="905"/>
        <v>3</v>
      </c>
      <c r="CF55" s="56"/>
      <c r="CG55" s="22" t="str">
        <f t="shared" si="804"/>
        <v>CARLIER Luc</v>
      </c>
      <c r="CH55" s="83">
        <v>4715</v>
      </c>
      <c r="CI55" s="22" t="str">
        <f t="shared" si="805"/>
        <v>D</v>
      </c>
      <c r="CJ55" s="22" t="str">
        <f t="shared" si="806"/>
        <v>DE BUYSER Jean-Paul</v>
      </c>
      <c r="CK55" s="83">
        <v>5335</v>
      </c>
      <c r="CL55" s="22" t="str">
        <f t="shared" si="807"/>
        <v>D</v>
      </c>
      <c r="CM55" s="83">
        <v>1</v>
      </c>
      <c r="CN55" s="83">
        <v>2</v>
      </c>
      <c r="CO55" s="84"/>
      <c r="CP55" s="22">
        <f t="shared" si="808"/>
        <v>1</v>
      </c>
      <c r="CQ55" s="22">
        <f t="shared" si="809"/>
        <v>1</v>
      </c>
      <c r="CR55" s="43">
        <f t="shared" ref="CR55:CS59" si="906">IF(CP55=2,3,IF(CP55=1,1,0))</f>
        <v>1</v>
      </c>
      <c r="CS55" s="43">
        <f t="shared" si="906"/>
        <v>1</v>
      </c>
      <c r="CT55" s="66"/>
      <c r="CU55" s="22" t="str">
        <f t="shared" si="810"/>
        <v>DE VAEL Louis</v>
      </c>
      <c r="CV55" s="83">
        <v>1769</v>
      </c>
      <c r="CW55" s="22" t="str">
        <f t="shared" si="811"/>
        <v>C</v>
      </c>
      <c r="CX55" s="22" t="str">
        <f t="shared" si="812"/>
        <v>VERHOEVEN Christiaan</v>
      </c>
      <c r="CY55" s="83">
        <v>1699</v>
      </c>
      <c r="CZ55" s="22" t="str">
        <f t="shared" si="813"/>
        <v>C</v>
      </c>
      <c r="DA55" s="83">
        <v>1</v>
      </c>
      <c r="DB55" s="83">
        <v>1</v>
      </c>
      <c r="DC55" s="84"/>
      <c r="DD55" s="22">
        <f t="shared" si="814"/>
        <v>2</v>
      </c>
      <c r="DE55" s="22">
        <f t="shared" si="815"/>
        <v>0</v>
      </c>
      <c r="DF55" s="43">
        <f t="shared" ref="DF55:DG59" si="907">IF(DD55=2,3,IF(DD55=1,1,0))</f>
        <v>3</v>
      </c>
      <c r="DG55" s="43">
        <f t="shared" si="907"/>
        <v>0</v>
      </c>
      <c r="DH55" s="56"/>
      <c r="DI55" s="22" t="str">
        <f t="shared" si="816"/>
        <v>TELLIER Yannick</v>
      </c>
      <c r="DJ55" s="83">
        <v>7646</v>
      </c>
      <c r="DK55" s="22" t="str">
        <f t="shared" si="817"/>
        <v>B</v>
      </c>
      <c r="DL55" s="22" t="str">
        <f t="shared" si="818"/>
        <v>VAN HUFFELEN Rick</v>
      </c>
      <c r="DM55" s="83">
        <v>1271</v>
      </c>
      <c r="DN55" s="22" t="str">
        <f t="shared" si="819"/>
        <v>D</v>
      </c>
      <c r="DO55" s="83">
        <v>1</v>
      </c>
      <c r="DP55" s="83">
        <v>1</v>
      </c>
      <c r="DQ55" s="84"/>
      <c r="DR55" s="22">
        <f t="shared" si="820"/>
        <v>2</v>
      </c>
      <c r="DS55" s="22">
        <f t="shared" si="821"/>
        <v>0</v>
      </c>
      <c r="DT55" s="43">
        <f t="shared" ref="DT55:DU59" si="908">IF(DR55=2,3,IF(DR55=1,1,0))</f>
        <v>3</v>
      </c>
      <c r="DU55" s="43">
        <f t="shared" si="908"/>
        <v>0</v>
      </c>
      <c r="DV55" s="56"/>
      <c r="DW55" s="22" t="str">
        <f t="shared" si="822"/>
        <v>MERTENS Paris</v>
      </c>
      <c r="DX55" s="83">
        <v>8303</v>
      </c>
      <c r="DY55" s="22" t="str">
        <f t="shared" si="823"/>
        <v>D</v>
      </c>
      <c r="DZ55" s="22" t="str">
        <f t="shared" si="824"/>
        <v>VERMEREN Thierry</v>
      </c>
      <c r="EA55" s="83">
        <v>8210</v>
      </c>
      <c r="EB55" s="22" t="str">
        <f t="shared" si="825"/>
        <v>NA</v>
      </c>
      <c r="EC55" s="83">
        <v>1</v>
      </c>
      <c r="ED55" s="83">
        <v>1</v>
      </c>
      <c r="EE55" s="84"/>
      <c r="EF55" s="22">
        <f t="shared" si="826"/>
        <v>2</v>
      </c>
      <c r="EG55" s="22">
        <f t="shared" si="827"/>
        <v>0</v>
      </c>
      <c r="EH55" s="43">
        <f t="shared" ref="EH55:EI59" si="909">IF(EF55=2,3,IF(EF55=1,1,0))</f>
        <v>3</v>
      </c>
      <c r="EI55" s="43">
        <f t="shared" si="909"/>
        <v>0</v>
      </c>
      <c r="EJ55" s="66"/>
      <c r="EK55" s="22" t="str">
        <f t="shared" si="828"/>
        <v>VAN HUFFELEN Kevin</v>
      </c>
      <c r="EL55" s="83">
        <v>8573</v>
      </c>
      <c r="EM55" s="22" t="str">
        <f t="shared" si="829"/>
        <v>C</v>
      </c>
      <c r="EN55" s="22" t="str">
        <f t="shared" si="830"/>
        <v>RIGUEL Nick</v>
      </c>
      <c r="EO55" s="83">
        <v>5397</v>
      </c>
      <c r="EP55" s="22" t="str">
        <f t="shared" si="831"/>
        <v>C</v>
      </c>
      <c r="EQ55" s="83">
        <v>2</v>
      </c>
      <c r="ER55" s="83">
        <v>2</v>
      </c>
      <c r="ES55" s="84"/>
      <c r="ET55" s="22">
        <f t="shared" si="832"/>
        <v>0</v>
      </c>
      <c r="EU55" s="22">
        <f t="shared" si="833"/>
        <v>2</v>
      </c>
      <c r="EV55" s="43">
        <f t="shared" ref="EV55:EW59" si="910">IF(ET55=2,3,IF(ET55=1,1,0))</f>
        <v>0</v>
      </c>
      <c r="EW55" s="43">
        <f t="shared" si="910"/>
        <v>3</v>
      </c>
      <c r="EX55" s="56"/>
      <c r="EY55" s="22" t="str">
        <f t="shared" si="834"/>
        <v>VAN DE VIJVER Dylan</v>
      </c>
      <c r="EZ55" s="83">
        <v>2738</v>
      </c>
      <c r="FA55" s="22" t="str">
        <f t="shared" si="835"/>
        <v>D</v>
      </c>
      <c r="FB55" s="22" t="str">
        <f t="shared" si="836"/>
        <v>JENKINSON Eric</v>
      </c>
      <c r="FC55" s="83">
        <v>3841</v>
      </c>
      <c r="FD55" s="22" t="str">
        <f t="shared" si="837"/>
        <v>C</v>
      </c>
      <c r="FE55" s="83">
        <v>2</v>
      </c>
      <c r="FF55" s="83">
        <v>1</v>
      </c>
      <c r="FG55" s="84"/>
      <c r="FH55" s="22">
        <f t="shared" si="838"/>
        <v>1</v>
      </c>
      <c r="FI55" s="22">
        <f t="shared" si="839"/>
        <v>1</v>
      </c>
      <c r="FJ55" s="43">
        <f t="shared" ref="FJ55:FK59" si="911">IF(FH55=2,3,IF(FH55=1,1,0))</f>
        <v>1</v>
      </c>
      <c r="FK55" s="43">
        <f t="shared" si="911"/>
        <v>1</v>
      </c>
      <c r="FL55" s="56"/>
      <c r="FM55" s="22" t="str">
        <f t="shared" si="840"/>
        <v>RIGUEL Nick</v>
      </c>
      <c r="FN55" s="83">
        <v>5397</v>
      </c>
      <c r="FO55" s="22" t="str">
        <f t="shared" si="841"/>
        <v>C</v>
      </c>
      <c r="FP55" s="22" t="str">
        <f t="shared" si="842"/>
        <v>DOBBENIE Patricia</v>
      </c>
      <c r="FQ55" s="83">
        <v>8072</v>
      </c>
      <c r="FR55" s="22" t="str">
        <f t="shared" si="843"/>
        <v>D</v>
      </c>
      <c r="FS55" s="83">
        <v>1</v>
      </c>
      <c r="FT55" s="83">
        <v>1</v>
      </c>
      <c r="FU55" s="84"/>
      <c r="FV55" s="22">
        <f t="shared" si="844"/>
        <v>2</v>
      </c>
      <c r="FW55" s="22">
        <f t="shared" si="845"/>
        <v>0</v>
      </c>
      <c r="FX55" s="43">
        <f t="shared" ref="FX55:FY59" si="912">IF(FV55=2,3,IF(FV55=1,1,0))</f>
        <v>3</v>
      </c>
      <c r="FY55" s="43">
        <f t="shared" si="912"/>
        <v>0</v>
      </c>
      <c r="FZ55" s="66"/>
      <c r="GA55" s="22" t="str">
        <f t="shared" si="846"/>
        <v>VAN HUFFELEN Rick</v>
      </c>
      <c r="GB55" s="83">
        <v>1271</v>
      </c>
      <c r="GC55" s="22" t="str">
        <f t="shared" si="847"/>
        <v>D</v>
      </c>
      <c r="GD55" s="22" t="str">
        <f t="shared" si="848"/>
        <v>MERTENS Paris</v>
      </c>
      <c r="GE55" s="83">
        <v>8303</v>
      </c>
      <c r="GF55" s="22" t="str">
        <f t="shared" si="849"/>
        <v>D</v>
      </c>
      <c r="GG55" s="83">
        <v>2</v>
      </c>
      <c r="GH55" s="83">
        <v>1</v>
      </c>
      <c r="GI55" s="84"/>
      <c r="GJ55" s="22">
        <f t="shared" si="850"/>
        <v>1</v>
      </c>
      <c r="GK55" s="22">
        <f t="shared" si="851"/>
        <v>1</v>
      </c>
      <c r="GL55" s="43">
        <f t="shared" ref="GL55:GM59" si="913">IF(GJ55=2,3,IF(GJ55=1,1,0))</f>
        <v>1</v>
      </c>
      <c r="GM55" s="43">
        <f t="shared" si="913"/>
        <v>1</v>
      </c>
      <c r="GN55" s="56"/>
      <c r="GO55" s="22" t="str">
        <f t="shared" si="852"/>
        <v>DE VAEL Louis</v>
      </c>
      <c r="GP55" s="83">
        <v>1769</v>
      </c>
      <c r="GQ55" s="22" t="str">
        <f t="shared" si="853"/>
        <v>C</v>
      </c>
      <c r="GR55" s="22" t="str">
        <f t="shared" si="854"/>
        <v>SMET Kevin</v>
      </c>
      <c r="GS55" s="83">
        <v>2720</v>
      </c>
      <c r="GT55" s="22" t="str">
        <f t="shared" si="855"/>
        <v>B</v>
      </c>
      <c r="GU55" s="83">
        <v>1</v>
      </c>
      <c r="GV55" s="83">
        <v>2</v>
      </c>
      <c r="GW55" s="84"/>
      <c r="GX55" s="22">
        <f t="shared" si="856"/>
        <v>1</v>
      </c>
      <c r="GY55" s="22">
        <f t="shared" si="857"/>
        <v>1</v>
      </c>
      <c r="GZ55" s="43">
        <f t="shared" ref="GZ55:HA59" si="914">IF(GX55=2,3,IF(GX55=1,1,0))</f>
        <v>1</v>
      </c>
      <c r="HA55" s="43">
        <f t="shared" si="914"/>
        <v>1</v>
      </c>
      <c r="HB55" s="56"/>
      <c r="HC55" s="22" t="str">
        <f t="shared" si="858"/>
        <v>JANSEGERS Rudy</v>
      </c>
      <c r="HD55" s="83">
        <v>7595</v>
      </c>
      <c r="HE55" s="22" t="str">
        <f t="shared" si="859"/>
        <v>NA</v>
      </c>
      <c r="HF55" s="22" t="str">
        <f t="shared" si="860"/>
        <v>VAN STEEN Louis</v>
      </c>
      <c r="HG55" s="83">
        <v>6573</v>
      </c>
      <c r="HH55" s="22" t="str">
        <f t="shared" si="861"/>
        <v>D</v>
      </c>
      <c r="HI55" s="83">
        <v>1</v>
      </c>
      <c r="HJ55" s="83">
        <v>1</v>
      </c>
      <c r="HK55" s="84"/>
      <c r="HL55" s="22">
        <f t="shared" si="862"/>
        <v>2</v>
      </c>
      <c r="HM55" s="22">
        <f t="shared" si="863"/>
        <v>0</v>
      </c>
      <c r="HN55" s="43">
        <f t="shared" ref="HN55:HO59" si="915">IF(HL55=2,3,IF(HL55=1,1,0))</f>
        <v>3</v>
      </c>
      <c r="HO55" s="43">
        <f t="shared" si="915"/>
        <v>0</v>
      </c>
      <c r="HP55" s="66"/>
      <c r="HQ55" s="22" t="str">
        <f t="shared" si="864"/>
        <v>CARLIER Astrid</v>
      </c>
      <c r="HR55" s="83">
        <v>6446</v>
      </c>
      <c r="HS55" s="22" t="str">
        <f t="shared" si="865"/>
        <v>D</v>
      </c>
      <c r="HT55" s="22" t="str">
        <f t="shared" si="866"/>
        <v>DE HERDT Marcel</v>
      </c>
      <c r="HU55" s="83">
        <v>2798</v>
      </c>
      <c r="HV55" s="22" t="str">
        <f t="shared" si="867"/>
        <v>D</v>
      </c>
      <c r="HW55" s="83">
        <v>2</v>
      </c>
      <c r="HX55" s="83">
        <v>2</v>
      </c>
      <c r="HY55" s="84"/>
      <c r="HZ55" s="22">
        <f t="shared" si="868"/>
        <v>0</v>
      </c>
      <c r="IA55" s="22">
        <f t="shared" si="869"/>
        <v>2</v>
      </c>
      <c r="IB55" s="43">
        <f t="shared" ref="IB55:IC59" si="916">IF(HZ55=2,3,IF(HZ55=1,1,0))</f>
        <v>0</v>
      </c>
      <c r="IC55" s="43">
        <f t="shared" si="916"/>
        <v>3</v>
      </c>
      <c r="ID55" s="56"/>
      <c r="IE55" s="22" t="str">
        <f t="shared" si="870"/>
        <v>RIGUEL Nick</v>
      </c>
      <c r="IF55" s="83">
        <v>5397</v>
      </c>
      <c r="IG55" s="22" t="str">
        <f t="shared" si="871"/>
        <v>C</v>
      </c>
      <c r="IH55" s="22" t="str">
        <f t="shared" si="872"/>
        <v>MERTENS Paris</v>
      </c>
      <c r="II55" s="83">
        <v>8303</v>
      </c>
      <c r="IJ55" s="22" t="str">
        <f t="shared" si="873"/>
        <v>D</v>
      </c>
      <c r="IK55" s="83">
        <v>1</v>
      </c>
      <c r="IL55" s="83">
        <v>2</v>
      </c>
      <c r="IM55" s="65"/>
      <c r="IN55" s="22">
        <f t="shared" si="874"/>
        <v>1</v>
      </c>
      <c r="IO55" s="22">
        <f t="shared" si="875"/>
        <v>1</v>
      </c>
      <c r="IP55" s="43">
        <f t="shared" ref="IP55:IQ59" si="917">IF(IN55=2,3,IF(IN55=1,1,0))</f>
        <v>1</v>
      </c>
      <c r="IQ55" s="43">
        <f t="shared" si="917"/>
        <v>1</v>
      </c>
      <c r="IR55" s="56"/>
      <c r="IS55" s="22" t="str">
        <f t="shared" si="876"/>
        <v>CLAES Ingrid</v>
      </c>
      <c r="IT55" s="83">
        <v>2961</v>
      </c>
      <c r="IU55" s="22" t="str">
        <f t="shared" si="877"/>
        <v>D</v>
      </c>
      <c r="IV55" s="22" t="str">
        <f t="shared" si="878"/>
        <v>VAN STEEN Louis</v>
      </c>
      <c r="IW55" s="83">
        <v>6573</v>
      </c>
      <c r="IX55" s="22" t="str">
        <f t="shared" si="879"/>
        <v>D</v>
      </c>
      <c r="IY55" s="83">
        <v>2</v>
      </c>
      <c r="IZ55" s="83">
        <v>2</v>
      </c>
      <c r="JA55" s="84"/>
      <c r="JB55" s="22">
        <f t="shared" si="880"/>
        <v>0</v>
      </c>
      <c r="JC55" s="22">
        <f t="shared" si="881"/>
        <v>2</v>
      </c>
      <c r="JD55" s="43">
        <f t="shared" ref="JD55:JE59" si="918">IF(JB55=2,3,IF(JB55=1,1,0))</f>
        <v>0</v>
      </c>
      <c r="JE55" s="43">
        <f t="shared" si="918"/>
        <v>3</v>
      </c>
      <c r="JF55" s="66"/>
      <c r="JG55" s="22" t="str">
        <f t="shared" si="882"/>
        <v>VAN HUFFELEN Kevin</v>
      </c>
      <c r="JH55" s="83">
        <v>8573</v>
      </c>
      <c r="JI55" s="22" t="str">
        <f t="shared" si="883"/>
        <v>C</v>
      </c>
      <c r="JJ55" s="22" t="str">
        <f t="shared" si="884"/>
        <v>CRICKX Ronald</v>
      </c>
      <c r="JK55" s="83">
        <v>605</v>
      </c>
      <c r="JL55" s="22" t="str">
        <f t="shared" si="885"/>
        <v>C</v>
      </c>
      <c r="JM55" s="83">
        <v>1</v>
      </c>
      <c r="JN55" s="83">
        <v>2</v>
      </c>
      <c r="JO55" s="84"/>
      <c r="JP55" s="22">
        <f t="shared" si="886"/>
        <v>1</v>
      </c>
      <c r="JQ55" s="22">
        <f t="shared" si="887"/>
        <v>1</v>
      </c>
      <c r="JR55" s="43">
        <f t="shared" ref="JR55:JS59" si="919">IF(JP55=2,3,IF(JP55=1,1,0))</f>
        <v>1</v>
      </c>
      <c r="JS55" s="43">
        <f t="shared" si="919"/>
        <v>1</v>
      </c>
      <c r="JT55" s="56"/>
      <c r="JU55" s="22" t="str">
        <f t="shared" si="888"/>
        <v>SPIESSENS Roland</v>
      </c>
      <c r="JV55" s="83">
        <v>2888</v>
      </c>
      <c r="JW55" s="22" t="str">
        <f t="shared" si="889"/>
        <v>C</v>
      </c>
      <c r="JX55" s="22" t="str">
        <f t="shared" si="890"/>
        <v>MERTENS Paris</v>
      </c>
      <c r="JY55" s="83">
        <v>8303</v>
      </c>
      <c r="JZ55" s="22" t="str">
        <f t="shared" si="891"/>
        <v>D</v>
      </c>
      <c r="KA55" s="83">
        <v>2</v>
      </c>
      <c r="KB55" s="83">
        <v>2</v>
      </c>
      <c r="KC55" s="84"/>
      <c r="KD55" s="22">
        <f t="shared" si="892"/>
        <v>0</v>
      </c>
      <c r="KE55" s="22">
        <f t="shared" si="893"/>
        <v>2</v>
      </c>
      <c r="KF55" s="43">
        <f t="shared" ref="KF55:KG59" si="920">IF(KD55=2,3,IF(KD55=1,1,0))</f>
        <v>0</v>
      </c>
      <c r="KG55" s="43">
        <f t="shared" si="920"/>
        <v>3</v>
      </c>
      <c r="KH55" s="56"/>
      <c r="KI55" s="22" t="str">
        <f t="shared" si="894"/>
        <v>RIGUEL Nick</v>
      </c>
      <c r="KJ55" s="83">
        <v>5397</v>
      </c>
      <c r="KK55" s="22" t="str">
        <f t="shared" si="895"/>
        <v>C</v>
      </c>
      <c r="KL55" s="22" t="str">
        <f t="shared" si="896"/>
        <v>VAN HUFFELEN Kevin</v>
      </c>
      <c r="KM55" s="83">
        <v>8573</v>
      </c>
      <c r="KN55" s="22" t="str">
        <f t="shared" si="897"/>
        <v>C</v>
      </c>
      <c r="KO55" s="83">
        <v>2</v>
      </c>
      <c r="KP55" s="83">
        <v>1</v>
      </c>
      <c r="KQ55" s="84"/>
      <c r="KR55" s="22">
        <f t="shared" si="898"/>
        <v>1</v>
      </c>
      <c r="KS55" s="22">
        <f t="shared" si="899"/>
        <v>1</v>
      </c>
      <c r="KT55" s="43">
        <f t="shared" ref="KT55:KU59" si="921">IF(KR55=2,3,IF(KR55=1,1,0))</f>
        <v>1</v>
      </c>
      <c r="KU55" s="43">
        <f t="shared" si="921"/>
        <v>1</v>
      </c>
      <c r="KV55" s="66"/>
      <c r="KW55" s="22"/>
      <c r="KX55" s="83"/>
      <c r="KY55" s="22"/>
      <c r="KZ55" s="22"/>
      <c r="LA55" s="83"/>
      <c r="LB55" s="22"/>
      <c r="LC55" s="83"/>
      <c r="LD55" s="83"/>
      <c r="LE55" s="84"/>
      <c r="LF55" s="22"/>
      <c r="LG55" s="22"/>
      <c r="LH55" s="43"/>
      <c r="LI55" s="43"/>
      <c r="LJ55" s="56"/>
      <c r="LK55" s="22"/>
      <c r="LL55" s="83"/>
      <c r="LM55" s="22"/>
      <c r="LN55" s="22"/>
      <c r="LO55" s="83"/>
      <c r="LP55" s="22"/>
      <c r="LQ55" s="83"/>
      <c r="LR55" s="83"/>
      <c r="LS55" s="84"/>
      <c r="LT55" s="22"/>
      <c r="LU55" s="22"/>
      <c r="LV55" s="43"/>
      <c r="LW55" s="43"/>
      <c r="LY55" s="22"/>
      <c r="LZ55" s="83"/>
      <c r="MA55" s="22"/>
      <c r="MB55" s="22"/>
      <c r="MC55" s="83"/>
      <c r="MD55" s="22"/>
      <c r="ME55" s="83"/>
      <c r="MF55" s="83"/>
      <c r="MG55" s="84"/>
      <c r="MH55" s="22"/>
      <c r="MI55" s="22"/>
      <c r="MJ55" s="43"/>
      <c r="MK55" s="43"/>
      <c r="ML55" s="56"/>
      <c r="MM55" s="22"/>
      <c r="MN55" s="83"/>
      <c r="MO55" s="22"/>
      <c r="MP55" s="22"/>
      <c r="MQ55" s="83"/>
      <c r="MR55" s="22"/>
      <c r="MS55" s="83"/>
      <c r="MT55" s="83"/>
      <c r="MU55" s="84"/>
      <c r="MV55" s="22"/>
      <c r="MW55" s="22"/>
      <c r="MX55" s="43"/>
      <c r="MY55" s="43"/>
    </row>
    <row r="56" spans="1:363" ht="16.5" x14ac:dyDescent="0.3">
      <c r="A56" s="22" t="str">
        <f t="shared" si="768"/>
        <v>BROOTHAERS Kurt</v>
      </c>
      <c r="B56" s="83">
        <v>5275</v>
      </c>
      <c r="C56" s="22" t="str">
        <f t="shared" si="769"/>
        <v>D</v>
      </c>
      <c r="D56" s="22" t="str">
        <f t="shared" si="770"/>
        <v>PEETERS Ronny</v>
      </c>
      <c r="E56" s="83">
        <v>3022</v>
      </c>
      <c r="F56" s="22" t="str">
        <f t="shared" si="771"/>
        <v>D</v>
      </c>
      <c r="G56" s="83">
        <v>2</v>
      </c>
      <c r="H56" s="83">
        <v>1</v>
      </c>
      <c r="I56" s="84"/>
      <c r="J56" s="22">
        <f t="shared" si="772"/>
        <v>1</v>
      </c>
      <c r="K56" s="22">
        <f t="shared" si="773"/>
        <v>1</v>
      </c>
      <c r="L56" s="43">
        <f t="shared" si="900"/>
        <v>1</v>
      </c>
      <c r="M56" s="43">
        <f t="shared" si="900"/>
        <v>1</v>
      </c>
      <c r="N56" s="66"/>
      <c r="O56" s="22" t="str">
        <f t="shared" si="774"/>
        <v>JANSSENS Els</v>
      </c>
      <c r="P56" s="83">
        <v>7900</v>
      </c>
      <c r="Q56" s="22" t="str">
        <f t="shared" si="775"/>
        <v>ND</v>
      </c>
      <c r="R56" s="22" t="str">
        <f t="shared" si="776"/>
        <v>LAUWERS Sigorney</v>
      </c>
      <c r="S56" s="83">
        <v>1352</v>
      </c>
      <c r="T56" s="22" t="str">
        <f t="shared" si="777"/>
        <v>ND</v>
      </c>
      <c r="U56" s="83">
        <v>1</v>
      </c>
      <c r="V56" s="83">
        <v>2</v>
      </c>
      <c r="W56" s="84"/>
      <c r="X56" s="22">
        <f t="shared" si="778"/>
        <v>1</v>
      </c>
      <c r="Y56" s="22">
        <f t="shared" si="779"/>
        <v>1</v>
      </c>
      <c r="Z56" s="43">
        <f t="shared" si="901"/>
        <v>1</v>
      </c>
      <c r="AA56" s="43">
        <f t="shared" si="901"/>
        <v>1</v>
      </c>
      <c r="AB56" s="56"/>
      <c r="AC56" s="22" t="str">
        <f t="shared" si="780"/>
        <v>CARLIER Luc</v>
      </c>
      <c r="AD56" s="83">
        <v>4715</v>
      </c>
      <c r="AE56" s="22" t="str">
        <f t="shared" si="781"/>
        <v>D</v>
      </c>
      <c r="AF56" s="22" t="str">
        <f t="shared" si="782"/>
        <v>VAN HUFFELEN Rick</v>
      </c>
      <c r="AG56" s="83">
        <v>1271</v>
      </c>
      <c r="AH56" s="22" t="str">
        <f t="shared" si="783"/>
        <v>D</v>
      </c>
      <c r="AI56" s="83">
        <v>2</v>
      </c>
      <c r="AJ56" s="83">
        <v>2</v>
      </c>
      <c r="AK56" s="84"/>
      <c r="AL56" s="22">
        <f t="shared" si="784"/>
        <v>0</v>
      </c>
      <c r="AM56" s="22">
        <f t="shared" si="785"/>
        <v>2</v>
      </c>
      <c r="AN56" s="43">
        <f t="shared" si="902"/>
        <v>0</v>
      </c>
      <c r="AO56" s="43">
        <f t="shared" si="902"/>
        <v>3</v>
      </c>
      <c r="AP56" s="56"/>
      <c r="AQ56" s="22" t="str">
        <f t="shared" si="786"/>
        <v>VAN BOUWEL Louis</v>
      </c>
      <c r="AR56" s="83">
        <v>2630</v>
      </c>
      <c r="AS56" s="22" t="str">
        <f t="shared" si="787"/>
        <v>D</v>
      </c>
      <c r="AT56" s="22" t="str">
        <f t="shared" si="788"/>
        <v>VAN STEEN Louis</v>
      </c>
      <c r="AU56" s="83">
        <v>6573</v>
      </c>
      <c r="AV56" s="22" t="str">
        <f t="shared" si="789"/>
        <v>D</v>
      </c>
      <c r="AW56" s="83">
        <v>1</v>
      </c>
      <c r="AX56" s="83">
        <v>1</v>
      </c>
      <c r="AY56" s="84"/>
      <c r="AZ56" s="22">
        <f t="shared" si="790"/>
        <v>2</v>
      </c>
      <c r="BA56" s="22">
        <f t="shared" si="791"/>
        <v>0</v>
      </c>
      <c r="BB56" s="43">
        <f t="shared" si="903"/>
        <v>3</v>
      </c>
      <c r="BC56" s="43">
        <f t="shared" si="903"/>
        <v>0</v>
      </c>
      <c r="BD56" s="66"/>
      <c r="BE56" s="22" t="str">
        <f t="shared" si="792"/>
        <v>DE VAEL Louis</v>
      </c>
      <c r="BF56" s="83">
        <v>1769</v>
      </c>
      <c r="BG56" s="22" t="str">
        <f t="shared" si="793"/>
        <v>C</v>
      </c>
      <c r="BH56" s="22" t="str">
        <f t="shared" si="794"/>
        <v>VAN LENT Kenny</v>
      </c>
      <c r="BI56" s="83">
        <v>8062</v>
      </c>
      <c r="BJ56" s="22" t="str">
        <f t="shared" si="795"/>
        <v>D</v>
      </c>
      <c r="BK56" s="83">
        <v>2</v>
      </c>
      <c r="BL56" s="83">
        <v>1</v>
      </c>
      <c r="BM56" s="84"/>
      <c r="BN56" s="22">
        <f t="shared" si="796"/>
        <v>1</v>
      </c>
      <c r="BO56" s="22">
        <f t="shared" si="797"/>
        <v>1</v>
      </c>
      <c r="BP56" s="43">
        <f t="shared" si="904"/>
        <v>1</v>
      </c>
      <c r="BQ56" s="43">
        <f t="shared" si="904"/>
        <v>1</v>
      </c>
      <c r="BR56" s="56"/>
      <c r="BS56" s="22" t="str">
        <f t="shared" si="798"/>
        <v>DE HERDT Marcel</v>
      </c>
      <c r="BT56" s="83">
        <v>2798</v>
      </c>
      <c r="BU56" s="22" t="str">
        <f t="shared" si="799"/>
        <v>D</v>
      </c>
      <c r="BV56" s="22" t="str">
        <f t="shared" si="800"/>
        <v>CARLIER Luc</v>
      </c>
      <c r="BW56" s="83">
        <v>4715</v>
      </c>
      <c r="BX56" s="22" t="str">
        <f t="shared" si="801"/>
        <v>D</v>
      </c>
      <c r="BY56" s="83">
        <v>2</v>
      </c>
      <c r="BZ56" s="83">
        <v>1</v>
      </c>
      <c r="CA56" s="84"/>
      <c r="CB56" s="22">
        <f t="shared" si="802"/>
        <v>1</v>
      </c>
      <c r="CC56" s="22">
        <f t="shared" si="803"/>
        <v>1</v>
      </c>
      <c r="CD56" s="43">
        <f t="shared" si="905"/>
        <v>1</v>
      </c>
      <c r="CE56" s="43">
        <f t="shared" si="905"/>
        <v>1</v>
      </c>
      <c r="CF56" s="56"/>
      <c r="CG56" s="22" t="str">
        <f t="shared" si="804"/>
        <v>VERREZEN Karin</v>
      </c>
      <c r="CH56" s="83">
        <v>8306</v>
      </c>
      <c r="CI56" s="22" t="str">
        <f t="shared" si="805"/>
        <v>D</v>
      </c>
      <c r="CJ56" s="22" t="str">
        <f t="shared" si="806"/>
        <v>BROOTHAERS Kurt</v>
      </c>
      <c r="CK56" s="83">
        <v>5275</v>
      </c>
      <c r="CL56" s="22" t="str">
        <f t="shared" si="807"/>
        <v>D</v>
      </c>
      <c r="CM56" s="83">
        <v>2</v>
      </c>
      <c r="CN56" s="83">
        <v>2</v>
      </c>
      <c r="CO56" s="84"/>
      <c r="CP56" s="22">
        <f t="shared" si="808"/>
        <v>0</v>
      </c>
      <c r="CQ56" s="22">
        <f t="shared" si="809"/>
        <v>2</v>
      </c>
      <c r="CR56" s="43">
        <f t="shared" si="906"/>
        <v>0</v>
      </c>
      <c r="CS56" s="43">
        <f t="shared" si="906"/>
        <v>3</v>
      </c>
      <c r="CT56" s="66"/>
      <c r="CU56" s="22" t="str">
        <f t="shared" si="810"/>
        <v>COECKE Achiel</v>
      </c>
      <c r="CV56" s="83">
        <v>4209</v>
      </c>
      <c r="CW56" s="22" t="str">
        <f t="shared" si="811"/>
        <v>B</v>
      </c>
      <c r="CX56" s="22" t="str">
        <f t="shared" si="812"/>
        <v>GIELIS Guido</v>
      </c>
      <c r="CY56" s="83">
        <v>5291</v>
      </c>
      <c r="CZ56" s="22" t="str">
        <f t="shared" si="813"/>
        <v>C</v>
      </c>
      <c r="DA56" s="83">
        <v>1</v>
      </c>
      <c r="DB56" s="83">
        <v>1</v>
      </c>
      <c r="DC56" s="84"/>
      <c r="DD56" s="22">
        <f t="shared" si="814"/>
        <v>2</v>
      </c>
      <c r="DE56" s="22">
        <f t="shared" si="815"/>
        <v>0</v>
      </c>
      <c r="DF56" s="43">
        <f t="shared" si="907"/>
        <v>3</v>
      </c>
      <c r="DG56" s="43">
        <f t="shared" si="907"/>
        <v>0</v>
      </c>
      <c r="DH56" s="56"/>
      <c r="DI56" s="22" t="str">
        <f t="shared" si="816"/>
        <v>MAETENS Gert</v>
      </c>
      <c r="DJ56" s="83">
        <v>8048</v>
      </c>
      <c r="DK56" s="22" t="str">
        <f t="shared" si="817"/>
        <v>D</v>
      </c>
      <c r="DL56" s="22" t="str">
        <f t="shared" si="818"/>
        <v>VAN HUFFELEN Karel</v>
      </c>
      <c r="DM56" s="83">
        <v>3048</v>
      </c>
      <c r="DN56" s="22" t="str">
        <f t="shared" si="819"/>
        <v>C</v>
      </c>
      <c r="DO56" s="83">
        <v>1</v>
      </c>
      <c r="DP56" s="83">
        <v>1</v>
      </c>
      <c r="DQ56" s="84"/>
      <c r="DR56" s="22">
        <f t="shared" si="820"/>
        <v>2</v>
      </c>
      <c r="DS56" s="22">
        <f t="shared" si="821"/>
        <v>0</v>
      </c>
      <c r="DT56" s="43">
        <f t="shared" si="908"/>
        <v>3</v>
      </c>
      <c r="DU56" s="43">
        <f t="shared" si="908"/>
        <v>0</v>
      </c>
      <c r="DV56" s="56"/>
      <c r="DW56" s="22" t="str">
        <f t="shared" si="822"/>
        <v>CARLIER Astrid</v>
      </c>
      <c r="DX56" s="83">
        <v>6446</v>
      </c>
      <c r="DY56" s="22" t="str">
        <f t="shared" si="823"/>
        <v>D</v>
      </c>
      <c r="DZ56" s="22" t="str">
        <f t="shared" si="824"/>
        <v>MAETENS Gert</v>
      </c>
      <c r="EA56" s="83">
        <v>8048</v>
      </c>
      <c r="EB56" s="22" t="str">
        <f t="shared" si="825"/>
        <v>D</v>
      </c>
      <c r="EC56" s="83">
        <v>2</v>
      </c>
      <c r="ED56" s="83">
        <v>2</v>
      </c>
      <c r="EE56" s="84"/>
      <c r="EF56" s="22">
        <f t="shared" si="826"/>
        <v>0</v>
      </c>
      <c r="EG56" s="22">
        <f t="shared" si="827"/>
        <v>2</v>
      </c>
      <c r="EH56" s="43">
        <f t="shared" si="909"/>
        <v>0</v>
      </c>
      <c r="EI56" s="43">
        <f t="shared" si="909"/>
        <v>3</v>
      </c>
      <c r="EJ56" s="66"/>
      <c r="EK56" s="22" t="str">
        <f t="shared" si="828"/>
        <v>VAN HUFFELEN Karel</v>
      </c>
      <c r="EL56" s="83">
        <v>3048</v>
      </c>
      <c r="EM56" s="22" t="str">
        <f t="shared" si="829"/>
        <v>C</v>
      </c>
      <c r="EN56" s="22" t="str">
        <f t="shared" si="830"/>
        <v>DE BUYSER Glenn</v>
      </c>
      <c r="EO56" s="83">
        <v>1864</v>
      </c>
      <c r="EP56" s="22" t="str">
        <f t="shared" si="831"/>
        <v>C</v>
      </c>
      <c r="EQ56" s="83">
        <v>2</v>
      </c>
      <c r="ER56" s="83">
        <v>2</v>
      </c>
      <c r="ES56" s="84"/>
      <c r="ET56" s="22">
        <f t="shared" si="832"/>
        <v>0</v>
      </c>
      <c r="EU56" s="22">
        <f t="shared" si="833"/>
        <v>2</v>
      </c>
      <c r="EV56" s="43">
        <f t="shared" si="910"/>
        <v>0</v>
      </c>
      <c r="EW56" s="43">
        <f t="shared" si="910"/>
        <v>3</v>
      </c>
      <c r="EX56" s="56"/>
      <c r="EY56" s="22" t="str">
        <f t="shared" si="834"/>
        <v>VAN LENT Kenny</v>
      </c>
      <c r="EZ56" s="83">
        <v>8062</v>
      </c>
      <c r="FA56" s="22" t="str">
        <f t="shared" si="835"/>
        <v>D</v>
      </c>
      <c r="FB56" s="22" t="str">
        <f t="shared" si="836"/>
        <v>CLEYMANS Patrick</v>
      </c>
      <c r="FC56" s="83">
        <v>8426</v>
      </c>
      <c r="FD56" s="22" t="str">
        <f t="shared" si="837"/>
        <v>C</v>
      </c>
      <c r="FE56" s="83">
        <v>1</v>
      </c>
      <c r="FF56" s="83">
        <v>1</v>
      </c>
      <c r="FG56" s="84"/>
      <c r="FH56" s="22">
        <f t="shared" si="838"/>
        <v>2</v>
      </c>
      <c r="FI56" s="22">
        <f t="shared" si="839"/>
        <v>0</v>
      </c>
      <c r="FJ56" s="43">
        <f t="shared" si="911"/>
        <v>3</v>
      </c>
      <c r="FK56" s="43">
        <f t="shared" si="911"/>
        <v>0</v>
      </c>
      <c r="FL56" s="56"/>
      <c r="FM56" s="22" t="str">
        <f t="shared" si="840"/>
        <v>BROOTHAERS Kurt</v>
      </c>
      <c r="FN56" s="83">
        <v>5275</v>
      </c>
      <c r="FO56" s="22" t="str">
        <f t="shared" si="841"/>
        <v>D</v>
      </c>
      <c r="FP56" s="22" t="str">
        <f t="shared" si="842"/>
        <v>COECKE Achiel</v>
      </c>
      <c r="FQ56" s="83">
        <v>4209</v>
      </c>
      <c r="FR56" s="22" t="str">
        <f t="shared" si="843"/>
        <v>B</v>
      </c>
      <c r="FS56" s="83">
        <v>2</v>
      </c>
      <c r="FT56" s="83">
        <v>2</v>
      </c>
      <c r="FU56" s="84"/>
      <c r="FV56" s="22">
        <f t="shared" si="844"/>
        <v>0</v>
      </c>
      <c r="FW56" s="22">
        <f t="shared" si="845"/>
        <v>2</v>
      </c>
      <c r="FX56" s="43">
        <f t="shared" si="912"/>
        <v>0</v>
      </c>
      <c r="FY56" s="43">
        <f t="shared" si="912"/>
        <v>3</v>
      </c>
      <c r="FZ56" s="66"/>
      <c r="GA56" s="22" t="str">
        <f t="shared" si="846"/>
        <v>SMET Kevin</v>
      </c>
      <c r="GB56" s="83">
        <v>2720</v>
      </c>
      <c r="GC56" s="22" t="str">
        <f t="shared" si="847"/>
        <v>B</v>
      </c>
      <c r="GD56" s="22" t="str">
        <f t="shared" si="848"/>
        <v>CARLIER Luc</v>
      </c>
      <c r="GE56" s="83">
        <v>4715</v>
      </c>
      <c r="GF56" s="22" t="str">
        <f t="shared" si="849"/>
        <v>D</v>
      </c>
      <c r="GG56" s="83">
        <v>1</v>
      </c>
      <c r="GH56" s="83">
        <v>1</v>
      </c>
      <c r="GI56" s="84"/>
      <c r="GJ56" s="22">
        <f t="shared" si="850"/>
        <v>2</v>
      </c>
      <c r="GK56" s="22">
        <f t="shared" si="851"/>
        <v>0</v>
      </c>
      <c r="GL56" s="43">
        <f t="shared" si="913"/>
        <v>3</v>
      </c>
      <c r="GM56" s="43">
        <f t="shared" si="913"/>
        <v>0</v>
      </c>
      <c r="GN56" s="56"/>
      <c r="GO56" s="22" t="str">
        <f t="shared" si="852"/>
        <v>DOBBENIE Patricia</v>
      </c>
      <c r="GP56" s="83">
        <v>8072</v>
      </c>
      <c r="GQ56" s="22" t="str">
        <f t="shared" si="853"/>
        <v>D</v>
      </c>
      <c r="GR56" s="22" t="str">
        <f t="shared" si="854"/>
        <v>VAN HUFFELEN Geoffrey</v>
      </c>
      <c r="GS56" s="83">
        <v>6912</v>
      </c>
      <c r="GT56" s="22" t="str">
        <f t="shared" si="855"/>
        <v>C</v>
      </c>
      <c r="GU56" s="83">
        <v>2</v>
      </c>
      <c r="GV56" s="83">
        <v>2</v>
      </c>
      <c r="GW56" s="84"/>
      <c r="GX56" s="22">
        <f t="shared" si="856"/>
        <v>0</v>
      </c>
      <c r="GY56" s="22">
        <f t="shared" si="857"/>
        <v>2</v>
      </c>
      <c r="GZ56" s="43">
        <f t="shared" si="914"/>
        <v>0</v>
      </c>
      <c r="HA56" s="43">
        <f t="shared" si="914"/>
        <v>3</v>
      </c>
      <c r="HB56" s="56"/>
      <c r="HC56" s="22" t="str">
        <f t="shared" si="858"/>
        <v>JANSEGERS Dave</v>
      </c>
      <c r="HD56" s="83">
        <v>8063</v>
      </c>
      <c r="HE56" s="22" t="str">
        <f t="shared" si="859"/>
        <v>NA</v>
      </c>
      <c r="HF56" s="22" t="str">
        <f t="shared" si="860"/>
        <v>THYS Cindy</v>
      </c>
      <c r="HG56" s="83">
        <v>3689</v>
      </c>
      <c r="HH56" s="22" t="str">
        <f t="shared" si="861"/>
        <v>C</v>
      </c>
      <c r="HI56" s="83">
        <v>2</v>
      </c>
      <c r="HJ56" s="83">
        <v>2</v>
      </c>
      <c r="HK56" s="84"/>
      <c r="HL56" s="22">
        <f t="shared" si="862"/>
        <v>0</v>
      </c>
      <c r="HM56" s="22">
        <f t="shared" si="863"/>
        <v>2</v>
      </c>
      <c r="HN56" s="43">
        <f t="shared" si="915"/>
        <v>0</v>
      </c>
      <c r="HO56" s="43">
        <f t="shared" si="915"/>
        <v>3</v>
      </c>
      <c r="HP56" s="66"/>
      <c r="HQ56" s="22" t="str">
        <f t="shared" si="864"/>
        <v>CARLIER Luc</v>
      </c>
      <c r="HR56" s="83">
        <v>4715</v>
      </c>
      <c r="HS56" s="22" t="str">
        <f t="shared" si="865"/>
        <v>D</v>
      </c>
      <c r="HT56" s="22" t="str">
        <f t="shared" si="866"/>
        <v>STEENACKERS Carlito</v>
      </c>
      <c r="HU56" s="83">
        <v>2284</v>
      </c>
      <c r="HV56" s="22" t="str">
        <f t="shared" si="867"/>
        <v>D</v>
      </c>
      <c r="HW56" s="83">
        <v>1</v>
      </c>
      <c r="HX56" s="83">
        <v>1</v>
      </c>
      <c r="HY56" s="84"/>
      <c r="HZ56" s="22">
        <f t="shared" si="868"/>
        <v>2</v>
      </c>
      <c r="IA56" s="22">
        <f t="shared" si="869"/>
        <v>0</v>
      </c>
      <c r="IB56" s="43">
        <f t="shared" si="916"/>
        <v>3</v>
      </c>
      <c r="IC56" s="43">
        <f t="shared" si="916"/>
        <v>0</v>
      </c>
      <c r="ID56" s="56"/>
      <c r="IE56" s="22" t="str">
        <f t="shared" si="870"/>
        <v>CLEYMANS Patrick</v>
      </c>
      <c r="IF56" s="83">
        <v>8426</v>
      </c>
      <c r="IG56" s="22" t="str">
        <f t="shared" si="871"/>
        <v>C</v>
      </c>
      <c r="IH56" s="22" t="str">
        <f t="shared" si="872"/>
        <v>CARLIER Luc</v>
      </c>
      <c r="II56" s="83">
        <v>4715</v>
      </c>
      <c r="IJ56" s="22" t="str">
        <f t="shared" si="873"/>
        <v>D</v>
      </c>
      <c r="IK56" s="83">
        <v>2</v>
      </c>
      <c r="IL56" s="83">
        <v>1</v>
      </c>
      <c r="IM56" s="65"/>
      <c r="IN56" s="22">
        <f t="shared" si="874"/>
        <v>1</v>
      </c>
      <c r="IO56" s="22">
        <f t="shared" si="875"/>
        <v>1</v>
      </c>
      <c r="IP56" s="43">
        <f t="shared" si="917"/>
        <v>1</v>
      </c>
      <c r="IQ56" s="43">
        <f t="shared" si="917"/>
        <v>1</v>
      </c>
      <c r="IR56" s="56"/>
      <c r="IS56" s="22" t="str">
        <f t="shared" si="876"/>
        <v>GIELIS Guido</v>
      </c>
      <c r="IT56" s="83">
        <v>5291</v>
      </c>
      <c r="IU56" s="22" t="str">
        <f t="shared" si="877"/>
        <v>C</v>
      </c>
      <c r="IV56" s="22" t="str">
        <f t="shared" si="878"/>
        <v>COECKE Achiel</v>
      </c>
      <c r="IW56" s="83">
        <v>4209</v>
      </c>
      <c r="IX56" s="22" t="str">
        <f t="shared" si="879"/>
        <v>B</v>
      </c>
      <c r="IY56" s="83">
        <v>2</v>
      </c>
      <c r="IZ56" s="83">
        <v>1</v>
      </c>
      <c r="JA56" s="84"/>
      <c r="JB56" s="22">
        <f t="shared" si="880"/>
        <v>1</v>
      </c>
      <c r="JC56" s="22">
        <f t="shared" si="881"/>
        <v>1</v>
      </c>
      <c r="JD56" s="43">
        <f t="shared" si="918"/>
        <v>1</v>
      </c>
      <c r="JE56" s="43">
        <f t="shared" si="918"/>
        <v>1</v>
      </c>
      <c r="JF56" s="66"/>
      <c r="JG56" s="22" t="str">
        <f t="shared" si="882"/>
        <v>CALLENS Patrick</v>
      </c>
      <c r="JH56" s="83">
        <v>8075</v>
      </c>
      <c r="JI56" s="22" t="str">
        <f t="shared" si="883"/>
        <v>NA</v>
      </c>
      <c r="JJ56" s="22" t="str">
        <f t="shared" si="884"/>
        <v>TELLIER Ludwig</v>
      </c>
      <c r="JK56" s="83">
        <v>6327</v>
      </c>
      <c r="JL56" s="22" t="str">
        <f t="shared" si="885"/>
        <v>A</v>
      </c>
      <c r="JM56" s="83">
        <v>1</v>
      </c>
      <c r="JN56" s="83">
        <v>2</v>
      </c>
      <c r="JO56" s="84"/>
      <c r="JP56" s="22">
        <f t="shared" si="886"/>
        <v>1</v>
      </c>
      <c r="JQ56" s="22">
        <f t="shared" si="887"/>
        <v>1</v>
      </c>
      <c r="JR56" s="43">
        <f t="shared" si="919"/>
        <v>1</v>
      </c>
      <c r="JS56" s="43">
        <f t="shared" si="919"/>
        <v>1</v>
      </c>
      <c r="JT56" s="56"/>
      <c r="JU56" s="22" t="str">
        <f t="shared" si="888"/>
        <v>DIEPENDAELE Ides</v>
      </c>
      <c r="JV56" s="83">
        <v>3531</v>
      </c>
      <c r="JW56" s="22" t="str">
        <f t="shared" si="889"/>
        <v>C</v>
      </c>
      <c r="JX56" s="22" t="str">
        <f t="shared" si="890"/>
        <v>CARLIER Luc</v>
      </c>
      <c r="JY56" s="83">
        <v>4715</v>
      </c>
      <c r="JZ56" s="22" t="str">
        <f t="shared" si="891"/>
        <v>D</v>
      </c>
      <c r="KA56" s="83">
        <v>1</v>
      </c>
      <c r="KB56" s="83">
        <v>1</v>
      </c>
      <c r="KC56" s="84"/>
      <c r="KD56" s="22">
        <f t="shared" si="892"/>
        <v>2</v>
      </c>
      <c r="KE56" s="22">
        <f t="shared" si="893"/>
        <v>0</v>
      </c>
      <c r="KF56" s="43">
        <f t="shared" si="920"/>
        <v>3</v>
      </c>
      <c r="KG56" s="43">
        <f t="shared" si="920"/>
        <v>0</v>
      </c>
      <c r="KH56" s="56"/>
      <c r="KI56" s="22" t="str">
        <f t="shared" si="894"/>
        <v>BROOTHAERS Kurt</v>
      </c>
      <c r="KJ56" s="83">
        <v>5275</v>
      </c>
      <c r="KK56" s="22" t="str">
        <f t="shared" si="895"/>
        <v>D</v>
      </c>
      <c r="KL56" s="22" t="str">
        <f t="shared" si="896"/>
        <v>VAN HUFFELEN Rick</v>
      </c>
      <c r="KM56" s="83">
        <v>1271</v>
      </c>
      <c r="KN56" s="22" t="str">
        <f t="shared" si="897"/>
        <v>D</v>
      </c>
      <c r="KO56" s="83">
        <v>1</v>
      </c>
      <c r="KP56" s="83">
        <v>1</v>
      </c>
      <c r="KQ56" s="84"/>
      <c r="KR56" s="22">
        <f t="shared" si="898"/>
        <v>2</v>
      </c>
      <c r="KS56" s="22">
        <f t="shared" si="899"/>
        <v>0</v>
      </c>
      <c r="KT56" s="43">
        <f t="shared" si="921"/>
        <v>3</v>
      </c>
      <c r="KU56" s="43">
        <f t="shared" si="921"/>
        <v>0</v>
      </c>
      <c r="KV56" s="66"/>
      <c r="KW56" s="22"/>
      <c r="KX56" s="83"/>
      <c r="KY56" s="22"/>
      <c r="KZ56" s="22"/>
      <c r="LA56" s="83"/>
      <c r="LB56" s="22"/>
      <c r="LC56" s="83"/>
      <c r="LD56" s="83"/>
      <c r="LE56" s="84"/>
      <c r="LF56" s="22"/>
      <c r="LG56" s="22"/>
      <c r="LH56" s="43"/>
      <c r="LI56" s="43"/>
      <c r="LJ56" s="56"/>
      <c r="LK56" s="22"/>
      <c r="LL56" s="83"/>
      <c r="LM56" s="22"/>
      <c r="LN56" s="22"/>
      <c r="LO56" s="83"/>
      <c r="LP56" s="22"/>
      <c r="LQ56" s="83"/>
      <c r="LR56" s="83"/>
      <c r="LS56" s="84"/>
      <c r="LT56" s="22"/>
      <c r="LU56" s="22"/>
      <c r="LV56" s="43"/>
      <c r="LW56" s="43"/>
      <c r="LY56" s="22"/>
      <c r="LZ56" s="83"/>
      <c r="MA56" s="22"/>
      <c r="MB56" s="22"/>
      <c r="MC56" s="83"/>
      <c r="MD56" s="22"/>
      <c r="ME56" s="83"/>
      <c r="MF56" s="83"/>
      <c r="MG56" s="84"/>
      <c r="MH56" s="22"/>
      <c r="MI56" s="22"/>
      <c r="MJ56" s="43"/>
      <c r="MK56" s="43"/>
      <c r="ML56" s="56"/>
      <c r="MM56" s="22"/>
      <c r="MN56" s="83"/>
      <c r="MO56" s="22"/>
      <c r="MP56" s="22"/>
      <c r="MQ56" s="83"/>
      <c r="MR56" s="22"/>
      <c r="MS56" s="83"/>
      <c r="MT56" s="83"/>
      <c r="MU56" s="84"/>
      <c r="MV56" s="22"/>
      <c r="MW56" s="22"/>
      <c r="MX56" s="43"/>
      <c r="MY56" s="43"/>
    </row>
    <row r="57" spans="1:363" ht="16.5" x14ac:dyDescent="0.3">
      <c r="A57" s="22" t="str">
        <f t="shared" si="768"/>
        <v>CLEYMANS Patrick</v>
      </c>
      <c r="B57" s="83">
        <v>8426</v>
      </c>
      <c r="C57" s="22" t="str">
        <f t="shared" si="769"/>
        <v>C</v>
      </c>
      <c r="D57" s="22" t="str">
        <f t="shared" si="770"/>
        <v>PIESSENS August</v>
      </c>
      <c r="E57" s="83">
        <v>8056</v>
      </c>
      <c r="F57" s="22" t="str">
        <f t="shared" si="771"/>
        <v>C</v>
      </c>
      <c r="G57" s="83">
        <v>2</v>
      </c>
      <c r="H57" s="83">
        <v>1</v>
      </c>
      <c r="I57" s="84"/>
      <c r="J57" s="22">
        <f t="shared" si="772"/>
        <v>1</v>
      </c>
      <c r="K57" s="22">
        <f t="shared" si="773"/>
        <v>1</v>
      </c>
      <c r="L57" s="43">
        <f t="shared" si="900"/>
        <v>1</v>
      </c>
      <c r="M57" s="43">
        <f t="shared" si="900"/>
        <v>1</v>
      </c>
      <c r="N57" s="66"/>
      <c r="O57" s="22" t="str">
        <f t="shared" si="774"/>
        <v>THYS Cindy</v>
      </c>
      <c r="P57" s="83">
        <v>3689</v>
      </c>
      <c r="Q57" s="22" t="str">
        <f t="shared" si="775"/>
        <v>C</v>
      </c>
      <c r="R57" s="22" t="str">
        <f t="shared" si="776"/>
        <v>BROOTHAERS Kurt</v>
      </c>
      <c r="S57" s="83">
        <v>5275</v>
      </c>
      <c r="T57" s="22" t="str">
        <f t="shared" si="777"/>
        <v>D</v>
      </c>
      <c r="U57" s="83">
        <v>1</v>
      </c>
      <c r="V57" s="83">
        <v>2</v>
      </c>
      <c r="W57" s="84"/>
      <c r="X57" s="22">
        <f t="shared" si="778"/>
        <v>1</v>
      </c>
      <c r="Y57" s="22">
        <f t="shared" si="779"/>
        <v>1</v>
      </c>
      <c r="Z57" s="43">
        <f t="shared" si="901"/>
        <v>1</v>
      </c>
      <c r="AA57" s="43">
        <f t="shared" si="901"/>
        <v>1</v>
      </c>
      <c r="AB57" s="56"/>
      <c r="AC57" s="22" t="str">
        <f t="shared" si="780"/>
        <v>PUBLIE Eric</v>
      </c>
      <c r="AD57" s="83">
        <v>8304</v>
      </c>
      <c r="AE57" s="22" t="str">
        <f t="shared" si="781"/>
        <v>D</v>
      </c>
      <c r="AF57" s="22" t="str">
        <f t="shared" si="782"/>
        <v>CALLENS Patrick</v>
      </c>
      <c r="AG57" s="83">
        <v>8075</v>
      </c>
      <c r="AH57" s="22" t="str">
        <f t="shared" si="783"/>
        <v>NA</v>
      </c>
      <c r="AI57" s="83">
        <v>1</v>
      </c>
      <c r="AJ57" s="83">
        <v>2</v>
      </c>
      <c r="AK57" s="84"/>
      <c r="AL57" s="22">
        <f t="shared" si="784"/>
        <v>1</v>
      </c>
      <c r="AM57" s="22">
        <f t="shared" si="785"/>
        <v>1</v>
      </c>
      <c r="AN57" s="43">
        <f t="shared" si="902"/>
        <v>1</v>
      </c>
      <c r="AO57" s="43">
        <f t="shared" si="902"/>
        <v>1</v>
      </c>
      <c r="AP57" s="56"/>
      <c r="AQ57" s="22" t="str">
        <f t="shared" si="786"/>
        <v>VAN HUFFELEN Kevin</v>
      </c>
      <c r="AR57" s="83">
        <v>8573</v>
      </c>
      <c r="AS57" s="22" t="str">
        <f t="shared" si="787"/>
        <v>C</v>
      </c>
      <c r="AT57" s="22" t="str">
        <f t="shared" si="788"/>
        <v>HALVORSEN Koen</v>
      </c>
      <c r="AU57" s="83">
        <v>2709</v>
      </c>
      <c r="AV57" s="22" t="str">
        <f t="shared" si="789"/>
        <v>NA</v>
      </c>
      <c r="AW57" s="83">
        <v>1</v>
      </c>
      <c r="AX57" s="83">
        <v>1</v>
      </c>
      <c r="AY57" s="84"/>
      <c r="AZ57" s="22">
        <f t="shared" si="790"/>
        <v>2</v>
      </c>
      <c r="BA57" s="22">
        <f t="shared" si="791"/>
        <v>0</v>
      </c>
      <c r="BB57" s="43">
        <f t="shared" si="903"/>
        <v>3</v>
      </c>
      <c r="BC57" s="43">
        <f t="shared" si="903"/>
        <v>0</v>
      </c>
      <c r="BD57" s="66"/>
      <c r="BE57" s="22" t="str">
        <f t="shared" si="792"/>
        <v>COECKE Achiel</v>
      </c>
      <c r="BF57" s="83">
        <v>4209</v>
      </c>
      <c r="BG57" s="22" t="str">
        <f t="shared" si="793"/>
        <v>B</v>
      </c>
      <c r="BH57" s="22" t="str">
        <f t="shared" si="794"/>
        <v>HAEGEMANS Bart</v>
      </c>
      <c r="BI57" s="83">
        <v>5013</v>
      </c>
      <c r="BJ57" s="22" t="str">
        <f t="shared" si="795"/>
        <v>C</v>
      </c>
      <c r="BK57" s="83">
        <v>1</v>
      </c>
      <c r="BL57" s="83">
        <v>1</v>
      </c>
      <c r="BM57" s="84"/>
      <c r="BN57" s="22">
        <f t="shared" si="796"/>
        <v>2</v>
      </c>
      <c r="BO57" s="22">
        <f t="shared" si="797"/>
        <v>0</v>
      </c>
      <c r="BP57" s="43">
        <f t="shared" si="904"/>
        <v>3</v>
      </c>
      <c r="BQ57" s="43">
        <f t="shared" si="904"/>
        <v>0</v>
      </c>
      <c r="BR57" s="56"/>
      <c r="BS57" s="22" t="str">
        <f t="shared" si="798"/>
        <v>ALEWATERS Christian</v>
      </c>
      <c r="BT57" s="83">
        <v>432</v>
      </c>
      <c r="BU57" s="22" t="str">
        <f t="shared" si="799"/>
        <v>D</v>
      </c>
      <c r="BV57" s="22" t="str">
        <f t="shared" si="800"/>
        <v>CARLIER Astrid</v>
      </c>
      <c r="BW57" s="83">
        <v>6446</v>
      </c>
      <c r="BX57" s="22" t="str">
        <f t="shared" si="801"/>
        <v>D</v>
      </c>
      <c r="BY57" s="83">
        <v>2</v>
      </c>
      <c r="BZ57" s="83">
        <v>2</v>
      </c>
      <c r="CA57" s="84"/>
      <c r="CB57" s="22">
        <f t="shared" si="802"/>
        <v>0</v>
      </c>
      <c r="CC57" s="22">
        <f t="shared" si="803"/>
        <v>2</v>
      </c>
      <c r="CD57" s="43">
        <f t="shared" si="905"/>
        <v>0</v>
      </c>
      <c r="CE57" s="43">
        <f t="shared" si="905"/>
        <v>3</v>
      </c>
      <c r="CF57" s="56"/>
      <c r="CG57" s="22" t="str">
        <f t="shared" si="804"/>
        <v>PUBLIE Eric</v>
      </c>
      <c r="CH57" s="83">
        <v>8304</v>
      </c>
      <c r="CI57" s="22" t="str">
        <f t="shared" si="805"/>
        <v>D</v>
      </c>
      <c r="CJ57" s="22" t="str">
        <f t="shared" si="806"/>
        <v>CLEYMANS Patrick</v>
      </c>
      <c r="CK57" s="83">
        <v>8426</v>
      </c>
      <c r="CL57" s="22" t="str">
        <f t="shared" si="807"/>
        <v>C</v>
      </c>
      <c r="CM57" s="83">
        <v>2</v>
      </c>
      <c r="CN57" s="83">
        <v>2</v>
      </c>
      <c r="CO57" s="84"/>
      <c r="CP57" s="22">
        <f t="shared" si="808"/>
        <v>0</v>
      </c>
      <c r="CQ57" s="22">
        <f t="shared" si="809"/>
        <v>2</v>
      </c>
      <c r="CR57" s="43">
        <f t="shared" si="906"/>
        <v>0</v>
      </c>
      <c r="CS57" s="43">
        <f t="shared" si="906"/>
        <v>3</v>
      </c>
      <c r="CT57" s="66"/>
      <c r="CU57" s="22" t="str">
        <f t="shared" si="810"/>
        <v>THYS François</v>
      </c>
      <c r="CV57" s="83">
        <v>8078</v>
      </c>
      <c r="CW57" s="22" t="str">
        <f t="shared" si="811"/>
        <v>D</v>
      </c>
      <c r="CX57" s="22" t="str">
        <f t="shared" si="812"/>
        <v>DESMEDT Hugo</v>
      </c>
      <c r="CY57" s="83">
        <v>2911</v>
      </c>
      <c r="CZ57" s="22" t="str">
        <f t="shared" si="813"/>
        <v>D</v>
      </c>
      <c r="DA57" s="83">
        <v>1</v>
      </c>
      <c r="DB57" s="83">
        <v>1</v>
      </c>
      <c r="DC57" s="84"/>
      <c r="DD57" s="22">
        <f t="shared" si="814"/>
        <v>2</v>
      </c>
      <c r="DE57" s="22">
        <f t="shared" si="815"/>
        <v>0</v>
      </c>
      <c r="DF57" s="43">
        <f t="shared" si="907"/>
        <v>3</v>
      </c>
      <c r="DG57" s="43">
        <f t="shared" si="907"/>
        <v>0</v>
      </c>
      <c r="DH57" s="56"/>
      <c r="DI57" s="22" t="str">
        <f t="shared" si="816"/>
        <v>DE BRUYN Johan</v>
      </c>
      <c r="DJ57" s="83">
        <v>4808</v>
      </c>
      <c r="DK57" s="22" t="str">
        <f t="shared" si="817"/>
        <v>NA</v>
      </c>
      <c r="DL57" s="22" t="str">
        <f t="shared" si="818"/>
        <v>VAN HUFFELEN Kevin</v>
      </c>
      <c r="DM57" s="83">
        <v>8573</v>
      </c>
      <c r="DN57" s="22" t="str">
        <f t="shared" si="819"/>
        <v>C</v>
      </c>
      <c r="DO57" s="83">
        <v>1</v>
      </c>
      <c r="DP57" s="83">
        <v>1</v>
      </c>
      <c r="DQ57" s="84"/>
      <c r="DR57" s="22">
        <f t="shared" si="820"/>
        <v>2</v>
      </c>
      <c r="DS57" s="22">
        <f t="shared" si="821"/>
        <v>0</v>
      </c>
      <c r="DT57" s="43">
        <f t="shared" si="908"/>
        <v>3</v>
      </c>
      <c r="DU57" s="43">
        <f t="shared" si="908"/>
        <v>0</v>
      </c>
      <c r="DV57" s="56"/>
      <c r="DW57" s="22" t="str">
        <f t="shared" si="822"/>
        <v>CARLIER Luc</v>
      </c>
      <c r="DX57" s="83">
        <v>4715</v>
      </c>
      <c r="DY57" s="22" t="str">
        <f t="shared" si="823"/>
        <v>D</v>
      </c>
      <c r="DZ57" s="22" t="str">
        <f t="shared" si="824"/>
        <v>DE BRUYN Johan</v>
      </c>
      <c r="EA57" s="83">
        <v>4808</v>
      </c>
      <c r="EB57" s="22" t="str">
        <f t="shared" si="825"/>
        <v>NA</v>
      </c>
      <c r="EC57" s="83">
        <v>1</v>
      </c>
      <c r="ED57" s="83">
        <v>2</v>
      </c>
      <c r="EE57" s="84"/>
      <c r="EF57" s="22">
        <f t="shared" si="826"/>
        <v>1</v>
      </c>
      <c r="EG57" s="22">
        <f t="shared" si="827"/>
        <v>1</v>
      </c>
      <c r="EH57" s="43">
        <f t="shared" si="909"/>
        <v>1</v>
      </c>
      <c r="EI57" s="43">
        <f t="shared" si="909"/>
        <v>1</v>
      </c>
      <c r="EJ57" s="66"/>
      <c r="EK57" s="22" t="str">
        <f t="shared" si="828"/>
        <v>VAN HUFFELEN Geoffrey</v>
      </c>
      <c r="EL57" s="83">
        <v>6912</v>
      </c>
      <c r="EM57" s="22" t="str">
        <f t="shared" si="829"/>
        <v>C</v>
      </c>
      <c r="EN57" s="22" t="str">
        <f t="shared" si="830"/>
        <v>DE BUYSER Jean-Paul</v>
      </c>
      <c r="EO57" s="83">
        <v>5335</v>
      </c>
      <c r="EP57" s="22" t="str">
        <f t="shared" si="831"/>
        <v>D</v>
      </c>
      <c r="EQ57" s="83">
        <v>1</v>
      </c>
      <c r="ER57" s="83">
        <v>1</v>
      </c>
      <c r="ES57" s="84"/>
      <c r="ET57" s="22">
        <f t="shared" si="832"/>
        <v>2</v>
      </c>
      <c r="EU57" s="22">
        <f t="shared" si="833"/>
        <v>0</v>
      </c>
      <c r="EV57" s="43">
        <f t="shared" si="910"/>
        <v>3</v>
      </c>
      <c r="EW57" s="43">
        <f t="shared" si="910"/>
        <v>0</v>
      </c>
      <c r="EX57" s="56"/>
      <c r="EY57" s="22" t="str">
        <f t="shared" si="834"/>
        <v>HAEGEMANS Bart</v>
      </c>
      <c r="EZ57" s="83">
        <v>5013</v>
      </c>
      <c r="FA57" s="22" t="str">
        <f t="shared" si="835"/>
        <v>C</v>
      </c>
      <c r="FB57" s="22" t="str">
        <f t="shared" si="836"/>
        <v>VERBANCK Dany</v>
      </c>
      <c r="FC57" s="83">
        <v>3141</v>
      </c>
      <c r="FD57" s="22" t="str">
        <f t="shared" si="837"/>
        <v>NA</v>
      </c>
      <c r="FE57" s="83">
        <v>1</v>
      </c>
      <c r="FF57" s="83">
        <v>1</v>
      </c>
      <c r="FG57" s="84"/>
      <c r="FH57" s="22">
        <f t="shared" si="838"/>
        <v>2</v>
      </c>
      <c r="FI57" s="22">
        <f t="shared" si="839"/>
        <v>0</v>
      </c>
      <c r="FJ57" s="43">
        <f t="shared" si="911"/>
        <v>3</v>
      </c>
      <c r="FK57" s="43">
        <f t="shared" si="911"/>
        <v>0</v>
      </c>
      <c r="FL57" s="56"/>
      <c r="FM57" s="22" t="str">
        <f t="shared" si="840"/>
        <v>CLEYMANS Patrick</v>
      </c>
      <c r="FN57" s="83">
        <v>8426</v>
      </c>
      <c r="FO57" s="22" t="str">
        <f t="shared" si="841"/>
        <v>C</v>
      </c>
      <c r="FP57" s="22" t="str">
        <f t="shared" si="842"/>
        <v>DE VAEL Louis</v>
      </c>
      <c r="FQ57" s="83">
        <v>1769</v>
      </c>
      <c r="FR57" s="22" t="str">
        <f t="shared" si="843"/>
        <v>C</v>
      </c>
      <c r="FS57" s="83">
        <v>2</v>
      </c>
      <c r="FT57" s="83">
        <v>2</v>
      </c>
      <c r="FU57" s="84"/>
      <c r="FV57" s="22">
        <f t="shared" si="844"/>
        <v>0</v>
      </c>
      <c r="FW57" s="22">
        <f t="shared" si="845"/>
        <v>2</v>
      </c>
      <c r="FX57" s="43">
        <f t="shared" si="912"/>
        <v>0</v>
      </c>
      <c r="FY57" s="43">
        <f t="shared" si="912"/>
        <v>3</v>
      </c>
      <c r="FZ57" s="66"/>
      <c r="GA57" s="22" t="str">
        <f t="shared" si="846"/>
        <v>VERLINDEN Michaël</v>
      </c>
      <c r="GB57" s="83">
        <v>6994</v>
      </c>
      <c r="GC57" s="22" t="str">
        <f t="shared" si="847"/>
        <v>B</v>
      </c>
      <c r="GD57" s="22" t="str">
        <f t="shared" si="848"/>
        <v>VAN KEER Kristiaan</v>
      </c>
      <c r="GE57" s="83">
        <v>2249</v>
      </c>
      <c r="GF57" s="22" t="str">
        <f t="shared" si="849"/>
        <v>C</v>
      </c>
      <c r="GG57" s="83">
        <v>1</v>
      </c>
      <c r="GH57" s="83">
        <v>1</v>
      </c>
      <c r="GI57" s="84"/>
      <c r="GJ57" s="22">
        <f t="shared" si="850"/>
        <v>2</v>
      </c>
      <c r="GK57" s="22">
        <f t="shared" si="851"/>
        <v>0</v>
      </c>
      <c r="GL57" s="43">
        <f t="shared" si="913"/>
        <v>3</v>
      </c>
      <c r="GM57" s="43">
        <f t="shared" si="913"/>
        <v>0</v>
      </c>
      <c r="GN57" s="56"/>
      <c r="GO57" s="22" t="str">
        <f t="shared" si="852"/>
        <v>THYS François</v>
      </c>
      <c r="GP57" s="83">
        <v>8078</v>
      </c>
      <c r="GQ57" s="22" t="str">
        <f t="shared" si="853"/>
        <v>D</v>
      </c>
      <c r="GR57" s="22" t="str">
        <f t="shared" si="854"/>
        <v>CALLENS Patrick</v>
      </c>
      <c r="GS57" s="83">
        <v>8075</v>
      </c>
      <c r="GT57" s="22" t="str">
        <f t="shared" si="855"/>
        <v>NA</v>
      </c>
      <c r="GU57" s="83">
        <v>2</v>
      </c>
      <c r="GV57" s="83">
        <v>2</v>
      </c>
      <c r="GW57" s="84"/>
      <c r="GX57" s="22">
        <f t="shared" si="856"/>
        <v>0</v>
      </c>
      <c r="GY57" s="22">
        <f t="shared" si="857"/>
        <v>2</v>
      </c>
      <c r="GZ57" s="43">
        <f t="shared" si="914"/>
        <v>0</v>
      </c>
      <c r="HA57" s="43">
        <f t="shared" si="914"/>
        <v>3</v>
      </c>
      <c r="HB57" s="56"/>
      <c r="HC57" s="22" t="str">
        <f t="shared" si="858"/>
        <v>VAN LENT Kenny</v>
      </c>
      <c r="HD57" s="83">
        <v>8062</v>
      </c>
      <c r="HE57" s="22" t="str">
        <f t="shared" si="859"/>
        <v>D</v>
      </c>
      <c r="HF57" s="22" t="str">
        <f t="shared" si="860"/>
        <v>COECKE Achiel</v>
      </c>
      <c r="HG57" s="83">
        <v>4209</v>
      </c>
      <c r="HH57" s="22" t="str">
        <f t="shared" si="861"/>
        <v>B</v>
      </c>
      <c r="HI57" s="83">
        <v>2</v>
      </c>
      <c r="HJ57" s="83">
        <v>1</v>
      </c>
      <c r="HK57" s="84"/>
      <c r="HL57" s="22">
        <f t="shared" si="862"/>
        <v>1</v>
      </c>
      <c r="HM57" s="22">
        <f t="shared" si="863"/>
        <v>1</v>
      </c>
      <c r="HN57" s="43">
        <f t="shared" si="915"/>
        <v>1</v>
      </c>
      <c r="HO57" s="43">
        <f t="shared" si="915"/>
        <v>1</v>
      </c>
      <c r="HP57" s="66"/>
      <c r="HQ57" s="22" t="str">
        <f t="shared" si="864"/>
        <v>VAN KEER Kristiaan</v>
      </c>
      <c r="HR57" s="83">
        <v>2249</v>
      </c>
      <c r="HS57" s="22" t="str">
        <f t="shared" si="865"/>
        <v>C</v>
      </c>
      <c r="HT57" s="22" t="str">
        <f t="shared" si="866"/>
        <v>ALEWATERS Gustaaf</v>
      </c>
      <c r="HU57" s="83">
        <v>3691</v>
      </c>
      <c r="HV57" s="22" t="str">
        <f t="shared" si="867"/>
        <v>D</v>
      </c>
      <c r="HW57" s="83">
        <v>1</v>
      </c>
      <c r="HX57" s="83">
        <v>1</v>
      </c>
      <c r="HY57" s="84"/>
      <c r="HZ57" s="22">
        <f t="shared" si="868"/>
        <v>2</v>
      </c>
      <c r="IA57" s="22">
        <f t="shared" si="869"/>
        <v>0</v>
      </c>
      <c r="IB57" s="43">
        <f t="shared" si="916"/>
        <v>3</v>
      </c>
      <c r="IC57" s="43">
        <f t="shared" si="916"/>
        <v>0</v>
      </c>
      <c r="ID57" s="56"/>
      <c r="IE57" s="22" t="str">
        <f t="shared" si="870"/>
        <v>BROOTHAERS Kurt</v>
      </c>
      <c r="IF57" s="83">
        <v>5275</v>
      </c>
      <c r="IG57" s="22" t="str">
        <f t="shared" si="871"/>
        <v>D</v>
      </c>
      <c r="IH57" s="22" t="str">
        <f t="shared" si="872"/>
        <v>CARLIER Astrid</v>
      </c>
      <c r="II57" s="83">
        <v>6446</v>
      </c>
      <c r="IJ57" s="22" t="str">
        <f t="shared" si="873"/>
        <v>D</v>
      </c>
      <c r="IK57" s="83">
        <v>1</v>
      </c>
      <c r="IL57" s="83">
        <v>2</v>
      </c>
      <c r="IM57" s="65"/>
      <c r="IN57" s="22">
        <f t="shared" si="874"/>
        <v>1</v>
      </c>
      <c r="IO57" s="22">
        <f t="shared" si="875"/>
        <v>1</v>
      </c>
      <c r="IP57" s="43">
        <f t="shared" si="917"/>
        <v>1</v>
      </c>
      <c r="IQ57" s="43">
        <f t="shared" si="917"/>
        <v>1</v>
      </c>
      <c r="IR57" s="56"/>
      <c r="IS57" s="22" t="str">
        <f t="shared" si="876"/>
        <v>STALLAERT François</v>
      </c>
      <c r="IT57" s="83">
        <v>7165</v>
      </c>
      <c r="IU57" s="22" t="str">
        <f t="shared" si="877"/>
        <v>D</v>
      </c>
      <c r="IV57" s="22" t="str">
        <f t="shared" si="878"/>
        <v>THYS Cindy</v>
      </c>
      <c r="IW57" s="83">
        <v>3689</v>
      </c>
      <c r="IX57" s="22" t="str">
        <f t="shared" si="879"/>
        <v>C</v>
      </c>
      <c r="IY57" s="83">
        <v>1</v>
      </c>
      <c r="IZ57" s="83">
        <v>1</v>
      </c>
      <c r="JA57" s="84"/>
      <c r="JB57" s="22">
        <f t="shared" si="880"/>
        <v>2</v>
      </c>
      <c r="JC57" s="22">
        <f t="shared" si="881"/>
        <v>0</v>
      </c>
      <c r="JD57" s="43">
        <f t="shared" si="918"/>
        <v>3</v>
      </c>
      <c r="JE57" s="43">
        <f t="shared" si="918"/>
        <v>0</v>
      </c>
      <c r="JF57" s="66"/>
      <c r="JG57" s="22" t="str">
        <f t="shared" si="882"/>
        <v>VAN HUFFELEN Geoffrey</v>
      </c>
      <c r="JH57" s="83">
        <v>6912</v>
      </c>
      <c r="JI57" s="22" t="str">
        <f t="shared" si="883"/>
        <v>C</v>
      </c>
      <c r="JJ57" s="22" t="str">
        <f t="shared" si="884"/>
        <v>SELLESLAGH Charly</v>
      </c>
      <c r="JK57" s="83">
        <v>7705</v>
      </c>
      <c r="JL57" s="22" t="str">
        <f t="shared" si="885"/>
        <v>C</v>
      </c>
      <c r="JM57" s="83">
        <v>1</v>
      </c>
      <c r="JN57" s="83">
        <v>1</v>
      </c>
      <c r="JO57" s="84"/>
      <c r="JP57" s="22">
        <f t="shared" si="886"/>
        <v>2</v>
      </c>
      <c r="JQ57" s="22">
        <f t="shared" si="887"/>
        <v>0</v>
      </c>
      <c r="JR57" s="43">
        <f t="shared" si="919"/>
        <v>3</v>
      </c>
      <c r="JS57" s="43">
        <f t="shared" si="919"/>
        <v>0</v>
      </c>
      <c r="JT57" s="56"/>
      <c r="JU57" s="22" t="str">
        <f t="shared" si="888"/>
        <v>SELLESLAGH Charly</v>
      </c>
      <c r="JV57" s="83">
        <v>7705</v>
      </c>
      <c r="JW57" s="22" t="str">
        <f t="shared" si="889"/>
        <v>C</v>
      </c>
      <c r="JX57" s="22" t="str">
        <f t="shared" si="890"/>
        <v>CARLIER Astrid</v>
      </c>
      <c r="JY57" s="83">
        <v>6446</v>
      </c>
      <c r="JZ57" s="22" t="str">
        <f t="shared" si="891"/>
        <v>D</v>
      </c>
      <c r="KA57" s="83">
        <v>1</v>
      </c>
      <c r="KB57" s="83">
        <v>1</v>
      </c>
      <c r="KC57" s="84"/>
      <c r="KD57" s="22">
        <f t="shared" si="892"/>
        <v>2</v>
      </c>
      <c r="KE57" s="22">
        <f t="shared" si="893"/>
        <v>0</v>
      </c>
      <c r="KF57" s="43">
        <f t="shared" si="920"/>
        <v>3</v>
      </c>
      <c r="KG57" s="43">
        <f t="shared" si="920"/>
        <v>0</v>
      </c>
      <c r="KH57" s="56"/>
      <c r="KI57" s="22" t="str">
        <f t="shared" si="894"/>
        <v>COOSEMANS Patrick</v>
      </c>
      <c r="KJ57" s="83">
        <v>1158</v>
      </c>
      <c r="KK57" s="22" t="str">
        <f t="shared" si="895"/>
        <v>NA</v>
      </c>
      <c r="KL57" s="22" t="str">
        <f t="shared" si="896"/>
        <v>VAN HUFFELEN Karel</v>
      </c>
      <c r="KM57" s="83">
        <v>3048</v>
      </c>
      <c r="KN57" s="22" t="str">
        <f t="shared" si="897"/>
        <v>C</v>
      </c>
      <c r="KO57" s="83">
        <v>2</v>
      </c>
      <c r="KP57" s="83">
        <v>2</v>
      </c>
      <c r="KQ57" s="84"/>
      <c r="KR57" s="22">
        <f t="shared" si="898"/>
        <v>0</v>
      </c>
      <c r="KS57" s="22">
        <f t="shared" si="899"/>
        <v>2</v>
      </c>
      <c r="KT57" s="43">
        <f t="shared" si="921"/>
        <v>0</v>
      </c>
      <c r="KU57" s="43">
        <f t="shared" si="921"/>
        <v>3</v>
      </c>
      <c r="KV57" s="66"/>
      <c r="KW57" s="22"/>
      <c r="KX57" s="83"/>
      <c r="KY57" s="22"/>
      <c r="KZ57" s="22"/>
      <c r="LA57" s="83"/>
      <c r="LB57" s="22"/>
      <c r="LC57" s="83"/>
      <c r="LD57" s="83"/>
      <c r="LE57" s="84"/>
      <c r="LF57" s="22"/>
      <c r="LG57" s="22"/>
      <c r="LH57" s="43"/>
      <c r="LI57" s="43"/>
      <c r="LJ57" s="56"/>
      <c r="LK57" s="22"/>
      <c r="LL57" s="83"/>
      <c r="LM57" s="22"/>
      <c r="LN57" s="22"/>
      <c r="LO57" s="83"/>
      <c r="LP57" s="22"/>
      <c r="LQ57" s="83"/>
      <c r="LR57" s="83"/>
      <c r="LS57" s="84"/>
      <c r="LT57" s="22"/>
      <c r="LU57" s="22"/>
      <c r="LV57" s="43"/>
      <c r="LW57" s="43"/>
      <c r="LY57" s="22"/>
      <c r="LZ57" s="83"/>
      <c r="MA57" s="22"/>
      <c r="MB57" s="22"/>
      <c r="MC57" s="83"/>
      <c r="MD57" s="22"/>
      <c r="ME57" s="83"/>
      <c r="MF57" s="83"/>
      <c r="MG57" s="84"/>
      <c r="MH57" s="22"/>
      <c r="MI57" s="22"/>
      <c r="MJ57" s="43"/>
      <c r="MK57" s="43"/>
      <c r="ML57" s="56"/>
      <c r="MM57" s="22"/>
      <c r="MN57" s="83"/>
      <c r="MO57" s="22"/>
      <c r="MP57" s="22"/>
      <c r="MQ57" s="83"/>
      <c r="MR57" s="22"/>
      <c r="MS57" s="83"/>
      <c r="MT57" s="83"/>
      <c r="MU57" s="84"/>
      <c r="MV57" s="22"/>
      <c r="MW57" s="22"/>
      <c r="MX57" s="43"/>
      <c r="MY57" s="43"/>
    </row>
    <row r="58" spans="1:363" ht="16.5" x14ac:dyDescent="0.3">
      <c r="A58" s="22" t="str">
        <f t="shared" si="768"/>
        <v>DE BUYSER Jean-Paul</v>
      </c>
      <c r="B58" s="83">
        <v>5335</v>
      </c>
      <c r="C58" s="22" t="str">
        <f t="shared" si="769"/>
        <v>D</v>
      </c>
      <c r="D58" s="22" t="str">
        <f t="shared" si="770"/>
        <v>VAN LENT Kenny</v>
      </c>
      <c r="E58" s="83">
        <v>8062</v>
      </c>
      <c r="F58" s="22" t="str">
        <f t="shared" si="771"/>
        <v>D</v>
      </c>
      <c r="G58" s="83">
        <v>1</v>
      </c>
      <c r="H58" s="83">
        <v>2</v>
      </c>
      <c r="I58" s="84"/>
      <c r="J58" s="22">
        <f t="shared" si="772"/>
        <v>1</v>
      </c>
      <c r="K58" s="22">
        <f t="shared" si="773"/>
        <v>1</v>
      </c>
      <c r="L58" s="43">
        <f t="shared" si="900"/>
        <v>1</v>
      </c>
      <c r="M58" s="43">
        <f t="shared" si="900"/>
        <v>1</v>
      </c>
      <c r="N58" s="66"/>
      <c r="O58" s="22" t="str">
        <f t="shared" si="774"/>
        <v>THYS François</v>
      </c>
      <c r="P58" s="83">
        <v>8078</v>
      </c>
      <c r="Q58" s="22" t="str">
        <f t="shared" si="775"/>
        <v>D</v>
      </c>
      <c r="R58" s="22" t="str">
        <f t="shared" si="776"/>
        <v>CLEYMANS Patrick</v>
      </c>
      <c r="S58" s="83">
        <v>8426</v>
      </c>
      <c r="T58" s="22" t="str">
        <f t="shared" si="777"/>
        <v>C</v>
      </c>
      <c r="U58" s="83">
        <v>2</v>
      </c>
      <c r="V58" s="83">
        <v>2</v>
      </c>
      <c r="W58" s="84"/>
      <c r="X58" s="22">
        <f t="shared" si="778"/>
        <v>0</v>
      </c>
      <c r="Y58" s="22">
        <f t="shared" si="779"/>
        <v>2</v>
      </c>
      <c r="Z58" s="43">
        <f t="shared" si="901"/>
        <v>0</v>
      </c>
      <c r="AA58" s="43">
        <f t="shared" si="901"/>
        <v>3</v>
      </c>
      <c r="AB58" s="56"/>
      <c r="AC58" s="22" t="str">
        <f t="shared" si="780"/>
        <v>CARLIER Astrid</v>
      </c>
      <c r="AD58" s="83">
        <v>6446</v>
      </c>
      <c r="AE58" s="22" t="str">
        <f t="shared" si="781"/>
        <v>D</v>
      </c>
      <c r="AF58" s="22" t="str">
        <f t="shared" si="782"/>
        <v>VAN HUFFELEN Kevin</v>
      </c>
      <c r="AG58" s="83">
        <v>8573</v>
      </c>
      <c r="AH58" s="22" t="str">
        <f t="shared" si="783"/>
        <v>C</v>
      </c>
      <c r="AI58" s="83">
        <v>2</v>
      </c>
      <c r="AJ58" s="83">
        <v>2</v>
      </c>
      <c r="AK58" s="84"/>
      <c r="AL58" s="22">
        <f t="shared" si="784"/>
        <v>0</v>
      </c>
      <c r="AM58" s="22">
        <f t="shared" si="785"/>
        <v>2</v>
      </c>
      <c r="AN58" s="43">
        <f t="shared" si="902"/>
        <v>0</v>
      </c>
      <c r="AO58" s="43">
        <f t="shared" si="902"/>
        <v>3</v>
      </c>
      <c r="AP58" s="56"/>
      <c r="AQ58" s="22" t="str">
        <f t="shared" si="786"/>
        <v>CALLENS Patrick</v>
      </c>
      <c r="AR58" s="83">
        <v>8075</v>
      </c>
      <c r="AS58" s="22" t="str">
        <f t="shared" si="787"/>
        <v>NA</v>
      </c>
      <c r="AT58" s="22" t="str">
        <f t="shared" si="788"/>
        <v>THYS Cindy</v>
      </c>
      <c r="AU58" s="83">
        <v>3689</v>
      </c>
      <c r="AV58" s="22" t="str">
        <f t="shared" si="789"/>
        <v>C</v>
      </c>
      <c r="AW58" s="83">
        <v>1</v>
      </c>
      <c r="AX58" s="83">
        <v>1</v>
      </c>
      <c r="AY58" s="84"/>
      <c r="AZ58" s="22">
        <f t="shared" si="790"/>
        <v>2</v>
      </c>
      <c r="BA58" s="22">
        <f t="shared" si="791"/>
        <v>0</v>
      </c>
      <c r="BB58" s="43">
        <f t="shared" si="903"/>
        <v>3</v>
      </c>
      <c r="BC58" s="43">
        <f t="shared" si="903"/>
        <v>0</v>
      </c>
      <c r="BD58" s="66"/>
      <c r="BE58" s="22" t="str">
        <f t="shared" si="792"/>
        <v>THYS François</v>
      </c>
      <c r="BF58" s="83">
        <v>8078</v>
      </c>
      <c r="BG58" s="22" t="str">
        <f t="shared" si="793"/>
        <v>D</v>
      </c>
      <c r="BH58" s="22" t="str">
        <f t="shared" si="794"/>
        <v>D'HERTEFELT Alfons</v>
      </c>
      <c r="BI58" s="83">
        <v>3288</v>
      </c>
      <c r="BJ58" s="22" t="str">
        <f t="shared" si="795"/>
        <v>C</v>
      </c>
      <c r="BK58" s="83">
        <v>2</v>
      </c>
      <c r="BL58" s="83">
        <v>1</v>
      </c>
      <c r="BM58" s="84"/>
      <c r="BN58" s="22">
        <f t="shared" si="796"/>
        <v>1</v>
      </c>
      <c r="BO58" s="22">
        <f t="shared" si="797"/>
        <v>1</v>
      </c>
      <c r="BP58" s="43">
        <f t="shared" si="904"/>
        <v>1</v>
      </c>
      <c r="BQ58" s="43">
        <f t="shared" si="904"/>
        <v>1</v>
      </c>
      <c r="BR58" s="56"/>
      <c r="BS58" s="22" t="str">
        <f t="shared" si="798"/>
        <v>ALEWATERS Gustaaf</v>
      </c>
      <c r="BT58" s="83">
        <v>3691</v>
      </c>
      <c r="BU58" s="22" t="str">
        <f t="shared" si="799"/>
        <v>D</v>
      </c>
      <c r="BV58" s="22" t="str">
        <f t="shared" si="800"/>
        <v>MERTENS Paris</v>
      </c>
      <c r="BW58" s="83">
        <v>8303</v>
      </c>
      <c r="BX58" s="22" t="str">
        <f t="shared" si="801"/>
        <v>D</v>
      </c>
      <c r="BY58" s="83">
        <v>1</v>
      </c>
      <c r="BZ58" s="83">
        <v>1</v>
      </c>
      <c r="CA58" s="84"/>
      <c r="CB58" s="22">
        <f t="shared" si="802"/>
        <v>2</v>
      </c>
      <c r="CC58" s="22">
        <f t="shared" si="803"/>
        <v>0</v>
      </c>
      <c r="CD58" s="43">
        <f t="shared" si="905"/>
        <v>3</v>
      </c>
      <c r="CE58" s="43">
        <f t="shared" si="905"/>
        <v>0</v>
      </c>
      <c r="CF58" s="56"/>
      <c r="CG58" s="22" t="str">
        <f t="shared" si="804"/>
        <v>CARLIER Astrid</v>
      </c>
      <c r="CH58" s="83">
        <v>6446</v>
      </c>
      <c r="CI58" s="22" t="str">
        <f t="shared" si="805"/>
        <v>D</v>
      </c>
      <c r="CJ58" s="22" t="str">
        <f t="shared" si="806"/>
        <v>LAUWERS Sigorney</v>
      </c>
      <c r="CK58" s="83">
        <v>1352</v>
      </c>
      <c r="CL58" s="22" t="str">
        <f t="shared" si="807"/>
        <v>ND</v>
      </c>
      <c r="CM58" s="83">
        <v>1</v>
      </c>
      <c r="CN58" s="83">
        <v>2</v>
      </c>
      <c r="CO58" s="84"/>
      <c r="CP58" s="22">
        <f t="shared" si="808"/>
        <v>1</v>
      </c>
      <c r="CQ58" s="22">
        <f t="shared" si="809"/>
        <v>1</v>
      </c>
      <c r="CR58" s="43">
        <f t="shared" si="906"/>
        <v>1</v>
      </c>
      <c r="CS58" s="43">
        <f t="shared" si="906"/>
        <v>1</v>
      </c>
      <c r="CT58" s="66"/>
      <c r="CU58" s="22" t="str">
        <f t="shared" si="810"/>
        <v>DOBBENIE Patricia</v>
      </c>
      <c r="CV58" s="83">
        <v>8072</v>
      </c>
      <c r="CW58" s="22" t="str">
        <f t="shared" si="811"/>
        <v>D</v>
      </c>
      <c r="CX58" s="22" t="str">
        <f t="shared" si="812"/>
        <v>CLAES Ingrid</v>
      </c>
      <c r="CY58" s="83">
        <v>2961</v>
      </c>
      <c r="CZ58" s="22" t="str">
        <f t="shared" si="813"/>
        <v>D</v>
      </c>
      <c r="DA58" s="83">
        <v>2</v>
      </c>
      <c r="DB58" s="83">
        <v>2</v>
      </c>
      <c r="DC58" s="84"/>
      <c r="DD58" s="22">
        <f t="shared" si="814"/>
        <v>0</v>
      </c>
      <c r="DE58" s="22">
        <f t="shared" si="815"/>
        <v>2</v>
      </c>
      <c r="DF58" s="43">
        <f t="shared" si="907"/>
        <v>0</v>
      </c>
      <c r="DG58" s="43">
        <f t="shared" si="907"/>
        <v>3</v>
      </c>
      <c r="DH58" s="56"/>
      <c r="DI58" s="22" t="str">
        <f t="shared" si="816"/>
        <v>SELLESLAGH Charly</v>
      </c>
      <c r="DJ58" s="83">
        <v>7705</v>
      </c>
      <c r="DK58" s="22" t="str">
        <f t="shared" si="817"/>
        <v>C</v>
      </c>
      <c r="DL58" s="22" t="str">
        <f t="shared" si="818"/>
        <v>SMET Kevin</v>
      </c>
      <c r="DM58" s="83">
        <v>2720</v>
      </c>
      <c r="DN58" s="22" t="str">
        <f t="shared" si="819"/>
        <v>B</v>
      </c>
      <c r="DO58" s="83">
        <v>1</v>
      </c>
      <c r="DP58" s="83">
        <v>1</v>
      </c>
      <c r="DQ58" s="84"/>
      <c r="DR58" s="22">
        <f t="shared" si="820"/>
        <v>2</v>
      </c>
      <c r="DS58" s="22">
        <f t="shared" si="821"/>
        <v>0</v>
      </c>
      <c r="DT58" s="43">
        <f t="shared" si="908"/>
        <v>3</v>
      </c>
      <c r="DU58" s="43">
        <f t="shared" si="908"/>
        <v>0</v>
      </c>
      <c r="DV58" s="56"/>
      <c r="DW58" s="22" t="str">
        <f t="shared" si="822"/>
        <v>PUBLIE Eric</v>
      </c>
      <c r="DX58" s="83">
        <v>8304</v>
      </c>
      <c r="DY58" s="22" t="str">
        <f t="shared" si="823"/>
        <v>D</v>
      </c>
      <c r="DZ58" s="22" t="str">
        <f t="shared" si="824"/>
        <v>SELLESLAGH Charly</v>
      </c>
      <c r="EA58" s="83">
        <v>7705</v>
      </c>
      <c r="EB58" s="22" t="str">
        <f t="shared" si="825"/>
        <v>C</v>
      </c>
      <c r="EC58" s="83">
        <v>1</v>
      </c>
      <c r="ED58" s="83">
        <v>2</v>
      </c>
      <c r="EE58" s="84"/>
      <c r="EF58" s="22">
        <f t="shared" si="826"/>
        <v>1</v>
      </c>
      <c r="EG58" s="22">
        <f t="shared" si="827"/>
        <v>1</v>
      </c>
      <c r="EH58" s="43">
        <f t="shared" si="909"/>
        <v>1</v>
      </c>
      <c r="EI58" s="43">
        <f t="shared" si="909"/>
        <v>1</v>
      </c>
      <c r="EJ58" s="66"/>
      <c r="EK58" s="22" t="str">
        <f t="shared" si="828"/>
        <v>SMET Kevin</v>
      </c>
      <c r="EL58" s="83">
        <v>2720</v>
      </c>
      <c r="EM58" s="22" t="str">
        <f t="shared" si="829"/>
        <v>B</v>
      </c>
      <c r="EN58" s="22" t="str">
        <f t="shared" si="830"/>
        <v>BROOTHAERS Kurt</v>
      </c>
      <c r="EO58" s="83">
        <v>5275</v>
      </c>
      <c r="EP58" s="22" t="str">
        <f t="shared" si="831"/>
        <v>D</v>
      </c>
      <c r="EQ58" s="83">
        <v>1</v>
      </c>
      <c r="ER58" s="83">
        <v>1</v>
      </c>
      <c r="ES58" s="84"/>
      <c r="ET58" s="22">
        <f t="shared" si="832"/>
        <v>2</v>
      </c>
      <c r="EU58" s="22">
        <f t="shared" si="833"/>
        <v>0</v>
      </c>
      <c r="EV58" s="43">
        <f t="shared" si="910"/>
        <v>3</v>
      </c>
      <c r="EW58" s="43">
        <f t="shared" si="910"/>
        <v>0</v>
      </c>
      <c r="EX58" s="56"/>
      <c r="EY58" s="22" t="str">
        <f t="shared" si="834"/>
        <v>TORFS Rudi</v>
      </c>
      <c r="EZ58" s="83">
        <v>8309</v>
      </c>
      <c r="FA58" s="22" t="str">
        <f t="shared" si="835"/>
        <v>NA</v>
      </c>
      <c r="FB58" s="22" t="str">
        <f t="shared" si="836"/>
        <v>COOSEMANS Patrick</v>
      </c>
      <c r="FC58" s="83">
        <v>1158</v>
      </c>
      <c r="FD58" s="22" t="str">
        <f t="shared" si="837"/>
        <v>NA</v>
      </c>
      <c r="FE58" s="83">
        <v>2</v>
      </c>
      <c r="FF58" s="83">
        <v>1</v>
      </c>
      <c r="FG58" s="84"/>
      <c r="FH58" s="22">
        <f t="shared" si="838"/>
        <v>1</v>
      </c>
      <c r="FI58" s="22">
        <f t="shared" si="839"/>
        <v>1</v>
      </c>
      <c r="FJ58" s="43">
        <f t="shared" si="911"/>
        <v>1</v>
      </c>
      <c r="FK58" s="43">
        <f t="shared" si="911"/>
        <v>1</v>
      </c>
      <c r="FL58" s="56"/>
      <c r="FM58" s="22" t="str">
        <f t="shared" si="840"/>
        <v>COOSEMANS Patrick</v>
      </c>
      <c r="FN58" s="83">
        <v>1158</v>
      </c>
      <c r="FO58" s="22" t="str">
        <f t="shared" si="841"/>
        <v>NA</v>
      </c>
      <c r="FP58" s="22" t="str">
        <f t="shared" si="842"/>
        <v>THYS Cindy</v>
      </c>
      <c r="FQ58" s="83">
        <v>3689</v>
      </c>
      <c r="FR58" s="22" t="str">
        <f t="shared" si="843"/>
        <v>C</v>
      </c>
      <c r="FS58" s="83">
        <v>2</v>
      </c>
      <c r="FT58" s="83">
        <v>2</v>
      </c>
      <c r="FU58" s="84"/>
      <c r="FV58" s="22">
        <f t="shared" si="844"/>
        <v>0</v>
      </c>
      <c r="FW58" s="22">
        <f t="shared" si="845"/>
        <v>2</v>
      </c>
      <c r="FX58" s="43">
        <f t="shared" si="912"/>
        <v>0</v>
      </c>
      <c r="FY58" s="43">
        <f t="shared" si="912"/>
        <v>3</v>
      </c>
      <c r="FZ58" s="66"/>
      <c r="GA58" s="22" t="str">
        <f t="shared" si="846"/>
        <v>VAN BOUWEL Louis</v>
      </c>
      <c r="GB58" s="83">
        <v>2630</v>
      </c>
      <c r="GC58" s="22" t="str">
        <f t="shared" si="847"/>
        <v>D</v>
      </c>
      <c r="GD58" s="22" t="str">
        <f t="shared" si="848"/>
        <v>PUBLIE Eric</v>
      </c>
      <c r="GE58" s="83">
        <v>8304</v>
      </c>
      <c r="GF58" s="22" t="str">
        <f t="shared" si="849"/>
        <v>D</v>
      </c>
      <c r="GG58" s="83">
        <v>1</v>
      </c>
      <c r="GH58" s="83">
        <v>1</v>
      </c>
      <c r="GI58" s="84"/>
      <c r="GJ58" s="22">
        <f t="shared" si="850"/>
        <v>2</v>
      </c>
      <c r="GK58" s="22">
        <f t="shared" si="851"/>
        <v>0</v>
      </c>
      <c r="GL58" s="43">
        <f t="shared" si="913"/>
        <v>3</v>
      </c>
      <c r="GM58" s="43">
        <f t="shared" si="913"/>
        <v>0</v>
      </c>
      <c r="GN58" s="56"/>
      <c r="GO58" s="22" t="str">
        <f t="shared" si="852"/>
        <v>COECKE Achiel</v>
      </c>
      <c r="GP58" s="83">
        <v>4209</v>
      </c>
      <c r="GQ58" s="22" t="str">
        <f t="shared" si="853"/>
        <v>B</v>
      </c>
      <c r="GR58" s="22" t="str">
        <f t="shared" si="854"/>
        <v>VAN BOUWEL Louis</v>
      </c>
      <c r="GS58" s="83">
        <v>2630</v>
      </c>
      <c r="GT58" s="22" t="str">
        <f t="shared" si="855"/>
        <v>D</v>
      </c>
      <c r="GU58" s="83">
        <v>1</v>
      </c>
      <c r="GV58" s="83">
        <v>1</v>
      </c>
      <c r="GW58" s="84"/>
      <c r="GX58" s="22">
        <f t="shared" si="856"/>
        <v>2</v>
      </c>
      <c r="GY58" s="22">
        <f t="shared" si="857"/>
        <v>0</v>
      </c>
      <c r="GZ58" s="43">
        <f t="shared" si="914"/>
        <v>3</v>
      </c>
      <c r="HA58" s="43">
        <f t="shared" si="914"/>
        <v>0</v>
      </c>
      <c r="HB58" s="56"/>
      <c r="HC58" s="22" t="str">
        <f t="shared" si="858"/>
        <v>VAN DE VIJVER Dylan</v>
      </c>
      <c r="HD58" s="83">
        <v>2738</v>
      </c>
      <c r="HE58" s="22" t="str">
        <f t="shared" si="859"/>
        <v>D</v>
      </c>
      <c r="HF58" s="22" t="str">
        <f t="shared" si="860"/>
        <v>THYS François</v>
      </c>
      <c r="HG58" s="83">
        <v>8078</v>
      </c>
      <c r="HH58" s="22" t="str">
        <f t="shared" si="861"/>
        <v>D</v>
      </c>
      <c r="HI58" s="83">
        <v>1</v>
      </c>
      <c r="HJ58" s="83">
        <v>1</v>
      </c>
      <c r="HK58" s="84"/>
      <c r="HL58" s="22">
        <f t="shared" si="862"/>
        <v>2</v>
      </c>
      <c r="HM58" s="22">
        <f t="shared" si="863"/>
        <v>0</v>
      </c>
      <c r="HN58" s="43">
        <f t="shared" si="915"/>
        <v>3</v>
      </c>
      <c r="HO58" s="43">
        <f t="shared" si="915"/>
        <v>0</v>
      </c>
      <c r="HP58" s="66"/>
      <c r="HQ58" s="22" t="str">
        <f t="shared" si="864"/>
        <v>PUBLIE Eric</v>
      </c>
      <c r="HR58" s="83">
        <v>8304</v>
      </c>
      <c r="HS58" s="22" t="str">
        <f t="shared" si="865"/>
        <v>D</v>
      </c>
      <c r="HT58" s="22" t="str">
        <f t="shared" si="866"/>
        <v>VAN BOGAERT Jordi</v>
      </c>
      <c r="HU58" s="83">
        <v>2601</v>
      </c>
      <c r="HV58" s="22" t="str">
        <f t="shared" si="867"/>
        <v>D</v>
      </c>
      <c r="HW58" s="83">
        <v>2</v>
      </c>
      <c r="HX58" s="83">
        <v>1</v>
      </c>
      <c r="HY58" s="84"/>
      <c r="HZ58" s="22">
        <f t="shared" si="868"/>
        <v>1</v>
      </c>
      <c r="IA58" s="22">
        <f t="shared" si="869"/>
        <v>1</v>
      </c>
      <c r="IB58" s="43">
        <f t="shared" si="916"/>
        <v>1</v>
      </c>
      <c r="IC58" s="43">
        <f t="shared" si="916"/>
        <v>1</v>
      </c>
      <c r="ID58" s="56"/>
      <c r="IE58" s="22" t="str">
        <f t="shared" si="870"/>
        <v>COOSEMANS Patrick</v>
      </c>
      <c r="IF58" s="83">
        <v>1158</v>
      </c>
      <c r="IG58" s="22" t="str">
        <f t="shared" si="871"/>
        <v>NA</v>
      </c>
      <c r="IH58" s="22" t="str">
        <f t="shared" si="872"/>
        <v>PUBLIE Eric</v>
      </c>
      <c r="II58" s="83">
        <v>8304</v>
      </c>
      <c r="IJ58" s="22" t="str">
        <f t="shared" si="873"/>
        <v>D</v>
      </c>
      <c r="IK58" s="83">
        <v>1</v>
      </c>
      <c r="IL58" s="83">
        <v>1</v>
      </c>
      <c r="IM58" s="65"/>
      <c r="IN58" s="22">
        <f t="shared" si="874"/>
        <v>2</v>
      </c>
      <c r="IO58" s="22">
        <f t="shared" si="875"/>
        <v>0</v>
      </c>
      <c r="IP58" s="43">
        <f t="shared" si="917"/>
        <v>3</v>
      </c>
      <c r="IQ58" s="43">
        <f t="shared" si="917"/>
        <v>0</v>
      </c>
      <c r="IR58" s="56"/>
      <c r="IS58" s="22" t="str">
        <f t="shared" si="876"/>
        <v>VERHOEVEN Christiaan</v>
      </c>
      <c r="IT58" s="83">
        <v>1699</v>
      </c>
      <c r="IU58" s="22" t="str">
        <f t="shared" si="877"/>
        <v>C</v>
      </c>
      <c r="IV58" s="22" t="str">
        <f t="shared" si="878"/>
        <v>DE VAEL Louis</v>
      </c>
      <c r="IW58" s="83">
        <v>1769</v>
      </c>
      <c r="IX58" s="22" t="str">
        <f t="shared" si="879"/>
        <v>C</v>
      </c>
      <c r="IY58" s="83">
        <v>1</v>
      </c>
      <c r="IZ58" s="83">
        <v>2</v>
      </c>
      <c r="JA58" s="84"/>
      <c r="JB58" s="22">
        <f t="shared" si="880"/>
        <v>1</v>
      </c>
      <c r="JC58" s="22">
        <f t="shared" si="881"/>
        <v>1</v>
      </c>
      <c r="JD58" s="43">
        <f t="shared" si="918"/>
        <v>1</v>
      </c>
      <c r="JE58" s="43">
        <f t="shared" si="918"/>
        <v>1</v>
      </c>
      <c r="JF58" s="66"/>
      <c r="JG58" s="22" t="str">
        <f t="shared" si="882"/>
        <v>VAN BOUWEL Louis</v>
      </c>
      <c r="JH58" s="83">
        <v>2630</v>
      </c>
      <c r="JI58" s="22" t="str">
        <f t="shared" si="883"/>
        <v>D</v>
      </c>
      <c r="JJ58" s="22" t="str">
        <f t="shared" si="884"/>
        <v>MAETENS Gert</v>
      </c>
      <c r="JK58" s="83">
        <v>8048</v>
      </c>
      <c r="JL58" s="22" t="str">
        <f t="shared" si="885"/>
        <v>D</v>
      </c>
      <c r="JM58" s="83">
        <v>2</v>
      </c>
      <c r="JN58" s="83">
        <v>1</v>
      </c>
      <c r="JO58" s="84"/>
      <c r="JP58" s="22">
        <f t="shared" si="886"/>
        <v>1</v>
      </c>
      <c r="JQ58" s="22">
        <f t="shared" si="887"/>
        <v>1</v>
      </c>
      <c r="JR58" s="43">
        <f t="shared" si="919"/>
        <v>1</v>
      </c>
      <c r="JS58" s="43">
        <f t="shared" si="919"/>
        <v>1</v>
      </c>
      <c r="JT58" s="56"/>
      <c r="JU58" s="22" t="str">
        <f t="shared" si="888"/>
        <v>MAETENS Gert</v>
      </c>
      <c r="JV58" s="83">
        <v>8048</v>
      </c>
      <c r="JW58" s="22" t="str">
        <f t="shared" si="889"/>
        <v>D</v>
      </c>
      <c r="JX58" s="22" t="str">
        <f t="shared" si="890"/>
        <v>PUBLIE Eric</v>
      </c>
      <c r="JY58" s="83">
        <v>8304</v>
      </c>
      <c r="JZ58" s="22" t="str">
        <f t="shared" si="891"/>
        <v>D</v>
      </c>
      <c r="KA58" s="83">
        <v>1</v>
      </c>
      <c r="KB58" s="83">
        <v>1</v>
      </c>
      <c r="KC58" s="84"/>
      <c r="KD58" s="22">
        <f t="shared" si="892"/>
        <v>2</v>
      </c>
      <c r="KE58" s="22">
        <f t="shared" si="893"/>
        <v>0</v>
      </c>
      <c r="KF58" s="43">
        <f t="shared" si="920"/>
        <v>3</v>
      </c>
      <c r="KG58" s="43">
        <f t="shared" si="920"/>
        <v>0</v>
      </c>
      <c r="KH58" s="56"/>
      <c r="KI58" s="22" t="str">
        <f t="shared" si="894"/>
        <v>ADRIAENSSENS Jorn</v>
      </c>
      <c r="KJ58" s="83">
        <v>950</v>
      </c>
      <c r="KK58" s="22" t="str">
        <f t="shared" si="895"/>
        <v>NA</v>
      </c>
      <c r="KL58" s="22" t="str">
        <f t="shared" si="896"/>
        <v>VAN BOUWEL Louis</v>
      </c>
      <c r="KM58" s="83">
        <v>2630</v>
      </c>
      <c r="KN58" s="22" t="str">
        <f t="shared" si="897"/>
        <v>D</v>
      </c>
      <c r="KO58" s="83">
        <v>1</v>
      </c>
      <c r="KP58" s="83">
        <v>1</v>
      </c>
      <c r="KQ58" s="84"/>
      <c r="KR58" s="22">
        <f t="shared" si="898"/>
        <v>2</v>
      </c>
      <c r="KS58" s="22">
        <f t="shared" si="899"/>
        <v>0</v>
      </c>
      <c r="KT58" s="43">
        <f t="shared" si="921"/>
        <v>3</v>
      </c>
      <c r="KU58" s="43">
        <f t="shared" si="921"/>
        <v>0</v>
      </c>
      <c r="KV58" s="66"/>
      <c r="KW58" s="22"/>
      <c r="KX58" s="83"/>
      <c r="KY58" s="22"/>
      <c r="KZ58" s="22"/>
      <c r="LA58" s="83"/>
      <c r="LB58" s="22"/>
      <c r="LC58" s="83"/>
      <c r="LD58" s="83"/>
      <c r="LE58" s="84"/>
      <c r="LF58" s="22"/>
      <c r="LG58" s="22"/>
      <c r="LH58" s="43"/>
      <c r="LI58" s="43"/>
      <c r="LJ58" s="56"/>
      <c r="LK58" s="22"/>
      <c r="LL58" s="83"/>
      <c r="LM58" s="22"/>
      <c r="LN58" s="22"/>
      <c r="LO58" s="83"/>
      <c r="LP58" s="22"/>
      <c r="LQ58" s="83"/>
      <c r="LR58" s="83"/>
      <c r="LS58" s="84"/>
      <c r="LT58" s="22"/>
      <c r="LU58" s="22"/>
      <c r="LV58" s="43"/>
      <c r="LW58" s="43"/>
      <c r="LY58" s="22"/>
      <c r="LZ58" s="83"/>
      <c r="MA58" s="22"/>
      <c r="MB58" s="22"/>
      <c r="MC58" s="83"/>
      <c r="MD58" s="22"/>
      <c r="ME58" s="83"/>
      <c r="MF58" s="83"/>
      <c r="MG58" s="84"/>
      <c r="MH58" s="22"/>
      <c r="MI58" s="22"/>
      <c r="MJ58" s="43"/>
      <c r="MK58" s="43"/>
      <c r="ML58" s="56"/>
      <c r="MM58" s="22"/>
      <c r="MN58" s="83"/>
      <c r="MO58" s="22"/>
      <c r="MP58" s="22"/>
      <c r="MQ58" s="83"/>
      <c r="MR58" s="22"/>
      <c r="MS58" s="83"/>
      <c r="MT58" s="83"/>
      <c r="MU58" s="84"/>
      <c r="MV58" s="22"/>
      <c r="MW58" s="22"/>
      <c r="MX58" s="43"/>
      <c r="MY58" s="43"/>
    </row>
    <row r="59" spans="1:363" ht="17.25" thickBot="1" x14ac:dyDescent="0.35">
      <c r="A59" s="22" t="str">
        <f t="shared" si="768"/>
        <v>RIGUEL Nick</v>
      </c>
      <c r="B59" s="83">
        <v>5397</v>
      </c>
      <c r="C59" s="22" t="str">
        <f t="shared" si="769"/>
        <v>C</v>
      </c>
      <c r="D59" s="22" t="str">
        <f t="shared" si="770"/>
        <v>JURRIENS Frank</v>
      </c>
      <c r="E59" s="83">
        <v>8064</v>
      </c>
      <c r="F59" s="22" t="str">
        <f t="shared" si="771"/>
        <v>D</v>
      </c>
      <c r="G59" s="83">
        <v>1</v>
      </c>
      <c r="H59" s="83">
        <v>2</v>
      </c>
      <c r="I59" s="85"/>
      <c r="J59" s="22">
        <f t="shared" si="772"/>
        <v>1</v>
      </c>
      <c r="K59" s="22">
        <f t="shared" si="773"/>
        <v>1</v>
      </c>
      <c r="L59" s="43">
        <f t="shared" si="900"/>
        <v>1</v>
      </c>
      <c r="M59" s="43">
        <f t="shared" si="900"/>
        <v>1</v>
      </c>
      <c r="N59" s="56"/>
      <c r="O59" s="22" t="str">
        <f t="shared" si="774"/>
        <v>VAN STEEN Louis</v>
      </c>
      <c r="P59" s="83">
        <v>6573</v>
      </c>
      <c r="Q59" s="22" t="str">
        <f t="shared" si="775"/>
        <v>D</v>
      </c>
      <c r="R59" s="22" t="str">
        <f t="shared" si="776"/>
        <v>DE BUYSER Glenn</v>
      </c>
      <c r="S59" s="83">
        <v>1864</v>
      </c>
      <c r="T59" s="22" t="str">
        <f t="shared" si="777"/>
        <v>C</v>
      </c>
      <c r="U59" s="83">
        <v>2</v>
      </c>
      <c r="V59" s="83">
        <v>2</v>
      </c>
      <c r="W59" s="85"/>
      <c r="X59" s="22">
        <f t="shared" si="778"/>
        <v>0</v>
      </c>
      <c r="Y59" s="22">
        <f t="shared" si="779"/>
        <v>2</v>
      </c>
      <c r="Z59" s="43">
        <f t="shared" si="901"/>
        <v>0</v>
      </c>
      <c r="AA59" s="43">
        <f t="shared" si="901"/>
        <v>3</v>
      </c>
      <c r="AB59" s="56"/>
      <c r="AC59" s="22" t="str">
        <f t="shared" si="780"/>
        <v>VAN DER JEUGT Ben</v>
      </c>
      <c r="AD59" s="83">
        <v>5873</v>
      </c>
      <c r="AE59" s="22" t="str">
        <f t="shared" si="781"/>
        <v>D</v>
      </c>
      <c r="AF59" s="22" t="str">
        <f t="shared" si="782"/>
        <v>VERLINDEN Michaël</v>
      </c>
      <c r="AG59" s="83">
        <v>6994</v>
      </c>
      <c r="AH59" s="22" t="str">
        <f t="shared" si="783"/>
        <v>B</v>
      </c>
      <c r="AI59" s="83">
        <v>2</v>
      </c>
      <c r="AJ59" s="83">
        <v>1</v>
      </c>
      <c r="AK59" s="85"/>
      <c r="AL59" s="22">
        <f t="shared" si="784"/>
        <v>1</v>
      </c>
      <c r="AM59" s="22">
        <f t="shared" si="785"/>
        <v>1</v>
      </c>
      <c r="AN59" s="43">
        <f t="shared" si="902"/>
        <v>1</v>
      </c>
      <c r="AO59" s="43">
        <f t="shared" si="902"/>
        <v>1</v>
      </c>
      <c r="AP59" s="56"/>
      <c r="AQ59" s="22" t="str">
        <f t="shared" si="786"/>
        <v>VAN HUFFELEN Karel</v>
      </c>
      <c r="AR59" s="83">
        <v>3048</v>
      </c>
      <c r="AS59" s="22" t="str">
        <f t="shared" si="787"/>
        <v>C</v>
      </c>
      <c r="AT59" s="22" t="str">
        <f t="shared" si="788"/>
        <v>BUNNEGHEM Sam</v>
      </c>
      <c r="AU59" s="83">
        <v>5436</v>
      </c>
      <c r="AV59" s="22" t="str">
        <f t="shared" si="789"/>
        <v>NA</v>
      </c>
      <c r="AW59" s="83">
        <v>1</v>
      </c>
      <c r="AX59" s="83">
        <v>1</v>
      </c>
      <c r="AY59" s="85"/>
      <c r="AZ59" s="22">
        <f t="shared" si="790"/>
        <v>2</v>
      </c>
      <c r="BA59" s="22">
        <f t="shared" si="791"/>
        <v>0</v>
      </c>
      <c r="BB59" s="43">
        <f t="shared" si="903"/>
        <v>3</v>
      </c>
      <c r="BC59" s="43">
        <f t="shared" si="903"/>
        <v>0</v>
      </c>
      <c r="BD59" s="56"/>
      <c r="BE59" s="22" t="str">
        <f t="shared" si="792"/>
        <v>THYS Cindy</v>
      </c>
      <c r="BF59" s="83">
        <v>3689</v>
      </c>
      <c r="BG59" s="22" t="str">
        <f t="shared" si="793"/>
        <v>C</v>
      </c>
      <c r="BH59" s="22" t="str">
        <f t="shared" si="794"/>
        <v>JURRIENS Frank</v>
      </c>
      <c r="BI59" s="83">
        <v>8064</v>
      </c>
      <c r="BJ59" s="22" t="str">
        <f t="shared" si="795"/>
        <v>D</v>
      </c>
      <c r="BK59" s="83">
        <v>2</v>
      </c>
      <c r="BL59" s="83">
        <v>1</v>
      </c>
      <c r="BM59" s="85"/>
      <c r="BN59" s="22">
        <f t="shared" si="796"/>
        <v>1</v>
      </c>
      <c r="BO59" s="22">
        <f t="shared" si="797"/>
        <v>1</v>
      </c>
      <c r="BP59" s="43">
        <f t="shared" si="904"/>
        <v>1</v>
      </c>
      <c r="BQ59" s="43">
        <f t="shared" si="904"/>
        <v>1</v>
      </c>
      <c r="BR59" s="56"/>
      <c r="BS59" s="22" t="str">
        <f t="shared" si="798"/>
        <v>VAN BOGAERT Jordi</v>
      </c>
      <c r="BT59" s="83">
        <v>2601</v>
      </c>
      <c r="BU59" s="22" t="str">
        <f t="shared" si="799"/>
        <v>D</v>
      </c>
      <c r="BV59" s="22" t="str">
        <f t="shared" si="800"/>
        <v>VAN DER JEUGT Ben</v>
      </c>
      <c r="BW59" s="83">
        <v>5873</v>
      </c>
      <c r="BX59" s="22" t="str">
        <f t="shared" si="801"/>
        <v>D</v>
      </c>
      <c r="BY59" s="83">
        <v>2</v>
      </c>
      <c r="BZ59" s="83">
        <v>2</v>
      </c>
      <c r="CA59" s="85"/>
      <c r="CB59" s="22">
        <f t="shared" si="802"/>
        <v>0</v>
      </c>
      <c r="CC59" s="22">
        <f t="shared" si="803"/>
        <v>2</v>
      </c>
      <c r="CD59" s="43">
        <f t="shared" si="905"/>
        <v>0</v>
      </c>
      <c r="CE59" s="43">
        <f t="shared" si="905"/>
        <v>3</v>
      </c>
      <c r="CF59" s="56"/>
      <c r="CG59" s="22" t="str">
        <f t="shared" si="804"/>
        <v>VAN KEER Kristiaan</v>
      </c>
      <c r="CH59" s="83">
        <v>2249</v>
      </c>
      <c r="CI59" s="22" t="str">
        <f t="shared" si="805"/>
        <v>C</v>
      </c>
      <c r="CJ59" s="22" t="str">
        <f t="shared" si="806"/>
        <v>DE BUYSER Glenn</v>
      </c>
      <c r="CK59" s="83">
        <v>1864</v>
      </c>
      <c r="CL59" s="22" t="str">
        <f t="shared" si="807"/>
        <v>C</v>
      </c>
      <c r="CM59" s="83">
        <v>2</v>
      </c>
      <c r="CN59" s="83">
        <v>2</v>
      </c>
      <c r="CO59" s="85"/>
      <c r="CP59" s="22">
        <f t="shared" si="808"/>
        <v>0</v>
      </c>
      <c r="CQ59" s="22">
        <f t="shared" si="809"/>
        <v>2</v>
      </c>
      <c r="CR59" s="43">
        <f t="shared" si="906"/>
        <v>0</v>
      </c>
      <c r="CS59" s="43">
        <f t="shared" si="906"/>
        <v>3</v>
      </c>
      <c r="CT59" s="56"/>
      <c r="CU59" s="22" t="str">
        <f t="shared" si="810"/>
        <v>THYS Cindy</v>
      </c>
      <c r="CV59" s="83">
        <v>3689</v>
      </c>
      <c r="CW59" s="22" t="str">
        <f t="shared" si="811"/>
        <v>C</v>
      </c>
      <c r="CX59" s="22" t="str">
        <f t="shared" si="812"/>
        <v>DESMEDT Gino</v>
      </c>
      <c r="CY59" s="83">
        <v>7889</v>
      </c>
      <c r="CZ59" s="22" t="str">
        <f t="shared" si="813"/>
        <v>D</v>
      </c>
      <c r="DA59" s="83">
        <v>1</v>
      </c>
      <c r="DB59" s="83">
        <v>1</v>
      </c>
      <c r="DC59" s="85"/>
      <c r="DD59" s="22">
        <f t="shared" si="814"/>
        <v>2</v>
      </c>
      <c r="DE59" s="22">
        <f t="shared" si="815"/>
        <v>0</v>
      </c>
      <c r="DF59" s="43">
        <f t="shared" si="907"/>
        <v>3</v>
      </c>
      <c r="DG59" s="43">
        <f t="shared" si="907"/>
        <v>0</v>
      </c>
      <c r="DH59" s="56"/>
      <c r="DI59" s="22" t="str">
        <f t="shared" si="816"/>
        <v>ARIJS Chris</v>
      </c>
      <c r="DJ59" s="83">
        <v>7767</v>
      </c>
      <c r="DK59" s="22" t="str">
        <f t="shared" si="817"/>
        <v>D</v>
      </c>
      <c r="DL59" s="22" t="str">
        <f t="shared" si="818"/>
        <v>VERLINDEN Michaël</v>
      </c>
      <c r="DM59" s="83">
        <v>6994</v>
      </c>
      <c r="DN59" s="22" t="str">
        <f t="shared" si="819"/>
        <v>B</v>
      </c>
      <c r="DO59" s="83">
        <v>2</v>
      </c>
      <c r="DP59" s="83">
        <v>2</v>
      </c>
      <c r="DQ59" s="85"/>
      <c r="DR59" s="22">
        <f t="shared" si="820"/>
        <v>0</v>
      </c>
      <c r="DS59" s="22">
        <f t="shared" si="821"/>
        <v>2</v>
      </c>
      <c r="DT59" s="43">
        <f t="shared" si="908"/>
        <v>0</v>
      </c>
      <c r="DU59" s="43">
        <f t="shared" si="908"/>
        <v>3</v>
      </c>
      <c r="DV59" s="56"/>
      <c r="DW59" s="22" t="str">
        <f t="shared" si="822"/>
        <v>VAN DER JEUGT Ben</v>
      </c>
      <c r="DX59" s="83">
        <v>5873</v>
      </c>
      <c r="DY59" s="22" t="str">
        <f t="shared" si="823"/>
        <v>D</v>
      </c>
      <c r="DZ59" s="22" t="str">
        <f t="shared" si="824"/>
        <v>ARIJS Chris</v>
      </c>
      <c r="EA59" s="83">
        <v>7767</v>
      </c>
      <c r="EB59" s="22" t="str">
        <f t="shared" si="825"/>
        <v>D</v>
      </c>
      <c r="EC59" s="83">
        <v>2</v>
      </c>
      <c r="ED59" s="83">
        <v>1</v>
      </c>
      <c r="EE59" s="85"/>
      <c r="EF59" s="22">
        <f t="shared" si="826"/>
        <v>1</v>
      </c>
      <c r="EG59" s="22">
        <f t="shared" si="827"/>
        <v>1</v>
      </c>
      <c r="EH59" s="43">
        <f t="shared" si="909"/>
        <v>1</v>
      </c>
      <c r="EI59" s="43">
        <f t="shared" si="909"/>
        <v>1</v>
      </c>
      <c r="EJ59" s="56"/>
      <c r="EK59" s="22" t="str">
        <f t="shared" si="828"/>
        <v>VERLINDEN Michaël</v>
      </c>
      <c r="EL59" s="83">
        <v>6994</v>
      </c>
      <c r="EM59" s="22" t="str">
        <f t="shared" si="829"/>
        <v>B</v>
      </c>
      <c r="EN59" s="22" t="str">
        <f t="shared" si="830"/>
        <v>CLEYMANS Patrick</v>
      </c>
      <c r="EO59" s="83">
        <v>8426</v>
      </c>
      <c r="EP59" s="22" t="str">
        <f t="shared" si="831"/>
        <v>C</v>
      </c>
      <c r="EQ59" s="83">
        <v>1</v>
      </c>
      <c r="ER59" s="83">
        <v>1</v>
      </c>
      <c r="ES59" s="85"/>
      <c r="ET59" s="22">
        <f t="shared" si="832"/>
        <v>2</v>
      </c>
      <c r="EU59" s="22">
        <f t="shared" si="833"/>
        <v>0</v>
      </c>
      <c r="EV59" s="43">
        <f t="shared" si="910"/>
        <v>3</v>
      </c>
      <c r="EW59" s="43">
        <f t="shared" si="910"/>
        <v>0</v>
      </c>
      <c r="EX59" s="56"/>
      <c r="EY59" s="22" t="str">
        <f t="shared" si="834"/>
        <v>JURRIENS Frank</v>
      </c>
      <c r="EZ59" s="83">
        <v>8064</v>
      </c>
      <c r="FA59" s="22" t="str">
        <f t="shared" si="835"/>
        <v>D</v>
      </c>
      <c r="FB59" s="22" t="str">
        <f t="shared" si="836"/>
        <v>BROOTHAERS Kurt</v>
      </c>
      <c r="FC59" s="83">
        <v>5275</v>
      </c>
      <c r="FD59" s="22" t="str">
        <f t="shared" si="837"/>
        <v>D</v>
      </c>
      <c r="FE59" s="83">
        <v>1</v>
      </c>
      <c r="FF59" s="83">
        <v>1</v>
      </c>
      <c r="FG59" s="85"/>
      <c r="FH59" s="22">
        <f t="shared" si="838"/>
        <v>2</v>
      </c>
      <c r="FI59" s="22">
        <f t="shared" si="839"/>
        <v>0</v>
      </c>
      <c r="FJ59" s="43">
        <f t="shared" si="911"/>
        <v>3</v>
      </c>
      <c r="FK59" s="43">
        <f t="shared" si="911"/>
        <v>0</v>
      </c>
      <c r="FL59" s="56"/>
      <c r="FM59" s="22" t="str">
        <f t="shared" si="840"/>
        <v>ADRIAENSSENS Jorn</v>
      </c>
      <c r="FN59" s="83">
        <v>950</v>
      </c>
      <c r="FO59" s="22" t="str">
        <f t="shared" si="841"/>
        <v>NA</v>
      </c>
      <c r="FP59" s="22" t="str">
        <f t="shared" si="842"/>
        <v>THYS François</v>
      </c>
      <c r="FQ59" s="83">
        <v>8078</v>
      </c>
      <c r="FR59" s="22" t="str">
        <f t="shared" si="843"/>
        <v>D</v>
      </c>
      <c r="FS59" s="83">
        <v>2</v>
      </c>
      <c r="FT59" s="83">
        <v>2</v>
      </c>
      <c r="FU59" s="85"/>
      <c r="FV59" s="22">
        <f t="shared" si="844"/>
        <v>0</v>
      </c>
      <c r="FW59" s="22">
        <f t="shared" si="845"/>
        <v>2</v>
      </c>
      <c r="FX59" s="43">
        <f t="shared" si="912"/>
        <v>0</v>
      </c>
      <c r="FY59" s="43">
        <f t="shared" si="912"/>
        <v>3</v>
      </c>
      <c r="FZ59" s="56"/>
      <c r="GA59" s="22" t="str">
        <f t="shared" si="846"/>
        <v>VAN HUFFELEN Kevin</v>
      </c>
      <c r="GB59" s="83">
        <v>8573</v>
      </c>
      <c r="GC59" s="22" t="str">
        <f t="shared" si="847"/>
        <v>C</v>
      </c>
      <c r="GD59" s="22" t="str">
        <f t="shared" si="848"/>
        <v>VAN DER JEUGT Ben</v>
      </c>
      <c r="GE59" s="83">
        <v>5873</v>
      </c>
      <c r="GF59" s="22" t="str">
        <f t="shared" si="849"/>
        <v>D</v>
      </c>
      <c r="GG59" s="83">
        <v>1</v>
      </c>
      <c r="GH59" s="83">
        <v>1</v>
      </c>
      <c r="GI59" s="85"/>
      <c r="GJ59" s="22">
        <f t="shared" si="850"/>
        <v>2</v>
      </c>
      <c r="GK59" s="22">
        <f t="shared" si="851"/>
        <v>0</v>
      </c>
      <c r="GL59" s="43">
        <f t="shared" si="913"/>
        <v>3</v>
      </c>
      <c r="GM59" s="43">
        <f t="shared" si="913"/>
        <v>0</v>
      </c>
      <c r="GN59" s="56"/>
      <c r="GO59" s="22" t="str">
        <f t="shared" si="852"/>
        <v>THYS Cindy</v>
      </c>
      <c r="GP59" s="83">
        <v>3689</v>
      </c>
      <c r="GQ59" s="22" t="str">
        <f t="shared" si="853"/>
        <v>C</v>
      </c>
      <c r="GR59" s="22" t="str">
        <f t="shared" si="854"/>
        <v>VAN HUFFELEN Kevin</v>
      </c>
      <c r="GS59" s="83">
        <v>8573</v>
      </c>
      <c r="GT59" s="22" t="str">
        <f t="shared" si="855"/>
        <v>C</v>
      </c>
      <c r="GU59" s="83">
        <v>1</v>
      </c>
      <c r="GV59" s="83">
        <v>2</v>
      </c>
      <c r="GW59" s="85"/>
      <c r="GX59" s="22">
        <f t="shared" si="856"/>
        <v>1</v>
      </c>
      <c r="GY59" s="22">
        <f t="shared" si="857"/>
        <v>1</v>
      </c>
      <c r="GZ59" s="43">
        <f t="shared" si="914"/>
        <v>1</v>
      </c>
      <c r="HA59" s="43">
        <f t="shared" si="914"/>
        <v>1</v>
      </c>
      <c r="HB59" s="56"/>
      <c r="HC59" s="22" t="str">
        <f t="shared" si="858"/>
        <v>D'HERTEFELT Alfons</v>
      </c>
      <c r="HD59" s="83">
        <v>3288</v>
      </c>
      <c r="HE59" s="22" t="str">
        <f t="shared" si="859"/>
        <v>C</v>
      </c>
      <c r="HF59" s="22" t="str">
        <f t="shared" si="860"/>
        <v>DOBBENIE Patricia</v>
      </c>
      <c r="HG59" s="83">
        <v>8072</v>
      </c>
      <c r="HH59" s="22" t="str">
        <f t="shared" si="861"/>
        <v>D</v>
      </c>
      <c r="HI59" s="83">
        <v>1</v>
      </c>
      <c r="HJ59" s="83">
        <v>1</v>
      </c>
      <c r="HK59" s="85"/>
      <c r="HL59" s="22">
        <f t="shared" si="862"/>
        <v>2</v>
      </c>
      <c r="HM59" s="22">
        <f t="shared" si="863"/>
        <v>0</v>
      </c>
      <c r="HN59" s="43">
        <f t="shared" si="915"/>
        <v>3</v>
      </c>
      <c r="HO59" s="43">
        <f t="shared" si="915"/>
        <v>0</v>
      </c>
      <c r="HP59" s="56"/>
      <c r="HQ59" s="22" t="str">
        <f t="shared" si="864"/>
        <v>VAN DER JEUGT Ben</v>
      </c>
      <c r="HR59" s="83">
        <v>5873</v>
      </c>
      <c r="HS59" s="22" t="str">
        <f t="shared" si="865"/>
        <v>D</v>
      </c>
      <c r="HT59" s="22" t="str">
        <f t="shared" si="866"/>
        <v>PEETERS Luc</v>
      </c>
      <c r="HU59" s="83">
        <v>5427</v>
      </c>
      <c r="HV59" s="22" t="str">
        <f t="shared" si="867"/>
        <v>D</v>
      </c>
      <c r="HW59" s="83">
        <v>1</v>
      </c>
      <c r="HX59" s="83">
        <v>2</v>
      </c>
      <c r="HY59" s="85"/>
      <c r="HZ59" s="22">
        <f t="shared" si="868"/>
        <v>1</v>
      </c>
      <c r="IA59" s="22">
        <f t="shared" si="869"/>
        <v>1</v>
      </c>
      <c r="IB59" s="43">
        <f t="shared" si="916"/>
        <v>1</v>
      </c>
      <c r="IC59" s="43">
        <f t="shared" si="916"/>
        <v>1</v>
      </c>
      <c r="ID59" s="56"/>
      <c r="IE59" s="22" t="str">
        <f t="shared" si="870"/>
        <v>ADRIAENSSENS Jorn</v>
      </c>
      <c r="IF59" s="83">
        <v>950</v>
      </c>
      <c r="IG59" s="22" t="str">
        <f t="shared" si="871"/>
        <v>NA</v>
      </c>
      <c r="IH59" s="22" t="str">
        <f t="shared" si="872"/>
        <v>VAN DER JEUGT Ben</v>
      </c>
      <c r="II59" s="83">
        <v>5873</v>
      </c>
      <c r="IJ59" s="22" t="str">
        <f t="shared" si="873"/>
        <v>D</v>
      </c>
      <c r="IK59" s="83">
        <v>2</v>
      </c>
      <c r="IL59" s="83">
        <v>1</v>
      </c>
      <c r="IM59" s="67"/>
      <c r="IN59" s="22">
        <f t="shared" si="874"/>
        <v>1</v>
      </c>
      <c r="IO59" s="22">
        <f t="shared" si="875"/>
        <v>1</v>
      </c>
      <c r="IP59" s="43">
        <f t="shared" si="917"/>
        <v>1</v>
      </c>
      <c r="IQ59" s="43">
        <f t="shared" si="917"/>
        <v>1</v>
      </c>
      <c r="IR59" s="56"/>
      <c r="IS59" s="22" t="str">
        <f t="shared" si="876"/>
        <v>DESMEDT Hugo</v>
      </c>
      <c r="IT59" s="83">
        <v>2911</v>
      </c>
      <c r="IU59" s="22" t="str">
        <f t="shared" si="877"/>
        <v>D</v>
      </c>
      <c r="IV59" s="22" t="str">
        <f t="shared" si="878"/>
        <v>THYS François</v>
      </c>
      <c r="IW59" s="83">
        <v>8078</v>
      </c>
      <c r="IX59" s="22" t="str">
        <f t="shared" si="879"/>
        <v>D</v>
      </c>
      <c r="IY59" s="83">
        <v>2</v>
      </c>
      <c r="IZ59" s="83">
        <v>1</v>
      </c>
      <c r="JA59" s="85"/>
      <c r="JB59" s="22">
        <f t="shared" si="880"/>
        <v>1</v>
      </c>
      <c r="JC59" s="22">
        <f t="shared" si="881"/>
        <v>1</v>
      </c>
      <c r="JD59" s="43">
        <f t="shared" si="918"/>
        <v>1</v>
      </c>
      <c r="JE59" s="43">
        <f t="shared" si="918"/>
        <v>1</v>
      </c>
      <c r="JF59" s="56"/>
      <c r="JG59" s="22" t="str">
        <f t="shared" si="882"/>
        <v>SMET Kevin</v>
      </c>
      <c r="JH59" s="83">
        <v>2720</v>
      </c>
      <c r="JI59" s="22" t="str">
        <f t="shared" si="883"/>
        <v>B</v>
      </c>
      <c r="JJ59" s="22" t="str">
        <f t="shared" si="884"/>
        <v>TELLIER Yannick</v>
      </c>
      <c r="JK59" s="83">
        <v>7646</v>
      </c>
      <c r="JL59" s="22" t="str">
        <f t="shared" si="885"/>
        <v>B</v>
      </c>
      <c r="JM59" s="83">
        <v>1</v>
      </c>
      <c r="JN59" s="83">
        <v>1</v>
      </c>
      <c r="JO59" s="85"/>
      <c r="JP59" s="22">
        <f t="shared" si="886"/>
        <v>2</v>
      </c>
      <c r="JQ59" s="22">
        <f t="shared" si="887"/>
        <v>0</v>
      </c>
      <c r="JR59" s="43">
        <f t="shared" si="919"/>
        <v>3</v>
      </c>
      <c r="JS59" s="43">
        <f t="shared" si="919"/>
        <v>0</v>
      </c>
      <c r="JT59" s="56"/>
      <c r="JU59" s="22" t="str">
        <f t="shared" si="888"/>
        <v>ARIJS Chris</v>
      </c>
      <c r="JV59" s="83">
        <v>7767</v>
      </c>
      <c r="JW59" s="22" t="str">
        <f t="shared" si="889"/>
        <v>D</v>
      </c>
      <c r="JX59" s="22" t="str">
        <f t="shared" si="890"/>
        <v>VAN DER JEUGT Ben</v>
      </c>
      <c r="JY59" s="83">
        <v>5873</v>
      </c>
      <c r="JZ59" s="22" t="str">
        <f t="shared" si="891"/>
        <v>D</v>
      </c>
      <c r="KA59" s="83">
        <v>2</v>
      </c>
      <c r="KB59" s="83">
        <v>2</v>
      </c>
      <c r="KC59" s="85"/>
      <c r="KD59" s="22">
        <f t="shared" si="892"/>
        <v>0</v>
      </c>
      <c r="KE59" s="22">
        <f t="shared" si="893"/>
        <v>2</v>
      </c>
      <c r="KF59" s="43">
        <f t="shared" si="920"/>
        <v>0</v>
      </c>
      <c r="KG59" s="43">
        <f t="shared" si="920"/>
        <v>3</v>
      </c>
      <c r="KH59" s="56"/>
      <c r="KI59" s="22" t="str">
        <f t="shared" si="894"/>
        <v>CLEYMANS Patrick</v>
      </c>
      <c r="KJ59" s="83">
        <v>8426</v>
      </c>
      <c r="KK59" s="22" t="str">
        <f t="shared" si="895"/>
        <v>C</v>
      </c>
      <c r="KL59" s="22" t="str">
        <f t="shared" si="896"/>
        <v>SMET Kevin</v>
      </c>
      <c r="KM59" s="83">
        <v>2720</v>
      </c>
      <c r="KN59" s="22" t="str">
        <f t="shared" si="897"/>
        <v>B</v>
      </c>
      <c r="KO59" s="83">
        <v>1</v>
      </c>
      <c r="KP59" s="83">
        <v>1</v>
      </c>
      <c r="KQ59" s="85"/>
      <c r="KR59" s="22">
        <f t="shared" si="898"/>
        <v>2</v>
      </c>
      <c r="KS59" s="22">
        <f t="shared" si="899"/>
        <v>0</v>
      </c>
      <c r="KT59" s="43">
        <f t="shared" si="921"/>
        <v>3</v>
      </c>
      <c r="KU59" s="43">
        <f t="shared" si="921"/>
        <v>0</v>
      </c>
      <c r="KV59" s="56"/>
      <c r="KW59" s="22"/>
      <c r="KX59" s="83"/>
      <c r="KY59" s="22"/>
      <c r="KZ59" s="22"/>
      <c r="LA59" s="83"/>
      <c r="LB59" s="22"/>
      <c r="LC59" s="83"/>
      <c r="LD59" s="83"/>
      <c r="LE59" s="85"/>
      <c r="LF59" s="22"/>
      <c r="LG59" s="22"/>
      <c r="LH59" s="43"/>
      <c r="LI59" s="43"/>
      <c r="LJ59" s="56"/>
      <c r="LK59" s="22"/>
      <c r="LL59" s="83"/>
      <c r="LM59" s="22"/>
      <c r="LN59" s="22"/>
      <c r="LO59" s="83"/>
      <c r="LP59" s="22"/>
      <c r="LQ59" s="83"/>
      <c r="LR59" s="83"/>
      <c r="LS59" s="85"/>
      <c r="LT59" s="22"/>
      <c r="LU59" s="22"/>
      <c r="LV59" s="43"/>
      <c r="LW59" s="43"/>
      <c r="LY59" s="22"/>
      <c r="LZ59" s="83"/>
      <c r="MA59" s="22"/>
      <c r="MB59" s="22"/>
      <c r="MC59" s="83"/>
      <c r="MD59" s="22"/>
      <c r="ME59" s="83"/>
      <c r="MF59" s="83"/>
      <c r="MG59" s="85"/>
      <c r="MH59" s="22"/>
      <c r="MI59" s="22"/>
      <c r="MJ59" s="43"/>
      <c r="MK59" s="43"/>
      <c r="ML59" s="56"/>
      <c r="MM59" s="22"/>
      <c r="MN59" s="83"/>
      <c r="MO59" s="22"/>
      <c r="MP59" s="22"/>
      <c r="MQ59" s="83"/>
      <c r="MR59" s="22"/>
      <c r="MS59" s="83"/>
      <c r="MT59" s="83"/>
      <c r="MU59" s="85"/>
      <c r="MV59" s="22"/>
      <c r="MW59" s="22"/>
      <c r="MX59" s="43"/>
      <c r="MY59" s="43"/>
    </row>
    <row r="60" spans="1:363" ht="15.75" thickBot="1" x14ac:dyDescent="0.3">
      <c r="A60" s="56"/>
      <c r="B60" s="56"/>
      <c r="C60" s="56"/>
      <c r="D60" s="56"/>
      <c r="E60" s="68"/>
      <c r="F60" s="68"/>
      <c r="G60" s="133" t="s">
        <v>6</v>
      </c>
      <c r="H60" s="134"/>
      <c r="I60" s="135"/>
      <c r="J60" s="23">
        <f>SUM(J54:J59)</f>
        <v>5</v>
      </c>
      <c r="K60" s="24">
        <f>SUM(K54:K59)</f>
        <v>7</v>
      </c>
      <c r="L60" s="44"/>
      <c r="M60" s="44"/>
      <c r="N60" s="56"/>
      <c r="O60" s="56"/>
      <c r="P60" s="56"/>
      <c r="Q60" s="56"/>
      <c r="R60" s="56"/>
      <c r="S60" s="68"/>
      <c r="T60" s="68"/>
      <c r="U60" s="133" t="s">
        <v>6</v>
      </c>
      <c r="V60" s="134"/>
      <c r="W60" s="135"/>
      <c r="X60" s="23">
        <f>SUM(X54:X59)</f>
        <v>3</v>
      </c>
      <c r="Y60" s="24">
        <f>SUM(Y54:Y59)</f>
        <v>9</v>
      </c>
      <c r="Z60" s="44"/>
      <c r="AA60" s="44"/>
      <c r="AB60" s="56"/>
      <c r="AC60" s="56"/>
      <c r="AD60" s="56"/>
      <c r="AE60" s="56"/>
      <c r="AF60" s="56"/>
      <c r="AG60" s="68"/>
      <c r="AH60" s="68"/>
      <c r="AI60" s="133" t="s">
        <v>6</v>
      </c>
      <c r="AJ60" s="134"/>
      <c r="AK60" s="135"/>
      <c r="AL60" s="23">
        <f>SUM(AL54:AL59)</f>
        <v>2</v>
      </c>
      <c r="AM60" s="24">
        <f>SUM(AM54:AM59)</f>
        <v>10</v>
      </c>
      <c r="AN60" s="44"/>
      <c r="AO60" s="44"/>
      <c r="AP60" s="56"/>
      <c r="AQ60" s="56"/>
      <c r="AR60" s="56"/>
      <c r="AS60" s="56"/>
      <c r="AT60" s="56"/>
      <c r="AU60" s="68"/>
      <c r="AV60" s="68"/>
      <c r="AW60" s="133" t="s">
        <v>6</v>
      </c>
      <c r="AX60" s="134"/>
      <c r="AY60" s="135"/>
      <c r="AZ60" s="23">
        <f>SUM(AZ54:AZ59)</f>
        <v>10</v>
      </c>
      <c r="BA60" s="24">
        <f>SUM(BA54:BA59)</f>
        <v>2</v>
      </c>
      <c r="BB60" s="44"/>
      <c r="BC60" s="44"/>
      <c r="BD60" s="56"/>
      <c r="BE60" s="56"/>
      <c r="BF60" s="56"/>
      <c r="BG60" s="56"/>
      <c r="BH60" s="56"/>
      <c r="BI60" s="68"/>
      <c r="BJ60" s="68"/>
      <c r="BK60" s="133" t="s">
        <v>6</v>
      </c>
      <c r="BL60" s="134"/>
      <c r="BM60" s="135"/>
      <c r="BN60" s="23">
        <f>SUM(BN54:BN59)</f>
        <v>7</v>
      </c>
      <c r="BO60" s="24">
        <f>SUM(BO54:BO59)</f>
        <v>5</v>
      </c>
      <c r="BP60" s="44"/>
      <c r="BQ60" s="44"/>
      <c r="BR60" s="56"/>
      <c r="BS60" s="56"/>
      <c r="BT60" s="56"/>
      <c r="BU60" s="56"/>
      <c r="BV60" s="56"/>
      <c r="BW60" s="68"/>
      <c r="BX60" s="68"/>
      <c r="BY60" s="133" t="s">
        <v>6</v>
      </c>
      <c r="BZ60" s="134"/>
      <c r="CA60" s="135"/>
      <c r="CB60" s="23">
        <f>SUM(CB54:CB59)</f>
        <v>3</v>
      </c>
      <c r="CC60" s="24">
        <f>SUM(CC54:CC59)</f>
        <v>9</v>
      </c>
      <c r="CD60" s="44"/>
      <c r="CE60" s="44"/>
      <c r="CF60" s="56"/>
      <c r="CG60" s="56"/>
      <c r="CH60" s="56"/>
      <c r="CI60" s="56"/>
      <c r="CJ60" s="56"/>
      <c r="CK60" s="68"/>
      <c r="CL60" s="68"/>
      <c r="CM60" s="133" t="s">
        <v>6</v>
      </c>
      <c r="CN60" s="134"/>
      <c r="CO60" s="135"/>
      <c r="CP60" s="23">
        <f>SUM(CP54:CP59)</f>
        <v>2</v>
      </c>
      <c r="CQ60" s="24">
        <f>SUM(CQ54:CQ59)</f>
        <v>10</v>
      </c>
      <c r="CR60" s="44"/>
      <c r="CS60" s="44"/>
      <c r="CT60" s="56"/>
      <c r="CU60" s="56"/>
      <c r="CV60" s="56"/>
      <c r="CW60" s="56"/>
      <c r="CX60" s="56"/>
      <c r="CY60" s="68"/>
      <c r="CZ60" s="68"/>
      <c r="DA60" s="133" t="s">
        <v>6</v>
      </c>
      <c r="DB60" s="134"/>
      <c r="DC60" s="135"/>
      <c r="DD60" s="23">
        <f>SUM(DD54:DD59)</f>
        <v>8</v>
      </c>
      <c r="DE60" s="24">
        <f>SUM(DE54:DE59)</f>
        <v>4</v>
      </c>
      <c r="DF60" s="44"/>
      <c r="DG60" s="44"/>
      <c r="DH60" s="56"/>
      <c r="DI60" s="56"/>
      <c r="DJ60" s="56"/>
      <c r="DK60" s="56"/>
      <c r="DL60" s="56"/>
      <c r="DM60" s="68"/>
      <c r="DN60" s="68"/>
      <c r="DO60" s="133" t="s">
        <v>6</v>
      </c>
      <c r="DP60" s="134"/>
      <c r="DQ60" s="135"/>
      <c r="DR60" s="23">
        <f>SUM(DR54:DR59)</f>
        <v>9</v>
      </c>
      <c r="DS60" s="24">
        <f>SUM(DS54:DS59)</f>
        <v>3</v>
      </c>
      <c r="DT60" s="44"/>
      <c r="DU60" s="44"/>
      <c r="DV60" s="56"/>
      <c r="DW60" s="56"/>
      <c r="DX60" s="56"/>
      <c r="DY60" s="56"/>
      <c r="DZ60" s="56"/>
      <c r="EA60" s="68"/>
      <c r="EB60" s="68"/>
      <c r="EC60" s="133" t="s">
        <v>6</v>
      </c>
      <c r="ED60" s="134"/>
      <c r="EE60" s="135"/>
      <c r="EF60" s="23">
        <f>SUM(EF54:EF59)</f>
        <v>5</v>
      </c>
      <c r="EG60" s="24">
        <f>SUM(EG54:EG59)</f>
        <v>7</v>
      </c>
      <c r="EH60" s="44"/>
      <c r="EI60" s="44"/>
      <c r="EJ60" s="56"/>
      <c r="EK60" s="56"/>
      <c r="EL60" s="56"/>
      <c r="EM60" s="56"/>
      <c r="EN60" s="56"/>
      <c r="EO60" s="68"/>
      <c r="EP60" s="68"/>
      <c r="EQ60" s="133" t="s">
        <v>6</v>
      </c>
      <c r="ER60" s="134"/>
      <c r="ES60" s="135"/>
      <c r="ET60" s="23">
        <f>SUM(ET54:ET59)</f>
        <v>7</v>
      </c>
      <c r="EU60" s="24">
        <f>SUM(EU54:EU59)</f>
        <v>5</v>
      </c>
      <c r="EV60" s="44"/>
      <c r="EW60" s="44"/>
      <c r="EX60" s="56"/>
      <c r="EY60" s="56"/>
      <c r="EZ60" s="56"/>
      <c r="FA60" s="56"/>
      <c r="FB60" s="56"/>
      <c r="FC60" s="68"/>
      <c r="FD60" s="68"/>
      <c r="FE60" s="133" t="s">
        <v>6</v>
      </c>
      <c r="FF60" s="134"/>
      <c r="FG60" s="135"/>
      <c r="FH60" s="23">
        <f>SUM(FH54:FH59)</f>
        <v>10</v>
      </c>
      <c r="FI60" s="24">
        <f>SUM(FI54:FI59)</f>
        <v>2</v>
      </c>
      <c r="FJ60" s="44"/>
      <c r="FK60" s="44"/>
      <c r="FL60" s="56"/>
      <c r="FM60" s="56"/>
      <c r="FN60" s="56"/>
      <c r="FO60" s="56"/>
      <c r="FP60" s="56"/>
      <c r="FQ60" s="68"/>
      <c r="FR60" s="68"/>
      <c r="FS60" s="133" t="s">
        <v>6</v>
      </c>
      <c r="FT60" s="134"/>
      <c r="FU60" s="135"/>
      <c r="FV60" s="23">
        <f>SUM(FV54:FV59)</f>
        <v>3</v>
      </c>
      <c r="FW60" s="24">
        <f>SUM(FW54:FW59)</f>
        <v>9</v>
      </c>
      <c r="FX60" s="44"/>
      <c r="FY60" s="44"/>
      <c r="FZ60" s="56"/>
      <c r="GA60" s="56"/>
      <c r="GB60" s="56"/>
      <c r="GC60" s="56"/>
      <c r="GD60" s="56"/>
      <c r="GE60" s="68"/>
      <c r="GF60" s="68"/>
      <c r="GG60" s="133" t="s">
        <v>6</v>
      </c>
      <c r="GH60" s="134"/>
      <c r="GI60" s="135"/>
      <c r="GJ60" s="23">
        <f>SUM(GJ54:GJ59)</f>
        <v>11</v>
      </c>
      <c r="GK60" s="24">
        <f>SUM(GK54:GK59)</f>
        <v>1</v>
      </c>
      <c r="GL60" s="44"/>
      <c r="GM60" s="44"/>
      <c r="GN60" s="56"/>
      <c r="GO60" s="56"/>
      <c r="GP60" s="56"/>
      <c r="GQ60" s="56"/>
      <c r="GR60" s="56"/>
      <c r="GS60" s="68"/>
      <c r="GT60" s="68"/>
      <c r="GU60" s="133" t="s">
        <v>6</v>
      </c>
      <c r="GV60" s="134"/>
      <c r="GW60" s="135"/>
      <c r="GX60" s="23">
        <f>SUM(GX54:GX59)</f>
        <v>4</v>
      </c>
      <c r="GY60" s="24">
        <f>SUM(GY54:GY59)</f>
        <v>8</v>
      </c>
      <c r="GZ60" s="44"/>
      <c r="HA60" s="44"/>
      <c r="HB60" s="56"/>
      <c r="HC60" s="69"/>
      <c r="HD60" s="56"/>
      <c r="HE60" s="56"/>
      <c r="HF60" s="69"/>
      <c r="HG60" s="68"/>
      <c r="HH60" s="68"/>
      <c r="HI60" s="133" t="s">
        <v>6</v>
      </c>
      <c r="HJ60" s="134"/>
      <c r="HK60" s="135"/>
      <c r="HL60" s="23">
        <f>SUM(HL54:HL59)</f>
        <v>7</v>
      </c>
      <c r="HM60" s="24">
        <f>SUM(HM54:HM59)</f>
        <v>5</v>
      </c>
      <c r="HN60" s="44"/>
      <c r="HO60" s="44"/>
      <c r="HP60" s="56"/>
      <c r="HQ60" s="56"/>
      <c r="HR60" s="56"/>
      <c r="HS60" s="56"/>
      <c r="HT60" s="56"/>
      <c r="HU60" s="68"/>
      <c r="HV60" s="68"/>
      <c r="HW60" s="133" t="s">
        <v>6</v>
      </c>
      <c r="HX60" s="134"/>
      <c r="HY60" s="135"/>
      <c r="HZ60" s="114">
        <f>SUM(HZ54:HZ59)</f>
        <v>8</v>
      </c>
      <c r="IA60" s="24">
        <f>SUM(IA54:IA59)</f>
        <v>4</v>
      </c>
      <c r="IB60" s="44"/>
      <c r="IC60" s="44"/>
      <c r="ID60" s="56"/>
      <c r="IE60" s="56"/>
      <c r="IF60" s="56"/>
      <c r="IG60" s="56"/>
      <c r="IH60" s="56"/>
      <c r="II60" s="68"/>
      <c r="IJ60" s="68"/>
      <c r="IK60" s="133" t="s">
        <v>6</v>
      </c>
      <c r="IL60" s="134"/>
      <c r="IM60" s="135"/>
      <c r="IN60" s="114">
        <f>SUM(IN54:IN59)</f>
        <v>8</v>
      </c>
      <c r="IO60" s="24">
        <f>SUM(IO54:IO59)</f>
        <v>4</v>
      </c>
      <c r="IP60" s="44"/>
      <c r="IQ60" s="44"/>
      <c r="IR60" s="56"/>
      <c r="IS60" s="56"/>
      <c r="IT60" s="56"/>
      <c r="IU60" s="56"/>
      <c r="IV60" s="56"/>
      <c r="IW60" s="68"/>
      <c r="IX60" s="68"/>
      <c r="IY60" s="133" t="s">
        <v>6</v>
      </c>
      <c r="IZ60" s="134"/>
      <c r="JA60" s="135"/>
      <c r="JB60" s="23">
        <f>SUM(JB54:JB59)</f>
        <v>7</v>
      </c>
      <c r="JC60" s="24">
        <f>SUM(JC54:JC59)</f>
        <v>5</v>
      </c>
      <c r="JD60" s="44"/>
      <c r="JE60" s="44"/>
      <c r="JF60" s="56"/>
      <c r="JG60" s="56"/>
      <c r="JH60" s="56"/>
      <c r="JI60" s="56"/>
      <c r="JJ60" s="56"/>
      <c r="JK60" s="68"/>
      <c r="JL60" s="68"/>
      <c r="JM60" s="133" t="s">
        <v>6</v>
      </c>
      <c r="JN60" s="134"/>
      <c r="JO60" s="135"/>
      <c r="JP60" s="23">
        <f>SUM(JP54:JP59)</f>
        <v>8</v>
      </c>
      <c r="JQ60" s="24">
        <f>SUM(JQ54:JQ59)</f>
        <v>4</v>
      </c>
      <c r="JR60" s="44"/>
      <c r="JS60" s="44"/>
      <c r="JT60" s="56"/>
      <c r="JU60" s="56" t="str">
        <f t="shared" si="888"/>
        <v/>
      </c>
      <c r="JV60" s="56"/>
      <c r="JW60" s="56"/>
      <c r="JX60" s="56"/>
      <c r="JY60" s="68"/>
      <c r="JZ60" s="68"/>
      <c r="KA60" s="133" t="s">
        <v>6</v>
      </c>
      <c r="KB60" s="134"/>
      <c r="KC60" s="135"/>
      <c r="KD60" s="23">
        <f>SUM(KD54:KD59)</f>
        <v>7</v>
      </c>
      <c r="KE60" s="24">
        <f>SUM(KE54:KE59)</f>
        <v>5</v>
      </c>
      <c r="KF60" s="44"/>
      <c r="KG60" s="44"/>
      <c r="KH60" s="56"/>
      <c r="KI60" s="56"/>
      <c r="KJ60" s="56"/>
      <c r="KK60" s="56"/>
      <c r="KL60" s="56"/>
      <c r="KM60" s="68"/>
      <c r="KN60" s="68"/>
      <c r="KO60" s="133" t="s">
        <v>6</v>
      </c>
      <c r="KP60" s="134"/>
      <c r="KQ60" s="135"/>
      <c r="KR60" s="23">
        <f>SUM(KR54:KR59)</f>
        <v>8</v>
      </c>
      <c r="KS60" s="24">
        <f>SUM(KS54:KS59)</f>
        <v>4</v>
      </c>
      <c r="KT60" s="44"/>
      <c r="KU60" s="44"/>
      <c r="KW60" s="56"/>
      <c r="KX60" s="56"/>
      <c r="KY60" s="56"/>
      <c r="KZ60" s="56"/>
      <c r="LA60" s="68"/>
      <c r="LB60" s="68"/>
      <c r="LC60" s="133"/>
      <c r="LD60" s="134"/>
      <c r="LE60" s="135"/>
      <c r="LF60" s="23"/>
      <c r="LG60" s="24"/>
      <c r="LH60" s="44"/>
      <c r="LI60" s="44"/>
      <c r="LK60" s="56"/>
      <c r="LL60" s="56"/>
      <c r="LM60" s="56"/>
      <c r="LN60" s="56"/>
      <c r="LO60" s="68"/>
      <c r="LP60" s="68"/>
      <c r="LQ60" s="133"/>
      <c r="LR60" s="134"/>
      <c r="LS60" s="135"/>
      <c r="LT60" s="23"/>
      <c r="LU60" s="24"/>
      <c r="LV60" s="44"/>
      <c r="LW60" s="44"/>
      <c r="LY60" s="56"/>
      <c r="LZ60" s="56"/>
      <c r="MA60" s="56"/>
      <c r="MB60" s="56"/>
      <c r="MC60" s="68"/>
      <c r="MD60" s="68"/>
      <c r="ME60" s="133"/>
      <c r="MF60" s="134"/>
      <c r="MG60" s="135"/>
      <c r="MH60" s="23"/>
      <c r="MI60" s="24"/>
      <c r="MJ60" s="44"/>
      <c r="MK60" s="44"/>
      <c r="MM60" s="56"/>
      <c r="MN60" s="56"/>
      <c r="MO60" s="56"/>
      <c r="MP60" s="56"/>
      <c r="MQ60" s="68"/>
      <c r="MR60" s="68"/>
      <c r="MS60" s="133"/>
      <c r="MT60" s="134"/>
      <c r="MU60" s="135"/>
      <c r="MV60" s="23"/>
      <c r="MW60" s="24"/>
    </row>
    <row r="61" spans="1:363" ht="15.75" thickBot="1" x14ac:dyDescent="0.3">
      <c r="A61" s="56"/>
      <c r="B61" s="56"/>
      <c r="C61" s="56"/>
      <c r="D61" s="56"/>
      <c r="E61" s="68"/>
      <c r="F61" s="68"/>
      <c r="G61" s="44"/>
      <c r="H61" s="44"/>
      <c r="I61" s="44"/>
      <c r="J61" s="44"/>
      <c r="K61" s="44"/>
      <c r="L61" s="44"/>
      <c r="M61" s="44"/>
      <c r="N61" s="56"/>
      <c r="O61" s="56"/>
      <c r="P61" s="56"/>
      <c r="Q61" s="56"/>
      <c r="R61" s="56"/>
      <c r="S61" s="68"/>
      <c r="T61" s="68"/>
      <c r="U61" s="44"/>
      <c r="V61" s="44"/>
      <c r="W61" s="44"/>
      <c r="X61" s="44"/>
      <c r="Y61" s="44"/>
      <c r="Z61" s="44"/>
      <c r="AA61" s="44"/>
      <c r="AB61" s="56"/>
      <c r="AC61" s="56"/>
      <c r="AD61" s="56"/>
      <c r="AE61" s="56"/>
      <c r="AF61" s="56"/>
      <c r="AG61" s="68"/>
      <c r="AH61" s="68"/>
      <c r="AI61" s="44"/>
      <c r="AJ61" s="44"/>
      <c r="AK61" s="44"/>
      <c r="AL61" s="44"/>
      <c r="AM61" s="44"/>
      <c r="AN61" s="44"/>
      <c r="AO61" s="44"/>
      <c r="AP61" s="56"/>
      <c r="AQ61" s="56"/>
      <c r="AR61" s="56"/>
      <c r="AS61" s="56"/>
      <c r="AT61" s="56"/>
      <c r="AU61" s="68"/>
      <c r="AV61" s="68"/>
      <c r="AW61" s="44"/>
      <c r="AX61" s="44"/>
      <c r="AY61" s="44"/>
      <c r="AZ61" s="44"/>
      <c r="BA61" s="44"/>
      <c r="BB61" s="44"/>
      <c r="BC61" s="44"/>
      <c r="BD61" s="56"/>
      <c r="BE61" s="56"/>
      <c r="BF61" s="56"/>
      <c r="BG61" s="56"/>
      <c r="BH61" s="56"/>
      <c r="BI61" s="68"/>
      <c r="BJ61" s="68"/>
      <c r="BK61" s="44"/>
      <c r="BL61" s="44"/>
      <c r="BM61" s="44"/>
      <c r="BN61" s="44"/>
      <c r="BO61" s="44"/>
      <c r="BP61" s="44"/>
      <c r="BQ61" s="44"/>
      <c r="BR61" s="56"/>
      <c r="BS61" s="56"/>
      <c r="BT61" s="56"/>
      <c r="BU61" s="56"/>
      <c r="BV61" s="56"/>
      <c r="BW61" s="68"/>
      <c r="BX61" s="68"/>
      <c r="BY61" s="44"/>
      <c r="BZ61" s="44"/>
      <c r="CA61" s="44"/>
      <c r="CB61" s="44"/>
      <c r="CC61" s="44"/>
      <c r="CD61" s="44"/>
      <c r="CE61" s="44"/>
      <c r="CF61" s="56"/>
      <c r="CG61" s="56"/>
      <c r="CH61" s="56"/>
      <c r="CI61" s="56"/>
      <c r="CJ61" s="56"/>
      <c r="CK61" s="68"/>
      <c r="CL61" s="68"/>
      <c r="CM61" s="44"/>
      <c r="CN61" s="44"/>
      <c r="CO61" s="44"/>
      <c r="CP61" s="44"/>
      <c r="CQ61" s="44"/>
      <c r="CR61" s="44"/>
      <c r="CS61" s="44"/>
      <c r="CT61" s="56"/>
      <c r="CU61" s="56"/>
      <c r="CV61" s="56"/>
      <c r="CW61" s="56"/>
      <c r="CX61" s="56"/>
      <c r="CY61" s="68"/>
      <c r="CZ61" s="68"/>
      <c r="DA61" s="44"/>
      <c r="DB61" s="44"/>
      <c r="DC61" s="44"/>
      <c r="DD61" s="44"/>
      <c r="DE61" s="44"/>
      <c r="DF61" s="44"/>
      <c r="DG61" s="44"/>
      <c r="DH61" s="56"/>
      <c r="DI61" s="56"/>
      <c r="DJ61" s="56"/>
      <c r="DK61" s="56"/>
      <c r="DL61" s="56"/>
      <c r="DM61" s="68"/>
      <c r="DN61" s="68"/>
      <c r="DO61" s="44"/>
      <c r="DP61" s="44"/>
      <c r="DQ61" s="44"/>
      <c r="DR61" s="44"/>
      <c r="DS61" s="44"/>
      <c r="DT61" s="44"/>
      <c r="DU61" s="44"/>
      <c r="DV61" s="56"/>
      <c r="DW61" s="56"/>
      <c r="DX61" s="56"/>
      <c r="DY61" s="56"/>
      <c r="DZ61" s="56"/>
      <c r="EA61" s="68"/>
      <c r="EB61" s="68"/>
      <c r="EC61" s="44"/>
      <c r="ED61" s="44"/>
      <c r="EE61" s="44"/>
      <c r="EF61" s="44"/>
      <c r="EG61" s="44"/>
      <c r="EH61" s="44"/>
      <c r="EI61" s="44"/>
      <c r="EJ61" s="56"/>
      <c r="EK61" s="56"/>
      <c r="EL61" s="56"/>
      <c r="EM61" s="56"/>
      <c r="EN61" s="56"/>
      <c r="EO61" s="68"/>
      <c r="EP61" s="68"/>
      <c r="EQ61" s="44"/>
      <c r="ER61" s="44"/>
      <c r="ES61" s="44"/>
      <c r="ET61" s="44"/>
      <c r="EU61" s="44"/>
      <c r="EV61" s="44"/>
      <c r="EW61" s="44"/>
      <c r="EX61" s="56"/>
      <c r="EY61" s="56"/>
      <c r="EZ61" s="56"/>
      <c r="FA61" s="56"/>
      <c r="FB61" s="56"/>
      <c r="FC61" s="68"/>
      <c r="FD61" s="68"/>
      <c r="FE61" s="44"/>
      <c r="FF61" s="44"/>
      <c r="FG61" s="44"/>
      <c r="FH61" s="44"/>
      <c r="FI61" s="44"/>
      <c r="FJ61" s="44"/>
      <c r="FK61" s="44"/>
      <c r="FL61" s="56"/>
      <c r="FM61" s="56"/>
      <c r="FN61" s="56"/>
      <c r="FO61" s="56"/>
      <c r="FP61" s="56"/>
      <c r="FQ61" s="68"/>
      <c r="FR61" s="68"/>
      <c r="FS61" s="44"/>
      <c r="FT61" s="44"/>
      <c r="FU61" s="44"/>
      <c r="FV61" s="44"/>
      <c r="FW61" s="44"/>
      <c r="FX61" s="44"/>
      <c r="FY61" s="44"/>
      <c r="FZ61" s="56"/>
      <c r="GA61" s="56"/>
      <c r="GB61" s="56"/>
      <c r="GC61" s="56"/>
      <c r="GD61" s="56"/>
      <c r="GE61" s="68"/>
      <c r="GF61" s="68"/>
      <c r="GG61" s="44"/>
      <c r="GH61" s="44"/>
      <c r="GI61" s="44"/>
      <c r="GJ61" s="44"/>
      <c r="GK61" s="44"/>
      <c r="GL61" s="44"/>
      <c r="GM61" s="44"/>
      <c r="GN61" s="56"/>
      <c r="GO61" s="56"/>
      <c r="GP61" s="56"/>
      <c r="GQ61" s="56"/>
      <c r="GR61" s="56"/>
      <c r="GS61" s="68"/>
      <c r="GT61" s="68"/>
      <c r="GU61" s="44"/>
      <c r="GV61" s="44"/>
      <c r="GW61" s="44"/>
      <c r="GX61" s="44"/>
      <c r="GY61" s="44"/>
      <c r="GZ61" s="44"/>
      <c r="HA61" s="44"/>
      <c r="HB61" s="56"/>
      <c r="HC61" s="69"/>
      <c r="HD61" s="56"/>
      <c r="HE61" s="56"/>
      <c r="HF61" s="69"/>
      <c r="HG61" s="68"/>
      <c r="HH61" s="68"/>
      <c r="HI61" s="44"/>
      <c r="HJ61" s="44"/>
      <c r="HK61" s="44"/>
      <c r="HL61" s="44"/>
      <c r="HM61" s="44"/>
      <c r="HN61" s="44"/>
      <c r="HO61" s="44"/>
      <c r="HP61" s="56"/>
      <c r="HQ61" s="56"/>
      <c r="HR61" s="56"/>
      <c r="HS61" s="56"/>
      <c r="HT61" s="56"/>
      <c r="HU61" s="68"/>
      <c r="HV61" s="68"/>
      <c r="HW61" s="44"/>
      <c r="HX61" s="44"/>
      <c r="HY61" s="44"/>
      <c r="HZ61" s="44"/>
      <c r="IA61" s="44"/>
      <c r="IB61" s="44"/>
      <c r="IC61" s="44"/>
      <c r="ID61" s="56"/>
      <c r="IE61" s="56"/>
      <c r="IF61" s="56"/>
      <c r="IG61" s="56"/>
      <c r="IH61" s="56"/>
      <c r="II61" s="68"/>
      <c r="IJ61" s="68"/>
      <c r="IK61" s="44"/>
      <c r="IL61" s="44"/>
      <c r="IM61" s="44"/>
      <c r="IN61" s="44"/>
      <c r="IO61" s="44"/>
      <c r="IP61" s="44"/>
      <c r="IQ61" s="44"/>
      <c r="IR61" s="56"/>
      <c r="IS61" s="56"/>
      <c r="IT61" s="56"/>
      <c r="IU61" s="56"/>
      <c r="IV61" s="56"/>
      <c r="IW61" s="68"/>
      <c r="IX61" s="68"/>
      <c r="IY61" s="44"/>
      <c r="IZ61" s="44"/>
      <c r="JA61" s="44"/>
      <c r="JB61" s="44"/>
      <c r="JC61" s="44"/>
      <c r="JD61" s="44"/>
      <c r="JE61" s="44"/>
      <c r="JF61" s="56"/>
      <c r="JG61" s="56"/>
      <c r="JH61" s="56"/>
      <c r="JI61" s="56"/>
      <c r="JJ61" s="56"/>
      <c r="JK61" s="68"/>
      <c r="JL61" s="68"/>
      <c r="JM61" s="44"/>
      <c r="JN61" s="44"/>
      <c r="JO61" s="44"/>
      <c r="JP61" s="44"/>
      <c r="JQ61" s="44"/>
      <c r="JR61" s="44"/>
      <c r="JS61" s="44"/>
      <c r="JT61" s="56"/>
      <c r="JU61" s="56"/>
      <c r="JV61" s="56"/>
      <c r="JW61" s="56"/>
      <c r="JX61" s="56"/>
      <c r="JY61" s="68"/>
      <c r="JZ61" s="68"/>
      <c r="KA61" s="44"/>
      <c r="KB61" s="44"/>
      <c r="KC61" s="44"/>
      <c r="KD61" s="44"/>
      <c r="KE61" s="44"/>
      <c r="KF61" s="44"/>
      <c r="KG61" s="44"/>
      <c r="KH61" s="56"/>
      <c r="KI61" s="56"/>
      <c r="KJ61" s="56"/>
      <c r="KK61" s="56"/>
      <c r="KL61" s="56"/>
      <c r="KM61" s="68"/>
      <c r="KN61" s="68"/>
      <c r="KO61" s="44"/>
      <c r="KP61" s="44"/>
      <c r="KQ61" s="44"/>
      <c r="KR61" s="44"/>
      <c r="KS61" s="44"/>
      <c r="KT61" s="44"/>
      <c r="KU61" s="44"/>
    </row>
    <row r="62" spans="1:363" ht="15.75" thickBot="1" x14ac:dyDescent="0.3">
      <c r="A62" s="26"/>
      <c r="B62" s="70"/>
      <c r="C62" s="70"/>
      <c r="D62" s="25"/>
      <c r="E62" s="72"/>
      <c r="F62" s="73"/>
      <c r="G62" s="73"/>
      <c r="H62" s="73"/>
      <c r="I62" s="73"/>
      <c r="J62" s="73"/>
      <c r="K62" s="74"/>
      <c r="L62" s="71"/>
      <c r="M62" s="71"/>
      <c r="N62" s="56"/>
      <c r="O62" s="72"/>
      <c r="P62" s="74"/>
      <c r="Q62" s="70"/>
      <c r="R62" s="70"/>
      <c r="S62" s="76"/>
      <c r="T62" s="76"/>
      <c r="U62" s="76"/>
      <c r="V62" s="76"/>
      <c r="W62" s="76"/>
      <c r="X62" s="76"/>
      <c r="Y62" s="77"/>
      <c r="Z62" s="78"/>
      <c r="AA62" s="78"/>
      <c r="AB62" s="56"/>
      <c r="AC62" s="26"/>
      <c r="AD62" s="70"/>
      <c r="AE62" s="70"/>
      <c r="AF62" s="26"/>
      <c r="AG62" s="72"/>
      <c r="AH62" s="73"/>
      <c r="AI62" s="73"/>
      <c r="AJ62" s="73"/>
      <c r="AK62" s="73"/>
      <c r="AL62" s="73"/>
      <c r="AM62" s="74"/>
      <c r="AN62" s="71"/>
      <c r="AO62" s="71"/>
      <c r="AP62" s="56"/>
      <c r="AQ62" s="26"/>
      <c r="AR62" s="70"/>
      <c r="AS62" s="70"/>
      <c r="AT62" s="25"/>
      <c r="AU62" s="72"/>
      <c r="AV62" s="73"/>
      <c r="AW62" s="73"/>
      <c r="AX62" s="73"/>
      <c r="AY62" s="73"/>
      <c r="AZ62" s="73"/>
      <c r="BA62" s="74"/>
      <c r="BB62" s="71"/>
      <c r="BC62" s="71"/>
      <c r="BD62" s="56"/>
      <c r="BE62" s="26"/>
      <c r="BF62" s="70"/>
      <c r="BG62" s="70"/>
      <c r="BH62" s="25"/>
      <c r="BI62" s="72"/>
      <c r="BJ62" s="73"/>
      <c r="BK62" s="73"/>
      <c r="BL62" s="73"/>
      <c r="BM62" s="73"/>
      <c r="BN62" s="73"/>
      <c r="BO62" s="74"/>
      <c r="BP62" s="71"/>
      <c r="BQ62" s="71"/>
      <c r="BR62" s="56"/>
      <c r="BS62" s="26"/>
      <c r="BT62" s="70"/>
      <c r="BU62" s="70"/>
      <c r="BV62" s="25"/>
      <c r="BW62" s="72"/>
      <c r="BX62" s="73"/>
      <c r="BY62" s="73"/>
      <c r="BZ62" s="73"/>
      <c r="CA62" s="73"/>
      <c r="CB62" s="73"/>
      <c r="CC62" s="74"/>
      <c r="CD62" s="71"/>
      <c r="CE62" s="71"/>
      <c r="CF62" s="56"/>
      <c r="CG62" s="26"/>
      <c r="CH62" s="70"/>
      <c r="CI62" s="70"/>
      <c r="CJ62" s="25"/>
      <c r="CK62" s="72"/>
      <c r="CL62" s="73"/>
      <c r="CM62" s="73"/>
      <c r="CN62" s="73"/>
      <c r="CO62" s="73"/>
      <c r="CP62" s="73"/>
      <c r="CQ62" s="74"/>
      <c r="CR62" s="56"/>
      <c r="CS62" s="56"/>
      <c r="CT62" s="56"/>
      <c r="CU62" s="26"/>
      <c r="CV62" s="70"/>
      <c r="CW62" s="70"/>
      <c r="CX62" s="25"/>
      <c r="CY62" s="72"/>
      <c r="CZ62" s="73"/>
      <c r="DA62" s="73"/>
      <c r="DB62" s="73"/>
      <c r="DC62" s="73"/>
      <c r="DD62" s="73"/>
      <c r="DE62" s="74"/>
      <c r="DF62" s="71"/>
      <c r="DG62" s="71"/>
      <c r="DH62" s="56"/>
      <c r="DI62" s="26"/>
      <c r="DJ62" s="70"/>
      <c r="DK62" s="70"/>
      <c r="DL62" s="25"/>
      <c r="DM62" s="72"/>
      <c r="DN62" s="73"/>
      <c r="DO62" s="73"/>
      <c r="DP62" s="73"/>
      <c r="DQ62" s="73"/>
      <c r="DR62" s="73"/>
      <c r="DS62" s="74"/>
      <c r="DT62" s="71"/>
      <c r="DU62" s="71"/>
      <c r="DV62" s="56"/>
      <c r="DW62" s="26"/>
      <c r="DX62" s="70"/>
      <c r="DY62" s="70"/>
      <c r="DZ62" s="25"/>
      <c r="EA62" s="72"/>
      <c r="EB62" s="73"/>
      <c r="EC62" s="73"/>
      <c r="ED62" s="73"/>
      <c r="EE62" s="73"/>
      <c r="EF62" s="73"/>
      <c r="EG62" s="74"/>
      <c r="EH62" s="71"/>
      <c r="EI62" s="71"/>
      <c r="EJ62" s="56"/>
      <c r="EK62" s="27"/>
      <c r="EL62" s="70"/>
      <c r="EM62" s="70"/>
      <c r="EN62" s="25"/>
      <c r="EO62" s="72"/>
      <c r="EP62" s="73"/>
      <c r="EQ62" s="73"/>
      <c r="ER62" s="73"/>
      <c r="ES62" s="73"/>
      <c r="ET62" s="73"/>
      <c r="EU62" s="74"/>
      <c r="EV62" s="71"/>
      <c r="EW62" s="71"/>
      <c r="EX62" s="56"/>
      <c r="EY62" s="26"/>
      <c r="EZ62" s="70"/>
      <c r="FA62" s="70"/>
      <c r="FB62" s="25"/>
      <c r="FC62" s="72"/>
      <c r="FD62" s="73"/>
      <c r="FE62" s="73"/>
      <c r="FF62" s="73"/>
      <c r="FG62" s="73"/>
      <c r="FH62" s="73"/>
      <c r="FI62" s="74"/>
      <c r="FJ62" s="71"/>
      <c r="FK62" s="71"/>
      <c r="FL62" s="56"/>
      <c r="FM62" s="26"/>
      <c r="FN62" s="70"/>
      <c r="FO62" s="70"/>
      <c r="FP62" s="25"/>
      <c r="FQ62" s="72"/>
      <c r="FR62" s="73"/>
      <c r="FS62" s="73"/>
      <c r="FT62" s="73"/>
      <c r="FU62" s="73"/>
      <c r="FV62" s="73"/>
      <c r="FW62" s="74"/>
      <c r="FX62" s="71"/>
      <c r="FY62" s="71"/>
      <c r="FZ62" s="56"/>
      <c r="GA62" s="26"/>
      <c r="GB62" s="70"/>
      <c r="GC62" s="70"/>
      <c r="GD62" s="25"/>
      <c r="GE62" s="72"/>
      <c r="GF62" s="73"/>
      <c r="GG62" s="73"/>
      <c r="GH62" s="73"/>
      <c r="GI62" s="73"/>
      <c r="GJ62" s="73"/>
      <c r="GK62" s="74"/>
      <c r="GL62" s="71"/>
      <c r="GM62" s="71"/>
      <c r="GN62" s="56"/>
      <c r="GO62" s="26"/>
      <c r="GP62" s="70"/>
      <c r="GQ62" s="70"/>
      <c r="GR62" s="27"/>
      <c r="GS62" s="72"/>
      <c r="GT62" s="73"/>
      <c r="GU62" s="73"/>
      <c r="GV62" s="73"/>
      <c r="GW62" s="73"/>
      <c r="GX62" s="73"/>
      <c r="GY62" s="74"/>
      <c r="GZ62" s="71"/>
      <c r="HA62" s="71"/>
      <c r="HB62" s="56"/>
      <c r="HC62" s="27"/>
      <c r="HD62" s="70"/>
      <c r="HE62" s="70"/>
      <c r="HF62" s="27"/>
      <c r="HG62" s="72"/>
      <c r="HH62" s="73"/>
      <c r="HI62" s="73"/>
      <c r="HJ62" s="73"/>
      <c r="HK62" s="73"/>
      <c r="HL62" s="73"/>
      <c r="HM62" s="74"/>
      <c r="HN62" s="71"/>
      <c r="HO62" s="71"/>
      <c r="HP62" s="56"/>
      <c r="HQ62" s="27"/>
      <c r="HR62" s="70"/>
      <c r="HS62" s="70"/>
      <c r="HT62" s="27"/>
      <c r="HU62" s="72"/>
      <c r="HV62" s="73"/>
      <c r="HW62" s="73"/>
      <c r="HX62" s="73"/>
      <c r="HY62" s="73"/>
      <c r="HZ62" s="73"/>
      <c r="IA62" s="74"/>
      <c r="IB62" s="71"/>
      <c r="IC62" s="71"/>
      <c r="ID62" s="56"/>
      <c r="IE62" s="27"/>
      <c r="IF62" s="70"/>
      <c r="IG62" s="70"/>
      <c r="IH62" s="27"/>
      <c r="II62" s="72"/>
      <c r="IJ62" s="73"/>
      <c r="IK62" s="73"/>
      <c r="IL62" s="73"/>
      <c r="IM62" s="73"/>
      <c r="IN62" s="73"/>
      <c r="IO62" s="74"/>
      <c r="IP62" s="71"/>
      <c r="IQ62" s="71"/>
      <c r="IR62" s="56"/>
      <c r="IS62" s="27"/>
      <c r="IT62" s="70"/>
      <c r="IU62" s="70"/>
      <c r="IV62" s="27"/>
      <c r="IW62" s="72"/>
      <c r="IX62" s="73"/>
      <c r="IY62" s="73"/>
      <c r="IZ62" s="73"/>
      <c r="JA62" s="73"/>
      <c r="JB62" s="73"/>
      <c r="JC62" s="74"/>
      <c r="JD62" s="71"/>
      <c r="JE62" s="71"/>
      <c r="JF62" s="56"/>
      <c r="JG62" s="27"/>
      <c r="JH62" s="70"/>
      <c r="JI62" s="70"/>
      <c r="JJ62" s="27"/>
      <c r="JK62" s="72"/>
      <c r="JL62" s="73"/>
      <c r="JM62" s="73"/>
      <c r="JN62" s="73"/>
      <c r="JO62" s="73"/>
      <c r="JP62" s="73"/>
      <c r="JQ62" s="74"/>
      <c r="JR62" s="56"/>
      <c r="JS62" s="56"/>
      <c r="JT62" s="56"/>
      <c r="JU62" s="27"/>
      <c r="JV62" s="70"/>
      <c r="JW62" s="70"/>
      <c r="JX62" s="27"/>
      <c r="JY62" s="72"/>
      <c r="JZ62" s="73"/>
      <c r="KA62" s="73"/>
      <c r="KB62" s="73"/>
      <c r="KC62" s="73"/>
      <c r="KD62" s="73"/>
      <c r="KE62" s="74"/>
      <c r="KF62" s="71"/>
      <c r="KG62" s="71"/>
      <c r="KH62" s="56"/>
      <c r="KI62" s="27"/>
      <c r="KJ62" s="70"/>
      <c r="KK62" s="70"/>
      <c r="KL62" s="27"/>
      <c r="KM62" s="72"/>
      <c r="KN62" s="73"/>
      <c r="KO62" s="73"/>
      <c r="KP62" s="73"/>
      <c r="KQ62" s="73"/>
      <c r="KR62" s="73"/>
      <c r="KS62" s="74"/>
      <c r="KT62" s="71"/>
      <c r="KU62" s="71"/>
      <c r="KW62" s="27"/>
      <c r="KX62" s="70"/>
      <c r="KY62" s="70"/>
      <c r="KZ62" s="27"/>
      <c r="LA62" s="72"/>
      <c r="LB62" s="73"/>
      <c r="LC62" s="73"/>
      <c r="LD62" s="73"/>
      <c r="LE62" s="73"/>
      <c r="LF62" s="73"/>
      <c r="LG62" s="74"/>
      <c r="LH62" s="71"/>
      <c r="LI62" s="71"/>
      <c r="LK62" s="27"/>
      <c r="LL62" s="70"/>
      <c r="LM62" s="70"/>
      <c r="LN62" s="27"/>
      <c r="LO62" s="72"/>
      <c r="LP62" s="73"/>
      <c r="LQ62" s="73"/>
      <c r="LR62" s="73"/>
      <c r="LS62" s="73"/>
      <c r="LT62" s="73"/>
      <c r="LU62" s="74"/>
      <c r="LV62" s="71"/>
      <c r="LW62" s="71"/>
      <c r="LY62" s="27"/>
      <c r="LZ62" s="70"/>
      <c r="MA62" s="70"/>
      <c r="MB62" s="27"/>
      <c r="MC62" s="72"/>
      <c r="MD62" s="73"/>
      <c r="ME62" s="73"/>
      <c r="MF62" s="73"/>
      <c r="MG62" s="73"/>
      <c r="MH62" s="73"/>
      <c r="MI62" s="74"/>
      <c r="MJ62" s="71"/>
      <c r="MK62" s="71"/>
      <c r="MM62" s="27"/>
      <c r="MN62" s="70"/>
      <c r="MO62" s="70"/>
      <c r="MP62" s="27"/>
      <c r="MQ62" s="72"/>
      <c r="MR62" s="73"/>
      <c r="MS62" s="73"/>
      <c r="MT62" s="73"/>
      <c r="MU62" s="73"/>
      <c r="MV62" s="73"/>
      <c r="MW62" s="74"/>
    </row>
    <row r="63" spans="1:363" x14ac:dyDescent="0.25">
      <c r="A63" s="63"/>
      <c r="B63" s="64"/>
      <c r="C63" s="64"/>
      <c r="D63" s="64"/>
      <c r="E63" s="64"/>
      <c r="F63" s="64"/>
      <c r="G63" s="64"/>
      <c r="H63" s="64"/>
      <c r="I63" s="64"/>
      <c r="J63" s="131"/>
      <c r="K63" s="132"/>
      <c r="L63" s="44"/>
      <c r="M63" s="44"/>
      <c r="N63" s="56"/>
      <c r="O63" s="63"/>
      <c r="P63" s="64"/>
      <c r="Q63" s="64"/>
      <c r="R63" s="64"/>
      <c r="S63" s="64"/>
      <c r="T63" s="64"/>
      <c r="U63" s="64"/>
      <c r="V63" s="64"/>
      <c r="W63" s="64"/>
      <c r="X63" s="131"/>
      <c r="Y63" s="132"/>
      <c r="Z63" s="44"/>
      <c r="AA63" s="44"/>
      <c r="AB63" s="56"/>
      <c r="AC63" s="63"/>
      <c r="AD63" s="64"/>
      <c r="AE63" s="64"/>
      <c r="AF63" s="64"/>
      <c r="AG63" s="64"/>
      <c r="AH63" s="64"/>
      <c r="AI63" s="64"/>
      <c r="AJ63" s="64"/>
      <c r="AK63" s="64"/>
      <c r="AL63" s="131"/>
      <c r="AM63" s="132"/>
      <c r="AN63" s="44"/>
      <c r="AO63" s="44"/>
      <c r="AP63" s="56"/>
      <c r="AQ63" s="63"/>
      <c r="AR63" s="64"/>
      <c r="AS63" s="64"/>
      <c r="AT63" s="64"/>
      <c r="AU63" s="64"/>
      <c r="AV63" s="64"/>
      <c r="AW63" s="64"/>
      <c r="AX63" s="64"/>
      <c r="AY63" s="64"/>
      <c r="AZ63" s="131"/>
      <c r="BA63" s="132"/>
      <c r="BB63" s="44"/>
      <c r="BC63" s="44"/>
      <c r="BD63" s="56"/>
      <c r="BE63" s="63"/>
      <c r="BF63" s="64"/>
      <c r="BG63" s="64"/>
      <c r="BH63" s="64"/>
      <c r="BI63" s="64"/>
      <c r="BJ63" s="64"/>
      <c r="BK63" s="64"/>
      <c r="BL63" s="64"/>
      <c r="BM63" s="64"/>
      <c r="BN63" s="131"/>
      <c r="BO63" s="132"/>
      <c r="BP63" s="44"/>
      <c r="BQ63" s="44"/>
      <c r="BR63" s="56"/>
      <c r="BS63" s="63"/>
      <c r="BT63" s="64"/>
      <c r="BU63" s="64"/>
      <c r="BV63" s="64"/>
      <c r="BW63" s="64"/>
      <c r="BX63" s="64"/>
      <c r="BY63" s="64"/>
      <c r="BZ63" s="64"/>
      <c r="CA63" s="64"/>
      <c r="CB63" s="131"/>
      <c r="CC63" s="132"/>
      <c r="CD63" s="44"/>
      <c r="CE63" s="44"/>
      <c r="CF63" s="56"/>
      <c r="CG63" s="63"/>
      <c r="CH63" s="64"/>
      <c r="CI63" s="64"/>
      <c r="CJ63" s="64"/>
      <c r="CK63" s="64"/>
      <c r="CL63" s="64"/>
      <c r="CM63" s="64"/>
      <c r="CN63" s="64"/>
      <c r="CO63" s="64"/>
      <c r="CP63" s="131"/>
      <c r="CQ63" s="132"/>
      <c r="CR63" s="56"/>
      <c r="CS63" s="56"/>
      <c r="CT63" s="56"/>
      <c r="CU63" s="63"/>
      <c r="CV63" s="64"/>
      <c r="CW63" s="64"/>
      <c r="CX63" s="64"/>
      <c r="CY63" s="64"/>
      <c r="CZ63" s="64"/>
      <c r="DA63" s="64"/>
      <c r="DB63" s="64"/>
      <c r="DC63" s="64"/>
      <c r="DD63" s="131"/>
      <c r="DE63" s="132"/>
      <c r="DF63" s="44"/>
      <c r="DG63" s="44"/>
      <c r="DH63" s="56"/>
      <c r="DI63" s="63"/>
      <c r="DJ63" s="64"/>
      <c r="DK63" s="64"/>
      <c r="DL63" s="64"/>
      <c r="DM63" s="64"/>
      <c r="DN63" s="64"/>
      <c r="DO63" s="64"/>
      <c r="DP63" s="64"/>
      <c r="DQ63" s="64"/>
      <c r="DR63" s="131"/>
      <c r="DS63" s="132"/>
      <c r="DT63" s="44"/>
      <c r="DU63" s="44"/>
      <c r="DV63" s="56"/>
      <c r="DW63" s="63"/>
      <c r="DX63" s="64"/>
      <c r="DY63" s="64"/>
      <c r="DZ63" s="64"/>
      <c r="EA63" s="64"/>
      <c r="EB63" s="64"/>
      <c r="EC63" s="64"/>
      <c r="ED63" s="64"/>
      <c r="EE63" s="64"/>
      <c r="EF63" s="131"/>
      <c r="EG63" s="132"/>
      <c r="EH63" s="44"/>
      <c r="EI63" s="44"/>
      <c r="EJ63" s="56"/>
      <c r="EK63" s="63"/>
      <c r="EL63" s="64"/>
      <c r="EM63" s="64"/>
      <c r="EN63" s="64"/>
      <c r="EO63" s="64"/>
      <c r="EP63" s="64"/>
      <c r="EQ63" s="64"/>
      <c r="ER63" s="64"/>
      <c r="ES63" s="64"/>
      <c r="ET63" s="131"/>
      <c r="EU63" s="132"/>
      <c r="EV63" s="44"/>
      <c r="EW63" s="44"/>
      <c r="EX63" s="56"/>
      <c r="EY63" s="63"/>
      <c r="EZ63" s="64"/>
      <c r="FA63" s="64"/>
      <c r="FB63" s="64"/>
      <c r="FC63" s="64"/>
      <c r="FD63" s="64"/>
      <c r="FE63" s="64"/>
      <c r="FF63" s="64"/>
      <c r="FG63" s="64"/>
      <c r="FH63" s="131"/>
      <c r="FI63" s="132"/>
      <c r="FJ63" s="44"/>
      <c r="FK63" s="44"/>
      <c r="FL63" s="56"/>
      <c r="FM63" s="63"/>
      <c r="FN63" s="64"/>
      <c r="FO63" s="64"/>
      <c r="FP63" s="64"/>
      <c r="FQ63" s="64"/>
      <c r="FR63" s="64"/>
      <c r="FS63" s="64"/>
      <c r="FT63" s="64"/>
      <c r="FU63" s="64"/>
      <c r="FV63" s="131"/>
      <c r="FW63" s="132"/>
      <c r="FX63" s="44"/>
      <c r="FY63" s="44"/>
      <c r="FZ63" s="56"/>
      <c r="GA63" s="63"/>
      <c r="GB63" s="64"/>
      <c r="GC63" s="64"/>
      <c r="GD63" s="64"/>
      <c r="GE63" s="64"/>
      <c r="GF63" s="64"/>
      <c r="GG63" s="64"/>
      <c r="GH63" s="64"/>
      <c r="GI63" s="64"/>
      <c r="GJ63" s="131"/>
      <c r="GK63" s="132"/>
      <c r="GL63" s="44"/>
      <c r="GM63" s="44"/>
      <c r="GN63" s="56"/>
      <c r="GO63" s="63"/>
      <c r="GP63" s="64"/>
      <c r="GQ63" s="64"/>
      <c r="GR63" s="64"/>
      <c r="GS63" s="64"/>
      <c r="GT63" s="64"/>
      <c r="GU63" s="64"/>
      <c r="GV63" s="64"/>
      <c r="GW63" s="64"/>
      <c r="GX63" s="131"/>
      <c r="GY63" s="132"/>
      <c r="GZ63" s="44"/>
      <c r="HA63" s="44"/>
      <c r="HB63" s="56"/>
      <c r="HC63" s="63"/>
      <c r="HD63" s="64"/>
      <c r="HE63" s="64"/>
      <c r="HF63" s="64"/>
      <c r="HG63" s="64"/>
      <c r="HH63" s="64"/>
      <c r="HI63" s="64"/>
      <c r="HJ63" s="64"/>
      <c r="HK63" s="64"/>
      <c r="HL63" s="131"/>
      <c r="HM63" s="132"/>
      <c r="HN63" s="44"/>
      <c r="HO63" s="44"/>
      <c r="HP63" s="56"/>
      <c r="HQ63" s="63"/>
      <c r="HR63" s="64"/>
      <c r="HS63" s="64"/>
      <c r="HT63" s="64"/>
      <c r="HU63" s="64"/>
      <c r="HV63" s="64"/>
      <c r="HW63" s="64"/>
      <c r="HX63" s="64"/>
      <c r="HY63" s="64"/>
      <c r="HZ63" s="131"/>
      <c r="IA63" s="132"/>
      <c r="IB63" s="44"/>
      <c r="IC63" s="44"/>
      <c r="ID63" s="56"/>
      <c r="IE63" s="63"/>
      <c r="IF63" s="64"/>
      <c r="IG63" s="64"/>
      <c r="IH63" s="64"/>
      <c r="II63" s="64"/>
      <c r="IJ63" s="64"/>
      <c r="IK63" s="64"/>
      <c r="IL63" s="64"/>
      <c r="IM63" s="64"/>
      <c r="IN63" s="131"/>
      <c r="IO63" s="132"/>
      <c r="IP63" s="44"/>
      <c r="IQ63" s="44"/>
      <c r="IR63" s="56"/>
      <c r="IS63" s="63"/>
      <c r="IT63" s="64"/>
      <c r="IU63" s="64"/>
      <c r="IV63" s="64"/>
      <c r="IW63" s="64"/>
      <c r="IX63" s="64"/>
      <c r="IY63" s="64"/>
      <c r="IZ63" s="64"/>
      <c r="JA63" s="64"/>
      <c r="JB63" s="131"/>
      <c r="JC63" s="132"/>
      <c r="JD63" s="44"/>
      <c r="JE63" s="44"/>
      <c r="JF63" s="56"/>
      <c r="JG63" s="63"/>
      <c r="JH63" s="64"/>
      <c r="JI63" s="64"/>
      <c r="JJ63" s="64"/>
      <c r="JK63" s="64"/>
      <c r="JL63" s="64"/>
      <c r="JM63" s="64"/>
      <c r="JN63" s="64"/>
      <c r="JO63" s="64"/>
      <c r="JP63" s="131"/>
      <c r="JQ63" s="132"/>
      <c r="JR63" s="56"/>
      <c r="JS63" s="56"/>
      <c r="JT63" s="56"/>
      <c r="JU63" s="63"/>
      <c r="JV63" s="64"/>
      <c r="JW63" s="64"/>
      <c r="JX63" s="64"/>
      <c r="JY63" s="64"/>
      <c r="JZ63" s="64"/>
      <c r="KA63" s="64"/>
      <c r="KB63" s="64"/>
      <c r="KC63" s="64"/>
      <c r="KD63" s="131"/>
      <c r="KE63" s="132"/>
      <c r="KF63" s="44"/>
      <c r="KG63" s="44"/>
      <c r="KH63" s="56"/>
      <c r="KI63" s="63"/>
      <c r="KJ63" s="64"/>
      <c r="KK63" s="64"/>
      <c r="KL63" s="64"/>
      <c r="KM63" s="64"/>
      <c r="KN63" s="64"/>
      <c r="KO63" s="64"/>
      <c r="KP63" s="64"/>
      <c r="KQ63" s="64"/>
      <c r="KR63" s="131"/>
      <c r="KS63" s="132"/>
      <c r="KT63" s="44"/>
      <c r="KU63" s="44"/>
      <c r="KW63" s="63"/>
      <c r="KX63" s="64"/>
      <c r="KY63" s="64"/>
      <c r="KZ63" s="64"/>
      <c r="LA63" s="64"/>
      <c r="LB63" s="64"/>
      <c r="LC63" s="64"/>
      <c r="LD63" s="64"/>
      <c r="LE63" s="64"/>
      <c r="LF63" s="131"/>
      <c r="LG63" s="132"/>
      <c r="LH63" s="44"/>
      <c r="LI63" s="44"/>
      <c r="LK63" s="63"/>
      <c r="LL63" s="64"/>
      <c r="LM63" s="64"/>
      <c r="LN63" s="64"/>
      <c r="LO63" s="64"/>
      <c r="LP63" s="64"/>
      <c r="LQ63" s="64"/>
      <c r="LR63" s="64"/>
      <c r="LS63" s="64"/>
      <c r="LT63" s="131"/>
      <c r="LU63" s="132"/>
      <c r="LV63" s="44"/>
      <c r="LW63" s="44"/>
      <c r="LY63" s="63"/>
      <c r="LZ63" s="64"/>
      <c r="MA63" s="64"/>
      <c r="MB63" s="64"/>
      <c r="MC63" s="64"/>
      <c r="MD63" s="64"/>
      <c r="ME63" s="64"/>
      <c r="MF63" s="64"/>
      <c r="MG63" s="64"/>
      <c r="MH63" s="131"/>
      <c r="MI63" s="132"/>
      <c r="MJ63" s="44"/>
      <c r="MK63" s="44"/>
      <c r="MM63" s="63"/>
      <c r="MN63" s="64"/>
      <c r="MO63" s="64"/>
      <c r="MP63" s="64"/>
      <c r="MQ63" s="64"/>
      <c r="MR63" s="64"/>
      <c r="MS63" s="64"/>
      <c r="MT63" s="64"/>
      <c r="MU63" s="64"/>
      <c r="MV63" s="131"/>
      <c r="MW63" s="132"/>
    </row>
    <row r="64" spans="1:363" ht="16.5" x14ac:dyDescent="0.3">
      <c r="A64" s="22"/>
      <c r="B64" s="83"/>
      <c r="C64" s="22"/>
      <c r="D64" s="22"/>
      <c r="E64" s="83"/>
      <c r="F64" s="22"/>
      <c r="G64" s="83"/>
      <c r="H64" s="83"/>
      <c r="I64" s="65"/>
      <c r="J64" s="22"/>
      <c r="K64" s="22"/>
      <c r="L64" s="43"/>
      <c r="M64" s="43"/>
      <c r="N64" s="66"/>
      <c r="O64" s="22"/>
      <c r="P64" s="83"/>
      <c r="Q64" s="22"/>
      <c r="R64" s="22"/>
      <c r="S64" s="83"/>
      <c r="T64" s="22"/>
      <c r="U64" s="83"/>
      <c r="V64" s="83"/>
      <c r="W64" s="65"/>
      <c r="X64" s="22"/>
      <c r="Y64" s="22"/>
      <c r="Z64" s="43"/>
      <c r="AA64" s="43"/>
      <c r="AB64" s="56"/>
      <c r="AC64" s="22"/>
      <c r="AD64" s="83"/>
      <c r="AE64" s="22"/>
      <c r="AF64" s="22"/>
      <c r="AG64" s="83"/>
      <c r="AH64" s="22"/>
      <c r="AI64" s="83"/>
      <c r="AJ64" s="83"/>
      <c r="AK64" s="65"/>
      <c r="AL64" s="22"/>
      <c r="AM64" s="22"/>
      <c r="AN64" s="43"/>
      <c r="AO64" s="43"/>
      <c r="AP64" s="56"/>
      <c r="AQ64" s="22"/>
      <c r="AR64" s="83"/>
      <c r="AS64" s="22"/>
      <c r="AT64" s="22"/>
      <c r="AU64" s="83"/>
      <c r="AV64" s="22"/>
      <c r="AW64" s="83"/>
      <c r="AX64" s="83"/>
      <c r="AY64" s="65"/>
      <c r="AZ64" s="22"/>
      <c r="BA64" s="22"/>
      <c r="BB64" s="43"/>
      <c r="BC64" s="43"/>
      <c r="BD64" s="66"/>
      <c r="BE64" s="22"/>
      <c r="BF64" s="83"/>
      <c r="BG64" s="22"/>
      <c r="BH64" s="22"/>
      <c r="BI64" s="83"/>
      <c r="BJ64" s="22"/>
      <c r="BK64" s="83"/>
      <c r="BL64" s="83"/>
      <c r="BM64" s="65"/>
      <c r="BN64" s="22"/>
      <c r="BO64" s="22"/>
      <c r="BP64" s="43"/>
      <c r="BQ64" s="43"/>
      <c r="BR64" s="56"/>
      <c r="BS64" s="22"/>
      <c r="BT64" s="83"/>
      <c r="BU64" s="22"/>
      <c r="BV64" s="22"/>
      <c r="BW64" s="83"/>
      <c r="BX64" s="22"/>
      <c r="BY64" s="83"/>
      <c r="BZ64" s="83"/>
      <c r="CA64" s="65"/>
      <c r="CB64" s="22"/>
      <c r="CC64" s="22"/>
      <c r="CD64" s="43"/>
      <c r="CE64" s="43"/>
      <c r="CF64" s="56"/>
      <c r="CG64" s="22"/>
      <c r="CH64" s="83"/>
      <c r="CI64" s="22"/>
      <c r="CJ64" s="22"/>
      <c r="CK64" s="83"/>
      <c r="CL64" s="22"/>
      <c r="CM64" s="83"/>
      <c r="CN64" s="83"/>
      <c r="CO64" s="65"/>
      <c r="CP64" s="22"/>
      <c r="CQ64" s="22"/>
      <c r="CR64" s="43"/>
      <c r="CS64" s="43"/>
      <c r="CT64" s="66"/>
      <c r="CU64" s="22"/>
      <c r="CV64" s="83"/>
      <c r="CW64" s="22"/>
      <c r="CX64" s="22"/>
      <c r="CY64" s="83"/>
      <c r="CZ64" s="22"/>
      <c r="DA64" s="83"/>
      <c r="DB64" s="83"/>
      <c r="DC64" s="65"/>
      <c r="DD64" s="22"/>
      <c r="DE64" s="22"/>
      <c r="DF64" s="43"/>
      <c r="DG64" s="43"/>
      <c r="DH64" s="56"/>
      <c r="DI64" s="22"/>
      <c r="DJ64" s="83"/>
      <c r="DK64" s="22"/>
      <c r="DL64" s="22"/>
      <c r="DM64" s="83"/>
      <c r="DN64" s="22"/>
      <c r="DO64" s="83"/>
      <c r="DP64" s="83"/>
      <c r="DQ64" s="65"/>
      <c r="DR64" s="22"/>
      <c r="DS64" s="22"/>
      <c r="DT64" s="43"/>
      <c r="DU64" s="43"/>
      <c r="DV64" s="56"/>
      <c r="DW64" s="22"/>
      <c r="DX64" s="83"/>
      <c r="DY64" s="22"/>
      <c r="DZ64" s="22"/>
      <c r="EA64" s="83"/>
      <c r="EB64" s="22"/>
      <c r="EC64" s="83"/>
      <c r="ED64" s="83"/>
      <c r="EE64" s="65"/>
      <c r="EF64" s="22"/>
      <c r="EG64" s="22"/>
      <c r="EH64" s="43"/>
      <c r="EI64" s="43"/>
      <c r="EJ64" s="66"/>
      <c r="EK64" s="22"/>
      <c r="EL64" s="83"/>
      <c r="EM64" s="22"/>
      <c r="EN64" s="22"/>
      <c r="EO64" s="83"/>
      <c r="EP64" s="22"/>
      <c r="EQ64" s="83"/>
      <c r="ER64" s="83"/>
      <c r="ES64" s="65"/>
      <c r="ET64" s="22"/>
      <c r="EU64" s="22"/>
      <c r="EV64" s="43"/>
      <c r="EW64" s="43"/>
      <c r="EX64" s="56"/>
      <c r="EY64" s="22"/>
      <c r="EZ64" s="83"/>
      <c r="FA64" s="22"/>
      <c r="FB64" s="22"/>
      <c r="FC64" s="83"/>
      <c r="FD64" s="22"/>
      <c r="FE64" s="83"/>
      <c r="FF64" s="83"/>
      <c r="FG64" s="65"/>
      <c r="FH64" s="22"/>
      <c r="FI64" s="22"/>
      <c r="FJ64" s="43"/>
      <c r="FK64" s="43"/>
      <c r="FL64" s="56"/>
      <c r="FM64" s="22"/>
      <c r="FN64" s="83"/>
      <c r="FO64" s="22"/>
      <c r="FP64" s="22"/>
      <c r="FQ64" s="83"/>
      <c r="FR64" s="22"/>
      <c r="FS64" s="83"/>
      <c r="FT64" s="83"/>
      <c r="FU64" s="65"/>
      <c r="FV64" s="22"/>
      <c r="FW64" s="22"/>
      <c r="FX64" s="43"/>
      <c r="FY64" s="43"/>
      <c r="FZ64" s="66"/>
      <c r="GA64" s="22"/>
      <c r="GB64" s="83"/>
      <c r="GC64" s="22"/>
      <c r="GD64" s="22"/>
      <c r="GE64" s="83"/>
      <c r="GF64" s="22"/>
      <c r="GG64" s="83"/>
      <c r="GH64" s="83"/>
      <c r="GI64" s="65"/>
      <c r="GJ64" s="22"/>
      <c r="GK64" s="22"/>
      <c r="GL64" s="43"/>
      <c r="GM64" s="43"/>
      <c r="GN64" s="56"/>
      <c r="GO64" s="22"/>
      <c r="GP64" s="83"/>
      <c r="GQ64" s="22"/>
      <c r="GR64" s="22"/>
      <c r="GS64" s="83"/>
      <c r="GT64" s="22"/>
      <c r="GU64" s="83"/>
      <c r="GV64" s="83"/>
      <c r="GW64" s="65"/>
      <c r="GX64" s="22"/>
      <c r="GY64" s="22"/>
      <c r="GZ64" s="43"/>
      <c r="HA64" s="43"/>
      <c r="HB64" s="56"/>
      <c r="HC64" s="22"/>
      <c r="HD64" s="83"/>
      <c r="HE64" s="22"/>
      <c r="HF64" s="22"/>
      <c r="HG64" s="83"/>
      <c r="HH64" s="22"/>
      <c r="HI64" s="83"/>
      <c r="HJ64" s="83"/>
      <c r="HK64" s="65"/>
      <c r="HL64" s="22"/>
      <c r="HM64" s="22"/>
      <c r="HN64" s="43"/>
      <c r="HO64" s="43"/>
      <c r="HP64" s="66"/>
      <c r="HQ64" s="22"/>
      <c r="HR64" s="83"/>
      <c r="HS64" s="22"/>
      <c r="HT64" s="22"/>
      <c r="HU64" s="83"/>
      <c r="HV64" s="22"/>
      <c r="HW64" s="83"/>
      <c r="HX64" s="83"/>
      <c r="HY64" s="65"/>
      <c r="HZ64" s="22"/>
      <c r="IA64" s="22"/>
      <c r="IB64" s="43"/>
      <c r="IC64" s="43"/>
      <c r="ID64" s="56"/>
      <c r="IE64" s="22"/>
      <c r="IF64" s="83"/>
      <c r="IG64" s="22"/>
      <c r="IH64" s="22"/>
      <c r="II64" s="83"/>
      <c r="IJ64" s="22"/>
      <c r="IK64" s="83"/>
      <c r="IL64" s="83"/>
      <c r="IM64" s="65"/>
      <c r="IN64" s="22"/>
      <c r="IO64" s="22"/>
      <c r="IP64" s="43"/>
      <c r="IQ64" s="43"/>
      <c r="IR64" s="56"/>
      <c r="IS64" s="22"/>
      <c r="IT64" s="83"/>
      <c r="IU64" s="22"/>
      <c r="IV64" s="22"/>
      <c r="IW64" s="83"/>
      <c r="IX64" s="22"/>
      <c r="IY64" s="83"/>
      <c r="IZ64" s="83"/>
      <c r="JA64" s="65"/>
      <c r="JB64" s="22"/>
      <c r="JC64" s="22"/>
      <c r="JD64" s="43"/>
      <c r="JE64" s="43"/>
      <c r="JF64" s="66"/>
      <c r="JG64" s="22"/>
      <c r="JH64" s="83"/>
      <c r="JI64" s="22"/>
      <c r="JJ64" s="22"/>
      <c r="JK64" s="83"/>
      <c r="JL64" s="22"/>
      <c r="JM64" s="83"/>
      <c r="JN64" s="83"/>
      <c r="JO64" s="65"/>
      <c r="JP64" s="22"/>
      <c r="JQ64" s="22"/>
      <c r="JR64" s="43"/>
      <c r="JS64" s="43"/>
      <c r="JT64" s="56"/>
      <c r="JU64" s="22"/>
      <c r="JV64" s="83"/>
      <c r="JW64" s="22"/>
      <c r="JX64" s="22"/>
      <c r="JY64" s="83"/>
      <c r="JZ64" s="22"/>
      <c r="KA64" s="83"/>
      <c r="KB64" s="83"/>
      <c r="KC64" s="65"/>
      <c r="KD64" s="22"/>
      <c r="KE64" s="22"/>
      <c r="KF64" s="43"/>
      <c r="KG64" s="43"/>
      <c r="KH64" s="56"/>
      <c r="KI64" s="22"/>
      <c r="KJ64" s="83"/>
      <c r="KK64" s="22"/>
      <c r="KL64" s="22"/>
      <c r="KM64" s="83"/>
      <c r="KN64" s="22"/>
      <c r="KO64" s="83"/>
      <c r="KP64" s="83"/>
      <c r="KQ64" s="65"/>
      <c r="KR64" s="22"/>
      <c r="KS64" s="22"/>
      <c r="KT64" s="43"/>
      <c r="KU64" s="43"/>
      <c r="KV64" s="66"/>
      <c r="KW64" s="22"/>
      <c r="KX64" s="83"/>
      <c r="KY64" s="22"/>
      <c r="KZ64" s="22"/>
      <c r="LA64" s="83"/>
      <c r="LB64" s="22"/>
      <c r="LC64" s="83"/>
      <c r="LD64" s="83"/>
      <c r="LE64" s="65"/>
      <c r="LF64" s="22"/>
      <c r="LG64" s="22"/>
      <c r="LH64" s="43"/>
      <c r="LI64" s="43"/>
      <c r="LJ64" s="56"/>
      <c r="LK64" s="22"/>
      <c r="LL64" s="83"/>
      <c r="LM64" s="22"/>
      <c r="LN64" s="22"/>
      <c r="LO64" s="83"/>
      <c r="LP64" s="22"/>
      <c r="LQ64" s="83"/>
      <c r="LR64" s="83"/>
      <c r="LS64" s="65"/>
      <c r="LT64" s="22"/>
      <c r="LU64" s="22"/>
      <c r="LV64" s="43"/>
      <c r="LW64" s="43"/>
      <c r="LY64" s="22"/>
      <c r="LZ64" s="83"/>
      <c r="MA64" s="22"/>
      <c r="MB64" s="22"/>
      <c r="MC64" s="83"/>
      <c r="MD64" s="22"/>
      <c r="ME64" s="83"/>
      <c r="MF64" s="83"/>
      <c r="MG64" s="65"/>
      <c r="MH64" s="22"/>
      <c r="MI64" s="22"/>
      <c r="MJ64" s="43"/>
      <c r="MK64" s="43"/>
      <c r="ML64" s="56"/>
      <c r="MM64" s="22"/>
      <c r="MN64" s="83"/>
      <c r="MO64" s="22"/>
      <c r="MP64" s="22"/>
      <c r="MQ64" s="83"/>
      <c r="MR64" s="22"/>
      <c r="MS64" s="83"/>
      <c r="MT64" s="83"/>
      <c r="MU64" s="65"/>
      <c r="MV64" s="22"/>
      <c r="MW64" s="22"/>
      <c r="MX64" s="43"/>
      <c r="MY64" s="43"/>
    </row>
    <row r="65" spans="1:363" ht="16.5" x14ac:dyDescent="0.3">
      <c r="A65" s="22"/>
      <c r="B65" s="83"/>
      <c r="C65" s="22"/>
      <c r="D65" s="22"/>
      <c r="E65" s="83"/>
      <c r="F65" s="22"/>
      <c r="G65" s="83"/>
      <c r="H65" s="83"/>
      <c r="I65" s="65"/>
      <c r="J65" s="22"/>
      <c r="K65" s="22"/>
      <c r="L65" s="43"/>
      <c r="M65" s="43"/>
      <c r="N65" s="66"/>
      <c r="O65" s="22"/>
      <c r="P65" s="83"/>
      <c r="Q65" s="22"/>
      <c r="R65" s="22"/>
      <c r="S65" s="83"/>
      <c r="T65" s="22"/>
      <c r="U65" s="83"/>
      <c r="V65" s="83"/>
      <c r="W65" s="65"/>
      <c r="X65" s="22"/>
      <c r="Y65" s="22"/>
      <c r="Z65" s="43"/>
      <c r="AA65" s="43"/>
      <c r="AB65" s="56"/>
      <c r="AC65" s="22"/>
      <c r="AD65" s="83"/>
      <c r="AE65" s="22"/>
      <c r="AF65" s="22"/>
      <c r="AG65" s="83"/>
      <c r="AH65" s="22"/>
      <c r="AI65" s="83"/>
      <c r="AJ65" s="83"/>
      <c r="AK65" s="65"/>
      <c r="AL65" s="22"/>
      <c r="AM65" s="22"/>
      <c r="AN65" s="43"/>
      <c r="AO65" s="43"/>
      <c r="AP65" s="56"/>
      <c r="AQ65" s="22"/>
      <c r="AR65" s="83"/>
      <c r="AS65" s="22"/>
      <c r="AT65" s="22"/>
      <c r="AU65" s="83"/>
      <c r="AV65" s="22"/>
      <c r="AW65" s="83"/>
      <c r="AX65" s="83"/>
      <c r="AY65" s="65"/>
      <c r="AZ65" s="22"/>
      <c r="BA65" s="22"/>
      <c r="BB65" s="43"/>
      <c r="BC65" s="43"/>
      <c r="BD65" s="66"/>
      <c r="BE65" s="22"/>
      <c r="BF65" s="83"/>
      <c r="BG65" s="22"/>
      <c r="BH65" s="22"/>
      <c r="BI65" s="83"/>
      <c r="BJ65" s="22"/>
      <c r="BK65" s="83"/>
      <c r="BL65" s="83"/>
      <c r="BM65" s="65"/>
      <c r="BN65" s="22"/>
      <c r="BO65" s="22"/>
      <c r="BP65" s="43"/>
      <c r="BQ65" s="43"/>
      <c r="BR65" s="56"/>
      <c r="BS65" s="22"/>
      <c r="BT65" s="83"/>
      <c r="BU65" s="22"/>
      <c r="BV65" s="22"/>
      <c r="BW65" s="83"/>
      <c r="BX65" s="22"/>
      <c r="BY65" s="83"/>
      <c r="BZ65" s="83"/>
      <c r="CA65" s="65"/>
      <c r="CB65" s="22"/>
      <c r="CC65" s="22"/>
      <c r="CD65" s="43"/>
      <c r="CE65" s="43"/>
      <c r="CF65" s="56"/>
      <c r="CG65" s="22"/>
      <c r="CH65" s="83"/>
      <c r="CI65" s="22"/>
      <c r="CJ65" s="22"/>
      <c r="CK65" s="83"/>
      <c r="CL65" s="22"/>
      <c r="CM65" s="83"/>
      <c r="CN65" s="83"/>
      <c r="CO65" s="65"/>
      <c r="CP65" s="22"/>
      <c r="CQ65" s="22"/>
      <c r="CR65" s="43"/>
      <c r="CS65" s="43"/>
      <c r="CT65" s="66"/>
      <c r="CU65" s="22"/>
      <c r="CV65" s="83"/>
      <c r="CW65" s="22"/>
      <c r="CX65" s="22"/>
      <c r="CY65" s="83"/>
      <c r="CZ65" s="22"/>
      <c r="DA65" s="83"/>
      <c r="DB65" s="83"/>
      <c r="DC65" s="65"/>
      <c r="DD65" s="22"/>
      <c r="DE65" s="22"/>
      <c r="DF65" s="43"/>
      <c r="DG65" s="43"/>
      <c r="DH65" s="56"/>
      <c r="DI65" s="22"/>
      <c r="DJ65" s="83"/>
      <c r="DK65" s="22"/>
      <c r="DL65" s="22"/>
      <c r="DM65" s="83"/>
      <c r="DN65" s="22"/>
      <c r="DO65" s="83"/>
      <c r="DP65" s="83"/>
      <c r="DQ65" s="65"/>
      <c r="DR65" s="22"/>
      <c r="DS65" s="22"/>
      <c r="DT65" s="43"/>
      <c r="DU65" s="43"/>
      <c r="DV65" s="56"/>
      <c r="DW65" s="22"/>
      <c r="DX65" s="83"/>
      <c r="DY65" s="22"/>
      <c r="DZ65" s="22"/>
      <c r="EA65" s="83"/>
      <c r="EB65" s="22"/>
      <c r="EC65" s="83"/>
      <c r="ED65" s="83"/>
      <c r="EE65" s="65"/>
      <c r="EF65" s="22"/>
      <c r="EG65" s="22"/>
      <c r="EH65" s="43"/>
      <c r="EI65" s="43"/>
      <c r="EJ65" s="66"/>
      <c r="EK65" s="22"/>
      <c r="EL65" s="83"/>
      <c r="EM65" s="22"/>
      <c r="EN65" s="22"/>
      <c r="EO65" s="83"/>
      <c r="EP65" s="22"/>
      <c r="EQ65" s="83"/>
      <c r="ER65" s="83"/>
      <c r="ES65" s="65"/>
      <c r="ET65" s="22"/>
      <c r="EU65" s="22"/>
      <c r="EV65" s="43"/>
      <c r="EW65" s="43"/>
      <c r="EX65" s="56"/>
      <c r="EY65" s="22"/>
      <c r="EZ65" s="83"/>
      <c r="FA65" s="22"/>
      <c r="FB65" s="22"/>
      <c r="FC65" s="83"/>
      <c r="FD65" s="22"/>
      <c r="FE65" s="83"/>
      <c r="FF65" s="83"/>
      <c r="FG65" s="65"/>
      <c r="FH65" s="22"/>
      <c r="FI65" s="22"/>
      <c r="FJ65" s="43"/>
      <c r="FK65" s="43"/>
      <c r="FL65" s="56"/>
      <c r="FM65" s="22"/>
      <c r="FN65" s="83"/>
      <c r="FO65" s="22"/>
      <c r="FP65" s="22"/>
      <c r="FQ65" s="83"/>
      <c r="FR65" s="22"/>
      <c r="FS65" s="83"/>
      <c r="FT65" s="83"/>
      <c r="FU65" s="65"/>
      <c r="FV65" s="22"/>
      <c r="FW65" s="22"/>
      <c r="FX65" s="43"/>
      <c r="FY65" s="43"/>
      <c r="FZ65" s="66"/>
      <c r="GA65" s="22"/>
      <c r="GB65" s="83"/>
      <c r="GC65" s="22"/>
      <c r="GD65" s="22"/>
      <c r="GE65" s="83"/>
      <c r="GF65" s="22"/>
      <c r="GG65" s="83"/>
      <c r="GH65" s="83"/>
      <c r="GI65" s="65"/>
      <c r="GJ65" s="22"/>
      <c r="GK65" s="22"/>
      <c r="GL65" s="43"/>
      <c r="GM65" s="43"/>
      <c r="GN65" s="56"/>
      <c r="GO65" s="22"/>
      <c r="GP65" s="83"/>
      <c r="GQ65" s="22"/>
      <c r="GR65" s="22"/>
      <c r="GS65" s="83"/>
      <c r="GT65" s="22"/>
      <c r="GU65" s="83"/>
      <c r="GV65" s="83"/>
      <c r="GW65" s="65"/>
      <c r="GX65" s="22"/>
      <c r="GY65" s="22"/>
      <c r="GZ65" s="43"/>
      <c r="HA65" s="43"/>
      <c r="HB65" s="56"/>
      <c r="HC65" s="22"/>
      <c r="HD65" s="83"/>
      <c r="HE65" s="22"/>
      <c r="HF65" s="22"/>
      <c r="HG65" s="83"/>
      <c r="HH65" s="22"/>
      <c r="HI65" s="83"/>
      <c r="HJ65" s="83"/>
      <c r="HK65" s="65"/>
      <c r="HL65" s="22"/>
      <c r="HM65" s="22"/>
      <c r="HN65" s="43"/>
      <c r="HO65" s="43"/>
      <c r="HP65" s="66"/>
      <c r="HQ65" s="22"/>
      <c r="HR65" s="83"/>
      <c r="HS65" s="22"/>
      <c r="HT65" s="22"/>
      <c r="HU65" s="83"/>
      <c r="HV65" s="22"/>
      <c r="HW65" s="83"/>
      <c r="HX65" s="83"/>
      <c r="HY65" s="65"/>
      <c r="HZ65" s="22"/>
      <c r="IA65" s="22"/>
      <c r="IB65" s="43"/>
      <c r="IC65" s="43"/>
      <c r="ID65" s="56"/>
      <c r="IE65" s="22"/>
      <c r="IF65" s="83"/>
      <c r="IG65" s="22"/>
      <c r="IH65" s="22"/>
      <c r="II65" s="83"/>
      <c r="IJ65" s="22"/>
      <c r="IK65" s="83"/>
      <c r="IL65" s="83"/>
      <c r="IM65" s="65"/>
      <c r="IN65" s="22"/>
      <c r="IO65" s="22"/>
      <c r="IP65" s="43"/>
      <c r="IQ65" s="43"/>
      <c r="IR65" s="56"/>
      <c r="IS65" s="22"/>
      <c r="IT65" s="83"/>
      <c r="IU65" s="22"/>
      <c r="IV65" s="22"/>
      <c r="IW65" s="83"/>
      <c r="IX65" s="22"/>
      <c r="IY65" s="83"/>
      <c r="IZ65" s="83"/>
      <c r="JA65" s="65"/>
      <c r="JB65" s="22"/>
      <c r="JC65" s="22"/>
      <c r="JD65" s="43"/>
      <c r="JE65" s="43"/>
      <c r="JF65" s="66"/>
      <c r="JG65" s="22"/>
      <c r="JH65" s="83"/>
      <c r="JI65" s="22"/>
      <c r="JJ65" s="22"/>
      <c r="JK65" s="83"/>
      <c r="JL65" s="22"/>
      <c r="JM65" s="83"/>
      <c r="JN65" s="83"/>
      <c r="JO65" s="65"/>
      <c r="JP65" s="22"/>
      <c r="JQ65" s="22"/>
      <c r="JR65" s="43"/>
      <c r="JS65" s="43"/>
      <c r="JT65" s="56"/>
      <c r="JU65" s="22"/>
      <c r="JV65" s="83"/>
      <c r="JW65" s="22"/>
      <c r="JX65" s="22"/>
      <c r="JY65" s="83"/>
      <c r="JZ65" s="22"/>
      <c r="KA65" s="83"/>
      <c r="KB65" s="83"/>
      <c r="KC65" s="65"/>
      <c r="KD65" s="22"/>
      <c r="KE65" s="22"/>
      <c r="KF65" s="43"/>
      <c r="KG65" s="43"/>
      <c r="KH65" s="56"/>
      <c r="KI65" s="22"/>
      <c r="KJ65" s="83"/>
      <c r="KK65" s="22"/>
      <c r="KL65" s="22"/>
      <c r="KM65" s="83"/>
      <c r="KN65" s="22"/>
      <c r="KO65" s="83"/>
      <c r="KP65" s="83"/>
      <c r="KQ65" s="65"/>
      <c r="KR65" s="22"/>
      <c r="KS65" s="22"/>
      <c r="KT65" s="43"/>
      <c r="KU65" s="43"/>
      <c r="KV65" s="66"/>
      <c r="KW65" s="22"/>
      <c r="KX65" s="83"/>
      <c r="KY65" s="22"/>
      <c r="KZ65" s="22"/>
      <c r="LA65" s="83"/>
      <c r="LB65" s="22"/>
      <c r="LC65" s="83"/>
      <c r="LD65" s="83"/>
      <c r="LE65" s="65"/>
      <c r="LF65" s="22"/>
      <c r="LG65" s="22"/>
      <c r="LH65" s="43"/>
      <c r="LI65" s="43"/>
      <c r="LJ65" s="56"/>
      <c r="LK65" s="22"/>
      <c r="LL65" s="83"/>
      <c r="LM65" s="22"/>
      <c r="LN65" s="22"/>
      <c r="LO65" s="83"/>
      <c r="LP65" s="22"/>
      <c r="LQ65" s="83"/>
      <c r="LR65" s="83"/>
      <c r="LS65" s="65"/>
      <c r="LT65" s="22"/>
      <c r="LU65" s="22"/>
      <c r="LV65" s="43"/>
      <c r="LW65" s="43"/>
      <c r="LY65" s="22"/>
      <c r="LZ65" s="83"/>
      <c r="MA65" s="22"/>
      <c r="MB65" s="22"/>
      <c r="MC65" s="83"/>
      <c r="MD65" s="22"/>
      <c r="ME65" s="83"/>
      <c r="MF65" s="83"/>
      <c r="MG65" s="65"/>
      <c r="MH65" s="22"/>
      <c r="MI65" s="22"/>
      <c r="MJ65" s="43"/>
      <c r="MK65" s="43"/>
      <c r="ML65" s="56"/>
      <c r="MM65" s="22"/>
      <c r="MN65" s="83"/>
      <c r="MO65" s="22"/>
      <c r="MP65" s="22"/>
      <c r="MQ65" s="83"/>
      <c r="MR65" s="22"/>
      <c r="MS65" s="83"/>
      <c r="MT65" s="83"/>
      <c r="MU65" s="65"/>
      <c r="MV65" s="22"/>
      <c r="MW65" s="22"/>
      <c r="MX65" s="43"/>
      <c r="MY65" s="43"/>
    </row>
    <row r="66" spans="1:363" ht="16.5" x14ac:dyDescent="0.3">
      <c r="A66" s="22"/>
      <c r="B66" s="83"/>
      <c r="C66" s="22"/>
      <c r="D66" s="22"/>
      <c r="E66" s="83"/>
      <c r="F66" s="22"/>
      <c r="G66" s="83"/>
      <c r="H66" s="83"/>
      <c r="I66" s="65"/>
      <c r="J66" s="22"/>
      <c r="K66" s="22"/>
      <c r="L66" s="43"/>
      <c r="M66" s="43"/>
      <c r="N66" s="66"/>
      <c r="O66" s="22"/>
      <c r="P66" s="83"/>
      <c r="Q66" s="22"/>
      <c r="R66" s="22"/>
      <c r="S66" s="83"/>
      <c r="T66" s="22"/>
      <c r="U66" s="83"/>
      <c r="V66" s="83"/>
      <c r="W66" s="65"/>
      <c r="X66" s="22"/>
      <c r="Y66" s="22"/>
      <c r="Z66" s="43"/>
      <c r="AA66" s="43"/>
      <c r="AB66" s="56"/>
      <c r="AC66" s="22"/>
      <c r="AD66" s="83"/>
      <c r="AE66" s="22"/>
      <c r="AF66" s="22"/>
      <c r="AG66" s="83"/>
      <c r="AH66" s="22"/>
      <c r="AI66" s="83"/>
      <c r="AJ66" s="83"/>
      <c r="AK66" s="65"/>
      <c r="AL66" s="22"/>
      <c r="AM66" s="22"/>
      <c r="AN66" s="43"/>
      <c r="AO66" s="43"/>
      <c r="AP66" s="56"/>
      <c r="AQ66" s="22"/>
      <c r="AR66" s="83"/>
      <c r="AS66" s="22"/>
      <c r="AT66" s="22"/>
      <c r="AU66" s="83"/>
      <c r="AV66" s="22"/>
      <c r="AW66" s="83"/>
      <c r="AX66" s="83"/>
      <c r="AY66" s="65"/>
      <c r="AZ66" s="22"/>
      <c r="BA66" s="22"/>
      <c r="BB66" s="43"/>
      <c r="BC66" s="43"/>
      <c r="BD66" s="66"/>
      <c r="BE66" s="22"/>
      <c r="BF66" s="83"/>
      <c r="BG66" s="22"/>
      <c r="BH66" s="22"/>
      <c r="BI66" s="83"/>
      <c r="BJ66" s="22"/>
      <c r="BK66" s="83"/>
      <c r="BL66" s="83"/>
      <c r="BM66" s="65"/>
      <c r="BN66" s="22"/>
      <c r="BO66" s="22"/>
      <c r="BP66" s="43"/>
      <c r="BQ66" s="43"/>
      <c r="BR66" s="56"/>
      <c r="BS66" s="22"/>
      <c r="BT66" s="83"/>
      <c r="BU66" s="22"/>
      <c r="BV66" s="22"/>
      <c r="BW66" s="83"/>
      <c r="BX66" s="22"/>
      <c r="BY66" s="83"/>
      <c r="BZ66" s="83"/>
      <c r="CA66" s="65"/>
      <c r="CB66" s="22"/>
      <c r="CC66" s="22"/>
      <c r="CD66" s="43"/>
      <c r="CE66" s="43"/>
      <c r="CF66" s="56"/>
      <c r="CG66" s="22"/>
      <c r="CH66" s="83"/>
      <c r="CI66" s="22"/>
      <c r="CJ66" s="22"/>
      <c r="CK66" s="83"/>
      <c r="CL66" s="22"/>
      <c r="CM66" s="83"/>
      <c r="CN66" s="83"/>
      <c r="CO66" s="65"/>
      <c r="CP66" s="22"/>
      <c r="CQ66" s="22"/>
      <c r="CR66" s="43"/>
      <c r="CS66" s="43"/>
      <c r="CT66" s="66"/>
      <c r="CU66" s="22"/>
      <c r="CV66" s="83"/>
      <c r="CW66" s="22"/>
      <c r="CX66" s="22"/>
      <c r="CY66" s="83"/>
      <c r="CZ66" s="22"/>
      <c r="DA66" s="83"/>
      <c r="DB66" s="83"/>
      <c r="DC66" s="65"/>
      <c r="DD66" s="22"/>
      <c r="DE66" s="22"/>
      <c r="DF66" s="43"/>
      <c r="DG66" s="43"/>
      <c r="DH66" s="56"/>
      <c r="DI66" s="22"/>
      <c r="DJ66" s="83"/>
      <c r="DK66" s="22"/>
      <c r="DL66" s="22"/>
      <c r="DM66" s="83"/>
      <c r="DN66" s="22"/>
      <c r="DO66" s="83"/>
      <c r="DP66" s="83"/>
      <c r="DQ66" s="65"/>
      <c r="DR66" s="22"/>
      <c r="DS66" s="22"/>
      <c r="DT66" s="43"/>
      <c r="DU66" s="43"/>
      <c r="DV66" s="56"/>
      <c r="DW66" s="22"/>
      <c r="DX66" s="83"/>
      <c r="DY66" s="22"/>
      <c r="DZ66" s="22"/>
      <c r="EA66" s="83"/>
      <c r="EB66" s="22"/>
      <c r="EC66" s="83"/>
      <c r="ED66" s="83"/>
      <c r="EE66" s="65"/>
      <c r="EF66" s="22"/>
      <c r="EG66" s="22"/>
      <c r="EH66" s="43"/>
      <c r="EI66" s="43"/>
      <c r="EJ66" s="66"/>
      <c r="EK66" s="22"/>
      <c r="EL66" s="83"/>
      <c r="EM66" s="22"/>
      <c r="EN66" s="22"/>
      <c r="EO66" s="83"/>
      <c r="EP66" s="22"/>
      <c r="EQ66" s="83"/>
      <c r="ER66" s="83"/>
      <c r="ES66" s="65"/>
      <c r="ET66" s="22"/>
      <c r="EU66" s="22"/>
      <c r="EV66" s="43"/>
      <c r="EW66" s="43"/>
      <c r="EX66" s="56"/>
      <c r="EY66" s="22"/>
      <c r="EZ66" s="83"/>
      <c r="FA66" s="22"/>
      <c r="FB66" s="22"/>
      <c r="FC66" s="83"/>
      <c r="FD66" s="22"/>
      <c r="FE66" s="83"/>
      <c r="FF66" s="83"/>
      <c r="FG66" s="65"/>
      <c r="FH66" s="22"/>
      <c r="FI66" s="22"/>
      <c r="FJ66" s="43"/>
      <c r="FK66" s="43"/>
      <c r="FL66" s="56"/>
      <c r="FM66" s="22"/>
      <c r="FN66" s="83"/>
      <c r="FO66" s="22"/>
      <c r="FP66" s="22"/>
      <c r="FQ66" s="83"/>
      <c r="FR66" s="22"/>
      <c r="FS66" s="83"/>
      <c r="FT66" s="83"/>
      <c r="FU66" s="65"/>
      <c r="FV66" s="22"/>
      <c r="FW66" s="22"/>
      <c r="FX66" s="43"/>
      <c r="FY66" s="43"/>
      <c r="FZ66" s="66"/>
      <c r="GA66" s="22"/>
      <c r="GB66" s="83"/>
      <c r="GC66" s="22"/>
      <c r="GD66" s="22"/>
      <c r="GE66" s="83"/>
      <c r="GF66" s="22"/>
      <c r="GG66" s="83"/>
      <c r="GH66" s="83"/>
      <c r="GI66" s="65"/>
      <c r="GJ66" s="22"/>
      <c r="GK66" s="22"/>
      <c r="GL66" s="43"/>
      <c r="GM66" s="43"/>
      <c r="GN66" s="56"/>
      <c r="GO66" s="22"/>
      <c r="GP66" s="83"/>
      <c r="GQ66" s="22"/>
      <c r="GR66" s="22"/>
      <c r="GS66" s="83"/>
      <c r="GT66" s="22"/>
      <c r="GU66" s="83"/>
      <c r="GV66" s="83"/>
      <c r="GW66" s="65"/>
      <c r="GX66" s="22"/>
      <c r="GY66" s="22"/>
      <c r="GZ66" s="43"/>
      <c r="HA66" s="43"/>
      <c r="HB66" s="56"/>
      <c r="HC66" s="22"/>
      <c r="HD66" s="83"/>
      <c r="HE66" s="22"/>
      <c r="HF66" s="22"/>
      <c r="HG66" s="83"/>
      <c r="HH66" s="22"/>
      <c r="HI66" s="83"/>
      <c r="HJ66" s="83"/>
      <c r="HK66" s="65"/>
      <c r="HL66" s="22"/>
      <c r="HM66" s="22"/>
      <c r="HN66" s="43"/>
      <c r="HO66" s="43"/>
      <c r="HP66" s="66"/>
      <c r="HQ66" s="22"/>
      <c r="HR66" s="83"/>
      <c r="HS66" s="22"/>
      <c r="HT66" s="22"/>
      <c r="HU66" s="83"/>
      <c r="HV66" s="22"/>
      <c r="HW66" s="83"/>
      <c r="HX66" s="83"/>
      <c r="HY66" s="65"/>
      <c r="HZ66" s="22"/>
      <c r="IA66" s="22"/>
      <c r="IB66" s="43"/>
      <c r="IC66" s="43"/>
      <c r="ID66" s="56"/>
      <c r="IE66" s="22"/>
      <c r="IF66" s="83"/>
      <c r="IG66" s="22"/>
      <c r="IH66" s="22"/>
      <c r="II66" s="83"/>
      <c r="IJ66" s="22"/>
      <c r="IK66" s="83"/>
      <c r="IL66" s="83"/>
      <c r="IM66" s="65"/>
      <c r="IN66" s="22"/>
      <c r="IO66" s="22"/>
      <c r="IP66" s="43"/>
      <c r="IQ66" s="43"/>
      <c r="IR66" s="56"/>
      <c r="IS66" s="22"/>
      <c r="IT66" s="83"/>
      <c r="IU66" s="22"/>
      <c r="IV66" s="22"/>
      <c r="IW66" s="83"/>
      <c r="IX66" s="22"/>
      <c r="IY66" s="83"/>
      <c r="IZ66" s="83"/>
      <c r="JA66" s="65"/>
      <c r="JB66" s="22"/>
      <c r="JC66" s="22"/>
      <c r="JD66" s="43"/>
      <c r="JE66" s="43"/>
      <c r="JF66" s="66"/>
      <c r="JG66" s="22"/>
      <c r="JH66" s="83"/>
      <c r="JI66" s="22"/>
      <c r="JJ66" s="22"/>
      <c r="JK66" s="83"/>
      <c r="JL66" s="22"/>
      <c r="JM66" s="83"/>
      <c r="JN66" s="83"/>
      <c r="JO66" s="65"/>
      <c r="JP66" s="22"/>
      <c r="JQ66" s="22"/>
      <c r="JR66" s="43"/>
      <c r="JS66" s="43"/>
      <c r="JT66" s="56"/>
      <c r="JU66" s="22"/>
      <c r="JV66" s="83"/>
      <c r="JW66" s="22"/>
      <c r="JX66" s="22"/>
      <c r="JY66" s="83"/>
      <c r="JZ66" s="22"/>
      <c r="KA66" s="83"/>
      <c r="KB66" s="83"/>
      <c r="KC66" s="65"/>
      <c r="KD66" s="22"/>
      <c r="KE66" s="22"/>
      <c r="KF66" s="43"/>
      <c r="KG66" s="43"/>
      <c r="KH66" s="56"/>
      <c r="KI66" s="22"/>
      <c r="KJ66" s="83"/>
      <c r="KK66" s="22"/>
      <c r="KL66" s="22"/>
      <c r="KM66" s="83"/>
      <c r="KN66" s="22"/>
      <c r="KO66" s="83"/>
      <c r="KP66" s="83"/>
      <c r="KQ66" s="65"/>
      <c r="KR66" s="22"/>
      <c r="KS66" s="22"/>
      <c r="KT66" s="43"/>
      <c r="KU66" s="43"/>
      <c r="KV66" s="66"/>
      <c r="KW66" s="22"/>
      <c r="KX66" s="83"/>
      <c r="KY66" s="22"/>
      <c r="KZ66" s="22"/>
      <c r="LA66" s="83"/>
      <c r="LB66" s="22"/>
      <c r="LC66" s="83"/>
      <c r="LD66" s="83"/>
      <c r="LE66" s="65"/>
      <c r="LF66" s="22"/>
      <c r="LG66" s="22"/>
      <c r="LH66" s="43"/>
      <c r="LI66" s="43"/>
      <c r="LJ66" s="56"/>
      <c r="LK66" s="22"/>
      <c r="LL66" s="83"/>
      <c r="LM66" s="22"/>
      <c r="LN66" s="22"/>
      <c r="LO66" s="83"/>
      <c r="LP66" s="22"/>
      <c r="LQ66" s="83"/>
      <c r="LR66" s="83"/>
      <c r="LS66" s="65"/>
      <c r="LT66" s="22"/>
      <c r="LU66" s="22"/>
      <c r="LV66" s="43"/>
      <c r="LW66" s="43"/>
      <c r="LY66" s="22"/>
      <c r="LZ66" s="83"/>
      <c r="MA66" s="22"/>
      <c r="MB66" s="22"/>
      <c r="MC66" s="83"/>
      <c r="MD66" s="22"/>
      <c r="ME66" s="83"/>
      <c r="MF66" s="83"/>
      <c r="MG66" s="65"/>
      <c r="MH66" s="22"/>
      <c r="MI66" s="22"/>
      <c r="MJ66" s="43"/>
      <c r="MK66" s="43"/>
      <c r="ML66" s="56"/>
      <c r="MM66" s="22"/>
      <c r="MN66" s="83"/>
      <c r="MO66" s="22"/>
      <c r="MP66" s="22"/>
      <c r="MQ66" s="83"/>
      <c r="MR66" s="22"/>
      <c r="MS66" s="83"/>
      <c r="MT66" s="83"/>
      <c r="MU66" s="65"/>
      <c r="MV66" s="22"/>
      <c r="MW66" s="22"/>
      <c r="MX66" s="43"/>
      <c r="MY66" s="43"/>
    </row>
    <row r="67" spans="1:363" ht="16.5" x14ac:dyDescent="0.3">
      <c r="A67" s="22"/>
      <c r="B67" s="83"/>
      <c r="C67" s="22"/>
      <c r="D67" s="22"/>
      <c r="E67" s="83"/>
      <c r="F67" s="22"/>
      <c r="G67" s="83"/>
      <c r="H67" s="83"/>
      <c r="I67" s="65"/>
      <c r="J67" s="22"/>
      <c r="K67" s="22"/>
      <c r="L67" s="43"/>
      <c r="M67" s="43"/>
      <c r="N67" s="66"/>
      <c r="O67" s="22"/>
      <c r="P67" s="83"/>
      <c r="Q67" s="22"/>
      <c r="R67" s="22"/>
      <c r="S67" s="83"/>
      <c r="T67" s="22"/>
      <c r="U67" s="83"/>
      <c r="V67" s="83"/>
      <c r="W67" s="65"/>
      <c r="X67" s="22"/>
      <c r="Y67" s="22"/>
      <c r="Z67" s="43"/>
      <c r="AA67" s="43"/>
      <c r="AB67" s="56"/>
      <c r="AC67" s="22"/>
      <c r="AD67" s="83"/>
      <c r="AE67" s="22"/>
      <c r="AF67" s="22"/>
      <c r="AG67" s="83"/>
      <c r="AH67" s="22"/>
      <c r="AI67" s="83"/>
      <c r="AJ67" s="83"/>
      <c r="AK67" s="65"/>
      <c r="AL67" s="22"/>
      <c r="AM67" s="22"/>
      <c r="AN67" s="43"/>
      <c r="AO67" s="43"/>
      <c r="AP67" s="56"/>
      <c r="AQ67" s="22"/>
      <c r="AR67" s="83"/>
      <c r="AS67" s="22"/>
      <c r="AT67" s="22"/>
      <c r="AU67" s="83"/>
      <c r="AV67" s="22"/>
      <c r="AW67" s="83"/>
      <c r="AX67" s="83"/>
      <c r="AY67" s="65"/>
      <c r="AZ67" s="22"/>
      <c r="BA67" s="22"/>
      <c r="BB67" s="43"/>
      <c r="BC67" s="43"/>
      <c r="BD67" s="66"/>
      <c r="BE67" s="22"/>
      <c r="BF67" s="83"/>
      <c r="BG67" s="22"/>
      <c r="BH67" s="22"/>
      <c r="BI67" s="83"/>
      <c r="BJ67" s="22"/>
      <c r="BK67" s="83"/>
      <c r="BL67" s="83"/>
      <c r="BM67" s="65"/>
      <c r="BN67" s="22"/>
      <c r="BO67" s="22"/>
      <c r="BP67" s="43"/>
      <c r="BQ67" s="43"/>
      <c r="BR67" s="56"/>
      <c r="BS67" s="22"/>
      <c r="BT67" s="83"/>
      <c r="BU67" s="22"/>
      <c r="BV67" s="22"/>
      <c r="BW67" s="83"/>
      <c r="BX67" s="22"/>
      <c r="BY67" s="83"/>
      <c r="BZ67" s="83"/>
      <c r="CA67" s="65"/>
      <c r="CB67" s="22"/>
      <c r="CC67" s="22"/>
      <c r="CD67" s="43"/>
      <c r="CE67" s="43"/>
      <c r="CF67" s="56"/>
      <c r="CG67" s="22"/>
      <c r="CH67" s="83"/>
      <c r="CI67" s="22"/>
      <c r="CJ67" s="22"/>
      <c r="CK67" s="83"/>
      <c r="CL67" s="22"/>
      <c r="CM67" s="83"/>
      <c r="CN67" s="83"/>
      <c r="CO67" s="65"/>
      <c r="CP67" s="22"/>
      <c r="CQ67" s="22"/>
      <c r="CR67" s="43"/>
      <c r="CS67" s="43"/>
      <c r="CT67" s="66"/>
      <c r="CU67" s="22"/>
      <c r="CV67" s="83"/>
      <c r="CW67" s="22"/>
      <c r="CX67" s="22"/>
      <c r="CY67" s="83"/>
      <c r="CZ67" s="22"/>
      <c r="DA67" s="83"/>
      <c r="DB67" s="83"/>
      <c r="DC67" s="65"/>
      <c r="DD67" s="22"/>
      <c r="DE67" s="22"/>
      <c r="DF67" s="43"/>
      <c r="DG67" s="43"/>
      <c r="DH67" s="56"/>
      <c r="DI67" s="22"/>
      <c r="DJ67" s="83"/>
      <c r="DK67" s="22"/>
      <c r="DL67" s="22"/>
      <c r="DM67" s="83"/>
      <c r="DN67" s="22"/>
      <c r="DO67" s="83"/>
      <c r="DP67" s="83"/>
      <c r="DQ67" s="65"/>
      <c r="DR67" s="22"/>
      <c r="DS67" s="22"/>
      <c r="DT67" s="43"/>
      <c r="DU67" s="43"/>
      <c r="DV67" s="56"/>
      <c r="DW67" s="22"/>
      <c r="DX67" s="83"/>
      <c r="DY67" s="22"/>
      <c r="DZ67" s="22"/>
      <c r="EA67" s="83"/>
      <c r="EB67" s="22"/>
      <c r="EC67" s="83"/>
      <c r="ED67" s="83"/>
      <c r="EE67" s="65"/>
      <c r="EF67" s="22"/>
      <c r="EG67" s="22"/>
      <c r="EH67" s="43"/>
      <c r="EI67" s="43"/>
      <c r="EJ67" s="66"/>
      <c r="EK67" s="22"/>
      <c r="EL67" s="83"/>
      <c r="EM67" s="22"/>
      <c r="EN67" s="22"/>
      <c r="EO67" s="83"/>
      <c r="EP67" s="22"/>
      <c r="EQ67" s="83"/>
      <c r="ER67" s="83"/>
      <c r="ES67" s="65"/>
      <c r="ET67" s="22"/>
      <c r="EU67" s="22"/>
      <c r="EV67" s="43"/>
      <c r="EW67" s="43"/>
      <c r="EX67" s="56"/>
      <c r="EY67" s="22"/>
      <c r="EZ67" s="83"/>
      <c r="FA67" s="22"/>
      <c r="FB67" s="22"/>
      <c r="FC67" s="83"/>
      <c r="FD67" s="22"/>
      <c r="FE67" s="83"/>
      <c r="FF67" s="83"/>
      <c r="FG67" s="65"/>
      <c r="FH67" s="22"/>
      <c r="FI67" s="22"/>
      <c r="FJ67" s="43"/>
      <c r="FK67" s="43"/>
      <c r="FL67" s="56"/>
      <c r="FM67" s="22"/>
      <c r="FN67" s="83"/>
      <c r="FO67" s="22"/>
      <c r="FP67" s="22"/>
      <c r="FQ67" s="83"/>
      <c r="FR67" s="22"/>
      <c r="FS67" s="83"/>
      <c r="FT67" s="83"/>
      <c r="FU67" s="65"/>
      <c r="FV67" s="22"/>
      <c r="FW67" s="22"/>
      <c r="FX67" s="43"/>
      <c r="FY67" s="43"/>
      <c r="FZ67" s="66"/>
      <c r="GA67" s="22"/>
      <c r="GB67" s="83"/>
      <c r="GC67" s="22"/>
      <c r="GD67" s="22"/>
      <c r="GE67" s="83"/>
      <c r="GF67" s="22"/>
      <c r="GG67" s="83"/>
      <c r="GH67" s="83"/>
      <c r="GI67" s="65"/>
      <c r="GJ67" s="22"/>
      <c r="GK67" s="22"/>
      <c r="GL67" s="43"/>
      <c r="GM67" s="43"/>
      <c r="GN67" s="56"/>
      <c r="GO67" s="22"/>
      <c r="GP67" s="83"/>
      <c r="GQ67" s="22"/>
      <c r="GR67" s="22"/>
      <c r="GS67" s="83"/>
      <c r="GT67" s="22"/>
      <c r="GU67" s="83"/>
      <c r="GV67" s="83"/>
      <c r="GW67" s="65"/>
      <c r="GX67" s="22"/>
      <c r="GY67" s="22"/>
      <c r="GZ67" s="43"/>
      <c r="HA67" s="43"/>
      <c r="HB67" s="56"/>
      <c r="HC67" s="22"/>
      <c r="HD67" s="83"/>
      <c r="HE67" s="22"/>
      <c r="HF67" s="22"/>
      <c r="HG67" s="83"/>
      <c r="HH67" s="22"/>
      <c r="HI67" s="83"/>
      <c r="HJ67" s="83"/>
      <c r="HK67" s="65"/>
      <c r="HL67" s="22"/>
      <c r="HM67" s="22"/>
      <c r="HN67" s="43"/>
      <c r="HO67" s="43"/>
      <c r="HP67" s="66"/>
      <c r="HQ67" s="22"/>
      <c r="HR67" s="83"/>
      <c r="HS67" s="22"/>
      <c r="HT67" s="22"/>
      <c r="HU67" s="83"/>
      <c r="HV67" s="22"/>
      <c r="HW67" s="83"/>
      <c r="HX67" s="83"/>
      <c r="HY67" s="65"/>
      <c r="HZ67" s="22"/>
      <c r="IA67" s="22"/>
      <c r="IB67" s="43"/>
      <c r="IC67" s="43"/>
      <c r="ID67" s="56"/>
      <c r="IE67" s="22"/>
      <c r="IF67" s="83"/>
      <c r="IG67" s="22"/>
      <c r="IH67" s="22"/>
      <c r="II67" s="83"/>
      <c r="IJ67" s="22"/>
      <c r="IK67" s="83"/>
      <c r="IL67" s="83"/>
      <c r="IM67" s="65"/>
      <c r="IN67" s="22"/>
      <c r="IO67" s="22"/>
      <c r="IP67" s="43"/>
      <c r="IQ67" s="43"/>
      <c r="IR67" s="56"/>
      <c r="IS67" s="22"/>
      <c r="IT67" s="83"/>
      <c r="IU67" s="22"/>
      <c r="IV67" s="22"/>
      <c r="IW67" s="83"/>
      <c r="IX67" s="22"/>
      <c r="IY67" s="83"/>
      <c r="IZ67" s="83"/>
      <c r="JA67" s="65"/>
      <c r="JB67" s="22"/>
      <c r="JC67" s="22"/>
      <c r="JD67" s="43"/>
      <c r="JE67" s="43"/>
      <c r="JF67" s="66"/>
      <c r="JG67" s="22"/>
      <c r="JH67" s="83"/>
      <c r="JI67" s="22"/>
      <c r="JJ67" s="22"/>
      <c r="JK67" s="83"/>
      <c r="JL67" s="22"/>
      <c r="JM67" s="83"/>
      <c r="JN67" s="83"/>
      <c r="JO67" s="65"/>
      <c r="JP67" s="22"/>
      <c r="JQ67" s="22"/>
      <c r="JR67" s="43"/>
      <c r="JS67" s="43"/>
      <c r="JT67" s="56"/>
      <c r="JU67" s="22"/>
      <c r="JV67" s="83"/>
      <c r="JW67" s="22"/>
      <c r="JX67" s="22"/>
      <c r="JY67" s="83"/>
      <c r="JZ67" s="22"/>
      <c r="KA67" s="83"/>
      <c r="KB67" s="83"/>
      <c r="KC67" s="65"/>
      <c r="KD67" s="22"/>
      <c r="KE67" s="22"/>
      <c r="KF67" s="43"/>
      <c r="KG67" s="43"/>
      <c r="KH67" s="56"/>
      <c r="KI67" s="22"/>
      <c r="KJ67" s="83"/>
      <c r="KK67" s="22"/>
      <c r="KL67" s="22"/>
      <c r="KM67" s="83"/>
      <c r="KN67" s="22"/>
      <c r="KO67" s="83"/>
      <c r="KP67" s="83"/>
      <c r="KQ67" s="65"/>
      <c r="KR67" s="22"/>
      <c r="KS67" s="22"/>
      <c r="KT67" s="43"/>
      <c r="KU67" s="43"/>
      <c r="KV67" s="66"/>
      <c r="KW67" s="22"/>
      <c r="KX67" s="83"/>
      <c r="KY67" s="22"/>
      <c r="KZ67" s="22"/>
      <c r="LA67" s="83"/>
      <c r="LB67" s="22"/>
      <c r="LC67" s="83"/>
      <c r="LD67" s="83"/>
      <c r="LE67" s="65"/>
      <c r="LF67" s="22"/>
      <c r="LG67" s="22"/>
      <c r="LH67" s="43"/>
      <c r="LI67" s="43"/>
      <c r="LJ67" s="56"/>
      <c r="LK67" s="22"/>
      <c r="LL67" s="83"/>
      <c r="LM67" s="22"/>
      <c r="LN67" s="22"/>
      <c r="LO67" s="83"/>
      <c r="LP67" s="22"/>
      <c r="LQ67" s="83"/>
      <c r="LR67" s="83"/>
      <c r="LS67" s="65"/>
      <c r="LT67" s="22"/>
      <c r="LU67" s="22"/>
      <c r="LV67" s="43"/>
      <c r="LW67" s="43"/>
      <c r="LY67" s="22"/>
      <c r="LZ67" s="83"/>
      <c r="MA67" s="22"/>
      <c r="MB67" s="22"/>
      <c r="MC67" s="83"/>
      <c r="MD67" s="22"/>
      <c r="ME67" s="83"/>
      <c r="MF67" s="83"/>
      <c r="MG67" s="65"/>
      <c r="MH67" s="22"/>
      <c r="MI67" s="22"/>
      <c r="MJ67" s="43"/>
      <c r="MK67" s="43"/>
      <c r="ML67" s="56"/>
      <c r="MM67" s="22"/>
      <c r="MN67" s="83"/>
      <c r="MO67" s="22"/>
      <c r="MP67" s="22"/>
      <c r="MQ67" s="83"/>
      <c r="MR67" s="22"/>
      <c r="MS67" s="83"/>
      <c r="MT67" s="83"/>
      <c r="MU67" s="65"/>
      <c r="MV67" s="22"/>
      <c r="MW67" s="22"/>
      <c r="MX67" s="43"/>
      <c r="MY67" s="43"/>
    </row>
    <row r="68" spans="1:363" ht="16.5" x14ac:dyDescent="0.3">
      <c r="A68" s="22"/>
      <c r="B68" s="83"/>
      <c r="C68" s="22"/>
      <c r="D68" s="22"/>
      <c r="E68" s="83"/>
      <c r="F68" s="22"/>
      <c r="G68" s="83"/>
      <c r="H68" s="83"/>
      <c r="I68" s="65"/>
      <c r="J68" s="22"/>
      <c r="K68" s="22"/>
      <c r="L68" s="43"/>
      <c r="M68" s="43"/>
      <c r="N68" s="66"/>
      <c r="O68" s="22"/>
      <c r="P68" s="83"/>
      <c r="Q68" s="22"/>
      <c r="R68" s="22"/>
      <c r="S68" s="83"/>
      <c r="T68" s="22"/>
      <c r="U68" s="83"/>
      <c r="V68" s="83"/>
      <c r="W68" s="65"/>
      <c r="X68" s="22"/>
      <c r="Y68" s="22"/>
      <c r="Z68" s="43"/>
      <c r="AA68" s="43"/>
      <c r="AB68" s="56"/>
      <c r="AC68" s="22"/>
      <c r="AD68" s="83"/>
      <c r="AE68" s="22"/>
      <c r="AF68" s="22"/>
      <c r="AG68" s="83"/>
      <c r="AH68" s="22"/>
      <c r="AI68" s="83"/>
      <c r="AJ68" s="83"/>
      <c r="AK68" s="65"/>
      <c r="AL68" s="22"/>
      <c r="AM68" s="22"/>
      <c r="AN68" s="43"/>
      <c r="AO68" s="43"/>
      <c r="AP68" s="56"/>
      <c r="AQ68" s="22"/>
      <c r="AR68" s="83"/>
      <c r="AS68" s="22"/>
      <c r="AT68" s="22"/>
      <c r="AU68" s="83"/>
      <c r="AV68" s="22"/>
      <c r="AW68" s="83"/>
      <c r="AX68" s="83"/>
      <c r="AY68" s="65"/>
      <c r="AZ68" s="22"/>
      <c r="BA68" s="22"/>
      <c r="BB68" s="43"/>
      <c r="BC68" s="43"/>
      <c r="BD68" s="66"/>
      <c r="BE68" s="22"/>
      <c r="BF68" s="83"/>
      <c r="BG68" s="22"/>
      <c r="BH68" s="22"/>
      <c r="BI68" s="83"/>
      <c r="BJ68" s="22"/>
      <c r="BK68" s="83"/>
      <c r="BL68" s="83"/>
      <c r="BM68" s="65"/>
      <c r="BN68" s="22"/>
      <c r="BO68" s="22"/>
      <c r="BP68" s="43"/>
      <c r="BQ68" s="43"/>
      <c r="BR68" s="56"/>
      <c r="BS68" s="22"/>
      <c r="BT68" s="83"/>
      <c r="BU68" s="22"/>
      <c r="BV68" s="22"/>
      <c r="BW68" s="83"/>
      <c r="BX68" s="22"/>
      <c r="BY68" s="83"/>
      <c r="BZ68" s="83"/>
      <c r="CA68" s="65"/>
      <c r="CB68" s="22"/>
      <c r="CC68" s="22"/>
      <c r="CD68" s="43"/>
      <c r="CE68" s="43"/>
      <c r="CF68" s="56"/>
      <c r="CG68" s="22"/>
      <c r="CH68" s="83"/>
      <c r="CI68" s="22"/>
      <c r="CJ68" s="22"/>
      <c r="CK68" s="83"/>
      <c r="CL68" s="22"/>
      <c r="CM68" s="83"/>
      <c r="CN68" s="83"/>
      <c r="CO68" s="65"/>
      <c r="CP68" s="22"/>
      <c r="CQ68" s="22"/>
      <c r="CR68" s="43"/>
      <c r="CS68" s="43"/>
      <c r="CT68" s="66"/>
      <c r="CU68" s="22"/>
      <c r="CV68" s="83"/>
      <c r="CW68" s="22"/>
      <c r="CX68" s="22"/>
      <c r="CY68" s="83"/>
      <c r="CZ68" s="22"/>
      <c r="DA68" s="83"/>
      <c r="DB68" s="83"/>
      <c r="DC68" s="65"/>
      <c r="DD68" s="22"/>
      <c r="DE68" s="22"/>
      <c r="DF68" s="43"/>
      <c r="DG68" s="43"/>
      <c r="DH68" s="56"/>
      <c r="DI68" s="22"/>
      <c r="DJ68" s="83"/>
      <c r="DK68" s="22"/>
      <c r="DL68" s="22"/>
      <c r="DM68" s="83"/>
      <c r="DN68" s="22"/>
      <c r="DO68" s="83"/>
      <c r="DP68" s="83"/>
      <c r="DQ68" s="65"/>
      <c r="DR68" s="22"/>
      <c r="DS68" s="22"/>
      <c r="DT68" s="43"/>
      <c r="DU68" s="43"/>
      <c r="DV68" s="56"/>
      <c r="DW68" s="22"/>
      <c r="DX68" s="83"/>
      <c r="DY68" s="22"/>
      <c r="DZ68" s="22"/>
      <c r="EA68" s="83"/>
      <c r="EB68" s="22"/>
      <c r="EC68" s="83"/>
      <c r="ED68" s="83"/>
      <c r="EE68" s="65"/>
      <c r="EF68" s="22"/>
      <c r="EG68" s="22"/>
      <c r="EH68" s="43"/>
      <c r="EI68" s="43"/>
      <c r="EJ68" s="66"/>
      <c r="EK68" s="22"/>
      <c r="EL68" s="83"/>
      <c r="EM68" s="22"/>
      <c r="EN68" s="22"/>
      <c r="EO68" s="83"/>
      <c r="EP68" s="22"/>
      <c r="EQ68" s="83"/>
      <c r="ER68" s="83"/>
      <c r="ES68" s="65"/>
      <c r="ET68" s="22"/>
      <c r="EU68" s="22"/>
      <c r="EV68" s="43"/>
      <c r="EW68" s="43"/>
      <c r="EX68" s="56"/>
      <c r="EY68" s="22"/>
      <c r="EZ68" s="83"/>
      <c r="FA68" s="22"/>
      <c r="FB68" s="22"/>
      <c r="FC68" s="83"/>
      <c r="FD68" s="22"/>
      <c r="FE68" s="83"/>
      <c r="FF68" s="83"/>
      <c r="FG68" s="65"/>
      <c r="FH68" s="22"/>
      <c r="FI68" s="22"/>
      <c r="FJ68" s="43"/>
      <c r="FK68" s="43"/>
      <c r="FL68" s="56"/>
      <c r="FM68" s="22"/>
      <c r="FN68" s="83"/>
      <c r="FO68" s="22"/>
      <c r="FP68" s="22"/>
      <c r="FQ68" s="83"/>
      <c r="FR68" s="22"/>
      <c r="FS68" s="83"/>
      <c r="FT68" s="83"/>
      <c r="FU68" s="65"/>
      <c r="FV68" s="22"/>
      <c r="FW68" s="22"/>
      <c r="FX68" s="43"/>
      <c r="FY68" s="43"/>
      <c r="FZ68" s="66"/>
      <c r="GA68" s="22"/>
      <c r="GB68" s="83"/>
      <c r="GC68" s="22"/>
      <c r="GD68" s="22"/>
      <c r="GE68" s="83"/>
      <c r="GF68" s="22"/>
      <c r="GG68" s="83"/>
      <c r="GH68" s="83"/>
      <c r="GI68" s="65"/>
      <c r="GJ68" s="22"/>
      <c r="GK68" s="22"/>
      <c r="GL68" s="43"/>
      <c r="GM68" s="43"/>
      <c r="GN68" s="56"/>
      <c r="GO68" s="22"/>
      <c r="GP68" s="83"/>
      <c r="GQ68" s="22"/>
      <c r="GR68" s="22"/>
      <c r="GS68" s="83"/>
      <c r="GT68" s="22"/>
      <c r="GU68" s="83"/>
      <c r="GV68" s="83"/>
      <c r="GW68" s="65"/>
      <c r="GX68" s="22"/>
      <c r="GY68" s="22"/>
      <c r="GZ68" s="43"/>
      <c r="HA68" s="43"/>
      <c r="HB68" s="56"/>
      <c r="HC68" s="22"/>
      <c r="HD68" s="83"/>
      <c r="HE68" s="22"/>
      <c r="HF68" s="22"/>
      <c r="HG68" s="83"/>
      <c r="HH68" s="22"/>
      <c r="HI68" s="83"/>
      <c r="HJ68" s="83"/>
      <c r="HK68" s="65"/>
      <c r="HL68" s="22"/>
      <c r="HM68" s="22"/>
      <c r="HN68" s="43"/>
      <c r="HO68" s="43"/>
      <c r="HP68" s="66"/>
      <c r="HQ68" s="22"/>
      <c r="HR68" s="83"/>
      <c r="HS68" s="22"/>
      <c r="HT68" s="22"/>
      <c r="HU68" s="83"/>
      <c r="HV68" s="22"/>
      <c r="HW68" s="83"/>
      <c r="HX68" s="83"/>
      <c r="HY68" s="65"/>
      <c r="HZ68" s="22"/>
      <c r="IA68" s="22"/>
      <c r="IB68" s="43"/>
      <c r="IC68" s="43"/>
      <c r="ID68" s="56"/>
      <c r="IE68" s="22"/>
      <c r="IF68" s="83"/>
      <c r="IG68" s="22"/>
      <c r="IH68" s="22"/>
      <c r="II68" s="83"/>
      <c r="IJ68" s="22"/>
      <c r="IK68" s="83"/>
      <c r="IL68" s="83"/>
      <c r="IM68" s="65"/>
      <c r="IN68" s="22"/>
      <c r="IO68" s="22"/>
      <c r="IP68" s="43"/>
      <c r="IQ68" s="43"/>
      <c r="IR68" s="56"/>
      <c r="IS68" s="22"/>
      <c r="IT68" s="83"/>
      <c r="IU68" s="22"/>
      <c r="IV68" s="22"/>
      <c r="IW68" s="83"/>
      <c r="IX68" s="22"/>
      <c r="IY68" s="83"/>
      <c r="IZ68" s="83"/>
      <c r="JA68" s="65"/>
      <c r="JB68" s="22"/>
      <c r="JC68" s="22"/>
      <c r="JD68" s="43"/>
      <c r="JE68" s="43"/>
      <c r="JF68" s="66"/>
      <c r="JG68" s="22"/>
      <c r="JH68" s="83"/>
      <c r="JI68" s="22"/>
      <c r="JJ68" s="22"/>
      <c r="JK68" s="83"/>
      <c r="JL68" s="22"/>
      <c r="JM68" s="83"/>
      <c r="JN68" s="83"/>
      <c r="JO68" s="65"/>
      <c r="JP68" s="22"/>
      <c r="JQ68" s="22"/>
      <c r="JR68" s="43"/>
      <c r="JS68" s="43"/>
      <c r="JT68" s="56"/>
      <c r="JU68" s="22"/>
      <c r="JV68" s="83"/>
      <c r="JW68" s="22"/>
      <c r="JX68" s="22"/>
      <c r="JY68" s="83"/>
      <c r="JZ68" s="22"/>
      <c r="KA68" s="83"/>
      <c r="KB68" s="83"/>
      <c r="KC68" s="65"/>
      <c r="KD68" s="22"/>
      <c r="KE68" s="22"/>
      <c r="KF68" s="43"/>
      <c r="KG68" s="43"/>
      <c r="KH68" s="56"/>
      <c r="KI68" s="22"/>
      <c r="KJ68" s="83"/>
      <c r="KK68" s="22"/>
      <c r="KL68" s="22"/>
      <c r="KM68" s="83"/>
      <c r="KN68" s="22"/>
      <c r="KO68" s="83"/>
      <c r="KP68" s="83"/>
      <c r="KQ68" s="65"/>
      <c r="KR68" s="22"/>
      <c r="KS68" s="22"/>
      <c r="KT68" s="43"/>
      <c r="KU68" s="43"/>
      <c r="KV68" s="66"/>
      <c r="KW68" s="22"/>
      <c r="KX68" s="83"/>
      <c r="KY68" s="22"/>
      <c r="KZ68" s="22"/>
      <c r="LA68" s="83"/>
      <c r="LB68" s="22"/>
      <c r="LC68" s="83"/>
      <c r="LD68" s="83"/>
      <c r="LE68" s="65"/>
      <c r="LF68" s="22"/>
      <c r="LG68" s="22"/>
      <c r="LH68" s="43"/>
      <c r="LI68" s="43"/>
      <c r="LJ68" s="56"/>
      <c r="LK68" s="22"/>
      <c r="LL68" s="83"/>
      <c r="LM68" s="22"/>
      <c r="LN68" s="22"/>
      <c r="LO68" s="83"/>
      <c r="LP68" s="22"/>
      <c r="LQ68" s="83"/>
      <c r="LR68" s="83"/>
      <c r="LS68" s="65"/>
      <c r="LT68" s="22"/>
      <c r="LU68" s="22"/>
      <c r="LV68" s="43"/>
      <c r="LW68" s="43"/>
      <c r="LY68" s="22"/>
      <c r="LZ68" s="83"/>
      <c r="MA68" s="22"/>
      <c r="MB68" s="22"/>
      <c r="MC68" s="83"/>
      <c r="MD68" s="22"/>
      <c r="ME68" s="83"/>
      <c r="MF68" s="83"/>
      <c r="MG68" s="65"/>
      <c r="MH68" s="22"/>
      <c r="MI68" s="22"/>
      <c r="MJ68" s="43"/>
      <c r="MK68" s="43"/>
      <c r="ML68" s="56"/>
      <c r="MM68" s="22"/>
      <c r="MN68" s="83"/>
      <c r="MO68" s="22"/>
      <c r="MP68" s="22"/>
      <c r="MQ68" s="83"/>
      <c r="MR68" s="22"/>
      <c r="MS68" s="83"/>
      <c r="MT68" s="83"/>
      <c r="MU68" s="65"/>
      <c r="MV68" s="22"/>
      <c r="MW68" s="22"/>
      <c r="MX68" s="43"/>
      <c r="MY68" s="43"/>
    </row>
    <row r="69" spans="1:363" ht="17.25" thickBot="1" x14ac:dyDescent="0.35">
      <c r="A69" s="22"/>
      <c r="B69" s="83"/>
      <c r="C69" s="22"/>
      <c r="D69" s="22"/>
      <c r="E69" s="83"/>
      <c r="F69" s="22"/>
      <c r="G69" s="83"/>
      <c r="H69" s="83"/>
      <c r="I69" s="67"/>
      <c r="J69" s="22"/>
      <c r="K69" s="22"/>
      <c r="L69" s="43"/>
      <c r="M69" s="43"/>
      <c r="N69" s="56"/>
      <c r="O69" s="22"/>
      <c r="P69" s="83"/>
      <c r="Q69" s="22"/>
      <c r="R69" s="22"/>
      <c r="S69" s="83"/>
      <c r="T69" s="22"/>
      <c r="U69" s="83"/>
      <c r="V69" s="83"/>
      <c r="W69" s="67"/>
      <c r="X69" s="22"/>
      <c r="Y69" s="22"/>
      <c r="Z69" s="43"/>
      <c r="AA69" s="43"/>
      <c r="AB69" s="56"/>
      <c r="AC69" s="22"/>
      <c r="AD69" s="83"/>
      <c r="AE69" s="22"/>
      <c r="AF69" s="22"/>
      <c r="AG69" s="83"/>
      <c r="AH69" s="22"/>
      <c r="AI69" s="83"/>
      <c r="AJ69" s="83"/>
      <c r="AK69" s="67"/>
      <c r="AL69" s="22"/>
      <c r="AM69" s="22"/>
      <c r="AN69" s="43"/>
      <c r="AO69" s="43"/>
      <c r="AP69" s="56"/>
      <c r="AQ69" s="22"/>
      <c r="AR69" s="83"/>
      <c r="AS69" s="22"/>
      <c r="AT69" s="22"/>
      <c r="AU69" s="83"/>
      <c r="AV69" s="22"/>
      <c r="AW69" s="83"/>
      <c r="AX69" s="83"/>
      <c r="AY69" s="67"/>
      <c r="AZ69" s="22"/>
      <c r="BA69" s="22"/>
      <c r="BB69" s="43"/>
      <c r="BC69" s="43"/>
      <c r="BD69" s="56"/>
      <c r="BE69" s="22"/>
      <c r="BF69" s="83"/>
      <c r="BG69" s="22"/>
      <c r="BH69" s="22"/>
      <c r="BI69" s="83"/>
      <c r="BJ69" s="22"/>
      <c r="BK69" s="83"/>
      <c r="BL69" s="83"/>
      <c r="BM69" s="67"/>
      <c r="BN69" s="22"/>
      <c r="BO69" s="22"/>
      <c r="BP69" s="43"/>
      <c r="BQ69" s="43"/>
      <c r="BR69" s="56"/>
      <c r="BS69" s="22"/>
      <c r="BT69" s="83"/>
      <c r="BU69" s="22"/>
      <c r="BV69" s="22"/>
      <c r="BW69" s="83"/>
      <c r="BX69" s="22"/>
      <c r="BY69" s="83"/>
      <c r="BZ69" s="83"/>
      <c r="CA69" s="67"/>
      <c r="CB69" s="22"/>
      <c r="CC69" s="22"/>
      <c r="CD69" s="43"/>
      <c r="CE69" s="43"/>
      <c r="CF69" s="56"/>
      <c r="CG69" s="22"/>
      <c r="CH69" s="83"/>
      <c r="CI69" s="22"/>
      <c r="CJ69" s="22"/>
      <c r="CK69" s="83"/>
      <c r="CL69" s="22"/>
      <c r="CM69" s="83"/>
      <c r="CN69" s="83"/>
      <c r="CO69" s="67"/>
      <c r="CP69" s="22"/>
      <c r="CQ69" s="22"/>
      <c r="CR69" s="43"/>
      <c r="CS69" s="43"/>
      <c r="CT69" s="56"/>
      <c r="CU69" s="22"/>
      <c r="CV69" s="83"/>
      <c r="CW69" s="22"/>
      <c r="CX69" s="22"/>
      <c r="CY69" s="83"/>
      <c r="CZ69" s="22"/>
      <c r="DA69" s="83"/>
      <c r="DB69" s="83"/>
      <c r="DC69" s="67"/>
      <c r="DD69" s="22"/>
      <c r="DE69" s="22"/>
      <c r="DF69" s="43"/>
      <c r="DG69" s="43"/>
      <c r="DH69" s="56"/>
      <c r="DI69" s="22"/>
      <c r="DJ69" s="83"/>
      <c r="DK69" s="22"/>
      <c r="DL69" s="22"/>
      <c r="DM69" s="83"/>
      <c r="DN69" s="22"/>
      <c r="DO69" s="83"/>
      <c r="DP69" s="83"/>
      <c r="DQ69" s="67"/>
      <c r="DR69" s="22"/>
      <c r="DS69" s="22"/>
      <c r="DT69" s="43"/>
      <c r="DU69" s="43"/>
      <c r="DV69" s="56"/>
      <c r="DW69" s="22"/>
      <c r="DX69" s="83"/>
      <c r="DY69" s="22"/>
      <c r="DZ69" s="22"/>
      <c r="EA69" s="83"/>
      <c r="EB69" s="22"/>
      <c r="EC69" s="83"/>
      <c r="ED69" s="83"/>
      <c r="EE69" s="67"/>
      <c r="EF69" s="22"/>
      <c r="EG69" s="22"/>
      <c r="EH69" s="43"/>
      <c r="EI69" s="43"/>
      <c r="EJ69" s="56"/>
      <c r="EK69" s="22"/>
      <c r="EL69" s="83"/>
      <c r="EM69" s="22"/>
      <c r="EN69" s="22"/>
      <c r="EO69" s="83"/>
      <c r="EP69" s="22"/>
      <c r="EQ69" s="83"/>
      <c r="ER69" s="83"/>
      <c r="ES69" s="67"/>
      <c r="ET69" s="22"/>
      <c r="EU69" s="22"/>
      <c r="EV69" s="43"/>
      <c r="EW69" s="43"/>
      <c r="EX69" s="56"/>
      <c r="EY69" s="22"/>
      <c r="EZ69" s="83"/>
      <c r="FA69" s="22"/>
      <c r="FB69" s="22"/>
      <c r="FC69" s="83"/>
      <c r="FD69" s="22"/>
      <c r="FE69" s="83"/>
      <c r="FF69" s="83"/>
      <c r="FG69" s="67"/>
      <c r="FH69" s="22"/>
      <c r="FI69" s="22"/>
      <c r="FJ69" s="43"/>
      <c r="FK69" s="43"/>
      <c r="FL69" s="56"/>
      <c r="FM69" s="22"/>
      <c r="FN69" s="83"/>
      <c r="FO69" s="22"/>
      <c r="FP69" s="22"/>
      <c r="FQ69" s="83"/>
      <c r="FR69" s="22"/>
      <c r="FS69" s="83"/>
      <c r="FT69" s="83"/>
      <c r="FU69" s="67"/>
      <c r="FV69" s="22"/>
      <c r="FW69" s="22"/>
      <c r="FX69" s="43"/>
      <c r="FY69" s="43"/>
      <c r="FZ69" s="56"/>
      <c r="GA69" s="22"/>
      <c r="GB69" s="83"/>
      <c r="GC69" s="22"/>
      <c r="GD69" s="22"/>
      <c r="GE69" s="83"/>
      <c r="GF69" s="22"/>
      <c r="GG69" s="83"/>
      <c r="GH69" s="83"/>
      <c r="GI69" s="67"/>
      <c r="GJ69" s="22"/>
      <c r="GK69" s="22"/>
      <c r="GL69" s="43"/>
      <c r="GM69" s="43"/>
      <c r="GN69" s="56"/>
      <c r="GO69" s="22"/>
      <c r="GP69" s="83"/>
      <c r="GQ69" s="22"/>
      <c r="GR69" s="22"/>
      <c r="GS69" s="83"/>
      <c r="GT69" s="22"/>
      <c r="GU69" s="83"/>
      <c r="GV69" s="83"/>
      <c r="GW69" s="67"/>
      <c r="GX69" s="22"/>
      <c r="GY69" s="22"/>
      <c r="GZ69" s="43"/>
      <c r="HA69" s="43"/>
      <c r="HB69" s="56"/>
      <c r="HC69" s="22"/>
      <c r="HD69" s="83"/>
      <c r="HE69" s="22"/>
      <c r="HF69" s="22"/>
      <c r="HG69" s="83"/>
      <c r="HH69" s="22"/>
      <c r="HI69" s="83"/>
      <c r="HJ69" s="83"/>
      <c r="HK69" s="67"/>
      <c r="HL69" s="22"/>
      <c r="HM69" s="22"/>
      <c r="HN69" s="43"/>
      <c r="HO69" s="43"/>
      <c r="HP69" s="56"/>
      <c r="HQ69" s="22"/>
      <c r="HR69" s="83"/>
      <c r="HS69" s="22"/>
      <c r="HT69" s="22"/>
      <c r="HU69" s="83"/>
      <c r="HV69" s="22"/>
      <c r="HW69" s="83"/>
      <c r="HX69" s="83"/>
      <c r="HY69" s="67"/>
      <c r="HZ69" s="22"/>
      <c r="IA69" s="22"/>
      <c r="IB69" s="43"/>
      <c r="IC69" s="43"/>
      <c r="ID69" s="56"/>
      <c r="IE69" s="22"/>
      <c r="IF69" s="83"/>
      <c r="IG69" s="22"/>
      <c r="IH69" s="22"/>
      <c r="II69" s="83"/>
      <c r="IJ69" s="22"/>
      <c r="IK69" s="83"/>
      <c r="IL69" s="83"/>
      <c r="IM69" s="67"/>
      <c r="IN69" s="22"/>
      <c r="IO69" s="22"/>
      <c r="IP69" s="43"/>
      <c r="IQ69" s="43"/>
      <c r="IR69" s="56"/>
      <c r="IS69" s="22"/>
      <c r="IT69" s="83"/>
      <c r="IU69" s="22"/>
      <c r="IV69" s="22"/>
      <c r="IW69" s="83"/>
      <c r="IX69" s="22"/>
      <c r="IY69" s="83"/>
      <c r="IZ69" s="83"/>
      <c r="JA69" s="67"/>
      <c r="JB69" s="22"/>
      <c r="JC69" s="22"/>
      <c r="JD69" s="43"/>
      <c r="JE69" s="43"/>
      <c r="JF69" s="56"/>
      <c r="JG69" s="22"/>
      <c r="JH69" s="83"/>
      <c r="JI69" s="22"/>
      <c r="JJ69" s="22"/>
      <c r="JK69" s="83"/>
      <c r="JL69" s="22"/>
      <c r="JM69" s="83"/>
      <c r="JN69" s="83"/>
      <c r="JO69" s="67"/>
      <c r="JP69" s="22"/>
      <c r="JQ69" s="22"/>
      <c r="JR69" s="43"/>
      <c r="JS69" s="43"/>
      <c r="JT69" s="56"/>
      <c r="JU69" s="22"/>
      <c r="JV69" s="83"/>
      <c r="JW69" s="22"/>
      <c r="JX69" s="22"/>
      <c r="JY69" s="83"/>
      <c r="JZ69" s="22"/>
      <c r="KA69" s="83"/>
      <c r="KB69" s="83"/>
      <c r="KC69" s="67"/>
      <c r="KD69" s="22"/>
      <c r="KE69" s="22"/>
      <c r="KF69" s="43"/>
      <c r="KG69" s="43"/>
      <c r="KH69" s="56"/>
      <c r="KI69" s="22"/>
      <c r="KJ69" s="83"/>
      <c r="KK69" s="22"/>
      <c r="KL69" s="22"/>
      <c r="KM69" s="83"/>
      <c r="KN69" s="22"/>
      <c r="KO69" s="83"/>
      <c r="KP69" s="83"/>
      <c r="KQ69" s="67"/>
      <c r="KR69" s="22"/>
      <c r="KS69" s="22"/>
      <c r="KT69" s="43"/>
      <c r="KU69" s="43"/>
      <c r="KV69" s="56"/>
      <c r="KW69" s="22"/>
      <c r="KX69" s="83"/>
      <c r="KY69" s="22"/>
      <c r="KZ69" s="22"/>
      <c r="LA69" s="83"/>
      <c r="LB69" s="22"/>
      <c r="LC69" s="83"/>
      <c r="LD69" s="83"/>
      <c r="LE69" s="67"/>
      <c r="LF69" s="22"/>
      <c r="LG69" s="22"/>
      <c r="LH69" s="43"/>
      <c r="LI69" s="43"/>
      <c r="LJ69" s="56"/>
      <c r="LK69" s="22"/>
      <c r="LL69" s="83"/>
      <c r="LM69" s="22"/>
      <c r="LN69" s="22"/>
      <c r="LO69" s="83"/>
      <c r="LP69" s="22"/>
      <c r="LQ69" s="83"/>
      <c r="LR69" s="83"/>
      <c r="LS69" s="67"/>
      <c r="LT69" s="22"/>
      <c r="LU69" s="22"/>
      <c r="LV69" s="43"/>
      <c r="LW69" s="43"/>
      <c r="LY69" s="22"/>
      <c r="LZ69" s="83"/>
      <c r="MA69" s="22"/>
      <c r="MB69" s="22"/>
      <c r="MC69" s="83"/>
      <c r="MD69" s="22"/>
      <c r="ME69" s="83"/>
      <c r="MF69" s="83"/>
      <c r="MG69" s="67"/>
      <c r="MH69" s="22"/>
      <c r="MI69" s="22"/>
      <c r="MJ69" s="43"/>
      <c r="MK69" s="43"/>
      <c r="ML69" s="56"/>
      <c r="MM69" s="22"/>
      <c r="MN69" s="83"/>
      <c r="MO69" s="22"/>
      <c r="MP69" s="22"/>
      <c r="MQ69" s="83"/>
      <c r="MR69" s="22"/>
      <c r="MS69" s="83"/>
      <c r="MT69" s="83"/>
      <c r="MU69" s="67"/>
      <c r="MV69" s="22"/>
      <c r="MW69" s="22"/>
      <c r="MX69" s="43"/>
      <c r="MY69" s="43"/>
    </row>
    <row r="70" spans="1:363" ht="15.75" thickBot="1" x14ac:dyDescent="0.3">
      <c r="A70" s="56"/>
      <c r="B70" s="56"/>
      <c r="C70" s="56"/>
      <c r="D70" s="56"/>
      <c r="E70" s="68"/>
      <c r="F70" s="68"/>
      <c r="G70" s="133"/>
      <c r="H70" s="134"/>
      <c r="I70" s="135"/>
      <c r="J70" s="23"/>
      <c r="K70" s="24"/>
      <c r="L70" s="44"/>
      <c r="M70" s="44"/>
      <c r="O70" s="56"/>
      <c r="P70" s="56"/>
      <c r="Q70" s="56"/>
      <c r="R70" s="56"/>
      <c r="S70" s="68"/>
      <c r="T70" s="68"/>
      <c r="U70" s="133"/>
      <c r="V70" s="134"/>
      <c r="W70" s="135"/>
      <c r="X70" s="23"/>
      <c r="Y70" s="24"/>
      <c r="Z70" s="44"/>
      <c r="AA70" s="44"/>
      <c r="AC70" s="56"/>
      <c r="AD70" s="56"/>
      <c r="AE70" s="56"/>
      <c r="AF70" s="56"/>
      <c r="AG70" s="68"/>
      <c r="AH70" s="68"/>
      <c r="AI70" s="133"/>
      <c r="AJ70" s="134"/>
      <c r="AK70" s="135"/>
      <c r="AL70" s="23"/>
      <c r="AM70" s="24"/>
      <c r="AN70" s="44"/>
      <c r="AO70" s="44"/>
      <c r="AQ70" s="56"/>
      <c r="AR70" s="56"/>
      <c r="AS70" s="56"/>
      <c r="AT70" s="56"/>
      <c r="AU70" s="68"/>
      <c r="AV70" s="68"/>
      <c r="AW70" s="133"/>
      <c r="AX70" s="134"/>
      <c r="AY70" s="135"/>
      <c r="AZ70" s="23"/>
      <c r="BA70" s="24"/>
      <c r="BB70" s="44"/>
      <c r="BC70" s="44"/>
      <c r="BE70" s="56"/>
      <c r="BF70" s="56"/>
      <c r="BG70" s="56"/>
      <c r="BH70" s="56"/>
      <c r="BI70" s="68"/>
      <c r="BJ70" s="68"/>
      <c r="BK70" s="133"/>
      <c r="BL70" s="134"/>
      <c r="BM70" s="135"/>
      <c r="BN70" s="23"/>
      <c r="BO70" s="24"/>
      <c r="BP70" s="44"/>
      <c r="BQ70" s="44"/>
      <c r="BS70" s="56"/>
      <c r="BT70" s="56"/>
      <c r="BU70" s="56"/>
      <c r="BV70" s="56"/>
      <c r="BW70" s="68"/>
      <c r="BX70" s="68"/>
      <c r="BY70" s="133"/>
      <c r="BZ70" s="134"/>
      <c r="CA70" s="135"/>
      <c r="CB70" s="23"/>
      <c r="CC70" s="24"/>
      <c r="CD70" s="44"/>
      <c r="CE70" s="44"/>
      <c r="CG70" s="56"/>
      <c r="CH70" s="56"/>
      <c r="CI70" s="56"/>
      <c r="CJ70" s="56"/>
      <c r="CK70" s="68"/>
      <c r="CL70" s="68"/>
      <c r="CM70" s="133"/>
      <c r="CN70" s="134"/>
      <c r="CO70" s="135"/>
      <c r="CP70" s="23"/>
      <c r="CQ70" s="24"/>
      <c r="CU70" s="56"/>
      <c r="CV70" s="56"/>
      <c r="CW70" s="56"/>
      <c r="CX70" s="56"/>
      <c r="CY70" s="68"/>
      <c r="CZ70" s="68"/>
      <c r="DA70" s="133"/>
      <c r="DB70" s="134"/>
      <c r="DC70" s="135"/>
      <c r="DD70" s="23"/>
      <c r="DE70" s="24"/>
      <c r="DF70" s="44"/>
      <c r="DG70" s="44"/>
      <c r="DI70" s="56"/>
      <c r="DJ70" s="56"/>
      <c r="DK70" s="56"/>
      <c r="DL70" s="56"/>
      <c r="DM70" s="68"/>
      <c r="DN70" s="68"/>
      <c r="DO70" s="133"/>
      <c r="DP70" s="134"/>
      <c r="DQ70" s="135"/>
      <c r="DR70" s="23"/>
      <c r="DS70" s="24"/>
      <c r="DT70" s="44"/>
      <c r="DU70" s="44"/>
      <c r="DW70" s="56"/>
      <c r="DX70" s="56"/>
      <c r="DY70" s="56"/>
      <c r="DZ70" s="56"/>
      <c r="EA70" s="68"/>
      <c r="EB70" s="68"/>
      <c r="EC70" s="133"/>
      <c r="ED70" s="134"/>
      <c r="EE70" s="135"/>
      <c r="EF70" s="23"/>
      <c r="EG70" s="24"/>
      <c r="EH70" s="44"/>
      <c r="EI70" s="44"/>
      <c r="EK70" s="56"/>
      <c r="EL70" s="56"/>
      <c r="EM70" s="56"/>
      <c r="EN70" s="56"/>
      <c r="EO70" s="68"/>
      <c r="EP70" s="68"/>
      <c r="EQ70" s="133"/>
      <c r="ER70" s="134"/>
      <c r="ES70" s="135"/>
      <c r="ET70" s="23"/>
      <c r="EU70" s="24"/>
      <c r="EV70" s="44"/>
      <c r="EW70" s="44"/>
      <c r="EY70" s="56"/>
      <c r="EZ70" s="56"/>
      <c r="FA70" s="56"/>
      <c r="FB70" s="56"/>
      <c r="FC70" s="68"/>
      <c r="FD70" s="68"/>
      <c r="FE70" s="133"/>
      <c r="FF70" s="134"/>
      <c r="FG70" s="135"/>
      <c r="FH70" s="23"/>
      <c r="FI70" s="24"/>
      <c r="FJ70" s="44"/>
      <c r="FK70" s="44"/>
      <c r="FM70" s="56"/>
      <c r="FN70" s="56"/>
      <c r="FO70" s="56"/>
      <c r="FP70" s="56"/>
      <c r="FQ70" s="68"/>
      <c r="FR70" s="68"/>
      <c r="FS70" s="133"/>
      <c r="FT70" s="134"/>
      <c r="FU70" s="135"/>
      <c r="FV70" s="23"/>
      <c r="FW70" s="24"/>
      <c r="FX70" s="44"/>
      <c r="FY70" s="44"/>
      <c r="GA70" s="56"/>
      <c r="GB70" s="56"/>
      <c r="GC70" s="56"/>
      <c r="GD70" s="56"/>
      <c r="GE70" s="68"/>
      <c r="GF70" s="68"/>
      <c r="GG70" s="133"/>
      <c r="GH70" s="134"/>
      <c r="GI70" s="135"/>
      <c r="GJ70" s="23"/>
      <c r="GK70" s="24"/>
      <c r="GL70" s="44"/>
      <c r="GM70" s="44"/>
      <c r="GO70" s="56"/>
      <c r="GP70" s="56"/>
      <c r="GQ70" s="56"/>
      <c r="GR70" s="56"/>
      <c r="GS70" s="68"/>
      <c r="GT70" s="68"/>
      <c r="GU70" s="133"/>
      <c r="GV70" s="134"/>
      <c r="GW70" s="135"/>
      <c r="GX70" s="23"/>
      <c r="GY70" s="24"/>
      <c r="GZ70" s="44"/>
      <c r="HA70" s="44"/>
      <c r="HC70" s="69"/>
      <c r="HD70" s="56"/>
      <c r="HE70" s="56"/>
      <c r="HF70" s="69"/>
      <c r="HG70" s="68"/>
      <c r="HH70" s="68"/>
      <c r="HI70" s="133"/>
      <c r="HJ70" s="134"/>
      <c r="HK70" s="135"/>
      <c r="HL70" s="23"/>
      <c r="HM70" s="24"/>
      <c r="HN70" s="44"/>
      <c r="HO70" s="44"/>
      <c r="HQ70" s="56"/>
      <c r="HR70" s="56"/>
      <c r="HS70" s="56"/>
      <c r="HT70" s="56"/>
      <c r="HU70" s="68"/>
      <c r="HV70" s="68"/>
      <c r="HW70" s="133"/>
      <c r="HX70" s="134"/>
      <c r="HY70" s="135"/>
      <c r="HZ70" s="23"/>
      <c r="IA70" s="24"/>
      <c r="IB70" s="44"/>
      <c r="IC70" s="44"/>
      <c r="IE70" s="56"/>
      <c r="IF70" s="56"/>
      <c r="IG70" s="56"/>
      <c r="IH70" s="56"/>
      <c r="II70" s="68"/>
      <c r="IJ70" s="68"/>
      <c r="IK70" s="133"/>
      <c r="IL70" s="134"/>
      <c r="IM70" s="135"/>
      <c r="IN70" s="23"/>
      <c r="IO70" s="24"/>
      <c r="IP70" s="44"/>
      <c r="IQ70" s="44"/>
      <c r="IS70" s="56"/>
      <c r="IT70" s="56"/>
      <c r="IU70" s="56"/>
      <c r="IV70" s="56"/>
      <c r="IW70" s="68"/>
      <c r="IX70" s="68"/>
      <c r="IY70" s="133"/>
      <c r="IZ70" s="134"/>
      <c r="JA70" s="135"/>
      <c r="JB70" s="23"/>
      <c r="JC70" s="24"/>
      <c r="JD70" s="44"/>
      <c r="JE70" s="44"/>
      <c r="JG70" s="56"/>
      <c r="JH70" s="56"/>
      <c r="JI70" s="56"/>
      <c r="JJ70" s="56"/>
      <c r="JK70" s="68"/>
      <c r="JL70" s="68"/>
      <c r="JM70" s="133"/>
      <c r="JN70" s="134"/>
      <c r="JO70" s="135"/>
      <c r="JP70" s="23"/>
      <c r="JQ70" s="24"/>
      <c r="JU70" s="56"/>
      <c r="JV70" s="56"/>
      <c r="JW70" s="56"/>
      <c r="JX70" s="56"/>
      <c r="JY70" s="68"/>
      <c r="JZ70" s="68"/>
      <c r="KA70" s="133"/>
      <c r="KB70" s="134"/>
      <c r="KC70" s="135"/>
      <c r="KD70" s="23"/>
      <c r="KE70" s="24"/>
      <c r="KF70" s="44"/>
      <c r="KG70" s="44"/>
      <c r="KI70" s="56"/>
      <c r="KJ70" s="56"/>
      <c r="KK70" s="56"/>
      <c r="KL70" s="56"/>
      <c r="KM70" s="68"/>
      <c r="KN70" s="68"/>
      <c r="KO70" s="133"/>
      <c r="KP70" s="134"/>
      <c r="KQ70" s="135"/>
      <c r="KR70" s="23"/>
      <c r="KS70" s="24"/>
      <c r="KT70" s="44"/>
      <c r="KU70" s="44"/>
      <c r="KW70" s="56"/>
      <c r="KX70" s="56"/>
      <c r="KY70" s="56"/>
      <c r="KZ70" s="56"/>
      <c r="LA70" s="68"/>
      <c r="LB70" s="68"/>
      <c r="LC70" s="133"/>
      <c r="LD70" s="134"/>
      <c r="LE70" s="135"/>
      <c r="LF70" s="23"/>
      <c r="LG70" s="24"/>
      <c r="LH70" s="44"/>
      <c r="LI70" s="44"/>
      <c r="LK70" s="56"/>
      <c r="LL70" s="56"/>
      <c r="LM70" s="56"/>
      <c r="LN70" s="56"/>
      <c r="LO70" s="68"/>
      <c r="LP70" s="68"/>
      <c r="LQ70" s="133"/>
      <c r="LR70" s="134"/>
      <c r="LS70" s="135"/>
      <c r="LT70" s="23"/>
      <c r="LU70" s="24"/>
      <c r="LV70" s="44"/>
      <c r="LW70" s="44"/>
      <c r="LY70" s="56"/>
      <c r="LZ70" s="56"/>
      <c r="MA70" s="56"/>
      <c r="MB70" s="56"/>
      <c r="MC70" s="68"/>
      <c r="MD70" s="68"/>
      <c r="ME70" s="133"/>
      <c r="MF70" s="134"/>
      <c r="MG70" s="135"/>
      <c r="MH70" s="23"/>
      <c r="MI70" s="24"/>
      <c r="MJ70" s="44"/>
      <c r="MK70" s="44"/>
      <c r="MM70" s="56"/>
      <c r="MN70" s="56"/>
      <c r="MO70" s="56"/>
      <c r="MP70" s="56"/>
      <c r="MQ70" s="68"/>
      <c r="MR70" s="68"/>
      <c r="MS70" s="133"/>
      <c r="MT70" s="134"/>
      <c r="MU70" s="135"/>
      <c r="MV70" s="23"/>
      <c r="MW70" s="24"/>
    </row>
  </sheetData>
  <sheetProtection algorithmName="SHA-512" hashValue="OnDjU3SUXbNjfqaUIgRKjFSP/fJWBJyqzi5SJ+2LHHMlElBR4lsuCftosjf9vwpCG7xnZt/kno7G06jYF8JGXQ==" saltValue="xYlAxMGHvqKn3eVxe9rmBw==" spinCount="100000" sheet="1" objects="1" scenarios="1" selectLockedCells="1"/>
  <mergeCells count="395">
    <mergeCell ref="KD13:KE13"/>
    <mergeCell ref="JP3:JQ3"/>
    <mergeCell ref="JP13:JQ13"/>
    <mergeCell ref="JB53:JC53"/>
    <mergeCell ref="JP53:JQ53"/>
    <mergeCell ref="KD53:KE53"/>
    <mergeCell ref="KR53:KS53"/>
    <mergeCell ref="KR43:KS43"/>
    <mergeCell ref="KR33:KS33"/>
    <mergeCell ref="KR23:KS23"/>
    <mergeCell ref="KD23:KE23"/>
    <mergeCell ref="KD33:KE33"/>
    <mergeCell ref="KD43:KE43"/>
    <mergeCell ref="JP43:JQ43"/>
    <mergeCell ref="JP33:JQ33"/>
    <mergeCell ref="JP23:JQ23"/>
    <mergeCell ref="JB23:JC23"/>
    <mergeCell ref="JB33:JC33"/>
    <mergeCell ref="GJ53:GK53"/>
    <mergeCell ref="GX53:GY53"/>
    <mergeCell ref="HL53:HM53"/>
    <mergeCell ref="HL43:HM43"/>
    <mergeCell ref="GX43:GY43"/>
    <mergeCell ref="GJ43:GK43"/>
    <mergeCell ref="GJ33:GK33"/>
    <mergeCell ref="GX33:GY33"/>
    <mergeCell ref="HL33:HM33"/>
    <mergeCell ref="GU50:GW50"/>
    <mergeCell ref="FV3:FW3"/>
    <mergeCell ref="FV13:FW13"/>
    <mergeCell ref="FV23:FW23"/>
    <mergeCell ref="FV33:FW33"/>
    <mergeCell ref="FV53:FW53"/>
    <mergeCell ref="FV43:FW43"/>
    <mergeCell ref="FH43:FI43"/>
    <mergeCell ref="FH53:FI53"/>
    <mergeCell ref="ET53:EU53"/>
    <mergeCell ref="ET43:EU43"/>
    <mergeCell ref="FH33:FI33"/>
    <mergeCell ref="FS20:FU20"/>
    <mergeCell ref="FE50:FG50"/>
    <mergeCell ref="FS50:FU50"/>
    <mergeCell ref="DR3:DS3"/>
    <mergeCell ref="DR13:DS13"/>
    <mergeCell ref="EF3:EG3"/>
    <mergeCell ref="EF13:EG13"/>
    <mergeCell ref="ET3:EU3"/>
    <mergeCell ref="ET13:EU13"/>
    <mergeCell ref="ET23:EU23"/>
    <mergeCell ref="ET33:EU33"/>
    <mergeCell ref="FH23:FI23"/>
    <mergeCell ref="FH13:FI13"/>
    <mergeCell ref="FH3:FI3"/>
    <mergeCell ref="DD53:DE53"/>
    <mergeCell ref="CP53:CQ53"/>
    <mergeCell ref="CP43:CQ43"/>
    <mergeCell ref="CB43:CC43"/>
    <mergeCell ref="CB53:CC53"/>
    <mergeCell ref="DR53:DS53"/>
    <mergeCell ref="EF53:EG53"/>
    <mergeCell ref="EF43:EG43"/>
    <mergeCell ref="DR43:DS43"/>
    <mergeCell ref="BN43:BO43"/>
    <mergeCell ref="BN53:BO53"/>
    <mergeCell ref="AW40:AY40"/>
    <mergeCell ref="BK40:BM40"/>
    <mergeCell ref="AL3:AM3"/>
    <mergeCell ref="AL13:AM13"/>
    <mergeCell ref="AZ13:BA13"/>
    <mergeCell ref="AZ3:BA3"/>
    <mergeCell ref="BN3:BO3"/>
    <mergeCell ref="BN13:BO13"/>
    <mergeCell ref="AU12:BA12"/>
    <mergeCell ref="J43:K43"/>
    <mergeCell ref="J53:K53"/>
    <mergeCell ref="X53:Y53"/>
    <mergeCell ref="X43:Y43"/>
    <mergeCell ref="U20:W20"/>
    <mergeCell ref="AZ53:BA53"/>
    <mergeCell ref="AZ43:BA43"/>
    <mergeCell ref="AL43:AM43"/>
    <mergeCell ref="AL33:AM33"/>
    <mergeCell ref="AL23:AM23"/>
    <mergeCell ref="AZ23:BA23"/>
    <mergeCell ref="AL53:AM53"/>
    <mergeCell ref="KI1:KS1"/>
    <mergeCell ref="KO10:KQ10"/>
    <mergeCell ref="KO20:KQ20"/>
    <mergeCell ref="KO30:KQ30"/>
    <mergeCell ref="KO40:KQ40"/>
    <mergeCell ref="KO50:KQ50"/>
    <mergeCell ref="KO60:KQ60"/>
    <mergeCell ref="JM40:JO40"/>
    <mergeCell ref="JM50:JO50"/>
    <mergeCell ref="JM60:JO60"/>
    <mergeCell ref="JU1:KE1"/>
    <mergeCell ref="KA10:KC10"/>
    <mergeCell ref="KA20:KC20"/>
    <mergeCell ref="KA30:KC30"/>
    <mergeCell ref="KA40:KC40"/>
    <mergeCell ref="KA50:KC50"/>
    <mergeCell ref="KA60:KC60"/>
    <mergeCell ref="JG1:JQ1"/>
    <mergeCell ref="JM10:JO10"/>
    <mergeCell ref="JM20:JO20"/>
    <mergeCell ref="JM30:JO30"/>
    <mergeCell ref="KR13:KS13"/>
    <mergeCell ref="KR3:KS3"/>
    <mergeCell ref="KD3:KE3"/>
    <mergeCell ref="HI60:HK60"/>
    <mergeCell ref="HW60:HY60"/>
    <mergeCell ref="IK60:IM60"/>
    <mergeCell ref="IY60:JA60"/>
    <mergeCell ref="HI30:HK30"/>
    <mergeCell ref="HW30:HY30"/>
    <mergeCell ref="IK30:IM30"/>
    <mergeCell ref="IY30:JA30"/>
    <mergeCell ref="IK40:IM40"/>
    <mergeCell ref="IY40:JA40"/>
    <mergeCell ref="HZ53:IA53"/>
    <mergeCell ref="IN53:IO53"/>
    <mergeCell ref="IN33:IO33"/>
    <mergeCell ref="HZ33:IA33"/>
    <mergeCell ref="HZ43:IA43"/>
    <mergeCell ref="IN43:IO43"/>
    <mergeCell ref="IK50:IM50"/>
    <mergeCell ref="IY50:JA50"/>
    <mergeCell ref="IE1:IO1"/>
    <mergeCell ref="IS1:JC1"/>
    <mergeCell ref="IK10:IM10"/>
    <mergeCell ref="IY10:JA10"/>
    <mergeCell ref="HW10:HY10"/>
    <mergeCell ref="HI10:HK10"/>
    <mergeCell ref="GO1:GY1"/>
    <mergeCell ref="GJ23:GK23"/>
    <mergeCell ref="GX23:GY23"/>
    <mergeCell ref="HL23:HM23"/>
    <mergeCell ref="HL13:HM13"/>
    <mergeCell ref="HL3:HM3"/>
    <mergeCell ref="GX3:GY3"/>
    <mergeCell ref="GX13:GY13"/>
    <mergeCell ref="GJ3:GK3"/>
    <mergeCell ref="GJ13:GK13"/>
    <mergeCell ref="HZ3:IA3"/>
    <mergeCell ref="IN3:IO3"/>
    <mergeCell ref="JB3:JC3"/>
    <mergeCell ref="JB13:JC13"/>
    <mergeCell ref="IN23:IO23"/>
    <mergeCell ref="IN13:IO13"/>
    <mergeCell ref="HZ13:IA13"/>
    <mergeCell ref="HZ23:IA23"/>
    <mergeCell ref="HW20:HY20"/>
    <mergeCell ref="IK20:IM20"/>
    <mergeCell ref="IY20:JA20"/>
    <mergeCell ref="GG40:GI40"/>
    <mergeCell ref="HI40:HK40"/>
    <mergeCell ref="HW40:HY40"/>
    <mergeCell ref="GU40:GW40"/>
    <mergeCell ref="BY50:CA50"/>
    <mergeCell ref="CM50:CO50"/>
    <mergeCell ref="DO50:DQ50"/>
    <mergeCell ref="EC50:EE50"/>
    <mergeCell ref="DA50:DC50"/>
    <mergeCell ref="DO40:DQ40"/>
    <mergeCell ref="EC40:EE40"/>
    <mergeCell ref="DD43:DE43"/>
    <mergeCell ref="GU30:GW30"/>
    <mergeCell ref="DO30:DQ30"/>
    <mergeCell ref="EC30:EE30"/>
    <mergeCell ref="EQ30:ES30"/>
    <mergeCell ref="FE30:FG30"/>
    <mergeCell ref="FS30:FU30"/>
    <mergeCell ref="GG30:GI30"/>
    <mergeCell ref="EQ20:ES20"/>
    <mergeCell ref="FE20:FG20"/>
    <mergeCell ref="HQ1:IA1"/>
    <mergeCell ref="GG50:GI50"/>
    <mergeCell ref="HI50:HK50"/>
    <mergeCell ref="HW50:HY50"/>
    <mergeCell ref="CB3:CC3"/>
    <mergeCell ref="CB13:CC13"/>
    <mergeCell ref="CB23:CC23"/>
    <mergeCell ref="CB33:CC33"/>
    <mergeCell ref="CP33:CQ33"/>
    <mergeCell ref="CP23:CQ23"/>
    <mergeCell ref="CP13:CQ13"/>
    <mergeCell ref="CP3:CQ3"/>
    <mergeCell ref="DD3:DE3"/>
    <mergeCell ref="DD13:DE13"/>
    <mergeCell ref="DD23:DE23"/>
    <mergeCell ref="DD33:DE33"/>
    <mergeCell ref="DO10:DQ10"/>
    <mergeCell ref="EC10:EE10"/>
    <mergeCell ref="EQ10:ES10"/>
    <mergeCell ref="EF33:EG33"/>
    <mergeCell ref="EF23:EG23"/>
    <mergeCell ref="HI20:HK20"/>
    <mergeCell ref="HC1:HM1"/>
    <mergeCell ref="GG10:GI10"/>
    <mergeCell ref="G40:I40"/>
    <mergeCell ref="U40:W40"/>
    <mergeCell ref="AI40:AK40"/>
    <mergeCell ref="DO20:DQ20"/>
    <mergeCell ref="EC20:EE20"/>
    <mergeCell ref="BY40:CA40"/>
    <mergeCell ref="CM40:CO40"/>
    <mergeCell ref="DA40:DC40"/>
    <mergeCell ref="J23:K23"/>
    <mergeCell ref="X23:Y23"/>
    <mergeCell ref="X33:Y33"/>
    <mergeCell ref="J33:K33"/>
    <mergeCell ref="BN23:BO23"/>
    <mergeCell ref="BN33:BO33"/>
    <mergeCell ref="DR33:DS33"/>
    <mergeCell ref="DR23:DS23"/>
    <mergeCell ref="G30:I30"/>
    <mergeCell ref="DA30:DC30"/>
    <mergeCell ref="U30:W30"/>
    <mergeCell ref="AI30:AK30"/>
    <mergeCell ref="AW30:AY30"/>
    <mergeCell ref="BK30:BM30"/>
    <mergeCell ref="BY30:CA30"/>
    <mergeCell ref="CM30:CO30"/>
    <mergeCell ref="U10:W10"/>
    <mergeCell ref="AI10:AK10"/>
    <mergeCell ref="AW10:AY10"/>
    <mergeCell ref="BK10:BM10"/>
    <mergeCell ref="BY10:CA10"/>
    <mergeCell ref="CM10:CO10"/>
    <mergeCell ref="AW20:AY20"/>
    <mergeCell ref="BK20:BM20"/>
    <mergeCell ref="G20:I20"/>
    <mergeCell ref="BY20:CA20"/>
    <mergeCell ref="AI20:AK20"/>
    <mergeCell ref="A1:K1"/>
    <mergeCell ref="O1:Y1"/>
    <mergeCell ref="AC1:AM1"/>
    <mergeCell ref="AQ1:BA1"/>
    <mergeCell ref="GU10:GW10"/>
    <mergeCell ref="DA10:DC10"/>
    <mergeCell ref="GU20:GW20"/>
    <mergeCell ref="DA20:DC20"/>
    <mergeCell ref="BE1:BO1"/>
    <mergeCell ref="BS1:CC1"/>
    <mergeCell ref="CG1:CQ1"/>
    <mergeCell ref="CU1:DE1"/>
    <mergeCell ref="DI1:DS1"/>
    <mergeCell ref="DW1:EG1"/>
    <mergeCell ref="EK1:EU1"/>
    <mergeCell ref="EY1:FI1"/>
    <mergeCell ref="FM1:FW1"/>
    <mergeCell ref="GA1:GK1"/>
    <mergeCell ref="J3:K3"/>
    <mergeCell ref="X3:Y3"/>
    <mergeCell ref="X13:Y13"/>
    <mergeCell ref="CM20:CO20"/>
    <mergeCell ref="FE10:FG10"/>
    <mergeCell ref="FS10:FU10"/>
    <mergeCell ref="GG20:GI20"/>
    <mergeCell ref="J13:K13"/>
    <mergeCell ref="G10:I10"/>
    <mergeCell ref="G50:I50"/>
    <mergeCell ref="G60:I60"/>
    <mergeCell ref="GU60:GW60"/>
    <mergeCell ref="DA60:DC60"/>
    <mergeCell ref="U60:W60"/>
    <mergeCell ref="AI60:AK60"/>
    <mergeCell ref="AW60:AY60"/>
    <mergeCell ref="BK60:BM60"/>
    <mergeCell ref="BY60:CA60"/>
    <mergeCell ref="CM60:CO60"/>
    <mergeCell ref="DO60:DQ60"/>
    <mergeCell ref="EC60:EE60"/>
    <mergeCell ref="EQ60:ES60"/>
    <mergeCell ref="FE60:FG60"/>
    <mergeCell ref="FS60:FU60"/>
    <mergeCell ref="GG60:GI60"/>
    <mergeCell ref="U50:W50"/>
    <mergeCell ref="AI50:AK50"/>
    <mergeCell ref="AW50:AY50"/>
    <mergeCell ref="BK50:BM50"/>
    <mergeCell ref="EQ50:ES50"/>
    <mergeCell ref="KW1:LG1"/>
    <mergeCell ref="LK1:LU1"/>
    <mergeCell ref="LY1:MI1"/>
    <mergeCell ref="MM1:MW1"/>
    <mergeCell ref="LF3:LG3"/>
    <mergeCell ref="LT3:LU3"/>
    <mergeCell ref="MH3:MI3"/>
    <mergeCell ref="MV3:MW3"/>
    <mergeCell ref="LC10:LE10"/>
    <mergeCell ref="LQ10:LS10"/>
    <mergeCell ref="ME10:MG10"/>
    <mergeCell ref="MS10:MU10"/>
    <mergeCell ref="LF13:LG13"/>
    <mergeCell ref="LT13:LU13"/>
    <mergeCell ref="MH13:MI13"/>
    <mergeCell ref="MV13:MW13"/>
    <mergeCell ref="LC20:LE20"/>
    <mergeCell ref="LQ20:LS20"/>
    <mergeCell ref="ME20:MG20"/>
    <mergeCell ref="MS20:MU20"/>
    <mergeCell ref="LF23:LG23"/>
    <mergeCell ref="LT23:LU23"/>
    <mergeCell ref="MH23:MI23"/>
    <mergeCell ref="MV23:MW23"/>
    <mergeCell ref="LC30:LE30"/>
    <mergeCell ref="LQ30:LS30"/>
    <mergeCell ref="ME30:MG30"/>
    <mergeCell ref="MS30:MU30"/>
    <mergeCell ref="FQ32:FW32"/>
    <mergeCell ref="HU32:IA32"/>
    <mergeCell ref="AZ33:BA33"/>
    <mergeCell ref="LF33:LG33"/>
    <mergeCell ref="LT33:LU33"/>
    <mergeCell ref="MH33:MI33"/>
    <mergeCell ref="MV33:MW33"/>
    <mergeCell ref="LC40:LE40"/>
    <mergeCell ref="LQ40:LS40"/>
    <mergeCell ref="ME40:MG40"/>
    <mergeCell ref="MS40:MU40"/>
    <mergeCell ref="BW42:CC42"/>
    <mergeCell ref="CY42:DE42"/>
    <mergeCell ref="LF43:LG43"/>
    <mergeCell ref="LT43:LU43"/>
    <mergeCell ref="MH43:MI43"/>
    <mergeCell ref="MV43:MW43"/>
    <mergeCell ref="EQ40:ES40"/>
    <mergeCell ref="FE40:FG40"/>
    <mergeCell ref="FS40:FU40"/>
    <mergeCell ref="JB43:JC43"/>
    <mergeCell ref="LC50:LE50"/>
    <mergeCell ref="LQ50:LS50"/>
    <mergeCell ref="ME50:MG50"/>
    <mergeCell ref="MS50:MU50"/>
    <mergeCell ref="LF53:LG53"/>
    <mergeCell ref="LT53:LU53"/>
    <mergeCell ref="MH53:MI53"/>
    <mergeCell ref="MV53:MW53"/>
    <mergeCell ref="LC60:LE60"/>
    <mergeCell ref="LQ60:LS60"/>
    <mergeCell ref="ME60:MG60"/>
    <mergeCell ref="MS60:MU60"/>
    <mergeCell ref="J63:K63"/>
    <mergeCell ref="X63:Y63"/>
    <mergeCell ref="AL63:AM63"/>
    <mergeCell ref="AZ63:BA63"/>
    <mergeCell ref="BN63:BO63"/>
    <mergeCell ref="CB63:CC63"/>
    <mergeCell ref="CP63:CQ63"/>
    <mergeCell ref="DD63:DE63"/>
    <mergeCell ref="DR63:DS63"/>
    <mergeCell ref="EF63:EG63"/>
    <mergeCell ref="ET63:EU63"/>
    <mergeCell ref="FH63:FI63"/>
    <mergeCell ref="FV63:FW63"/>
    <mergeCell ref="GJ63:GK63"/>
    <mergeCell ref="GX63:GY63"/>
    <mergeCell ref="HL63:HM63"/>
    <mergeCell ref="HZ63:IA63"/>
    <mergeCell ref="IN63:IO63"/>
    <mergeCell ref="JB63:JC63"/>
    <mergeCell ref="JP63:JQ63"/>
    <mergeCell ref="KD63:KE63"/>
    <mergeCell ref="KR63:KS63"/>
    <mergeCell ref="LF63:LG63"/>
    <mergeCell ref="LT63:LU63"/>
    <mergeCell ref="MH63:MI63"/>
    <mergeCell ref="MV63:MW63"/>
    <mergeCell ref="G70:I70"/>
    <mergeCell ref="U70:W70"/>
    <mergeCell ref="AI70:AK70"/>
    <mergeCell ref="AW70:AY70"/>
    <mergeCell ref="BK70:BM70"/>
    <mergeCell ref="BY70:CA70"/>
    <mergeCell ref="CM70:CO70"/>
    <mergeCell ref="DA70:DC70"/>
    <mergeCell ref="DO70:DQ70"/>
    <mergeCell ref="EC70:EE70"/>
    <mergeCell ref="EQ70:ES70"/>
    <mergeCell ref="FE70:FG70"/>
    <mergeCell ref="FS70:FU70"/>
    <mergeCell ref="GG70:GI70"/>
    <mergeCell ref="GU70:GW70"/>
    <mergeCell ref="HI70:HK70"/>
    <mergeCell ref="MS70:MU70"/>
    <mergeCell ref="HW70:HY70"/>
    <mergeCell ref="IK70:IM70"/>
    <mergeCell ref="IY70:JA70"/>
    <mergeCell ref="JM70:JO70"/>
    <mergeCell ref="KA70:KC70"/>
    <mergeCell ref="KO70:KQ70"/>
    <mergeCell ref="LC70:LE70"/>
    <mergeCell ref="LQ70:LS70"/>
    <mergeCell ref="ME70:MG70"/>
  </mergeCells>
  <pageMargins left="0.7" right="0.7" top="0.75" bottom="0.75" header="0.3" footer="0.3"/>
  <pageSetup paperSize="9" orientation="portrait" horizontalDpi="4294967293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1:AJ599"/>
  <sheetViews>
    <sheetView workbookViewId="0">
      <pane ySplit="1" topLeftCell="A2" activePane="bottomLeft" state="frozen"/>
      <selection activeCell="JV14" sqref="JV14"/>
      <selection pane="bottomLeft"/>
    </sheetView>
  </sheetViews>
  <sheetFormatPr defaultRowHeight="15.75" x14ac:dyDescent="0.25"/>
  <cols>
    <col min="1" max="1" width="6.28515625" style="100" bestFit="1" customWidth="1"/>
    <col min="2" max="2" width="8" style="91" bestFit="1" customWidth="1"/>
    <col min="3" max="3" width="29.140625" style="101" bestFit="1" customWidth="1"/>
    <col min="4" max="5" width="3.28515625" style="102" customWidth="1"/>
    <col min="6" max="29" width="3.28515625" style="91" customWidth="1"/>
    <col min="30" max="30" width="6.42578125" style="103" bestFit="1" customWidth="1"/>
    <col min="31" max="31" width="5.42578125" style="100" hidden="1" customWidth="1"/>
    <col min="32" max="32" width="5.5703125" style="91" hidden="1" customWidth="1"/>
    <col min="33" max="33" width="5" style="100" hidden="1" customWidth="1"/>
    <col min="34" max="34" width="4.7109375" style="100" hidden="1" customWidth="1"/>
    <col min="35" max="16384" width="9.140625" style="91"/>
  </cols>
  <sheetData>
    <row r="1" spans="1:34" ht="16.5" thickBot="1" x14ac:dyDescent="0.3">
      <c r="A1" s="86" t="s">
        <v>85</v>
      </c>
      <c r="B1" s="87" t="s">
        <v>31</v>
      </c>
      <c r="C1" s="87" t="s">
        <v>32</v>
      </c>
      <c r="D1" s="88">
        <v>1</v>
      </c>
      <c r="E1" s="89">
        <v>2</v>
      </c>
      <c r="F1" s="89">
        <v>3</v>
      </c>
      <c r="G1" s="89">
        <v>4</v>
      </c>
      <c r="H1" s="89">
        <v>5</v>
      </c>
      <c r="I1" s="89">
        <v>6</v>
      </c>
      <c r="J1" s="89">
        <v>7</v>
      </c>
      <c r="K1" s="89">
        <v>8</v>
      </c>
      <c r="L1" s="89">
        <v>9</v>
      </c>
      <c r="M1" s="89">
        <v>10</v>
      </c>
      <c r="N1" s="89">
        <v>11</v>
      </c>
      <c r="O1" s="89">
        <v>12</v>
      </c>
      <c r="P1" s="89">
        <v>13</v>
      </c>
      <c r="Q1" s="89">
        <v>14</v>
      </c>
      <c r="R1" s="89">
        <v>15</v>
      </c>
      <c r="S1" s="89">
        <v>16</v>
      </c>
      <c r="T1" s="89">
        <v>17</v>
      </c>
      <c r="U1" s="89">
        <v>18</v>
      </c>
      <c r="V1" s="89">
        <v>19</v>
      </c>
      <c r="W1" s="89">
        <v>20</v>
      </c>
      <c r="X1" s="89">
        <v>21</v>
      </c>
      <c r="Y1" s="89">
        <v>22</v>
      </c>
      <c r="Z1" s="89">
        <v>23</v>
      </c>
      <c r="AA1" s="89">
        <v>24</v>
      </c>
      <c r="AB1" s="89">
        <v>25</v>
      </c>
      <c r="AC1" s="89">
        <v>26</v>
      </c>
      <c r="AD1" s="90" t="s">
        <v>33</v>
      </c>
      <c r="AE1" s="86" t="s">
        <v>154</v>
      </c>
      <c r="AF1" s="86" t="s">
        <v>84</v>
      </c>
      <c r="AG1" s="86" t="s">
        <v>86</v>
      </c>
      <c r="AH1" s="86" t="s">
        <v>136</v>
      </c>
    </row>
    <row r="2" spans="1:34" x14ac:dyDescent="0.25">
      <c r="A2" s="92">
        <f t="shared" ref="A2:A65" si="0">IF(AD2&lt;&gt;"",RANK(AD2,AD:AD),"")</f>
        <v>1</v>
      </c>
      <c r="B2" s="49">
        <v>842</v>
      </c>
      <c r="C2" s="115" t="s">
        <v>353</v>
      </c>
      <c r="D2" s="93">
        <f t="shared" ref="D2:D65" si="1">IFERROR(VLOOKUP($B2,eaw1_,2,FALSE),"")</f>
        <v>3</v>
      </c>
      <c r="E2" s="94">
        <f t="shared" ref="E2:E65" si="2">IFERROR(VLOOKUP($B2,eaw2_,2,FALSE),"")</f>
        <v>3</v>
      </c>
      <c r="F2" s="94">
        <f t="shared" ref="F2:F65" si="3">IFERROR(VLOOKUP($B2,eaw3_,2,FALSE),"")</f>
        <v>3</v>
      </c>
      <c r="G2" s="94" t="str">
        <f t="shared" ref="G2:G65" si="4">IFERROR(VLOOKUP($B2,eaw4_,2,FALSE),"")</f>
        <v/>
      </c>
      <c r="H2" s="94">
        <f t="shared" ref="H2:H65" si="5">IFERROR(VLOOKUP($B2,eaw5_,2,FALSE),"")</f>
        <v>1</v>
      </c>
      <c r="I2" s="94">
        <f t="shared" ref="I2:I65" si="6">IFERROR(VLOOKUP($B2,eaw6_,2,FALSE),"")</f>
        <v>3</v>
      </c>
      <c r="J2" s="94">
        <f t="shared" ref="J2:J65" si="7">IFERROR(VLOOKUP($B2,eaw7_,2,FALSE),"")</f>
        <v>3</v>
      </c>
      <c r="K2" s="94">
        <f t="shared" ref="K2:K65" si="8">IFERROR(VLOOKUP($B2,eaw8_,2,FALSE),"")</f>
        <v>1</v>
      </c>
      <c r="L2" s="94">
        <f t="shared" ref="L2:L65" si="9">IFERROR(VLOOKUP($B2,eaw9_,2,FALSE),"")</f>
        <v>1</v>
      </c>
      <c r="M2" s="94">
        <f t="shared" ref="M2:M65" si="10">IFERROR(VLOOKUP($B2,eaw10_,2,FALSE),"")</f>
        <v>1</v>
      </c>
      <c r="N2" s="94">
        <f t="shared" ref="N2:N65" si="11">IFERROR(VLOOKUP($B2,eaw11_,2,FALSE),"")</f>
        <v>3</v>
      </c>
      <c r="O2" s="94">
        <f t="shared" ref="O2:O65" si="12">IFERROR(VLOOKUP($B2,eaw12_,2,FALSE),"")</f>
        <v>1</v>
      </c>
      <c r="P2" s="94">
        <f t="shared" ref="P2:P65" si="13">IFERROR(VLOOKUP($B2,eaw13_,2,FALSE),"")</f>
        <v>3</v>
      </c>
      <c r="Q2" s="94">
        <f t="shared" ref="Q2:Q65" si="14">IFERROR(VLOOKUP($B2,eaw14_,2,FALSE),"")</f>
        <v>3</v>
      </c>
      <c r="R2" s="94">
        <f t="shared" ref="R2:R65" si="15">IFERROR(VLOOKUP($B2,eaw15_,2,FALSE),"")</f>
        <v>3</v>
      </c>
      <c r="S2" s="94">
        <f t="shared" ref="S2:S65" si="16">IFERROR(VLOOKUP($B2,eaw16_,2,FALSE),"")</f>
        <v>3</v>
      </c>
      <c r="T2" s="94">
        <f t="shared" ref="T2:T65" si="17">IFERROR(VLOOKUP($B2,eaw17_,2,FALSE),"")</f>
        <v>1</v>
      </c>
      <c r="U2" s="94">
        <f t="shared" ref="U2:U65" si="18">IFERROR(VLOOKUP($B2,eaw18_,2,FALSE),"")</f>
        <v>3</v>
      </c>
      <c r="V2" s="122">
        <f t="shared" ref="V2:V65" si="19">IFERROR(VLOOKUP($B2,eaw19_,2,FALSE),"")</f>
        <v>3</v>
      </c>
      <c r="W2" s="94">
        <f t="shared" ref="W2:W65" si="20">IFERROR(VLOOKUP($B2,eaw20_,2,FALSE),"")</f>
        <v>3</v>
      </c>
      <c r="X2" s="94">
        <f t="shared" ref="X2:X65" si="21">IFERROR(VLOOKUP($B2,eaw21_,2,FALSE),"")</f>
        <v>3</v>
      </c>
      <c r="Y2" s="94">
        <f t="shared" ref="Y2:Y65" si="22">IFERROR(VLOOKUP($B2,eaw22_,2,FALSE),"")</f>
        <v>3</v>
      </c>
      <c r="Z2" s="94">
        <f t="shared" ref="Z2:Z65" si="23">IFERROR(VLOOKUP($B2,eaw23_,2,FALSE),"")</f>
        <v>3</v>
      </c>
      <c r="AA2" s="94">
        <f t="shared" ref="AA2:AA65" si="24">IFERROR(VLOOKUP($B2,eaw24_,2,FALSE),"")</f>
        <v>1</v>
      </c>
      <c r="AB2" s="94">
        <f t="shared" ref="AB2:AB65" si="25">IFERROR(VLOOKUP($B2,eaw25_,2,FALSE),"")</f>
        <v>3</v>
      </c>
      <c r="AC2" s="94">
        <f t="shared" ref="AC2:AC65" si="26">IFERROR(VLOOKUP($B2,eaw26_,2,FALSE),"")</f>
        <v>3</v>
      </c>
      <c r="AD2" s="95">
        <f t="shared" ref="AD2:AD65" si="27">IF(COUNTIF(D2:AC2,"&gt;=0"),SUM(D2:AC2),"")</f>
        <v>61</v>
      </c>
      <c r="AE2" s="92">
        <f t="shared" ref="AE2:AE28" si="28">IF(B2&lt;&gt;"",COUNT(D2:AC2),"")</f>
        <v>25</v>
      </c>
      <c r="AF2" s="96">
        <f t="shared" ref="AF2:AF28" si="29">IFERROR(((AG2*2)+(AH2*1))/(AE2*2),"")</f>
        <v>0.86</v>
      </c>
      <c r="AG2" s="92">
        <f t="shared" ref="AG2:AG28" si="30">IF(B2&lt;&gt;"",COUNTIF(D2:AC2,"=3"),"")</f>
        <v>18</v>
      </c>
      <c r="AH2" s="92">
        <f t="shared" ref="AH2:AH28" si="31">IF(B2&lt;&gt;"",COUNTIF(D2:AC2,"=1"),"")</f>
        <v>7</v>
      </c>
    </row>
    <row r="3" spans="1:34" x14ac:dyDescent="0.25">
      <c r="A3" s="92">
        <f t="shared" si="0"/>
        <v>2</v>
      </c>
      <c r="B3" s="49">
        <v>3727</v>
      </c>
      <c r="C3" s="115" t="s">
        <v>424</v>
      </c>
      <c r="D3" s="93">
        <f t="shared" si="1"/>
        <v>3</v>
      </c>
      <c r="E3" s="94">
        <f t="shared" si="2"/>
        <v>1</v>
      </c>
      <c r="F3" s="94">
        <f t="shared" si="3"/>
        <v>3</v>
      </c>
      <c r="G3" s="94">
        <f t="shared" si="4"/>
        <v>3</v>
      </c>
      <c r="H3" s="94">
        <f t="shared" si="5"/>
        <v>3</v>
      </c>
      <c r="I3" s="94">
        <f t="shared" si="6"/>
        <v>3</v>
      </c>
      <c r="J3" s="94">
        <f t="shared" si="7"/>
        <v>0</v>
      </c>
      <c r="K3" s="94">
        <f t="shared" si="8"/>
        <v>3</v>
      </c>
      <c r="L3" s="94">
        <f t="shared" si="9"/>
        <v>3</v>
      </c>
      <c r="M3" s="94">
        <f t="shared" si="10"/>
        <v>3</v>
      </c>
      <c r="N3" s="94">
        <f t="shared" si="11"/>
        <v>3</v>
      </c>
      <c r="O3" s="94">
        <f t="shared" si="12"/>
        <v>3</v>
      </c>
      <c r="P3" s="94">
        <f t="shared" si="13"/>
        <v>3</v>
      </c>
      <c r="Q3" s="94">
        <f t="shared" si="14"/>
        <v>3</v>
      </c>
      <c r="R3" s="94">
        <f t="shared" si="15"/>
        <v>1</v>
      </c>
      <c r="S3" s="94">
        <f t="shared" si="16"/>
        <v>1</v>
      </c>
      <c r="T3" s="94">
        <f t="shared" si="17"/>
        <v>3</v>
      </c>
      <c r="U3" s="94">
        <f t="shared" si="18"/>
        <v>1</v>
      </c>
      <c r="V3" s="94">
        <f t="shared" si="19"/>
        <v>0</v>
      </c>
      <c r="W3" s="94">
        <f t="shared" si="20"/>
        <v>1</v>
      </c>
      <c r="X3" s="94">
        <f t="shared" si="21"/>
        <v>3</v>
      </c>
      <c r="Y3" s="94">
        <f t="shared" si="22"/>
        <v>3</v>
      </c>
      <c r="Z3" s="94">
        <f t="shared" si="23"/>
        <v>1</v>
      </c>
      <c r="AA3" s="94">
        <f t="shared" si="24"/>
        <v>3</v>
      </c>
      <c r="AB3" s="94">
        <f t="shared" si="25"/>
        <v>3</v>
      </c>
      <c r="AC3" s="94">
        <f t="shared" si="26"/>
        <v>3</v>
      </c>
      <c r="AD3" s="95">
        <f t="shared" si="27"/>
        <v>60</v>
      </c>
      <c r="AE3" s="92">
        <f t="shared" si="28"/>
        <v>26</v>
      </c>
      <c r="AF3" s="96">
        <f t="shared" si="29"/>
        <v>0.80769230769230771</v>
      </c>
      <c r="AG3" s="92">
        <f t="shared" si="30"/>
        <v>18</v>
      </c>
      <c r="AH3" s="92">
        <f t="shared" si="31"/>
        <v>6</v>
      </c>
    </row>
    <row r="4" spans="1:34" x14ac:dyDescent="0.25">
      <c r="A4" s="92">
        <f t="shared" si="0"/>
        <v>3</v>
      </c>
      <c r="B4" s="49">
        <v>7142</v>
      </c>
      <c r="C4" s="115" t="s">
        <v>608</v>
      </c>
      <c r="D4" s="93">
        <f t="shared" si="1"/>
        <v>1</v>
      </c>
      <c r="E4" s="94">
        <f t="shared" si="2"/>
        <v>3</v>
      </c>
      <c r="F4" s="94">
        <f t="shared" si="3"/>
        <v>3</v>
      </c>
      <c r="G4" s="94">
        <f t="shared" si="4"/>
        <v>3</v>
      </c>
      <c r="H4" s="94">
        <f t="shared" si="5"/>
        <v>1</v>
      </c>
      <c r="I4" s="94">
        <f t="shared" si="6"/>
        <v>3</v>
      </c>
      <c r="J4" s="94">
        <f t="shared" si="7"/>
        <v>3</v>
      </c>
      <c r="K4" s="94">
        <f t="shared" si="8"/>
        <v>3</v>
      </c>
      <c r="L4" s="94">
        <f t="shared" si="9"/>
        <v>3</v>
      </c>
      <c r="M4" s="94">
        <f t="shared" si="10"/>
        <v>3</v>
      </c>
      <c r="N4" s="94">
        <f t="shared" si="11"/>
        <v>1</v>
      </c>
      <c r="O4" s="94">
        <f t="shared" si="12"/>
        <v>3</v>
      </c>
      <c r="P4" s="94">
        <f t="shared" si="13"/>
        <v>3</v>
      </c>
      <c r="Q4" s="94" t="str">
        <f t="shared" si="14"/>
        <v/>
      </c>
      <c r="R4" s="94">
        <f t="shared" si="15"/>
        <v>3</v>
      </c>
      <c r="S4" s="94">
        <f t="shared" si="16"/>
        <v>3</v>
      </c>
      <c r="T4" s="94">
        <f t="shared" si="17"/>
        <v>3</v>
      </c>
      <c r="U4" s="94">
        <f t="shared" si="18"/>
        <v>1</v>
      </c>
      <c r="V4" s="94">
        <f t="shared" si="19"/>
        <v>1</v>
      </c>
      <c r="W4" s="94">
        <f t="shared" si="20"/>
        <v>1</v>
      </c>
      <c r="X4" s="94">
        <f t="shared" si="21"/>
        <v>3</v>
      </c>
      <c r="Y4" s="94" t="str">
        <f t="shared" si="22"/>
        <v/>
      </c>
      <c r="Z4" s="94">
        <f t="shared" si="23"/>
        <v>3</v>
      </c>
      <c r="AA4" s="94">
        <f t="shared" si="24"/>
        <v>1</v>
      </c>
      <c r="AB4" s="94">
        <f t="shared" si="25"/>
        <v>3</v>
      </c>
      <c r="AC4" s="94">
        <f t="shared" si="26"/>
        <v>3</v>
      </c>
      <c r="AD4" s="95">
        <f t="shared" si="27"/>
        <v>58</v>
      </c>
      <c r="AE4" s="92">
        <f t="shared" si="28"/>
        <v>24</v>
      </c>
      <c r="AF4" s="96">
        <f t="shared" si="29"/>
        <v>0.85416666666666663</v>
      </c>
      <c r="AG4" s="92">
        <f t="shared" si="30"/>
        <v>17</v>
      </c>
      <c r="AH4" s="92">
        <f t="shared" si="31"/>
        <v>7</v>
      </c>
    </row>
    <row r="5" spans="1:34" x14ac:dyDescent="0.25">
      <c r="A5" s="92">
        <f t="shared" si="0"/>
        <v>4</v>
      </c>
      <c r="B5" s="49">
        <v>2705</v>
      </c>
      <c r="C5" s="115" t="s">
        <v>765</v>
      </c>
      <c r="D5" s="93" t="str">
        <f t="shared" si="1"/>
        <v/>
      </c>
      <c r="E5" s="94" t="str">
        <f t="shared" si="2"/>
        <v/>
      </c>
      <c r="F5" s="94">
        <f t="shared" si="3"/>
        <v>3</v>
      </c>
      <c r="G5" s="94">
        <f t="shared" si="4"/>
        <v>3</v>
      </c>
      <c r="H5" s="94">
        <f t="shared" si="5"/>
        <v>3</v>
      </c>
      <c r="I5" s="94">
        <f t="shared" si="6"/>
        <v>3</v>
      </c>
      <c r="J5" s="94">
        <f t="shared" si="7"/>
        <v>0</v>
      </c>
      <c r="K5" s="94">
        <f t="shared" si="8"/>
        <v>3</v>
      </c>
      <c r="L5" s="94">
        <f t="shared" si="9"/>
        <v>3</v>
      </c>
      <c r="M5" s="94">
        <f t="shared" si="10"/>
        <v>3</v>
      </c>
      <c r="N5" s="94">
        <f t="shared" si="11"/>
        <v>3</v>
      </c>
      <c r="O5" s="94">
        <f t="shared" si="12"/>
        <v>3</v>
      </c>
      <c r="P5" s="94" t="str">
        <f t="shared" si="13"/>
        <v/>
      </c>
      <c r="Q5" s="122">
        <f t="shared" si="14"/>
        <v>3</v>
      </c>
      <c r="R5" s="94">
        <f t="shared" si="15"/>
        <v>1</v>
      </c>
      <c r="S5" s="94">
        <f t="shared" si="16"/>
        <v>1</v>
      </c>
      <c r="T5" s="94">
        <f t="shared" si="17"/>
        <v>3</v>
      </c>
      <c r="U5" s="94">
        <f t="shared" si="18"/>
        <v>3</v>
      </c>
      <c r="V5" s="94">
        <f t="shared" si="19"/>
        <v>1</v>
      </c>
      <c r="W5" s="94">
        <f t="shared" si="20"/>
        <v>3</v>
      </c>
      <c r="X5" s="94">
        <f t="shared" si="21"/>
        <v>3</v>
      </c>
      <c r="Y5" s="94">
        <f t="shared" si="22"/>
        <v>3</v>
      </c>
      <c r="Z5" s="94">
        <f t="shared" si="23"/>
        <v>3</v>
      </c>
      <c r="AA5" s="94">
        <f t="shared" si="24"/>
        <v>3</v>
      </c>
      <c r="AB5" s="94">
        <f t="shared" si="25"/>
        <v>3</v>
      </c>
      <c r="AC5" s="94" t="str">
        <f t="shared" si="26"/>
        <v/>
      </c>
      <c r="AD5" s="95">
        <f t="shared" si="27"/>
        <v>57</v>
      </c>
      <c r="AE5" s="92">
        <f t="shared" si="28"/>
        <v>22</v>
      </c>
      <c r="AF5" s="96">
        <f t="shared" si="29"/>
        <v>0.88636363636363635</v>
      </c>
      <c r="AG5" s="92">
        <f t="shared" si="30"/>
        <v>18</v>
      </c>
      <c r="AH5" s="92">
        <f t="shared" si="31"/>
        <v>3</v>
      </c>
    </row>
    <row r="6" spans="1:34" x14ac:dyDescent="0.25">
      <c r="A6" s="92">
        <f t="shared" si="0"/>
        <v>5</v>
      </c>
      <c r="B6" s="49">
        <v>3243</v>
      </c>
      <c r="C6" s="115" t="s">
        <v>293</v>
      </c>
      <c r="D6" s="93">
        <f t="shared" si="1"/>
        <v>3</v>
      </c>
      <c r="E6" s="94">
        <f t="shared" si="2"/>
        <v>1</v>
      </c>
      <c r="F6" s="94">
        <f t="shared" si="3"/>
        <v>1</v>
      </c>
      <c r="G6" s="94">
        <f t="shared" si="4"/>
        <v>3</v>
      </c>
      <c r="H6" s="94">
        <f t="shared" si="5"/>
        <v>3</v>
      </c>
      <c r="I6" s="94">
        <f t="shared" si="6"/>
        <v>3</v>
      </c>
      <c r="J6" s="94">
        <f t="shared" si="7"/>
        <v>3</v>
      </c>
      <c r="K6" s="94" t="str">
        <f t="shared" si="8"/>
        <v/>
      </c>
      <c r="L6" s="94">
        <f t="shared" si="9"/>
        <v>3</v>
      </c>
      <c r="M6" s="94">
        <f t="shared" si="10"/>
        <v>1</v>
      </c>
      <c r="N6" s="94">
        <f t="shared" si="11"/>
        <v>3</v>
      </c>
      <c r="O6" s="94" t="str">
        <f t="shared" si="12"/>
        <v/>
      </c>
      <c r="P6" s="94">
        <f t="shared" si="13"/>
        <v>1</v>
      </c>
      <c r="Q6" s="122">
        <f t="shared" si="14"/>
        <v>3</v>
      </c>
      <c r="R6" s="94" t="str">
        <f t="shared" si="15"/>
        <v/>
      </c>
      <c r="S6" s="94">
        <f t="shared" si="16"/>
        <v>3</v>
      </c>
      <c r="T6" s="122">
        <f t="shared" si="17"/>
        <v>3</v>
      </c>
      <c r="U6" s="94">
        <f t="shared" si="18"/>
        <v>3</v>
      </c>
      <c r="V6" s="94">
        <f t="shared" si="19"/>
        <v>3</v>
      </c>
      <c r="W6" s="94">
        <f t="shared" si="20"/>
        <v>3</v>
      </c>
      <c r="X6" s="94">
        <f t="shared" si="21"/>
        <v>3</v>
      </c>
      <c r="Y6" s="94">
        <f t="shared" si="22"/>
        <v>1</v>
      </c>
      <c r="Z6" s="94">
        <f t="shared" si="23"/>
        <v>3</v>
      </c>
      <c r="AA6" s="94">
        <f t="shared" si="24"/>
        <v>3</v>
      </c>
      <c r="AB6" s="94" t="str">
        <f t="shared" si="25"/>
        <v/>
      </c>
      <c r="AC6" s="94">
        <f t="shared" si="26"/>
        <v>3</v>
      </c>
      <c r="AD6" s="95">
        <f t="shared" si="27"/>
        <v>56</v>
      </c>
      <c r="AE6" s="92">
        <f t="shared" si="28"/>
        <v>22</v>
      </c>
      <c r="AF6" s="96">
        <f t="shared" si="29"/>
        <v>0.88636363636363635</v>
      </c>
      <c r="AG6" s="92">
        <f t="shared" si="30"/>
        <v>17</v>
      </c>
      <c r="AH6" s="92">
        <f t="shared" si="31"/>
        <v>5</v>
      </c>
    </row>
    <row r="7" spans="1:34" x14ac:dyDescent="0.25">
      <c r="A7" s="92">
        <f t="shared" si="0"/>
        <v>6</v>
      </c>
      <c r="B7" s="49">
        <v>5840</v>
      </c>
      <c r="C7" s="115" t="s">
        <v>473</v>
      </c>
      <c r="D7" s="93">
        <f t="shared" si="1"/>
        <v>3</v>
      </c>
      <c r="E7" s="94">
        <f t="shared" si="2"/>
        <v>1</v>
      </c>
      <c r="F7" s="122">
        <f t="shared" si="3"/>
        <v>3</v>
      </c>
      <c r="G7" s="94">
        <f t="shared" si="4"/>
        <v>3</v>
      </c>
      <c r="H7" s="94">
        <f t="shared" si="5"/>
        <v>1</v>
      </c>
      <c r="I7" s="94">
        <f t="shared" si="6"/>
        <v>3</v>
      </c>
      <c r="J7" s="94">
        <f t="shared" si="7"/>
        <v>3</v>
      </c>
      <c r="K7" s="94">
        <f t="shared" si="8"/>
        <v>0</v>
      </c>
      <c r="L7" s="94">
        <f t="shared" si="9"/>
        <v>1</v>
      </c>
      <c r="M7" s="94">
        <f t="shared" si="10"/>
        <v>3</v>
      </c>
      <c r="N7" s="94">
        <f t="shared" si="11"/>
        <v>1</v>
      </c>
      <c r="O7" s="94">
        <f t="shared" si="12"/>
        <v>3</v>
      </c>
      <c r="P7" s="94">
        <f t="shared" si="13"/>
        <v>3</v>
      </c>
      <c r="Q7" s="94">
        <f t="shared" si="14"/>
        <v>3</v>
      </c>
      <c r="R7" s="94">
        <f t="shared" si="15"/>
        <v>1</v>
      </c>
      <c r="S7" s="94">
        <f t="shared" si="16"/>
        <v>1</v>
      </c>
      <c r="T7" s="94">
        <f t="shared" si="17"/>
        <v>1</v>
      </c>
      <c r="U7" s="94">
        <f t="shared" si="18"/>
        <v>1</v>
      </c>
      <c r="V7" s="94">
        <f t="shared" si="19"/>
        <v>3</v>
      </c>
      <c r="W7" s="94">
        <f t="shared" si="20"/>
        <v>1</v>
      </c>
      <c r="X7" s="94">
        <f t="shared" si="21"/>
        <v>3</v>
      </c>
      <c r="Y7" s="94">
        <f t="shared" si="22"/>
        <v>3</v>
      </c>
      <c r="Z7" s="94">
        <f t="shared" si="23"/>
        <v>3</v>
      </c>
      <c r="AA7" s="94">
        <f t="shared" si="24"/>
        <v>1</v>
      </c>
      <c r="AB7" s="94">
        <f t="shared" si="25"/>
        <v>3</v>
      </c>
      <c r="AC7" s="94">
        <f t="shared" si="26"/>
        <v>3</v>
      </c>
      <c r="AD7" s="95">
        <f t="shared" si="27"/>
        <v>55</v>
      </c>
      <c r="AE7" s="92">
        <f t="shared" si="28"/>
        <v>26</v>
      </c>
      <c r="AF7" s="96">
        <f t="shared" si="29"/>
        <v>0.76923076923076927</v>
      </c>
      <c r="AG7" s="92">
        <f t="shared" si="30"/>
        <v>15</v>
      </c>
      <c r="AH7" s="92">
        <f t="shared" si="31"/>
        <v>10</v>
      </c>
    </row>
    <row r="8" spans="1:34" x14ac:dyDescent="0.25">
      <c r="A8" s="92">
        <f t="shared" si="0"/>
        <v>7</v>
      </c>
      <c r="B8" s="49">
        <v>3034</v>
      </c>
      <c r="C8" s="115" t="s">
        <v>591</v>
      </c>
      <c r="D8" s="93">
        <f t="shared" si="1"/>
        <v>3</v>
      </c>
      <c r="E8" s="94">
        <f t="shared" si="2"/>
        <v>1</v>
      </c>
      <c r="F8" s="94">
        <f t="shared" si="3"/>
        <v>0</v>
      </c>
      <c r="G8" s="94">
        <f t="shared" si="4"/>
        <v>3</v>
      </c>
      <c r="H8" s="94">
        <f t="shared" si="5"/>
        <v>3</v>
      </c>
      <c r="I8" s="94">
        <f t="shared" si="6"/>
        <v>3</v>
      </c>
      <c r="J8" s="94">
        <f t="shared" si="7"/>
        <v>3</v>
      </c>
      <c r="K8" s="94">
        <f t="shared" si="8"/>
        <v>1</v>
      </c>
      <c r="L8" s="94">
        <f t="shared" si="9"/>
        <v>3</v>
      </c>
      <c r="M8" s="94">
        <f t="shared" si="10"/>
        <v>0</v>
      </c>
      <c r="N8" s="94">
        <f t="shared" si="11"/>
        <v>3</v>
      </c>
      <c r="O8" s="94">
        <f t="shared" si="12"/>
        <v>1</v>
      </c>
      <c r="P8" s="94">
        <f t="shared" si="13"/>
        <v>3</v>
      </c>
      <c r="Q8" s="94">
        <f t="shared" si="14"/>
        <v>3</v>
      </c>
      <c r="R8" s="94">
        <f t="shared" si="15"/>
        <v>3</v>
      </c>
      <c r="S8" s="94">
        <f t="shared" si="16"/>
        <v>1</v>
      </c>
      <c r="T8" s="94">
        <f t="shared" si="17"/>
        <v>3</v>
      </c>
      <c r="U8" s="94">
        <f t="shared" si="18"/>
        <v>1</v>
      </c>
      <c r="V8" s="94">
        <f t="shared" si="19"/>
        <v>0</v>
      </c>
      <c r="W8" s="94">
        <f t="shared" si="20"/>
        <v>3</v>
      </c>
      <c r="X8" s="94">
        <f t="shared" si="21"/>
        <v>3</v>
      </c>
      <c r="Y8" s="94">
        <f t="shared" si="22"/>
        <v>3</v>
      </c>
      <c r="Z8" s="94">
        <f t="shared" si="23"/>
        <v>0</v>
      </c>
      <c r="AA8" s="94">
        <f t="shared" si="24"/>
        <v>1</v>
      </c>
      <c r="AB8" s="94">
        <f t="shared" si="25"/>
        <v>3</v>
      </c>
      <c r="AC8" s="94">
        <f t="shared" si="26"/>
        <v>3</v>
      </c>
      <c r="AD8" s="95">
        <f t="shared" si="27"/>
        <v>54</v>
      </c>
      <c r="AE8" s="92">
        <f t="shared" si="28"/>
        <v>26</v>
      </c>
      <c r="AF8" s="96">
        <f t="shared" si="29"/>
        <v>0.73076923076923073</v>
      </c>
      <c r="AG8" s="92">
        <f t="shared" si="30"/>
        <v>16</v>
      </c>
      <c r="AH8" s="92">
        <f t="shared" si="31"/>
        <v>6</v>
      </c>
    </row>
    <row r="9" spans="1:34" x14ac:dyDescent="0.25">
      <c r="A9" s="92">
        <f t="shared" si="0"/>
        <v>8</v>
      </c>
      <c r="B9" s="49">
        <v>5136</v>
      </c>
      <c r="C9" s="115" t="s">
        <v>610</v>
      </c>
      <c r="D9" s="93">
        <f t="shared" si="1"/>
        <v>1</v>
      </c>
      <c r="E9" s="94">
        <f t="shared" si="2"/>
        <v>3</v>
      </c>
      <c r="F9" s="94">
        <f t="shared" si="3"/>
        <v>1</v>
      </c>
      <c r="G9" s="94" t="str">
        <f t="shared" si="4"/>
        <v/>
      </c>
      <c r="H9" s="94">
        <f t="shared" si="5"/>
        <v>3</v>
      </c>
      <c r="I9" s="94">
        <f t="shared" si="6"/>
        <v>3</v>
      </c>
      <c r="J9" s="94">
        <f t="shared" si="7"/>
        <v>1</v>
      </c>
      <c r="K9" s="94">
        <f t="shared" si="8"/>
        <v>3</v>
      </c>
      <c r="L9" s="94" t="str">
        <f t="shared" si="9"/>
        <v/>
      </c>
      <c r="M9" s="94">
        <f t="shared" si="10"/>
        <v>1</v>
      </c>
      <c r="N9" s="94">
        <f t="shared" si="11"/>
        <v>1</v>
      </c>
      <c r="O9" s="94">
        <f t="shared" si="12"/>
        <v>3</v>
      </c>
      <c r="P9" s="94">
        <f t="shared" si="13"/>
        <v>3</v>
      </c>
      <c r="Q9" s="94">
        <f t="shared" si="14"/>
        <v>1</v>
      </c>
      <c r="R9" s="94">
        <f t="shared" si="15"/>
        <v>3</v>
      </c>
      <c r="S9" s="94">
        <f t="shared" si="16"/>
        <v>0</v>
      </c>
      <c r="T9" s="94">
        <f t="shared" si="17"/>
        <v>3</v>
      </c>
      <c r="U9" s="94">
        <f t="shared" si="18"/>
        <v>3</v>
      </c>
      <c r="V9" s="94">
        <f t="shared" si="19"/>
        <v>3</v>
      </c>
      <c r="W9" s="94">
        <f t="shared" si="20"/>
        <v>1</v>
      </c>
      <c r="X9" s="94">
        <f t="shared" si="21"/>
        <v>3</v>
      </c>
      <c r="Y9" s="94">
        <f t="shared" si="22"/>
        <v>3</v>
      </c>
      <c r="Z9" s="94">
        <f t="shared" si="23"/>
        <v>3</v>
      </c>
      <c r="AA9" s="94">
        <f t="shared" si="24"/>
        <v>3</v>
      </c>
      <c r="AB9" s="94">
        <f t="shared" si="25"/>
        <v>3</v>
      </c>
      <c r="AC9" s="94">
        <f t="shared" si="26"/>
        <v>0</v>
      </c>
      <c r="AD9" s="95">
        <f t="shared" si="27"/>
        <v>52</v>
      </c>
      <c r="AE9" s="92">
        <f t="shared" si="28"/>
        <v>24</v>
      </c>
      <c r="AF9" s="96">
        <f t="shared" si="29"/>
        <v>0.77083333333333337</v>
      </c>
      <c r="AG9" s="92">
        <f t="shared" si="30"/>
        <v>15</v>
      </c>
      <c r="AH9" s="92">
        <f t="shared" si="31"/>
        <v>7</v>
      </c>
    </row>
    <row r="10" spans="1:34" x14ac:dyDescent="0.25">
      <c r="A10" s="92">
        <f t="shared" si="0"/>
        <v>9</v>
      </c>
      <c r="B10" s="49">
        <v>2970</v>
      </c>
      <c r="C10" s="115" t="s">
        <v>274</v>
      </c>
      <c r="D10" s="93">
        <f t="shared" si="1"/>
        <v>3</v>
      </c>
      <c r="E10" s="94">
        <f t="shared" si="2"/>
        <v>3</v>
      </c>
      <c r="F10" s="94">
        <f t="shared" si="3"/>
        <v>3</v>
      </c>
      <c r="G10" s="94">
        <f t="shared" si="4"/>
        <v>3</v>
      </c>
      <c r="H10" s="94">
        <f t="shared" si="5"/>
        <v>3</v>
      </c>
      <c r="I10" s="94">
        <f t="shared" si="6"/>
        <v>1</v>
      </c>
      <c r="J10" s="94">
        <f t="shared" si="7"/>
        <v>3</v>
      </c>
      <c r="K10" s="94">
        <f t="shared" si="8"/>
        <v>1</v>
      </c>
      <c r="L10" s="94">
        <f t="shared" si="9"/>
        <v>3</v>
      </c>
      <c r="M10" s="94">
        <f t="shared" si="10"/>
        <v>1</v>
      </c>
      <c r="N10" s="94">
        <f t="shared" si="11"/>
        <v>1</v>
      </c>
      <c r="O10" s="94">
        <f t="shared" si="12"/>
        <v>3</v>
      </c>
      <c r="P10" s="94">
        <f t="shared" si="13"/>
        <v>3</v>
      </c>
      <c r="Q10" s="94">
        <f t="shared" si="14"/>
        <v>1</v>
      </c>
      <c r="R10" s="94">
        <f t="shared" si="15"/>
        <v>1</v>
      </c>
      <c r="S10" s="94">
        <f t="shared" si="16"/>
        <v>1</v>
      </c>
      <c r="T10" s="94" t="str">
        <f t="shared" si="17"/>
        <v/>
      </c>
      <c r="U10" s="94">
        <f t="shared" si="18"/>
        <v>0</v>
      </c>
      <c r="V10" s="94">
        <f t="shared" si="19"/>
        <v>1</v>
      </c>
      <c r="W10" s="94">
        <f t="shared" si="20"/>
        <v>0</v>
      </c>
      <c r="X10" s="94">
        <f t="shared" si="21"/>
        <v>3</v>
      </c>
      <c r="Y10" s="94">
        <f t="shared" si="22"/>
        <v>3</v>
      </c>
      <c r="Z10" s="94">
        <f t="shared" si="23"/>
        <v>3</v>
      </c>
      <c r="AA10" s="94">
        <f t="shared" si="24"/>
        <v>1</v>
      </c>
      <c r="AB10" s="94">
        <f t="shared" si="25"/>
        <v>1</v>
      </c>
      <c r="AC10" s="94">
        <f t="shared" si="26"/>
        <v>1</v>
      </c>
      <c r="AD10" s="95">
        <f t="shared" si="27"/>
        <v>47</v>
      </c>
      <c r="AE10" s="92">
        <f t="shared" si="28"/>
        <v>25</v>
      </c>
      <c r="AF10" s="96">
        <f t="shared" si="29"/>
        <v>0.7</v>
      </c>
      <c r="AG10" s="92">
        <f t="shared" si="30"/>
        <v>12</v>
      </c>
      <c r="AH10" s="92">
        <f t="shared" si="31"/>
        <v>11</v>
      </c>
    </row>
    <row r="11" spans="1:34" x14ac:dyDescent="0.25">
      <c r="A11" s="92">
        <f t="shared" si="0"/>
        <v>10</v>
      </c>
      <c r="B11" s="49">
        <v>3628</v>
      </c>
      <c r="C11" s="115" t="s">
        <v>727</v>
      </c>
      <c r="D11" s="93">
        <f t="shared" si="1"/>
        <v>0</v>
      </c>
      <c r="E11" s="94">
        <f t="shared" si="2"/>
        <v>3</v>
      </c>
      <c r="F11" s="94">
        <f t="shared" si="3"/>
        <v>0</v>
      </c>
      <c r="G11" s="94">
        <f t="shared" si="4"/>
        <v>3</v>
      </c>
      <c r="H11" s="94">
        <f t="shared" si="5"/>
        <v>3</v>
      </c>
      <c r="I11" s="94">
        <f t="shared" si="6"/>
        <v>3</v>
      </c>
      <c r="J11" s="94">
        <f t="shared" si="7"/>
        <v>1</v>
      </c>
      <c r="K11" s="94">
        <f t="shared" si="8"/>
        <v>0</v>
      </c>
      <c r="L11" s="94">
        <f t="shared" si="9"/>
        <v>1</v>
      </c>
      <c r="M11" s="94">
        <f t="shared" si="10"/>
        <v>1</v>
      </c>
      <c r="N11" s="94">
        <f t="shared" si="11"/>
        <v>3</v>
      </c>
      <c r="O11" s="94">
        <f t="shared" si="12"/>
        <v>0</v>
      </c>
      <c r="P11" s="94">
        <f t="shared" si="13"/>
        <v>3</v>
      </c>
      <c r="Q11" s="94" t="str">
        <f t="shared" si="14"/>
        <v/>
      </c>
      <c r="R11" s="94">
        <f t="shared" si="15"/>
        <v>3</v>
      </c>
      <c r="S11" s="94" t="str">
        <f t="shared" si="16"/>
        <v/>
      </c>
      <c r="T11" s="94">
        <f t="shared" si="17"/>
        <v>1</v>
      </c>
      <c r="U11" s="122">
        <f t="shared" si="18"/>
        <v>0</v>
      </c>
      <c r="V11" s="94">
        <f t="shared" si="19"/>
        <v>3</v>
      </c>
      <c r="W11" s="94">
        <f t="shared" si="20"/>
        <v>3</v>
      </c>
      <c r="X11" s="94">
        <f t="shared" si="21"/>
        <v>3</v>
      </c>
      <c r="Y11" s="94" t="str">
        <f t="shared" si="22"/>
        <v/>
      </c>
      <c r="Z11" s="94">
        <f t="shared" si="23"/>
        <v>1</v>
      </c>
      <c r="AA11" s="94">
        <f t="shared" si="24"/>
        <v>3</v>
      </c>
      <c r="AB11" s="94">
        <f t="shared" si="25"/>
        <v>3</v>
      </c>
      <c r="AC11" s="94">
        <f t="shared" si="26"/>
        <v>3</v>
      </c>
      <c r="AD11" s="95">
        <f t="shared" si="27"/>
        <v>44</v>
      </c>
      <c r="AE11" s="92">
        <f t="shared" si="28"/>
        <v>23</v>
      </c>
      <c r="AF11" s="96">
        <f t="shared" si="29"/>
        <v>0.67391304347826086</v>
      </c>
      <c r="AG11" s="92">
        <f t="shared" si="30"/>
        <v>13</v>
      </c>
      <c r="AH11" s="92">
        <f t="shared" si="31"/>
        <v>5</v>
      </c>
    </row>
    <row r="12" spans="1:34" x14ac:dyDescent="0.25">
      <c r="A12" s="92">
        <f t="shared" si="0"/>
        <v>10</v>
      </c>
      <c r="B12" s="49">
        <v>2325</v>
      </c>
      <c r="C12" s="115" t="s">
        <v>636</v>
      </c>
      <c r="D12" s="93">
        <f t="shared" si="1"/>
        <v>3</v>
      </c>
      <c r="E12" s="94">
        <f t="shared" si="2"/>
        <v>0</v>
      </c>
      <c r="F12" s="94">
        <f t="shared" si="3"/>
        <v>1</v>
      </c>
      <c r="G12" s="94">
        <f t="shared" si="4"/>
        <v>0</v>
      </c>
      <c r="H12" s="94">
        <f t="shared" si="5"/>
        <v>3</v>
      </c>
      <c r="I12" s="94">
        <f t="shared" si="6"/>
        <v>3</v>
      </c>
      <c r="J12" s="94">
        <f t="shared" si="7"/>
        <v>3</v>
      </c>
      <c r="K12" s="94">
        <f t="shared" si="8"/>
        <v>3</v>
      </c>
      <c r="L12" s="94">
        <f t="shared" si="9"/>
        <v>0</v>
      </c>
      <c r="M12" s="94">
        <f t="shared" si="10"/>
        <v>0</v>
      </c>
      <c r="N12" s="94">
        <f t="shared" si="11"/>
        <v>0</v>
      </c>
      <c r="O12" s="94">
        <f t="shared" si="12"/>
        <v>3</v>
      </c>
      <c r="P12" s="94">
        <f t="shared" si="13"/>
        <v>3</v>
      </c>
      <c r="Q12" s="94">
        <f t="shared" si="14"/>
        <v>1</v>
      </c>
      <c r="R12" s="94">
        <f t="shared" si="15"/>
        <v>0</v>
      </c>
      <c r="S12" s="94">
        <f t="shared" si="16"/>
        <v>0</v>
      </c>
      <c r="T12" s="94">
        <f t="shared" si="17"/>
        <v>3</v>
      </c>
      <c r="U12" s="94">
        <f t="shared" si="18"/>
        <v>3</v>
      </c>
      <c r="V12" s="94">
        <f t="shared" si="19"/>
        <v>3</v>
      </c>
      <c r="W12" s="94">
        <f t="shared" si="20"/>
        <v>3</v>
      </c>
      <c r="X12" s="94">
        <f t="shared" si="21"/>
        <v>0</v>
      </c>
      <c r="Y12" s="94">
        <f t="shared" si="22"/>
        <v>3</v>
      </c>
      <c r="Z12" s="94">
        <f t="shared" si="23"/>
        <v>3</v>
      </c>
      <c r="AA12" s="94" t="str">
        <f t="shared" si="24"/>
        <v/>
      </c>
      <c r="AB12" s="94">
        <f t="shared" si="25"/>
        <v>3</v>
      </c>
      <c r="AC12" s="94">
        <f t="shared" si="26"/>
        <v>0</v>
      </c>
      <c r="AD12" s="95">
        <f t="shared" si="27"/>
        <v>44</v>
      </c>
      <c r="AE12" s="92">
        <f t="shared" si="28"/>
        <v>25</v>
      </c>
      <c r="AF12" s="96">
        <f t="shared" si="29"/>
        <v>0.6</v>
      </c>
      <c r="AG12" s="92">
        <f t="shared" si="30"/>
        <v>14</v>
      </c>
      <c r="AH12" s="92">
        <f t="shared" si="31"/>
        <v>2</v>
      </c>
    </row>
    <row r="13" spans="1:34" x14ac:dyDescent="0.25">
      <c r="A13" s="92">
        <f t="shared" si="0"/>
        <v>12</v>
      </c>
      <c r="B13" s="49">
        <v>3723</v>
      </c>
      <c r="C13" s="115" t="s">
        <v>594</v>
      </c>
      <c r="D13" s="93">
        <f t="shared" si="1"/>
        <v>3</v>
      </c>
      <c r="E13" s="94">
        <f t="shared" si="2"/>
        <v>3</v>
      </c>
      <c r="F13" s="94">
        <f t="shared" si="3"/>
        <v>1</v>
      </c>
      <c r="G13" s="94">
        <f t="shared" si="4"/>
        <v>1</v>
      </c>
      <c r="H13" s="94">
        <f t="shared" si="5"/>
        <v>1</v>
      </c>
      <c r="I13" s="94">
        <f t="shared" si="6"/>
        <v>0</v>
      </c>
      <c r="J13" s="94">
        <f t="shared" si="7"/>
        <v>3</v>
      </c>
      <c r="K13" s="94">
        <f t="shared" si="8"/>
        <v>3</v>
      </c>
      <c r="L13" s="94">
        <f t="shared" si="9"/>
        <v>3</v>
      </c>
      <c r="M13" s="94">
        <f t="shared" si="10"/>
        <v>0</v>
      </c>
      <c r="N13" s="94">
        <f t="shared" si="11"/>
        <v>1</v>
      </c>
      <c r="O13" s="94">
        <f t="shared" si="12"/>
        <v>0</v>
      </c>
      <c r="P13" s="94">
        <f t="shared" si="13"/>
        <v>1</v>
      </c>
      <c r="Q13" s="94">
        <f t="shared" si="14"/>
        <v>1</v>
      </c>
      <c r="R13" s="94">
        <f t="shared" si="15"/>
        <v>1</v>
      </c>
      <c r="S13" s="94">
        <f t="shared" si="16"/>
        <v>0</v>
      </c>
      <c r="T13" s="94">
        <f t="shared" si="17"/>
        <v>1</v>
      </c>
      <c r="U13" s="94">
        <f t="shared" si="18"/>
        <v>0</v>
      </c>
      <c r="V13" s="94">
        <f t="shared" si="19"/>
        <v>3</v>
      </c>
      <c r="W13" s="94">
        <f t="shared" si="20"/>
        <v>3</v>
      </c>
      <c r="X13" s="94">
        <f t="shared" si="21"/>
        <v>3</v>
      </c>
      <c r="Y13" s="94">
        <f t="shared" si="22"/>
        <v>3</v>
      </c>
      <c r="Z13" s="94">
        <f t="shared" si="23"/>
        <v>1</v>
      </c>
      <c r="AA13" s="94">
        <f t="shared" si="24"/>
        <v>1</v>
      </c>
      <c r="AB13" s="94">
        <f t="shared" si="25"/>
        <v>3</v>
      </c>
      <c r="AC13" s="94">
        <f t="shared" si="26"/>
        <v>3</v>
      </c>
      <c r="AD13" s="95">
        <f t="shared" si="27"/>
        <v>43</v>
      </c>
      <c r="AE13" s="92">
        <f t="shared" si="28"/>
        <v>26</v>
      </c>
      <c r="AF13" s="96">
        <f t="shared" si="29"/>
        <v>0.61538461538461542</v>
      </c>
      <c r="AG13" s="92">
        <f t="shared" si="30"/>
        <v>11</v>
      </c>
      <c r="AH13" s="92">
        <f t="shared" si="31"/>
        <v>10</v>
      </c>
    </row>
    <row r="14" spans="1:34" x14ac:dyDescent="0.25">
      <c r="A14" s="92">
        <f t="shared" si="0"/>
        <v>13</v>
      </c>
      <c r="B14" s="49">
        <v>5317</v>
      </c>
      <c r="C14" s="115" t="s">
        <v>299</v>
      </c>
      <c r="D14" s="93">
        <f t="shared" si="1"/>
        <v>1</v>
      </c>
      <c r="E14" s="94">
        <f t="shared" si="2"/>
        <v>0</v>
      </c>
      <c r="F14" s="94">
        <f t="shared" si="3"/>
        <v>3</v>
      </c>
      <c r="G14" s="94">
        <f t="shared" si="4"/>
        <v>1</v>
      </c>
      <c r="H14" s="94">
        <f t="shared" si="5"/>
        <v>3</v>
      </c>
      <c r="I14" s="94" t="str">
        <f t="shared" si="6"/>
        <v/>
      </c>
      <c r="J14" s="94" t="str">
        <f t="shared" si="7"/>
        <v/>
      </c>
      <c r="K14" s="94">
        <f t="shared" si="8"/>
        <v>1</v>
      </c>
      <c r="L14" s="94">
        <f t="shared" si="9"/>
        <v>3</v>
      </c>
      <c r="M14" s="94" t="str">
        <f t="shared" si="10"/>
        <v/>
      </c>
      <c r="N14" s="94">
        <f t="shared" si="11"/>
        <v>3</v>
      </c>
      <c r="O14" s="94" t="str">
        <f t="shared" si="12"/>
        <v/>
      </c>
      <c r="P14" s="94">
        <f t="shared" si="13"/>
        <v>3</v>
      </c>
      <c r="Q14" s="94">
        <f t="shared" si="14"/>
        <v>3</v>
      </c>
      <c r="R14" s="94">
        <f t="shared" si="15"/>
        <v>3</v>
      </c>
      <c r="S14" s="94">
        <f t="shared" si="16"/>
        <v>1</v>
      </c>
      <c r="T14" s="94">
        <f t="shared" si="17"/>
        <v>3</v>
      </c>
      <c r="U14" s="94">
        <f t="shared" si="18"/>
        <v>3</v>
      </c>
      <c r="V14" s="94">
        <f t="shared" si="19"/>
        <v>3</v>
      </c>
      <c r="W14" s="94">
        <f t="shared" si="20"/>
        <v>1</v>
      </c>
      <c r="X14" s="94" t="str">
        <f t="shared" si="21"/>
        <v/>
      </c>
      <c r="Y14" s="94">
        <f t="shared" si="22"/>
        <v>1</v>
      </c>
      <c r="Z14" s="94" t="str">
        <f t="shared" si="23"/>
        <v/>
      </c>
      <c r="AA14" s="94">
        <f t="shared" si="24"/>
        <v>3</v>
      </c>
      <c r="AB14" s="94">
        <f t="shared" si="25"/>
        <v>0</v>
      </c>
      <c r="AC14" s="94">
        <f t="shared" si="26"/>
        <v>3</v>
      </c>
      <c r="AD14" s="95">
        <f t="shared" si="27"/>
        <v>42</v>
      </c>
      <c r="AE14" s="92">
        <f t="shared" si="28"/>
        <v>20</v>
      </c>
      <c r="AF14" s="96">
        <f t="shared" si="29"/>
        <v>0.75</v>
      </c>
      <c r="AG14" s="92">
        <f t="shared" si="30"/>
        <v>12</v>
      </c>
      <c r="AH14" s="92">
        <f t="shared" si="31"/>
        <v>6</v>
      </c>
    </row>
    <row r="15" spans="1:34" x14ac:dyDescent="0.25">
      <c r="A15" s="92">
        <f t="shared" si="0"/>
        <v>13</v>
      </c>
      <c r="B15" s="49">
        <v>3244</v>
      </c>
      <c r="C15" s="115" t="s">
        <v>344</v>
      </c>
      <c r="D15" s="93">
        <f t="shared" si="1"/>
        <v>3</v>
      </c>
      <c r="E15" s="94">
        <f t="shared" si="2"/>
        <v>0</v>
      </c>
      <c r="F15" s="94">
        <f t="shared" si="3"/>
        <v>0</v>
      </c>
      <c r="G15" s="94">
        <f t="shared" si="4"/>
        <v>1</v>
      </c>
      <c r="H15" s="94">
        <f t="shared" si="5"/>
        <v>1</v>
      </c>
      <c r="I15" s="94">
        <f t="shared" si="6"/>
        <v>3</v>
      </c>
      <c r="J15" s="94" t="str">
        <f t="shared" si="7"/>
        <v/>
      </c>
      <c r="K15" s="94">
        <f t="shared" si="8"/>
        <v>1</v>
      </c>
      <c r="L15" s="94">
        <f t="shared" si="9"/>
        <v>1</v>
      </c>
      <c r="M15" s="94">
        <f t="shared" si="10"/>
        <v>3</v>
      </c>
      <c r="N15" s="94">
        <f t="shared" si="11"/>
        <v>3</v>
      </c>
      <c r="O15" s="94">
        <f t="shared" si="12"/>
        <v>3</v>
      </c>
      <c r="P15" s="94">
        <f t="shared" si="13"/>
        <v>0</v>
      </c>
      <c r="Q15" s="94">
        <f t="shared" si="14"/>
        <v>3</v>
      </c>
      <c r="R15" s="94">
        <f t="shared" si="15"/>
        <v>0</v>
      </c>
      <c r="S15" s="94">
        <f t="shared" si="16"/>
        <v>1</v>
      </c>
      <c r="T15" s="94">
        <f t="shared" si="17"/>
        <v>0</v>
      </c>
      <c r="U15" s="94">
        <f t="shared" si="18"/>
        <v>3</v>
      </c>
      <c r="V15" s="94">
        <f t="shared" si="19"/>
        <v>1</v>
      </c>
      <c r="W15" s="94">
        <f t="shared" si="20"/>
        <v>0</v>
      </c>
      <c r="X15" s="94">
        <f t="shared" si="21"/>
        <v>3</v>
      </c>
      <c r="Y15" s="94">
        <f t="shared" si="22"/>
        <v>3</v>
      </c>
      <c r="Z15" s="94">
        <f t="shared" si="23"/>
        <v>3</v>
      </c>
      <c r="AA15" s="94">
        <f t="shared" si="24"/>
        <v>3</v>
      </c>
      <c r="AB15" s="94">
        <f t="shared" si="25"/>
        <v>0</v>
      </c>
      <c r="AC15" s="94">
        <f t="shared" si="26"/>
        <v>3</v>
      </c>
      <c r="AD15" s="95">
        <f t="shared" si="27"/>
        <v>42</v>
      </c>
      <c r="AE15" s="92">
        <f t="shared" si="28"/>
        <v>25</v>
      </c>
      <c r="AF15" s="96">
        <f t="shared" si="29"/>
        <v>0.6</v>
      </c>
      <c r="AG15" s="92">
        <f t="shared" si="30"/>
        <v>12</v>
      </c>
      <c r="AH15" s="92">
        <f t="shared" si="31"/>
        <v>6</v>
      </c>
    </row>
    <row r="16" spans="1:34" x14ac:dyDescent="0.25">
      <c r="A16" s="92">
        <f t="shared" si="0"/>
        <v>13</v>
      </c>
      <c r="B16" s="49">
        <v>2621</v>
      </c>
      <c r="C16" s="115" t="s">
        <v>440</v>
      </c>
      <c r="D16" s="93">
        <f t="shared" si="1"/>
        <v>0</v>
      </c>
      <c r="E16" s="94">
        <f t="shared" si="2"/>
        <v>3</v>
      </c>
      <c r="F16" s="94">
        <f t="shared" si="3"/>
        <v>1</v>
      </c>
      <c r="G16" s="94">
        <f t="shared" si="4"/>
        <v>1</v>
      </c>
      <c r="H16" s="94">
        <f t="shared" si="5"/>
        <v>1</v>
      </c>
      <c r="I16" s="94">
        <f t="shared" si="6"/>
        <v>0</v>
      </c>
      <c r="J16" s="94">
        <f t="shared" si="7"/>
        <v>3</v>
      </c>
      <c r="K16" s="94">
        <f t="shared" si="8"/>
        <v>3</v>
      </c>
      <c r="L16" s="94">
        <f t="shared" si="9"/>
        <v>1</v>
      </c>
      <c r="M16" s="94">
        <f t="shared" si="10"/>
        <v>3</v>
      </c>
      <c r="N16" s="94">
        <f t="shared" si="11"/>
        <v>3</v>
      </c>
      <c r="O16" s="94">
        <f t="shared" si="12"/>
        <v>3</v>
      </c>
      <c r="P16" s="94">
        <f t="shared" si="13"/>
        <v>3</v>
      </c>
      <c r="Q16" s="94">
        <f t="shared" si="14"/>
        <v>1</v>
      </c>
      <c r="R16" s="94">
        <f t="shared" si="15"/>
        <v>1</v>
      </c>
      <c r="S16" s="94">
        <f t="shared" si="16"/>
        <v>1</v>
      </c>
      <c r="T16" s="94">
        <f t="shared" si="17"/>
        <v>1</v>
      </c>
      <c r="U16" s="94">
        <f t="shared" si="18"/>
        <v>0</v>
      </c>
      <c r="V16" s="94">
        <f t="shared" si="19"/>
        <v>0</v>
      </c>
      <c r="W16" s="94">
        <f t="shared" si="20"/>
        <v>1</v>
      </c>
      <c r="X16" s="94">
        <f t="shared" si="21"/>
        <v>1</v>
      </c>
      <c r="Y16" s="94">
        <f t="shared" si="22"/>
        <v>3</v>
      </c>
      <c r="Z16" s="94">
        <f t="shared" si="23"/>
        <v>3</v>
      </c>
      <c r="AA16" s="94">
        <f t="shared" si="24"/>
        <v>1</v>
      </c>
      <c r="AB16" s="94">
        <f t="shared" si="25"/>
        <v>1</v>
      </c>
      <c r="AC16" s="94">
        <f t="shared" si="26"/>
        <v>3</v>
      </c>
      <c r="AD16" s="95">
        <f t="shared" si="27"/>
        <v>42</v>
      </c>
      <c r="AE16" s="92">
        <f t="shared" si="28"/>
        <v>26</v>
      </c>
      <c r="AF16" s="96">
        <f t="shared" si="29"/>
        <v>0.61538461538461542</v>
      </c>
      <c r="AG16" s="92">
        <f t="shared" si="30"/>
        <v>10</v>
      </c>
      <c r="AH16" s="92">
        <f t="shared" si="31"/>
        <v>12</v>
      </c>
    </row>
    <row r="17" spans="1:34" x14ac:dyDescent="0.25">
      <c r="A17" s="92">
        <f t="shared" si="0"/>
        <v>13</v>
      </c>
      <c r="B17" s="49">
        <v>3021</v>
      </c>
      <c r="C17" s="115" t="s">
        <v>708</v>
      </c>
      <c r="D17" s="93">
        <f t="shared" si="1"/>
        <v>3</v>
      </c>
      <c r="E17" s="94">
        <f t="shared" si="2"/>
        <v>3</v>
      </c>
      <c r="F17" s="94">
        <f t="shared" si="3"/>
        <v>1</v>
      </c>
      <c r="G17" s="94">
        <f t="shared" si="4"/>
        <v>3</v>
      </c>
      <c r="H17" s="94">
        <f t="shared" si="5"/>
        <v>1</v>
      </c>
      <c r="I17" s="94">
        <f t="shared" si="6"/>
        <v>1</v>
      </c>
      <c r="J17" s="94">
        <f t="shared" si="7"/>
        <v>1</v>
      </c>
      <c r="K17" s="94">
        <f t="shared" si="8"/>
        <v>3</v>
      </c>
      <c r="L17" s="94">
        <f t="shared" si="9"/>
        <v>1</v>
      </c>
      <c r="M17" s="94">
        <f t="shared" si="10"/>
        <v>1</v>
      </c>
      <c r="N17" s="94">
        <f t="shared" si="11"/>
        <v>1</v>
      </c>
      <c r="O17" s="94">
        <f t="shared" si="12"/>
        <v>1</v>
      </c>
      <c r="P17" s="94">
        <f t="shared" si="13"/>
        <v>3</v>
      </c>
      <c r="Q17" s="94">
        <f t="shared" si="14"/>
        <v>1</v>
      </c>
      <c r="R17" s="94">
        <f t="shared" si="15"/>
        <v>0</v>
      </c>
      <c r="S17" s="94">
        <f t="shared" si="16"/>
        <v>3</v>
      </c>
      <c r="T17" s="94">
        <f t="shared" si="17"/>
        <v>3</v>
      </c>
      <c r="U17" s="94">
        <f t="shared" si="18"/>
        <v>1</v>
      </c>
      <c r="V17" s="122">
        <f t="shared" si="19"/>
        <v>3</v>
      </c>
      <c r="W17" s="94">
        <f t="shared" si="20"/>
        <v>0</v>
      </c>
      <c r="X17" s="94">
        <f t="shared" si="21"/>
        <v>1</v>
      </c>
      <c r="Y17" s="94">
        <f t="shared" si="22"/>
        <v>3</v>
      </c>
      <c r="Z17" s="94">
        <f t="shared" si="23"/>
        <v>0</v>
      </c>
      <c r="AA17" s="94">
        <f t="shared" si="24"/>
        <v>3</v>
      </c>
      <c r="AB17" s="94">
        <f t="shared" si="25"/>
        <v>1</v>
      </c>
      <c r="AC17" s="94">
        <f t="shared" si="26"/>
        <v>0</v>
      </c>
      <c r="AD17" s="95">
        <f t="shared" si="27"/>
        <v>42</v>
      </c>
      <c r="AE17" s="92">
        <f t="shared" si="28"/>
        <v>26</v>
      </c>
      <c r="AF17" s="96">
        <f t="shared" si="29"/>
        <v>0.61538461538461542</v>
      </c>
      <c r="AG17" s="92">
        <f t="shared" si="30"/>
        <v>10</v>
      </c>
      <c r="AH17" s="92">
        <f t="shared" si="31"/>
        <v>12</v>
      </c>
    </row>
    <row r="18" spans="1:34" x14ac:dyDescent="0.25">
      <c r="A18" s="92">
        <f t="shared" si="0"/>
        <v>17</v>
      </c>
      <c r="B18" s="49">
        <v>5068</v>
      </c>
      <c r="C18" s="115" t="s">
        <v>710</v>
      </c>
      <c r="D18" s="93">
        <f t="shared" si="1"/>
        <v>3</v>
      </c>
      <c r="E18" s="94">
        <f t="shared" si="2"/>
        <v>1</v>
      </c>
      <c r="F18" s="94">
        <f t="shared" si="3"/>
        <v>0</v>
      </c>
      <c r="G18" s="94">
        <f t="shared" si="4"/>
        <v>0</v>
      </c>
      <c r="H18" s="94" t="str">
        <f t="shared" si="5"/>
        <v/>
      </c>
      <c r="I18" s="94">
        <f t="shared" si="6"/>
        <v>1</v>
      </c>
      <c r="J18" s="94">
        <f t="shared" si="7"/>
        <v>3</v>
      </c>
      <c r="K18" s="94">
        <f t="shared" si="8"/>
        <v>3</v>
      </c>
      <c r="L18" s="94" t="str">
        <f t="shared" si="9"/>
        <v/>
      </c>
      <c r="M18" s="94">
        <f t="shared" si="10"/>
        <v>3</v>
      </c>
      <c r="N18" s="94">
        <f t="shared" si="11"/>
        <v>1</v>
      </c>
      <c r="O18" s="94">
        <f t="shared" si="12"/>
        <v>1</v>
      </c>
      <c r="P18" s="94">
        <f t="shared" si="13"/>
        <v>3</v>
      </c>
      <c r="Q18" s="94">
        <f t="shared" si="14"/>
        <v>3</v>
      </c>
      <c r="R18" s="94">
        <f t="shared" si="15"/>
        <v>3</v>
      </c>
      <c r="S18" s="94">
        <f t="shared" si="16"/>
        <v>3</v>
      </c>
      <c r="T18" s="94">
        <f t="shared" si="17"/>
        <v>3</v>
      </c>
      <c r="U18" s="94">
        <f t="shared" si="18"/>
        <v>0</v>
      </c>
      <c r="V18" s="94" t="str">
        <f t="shared" si="19"/>
        <v/>
      </c>
      <c r="W18" s="94">
        <f t="shared" si="20"/>
        <v>1</v>
      </c>
      <c r="X18" s="94">
        <f t="shared" si="21"/>
        <v>3</v>
      </c>
      <c r="Y18" s="94">
        <f t="shared" si="22"/>
        <v>1</v>
      </c>
      <c r="Z18" s="94">
        <f t="shared" si="23"/>
        <v>1</v>
      </c>
      <c r="AA18" s="94">
        <f t="shared" si="24"/>
        <v>1</v>
      </c>
      <c r="AB18" s="94" t="str">
        <f t="shared" si="25"/>
        <v/>
      </c>
      <c r="AC18" s="94">
        <f t="shared" si="26"/>
        <v>3</v>
      </c>
      <c r="AD18" s="95">
        <f t="shared" si="27"/>
        <v>41</v>
      </c>
      <c r="AE18" s="92">
        <f t="shared" si="28"/>
        <v>22</v>
      </c>
      <c r="AF18" s="96">
        <f t="shared" si="29"/>
        <v>0.68181818181818177</v>
      </c>
      <c r="AG18" s="92">
        <f t="shared" si="30"/>
        <v>11</v>
      </c>
      <c r="AH18" s="92">
        <f t="shared" si="31"/>
        <v>8</v>
      </c>
    </row>
    <row r="19" spans="1:34" x14ac:dyDescent="0.25">
      <c r="A19" s="92">
        <f t="shared" si="0"/>
        <v>17</v>
      </c>
      <c r="B19" s="49">
        <v>3208</v>
      </c>
      <c r="C19" s="115" t="s">
        <v>358</v>
      </c>
      <c r="D19" s="93">
        <f t="shared" si="1"/>
        <v>1</v>
      </c>
      <c r="E19" s="94">
        <f t="shared" si="2"/>
        <v>3</v>
      </c>
      <c r="F19" s="94">
        <f t="shared" si="3"/>
        <v>3</v>
      </c>
      <c r="G19" s="94">
        <f t="shared" si="4"/>
        <v>3</v>
      </c>
      <c r="H19" s="94">
        <f t="shared" si="5"/>
        <v>0</v>
      </c>
      <c r="I19" s="94">
        <f t="shared" si="6"/>
        <v>3</v>
      </c>
      <c r="J19" s="94">
        <f t="shared" si="7"/>
        <v>1</v>
      </c>
      <c r="K19" s="94">
        <f t="shared" si="8"/>
        <v>1</v>
      </c>
      <c r="L19" s="94">
        <f t="shared" si="9"/>
        <v>3</v>
      </c>
      <c r="M19" s="94">
        <f t="shared" si="10"/>
        <v>1</v>
      </c>
      <c r="N19" s="94">
        <f t="shared" si="11"/>
        <v>1</v>
      </c>
      <c r="O19" s="94">
        <f t="shared" si="12"/>
        <v>1</v>
      </c>
      <c r="P19" s="94">
        <f t="shared" si="13"/>
        <v>3</v>
      </c>
      <c r="Q19" s="94">
        <f t="shared" si="14"/>
        <v>3</v>
      </c>
      <c r="R19" s="94">
        <f t="shared" si="15"/>
        <v>0</v>
      </c>
      <c r="S19" s="94">
        <f t="shared" si="16"/>
        <v>1</v>
      </c>
      <c r="T19" s="94">
        <f t="shared" si="17"/>
        <v>1</v>
      </c>
      <c r="U19" s="94">
        <f t="shared" si="18"/>
        <v>1</v>
      </c>
      <c r="V19" s="94">
        <f t="shared" si="19"/>
        <v>1</v>
      </c>
      <c r="W19" s="94">
        <f t="shared" si="20"/>
        <v>1</v>
      </c>
      <c r="X19" s="94">
        <f t="shared" si="21"/>
        <v>1</v>
      </c>
      <c r="Y19" s="94">
        <f t="shared" si="22"/>
        <v>3</v>
      </c>
      <c r="Z19" s="94">
        <f t="shared" si="23"/>
        <v>3</v>
      </c>
      <c r="AA19" s="94">
        <f t="shared" si="24"/>
        <v>0</v>
      </c>
      <c r="AB19" s="94">
        <f t="shared" si="25"/>
        <v>1</v>
      </c>
      <c r="AC19" s="94">
        <f t="shared" si="26"/>
        <v>1</v>
      </c>
      <c r="AD19" s="95">
        <f t="shared" si="27"/>
        <v>41</v>
      </c>
      <c r="AE19" s="92">
        <f t="shared" si="28"/>
        <v>26</v>
      </c>
      <c r="AF19" s="96">
        <f t="shared" si="29"/>
        <v>0.61538461538461542</v>
      </c>
      <c r="AG19" s="92">
        <f t="shared" si="30"/>
        <v>9</v>
      </c>
      <c r="AH19" s="92">
        <f t="shared" si="31"/>
        <v>14</v>
      </c>
    </row>
    <row r="20" spans="1:34" x14ac:dyDescent="0.25">
      <c r="A20" s="92">
        <f t="shared" si="0"/>
        <v>19</v>
      </c>
      <c r="B20" s="49">
        <v>3257</v>
      </c>
      <c r="C20" s="115" t="s">
        <v>520</v>
      </c>
      <c r="D20" s="93" t="str">
        <f t="shared" si="1"/>
        <v/>
      </c>
      <c r="E20" s="94" t="str">
        <f t="shared" si="2"/>
        <v/>
      </c>
      <c r="F20" s="94">
        <f t="shared" si="3"/>
        <v>3</v>
      </c>
      <c r="G20" s="94">
        <f t="shared" si="4"/>
        <v>1</v>
      </c>
      <c r="H20" s="94">
        <f t="shared" si="5"/>
        <v>3</v>
      </c>
      <c r="I20" s="94">
        <f t="shared" si="6"/>
        <v>1</v>
      </c>
      <c r="J20" s="94">
        <f t="shared" si="7"/>
        <v>0</v>
      </c>
      <c r="K20" s="94">
        <f t="shared" si="8"/>
        <v>0</v>
      </c>
      <c r="L20" s="94">
        <f t="shared" si="9"/>
        <v>3</v>
      </c>
      <c r="M20" s="94">
        <f t="shared" si="10"/>
        <v>0</v>
      </c>
      <c r="N20" s="94">
        <f t="shared" si="11"/>
        <v>3</v>
      </c>
      <c r="O20" s="94">
        <f t="shared" si="12"/>
        <v>1</v>
      </c>
      <c r="P20" s="94">
        <f t="shared" si="13"/>
        <v>3</v>
      </c>
      <c r="Q20" s="94">
        <f t="shared" si="14"/>
        <v>3</v>
      </c>
      <c r="R20" s="94">
        <f t="shared" si="15"/>
        <v>3</v>
      </c>
      <c r="S20" s="94">
        <f t="shared" si="16"/>
        <v>1</v>
      </c>
      <c r="T20" s="94">
        <f t="shared" si="17"/>
        <v>1</v>
      </c>
      <c r="U20" s="94" t="str">
        <f t="shared" si="18"/>
        <v/>
      </c>
      <c r="V20" s="94">
        <f t="shared" si="19"/>
        <v>3</v>
      </c>
      <c r="W20" s="94">
        <f t="shared" si="20"/>
        <v>3</v>
      </c>
      <c r="X20" s="94">
        <f t="shared" si="21"/>
        <v>0</v>
      </c>
      <c r="Y20" s="94">
        <f t="shared" si="22"/>
        <v>1</v>
      </c>
      <c r="Z20" s="94">
        <f t="shared" si="23"/>
        <v>0</v>
      </c>
      <c r="AA20" s="94">
        <f t="shared" si="24"/>
        <v>3</v>
      </c>
      <c r="AB20" s="94">
        <f t="shared" si="25"/>
        <v>1</v>
      </c>
      <c r="AC20" s="94">
        <f t="shared" si="26"/>
        <v>3</v>
      </c>
      <c r="AD20" s="95">
        <f t="shared" si="27"/>
        <v>40</v>
      </c>
      <c r="AE20" s="92">
        <f t="shared" si="28"/>
        <v>23</v>
      </c>
      <c r="AF20" s="96">
        <f t="shared" si="29"/>
        <v>0.63043478260869568</v>
      </c>
      <c r="AG20" s="92">
        <f t="shared" si="30"/>
        <v>11</v>
      </c>
      <c r="AH20" s="92">
        <f t="shared" si="31"/>
        <v>7</v>
      </c>
    </row>
    <row r="21" spans="1:34" x14ac:dyDescent="0.25">
      <c r="A21" s="92">
        <f t="shared" si="0"/>
        <v>19</v>
      </c>
      <c r="B21" s="49">
        <v>2957</v>
      </c>
      <c r="C21" s="115" t="s">
        <v>356</v>
      </c>
      <c r="D21" s="93">
        <f t="shared" si="1"/>
        <v>1</v>
      </c>
      <c r="E21" s="94">
        <f t="shared" si="2"/>
        <v>1</v>
      </c>
      <c r="F21" s="94">
        <f t="shared" si="3"/>
        <v>1</v>
      </c>
      <c r="G21" s="94">
        <f t="shared" si="4"/>
        <v>1</v>
      </c>
      <c r="H21" s="94">
        <f t="shared" si="5"/>
        <v>1</v>
      </c>
      <c r="I21" s="94">
        <f t="shared" si="6"/>
        <v>1</v>
      </c>
      <c r="J21" s="94">
        <f t="shared" si="7"/>
        <v>1</v>
      </c>
      <c r="K21" s="94">
        <f t="shared" si="8"/>
        <v>3</v>
      </c>
      <c r="L21" s="94">
        <f t="shared" si="9"/>
        <v>1</v>
      </c>
      <c r="M21" s="94">
        <f t="shared" si="10"/>
        <v>3</v>
      </c>
      <c r="N21" s="94">
        <f t="shared" si="11"/>
        <v>1</v>
      </c>
      <c r="O21" s="94">
        <f t="shared" si="12"/>
        <v>3</v>
      </c>
      <c r="P21" s="94">
        <f t="shared" si="13"/>
        <v>1</v>
      </c>
      <c r="Q21" s="94">
        <f t="shared" si="14"/>
        <v>3</v>
      </c>
      <c r="R21" s="94">
        <f t="shared" si="15"/>
        <v>3</v>
      </c>
      <c r="S21" s="94">
        <f t="shared" si="16"/>
        <v>1</v>
      </c>
      <c r="T21" s="94">
        <f t="shared" si="17"/>
        <v>1</v>
      </c>
      <c r="U21" s="94">
        <f t="shared" si="18"/>
        <v>1</v>
      </c>
      <c r="V21" s="94">
        <f t="shared" si="19"/>
        <v>1</v>
      </c>
      <c r="W21" s="94">
        <f t="shared" si="20"/>
        <v>1</v>
      </c>
      <c r="X21" s="94">
        <f t="shared" si="21"/>
        <v>0</v>
      </c>
      <c r="Y21" s="94">
        <f t="shared" si="22"/>
        <v>1</v>
      </c>
      <c r="Z21" s="94">
        <f t="shared" si="23"/>
        <v>3</v>
      </c>
      <c r="AA21" s="94">
        <f t="shared" si="24"/>
        <v>0</v>
      </c>
      <c r="AB21" s="94">
        <f t="shared" si="25"/>
        <v>3</v>
      </c>
      <c r="AC21" s="94">
        <f t="shared" si="26"/>
        <v>3</v>
      </c>
      <c r="AD21" s="95">
        <f t="shared" si="27"/>
        <v>40</v>
      </c>
      <c r="AE21" s="92">
        <f t="shared" si="28"/>
        <v>26</v>
      </c>
      <c r="AF21" s="96">
        <f t="shared" si="29"/>
        <v>0.61538461538461542</v>
      </c>
      <c r="AG21" s="92">
        <f t="shared" si="30"/>
        <v>8</v>
      </c>
      <c r="AH21" s="92">
        <f t="shared" si="31"/>
        <v>16</v>
      </c>
    </row>
    <row r="22" spans="1:34" x14ac:dyDescent="0.25">
      <c r="A22" s="92">
        <f t="shared" si="0"/>
        <v>21</v>
      </c>
      <c r="B22" s="49">
        <v>2022</v>
      </c>
      <c r="C22" s="115" t="s">
        <v>392</v>
      </c>
      <c r="D22" s="93">
        <f t="shared" si="1"/>
        <v>3</v>
      </c>
      <c r="E22" s="94">
        <f t="shared" si="2"/>
        <v>1</v>
      </c>
      <c r="F22" s="94">
        <f t="shared" si="3"/>
        <v>1</v>
      </c>
      <c r="G22" s="94">
        <f t="shared" si="4"/>
        <v>1</v>
      </c>
      <c r="H22" s="94">
        <f t="shared" si="5"/>
        <v>1</v>
      </c>
      <c r="I22" s="94">
        <f t="shared" si="6"/>
        <v>3</v>
      </c>
      <c r="J22" s="94">
        <f t="shared" si="7"/>
        <v>0</v>
      </c>
      <c r="K22" s="94">
        <f t="shared" si="8"/>
        <v>3</v>
      </c>
      <c r="L22" s="94" t="str">
        <f t="shared" si="9"/>
        <v/>
      </c>
      <c r="M22" s="94">
        <f t="shared" si="10"/>
        <v>1</v>
      </c>
      <c r="N22" s="94">
        <f t="shared" si="11"/>
        <v>1</v>
      </c>
      <c r="O22" s="94">
        <f t="shared" si="12"/>
        <v>1</v>
      </c>
      <c r="P22" s="94">
        <f t="shared" si="13"/>
        <v>3</v>
      </c>
      <c r="Q22" s="94">
        <f t="shared" si="14"/>
        <v>3</v>
      </c>
      <c r="R22" s="94">
        <f t="shared" si="15"/>
        <v>3</v>
      </c>
      <c r="S22" s="94" t="str">
        <f t="shared" si="16"/>
        <v/>
      </c>
      <c r="T22" s="94">
        <f t="shared" si="17"/>
        <v>0</v>
      </c>
      <c r="U22" s="94">
        <f t="shared" si="18"/>
        <v>3</v>
      </c>
      <c r="V22" s="94" t="str">
        <f t="shared" si="19"/>
        <v/>
      </c>
      <c r="W22" s="94">
        <f t="shared" si="20"/>
        <v>3</v>
      </c>
      <c r="X22" s="94">
        <f t="shared" si="21"/>
        <v>0</v>
      </c>
      <c r="Y22" s="94" t="str">
        <f t="shared" si="22"/>
        <v/>
      </c>
      <c r="Z22" s="94">
        <f t="shared" si="23"/>
        <v>1</v>
      </c>
      <c r="AA22" s="94">
        <f t="shared" si="24"/>
        <v>1</v>
      </c>
      <c r="AB22" s="94">
        <f t="shared" si="25"/>
        <v>3</v>
      </c>
      <c r="AC22" s="94">
        <f t="shared" si="26"/>
        <v>3</v>
      </c>
      <c r="AD22" s="95">
        <f t="shared" si="27"/>
        <v>39</v>
      </c>
      <c r="AE22" s="92">
        <f t="shared" si="28"/>
        <v>22</v>
      </c>
      <c r="AF22" s="96">
        <f t="shared" si="29"/>
        <v>0.65909090909090906</v>
      </c>
      <c r="AG22" s="92">
        <f t="shared" si="30"/>
        <v>10</v>
      </c>
      <c r="AH22" s="92">
        <f t="shared" si="31"/>
        <v>9</v>
      </c>
    </row>
    <row r="23" spans="1:34" x14ac:dyDescent="0.25">
      <c r="A23" s="92">
        <f t="shared" si="0"/>
        <v>21</v>
      </c>
      <c r="B23" s="49">
        <v>3258</v>
      </c>
      <c r="C23" s="115" t="s">
        <v>522</v>
      </c>
      <c r="D23" s="93">
        <f t="shared" si="1"/>
        <v>3</v>
      </c>
      <c r="E23" s="94">
        <f t="shared" si="2"/>
        <v>1</v>
      </c>
      <c r="F23" s="94">
        <f t="shared" si="3"/>
        <v>0</v>
      </c>
      <c r="G23" s="94">
        <f t="shared" si="4"/>
        <v>3</v>
      </c>
      <c r="H23" s="94">
        <f t="shared" si="5"/>
        <v>3</v>
      </c>
      <c r="I23" s="94">
        <f t="shared" si="6"/>
        <v>1</v>
      </c>
      <c r="J23" s="94">
        <f t="shared" si="7"/>
        <v>3</v>
      </c>
      <c r="K23" s="94" t="str">
        <f t="shared" si="8"/>
        <v/>
      </c>
      <c r="L23" s="94">
        <f t="shared" si="9"/>
        <v>3</v>
      </c>
      <c r="M23" s="94">
        <f t="shared" si="10"/>
        <v>1</v>
      </c>
      <c r="N23" s="94">
        <f t="shared" si="11"/>
        <v>1</v>
      </c>
      <c r="O23" s="94">
        <f t="shared" si="12"/>
        <v>3</v>
      </c>
      <c r="P23" s="94">
        <f t="shared" si="13"/>
        <v>3</v>
      </c>
      <c r="Q23" s="94">
        <f t="shared" si="14"/>
        <v>1</v>
      </c>
      <c r="R23" s="94">
        <f t="shared" si="15"/>
        <v>3</v>
      </c>
      <c r="S23" s="94">
        <f t="shared" si="16"/>
        <v>1</v>
      </c>
      <c r="T23" s="94">
        <f t="shared" si="17"/>
        <v>1</v>
      </c>
      <c r="U23" s="94">
        <f t="shared" si="18"/>
        <v>3</v>
      </c>
      <c r="V23" s="94">
        <f t="shared" si="19"/>
        <v>1</v>
      </c>
      <c r="W23" s="94">
        <f t="shared" si="20"/>
        <v>3</v>
      </c>
      <c r="X23" s="94">
        <f t="shared" si="21"/>
        <v>1</v>
      </c>
      <c r="Y23" s="94">
        <f t="shared" si="22"/>
        <v>0</v>
      </c>
      <c r="Z23" s="94">
        <f t="shared" si="23"/>
        <v>0</v>
      </c>
      <c r="AA23" s="94">
        <f t="shared" si="24"/>
        <v>0</v>
      </c>
      <c r="AB23" s="94">
        <f t="shared" si="25"/>
        <v>0</v>
      </c>
      <c r="AC23" s="94" t="str">
        <f t="shared" si="26"/>
        <v/>
      </c>
      <c r="AD23" s="95">
        <f t="shared" si="27"/>
        <v>39</v>
      </c>
      <c r="AE23" s="92">
        <f t="shared" si="28"/>
        <v>24</v>
      </c>
      <c r="AF23" s="96">
        <f t="shared" si="29"/>
        <v>0.60416666666666663</v>
      </c>
      <c r="AG23" s="92">
        <f t="shared" si="30"/>
        <v>10</v>
      </c>
      <c r="AH23" s="92">
        <f t="shared" si="31"/>
        <v>9</v>
      </c>
    </row>
    <row r="24" spans="1:34" x14ac:dyDescent="0.25">
      <c r="A24" s="92">
        <f t="shared" si="0"/>
        <v>21</v>
      </c>
      <c r="B24" s="49">
        <v>2712</v>
      </c>
      <c r="C24" s="115" t="s">
        <v>643</v>
      </c>
      <c r="D24" s="93">
        <f t="shared" si="1"/>
        <v>3</v>
      </c>
      <c r="E24" s="94">
        <f t="shared" si="2"/>
        <v>0</v>
      </c>
      <c r="F24" s="94">
        <f t="shared" si="3"/>
        <v>1</v>
      </c>
      <c r="G24" s="94">
        <f t="shared" si="4"/>
        <v>3</v>
      </c>
      <c r="H24" s="94">
        <f t="shared" si="5"/>
        <v>3</v>
      </c>
      <c r="I24" s="94">
        <f t="shared" si="6"/>
        <v>0</v>
      </c>
      <c r="J24" s="94">
        <f t="shared" si="7"/>
        <v>3</v>
      </c>
      <c r="K24" s="94">
        <f t="shared" si="8"/>
        <v>0</v>
      </c>
      <c r="L24" s="94">
        <f t="shared" si="9"/>
        <v>3</v>
      </c>
      <c r="M24" s="94">
        <f t="shared" si="10"/>
        <v>3</v>
      </c>
      <c r="N24" s="94">
        <f t="shared" si="11"/>
        <v>1</v>
      </c>
      <c r="O24" s="94">
        <f t="shared" si="12"/>
        <v>3</v>
      </c>
      <c r="P24" s="94">
        <f t="shared" si="13"/>
        <v>3</v>
      </c>
      <c r="Q24" s="94">
        <f t="shared" si="14"/>
        <v>0</v>
      </c>
      <c r="R24" s="94" t="str">
        <f t="shared" si="15"/>
        <v/>
      </c>
      <c r="S24" s="94">
        <f t="shared" si="16"/>
        <v>1</v>
      </c>
      <c r="T24" s="94">
        <f t="shared" si="17"/>
        <v>1</v>
      </c>
      <c r="U24" s="94">
        <f t="shared" si="18"/>
        <v>1</v>
      </c>
      <c r="V24" s="94">
        <f t="shared" si="19"/>
        <v>1</v>
      </c>
      <c r="W24" s="94">
        <f t="shared" si="20"/>
        <v>3</v>
      </c>
      <c r="X24" s="94">
        <f t="shared" si="21"/>
        <v>1</v>
      </c>
      <c r="Y24" s="94" t="str">
        <f t="shared" si="22"/>
        <v/>
      </c>
      <c r="Z24" s="94">
        <f t="shared" si="23"/>
        <v>0</v>
      </c>
      <c r="AA24" s="94">
        <f t="shared" si="24"/>
        <v>1</v>
      </c>
      <c r="AB24" s="94">
        <f t="shared" si="25"/>
        <v>3</v>
      </c>
      <c r="AC24" s="94">
        <f t="shared" si="26"/>
        <v>1</v>
      </c>
      <c r="AD24" s="95">
        <f t="shared" si="27"/>
        <v>39</v>
      </c>
      <c r="AE24" s="92">
        <f t="shared" si="28"/>
        <v>24</v>
      </c>
      <c r="AF24" s="96">
        <f t="shared" si="29"/>
        <v>0.60416666666666663</v>
      </c>
      <c r="AG24" s="92">
        <f t="shared" si="30"/>
        <v>10</v>
      </c>
      <c r="AH24" s="92">
        <f t="shared" si="31"/>
        <v>9</v>
      </c>
    </row>
    <row r="25" spans="1:34" ht="15.75" customHeight="1" x14ac:dyDescent="0.25">
      <c r="A25" s="92">
        <f t="shared" si="0"/>
        <v>21</v>
      </c>
      <c r="B25" s="49">
        <v>2895</v>
      </c>
      <c r="C25" s="115" t="s">
        <v>634</v>
      </c>
      <c r="D25" s="93">
        <f t="shared" si="1"/>
        <v>1</v>
      </c>
      <c r="E25" s="94">
        <f t="shared" si="2"/>
        <v>3</v>
      </c>
      <c r="F25" s="94">
        <f t="shared" si="3"/>
        <v>0</v>
      </c>
      <c r="G25" s="94">
        <f t="shared" si="4"/>
        <v>3</v>
      </c>
      <c r="H25" s="94">
        <f t="shared" si="5"/>
        <v>1</v>
      </c>
      <c r="I25" s="94">
        <f t="shared" si="6"/>
        <v>1</v>
      </c>
      <c r="J25" s="94">
        <f t="shared" si="7"/>
        <v>3</v>
      </c>
      <c r="K25" s="94">
        <f t="shared" si="8"/>
        <v>1</v>
      </c>
      <c r="L25" s="122">
        <f t="shared" si="9"/>
        <v>3</v>
      </c>
      <c r="M25" s="94">
        <f t="shared" si="10"/>
        <v>3</v>
      </c>
      <c r="N25" s="94">
        <f t="shared" si="11"/>
        <v>0</v>
      </c>
      <c r="O25" s="94">
        <f t="shared" si="12"/>
        <v>0</v>
      </c>
      <c r="P25" s="94">
        <f t="shared" si="13"/>
        <v>3</v>
      </c>
      <c r="Q25" s="94">
        <f t="shared" si="14"/>
        <v>1</v>
      </c>
      <c r="R25" s="94" t="str">
        <f t="shared" si="15"/>
        <v/>
      </c>
      <c r="S25" s="94">
        <f t="shared" si="16"/>
        <v>3</v>
      </c>
      <c r="T25" s="94">
        <f t="shared" si="17"/>
        <v>1</v>
      </c>
      <c r="U25" s="94">
        <f t="shared" si="18"/>
        <v>1</v>
      </c>
      <c r="V25" s="94">
        <f t="shared" si="19"/>
        <v>0</v>
      </c>
      <c r="W25" s="94">
        <f t="shared" si="20"/>
        <v>3</v>
      </c>
      <c r="X25" s="94">
        <f t="shared" si="21"/>
        <v>0</v>
      </c>
      <c r="Y25" s="94">
        <f t="shared" si="22"/>
        <v>3</v>
      </c>
      <c r="Z25" s="94">
        <f t="shared" si="23"/>
        <v>1</v>
      </c>
      <c r="AA25" s="94">
        <f t="shared" si="24"/>
        <v>0</v>
      </c>
      <c r="AB25" s="94">
        <f t="shared" si="25"/>
        <v>3</v>
      </c>
      <c r="AC25" s="94">
        <f t="shared" si="26"/>
        <v>1</v>
      </c>
      <c r="AD25" s="95">
        <f t="shared" si="27"/>
        <v>39</v>
      </c>
      <c r="AE25" s="92">
        <f t="shared" si="28"/>
        <v>25</v>
      </c>
      <c r="AF25" s="96">
        <f t="shared" si="29"/>
        <v>0.57999999999999996</v>
      </c>
      <c r="AG25" s="92">
        <f t="shared" si="30"/>
        <v>10</v>
      </c>
      <c r="AH25" s="92">
        <f t="shared" si="31"/>
        <v>9</v>
      </c>
    </row>
    <row r="26" spans="1:34" x14ac:dyDescent="0.25">
      <c r="A26" s="92">
        <f t="shared" si="0"/>
        <v>21</v>
      </c>
      <c r="B26" s="49">
        <v>3205</v>
      </c>
      <c r="C26" s="115" t="s">
        <v>542</v>
      </c>
      <c r="D26" s="93">
        <f t="shared" si="1"/>
        <v>3</v>
      </c>
      <c r="E26" s="94">
        <f t="shared" si="2"/>
        <v>0</v>
      </c>
      <c r="F26" s="122">
        <f t="shared" si="3"/>
        <v>3</v>
      </c>
      <c r="G26" s="94">
        <f t="shared" si="4"/>
        <v>3</v>
      </c>
      <c r="H26" s="94">
        <f t="shared" si="5"/>
        <v>1</v>
      </c>
      <c r="I26" s="94">
        <f t="shared" si="6"/>
        <v>1</v>
      </c>
      <c r="J26" s="94">
        <f t="shared" si="7"/>
        <v>3</v>
      </c>
      <c r="K26" s="94">
        <f t="shared" si="8"/>
        <v>0</v>
      </c>
      <c r="L26" s="94">
        <f t="shared" si="9"/>
        <v>1</v>
      </c>
      <c r="M26" s="94">
        <f t="shared" si="10"/>
        <v>3</v>
      </c>
      <c r="N26" s="94">
        <f t="shared" si="11"/>
        <v>0</v>
      </c>
      <c r="O26" s="94">
        <f t="shared" si="12"/>
        <v>0</v>
      </c>
      <c r="P26" s="94">
        <f t="shared" si="13"/>
        <v>1</v>
      </c>
      <c r="Q26" s="94">
        <f t="shared" si="14"/>
        <v>1</v>
      </c>
      <c r="R26" s="94">
        <f t="shared" si="15"/>
        <v>0</v>
      </c>
      <c r="S26" s="94">
        <f t="shared" si="16"/>
        <v>1</v>
      </c>
      <c r="T26" s="94">
        <f t="shared" si="17"/>
        <v>0</v>
      </c>
      <c r="U26" s="122">
        <f t="shared" si="18"/>
        <v>3</v>
      </c>
      <c r="V26" s="94">
        <f t="shared" si="19"/>
        <v>0</v>
      </c>
      <c r="W26" s="94">
        <f t="shared" si="20"/>
        <v>3</v>
      </c>
      <c r="X26" s="94">
        <f t="shared" si="21"/>
        <v>3</v>
      </c>
      <c r="Y26" s="94">
        <f t="shared" si="22"/>
        <v>1</v>
      </c>
      <c r="Z26" s="94">
        <f t="shared" si="23"/>
        <v>3</v>
      </c>
      <c r="AA26" s="94">
        <f t="shared" si="24"/>
        <v>1</v>
      </c>
      <c r="AB26" s="94">
        <f t="shared" si="25"/>
        <v>3</v>
      </c>
      <c r="AC26" s="94">
        <f t="shared" si="26"/>
        <v>1</v>
      </c>
      <c r="AD26" s="95">
        <f t="shared" si="27"/>
        <v>39</v>
      </c>
      <c r="AE26" s="92">
        <f t="shared" si="28"/>
        <v>26</v>
      </c>
      <c r="AF26" s="96">
        <f t="shared" si="29"/>
        <v>0.55769230769230771</v>
      </c>
      <c r="AG26" s="92">
        <f t="shared" si="30"/>
        <v>10</v>
      </c>
      <c r="AH26" s="92">
        <f t="shared" si="31"/>
        <v>9</v>
      </c>
    </row>
    <row r="27" spans="1:34" x14ac:dyDescent="0.25">
      <c r="A27" s="92">
        <f t="shared" si="0"/>
        <v>26</v>
      </c>
      <c r="B27" s="49">
        <v>3050</v>
      </c>
      <c r="C27" s="115" t="s">
        <v>460</v>
      </c>
      <c r="D27" s="93">
        <f t="shared" si="1"/>
        <v>1</v>
      </c>
      <c r="E27" s="94">
        <f t="shared" si="2"/>
        <v>3</v>
      </c>
      <c r="F27" s="94">
        <f t="shared" si="3"/>
        <v>1</v>
      </c>
      <c r="G27" s="94">
        <f t="shared" si="4"/>
        <v>3</v>
      </c>
      <c r="H27" s="94">
        <f t="shared" si="5"/>
        <v>1</v>
      </c>
      <c r="I27" s="94" t="str">
        <f t="shared" si="6"/>
        <v/>
      </c>
      <c r="J27" s="94">
        <f t="shared" si="7"/>
        <v>3</v>
      </c>
      <c r="K27" s="94">
        <f t="shared" si="8"/>
        <v>0</v>
      </c>
      <c r="L27" s="94">
        <f t="shared" si="9"/>
        <v>1</v>
      </c>
      <c r="M27" s="94">
        <f t="shared" si="10"/>
        <v>0</v>
      </c>
      <c r="N27" s="94">
        <f t="shared" si="11"/>
        <v>1</v>
      </c>
      <c r="O27" s="94">
        <f t="shared" si="12"/>
        <v>0</v>
      </c>
      <c r="P27" s="94" t="str">
        <f t="shared" si="13"/>
        <v/>
      </c>
      <c r="Q27" s="94">
        <f t="shared" si="14"/>
        <v>0</v>
      </c>
      <c r="R27" s="94">
        <f t="shared" si="15"/>
        <v>3</v>
      </c>
      <c r="S27" s="94">
        <f t="shared" si="16"/>
        <v>1</v>
      </c>
      <c r="T27" s="94">
        <f t="shared" si="17"/>
        <v>3</v>
      </c>
      <c r="U27" s="94" t="str">
        <f t="shared" si="18"/>
        <v/>
      </c>
      <c r="V27" s="94">
        <f t="shared" si="19"/>
        <v>3</v>
      </c>
      <c r="W27" s="94">
        <f t="shared" si="20"/>
        <v>1</v>
      </c>
      <c r="X27" s="94">
        <f t="shared" si="21"/>
        <v>1</v>
      </c>
      <c r="Y27" s="94">
        <f t="shared" si="22"/>
        <v>3</v>
      </c>
      <c r="Z27" s="94">
        <f t="shared" si="23"/>
        <v>0</v>
      </c>
      <c r="AA27" s="94">
        <f t="shared" si="24"/>
        <v>3</v>
      </c>
      <c r="AB27" s="94">
        <f t="shared" si="25"/>
        <v>3</v>
      </c>
      <c r="AC27" s="94">
        <f t="shared" si="26"/>
        <v>3</v>
      </c>
      <c r="AD27" s="95">
        <f t="shared" si="27"/>
        <v>38</v>
      </c>
      <c r="AE27" s="92">
        <f t="shared" si="28"/>
        <v>23</v>
      </c>
      <c r="AF27" s="96">
        <f t="shared" si="29"/>
        <v>0.60869565217391308</v>
      </c>
      <c r="AG27" s="92">
        <f t="shared" si="30"/>
        <v>10</v>
      </c>
      <c r="AH27" s="92">
        <f t="shared" si="31"/>
        <v>8</v>
      </c>
    </row>
    <row r="28" spans="1:34" x14ac:dyDescent="0.25">
      <c r="A28" s="92">
        <f t="shared" si="0"/>
        <v>26</v>
      </c>
      <c r="B28" s="49">
        <v>3374</v>
      </c>
      <c r="C28" s="115" t="s">
        <v>651</v>
      </c>
      <c r="D28" s="93">
        <f t="shared" si="1"/>
        <v>0</v>
      </c>
      <c r="E28" s="94">
        <f t="shared" si="2"/>
        <v>3</v>
      </c>
      <c r="F28" s="94">
        <f t="shared" si="3"/>
        <v>0</v>
      </c>
      <c r="G28" s="94">
        <f t="shared" si="4"/>
        <v>3</v>
      </c>
      <c r="H28" s="94">
        <f t="shared" si="5"/>
        <v>3</v>
      </c>
      <c r="I28" s="94">
        <f t="shared" si="6"/>
        <v>1</v>
      </c>
      <c r="J28" s="94">
        <f t="shared" si="7"/>
        <v>0</v>
      </c>
      <c r="K28" s="94">
        <f t="shared" si="8"/>
        <v>3</v>
      </c>
      <c r="L28" s="94">
        <f t="shared" si="9"/>
        <v>1</v>
      </c>
      <c r="M28" s="94" t="str">
        <f t="shared" si="10"/>
        <v/>
      </c>
      <c r="N28" s="94">
        <f t="shared" si="11"/>
        <v>1</v>
      </c>
      <c r="O28" s="94">
        <f t="shared" si="12"/>
        <v>0</v>
      </c>
      <c r="P28" s="94">
        <f t="shared" si="13"/>
        <v>1</v>
      </c>
      <c r="Q28" s="94">
        <f t="shared" si="14"/>
        <v>3</v>
      </c>
      <c r="R28" s="94">
        <f t="shared" si="15"/>
        <v>3</v>
      </c>
      <c r="S28" s="94">
        <f t="shared" si="16"/>
        <v>3</v>
      </c>
      <c r="T28" s="94" t="str">
        <f t="shared" si="17"/>
        <v/>
      </c>
      <c r="U28" s="94">
        <f t="shared" si="18"/>
        <v>0</v>
      </c>
      <c r="V28" s="94">
        <f t="shared" si="19"/>
        <v>3</v>
      </c>
      <c r="W28" s="94">
        <f t="shared" si="20"/>
        <v>0</v>
      </c>
      <c r="X28" s="94" t="str">
        <f t="shared" si="21"/>
        <v/>
      </c>
      <c r="Y28" s="94">
        <f t="shared" si="22"/>
        <v>0</v>
      </c>
      <c r="Z28" s="94">
        <f t="shared" si="23"/>
        <v>3</v>
      </c>
      <c r="AA28" s="94">
        <f t="shared" si="24"/>
        <v>1</v>
      </c>
      <c r="AB28" s="94">
        <f t="shared" si="25"/>
        <v>3</v>
      </c>
      <c r="AC28" s="94">
        <f t="shared" si="26"/>
        <v>3</v>
      </c>
      <c r="AD28" s="95">
        <f t="shared" si="27"/>
        <v>38</v>
      </c>
      <c r="AE28" s="92">
        <f t="shared" si="28"/>
        <v>23</v>
      </c>
      <c r="AF28" s="96">
        <f t="shared" si="29"/>
        <v>0.58695652173913049</v>
      </c>
      <c r="AG28" s="92">
        <f t="shared" si="30"/>
        <v>11</v>
      </c>
      <c r="AH28" s="92">
        <f t="shared" si="31"/>
        <v>5</v>
      </c>
    </row>
    <row r="29" spans="1:34" x14ac:dyDescent="0.25">
      <c r="A29" s="92">
        <f t="shared" si="0"/>
        <v>26</v>
      </c>
      <c r="B29" s="49">
        <v>4879</v>
      </c>
      <c r="C29" s="115" t="s">
        <v>685</v>
      </c>
      <c r="D29" s="93">
        <f t="shared" si="1"/>
        <v>3</v>
      </c>
      <c r="E29" s="94">
        <f t="shared" si="2"/>
        <v>1</v>
      </c>
      <c r="F29" s="94">
        <f t="shared" si="3"/>
        <v>1</v>
      </c>
      <c r="G29" s="94">
        <f t="shared" si="4"/>
        <v>3</v>
      </c>
      <c r="H29" s="94">
        <f t="shared" si="5"/>
        <v>3</v>
      </c>
      <c r="I29" s="94">
        <f t="shared" si="6"/>
        <v>0</v>
      </c>
      <c r="J29" s="94">
        <f t="shared" si="7"/>
        <v>0</v>
      </c>
      <c r="K29" s="94">
        <f t="shared" si="8"/>
        <v>0</v>
      </c>
      <c r="L29" s="94">
        <f t="shared" si="9"/>
        <v>0</v>
      </c>
      <c r="M29" s="94">
        <f t="shared" si="10"/>
        <v>3</v>
      </c>
      <c r="N29" s="94">
        <f t="shared" si="11"/>
        <v>3</v>
      </c>
      <c r="O29" s="94">
        <f t="shared" si="12"/>
        <v>1</v>
      </c>
      <c r="P29" s="94">
        <f t="shared" si="13"/>
        <v>3</v>
      </c>
      <c r="Q29" s="94">
        <f t="shared" si="14"/>
        <v>1</v>
      </c>
      <c r="R29" s="94">
        <f t="shared" si="15"/>
        <v>3</v>
      </c>
      <c r="S29" s="94">
        <f t="shared" si="16"/>
        <v>3</v>
      </c>
      <c r="T29" s="94">
        <f t="shared" si="17"/>
        <v>1</v>
      </c>
      <c r="U29" s="94">
        <f t="shared" si="18"/>
        <v>1</v>
      </c>
      <c r="V29" s="94">
        <f t="shared" si="19"/>
        <v>1</v>
      </c>
      <c r="W29" s="94">
        <f t="shared" si="20"/>
        <v>0</v>
      </c>
      <c r="X29" s="94">
        <f t="shared" si="21"/>
        <v>1</v>
      </c>
      <c r="Y29" s="94">
        <f t="shared" si="22"/>
        <v>1</v>
      </c>
      <c r="Z29" s="94">
        <f t="shared" si="23"/>
        <v>0</v>
      </c>
      <c r="AA29" s="94">
        <f t="shared" si="24"/>
        <v>1</v>
      </c>
      <c r="AB29" s="94">
        <f t="shared" si="25"/>
        <v>3</v>
      </c>
      <c r="AC29" s="94">
        <f t="shared" si="26"/>
        <v>1</v>
      </c>
      <c r="AD29" s="95">
        <f t="shared" si="27"/>
        <v>38</v>
      </c>
      <c r="AE29" s="92"/>
      <c r="AG29" s="92"/>
      <c r="AH29" s="92"/>
    </row>
    <row r="30" spans="1:34" x14ac:dyDescent="0.25">
      <c r="A30" s="92">
        <f t="shared" si="0"/>
        <v>29</v>
      </c>
      <c r="B30" s="49">
        <v>2613</v>
      </c>
      <c r="C30" s="115" t="s">
        <v>380</v>
      </c>
      <c r="D30" s="93">
        <f t="shared" si="1"/>
        <v>1</v>
      </c>
      <c r="E30" s="94">
        <f t="shared" si="2"/>
        <v>1</v>
      </c>
      <c r="F30" s="94">
        <f t="shared" si="3"/>
        <v>3</v>
      </c>
      <c r="G30" s="94">
        <f t="shared" si="4"/>
        <v>0</v>
      </c>
      <c r="H30" s="94">
        <f t="shared" si="5"/>
        <v>3</v>
      </c>
      <c r="I30" s="94">
        <f t="shared" si="6"/>
        <v>1</v>
      </c>
      <c r="J30" s="94">
        <f t="shared" si="7"/>
        <v>0</v>
      </c>
      <c r="K30" s="94">
        <f t="shared" si="8"/>
        <v>3</v>
      </c>
      <c r="L30" s="94" t="str">
        <f t="shared" si="9"/>
        <v/>
      </c>
      <c r="M30" s="94">
        <f t="shared" si="10"/>
        <v>1</v>
      </c>
      <c r="N30" s="94">
        <f t="shared" si="11"/>
        <v>1</v>
      </c>
      <c r="O30" s="94">
        <f t="shared" si="12"/>
        <v>3</v>
      </c>
      <c r="P30" s="94">
        <f t="shared" si="13"/>
        <v>3</v>
      </c>
      <c r="Q30" s="94" t="str">
        <f t="shared" si="14"/>
        <v/>
      </c>
      <c r="R30" s="94">
        <f t="shared" si="15"/>
        <v>3</v>
      </c>
      <c r="S30" s="94">
        <f t="shared" si="16"/>
        <v>1</v>
      </c>
      <c r="T30" s="94">
        <f t="shared" si="17"/>
        <v>3</v>
      </c>
      <c r="U30" s="94">
        <f t="shared" si="18"/>
        <v>3</v>
      </c>
      <c r="V30" s="94">
        <f t="shared" si="19"/>
        <v>1</v>
      </c>
      <c r="W30" s="94" t="str">
        <f t="shared" si="20"/>
        <v/>
      </c>
      <c r="X30" s="94">
        <f t="shared" si="21"/>
        <v>3</v>
      </c>
      <c r="Y30" s="94">
        <f t="shared" si="22"/>
        <v>0</v>
      </c>
      <c r="Z30" s="94">
        <f t="shared" si="23"/>
        <v>1</v>
      </c>
      <c r="AA30" s="94">
        <f t="shared" si="24"/>
        <v>1</v>
      </c>
      <c r="AB30" s="94">
        <f t="shared" si="25"/>
        <v>0</v>
      </c>
      <c r="AC30" s="94">
        <f t="shared" si="26"/>
        <v>1</v>
      </c>
      <c r="AD30" s="95">
        <f t="shared" si="27"/>
        <v>37</v>
      </c>
      <c r="AE30" s="92">
        <f t="shared" ref="AE30:AE59" si="32">IF(B30&lt;&gt;"",COUNT(D30:AC30),"")</f>
        <v>23</v>
      </c>
      <c r="AF30" s="96">
        <f t="shared" ref="AF30:AF59" si="33">IFERROR(((AG30*2)+(AH30*1))/(AE30*2),"")</f>
        <v>0.60869565217391308</v>
      </c>
      <c r="AG30" s="92">
        <f t="shared" ref="AG30:AG59" si="34">IF(B30&lt;&gt;"",COUNTIF(D30:AC30,"=3"),"")</f>
        <v>9</v>
      </c>
      <c r="AH30" s="92">
        <f t="shared" ref="AH30:AH59" si="35">IF(B30&lt;&gt;"",COUNTIF(D30:AC30,"=1"),"")</f>
        <v>10</v>
      </c>
    </row>
    <row r="31" spans="1:34" x14ac:dyDescent="0.25">
      <c r="A31" s="92">
        <f t="shared" si="0"/>
        <v>30</v>
      </c>
      <c r="B31" s="49">
        <v>5230</v>
      </c>
      <c r="C31" s="115" t="s">
        <v>493</v>
      </c>
      <c r="D31" s="93" t="str">
        <f t="shared" si="1"/>
        <v/>
      </c>
      <c r="E31" s="94">
        <f t="shared" si="2"/>
        <v>3</v>
      </c>
      <c r="F31" s="94" t="str">
        <f t="shared" si="3"/>
        <v/>
      </c>
      <c r="G31" s="94" t="str">
        <f t="shared" si="4"/>
        <v/>
      </c>
      <c r="H31" s="94" t="str">
        <f t="shared" si="5"/>
        <v/>
      </c>
      <c r="I31" s="94" t="str">
        <f t="shared" si="6"/>
        <v/>
      </c>
      <c r="J31" s="94">
        <f t="shared" si="7"/>
        <v>1</v>
      </c>
      <c r="K31" s="94" t="str">
        <f t="shared" si="8"/>
        <v/>
      </c>
      <c r="L31" s="94" t="str">
        <f t="shared" si="9"/>
        <v/>
      </c>
      <c r="M31" s="94">
        <f t="shared" si="10"/>
        <v>3</v>
      </c>
      <c r="N31" s="94" t="str">
        <f t="shared" si="11"/>
        <v/>
      </c>
      <c r="O31" s="94">
        <f t="shared" si="12"/>
        <v>3</v>
      </c>
      <c r="P31" s="94">
        <f t="shared" si="13"/>
        <v>3</v>
      </c>
      <c r="Q31" s="94" t="str">
        <f t="shared" si="14"/>
        <v/>
      </c>
      <c r="R31" s="94">
        <f t="shared" si="15"/>
        <v>3</v>
      </c>
      <c r="S31" s="94">
        <f t="shared" si="16"/>
        <v>3</v>
      </c>
      <c r="T31" s="94" t="str">
        <f t="shared" si="17"/>
        <v/>
      </c>
      <c r="U31" s="94">
        <f t="shared" si="18"/>
        <v>3</v>
      </c>
      <c r="V31" s="122">
        <f t="shared" si="19"/>
        <v>3</v>
      </c>
      <c r="W31" s="94">
        <f t="shared" si="20"/>
        <v>1</v>
      </c>
      <c r="X31" s="94" t="str">
        <f t="shared" si="21"/>
        <v/>
      </c>
      <c r="Y31" s="94">
        <f t="shared" si="22"/>
        <v>1</v>
      </c>
      <c r="Z31" s="94">
        <f t="shared" si="23"/>
        <v>3</v>
      </c>
      <c r="AA31" s="94" t="str">
        <f t="shared" si="24"/>
        <v/>
      </c>
      <c r="AB31" s="94">
        <f t="shared" si="25"/>
        <v>3</v>
      </c>
      <c r="AC31" s="94">
        <f t="shared" si="26"/>
        <v>3</v>
      </c>
      <c r="AD31" s="95">
        <f t="shared" si="27"/>
        <v>36</v>
      </c>
      <c r="AE31" s="92">
        <f t="shared" si="32"/>
        <v>14</v>
      </c>
      <c r="AF31" s="96">
        <f t="shared" si="33"/>
        <v>0.8928571428571429</v>
      </c>
      <c r="AG31" s="92">
        <f t="shared" si="34"/>
        <v>11</v>
      </c>
      <c r="AH31" s="92">
        <f t="shared" si="35"/>
        <v>3</v>
      </c>
    </row>
    <row r="32" spans="1:34" x14ac:dyDescent="0.25">
      <c r="A32" s="92">
        <f t="shared" si="0"/>
        <v>30</v>
      </c>
      <c r="B32" s="49">
        <v>2711</v>
      </c>
      <c r="C32" s="115" t="s">
        <v>470</v>
      </c>
      <c r="D32" s="93">
        <f t="shared" si="1"/>
        <v>1</v>
      </c>
      <c r="E32" s="94">
        <f t="shared" si="2"/>
        <v>3</v>
      </c>
      <c r="F32" s="94">
        <f t="shared" si="3"/>
        <v>0</v>
      </c>
      <c r="G32" s="94">
        <f t="shared" si="4"/>
        <v>3</v>
      </c>
      <c r="H32" s="94">
        <f t="shared" si="5"/>
        <v>0</v>
      </c>
      <c r="I32" s="94">
        <f t="shared" si="6"/>
        <v>1</v>
      </c>
      <c r="J32" s="94">
        <f t="shared" si="7"/>
        <v>1</v>
      </c>
      <c r="K32" s="94">
        <f t="shared" si="8"/>
        <v>1</v>
      </c>
      <c r="L32" s="94">
        <f t="shared" si="9"/>
        <v>3</v>
      </c>
      <c r="M32" s="94">
        <f t="shared" si="10"/>
        <v>3</v>
      </c>
      <c r="N32" s="94">
        <f t="shared" si="11"/>
        <v>3</v>
      </c>
      <c r="O32" s="94">
        <f t="shared" si="12"/>
        <v>1</v>
      </c>
      <c r="P32" s="94">
        <f t="shared" si="13"/>
        <v>0</v>
      </c>
      <c r="Q32" s="94">
        <f t="shared" si="14"/>
        <v>1</v>
      </c>
      <c r="R32" s="94">
        <f t="shared" si="15"/>
        <v>1</v>
      </c>
      <c r="S32" s="94">
        <f t="shared" si="16"/>
        <v>1</v>
      </c>
      <c r="T32" s="94">
        <f t="shared" si="17"/>
        <v>0</v>
      </c>
      <c r="U32" s="94">
        <f t="shared" si="18"/>
        <v>1</v>
      </c>
      <c r="V32" s="94">
        <f t="shared" si="19"/>
        <v>3</v>
      </c>
      <c r="W32" s="94">
        <f t="shared" si="20"/>
        <v>3</v>
      </c>
      <c r="X32" s="94">
        <f t="shared" si="21"/>
        <v>0</v>
      </c>
      <c r="Y32" s="94">
        <f t="shared" si="22"/>
        <v>3</v>
      </c>
      <c r="Z32" s="94">
        <f t="shared" si="23"/>
        <v>1</v>
      </c>
      <c r="AA32" s="94">
        <f t="shared" si="24"/>
        <v>1</v>
      </c>
      <c r="AB32" s="94">
        <f t="shared" si="25"/>
        <v>1</v>
      </c>
      <c r="AC32" s="94" t="str">
        <f t="shared" si="26"/>
        <v/>
      </c>
      <c r="AD32" s="95">
        <f t="shared" si="27"/>
        <v>36</v>
      </c>
      <c r="AE32" s="92">
        <f t="shared" si="32"/>
        <v>25</v>
      </c>
      <c r="AF32" s="96">
        <f t="shared" si="33"/>
        <v>0.56000000000000005</v>
      </c>
      <c r="AG32" s="92">
        <f t="shared" si="34"/>
        <v>8</v>
      </c>
      <c r="AH32" s="92">
        <f t="shared" si="35"/>
        <v>12</v>
      </c>
    </row>
    <row r="33" spans="1:34" x14ac:dyDescent="0.25">
      <c r="A33" s="92">
        <f t="shared" si="0"/>
        <v>32</v>
      </c>
      <c r="B33" s="49">
        <v>1194</v>
      </c>
      <c r="C33" s="115" t="s">
        <v>584</v>
      </c>
      <c r="D33" s="93">
        <f t="shared" si="1"/>
        <v>3</v>
      </c>
      <c r="E33" s="94">
        <f t="shared" si="2"/>
        <v>0</v>
      </c>
      <c r="F33" s="94">
        <f t="shared" si="3"/>
        <v>1</v>
      </c>
      <c r="G33" s="94" t="str">
        <f t="shared" si="4"/>
        <v/>
      </c>
      <c r="H33" s="94">
        <f t="shared" si="5"/>
        <v>0</v>
      </c>
      <c r="I33" s="94">
        <f t="shared" si="6"/>
        <v>3</v>
      </c>
      <c r="J33" s="94">
        <f t="shared" si="7"/>
        <v>1</v>
      </c>
      <c r="K33" s="94">
        <f t="shared" si="8"/>
        <v>3</v>
      </c>
      <c r="L33" s="94">
        <f t="shared" si="9"/>
        <v>0</v>
      </c>
      <c r="M33" s="94">
        <f t="shared" si="10"/>
        <v>0</v>
      </c>
      <c r="N33" s="94" t="str">
        <f t="shared" si="11"/>
        <v/>
      </c>
      <c r="O33" s="94">
        <f t="shared" si="12"/>
        <v>3</v>
      </c>
      <c r="P33" s="94">
        <f t="shared" si="13"/>
        <v>1</v>
      </c>
      <c r="Q33" s="94">
        <f t="shared" si="14"/>
        <v>1</v>
      </c>
      <c r="R33" s="94">
        <f t="shared" si="15"/>
        <v>3</v>
      </c>
      <c r="S33" s="94">
        <f t="shared" si="16"/>
        <v>3</v>
      </c>
      <c r="T33" s="94">
        <f t="shared" si="17"/>
        <v>3</v>
      </c>
      <c r="U33" s="94">
        <f t="shared" si="18"/>
        <v>1</v>
      </c>
      <c r="V33" s="94">
        <f t="shared" si="19"/>
        <v>0</v>
      </c>
      <c r="W33" s="94">
        <f t="shared" si="20"/>
        <v>1</v>
      </c>
      <c r="X33" s="94" t="str">
        <f t="shared" si="21"/>
        <v/>
      </c>
      <c r="Y33" s="94">
        <f t="shared" si="22"/>
        <v>1</v>
      </c>
      <c r="Z33" s="94">
        <f t="shared" si="23"/>
        <v>3</v>
      </c>
      <c r="AA33" s="94">
        <f t="shared" si="24"/>
        <v>3</v>
      </c>
      <c r="AB33" s="94" t="str">
        <f t="shared" si="25"/>
        <v/>
      </c>
      <c r="AC33" s="94">
        <f t="shared" si="26"/>
        <v>1</v>
      </c>
      <c r="AD33" s="95">
        <f t="shared" si="27"/>
        <v>35</v>
      </c>
      <c r="AE33" s="92">
        <f t="shared" si="32"/>
        <v>22</v>
      </c>
      <c r="AF33" s="96">
        <f t="shared" si="33"/>
        <v>0.59090909090909094</v>
      </c>
      <c r="AG33" s="92">
        <f t="shared" si="34"/>
        <v>9</v>
      </c>
      <c r="AH33" s="92">
        <f t="shared" si="35"/>
        <v>8</v>
      </c>
    </row>
    <row r="34" spans="1:34" x14ac:dyDescent="0.25">
      <c r="A34" s="92">
        <f t="shared" si="0"/>
        <v>32</v>
      </c>
      <c r="B34" s="49">
        <v>3247</v>
      </c>
      <c r="C34" s="115" t="s">
        <v>586</v>
      </c>
      <c r="D34" s="93">
        <f t="shared" si="1"/>
        <v>1</v>
      </c>
      <c r="E34" s="94">
        <f t="shared" si="2"/>
        <v>3</v>
      </c>
      <c r="F34" s="94">
        <f t="shared" si="3"/>
        <v>3</v>
      </c>
      <c r="G34" s="94">
        <f t="shared" si="4"/>
        <v>3</v>
      </c>
      <c r="H34" s="94" t="str">
        <f t="shared" si="5"/>
        <v/>
      </c>
      <c r="I34" s="94" t="str">
        <f t="shared" si="6"/>
        <v/>
      </c>
      <c r="J34" s="94">
        <f t="shared" si="7"/>
        <v>1</v>
      </c>
      <c r="K34" s="94">
        <f t="shared" si="8"/>
        <v>3</v>
      </c>
      <c r="L34" s="94">
        <f t="shared" si="9"/>
        <v>1</v>
      </c>
      <c r="M34" s="94">
        <f t="shared" si="10"/>
        <v>1</v>
      </c>
      <c r="N34" s="94">
        <f t="shared" si="11"/>
        <v>1</v>
      </c>
      <c r="O34" s="94">
        <f t="shared" si="12"/>
        <v>0</v>
      </c>
      <c r="P34" s="94">
        <f t="shared" si="13"/>
        <v>1</v>
      </c>
      <c r="Q34" s="94">
        <f t="shared" si="14"/>
        <v>3</v>
      </c>
      <c r="R34" s="94">
        <f t="shared" si="15"/>
        <v>3</v>
      </c>
      <c r="S34" s="94">
        <f t="shared" si="16"/>
        <v>1</v>
      </c>
      <c r="T34" s="94">
        <f t="shared" si="17"/>
        <v>3</v>
      </c>
      <c r="U34" s="94">
        <f t="shared" si="18"/>
        <v>0</v>
      </c>
      <c r="V34" s="94">
        <f t="shared" si="19"/>
        <v>0</v>
      </c>
      <c r="W34" s="94">
        <f t="shared" si="20"/>
        <v>1</v>
      </c>
      <c r="X34" s="94">
        <f t="shared" si="21"/>
        <v>1</v>
      </c>
      <c r="Y34" s="94">
        <f t="shared" si="22"/>
        <v>1</v>
      </c>
      <c r="Z34" s="94">
        <f t="shared" si="23"/>
        <v>1</v>
      </c>
      <c r="AA34" s="94" t="str">
        <f t="shared" si="24"/>
        <v/>
      </c>
      <c r="AB34" s="94">
        <f t="shared" si="25"/>
        <v>0</v>
      </c>
      <c r="AC34" s="94">
        <f t="shared" si="26"/>
        <v>3</v>
      </c>
      <c r="AD34" s="95">
        <f t="shared" si="27"/>
        <v>35</v>
      </c>
      <c r="AE34" s="92">
        <f t="shared" si="32"/>
        <v>23</v>
      </c>
      <c r="AF34" s="96">
        <f t="shared" si="33"/>
        <v>0.58695652173913049</v>
      </c>
      <c r="AG34" s="92">
        <f t="shared" si="34"/>
        <v>8</v>
      </c>
      <c r="AH34" s="92">
        <f t="shared" si="35"/>
        <v>11</v>
      </c>
    </row>
    <row r="35" spans="1:34" x14ac:dyDescent="0.25">
      <c r="A35" s="92">
        <f t="shared" si="0"/>
        <v>34</v>
      </c>
      <c r="B35" s="49">
        <v>3073</v>
      </c>
      <c r="C35" s="115" t="s">
        <v>626</v>
      </c>
      <c r="D35" s="93">
        <f t="shared" si="1"/>
        <v>1</v>
      </c>
      <c r="E35" s="94">
        <f t="shared" si="2"/>
        <v>3</v>
      </c>
      <c r="F35" s="94">
        <f t="shared" si="3"/>
        <v>1</v>
      </c>
      <c r="G35" s="94">
        <f t="shared" si="4"/>
        <v>3</v>
      </c>
      <c r="H35" s="94" t="str">
        <f t="shared" si="5"/>
        <v/>
      </c>
      <c r="I35" s="94">
        <f t="shared" si="6"/>
        <v>1</v>
      </c>
      <c r="J35" s="94" t="str">
        <f t="shared" si="7"/>
        <v/>
      </c>
      <c r="K35" s="94">
        <f t="shared" si="8"/>
        <v>3</v>
      </c>
      <c r="L35" s="94">
        <f t="shared" si="9"/>
        <v>3</v>
      </c>
      <c r="M35" s="94" t="str">
        <f t="shared" si="10"/>
        <v/>
      </c>
      <c r="N35" s="94">
        <f t="shared" si="11"/>
        <v>3</v>
      </c>
      <c r="O35" s="94">
        <f t="shared" si="12"/>
        <v>3</v>
      </c>
      <c r="P35" s="94">
        <f t="shared" si="13"/>
        <v>0</v>
      </c>
      <c r="Q35" s="94">
        <f t="shared" si="14"/>
        <v>3</v>
      </c>
      <c r="R35" s="94">
        <f t="shared" si="15"/>
        <v>1</v>
      </c>
      <c r="S35" s="94" t="str">
        <f t="shared" si="16"/>
        <v/>
      </c>
      <c r="T35" s="122">
        <f t="shared" si="17"/>
        <v>3</v>
      </c>
      <c r="U35" s="94">
        <f t="shared" si="18"/>
        <v>0</v>
      </c>
      <c r="V35" s="94">
        <f t="shared" si="19"/>
        <v>1</v>
      </c>
      <c r="W35" s="94" t="str">
        <f t="shared" si="20"/>
        <v/>
      </c>
      <c r="X35" s="94" t="str">
        <f t="shared" si="21"/>
        <v/>
      </c>
      <c r="Y35" s="94">
        <f t="shared" si="22"/>
        <v>1</v>
      </c>
      <c r="Z35" s="94" t="str">
        <f t="shared" si="23"/>
        <v/>
      </c>
      <c r="AA35" s="94" t="str">
        <f t="shared" si="24"/>
        <v/>
      </c>
      <c r="AB35" s="94">
        <f t="shared" si="25"/>
        <v>1</v>
      </c>
      <c r="AC35" s="94">
        <f t="shared" si="26"/>
        <v>3</v>
      </c>
      <c r="AD35" s="95">
        <f t="shared" si="27"/>
        <v>34</v>
      </c>
      <c r="AE35" s="92">
        <f t="shared" si="32"/>
        <v>18</v>
      </c>
      <c r="AF35" s="96">
        <f t="shared" si="33"/>
        <v>0.69444444444444442</v>
      </c>
      <c r="AG35" s="92">
        <f t="shared" si="34"/>
        <v>9</v>
      </c>
      <c r="AH35" s="92">
        <f t="shared" si="35"/>
        <v>7</v>
      </c>
    </row>
    <row r="36" spans="1:34" ht="15.75" customHeight="1" x14ac:dyDescent="0.25">
      <c r="A36" s="92">
        <f t="shared" si="0"/>
        <v>35</v>
      </c>
      <c r="B36" s="49">
        <v>3802</v>
      </c>
      <c r="C36" s="115" t="s">
        <v>755</v>
      </c>
      <c r="D36" s="93">
        <f t="shared" si="1"/>
        <v>0</v>
      </c>
      <c r="E36" s="94">
        <f t="shared" si="2"/>
        <v>3</v>
      </c>
      <c r="F36" s="94" t="str">
        <f t="shared" si="3"/>
        <v/>
      </c>
      <c r="G36" s="94">
        <f t="shared" si="4"/>
        <v>3</v>
      </c>
      <c r="H36" s="94">
        <f t="shared" si="5"/>
        <v>1</v>
      </c>
      <c r="I36" s="94">
        <f t="shared" si="6"/>
        <v>1</v>
      </c>
      <c r="J36" s="94">
        <f t="shared" si="7"/>
        <v>1</v>
      </c>
      <c r="K36" s="94">
        <f t="shared" si="8"/>
        <v>0</v>
      </c>
      <c r="L36" s="94">
        <f t="shared" si="9"/>
        <v>3</v>
      </c>
      <c r="M36" s="94">
        <f t="shared" si="10"/>
        <v>1</v>
      </c>
      <c r="N36" s="94" t="str">
        <f t="shared" si="11"/>
        <v/>
      </c>
      <c r="O36" s="94">
        <f t="shared" si="12"/>
        <v>3</v>
      </c>
      <c r="P36" s="94">
        <f t="shared" si="13"/>
        <v>3</v>
      </c>
      <c r="Q36" s="94" t="str">
        <f t="shared" si="14"/>
        <v/>
      </c>
      <c r="R36" s="94">
        <f t="shared" si="15"/>
        <v>1</v>
      </c>
      <c r="S36" s="94" t="str">
        <f t="shared" si="16"/>
        <v/>
      </c>
      <c r="T36" s="94">
        <f t="shared" si="17"/>
        <v>3</v>
      </c>
      <c r="U36" s="94">
        <f t="shared" si="18"/>
        <v>1</v>
      </c>
      <c r="V36" s="94">
        <f t="shared" si="19"/>
        <v>1</v>
      </c>
      <c r="W36" s="94">
        <f t="shared" si="20"/>
        <v>3</v>
      </c>
      <c r="X36" s="94">
        <f t="shared" si="21"/>
        <v>3</v>
      </c>
      <c r="Y36" s="94">
        <f t="shared" si="22"/>
        <v>1</v>
      </c>
      <c r="Z36" s="94">
        <f t="shared" si="23"/>
        <v>0</v>
      </c>
      <c r="AA36" s="94" t="str">
        <f t="shared" si="24"/>
        <v/>
      </c>
      <c r="AB36" s="94">
        <f t="shared" si="25"/>
        <v>0</v>
      </c>
      <c r="AC36" s="94">
        <f t="shared" si="26"/>
        <v>1</v>
      </c>
      <c r="AD36" s="95">
        <f t="shared" si="27"/>
        <v>33</v>
      </c>
      <c r="AE36" s="92">
        <f t="shared" si="32"/>
        <v>21</v>
      </c>
      <c r="AF36" s="96">
        <f t="shared" si="33"/>
        <v>0.59523809523809523</v>
      </c>
      <c r="AG36" s="92">
        <f t="shared" si="34"/>
        <v>8</v>
      </c>
      <c r="AH36" s="92">
        <f t="shared" si="35"/>
        <v>9</v>
      </c>
    </row>
    <row r="37" spans="1:34" x14ac:dyDescent="0.25">
      <c r="A37" s="92">
        <f t="shared" si="0"/>
        <v>35</v>
      </c>
      <c r="B37" s="49">
        <v>5074</v>
      </c>
      <c r="C37" s="115" t="s">
        <v>458</v>
      </c>
      <c r="D37" s="93">
        <f t="shared" si="1"/>
        <v>3</v>
      </c>
      <c r="E37" s="94" t="str">
        <f t="shared" si="2"/>
        <v/>
      </c>
      <c r="F37" s="94">
        <f t="shared" si="3"/>
        <v>3</v>
      </c>
      <c r="G37" s="94">
        <f t="shared" si="4"/>
        <v>1</v>
      </c>
      <c r="H37" s="94">
        <f t="shared" si="5"/>
        <v>1</v>
      </c>
      <c r="I37" s="94">
        <f t="shared" si="6"/>
        <v>1</v>
      </c>
      <c r="J37" s="94">
        <f t="shared" si="7"/>
        <v>0</v>
      </c>
      <c r="K37" s="94">
        <f t="shared" si="8"/>
        <v>3</v>
      </c>
      <c r="L37" s="94">
        <f t="shared" si="9"/>
        <v>0</v>
      </c>
      <c r="M37" s="94">
        <f t="shared" si="10"/>
        <v>1</v>
      </c>
      <c r="N37" s="94">
        <f t="shared" si="11"/>
        <v>3</v>
      </c>
      <c r="O37" s="94">
        <f t="shared" si="12"/>
        <v>0</v>
      </c>
      <c r="P37" s="94" t="str">
        <f t="shared" si="13"/>
        <v/>
      </c>
      <c r="Q37" s="94">
        <f t="shared" si="14"/>
        <v>1</v>
      </c>
      <c r="R37" s="94">
        <f t="shared" si="15"/>
        <v>1</v>
      </c>
      <c r="S37" s="94">
        <f t="shared" si="16"/>
        <v>0</v>
      </c>
      <c r="T37" s="94">
        <f t="shared" si="17"/>
        <v>3</v>
      </c>
      <c r="U37" s="94">
        <f t="shared" si="18"/>
        <v>3</v>
      </c>
      <c r="V37" s="94">
        <f t="shared" si="19"/>
        <v>1</v>
      </c>
      <c r="W37" s="94">
        <f t="shared" si="20"/>
        <v>1</v>
      </c>
      <c r="X37" s="94">
        <f t="shared" si="21"/>
        <v>1</v>
      </c>
      <c r="Y37" s="94">
        <f t="shared" si="22"/>
        <v>1</v>
      </c>
      <c r="Z37" s="94">
        <f t="shared" si="23"/>
        <v>3</v>
      </c>
      <c r="AA37" s="94">
        <f t="shared" si="24"/>
        <v>1</v>
      </c>
      <c r="AB37" s="94">
        <f t="shared" si="25"/>
        <v>1</v>
      </c>
      <c r="AC37" s="94" t="str">
        <f t="shared" si="26"/>
        <v/>
      </c>
      <c r="AD37" s="95">
        <f t="shared" si="27"/>
        <v>33</v>
      </c>
      <c r="AE37" s="92">
        <f t="shared" si="32"/>
        <v>23</v>
      </c>
      <c r="AF37" s="96">
        <f t="shared" si="33"/>
        <v>0.56521739130434778</v>
      </c>
      <c r="AG37" s="92">
        <f t="shared" si="34"/>
        <v>7</v>
      </c>
      <c r="AH37" s="92">
        <f t="shared" si="35"/>
        <v>12</v>
      </c>
    </row>
    <row r="38" spans="1:34" x14ac:dyDescent="0.25">
      <c r="A38" s="92">
        <f t="shared" si="0"/>
        <v>35</v>
      </c>
      <c r="B38" s="49">
        <v>3220</v>
      </c>
      <c r="C38" s="115" t="s">
        <v>521</v>
      </c>
      <c r="D38" s="93">
        <f t="shared" si="1"/>
        <v>1</v>
      </c>
      <c r="E38" s="94">
        <f t="shared" si="2"/>
        <v>3</v>
      </c>
      <c r="F38" s="94">
        <f t="shared" si="3"/>
        <v>3</v>
      </c>
      <c r="G38" s="94">
        <f t="shared" si="4"/>
        <v>3</v>
      </c>
      <c r="H38" s="94">
        <f t="shared" si="5"/>
        <v>3</v>
      </c>
      <c r="I38" s="94">
        <f t="shared" si="6"/>
        <v>1</v>
      </c>
      <c r="J38" s="94">
        <f t="shared" si="7"/>
        <v>3</v>
      </c>
      <c r="K38" s="94">
        <f t="shared" si="8"/>
        <v>3</v>
      </c>
      <c r="L38" s="94">
        <f t="shared" si="9"/>
        <v>0</v>
      </c>
      <c r="M38" s="94">
        <f t="shared" si="10"/>
        <v>1</v>
      </c>
      <c r="N38" s="94">
        <f t="shared" si="11"/>
        <v>1</v>
      </c>
      <c r="O38" s="94">
        <f t="shared" si="12"/>
        <v>1</v>
      </c>
      <c r="P38" s="94">
        <f t="shared" si="13"/>
        <v>0</v>
      </c>
      <c r="Q38" s="94">
        <f t="shared" si="14"/>
        <v>1</v>
      </c>
      <c r="R38" s="94">
        <f t="shared" si="15"/>
        <v>1</v>
      </c>
      <c r="S38" s="94">
        <f t="shared" si="16"/>
        <v>0</v>
      </c>
      <c r="T38" s="94" t="str">
        <f t="shared" si="17"/>
        <v/>
      </c>
      <c r="U38" s="94">
        <f t="shared" si="18"/>
        <v>0</v>
      </c>
      <c r="V38" s="94">
        <f t="shared" si="19"/>
        <v>0</v>
      </c>
      <c r="W38" s="94" t="str">
        <f t="shared" si="20"/>
        <v/>
      </c>
      <c r="X38" s="94">
        <f t="shared" si="21"/>
        <v>0</v>
      </c>
      <c r="Y38" s="94">
        <f t="shared" si="22"/>
        <v>1</v>
      </c>
      <c r="Z38" s="94">
        <f t="shared" si="23"/>
        <v>0</v>
      </c>
      <c r="AA38" s="94">
        <f t="shared" si="24"/>
        <v>3</v>
      </c>
      <c r="AB38" s="94">
        <f t="shared" si="25"/>
        <v>1</v>
      </c>
      <c r="AC38" s="94">
        <f t="shared" si="26"/>
        <v>3</v>
      </c>
      <c r="AD38" s="95">
        <f t="shared" si="27"/>
        <v>33</v>
      </c>
      <c r="AE38" s="92">
        <f t="shared" si="32"/>
        <v>24</v>
      </c>
      <c r="AF38" s="96">
        <f t="shared" si="33"/>
        <v>0.52083333333333337</v>
      </c>
      <c r="AG38" s="92">
        <f t="shared" si="34"/>
        <v>8</v>
      </c>
      <c r="AH38" s="92">
        <f t="shared" si="35"/>
        <v>9</v>
      </c>
    </row>
    <row r="39" spans="1:34" x14ac:dyDescent="0.25">
      <c r="A39" s="92">
        <f t="shared" si="0"/>
        <v>38</v>
      </c>
      <c r="B39" s="49">
        <v>1487</v>
      </c>
      <c r="C39" s="115" t="s">
        <v>360</v>
      </c>
      <c r="D39" s="93">
        <f t="shared" si="1"/>
        <v>1</v>
      </c>
      <c r="E39" s="94">
        <f t="shared" si="2"/>
        <v>3</v>
      </c>
      <c r="F39" s="94">
        <f t="shared" si="3"/>
        <v>1</v>
      </c>
      <c r="G39" s="94">
        <f t="shared" si="4"/>
        <v>1</v>
      </c>
      <c r="H39" s="94">
        <f t="shared" si="5"/>
        <v>0</v>
      </c>
      <c r="I39" s="94" t="str">
        <f t="shared" si="6"/>
        <v/>
      </c>
      <c r="J39" s="94">
        <f t="shared" si="7"/>
        <v>0</v>
      </c>
      <c r="K39" s="94">
        <f t="shared" si="8"/>
        <v>3</v>
      </c>
      <c r="L39" s="94">
        <f t="shared" si="9"/>
        <v>3</v>
      </c>
      <c r="M39" s="94">
        <f t="shared" si="10"/>
        <v>0</v>
      </c>
      <c r="N39" s="94">
        <f t="shared" si="11"/>
        <v>1</v>
      </c>
      <c r="O39" s="94">
        <f t="shared" si="12"/>
        <v>3</v>
      </c>
      <c r="P39" s="94">
        <f t="shared" si="13"/>
        <v>0</v>
      </c>
      <c r="Q39" s="94">
        <f t="shared" si="14"/>
        <v>0</v>
      </c>
      <c r="R39" s="94" t="str">
        <f t="shared" si="15"/>
        <v/>
      </c>
      <c r="S39" s="94">
        <f t="shared" si="16"/>
        <v>3</v>
      </c>
      <c r="T39" s="94">
        <f t="shared" si="17"/>
        <v>0</v>
      </c>
      <c r="U39" s="94">
        <f t="shared" si="18"/>
        <v>3</v>
      </c>
      <c r="V39" s="94">
        <f t="shared" si="19"/>
        <v>0</v>
      </c>
      <c r="W39" s="94">
        <f t="shared" si="20"/>
        <v>1</v>
      </c>
      <c r="X39" s="94">
        <f t="shared" si="21"/>
        <v>3</v>
      </c>
      <c r="Y39" s="94" t="str">
        <f t="shared" si="22"/>
        <v/>
      </c>
      <c r="Z39" s="94">
        <f t="shared" si="23"/>
        <v>3</v>
      </c>
      <c r="AA39" s="94">
        <f t="shared" si="24"/>
        <v>0</v>
      </c>
      <c r="AB39" s="94">
        <f t="shared" si="25"/>
        <v>3</v>
      </c>
      <c r="AC39" s="94">
        <f t="shared" si="26"/>
        <v>0</v>
      </c>
      <c r="AD39" s="95">
        <f t="shared" si="27"/>
        <v>32</v>
      </c>
      <c r="AE39" s="92">
        <f t="shared" si="32"/>
        <v>23</v>
      </c>
      <c r="AF39" s="96">
        <f t="shared" si="33"/>
        <v>0.5</v>
      </c>
      <c r="AG39" s="92">
        <f t="shared" si="34"/>
        <v>9</v>
      </c>
      <c r="AH39" s="92">
        <f t="shared" si="35"/>
        <v>5</v>
      </c>
    </row>
    <row r="40" spans="1:34" x14ac:dyDescent="0.25">
      <c r="A40" s="92">
        <f t="shared" si="0"/>
        <v>38</v>
      </c>
      <c r="B40" s="49">
        <v>7714</v>
      </c>
      <c r="C40" s="115" t="s">
        <v>585</v>
      </c>
      <c r="D40" s="93">
        <f t="shared" si="1"/>
        <v>3</v>
      </c>
      <c r="E40" s="94" t="str">
        <f t="shared" si="2"/>
        <v/>
      </c>
      <c r="F40" s="94">
        <f t="shared" si="3"/>
        <v>3</v>
      </c>
      <c r="G40" s="94">
        <f t="shared" si="4"/>
        <v>0</v>
      </c>
      <c r="H40" s="94">
        <f t="shared" si="5"/>
        <v>3</v>
      </c>
      <c r="I40" s="94">
        <f t="shared" si="6"/>
        <v>1</v>
      </c>
      <c r="J40" s="94" t="str">
        <f t="shared" si="7"/>
        <v/>
      </c>
      <c r="K40" s="94">
        <f t="shared" si="8"/>
        <v>1</v>
      </c>
      <c r="L40" s="94">
        <f t="shared" si="9"/>
        <v>3</v>
      </c>
      <c r="M40" s="94">
        <f t="shared" si="10"/>
        <v>1</v>
      </c>
      <c r="N40" s="94">
        <f t="shared" si="11"/>
        <v>1</v>
      </c>
      <c r="O40" s="94">
        <f t="shared" si="12"/>
        <v>3</v>
      </c>
      <c r="P40" s="94">
        <f t="shared" si="13"/>
        <v>3</v>
      </c>
      <c r="Q40" s="94">
        <f t="shared" si="14"/>
        <v>0</v>
      </c>
      <c r="R40" s="94">
        <f t="shared" si="15"/>
        <v>0</v>
      </c>
      <c r="S40" s="94">
        <f t="shared" si="16"/>
        <v>3</v>
      </c>
      <c r="T40" s="94" t="str">
        <f t="shared" si="17"/>
        <v/>
      </c>
      <c r="U40" s="94">
        <f t="shared" si="18"/>
        <v>1</v>
      </c>
      <c r="V40" s="94">
        <f t="shared" si="19"/>
        <v>1</v>
      </c>
      <c r="W40" s="94">
        <f t="shared" si="20"/>
        <v>1</v>
      </c>
      <c r="X40" s="94">
        <f t="shared" si="21"/>
        <v>1</v>
      </c>
      <c r="Y40" s="94">
        <f t="shared" si="22"/>
        <v>1</v>
      </c>
      <c r="Z40" s="94">
        <f t="shared" si="23"/>
        <v>0</v>
      </c>
      <c r="AA40" s="94">
        <f t="shared" si="24"/>
        <v>1</v>
      </c>
      <c r="AB40" s="94">
        <f t="shared" si="25"/>
        <v>1</v>
      </c>
      <c r="AC40" s="94">
        <f t="shared" si="26"/>
        <v>0</v>
      </c>
      <c r="AD40" s="95">
        <f t="shared" si="27"/>
        <v>32</v>
      </c>
      <c r="AE40" s="92">
        <f t="shared" si="32"/>
        <v>23</v>
      </c>
      <c r="AF40" s="96">
        <f t="shared" si="33"/>
        <v>0.54347826086956519</v>
      </c>
      <c r="AG40" s="92">
        <f t="shared" si="34"/>
        <v>7</v>
      </c>
      <c r="AH40" s="92">
        <f t="shared" si="35"/>
        <v>11</v>
      </c>
    </row>
    <row r="41" spans="1:34" x14ac:dyDescent="0.25">
      <c r="A41" s="92">
        <f t="shared" si="0"/>
        <v>38</v>
      </c>
      <c r="B41" s="49">
        <v>7194</v>
      </c>
      <c r="C41" s="115" t="s">
        <v>645</v>
      </c>
      <c r="D41" s="93">
        <f t="shared" si="1"/>
        <v>3</v>
      </c>
      <c r="E41" s="94">
        <f t="shared" si="2"/>
        <v>3</v>
      </c>
      <c r="F41" s="94">
        <f t="shared" si="3"/>
        <v>3</v>
      </c>
      <c r="G41" s="94">
        <f t="shared" si="4"/>
        <v>1</v>
      </c>
      <c r="H41" s="94">
        <f t="shared" si="5"/>
        <v>0</v>
      </c>
      <c r="I41" s="94">
        <f t="shared" si="6"/>
        <v>3</v>
      </c>
      <c r="J41" s="94">
        <f t="shared" si="7"/>
        <v>1</v>
      </c>
      <c r="K41" s="94">
        <f t="shared" si="8"/>
        <v>1</v>
      </c>
      <c r="L41" s="94">
        <f t="shared" si="9"/>
        <v>1</v>
      </c>
      <c r="M41" s="94">
        <f t="shared" si="10"/>
        <v>1</v>
      </c>
      <c r="N41" s="94">
        <f t="shared" si="11"/>
        <v>1</v>
      </c>
      <c r="O41" s="94" t="str">
        <f t="shared" si="12"/>
        <v/>
      </c>
      <c r="P41" s="94">
        <f t="shared" si="13"/>
        <v>0</v>
      </c>
      <c r="Q41" s="94">
        <f t="shared" si="14"/>
        <v>3</v>
      </c>
      <c r="R41" s="94">
        <f t="shared" si="15"/>
        <v>1</v>
      </c>
      <c r="S41" s="94">
        <f t="shared" si="16"/>
        <v>1</v>
      </c>
      <c r="T41" s="94">
        <f t="shared" si="17"/>
        <v>1</v>
      </c>
      <c r="U41" s="94" t="str">
        <f t="shared" si="18"/>
        <v/>
      </c>
      <c r="V41" s="94">
        <f t="shared" si="19"/>
        <v>1</v>
      </c>
      <c r="W41" s="94">
        <f t="shared" si="20"/>
        <v>3</v>
      </c>
      <c r="X41" s="94">
        <f t="shared" si="21"/>
        <v>1</v>
      </c>
      <c r="Y41" s="94">
        <f t="shared" si="22"/>
        <v>0</v>
      </c>
      <c r="Z41" s="94" t="str">
        <f t="shared" si="23"/>
        <v/>
      </c>
      <c r="AA41" s="94">
        <f t="shared" si="24"/>
        <v>1</v>
      </c>
      <c r="AB41" s="94">
        <f t="shared" si="25"/>
        <v>1</v>
      </c>
      <c r="AC41" s="94">
        <f t="shared" si="26"/>
        <v>1</v>
      </c>
      <c r="AD41" s="95">
        <f t="shared" si="27"/>
        <v>32</v>
      </c>
      <c r="AE41" s="92">
        <f t="shared" si="32"/>
        <v>23</v>
      </c>
      <c r="AF41" s="96">
        <f t="shared" si="33"/>
        <v>0.56521739130434778</v>
      </c>
      <c r="AG41" s="92">
        <f t="shared" si="34"/>
        <v>6</v>
      </c>
      <c r="AH41" s="92">
        <f t="shared" si="35"/>
        <v>14</v>
      </c>
    </row>
    <row r="42" spans="1:34" x14ac:dyDescent="0.25">
      <c r="A42" s="92">
        <f t="shared" si="0"/>
        <v>38</v>
      </c>
      <c r="B42" s="49">
        <v>3766</v>
      </c>
      <c r="C42" s="115" t="s">
        <v>386</v>
      </c>
      <c r="D42" s="93">
        <f t="shared" si="1"/>
        <v>1</v>
      </c>
      <c r="E42" s="94">
        <f t="shared" si="2"/>
        <v>0</v>
      </c>
      <c r="F42" s="94">
        <f t="shared" si="3"/>
        <v>3</v>
      </c>
      <c r="G42" s="94">
        <f t="shared" si="4"/>
        <v>1</v>
      </c>
      <c r="H42" s="94">
        <f t="shared" si="5"/>
        <v>0</v>
      </c>
      <c r="I42" s="94">
        <f t="shared" si="6"/>
        <v>0</v>
      </c>
      <c r="J42" s="94">
        <f t="shared" si="7"/>
        <v>1</v>
      </c>
      <c r="K42" s="94">
        <f t="shared" si="8"/>
        <v>3</v>
      </c>
      <c r="L42" s="94">
        <f t="shared" si="9"/>
        <v>1</v>
      </c>
      <c r="M42" s="94">
        <f t="shared" si="10"/>
        <v>3</v>
      </c>
      <c r="N42" s="94" t="str">
        <f t="shared" si="11"/>
        <v/>
      </c>
      <c r="O42" s="94">
        <f t="shared" si="12"/>
        <v>0</v>
      </c>
      <c r="P42" s="94">
        <f t="shared" si="13"/>
        <v>0</v>
      </c>
      <c r="Q42" s="94">
        <f t="shared" si="14"/>
        <v>1</v>
      </c>
      <c r="R42" s="94" t="str">
        <f t="shared" si="15"/>
        <v/>
      </c>
      <c r="S42" s="94">
        <f t="shared" si="16"/>
        <v>3</v>
      </c>
      <c r="T42" s="94">
        <f t="shared" si="17"/>
        <v>3</v>
      </c>
      <c r="U42" s="94">
        <f t="shared" si="18"/>
        <v>0</v>
      </c>
      <c r="V42" s="94">
        <f t="shared" si="19"/>
        <v>3</v>
      </c>
      <c r="W42" s="94">
        <f t="shared" si="20"/>
        <v>1</v>
      </c>
      <c r="X42" s="94">
        <f t="shared" si="21"/>
        <v>3</v>
      </c>
      <c r="Y42" s="94">
        <f t="shared" si="22"/>
        <v>0</v>
      </c>
      <c r="Z42" s="94">
        <f t="shared" si="23"/>
        <v>0</v>
      </c>
      <c r="AA42" s="94">
        <f t="shared" si="24"/>
        <v>1</v>
      </c>
      <c r="AB42" s="94">
        <f t="shared" si="25"/>
        <v>1</v>
      </c>
      <c r="AC42" s="94">
        <f t="shared" si="26"/>
        <v>3</v>
      </c>
      <c r="AD42" s="95">
        <f t="shared" si="27"/>
        <v>32</v>
      </c>
      <c r="AE42" s="92">
        <f t="shared" si="32"/>
        <v>24</v>
      </c>
      <c r="AF42" s="96">
        <f t="shared" si="33"/>
        <v>0.5</v>
      </c>
      <c r="AG42" s="92">
        <f t="shared" si="34"/>
        <v>8</v>
      </c>
      <c r="AH42" s="92">
        <f t="shared" si="35"/>
        <v>8</v>
      </c>
    </row>
    <row r="43" spans="1:34" x14ac:dyDescent="0.25">
      <c r="A43" s="92">
        <f t="shared" si="0"/>
        <v>38</v>
      </c>
      <c r="B43" s="49">
        <v>3042</v>
      </c>
      <c r="C43" s="115" t="s">
        <v>469</v>
      </c>
      <c r="D43" s="93">
        <f t="shared" si="1"/>
        <v>0</v>
      </c>
      <c r="E43" s="94">
        <f t="shared" si="2"/>
        <v>3</v>
      </c>
      <c r="F43" s="94">
        <f t="shared" si="3"/>
        <v>3</v>
      </c>
      <c r="G43" s="94">
        <f t="shared" si="4"/>
        <v>0</v>
      </c>
      <c r="H43" s="94">
        <f t="shared" si="5"/>
        <v>1</v>
      </c>
      <c r="I43" s="94" t="str">
        <f t="shared" si="6"/>
        <v/>
      </c>
      <c r="J43" s="94">
        <f t="shared" si="7"/>
        <v>1</v>
      </c>
      <c r="K43" s="94">
        <f t="shared" si="8"/>
        <v>3</v>
      </c>
      <c r="L43" s="94">
        <f t="shared" si="9"/>
        <v>3</v>
      </c>
      <c r="M43" s="94">
        <f t="shared" si="10"/>
        <v>3</v>
      </c>
      <c r="N43" s="94">
        <f t="shared" si="11"/>
        <v>0</v>
      </c>
      <c r="O43" s="94">
        <f t="shared" si="12"/>
        <v>1</v>
      </c>
      <c r="P43" s="94">
        <f t="shared" si="13"/>
        <v>0</v>
      </c>
      <c r="Q43" s="94">
        <f t="shared" si="14"/>
        <v>3</v>
      </c>
      <c r="R43" s="122">
        <f t="shared" si="15"/>
        <v>3</v>
      </c>
      <c r="S43" s="94">
        <f t="shared" si="16"/>
        <v>0</v>
      </c>
      <c r="T43" s="94">
        <f t="shared" si="17"/>
        <v>0</v>
      </c>
      <c r="U43" s="94">
        <f t="shared" si="18"/>
        <v>1</v>
      </c>
      <c r="V43" s="94">
        <f t="shared" si="19"/>
        <v>3</v>
      </c>
      <c r="W43" s="94">
        <f t="shared" si="20"/>
        <v>0</v>
      </c>
      <c r="X43" s="94">
        <f t="shared" si="21"/>
        <v>1</v>
      </c>
      <c r="Y43" s="94">
        <f t="shared" si="22"/>
        <v>1</v>
      </c>
      <c r="Z43" s="94">
        <f t="shared" si="23"/>
        <v>1</v>
      </c>
      <c r="AA43" s="94">
        <f t="shared" si="24"/>
        <v>1</v>
      </c>
      <c r="AB43" s="94">
        <f t="shared" si="25"/>
        <v>0</v>
      </c>
      <c r="AC43" s="94">
        <f t="shared" si="26"/>
        <v>0</v>
      </c>
      <c r="AD43" s="95">
        <f t="shared" si="27"/>
        <v>32</v>
      </c>
      <c r="AE43" s="92">
        <f t="shared" si="32"/>
        <v>25</v>
      </c>
      <c r="AF43" s="96">
        <f t="shared" si="33"/>
        <v>0.48</v>
      </c>
      <c r="AG43" s="92">
        <f t="shared" si="34"/>
        <v>8</v>
      </c>
      <c r="AH43" s="92">
        <f t="shared" si="35"/>
        <v>8</v>
      </c>
    </row>
    <row r="44" spans="1:34" x14ac:dyDescent="0.25">
      <c r="A44" s="92">
        <f t="shared" si="0"/>
        <v>38</v>
      </c>
      <c r="B44" s="49">
        <v>612</v>
      </c>
      <c r="C44" s="115" t="s">
        <v>514</v>
      </c>
      <c r="D44" s="93">
        <f t="shared" si="1"/>
        <v>1</v>
      </c>
      <c r="E44" s="94">
        <f t="shared" si="2"/>
        <v>1</v>
      </c>
      <c r="F44" s="94">
        <f t="shared" si="3"/>
        <v>1</v>
      </c>
      <c r="G44" s="94">
        <f t="shared" si="4"/>
        <v>3</v>
      </c>
      <c r="H44" s="94">
        <f t="shared" si="5"/>
        <v>0</v>
      </c>
      <c r="I44" s="94">
        <f t="shared" si="6"/>
        <v>1</v>
      </c>
      <c r="J44" s="94">
        <f t="shared" si="7"/>
        <v>1</v>
      </c>
      <c r="K44" s="94">
        <f t="shared" si="8"/>
        <v>3</v>
      </c>
      <c r="L44" s="94">
        <f t="shared" si="9"/>
        <v>1</v>
      </c>
      <c r="M44" s="94">
        <f t="shared" si="10"/>
        <v>1</v>
      </c>
      <c r="N44" s="94">
        <f t="shared" si="11"/>
        <v>1</v>
      </c>
      <c r="O44" s="94">
        <f t="shared" si="12"/>
        <v>3</v>
      </c>
      <c r="P44" s="94">
        <f t="shared" si="13"/>
        <v>1</v>
      </c>
      <c r="Q44" s="94">
        <f t="shared" si="14"/>
        <v>1</v>
      </c>
      <c r="R44" s="94">
        <f t="shared" si="15"/>
        <v>0</v>
      </c>
      <c r="S44" s="94">
        <f t="shared" si="16"/>
        <v>0</v>
      </c>
      <c r="T44" s="94">
        <f t="shared" si="17"/>
        <v>1</v>
      </c>
      <c r="U44" s="94">
        <f t="shared" si="18"/>
        <v>3</v>
      </c>
      <c r="V44" s="94">
        <f t="shared" si="19"/>
        <v>3</v>
      </c>
      <c r="W44" s="94">
        <f t="shared" si="20"/>
        <v>0</v>
      </c>
      <c r="X44" s="94">
        <f t="shared" si="21"/>
        <v>1</v>
      </c>
      <c r="Y44" s="94">
        <f t="shared" si="22"/>
        <v>0</v>
      </c>
      <c r="Z44" s="94">
        <f t="shared" si="23"/>
        <v>1</v>
      </c>
      <c r="AA44" s="94">
        <f t="shared" si="24"/>
        <v>3</v>
      </c>
      <c r="AB44" s="94">
        <f t="shared" si="25"/>
        <v>0</v>
      </c>
      <c r="AC44" s="94">
        <f t="shared" si="26"/>
        <v>1</v>
      </c>
      <c r="AD44" s="95">
        <f t="shared" si="27"/>
        <v>32</v>
      </c>
      <c r="AE44" s="92">
        <f t="shared" si="32"/>
        <v>26</v>
      </c>
      <c r="AF44" s="96">
        <f t="shared" si="33"/>
        <v>0.5</v>
      </c>
      <c r="AG44" s="92">
        <f t="shared" si="34"/>
        <v>6</v>
      </c>
      <c r="AH44" s="92">
        <f t="shared" si="35"/>
        <v>14</v>
      </c>
    </row>
    <row r="45" spans="1:34" x14ac:dyDescent="0.25">
      <c r="A45" s="92">
        <f t="shared" si="0"/>
        <v>44</v>
      </c>
      <c r="B45" s="49">
        <v>3409</v>
      </c>
      <c r="C45" s="115" t="s">
        <v>499</v>
      </c>
      <c r="D45" s="93">
        <f t="shared" si="1"/>
        <v>0</v>
      </c>
      <c r="E45" s="94">
        <f t="shared" si="2"/>
        <v>1</v>
      </c>
      <c r="F45" s="94">
        <f t="shared" si="3"/>
        <v>1</v>
      </c>
      <c r="G45" s="94">
        <f t="shared" si="4"/>
        <v>1</v>
      </c>
      <c r="H45" s="94">
        <f t="shared" si="5"/>
        <v>3</v>
      </c>
      <c r="I45" s="94">
        <f t="shared" si="6"/>
        <v>0</v>
      </c>
      <c r="J45" s="94">
        <f t="shared" si="7"/>
        <v>0</v>
      </c>
      <c r="K45" s="94" t="str">
        <f t="shared" si="8"/>
        <v/>
      </c>
      <c r="L45" s="94">
        <f t="shared" si="9"/>
        <v>1</v>
      </c>
      <c r="M45" s="94">
        <f t="shared" si="10"/>
        <v>0</v>
      </c>
      <c r="N45" s="94">
        <f t="shared" si="11"/>
        <v>1</v>
      </c>
      <c r="O45" s="94">
        <f t="shared" si="12"/>
        <v>3</v>
      </c>
      <c r="P45" s="94">
        <f t="shared" si="13"/>
        <v>0</v>
      </c>
      <c r="Q45" s="94">
        <f t="shared" si="14"/>
        <v>0</v>
      </c>
      <c r="R45" s="94">
        <f t="shared" si="15"/>
        <v>3</v>
      </c>
      <c r="S45" s="94">
        <f t="shared" si="16"/>
        <v>1</v>
      </c>
      <c r="T45" s="94" t="str">
        <f t="shared" si="17"/>
        <v/>
      </c>
      <c r="U45" s="94">
        <f t="shared" si="18"/>
        <v>3</v>
      </c>
      <c r="V45" s="94">
        <f t="shared" si="19"/>
        <v>3</v>
      </c>
      <c r="W45" s="94">
        <f t="shared" si="20"/>
        <v>0</v>
      </c>
      <c r="X45" s="94">
        <f t="shared" si="21"/>
        <v>3</v>
      </c>
      <c r="Y45" s="94">
        <f t="shared" si="22"/>
        <v>1</v>
      </c>
      <c r="Z45" s="94">
        <f t="shared" si="23"/>
        <v>1</v>
      </c>
      <c r="AA45" s="94">
        <f t="shared" si="24"/>
        <v>1</v>
      </c>
      <c r="AB45" s="94">
        <f t="shared" si="25"/>
        <v>3</v>
      </c>
      <c r="AC45" s="94">
        <f t="shared" si="26"/>
        <v>1</v>
      </c>
      <c r="AD45" s="95">
        <f t="shared" si="27"/>
        <v>31</v>
      </c>
      <c r="AE45" s="92">
        <f t="shared" si="32"/>
        <v>24</v>
      </c>
      <c r="AF45" s="96">
        <f t="shared" si="33"/>
        <v>0.5</v>
      </c>
      <c r="AG45" s="92">
        <f t="shared" si="34"/>
        <v>7</v>
      </c>
      <c r="AH45" s="92">
        <f t="shared" si="35"/>
        <v>10</v>
      </c>
    </row>
    <row r="46" spans="1:34" x14ac:dyDescent="0.25">
      <c r="A46" s="92">
        <f t="shared" si="0"/>
        <v>45</v>
      </c>
      <c r="B46" s="49">
        <v>3255</v>
      </c>
      <c r="C46" s="115" t="s">
        <v>605</v>
      </c>
      <c r="D46" s="93">
        <f t="shared" si="1"/>
        <v>3</v>
      </c>
      <c r="E46" s="94">
        <f t="shared" si="2"/>
        <v>3</v>
      </c>
      <c r="F46" s="94" t="str">
        <f t="shared" si="3"/>
        <v/>
      </c>
      <c r="G46" s="94">
        <f t="shared" si="4"/>
        <v>1</v>
      </c>
      <c r="H46" s="94">
        <f t="shared" si="5"/>
        <v>3</v>
      </c>
      <c r="I46" s="94">
        <f t="shared" si="6"/>
        <v>1</v>
      </c>
      <c r="J46" s="94">
        <f t="shared" si="7"/>
        <v>1</v>
      </c>
      <c r="K46" s="94">
        <f t="shared" si="8"/>
        <v>3</v>
      </c>
      <c r="L46" s="94">
        <f t="shared" si="9"/>
        <v>1</v>
      </c>
      <c r="M46" s="94">
        <f t="shared" si="10"/>
        <v>0</v>
      </c>
      <c r="N46" s="94" t="str">
        <f t="shared" si="11"/>
        <v/>
      </c>
      <c r="O46" s="94">
        <f t="shared" si="12"/>
        <v>0</v>
      </c>
      <c r="P46" s="94">
        <f t="shared" si="13"/>
        <v>3</v>
      </c>
      <c r="Q46" s="94">
        <f t="shared" si="14"/>
        <v>3</v>
      </c>
      <c r="R46" s="94">
        <f t="shared" si="15"/>
        <v>0</v>
      </c>
      <c r="S46" s="94">
        <f t="shared" si="16"/>
        <v>1</v>
      </c>
      <c r="T46" s="94">
        <f t="shared" si="17"/>
        <v>1</v>
      </c>
      <c r="U46" s="94">
        <f t="shared" si="18"/>
        <v>3</v>
      </c>
      <c r="V46" s="94" t="str">
        <f t="shared" si="19"/>
        <v/>
      </c>
      <c r="W46" s="94">
        <f t="shared" si="20"/>
        <v>0</v>
      </c>
      <c r="X46" s="94">
        <f t="shared" si="21"/>
        <v>0</v>
      </c>
      <c r="Y46" s="94">
        <f t="shared" si="22"/>
        <v>1</v>
      </c>
      <c r="Z46" s="94" t="str">
        <f t="shared" si="23"/>
        <v/>
      </c>
      <c r="AA46" s="94">
        <f t="shared" si="24"/>
        <v>1</v>
      </c>
      <c r="AB46" s="94">
        <f t="shared" si="25"/>
        <v>0</v>
      </c>
      <c r="AC46" s="94">
        <f t="shared" si="26"/>
        <v>1</v>
      </c>
      <c r="AD46" s="95">
        <f t="shared" si="27"/>
        <v>30</v>
      </c>
      <c r="AE46" s="92">
        <f t="shared" si="32"/>
        <v>22</v>
      </c>
      <c r="AF46" s="96">
        <f t="shared" si="33"/>
        <v>0.52272727272727271</v>
      </c>
      <c r="AG46" s="92">
        <f t="shared" si="34"/>
        <v>7</v>
      </c>
      <c r="AH46" s="92">
        <f t="shared" si="35"/>
        <v>9</v>
      </c>
    </row>
    <row r="47" spans="1:34" ht="30" x14ac:dyDescent="0.25">
      <c r="A47" s="92">
        <f t="shared" si="0"/>
        <v>46</v>
      </c>
      <c r="B47" s="49">
        <v>7886</v>
      </c>
      <c r="C47" s="115" t="s">
        <v>779</v>
      </c>
      <c r="D47" s="93" t="str">
        <f t="shared" si="1"/>
        <v/>
      </c>
      <c r="E47" s="94">
        <f t="shared" si="2"/>
        <v>3</v>
      </c>
      <c r="F47" s="94">
        <f t="shared" si="3"/>
        <v>1</v>
      </c>
      <c r="G47" s="94">
        <f t="shared" si="4"/>
        <v>0</v>
      </c>
      <c r="H47" s="94">
        <f t="shared" si="5"/>
        <v>3</v>
      </c>
      <c r="I47" s="94">
        <f t="shared" si="6"/>
        <v>3</v>
      </c>
      <c r="J47" s="94">
        <f t="shared" si="7"/>
        <v>1</v>
      </c>
      <c r="K47" s="94">
        <f t="shared" si="8"/>
        <v>1</v>
      </c>
      <c r="L47" s="94">
        <f t="shared" si="9"/>
        <v>0</v>
      </c>
      <c r="M47" s="94">
        <f t="shared" si="10"/>
        <v>0</v>
      </c>
      <c r="N47" s="94" t="str">
        <f t="shared" si="11"/>
        <v/>
      </c>
      <c r="O47" s="94" t="str">
        <f t="shared" si="12"/>
        <v/>
      </c>
      <c r="P47" s="94" t="str">
        <f t="shared" si="13"/>
        <v/>
      </c>
      <c r="Q47" s="94" t="str">
        <f t="shared" si="14"/>
        <v/>
      </c>
      <c r="R47" s="94">
        <f t="shared" si="15"/>
        <v>1</v>
      </c>
      <c r="S47" s="94">
        <f t="shared" si="16"/>
        <v>3</v>
      </c>
      <c r="T47" s="94">
        <f t="shared" si="17"/>
        <v>0</v>
      </c>
      <c r="U47" s="94">
        <f t="shared" si="18"/>
        <v>3</v>
      </c>
      <c r="V47" s="94" t="str">
        <f t="shared" si="19"/>
        <v/>
      </c>
      <c r="W47" s="94">
        <f t="shared" si="20"/>
        <v>1</v>
      </c>
      <c r="X47" s="94">
        <f t="shared" si="21"/>
        <v>0</v>
      </c>
      <c r="Y47" s="94">
        <f t="shared" si="22"/>
        <v>1</v>
      </c>
      <c r="Z47" s="94">
        <f t="shared" si="23"/>
        <v>1</v>
      </c>
      <c r="AA47" s="94">
        <f t="shared" si="24"/>
        <v>1</v>
      </c>
      <c r="AB47" s="94">
        <f t="shared" si="25"/>
        <v>3</v>
      </c>
      <c r="AC47" s="94">
        <f t="shared" si="26"/>
        <v>3</v>
      </c>
      <c r="AD47" s="95">
        <f t="shared" si="27"/>
        <v>29</v>
      </c>
      <c r="AE47" s="92">
        <f t="shared" si="32"/>
        <v>20</v>
      </c>
      <c r="AF47" s="96">
        <f t="shared" si="33"/>
        <v>0.55000000000000004</v>
      </c>
      <c r="AG47" s="92">
        <f t="shared" si="34"/>
        <v>7</v>
      </c>
      <c r="AH47" s="92">
        <f t="shared" si="35"/>
        <v>8</v>
      </c>
    </row>
    <row r="48" spans="1:34" x14ac:dyDescent="0.25">
      <c r="A48" s="92">
        <f t="shared" si="0"/>
        <v>46</v>
      </c>
      <c r="B48" s="49">
        <v>5017</v>
      </c>
      <c r="C48" s="115" t="s">
        <v>642</v>
      </c>
      <c r="D48" s="93" t="str">
        <f t="shared" si="1"/>
        <v/>
      </c>
      <c r="E48" s="94" t="str">
        <f t="shared" si="2"/>
        <v/>
      </c>
      <c r="F48" s="94">
        <f t="shared" si="3"/>
        <v>1</v>
      </c>
      <c r="G48" s="94">
        <f t="shared" si="4"/>
        <v>1</v>
      </c>
      <c r="H48" s="94">
        <f t="shared" si="5"/>
        <v>1</v>
      </c>
      <c r="I48" s="94">
        <f t="shared" si="6"/>
        <v>0</v>
      </c>
      <c r="J48" s="94">
        <f t="shared" si="7"/>
        <v>3</v>
      </c>
      <c r="K48" s="94" t="str">
        <f t="shared" si="8"/>
        <v/>
      </c>
      <c r="L48" s="94">
        <f t="shared" si="9"/>
        <v>0</v>
      </c>
      <c r="M48" s="94">
        <f t="shared" si="10"/>
        <v>1</v>
      </c>
      <c r="N48" s="94">
        <f t="shared" si="11"/>
        <v>1</v>
      </c>
      <c r="O48" s="94">
        <f t="shared" si="12"/>
        <v>1</v>
      </c>
      <c r="P48" s="94">
        <f t="shared" si="13"/>
        <v>1</v>
      </c>
      <c r="Q48" s="94">
        <f t="shared" si="14"/>
        <v>1</v>
      </c>
      <c r="R48" s="94">
        <f t="shared" si="15"/>
        <v>0</v>
      </c>
      <c r="S48" s="94">
        <f t="shared" si="16"/>
        <v>1</v>
      </c>
      <c r="T48" s="94">
        <f t="shared" si="17"/>
        <v>1</v>
      </c>
      <c r="U48" s="94">
        <f t="shared" si="18"/>
        <v>1</v>
      </c>
      <c r="V48" s="94">
        <f t="shared" si="19"/>
        <v>1</v>
      </c>
      <c r="W48" s="122">
        <f t="shared" si="20"/>
        <v>3</v>
      </c>
      <c r="X48" s="94">
        <f t="shared" si="21"/>
        <v>0</v>
      </c>
      <c r="Y48" s="94">
        <f t="shared" si="22"/>
        <v>1</v>
      </c>
      <c r="Z48" s="94">
        <f t="shared" si="23"/>
        <v>1</v>
      </c>
      <c r="AA48" s="94">
        <f t="shared" si="24"/>
        <v>3</v>
      </c>
      <c r="AB48" s="94">
        <f t="shared" si="25"/>
        <v>3</v>
      </c>
      <c r="AC48" s="94">
        <f t="shared" si="26"/>
        <v>3</v>
      </c>
      <c r="AD48" s="95">
        <f t="shared" si="27"/>
        <v>29</v>
      </c>
      <c r="AE48" s="92">
        <f t="shared" si="32"/>
        <v>23</v>
      </c>
      <c r="AF48" s="96">
        <f t="shared" si="33"/>
        <v>0.52173913043478259</v>
      </c>
      <c r="AG48" s="92">
        <f t="shared" si="34"/>
        <v>5</v>
      </c>
      <c r="AH48" s="92">
        <f t="shared" si="35"/>
        <v>14</v>
      </c>
    </row>
    <row r="49" spans="1:34" x14ac:dyDescent="0.25">
      <c r="A49" s="92">
        <f t="shared" si="0"/>
        <v>48</v>
      </c>
      <c r="B49" s="49">
        <v>4986</v>
      </c>
      <c r="C49" s="115" t="s">
        <v>288</v>
      </c>
      <c r="D49" s="93">
        <f t="shared" si="1"/>
        <v>0</v>
      </c>
      <c r="E49" s="94">
        <f t="shared" si="2"/>
        <v>3</v>
      </c>
      <c r="F49" s="94">
        <f t="shared" si="3"/>
        <v>3</v>
      </c>
      <c r="G49" s="94">
        <f t="shared" si="4"/>
        <v>0</v>
      </c>
      <c r="H49" s="94">
        <f t="shared" si="5"/>
        <v>3</v>
      </c>
      <c r="I49" s="94">
        <f t="shared" si="6"/>
        <v>1</v>
      </c>
      <c r="J49" s="94">
        <f t="shared" si="7"/>
        <v>1</v>
      </c>
      <c r="K49" s="94">
        <f t="shared" si="8"/>
        <v>0</v>
      </c>
      <c r="L49" s="94">
        <f t="shared" si="9"/>
        <v>3</v>
      </c>
      <c r="M49" s="94">
        <f t="shared" si="10"/>
        <v>0</v>
      </c>
      <c r="N49" s="94" t="str">
        <f t="shared" si="11"/>
        <v/>
      </c>
      <c r="O49" s="94">
        <f t="shared" si="12"/>
        <v>0</v>
      </c>
      <c r="P49" s="94">
        <f t="shared" si="13"/>
        <v>0</v>
      </c>
      <c r="Q49" s="94">
        <f t="shared" si="14"/>
        <v>0</v>
      </c>
      <c r="R49" s="94">
        <f t="shared" si="15"/>
        <v>3</v>
      </c>
      <c r="S49" s="94">
        <f t="shared" si="16"/>
        <v>0</v>
      </c>
      <c r="T49" s="94">
        <f t="shared" si="17"/>
        <v>1</v>
      </c>
      <c r="U49" s="94">
        <f t="shared" si="18"/>
        <v>3</v>
      </c>
      <c r="V49" s="94">
        <f t="shared" si="19"/>
        <v>1</v>
      </c>
      <c r="W49" s="94">
        <f t="shared" si="20"/>
        <v>0</v>
      </c>
      <c r="X49" s="94">
        <f t="shared" si="21"/>
        <v>0</v>
      </c>
      <c r="Y49" s="94">
        <f t="shared" si="22"/>
        <v>0</v>
      </c>
      <c r="Z49" s="94">
        <f t="shared" si="23"/>
        <v>3</v>
      </c>
      <c r="AA49" s="94">
        <f t="shared" si="24"/>
        <v>1</v>
      </c>
      <c r="AB49" s="94">
        <f t="shared" si="25"/>
        <v>1</v>
      </c>
      <c r="AC49" s="94">
        <f t="shared" si="26"/>
        <v>1</v>
      </c>
      <c r="AD49" s="95">
        <f t="shared" si="27"/>
        <v>28</v>
      </c>
      <c r="AE49" s="92">
        <f t="shared" si="32"/>
        <v>25</v>
      </c>
      <c r="AF49" s="96">
        <f t="shared" si="33"/>
        <v>0.42</v>
      </c>
      <c r="AG49" s="92">
        <f t="shared" si="34"/>
        <v>7</v>
      </c>
      <c r="AH49" s="92">
        <f t="shared" si="35"/>
        <v>7</v>
      </c>
    </row>
    <row r="50" spans="1:34" x14ac:dyDescent="0.25">
      <c r="A50" s="92">
        <f t="shared" si="0"/>
        <v>49</v>
      </c>
      <c r="B50" s="49">
        <v>854</v>
      </c>
      <c r="C50" s="115" t="s">
        <v>475</v>
      </c>
      <c r="D50" s="93" t="str">
        <f t="shared" si="1"/>
        <v/>
      </c>
      <c r="E50" s="94" t="str">
        <f t="shared" si="2"/>
        <v/>
      </c>
      <c r="F50" s="94" t="str">
        <f t="shared" si="3"/>
        <v/>
      </c>
      <c r="G50" s="94">
        <f t="shared" si="4"/>
        <v>3</v>
      </c>
      <c r="H50" s="94" t="str">
        <f t="shared" si="5"/>
        <v/>
      </c>
      <c r="I50" s="94" t="str">
        <f t="shared" si="6"/>
        <v/>
      </c>
      <c r="J50" s="94" t="str">
        <f t="shared" si="7"/>
        <v/>
      </c>
      <c r="K50" s="94">
        <f t="shared" si="8"/>
        <v>3</v>
      </c>
      <c r="L50" s="94" t="str">
        <f t="shared" si="9"/>
        <v/>
      </c>
      <c r="M50" s="94">
        <f t="shared" si="10"/>
        <v>3</v>
      </c>
      <c r="N50" s="94" t="str">
        <f t="shared" si="11"/>
        <v/>
      </c>
      <c r="O50" s="94" t="str">
        <f t="shared" si="12"/>
        <v/>
      </c>
      <c r="P50" s="94">
        <f t="shared" si="13"/>
        <v>3</v>
      </c>
      <c r="Q50" s="94">
        <f t="shared" si="14"/>
        <v>3</v>
      </c>
      <c r="R50" s="94">
        <f t="shared" si="15"/>
        <v>3</v>
      </c>
      <c r="S50" s="94">
        <f t="shared" si="16"/>
        <v>0</v>
      </c>
      <c r="T50" s="94">
        <f t="shared" si="17"/>
        <v>3</v>
      </c>
      <c r="U50" s="94">
        <f t="shared" si="18"/>
        <v>1</v>
      </c>
      <c r="V50" s="94">
        <f t="shared" si="19"/>
        <v>3</v>
      </c>
      <c r="W50" s="94">
        <f t="shared" si="20"/>
        <v>0</v>
      </c>
      <c r="X50" s="94">
        <f t="shared" si="21"/>
        <v>1</v>
      </c>
      <c r="Y50" s="94" t="str">
        <f t="shared" si="22"/>
        <v/>
      </c>
      <c r="Z50" s="94">
        <f t="shared" si="23"/>
        <v>1</v>
      </c>
      <c r="AA50" s="94" t="str">
        <f t="shared" si="24"/>
        <v/>
      </c>
      <c r="AB50" s="94" t="str">
        <f t="shared" si="25"/>
        <v/>
      </c>
      <c r="AC50" s="94" t="str">
        <f t="shared" si="26"/>
        <v/>
      </c>
      <c r="AD50" s="95">
        <f t="shared" si="27"/>
        <v>27</v>
      </c>
      <c r="AE50" s="92">
        <f t="shared" si="32"/>
        <v>13</v>
      </c>
      <c r="AF50" s="96">
        <f t="shared" si="33"/>
        <v>0.73076923076923073</v>
      </c>
      <c r="AG50" s="92">
        <f t="shared" si="34"/>
        <v>8</v>
      </c>
      <c r="AH50" s="92">
        <f t="shared" si="35"/>
        <v>3</v>
      </c>
    </row>
    <row r="51" spans="1:34" x14ac:dyDescent="0.25">
      <c r="A51" s="92">
        <f t="shared" si="0"/>
        <v>49</v>
      </c>
      <c r="B51" s="49">
        <v>3498</v>
      </c>
      <c r="C51" s="115" t="s">
        <v>446</v>
      </c>
      <c r="D51" s="93">
        <f t="shared" si="1"/>
        <v>0</v>
      </c>
      <c r="E51" s="94">
        <f t="shared" si="2"/>
        <v>1</v>
      </c>
      <c r="F51" s="94">
        <f t="shared" si="3"/>
        <v>1</v>
      </c>
      <c r="G51" s="94">
        <f t="shared" si="4"/>
        <v>1</v>
      </c>
      <c r="H51" s="94">
        <f t="shared" si="5"/>
        <v>3</v>
      </c>
      <c r="I51" s="94">
        <f t="shared" si="6"/>
        <v>0</v>
      </c>
      <c r="J51" s="94">
        <f t="shared" si="7"/>
        <v>0</v>
      </c>
      <c r="K51" s="94">
        <f t="shared" si="8"/>
        <v>0</v>
      </c>
      <c r="L51" s="94">
        <f t="shared" si="9"/>
        <v>1</v>
      </c>
      <c r="M51" s="94">
        <f t="shared" si="10"/>
        <v>1</v>
      </c>
      <c r="N51" s="94">
        <f t="shared" si="11"/>
        <v>1</v>
      </c>
      <c r="O51" s="94">
        <f t="shared" si="12"/>
        <v>3</v>
      </c>
      <c r="P51" s="94">
        <f t="shared" si="13"/>
        <v>0</v>
      </c>
      <c r="Q51" s="94">
        <f t="shared" si="14"/>
        <v>1</v>
      </c>
      <c r="R51" s="94">
        <f t="shared" si="15"/>
        <v>1</v>
      </c>
      <c r="S51" s="94">
        <f t="shared" si="16"/>
        <v>1</v>
      </c>
      <c r="T51" s="94">
        <f t="shared" si="17"/>
        <v>1</v>
      </c>
      <c r="U51" s="94">
        <f t="shared" si="18"/>
        <v>3</v>
      </c>
      <c r="V51" s="94">
        <f t="shared" si="19"/>
        <v>1</v>
      </c>
      <c r="W51" s="94">
        <f t="shared" si="20"/>
        <v>3</v>
      </c>
      <c r="X51" s="94">
        <f t="shared" si="21"/>
        <v>1</v>
      </c>
      <c r="Y51" s="94">
        <f t="shared" si="22"/>
        <v>0</v>
      </c>
      <c r="Z51" s="94">
        <f t="shared" si="23"/>
        <v>1</v>
      </c>
      <c r="AA51" s="94">
        <f t="shared" si="24"/>
        <v>1</v>
      </c>
      <c r="AB51" s="94">
        <f t="shared" si="25"/>
        <v>1</v>
      </c>
      <c r="AC51" s="94">
        <f t="shared" si="26"/>
        <v>0</v>
      </c>
      <c r="AD51" s="95">
        <f t="shared" si="27"/>
        <v>27</v>
      </c>
      <c r="AE51" s="92">
        <f t="shared" si="32"/>
        <v>26</v>
      </c>
      <c r="AF51" s="96">
        <f t="shared" si="33"/>
        <v>0.44230769230769229</v>
      </c>
      <c r="AG51" s="92">
        <f t="shared" si="34"/>
        <v>4</v>
      </c>
      <c r="AH51" s="92">
        <f t="shared" si="35"/>
        <v>15</v>
      </c>
    </row>
    <row r="52" spans="1:34" x14ac:dyDescent="0.25">
      <c r="A52" s="92">
        <f t="shared" si="0"/>
        <v>51</v>
      </c>
      <c r="B52" s="49">
        <v>3370</v>
      </c>
      <c r="C52" s="115" t="s">
        <v>731</v>
      </c>
      <c r="D52" s="93" t="str">
        <f t="shared" si="1"/>
        <v/>
      </c>
      <c r="E52" s="94">
        <f t="shared" si="2"/>
        <v>3</v>
      </c>
      <c r="F52" s="94">
        <f t="shared" si="3"/>
        <v>1</v>
      </c>
      <c r="G52" s="94">
        <f t="shared" si="4"/>
        <v>3</v>
      </c>
      <c r="H52" s="94">
        <f t="shared" si="5"/>
        <v>0</v>
      </c>
      <c r="I52" s="94">
        <f t="shared" si="6"/>
        <v>1</v>
      </c>
      <c r="J52" s="94">
        <f t="shared" si="7"/>
        <v>0</v>
      </c>
      <c r="K52" s="94">
        <f t="shared" si="8"/>
        <v>0</v>
      </c>
      <c r="L52" s="94">
        <f t="shared" si="9"/>
        <v>3</v>
      </c>
      <c r="M52" s="94">
        <f t="shared" si="10"/>
        <v>0</v>
      </c>
      <c r="N52" s="94">
        <f t="shared" si="11"/>
        <v>0</v>
      </c>
      <c r="O52" s="94">
        <f t="shared" si="12"/>
        <v>0</v>
      </c>
      <c r="P52" s="94" t="str">
        <f t="shared" si="13"/>
        <v/>
      </c>
      <c r="Q52" s="94">
        <f t="shared" si="14"/>
        <v>0</v>
      </c>
      <c r="R52" s="94">
        <f t="shared" si="15"/>
        <v>3</v>
      </c>
      <c r="S52" s="94" t="str">
        <f t="shared" si="16"/>
        <v/>
      </c>
      <c r="T52" s="94">
        <f t="shared" si="17"/>
        <v>3</v>
      </c>
      <c r="U52" s="94">
        <f t="shared" si="18"/>
        <v>1</v>
      </c>
      <c r="V52" s="94">
        <f t="shared" si="19"/>
        <v>0</v>
      </c>
      <c r="W52" s="94">
        <f t="shared" si="20"/>
        <v>3</v>
      </c>
      <c r="X52" s="94">
        <f t="shared" si="21"/>
        <v>1</v>
      </c>
      <c r="Y52" s="94">
        <f t="shared" si="22"/>
        <v>1</v>
      </c>
      <c r="Z52" s="94" t="str">
        <f t="shared" si="23"/>
        <v/>
      </c>
      <c r="AA52" s="94">
        <f t="shared" si="24"/>
        <v>0</v>
      </c>
      <c r="AB52" s="94">
        <f t="shared" si="25"/>
        <v>0</v>
      </c>
      <c r="AC52" s="94">
        <f t="shared" si="26"/>
        <v>3</v>
      </c>
      <c r="AD52" s="95">
        <f t="shared" si="27"/>
        <v>26</v>
      </c>
      <c r="AE52" s="92">
        <f t="shared" si="32"/>
        <v>22</v>
      </c>
      <c r="AF52" s="96">
        <f t="shared" si="33"/>
        <v>0.43181818181818182</v>
      </c>
      <c r="AG52" s="92">
        <f t="shared" si="34"/>
        <v>7</v>
      </c>
      <c r="AH52" s="92">
        <f t="shared" si="35"/>
        <v>5</v>
      </c>
    </row>
    <row r="53" spans="1:34" x14ac:dyDescent="0.25">
      <c r="A53" s="92">
        <f t="shared" si="0"/>
        <v>51</v>
      </c>
      <c r="B53" s="49">
        <v>7319</v>
      </c>
      <c r="C53" s="115" t="s">
        <v>714</v>
      </c>
      <c r="D53" s="93">
        <f t="shared" si="1"/>
        <v>3</v>
      </c>
      <c r="E53" s="94">
        <f t="shared" si="2"/>
        <v>0</v>
      </c>
      <c r="F53" s="94">
        <f t="shared" si="3"/>
        <v>3</v>
      </c>
      <c r="G53" s="94">
        <f t="shared" si="4"/>
        <v>1</v>
      </c>
      <c r="H53" s="94">
        <f t="shared" si="5"/>
        <v>1</v>
      </c>
      <c r="I53" s="94">
        <f t="shared" si="6"/>
        <v>1</v>
      </c>
      <c r="J53" s="94" t="str">
        <f t="shared" si="7"/>
        <v/>
      </c>
      <c r="K53" s="94">
        <f t="shared" si="8"/>
        <v>0</v>
      </c>
      <c r="L53" s="94">
        <f t="shared" si="9"/>
        <v>1</v>
      </c>
      <c r="M53" s="94">
        <f t="shared" si="10"/>
        <v>1</v>
      </c>
      <c r="N53" s="94">
        <f t="shared" si="11"/>
        <v>1</v>
      </c>
      <c r="O53" s="94">
        <f t="shared" si="12"/>
        <v>0</v>
      </c>
      <c r="P53" s="94">
        <f t="shared" si="13"/>
        <v>1</v>
      </c>
      <c r="Q53" s="94" t="str">
        <f t="shared" si="14"/>
        <v/>
      </c>
      <c r="R53" s="94">
        <f t="shared" si="15"/>
        <v>1</v>
      </c>
      <c r="S53" s="94">
        <f t="shared" si="16"/>
        <v>1</v>
      </c>
      <c r="T53" s="94">
        <f t="shared" si="17"/>
        <v>0</v>
      </c>
      <c r="U53" s="94">
        <f t="shared" si="18"/>
        <v>1</v>
      </c>
      <c r="V53" s="94">
        <f t="shared" si="19"/>
        <v>1</v>
      </c>
      <c r="W53" s="94" t="str">
        <f t="shared" si="20"/>
        <v/>
      </c>
      <c r="X53" s="94">
        <f t="shared" si="21"/>
        <v>3</v>
      </c>
      <c r="Y53" s="94">
        <f t="shared" si="22"/>
        <v>1</v>
      </c>
      <c r="Z53" s="94">
        <f t="shared" si="23"/>
        <v>1</v>
      </c>
      <c r="AA53" s="94">
        <f t="shared" si="24"/>
        <v>0</v>
      </c>
      <c r="AB53" s="94">
        <f t="shared" si="25"/>
        <v>1</v>
      </c>
      <c r="AC53" s="94">
        <f t="shared" si="26"/>
        <v>3</v>
      </c>
      <c r="AD53" s="95">
        <f t="shared" si="27"/>
        <v>26</v>
      </c>
      <c r="AE53" s="92">
        <f t="shared" si="32"/>
        <v>23</v>
      </c>
      <c r="AF53" s="96">
        <f t="shared" si="33"/>
        <v>0.47826086956521741</v>
      </c>
      <c r="AG53" s="92">
        <f t="shared" si="34"/>
        <v>4</v>
      </c>
      <c r="AH53" s="92">
        <f t="shared" si="35"/>
        <v>14</v>
      </c>
    </row>
    <row r="54" spans="1:34" x14ac:dyDescent="0.25">
      <c r="A54" s="92">
        <f t="shared" si="0"/>
        <v>51</v>
      </c>
      <c r="B54" s="49">
        <v>3250</v>
      </c>
      <c r="C54" s="115" t="s">
        <v>397</v>
      </c>
      <c r="D54" s="93">
        <f t="shared" si="1"/>
        <v>0</v>
      </c>
      <c r="E54" s="94">
        <f t="shared" si="2"/>
        <v>0</v>
      </c>
      <c r="F54" s="94">
        <f t="shared" si="3"/>
        <v>1</v>
      </c>
      <c r="G54" s="94">
        <f t="shared" si="4"/>
        <v>0</v>
      </c>
      <c r="H54" s="94">
        <f t="shared" si="5"/>
        <v>1</v>
      </c>
      <c r="I54" s="94">
        <f t="shared" si="6"/>
        <v>1</v>
      </c>
      <c r="J54" s="94">
        <f t="shared" si="7"/>
        <v>1</v>
      </c>
      <c r="K54" s="94">
        <f t="shared" si="8"/>
        <v>3</v>
      </c>
      <c r="L54" s="94">
        <f t="shared" si="9"/>
        <v>0</v>
      </c>
      <c r="M54" s="94">
        <f t="shared" si="10"/>
        <v>0</v>
      </c>
      <c r="N54" s="94">
        <f t="shared" si="11"/>
        <v>3</v>
      </c>
      <c r="O54" s="94">
        <f t="shared" si="12"/>
        <v>1</v>
      </c>
      <c r="P54" s="94">
        <f t="shared" si="13"/>
        <v>0</v>
      </c>
      <c r="Q54" s="94">
        <f t="shared" si="14"/>
        <v>1</v>
      </c>
      <c r="R54" s="94">
        <f t="shared" si="15"/>
        <v>0</v>
      </c>
      <c r="S54" s="94">
        <f t="shared" si="16"/>
        <v>3</v>
      </c>
      <c r="T54" s="94">
        <f t="shared" si="17"/>
        <v>0</v>
      </c>
      <c r="U54" s="94">
        <f t="shared" si="18"/>
        <v>1</v>
      </c>
      <c r="V54" s="94" t="str">
        <f t="shared" si="19"/>
        <v/>
      </c>
      <c r="W54" s="94" t="str">
        <f t="shared" si="20"/>
        <v/>
      </c>
      <c r="X54" s="94">
        <f t="shared" si="21"/>
        <v>3</v>
      </c>
      <c r="Y54" s="94">
        <f t="shared" si="22"/>
        <v>3</v>
      </c>
      <c r="Z54" s="94">
        <f t="shared" si="23"/>
        <v>1</v>
      </c>
      <c r="AA54" s="94">
        <f t="shared" si="24"/>
        <v>3</v>
      </c>
      <c r="AB54" s="94">
        <f t="shared" si="25"/>
        <v>0</v>
      </c>
      <c r="AC54" s="94">
        <f t="shared" si="26"/>
        <v>0</v>
      </c>
      <c r="AD54" s="95">
        <f t="shared" si="27"/>
        <v>26</v>
      </c>
      <c r="AE54" s="92">
        <f t="shared" si="32"/>
        <v>24</v>
      </c>
      <c r="AF54" s="96">
        <f t="shared" si="33"/>
        <v>0.41666666666666669</v>
      </c>
      <c r="AG54" s="92">
        <f t="shared" si="34"/>
        <v>6</v>
      </c>
      <c r="AH54" s="92">
        <f t="shared" si="35"/>
        <v>8</v>
      </c>
    </row>
    <row r="55" spans="1:34" x14ac:dyDescent="0.25">
      <c r="A55" s="92">
        <f t="shared" si="0"/>
        <v>51</v>
      </c>
      <c r="B55" s="49">
        <v>3268</v>
      </c>
      <c r="C55" s="115" t="s">
        <v>343</v>
      </c>
      <c r="D55" s="93">
        <f t="shared" si="1"/>
        <v>0</v>
      </c>
      <c r="E55" s="94">
        <f t="shared" si="2"/>
        <v>3</v>
      </c>
      <c r="F55" s="94">
        <f t="shared" si="3"/>
        <v>0</v>
      </c>
      <c r="G55" s="94">
        <f t="shared" si="4"/>
        <v>0</v>
      </c>
      <c r="H55" s="94">
        <f t="shared" si="5"/>
        <v>0</v>
      </c>
      <c r="I55" s="94">
        <f t="shared" si="6"/>
        <v>1</v>
      </c>
      <c r="J55" s="94">
        <f t="shared" si="7"/>
        <v>3</v>
      </c>
      <c r="K55" s="122">
        <f t="shared" si="8"/>
        <v>3</v>
      </c>
      <c r="L55" s="94">
        <f t="shared" si="9"/>
        <v>0</v>
      </c>
      <c r="M55" s="94">
        <f t="shared" si="10"/>
        <v>0</v>
      </c>
      <c r="N55" s="94">
        <f t="shared" si="11"/>
        <v>1</v>
      </c>
      <c r="O55" s="94">
        <f t="shared" si="12"/>
        <v>3</v>
      </c>
      <c r="P55" s="94">
        <f t="shared" si="13"/>
        <v>0</v>
      </c>
      <c r="Q55" s="94" t="str">
        <f t="shared" si="14"/>
        <v/>
      </c>
      <c r="R55" s="94">
        <f t="shared" si="15"/>
        <v>0</v>
      </c>
      <c r="S55" s="94">
        <f t="shared" si="16"/>
        <v>0</v>
      </c>
      <c r="T55" s="94">
        <f t="shared" si="17"/>
        <v>0</v>
      </c>
      <c r="U55" s="94">
        <f t="shared" si="18"/>
        <v>3</v>
      </c>
      <c r="V55" s="94">
        <f t="shared" si="19"/>
        <v>0</v>
      </c>
      <c r="W55" s="94">
        <f t="shared" si="20"/>
        <v>3</v>
      </c>
      <c r="X55" s="94">
        <f t="shared" si="21"/>
        <v>1</v>
      </c>
      <c r="Y55" s="94">
        <f t="shared" si="22"/>
        <v>0</v>
      </c>
      <c r="Z55" s="94">
        <f t="shared" si="23"/>
        <v>3</v>
      </c>
      <c r="AA55" s="94">
        <f t="shared" si="24"/>
        <v>1</v>
      </c>
      <c r="AB55" s="94">
        <f t="shared" si="25"/>
        <v>1</v>
      </c>
      <c r="AC55" s="94">
        <f t="shared" si="26"/>
        <v>0</v>
      </c>
      <c r="AD55" s="95">
        <f t="shared" si="27"/>
        <v>26</v>
      </c>
      <c r="AE55" s="92">
        <f t="shared" si="32"/>
        <v>25</v>
      </c>
      <c r="AF55" s="96">
        <f t="shared" si="33"/>
        <v>0.38</v>
      </c>
      <c r="AG55" s="92">
        <f t="shared" si="34"/>
        <v>7</v>
      </c>
      <c r="AH55" s="92">
        <f t="shared" si="35"/>
        <v>5</v>
      </c>
    </row>
    <row r="56" spans="1:34" x14ac:dyDescent="0.25">
      <c r="A56" s="92">
        <f t="shared" si="0"/>
        <v>51</v>
      </c>
      <c r="B56" s="49">
        <v>9700</v>
      </c>
      <c r="C56" s="115" t="s">
        <v>703</v>
      </c>
      <c r="D56" s="93">
        <f t="shared" si="1"/>
        <v>1</v>
      </c>
      <c r="E56" s="94">
        <f t="shared" si="2"/>
        <v>3</v>
      </c>
      <c r="F56" s="94">
        <f t="shared" si="3"/>
        <v>1</v>
      </c>
      <c r="G56" s="94">
        <f t="shared" si="4"/>
        <v>3</v>
      </c>
      <c r="H56" s="94">
        <f t="shared" si="5"/>
        <v>1</v>
      </c>
      <c r="I56" s="94">
        <f t="shared" si="6"/>
        <v>0</v>
      </c>
      <c r="J56" s="94">
        <f t="shared" si="7"/>
        <v>1</v>
      </c>
      <c r="K56" s="94">
        <f t="shared" si="8"/>
        <v>3</v>
      </c>
      <c r="L56" s="94">
        <f t="shared" si="9"/>
        <v>0</v>
      </c>
      <c r="M56" s="94">
        <f t="shared" si="10"/>
        <v>1</v>
      </c>
      <c r="N56" s="94">
        <f t="shared" si="11"/>
        <v>1</v>
      </c>
      <c r="O56" s="94">
        <f t="shared" si="12"/>
        <v>0</v>
      </c>
      <c r="P56" s="94" t="str">
        <f t="shared" si="13"/>
        <v/>
      </c>
      <c r="Q56" s="94">
        <f t="shared" si="14"/>
        <v>1</v>
      </c>
      <c r="R56" s="94">
        <f t="shared" si="15"/>
        <v>1</v>
      </c>
      <c r="S56" s="94">
        <f t="shared" si="16"/>
        <v>3</v>
      </c>
      <c r="T56" s="94">
        <f t="shared" si="17"/>
        <v>1</v>
      </c>
      <c r="U56" s="94">
        <f t="shared" si="18"/>
        <v>1</v>
      </c>
      <c r="V56" s="94">
        <f t="shared" si="19"/>
        <v>1</v>
      </c>
      <c r="W56" s="94">
        <f t="shared" si="20"/>
        <v>1</v>
      </c>
      <c r="X56" s="94">
        <f t="shared" si="21"/>
        <v>0</v>
      </c>
      <c r="Y56" s="94">
        <f t="shared" si="22"/>
        <v>1</v>
      </c>
      <c r="Z56" s="94">
        <f t="shared" si="23"/>
        <v>0</v>
      </c>
      <c r="AA56" s="94">
        <f t="shared" si="24"/>
        <v>1</v>
      </c>
      <c r="AB56" s="94">
        <f t="shared" si="25"/>
        <v>0</v>
      </c>
      <c r="AC56" s="94">
        <f t="shared" si="26"/>
        <v>0</v>
      </c>
      <c r="AD56" s="95">
        <f t="shared" si="27"/>
        <v>26</v>
      </c>
      <c r="AE56" s="92">
        <f t="shared" si="32"/>
        <v>25</v>
      </c>
      <c r="AF56" s="96">
        <f t="shared" si="33"/>
        <v>0.44</v>
      </c>
      <c r="AG56" s="92">
        <f t="shared" si="34"/>
        <v>4</v>
      </c>
      <c r="AH56" s="92">
        <f t="shared" si="35"/>
        <v>14</v>
      </c>
    </row>
    <row r="57" spans="1:34" x14ac:dyDescent="0.25">
      <c r="A57" s="92">
        <f t="shared" si="0"/>
        <v>56</v>
      </c>
      <c r="B57" s="49">
        <v>2739</v>
      </c>
      <c r="C57" s="115" t="s">
        <v>628</v>
      </c>
      <c r="D57" s="93">
        <f t="shared" si="1"/>
        <v>1</v>
      </c>
      <c r="E57" s="94" t="str">
        <f t="shared" si="2"/>
        <v/>
      </c>
      <c r="F57" s="94" t="str">
        <f t="shared" si="3"/>
        <v/>
      </c>
      <c r="G57" s="94" t="str">
        <f t="shared" si="4"/>
        <v/>
      </c>
      <c r="H57" s="94">
        <f t="shared" si="5"/>
        <v>0</v>
      </c>
      <c r="I57" s="94">
        <f t="shared" si="6"/>
        <v>1</v>
      </c>
      <c r="J57" s="94">
        <f t="shared" si="7"/>
        <v>3</v>
      </c>
      <c r="K57" s="94">
        <f t="shared" si="8"/>
        <v>1</v>
      </c>
      <c r="L57" s="94" t="str">
        <f t="shared" si="9"/>
        <v/>
      </c>
      <c r="M57" s="94">
        <f t="shared" si="10"/>
        <v>3</v>
      </c>
      <c r="N57" s="94">
        <f t="shared" si="11"/>
        <v>0</v>
      </c>
      <c r="O57" s="94">
        <f t="shared" si="12"/>
        <v>0</v>
      </c>
      <c r="P57" s="94">
        <f t="shared" si="13"/>
        <v>1</v>
      </c>
      <c r="Q57" s="94" t="str">
        <f t="shared" si="14"/>
        <v/>
      </c>
      <c r="R57" s="94">
        <f t="shared" si="15"/>
        <v>3</v>
      </c>
      <c r="S57" s="94">
        <f t="shared" si="16"/>
        <v>1</v>
      </c>
      <c r="T57" s="94">
        <f t="shared" si="17"/>
        <v>1</v>
      </c>
      <c r="U57" s="94">
        <f t="shared" si="18"/>
        <v>0</v>
      </c>
      <c r="V57" s="94">
        <f t="shared" si="19"/>
        <v>1</v>
      </c>
      <c r="W57" s="94">
        <f t="shared" si="20"/>
        <v>0</v>
      </c>
      <c r="X57" s="94">
        <f t="shared" si="21"/>
        <v>1</v>
      </c>
      <c r="Y57" s="94">
        <f t="shared" si="22"/>
        <v>1</v>
      </c>
      <c r="Z57" s="94">
        <f t="shared" si="23"/>
        <v>3</v>
      </c>
      <c r="AA57" s="94">
        <f t="shared" si="24"/>
        <v>3</v>
      </c>
      <c r="AB57" s="94">
        <f t="shared" si="25"/>
        <v>1</v>
      </c>
      <c r="AC57" s="94" t="str">
        <f t="shared" si="26"/>
        <v/>
      </c>
      <c r="AD57" s="95">
        <f t="shared" si="27"/>
        <v>25</v>
      </c>
      <c r="AE57" s="92">
        <f t="shared" si="32"/>
        <v>20</v>
      </c>
      <c r="AF57" s="96">
        <f t="shared" si="33"/>
        <v>0.5</v>
      </c>
      <c r="AG57" s="92">
        <f t="shared" si="34"/>
        <v>5</v>
      </c>
      <c r="AH57" s="92">
        <f t="shared" si="35"/>
        <v>10</v>
      </c>
    </row>
    <row r="58" spans="1:34" x14ac:dyDescent="0.25">
      <c r="A58" s="92">
        <f t="shared" si="0"/>
        <v>56</v>
      </c>
      <c r="B58" s="49">
        <v>4331</v>
      </c>
      <c r="C58" s="115" t="s">
        <v>625</v>
      </c>
      <c r="D58" s="93">
        <f t="shared" si="1"/>
        <v>0</v>
      </c>
      <c r="E58" s="94">
        <f t="shared" si="2"/>
        <v>1</v>
      </c>
      <c r="F58" s="94">
        <f t="shared" si="3"/>
        <v>3</v>
      </c>
      <c r="G58" s="94">
        <f t="shared" si="4"/>
        <v>0</v>
      </c>
      <c r="H58" s="94">
        <f t="shared" si="5"/>
        <v>1</v>
      </c>
      <c r="I58" s="94">
        <f t="shared" si="6"/>
        <v>1</v>
      </c>
      <c r="J58" s="94">
        <f t="shared" si="7"/>
        <v>0</v>
      </c>
      <c r="K58" s="94">
        <f t="shared" si="8"/>
        <v>0</v>
      </c>
      <c r="L58" s="94" t="str">
        <f t="shared" si="9"/>
        <v/>
      </c>
      <c r="M58" s="94" t="str">
        <f t="shared" si="10"/>
        <v/>
      </c>
      <c r="N58" s="94">
        <f t="shared" si="11"/>
        <v>0</v>
      </c>
      <c r="O58" s="94">
        <f t="shared" si="12"/>
        <v>3</v>
      </c>
      <c r="P58" s="94">
        <f t="shared" si="13"/>
        <v>1</v>
      </c>
      <c r="Q58" s="94">
        <f t="shared" si="14"/>
        <v>1</v>
      </c>
      <c r="R58" s="94">
        <f t="shared" si="15"/>
        <v>0</v>
      </c>
      <c r="S58" s="94">
        <f t="shared" si="16"/>
        <v>3</v>
      </c>
      <c r="T58" s="94">
        <f t="shared" si="17"/>
        <v>1</v>
      </c>
      <c r="U58" s="94">
        <f t="shared" si="18"/>
        <v>3</v>
      </c>
      <c r="V58" s="94">
        <f t="shared" si="19"/>
        <v>1</v>
      </c>
      <c r="W58" s="94">
        <f t="shared" si="20"/>
        <v>0</v>
      </c>
      <c r="X58" s="94" t="str">
        <f t="shared" si="21"/>
        <v/>
      </c>
      <c r="Y58" s="94">
        <f t="shared" si="22"/>
        <v>1</v>
      </c>
      <c r="Z58" s="94">
        <f t="shared" si="23"/>
        <v>1</v>
      </c>
      <c r="AA58" s="94">
        <f t="shared" si="24"/>
        <v>1</v>
      </c>
      <c r="AB58" s="94">
        <f t="shared" si="25"/>
        <v>3</v>
      </c>
      <c r="AC58" s="94">
        <f t="shared" si="26"/>
        <v>0</v>
      </c>
      <c r="AD58" s="95">
        <f t="shared" si="27"/>
        <v>25</v>
      </c>
      <c r="AE58" s="92">
        <f t="shared" si="32"/>
        <v>23</v>
      </c>
      <c r="AF58" s="96">
        <f t="shared" si="33"/>
        <v>0.43478260869565216</v>
      </c>
      <c r="AG58" s="92">
        <f t="shared" si="34"/>
        <v>5</v>
      </c>
      <c r="AH58" s="92">
        <f t="shared" si="35"/>
        <v>10</v>
      </c>
    </row>
    <row r="59" spans="1:34" x14ac:dyDescent="0.25">
      <c r="A59" s="92">
        <f t="shared" si="0"/>
        <v>56</v>
      </c>
      <c r="B59" s="49">
        <v>1096</v>
      </c>
      <c r="C59" s="115" t="s">
        <v>668</v>
      </c>
      <c r="D59" s="93">
        <f t="shared" si="1"/>
        <v>1</v>
      </c>
      <c r="E59" s="94">
        <f t="shared" si="2"/>
        <v>0</v>
      </c>
      <c r="F59" s="94">
        <f t="shared" si="3"/>
        <v>0</v>
      </c>
      <c r="G59" s="94">
        <f t="shared" si="4"/>
        <v>3</v>
      </c>
      <c r="H59" s="94">
        <f t="shared" si="5"/>
        <v>0</v>
      </c>
      <c r="I59" s="94">
        <f t="shared" si="6"/>
        <v>1</v>
      </c>
      <c r="J59" s="94">
        <f t="shared" si="7"/>
        <v>0</v>
      </c>
      <c r="K59" s="94">
        <f t="shared" si="8"/>
        <v>1</v>
      </c>
      <c r="L59" s="94">
        <f t="shared" si="9"/>
        <v>1</v>
      </c>
      <c r="M59" s="94">
        <f t="shared" si="10"/>
        <v>0</v>
      </c>
      <c r="N59" s="94">
        <f t="shared" si="11"/>
        <v>0</v>
      </c>
      <c r="O59" s="94">
        <f t="shared" si="12"/>
        <v>1</v>
      </c>
      <c r="P59" s="94">
        <f t="shared" si="13"/>
        <v>1</v>
      </c>
      <c r="Q59" s="94">
        <f t="shared" si="14"/>
        <v>3</v>
      </c>
      <c r="R59" s="94">
        <f t="shared" si="15"/>
        <v>3</v>
      </c>
      <c r="S59" s="94">
        <f t="shared" si="16"/>
        <v>0</v>
      </c>
      <c r="T59" s="94">
        <f t="shared" si="17"/>
        <v>1</v>
      </c>
      <c r="U59" s="94">
        <f t="shared" si="18"/>
        <v>1</v>
      </c>
      <c r="V59" s="94">
        <f t="shared" si="19"/>
        <v>1</v>
      </c>
      <c r="W59" s="94">
        <f t="shared" si="20"/>
        <v>1</v>
      </c>
      <c r="X59" s="94" t="str">
        <f t="shared" si="21"/>
        <v/>
      </c>
      <c r="Y59" s="94">
        <f t="shared" si="22"/>
        <v>3</v>
      </c>
      <c r="Z59" s="94">
        <f t="shared" si="23"/>
        <v>1</v>
      </c>
      <c r="AA59" s="94">
        <f t="shared" si="24"/>
        <v>0</v>
      </c>
      <c r="AB59" s="94">
        <f t="shared" si="25"/>
        <v>1</v>
      </c>
      <c r="AC59" s="94">
        <f t="shared" si="26"/>
        <v>1</v>
      </c>
      <c r="AD59" s="95">
        <f t="shared" si="27"/>
        <v>25</v>
      </c>
      <c r="AE59" s="92">
        <f t="shared" si="32"/>
        <v>25</v>
      </c>
      <c r="AF59" s="96">
        <f t="shared" si="33"/>
        <v>0.42</v>
      </c>
      <c r="AG59" s="92">
        <f t="shared" si="34"/>
        <v>4</v>
      </c>
      <c r="AH59" s="92">
        <f t="shared" si="35"/>
        <v>13</v>
      </c>
    </row>
    <row r="60" spans="1:34" x14ac:dyDescent="0.25">
      <c r="A60" s="92">
        <f t="shared" si="0"/>
        <v>56</v>
      </c>
      <c r="B60" s="116">
        <v>2902</v>
      </c>
      <c r="C60" s="118" t="s">
        <v>794</v>
      </c>
      <c r="D60" s="93" t="str">
        <f t="shared" si="1"/>
        <v/>
      </c>
      <c r="E60" s="94" t="str">
        <f t="shared" si="2"/>
        <v/>
      </c>
      <c r="F60" s="94" t="str">
        <f t="shared" si="3"/>
        <v/>
      </c>
      <c r="G60" s="94" t="str">
        <f t="shared" si="4"/>
        <v/>
      </c>
      <c r="H60" s="94" t="str">
        <f t="shared" si="5"/>
        <v/>
      </c>
      <c r="I60" s="94" t="str">
        <f t="shared" si="6"/>
        <v/>
      </c>
      <c r="J60" s="94" t="str">
        <f t="shared" si="7"/>
        <v/>
      </c>
      <c r="K60" s="94">
        <f t="shared" si="8"/>
        <v>3</v>
      </c>
      <c r="L60" s="94" t="str">
        <f t="shared" si="9"/>
        <v/>
      </c>
      <c r="M60" s="94">
        <f t="shared" si="10"/>
        <v>3</v>
      </c>
      <c r="N60" s="94" t="str">
        <f t="shared" si="11"/>
        <v/>
      </c>
      <c r="O60" s="94" t="str">
        <f t="shared" si="12"/>
        <v/>
      </c>
      <c r="P60" s="94" t="str">
        <f t="shared" si="13"/>
        <v/>
      </c>
      <c r="Q60" s="94">
        <f t="shared" si="14"/>
        <v>3</v>
      </c>
      <c r="R60" s="94">
        <f t="shared" si="15"/>
        <v>3</v>
      </c>
      <c r="S60" s="94" t="str">
        <f t="shared" si="16"/>
        <v/>
      </c>
      <c r="T60" s="94">
        <f t="shared" si="17"/>
        <v>1</v>
      </c>
      <c r="U60" s="94">
        <f t="shared" si="18"/>
        <v>3</v>
      </c>
      <c r="V60" s="94">
        <f t="shared" si="19"/>
        <v>1</v>
      </c>
      <c r="W60" s="94">
        <f t="shared" si="20"/>
        <v>1</v>
      </c>
      <c r="X60" s="94" t="str">
        <f t="shared" si="21"/>
        <v/>
      </c>
      <c r="Y60" s="94" t="str">
        <f t="shared" si="22"/>
        <v/>
      </c>
      <c r="Z60" s="94">
        <f t="shared" si="23"/>
        <v>3</v>
      </c>
      <c r="AA60" s="94" t="str">
        <f t="shared" si="24"/>
        <v/>
      </c>
      <c r="AB60" s="94">
        <f t="shared" si="25"/>
        <v>3</v>
      </c>
      <c r="AC60" s="94">
        <f t="shared" si="26"/>
        <v>1</v>
      </c>
      <c r="AD60" s="95">
        <f t="shared" si="27"/>
        <v>25</v>
      </c>
      <c r="AE60" s="92"/>
      <c r="AG60" s="92"/>
      <c r="AH60" s="92"/>
    </row>
    <row r="61" spans="1:34" x14ac:dyDescent="0.25">
      <c r="A61" s="92">
        <f t="shared" si="0"/>
        <v>60</v>
      </c>
      <c r="B61" s="49">
        <v>4031</v>
      </c>
      <c r="C61" s="115" t="s">
        <v>780</v>
      </c>
      <c r="D61" s="93" t="str">
        <f t="shared" si="1"/>
        <v/>
      </c>
      <c r="E61" s="94" t="str">
        <f t="shared" si="2"/>
        <v/>
      </c>
      <c r="F61" s="94">
        <f t="shared" si="3"/>
        <v>3</v>
      </c>
      <c r="G61" s="94" t="str">
        <f t="shared" si="4"/>
        <v/>
      </c>
      <c r="H61" s="94">
        <f t="shared" si="5"/>
        <v>3</v>
      </c>
      <c r="I61" s="94" t="str">
        <f t="shared" si="6"/>
        <v/>
      </c>
      <c r="J61" s="94" t="str">
        <f t="shared" si="7"/>
        <v/>
      </c>
      <c r="K61" s="94" t="str">
        <f t="shared" si="8"/>
        <v/>
      </c>
      <c r="L61" s="94" t="str">
        <f t="shared" si="9"/>
        <v/>
      </c>
      <c r="M61" s="94" t="str">
        <f t="shared" si="10"/>
        <v/>
      </c>
      <c r="N61" s="94">
        <f t="shared" si="11"/>
        <v>1</v>
      </c>
      <c r="O61" s="94">
        <f t="shared" si="12"/>
        <v>1</v>
      </c>
      <c r="P61" s="94" t="str">
        <f t="shared" si="13"/>
        <v/>
      </c>
      <c r="Q61" s="94" t="str">
        <f t="shared" si="14"/>
        <v/>
      </c>
      <c r="R61" s="94">
        <f t="shared" si="15"/>
        <v>1</v>
      </c>
      <c r="S61" s="94">
        <f t="shared" si="16"/>
        <v>3</v>
      </c>
      <c r="T61" s="94">
        <f t="shared" si="17"/>
        <v>1</v>
      </c>
      <c r="U61" s="94">
        <f t="shared" si="18"/>
        <v>3</v>
      </c>
      <c r="V61" s="94" t="str">
        <f t="shared" si="19"/>
        <v/>
      </c>
      <c r="W61" s="94">
        <f t="shared" si="20"/>
        <v>1</v>
      </c>
      <c r="X61" s="94">
        <f t="shared" si="21"/>
        <v>0</v>
      </c>
      <c r="Y61" s="94">
        <f t="shared" si="22"/>
        <v>0</v>
      </c>
      <c r="Z61" s="94">
        <f t="shared" si="23"/>
        <v>3</v>
      </c>
      <c r="AA61" s="94">
        <f t="shared" si="24"/>
        <v>3</v>
      </c>
      <c r="AB61" s="94" t="str">
        <f t="shared" si="25"/>
        <v/>
      </c>
      <c r="AC61" s="94">
        <f t="shared" si="26"/>
        <v>1</v>
      </c>
      <c r="AD61" s="95">
        <f t="shared" si="27"/>
        <v>24</v>
      </c>
      <c r="AE61" s="92">
        <f t="shared" ref="AE61:AE72" si="36">IF(B61&lt;&gt;"",COUNT(D61:AC61),"")</f>
        <v>14</v>
      </c>
      <c r="AF61" s="96">
        <f t="shared" ref="AF61:AF72" si="37">IFERROR(((AG61*2)+(AH61*1))/(AE61*2),"")</f>
        <v>0.6428571428571429</v>
      </c>
      <c r="AG61" s="92">
        <f t="shared" ref="AG61:AG72" si="38">IF(B61&lt;&gt;"",COUNTIF(D61:AC61,"=3"),"")</f>
        <v>6</v>
      </c>
      <c r="AH61" s="92">
        <f t="shared" ref="AH61:AH72" si="39">IF(B61&lt;&gt;"",COUNTIF(D61:AC61,"=1"),"")</f>
        <v>6</v>
      </c>
    </row>
    <row r="62" spans="1:34" x14ac:dyDescent="0.25">
      <c r="A62" s="92">
        <f t="shared" si="0"/>
        <v>60</v>
      </c>
      <c r="B62" s="49">
        <v>3663</v>
      </c>
      <c r="C62" s="115" t="s">
        <v>292</v>
      </c>
      <c r="D62" s="93" t="str">
        <f t="shared" si="1"/>
        <v/>
      </c>
      <c r="E62" s="94">
        <f t="shared" si="2"/>
        <v>0</v>
      </c>
      <c r="F62" s="94">
        <f t="shared" si="3"/>
        <v>1</v>
      </c>
      <c r="G62" s="94">
        <f t="shared" si="4"/>
        <v>0</v>
      </c>
      <c r="H62" s="94">
        <f t="shared" si="5"/>
        <v>3</v>
      </c>
      <c r="I62" s="94" t="str">
        <f t="shared" si="6"/>
        <v/>
      </c>
      <c r="J62" s="94">
        <f t="shared" si="7"/>
        <v>1</v>
      </c>
      <c r="K62" s="94">
        <f t="shared" si="8"/>
        <v>1</v>
      </c>
      <c r="L62" s="94">
        <f t="shared" si="9"/>
        <v>1</v>
      </c>
      <c r="M62" s="94">
        <f t="shared" si="10"/>
        <v>1</v>
      </c>
      <c r="N62" s="94">
        <f t="shared" si="11"/>
        <v>1</v>
      </c>
      <c r="O62" s="94" t="str">
        <f t="shared" si="12"/>
        <v/>
      </c>
      <c r="P62" s="94">
        <f t="shared" si="13"/>
        <v>3</v>
      </c>
      <c r="Q62" s="94" t="str">
        <f t="shared" si="14"/>
        <v/>
      </c>
      <c r="R62" s="94">
        <f t="shared" si="15"/>
        <v>1</v>
      </c>
      <c r="S62" s="94">
        <f t="shared" si="16"/>
        <v>1</v>
      </c>
      <c r="T62" s="94">
        <f t="shared" si="17"/>
        <v>3</v>
      </c>
      <c r="U62" s="94">
        <f t="shared" si="18"/>
        <v>0</v>
      </c>
      <c r="V62" s="94" t="str">
        <f t="shared" si="19"/>
        <v/>
      </c>
      <c r="W62" s="94" t="str">
        <f t="shared" si="20"/>
        <v/>
      </c>
      <c r="X62" s="94">
        <f t="shared" si="21"/>
        <v>1</v>
      </c>
      <c r="Y62" s="94">
        <f t="shared" si="22"/>
        <v>0</v>
      </c>
      <c r="Z62" s="94">
        <f t="shared" si="23"/>
        <v>1</v>
      </c>
      <c r="AA62" s="94">
        <f t="shared" si="24"/>
        <v>1</v>
      </c>
      <c r="AB62" s="94">
        <f t="shared" si="25"/>
        <v>1</v>
      </c>
      <c r="AC62" s="94">
        <f t="shared" si="26"/>
        <v>3</v>
      </c>
      <c r="AD62" s="95">
        <f t="shared" si="27"/>
        <v>24</v>
      </c>
      <c r="AE62" s="92">
        <f t="shared" si="36"/>
        <v>20</v>
      </c>
      <c r="AF62" s="96">
        <f t="shared" si="37"/>
        <v>0.5</v>
      </c>
      <c r="AG62" s="92">
        <f t="shared" si="38"/>
        <v>4</v>
      </c>
      <c r="AH62" s="92">
        <f t="shared" si="39"/>
        <v>12</v>
      </c>
    </row>
    <row r="63" spans="1:34" x14ac:dyDescent="0.25">
      <c r="A63" s="92">
        <f t="shared" si="0"/>
        <v>60</v>
      </c>
      <c r="B63" s="49">
        <v>7086</v>
      </c>
      <c r="C63" s="115" t="s">
        <v>385</v>
      </c>
      <c r="D63" s="93">
        <f t="shared" si="1"/>
        <v>1</v>
      </c>
      <c r="E63" s="94">
        <f t="shared" si="2"/>
        <v>1</v>
      </c>
      <c r="F63" s="122">
        <f t="shared" si="3"/>
        <v>0</v>
      </c>
      <c r="G63" s="94" t="str">
        <f t="shared" si="4"/>
        <v/>
      </c>
      <c r="H63" s="94" t="str">
        <f t="shared" si="5"/>
        <v/>
      </c>
      <c r="I63" s="94">
        <f t="shared" si="6"/>
        <v>0</v>
      </c>
      <c r="J63" s="94">
        <f t="shared" si="7"/>
        <v>3</v>
      </c>
      <c r="K63" s="94">
        <f t="shared" si="8"/>
        <v>0</v>
      </c>
      <c r="L63" s="94">
        <f t="shared" si="9"/>
        <v>3</v>
      </c>
      <c r="M63" s="94" t="str">
        <f t="shared" si="10"/>
        <v/>
      </c>
      <c r="N63" s="94">
        <f t="shared" si="11"/>
        <v>1</v>
      </c>
      <c r="O63" s="94">
        <f t="shared" si="12"/>
        <v>3</v>
      </c>
      <c r="P63" s="94">
        <f t="shared" si="13"/>
        <v>3</v>
      </c>
      <c r="Q63" s="94">
        <f t="shared" si="14"/>
        <v>3</v>
      </c>
      <c r="R63" s="94">
        <f t="shared" si="15"/>
        <v>0</v>
      </c>
      <c r="S63" s="94">
        <f t="shared" si="16"/>
        <v>1</v>
      </c>
      <c r="T63" s="94">
        <f t="shared" si="17"/>
        <v>0</v>
      </c>
      <c r="U63" s="94">
        <f t="shared" si="18"/>
        <v>0</v>
      </c>
      <c r="V63" s="94">
        <f t="shared" si="19"/>
        <v>0</v>
      </c>
      <c r="W63" s="94" t="str">
        <f t="shared" si="20"/>
        <v/>
      </c>
      <c r="X63" s="94">
        <f t="shared" si="21"/>
        <v>0</v>
      </c>
      <c r="Y63" s="94">
        <f t="shared" si="22"/>
        <v>0</v>
      </c>
      <c r="Z63" s="94">
        <f t="shared" si="23"/>
        <v>1</v>
      </c>
      <c r="AA63" s="94">
        <f t="shared" si="24"/>
        <v>0</v>
      </c>
      <c r="AB63" s="94">
        <f t="shared" si="25"/>
        <v>1</v>
      </c>
      <c r="AC63" s="94">
        <f t="shared" si="26"/>
        <v>3</v>
      </c>
      <c r="AD63" s="95">
        <f t="shared" si="27"/>
        <v>24</v>
      </c>
      <c r="AE63" s="92">
        <f t="shared" si="36"/>
        <v>22</v>
      </c>
      <c r="AF63" s="96">
        <f t="shared" si="37"/>
        <v>0.40909090909090912</v>
      </c>
      <c r="AG63" s="92">
        <f t="shared" si="38"/>
        <v>6</v>
      </c>
      <c r="AH63" s="92">
        <f t="shared" si="39"/>
        <v>6</v>
      </c>
    </row>
    <row r="64" spans="1:34" x14ac:dyDescent="0.25">
      <c r="A64" s="92">
        <f t="shared" si="0"/>
        <v>63</v>
      </c>
      <c r="B64" s="49">
        <v>5042</v>
      </c>
      <c r="C64" s="115" t="s">
        <v>413</v>
      </c>
      <c r="D64" s="93">
        <f t="shared" si="1"/>
        <v>0</v>
      </c>
      <c r="E64" s="94">
        <f t="shared" si="2"/>
        <v>3</v>
      </c>
      <c r="F64" s="94">
        <f t="shared" si="3"/>
        <v>0</v>
      </c>
      <c r="G64" s="94">
        <f t="shared" si="4"/>
        <v>1</v>
      </c>
      <c r="H64" s="94">
        <f t="shared" si="5"/>
        <v>0</v>
      </c>
      <c r="I64" s="94">
        <f t="shared" si="6"/>
        <v>1</v>
      </c>
      <c r="J64" s="94">
        <f t="shared" si="7"/>
        <v>1</v>
      </c>
      <c r="K64" s="94" t="str">
        <f t="shared" si="8"/>
        <v/>
      </c>
      <c r="L64" s="94">
        <f t="shared" si="9"/>
        <v>0</v>
      </c>
      <c r="M64" s="94">
        <f t="shared" si="10"/>
        <v>1</v>
      </c>
      <c r="N64" s="94">
        <f t="shared" si="11"/>
        <v>3</v>
      </c>
      <c r="O64" s="94">
        <f t="shared" si="12"/>
        <v>3</v>
      </c>
      <c r="P64" s="94">
        <f t="shared" si="13"/>
        <v>1</v>
      </c>
      <c r="Q64" s="94">
        <f t="shared" si="14"/>
        <v>3</v>
      </c>
      <c r="R64" s="94">
        <f t="shared" si="15"/>
        <v>1</v>
      </c>
      <c r="S64" s="94" t="str">
        <f t="shared" si="16"/>
        <v/>
      </c>
      <c r="T64" s="94">
        <f t="shared" si="17"/>
        <v>1</v>
      </c>
      <c r="U64" s="94">
        <f t="shared" si="18"/>
        <v>0</v>
      </c>
      <c r="V64" s="94">
        <f t="shared" si="19"/>
        <v>1</v>
      </c>
      <c r="W64" s="94">
        <f t="shared" si="20"/>
        <v>1</v>
      </c>
      <c r="X64" s="94">
        <f t="shared" si="21"/>
        <v>0</v>
      </c>
      <c r="Y64" s="94">
        <f t="shared" si="22"/>
        <v>1</v>
      </c>
      <c r="Z64" s="94">
        <f t="shared" si="23"/>
        <v>0</v>
      </c>
      <c r="AA64" s="94">
        <f t="shared" si="24"/>
        <v>1</v>
      </c>
      <c r="AB64" s="94">
        <f t="shared" si="25"/>
        <v>0</v>
      </c>
      <c r="AC64" s="94">
        <f t="shared" si="26"/>
        <v>0</v>
      </c>
      <c r="AD64" s="95">
        <f t="shared" si="27"/>
        <v>23</v>
      </c>
      <c r="AE64" s="92">
        <f t="shared" si="36"/>
        <v>24</v>
      </c>
      <c r="AF64" s="96">
        <f t="shared" si="37"/>
        <v>0.39583333333333331</v>
      </c>
      <c r="AG64" s="92">
        <f t="shared" si="38"/>
        <v>4</v>
      </c>
      <c r="AH64" s="92">
        <f t="shared" si="39"/>
        <v>11</v>
      </c>
    </row>
    <row r="65" spans="1:34" x14ac:dyDescent="0.25">
      <c r="A65" s="92">
        <f t="shared" si="0"/>
        <v>64</v>
      </c>
      <c r="B65" s="49">
        <v>104</v>
      </c>
      <c r="C65" s="115" t="s">
        <v>640</v>
      </c>
      <c r="D65" s="93">
        <f t="shared" si="1"/>
        <v>3</v>
      </c>
      <c r="E65" s="94">
        <f t="shared" si="2"/>
        <v>0</v>
      </c>
      <c r="F65" s="94">
        <f t="shared" si="3"/>
        <v>1</v>
      </c>
      <c r="G65" s="94" t="str">
        <f t="shared" si="4"/>
        <v/>
      </c>
      <c r="H65" s="94">
        <f t="shared" si="5"/>
        <v>0</v>
      </c>
      <c r="I65" s="94">
        <f t="shared" si="6"/>
        <v>3</v>
      </c>
      <c r="J65" s="94">
        <f t="shared" si="7"/>
        <v>1</v>
      </c>
      <c r="K65" s="94">
        <f t="shared" si="8"/>
        <v>1</v>
      </c>
      <c r="L65" s="94">
        <f t="shared" si="9"/>
        <v>1</v>
      </c>
      <c r="M65" s="94">
        <f t="shared" si="10"/>
        <v>0</v>
      </c>
      <c r="N65" s="94">
        <f t="shared" si="11"/>
        <v>1</v>
      </c>
      <c r="O65" s="94">
        <f t="shared" si="12"/>
        <v>3</v>
      </c>
      <c r="P65" s="94" t="str">
        <f t="shared" si="13"/>
        <v/>
      </c>
      <c r="Q65" s="94">
        <f t="shared" si="14"/>
        <v>0</v>
      </c>
      <c r="R65" s="94" t="str">
        <f t="shared" si="15"/>
        <v/>
      </c>
      <c r="S65" s="94">
        <f t="shared" si="16"/>
        <v>0</v>
      </c>
      <c r="T65" s="94">
        <f t="shared" si="17"/>
        <v>1</v>
      </c>
      <c r="U65" s="94">
        <f t="shared" si="18"/>
        <v>1</v>
      </c>
      <c r="V65" s="94">
        <f t="shared" si="19"/>
        <v>0</v>
      </c>
      <c r="W65" s="94">
        <f t="shared" si="20"/>
        <v>3</v>
      </c>
      <c r="X65" s="94">
        <f t="shared" si="21"/>
        <v>3</v>
      </c>
      <c r="Y65" s="94" t="str">
        <f t="shared" si="22"/>
        <v/>
      </c>
      <c r="Z65" s="94">
        <f t="shared" si="23"/>
        <v>0</v>
      </c>
      <c r="AA65" s="94">
        <f t="shared" si="24"/>
        <v>0</v>
      </c>
      <c r="AB65" s="94">
        <f t="shared" si="25"/>
        <v>0</v>
      </c>
      <c r="AC65" s="94">
        <f t="shared" si="26"/>
        <v>0</v>
      </c>
      <c r="AD65" s="95">
        <f t="shared" si="27"/>
        <v>22</v>
      </c>
      <c r="AE65" s="92">
        <f t="shared" si="36"/>
        <v>22</v>
      </c>
      <c r="AF65" s="96">
        <f t="shared" si="37"/>
        <v>0.38636363636363635</v>
      </c>
      <c r="AG65" s="92">
        <f t="shared" si="38"/>
        <v>5</v>
      </c>
      <c r="AH65" s="92">
        <f t="shared" si="39"/>
        <v>7</v>
      </c>
    </row>
    <row r="66" spans="1:34" x14ac:dyDescent="0.25">
      <c r="A66" s="92">
        <f t="shared" ref="A66:A129" si="40">IF(AD66&lt;&gt;"",RANK(AD66,AD:AD),"")</f>
        <v>64</v>
      </c>
      <c r="B66" s="49">
        <v>3621</v>
      </c>
      <c r="C66" s="115" t="s">
        <v>398</v>
      </c>
      <c r="D66" s="93">
        <f t="shared" ref="D66:D129" si="41">IFERROR(VLOOKUP($B66,eaw1_,2,FALSE),"")</f>
        <v>0</v>
      </c>
      <c r="E66" s="94">
        <f t="shared" ref="E66:E129" si="42">IFERROR(VLOOKUP($B66,eaw2_,2,FALSE),"")</f>
        <v>0</v>
      </c>
      <c r="F66" s="94">
        <f t="shared" ref="F66:F129" si="43">IFERROR(VLOOKUP($B66,eaw3_,2,FALSE),"")</f>
        <v>3</v>
      </c>
      <c r="G66" s="94">
        <f t="shared" ref="G66:G129" si="44">IFERROR(VLOOKUP($B66,eaw4_,2,FALSE),"")</f>
        <v>3</v>
      </c>
      <c r="H66" s="94">
        <f t="shared" ref="H66:H129" si="45">IFERROR(VLOOKUP($B66,eaw5_,2,FALSE),"")</f>
        <v>0</v>
      </c>
      <c r="I66" s="94">
        <f t="shared" ref="I66:I129" si="46">IFERROR(VLOOKUP($B66,eaw6_,2,FALSE),"")</f>
        <v>0</v>
      </c>
      <c r="J66" s="94">
        <f t="shared" ref="J66:J129" si="47">IFERROR(VLOOKUP($B66,eaw7_,2,FALSE),"")</f>
        <v>1</v>
      </c>
      <c r="K66" s="94">
        <f t="shared" ref="K66:K129" si="48">IFERROR(VLOOKUP($B66,eaw8_,2,FALSE),"")</f>
        <v>0</v>
      </c>
      <c r="L66" s="94">
        <f t="shared" ref="L66:L129" si="49">IFERROR(VLOOKUP($B66,eaw9_,2,FALSE),"")</f>
        <v>3</v>
      </c>
      <c r="M66" s="94">
        <f t="shared" ref="M66:M129" si="50">IFERROR(VLOOKUP($B66,eaw10_,2,FALSE),"")</f>
        <v>1</v>
      </c>
      <c r="N66" s="94">
        <f t="shared" ref="N66:N129" si="51">IFERROR(VLOOKUP($B66,eaw11_,2,FALSE),"")</f>
        <v>1</v>
      </c>
      <c r="O66" s="94">
        <f t="shared" ref="O66:O129" si="52">IFERROR(VLOOKUP($B66,eaw12_,2,FALSE),"")</f>
        <v>0</v>
      </c>
      <c r="P66" s="94">
        <f t="shared" ref="P66:P129" si="53">IFERROR(VLOOKUP($B66,eaw13_,2,FALSE),"")</f>
        <v>0</v>
      </c>
      <c r="Q66" s="94">
        <f t="shared" ref="Q66:Q129" si="54">IFERROR(VLOOKUP($B66,eaw14_,2,FALSE),"")</f>
        <v>1</v>
      </c>
      <c r="R66" s="94">
        <f t="shared" ref="R66:R129" si="55">IFERROR(VLOOKUP($B66,eaw15_,2,FALSE),"")</f>
        <v>1</v>
      </c>
      <c r="S66" s="94">
        <f t="shared" ref="S66:S129" si="56">IFERROR(VLOOKUP($B66,eaw16_,2,FALSE),"")</f>
        <v>1</v>
      </c>
      <c r="T66" s="94" t="str">
        <f t="shared" ref="T66:T129" si="57">IFERROR(VLOOKUP($B66,eaw17_,2,FALSE),"")</f>
        <v/>
      </c>
      <c r="U66" s="94">
        <f t="shared" ref="U66:U129" si="58">IFERROR(VLOOKUP($B66,eaw18_,2,FALSE),"")</f>
        <v>0</v>
      </c>
      <c r="V66" s="94">
        <f t="shared" ref="V66:V129" si="59">IFERROR(VLOOKUP($B66,eaw19_,2,FALSE),"")</f>
        <v>3</v>
      </c>
      <c r="W66" s="94">
        <f t="shared" ref="W66:W129" si="60">IFERROR(VLOOKUP($B66,eaw20_,2,FALSE),"")</f>
        <v>1</v>
      </c>
      <c r="X66" s="94">
        <f t="shared" ref="X66:X129" si="61">IFERROR(VLOOKUP($B66,eaw21_,2,FALSE),"")</f>
        <v>1</v>
      </c>
      <c r="Y66" s="94">
        <f t="shared" ref="Y66:Y129" si="62">IFERROR(VLOOKUP($B66,eaw22_,2,FALSE),"")</f>
        <v>1</v>
      </c>
      <c r="Z66" s="94">
        <f t="shared" ref="Z66:Z129" si="63">IFERROR(VLOOKUP($B66,eaw23_,2,FALSE),"")</f>
        <v>0</v>
      </c>
      <c r="AA66" s="94">
        <f t="shared" ref="AA66:AA129" si="64">IFERROR(VLOOKUP($B66,eaw24_,2,FALSE),"")</f>
        <v>0</v>
      </c>
      <c r="AB66" s="94">
        <f t="shared" ref="AB66:AB129" si="65">IFERROR(VLOOKUP($B66,eaw25_,2,FALSE),"")</f>
        <v>0</v>
      </c>
      <c r="AC66" s="94">
        <f t="shared" ref="AC66:AC129" si="66">IFERROR(VLOOKUP($B66,eaw26_,2,FALSE),"")</f>
        <v>1</v>
      </c>
      <c r="AD66" s="95">
        <f t="shared" ref="AD66:AD129" si="67">IF(COUNTIF(D66:AC66,"&gt;=0"),SUM(D66:AC66),"")</f>
        <v>22</v>
      </c>
      <c r="AE66" s="92">
        <f t="shared" si="36"/>
        <v>25</v>
      </c>
      <c r="AF66" s="96">
        <f t="shared" si="37"/>
        <v>0.36</v>
      </c>
      <c r="AG66" s="92">
        <f t="shared" si="38"/>
        <v>4</v>
      </c>
      <c r="AH66" s="92">
        <f t="shared" si="39"/>
        <v>10</v>
      </c>
    </row>
    <row r="67" spans="1:34" x14ac:dyDescent="0.25">
      <c r="A67" s="92">
        <f t="shared" si="40"/>
        <v>66</v>
      </c>
      <c r="B67" s="49">
        <v>3356</v>
      </c>
      <c r="C67" s="115" t="s">
        <v>359</v>
      </c>
      <c r="D67" s="93">
        <f t="shared" si="41"/>
        <v>0</v>
      </c>
      <c r="E67" s="94">
        <f t="shared" si="42"/>
        <v>1</v>
      </c>
      <c r="F67" s="94" t="str">
        <f t="shared" si="43"/>
        <v/>
      </c>
      <c r="G67" s="94">
        <f t="shared" si="44"/>
        <v>0</v>
      </c>
      <c r="H67" s="94">
        <f t="shared" si="45"/>
        <v>0</v>
      </c>
      <c r="I67" s="94">
        <f t="shared" si="46"/>
        <v>1</v>
      </c>
      <c r="J67" s="94">
        <f t="shared" si="47"/>
        <v>3</v>
      </c>
      <c r="K67" s="94">
        <f t="shared" si="48"/>
        <v>0</v>
      </c>
      <c r="L67" s="94">
        <f t="shared" si="49"/>
        <v>1</v>
      </c>
      <c r="M67" s="94">
        <f t="shared" si="50"/>
        <v>1</v>
      </c>
      <c r="N67" s="94">
        <f t="shared" si="51"/>
        <v>3</v>
      </c>
      <c r="O67" s="94">
        <f t="shared" si="52"/>
        <v>1</v>
      </c>
      <c r="P67" s="94">
        <f t="shared" si="53"/>
        <v>0</v>
      </c>
      <c r="Q67" s="94">
        <f t="shared" si="54"/>
        <v>0</v>
      </c>
      <c r="R67" s="94">
        <f t="shared" si="55"/>
        <v>0</v>
      </c>
      <c r="S67" s="94">
        <f t="shared" si="56"/>
        <v>0</v>
      </c>
      <c r="T67" s="94">
        <f t="shared" si="57"/>
        <v>0</v>
      </c>
      <c r="U67" s="94">
        <f t="shared" si="58"/>
        <v>0</v>
      </c>
      <c r="V67" s="94">
        <f t="shared" si="59"/>
        <v>3</v>
      </c>
      <c r="W67" s="94">
        <f t="shared" si="60"/>
        <v>1</v>
      </c>
      <c r="X67" s="94">
        <f t="shared" si="61"/>
        <v>0</v>
      </c>
      <c r="Y67" s="94">
        <f t="shared" si="62"/>
        <v>0</v>
      </c>
      <c r="Z67" s="94">
        <f t="shared" si="63"/>
        <v>1</v>
      </c>
      <c r="AA67" s="94">
        <f t="shared" si="64"/>
        <v>1</v>
      </c>
      <c r="AB67" s="94">
        <f t="shared" si="65"/>
        <v>1</v>
      </c>
      <c r="AC67" s="94">
        <f t="shared" si="66"/>
        <v>3</v>
      </c>
      <c r="AD67" s="95">
        <f t="shared" si="67"/>
        <v>21</v>
      </c>
      <c r="AE67" s="92">
        <f t="shared" si="36"/>
        <v>25</v>
      </c>
      <c r="AF67" s="96">
        <f t="shared" si="37"/>
        <v>0.34</v>
      </c>
      <c r="AG67" s="92">
        <f t="shared" si="38"/>
        <v>4</v>
      </c>
      <c r="AH67" s="92">
        <f t="shared" si="39"/>
        <v>9</v>
      </c>
    </row>
    <row r="68" spans="1:34" x14ac:dyDescent="0.25">
      <c r="A68" s="92">
        <f t="shared" si="40"/>
        <v>67</v>
      </c>
      <c r="B68" s="49">
        <v>3326</v>
      </c>
      <c r="C68" s="115" t="s">
        <v>451</v>
      </c>
      <c r="D68" s="93">
        <f t="shared" si="41"/>
        <v>1</v>
      </c>
      <c r="E68" s="94">
        <f t="shared" si="42"/>
        <v>0</v>
      </c>
      <c r="F68" s="94">
        <f t="shared" si="43"/>
        <v>3</v>
      </c>
      <c r="G68" s="94">
        <f t="shared" si="44"/>
        <v>0</v>
      </c>
      <c r="H68" s="94">
        <f t="shared" si="45"/>
        <v>0</v>
      </c>
      <c r="I68" s="94">
        <f t="shared" si="46"/>
        <v>1</v>
      </c>
      <c r="J68" s="94">
        <f t="shared" si="47"/>
        <v>1</v>
      </c>
      <c r="K68" s="94">
        <f t="shared" si="48"/>
        <v>3</v>
      </c>
      <c r="L68" s="94">
        <f t="shared" si="49"/>
        <v>0</v>
      </c>
      <c r="M68" s="94">
        <f t="shared" si="50"/>
        <v>3</v>
      </c>
      <c r="N68" s="94">
        <f t="shared" si="51"/>
        <v>1</v>
      </c>
      <c r="O68" s="94">
        <f t="shared" si="52"/>
        <v>1</v>
      </c>
      <c r="P68" s="94">
        <f t="shared" si="53"/>
        <v>1</v>
      </c>
      <c r="Q68" s="94">
        <f t="shared" si="54"/>
        <v>0</v>
      </c>
      <c r="R68" s="94">
        <f t="shared" si="55"/>
        <v>1</v>
      </c>
      <c r="S68" s="94" t="str">
        <f t="shared" si="56"/>
        <v/>
      </c>
      <c r="T68" s="94">
        <f t="shared" si="57"/>
        <v>1</v>
      </c>
      <c r="U68" s="94" t="str">
        <f t="shared" si="58"/>
        <v/>
      </c>
      <c r="V68" s="94">
        <f t="shared" si="59"/>
        <v>0</v>
      </c>
      <c r="W68" s="94">
        <f t="shared" si="60"/>
        <v>0</v>
      </c>
      <c r="X68" s="94">
        <f t="shared" si="61"/>
        <v>1</v>
      </c>
      <c r="Y68" s="94">
        <f t="shared" si="62"/>
        <v>1</v>
      </c>
      <c r="Z68" s="94" t="str">
        <f t="shared" si="63"/>
        <v/>
      </c>
      <c r="AA68" s="94">
        <f t="shared" si="64"/>
        <v>0</v>
      </c>
      <c r="AB68" s="94">
        <f t="shared" si="65"/>
        <v>1</v>
      </c>
      <c r="AC68" s="94">
        <f t="shared" si="66"/>
        <v>0</v>
      </c>
      <c r="AD68" s="95">
        <f t="shared" si="67"/>
        <v>20</v>
      </c>
      <c r="AE68" s="92">
        <f t="shared" si="36"/>
        <v>23</v>
      </c>
      <c r="AF68" s="96">
        <f t="shared" si="37"/>
        <v>0.36956521739130432</v>
      </c>
      <c r="AG68" s="92">
        <f t="shared" si="38"/>
        <v>3</v>
      </c>
      <c r="AH68" s="92">
        <f t="shared" si="39"/>
        <v>11</v>
      </c>
    </row>
    <row r="69" spans="1:34" x14ac:dyDescent="0.25">
      <c r="A69" s="92">
        <f t="shared" si="40"/>
        <v>67</v>
      </c>
      <c r="B69" s="49">
        <v>2816</v>
      </c>
      <c r="C69" s="115" t="s">
        <v>393</v>
      </c>
      <c r="D69" s="93">
        <f t="shared" si="41"/>
        <v>1</v>
      </c>
      <c r="E69" s="94">
        <f t="shared" si="42"/>
        <v>0</v>
      </c>
      <c r="F69" s="94">
        <f t="shared" si="43"/>
        <v>1</v>
      </c>
      <c r="G69" s="94">
        <f t="shared" si="44"/>
        <v>0</v>
      </c>
      <c r="H69" s="94">
        <f t="shared" si="45"/>
        <v>0</v>
      </c>
      <c r="I69" s="94">
        <f t="shared" si="46"/>
        <v>3</v>
      </c>
      <c r="J69" s="94">
        <f t="shared" si="47"/>
        <v>0</v>
      </c>
      <c r="K69" s="94">
        <f t="shared" si="48"/>
        <v>3</v>
      </c>
      <c r="L69" s="94">
        <f t="shared" si="49"/>
        <v>0</v>
      </c>
      <c r="M69" s="94">
        <f t="shared" si="50"/>
        <v>3</v>
      </c>
      <c r="N69" s="94">
        <f t="shared" si="51"/>
        <v>1</v>
      </c>
      <c r="O69" s="94">
        <f t="shared" si="52"/>
        <v>0</v>
      </c>
      <c r="P69" s="94">
        <f t="shared" si="53"/>
        <v>3</v>
      </c>
      <c r="Q69" s="94">
        <f t="shared" si="54"/>
        <v>0</v>
      </c>
      <c r="R69" s="94">
        <f t="shared" si="55"/>
        <v>0</v>
      </c>
      <c r="S69" s="94">
        <f t="shared" si="56"/>
        <v>0</v>
      </c>
      <c r="T69" s="94">
        <f t="shared" si="57"/>
        <v>1</v>
      </c>
      <c r="U69" s="94">
        <f t="shared" si="58"/>
        <v>0</v>
      </c>
      <c r="V69" s="94">
        <f t="shared" si="59"/>
        <v>1</v>
      </c>
      <c r="W69" s="94">
        <f t="shared" si="60"/>
        <v>0</v>
      </c>
      <c r="X69" s="94">
        <f t="shared" si="61"/>
        <v>0</v>
      </c>
      <c r="Y69" s="94">
        <f t="shared" si="62"/>
        <v>0</v>
      </c>
      <c r="Z69" s="94">
        <f t="shared" si="63"/>
        <v>3</v>
      </c>
      <c r="AA69" s="94">
        <f t="shared" si="64"/>
        <v>0</v>
      </c>
      <c r="AB69" s="94">
        <f t="shared" si="65"/>
        <v>0</v>
      </c>
      <c r="AC69" s="94">
        <f t="shared" si="66"/>
        <v>0</v>
      </c>
      <c r="AD69" s="95">
        <f t="shared" si="67"/>
        <v>20</v>
      </c>
      <c r="AE69" s="92">
        <f t="shared" si="36"/>
        <v>26</v>
      </c>
      <c r="AF69" s="96">
        <f t="shared" si="37"/>
        <v>0.28846153846153844</v>
      </c>
      <c r="AG69" s="92">
        <f t="shared" si="38"/>
        <v>5</v>
      </c>
      <c r="AH69" s="92">
        <f t="shared" si="39"/>
        <v>5</v>
      </c>
    </row>
    <row r="70" spans="1:34" x14ac:dyDescent="0.25">
      <c r="A70" s="92">
        <f t="shared" si="40"/>
        <v>67</v>
      </c>
      <c r="B70" s="49">
        <v>8061</v>
      </c>
      <c r="C70" s="115" t="s">
        <v>641</v>
      </c>
      <c r="D70" s="93">
        <f t="shared" si="41"/>
        <v>1</v>
      </c>
      <c r="E70" s="94">
        <f t="shared" si="42"/>
        <v>1</v>
      </c>
      <c r="F70" s="94">
        <f t="shared" si="43"/>
        <v>0</v>
      </c>
      <c r="G70" s="94">
        <f t="shared" si="44"/>
        <v>0</v>
      </c>
      <c r="H70" s="94">
        <f t="shared" si="45"/>
        <v>1</v>
      </c>
      <c r="I70" s="94">
        <f t="shared" si="46"/>
        <v>1</v>
      </c>
      <c r="J70" s="94">
        <f t="shared" si="47"/>
        <v>1</v>
      </c>
      <c r="K70" s="94">
        <f t="shared" si="48"/>
        <v>0</v>
      </c>
      <c r="L70" s="94">
        <f t="shared" si="49"/>
        <v>1</v>
      </c>
      <c r="M70" s="94">
        <f t="shared" si="50"/>
        <v>3</v>
      </c>
      <c r="N70" s="94">
        <f t="shared" si="51"/>
        <v>0</v>
      </c>
      <c r="O70" s="94">
        <f t="shared" si="52"/>
        <v>0</v>
      </c>
      <c r="P70" s="94">
        <f t="shared" si="53"/>
        <v>0</v>
      </c>
      <c r="Q70" s="94">
        <f t="shared" si="54"/>
        <v>3</v>
      </c>
      <c r="R70" s="94">
        <f t="shared" si="55"/>
        <v>1</v>
      </c>
      <c r="S70" s="94">
        <f t="shared" si="56"/>
        <v>0</v>
      </c>
      <c r="T70" s="94">
        <f t="shared" si="57"/>
        <v>1</v>
      </c>
      <c r="U70" s="94">
        <f t="shared" si="58"/>
        <v>0</v>
      </c>
      <c r="V70" s="94">
        <f t="shared" si="59"/>
        <v>1</v>
      </c>
      <c r="W70" s="94">
        <f t="shared" si="60"/>
        <v>0</v>
      </c>
      <c r="X70" s="94">
        <f t="shared" si="61"/>
        <v>0</v>
      </c>
      <c r="Y70" s="94">
        <f t="shared" si="62"/>
        <v>1</v>
      </c>
      <c r="Z70" s="94">
        <f t="shared" si="63"/>
        <v>1</v>
      </c>
      <c r="AA70" s="94">
        <f t="shared" si="64"/>
        <v>3</v>
      </c>
      <c r="AB70" s="94">
        <f t="shared" si="65"/>
        <v>0</v>
      </c>
      <c r="AC70" s="94">
        <f t="shared" si="66"/>
        <v>0</v>
      </c>
      <c r="AD70" s="95">
        <f t="shared" si="67"/>
        <v>20</v>
      </c>
      <c r="AE70" s="92">
        <f t="shared" si="36"/>
        <v>26</v>
      </c>
      <c r="AF70" s="96">
        <f t="shared" si="37"/>
        <v>0.32692307692307693</v>
      </c>
      <c r="AG70" s="92">
        <f t="shared" si="38"/>
        <v>3</v>
      </c>
      <c r="AH70" s="92">
        <f t="shared" si="39"/>
        <v>11</v>
      </c>
    </row>
    <row r="71" spans="1:34" x14ac:dyDescent="0.25">
      <c r="A71" s="92">
        <f t="shared" si="40"/>
        <v>70</v>
      </c>
      <c r="B71" s="49">
        <v>2844</v>
      </c>
      <c r="C71" s="115" t="s">
        <v>513</v>
      </c>
      <c r="D71" s="93">
        <f t="shared" si="41"/>
        <v>0</v>
      </c>
      <c r="E71" s="94">
        <f t="shared" si="42"/>
        <v>1</v>
      </c>
      <c r="F71" s="94">
        <f t="shared" si="43"/>
        <v>0</v>
      </c>
      <c r="G71" s="94">
        <f t="shared" si="44"/>
        <v>0</v>
      </c>
      <c r="H71" s="94">
        <f t="shared" si="45"/>
        <v>0</v>
      </c>
      <c r="I71" s="94">
        <f t="shared" si="46"/>
        <v>3</v>
      </c>
      <c r="J71" s="94">
        <f t="shared" si="47"/>
        <v>1</v>
      </c>
      <c r="K71" s="94">
        <f t="shared" si="48"/>
        <v>0</v>
      </c>
      <c r="L71" s="94">
        <f t="shared" si="49"/>
        <v>0</v>
      </c>
      <c r="M71" s="94">
        <f t="shared" si="50"/>
        <v>0</v>
      </c>
      <c r="N71" s="94">
        <f t="shared" si="51"/>
        <v>0</v>
      </c>
      <c r="O71" s="94">
        <f t="shared" si="52"/>
        <v>1</v>
      </c>
      <c r="P71" s="94">
        <f t="shared" si="53"/>
        <v>0</v>
      </c>
      <c r="Q71" s="94">
        <f t="shared" si="54"/>
        <v>0</v>
      </c>
      <c r="R71" s="94">
        <f t="shared" si="55"/>
        <v>0</v>
      </c>
      <c r="S71" s="94">
        <f t="shared" si="56"/>
        <v>3</v>
      </c>
      <c r="T71" s="94">
        <f t="shared" si="57"/>
        <v>3</v>
      </c>
      <c r="U71" s="94">
        <f t="shared" si="58"/>
        <v>1</v>
      </c>
      <c r="V71" s="94">
        <f t="shared" si="59"/>
        <v>1</v>
      </c>
      <c r="W71" s="94">
        <f t="shared" si="60"/>
        <v>3</v>
      </c>
      <c r="X71" s="94">
        <f t="shared" si="61"/>
        <v>1</v>
      </c>
      <c r="Y71" s="94">
        <f t="shared" si="62"/>
        <v>0</v>
      </c>
      <c r="Z71" s="94">
        <f t="shared" si="63"/>
        <v>0</v>
      </c>
      <c r="AA71" s="94">
        <f t="shared" si="64"/>
        <v>1</v>
      </c>
      <c r="AB71" s="94">
        <f t="shared" si="65"/>
        <v>0</v>
      </c>
      <c r="AC71" s="94">
        <f t="shared" si="66"/>
        <v>0</v>
      </c>
      <c r="AD71" s="95">
        <f t="shared" si="67"/>
        <v>19</v>
      </c>
      <c r="AE71" s="92">
        <f t="shared" si="36"/>
        <v>26</v>
      </c>
      <c r="AF71" s="96">
        <f t="shared" si="37"/>
        <v>0.28846153846153844</v>
      </c>
      <c r="AG71" s="92">
        <f t="shared" si="38"/>
        <v>4</v>
      </c>
      <c r="AH71" s="92">
        <f t="shared" si="39"/>
        <v>7</v>
      </c>
    </row>
    <row r="72" spans="1:34" x14ac:dyDescent="0.25">
      <c r="A72" s="92">
        <f t="shared" si="40"/>
        <v>71</v>
      </c>
      <c r="B72" s="49">
        <v>7091</v>
      </c>
      <c r="C72" s="115" t="s">
        <v>465</v>
      </c>
      <c r="D72" s="93">
        <f t="shared" si="41"/>
        <v>1</v>
      </c>
      <c r="E72" s="94">
        <f t="shared" si="42"/>
        <v>0</v>
      </c>
      <c r="F72" s="94" t="str">
        <f t="shared" si="43"/>
        <v/>
      </c>
      <c r="G72" s="94">
        <f t="shared" si="44"/>
        <v>3</v>
      </c>
      <c r="H72" s="94">
        <f t="shared" si="45"/>
        <v>1</v>
      </c>
      <c r="I72" s="94">
        <f t="shared" si="46"/>
        <v>0</v>
      </c>
      <c r="J72" s="94" t="str">
        <f t="shared" si="47"/>
        <v/>
      </c>
      <c r="K72" s="94" t="str">
        <f t="shared" si="48"/>
        <v/>
      </c>
      <c r="L72" s="94">
        <f t="shared" si="49"/>
        <v>1</v>
      </c>
      <c r="M72" s="94" t="str">
        <f t="shared" si="50"/>
        <v/>
      </c>
      <c r="N72" s="94">
        <f t="shared" si="51"/>
        <v>1</v>
      </c>
      <c r="O72" s="94">
        <f t="shared" si="52"/>
        <v>1</v>
      </c>
      <c r="P72" s="94">
        <f t="shared" si="53"/>
        <v>0</v>
      </c>
      <c r="Q72" s="94">
        <f t="shared" si="54"/>
        <v>0</v>
      </c>
      <c r="R72" s="94">
        <f t="shared" si="55"/>
        <v>1</v>
      </c>
      <c r="S72" s="94">
        <f t="shared" si="56"/>
        <v>3</v>
      </c>
      <c r="T72" s="94">
        <f t="shared" si="57"/>
        <v>0</v>
      </c>
      <c r="U72" s="94" t="str">
        <f t="shared" si="58"/>
        <v/>
      </c>
      <c r="V72" s="94">
        <f t="shared" si="59"/>
        <v>1</v>
      </c>
      <c r="W72" s="94">
        <f t="shared" si="60"/>
        <v>1</v>
      </c>
      <c r="X72" s="94">
        <f t="shared" si="61"/>
        <v>0</v>
      </c>
      <c r="Y72" s="94">
        <f t="shared" si="62"/>
        <v>3</v>
      </c>
      <c r="Z72" s="94" t="str">
        <f t="shared" si="63"/>
        <v/>
      </c>
      <c r="AA72" s="94" t="str">
        <f t="shared" si="64"/>
        <v/>
      </c>
      <c r="AB72" s="94" t="str">
        <f t="shared" si="65"/>
        <v/>
      </c>
      <c r="AC72" s="94">
        <f t="shared" si="66"/>
        <v>1</v>
      </c>
      <c r="AD72" s="95">
        <f t="shared" si="67"/>
        <v>18</v>
      </c>
      <c r="AE72" s="92">
        <f t="shared" si="36"/>
        <v>18</v>
      </c>
      <c r="AF72" s="96">
        <f t="shared" si="37"/>
        <v>0.41666666666666669</v>
      </c>
      <c r="AG72" s="92">
        <f t="shared" si="38"/>
        <v>3</v>
      </c>
      <c r="AH72" s="92">
        <f t="shared" si="39"/>
        <v>9</v>
      </c>
    </row>
    <row r="73" spans="1:34" x14ac:dyDescent="0.25">
      <c r="A73" s="92">
        <f t="shared" si="40"/>
        <v>71</v>
      </c>
      <c r="B73" s="49">
        <v>5374</v>
      </c>
      <c r="C73" s="115" t="s">
        <v>362</v>
      </c>
      <c r="D73" s="93">
        <f t="shared" si="41"/>
        <v>0</v>
      </c>
      <c r="E73" s="94">
        <f t="shared" si="42"/>
        <v>0</v>
      </c>
      <c r="F73" s="94">
        <f t="shared" si="43"/>
        <v>1</v>
      </c>
      <c r="G73" s="94">
        <f t="shared" si="44"/>
        <v>0</v>
      </c>
      <c r="H73" s="94">
        <f t="shared" si="45"/>
        <v>0</v>
      </c>
      <c r="I73" s="94">
        <f t="shared" si="46"/>
        <v>3</v>
      </c>
      <c r="J73" s="94">
        <f t="shared" si="47"/>
        <v>1</v>
      </c>
      <c r="K73" s="94">
        <f t="shared" si="48"/>
        <v>0</v>
      </c>
      <c r="L73" s="94">
        <f t="shared" si="49"/>
        <v>0</v>
      </c>
      <c r="M73" s="94">
        <f t="shared" si="50"/>
        <v>1</v>
      </c>
      <c r="N73" s="94">
        <f t="shared" si="51"/>
        <v>1</v>
      </c>
      <c r="O73" s="94">
        <f t="shared" si="52"/>
        <v>0</v>
      </c>
      <c r="P73" s="94">
        <f t="shared" si="53"/>
        <v>1</v>
      </c>
      <c r="Q73" s="94">
        <f t="shared" si="54"/>
        <v>1</v>
      </c>
      <c r="R73" s="94">
        <f t="shared" si="55"/>
        <v>3</v>
      </c>
      <c r="S73" s="94">
        <f t="shared" si="56"/>
        <v>3</v>
      </c>
      <c r="T73" s="94">
        <f t="shared" si="57"/>
        <v>0</v>
      </c>
      <c r="U73" s="94">
        <f t="shared" si="58"/>
        <v>0</v>
      </c>
      <c r="V73" s="94">
        <f t="shared" si="59"/>
        <v>1</v>
      </c>
      <c r="W73" s="94">
        <f t="shared" si="60"/>
        <v>1</v>
      </c>
      <c r="X73" s="94">
        <f t="shared" si="61"/>
        <v>0</v>
      </c>
      <c r="Y73" s="94">
        <f t="shared" si="62"/>
        <v>1</v>
      </c>
      <c r="Z73" s="94">
        <f t="shared" si="63"/>
        <v>0</v>
      </c>
      <c r="AA73" s="94">
        <f t="shared" si="64"/>
        <v>0</v>
      </c>
      <c r="AB73" s="94">
        <f t="shared" si="65"/>
        <v>0</v>
      </c>
      <c r="AC73" s="94">
        <f t="shared" si="66"/>
        <v>0</v>
      </c>
      <c r="AD73" s="95">
        <f t="shared" si="67"/>
        <v>18</v>
      </c>
      <c r="AE73" s="92"/>
      <c r="AG73" s="92"/>
      <c r="AH73" s="92"/>
    </row>
    <row r="74" spans="1:34" x14ac:dyDescent="0.25">
      <c r="A74" s="92">
        <f t="shared" si="40"/>
        <v>73</v>
      </c>
      <c r="B74" s="49">
        <v>3059</v>
      </c>
      <c r="C74" s="115" t="s">
        <v>575</v>
      </c>
      <c r="D74" s="93">
        <f t="shared" si="41"/>
        <v>1</v>
      </c>
      <c r="E74" s="94">
        <f t="shared" si="42"/>
        <v>0</v>
      </c>
      <c r="F74" s="94">
        <f t="shared" si="43"/>
        <v>1</v>
      </c>
      <c r="G74" s="94">
        <f t="shared" si="44"/>
        <v>3</v>
      </c>
      <c r="H74" s="94">
        <f t="shared" si="45"/>
        <v>1</v>
      </c>
      <c r="I74" s="94" t="str">
        <f t="shared" si="46"/>
        <v/>
      </c>
      <c r="J74" s="94" t="str">
        <f t="shared" si="47"/>
        <v/>
      </c>
      <c r="K74" s="94" t="str">
        <f t="shared" si="48"/>
        <v/>
      </c>
      <c r="L74" s="94">
        <f t="shared" si="49"/>
        <v>0</v>
      </c>
      <c r="M74" s="94">
        <f t="shared" si="50"/>
        <v>1</v>
      </c>
      <c r="N74" s="94">
        <f t="shared" si="51"/>
        <v>0</v>
      </c>
      <c r="O74" s="94" t="str">
        <f t="shared" si="52"/>
        <v/>
      </c>
      <c r="P74" s="94">
        <f t="shared" si="53"/>
        <v>0</v>
      </c>
      <c r="Q74" s="94">
        <f t="shared" si="54"/>
        <v>0</v>
      </c>
      <c r="R74" s="94">
        <f t="shared" si="55"/>
        <v>3</v>
      </c>
      <c r="S74" s="94">
        <f t="shared" si="56"/>
        <v>1</v>
      </c>
      <c r="T74" s="94">
        <f t="shared" si="57"/>
        <v>3</v>
      </c>
      <c r="U74" s="94" t="str">
        <f t="shared" si="58"/>
        <v/>
      </c>
      <c r="V74" s="94" t="str">
        <f t="shared" si="59"/>
        <v/>
      </c>
      <c r="W74" s="94">
        <f t="shared" si="60"/>
        <v>0</v>
      </c>
      <c r="X74" s="94">
        <f t="shared" si="61"/>
        <v>3</v>
      </c>
      <c r="Y74" s="94" t="str">
        <f t="shared" si="62"/>
        <v/>
      </c>
      <c r="Z74" s="94">
        <f t="shared" si="63"/>
        <v>0</v>
      </c>
      <c r="AA74" s="94">
        <f t="shared" si="64"/>
        <v>0</v>
      </c>
      <c r="AB74" s="94" t="str">
        <f t="shared" si="65"/>
        <v/>
      </c>
      <c r="AC74" s="94" t="str">
        <f t="shared" si="66"/>
        <v/>
      </c>
      <c r="AD74" s="95">
        <f t="shared" si="67"/>
        <v>17</v>
      </c>
      <c r="AE74" s="92">
        <f>IF(B74&lt;&gt;"",COUNT(D74:AC74),"")</f>
        <v>17</v>
      </c>
      <c r="AF74" s="96">
        <f>IFERROR(((AG74*2)+(AH74*1))/(AE74*2),"")</f>
        <v>0.38235294117647056</v>
      </c>
      <c r="AG74" s="92">
        <f>IF(B74&lt;&gt;"",COUNTIF(D74:AC74,"=3"),"")</f>
        <v>4</v>
      </c>
      <c r="AH74" s="92">
        <f>IF(B74&lt;&gt;"",COUNTIF(D74:AC74,"=1"),"")</f>
        <v>5</v>
      </c>
    </row>
    <row r="75" spans="1:34" x14ac:dyDescent="0.25">
      <c r="A75" s="92">
        <f t="shared" si="40"/>
        <v>73</v>
      </c>
      <c r="B75" s="49">
        <v>7213</v>
      </c>
      <c r="C75" s="115" t="s">
        <v>582</v>
      </c>
      <c r="D75" s="93">
        <f t="shared" si="41"/>
        <v>1</v>
      </c>
      <c r="E75" s="94">
        <f t="shared" si="42"/>
        <v>1</v>
      </c>
      <c r="F75" s="94">
        <f t="shared" si="43"/>
        <v>0</v>
      </c>
      <c r="G75" s="94">
        <f t="shared" si="44"/>
        <v>1</v>
      </c>
      <c r="H75" s="94">
        <f t="shared" si="45"/>
        <v>0</v>
      </c>
      <c r="I75" s="94">
        <f t="shared" si="46"/>
        <v>0</v>
      </c>
      <c r="J75" s="94" t="str">
        <f t="shared" si="47"/>
        <v/>
      </c>
      <c r="K75" s="94">
        <f t="shared" si="48"/>
        <v>1</v>
      </c>
      <c r="L75" s="94">
        <f t="shared" si="49"/>
        <v>0</v>
      </c>
      <c r="M75" s="94">
        <f t="shared" si="50"/>
        <v>0</v>
      </c>
      <c r="N75" s="94">
        <f t="shared" si="51"/>
        <v>3</v>
      </c>
      <c r="O75" s="94">
        <f t="shared" si="52"/>
        <v>1</v>
      </c>
      <c r="P75" s="94">
        <f t="shared" si="53"/>
        <v>1</v>
      </c>
      <c r="Q75" s="94">
        <f t="shared" si="54"/>
        <v>0</v>
      </c>
      <c r="R75" s="94">
        <f t="shared" si="55"/>
        <v>1</v>
      </c>
      <c r="S75" s="94">
        <f t="shared" si="56"/>
        <v>1</v>
      </c>
      <c r="T75" s="94">
        <f t="shared" si="57"/>
        <v>0</v>
      </c>
      <c r="U75" s="94">
        <f t="shared" si="58"/>
        <v>3</v>
      </c>
      <c r="V75" s="94">
        <f t="shared" si="59"/>
        <v>0</v>
      </c>
      <c r="W75" s="94">
        <f t="shared" si="60"/>
        <v>0</v>
      </c>
      <c r="X75" s="94">
        <f t="shared" si="61"/>
        <v>0</v>
      </c>
      <c r="Y75" s="94">
        <f t="shared" si="62"/>
        <v>0</v>
      </c>
      <c r="Z75" s="94">
        <f t="shared" si="63"/>
        <v>0</v>
      </c>
      <c r="AA75" s="94">
        <f t="shared" si="64"/>
        <v>3</v>
      </c>
      <c r="AB75" s="94">
        <f t="shared" si="65"/>
        <v>0</v>
      </c>
      <c r="AC75" s="94">
        <f t="shared" si="66"/>
        <v>0</v>
      </c>
      <c r="AD75" s="95">
        <f t="shared" si="67"/>
        <v>17</v>
      </c>
      <c r="AE75" s="92"/>
      <c r="AG75" s="92"/>
      <c r="AH75" s="92"/>
    </row>
    <row r="76" spans="1:34" x14ac:dyDescent="0.25">
      <c r="A76" s="92">
        <f t="shared" si="40"/>
        <v>75</v>
      </c>
      <c r="B76" s="49">
        <v>2301</v>
      </c>
      <c r="C76" s="115" t="s">
        <v>732</v>
      </c>
      <c r="D76" s="93">
        <f t="shared" si="41"/>
        <v>1</v>
      </c>
      <c r="E76" s="94">
        <f t="shared" si="42"/>
        <v>1</v>
      </c>
      <c r="F76" s="122">
        <f t="shared" si="43"/>
        <v>3</v>
      </c>
      <c r="G76" s="94">
        <f t="shared" si="44"/>
        <v>0</v>
      </c>
      <c r="H76" s="94">
        <f t="shared" si="45"/>
        <v>0</v>
      </c>
      <c r="I76" s="94">
        <f t="shared" si="46"/>
        <v>1</v>
      </c>
      <c r="J76" s="94">
        <f t="shared" si="47"/>
        <v>1</v>
      </c>
      <c r="K76" s="94">
        <f t="shared" si="48"/>
        <v>1</v>
      </c>
      <c r="L76" s="94">
        <f t="shared" si="49"/>
        <v>0</v>
      </c>
      <c r="M76" s="94">
        <f t="shared" si="50"/>
        <v>3</v>
      </c>
      <c r="N76" s="94">
        <f t="shared" si="51"/>
        <v>0</v>
      </c>
      <c r="O76" s="94" t="str">
        <f t="shared" si="52"/>
        <v/>
      </c>
      <c r="P76" s="94" t="str">
        <f t="shared" si="53"/>
        <v/>
      </c>
      <c r="Q76" s="94" t="str">
        <f t="shared" si="54"/>
        <v/>
      </c>
      <c r="R76" s="94">
        <f t="shared" si="55"/>
        <v>0</v>
      </c>
      <c r="S76" s="94">
        <f t="shared" si="56"/>
        <v>0</v>
      </c>
      <c r="T76" s="94">
        <f t="shared" si="57"/>
        <v>1</v>
      </c>
      <c r="U76" s="94">
        <f t="shared" si="58"/>
        <v>0</v>
      </c>
      <c r="V76" s="94">
        <f t="shared" si="59"/>
        <v>0</v>
      </c>
      <c r="W76" s="94">
        <f t="shared" si="60"/>
        <v>1</v>
      </c>
      <c r="X76" s="94" t="str">
        <f t="shared" si="61"/>
        <v/>
      </c>
      <c r="Y76" s="94">
        <f t="shared" si="62"/>
        <v>1</v>
      </c>
      <c r="Z76" s="94">
        <f t="shared" si="63"/>
        <v>1</v>
      </c>
      <c r="AA76" s="94">
        <f t="shared" si="64"/>
        <v>0</v>
      </c>
      <c r="AB76" s="94">
        <f t="shared" si="65"/>
        <v>1</v>
      </c>
      <c r="AC76" s="94">
        <f t="shared" si="66"/>
        <v>0</v>
      </c>
      <c r="AD76" s="95">
        <f t="shared" si="67"/>
        <v>16</v>
      </c>
      <c r="AE76" s="92">
        <f>IF(B76&lt;&gt;"",COUNT(D76:AC76),"")</f>
        <v>22</v>
      </c>
      <c r="AF76" s="96">
        <f>IFERROR(((AG76*2)+(AH76*1))/(AE76*2),"")</f>
        <v>0.31818181818181818</v>
      </c>
      <c r="AG76" s="92">
        <f>IF(B76&lt;&gt;"",COUNTIF(D76:AC76,"=3"),"")</f>
        <v>2</v>
      </c>
      <c r="AH76" s="92">
        <f>IF(B76&lt;&gt;"",COUNTIF(D76:AC76,"=1"),"")</f>
        <v>10</v>
      </c>
    </row>
    <row r="77" spans="1:34" x14ac:dyDescent="0.25">
      <c r="A77" s="92">
        <f t="shared" si="40"/>
        <v>76</v>
      </c>
      <c r="B77" s="49">
        <v>5046</v>
      </c>
      <c r="C77" s="115" t="s">
        <v>532</v>
      </c>
      <c r="D77" s="93" t="str">
        <f t="shared" si="41"/>
        <v/>
      </c>
      <c r="E77" s="94">
        <f t="shared" si="42"/>
        <v>0</v>
      </c>
      <c r="F77" s="94">
        <f t="shared" si="43"/>
        <v>1</v>
      </c>
      <c r="G77" s="94">
        <f t="shared" si="44"/>
        <v>1</v>
      </c>
      <c r="H77" s="94" t="str">
        <f t="shared" si="45"/>
        <v/>
      </c>
      <c r="I77" s="94">
        <f t="shared" si="46"/>
        <v>0</v>
      </c>
      <c r="J77" s="94">
        <f t="shared" si="47"/>
        <v>0</v>
      </c>
      <c r="K77" s="94">
        <f t="shared" si="48"/>
        <v>0</v>
      </c>
      <c r="L77" s="94" t="str">
        <f t="shared" si="49"/>
        <v/>
      </c>
      <c r="M77" s="94">
        <f t="shared" si="50"/>
        <v>1</v>
      </c>
      <c r="N77" s="94">
        <f t="shared" si="51"/>
        <v>0</v>
      </c>
      <c r="O77" s="94">
        <f t="shared" si="52"/>
        <v>1</v>
      </c>
      <c r="P77" s="94">
        <f t="shared" si="53"/>
        <v>3</v>
      </c>
      <c r="Q77" s="94" t="str">
        <f t="shared" si="54"/>
        <v/>
      </c>
      <c r="R77" s="94">
        <f t="shared" si="55"/>
        <v>0</v>
      </c>
      <c r="S77" s="94">
        <f t="shared" si="56"/>
        <v>0</v>
      </c>
      <c r="T77" s="94">
        <f t="shared" si="57"/>
        <v>1</v>
      </c>
      <c r="U77" s="94">
        <f t="shared" si="58"/>
        <v>0</v>
      </c>
      <c r="V77" s="94" t="str">
        <f t="shared" si="59"/>
        <v/>
      </c>
      <c r="W77" s="94" t="str">
        <f t="shared" si="60"/>
        <v/>
      </c>
      <c r="X77" s="94">
        <f t="shared" si="61"/>
        <v>1</v>
      </c>
      <c r="Y77" s="94">
        <f t="shared" si="62"/>
        <v>3</v>
      </c>
      <c r="Z77" s="94" t="str">
        <f t="shared" si="63"/>
        <v/>
      </c>
      <c r="AA77" s="94">
        <f t="shared" si="64"/>
        <v>0</v>
      </c>
      <c r="AB77" s="94">
        <f t="shared" si="65"/>
        <v>3</v>
      </c>
      <c r="AC77" s="94">
        <f t="shared" si="66"/>
        <v>0</v>
      </c>
      <c r="AD77" s="95">
        <f t="shared" si="67"/>
        <v>15</v>
      </c>
      <c r="AE77" s="92">
        <f>IF(B77&lt;&gt;"",COUNT(D77:AC77),"")</f>
        <v>19</v>
      </c>
      <c r="AF77" s="96">
        <f>IFERROR(((AG77*2)+(AH77*1))/(AE77*2),"")</f>
        <v>0.31578947368421051</v>
      </c>
      <c r="AG77" s="92">
        <f>IF(B77&lt;&gt;"",COUNTIF(D77:AC77,"=3"),"")</f>
        <v>3</v>
      </c>
      <c r="AH77" s="92">
        <f>IF(B77&lt;&gt;"",COUNTIF(D77:AC77,"=1"),"")</f>
        <v>6</v>
      </c>
    </row>
    <row r="78" spans="1:34" x14ac:dyDescent="0.25">
      <c r="A78" s="92">
        <f t="shared" si="40"/>
        <v>76</v>
      </c>
      <c r="B78" s="49">
        <v>7591</v>
      </c>
      <c r="C78" s="115" t="s">
        <v>667</v>
      </c>
      <c r="D78" s="93">
        <f t="shared" si="41"/>
        <v>1</v>
      </c>
      <c r="E78" s="94">
        <f t="shared" si="42"/>
        <v>0</v>
      </c>
      <c r="F78" s="94">
        <f t="shared" si="43"/>
        <v>0</v>
      </c>
      <c r="G78" s="94" t="str">
        <f t="shared" si="44"/>
        <v/>
      </c>
      <c r="H78" s="94" t="str">
        <f t="shared" si="45"/>
        <v/>
      </c>
      <c r="I78" s="94">
        <f t="shared" si="46"/>
        <v>0</v>
      </c>
      <c r="J78" s="94">
        <f t="shared" si="47"/>
        <v>1</v>
      </c>
      <c r="K78" s="94" t="str">
        <f t="shared" si="48"/>
        <v/>
      </c>
      <c r="L78" s="94">
        <f t="shared" si="49"/>
        <v>1</v>
      </c>
      <c r="M78" s="94">
        <f t="shared" si="50"/>
        <v>3</v>
      </c>
      <c r="N78" s="94">
        <f t="shared" si="51"/>
        <v>3</v>
      </c>
      <c r="O78" s="94">
        <f t="shared" si="52"/>
        <v>0</v>
      </c>
      <c r="P78" s="94">
        <f t="shared" si="53"/>
        <v>0</v>
      </c>
      <c r="Q78" s="94" t="str">
        <f t="shared" si="54"/>
        <v/>
      </c>
      <c r="R78" s="94" t="str">
        <f t="shared" si="55"/>
        <v/>
      </c>
      <c r="S78" s="94">
        <f t="shared" si="56"/>
        <v>1</v>
      </c>
      <c r="T78" s="94">
        <f t="shared" si="57"/>
        <v>1</v>
      </c>
      <c r="U78" s="94">
        <f t="shared" si="58"/>
        <v>1</v>
      </c>
      <c r="V78" s="94">
        <f t="shared" si="59"/>
        <v>0</v>
      </c>
      <c r="W78" s="94">
        <f t="shared" si="60"/>
        <v>1</v>
      </c>
      <c r="X78" s="94" t="str">
        <f t="shared" si="61"/>
        <v/>
      </c>
      <c r="Y78" s="94" t="str">
        <f t="shared" si="62"/>
        <v/>
      </c>
      <c r="Z78" s="94">
        <f t="shared" si="63"/>
        <v>1</v>
      </c>
      <c r="AA78" s="94">
        <f t="shared" si="64"/>
        <v>1</v>
      </c>
      <c r="AB78" s="94">
        <f t="shared" si="65"/>
        <v>0</v>
      </c>
      <c r="AC78" s="94">
        <f t="shared" si="66"/>
        <v>0</v>
      </c>
      <c r="AD78" s="95">
        <f t="shared" si="67"/>
        <v>15</v>
      </c>
      <c r="AE78" s="92">
        <f>IF(B78&lt;&gt;"",COUNT(D78:AC78),"")</f>
        <v>19</v>
      </c>
      <c r="AF78" s="96">
        <f>IFERROR(((AG78*2)+(AH78*1))/(AE78*2),"")</f>
        <v>0.34210526315789475</v>
      </c>
      <c r="AG78" s="92">
        <f>IF(B78&lt;&gt;"",COUNTIF(D78:AC78,"=3"),"")</f>
        <v>2</v>
      </c>
      <c r="AH78" s="92">
        <f>IF(B78&lt;&gt;"",COUNTIF(D78:AC78,"=1"),"")</f>
        <v>9</v>
      </c>
    </row>
    <row r="79" spans="1:34" x14ac:dyDescent="0.25">
      <c r="A79" s="92">
        <f t="shared" si="40"/>
        <v>76</v>
      </c>
      <c r="B79" s="49">
        <v>2657</v>
      </c>
      <c r="C79" s="115" t="s">
        <v>733</v>
      </c>
      <c r="D79" s="93">
        <f t="shared" si="41"/>
        <v>0</v>
      </c>
      <c r="E79" s="94">
        <f t="shared" si="42"/>
        <v>3</v>
      </c>
      <c r="F79" s="94">
        <f t="shared" si="43"/>
        <v>1</v>
      </c>
      <c r="G79" s="94">
        <f t="shared" si="44"/>
        <v>0</v>
      </c>
      <c r="H79" s="94" t="str">
        <f t="shared" si="45"/>
        <v/>
      </c>
      <c r="I79" s="94">
        <f t="shared" si="46"/>
        <v>1</v>
      </c>
      <c r="J79" s="94">
        <f t="shared" si="47"/>
        <v>0</v>
      </c>
      <c r="K79" s="94">
        <f t="shared" si="48"/>
        <v>0</v>
      </c>
      <c r="L79" s="94">
        <f t="shared" si="49"/>
        <v>0</v>
      </c>
      <c r="M79" s="94">
        <f t="shared" si="50"/>
        <v>1</v>
      </c>
      <c r="N79" s="94">
        <f t="shared" si="51"/>
        <v>1</v>
      </c>
      <c r="O79" s="94">
        <f t="shared" si="52"/>
        <v>1</v>
      </c>
      <c r="P79" s="94">
        <f t="shared" si="53"/>
        <v>0</v>
      </c>
      <c r="Q79" s="94">
        <f t="shared" si="54"/>
        <v>0</v>
      </c>
      <c r="R79" s="94">
        <f t="shared" si="55"/>
        <v>1</v>
      </c>
      <c r="S79" s="94">
        <f t="shared" si="56"/>
        <v>0</v>
      </c>
      <c r="T79" s="94">
        <f t="shared" si="57"/>
        <v>0</v>
      </c>
      <c r="U79" s="94">
        <f t="shared" si="58"/>
        <v>1</v>
      </c>
      <c r="V79" s="94">
        <f t="shared" si="59"/>
        <v>1</v>
      </c>
      <c r="W79" s="94">
        <f t="shared" si="60"/>
        <v>0</v>
      </c>
      <c r="X79" s="94">
        <f t="shared" si="61"/>
        <v>0</v>
      </c>
      <c r="Y79" s="94">
        <f t="shared" si="62"/>
        <v>1</v>
      </c>
      <c r="Z79" s="94" t="str">
        <f t="shared" si="63"/>
        <v/>
      </c>
      <c r="AA79" s="94" t="str">
        <f t="shared" si="64"/>
        <v/>
      </c>
      <c r="AB79" s="94">
        <f t="shared" si="65"/>
        <v>3</v>
      </c>
      <c r="AC79" s="94">
        <f t="shared" si="66"/>
        <v>0</v>
      </c>
      <c r="AD79" s="95">
        <f t="shared" si="67"/>
        <v>15</v>
      </c>
      <c r="AE79" s="92">
        <f>IF(B79&lt;&gt;"",COUNT(D79:AC79),"")</f>
        <v>23</v>
      </c>
      <c r="AF79" s="96">
        <f>IFERROR(((AG79*2)+(AH79*1))/(AE79*2),"")</f>
        <v>0.28260869565217389</v>
      </c>
      <c r="AG79" s="92">
        <f>IF(B79&lt;&gt;"",COUNTIF(D79:AC79,"=3"),"")</f>
        <v>2</v>
      </c>
      <c r="AH79" s="92">
        <f>IF(B79&lt;&gt;"",COUNTIF(D79:AC79,"=1"),"")</f>
        <v>9</v>
      </c>
    </row>
    <row r="80" spans="1:34" x14ac:dyDescent="0.25">
      <c r="A80" s="92">
        <f t="shared" si="40"/>
        <v>76</v>
      </c>
      <c r="B80" s="49">
        <v>3251</v>
      </c>
      <c r="C80" s="115" t="s">
        <v>760</v>
      </c>
      <c r="D80" s="93">
        <f t="shared" si="41"/>
        <v>0</v>
      </c>
      <c r="E80" s="94">
        <f t="shared" si="42"/>
        <v>0</v>
      </c>
      <c r="F80" s="94">
        <f t="shared" si="43"/>
        <v>0</v>
      </c>
      <c r="G80" s="94">
        <f t="shared" si="44"/>
        <v>0</v>
      </c>
      <c r="H80" s="94">
        <f t="shared" si="45"/>
        <v>0</v>
      </c>
      <c r="I80" s="94">
        <f t="shared" si="46"/>
        <v>3</v>
      </c>
      <c r="J80" s="94">
        <f t="shared" si="47"/>
        <v>0</v>
      </c>
      <c r="K80" s="94">
        <f t="shared" si="48"/>
        <v>1</v>
      </c>
      <c r="L80" s="94">
        <f t="shared" si="49"/>
        <v>0</v>
      </c>
      <c r="M80" s="94">
        <f t="shared" si="50"/>
        <v>0</v>
      </c>
      <c r="N80" s="94">
        <f t="shared" si="51"/>
        <v>0</v>
      </c>
      <c r="O80" s="94">
        <f t="shared" si="52"/>
        <v>0</v>
      </c>
      <c r="P80" s="94">
        <f t="shared" si="53"/>
        <v>0</v>
      </c>
      <c r="Q80" s="94">
        <f t="shared" si="54"/>
        <v>3</v>
      </c>
      <c r="R80" s="94">
        <f t="shared" si="55"/>
        <v>0</v>
      </c>
      <c r="S80" s="94">
        <f t="shared" si="56"/>
        <v>0</v>
      </c>
      <c r="T80" s="122">
        <f t="shared" si="57"/>
        <v>0</v>
      </c>
      <c r="U80" s="122">
        <f t="shared" si="58"/>
        <v>3</v>
      </c>
      <c r="V80" s="94">
        <f t="shared" si="59"/>
        <v>1</v>
      </c>
      <c r="W80" s="94">
        <f t="shared" si="60"/>
        <v>1</v>
      </c>
      <c r="X80" s="94">
        <f t="shared" si="61"/>
        <v>1</v>
      </c>
      <c r="Y80" s="94" t="str">
        <f t="shared" si="62"/>
        <v/>
      </c>
      <c r="Z80" s="94">
        <f t="shared" si="63"/>
        <v>1</v>
      </c>
      <c r="AA80" s="94">
        <f t="shared" si="64"/>
        <v>1</v>
      </c>
      <c r="AB80" s="94">
        <f t="shared" si="65"/>
        <v>0</v>
      </c>
      <c r="AC80" s="94">
        <f t="shared" si="66"/>
        <v>0</v>
      </c>
      <c r="AD80" s="95">
        <f t="shared" si="67"/>
        <v>15</v>
      </c>
      <c r="AE80" s="92"/>
      <c r="AG80" s="92"/>
      <c r="AH80" s="92"/>
    </row>
    <row r="81" spans="1:34" x14ac:dyDescent="0.25">
      <c r="A81" s="92">
        <f t="shared" si="40"/>
        <v>80</v>
      </c>
      <c r="B81" s="49">
        <v>1293</v>
      </c>
      <c r="C81" s="115" t="s">
        <v>304</v>
      </c>
      <c r="D81" s="93" t="str">
        <f t="shared" si="41"/>
        <v/>
      </c>
      <c r="E81" s="94" t="str">
        <f t="shared" si="42"/>
        <v/>
      </c>
      <c r="F81" s="94">
        <f t="shared" si="43"/>
        <v>0</v>
      </c>
      <c r="G81" s="94">
        <f t="shared" si="44"/>
        <v>3</v>
      </c>
      <c r="H81" s="94" t="str">
        <f t="shared" si="45"/>
        <v/>
      </c>
      <c r="I81" s="94" t="str">
        <f t="shared" si="46"/>
        <v/>
      </c>
      <c r="J81" s="94">
        <f t="shared" si="47"/>
        <v>1</v>
      </c>
      <c r="K81" s="94">
        <f t="shared" si="48"/>
        <v>0</v>
      </c>
      <c r="L81" s="94">
        <f t="shared" si="49"/>
        <v>3</v>
      </c>
      <c r="M81" s="94" t="str">
        <f t="shared" si="50"/>
        <v/>
      </c>
      <c r="N81" s="94" t="str">
        <f t="shared" si="51"/>
        <v/>
      </c>
      <c r="O81" s="94" t="str">
        <f t="shared" si="52"/>
        <v/>
      </c>
      <c r="P81" s="94" t="str">
        <f t="shared" si="53"/>
        <v/>
      </c>
      <c r="Q81" s="94" t="str">
        <f t="shared" si="54"/>
        <v/>
      </c>
      <c r="R81" s="94" t="str">
        <f t="shared" si="55"/>
        <v/>
      </c>
      <c r="S81" s="94" t="str">
        <f t="shared" si="56"/>
        <v/>
      </c>
      <c r="T81" s="94" t="str">
        <f t="shared" si="57"/>
        <v/>
      </c>
      <c r="U81" s="94" t="str">
        <f t="shared" si="58"/>
        <v/>
      </c>
      <c r="V81" s="94">
        <f t="shared" si="59"/>
        <v>1</v>
      </c>
      <c r="W81" s="94" t="str">
        <f t="shared" si="60"/>
        <v/>
      </c>
      <c r="X81" s="94">
        <f t="shared" si="61"/>
        <v>3</v>
      </c>
      <c r="Y81" s="94">
        <f t="shared" si="62"/>
        <v>3</v>
      </c>
      <c r="Z81" s="94" t="str">
        <f t="shared" si="63"/>
        <v/>
      </c>
      <c r="AA81" s="94" t="str">
        <f t="shared" si="64"/>
        <v/>
      </c>
      <c r="AB81" s="94" t="str">
        <f t="shared" si="65"/>
        <v/>
      </c>
      <c r="AC81" s="94" t="str">
        <f t="shared" si="66"/>
        <v/>
      </c>
      <c r="AD81" s="95">
        <f t="shared" si="67"/>
        <v>14</v>
      </c>
      <c r="AE81" s="92">
        <f t="shared" ref="AE81:AE91" si="68">IF(B81&lt;&gt;"",COUNT(D81:AC81),"")</f>
        <v>8</v>
      </c>
      <c r="AF81" s="96">
        <f t="shared" ref="AF81:AF91" si="69">IFERROR(((AG81*2)+(AH81*1))/(AE81*2),"")</f>
        <v>0.625</v>
      </c>
      <c r="AG81" s="92">
        <f t="shared" ref="AG81:AG91" si="70">IF(B81&lt;&gt;"",COUNTIF(D81:AC81,"=3"),"")</f>
        <v>4</v>
      </c>
      <c r="AH81" s="92">
        <f t="shared" ref="AH81:AH91" si="71">IF(B81&lt;&gt;"",COUNTIF(D81:AC81,"=1"),"")</f>
        <v>2</v>
      </c>
    </row>
    <row r="82" spans="1:34" x14ac:dyDescent="0.25">
      <c r="A82" s="92">
        <f t="shared" si="40"/>
        <v>81</v>
      </c>
      <c r="B82" s="49">
        <v>3085</v>
      </c>
      <c r="C82" s="115" t="s">
        <v>637</v>
      </c>
      <c r="D82" s="93">
        <f t="shared" si="41"/>
        <v>3</v>
      </c>
      <c r="E82" s="94">
        <f t="shared" si="42"/>
        <v>1</v>
      </c>
      <c r="F82" s="94">
        <f t="shared" si="43"/>
        <v>0</v>
      </c>
      <c r="G82" s="94">
        <f t="shared" si="44"/>
        <v>1</v>
      </c>
      <c r="H82" s="94">
        <f t="shared" si="45"/>
        <v>3</v>
      </c>
      <c r="I82" s="94">
        <f t="shared" si="46"/>
        <v>3</v>
      </c>
      <c r="J82" s="94" t="str">
        <f t="shared" si="47"/>
        <v/>
      </c>
      <c r="K82" s="94" t="str">
        <f t="shared" si="48"/>
        <v/>
      </c>
      <c r="L82" s="94" t="str">
        <f t="shared" si="49"/>
        <v/>
      </c>
      <c r="M82" s="94" t="str">
        <f t="shared" si="50"/>
        <v/>
      </c>
      <c r="N82" s="94">
        <f t="shared" si="51"/>
        <v>1</v>
      </c>
      <c r="O82" s="94" t="str">
        <f t="shared" si="52"/>
        <v/>
      </c>
      <c r="P82" s="94" t="str">
        <f t="shared" si="53"/>
        <v/>
      </c>
      <c r="Q82" s="94">
        <f t="shared" si="54"/>
        <v>1</v>
      </c>
      <c r="R82" s="94" t="str">
        <f t="shared" si="55"/>
        <v/>
      </c>
      <c r="S82" s="94" t="str">
        <f t="shared" si="56"/>
        <v/>
      </c>
      <c r="T82" s="94" t="str">
        <f t="shared" si="57"/>
        <v/>
      </c>
      <c r="U82" s="94" t="str">
        <f t="shared" si="58"/>
        <v/>
      </c>
      <c r="V82" s="94" t="str">
        <f t="shared" si="59"/>
        <v/>
      </c>
      <c r="W82" s="94" t="str">
        <f t="shared" si="60"/>
        <v/>
      </c>
      <c r="X82" s="94" t="str">
        <f t="shared" si="61"/>
        <v/>
      </c>
      <c r="Y82" s="94" t="str">
        <f t="shared" si="62"/>
        <v/>
      </c>
      <c r="Z82" s="94" t="str">
        <f t="shared" si="63"/>
        <v/>
      </c>
      <c r="AA82" s="94" t="str">
        <f t="shared" si="64"/>
        <v/>
      </c>
      <c r="AB82" s="94" t="str">
        <f t="shared" si="65"/>
        <v/>
      </c>
      <c r="AC82" s="94" t="str">
        <f t="shared" si="66"/>
        <v/>
      </c>
      <c r="AD82" s="95">
        <f t="shared" si="67"/>
        <v>13</v>
      </c>
      <c r="AE82" s="92">
        <f t="shared" si="68"/>
        <v>8</v>
      </c>
      <c r="AF82" s="96">
        <f t="shared" si="69"/>
        <v>0.625</v>
      </c>
      <c r="AG82" s="92">
        <f t="shared" si="70"/>
        <v>3</v>
      </c>
      <c r="AH82" s="92">
        <f t="shared" si="71"/>
        <v>4</v>
      </c>
    </row>
    <row r="83" spans="1:34" x14ac:dyDescent="0.25">
      <c r="A83" s="92">
        <f t="shared" si="40"/>
        <v>81</v>
      </c>
      <c r="B83" s="49">
        <v>3690</v>
      </c>
      <c r="C83" s="115" t="s">
        <v>687</v>
      </c>
      <c r="D83" s="93" t="str">
        <f t="shared" si="41"/>
        <v/>
      </c>
      <c r="E83" s="94" t="str">
        <f t="shared" si="42"/>
        <v/>
      </c>
      <c r="F83" s="94" t="str">
        <f t="shared" si="43"/>
        <v/>
      </c>
      <c r="G83" s="94" t="str">
        <f t="shared" si="44"/>
        <v/>
      </c>
      <c r="H83" s="94" t="str">
        <f t="shared" si="45"/>
        <v/>
      </c>
      <c r="I83" s="94" t="str">
        <f t="shared" si="46"/>
        <v/>
      </c>
      <c r="J83" s="94">
        <f t="shared" si="47"/>
        <v>1</v>
      </c>
      <c r="K83" s="94">
        <f t="shared" si="48"/>
        <v>1</v>
      </c>
      <c r="L83" s="94" t="str">
        <f t="shared" si="49"/>
        <v/>
      </c>
      <c r="M83" s="94">
        <f t="shared" si="50"/>
        <v>1</v>
      </c>
      <c r="N83" s="94" t="str">
        <f t="shared" si="51"/>
        <v/>
      </c>
      <c r="O83" s="94" t="str">
        <f t="shared" si="52"/>
        <v/>
      </c>
      <c r="P83" s="94" t="str">
        <f t="shared" si="53"/>
        <v/>
      </c>
      <c r="Q83" s="94" t="str">
        <f t="shared" si="54"/>
        <v/>
      </c>
      <c r="R83" s="94">
        <f t="shared" si="55"/>
        <v>0</v>
      </c>
      <c r="S83" s="94" t="str">
        <f t="shared" si="56"/>
        <v/>
      </c>
      <c r="T83" s="94" t="str">
        <f t="shared" si="57"/>
        <v/>
      </c>
      <c r="U83" s="94">
        <f t="shared" si="58"/>
        <v>1</v>
      </c>
      <c r="V83" s="94" t="str">
        <f t="shared" si="59"/>
        <v/>
      </c>
      <c r="W83" s="94">
        <f t="shared" si="60"/>
        <v>3</v>
      </c>
      <c r="X83" s="94" t="str">
        <f t="shared" si="61"/>
        <v/>
      </c>
      <c r="Y83" s="94">
        <f t="shared" si="62"/>
        <v>3</v>
      </c>
      <c r="Z83" s="94" t="str">
        <f t="shared" si="63"/>
        <v/>
      </c>
      <c r="AA83" s="94">
        <f t="shared" si="64"/>
        <v>3</v>
      </c>
      <c r="AB83" s="94" t="str">
        <f t="shared" si="65"/>
        <v/>
      </c>
      <c r="AC83" s="94" t="str">
        <f t="shared" si="66"/>
        <v/>
      </c>
      <c r="AD83" s="95">
        <f t="shared" si="67"/>
        <v>13</v>
      </c>
      <c r="AE83" s="92">
        <f t="shared" si="68"/>
        <v>8</v>
      </c>
      <c r="AF83" s="96">
        <f t="shared" si="69"/>
        <v>0.625</v>
      </c>
      <c r="AG83" s="92">
        <f t="shared" si="70"/>
        <v>3</v>
      </c>
      <c r="AH83" s="92">
        <f t="shared" si="71"/>
        <v>4</v>
      </c>
    </row>
    <row r="84" spans="1:34" x14ac:dyDescent="0.25">
      <c r="A84" s="92">
        <f t="shared" si="40"/>
        <v>81</v>
      </c>
      <c r="B84" s="49">
        <v>3072</v>
      </c>
      <c r="C84" s="115" t="s">
        <v>340</v>
      </c>
      <c r="D84" s="93" t="str">
        <f t="shared" si="41"/>
        <v/>
      </c>
      <c r="E84" s="94" t="str">
        <f t="shared" si="42"/>
        <v/>
      </c>
      <c r="F84" s="94" t="str">
        <f t="shared" si="43"/>
        <v/>
      </c>
      <c r="G84" s="94" t="str">
        <f t="shared" si="44"/>
        <v/>
      </c>
      <c r="H84" s="94" t="str">
        <f t="shared" si="45"/>
        <v/>
      </c>
      <c r="I84" s="94" t="str">
        <f t="shared" si="46"/>
        <v/>
      </c>
      <c r="J84" s="94" t="str">
        <f t="shared" si="47"/>
        <v/>
      </c>
      <c r="K84" s="94">
        <f t="shared" si="48"/>
        <v>1</v>
      </c>
      <c r="L84" s="94" t="str">
        <f t="shared" si="49"/>
        <v/>
      </c>
      <c r="M84" s="94" t="str">
        <f t="shared" si="50"/>
        <v/>
      </c>
      <c r="N84" s="94" t="str">
        <f t="shared" si="51"/>
        <v/>
      </c>
      <c r="O84" s="94" t="str">
        <f t="shared" si="52"/>
        <v/>
      </c>
      <c r="P84" s="94">
        <f t="shared" si="53"/>
        <v>3</v>
      </c>
      <c r="Q84" s="94">
        <f t="shared" si="54"/>
        <v>1</v>
      </c>
      <c r="R84" s="94" t="str">
        <f t="shared" si="55"/>
        <v/>
      </c>
      <c r="S84" s="94" t="str">
        <f t="shared" si="56"/>
        <v/>
      </c>
      <c r="T84" s="94" t="str">
        <f t="shared" si="57"/>
        <v/>
      </c>
      <c r="U84" s="94" t="str">
        <f t="shared" si="58"/>
        <v/>
      </c>
      <c r="V84" s="94">
        <f t="shared" si="59"/>
        <v>3</v>
      </c>
      <c r="W84" s="94">
        <f t="shared" si="60"/>
        <v>1</v>
      </c>
      <c r="X84" s="94">
        <f t="shared" si="61"/>
        <v>1</v>
      </c>
      <c r="Y84" s="94" t="str">
        <f t="shared" si="62"/>
        <v/>
      </c>
      <c r="Z84" s="94">
        <f t="shared" si="63"/>
        <v>0</v>
      </c>
      <c r="AA84" s="94">
        <f t="shared" si="64"/>
        <v>1</v>
      </c>
      <c r="AB84" s="94">
        <f t="shared" si="65"/>
        <v>1</v>
      </c>
      <c r="AC84" s="94">
        <f t="shared" si="66"/>
        <v>1</v>
      </c>
      <c r="AD84" s="95">
        <f t="shared" si="67"/>
        <v>13</v>
      </c>
      <c r="AE84" s="92">
        <f t="shared" si="68"/>
        <v>10</v>
      </c>
      <c r="AF84" s="96">
        <f t="shared" si="69"/>
        <v>0.55000000000000004</v>
      </c>
      <c r="AG84" s="92">
        <f t="shared" si="70"/>
        <v>2</v>
      </c>
      <c r="AH84" s="92">
        <f t="shared" si="71"/>
        <v>7</v>
      </c>
    </row>
    <row r="85" spans="1:34" x14ac:dyDescent="0.25">
      <c r="A85" s="92">
        <f t="shared" si="40"/>
        <v>81</v>
      </c>
      <c r="B85" s="49">
        <v>3337</v>
      </c>
      <c r="C85" s="115" t="s">
        <v>297</v>
      </c>
      <c r="D85" s="93" t="str">
        <f t="shared" si="41"/>
        <v/>
      </c>
      <c r="E85" s="94" t="str">
        <f t="shared" si="42"/>
        <v/>
      </c>
      <c r="F85" s="94" t="str">
        <f t="shared" si="43"/>
        <v/>
      </c>
      <c r="G85" s="94" t="str">
        <f t="shared" si="44"/>
        <v/>
      </c>
      <c r="H85" s="94">
        <f t="shared" si="45"/>
        <v>3</v>
      </c>
      <c r="I85" s="94" t="str">
        <f t="shared" si="46"/>
        <v/>
      </c>
      <c r="J85" s="94" t="str">
        <f t="shared" si="47"/>
        <v/>
      </c>
      <c r="K85" s="94" t="str">
        <f t="shared" si="48"/>
        <v/>
      </c>
      <c r="L85" s="94" t="str">
        <f t="shared" si="49"/>
        <v/>
      </c>
      <c r="M85" s="94" t="str">
        <f t="shared" si="50"/>
        <v/>
      </c>
      <c r="N85" s="94">
        <f t="shared" si="51"/>
        <v>1</v>
      </c>
      <c r="O85" s="94" t="str">
        <f t="shared" si="52"/>
        <v/>
      </c>
      <c r="P85" s="94" t="str">
        <f t="shared" si="53"/>
        <v/>
      </c>
      <c r="Q85" s="94" t="str">
        <f t="shared" si="54"/>
        <v/>
      </c>
      <c r="R85" s="94">
        <f t="shared" si="55"/>
        <v>0</v>
      </c>
      <c r="S85" s="94">
        <f t="shared" si="56"/>
        <v>3</v>
      </c>
      <c r="T85" s="94" t="str">
        <f t="shared" si="57"/>
        <v/>
      </c>
      <c r="U85" s="94">
        <f t="shared" si="58"/>
        <v>1</v>
      </c>
      <c r="V85" s="94">
        <f t="shared" si="59"/>
        <v>1</v>
      </c>
      <c r="W85" s="94">
        <f t="shared" si="60"/>
        <v>1</v>
      </c>
      <c r="X85" s="94">
        <f t="shared" si="61"/>
        <v>1</v>
      </c>
      <c r="Y85" s="94">
        <f t="shared" si="62"/>
        <v>0</v>
      </c>
      <c r="Z85" s="94">
        <f t="shared" si="63"/>
        <v>1</v>
      </c>
      <c r="AA85" s="94">
        <f t="shared" si="64"/>
        <v>1</v>
      </c>
      <c r="AB85" s="94" t="str">
        <f t="shared" si="65"/>
        <v/>
      </c>
      <c r="AC85" s="94" t="str">
        <f t="shared" si="66"/>
        <v/>
      </c>
      <c r="AD85" s="95">
        <f t="shared" si="67"/>
        <v>13</v>
      </c>
      <c r="AE85" s="92">
        <f t="shared" si="68"/>
        <v>11</v>
      </c>
      <c r="AF85" s="96">
        <f t="shared" si="69"/>
        <v>0.5</v>
      </c>
      <c r="AG85" s="92">
        <f t="shared" si="70"/>
        <v>2</v>
      </c>
      <c r="AH85" s="92">
        <f t="shared" si="71"/>
        <v>7</v>
      </c>
    </row>
    <row r="86" spans="1:34" x14ac:dyDescent="0.25">
      <c r="A86" s="92">
        <f t="shared" si="40"/>
        <v>85</v>
      </c>
      <c r="B86" s="49">
        <v>5310</v>
      </c>
      <c r="C86" s="115" t="s">
        <v>549</v>
      </c>
      <c r="D86" s="93">
        <f t="shared" si="41"/>
        <v>1</v>
      </c>
      <c r="E86" s="94">
        <f t="shared" si="42"/>
        <v>0</v>
      </c>
      <c r="F86" s="94">
        <f t="shared" si="43"/>
        <v>1</v>
      </c>
      <c r="G86" s="94">
        <f t="shared" si="44"/>
        <v>0</v>
      </c>
      <c r="H86" s="94" t="str">
        <f t="shared" si="45"/>
        <v/>
      </c>
      <c r="I86" s="94">
        <f t="shared" si="46"/>
        <v>0</v>
      </c>
      <c r="J86" s="94">
        <f t="shared" si="47"/>
        <v>1</v>
      </c>
      <c r="K86" s="94">
        <f t="shared" si="48"/>
        <v>3</v>
      </c>
      <c r="L86" s="94">
        <f t="shared" si="49"/>
        <v>1</v>
      </c>
      <c r="M86" s="94">
        <f t="shared" si="50"/>
        <v>0</v>
      </c>
      <c r="N86" s="94" t="str">
        <f t="shared" si="51"/>
        <v/>
      </c>
      <c r="O86" s="94">
        <f t="shared" si="52"/>
        <v>0</v>
      </c>
      <c r="P86" s="94">
        <f t="shared" si="53"/>
        <v>0</v>
      </c>
      <c r="Q86" s="94">
        <f t="shared" si="54"/>
        <v>0</v>
      </c>
      <c r="R86" s="94">
        <f t="shared" si="55"/>
        <v>0</v>
      </c>
      <c r="S86" s="94">
        <f t="shared" si="56"/>
        <v>1</v>
      </c>
      <c r="T86" s="94" t="str">
        <f t="shared" si="57"/>
        <v/>
      </c>
      <c r="U86" s="94">
        <f t="shared" si="58"/>
        <v>0</v>
      </c>
      <c r="V86" s="94" t="str">
        <f t="shared" si="59"/>
        <v/>
      </c>
      <c r="W86" s="94">
        <f t="shared" si="60"/>
        <v>1</v>
      </c>
      <c r="X86" s="94" t="str">
        <f t="shared" si="61"/>
        <v/>
      </c>
      <c r="Y86" s="94">
        <f t="shared" si="62"/>
        <v>0</v>
      </c>
      <c r="Z86" s="94" t="str">
        <f t="shared" si="63"/>
        <v/>
      </c>
      <c r="AA86" s="94">
        <f t="shared" si="64"/>
        <v>3</v>
      </c>
      <c r="AB86" s="94" t="str">
        <f t="shared" si="65"/>
        <v/>
      </c>
      <c r="AC86" s="94" t="str">
        <f t="shared" si="66"/>
        <v/>
      </c>
      <c r="AD86" s="95">
        <f t="shared" si="67"/>
        <v>12</v>
      </c>
      <c r="AE86" s="92">
        <f t="shared" si="68"/>
        <v>18</v>
      </c>
      <c r="AF86" s="96">
        <f t="shared" si="69"/>
        <v>0.27777777777777779</v>
      </c>
      <c r="AG86" s="92">
        <f t="shared" si="70"/>
        <v>2</v>
      </c>
      <c r="AH86" s="92">
        <f t="shared" si="71"/>
        <v>6</v>
      </c>
    </row>
    <row r="87" spans="1:34" x14ac:dyDescent="0.25">
      <c r="A87" s="92">
        <f t="shared" si="40"/>
        <v>85</v>
      </c>
      <c r="B87" s="49">
        <v>1685</v>
      </c>
      <c r="C87" s="115" t="s">
        <v>280</v>
      </c>
      <c r="D87" s="93">
        <f t="shared" si="41"/>
        <v>1</v>
      </c>
      <c r="E87" s="94">
        <f t="shared" si="42"/>
        <v>0</v>
      </c>
      <c r="F87" s="94">
        <f t="shared" si="43"/>
        <v>0</v>
      </c>
      <c r="G87" s="94">
        <f t="shared" si="44"/>
        <v>0</v>
      </c>
      <c r="H87" s="94">
        <f t="shared" si="45"/>
        <v>0</v>
      </c>
      <c r="I87" s="94">
        <f t="shared" si="46"/>
        <v>0</v>
      </c>
      <c r="J87" s="94">
        <f t="shared" si="47"/>
        <v>1</v>
      </c>
      <c r="K87" s="94">
        <f t="shared" si="48"/>
        <v>0</v>
      </c>
      <c r="L87" s="94" t="str">
        <f t="shared" si="49"/>
        <v/>
      </c>
      <c r="M87" s="94">
        <f t="shared" si="50"/>
        <v>0</v>
      </c>
      <c r="N87" s="94">
        <f t="shared" si="51"/>
        <v>0</v>
      </c>
      <c r="O87" s="94" t="str">
        <f t="shared" si="52"/>
        <v/>
      </c>
      <c r="P87" s="94">
        <f t="shared" si="53"/>
        <v>0</v>
      </c>
      <c r="Q87" s="94">
        <f t="shared" si="54"/>
        <v>0</v>
      </c>
      <c r="R87" s="94">
        <f t="shared" si="55"/>
        <v>1</v>
      </c>
      <c r="S87" s="94">
        <f t="shared" si="56"/>
        <v>0</v>
      </c>
      <c r="T87" s="94">
        <f t="shared" si="57"/>
        <v>3</v>
      </c>
      <c r="U87" s="94" t="str">
        <f t="shared" si="58"/>
        <v/>
      </c>
      <c r="V87" s="94">
        <f t="shared" si="59"/>
        <v>3</v>
      </c>
      <c r="W87" s="94">
        <f t="shared" si="60"/>
        <v>1</v>
      </c>
      <c r="X87" s="94">
        <f t="shared" si="61"/>
        <v>1</v>
      </c>
      <c r="Y87" s="94">
        <f t="shared" si="62"/>
        <v>0</v>
      </c>
      <c r="Z87" s="94">
        <f t="shared" si="63"/>
        <v>0</v>
      </c>
      <c r="AA87" s="94">
        <f t="shared" si="64"/>
        <v>1</v>
      </c>
      <c r="AB87" s="94">
        <f t="shared" si="65"/>
        <v>0</v>
      </c>
      <c r="AC87" s="94">
        <f t="shared" si="66"/>
        <v>0</v>
      </c>
      <c r="AD87" s="95">
        <f t="shared" si="67"/>
        <v>12</v>
      </c>
      <c r="AE87" s="92">
        <f t="shared" si="68"/>
        <v>23</v>
      </c>
      <c r="AF87" s="96">
        <f t="shared" si="69"/>
        <v>0.21739130434782608</v>
      </c>
      <c r="AG87" s="92">
        <f t="shared" si="70"/>
        <v>2</v>
      </c>
      <c r="AH87" s="92">
        <f t="shared" si="71"/>
        <v>6</v>
      </c>
    </row>
    <row r="88" spans="1:34" x14ac:dyDescent="0.25">
      <c r="A88" s="92">
        <f t="shared" si="40"/>
        <v>87</v>
      </c>
      <c r="B88" s="49">
        <v>4385</v>
      </c>
      <c r="C88" s="115" t="s">
        <v>527</v>
      </c>
      <c r="D88" s="93" t="str">
        <f t="shared" si="41"/>
        <v/>
      </c>
      <c r="E88" s="94" t="str">
        <f t="shared" si="42"/>
        <v/>
      </c>
      <c r="F88" s="94">
        <f t="shared" si="43"/>
        <v>1</v>
      </c>
      <c r="G88" s="94" t="str">
        <f t="shared" si="44"/>
        <v/>
      </c>
      <c r="H88" s="94" t="str">
        <f t="shared" si="45"/>
        <v/>
      </c>
      <c r="I88" s="94" t="str">
        <f t="shared" si="46"/>
        <v/>
      </c>
      <c r="J88" s="94">
        <f t="shared" si="47"/>
        <v>1</v>
      </c>
      <c r="K88" s="94" t="str">
        <f t="shared" si="48"/>
        <v/>
      </c>
      <c r="L88" s="94">
        <f t="shared" si="49"/>
        <v>0</v>
      </c>
      <c r="M88" s="94">
        <f t="shared" si="50"/>
        <v>0</v>
      </c>
      <c r="N88" s="94">
        <f t="shared" si="51"/>
        <v>0</v>
      </c>
      <c r="O88" s="94" t="str">
        <f t="shared" si="52"/>
        <v/>
      </c>
      <c r="P88" s="94" t="str">
        <f t="shared" si="53"/>
        <v/>
      </c>
      <c r="Q88" s="94" t="str">
        <f t="shared" si="54"/>
        <v/>
      </c>
      <c r="R88" s="94" t="str">
        <f t="shared" si="55"/>
        <v/>
      </c>
      <c r="S88" s="94" t="str">
        <f t="shared" si="56"/>
        <v/>
      </c>
      <c r="T88" s="94">
        <f t="shared" si="57"/>
        <v>0</v>
      </c>
      <c r="U88" s="94">
        <f t="shared" si="58"/>
        <v>3</v>
      </c>
      <c r="V88" s="94">
        <f t="shared" si="59"/>
        <v>1</v>
      </c>
      <c r="W88" s="94" t="str">
        <f t="shared" si="60"/>
        <v/>
      </c>
      <c r="X88" s="94">
        <f t="shared" si="61"/>
        <v>1</v>
      </c>
      <c r="Y88" s="94">
        <f t="shared" si="62"/>
        <v>0</v>
      </c>
      <c r="Z88" s="94">
        <f t="shared" si="63"/>
        <v>1</v>
      </c>
      <c r="AA88" s="94">
        <f t="shared" si="64"/>
        <v>1</v>
      </c>
      <c r="AB88" s="94">
        <f t="shared" si="65"/>
        <v>1</v>
      </c>
      <c r="AC88" s="94">
        <f t="shared" si="66"/>
        <v>1</v>
      </c>
      <c r="AD88" s="95">
        <f t="shared" si="67"/>
        <v>11</v>
      </c>
      <c r="AE88" s="92">
        <f t="shared" si="68"/>
        <v>14</v>
      </c>
      <c r="AF88" s="96">
        <f t="shared" si="69"/>
        <v>0.35714285714285715</v>
      </c>
      <c r="AG88" s="92">
        <f t="shared" si="70"/>
        <v>1</v>
      </c>
      <c r="AH88" s="92">
        <f t="shared" si="71"/>
        <v>8</v>
      </c>
    </row>
    <row r="89" spans="1:34" x14ac:dyDescent="0.25">
      <c r="A89" s="92">
        <f t="shared" si="40"/>
        <v>88</v>
      </c>
      <c r="B89" s="49">
        <v>8037</v>
      </c>
      <c r="C89" s="115" t="s">
        <v>766</v>
      </c>
      <c r="D89" s="93">
        <f t="shared" si="41"/>
        <v>3</v>
      </c>
      <c r="E89" s="94" t="str">
        <f t="shared" si="42"/>
        <v/>
      </c>
      <c r="F89" s="94" t="str">
        <f t="shared" si="43"/>
        <v/>
      </c>
      <c r="G89" s="94" t="str">
        <f t="shared" si="44"/>
        <v/>
      </c>
      <c r="H89" s="94">
        <f t="shared" si="45"/>
        <v>3</v>
      </c>
      <c r="I89" s="94" t="str">
        <f t="shared" si="46"/>
        <v/>
      </c>
      <c r="J89" s="94" t="str">
        <f t="shared" si="47"/>
        <v/>
      </c>
      <c r="K89" s="94" t="str">
        <f t="shared" si="48"/>
        <v/>
      </c>
      <c r="L89" s="94">
        <f t="shared" si="49"/>
        <v>0</v>
      </c>
      <c r="M89" s="94" t="str">
        <f t="shared" si="50"/>
        <v/>
      </c>
      <c r="N89" s="94" t="str">
        <f t="shared" si="51"/>
        <v/>
      </c>
      <c r="O89" s="94">
        <f t="shared" si="52"/>
        <v>3</v>
      </c>
      <c r="P89" s="94" t="str">
        <f t="shared" si="53"/>
        <v/>
      </c>
      <c r="Q89" s="94" t="str">
        <f t="shared" si="54"/>
        <v/>
      </c>
      <c r="R89" s="94" t="str">
        <f t="shared" si="55"/>
        <v/>
      </c>
      <c r="S89" s="94">
        <f t="shared" si="56"/>
        <v>1</v>
      </c>
      <c r="T89" s="94" t="str">
        <f t="shared" si="57"/>
        <v/>
      </c>
      <c r="U89" s="94" t="str">
        <f t="shared" si="58"/>
        <v/>
      </c>
      <c r="V89" s="94" t="str">
        <f t="shared" si="59"/>
        <v/>
      </c>
      <c r="W89" s="94" t="str">
        <f t="shared" si="60"/>
        <v/>
      </c>
      <c r="X89" s="94" t="str">
        <f t="shared" si="61"/>
        <v/>
      </c>
      <c r="Y89" s="94" t="str">
        <f t="shared" si="62"/>
        <v/>
      </c>
      <c r="Z89" s="94" t="str">
        <f t="shared" si="63"/>
        <v/>
      </c>
      <c r="AA89" s="94">
        <f t="shared" si="64"/>
        <v>0</v>
      </c>
      <c r="AB89" s="94" t="str">
        <f t="shared" si="65"/>
        <v/>
      </c>
      <c r="AC89" s="94" t="str">
        <f t="shared" si="66"/>
        <v/>
      </c>
      <c r="AD89" s="95">
        <f t="shared" si="67"/>
        <v>10</v>
      </c>
      <c r="AE89" s="92">
        <f t="shared" si="68"/>
        <v>6</v>
      </c>
      <c r="AF89" s="96">
        <f t="shared" si="69"/>
        <v>0.58333333333333337</v>
      </c>
      <c r="AG89" s="92">
        <f t="shared" si="70"/>
        <v>3</v>
      </c>
      <c r="AH89" s="92">
        <f t="shared" si="71"/>
        <v>1</v>
      </c>
    </row>
    <row r="90" spans="1:34" x14ac:dyDescent="0.25">
      <c r="A90" s="92">
        <f t="shared" si="40"/>
        <v>88</v>
      </c>
      <c r="B90" s="49">
        <v>4802</v>
      </c>
      <c r="C90" s="115" t="s">
        <v>544</v>
      </c>
      <c r="D90" s="93" t="str">
        <f t="shared" si="41"/>
        <v/>
      </c>
      <c r="E90" s="94" t="str">
        <f t="shared" si="42"/>
        <v/>
      </c>
      <c r="F90" s="94" t="str">
        <f t="shared" si="43"/>
        <v/>
      </c>
      <c r="G90" s="94" t="str">
        <f t="shared" si="44"/>
        <v/>
      </c>
      <c r="H90" s="94" t="str">
        <f t="shared" si="45"/>
        <v/>
      </c>
      <c r="I90" s="94">
        <f t="shared" si="46"/>
        <v>3</v>
      </c>
      <c r="J90" s="94">
        <f t="shared" si="47"/>
        <v>0</v>
      </c>
      <c r="K90" s="94" t="str">
        <f t="shared" si="48"/>
        <v/>
      </c>
      <c r="L90" s="94">
        <f t="shared" si="49"/>
        <v>3</v>
      </c>
      <c r="M90" s="94" t="str">
        <f t="shared" si="50"/>
        <v/>
      </c>
      <c r="N90" s="94">
        <f t="shared" si="51"/>
        <v>1</v>
      </c>
      <c r="O90" s="94" t="str">
        <f t="shared" si="52"/>
        <v/>
      </c>
      <c r="P90" s="94" t="str">
        <f t="shared" si="53"/>
        <v/>
      </c>
      <c r="Q90" s="94" t="str">
        <f t="shared" si="54"/>
        <v/>
      </c>
      <c r="R90" s="94" t="str">
        <f t="shared" si="55"/>
        <v/>
      </c>
      <c r="S90" s="94" t="str">
        <f t="shared" si="56"/>
        <v/>
      </c>
      <c r="T90" s="94">
        <f t="shared" si="57"/>
        <v>1</v>
      </c>
      <c r="U90" s="94" t="str">
        <f t="shared" si="58"/>
        <v/>
      </c>
      <c r="V90" s="94" t="str">
        <f t="shared" si="59"/>
        <v/>
      </c>
      <c r="W90" s="94" t="str">
        <f t="shared" si="60"/>
        <v/>
      </c>
      <c r="X90" s="94" t="str">
        <f t="shared" si="61"/>
        <v/>
      </c>
      <c r="Y90" s="94" t="str">
        <f t="shared" si="62"/>
        <v/>
      </c>
      <c r="Z90" s="94" t="str">
        <f t="shared" si="63"/>
        <v/>
      </c>
      <c r="AA90" s="94">
        <f t="shared" si="64"/>
        <v>1</v>
      </c>
      <c r="AB90" s="94" t="str">
        <f t="shared" si="65"/>
        <v/>
      </c>
      <c r="AC90" s="94">
        <f t="shared" si="66"/>
        <v>1</v>
      </c>
      <c r="AD90" s="95">
        <f t="shared" si="67"/>
        <v>10</v>
      </c>
      <c r="AE90" s="92">
        <f t="shared" si="68"/>
        <v>7</v>
      </c>
      <c r="AF90" s="96">
        <f t="shared" si="69"/>
        <v>0.5714285714285714</v>
      </c>
      <c r="AG90" s="92">
        <f t="shared" si="70"/>
        <v>2</v>
      </c>
      <c r="AH90" s="92">
        <f t="shared" si="71"/>
        <v>4</v>
      </c>
    </row>
    <row r="91" spans="1:34" x14ac:dyDescent="0.25">
      <c r="A91" s="92">
        <f t="shared" si="40"/>
        <v>88</v>
      </c>
      <c r="B91" s="49">
        <v>6952</v>
      </c>
      <c r="C91" s="115" t="s">
        <v>365</v>
      </c>
      <c r="D91" s="93">
        <f t="shared" si="41"/>
        <v>1</v>
      </c>
      <c r="E91" s="94">
        <f t="shared" si="42"/>
        <v>0</v>
      </c>
      <c r="F91" s="122">
        <f t="shared" si="43"/>
        <v>0</v>
      </c>
      <c r="G91" s="94">
        <f t="shared" si="44"/>
        <v>3</v>
      </c>
      <c r="H91" s="94" t="str">
        <f t="shared" si="45"/>
        <v/>
      </c>
      <c r="I91" s="94" t="str">
        <f t="shared" si="46"/>
        <v/>
      </c>
      <c r="J91" s="94" t="str">
        <f t="shared" si="47"/>
        <v/>
      </c>
      <c r="K91" s="94" t="str">
        <f t="shared" si="48"/>
        <v/>
      </c>
      <c r="L91" s="94" t="str">
        <f t="shared" si="49"/>
        <v/>
      </c>
      <c r="M91" s="94" t="str">
        <f t="shared" si="50"/>
        <v/>
      </c>
      <c r="N91" s="94" t="str">
        <f t="shared" si="51"/>
        <v/>
      </c>
      <c r="O91" s="94" t="str">
        <f t="shared" si="52"/>
        <v/>
      </c>
      <c r="P91" s="94" t="str">
        <f t="shared" si="53"/>
        <v/>
      </c>
      <c r="Q91" s="94" t="str">
        <f t="shared" si="54"/>
        <v/>
      </c>
      <c r="R91" s="94">
        <f t="shared" si="55"/>
        <v>0</v>
      </c>
      <c r="S91" s="94" t="str">
        <f t="shared" si="56"/>
        <v/>
      </c>
      <c r="T91" s="94" t="str">
        <f t="shared" si="57"/>
        <v/>
      </c>
      <c r="U91" s="94" t="str">
        <f t="shared" si="58"/>
        <v/>
      </c>
      <c r="V91" s="94" t="str">
        <f t="shared" si="59"/>
        <v/>
      </c>
      <c r="W91" s="94" t="str">
        <f t="shared" si="60"/>
        <v/>
      </c>
      <c r="X91" s="94">
        <f t="shared" si="61"/>
        <v>3</v>
      </c>
      <c r="Y91" s="94">
        <f t="shared" si="62"/>
        <v>1</v>
      </c>
      <c r="Z91" s="94">
        <f t="shared" si="63"/>
        <v>1</v>
      </c>
      <c r="AA91" s="94">
        <f t="shared" si="64"/>
        <v>0</v>
      </c>
      <c r="AB91" s="94">
        <f t="shared" si="65"/>
        <v>1</v>
      </c>
      <c r="AC91" s="94" t="str">
        <f t="shared" si="66"/>
        <v/>
      </c>
      <c r="AD91" s="95">
        <f t="shared" si="67"/>
        <v>10</v>
      </c>
      <c r="AE91" s="92">
        <f t="shared" si="68"/>
        <v>10</v>
      </c>
      <c r="AF91" s="96">
        <f t="shared" si="69"/>
        <v>0.4</v>
      </c>
      <c r="AG91" s="92">
        <f t="shared" si="70"/>
        <v>2</v>
      </c>
      <c r="AH91" s="92">
        <f t="shared" si="71"/>
        <v>4</v>
      </c>
    </row>
    <row r="92" spans="1:34" x14ac:dyDescent="0.25">
      <c r="A92" s="92">
        <f t="shared" si="40"/>
        <v>88</v>
      </c>
      <c r="B92" s="49">
        <v>3339</v>
      </c>
      <c r="C92" s="115" t="s">
        <v>639</v>
      </c>
      <c r="D92" s="93" t="str">
        <f t="shared" si="41"/>
        <v/>
      </c>
      <c r="E92" s="94">
        <f t="shared" si="42"/>
        <v>0</v>
      </c>
      <c r="F92" s="94">
        <f t="shared" si="43"/>
        <v>0</v>
      </c>
      <c r="G92" s="94">
        <f t="shared" si="44"/>
        <v>0</v>
      </c>
      <c r="H92" s="94">
        <f t="shared" si="45"/>
        <v>1</v>
      </c>
      <c r="I92" s="94">
        <f t="shared" si="46"/>
        <v>0</v>
      </c>
      <c r="J92" s="94">
        <f t="shared" si="47"/>
        <v>0</v>
      </c>
      <c r="K92" s="122">
        <f t="shared" si="48"/>
        <v>0</v>
      </c>
      <c r="L92" s="94">
        <f t="shared" si="49"/>
        <v>1</v>
      </c>
      <c r="M92" s="94">
        <f t="shared" si="50"/>
        <v>0</v>
      </c>
      <c r="N92" s="94">
        <f t="shared" si="51"/>
        <v>0</v>
      </c>
      <c r="O92" s="94">
        <f t="shared" si="52"/>
        <v>0</v>
      </c>
      <c r="P92" s="94">
        <f t="shared" si="53"/>
        <v>0</v>
      </c>
      <c r="Q92" s="94">
        <f t="shared" si="54"/>
        <v>0</v>
      </c>
      <c r="R92" s="94">
        <f t="shared" si="55"/>
        <v>0</v>
      </c>
      <c r="S92" s="94" t="str">
        <f t="shared" si="56"/>
        <v/>
      </c>
      <c r="T92" s="94">
        <f t="shared" si="57"/>
        <v>0</v>
      </c>
      <c r="U92" s="94" t="str">
        <f t="shared" si="58"/>
        <v/>
      </c>
      <c r="V92" s="94">
        <f t="shared" si="59"/>
        <v>0</v>
      </c>
      <c r="W92" s="122">
        <f t="shared" si="60"/>
        <v>0</v>
      </c>
      <c r="X92" s="94" t="str">
        <f t="shared" si="61"/>
        <v/>
      </c>
      <c r="Y92" s="94">
        <f t="shared" si="62"/>
        <v>1</v>
      </c>
      <c r="Z92" s="94">
        <f t="shared" si="63"/>
        <v>0</v>
      </c>
      <c r="AA92" s="94">
        <f t="shared" si="64"/>
        <v>1</v>
      </c>
      <c r="AB92" s="94">
        <f t="shared" si="65"/>
        <v>3</v>
      </c>
      <c r="AC92" s="94">
        <f t="shared" si="66"/>
        <v>3</v>
      </c>
      <c r="AD92" s="95">
        <f t="shared" si="67"/>
        <v>10</v>
      </c>
      <c r="AE92" s="92"/>
      <c r="AG92" s="92"/>
      <c r="AH92" s="92"/>
    </row>
    <row r="93" spans="1:34" x14ac:dyDescent="0.25">
      <c r="A93" s="92">
        <f t="shared" si="40"/>
        <v>88</v>
      </c>
      <c r="B93" s="49">
        <v>2886</v>
      </c>
      <c r="C93" s="115" t="s">
        <v>704</v>
      </c>
      <c r="D93" s="93">
        <f t="shared" si="41"/>
        <v>0</v>
      </c>
      <c r="E93" s="94">
        <f t="shared" si="42"/>
        <v>0</v>
      </c>
      <c r="F93" s="94">
        <f t="shared" si="43"/>
        <v>0</v>
      </c>
      <c r="G93" s="94">
        <f t="shared" si="44"/>
        <v>0</v>
      </c>
      <c r="H93" s="94">
        <f t="shared" si="45"/>
        <v>0</v>
      </c>
      <c r="I93" s="94">
        <f t="shared" si="46"/>
        <v>3</v>
      </c>
      <c r="J93" s="94">
        <f t="shared" si="47"/>
        <v>1</v>
      </c>
      <c r="K93" s="94" t="str">
        <f t="shared" si="48"/>
        <v/>
      </c>
      <c r="L93" s="94" t="str">
        <f t="shared" si="49"/>
        <v/>
      </c>
      <c r="M93" s="94">
        <f t="shared" si="50"/>
        <v>1</v>
      </c>
      <c r="N93" s="94">
        <f t="shared" si="51"/>
        <v>3</v>
      </c>
      <c r="O93" s="94">
        <f t="shared" si="52"/>
        <v>1</v>
      </c>
      <c r="P93" s="94" t="str">
        <f t="shared" si="53"/>
        <v/>
      </c>
      <c r="Q93" s="94">
        <f t="shared" si="54"/>
        <v>0</v>
      </c>
      <c r="R93" s="94">
        <f t="shared" si="55"/>
        <v>0</v>
      </c>
      <c r="S93" s="94" t="str">
        <f t="shared" si="56"/>
        <v/>
      </c>
      <c r="T93" s="94" t="str">
        <f t="shared" si="57"/>
        <v/>
      </c>
      <c r="U93" s="94" t="str">
        <f t="shared" si="58"/>
        <v/>
      </c>
      <c r="V93" s="94">
        <f t="shared" si="59"/>
        <v>0</v>
      </c>
      <c r="W93" s="94">
        <f t="shared" si="60"/>
        <v>0</v>
      </c>
      <c r="X93" s="94" t="str">
        <f t="shared" si="61"/>
        <v/>
      </c>
      <c r="Y93" s="94" t="str">
        <f t="shared" si="62"/>
        <v/>
      </c>
      <c r="Z93" s="94" t="str">
        <f t="shared" si="63"/>
        <v/>
      </c>
      <c r="AA93" s="94" t="str">
        <f t="shared" si="64"/>
        <v/>
      </c>
      <c r="AB93" s="94">
        <f t="shared" si="65"/>
        <v>1</v>
      </c>
      <c r="AC93" s="94" t="str">
        <f t="shared" si="66"/>
        <v/>
      </c>
      <c r="AD93" s="95">
        <f t="shared" si="67"/>
        <v>10</v>
      </c>
      <c r="AE93" s="92"/>
      <c r="AG93" s="92"/>
      <c r="AH93" s="92"/>
    </row>
    <row r="94" spans="1:34" x14ac:dyDescent="0.25">
      <c r="A94" s="92">
        <f t="shared" si="40"/>
        <v>88</v>
      </c>
      <c r="B94" s="49">
        <v>5471</v>
      </c>
      <c r="C94" s="115" t="s">
        <v>747</v>
      </c>
      <c r="D94" s="93">
        <f t="shared" si="41"/>
        <v>1</v>
      </c>
      <c r="E94" s="94">
        <f t="shared" si="42"/>
        <v>1</v>
      </c>
      <c r="F94" s="94">
        <f t="shared" si="43"/>
        <v>3</v>
      </c>
      <c r="G94" s="94">
        <f t="shared" si="44"/>
        <v>0</v>
      </c>
      <c r="H94" s="94">
        <f t="shared" si="45"/>
        <v>0</v>
      </c>
      <c r="I94" s="94">
        <f t="shared" si="46"/>
        <v>1</v>
      </c>
      <c r="J94" s="94">
        <f t="shared" si="47"/>
        <v>1</v>
      </c>
      <c r="K94" s="94">
        <f t="shared" si="48"/>
        <v>1</v>
      </c>
      <c r="L94" s="94">
        <f t="shared" si="49"/>
        <v>0</v>
      </c>
      <c r="M94" s="94">
        <f t="shared" si="50"/>
        <v>1</v>
      </c>
      <c r="N94" s="94">
        <f t="shared" si="51"/>
        <v>1</v>
      </c>
      <c r="O94" s="94">
        <f t="shared" si="52"/>
        <v>0</v>
      </c>
      <c r="P94" s="94" t="str">
        <f t="shared" si="53"/>
        <v/>
      </c>
      <c r="Q94" s="94" t="str">
        <f t="shared" si="54"/>
        <v/>
      </c>
      <c r="R94" s="94" t="str">
        <f t="shared" si="55"/>
        <v/>
      </c>
      <c r="S94" s="94" t="str">
        <f t="shared" si="56"/>
        <v/>
      </c>
      <c r="T94" s="94">
        <f t="shared" si="57"/>
        <v>0</v>
      </c>
      <c r="U94" s="94" t="str">
        <f t="shared" si="58"/>
        <v/>
      </c>
      <c r="V94" s="94" t="str">
        <f t="shared" si="59"/>
        <v/>
      </c>
      <c r="W94" s="94" t="str">
        <f t="shared" si="60"/>
        <v/>
      </c>
      <c r="X94" s="94" t="str">
        <f t="shared" si="61"/>
        <v/>
      </c>
      <c r="Y94" s="94" t="str">
        <f t="shared" si="62"/>
        <v/>
      </c>
      <c r="Z94" s="94" t="str">
        <f t="shared" si="63"/>
        <v/>
      </c>
      <c r="AA94" s="94" t="str">
        <f t="shared" si="64"/>
        <v/>
      </c>
      <c r="AB94" s="94" t="str">
        <f t="shared" si="65"/>
        <v/>
      </c>
      <c r="AC94" s="94" t="str">
        <f t="shared" si="66"/>
        <v/>
      </c>
      <c r="AD94" s="95">
        <f t="shared" si="67"/>
        <v>10</v>
      </c>
      <c r="AE94" s="92"/>
      <c r="AG94" s="92"/>
      <c r="AH94" s="92"/>
    </row>
    <row r="95" spans="1:34" x14ac:dyDescent="0.25">
      <c r="A95" s="92">
        <f t="shared" si="40"/>
        <v>94</v>
      </c>
      <c r="B95" s="49">
        <v>3003</v>
      </c>
      <c r="C95" s="115" t="s">
        <v>619</v>
      </c>
      <c r="D95" s="93">
        <f t="shared" si="41"/>
        <v>1</v>
      </c>
      <c r="E95" s="94">
        <f t="shared" si="42"/>
        <v>0</v>
      </c>
      <c r="F95" s="122">
        <f t="shared" si="43"/>
        <v>0</v>
      </c>
      <c r="G95" s="94">
        <f t="shared" si="44"/>
        <v>0</v>
      </c>
      <c r="H95" s="94">
        <f t="shared" si="45"/>
        <v>0</v>
      </c>
      <c r="I95" s="94">
        <f t="shared" si="46"/>
        <v>1</v>
      </c>
      <c r="J95" s="94">
        <f t="shared" si="47"/>
        <v>3</v>
      </c>
      <c r="K95" s="94">
        <f t="shared" si="48"/>
        <v>0</v>
      </c>
      <c r="L95" s="94" t="str">
        <f t="shared" si="49"/>
        <v/>
      </c>
      <c r="M95" s="94">
        <f t="shared" si="50"/>
        <v>1</v>
      </c>
      <c r="N95" s="94">
        <f t="shared" si="51"/>
        <v>0</v>
      </c>
      <c r="O95" s="94">
        <f t="shared" si="52"/>
        <v>0</v>
      </c>
      <c r="P95" s="94">
        <f t="shared" si="53"/>
        <v>3</v>
      </c>
      <c r="Q95" s="94" t="str">
        <f t="shared" si="54"/>
        <v/>
      </c>
      <c r="R95" s="94" t="str">
        <f t="shared" si="55"/>
        <v/>
      </c>
      <c r="S95" s="94" t="str">
        <f t="shared" si="56"/>
        <v/>
      </c>
      <c r="T95" s="94" t="str">
        <f t="shared" si="57"/>
        <v/>
      </c>
      <c r="U95" s="94" t="str">
        <f t="shared" si="58"/>
        <v/>
      </c>
      <c r="V95" s="94" t="str">
        <f t="shared" si="59"/>
        <v/>
      </c>
      <c r="W95" s="94" t="str">
        <f t="shared" si="60"/>
        <v/>
      </c>
      <c r="X95" s="94" t="str">
        <f t="shared" si="61"/>
        <v/>
      </c>
      <c r="Y95" s="94" t="str">
        <f t="shared" si="62"/>
        <v/>
      </c>
      <c r="Z95" s="94" t="str">
        <f t="shared" si="63"/>
        <v/>
      </c>
      <c r="AA95" s="94" t="str">
        <f t="shared" si="64"/>
        <v/>
      </c>
      <c r="AB95" s="94" t="str">
        <f t="shared" si="65"/>
        <v/>
      </c>
      <c r="AC95" s="94" t="str">
        <f t="shared" si="66"/>
        <v/>
      </c>
      <c r="AD95" s="95">
        <f t="shared" si="67"/>
        <v>9</v>
      </c>
      <c r="AE95" s="92">
        <f>IF(B95&lt;&gt;"",COUNT(D95:AC95),"")</f>
        <v>12</v>
      </c>
      <c r="AF95" s="96">
        <f>IFERROR(((AG95*2)+(AH95*1))/(AE95*2),"")</f>
        <v>0.29166666666666669</v>
      </c>
      <c r="AG95" s="92">
        <f>IF(B95&lt;&gt;"",COUNTIF(D95:AC95,"=3"),"")</f>
        <v>2</v>
      </c>
      <c r="AH95" s="92">
        <f>IF(B95&lt;&gt;"",COUNTIF(D95:AC95,"=1"),"")</f>
        <v>3</v>
      </c>
    </row>
    <row r="96" spans="1:34" x14ac:dyDescent="0.25">
      <c r="A96" s="92">
        <f t="shared" si="40"/>
        <v>94</v>
      </c>
      <c r="B96" s="49">
        <v>821</v>
      </c>
      <c r="C96" s="115" t="s">
        <v>723</v>
      </c>
      <c r="D96" s="93" t="str">
        <f t="shared" si="41"/>
        <v/>
      </c>
      <c r="E96" s="94" t="str">
        <f t="shared" si="42"/>
        <v/>
      </c>
      <c r="F96" s="94">
        <f t="shared" si="43"/>
        <v>1</v>
      </c>
      <c r="G96" s="94">
        <f t="shared" si="44"/>
        <v>0</v>
      </c>
      <c r="H96" s="94">
        <f t="shared" si="45"/>
        <v>0</v>
      </c>
      <c r="I96" s="94">
        <f t="shared" si="46"/>
        <v>0</v>
      </c>
      <c r="J96" s="94">
        <f t="shared" si="47"/>
        <v>1</v>
      </c>
      <c r="K96" s="94">
        <f t="shared" si="48"/>
        <v>1</v>
      </c>
      <c r="L96" s="94">
        <f t="shared" si="49"/>
        <v>0</v>
      </c>
      <c r="M96" s="94">
        <f t="shared" si="50"/>
        <v>1</v>
      </c>
      <c r="N96" s="94" t="str">
        <f t="shared" si="51"/>
        <v/>
      </c>
      <c r="O96" s="94">
        <f t="shared" si="52"/>
        <v>0</v>
      </c>
      <c r="P96" s="94">
        <f t="shared" si="53"/>
        <v>0</v>
      </c>
      <c r="Q96" s="94">
        <f t="shared" si="54"/>
        <v>1</v>
      </c>
      <c r="R96" s="94">
        <f t="shared" si="55"/>
        <v>1</v>
      </c>
      <c r="S96" s="94">
        <f t="shared" si="56"/>
        <v>1</v>
      </c>
      <c r="T96" s="94">
        <f t="shared" si="57"/>
        <v>0</v>
      </c>
      <c r="U96" s="94" t="str">
        <f t="shared" si="58"/>
        <v/>
      </c>
      <c r="V96" s="94">
        <f t="shared" si="59"/>
        <v>0</v>
      </c>
      <c r="W96" s="94" t="str">
        <f t="shared" si="60"/>
        <v/>
      </c>
      <c r="X96" s="94">
        <f t="shared" si="61"/>
        <v>0</v>
      </c>
      <c r="Y96" s="94">
        <f t="shared" si="62"/>
        <v>1</v>
      </c>
      <c r="Z96" s="94">
        <f t="shared" si="63"/>
        <v>0</v>
      </c>
      <c r="AA96" s="94" t="str">
        <f t="shared" si="64"/>
        <v/>
      </c>
      <c r="AB96" s="94" t="str">
        <f t="shared" si="65"/>
        <v/>
      </c>
      <c r="AC96" s="94">
        <f t="shared" si="66"/>
        <v>1</v>
      </c>
      <c r="AD96" s="95">
        <f t="shared" si="67"/>
        <v>9</v>
      </c>
      <c r="AE96" s="92">
        <f>IF(B96&lt;&gt;"",COUNT(D96:AC96),"")</f>
        <v>19</v>
      </c>
      <c r="AF96" s="96">
        <f>IFERROR(((AG96*2)+(AH96*1))/(AE96*2),"")</f>
        <v>0.23684210526315788</v>
      </c>
      <c r="AG96" s="92">
        <f>IF(B96&lt;&gt;"",COUNTIF(D96:AC96,"=3"),"")</f>
        <v>0</v>
      </c>
      <c r="AH96" s="92">
        <f>IF(B96&lt;&gt;"",COUNTIF(D96:AC96,"=1"),"")</f>
        <v>9</v>
      </c>
    </row>
    <row r="97" spans="1:34" x14ac:dyDescent="0.25">
      <c r="A97" s="92">
        <f t="shared" si="40"/>
        <v>94</v>
      </c>
      <c r="B97" s="49">
        <v>7220</v>
      </c>
      <c r="C97" s="115" t="s">
        <v>762</v>
      </c>
      <c r="D97" s="93">
        <f t="shared" si="41"/>
        <v>0</v>
      </c>
      <c r="E97" s="94">
        <f t="shared" si="42"/>
        <v>1</v>
      </c>
      <c r="F97" s="94">
        <f t="shared" si="43"/>
        <v>0</v>
      </c>
      <c r="G97" s="94">
        <f t="shared" si="44"/>
        <v>0</v>
      </c>
      <c r="H97" s="94">
        <f t="shared" si="45"/>
        <v>1</v>
      </c>
      <c r="I97" s="94">
        <f t="shared" si="46"/>
        <v>1</v>
      </c>
      <c r="J97" s="94">
        <f t="shared" si="47"/>
        <v>0</v>
      </c>
      <c r="K97" s="94">
        <f t="shared" si="48"/>
        <v>0</v>
      </c>
      <c r="L97" s="94">
        <f t="shared" si="49"/>
        <v>0</v>
      </c>
      <c r="M97" s="94">
        <f t="shared" si="50"/>
        <v>0</v>
      </c>
      <c r="N97" s="94">
        <f t="shared" si="51"/>
        <v>0</v>
      </c>
      <c r="O97" s="94">
        <f t="shared" si="52"/>
        <v>0</v>
      </c>
      <c r="P97" s="94">
        <f t="shared" si="53"/>
        <v>0</v>
      </c>
      <c r="Q97" s="94">
        <f t="shared" si="54"/>
        <v>0</v>
      </c>
      <c r="R97" s="94">
        <f t="shared" si="55"/>
        <v>1</v>
      </c>
      <c r="S97" s="94">
        <f t="shared" si="56"/>
        <v>1</v>
      </c>
      <c r="T97" s="94">
        <f t="shared" si="57"/>
        <v>0</v>
      </c>
      <c r="U97" s="94">
        <f t="shared" si="58"/>
        <v>1</v>
      </c>
      <c r="V97" s="94">
        <f t="shared" si="59"/>
        <v>1</v>
      </c>
      <c r="W97" s="94">
        <f t="shared" si="60"/>
        <v>0</v>
      </c>
      <c r="X97" s="94">
        <f t="shared" si="61"/>
        <v>1</v>
      </c>
      <c r="Y97" s="94">
        <f t="shared" si="62"/>
        <v>0</v>
      </c>
      <c r="Z97" s="94">
        <f t="shared" si="63"/>
        <v>0</v>
      </c>
      <c r="AA97" s="94">
        <f t="shared" si="64"/>
        <v>1</v>
      </c>
      <c r="AB97" s="94">
        <f t="shared" si="65"/>
        <v>0</v>
      </c>
      <c r="AC97" s="94">
        <f t="shared" si="66"/>
        <v>0</v>
      </c>
      <c r="AD97" s="95">
        <f t="shared" si="67"/>
        <v>9</v>
      </c>
      <c r="AE97" s="92"/>
      <c r="AG97" s="92"/>
      <c r="AH97" s="92"/>
    </row>
    <row r="98" spans="1:34" x14ac:dyDescent="0.25">
      <c r="A98" s="92">
        <f t="shared" si="40"/>
        <v>97</v>
      </c>
      <c r="B98" s="49">
        <v>2991</v>
      </c>
      <c r="C98" s="115" t="s">
        <v>655</v>
      </c>
      <c r="D98" s="93">
        <f t="shared" si="41"/>
        <v>0</v>
      </c>
      <c r="E98" s="94">
        <f t="shared" si="42"/>
        <v>3</v>
      </c>
      <c r="F98" s="94" t="str">
        <f t="shared" si="43"/>
        <v/>
      </c>
      <c r="G98" s="94">
        <f t="shared" si="44"/>
        <v>0</v>
      </c>
      <c r="H98" s="94">
        <f t="shared" si="45"/>
        <v>1</v>
      </c>
      <c r="I98" s="94">
        <f t="shared" si="46"/>
        <v>0</v>
      </c>
      <c r="J98" s="94" t="str">
        <f t="shared" si="47"/>
        <v/>
      </c>
      <c r="K98" s="94">
        <f t="shared" si="48"/>
        <v>0</v>
      </c>
      <c r="L98" s="94" t="str">
        <f t="shared" si="49"/>
        <v/>
      </c>
      <c r="M98" s="94" t="str">
        <f t="shared" si="50"/>
        <v/>
      </c>
      <c r="N98" s="94" t="str">
        <f t="shared" si="51"/>
        <v/>
      </c>
      <c r="O98" s="94">
        <f t="shared" si="52"/>
        <v>1</v>
      </c>
      <c r="P98" s="94">
        <f t="shared" si="53"/>
        <v>0</v>
      </c>
      <c r="Q98" s="94">
        <f t="shared" si="54"/>
        <v>1</v>
      </c>
      <c r="R98" s="94">
        <f t="shared" si="55"/>
        <v>0</v>
      </c>
      <c r="S98" s="94">
        <f t="shared" si="56"/>
        <v>1</v>
      </c>
      <c r="T98" s="94">
        <f t="shared" si="57"/>
        <v>1</v>
      </c>
      <c r="U98" s="94" t="str">
        <f t="shared" si="58"/>
        <v/>
      </c>
      <c r="V98" s="94" t="str">
        <f t="shared" si="59"/>
        <v/>
      </c>
      <c r="W98" s="94" t="str">
        <f t="shared" si="60"/>
        <v/>
      </c>
      <c r="X98" s="94" t="str">
        <f t="shared" si="61"/>
        <v/>
      </c>
      <c r="Y98" s="94" t="str">
        <f t="shared" si="62"/>
        <v/>
      </c>
      <c r="Z98" s="94" t="str">
        <f t="shared" si="63"/>
        <v/>
      </c>
      <c r="AA98" s="94" t="str">
        <f t="shared" si="64"/>
        <v/>
      </c>
      <c r="AB98" s="94" t="str">
        <f t="shared" si="65"/>
        <v/>
      </c>
      <c r="AC98" s="94" t="str">
        <f t="shared" si="66"/>
        <v/>
      </c>
      <c r="AD98" s="95">
        <f t="shared" si="67"/>
        <v>8</v>
      </c>
      <c r="AE98" s="92">
        <f t="shared" ref="AE98:AE103" si="72">IF(B98&lt;&gt;"",COUNT(D98:AC98),"")</f>
        <v>12</v>
      </c>
      <c r="AF98" s="96">
        <f t="shared" ref="AF98:AF103" si="73">IFERROR(((AG98*2)+(AH98*1))/(AE98*2),"")</f>
        <v>0.29166666666666669</v>
      </c>
      <c r="AG98" s="92">
        <f t="shared" ref="AG98:AG103" si="74">IF(B98&lt;&gt;"",COUNTIF(D98:AC98,"=3"),"")</f>
        <v>1</v>
      </c>
      <c r="AH98" s="92">
        <f t="shared" ref="AH98:AH103" si="75">IF(B98&lt;&gt;"",COUNTIF(D98:AC98,"=1"),"")</f>
        <v>5</v>
      </c>
    </row>
    <row r="99" spans="1:34" x14ac:dyDescent="0.25">
      <c r="A99" s="92">
        <f t="shared" si="40"/>
        <v>97</v>
      </c>
      <c r="B99" s="49">
        <v>5137</v>
      </c>
      <c r="C99" s="115" t="s">
        <v>554</v>
      </c>
      <c r="D99" s="93" t="str">
        <f t="shared" si="41"/>
        <v/>
      </c>
      <c r="E99" s="94">
        <f t="shared" si="42"/>
        <v>1</v>
      </c>
      <c r="F99" s="94" t="str">
        <f t="shared" si="43"/>
        <v/>
      </c>
      <c r="G99" s="94">
        <f t="shared" si="44"/>
        <v>0</v>
      </c>
      <c r="H99" s="94">
        <f t="shared" si="45"/>
        <v>1</v>
      </c>
      <c r="I99" s="94" t="str">
        <f t="shared" si="46"/>
        <v/>
      </c>
      <c r="J99" s="94">
        <f t="shared" si="47"/>
        <v>1</v>
      </c>
      <c r="K99" s="94" t="str">
        <f t="shared" si="48"/>
        <v/>
      </c>
      <c r="L99" s="94">
        <f t="shared" si="49"/>
        <v>0</v>
      </c>
      <c r="M99" s="94" t="str">
        <f t="shared" si="50"/>
        <v/>
      </c>
      <c r="N99" s="94">
        <f t="shared" si="51"/>
        <v>0</v>
      </c>
      <c r="O99" s="94" t="str">
        <f t="shared" si="52"/>
        <v/>
      </c>
      <c r="P99" s="94" t="str">
        <f t="shared" si="53"/>
        <v/>
      </c>
      <c r="Q99" s="94" t="str">
        <f t="shared" si="54"/>
        <v/>
      </c>
      <c r="R99" s="94" t="str">
        <f t="shared" si="55"/>
        <v/>
      </c>
      <c r="S99" s="94">
        <f t="shared" si="56"/>
        <v>1</v>
      </c>
      <c r="T99" s="94" t="str">
        <f t="shared" si="57"/>
        <v/>
      </c>
      <c r="U99" s="94">
        <f t="shared" si="58"/>
        <v>1</v>
      </c>
      <c r="V99" s="94">
        <f t="shared" si="59"/>
        <v>1</v>
      </c>
      <c r="W99" s="94">
        <f t="shared" si="60"/>
        <v>0</v>
      </c>
      <c r="X99" s="94">
        <f t="shared" si="61"/>
        <v>1</v>
      </c>
      <c r="Y99" s="94" t="str">
        <f t="shared" si="62"/>
        <v/>
      </c>
      <c r="Z99" s="94">
        <f t="shared" si="63"/>
        <v>1</v>
      </c>
      <c r="AA99" s="94" t="str">
        <f t="shared" si="64"/>
        <v/>
      </c>
      <c r="AB99" s="94">
        <f t="shared" si="65"/>
        <v>0</v>
      </c>
      <c r="AC99" s="94">
        <f t="shared" si="66"/>
        <v>0</v>
      </c>
      <c r="AD99" s="95">
        <f t="shared" si="67"/>
        <v>8</v>
      </c>
      <c r="AE99" s="92">
        <f t="shared" si="72"/>
        <v>14</v>
      </c>
      <c r="AF99" s="96">
        <f t="shared" si="73"/>
        <v>0.2857142857142857</v>
      </c>
      <c r="AG99" s="92">
        <f t="shared" si="74"/>
        <v>0</v>
      </c>
      <c r="AH99" s="92">
        <f t="shared" si="75"/>
        <v>8</v>
      </c>
    </row>
    <row r="100" spans="1:34" x14ac:dyDescent="0.25">
      <c r="A100" s="92">
        <f t="shared" si="40"/>
        <v>99</v>
      </c>
      <c r="B100" s="49">
        <v>2946</v>
      </c>
      <c r="C100" s="115" t="s">
        <v>726</v>
      </c>
      <c r="D100" s="93" t="str">
        <f t="shared" si="41"/>
        <v/>
      </c>
      <c r="E100" s="94" t="str">
        <f t="shared" si="42"/>
        <v/>
      </c>
      <c r="F100" s="94" t="str">
        <f t="shared" si="43"/>
        <v/>
      </c>
      <c r="G100" s="94" t="str">
        <f t="shared" si="44"/>
        <v/>
      </c>
      <c r="H100" s="94">
        <f t="shared" si="45"/>
        <v>3</v>
      </c>
      <c r="I100" s="94" t="str">
        <f t="shared" si="46"/>
        <v/>
      </c>
      <c r="J100" s="94" t="str">
        <f t="shared" si="47"/>
        <v/>
      </c>
      <c r="K100" s="94" t="str">
        <f t="shared" si="48"/>
        <v/>
      </c>
      <c r="L100" s="94">
        <f t="shared" si="49"/>
        <v>3</v>
      </c>
      <c r="M100" s="94" t="str">
        <f t="shared" si="50"/>
        <v/>
      </c>
      <c r="N100" s="94" t="str">
        <f t="shared" si="51"/>
        <v/>
      </c>
      <c r="O100" s="94" t="str">
        <f t="shared" si="52"/>
        <v/>
      </c>
      <c r="P100" s="94" t="str">
        <f t="shared" si="53"/>
        <v/>
      </c>
      <c r="Q100" s="94" t="str">
        <f t="shared" si="54"/>
        <v/>
      </c>
      <c r="R100" s="94" t="str">
        <f t="shared" si="55"/>
        <v/>
      </c>
      <c r="S100" s="94">
        <f t="shared" si="56"/>
        <v>1</v>
      </c>
      <c r="T100" s="94" t="str">
        <f t="shared" si="57"/>
        <v/>
      </c>
      <c r="U100" s="94" t="str">
        <f t="shared" si="58"/>
        <v/>
      </c>
      <c r="V100" s="94" t="str">
        <f t="shared" si="59"/>
        <v/>
      </c>
      <c r="W100" s="94" t="str">
        <f t="shared" si="60"/>
        <v/>
      </c>
      <c r="X100" s="94" t="str">
        <f t="shared" si="61"/>
        <v/>
      </c>
      <c r="Y100" s="94" t="str">
        <f t="shared" si="62"/>
        <v/>
      </c>
      <c r="Z100" s="94" t="str">
        <f t="shared" si="63"/>
        <v/>
      </c>
      <c r="AA100" s="94" t="str">
        <f t="shared" si="64"/>
        <v/>
      </c>
      <c r="AB100" s="94" t="str">
        <f t="shared" si="65"/>
        <v/>
      </c>
      <c r="AC100" s="94" t="str">
        <f t="shared" si="66"/>
        <v/>
      </c>
      <c r="AD100" s="95">
        <f t="shared" si="67"/>
        <v>7</v>
      </c>
      <c r="AE100" s="92">
        <f t="shared" si="72"/>
        <v>3</v>
      </c>
      <c r="AF100" s="96">
        <f t="shared" si="73"/>
        <v>0.83333333333333337</v>
      </c>
      <c r="AG100" s="92">
        <f t="shared" si="74"/>
        <v>2</v>
      </c>
      <c r="AH100" s="92">
        <f t="shared" si="75"/>
        <v>1</v>
      </c>
    </row>
    <row r="101" spans="1:34" x14ac:dyDescent="0.25">
      <c r="A101" s="92">
        <f t="shared" si="40"/>
        <v>99</v>
      </c>
      <c r="B101" s="49">
        <v>2741</v>
      </c>
      <c r="C101" s="115" t="s">
        <v>553</v>
      </c>
      <c r="D101" s="93" t="str">
        <f t="shared" si="41"/>
        <v/>
      </c>
      <c r="E101" s="94" t="str">
        <f t="shared" si="42"/>
        <v/>
      </c>
      <c r="F101" s="94" t="str">
        <f t="shared" si="43"/>
        <v/>
      </c>
      <c r="G101" s="94" t="str">
        <f t="shared" si="44"/>
        <v/>
      </c>
      <c r="H101" s="94" t="str">
        <f t="shared" si="45"/>
        <v/>
      </c>
      <c r="I101" s="94" t="str">
        <f t="shared" si="46"/>
        <v/>
      </c>
      <c r="J101" s="94" t="str">
        <f t="shared" si="47"/>
        <v/>
      </c>
      <c r="K101" s="94" t="str">
        <f t="shared" si="48"/>
        <v/>
      </c>
      <c r="L101" s="94" t="str">
        <f t="shared" si="49"/>
        <v/>
      </c>
      <c r="M101" s="94" t="str">
        <f t="shared" si="50"/>
        <v/>
      </c>
      <c r="N101" s="94" t="str">
        <f t="shared" si="51"/>
        <v/>
      </c>
      <c r="O101" s="94" t="str">
        <f t="shared" si="52"/>
        <v/>
      </c>
      <c r="P101" s="94" t="str">
        <f t="shared" si="53"/>
        <v/>
      </c>
      <c r="Q101" s="94">
        <f t="shared" si="54"/>
        <v>1</v>
      </c>
      <c r="R101" s="94" t="str">
        <f t="shared" si="55"/>
        <v/>
      </c>
      <c r="S101" s="94">
        <f t="shared" si="56"/>
        <v>1</v>
      </c>
      <c r="T101" s="94" t="str">
        <f t="shared" si="57"/>
        <v/>
      </c>
      <c r="U101" s="94" t="str">
        <f t="shared" si="58"/>
        <v/>
      </c>
      <c r="V101" s="94" t="str">
        <f t="shared" si="59"/>
        <v/>
      </c>
      <c r="W101" s="94" t="str">
        <f t="shared" si="60"/>
        <v/>
      </c>
      <c r="X101" s="94">
        <f t="shared" si="61"/>
        <v>3</v>
      </c>
      <c r="Y101" s="94">
        <f t="shared" si="62"/>
        <v>1</v>
      </c>
      <c r="Z101" s="94">
        <f t="shared" si="63"/>
        <v>1</v>
      </c>
      <c r="AA101" s="94" t="str">
        <f t="shared" si="64"/>
        <v/>
      </c>
      <c r="AB101" s="94" t="str">
        <f t="shared" si="65"/>
        <v/>
      </c>
      <c r="AC101" s="94" t="str">
        <f t="shared" si="66"/>
        <v/>
      </c>
      <c r="AD101" s="95">
        <f t="shared" si="67"/>
        <v>7</v>
      </c>
      <c r="AE101" s="92">
        <f t="shared" si="72"/>
        <v>5</v>
      </c>
      <c r="AF101" s="96">
        <f t="shared" si="73"/>
        <v>0.6</v>
      </c>
      <c r="AG101" s="92">
        <f t="shared" si="74"/>
        <v>1</v>
      </c>
      <c r="AH101" s="92">
        <f t="shared" si="75"/>
        <v>4</v>
      </c>
    </row>
    <row r="102" spans="1:34" x14ac:dyDescent="0.25">
      <c r="A102" s="92">
        <f t="shared" si="40"/>
        <v>99</v>
      </c>
      <c r="B102" s="49">
        <v>3597</v>
      </c>
      <c r="C102" s="115" t="s">
        <v>763</v>
      </c>
      <c r="D102" s="93" t="str">
        <f t="shared" si="41"/>
        <v/>
      </c>
      <c r="E102" s="94" t="str">
        <f t="shared" si="42"/>
        <v/>
      </c>
      <c r="F102" s="94">
        <f t="shared" si="43"/>
        <v>0</v>
      </c>
      <c r="G102" s="94" t="str">
        <f t="shared" si="44"/>
        <v/>
      </c>
      <c r="H102" s="94">
        <f t="shared" si="45"/>
        <v>0</v>
      </c>
      <c r="I102" s="94" t="str">
        <f t="shared" si="46"/>
        <v/>
      </c>
      <c r="J102" s="94" t="str">
        <f t="shared" si="47"/>
        <v/>
      </c>
      <c r="K102" s="94">
        <f t="shared" si="48"/>
        <v>0</v>
      </c>
      <c r="L102" s="94">
        <f t="shared" si="49"/>
        <v>3</v>
      </c>
      <c r="M102" s="94">
        <f t="shared" si="50"/>
        <v>1</v>
      </c>
      <c r="N102" s="94">
        <f t="shared" si="51"/>
        <v>1</v>
      </c>
      <c r="O102" s="94" t="str">
        <f t="shared" si="52"/>
        <v/>
      </c>
      <c r="P102" s="94">
        <f t="shared" si="53"/>
        <v>1</v>
      </c>
      <c r="Q102" s="94">
        <f t="shared" si="54"/>
        <v>0</v>
      </c>
      <c r="R102" s="94" t="str">
        <f t="shared" si="55"/>
        <v/>
      </c>
      <c r="S102" s="94" t="str">
        <f t="shared" si="56"/>
        <v/>
      </c>
      <c r="T102" s="94" t="str">
        <f t="shared" si="57"/>
        <v/>
      </c>
      <c r="U102" s="94" t="str">
        <f t="shared" si="58"/>
        <v/>
      </c>
      <c r="V102" s="94">
        <f t="shared" si="59"/>
        <v>1</v>
      </c>
      <c r="W102" s="94" t="str">
        <f t="shared" si="60"/>
        <v/>
      </c>
      <c r="X102" s="94">
        <f t="shared" si="61"/>
        <v>0</v>
      </c>
      <c r="Y102" s="94" t="str">
        <f t="shared" si="62"/>
        <v/>
      </c>
      <c r="Z102" s="94" t="str">
        <f t="shared" si="63"/>
        <v/>
      </c>
      <c r="AA102" s="94" t="str">
        <f t="shared" si="64"/>
        <v/>
      </c>
      <c r="AB102" s="94" t="str">
        <f t="shared" si="65"/>
        <v/>
      </c>
      <c r="AC102" s="94" t="str">
        <f t="shared" si="66"/>
        <v/>
      </c>
      <c r="AD102" s="95">
        <f t="shared" si="67"/>
        <v>7</v>
      </c>
      <c r="AE102" s="92">
        <f t="shared" si="72"/>
        <v>10</v>
      </c>
      <c r="AF102" s="96">
        <f t="shared" si="73"/>
        <v>0.3</v>
      </c>
      <c r="AG102" s="92">
        <f t="shared" si="74"/>
        <v>1</v>
      </c>
      <c r="AH102" s="92">
        <f t="shared" si="75"/>
        <v>4</v>
      </c>
    </row>
    <row r="103" spans="1:34" x14ac:dyDescent="0.25">
      <c r="A103" s="92">
        <f t="shared" si="40"/>
        <v>102</v>
      </c>
      <c r="B103" s="49">
        <v>3017</v>
      </c>
      <c r="C103" s="115" t="s">
        <v>357</v>
      </c>
      <c r="D103" s="93" t="str">
        <f t="shared" si="41"/>
        <v/>
      </c>
      <c r="E103" s="94" t="str">
        <f t="shared" si="42"/>
        <v/>
      </c>
      <c r="F103" s="94" t="str">
        <f t="shared" si="43"/>
        <v/>
      </c>
      <c r="G103" s="94" t="str">
        <f t="shared" si="44"/>
        <v/>
      </c>
      <c r="H103" s="94" t="str">
        <f t="shared" si="45"/>
        <v/>
      </c>
      <c r="I103" s="94" t="str">
        <f t="shared" si="46"/>
        <v/>
      </c>
      <c r="J103" s="94" t="str">
        <f t="shared" si="47"/>
        <v/>
      </c>
      <c r="K103" s="94" t="str">
        <f t="shared" si="48"/>
        <v/>
      </c>
      <c r="L103" s="94" t="str">
        <f t="shared" si="49"/>
        <v/>
      </c>
      <c r="M103" s="94" t="str">
        <f t="shared" si="50"/>
        <v/>
      </c>
      <c r="N103" s="94" t="str">
        <f t="shared" si="51"/>
        <v/>
      </c>
      <c r="O103" s="94">
        <f t="shared" si="52"/>
        <v>3</v>
      </c>
      <c r="P103" s="94">
        <f t="shared" si="53"/>
        <v>3</v>
      </c>
      <c r="Q103" s="94">
        <f t="shared" si="54"/>
        <v>0</v>
      </c>
      <c r="R103" s="94" t="str">
        <f t="shared" si="55"/>
        <v/>
      </c>
      <c r="S103" s="94" t="str">
        <f t="shared" si="56"/>
        <v/>
      </c>
      <c r="T103" s="94" t="str">
        <f t="shared" si="57"/>
        <v/>
      </c>
      <c r="U103" s="94" t="str">
        <f t="shared" si="58"/>
        <v/>
      </c>
      <c r="V103" s="94" t="str">
        <f t="shared" si="59"/>
        <v/>
      </c>
      <c r="W103" s="94" t="str">
        <f t="shared" si="60"/>
        <v/>
      </c>
      <c r="X103" s="94" t="str">
        <f t="shared" si="61"/>
        <v/>
      </c>
      <c r="Y103" s="94" t="str">
        <f t="shared" si="62"/>
        <v/>
      </c>
      <c r="Z103" s="94" t="str">
        <f t="shared" si="63"/>
        <v/>
      </c>
      <c r="AA103" s="94" t="str">
        <f t="shared" si="64"/>
        <v/>
      </c>
      <c r="AB103" s="94" t="str">
        <f t="shared" si="65"/>
        <v/>
      </c>
      <c r="AC103" s="94" t="str">
        <f t="shared" si="66"/>
        <v/>
      </c>
      <c r="AD103" s="95">
        <f t="shared" si="67"/>
        <v>6</v>
      </c>
      <c r="AE103" s="92">
        <f t="shared" si="72"/>
        <v>3</v>
      </c>
      <c r="AF103" s="96">
        <f t="shared" si="73"/>
        <v>0.66666666666666663</v>
      </c>
      <c r="AG103" s="92">
        <f t="shared" si="74"/>
        <v>2</v>
      </c>
      <c r="AH103" s="92">
        <f t="shared" si="75"/>
        <v>0</v>
      </c>
    </row>
    <row r="104" spans="1:34" x14ac:dyDescent="0.25">
      <c r="A104" s="92">
        <f t="shared" si="40"/>
        <v>102</v>
      </c>
      <c r="B104" s="116">
        <v>5946</v>
      </c>
      <c r="C104" s="118" t="s">
        <v>793</v>
      </c>
      <c r="D104" s="93" t="str">
        <f t="shared" si="41"/>
        <v/>
      </c>
      <c r="E104" s="94" t="str">
        <f t="shared" si="42"/>
        <v/>
      </c>
      <c r="F104" s="94" t="str">
        <f t="shared" si="43"/>
        <v/>
      </c>
      <c r="G104" s="94" t="str">
        <f t="shared" si="44"/>
        <v/>
      </c>
      <c r="H104" s="94" t="str">
        <f t="shared" si="45"/>
        <v/>
      </c>
      <c r="I104" s="94" t="str">
        <f t="shared" si="46"/>
        <v/>
      </c>
      <c r="J104" s="94" t="str">
        <f t="shared" si="47"/>
        <v/>
      </c>
      <c r="K104" s="94">
        <f t="shared" si="48"/>
        <v>0</v>
      </c>
      <c r="L104" s="94" t="str">
        <f t="shared" si="49"/>
        <v/>
      </c>
      <c r="M104" s="94" t="str">
        <f t="shared" si="50"/>
        <v/>
      </c>
      <c r="N104" s="94">
        <f t="shared" si="51"/>
        <v>1</v>
      </c>
      <c r="O104" s="94" t="str">
        <f t="shared" si="52"/>
        <v/>
      </c>
      <c r="P104" s="94" t="str">
        <f t="shared" si="53"/>
        <v/>
      </c>
      <c r="Q104" s="94" t="str">
        <f t="shared" si="54"/>
        <v/>
      </c>
      <c r="R104" s="94" t="str">
        <f t="shared" si="55"/>
        <v/>
      </c>
      <c r="S104" s="94">
        <f t="shared" si="56"/>
        <v>1</v>
      </c>
      <c r="T104" s="94" t="str">
        <f t="shared" si="57"/>
        <v/>
      </c>
      <c r="U104" s="94">
        <f t="shared" si="58"/>
        <v>0</v>
      </c>
      <c r="V104" s="94" t="str">
        <f t="shared" si="59"/>
        <v/>
      </c>
      <c r="W104" s="94">
        <f t="shared" si="60"/>
        <v>3</v>
      </c>
      <c r="X104" s="94" t="str">
        <f t="shared" si="61"/>
        <v/>
      </c>
      <c r="Y104" s="94" t="str">
        <f t="shared" si="62"/>
        <v/>
      </c>
      <c r="Z104" s="94" t="str">
        <f t="shared" si="63"/>
        <v/>
      </c>
      <c r="AA104" s="94">
        <f t="shared" si="64"/>
        <v>0</v>
      </c>
      <c r="AB104" s="94">
        <f t="shared" si="65"/>
        <v>0</v>
      </c>
      <c r="AC104" s="94">
        <f t="shared" si="66"/>
        <v>1</v>
      </c>
      <c r="AD104" s="95">
        <f t="shared" si="67"/>
        <v>6</v>
      </c>
      <c r="AE104" s="92"/>
      <c r="AG104" s="92"/>
      <c r="AH104" s="92"/>
    </row>
    <row r="105" spans="1:34" x14ac:dyDescent="0.25">
      <c r="A105" s="92">
        <f t="shared" si="40"/>
        <v>104</v>
      </c>
      <c r="B105" s="49">
        <v>2669</v>
      </c>
      <c r="C105" s="115" t="s">
        <v>394</v>
      </c>
      <c r="D105" s="93" t="str">
        <f t="shared" si="41"/>
        <v/>
      </c>
      <c r="E105" s="94" t="str">
        <f t="shared" si="42"/>
        <v/>
      </c>
      <c r="F105" s="94" t="str">
        <f t="shared" si="43"/>
        <v/>
      </c>
      <c r="G105" s="94" t="str">
        <f t="shared" si="44"/>
        <v/>
      </c>
      <c r="H105" s="94" t="str">
        <f t="shared" si="45"/>
        <v/>
      </c>
      <c r="I105" s="94" t="str">
        <f t="shared" si="46"/>
        <v/>
      </c>
      <c r="J105" s="94" t="str">
        <f t="shared" si="47"/>
        <v/>
      </c>
      <c r="K105" s="94" t="str">
        <f t="shared" si="48"/>
        <v/>
      </c>
      <c r="L105" s="94" t="str">
        <f t="shared" si="49"/>
        <v/>
      </c>
      <c r="M105" s="94" t="str">
        <f t="shared" si="50"/>
        <v/>
      </c>
      <c r="N105" s="94" t="str">
        <f t="shared" si="51"/>
        <v/>
      </c>
      <c r="O105" s="94">
        <f t="shared" si="52"/>
        <v>1</v>
      </c>
      <c r="P105" s="94" t="str">
        <f t="shared" si="53"/>
        <v/>
      </c>
      <c r="Q105" s="94" t="str">
        <f t="shared" si="54"/>
        <v/>
      </c>
      <c r="R105" s="94" t="str">
        <f t="shared" si="55"/>
        <v/>
      </c>
      <c r="S105" s="94" t="str">
        <f t="shared" si="56"/>
        <v/>
      </c>
      <c r="T105" s="94" t="str">
        <f t="shared" si="57"/>
        <v/>
      </c>
      <c r="U105" s="94" t="str">
        <f t="shared" si="58"/>
        <v/>
      </c>
      <c r="V105" s="94" t="str">
        <f t="shared" si="59"/>
        <v/>
      </c>
      <c r="W105" s="94">
        <f t="shared" si="60"/>
        <v>1</v>
      </c>
      <c r="X105" s="94" t="str">
        <f t="shared" si="61"/>
        <v/>
      </c>
      <c r="Y105" s="94" t="str">
        <f t="shared" si="62"/>
        <v/>
      </c>
      <c r="Z105" s="94">
        <f t="shared" si="63"/>
        <v>3</v>
      </c>
      <c r="AA105" s="94" t="str">
        <f t="shared" si="64"/>
        <v/>
      </c>
      <c r="AB105" s="94" t="str">
        <f t="shared" si="65"/>
        <v/>
      </c>
      <c r="AC105" s="94" t="str">
        <f t="shared" si="66"/>
        <v/>
      </c>
      <c r="AD105" s="95">
        <f t="shared" si="67"/>
        <v>5</v>
      </c>
      <c r="AE105" s="92">
        <f t="shared" ref="AE105:AE118" si="76">IF(B105&lt;&gt;"",COUNT(D105:AC105),"")</f>
        <v>3</v>
      </c>
      <c r="AF105" s="96">
        <f t="shared" ref="AF105:AF118" si="77">IFERROR(((AG105*2)+(AH105*1))/(AE105*2),"")</f>
        <v>0.66666666666666663</v>
      </c>
      <c r="AG105" s="92">
        <f t="shared" ref="AG105:AG118" si="78">IF(B105&lt;&gt;"",COUNTIF(D105:AC105,"=3"),"")</f>
        <v>1</v>
      </c>
      <c r="AH105" s="92">
        <f t="shared" ref="AH105:AH118" si="79">IF(B105&lt;&gt;"",COUNTIF(D105:AC105,"=1"),"")</f>
        <v>2</v>
      </c>
    </row>
    <row r="106" spans="1:34" x14ac:dyDescent="0.25">
      <c r="A106" s="92">
        <f t="shared" si="40"/>
        <v>104</v>
      </c>
      <c r="B106" s="49">
        <v>749</v>
      </c>
      <c r="C106" s="115" t="s">
        <v>566</v>
      </c>
      <c r="D106" s="93" t="str">
        <f t="shared" si="41"/>
        <v/>
      </c>
      <c r="E106" s="94" t="str">
        <f t="shared" si="42"/>
        <v/>
      </c>
      <c r="F106" s="94" t="str">
        <f t="shared" si="43"/>
        <v/>
      </c>
      <c r="G106" s="94" t="str">
        <f t="shared" si="44"/>
        <v/>
      </c>
      <c r="H106" s="94" t="str">
        <f t="shared" si="45"/>
        <v/>
      </c>
      <c r="I106" s="94" t="str">
        <f t="shared" si="46"/>
        <v/>
      </c>
      <c r="J106" s="94" t="str">
        <f t="shared" si="47"/>
        <v/>
      </c>
      <c r="K106" s="94" t="str">
        <f t="shared" si="48"/>
        <v/>
      </c>
      <c r="L106" s="94" t="str">
        <f t="shared" si="49"/>
        <v/>
      </c>
      <c r="M106" s="94" t="str">
        <f t="shared" si="50"/>
        <v/>
      </c>
      <c r="N106" s="94" t="str">
        <f t="shared" si="51"/>
        <v/>
      </c>
      <c r="O106" s="94" t="str">
        <f t="shared" si="52"/>
        <v/>
      </c>
      <c r="P106" s="94">
        <f t="shared" si="53"/>
        <v>0</v>
      </c>
      <c r="Q106" s="94">
        <f t="shared" si="54"/>
        <v>3</v>
      </c>
      <c r="R106" s="94" t="str">
        <f t="shared" si="55"/>
        <v/>
      </c>
      <c r="S106" s="94">
        <f t="shared" si="56"/>
        <v>0</v>
      </c>
      <c r="T106" s="122">
        <f t="shared" si="57"/>
        <v>0</v>
      </c>
      <c r="U106" s="94" t="str">
        <f t="shared" si="58"/>
        <v/>
      </c>
      <c r="V106" s="122">
        <f t="shared" si="59"/>
        <v>0</v>
      </c>
      <c r="W106" s="94" t="str">
        <f t="shared" si="60"/>
        <v/>
      </c>
      <c r="X106" s="94" t="str">
        <f t="shared" si="61"/>
        <v/>
      </c>
      <c r="Y106" s="94">
        <f t="shared" si="62"/>
        <v>1</v>
      </c>
      <c r="Z106" s="94" t="str">
        <f t="shared" si="63"/>
        <v/>
      </c>
      <c r="AA106" s="94" t="str">
        <f t="shared" si="64"/>
        <v/>
      </c>
      <c r="AB106" s="94">
        <f t="shared" si="65"/>
        <v>1</v>
      </c>
      <c r="AC106" s="94">
        <f t="shared" si="66"/>
        <v>0</v>
      </c>
      <c r="AD106" s="95">
        <f t="shared" si="67"/>
        <v>5</v>
      </c>
      <c r="AE106" s="92">
        <f t="shared" si="76"/>
        <v>8</v>
      </c>
      <c r="AF106" s="96">
        <f t="shared" si="77"/>
        <v>0.25</v>
      </c>
      <c r="AG106" s="92">
        <f t="shared" si="78"/>
        <v>1</v>
      </c>
      <c r="AH106" s="92">
        <f t="shared" si="79"/>
        <v>2</v>
      </c>
    </row>
    <row r="107" spans="1:34" x14ac:dyDescent="0.25">
      <c r="A107" s="92">
        <f t="shared" si="40"/>
        <v>106</v>
      </c>
      <c r="B107" s="49">
        <v>7853</v>
      </c>
      <c r="C107" s="115" t="s">
        <v>384</v>
      </c>
      <c r="D107" s="93" t="str">
        <f t="shared" si="41"/>
        <v/>
      </c>
      <c r="E107" s="94" t="str">
        <f t="shared" si="42"/>
        <v/>
      </c>
      <c r="F107" s="94" t="str">
        <f t="shared" si="43"/>
        <v/>
      </c>
      <c r="G107" s="94" t="str">
        <f t="shared" si="44"/>
        <v/>
      </c>
      <c r="H107" s="94" t="str">
        <f t="shared" si="45"/>
        <v/>
      </c>
      <c r="I107" s="94" t="str">
        <f t="shared" si="46"/>
        <v/>
      </c>
      <c r="J107" s="94" t="str">
        <f t="shared" si="47"/>
        <v/>
      </c>
      <c r="K107" s="94" t="str">
        <f t="shared" si="48"/>
        <v/>
      </c>
      <c r="L107" s="94" t="str">
        <f t="shared" si="49"/>
        <v/>
      </c>
      <c r="M107" s="94" t="str">
        <f t="shared" si="50"/>
        <v/>
      </c>
      <c r="N107" s="94" t="str">
        <f t="shared" si="51"/>
        <v/>
      </c>
      <c r="O107" s="94" t="str">
        <f t="shared" si="52"/>
        <v/>
      </c>
      <c r="P107" s="94" t="str">
        <f t="shared" si="53"/>
        <v/>
      </c>
      <c r="Q107" s="94" t="str">
        <f t="shared" si="54"/>
        <v/>
      </c>
      <c r="R107" s="94">
        <f t="shared" si="55"/>
        <v>0</v>
      </c>
      <c r="S107" s="94" t="str">
        <f t="shared" si="56"/>
        <v/>
      </c>
      <c r="T107" s="94" t="str">
        <f t="shared" si="57"/>
        <v/>
      </c>
      <c r="U107" s="94" t="str">
        <f t="shared" si="58"/>
        <v/>
      </c>
      <c r="V107" s="94" t="str">
        <f t="shared" si="59"/>
        <v/>
      </c>
      <c r="W107" s="94" t="str">
        <f t="shared" si="60"/>
        <v/>
      </c>
      <c r="X107" s="94">
        <f t="shared" si="61"/>
        <v>3</v>
      </c>
      <c r="Y107" s="94">
        <f t="shared" si="62"/>
        <v>1</v>
      </c>
      <c r="Z107" s="94" t="str">
        <f t="shared" si="63"/>
        <v/>
      </c>
      <c r="AA107" s="94" t="str">
        <f t="shared" si="64"/>
        <v/>
      </c>
      <c r="AB107" s="94" t="str">
        <f t="shared" si="65"/>
        <v/>
      </c>
      <c r="AC107" s="94">
        <f t="shared" si="66"/>
        <v>0</v>
      </c>
      <c r="AD107" s="95">
        <f t="shared" si="67"/>
        <v>4</v>
      </c>
      <c r="AE107" s="92">
        <f t="shared" si="76"/>
        <v>4</v>
      </c>
      <c r="AF107" s="96">
        <f t="shared" si="77"/>
        <v>0.375</v>
      </c>
      <c r="AG107" s="92">
        <f t="shared" si="78"/>
        <v>1</v>
      </c>
      <c r="AH107" s="92">
        <f t="shared" si="79"/>
        <v>1</v>
      </c>
    </row>
    <row r="108" spans="1:34" x14ac:dyDescent="0.25">
      <c r="A108" s="92">
        <f t="shared" si="40"/>
        <v>106</v>
      </c>
      <c r="B108" s="49">
        <v>7589</v>
      </c>
      <c r="C108" s="115" t="s">
        <v>452</v>
      </c>
      <c r="D108" s="93">
        <f t="shared" si="41"/>
        <v>0</v>
      </c>
      <c r="E108" s="94">
        <f t="shared" si="42"/>
        <v>0</v>
      </c>
      <c r="F108" s="94" t="str">
        <f t="shared" si="43"/>
        <v/>
      </c>
      <c r="G108" s="94">
        <f t="shared" si="44"/>
        <v>0</v>
      </c>
      <c r="H108" s="94" t="str">
        <f t="shared" si="45"/>
        <v/>
      </c>
      <c r="I108" s="94">
        <f t="shared" si="46"/>
        <v>0</v>
      </c>
      <c r="J108" s="94">
        <f t="shared" si="47"/>
        <v>3</v>
      </c>
      <c r="K108" s="94">
        <f t="shared" si="48"/>
        <v>0</v>
      </c>
      <c r="L108" s="94">
        <f t="shared" si="49"/>
        <v>0</v>
      </c>
      <c r="M108" s="94">
        <f t="shared" si="50"/>
        <v>1</v>
      </c>
      <c r="N108" s="94" t="str">
        <f t="shared" si="51"/>
        <v/>
      </c>
      <c r="O108" s="94">
        <f t="shared" si="52"/>
        <v>0</v>
      </c>
      <c r="P108" s="94">
        <f t="shared" si="53"/>
        <v>0</v>
      </c>
      <c r="Q108" s="94" t="str">
        <f t="shared" si="54"/>
        <v/>
      </c>
      <c r="R108" s="94" t="str">
        <f t="shared" si="55"/>
        <v/>
      </c>
      <c r="S108" s="94" t="str">
        <f t="shared" si="56"/>
        <v/>
      </c>
      <c r="T108" s="94" t="str">
        <f t="shared" si="57"/>
        <v/>
      </c>
      <c r="U108" s="94" t="str">
        <f t="shared" si="58"/>
        <v/>
      </c>
      <c r="V108" s="94" t="str">
        <f t="shared" si="59"/>
        <v/>
      </c>
      <c r="W108" s="94" t="str">
        <f t="shared" si="60"/>
        <v/>
      </c>
      <c r="X108" s="94" t="str">
        <f t="shared" si="61"/>
        <v/>
      </c>
      <c r="Y108" s="94" t="str">
        <f t="shared" si="62"/>
        <v/>
      </c>
      <c r="Z108" s="94" t="str">
        <f t="shared" si="63"/>
        <v/>
      </c>
      <c r="AA108" s="94" t="str">
        <f t="shared" si="64"/>
        <v/>
      </c>
      <c r="AB108" s="94" t="str">
        <f t="shared" si="65"/>
        <v/>
      </c>
      <c r="AC108" s="94" t="str">
        <f t="shared" si="66"/>
        <v/>
      </c>
      <c r="AD108" s="95">
        <f t="shared" si="67"/>
        <v>4</v>
      </c>
      <c r="AE108" s="92">
        <f t="shared" si="76"/>
        <v>10</v>
      </c>
      <c r="AF108" s="96">
        <f t="shared" si="77"/>
        <v>0.15</v>
      </c>
      <c r="AG108" s="92">
        <f t="shared" si="78"/>
        <v>1</v>
      </c>
      <c r="AH108" s="92">
        <f t="shared" si="79"/>
        <v>1</v>
      </c>
    </row>
    <row r="109" spans="1:34" x14ac:dyDescent="0.25">
      <c r="A109" s="92">
        <f t="shared" si="40"/>
        <v>108</v>
      </c>
      <c r="B109" s="49">
        <v>1962</v>
      </c>
      <c r="C109" s="115" t="s">
        <v>789</v>
      </c>
      <c r="D109" s="93" t="str">
        <f t="shared" si="41"/>
        <v/>
      </c>
      <c r="E109" s="94" t="str">
        <f t="shared" si="42"/>
        <v/>
      </c>
      <c r="F109" s="94" t="str">
        <f t="shared" si="43"/>
        <v/>
      </c>
      <c r="G109" s="94" t="str">
        <f t="shared" si="44"/>
        <v/>
      </c>
      <c r="H109" s="94" t="str">
        <f t="shared" si="45"/>
        <v/>
      </c>
      <c r="I109" s="94">
        <f t="shared" si="46"/>
        <v>0</v>
      </c>
      <c r="J109" s="94" t="str">
        <f t="shared" si="47"/>
        <v/>
      </c>
      <c r="K109" s="94" t="str">
        <f t="shared" si="48"/>
        <v/>
      </c>
      <c r="L109" s="94">
        <f t="shared" si="49"/>
        <v>3</v>
      </c>
      <c r="M109" s="94" t="str">
        <f t="shared" si="50"/>
        <v/>
      </c>
      <c r="N109" s="94" t="str">
        <f t="shared" si="51"/>
        <v/>
      </c>
      <c r="O109" s="94" t="str">
        <f t="shared" si="52"/>
        <v/>
      </c>
      <c r="P109" s="94" t="str">
        <f t="shared" si="53"/>
        <v/>
      </c>
      <c r="Q109" s="94" t="str">
        <f t="shared" si="54"/>
        <v/>
      </c>
      <c r="R109" s="94" t="str">
        <f t="shared" si="55"/>
        <v/>
      </c>
      <c r="S109" s="94" t="str">
        <f t="shared" si="56"/>
        <v/>
      </c>
      <c r="T109" s="94" t="str">
        <f t="shared" si="57"/>
        <v/>
      </c>
      <c r="U109" s="94" t="str">
        <f t="shared" si="58"/>
        <v/>
      </c>
      <c r="V109" s="94" t="str">
        <f t="shared" si="59"/>
        <v/>
      </c>
      <c r="W109" s="94" t="str">
        <f t="shared" si="60"/>
        <v/>
      </c>
      <c r="X109" s="94" t="str">
        <f t="shared" si="61"/>
        <v/>
      </c>
      <c r="Y109" s="94" t="str">
        <f t="shared" si="62"/>
        <v/>
      </c>
      <c r="Z109" s="94" t="str">
        <f t="shared" si="63"/>
        <v/>
      </c>
      <c r="AA109" s="94" t="str">
        <f t="shared" si="64"/>
        <v/>
      </c>
      <c r="AB109" s="94" t="str">
        <f t="shared" si="65"/>
        <v/>
      </c>
      <c r="AC109" s="94" t="str">
        <f t="shared" si="66"/>
        <v/>
      </c>
      <c r="AD109" s="95">
        <f t="shared" si="67"/>
        <v>3</v>
      </c>
      <c r="AE109" s="92">
        <f t="shared" si="76"/>
        <v>2</v>
      </c>
      <c r="AF109" s="96">
        <f t="shared" si="77"/>
        <v>0.5</v>
      </c>
      <c r="AG109" s="92">
        <f t="shared" si="78"/>
        <v>1</v>
      </c>
      <c r="AH109" s="92">
        <f t="shared" si="79"/>
        <v>0</v>
      </c>
    </row>
    <row r="110" spans="1:34" x14ac:dyDescent="0.25">
      <c r="A110" s="92">
        <f t="shared" si="40"/>
        <v>108</v>
      </c>
      <c r="B110" s="49">
        <v>1699</v>
      </c>
      <c r="C110" s="115" t="s">
        <v>738</v>
      </c>
      <c r="D110" s="93">
        <f t="shared" si="41"/>
        <v>0</v>
      </c>
      <c r="E110" s="94" t="str">
        <f t="shared" si="42"/>
        <v/>
      </c>
      <c r="F110" s="94" t="str">
        <f t="shared" si="43"/>
        <v/>
      </c>
      <c r="G110" s="94" t="str">
        <f t="shared" si="44"/>
        <v/>
      </c>
      <c r="H110" s="94" t="str">
        <f t="shared" si="45"/>
        <v/>
      </c>
      <c r="I110" s="94" t="str">
        <f t="shared" si="46"/>
        <v/>
      </c>
      <c r="J110" s="94" t="str">
        <f t="shared" si="47"/>
        <v/>
      </c>
      <c r="K110" s="94" t="str">
        <f t="shared" si="48"/>
        <v/>
      </c>
      <c r="L110" s="94" t="str">
        <f t="shared" si="49"/>
        <v/>
      </c>
      <c r="M110" s="94" t="str">
        <f t="shared" si="50"/>
        <v/>
      </c>
      <c r="N110" s="94">
        <f t="shared" si="51"/>
        <v>1</v>
      </c>
      <c r="O110" s="94">
        <f t="shared" si="52"/>
        <v>1</v>
      </c>
      <c r="P110" s="94" t="str">
        <f t="shared" si="53"/>
        <v/>
      </c>
      <c r="Q110" s="94" t="str">
        <f t="shared" si="54"/>
        <v/>
      </c>
      <c r="R110" s="94" t="str">
        <f t="shared" si="55"/>
        <v/>
      </c>
      <c r="S110" s="94" t="str">
        <f t="shared" si="56"/>
        <v/>
      </c>
      <c r="T110" s="94">
        <f t="shared" si="57"/>
        <v>1</v>
      </c>
      <c r="U110" s="94" t="str">
        <f t="shared" si="58"/>
        <v/>
      </c>
      <c r="V110" s="94" t="str">
        <f t="shared" si="59"/>
        <v/>
      </c>
      <c r="W110" s="94" t="str">
        <f t="shared" si="60"/>
        <v/>
      </c>
      <c r="X110" s="94" t="str">
        <f t="shared" si="61"/>
        <v/>
      </c>
      <c r="Y110" s="94" t="str">
        <f t="shared" si="62"/>
        <v/>
      </c>
      <c r="Z110" s="94">
        <f t="shared" si="63"/>
        <v>0</v>
      </c>
      <c r="AA110" s="94">
        <f t="shared" si="64"/>
        <v>0</v>
      </c>
      <c r="AB110" s="94" t="str">
        <f t="shared" si="65"/>
        <v/>
      </c>
      <c r="AC110" s="94" t="str">
        <f t="shared" si="66"/>
        <v/>
      </c>
      <c r="AD110" s="95">
        <f t="shared" si="67"/>
        <v>3</v>
      </c>
      <c r="AE110" s="92">
        <f t="shared" si="76"/>
        <v>6</v>
      </c>
      <c r="AF110" s="96">
        <f t="shared" si="77"/>
        <v>0.25</v>
      </c>
      <c r="AG110" s="92">
        <f t="shared" si="78"/>
        <v>0</v>
      </c>
      <c r="AH110" s="92">
        <f t="shared" si="79"/>
        <v>3</v>
      </c>
    </row>
    <row r="111" spans="1:34" x14ac:dyDescent="0.25">
      <c r="A111" s="92">
        <f t="shared" si="40"/>
        <v>110</v>
      </c>
      <c r="B111" s="49">
        <v>1216</v>
      </c>
      <c r="C111" s="115" t="s">
        <v>425</v>
      </c>
      <c r="D111" s="93" t="str">
        <f t="shared" si="41"/>
        <v/>
      </c>
      <c r="E111" s="94" t="str">
        <f t="shared" si="42"/>
        <v/>
      </c>
      <c r="F111" s="94" t="str">
        <f t="shared" si="43"/>
        <v/>
      </c>
      <c r="G111" s="94" t="str">
        <f t="shared" si="44"/>
        <v/>
      </c>
      <c r="H111" s="94" t="str">
        <f t="shared" si="45"/>
        <v/>
      </c>
      <c r="I111" s="94" t="str">
        <f t="shared" si="46"/>
        <v/>
      </c>
      <c r="J111" s="94" t="str">
        <f t="shared" si="47"/>
        <v/>
      </c>
      <c r="K111" s="94" t="str">
        <f t="shared" si="48"/>
        <v/>
      </c>
      <c r="L111" s="94" t="str">
        <f t="shared" si="49"/>
        <v/>
      </c>
      <c r="M111" s="94" t="str">
        <f t="shared" si="50"/>
        <v/>
      </c>
      <c r="N111" s="94" t="str">
        <f t="shared" si="51"/>
        <v/>
      </c>
      <c r="O111" s="94" t="str">
        <f t="shared" si="52"/>
        <v/>
      </c>
      <c r="P111" s="94" t="str">
        <f t="shared" si="53"/>
        <v/>
      </c>
      <c r="Q111" s="94">
        <f t="shared" si="54"/>
        <v>1</v>
      </c>
      <c r="R111" s="94" t="str">
        <f t="shared" si="55"/>
        <v/>
      </c>
      <c r="S111" s="94" t="str">
        <f t="shared" si="56"/>
        <v/>
      </c>
      <c r="T111" s="94">
        <f t="shared" si="57"/>
        <v>0</v>
      </c>
      <c r="U111" s="94" t="str">
        <f t="shared" si="58"/>
        <v/>
      </c>
      <c r="V111" s="94" t="str">
        <f t="shared" si="59"/>
        <v/>
      </c>
      <c r="W111" s="94">
        <f t="shared" si="60"/>
        <v>1</v>
      </c>
      <c r="X111" s="94" t="str">
        <f t="shared" si="61"/>
        <v/>
      </c>
      <c r="Y111" s="94" t="str">
        <f t="shared" si="62"/>
        <v/>
      </c>
      <c r="Z111" s="94" t="str">
        <f t="shared" si="63"/>
        <v/>
      </c>
      <c r="AA111" s="94" t="str">
        <f t="shared" si="64"/>
        <v/>
      </c>
      <c r="AB111" s="94" t="str">
        <f t="shared" si="65"/>
        <v/>
      </c>
      <c r="AC111" s="94" t="str">
        <f t="shared" si="66"/>
        <v/>
      </c>
      <c r="AD111" s="95">
        <f t="shared" si="67"/>
        <v>2</v>
      </c>
      <c r="AE111" s="92">
        <f t="shared" si="76"/>
        <v>3</v>
      </c>
      <c r="AF111" s="96">
        <f t="shared" si="77"/>
        <v>0.33333333333333331</v>
      </c>
      <c r="AG111" s="92">
        <f t="shared" si="78"/>
        <v>0</v>
      </c>
      <c r="AH111" s="92">
        <f t="shared" si="79"/>
        <v>2</v>
      </c>
    </row>
    <row r="112" spans="1:34" x14ac:dyDescent="0.25">
      <c r="A112" s="92">
        <f t="shared" si="40"/>
        <v>110</v>
      </c>
      <c r="B112" s="49">
        <v>5272</v>
      </c>
      <c r="C112" s="115" t="s">
        <v>512</v>
      </c>
      <c r="D112" s="93">
        <f t="shared" si="41"/>
        <v>1</v>
      </c>
      <c r="E112" s="94">
        <f t="shared" si="42"/>
        <v>0</v>
      </c>
      <c r="F112" s="94" t="str">
        <f t="shared" si="43"/>
        <v/>
      </c>
      <c r="G112" s="94" t="str">
        <f t="shared" si="44"/>
        <v/>
      </c>
      <c r="H112" s="94" t="str">
        <f t="shared" si="45"/>
        <v/>
      </c>
      <c r="I112" s="94" t="str">
        <f t="shared" si="46"/>
        <v/>
      </c>
      <c r="J112" s="94">
        <f t="shared" si="47"/>
        <v>0</v>
      </c>
      <c r="K112" s="94" t="str">
        <f t="shared" si="48"/>
        <v/>
      </c>
      <c r="L112" s="94" t="str">
        <f t="shared" si="49"/>
        <v/>
      </c>
      <c r="M112" s="94" t="str">
        <f t="shared" si="50"/>
        <v/>
      </c>
      <c r="N112" s="94" t="str">
        <f t="shared" si="51"/>
        <v/>
      </c>
      <c r="O112" s="94" t="str">
        <f t="shared" si="52"/>
        <v/>
      </c>
      <c r="P112" s="94">
        <f t="shared" si="53"/>
        <v>0</v>
      </c>
      <c r="Q112" s="94">
        <f t="shared" si="54"/>
        <v>0</v>
      </c>
      <c r="R112" s="94" t="str">
        <f t="shared" si="55"/>
        <v/>
      </c>
      <c r="S112" s="94" t="str">
        <f t="shared" si="56"/>
        <v/>
      </c>
      <c r="T112" s="94" t="str">
        <f t="shared" si="57"/>
        <v/>
      </c>
      <c r="U112" s="94" t="str">
        <f t="shared" si="58"/>
        <v/>
      </c>
      <c r="V112" s="94" t="str">
        <f t="shared" si="59"/>
        <v/>
      </c>
      <c r="W112" s="94" t="str">
        <f t="shared" si="60"/>
        <v/>
      </c>
      <c r="X112" s="94" t="str">
        <f t="shared" si="61"/>
        <v/>
      </c>
      <c r="Y112" s="94" t="str">
        <f t="shared" si="62"/>
        <v/>
      </c>
      <c r="Z112" s="94">
        <f t="shared" si="63"/>
        <v>1</v>
      </c>
      <c r="AA112" s="94" t="str">
        <f t="shared" si="64"/>
        <v/>
      </c>
      <c r="AB112" s="94" t="str">
        <f t="shared" si="65"/>
        <v/>
      </c>
      <c r="AC112" s="94" t="str">
        <f t="shared" si="66"/>
        <v/>
      </c>
      <c r="AD112" s="95">
        <f t="shared" si="67"/>
        <v>2</v>
      </c>
      <c r="AE112" s="92">
        <f t="shared" si="76"/>
        <v>6</v>
      </c>
      <c r="AF112" s="96">
        <f t="shared" si="77"/>
        <v>0.16666666666666666</v>
      </c>
      <c r="AG112" s="92">
        <f t="shared" si="78"/>
        <v>0</v>
      </c>
      <c r="AH112" s="92">
        <f t="shared" si="79"/>
        <v>2</v>
      </c>
    </row>
    <row r="113" spans="1:34" x14ac:dyDescent="0.25">
      <c r="A113" s="92">
        <f t="shared" si="40"/>
        <v>110</v>
      </c>
      <c r="B113" s="49">
        <v>5295</v>
      </c>
      <c r="C113" s="115" t="s">
        <v>506</v>
      </c>
      <c r="D113" s="93">
        <f t="shared" si="41"/>
        <v>0</v>
      </c>
      <c r="E113" s="94" t="str">
        <f t="shared" si="42"/>
        <v/>
      </c>
      <c r="F113" s="94" t="str">
        <f t="shared" si="43"/>
        <v/>
      </c>
      <c r="G113" s="94">
        <f t="shared" si="44"/>
        <v>0</v>
      </c>
      <c r="H113" s="94">
        <f t="shared" si="45"/>
        <v>1</v>
      </c>
      <c r="I113" s="94">
        <f t="shared" si="46"/>
        <v>0</v>
      </c>
      <c r="J113" s="94" t="str">
        <f t="shared" si="47"/>
        <v/>
      </c>
      <c r="K113" s="94">
        <f t="shared" si="48"/>
        <v>0</v>
      </c>
      <c r="L113" s="94">
        <f t="shared" si="49"/>
        <v>1</v>
      </c>
      <c r="M113" s="94" t="str">
        <f t="shared" si="50"/>
        <v/>
      </c>
      <c r="N113" s="94" t="str">
        <f t="shared" si="51"/>
        <v/>
      </c>
      <c r="O113" s="94">
        <f t="shared" si="52"/>
        <v>0</v>
      </c>
      <c r="P113" s="94">
        <f t="shared" si="53"/>
        <v>0</v>
      </c>
      <c r="Q113" s="94">
        <f t="shared" si="54"/>
        <v>0</v>
      </c>
      <c r="R113" s="94" t="str">
        <f t="shared" si="55"/>
        <v/>
      </c>
      <c r="S113" s="94" t="str">
        <f t="shared" si="56"/>
        <v/>
      </c>
      <c r="T113" s="94" t="str">
        <f t="shared" si="57"/>
        <v/>
      </c>
      <c r="U113" s="94" t="str">
        <f t="shared" si="58"/>
        <v/>
      </c>
      <c r="V113" s="94" t="str">
        <f t="shared" si="59"/>
        <v/>
      </c>
      <c r="W113" s="94">
        <f t="shared" si="60"/>
        <v>0</v>
      </c>
      <c r="X113" s="94">
        <f t="shared" si="61"/>
        <v>0</v>
      </c>
      <c r="Y113" s="94">
        <f t="shared" si="62"/>
        <v>0</v>
      </c>
      <c r="Z113" s="94" t="str">
        <f t="shared" si="63"/>
        <v/>
      </c>
      <c r="AA113" s="94" t="str">
        <f t="shared" si="64"/>
        <v/>
      </c>
      <c r="AB113" s="94">
        <f t="shared" si="65"/>
        <v>0</v>
      </c>
      <c r="AC113" s="94" t="str">
        <f t="shared" si="66"/>
        <v/>
      </c>
      <c r="AD113" s="95">
        <f t="shared" si="67"/>
        <v>2</v>
      </c>
      <c r="AE113" s="92">
        <f t="shared" si="76"/>
        <v>13</v>
      </c>
      <c r="AF113" s="96">
        <f t="shared" si="77"/>
        <v>7.6923076923076927E-2</v>
      </c>
      <c r="AG113" s="92">
        <f t="shared" si="78"/>
        <v>0</v>
      </c>
      <c r="AH113" s="92">
        <f t="shared" si="79"/>
        <v>2</v>
      </c>
    </row>
    <row r="114" spans="1:34" x14ac:dyDescent="0.25">
      <c r="A114" s="92">
        <f t="shared" si="40"/>
        <v>113</v>
      </c>
      <c r="B114" s="49">
        <v>1700</v>
      </c>
      <c r="C114" s="115" t="s">
        <v>530</v>
      </c>
      <c r="D114" s="93" t="str">
        <f t="shared" si="41"/>
        <v/>
      </c>
      <c r="E114" s="94" t="str">
        <f t="shared" si="42"/>
        <v/>
      </c>
      <c r="F114" s="94" t="str">
        <f t="shared" si="43"/>
        <v/>
      </c>
      <c r="G114" s="94" t="str">
        <f t="shared" si="44"/>
        <v/>
      </c>
      <c r="H114" s="94" t="str">
        <f t="shared" si="45"/>
        <v/>
      </c>
      <c r="I114" s="94" t="str">
        <f t="shared" si="46"/>
        <v/>
      </c>
      <c r="J114" s="94" t="str">
        <f t="shared" si="47"/>
        <v/>
      </c>
      <c r="K114" s="94" t="str">
        <f t="shared" si="48"/>
        <v/>
      </c>
      <c r="L114" s="94" t="str">
        <f t="shared" si="49"/>
        <v/>
      </c>
      <c r="M114" s="94" t="str">
        <f t="shared" si="50"/>
        <v/>
      </c>
      <c r="N114" s="94" t="str">
        <f t="shared" si="51"/>
        <v/>
      </c>
      <c r="O114" s="94" t="str">
        <f t="shared" si="52"/>
        <v/>
      </c>
      <c r="P114" s="94" t="str">
        <f t="shared" si="53"/>
        <v/>
      </c>
      <c r="Q114" s="94" t="str">
        <f t="shared" si="54"/>
        <v/>
      </c>
      <c r="R114" s="94" t="str">
        <f t="shared" si="55"/>
        <v/>
      </c>
      <c r="S114" s="94" t="str">
        <f t="shared" si="56"/>
        <v/>
      </c>
      <c r="T114" s="94">
        <f t="shared" si="57"/>
        <v>1</v>
      </c>
      <c r="U114" s="94" t="str">
        <f t="shared" si="58"/>
        <v/>
      </c>
      <c r="V114" s="94" t="str">
        <f t="shared" si="59"/>
        <v/>
      </c>
      <c r="W114" s="94" t="str">
        <f t="shared" si="60"/>
        <v/>
      </c>
      <c r="X114" s="94" t="str">
        <f t="shared" si="61"/>
        <v/>
      </c>
      <c r="Y114" s="94" t="str">
        <f t="shared" si="62"/>
        <v/>
      </c>
      <c r="Z114" s="94" t="str">
        <f t="shared" si="63"/>
        <v/>
      </c>
      <c r="AA114" s="94" t="str">
        <f t="shared" si="64"/>
        <v/>
      </c>
      <c r="AB114" s="94" t="str">
        <f t="shared" si="65"/>
        <v/>
      </c>
      <c r="AC114" s="94" t="str">
        <f t="shared" si="66"/>
        <v/>
      </c>
      <c r="AD114" s="95">
        <f t="shared" si="67"/>
        <v>1</v>
      </c>
      <c r="AE114" s="92">
        <f t="shared" si="76"/>
        <v>1</v>
      </c>
      <c r="AF114" s="96">
        <f t="shared" si="77"/>
        <v>0.5</v>
      </c>
      <c r="AG114" s="92">
        <f t="shared" si="78"/>
        <v>0</v>
      </c>
      <c r="AH114" s="92">
        <f t="shared" si="79"/>
        <v>1</v>
      </c>
    </row>
    <row r="115" spans="1:34" x14ac:dyDescent="0.25">
      <c r="A115" s="92">
        <f t="shared" si="40"/>
        <v>113</v>
      </c>
      <c r="B115" s="49">
        <v>5002</v>
      </c>
      <c r="C115" s="115" t="s">
        <v>551</v>
      </c>
      <c r="D115" s="93" t="str">
        <f t="shared" si="41"/>
        <v/>
      </c>
      <c r="E115" s="94" t="str">
        <f t="shared" si="42"/>
        <v/>
      </c>
      <c r="F115" s="94" t="str">
        <f t="shared" si="43"/>
        <v/>
      </c>
      <c r="G115" s="94" t="str">
        <f t="shared" si="44"/>
        <v/>
      </c>
      <c r="H115" s="94" t="str">
        <f t="shared" si="45"/>
        <v/>
      </c>
      <c r="I115" s="94" t="str">
        <f t="shared" si="46"/>
        <v/>
      </c>
      <c r="J115" s="94" t="str">
        <f t="shared" si="47"/>
        <v/>
      </c>
      <c r="K115" s="94" t="str">
        <f t="shared" si="48"/>
        <v/>
      </c>
      <c r="L115" s="94" t="str">
        <f t="shared" si="49"/>
        <v/>
      </c>
      <c r="M115" s="94" t="str">
        <f t="shared" si="50"/>
        <v/>
      </c>
      <c r="N115" s="94" t="str">
        <f t="shared" si="51"/>
        <v/>
      </c>
      <c r="O115" s="94" t="str">
        <f t="shared" si="52"/>
        <v/>
      </c>
      <c r="P115" s="94" t="str">
        <f t="shared" si="53"/>
        <v/>
      </c>
      <c r="Q115" s="94">
        <f t="shared" si="54"/>
        <v>1</v>
      </c>
      <c r="R115" s="94" t="str">
        <f t="shared" si="55"/>
        <v/>
      </c>
      <c r="S115" s="94" t="str">
        <f t="shared" si="56"/>
        <v/>
      </c>
      <c r="T115" s="94" t="str">
        <f t="shared" si="57"/>
        <v/>
      </c>
      <c r="U115" s="94" t="str">
        <f t="shared" si="58"/>
        <v/>
      </c>
      <c r="V115" s="94" t="str">
        <f t="shared" si="59"/>
        <v/>
      </c>
      <c r="W115" s="94" t="str">
        <f t="shared" si="60"/>
        <v/>
      </c>
      <c r="X115" s="94" t="str">
        <f t="shared" si="61"/>
        <v/>
      </c>
      <c r="Y115" s="94" t="str">
        <f t="shared" si="62"/>
        <v/>
      </c>
      <c r="Z115" s="94" t="str">
        <f t="shared" si="63"/>
        <v/>
      </c>
      <c r="AA115" s="94" t="str">
        <f t="shared" si="64"/>
        <v/>
      </c>
      <c r="AB115" s="94" t="str">
        <f t="shared" si="65"/>
        <v/>
      </c>
      <c r="AC115" s="94" t="str">
        <f t="shared" si="66"/>
        <v/>
      </c>
      <c r="AD115" s="95">
        <f t="shared" si="67"/>
        <v>1</v>
      </c>
      <c r="AE115" s="92">
        <f t="shared" si="76"/>
        <v>1</v>
      </c>
      <c r="AF115" s="96">
        <f t="shared" si="77"/>
        <v>0.5</v>
      </c>
      <c r="AG115" s="92">
        <f t="shared" si="78"/>
        <v>0</v>
      </c>
      <c r="AH115" s="92">
        <f t="shared" si="79"/>
        <v>1</v>
      </c>
    </row>
    <row r="116" spans="1:34" x14ac:dyDescent="0.25">
      <c r="A116" s="92">
        <f t="shared" si="40"/>
        <v>113</v>
      </c>
      <c r="B116" s="49">
        <v>3070</v>
      </c>
      <c r="C116" s="115" t="s">
        <v>589</v>
      </c>
      <c r="D116" s="93" t="str">
        <f t="shared" si="41"/>
        <v/>
      </c>
      <c r="E116" s="94" t="str">
        <f t="shared" si="42"/>
        <v/>
      </c>
      <c r="F116" s="94" t="str">
        <f t="shared" si="43"/>
        <v/>
      </c>
      <c r="G116" s="94" t="str">
        <f t="shared" si="44"/>
        <v/>
      </c>
      <c r="H116" s="94" t="str">
        <f t="shared" si="45"/>
        <v/>
      </c>
      <c r="I116" s="94" t="str">
        <f t="shared" si="46"/>
        <v/>
      </c>
      <c r="J116" s="94" t="str">
        <f t="shared" si="47"/>
        <v/>
      </c>
      <c r="K116" s="94" t="str">
        <f t="shared" si="48"/>
        <v/>
      </c>
      <c r="L116" s="94" t="str">
        <f t="shared" si="49"/>
        <v/>
      </c>
      <c r="M116" s="94" t="str">
        <f t="shared" si="50"/>
        <v/>
      </c>
      <c r="N116" s="94" t="str">
        <f t="shared" si="51"/>
        <v/>
      </c>
      <c r="O116" s="94" t="str">
        <f t="shared" si="52"/>
        <v/>
      </c>
      <c r="P116" s="94" t="str">
        <f t="shared" si="53"/>
        <v/>
      </c>
      <c r="Q116" s="94" t="str">
        <f t="shared" si="54"/>
        <v/>
      </c>
      <c r="R116" s="94" t="str">
        <f t="shared" si="55"/>
        <v/>
      </c>
      <c r="S116" s="94" t="str">
        <f t="shared" si="56"/>
        <v/>
      </c>
      <c r="T116" s="94" t="str">
        <f t="shared" si="57"/>
        <v/>
      </c>
      <c r="U116" s="94" t="str">
        <f t="shared" si="58"/>
        <v/>
      </c>
      <c r="V116" s="94" t="str">
        <f t="shared" si="59"/>
        <v/>
      </c>
      <c r="W116" s="94" t="str">
        <f t="shared" si="60"/>
        <v/>
      </c>
      <c r="X116" s="94" t="str">
        <f t="shared" si="61"/>
        <v/>
      </c>
      <c r="Y116" s="94" t="str">
        <f t="shared" si="62"/>
        <v/>
      </c>
      <c r="Z116" s="94">
        <f t="shared" si="63"/>
        <v>1</v>
      </c>
      <c r="AA116" s="94" t="str">
        <f t="shared" si="64"/>
        <v/>
      </c>
      <c r="AB116" s="94" t="str">
        <f t="shared" si="65"/>
        <v/>
      </c>
      <c r="AC116" s="94" t="str">
        <f t="shared" si="66"/>
        <v/>
      </c>
      <c r="AD116" s="95">
        <f t="shared" si="67"/>
        <v>1</v>
      </c>
      <c r="AE116" s="92">
        <f t="shared" si="76"/>
        <v>1</v>
      </c>
      <c r="AF116" s="96">
        <f t="shared" si="77"/>
        <v>0.5</v>
      </c>
      <c r="AG116" s="92">
        <f t="shared" si="78"/>
        <v>0</v>
      </c>
      <c r="AH116" s="92">
        <f t="shared" si="79"/>
        <v>1</v>
      </c>
    </row>
    <row r="117" spans="1:34" x14ac:dyDescent="0.25">
      <c r="A117" s="92">
        <f t="shared" si="40"/>
        <v>113</v>
      </c>
      <c r="B117" s="49">
        <v>2953</v>
      </c>
      <c r="C117" s="115" t="s">
        <v>604</v>
      </c>
      <c r="D117" s="93" t="str">
        <f t="shared" si="41"/>
        <v/>
      </c>
      <c r="E117" s="94" t="str">
        <f t="shared" si="42"/>
        <v/>
      </c>
      <c r="F117" s="94" t="str">
        <f t="shared" si="43"/>
        <v/>
      </c>
      <c r="G117" s="94" t="str">
        <f t="shared" si="44"/>
        <v/>
      </c>
      <c r="H117" s="94" t="str">
        <f t="shared" si="45"/>
        <v/>
      </c>
      <c r="I117" s="94" t="str">
        <f t="shared" si="46"/>
        <v/>
      </c>
      <c r="J117" s="94" t="str">
        <f t="shared" si="47"/>
        <v/>
      </c>
      <c r="K117" s="94" t="str">
        <f t="shared" si="48"/>
        <v/>
      </c>
      <c r="L117" s="94" t="str">
        <f t="shared" si="49"/>
        <v/>
      </c>
      <c r="M117" s="94" t="str">
        <f t="shared" si="50"/>
        <v/>
      </c>
      <c r="N117" s="94" t="str">
        <f t="shared" si="51"/>
        <v/>
      </c>
      <c r="O117" s="94" t="str">
        <f t="shared" si="52"/>
        <v/>
      </c>
      <c r="P117" s="94" t="str">
        <f t="shared" si="53"/>
        <v/>
      </c>
      <c r="Q117" s="94" t="str">
        <f t="shared" si="54"/>
        <v/>
      </c>
      <c r="R117" s="94" t="str">
        <f t="shared" si="55"/>
        <v/>
      </c>
      <c r="S117" s="94" t="str">
        <f t="shared" si="56"/>
        <v/>
      </c>
      <c r="T117" s="94" t="str">
        <f t="shared" si="57"/>
        <v/>
      </c>
      <c r="U117" s="94" t="str">
        <f t="shared" si="58"/>
        <v/>
      </c>
      <c r="V117" s="94" t="str">
        <f t="shared" si="59"/>
        <v/>
      </c>
      <c r="W117" s="94" t="str">
        <f t="shared" si="60"/>
        <v/>
      </c>
      <c r="X117" s="94">
        <f t="shared" si="61"/>
        <v>0</v>
      </c>
      <c r="Y117" s="94" t="str">
        <f t="shared" si="62"/>
        <v/>
      </c>
      <c r="Z117" s="94" t="str">
        <f t="shared" si="63"/>
        <v/>
      </c>
      <c r="AA117" s="94">
        <f t="shared" si="64"/>
        <v>1</v>
      </c>
      <c r="AB117" s="94" t="str">
        <f t="shared" si="65"/>
        <v/>
      </c>
      <c r="AC117" s="94" t="str">
        <f t="shared" si="66"/>
        <v/>
      </c>
      <c r="AD117" s="95">
        <f t="shared" si="67"/>
        <v>1</v>
      </c>
      <c r="AE117" s="92">
        <f t="shared" si="76"/>
        <v>2</v>
      </c>
      <c r="AF117" s="96">
        <f t="shared" si="77"/>
        <v>0.25</v>
      </c>
      <c r="AG117" s="92">
        <f t="shared" si="78"/>
        <v>0</v>
      </c>
      <c r="AH117" s="92">
        <f t="shared" si="79"/>
        <v>1</v>
      </c>
    </row>
    <row r="118" spans="1:34" x14ac:dyDescent="0.25">
      <c r="A118" s="92">
        <f t="shared" si="40"/>
        <v>113</v>
      </c>
      <c r="B118" s="49">
        <v>2981</v>
      </c>
      <c r="C118" s="115" t="s">
        <v>722</v>
      </c>
      <c r="D118" s="93">
        <f t="shared" si="41"/>
        <v>0</v>
      </c>
      <c r="E118" s="94" t="str">
        <f t="shared" si="42"/>
        <v/>
      </c>
      <c r="F118" s="94" t="str">
        <f t="shared" si="43"/>
        <v/>
      </c>
      <c r="G118" s="94" t="str">
        <f t="shared" si="44"/>
        <v/>
      </c>
      <c r="H118" s="94" t="str">
        <f t="shared" si="45"/>
        <v/>
      </c>
      <c r="I118" s="94">
        <f t="shared" si="46"/>
        <v>1</v>
      </c>
      <c r="J118" s="94" t="str">
        <f t="shared" si="47"/>
        <v/>
      </c>
      <c r="K118" s="94" t="str">
        <f t="shared" si="48"/>
        <v/>
      </c>
      <c r="L118" s="94" t="str">
        <f t="shared" si="49"/>
        <v/>
      </c>
      <c r="M118" s="94" t="str">
        <f t="shared" si="50"/>
        <v/>
      </c>
      <c r="N118" s="94" t="str">
        <f t="shared" si="51"/>
        <v/>
      </c>
      <c r="O118" s="94" t="str">
        <f t="shared" si="52"/>
        <v/>
      </c>
      <c r="P118" s="94" t="str">
        <f t="shared" si="53"/>
        <v/>
      </c>
      <c r="Q118" s="94" t="str">
        <f t="shared" si="54"/>
        <v/>
      </c>
      <c r="R118" s="94" t="str">
        <f t="shared" si="55"/>
        <v/>
      </c>
      <c r="S118" s="94" t="str">
        <f t="shared" si="56"/>
        <v/>
      </c>
      <c r="T118" s="94" t="str">
        <f t="shared" si="57"/>
        <v/>
      </c>
      <c r="U118" s="94" t="str">
        <f t="shared" si="58"/>
        <v/>
      </c>
      <c r="V118" s="94" t="str">
        <f t="shared" si="59"/>
        <v/>
      </c>
      <c r="W118" s="94" t="str">
        <f t="shared" si="60"/>
        <v/>
      </c>
      <c r="X118" s="94" t="str">
        <f t="shared" si="61"/>
        <v/>
      </c>
      <c r="Y118" s="94" t="str">
        <f t="shared" si="62"/>
        <v/>
      </c>
      <c r="Z118" s="94" t="str">
        <f t="shared" si="63"/>
        <v/>
      </c>
      <c r="AA118" s="94" t="str">
        <f t="shared" si="64"/>
        <v/>
      </c>
      <c r="AB118" s="94" t="str">
        <f t="shared" si="65"/>
        <v/>
      </c>
      <c r="AC118" s="94">
        <f t="shared" si="66"/>
        <v>0</v>
      </c>
      <c r="AD118" s="95">
        <f t="shared" si="67"/>
        <v>1</v>
      </c>
      <c r="AE118" s="92">
        <f t="shared" si="76"/>
        <v>3</v>
      </c>
      <c r="AF118" s="96">
        <f t="shared" si="77"/>
        <v>0.16666666666666666</v>
      </c>
      <c r="AG118" s="92">
        <f t="shared" si="78"/>
        <v>0</v>
      </c>
      <c r="AH118" s="92">
        <f t="shared" si="79"/>
        <v>1</v>
      </c>
    </row>
    <row r="119" spans="1:34" x14ac:dyDescent="0.25">
      <c r="A119" s="92">
        <f t="shared" si="40"/>
        <v>113</v>
      </c>
      <c r="B119" s="49">
        <v>2295</v>
      </c>
      <c r="C119" s="115" t="s">
        <v>464</v>
      </c>
      <c r="D119" s="93">
        <f t="shared" si="41"/>
        <v>1</v>
      </c>
      <c r="E119" s="94" t="str">
        <f t="shared" si="42"/>
        <v/>
      </c>
      <c r="F119" s="94" t="str">
        <f t="shared" si="43"/>
        <v/>
      </c>
      <c r="G119" s="94" t="str">
        <f t="shared" si="44"/>
        <v/>
      </c>
      <c r="H119" s="94" t="str">
        <f t="shared" si="45"/>
        <v/>
      </c>
      <c r="I119" s="94" t="str">
        <f t="shared" si="46"/>
        <v/>
      </c>
      <c r="J119" s="94">
        <f t="shared" si="47"/>
        <v>0</v>
      </c>
      <c r="K119" s="94" t="str">
        <f t="shared" si="48"/>
        <v/>
      </c>
      <c r="L119" s="94" t="str">
        <f t="shared" si="49"/>
        <v/>
      </c>
      <c r="M119" s="94" t="str">
        <f t="shared" si="50"/>
        <v/>
      </c>
      <c r="N119" s="94" t="str">
        <f t="shared" si="51"/>
        <v/>
      </c>
      <c r="O119" s="94" t="str">
        <f t="shared" si="52"/>
        <v/>
      </c>
      <c r="P119" s="94" t="str">
        <f t="shared" si="53"/>
        <v/>
      </c>
      <c r="Q119" s="94" t="str">
        <f t="shared" si="54"/>
        <v/>
      </c>
      <c r="R119" s="94" t="str">
        <f t="shared" si="55"/>
        <v/>
      </c>
      <c r="S119" s="94">
        <f t="shared" si="56"/>
        <v>0</v>
      </c>
      <c r="T119" s="94" t="str">
        <f t="shared" si="57"/>
        <v/>
      </c>
      <c r="U119" s="94">
        <f t="shared" si="58"/>
        <v>0</v>
      </c>
      <c r="V119" s="94" t="str">
        <f t="shared" si="59"/>
        <v/>
      </c>
      <c r="W119" s="94" t="str">
        <f t="shared" si="60"/>
        <v/>
      </c>
      <c r="X119" s="94">
        <f t="shared" si="61"/>
        <v>0</v>
      </c>
      <c r="Y119" s="94">
        <f t="shared" si="62"/>
        <v>0</v>
      </c>
      <c r="Z119" s="94" t="str">
        <f t="shared" si="63"/>
        <v/>
      </c>
      <c r="AA119" s="94" t="str">
        <f t="shared" si="64"/>
        <v/>
      </c>
      <c r="AB119" s="94" t="str">
        <f t="shared" si="65"/>
        <v/>
      </c>
      <c r="AC119" s="94" t="str">
        <f t="shared" si="66"/>
        <v/>
      </c>
      <c r="AD119" s="95">
        <f t="shared" si="67"/>
        <v>1</v>
      </c>
      <c r="AE119" s="92"/>
      <c r="AG119" s="92"/>
      <c r="AH119" s="92"/>
    </row>
    <row r="120" spans="1:34" x14ac:dyDescent="0.25">
      <c r="A120" s="92">
        <f t="shared" si="40"/>
        <v>119</v>
      </c>
      <c r="B120" s="49">
        <v>5367</v>
      </c>
      <c r="C120" s="115" t="s">
        <v>375</v>
      </c>
      <c r="D120" s="93" t="str">
        <f t="shared" si="41"/>
        <v/>
      </c>
      <c r="E120" s="94" t="str">
        <f t="shared" si="42"/>
        <v/>
      </c>
      <c r="F120" s="94" t="str">
        <f t="shared" si="43"/>
        <v/>
      </c>
      <c r="G120" s="94" t="str">
        <f t="shared" si="44"/>
        <v/>
      </c>
      <c r="H120" s="94" t="str">
        <f t="shared" si="45"/>
        <v/>
      </c>
      <c r="I120" s="94" t="str">
        <f t="shared" si="46"/>
        <v/>
      </c>
      <c r="J120" s="94" t="str">
        <f t="shared" si="47"/>
        <v/>
      </c>
      <c r="K120" s="94" t="str">
        <f t="shared" si="48"/>
        <v/>
      </c>
      <c r="L120" s="94" t="str">
        <f t="shared" si="49"/>
        <v/>
      </c>
      <c r="M120" s="94" t="str">
        <f t="shared" si="50"/>
        <v/>
      </c>
      <c r="N120" s="94" t="str">
        <f t="shared" si="51"/>
        <v/>
      </c>
      <c r="O120" s="94" t="str">
        <f t="shared" si="52"/>
        <v/>
      </c>
      <c r="P120" s="94" t="str">
        <f t="shared" si="53"/>
        <v/>
      </c>
      <c r="Q120" s="94" t="str">
        <f t="shared" si="54"/>
        <v/>
      </c>
      <c r="R120" s="94" t="str">
        <f t="shared" si="55"/>
        <v/>
      </c>
      <c r="S120" s="94" t="str">
        <f t="shared" si="56"/>
        <v/>
      </c>
      <c r="T120" s="94" t="str">
        <f t="shared" si="57"/>
        <v/>
      </c>
      <c r="U120" s="94" t="str">
        <f t="shared" si="58"/>
        <v/>
      </c>
      <c r="V120" s="94" t="str">
        <f t="shared" si="59"/>
        <v/>
      </c>
      <c r="W120" s="94" t="str">
        <f t="shared" si="60"/>
        <v/>
      </c>
      <c r="X120" s="94" t="str">
        <f t="shared" si="61"/>
        <v/>
      </c>
      <c r="Y120" s="94" t="str">
        <f t="shared" si="62"/>
        <v/>
      </c>
      <c r="Z120" s="94" t="str">
        <f t="shared" si="63"/>
        <v/>
      </c>
      <c r="AA120" s="94" t="str">
        <f t="shared" si="64"/>
        <v/>
      </c>
      <c r="AB120" s="94">
        <f t="shared" si="65"/>
        <v>0</v>
      </c>
      <c r="AC120" s="94" t="str">
        <f t="shared" si="66"/>
        <v/>
      </c>
      <c r="AD120" s="95">
        <f t="shared" si="67"/>
        <v>0</v>
      </c>
      <c r="AE120" s="92">
        <f t="shared" ref="AE120:AE126" si="80">IF(B120&lt;&gt;"",COUNT(D120:AC120),"")</f>
        <v>1</v>
      </c>
      <c r="AF120" s="96">
        <f t="shared" ref="AF120:AF126" si="81">IFERROR(((AG120*2)+(AH120*1))/(AE120*2),"")</f>
        <v>0</v>
      </c>
      <c r="AG120" s="92">
        <f t="shared" ref="AG120:AG126" si="82">IF(B120&lt;&gt;"",COUNTIF(D120:AC120,"=3"),"")</f>
        <v>0</v>
      </c>
      <c r="AH120" s="92">
        <f t="shared" ref="AH120:AH126" si="83">IF(B120&lt;&gt;"",COUNTIF(D120:AC120,"=1"),"")</f>
        <v>0</v>
      </c>
    </row>
    <row r="121" spans="1:34" x14ac:dyDescent="0.25">
      <c r="A121" s="92">
        <f t="shared" si="40"/>
        <v>119</v>
      </c>
      <c r="B121" s="49">
        <v>7954</v>
      </c>
      <c r="C121" s="115" t="s">
        <v>405</v>
      </c>
      <c r="D121" s="93" t="str">
        <f t="shared" si="41"/>
        <v/>
      </c>
      <c r="E121" s="94">
        <f t="shared" si="42"/>
        <v>0</v>
      </c>
      <c r="F121" s="94" t="str">
        <f t="shared" si="43"/>
        <v/>
      </c>
      <c r="G121" s="94" t="str">
        <f t="shared" si="44"/>
        <v/>
      </c>
      <c r="H121" s="94" t="str">
        <f t="shared" si="45"/>
        <v/>
      </c>
      <c r="I121" s="94" t="str">
        <f t="shared" si="46"/>
        <v/>
      </c>
      <c r="J121" s="94" t="str">
        <f t="shared" si="47"/>
        <v/>
      </c>
      <c r="K121" s="94" t="str">
        <f t="shared" si="48"/>
        <v/>
      </c>
      <c r="L121" s="94" t="str">
        <f t="shared" si="49"/>
        <v/>
      </c>
      <c r="M121" s="94" t="str">
        <f t="shared" si="50"/>
        <v/>
      </c>
      <c r="N121" s="94" t="str">
        <f t="shared" si="51"/>
        <v/>
      </c>
      <c r="O121" s="94" t="str">
        <f t="shared" si="52"/>
        <v/>
      </c>
      <c r="P121" s="94" t="str">
        <f t="shared" si="53"/>
        <v/>
      </c>
      <c r="Q121" s="94" t="str">
        <f t="shared" si="54"/>
        <v/>
      </c>
      <c r="R121" s="94" t="str">
        <f t="shared" si="55"/>
        <v/>
      </c>
      <c r="S121" s="94" t="str">
        <f t="shared" si="56"/>
        <v/>
      </c>
      <c r="T121" s="94" t="str">
        <f t="shared" si="57"/>
        <v/>
      </c>
      <c r="U121" s="94" t="str">
        <f t="shared" si="58"/>
        <v/>
      </c>
      <c r="V121" s="94" t="str">
        <f t="shared" si="59"/>
        <v/>
      </c>
      <c r="W121" s="94" t="str">
        <f t="shared" si="60"/>
        <v/>
      </c>
      <c r="X121" s="94" t="str">
        <f t="shared" si="61"/>
        <v/>
      </c>
      <c r="Y121" s="94" t="str">
        <f t="shared" si="62"/>
        <v/>
      </c>
      <c r="Z121" s="94" t="str">
        <f t="shared" si="63"/>
        <v/>
      </c>
      <c r="AA121" s="94" t="str">
        <f t="shared" si="64"/>
        <v/>
      </c>
      <c r="AB121" s="94" t="str">
        <f t="shared" si="65"/>
        <v/>
      </c>
      <c r="AC121" s="94" t="str">
        <f t="shared" si="66"/>
        <v/>
      </c>
      <c r="AD121" s="95">
        <f t="shared" si="67"/>
        <v>0</v>
      </c>
      <c r="AE121" s="92">
        <f t="shared" si="80"/>
        <v>1</v>
      </c>
      <c r="AF121" s="96">
        <f t="shared" si="81"/>
        <v>0</v>
      </c>
      <c r="AG121" s="92">
        <f t="shared" si="82"/>
        <v>0</v>
      </c>
      <c r="AH121" s="92">
        <f t="shared" si="83"/>
        <v>0</v>
      </c>
    </row>
    <row r="122" spans="1:34" x14ac:dyDescent="0.25">
      <c r="A122" s="92">
        <f t="shared" si="40"/>
        <v>119</v>
      </c>
      <c r="B122" s="49">
        <v>5026</v>
      </c>
      <c r="C122" s="115" t="s">
        <v>557</v>
      </c>
      <c r="D122" s="93" t="str">
        <f t="shared" si="41"/>
        <v/>
      </c>
      <c r="E122" s="94" t="str">
        <f t="shared" si="42"/>
        <v/>
      </c>
      <c r="F122" s="94" t="str">
        <f t="shared" si="43"/>
        <v/>
      </c>
      <c r="G122" s="94" t="str">
        <f t="shared" si="44"/>
        <v/>
      </c>
      <c r="H122" s="94" t="str">
        <f t="shared" si="45"/>
        <v/>
      </c>
      <c r="I122" s="94" t="str">
        <f t="shared" si="46"/>
        <v/>
      </c>
      <c r="J122" s="94" t="str">
        <f t="shared" si="47"/>
        <v/>
      </c>
      <c r="K122" s="94" t="str">
        <f t="shared" si="48"/>
        <v/>
      </c>
      <c r="L122" s="94" t="str">
        <f t="shared" si="49"/>
        <v/>
      </c>
      <c r="M122" s="94" t="str">
        <f t="shared" si="50"/>
        <v/>
      </c>
      <c r="N122" s="94" t="str">
        <f t="shared" si="51"/>
        <v/>
      </c>
      <c r="O122" s="94" t="str">
        <f t="shared" si="52"/>
        <v/>
      </c>
      <c r="P122" s="94" t="str">
        <f t="shared" si="53"/>
        <v/>
      </c>
      <c r="Q122" s="94" t="str">
        <f t="shared" si="54"/>
        <v/>
      </c>
      <c r="R122" s="94" t="str">
        <f t="shared" si="55"/>
        <v/>
      </c>
      <c r="S122" s="94" t="str">
        <f t="shared" si="56"/>
        <v/>
      </c>
      <c r="T122" s="94" t="str">
        <f t="shared" si="57"/>
        <v/>
      </c>
      <c r="U122" s="94">
        <f t="shared" si="58"/>
        <v>0</v>
      </c>
      <c r="V122" s="94" t="str">
        <f t="shared" si="59"/>
        <v/>
      </c>
      <c r="W122" s="94" t="str">
        <f t="shared" si="60"/>
        <v/>
      </c>
      <c r="X122" s="94" t="str">
        <f t="shared" si="61"/>
        <v/>
      </c>
      <c r="Y122" s="94" t="str">
        <f t="shared" si="62"/>
        <v/>
      </c>
      <c r="Z122" s="94" t="str">
        <f t="shared" si="63"/>
        <v/>
      </c>
      <c r="AA122" s="94" t="str">
        <f t="shared" si="64"/>
        <v/>
      </c>
      <c r="AB122" s="94" t="str">
        <f t="shared" si="65"/>
        <v/>
      </c>
      <c r="AC122" s="94" t="str">
        <f t="shared" si="66"/>
        <v/>
      </c>
      <c r="AD122" s="95">
        <f t="shared" si="67"/>
        <v>0</v>
      </c>
      <c r="AE122" s="92">
        <f t="shared" si="80"/>
        <v>1</v>
      </c>
      <c r="AF122" s="96">
        <f t="shared" si="81"/>
        <v>0</v>
      </c>
      <c r="AG122" s="92">
        <f t="shared" si="82"/>
        <v>0</v>
      </c>
      <c r="AH122" s="92">
        <f t="shared" si="83"/>
        <v>0</v>
      </c>
    </row>
    <row r="123" spans="1:34" x14ac:dyDescent="0.25">
      <c r="A123" s="92">
        <f t="shared" si="40"/>
        <v>119</v>
      </c>
      <c r="B123" s="49">
        <v>3336</v>
      </c>
      <c r="C123" s="115" t="s">
        <v>660</v>
      </c>
      <c r="D123" s="93" t="str">
        <f t="shared" si="41"/>
        <v/>
      </c>
      <c r="E123" s="94" t="str">
        <f t="shared" si="42"/>
        <v/>
      </c>
      <c r="F123" s="94" t="str">
        <f t="shared" si="43"/>
        <v/>
      </c>
      <c r="G123" s="94" t="str">
        <f t="shared" si="44"/>
        <v/>
      </c>
      <c r="H123" s="94" t="str">
        <f t="shared" si="45"/>
        <v/>
      </c>
      <c r="I123" s="94" t="str">
        <f t="shared" si="46"/>
        <v/>
      </c>
      <c r="J123" s="94" t="str">
        <f t="shared" si="47"/>
        <v/>
      </c>
      <c r="K123" s="94" t="str">
        <f t="shared" si="48"/>
        <v/>
      </c>
      <c r="L123" s="94" t="str">
        <f t="shared" si="49"/>
        <v/>
      </c>
      <c r="M123" s="94" t="str">
        <f t="shared" si="50"/>
        <v/>
      </c>
      <c r="N123" s="94" t="str">
        <f t="shared" si="51"/>
        <v/>
      </c>
      <c r="O123" s="94" t="str">
        <f t="shared" si="52"/>
        <v/>
      </c>
      <c r="P123" s="94" t="str">
        <f t="shared" si="53"/>
        <v/>
      </c>
      <c r="Q123" s="94" t="str">
        <f t="shared" si="54"/>
        <v/>
      </c>
      <c r="R123" s="94" t="str">
        <f t="shared" si="55"/>
        <v/>
      </c>
      <c r="S123" s="94" t="str">
        <f t="shared" si="56"/>
        <v/>
      </c>
      <c r="T123" s="94" t="str">
        <f t="shared" si="57"/>
        <v/>
      </c>
      <c r="U123" s="122">
        <f t="shared" si="58"/>
        <v>0</v>
      </c>
      <c r="V123" s="94" t="str">
        <f t="shared" si="59"/>
        <v/>
      </c>
      <c r="W123" s="94" t="str">
        <f t="shared" si="60"/>
        <v/>
      </c>
      <c r="X123" s="94" t="str">
        <f t="shared" si="61"/>
        <v/>
      </c>
      <c r="Y123" s="94" t="str">
        <f t="shared" si="62"/>
        <v/>
      </c>
      <c r="Z123" s="94" t="str">
        <f t="shared" si="63"/>
        <v/>
      </c>
      <c r="AA123" s="94" t="str">
        <f t="shared" si="64"/>
        <v/>
      </c>
      <c r="AB123" s="94" t="str">
        <f t="shared" si="65"/>
        <v/>
      </c>
      <c r="AC123" s="94" t="str">
        <f t="shared" si="66"/>
        <v/>
      </c>
      <c r="AD123" s="95">
        <f t="shared" si="67"/>
        <v>0</v>
      </c>
      <c r="AE123" s="92">
        <f t="shared" si="80"/>
        <v>1</v>
      </c>
      <c r="AF123" s="96">
        <f t="shared" si="81"/>
        <v>0</v>
      </c>
      <c r="AG123" s="92">
        <f t="shared" si="82"/>
        <v>0</v>
      </c>
      <c r="AH123" s="92">
        <f t="shared" si="83"/>
        <v>0</v>
      </c>
    </row>
    <row r="124" spans="1:34" x14ac:dyDescent="0.25">
      <c r="A124" s="92">
        <f t="shared" si="40"/>
        <v>119</v>
      </c>
      <c r="B124" s="49">
        <v>2639</v>
      </c>
      <c r="C124" s="115" t="s">
        <v>666</v>
      </c>
      <c r="D124" s="93" t="str">
        <f t="shared" si="41"/>
        <v/>
      </c>
      <c r="E124" s="94" t="str">
        <f t="shared" si="42"/>
        <v/>
      </c>
      <c r="F124" s="94" t="str">
        <f t="shared" si="43"/>
        <v/>
      </c>
      <c r="G124" s="94" t="str">
        <f t="shared" si="44"/>
        <v/>
      </c>
      <c r="H124" s="94" t="str">
        <f t="shared" si="45"/>
        <v/>
      </c>
      <c r="I124" s="94">
        <f t="shared" si="46"/>
        <v>0</v>
      </c>
      <c r="J124" s="94" t="str">
        <f t="shared" si="47"/>
        <v/>
      </c>
      <c r="K124" s="94" t="str">
        <f t="shared" si="48"/>
        <v/>
      </c>
      <c r="L124" s="94" t="str">
        <f t="shared" si="49"/>
        <v/>
      </c>
      <c r="M124" s="94" t="str">
        <f t="shared" si="50"/>
        <v/>
      </c>
      <c r="N124" s="94" t="str">
        <f t="shared" si="51"/>
        <v/>
      </c>
      <c r="O124" s="94" t="str">
        <f t="shared" si="52"/>
        <v/>
      </c>
      <c r="P124" s="94" t="str">
        <f t="shared" si="53"/>
        <v/>
      </c>
      <c r="Q124" s="94" t="str">
        <f t="shared" si="54"/>
        <v/>
      </c>
      <c r="R124" s="94" t="str">
        <f t="shared" si="55"/>
        <v/>
      </c>
      <c r="S124" s="94" t="str">
        <f t="shared" si="56"/>
        <v/>
      </c>
      <c r="T124" s="94" t="str">
        <f t="shared" si="57"/>
        <v/>
      </c>
      <c r="U124" s="94" t="str">
        <f t="shared" si="58"/>
        <v/>
      </c>
      <c r="V124" s="94" t="str">
        <f t="shared" si="59"/>
        <v/>
      </c>
      <c r="W124" s="94" t="str">
        <f t="shared" si="60"/>
        <v/>
      </c>
      <c r="X124" s="94" t="str">
        <f t="shared" si="61"/>
        <v/>
      </c>
      <c r="Y124" s="94" t="str">
        <f t="shared" si="62"/>
        <v/>
      </c>
      <c r="Z124" s="94" t="str">
        <f t="shared" si="63"/>
        <v/>
      </c>
      <c r="AA124" s="94" t="str">
        <f t="shared" si="64"/>
        <v/>
      </c>
      <c r="AB124" s="94" t="str">
        <f t="shared" si="65"/>
        <v/>
      </c>
      <c r="AC124" s="94" t="str">
        <f t="shared" si="66"/>
        <v/>
      </c>
      <c r="AD124" s="95">
        <f t="shared" si="67"/>
        <v>0</v>
      </c>
      <c r="AE124" s="92">
        <f t="shared" si="80"/>
        <v>1</v>
      </c>
      <c r="AF124" s="97">
        <f t="shared" si="81"/>
        <v>0</v>
      </c>
      <c r="AG124" s="92">
        <f t="shared" si="82"/>
        <v>0</v>
      </c>
      <c r="AH124" s="92">
        <f t="shared" si="83"/>
        <v>0</v>
      </c>
    </row>
    <row r="125" spans="1:34" x14ac:dyDescent="0.25">
      <c r="A125" s="92">
        <f t="shared" si="40"/>
        <v>119</v>
      </c>
      <c r="B125" s="49">
        <v>8671</v>
      </c>
      <c r="C125" s="115" t="s">
        <v>728</v>
      </c>
      <c r="D125" s="93" t="str">
        <f t="shared" si="41"/>
        <v/>
      </c>
      <c r="E125" s="94" t="str">
        <f t="shared" si="42"/>
        <v/>
      </c>
      <c r="F125" s="94" t="str">
        <f t="shared" si="43"/>
        <v/>
      </c>
      <c r="G125" s="94" t="str">
        <f t="shared" si="44"/>
        <v/>
      </c>
      <c r="H125" s="94" t="str">
        <f t="shared" si="45"/>
        <v/>
      </c>
      <c r="I125" s="94" t="str">
        <f t="shared" si="46"/>
        <v/>
      </c>
      <c r="J125" s="94" t="str">
        <f t="shared" si="47"/>
        <v/>
      </c>
      <c r="K125" s="94" t="str">
        <f t="shared" si="48"/>
        <v/>
      </c>
      <c r="L125" s="94" t="str">
        <f t="shared" si="49"/>
        <v/>
      </c>
      <c r="M125" s="94" t="str">
        <f t="shared" si="50"/>
        <v/>
      </c>
      <c r="N125" s="94" t="str">
        <f t="shared" si="51"/>
        <v/>
      </c>
      <c r="O125" s="94" t="str">
        <f t="shared" si="52"/>
        <v/>
      </c>
      <c r="P125" s="94">
        <f t="shared" si="53"/>
        <v>0</v>
      </c>
      <c r="Q125" s="94" t="str">
        <f t="shared" si="54"/>
        <v/>
      </c>
      <c r="R125" s="94" t="str">
        <f t="shared" si="55"/>
        <v/>
      </c>
      <c r="S125" s="94" t="str">
        <f t="shared" si="56"/>
        <v/>
      </c>
      <c r="T125" s="94" t="str">
        <f t="shared" si="57"/>
        <v/>
      </c>
      <c r="U125" s="94" t="str">
        <f t="shared" si="58"/>
        <v/>
      </c>
      <c r="V125" s="94" t="str">
        <f t="shared" si="59"/>
        <v/>
      </c>
      <c r="W125" s="94" t="str">
        <f t="shared" si="60"/>
        <v/>
      </c>
      <c r="X125" s="94" t="str">
        <f t="shared" si="61"/>
        <v/>
      </c>
      <c r="Y125" s="94" t="str">
        <f t="shared" si="62"/>
        <v/>
      </c>
      <c r="Z125" s="94" t="str">
        <f t="shared" si="63"/>
        <v/>
      </c>
      <c r="AA125" s="94" t="str">
        <f t="shared" si="64"/>
        <v/>
      </c>
      <c r="AB125" s="94" t="str">
        <f t="shared" si="65"/>
        <v/>
      </c>
      <c r="AC125" s="94" t="str">
        <f t="shared" si="66"/>
        <v/>
      </c>
      <c r="AD125" s="95">
        <f t="shared" si="67"/>
        <v>0</v>
      </c>
      <c r="AE125" s="92">
        <f t="shared" si="80"/>
        <v>1</v>
      </c>
      <c r="AF125" s="97">
        <f t="shared" si="81"/>
        <v>0</v>
      </c>
      <c r="AG125" s="92">
        <f t="shared" si="82"/>
        <v>0</v>
      </c>
      <c r="AH125" s="92">
        <f t="shared" si="83"/>
        <v>0</v>
      </c>
    </row>
    <row r="126" spans="1:34" x14ac:dyDescent="0.25">
      <c r="A126" s="92">
        <f t="shared" si="40"/>
        <v>119</v>
      </c>
      <c r="B126" s="49">
        <v>3678</v>
      </c>
      <c r="C126" s="115" t="s">
        <v>739</v>
      </c>
      <c r="D126" s="93" t="str">
        <f t="shared" si="41"/>
        <v/>
      </c>
      <c r="E126" s="94" t="str">
        <f t="shared" si="42"/>
        <v/>
      </c>
      <c r="F126" s="94" t="str">
        <f t="shared" si="43"/>
        <v/>
      </c>
      <c r="G126" s="94" t="str">
        <f t="shared" si="44"/>
        <v/>
      </c>
      <c r="H126" s="94" t="str">
        <f t="shared" si="45"/>
        <v/>
      </c>
      <c r="I126" s="94" t="str">
        <f t="shared" si="46"/>
        <v/>
      </c>
      <c r="J126" s="94" t="str">
        <f t="shared" si="47"/>
        <v/>
      </c>
      <c r="K126" s="94" t="str">
        <f t="shared" si="48"/>
        <v/>
      </c>
      <c r="L126" s="94" t="str">
        <f t="shared" si="49"/>
        <v/>
      </c>
      <c r="M126" s="94" t="str">
        <f t="shared" si="50"/>
        <v/>
      </c>
      <c r="N126" s="94" t="str">
        <f t="shared" si="51"/>
        <v/>
      </c>
      <c r="O126" s="94" t="str">
        <f t="shared" si="52"/>
        <v/>
      </c>
      <c r="P126" s="94" t="str">
        <f t="shared" si="53"/>
        <v/>
      </c>
      <c r="Q126" s="94" t="str">
        <f t="shared" si="54"/>
        <v/>
      </c>
      <c r="R126" s="94" t="str">
        <f t="shared" si="55"/>
        <v/>
      </c>
      <c r="S126" s="94" t="str">
        <f t="shared" si="56"/>
        <v/>
      </c>
      <c r="T126" s="94" t="str">
        <f t="shared" si="57"/>
        <v/>
      </c>
      <c r="U126" s="94">
        <f t="shared" si="58"/>
        <v>0</v>
      </c>
      <c r="V126" s="94" t="str">
        <f t="shared" si="59"/>
        <v/>
      </c>
      <c r="W126" s="94" t="str">
        <f t="shared" si="60"/>
        <v/>
      </c>
      <c r="X126" s="94" t="str">
        <f t="shared" si="61"/>
        <v/>
      </c>
      <c r="Y126" s="94" t="str">
        <f t="shared" si="62"/>
        <v/>
      </c>
      <c r="Z126" s="94" t="str">
        <f t="shared" si="63"/>
        <v/>
      </c>
      <c r="AA126" s="94" t="str">
        <f t="shared" si="64"/>
        <v/>
      </c>
      <c r="AB126" s="94" t="str">
        <f t="shared" si="65"/>
        <v/>
      </c>
      <c r="AC126" s="94" t="str">
        <f t="shared" si="66"/>
        <v/>
      </c>
      <c r="AD126" s="95">
        <f t="shared" si="67"/>
        <v>0</v>
      </c>
      <c r="AE126" s="92">
        <f t="shared" si="80"/>
        <v>1</v>
      </c>
      <c r="AF126" s="97">
        <f t="shared" si="81"/>
        <v>0</v>
      </c>
      <c r="AG126" s="92">
        <f t="shared" si="82"/>
        <v>0</v>
      </c>
      <c r="AH126" s="92">
        <f t="shared" si="83"/>
        <v>0</v>
      </c>
    </row>
    <row r="127" spans="1:34" x14ac:dyDescent="0.25">
      <c r="A127" s="92">
        <f t="shared" si="40"/>
        <v>119</v>
      </c>
      <c r="B127" s="49">
        <v>7474</v>
      </c>
      <c r="C127" s="115" t="s">
        <v>706</v>
      </c>
      <c r="D127" s="93" t="str">
        <f t="shared" si="41"/>
        <v/>
      </c>
      <c r="E127" s="94" t="str">
        <f t="shared" si="42"/>
        <v/>
      </c>
      <c r="F127" s="94" t="str">
        <f t="shared" si="43"/>
        <v/>
      </c>
      <c r="G127" s="94" t="str">
        <f t="shared" si="44"/>
        <v/>
      </c>
      <c r="H127" s="94" t="str">
        <f t="shared" si="45"/>
        <v/>
      </c>
      <c r="I127" s="94" t="str">
        <f t="shared" si="46"/>
        <v/>
      </c>
      <c r="J127" s="94" t="str">
        <f t="shared" si="47"/>
        <v/>
      </c>
      <c r="K127" s="94" t="str">
        <f t="shared" si="48"/>
        <v/>
      </c>
      <c r="L127" s="122">
        <f t="shared" si="49"/>
        <v>0</v>
      </c>
      <c r="M127" s="94" t="str">
        <f t="shared" si="50"/>
        <v/>
      </c>
      <c r="N127" s="94" t="str">
        <f t="shared" si="51"/>
        <v/>
      </c>
      <c r="O127" s="94" t="str">
        <f t="shared" si="52"/>
        <v/>
      </c>
      <c r="P127" s="94" t="str">
        <f t="shared" si="53"/>
        <v/>
      </c>
      <c r="Q127" s="94" t="str">
        <f t="shared" si="54"/>
        <v/>
      </c>
      <c r="R127" s="94" t="str">
        <f t="shared" si="55"/>
        <v/>
      </c>
      <c r="S127" s="94" t="str">
        <f t="shared" si="56"/>
        <v/>
      </c>
      <c r="T127" s="94" t="str">
        <f t="shared" si="57"/>
        <v/>
      </c>
      <c r="U127" s="94" t="str">
        <f t="shared" si="58"/>
        <v/>
      </c>
      <c r="V127" s="94" t="str">
        <f t="shared" si="59"/>
        <v/>
      </c>
      <c r="W127" s="94" t="str">
        <f t="shared" si="60"/>
        <v/>
      </c>
      <c r="X127" s="94" t="str">
        <f t="shared" si="61"/>
        <v/>
      </c>
      <c r="Y127" s="94" t="str">
        <f t="shared" si="62"/>
        <v/>
      </c>
      <c r="Z127" s="94" t="str">
        <f t="shared" si="63"/>
        <v/>
      </c>
      <c r="AA127" s="94" t="str">
        <f t="shared" si="64"/>
        <v/>
      </c>
      <c r="AB127" s="94" t="str">
        <f t="shared" si="65"/>
        <v/>
      </c>
      <c r="AC127" s="94" t="str">
        <f t="shared" si="66"/>
        <v/>
      </c>
      <c r="AD127" s="95">
        <f t="shared" si="67"/>
        <v>0</v>
      </c>
      <c r="AE127" s="92"/>
      <c r="AF127" s="105"/>
      <c r="AG127" s="92"/>
      <c r="AH127" s="92"/>
    </row>
    <row r="128" spans="1:34" x14ac:dyDescent="0.25">
      <c r="A128" s="92" t="str">
        <f t="shared" si="40"/>
        <v/>
      </c>
      <c r="B128" s="49">
        <v>4944</v>
      </c>
      <c r="C128" s="115" t="s">
        <v>268</v>
      </c>
      <c r="D128" s="93" t="str">
        <f t="shared" si="41"/>
        <v/>
      </c>
      <c r="E128" s="94" t="str">
        <f t="shared" si="42"/>
        <v/>
      </c>
      <c r="F128" s="94" t="str">
        <f t="shared" si="43"/>
        <v/>
      </c>
      <c r="G128" s="94" t="str">
        <f t="shared" si="44"/>
        <v/>
      </c>
      <c r="H128" s="94" t="str">
        <f t="shared" si="45"/>
        <v/>
      </c>
      <c r="I128" s="94" t="str">
        <f t="shared" si="46"/>
        <v/>
      </c>
      <c r="J128" s="94" t="str">
        <f t="shared" si="47"/>
        <v/>
      </c>
      <c r="K128" s="94" t="str">
        <f t="shared" si="48"/>
        <v/>
      </c>
      <c r="L128" s="94" t="str">
        <f t="shared" si="49"/>
        <v/>
      </c>
      <c r="M128" s="94" t="str">
        <f t="shared" si="50"/>
        <v/>
      </c>
      <c r="N128" s="94" t="str">
        <f t="shared" si="51"/>
        <v/>
      </c>
      <c r="O128" s="94" t="str">
        <f t="shared" si="52"/>
        <v/>
      </c>
      <c r="P128" s="94" t="str">
        <f t="shared" si="53"/>
        <v/>
      </c>
      <c r="Q128" s="94" t="str">
        <f t="shared" si="54"/>
        <v/>
      </c>
      <c r="R128" s="94" t="str">
        <f t="shared" si="55"/>
        <v/>
      </c>
      <c r="S128" s="94" t="str">
        <f t="shared" si="56"/>
        <v/>
      </c>
      <c r="T128" s="94" t="str">
        <f t="shared" si="57"/>
        <v/>
      </c>
      <c r="U128" s="94" t="str">
        <f t="shared" si="58"/>
        <v/>
      </c>
      <c r="V128" s="94" t="str">
        <f t="shared" si="59"/>
        <v/>
      </c>
      <c r="W128" s="94" t="str">
        <f t="shared" si="60"/>
        <v/>
      </c>
      <c r="X128" s="94" t="str">
        <f t="shared" si="61"/>
        <v/>
      </c>
      <c r="Y128" s="94" t="str">
        <f t="shared" si="62"/>
        <v/>
      </c>
      <c r="Z128" s="94" t="str">
        <f t="shared" si="63"/>
        <v/>
      </c>
      <c r="AA128" s="94" t="str">
        <f t="shared" si="64"/>
        <v/>
      </c>
      <c r="AB128" s="94" t="str">
        <f t="shared" si="65"/>
        <v/>
      </c>
      <c r="AC128" s="94" t="str">
        <f t="shared" si="66"/>
        <v/>
      </c>
      <c r="AD128" s="95" t="str">
        <f t="shared" si="67"/>
        <v/>
      </c>
      <c r="AE128" s="92">
        <f t="shared" ref="AE128:AE191" si="84">IF(B128&lt;&gt;"",COUNT(D128:AC128),"")</f>
        <v>0</v>
      </c>
      <c r="AF128" s="97" t="str">
        <f t="shared" ref="AF128:AF191" si="85">IFERROR(((AG128*2)+(AH128*1))/(AE128*2),"")</f>
        <v/>
      </c>
      <c r="AG128" s="92">
        <f t="shared" ref="AG128:AG191" si="86">IF(B128&lt;&gt;"",COUNTIF(D128:AC128,"=3"),"")</f>
        <v>0</v>
      </c>
      <c r="AH128" s="92">
        <f t="shared" ref="AH128:AH191" si="87">IF(B128&lt;&gt;"",COUNTIF(D128:AC128,"=1"),"")</f>
        <v>0</v>
      </c>
    </row>
    <row r="129" spans="1:34" x14ac:dyDescent="0.25">
      <c r="A129" s="92" t="str">
        <f t="shared" si="40"/>
        <v/>
      </c>
      <c r="B129" s="49">
        <v>2883</v>
      </c>
      <c r="C129" s="115" t="s">
        <v>270</v>
      </c>
      <c r="D129" s="93" t="str">
        <f t="shared" si="41"/>
        <v/>
      </c>
      <c r="E129" s="94" t="str">
        <f t="shared" si="42"/>
        <v/>
      </c>
      <c r="F129" s="94" t="str">
        <f t="shared" si="43"/>
        <v/>
      </c>
      <c r="G129" s="94" t="str">
        <f t="shared" si="44"/>
        <v/>
      </c>
      <c r="H129" s="94" t="str">
        <f t="shared" si="45"/>
        <v/>
      </c>
      <c r="I129" s="94" t="str">
        <f t="shared" si="46"/>
        <v/>
      </c>
      <c r="J129" s="94" t="str">
        <f t="shared" si="47"/>
        <v/>
      </c>
      <c r="K129" s="94" t="str">
        <f t="shared" si="48"/>
        <v/>
      </c>
      <c r="L129" s="94" t="str">
        <f t="shared" si="49"/>
        <v/>
      </c>
      <c r="M129" s="94" t="str">
        <f t="shared" si="50"/>
        <v/>
      </c>
      <c r="N129" s="94" t="str">
        <f t="shared" si="51"/>
        <v/>
      </c>
      <c r="O129" s="94" t="str">
        <f t="shared" si="52"/>
        <v/>
      </c>
      <c r="P129" s="94" t="str">
        <f t="shared" si="53"/>
        <v/>
      </c>
      <c r="Q129" s="94" t="str">
        <f t="shared" si="54"/>
        <v/>
      </c>
      <c r="R129" s="94" t="str">
        <f t="shared" si="55"/>
        <v/>
      </c>
      <c r="S129" s="94" t="str">
        <f t="shared" si="56"/>
        <v/>
      </c>
      <c r="T129" s="94" t="str">
        <f t="shared" si="57"/>
        <v/>
      </c>
      <c r="U129" s="94" t="str">
        <f t="shared" si="58"/>
        <v/>
      </c>
      <c r="V129" s="94" t="str">
        <f t="shared" si="59"/>
        <v/>
      </c>
      <c r="W129" s="94" t="str">
        <f t="shared" si="60"/>
        <v/>
      </c>
      <c r="X129" s="94" t="str">
        <f t="shared" si="61"/>
        <v/>
      </c>
      <c r="Y129" s="94" t="str">
        <f t="shared" si="62"/>
        <v/>
      </c>
      <c r="Z129" s="94" t="str">
        <f t="shared" si="63"/>
        <v/>
      </c>
      <c r="AA129" s="94" t="str">
        <f t="shared" si="64"/>
        <v/>
      </c>
      <c r="AB129" s="94" t="str">
        <f t="shared" si="65"/>
        <v/>
      </c>
      <c r="AC129" s="94" t="str">
        <f t="shared" si="66"/>
        <v/>
      </c>
      <c r="AD129" s="95" t="str">
        <f t="shared" si="67"/>
        <v/>
      </c>
      <c r="AE129" s="92">
        <f t="shared" si="84"/>
        <v>0</v>
      </c>
      <c r="AF129" s="97" t="str">
        <f t="shared" si="85"/>
        <v/>
      </c>
      <c r="AG129" s="92">
        <f t="shared" si="86"/>
        <v>0</v>
      </c>
      <c r="AH129" s="92">
        <f t="shared" si="87"/>
        <v>0</v>
      </c>
    </row>
    <row r="130" spans="1:34" x14ac:dyDescent="0.25">
      <c r="A130" s="92" t="str">
        <f t="shared" ref="A130:A193" si="88">IF(AD130&lt;&gt;"",RANK(AD130,AD:AD),"")</f>
        <v/>
      </c>
      <c r="B130" s="49">
        <v>432</v>
      </c>
      <c r="C130" s="115" t="s">
        <v>272</v>
      </c>
      <c r="D130" s="93" t="str">
        <f t="shared" ref="D130:D193" si="89">IFERROR(VLOOKUP($B130,eaw1_,2,FALSE),"")</f>
        <v/>
      </c>
      <c r="E130" s="94" t="str">
        <f t="shared" ref="E130:E193" si="90">IFERROR(VLOOKUP($B130,eaw2_,2,FALSE),"")</f>
        <v/>
      </c>
      <c r="F130" s="94" t="str">
        <f t="shared" ref="F130:F193" si="91">IFERROR(VLOOKUP($B130,eaw3_,2,FALSE),"")</f>
        <v/>
      </c>
      <c r="G130" s="94" t="str">
        <f t="shared" ref="G130:G193" si="92">IFERROR(VLOOKUP($B130,eaw4_,2,FALSE),"")</f>
        <v/>
      </c>
      <c r="H130" s="94" t="str">
        <f t="shared" ref="H130:H193" si="93">IFERROR(VLOOKUP($B130,eaw5_,2,FALSE),"")</f>
        <v/>
      </c>
      <c r="I130" s="94" t="str">
        <f t="shared" ref="I130:I193" si="94">IFERROR(VLOOKUP($B130,eaw6_,2,FALSE),"")</f>
        <v/>
      </c>
      <c r="J130" s="94" t="str">
        <f t="shared" ref="J130:J193" si="95">IFERROR(VLOOKUP($B130,eaw7_,2,FALSE),"")</f>
        <v/>
      </c>
      <c r="K130" s="94" t="str">
        <f t="shared" ref="K130:K193" si="96">IFERROR(VLOOKUP($B130,eaw8_,2,FALSE),"")</f>
        <v/>
      </c>
      <c r="L130" s="94" t="str">
        <f t="shared" ref="L130:L193" si="97">IFERROR(VLOOKUP($B130,eaw9_,2,FALSE),"")</f>
        <v/>
      </c>
      <c r="M130" s="94" t="str">
        <f t="shared" ref="M130:M193" si="98">IFERROR(VLOOKUP($B130,eaw10_,2,FALSE),"")</f>
        <v/>
      </c>
      <c r="N130" s="94" t="str">
        <f t="shared" ref="N130:N193" si="99">IFERROR(VLOOKUP($B130,eaw11_,2,FALSE),"")</f>
        <v/>
      </c>
      <c r="O130" s="94" t="str">
        <f t="shared" ref="O130:O193" si="100">IFERROR(VLOOKUP($B130,eaw12_,2,FALSE),"")</f>
        <v/>
      </c>
      <c r="P130" s="94" t="str">
        <f t="shared" ref="P130:P193" si="101">IFERROR(VLOOKUP($B130,eaw13_,2,FALSE),"")</f>
        <v/>
      </c>
      <c r="Q130" s="94" t="str">
        <f t="shared" ref="Q130:Q193" si="102">IFERROR(VLOOKUP($B130,eaw14_,2,FALSE),"")</f>
        <v/>
      </c>
      <c r="R130" s="94" t="str">
        <f t="shared" ref="R130:R193" si="103">IFERROR(VLOOKUP($B130,eaw15_,2,FALSE),"")</f>
        <v/>
      </c>
      <c r="S130" s="94" t="str">
        <f t="shared" ref="S130:S193" si="104">IFERROR(VLOOKUP($B130,eaw16_,2,FALSE),"")</f>
        <v/>
      </c>
      <c r="T130" s="94" t="str">
        <f t="shared" ref="T130:T193" si="105">IFERROR(VLOOKUP($B130,eaw17_,2,FALSE),"")</f>
        <v/>
      </c>
      <c r="U130" s="94" t="str">
        <f t="shared" ref="U130:U193" si="106">IFERROR(VLOOKUP($B130,eaw18_,2,FALSE),"")</f>
        <v/>
      </c>
      <c r="V130" s="94" t="str">
        <f t="shared" ref="V130:V193" si="107">IFERROR(VLOOKUP($B130,eaw19_,2,FALSE),"")</f>
        <v/>
      </c>
      <c r="W130" s="94" t="str">
        <f t="shared" ref="W130:W193" si="108">IFERROR(VLOOKUP($B130,eaw20_,2,FALSE),"")</f>
        <v/>
      </c>
      <c r="X130" s="94" t="str">
        <f t="shared" ref="X130:X193" si="109">IFERROR(VLOOKUP($B130,eaw21_,2,FALSE),"")</f>
        <v/>
      </c>
      <c r="Y130" s="94" t="str">
        <f t="shared" ref="Y130:Y193" si="110">IFERROR(VLOOKUP($B130,eaw22_,2,FALSE),"")</f>
        <v/>
      </c>
      <c r="Z130" s="94" t="str">
        <f t="shared" ref="Z130:Z193" si="111">IFERROR(VLOOKUP($B130,eaw23_,2,FALSE),"")</f>
        <v/>
      </c>
      <c r="AA130" s="94" t="str">
        <f t="shared" ref="AA130:AA193" si="112">IFERROR(VLOOKUP($B130,eaw24_,2,FALSE),"")</f>
        <v/>
      </c>
      <c r="AB130" s="94" t="str">
        <f t="shared" ref="AB130:AB193" si="113">IFERROR(VLOOKUP($B130,eaw25_,2,FALSE),"")</f>
        <v/>
      </c>
      <c r="AC130" s="94" t="str">
        <f t="shared" ref="AC130:AC193" si="114">IFERROR(VLOOKUP($B130,eaw26_,2,FALSE),"")</f>
        <v/>
      </c>
      <c r="AD130" s="95" t="str">
        <f t="shared" ref="AD130:AD193" si="115">IF(COUNTIF(D130:AC130,"&gt;=0"),SUM(D130:AC130),"")</f>
        <v/>
      </c>
      <c r="AE130" s="92">
        <f t="shared" si="84"/>
        <v>0</v>
      </c>
      <c r="AF130" s="97" t="str">
        <f t="shared" si="85"/>
        <v/>
      </c>
      <c r="AG130" s="92">
        <f t="shared" si="86"/>
        <v>0</v>
      </c>
      <c r="AH130" s="92">
        <f t="shared" si="87"/>
        <v>0</v>
      </c>
    </row>
    <row r="131" spans="1:34" x14ac:dyDescent="0.25">
      <c r="A131" s="92" t="str">
        <f t="shared" si="88"/>
        <v/>
      </c>
      <c r="B131" s="49">
        <v>3691</v>
      </c>
      <c r="C131" s="115" t="s">
        <v>273</v>
      </c>
      <c r="D131" s="93" t="str">
        <f t="shared" si="89"/>
        <v/>
      </c>
      <c r="E131" s="94" t="str">
        <f t="shared" si="90"/>
        <v/>
      </c>
      <c r="F131" s="94" t="str">
        <f t="shared" si="91"/>
        <v/>
      </c>
      <c r="G131" s="94" t="str">
        <f t="shared" si="92"/>
        <v/>
      </c>
      <c r="H131" s="94" t="str">
        <f t="shared" si="93"/>
        <v/>
      </c>
      <c r="I131" s="94" t="str">
        <f t="shared" si="94"/>
        <v/>
      </c>
      <c r="J131" s="94" t="str">
        <f t="shared" si="95"/>
        <v/>
      </c>
      <c r="K131" s="94" t="str">
        <f t="shared" si="96"/>
        <v/>
      </c>
      <c r="L131" s="94" t="str">
        <f t="shared" si="97"/>
        <v/>
      </c>
      <c r="M131" s="94" t="str">
        <f t="shared" si="98"/>
        <v/>
      </c>
      <c r="N131" s="94" t="str">
        <f t="shared" si="99"/>
        <v/>
      </c>
      <c r="O131" s="94" t="str">
        <f t="shared" si="100"/>
        <v/>
      </c>
      <c r="P131" s="94" t="str">
        <f t="shared" si="101"/>
        <v/>
      </c>
      <c r="Q131" s="94" t="str">
        <f t="shared" si="102"/>
        <v/>
      </c>
      <c r="R131" s="94" t="str">
        <f t="shared" si="103"/>
        <v/>
      </c>
      <c r="S131" s="94" t="str">
        <f t="shared" si="104"/>
        <v/>
      </c>
      <c r="T131" s="94" t="str">
        <f t="shared" si="105"/>
        <v/>
      </c>
      <c r="U131" s="94" t="str">
        <f t="shared" si="106"/>
        <v/>
      </c>
      <c r="V131" s="94" t="str">
        <f t="shared" si="107"/>
        <v/>
      </c>
      <c r="W131" s="94" t="str">
        <f t="shared" si="108"/>
        <v/>
      </c>
      <c r="X131" s="94" t="str">
        <f t="shared" si="109"/>
        <v/>
      </c>
      <c r="Y131" s="94" t="str">
        <f t="shared" si="110"/>
        <v/>
      </c>
      <c r="Z131" s="94" t="str">
        <f t="shared" si="111"/>
        <v/>
      </c>
      <c r="AA131" s="94" t="str">
        <f t="shared" si="112"/>
        <v/>
      </c>
      <c r="AB131" s="94" t="str">
        <f t="shared" si="113"/>
        <v/>
      </c>
      <c r="AC131" s="94" t="str">
        <f t="shared" si="114"/>
        <v/>
      </c>
      <c r="AD131" s="95" t="str">
        <f t="shared" si="115"/>
        <v/>
      </c>
      <c r="AE131" s="92">
        <f t="shared" si="84"/>
        <v>0</v>
      </c>
      <c r="AF131" s="97" t="str">
        <f t="shared" si="85"/>
        <v/>
      </c>
      <c r="AG131" s="92">
        <f t="shared" si="86"/>
        <v>0</v>
      </c>
      <c r="AH131" s="92">
        <f t="shared" si="87"/>
        <v>0</v>
      </c>
    </row>
    <row r="132" spans="1:34" x14ac:dyDescent="0.25">
      <c r="A132" s="92" t="str">
        <f t="shared" si="88"/>
        <v/>
      </c>
      <c r="B132" s="49">
        <v>8646</v>
      </c>
      <c r="C132" s="115" t="s">
        <v>276</v>
      </c>
      <c r="D132" s="93" t="str">
        <f t="shared" si="89"/>
        <v/>
      </c>
      <c r="E132" s="94" t="str">
        <f t="shared" si="90"/>
        <v/>
      </c>
      <c r="F132" s="94" t="str">
        <f t="shared" si="91"/>
        <v/>
      </c>
      <c r="G132" s="94" t="str">
        <f t="shared" si="92"/>
        <v/>
      </c>
      <c r="H132" s="94" t="str">
        <f t="shared" si="93"/>
        <v/>
      </c>
      <c r="I132" s="94" t="str">
        <f t="shared" si="94"/>
        <v/>
      </c>
      <c r="J132" s="94" t="str">
        <f t="shared" si="95"/>
        <v/>
      </c>
      <c r="K132" s="94" t="str">
        <f t="shared" si="96"/>
        <v/>
      </c>
      <c r="L132" s="94" t="str">
        <f t="shared" si="97"/>
        <v/>
      </c>
      <c r="M132" s="94" t="str">
        <f t="shared" si="98"/>
        <v/>
      </c>
      <c r="N132" s="94" t="str">
        <f t="shared" si="99"/>
        <v/>
      </c>
      <c r="O132" s="94" t="str">
        <f t="shared" si="100"/>
        <v/>
      </c>
      <c r="P132" s="94" t="str">
        <f t="shared" si="101"/>
        <v/>
      </c>
      <c r="Q132" s="94" t="str">
        <f t="shared" si="102"/>
        <v/>
      </c>
      <c r="R132" s="94" t="str">
        <f t="shared" si="103"/>
        <v/>
      </c>
      <c r="S132" s="94" t="str">
        <f t="shared" si="104"/>
        <v/>
      </c>
      <c r="T132" s="94" t="str">
        <f t="shared" si="105"/>
        <v/>
      </c>
      <c r="U132" s="94" t="str">
        <f t="shared" si="106"/>
        <v/>
      </c>
      <c r="V132" s="94" t="str">
        <f t="shared" si="107"/>
        <v/>
      </c>
      <c r="W132" s="94" t="str">
        <f t="shared" si="108"/>
        <v/>
      </c>
      <c r="X132" s="94" t="str">
        <f t="shared" si="109"/>
        <v/>
      </c>
      <c r="Y132" s="94" t="str">
        <f t="shared" si="110"/>
        <v/>
      </c>
      <c r="Z132" s="94" t="str">
        <f t="shared" si="111"/>
        <v/>
      </c>
      <c r="AA132" s="94" t="str">
        <f t="shared" si="112"/>
        <v/>
      </c>
      <c r="AB132" s="94" t="str">
        <f t="shared" si="113"/>
        <v/>
      </c>
      <c r="AC132" s="94" t="str">
        <f t="shared" si="114"/>
        <v/>
      </c>
      <c r="AD132" s="95" t="str">
        <f t="shared" si="115"/>
        <v/>
      </c>
      <c r="AE132" s="92">
        <f t="shared" si="84"/>
        <v>0</v>
      </c>
      <c r="AF132" s="97" t="str">
        <f t="shared" si="85"/>
        <v/>
      </c>
      <c r="AG132" s="92">
        <f t="shared" si="86"/>
        <v>0</v>
      </c>
      <c r="AH132" s="92">
        <f t="shared" si="87"/>
        <v>0</v>
      </c>
    </row>
    <row r="133" spans="1:34" x14ac:dyDescent="0.25">
      <c r="A133" s="92" t="str">
        <f t="shared" si="88"/>
        <v/>
      </c>
      <c r="B133" s="49">
        <v>2641</v>
      </c>
      <c r="C133" s="115" t="s">
        <v>278</v>
      </c>
      <c r="D133" s="93" t="str">
        <f t="shared" si="89"/>
        <v/>
      </c>
      <c r="E133" s="94" t="str">
        <f t="shared" si="90"/>
        <v/>
      </c>
      <c r="F133" s="94" t="str">
        <f t="shared" si="91"/>
        <v/>
      </c>
      <c r="G133" s="94" t="str">
        <f t="shared" si="92"/>
        <v/>
      </c>
      <c r="H133" s="94" t="str">
        <f t="shared" si="93"/>
        <v/>
      </c>
      <c r="I133" s="94" t="str">
        <f t="shared" si="94"/>
        <v/>
      </c>
      <c r="J133" s="94" t="str">
        <f t="shared" si="95"/>
        <v/>
      </c>
      <c r="K133" s="94" t="str">
        <f t="shared" si="96"/>
        <v/>
      </c>
      <c r="L133" s="94" t="str">
        <f t="shared" si="97"/>
        <v/>
      </c>
      <c r="M133" s="94" t="str">
        <f t="shared" si="98"/>
        <v/>
      </c>
      <c r="N133" s="94" t="str">
        <f t="shared" si="99"/>
        <v/>
      </c>
      <c r="O133" s="94" t="str">
        <f t="shared" si="100"/>
        <v/>
      </c>
      <c r="P133" s="94" t="str">
        <f t="shared" si="101"/>
        <v/>
      </c>
      <c r="Q133" s="94" t="str">
        <f t="shared" si="102"/>
        <v/>
      </c>
      <c r="R133" s="94" t="str">
        <f t="shared" si="103"/>
        <v/>
      </c>
      <c r="S133" s="94" t="str">
        <f t="shared" si="104"/>
        <v/>
      </c>
      <c r="T133" s="94" t="str">
        <f t="shared" si="105"/>
        <v/>
      </c>
      <c r="U133" s="94" t="str">
        <f t="shared" si="106"/>
        <v/>
      </c>
      <c r="V133" s="94" t="str">
        <f t="shared" si="107"/>
        <v/>
      </c>
      <c r="W133" s="94" t="str">
        <f t="shared" si="108"/>
        <v/>
      </c>
      <c r="X133" s="94" t="str">
        <f t="shared" si="109"/>
        <v/>
      </c>
      <c r="Y133" s="94" t="str">
        <f t="shared" si="110"/>
        <v/>
      </c>
      <c r="Z133" s="94" t="str">
        <f t="shared" si="111"/>
        <v/>
      </c>
      <c r="AA133" s="94" t="str">
        <f t="shared" si="112"/>
        <v/>
      </c>
      <c r="AB133" s="94" t="str">
        <f t="shared" si="113"/>
        <v/>
      </c>
      <c r="AC133" s="94" t="str">
        <f t="shared" si="114"/>
        <v/>
      </c>
      <c r="AD133" s="95" t="str">
        <f t="shared" si="115"/>
        <v/>
      </c>
      <c r="AE133" s="92">
        <f t="shared" si="84"/>
        <v>0</v>
      </c>
      <c r="AF133" s="97" t="str">
        <f t="shared" si="85"/>
        <v/>
      </c>
      <c r="AG133" s="92">
        <f t="shared" si="86"/>
        <v>0</v>
      </c>
      <c r="AH133" s="92">
        <f t="shared" si="87"/>
        <v>0</v>
      </c>
    </row>
    <row r="134" spans="1:34" x14ac:dyDescent="0.25">
      <c r="A134" s="92" t="str">
        <f t="shared" si="88"/>
        <v/>
      </c>
      <c r="B134" s="49">
        <v>2586</v>
      </c>
      <c r="C134" s="115" t="s">
        <v>281</v>
      </c>
      <c r="D134" s="93" t="str">
        <f t="shared" si="89"/>
        <v/>
      </c>
      <c r="E134" s="94" t="str">
        <f t="shared" si="90"/>
        <v/>
      </c>
      <c r="F134" s="94" t="str">
        <f t="shared" si="91"/>
        <v/>
      </c>
      <c r="G134" s="94" t="str">
        <f t="shared" si="92"/>
        <v/>
      </c>
      <c r="H134" s="94" t="str">
        <f t="shared" si="93"/>
        <v/>
      </c>
      <c r="I134" s="94" t="str">
        <f t="shared" si="94"/>
        <v/>
      </c>
      <c r="J134" s="94" t="str">
        <f t="shared" si="95"/>
        <v/>
      </c>
      <c r="K134" s="94" t="str">
        <f t="shared" si="96"/>
        <v/>
      </c>
      <c r="L134" s="94" t="str">
        <f t="shared" si="97"/>
        <v/>
      </c>
      <c r="M134" s="94" t="str">
        <f t="shared" si="98"/>
        <v/>
      </c>
      <c r="N134" s="94" t="str">
        <f t="shared" si="99"/>
        <v/>
      </c>
      <c r="O134" s="94" t="str">
        <f t="shared" si="100"/>
        <v/>
      </c>
      <c r="P134" s="94" t="str">
        <f t="shared" si="101"/>
        <v/>
      </c>
      <c r="Q134" s="94" t="str">
        <f t="shared" si="102"/>
        <v/>
      </c>
      <c r="R134" s="94" t="str">
        <f t="shared" si="103"/>
        <v/>
      </c>
      <c r="S134" s="94" t="str">
        <f t="shared" si="104"/>
        <v/>
      </c>
      <c r="T134" s="94" t="str">
        <f t="shared" si="105"/>
        <v/>
      </c>
      <c r="U134" s="94" t="str">
        <f t="shared" si="106"/>
        <v/>
      </c>
      <c r="V134" s="94" t="str">
        <f t="shared" si="107"/>
        <v/>
      </c>
      <c r="W134" s="94" t="str">
        <f t="shared" si="108"/>
        <v/>
      </c>
      <c r="X134" s="94" t="str">
        <f t="shared" si="109"/>
        <v/>
      </c>
      <c r="Y134" s="94" t="str">
        <f t="shared" si="110"/>
        <v/>
      </c>
      <c r="Z134" s="94" t="str">
        <f t="shared" si="111"/>
        <v/>
      </c>
      <c r="AA134" s="94" t="str">
        <f t="shared" si="112"/>
        <v/>
      </c>
      <c r="AB134" s="94" t="str">
        <f t="shared" si="113"/>
        <v/>
      </c>
      <c r="AC134" s="94" t="str">
        <f t="shared" si="114"/>
        <v/>
      </c>
      <c r="AD134" s="95" t="str">
        <f t="shared" si="115"/>
        <v/>
      </c>
      <c r="AE134" s="92">
        <f t="shared" si="84"/>
        <v>0</v>
      </c>
      <c r="AF134" s="97" t="str">
        <f t="shared" si="85"/>
        <v/>
      </c>
      <c r="AG134" s="92">
        <f t="shared" si="86"/>
        <v>0</v>
      </c>
      <c r="AH134" s="92">
        <f t="shared" si="87"/>
        <v>0</v>
      </c>
    </row>
    <row r="135" spans="1:34" x14ac:dyDescent="0.25">
      <c r="A135" s="92" t="str">
        <f t="shared" si="88"/>
        <v/>
      </c>
      <c r="B135" s="49">
        <v>2652</v>
      </c>
      <c r="C135" s="115" t="s">
        <v>282</v>
      </c>
      <c r="D135" s="93" t="str">
        <f t="shared" si="89"/>
        <v/>
      </c>
      <c r="E135" s="94" t="str">
        <f t="shared" si="90"/>
        <v/>
      </c>
      <c r="F135" s="94" t="str">
        <f t="shared" si="91"/>
        <v/>
      </c>
      <c r="G135" s="94" t="str">
        <f t="shared" si="92"/>
        <v/>
      </c>
      <c r="H135" s="94" t="str">
        <f t="shared" si="93"/>
        <v/>
      </c>
      <c r="I135" s="94" t="str">
        <f t="shared" si="94"/>
        <v/>
      </c>
      <c r="J135" s="94" t="str">
        <f t="shared" si="95"/>
        <v/>
      </c>
      <c r="K135" s="94" t="str">
        <f t="shared" si="96"/>
        <v/>
      </c>
      <c r="L135" s="94" t="str">
        <f t="shared" si="97"/>
        <v/>
      </c>
      <c r="M135" s="94" t="str">
        <f t="shared" si="98"/>
        <v/>
      </c>
      <c r="N135" s="94" t="str">
        <f t="shared" si="99"/>
        <v/>
      </c>
      <c r="O135" s="94" t="str">
        <f t="shared" si="100"/>
        <v/>
      </c>
      <c r="P135" s="94" t="str">
        <f t="shared" si="101"/>
        <v/>
      </c>
      <c r="Q135" s="94" t="str">
        <f t="shared" si="102"/>
        <v/>
      </c>
      <c r="R135" s="94" t="str">
        <f t="shared" si="103"/>
        <v/>
      </c>
      <c r="S135" s="94" t="str">
        <f t="shared" si="104"/>
        <v/>
      </c>
      <c r="T135" s="94" t="str">
        <f t="shared" si="105"/>
        <v/>
      </c>
      <c r="U135" s="94" t="str">
        <f t="shared" si="106"/>
        <v/>
      </c>
      <c r="V135" s="94" t="str">
        <f t="shared" si="107"/>
        <v/>
      </c>
      <c r="W135" s="94" t="str">
        <f t="shared" si="108"/>
        <v/>
      </c>
      <c r="X135" s="94" t="str">
        <f t="shared" si="109"/>
        <v/>
      </c>
      <c r="Y135" s="94" t="str">
        <f t="shared" si="110"/>
        <v/>
      </c>
      <c r="Z135" s="94" t="str">
        <f t="shared" si="111"/>
        <v/>
      </c>
      <c r="AA135" s="94" t="str">
        <f t="shared" si="112"/>
        <v/>
      </c>
      <c r="AB135" s="94" t="str">
        <f t="shared" si="113"/>
        <v/>
      </c>
      <c r="AC135" s="94" t="str">
        <f t="shared" si="114"/>
        <v/>
      </c>
      <c r="AD135" s="95" t="str">
        <f t="shared" si="115"/>
        <v/>
      </c>
      <c r="AE135" s="92">
        <f t="shared" si="84"/>
        <v>0</v>
      </c>
      <c r="AF135" s="97" t="str">
        <f t="shared" si="85"/>
        <v/>
      </c>
      <c r="AG135" s="92">
        <f t="shared" si="86"/>
        <v>0</v>
      </c>
      <c r="AH135" s="92">
        <f t="shared" si="87"/>
        <v>0</v>
      </c>
    </row>
    <row r="136" spans="1:34" x14ac:dyDescent="0.25">
      <c r="A136" s="92" t="str">
        <f t="shared" si="88"/>
        <v/>
      </c>
      <c r="B136" s="49">
        <v>7767</v>
      </c>
      <c r="C136" s="115" t="s">
        <v>284</v>
      </c>
      <c r="D136" s="93" t="str">
        <f t="shared" si="89"/>
        <v/>
      </c>
      <c r="E136" s="94" t="str">
        <f t="shared" si="90"/>
        <v/>
      </c>
      <c r="F136" s="94" t="str">
        <f t="shared" si="91"/>
        <v/>
      </c>
      <c r="G136" s="94" t="str">
        <f t="shared" si="92"/>
        <v/>
      </c>
      <c r="H136" s="94" t="str">
        <f t="shared" si="93"/>
        <v/>
      </c>
      <c r="I136" s="94" t="str">
        <f t="shared" si="94"/>
        <v/>
      </c>
      <c r="J136" s="94" t="str">
        <f t="shared" si="95"/>
        <v/>
      </c>
      <c r="K136" s="94" t="str">
        <f t="shared" si="96"/>
        <v/>
      </c>
      <c r="L136" s="94" t="str">
        <f t="shared" si="97"/>
        <v/>
      </c>
      <c r="M136" s="94" t="str">
        <f t="shared" si="98"/>
        <v/>
      </c>
      <c r="N136" s="94" t="str">
        <f t="shared" si="99"/>
        <v/>
      </c>
      <c r="O136" s="94" t="str">
        <f t="shared" si="100"/>
        <v/>
      </c>
      <c r="P136" s="94" t="str">
        <f t="shared" si="101"/>
        <v/>
      </c>
      <c r="Q136" s="94" t="str">
        <f t="shared" si="102"/>
        <v/>
      </c>
      <c r="R136" s="94" t="str">
        <f t="shared" si="103"/>
        <v/>
      </c>
      <c r="S136" s="94" t="str">
        <f t="shared" si="104"/>
        <v/>
      </c>
      <c r="T136" s="94" t="str">
        <f t="shared" si="105"/>
        <v/>
      </c>
      <c r="U136" s="94" t="str">
        <f t="shared" si="106"/>
        <v/>
      </c>
      <c r="V136" s="94" t="str">
        <f t="shared" si="107"/>
        <v/>
      </c>
      <c r="W136" s="94" t="str">
        <f t="shared" si="108"/>
        <v/>
      </c>
      <c r="X136" s="94" t="str">
        <f t="shared" si="109"/>
        <v/>
      </c>
      <c r="Y136" s="94" t="str">
        <f t="shared" si="110"/>
        <v/>
      </c>
      <c r="Z136" s="94" t="str">
        <f t="shared" si="111"/>
        <v/>
      </c>
      <c r="AA136" s="94" t="str">
        <f t="shared" si="112"/>
        <v/>
      </c>
      <c r="AB136" s="94" t="str">
        <f t="shared" si="113"/>
        <v/>
      </c>
      <c r="AC136" s="94" t="str">
        <f t="shared" si="114"/>
        <v/>
      </c>
      <c r="AD136" s="95" t="str">
        <f t="shared" si="115"/>
        <v/>
      </c>
      <c r="AE136" s="92">
        <f t="shared" si="84"/>
        <v>0</v>
      </c>
      <c r="AF136" s="97" t="str">
        <f t="shared" si="85"/>
        <v/>
      </c>
      <c r="AG136" s="92">
        <f t="shared" si="86"/>
        <v>0</v>
      </c>
      <c r="AH136" s="92">
        <f t="shared" si="87"/>
        <v>0</v>
      </c>
    </row>
    <row r="137" spans="1:34" x14ac:dyDescent="0.25">
      <c r="A137" s="92" t="str">
        <f t="shared" si="88"/>
        <v/>
      </c>
      <c r="B137" s="49">
        <v>6267</v>
      </c>
      <c r="C137" s="115" t="s">
        <v>286</v>
      </c>
      <c r="D137" s="93" t="str">
        <f t="shared" si="89"/>
        <v/>
      </c>
      <c r="E137" s="94" t="str">
        <f t="shared" si="90"/>
        <v/>
      </c>
      <c r="F137" s="94" t="str">
        <f t="shared" si="91"/>
        <v/>
      </c>
      <c r="G137" s="94" t="str">
        <f t="shared" si="92"/>
        <v/>
      </c>
      <c r="H137" s="94" t="str">
        <f t="shared" si="93"/>
        <v/>
      </c>
      <c r="I137" s="94" t="str">
        <f t="shared" si="94"/>
        <v/>
      </c>
      <c r="J137" s="94" t="str">
        <f t="shared" si="95"/>
        <v/>
      </c>
      <c r="K137" s="94" t="str">
        <f t="shared" si="96"/>
        <v/>
      </c>
      <c r="L137" s="94" t="str">
        <f t="shared" si="97"/>
        <v/>
      </c>
      <c r="M137" s="94" t="str">
        <f t="shared" si="98"/>
        <v/>
      </c>
      <c r="N137" s="94" t="str">
        <f t="shared" si="99"/>
        <v/>
      </c>
      <c r="O137" s="94" t="str">
        <f t="shared" si="100"/>
        <v/>
      </c>
      <c r="P137" s="94" t="str">
        <f t="shared" si="101"/>
        <v/>
      </c>
      <c r="Q137" s="94" t="str">
        <f t="shared" si="102"/>
        <v/>
      </c>
      <c r="R137" s="94" t="str">
        <f t="shared" si="103"/>
        <v/>
      </c>
      <c r="S137" s="94" t="str">
        <f t="shared" si="104"/>
        <v/>
      </c>
      <c r="T137" s="94" t="str">
        <f t="shared" si="105"/>
        <v/>
      </c>
      <c r="U137" s="94" t="str">
        <f t="shared" si="106"/>
        <v/>
      </c>
      <c r="V137" s="94" t="str">
        <f t="shared" si="107"/>
        <v/>
      </c>
      <c r="W137" s="94" t="str">
        <f t="shared" si="108"/>
        <v/>
      </c>
      <c r="X137" s="94" t="str">
        <f t="shared" si="109"/>
        <v/>
      </c>
      <c r="Y137" s="94" t="str">
        <f t="shared" si="110"/>
        <v/>
      </c>
      <c r="Z137" s="94" t="str">
        <f t="shared" si="111"/>
        <v/>
      </c>
      <c r="AA137" s="94" t="str">
        <f t="shared" si="112"/>
        <v/>
      </c>
      <c r="AB137" s="94" t="str">
        <f t="shared" si="113"/>
        <v/>
      </c>
      <c r="AC137" s="94" t="str">
        <f t="shared" si="114"/>
        <v/>
      </c>
      <c r="AD137" s="95" t="str">
        <f t="shared" si="115"/>
        <v/>
      </c>
      <c r="AE137" s="92">
        <f t="shared" si="84"/>
        <v>0</v>
      </c>
      <c r="AF137" s="97" t="str">
        <f t="shared" si="85"/>
        <v/>
      </c>
      <c r="AG137" s="92">
        <f t="shared" si="86"/>
        <v>0</v>
      </c>
      <c r="AH137" s="92">
        <f t="shared" si="87"/>
        <v>0</v>
      </c>
    </row>
    <row r="138" spans="1:34" x14ac:dyDescent="0.25">
      <c r="A138" s="92" t="str">
        <f t="shared" si="88"/>
        <v/>
      </c>
      <c r="B138" s="49">
        <v>8097</v>
      </c>
      <c r="C138" s="115" t="s">
        <v>290</v>
      </c>
      <c r="D138" s="93" t="str">
        <f t="shared" si="89"/>
        <v/>
      </c>
      <c r="E138" s="94" t="str">
        <f t="shared" si="90"/>
        <v/>
      </c>
      <c r="F138" s="94" t="str">
        <f t="shared" si="91"/>
        <v/>
      </c>
      <c r="G138" s="94" t="str">
        <f t="shared" si="92"/>
        <v/>
      </c>
      <c r="H138" s="94" t="str">
        <f t="shared" si="93"/>
        <v/>
      </c>
      <c r="I138" s="94" t="str">
        <f t="shared" si="94"/>
        <v/>
      </c>
      <c r="J138" s="94" t="str">
        <f t="shared" si="95"/>
        <v/>
      </c>
      <c r="K138" s="94" t="str">
        <f t="shared" si="96"/>
        <v/>
      </c>
      <c r="L138" s="94" t="str">
        <f t="shared" si="97"/>
        <v/>
      </c>
      <c r="M138" s="94" t="str">
        <f t="shared" si="98"/>
        <v/>
      </c>
      <c r="N138" s="94" t="str">
        <f t="shared" si="99"/>
        <v/>
      </c>
      <c r="O138" s="94" t="str">
        <f t="shared" si="100"/>
        <v/>
      </c>
      <c r="P138" s="94" t="str">
        <f t="shared" si="101"/>
        <v/>
      </c>
      <c r="Q138" s="94" t="str">
        <f t="shared" si="102"/>
        <v/>
      </c>
      <c r="R138" s="94" t="str">
        <f t="shared" si="103"/>
        <v/>
      </c>
      <c r="S138" s="94" t="str">
        <f t="shared" si="104"/>
        <v/>
      </c>
      <c r="T138" s="94" t="str">
        <f t="shared" si="105"/>
        <v/>
      </c>
      <c r="U138" s="94" t="str">
        <f t="shared" si="106"/>
        <v/>
      </c>
      <c r="V138" s="94" t="str">
        <f t="shared" si="107"/>
        <v/>
      </c>
      <c r="W138" s="94" t="str">
        <f t="shared" si="108"/>
        <v/>
      </c>
      <c r="X138" s="94" t="str">
        <f t="shared" si="109"/>
        <v/>
      </c>
      <c r="Y138" s="94" t="str">
        <f t="shared" si="110"/>
        <v/>
      </c>
      <c r="Z138" s="94" t="str">
        <f t="shared" si="111"/>
        <v/>
      </c>
      <c r="AA138" s="94" t="str">
        <f t="shared" si="112"/>
        <v/>
      </c>
      <c r="AB138" s="94" t="str">
        <f t="shared" si="113"/>
        <v/>
      </c>
      <c r="AC138" s="94" t="str">
        <f t="shared" si="114"/>
        <v/>
      </c>
      <c r="AD138" s="95" t="str">
        <f t="shared" si="115"/>
        <v/>
      </c>
      <c r="AE138" s="92">
        <f t="shared" si="84"/>
        <v>0</v>
      </c>
      <c r="AF138" s="97" t="str">
        <f t="shared" si="85"/>
        <v/>
      </c>
      <c r="AG138" s="92">
        <f t="shared" si="86"/>
        <v>0</v>
      </c>
      <c r="AH138" s="92">
        <f t="shared" si="87"/>
        <v>0</v>
      </c>
    </row>
    <row r="139" spans="1:34" x14ac:dyDescent="0.25">
      <c r="A139" s="92" t="str">
        <f t="shared" si="88"/>
        <v/>
      </c>
      <c r="B139" s="49">
        <v>2662</v>
      </c>
      <c r="C139" s="115" t="s">
        <v>291</v>
      </c>
      <c r="D139" s="93" t="str">
        <f t="shared" si="89"/>
        <v/>
      </c>
      <c r="E139" s="94" t="str">
        <f t="shared" si="90"/>
        <v/>
      </c>
      <c r="F139" s="94" t="str">
        <f t="shared" si="91"/>
        <v/>
      </c>
      <c r="G139" s="94" t="str">
        <f t="shared" si="92"/>
        <v/>
      </c>
      <c r="H139" s="94" t="str">
        <f t="shared" si="93"/>
        <v/>
      </c>
      <c r="I139" s="94" t="str">
        <f t="shared" si="94"/>
        <v/>
      </c>
      <c r="J139" s="94" t="str">
        <f t="shared" si="95"/>
        <v/>
      </c>
      <c r="K139" s="94" t="str">
        <f t="shared" si="96"/>
        <v/>
      </c>
      <c r="L139" s="94" t="str">
        <f t="shared" si="97"/>
        <v/>
      </c>
      <c r="M139" s="94" t="str">
        <f t="shared" si="98"/>
        <v/>
      </c>
      <c r="N139" s="94" t="str">
        <f t="shared" si="99"/>
        <v/>
      </c>
      <c r="O139" s="94" t="str">
        <f t="shared" si="100"/>
        <v/>
      </c>
      <c r="P139" s="94" t="str">
        <f t="shared" si="101"/>
        <v/>
      </c>
      <c r="Q139" s="94" t="str">
        <f t="shared" si="102"/>
        <v/>
      </c>
      <c r="R139" s="94" t="str">
        <f t="shared" si="103"/>
        <v/>
      </c>
      <c r="S139" s="94" t="str">
        <f t="shared" si="104"/>
        <v/>
      </c>
      <c r="T139" s="94" t="str">
        <f t="shared" si="105"/>
        <v/>
      </c>
      <c r="U139" s="94" t="str">
        <f t="shared" si="106"/>
        <v/>
      </c>
      <c r="V139" s="94" t="str">
        <f t="shared" si="107"/>
        <v/>
      </c>
      <c r="W139" s="94" t="str">
        <f t="shared" si="108"/>
        <v/>
      </c>
      <c r="X139" s="94" t="str">
        <f t="shared" si="109"/>
        <v/>
      </c>
      <c r="Y139" s="94" t="str">
        <f t="shared" si="110"/>
        <v/>
      </c>
      <c r="Z139" s="94" t="str">
        <f t="shared" si="111"/>
        <v/>
      </c>
      <c r="AA139" s="94" t="str">
        <f t="shared" si="112"/>
        <v/>
      </c>
      <c r="AB139" s="94" t="str">
        <f t="shared" si="113"/>
        <v/>
      </c>
      <c r="AC139" s="94" t="str">
        <f t="shared" si="114"/>
        <v/>
      </c>
      <c r="AD139" s="95" t="str">
        <f t="shared" si="115"/>
        <v/>
      </c>
      <c r="AE139" s="92">
        <f t="shared" si="84"/>
        <v>0</v>
      </c>
      <c r="AF139" s="97" t="str">
        <f t="shared" si="85"/>
        <v/>
      </c>
      <c r="AG139" s="92">
        <f t="shared" si="86"/>
        <v>0</v>
      </c>
      <c r="AH139" s="92">
        <f t="shared" si="87"/>
        <v>0</v>
      </c>
    </row>
    <row r="140" spans="1:34" x14ac:dyDescent="0.25">
      <c r="A140" s="92" t="str">
        <f t="shared" si="88"/>
        <v/>
      </c>
      <c r="B140" s="49">
        <v>3376</v>
      </c>
      <c r="C140" s="115" t="s">
        <v>295</v>
      </c>
      <c r="D140" s="93" t="str">
        <f t="shared" si="89"/>
        <v/>
      </c>
      <c r="E140" s="94" t="str">
        <f t="shared" si="90"/>
        <v/>
      </c>
      <c r="F140" s="94" t="str">
        <f t="shared" si="91"/>
        <v/>
      </c>
      <c r="G140" s="94" t="str">
        <f t="shared" si="92"/>
        <v/>
      </c>
      <c r="H140" s="94" t="str">
        <f t="shared" si="93"/>
        <v/>
      </c>
      <c r="I140" s="94" t="str">
        <f t="shared" si="94"/>
        <v/>
      </c>
      <c r="J140" s="94" t="str">
        <f t="shared" si="95"/>
        <v/>
      </c>
      <c r="K140" s="94" t="str">
        <f t="shared" si="96"/>
        <v/>
      </c>
      <c r="L140" s="94" t="str">
        <f t="shared" si="97"/>
        <v/>
      </c>
      <c r="M140" s="94" t="str">
        <f t="shared" si="98"/>
        <v/>
      </c>
      <c r="N140" s="94" t="str">
        <f t="shared" si="99"/>
        <v/>
      </c>
      <c r="O140" s="94" t="str">
        <f t="shared" si="100"/>
        <v/>
      </c>
      <c r="P140" s="94" t="str">
        <f t="shared" si="101"/>
        <v/>
      </c>
      <c r="Q140" s="94" t="str">
        <f t="shared" si="102"/>
        <v/>
      </c>
      <c r="R140" s="94" t="str">
        <f t="shared" si="103"/>
        <v/>
      </c>
      <c r="S140" s="94" t="str">
        <f t="shared" si="104"/>
        <v/>
      </c>
      <c r="T140" s="94" t="str">
        <f t="shared" si="105"/>
        <v/>
      </c>
      <c r="U140" s="94" t="str">
        <f t="shared" si="106"/>
        <v/>
      </c>
      <c r="V140" s="94" t="str">
        <f t="shared" si="107"/>
        <v/>
      </c>
      <c r="W140" s="94" t="str">
        <f t="shared" si="108"/>
        <v/>
      </c>
      <c r="X140" s="94" t="str">
        <f t="shared" si="109"/>
        <v/>
      </c>
      <c r="Y140" s="94" t="str">
        <f t="shared" si="110"/>
        <v/>
      </c>
      <c r="Z140" s="94" t="str">
        <f t="shared" si="111"/>
        <v/>
      </c>
      <c r="AA140" s="94" t="str">
        <f t="shared" si="112"/>
        <v/>
      </c>
      <c r="AB140" s="94" t="str">
        <f t="shared" si="113"/>
        <v/>
      </c>
      <c r="AC140" s="94" t="str">
        <f t="shared" si="114"/>
        <v/>
      </c>
      <c r="AD140" s="95" t="str">
        <f t="shared" si="115"/>
        <v/>
      </c>
      <c r="AE140" s="92">
        <f t="shared" si="84"/>
        <v>0</v>
      </c>
      <c r="AF140" s="97" t="str">
        <f t="shared" si="85"/>
        <v/>
      </c>
      <c r="AG140" s="92">
        <f t="shared" si="86"/>
        <v>0</v>
      </c>
      <c r="AH140" s="92">
        <f t="shared" si="87"/>
        <v>0</v>
      </c>
    </row>
    <row r="141" spans="1:34" x14ac:dyDescent="0.25">
      <c r="A141" s="92" t="str">
        <f t="shared" si="88"/>
        <v/>
      </c>
      <c r="B141" s="49">
        <v>7531</v>
      </c>
      <c r="C141" s="115" t="s">
        <v>296</v>
      </c>
      <c r="D141" s="93" t="str">
        <f t="shared" si="89"/>
        <v/>
      </c>
      <c r="E141" s="94" t="str">
        <f t="shared" si="90"/>
        <v/>
      </c>
      <c r="F141" s="94" t="str">
        <f t="shared" si="91"/>
        <v/>
      </c>
      <c r="G141" s="94" t="str">
        <f t="shared" si="92"/>
        <v/>
      </c>
      <c r="H141" s="94" t="str">
        <f t="shared" si="93"/>
        <v/>
      </c>
      <c r="I141" s="94" t="str">
        <f t="shared" si="94"/>
        <v/>
      </c>
      <c r="J141" s="94" t="str">
        <f t="shared" si="95"/>
        <v/>
      </c>
      <c r="K141" s="94" t="str">
        <f t="shared" si="96"/>
        <v/>
      </c>
      <c r="L141" s="94" t="str">
        <f t="shared" si="97"/>
        <v/>
      </c>
      <c r="M141" s="94" t="str">
        <f t="shared" si="98"/>
        <v/>
      </c>
      <c r="N141" s="94" t="str">
        <f t="shared" si="99"/>
        <v/>
      </c>
      <c r="O141" s="94" t="str">
        <f t="shared" si="100"/>
        <v/>
      </c>
      <c r="P141" s="94" t="str">
        <f t="shared" si="101"/>
        <v/>
      </c>
      <c r="Q141" s="94" t="str">
        <f t="shared" si="102"/>
        <v/>
      </c>
      <c r="R141" s="94" t="str">
        <f t="shared" si="103"/>
        <v/>
      </c>
      <c r="S141" s="94" t="str">
        <f t="shared" si="104"/>
        <v/>
      </c>
      <c r="T141" s="94" t="str">
        <f t="shared" si="105"/>
        <v/>
      </c>
      <c r="U141" s="94" t="str">
        <f t="shared" si="106"/>
        <v/>
      </c>
      <c r="V141" s="94" t="str">
        <f t="shared" si="107"/>
        <v/>
      </c>
      <c r="W141" s="94" t="str">
        <f t="shared" si="108"/>
        <v/>
      </c>
      <c r="X141" s="94" t="str">
        <f t="shared" si="109"/>
        <v/>
      </c>
      <c r="Y141" s="94" t="str">
        <f t="shared" si="110"/>
        <v/>
      </c>
      <c r="Z141" s="94" t="str">
        <f t="shared" si="111"/>
        <v/>
      </c>
      <c r="AA141" s="94" t="str">
        <f t="shared" si="112"/>
        <v/>
      </c>
      <c r="AB141" s="94" t="str">
        <f t="shared" si="113"/>
        <v/>
      </c>
      <c r="AC141" s="94" t="str">
        <f t="shared" si="114"/>
        <v/>
      </c>
      <c r="AD141" s="95" t="str">
        <f t="shared" si="115"/>
        <v/>
      </c>
      <c r="AE141" s="92">
        <f t="shared" si="84"/>
        <v>0</v>
      </c>
      <c r="AF141" s="97" t="str">
        <f t="shared" si="85"/>
        <v/>
      </c>
      <c r="AG141" s="92">
        <f t="shared" si="86"/>
        <v>0</v>
      </c>
      <c r="AH141" s="92">
        <f t="shared" si="87"/>
        <v>0</v>
      </c>
    </row>
    <row r="142" spans="1:34" x14ac:dyDescent="0.25">
      <c r="A142" s="92" t="str">
        <f t="shared" si="88"/>
        <v/>
      </c>
      <c r="B142" s="49">
        <v>7911</v>
      </c>
      <c r="C142" s="115" t="s">
        <v>774</v>
      </c>
      <c r="D142" s="93" t="str">
        <f t="shared" si="89"/>
        <v/>
      </c>
      <c r="E142" s="94" t="str">
        <f t="shared" si="90"/>
        <v/>
      </c>
      <c r="F142" s="94" t="str">
        <f t="shared" si="91"/>
        <v/>
      </c>
      <c r="G142" s="94" t="str">
        <f t="shared" si="92"/>
        <v/>
      </c>
      <c r="H142" s="94" t="str">
        <f t="shared" si="93"/>
        <v/>
      </c>
      <c r="I142" s="94" t="str">
        <f t="shared" si="94"/>
        <v/>
      </c>
      <c r="J142" s="94" t="str">
        <f t="shared" si="95"/>
        <v/>
      </c>
      <c r="K142" s="94" t="str">
        <f t="shared" si="96"/>
        <v/>
      </c>
      <c r="L142" s="94" t="str">
        <f t="shared" si="97"/>
        <v/>
      </c>
      <c r="M142" s="94" t="str">
        <f t="shared" si="98"/>
        <v/>
      </c>
      <c r="N142" s="94" t="str">
        <f t="shared" si="99"/>
        <v/>
      </c>
      <c r="O142" s="94" t="str">
        <f t="shared" si="100"/>
        <v/>
      </c>
      <c r="P142" s="94" t="str">
        <f t="shared" si="101"/>
        <v/>
      </c>
      <c r="Q142" s="94" t="str">
        <f t="shared" si="102"/>
        <v/>
      </c>
      <c r="R142" s="94" t="str">
        <f t="shared" si="103"/>
        <v/>
      </c>
      <c r="S142" s="94" t="str">
        <f t="shared" si="104"/>
        <v/>
      </c>
      <c r="T142" s="94" t="str">
        <f t="shared" si="105"/>
        <v/>
      </c>
      <c r="U142" s="94" t="str">
        <f t="shared" si="106"/>
        <v/>
      </c>
      <c r="V142" s="94" t="str">
        <f t="shared" si="107"/>
        <v/>
      </c>
      <c r="W142" s="94" t="str">
        <f t="shared" si="108"/>
        <v/>
      </c>
      <c r="X142" s="94" t="str">
        <f t="shared" si="109"/>
        <v/>
      </c>
      <c r="Y142" s="94" t="str">
        <f t="shared" si="110"/>
        <v/>
      </c>
      <c r="Z142" s="94" t="str">
        <f t="shared" si="111"/>
        <v/>
      </c>
      <c r="AA142" s="94" t="str">
        <f t="shared" si="112"/>
        <v/>
      </c>
      <c r="AB142" s="94" t="str">
        <f t="shared" si="113"/>
        <v/>
      </c>
      <c r="AC142" s="94" t="str">
        <f t="shared" si="114"/>
        <v/>
      </c>
      <c r="AD142" s="95" t="str">
        <f t="shared" si="115"/>
        <v/>
      </c>
      <c r="AE142" s="92">
        <f t="shared" si="84"/>
        <v>0</v>
      </c>
      <c r="AF142" s="97" t="str">
        <f t="shared" si="85"/>
        <v/>
      </c>
      <c r="AG142" s="92">
        <f t="shared" si="86"/>
        <v>0</v>
      </c>
      <c r="AH142" s="92">
        <f t="shared" si="87"/>
        <v>0</v>
      </c>
    </row>
    <row r="143" spans="1:34" x14ac:dyDescent="0.25">
      <c r="A143" s="92" t="str">
        <f t="shared" si="88"/>
        <v/>
      </c>
      <c r="B143" s="49">
        <v>5287</v>
      </c>
      <c r="C143" s="115" t="s">
        <v>300</v>
      </c>
      <c r="D143" s="93" t="str">
        <f t="shared" si="89"/>
        <v/>
      </c>
      <c r="E143" s="94" t="str">
        <f t="shared" si="90"/>
        <v/>
      </c>
      <c r="F143" s="94" t="str">
        <f t="shared" si="91"/>
        <v/>
      </c>
      <c r="G143" s="94" t="str">
        <f t="shared" si="92"/>
        <v/>
      </c>
      <c r="H143" s="94" t="str">
        <f t="shared" si="93"/>
        <v/>
      </c>
      <c r="I143" s="94" t="str">
        <f t="shared" si="94"/>
        <v/>
      </c>
      <c r="J143" s="94" t="str">
        <f t="shared" si="95"/>
        <v/>
      </c>
      <c r="K143" s="94" t="str">
        <f t="shared" si="96"/>
        <v/>
      </c>
      <c r="L143" s="94" t="str">
        <f t="shared" si="97"/>
        <v/>
      </c>
      <c r="M143" s="94" t="str">
        <f t="shared" si="98"/>
        <v/>
      </c>
      <c r="N143" s="94" t="str">
        <f t="shared" si="99"/>
        <v/>
      </c>
      <c r="O143" s="94" t="str">
        <f t="shared" si="100"/>
        <v/>
      </c>
      <c r="P143" s="94" t="str">
        <f t="shared" si="101"/>
        <v/>
      </c>
      <c r="Q143" s="94" t="str">
        <f t="shared" si="102"/>
        <v/>
      </c>
      <c r="R143" s="94" t="str">
        <f t="shared" si="103"/>
        <v/>
      </c>
      <c r="S143" s="94" t="str">
        <f t="shared" si="104"/>
        <v/>
      </c>
      <c r="T143" s="94" t="str">
        <f t="shared" si="105"/>
        <v/>
      </c>
      <c r="U143" s="94" t="str">
        <f t="shared" si="106"/>
        <v/>
      </c>
      <c r="V143" s="94" t="str">
        <f t="shared" si="107"/>
        <v/>
      </c>
      <c r="W143" s="94" t="str">
        <f t="shared" si="108"/>
        <v/>
      </c>
      <c r="X143" s="94" t="str">
        <f t="shared" si="109"/>
        <v/>
      </c>
      <c r="Y143" s="94" t="str">
        <f t="shared" si="110"/>
        <v/>
      </c>
      <c r="Z143" s="94" t="str">
        <f t="shared" si="111"/>
        <v/>
      </c>
      <c r="AA143" s="94" t="str">
        <f t="shared" si="112"/>
        <v/>
      </c>
      <c r="AB143" s="94" t="str">
        <f t="shared" si="113"/>
        <v/>
      </c>
      <c r="AC143" s="94" t="str">
        <f t="shared" si="114"/>
        <v/>
      </c>
      <c r="AD143" s="95" t="str">
        <f t="shared" si="115"/>
        <v/>
      </c>
      <c r="AE143" s="92">
        <f t="shared" si="84"/>
        <v>0</v>
      </c>
      <c r="AF143" s="97" t="str">
        <f t="shared" si="85"/>
        <v/>
      </c>
      <c r="AG143" s="92">
        <f t="shared" si="86"/>
        <v>0</v>
      </c>
      <c r="AH143" s="92">
        <f t="shared" si="87"/>
        <v>0</v>
      </c>
    </row>
    <row r="144" spans="1:34" x14ac:dyDescent="0.25">
      <c r="A144" s="92" t="str">
        <f t="shared" si="88"/>
        <v/>
      </c>
      <c r="B144" s="49">
        <v>1022</v>
      </c>
      <c r="C144" s="115" t="s">
        <v>788</v>
      </c>
      <c r="D144" s="93" t="str">
        <f t="shared" si="89"/>
        <v/>
      </c>
      <c r="E144" s="94" t="str">
        <f t="shared" si="90"/>
        <v/>
      </c>
      <c r="F144" s="94" t="str">
        <f t="shared" si="91"/>
        <v/>
      </c>
      <c r="G144" s="94" t="str">
        <f t="shared" si="92"/>
        <v/>
      </c>
      <c r="H144" s="94" t="str">
        <f t="shared" si="93"/>
        <v/>
      </c>
      <c r="I144" s="94" t="str">
        <f t="shared" si="94"/>
        <v/>
      </c>
      <c r="J144" s="94" t="str">
        <f t="shared" si="95"/>
        <v/>
      </c>
      <c r="K144" s="94" t="str">
        <f t="shared" si="96"/>
        <v/>
      </c>
      <c r="L144" s="94" t="str">
        <f t="shared" si="97"/>
        <v/>
      </c>
      <c r="M144" s="94" t="str">
        <f t="shared" si="98"/>
        <v/>
      </c>
      <c r="N144" s="94" t="str">
        <f t="shared" si="99"/>
        <v/>
      </c>
      <c r="O144" s="94" t="str">
        <f t="shared" si="100"/>
        <v/>
      </c>
      <c r="P144" s="94" t="str">
        <f t="shared" si="101"/>
        <v/>
      </c>
      <c r="Q144" s="94" t="str">
        <f t="shared" si="102"/>
        <v/>
      </c>
      <c r="R144" s="94" t="str">
        <f t="shared" si="103"/>
        <v/>
      </c>
      <c r="S144" s="94" t="str">
        <f t="shared" si="104"/>
        <v/>
      </c>
      <c r="T144" s="94" t="str">
        <f t="shared" si="105"/>
        <v/>
      </c>
      <c r="U144" s="94" t="str">
        <f t="shared" si="106"/>
        <v/>
      </c>
      <c r="V144" s="94" t="str">
        <f t="shared" si="107"/>
        <v/>
      </c>
      <c r="W144" s="94" t="str">
        <f t="shared" si="108"/>
        <v/>
      </c>
      <c r="X144" s="94" t="str">
        <f t="shared" si="109"/>
        <v/>
      </c>
      <c r="Y144" s="94" t="str">
        <f t="shared" si="110"/>
        <v/>
      </c>
      <c r="Z144" s="94" t="str">
        <f t="shared" si="111"/>
        <v/>
      </c>
      <c r="AA144" s="94" t="str">
        <f t="shared" si="112"/>
        <v/>
      </c>
      <c r="AB144" s="94" t="str">
        <f t="shared" si="113"/>
        <v/>
      </c>
      <c r="AC144" s="94" t="str">
        <f t="shared" si="114"/>
        <v/>
      </c>
      <c r="AD144" s="95" t="str">
        <f t="shared" si="115"/>
        <v/>
      </c>
      <c r="AE144" s="92">
        <f t="shared" si="84"/>
        <v>0</v>
      </c>
      <c r="AF144" s="97" t="str">
        <f t="shared" si="85"/>
        <v/>
      </c>
      <c r="AG144" s="92">
        <f t="shared" si="86"/>
        <v>0</v>
      </c>
      <c r="AH144" s="92">
        <f t="shared" si="87"/>
        <v>0</v>
      </c>
    </row>
    <row r="145" spans="1:34" x14ac:dyDescent="0.25">
      <c r="A145" s="92" t="str">
        <f t="shared" si="88"/>
        <v/>
      </c>
      <c r="B145" s="49">
        <v>7497</v>
      </c>
      <c r="C145" s="115" t="s">
        <v>302</v>
      </c>
      <c r="D145" s="93" t="str">
        <f t="shared" si="89"/>
        <v/>
      </c>
      <c r="E145" s="94" t="str">
        <f t="shared" si="90"/>
        <v/>
      </c>
      <c r="F145" s="94" t="str">
        <f t="shared" si="91"/>
        <v/>
      </c>
      <c r="G145" s="94" t="str">
        <f t="shared" si="92"/>
        <v/>
      </c>
      <c r="H145" s="94" t="str">
        <f t="shared" si="93"/>
        <v/>
      </c>
      <c r="I145" s="94" t="str">
        <f t="shared" si="94"/>
        <v/>
      </c>
      <c r="J145" s="94" t="str">
        <f t="shared" si="95"/>
        <v/>
      </c>
      <c r="K145" s="94" t="str">
        <f t="shared" si="96"/>
        <v/>
      </c>
      <c r="L145" s="94" t="str">
        <f t="shared" si="97"/>
        <v/>
      </c>
      <c r="M145" s="94" t="str">
        <f t="shared" si="98"/>
        <v/>
      </c>
      <c r="N145" s="94" t="str">
        <f t="shared" si="99"/>
        <v/>
      </c>
      <c r="O145" s="94" t="str">
        <f t="shared" si="100"/>
        <v/>
      </c>
      <c r="P145" s="94" t="str">
        <f t="shared" si="101"/>
        <v/>
      </c>
      <c r="Q145" s="94" t="str">
        <f t="shared" si="102"/>
        <v/>
      </c>
      <c r="R145" s="94" t="str">
        <f t="shared" si="103"/>
        <v/>
      </c>
      <c r="S145" s="94" t="str">
        <f t="shared" si="104"/>
        <v/>
      </c>
      <c r="T145" s="94" t="str">
        <f t="shared" si="105"/>
        <v/>
      </c>
      <c r="U145" s="94" t="str">
        <f t="shared" si="106"/>
        <v/>
      </c>
      <c r="V145" s="94" t="str">
        <f t="shared" si="107"/>
        <v/>
      </c>
      <c r="W145" s="94" t="str">
        <f t="shared" si="108"/>
        <v/>
      </c>
      <c r="X145" s="94" t="str">
        <f t="shared" si="109"/>
        <v/>
      </c>
      <c r="Y145" s="94" t="str">
        <f t="shared" si="110"/>
        <v/>
      </c>
      <c r="Z145" s="94" t="str">
        <f t="shared" si="111"/>
        <v/>
      </c>
      <c r="AA145" s="94" t="str">
        <f t="shared" si="112"/>
        <v/>
      </c>
      <c r="AB145" s="94" t="str">
        <f t="shared" si="113"/>
        <v/>
      </c>
      <c r="AC145" s="94" t="str">
        <f t="shared" si="114"/>
        <v/>
      </c>
      <c r="AD145" s="95" t="str">
        <f t="shared" si="115"/>
        <v/>
      </c>
      <c r="AE145" s="92">
        <f t="shared" si="84"/>
        <v>0</v>
      </c>
      <c r="AF145" s="97" t="str">
        <f t="shared" si="85"/>
        <v/>
      </c>
      <c r="AG145" s="92">
        <f t="shared" si="86"/>
        <v>0</v>
      </c>
      <c r="AH145" s="92">
        <f t="shared" si="87"/>
        <v>0</v>
      </c>
    </row>
    <row r="146" spans="1:34" x14ac:dyDescent="0.25">
      <c r="A146" s="92" t="str">
        <f t="shared" si="88"/>
        <v/>
      </c>
      <c r="B146" s="49">
        <v>7592</v>
      </c>
      <c r="C146" s="115" t="s">
        <v>306</v>
      </c>
      <c r="D146" s="93" t="str">
        <f t="shared" si="89"/>
        <v/>
      </c>
      <c r="E146" s="94" t="str">
        <f t="shared" si="90"/>
        <v/>
      </c>
      <c r="F146" s="94" t="str">
        <f t="shared" si="91"/>
        <v/>
      </c>
      <c r="G146" s="94" t="str">
        <f t="shared" si="92"/>
        <v/>
      </c>
      <c r="H146" s="94" t="str">
        <f t="shared" si="93"/>
        <v/>
      </c>
      <c r="I146" s="94" t="str">
        <f t="shared" si="94"/>
        <v/>
      </c>
      <c r="J146" s="94" t="str">
        <f t="shared" si="95"/>
        <v/>
      </c>
      <c r="K146" s="94" t="str">
        <f t="shared" si="96"/>
        <v/>
      </c>
      <c r="L146" s="94" t="str">
        <f t="shared" si="97"/>
        <v/>
      </c>
      <c r="M146" s="94" t="str">
        <f t="shared" si="98"/>
        <v/>
      </c>
      <c r="N146" s="94" t="str">
        <f t="shared" si="99"/>
        <v/>
      </c>
      <c r="O146" s="94" t="str">
        <f t="shared" si="100"/>
        <v/>
      </c>
      <c r="P146" s="94" t="str">
        <f t="shared" si="101"/>
        <v/>
      </c>
      <c r="Q146" s="94" t="str">
        <f t="shared" si="102"/>
        <v/>
      </c>
      <c r="R146" s="94" t="str">
        <f t="shared" si="103"/>
        <v/>
      </c>
      <c r="S146" s="94" t="str">
        <f t="shared" si="104"/>
        <v/>
      </c>
      <c r="T146" s="94" t="str">
        <f t="shared" si="105"/>
        <v/>
      </c>
      <c r="U146" s="94" t="str">
        <f t="shared" si="106"/>
        <v/>
      </c>
      <c r="V146" s="94" t="str">
        <f t="shared" si="107"/>
        <v/>
      </c>
      <c r="W146" s="94" t="str">
        <f t="shared" si="108"/>
        <v/>
      </c>
      <c r="X146" s="94" t="str">
        <f t="shared" si="109"/>
        <v/>
      </c>
      <c r="Y146" s="94" t="str">
        <f t="shared" si="110"/>
        <v/>
      </c>
      <c r="Z146" s="94" t="str">
        <f t="shared" si="111"/>
        <v/>
      </c>
      <c r="AA146" s="94" t="str">
        <f t="shared" si="112"/>
        <v/>
      </c>
      <c r="AB146" s="94" t="str">
        <f t="shared" si="113"/>
        <v/>
      </c>
      <c r="AC146" s="94" t="str">
        <f t="shared" si="114"/>
        <v/>
      </c>
      <c r="AD146" s="95" t="str">
        <f t="shared" si="115"/>
        <v/>
      </c>
      <c r="AE146" s="92">
        <f t="shared" si="84"/>
        <v>0</v>
      </c>
      <c r="AF146" s="97" t="str">
        <f t="shared" si="85"/>
        <v/>
      </c>
      <c r="AG146" s="92">
        <f t="shared" si="86"/>
        <v>0</v>
      </c>
      <c r="AH146" s="92">
        <f t="shared" si="87"/>
        <v>0</v>
      </c>
    </row>
    <row r="147" spans="1:34" x14ac:dyDescent="0.25">
      <c r="A147" s="92" t="str">
        <f t="shared" si="88"/>
        <v/>
      </c>
      <c r="B147" s="49">
        <v>3687</v>
      </c>
      <c r="C147" s="115" t="s">
        <v>308</v>
      </c>
      <c r="D147" s="93" t="str">
        <f t="shared" si="89"/>
        <v/>
      </c>
      <c r="E147" s="94" t="str">
        <f t="shared" si="90"/>
        <v/>
      </c>
      <c r="F147" s="94" t="str">
        <f t="shared" si="91"/>
        <v/>
      </c>
      <c r="G147" s="94" t="str">
        <f t="shared" si="92"/>
        <v/>
      </c>
      <c r="H147" s="94" t="str">
        <f t="shared" si="93"/>
        <v/>
      </c>
      <c r="I147" s="94" t="str">
        <f t="shared" si="94"/>
        <v/>
      </c>
      <c r="J147" s="94" t="str">
        <f t="shared" si="95"/>
        <v/>
      </c>
      <c r="K147" s="94" t="str">
        <f t="shared" si="96"/>
        <v/>
      </c>
      <c r="L147" s="94" t="str">
        <f t="shared" si="97"/>
        <v/>
      </c>
      <c r="M147" s="94" t="str">
        <f t="shared" si="98"/>
        <v/>
      </c>
      <c r="N147" s="94" t="str">
        <f t="shared" si="99"/>
        <v/>
      </c>
      <c r="O147" s="94" t="str">
        <f t="shared" si="100"/>
        <v/>
      </c>
      <c r="P147" s="94" t="str">
        <f t="shared" si="101"/>
        <v/>
      </c>
      <c r="Q147" s="94" t="str">
        <f t="shared" si="102"/>
        <v/>
      </c>
      <c r="R147" s="94" t="str">
        <f t="shared" si="103"/>
        <v/>
      </c>
      <c r="S147" s="94" t="str">
        <f t="shared" si="104"/>
        <v/>
      </c>
      <c r="T147" s="94" t="str">
        <f t="shared" si="105"/>
        <v/>
      </c>
      <c r="U147" s="94" t="str">
        <f t="shared" si="106"/>
        <v/>
      </c>
      <c r="V147" s="94" t="str">
        <f t="shared" si="107"/>
        <v/>
      </c>
      <c r="W147" s="94" t="str">
        <f t="shared" si="108"/>
        <v/>
      </c>
      <c r="X147" s="94" t="str">
        <f t="shared" si="109"/>
        <v/>
      </c>
      <c r="Y147" s="94" t="str">
        <f t="shared" si="110"/>
        <v/>
      </c>
      <c r="Z147" s="94" t="str">
        <f t="shared" si="111"/>
        <v/>
      </c>
      <c r="AA147" s="94" t="str">
        <f t="shared" si="112"/>
        <v/>
      </c>
      <c r="AB147" s="94" t="str">
        <f t="shared" si="113"/>
        <v/>
      </c>
      <c r="AC147" s="94" t="str">
        <f t="shared" si="114"/>
        <v/>
      </c>
      <c r="AD147" s="95" t="str">
        <f t="shared" si="115"/>
        <v/>
      </c>
      <c r="AE147" s="92">
        <f t="shared" si="84"/>
        <v>0</v>
      </c>
      <c r="AF147" s="97" t="str">
        <f t="shared" si="85"/>
        <v/>
      </c>
      <c r="AG147" s="92">
        <f t="shared" si="86"/>
        <v>0</v>
      </c>
      <c r="AH147" s="92">
        <f t="shared" si="87"/>
        <v>0</v>
      </c>
    </row>
    <row r="148" spans="1:34" x14ac:dyDescent="0.25">
      <c r="A148" s="92" t="str">
        <f t="shared" si="88"/>
        <v/>
      </c>
      <c r="B148" s="49">
        <v>6206</v>
      </c>
      <c r="C148" s="115" t="s">
        <v>309</v>
      </c>
      <c r="D148" s="93" t="str">
        <f t="shared" si="89"/>
        <v/>
      </c>
      <c r="E148" s="94" t="str">
        <f t="shared" si="90"/>
        <v/>
      </c>
      <c r="F148" s="94" t="str">
        <f t="shared" si="91"/>
        <v/>
      </c>
      <c r="G148" s="94" t="str">
        <f t="shared" si="92"/>
        <v/>
      </c>
      <c r="H148" s="94" t="str">
        <f t="shared" si="93"/>
        <v/>
      </c>
      <c r="I148" s="94" t="str">
        <f t="shared" si="94"/>
        <v/>
      </c>
      <c r="J148" s="94" t="str">
        <f t="shared" si="95"/>
        <v/>
      </c>
      <c r="K148" s="94" t="str">
        <f t="shared" si="96"/>
        <v/>
      </c>
      <c r="L148" s="94" t="str">
        <f t="shared" si="97"/>
        <v/>
      </c>
      <c r="M148" s="94" t="str">
        <f t="shared" si="98"/>
        <v/>
      </c>
      <c r="N148" s="94" t="str">
        <f t="shared" si="99"/>
        <v/>
      </c>
      <c r="O148" s="94" t="str">
        <f t="shared" si="100"/>
        <v/>
      </c>
      <c r="P148" s="94" t="str">
        <f t="shared" si="101"/>
        <v/>
      </c>
      <c r="Q148" s="94" t="str">
        <f t="shared" si="102"/>
        <v/>
      </c>
      <c r="R148" s="94" t="str">
        <f t="shared" si="103"/>
        <v/>
      </c>
      <c r="S148" s="94" t="str">
        <f t="shared" si="104"/>
        <v/>
      </c>
      <c r="T148" s="94" t="str">
        <f t="shared" si="105"/>
        <v/>
      </c>
      <c r="U148" s="94" t="str">
        <f t="shared" si="106"/>
        <v/>
      </c>
      <c r="V148" s="94" t="str">
        <f t="shared" si="107"/>
        <v/>
      </c>
      <c r="W148" s="94" t="str">
        <f t="shared" si="108"/>
        <v/>
      </c>
      <c r="X148" s="94" t="str">
        <f t="shared" si="109"/>
        <v/>
      </c>
      <c r="Y148" s="94" t="str">
        <f t="shared" si="110"/>
        <v/>
      </c>
      <c r="Z148" s="94" t="str">
        <f t="shared" si="111"/>
        <v/>
      </c>
      <c r="AA148" s="94" t="str">
        <f t="shared" si="112"/>
        <v/>
      </c>
      <c r="AB148" s="94" t="str">
        <f t="shared" si="113"/>
        <v/>
      </c>
      <c r="AC148" s="94" t="str">
        <f t="shared" si="114"/>
        <v/>
      </c>
      <c r="AD148" s="95" t="str">
        <f t="shared" si="115"/>
        <v/>
      </c>
      <c r="AE148" s="92">
        <f t="shared" si="84"/>
        <v>0</v>
      </c>
      <c r="AF148" s="97" t="str">
        <f t="shared" si="85"/>
        <v/>
      </c>
      <c r="AG148" s="92">
        <f t="shared" si="86"/>
        <v>0</v>
      </c>
      <c r="AH148" s="92">
        <f t="shared" si="87"/>
        <v>0</v>
      </c>
    </row>
    <row r="149" spans="1:34" x14ac:dyDescent="0.25">
      <c r="A149" s="92" t="str">
        <f t="shared" si="88"/>
        <v/>
      </c>
      <c r="B149" s="49">
        <v>4903</v>
      </c>
      <c r="C149" s="115" t="s">
        <v>310</v>
      </c>
      <c r="D149" s="93" t="str">
        <f t="shared" si="89"/>
        <v/>
      </c>
      <c r="E149" s="94" t="str">
        <f t="shared" si="90"/>
        <v/>
      </c>
      <c r="F149" s="94" t="str">
        <f t="shared" si="91"/>
        <v/>
      </c>
      <c r="G149" s="94" t="str">
        <f t="shared" si="92"/>
        <v/>
      </c>
      <c r="H149" s="94" t="str">
        <f t="shared" si="93"/>
        <v/>
      </c>
      <c r="I149" s="94" t="str">
        <f t="shared" si="94"/>
        <v/>
      </c>
      <c r="J149" s="94" t="str">
        <f t="shared" si="95"/>
        <v/>
      </c>
      <c r="K149" s="94" t="str">
        <f t="shared" si="96"/>
        <v/>
      </c>
      <c r="L149" s="94" t="str">
        <f t="shared" si="97"/>
        <v/>
      </c>
      <c r="M149" s="94" t="str">
        <f t="shared" si="98"/>
        <v/>
      </c>
      <c r="N149" s="94" t="str">
        <f t="shared" si="99"/>
        <v/>
      </c>
      <c r="O149" s="94" t="str">
        <f t="shared" si="100"/>
        <v/>
      </c>
      <c r="P149" s="94" t="str">
        <f t="shared" si="101"/>
        <v/>
      </c>
      <c r="Q149" s="94" t="str">
        <f t="shared" si="102"/>
        <v/>
      </c>
      <c r="R149" s="94" t="str">
        <f t="shared" si="103"/>
        <v/>
      </c>
      <c r="S149" s="94" t="str">
        <f t="shared" si="104"/>
        <v/>
      </c>
      <c r="T149" s="94" t="str">
        <f t="shared" si="105"/>
        <v/>
      </c>
      <c r="U149" s="94" t="str">
        <f t="shared" si="106"/>
        <v/>
      </c>
      <c r="V149" s="94" t="str">
        <f t="shared" si="107"/>
        <v/>
      </c>
      <c r="W149" s="94" t="str">
        <f t="shared" si="108"/>
        <v/>
      </c>
      <c r="X149" s="94" t="str">
        <f t="shared" si="109"/>
        <v/>
      </c>
      <c r="Y149" s="94" t="str">
        <f t="shared" si="110"/>
        <v/>
      </c>
      <c r="Z149" s="94" t="str">
        <f t="shared" si="111"/>
        <v/>
      </c>
      <c r="AA149" s="94" t="str">
        <f t="shared" si="112"/>
        <v/>
      </c>
      <c r="AB149" s="94" t="str">
        <f t="shared" si="113"/>
        <v/>
      </c>
      <c r="AC149" s="94" t="str">
        <f t="shared" si="114"/>
        <v/>
      </c>
      <c r="AD149" s="95" t="str">
        <f t="shared" si="115"/>
        <v/>
      </c>
      <c r="AE149" s="92">
        <f t="shared" si="84"/>
        <v>0</v>
      </c>
      <c r="AF149" s="97" t="str">
        <f t="shared" si="85"/>
        <v/>
      </c>
      <c r="AG149" s="92">
        <f t="shared" si="86"/>
        <v>0</v>
      </c>
      <c r="AH149" s="92">
        <f t="shared" si="87"/>
        <v>0</v>
      </c>
    </row>
    <row r="150" spans="1:34" x14ac:dyDescent="0.25">
      <c r="A150" s="92" t="str">
        <f t="shared" si="88"/>
        <v/>
      </c>
      <c r="B150" s="49">
        <v>2777</v>
      </c>
      <c r="C150" s="115" t="s">
        <v>311</v>
      </c>
      <c r="D150" s="93" t="str">
        <f t="shared" si="89"/>
        <v/>
      </c>
      <c r="E150" s="94" t="str">
        <f t="shared" si="90"/>
        <v/>
      </c>
      <c r="F150" s="94" t="str">
        <f t="shared" si="91"/>
        <v/>
      </c>
      <c r="G150" s="94" t="str">
        <f t="shared" si="92"/>
        <v/>
      </c>
      <c r="H150" s="94" t="str">
        <f t="shared" si="93"/>
        <v/>
      </c>
      <c r="I150" s="94" t="str">
        <f t="shared" si="94"/>
        <v/>
      </c>
      <c r="J150" s="94" t="str">
        <f t="shared" si="95"/>
        <v/>
      </c>
      <c r="K150" s="94" t="str">
        <f t="shared" si="96"/>
        <v/>
      </c>
      <c r="L150" s="94" t="str">
        <f t="shared" si="97"/>
        <v/>
      </c>
      <c r="M150" s="94" t="str">
        <f t="shared" si="98"/>
        <v/>
      </c>
      <c r="N150" s="94" t="str">
        <f t="shared" si="99"/>
        <v/>
      </c>
      <c r="O150" s="94" t="str">
        <f t="shared" si="100"/>
        <v/>
      </c>
      <c r="P150" s="94" t="str">
        <f t="shared" si="101"/>
        <v/>
      </c>
      <c r="Q150" s="94" t="str">
        <f t="shared" si="102"/>
        <v/>
      </c>
      <c r="R150" s="94" t="str">
        <f t="shared" si="103"/>
        <v/>
      </c>
      <c r="S150" s="94" t="str">
        <f t="shared" si="104"/>
        <v/>
      </c>
      <c r="T150" s="94" t="str">
        <f t="shared" si="105"/>
        <v/>
      </c>
      <c r="U150" s="94" t="str">
        <f t="shared" si="106"/>
        <v/>
      </c>
      <c r="V150" s="94" t="str">
        <f t="shared" si="107"/>
        <v/>
      </c>
      <c r="W150" s="94" t="str">
        <f t="shared" si="108"/>
        <v/>
      </c>
      <c r="X150" s="94" t="str">
        <f t="shared" si="109"/>
        <v/>
      </c>
      <c r="Y150" s="94" t="str">
        <f t="shared" si="110"/>
        <v/>
      </c>
      <c r="Z150" s="94" t="str">
        <f t="shared" si="111"/>
        <v/>
      </c>
      <c r="AA150" s="94" t="str">
        <f t="shared" si="112"/>
        <v/>
      </c>
      <c r="AB150" s="94" t="str">
        <f t="shared" si="113"/>
        <v/>
      </c>
      <c r="AC150" s="94" t="str">
        <f t="shared" si="114"/>
        <v/>
      </c>
      <c r="AD150" s="95" t="str">
        <f t="shared" si="115"/>
        <v/>
      </c>
      <c r="AE150" s="92">
        <f t="shared" si="84"/>
        <v>0</v>
      </c>
      <c r="AF150" s="97" t="str">
        <f t="shared" si="85"/>
        <v/>
      </c>
      <c r="AG150" s="92">
        <f t="shared" si="86"/>
        <v>0</v>
      </c>
      <c r="AH150" s="92">
        <f t="shared" si="87"/>
        <v>0</v>
      </c>
    </row>
    <row r="151" spans="1:34" x14ac:dyDescent="0.25">
      <c r="A151" s="92" t="str">
        <f t="shared" si="88"/>
        <v/>
      </c>
      <c r="B151" s="49">
        <v>7871</v>
      </c>
      <c r="C151" s="115" t="s">
        <v>786</v>
      </c>
      <c r="D151" s="93" t="str">
        <f t="shared" si="89"/>
        <v/>
      </c>
      <c r="E151" s="94" t="str">
        <f t="shared" si="90"/>
        <v/>
      </c>
      <c r="F151" s="94" t="str">
        <f t="shared" si="91"/>
        <v/>
      </c>
      <c r="G151" s="94" t="str">
        <f t="shared" si="92"/>
        <v/>
      </c>
      <c r="H151" s="94" t="str">
        <f t="shared" si="93"/>
        <v/>
      </c>
      <c r="I151" s="94" t="str">
        <f t="shared" si="94"/>
        <v/>
      </c>
      <c r="J151" s="94" t="str">
        <f t="shared" si="95"/>
        <v/>
      </c>
      <c r="K151" s="94" t="str">
        <f t="shared" si="96"/>
        <v/>
      </c>
      <c r="L151" s="94" t="str">
        <f t="shared" si="97"/>
        <v/>
      </c>
      <c r="M151" s="94" t="str">
        <f t="shared" si="98"/>
        <v/>
      </c>
      <c r="N151" s="94" t="str">
        <f t="shared" si="99"/>
        <v/>
      </c>
      <c r="O151" s="94" t="str">
        <f t="shared" si="100"/>
        <v/>
      </c>
      <c r="P151" s="94" t="str">
        <f t="shared" si="101"/>
        <v/>
      </c>
      <c r="Q151" s="94" t="str">
        <f t="shared" si="102"/>
        <v/>
      </c>
      <c r="R151" s="94" t="str">
        <f t="shared" si="103"/>
        <v/>
      </c>
      <c r="S151" s="94" t="str">
        <f t="shared" si="104"/>
        <v/>
      </c>
      <c r="T151" s="94" t="str">
        <f t="shared" si="105"/>
        <v/>
      </c>
      <c r="U151" s="94" t="str">
        <f t="shared" si="106"/>
        <v/>
      </c>
      <c r="V151" s="94" t="str">
        <f t="shared" si="107"/>
        <v/>
      </c>
      <c r="W151" s="94" t="str">
        <f t="shared" si="108"/>
        <v/>
      </c>
      <c r="X151" s="94" t="str">
        <f t="shared" si="109"/>
        <v/>
      </c>
      <c r="Y151" s="94" t="str">
        <f t="shared" si="110"/>
        <v/>
      </c>
      <c r="Z151" s="94" t="str">
        <f t="shared" si="111"/>
        <v/>
      </c>
      <c r="AA151" s="94" t="str">
        <f t="shared" si="112"/>
        <v/>
      </c>
      <c r="AB151" s="94" t="str">
        <f t="shared" si="113"/>
        <v/>
      </c>
      <c r="AC151" s="94" t="str">
        <f t="shared" si="114"/>
        <v/>
      </c>
      <c r="AD151" s="95" t="str">
        <f t="shared" si="115"/>
        <v/>
      </c>
      <c r="AE151" s="92">
        <f t="shared" si="84"/>
        <v>0</v>
      </c>
      <c r="AF151" s="97" t="str">
        <f t="shared" si="85"/>
        <v/>
      </c>
      <c r="AG151" s="92">
        <f t="shared" si="86"/>
        <v>0</v>
      </c>
      <c r="AH151" s="92">
        <f t="shared" si="87"/>
        <v>0</v>
      </c>
    </row>
    <row r="152" spans="1:34" x14ac:dyDescent="0.25">
      <c r="A152" s="92" t="str">
        <f t="shared" si="88"/>
        <v/>
      </c>
      <c r="B152" s="49">
        <v>5275</v>
      </c>
      <c r="C152" s="115" t="s">
        <v>313</v>
      </c>
      <c r="D152" s="93" t="str">
        <f t="shared" si="89"/>
        <v/>
      </c>
      <c r="E152" s="94" t="str">
        <f t="shared" si="90"/>
        <v/>
      </c>
      <c r="F152" s="94" t="str">
        <f t="shared" si="91"/>
        <v/>
      </c>
      <c r="G152" s="94" t="str">
        <f t="shared" si="92"/>
        <v/>
      </c>
      <c r="H152" s="94" t="str">
        <f t="shared" si="93"/>
        <v/>
      </c>
      <c r="I152" s="94" t="str">
        <f t="shared" si="94"/>
        <v/>
      </c>
      <c r="J152" s="94" t="str">
        <f t="shared" si="95"/>
        <v/>
      </c>
      <c r="K152" s="94" t="str">
        <f t="shared" si="96"/>
        <v/>
      </c>
      <c r="L152" s="94" t="str">
        <f t="shared" si="97"/>
        <v/>
      </c>
      <c r="M152" s="94" t="str">
        <f t="shared" si="98"/>
        <v/>
      </c>
      <c r="N152" s="94" t="str">
        <f t="shared" si="99"/>
        <v/>
      </c>
      <c r="O152" s="94" t="str">
        <f t="shared" si="100"/>
        <v/>
      </c>
      <c r="P152" s="94" t="str">
        <f t="shared" si="101"/>
        <v/>
      </c>
      <c r="Q152" s="94" t="str">
        <f t="shared" si="102"/>
        <v/>
      </c>
      <c r="R152" s="94" t="str">
        <f t="shared" si="103"/>
        <v/>
      </c>
      <c r="S152" s="94" t="str">
        <f t="shared" si="104"/>
        <v/>
      </c>
      <c r="T152" s="94" t="str">
        <f t="shared" si="105"/>
        <v/>
      </c>
      <c r="U152" s="94" t="str">
        <f t="shared" si="106"/>
        <v/>
      </c>
      <c r="V152" s="94" t="str">
        <f t="shared" si="107"/>
        <v/>
      </c>
      <c r="W152" s="94" t="str">
        <f t="shared" si="108"/>
        <v/>
      </c>
      <c r="X152" s="94" t="str">
        <f t="shared" si="109"/>
        <v/>
      </c>
      <c r="Y152" s="94" t="str">
        <f t="shared" si="110"/>
        <v/>
      </c>
      <c r="Z152" s="94" t="str">
        <f t="shared" si="111"/>
        <v/>
      </c>
      <c r="AA152" s="94" t="str">
        <f t="shared" si="112"/>
        <v/>
      </c>
      <c r="AB152" s="94" t="str">
        <f t="shared" si="113"/>
        <v/>
      </c>
      <c r="AC152" s="94" t="str">
        <f t="shared" si="114"/>
        <v/>
      </c>
      <c r="AD152" s="95" t="str">
        <f t="shared" si="115"/>
        <v/>
      </c>
      <c r="AE152" s="92">
        <f t="shared" si="84"/>
        <v>0</v>
      </c>
      <c r="AF152" s="97" t="str">
        <f t="shared" si="85"/>
        <v/>
      </c>
      <c r="AG152" s="92">
        <f t="shared" si="86"/>
        <v>0</v>
      </c>
      <c r="AH152" s="92">
        <f t="shared" si="87"/>
        <v>0</v>
      </c>
    </row>
    <row r="153" spans="1:34" x14ac:dyDescent="0.25">
      <c r="A153" s="92" t="str">
        <f t="shared" si="88"/>
        <v/>
      </c>
      <c r="B153" s="49">
        <v>7290</v>
      </c>
      <c r="C153" s="115" t="s">
        <v>314</v>
      </c>
      <c r="D153" s="93" t="str">
        <f t="shared" si="89"/>
        <v/>
      </c>
      <c r="E153" s="94" t="str">
        <f t="shared" si="90"/>
        <v/>
      </c>
      <c r="F153" s="94" t="str">
        <f t="shared" si="91"/>
        <v/>
      </c>
      <c r="G153" s="94" t="str">
        <f t="shared" si="92"/>
        <v/>
      </c>
      <c r="H153" s="94" t="str">
        <f t="shared" si="93"/>
        <v/>
      </c>
      <c r="I153" s="94" t="str">
        <f t="shared" si="94"/>
        <v/>
      </c>
      <c r="J153" s="94" t="str">
        <f t="shared" si="95"/>
        <v/>
      </c>
      <c r="K153" s="94" t="str">
        <f t="shared" si="96"/>
        <v/>
      </c>
      <c r="L153" s="94" t="str">
        <f t="shared" si="97"/>
        <v/>
      </c>
      <c r="M153" s="94" t="str">
        <f t="shared" si="98"/>
        <v/>
      </c>
      <c r="N153" s="94" t="str">
        <f t="shared" si="99"/>
        <v/>
      </c>
      <c r="O153" s="94" t="str">
        <f t="shared" si="100"/>
        <v/>
      </c>
      <c r="P153" s="94" t="str">
        <f t="shared" si="101"/>
        <v/>
      </c>
      <c r="Q153" s="94" t="str">
        <f t="shared" si="102"/>
        <v/>
      </c>
      <c r="R153" s="94" t="str">
        <f t="shared" si="103"/>
        <v/>
      </c>
      <c r="S153" s="94" t="str">
        <f t="shared" si="104"/>
        <v/>
      </c>
      <c r="T153" s="94" t="str">
        <f t="shared" si="105"/>
        <v/>
      </c>
      <c r="U153" s="94" t="str">
        <f t="shared" si="106"/>
        <v/>
      </c>
      <c r="V153" s="94" t="str">
        <f t="shared" si="107"/>
        <v/>
      </c>
      <c r="W153" s="94" t="str">
        <f t="shared" si="108"/>
        <v/>
      </c>
      <c r="X153" s="94" t="str">
        <f t="shared" si="109"/>
        <v/>
      </c>
      <c r="Y153" s="94" t="str">
        <f t="shared" si="110"/>
        <v/>
      </c>
      <c r="Z153" s="94" t="str">
        <f t="shared" si="111"/>
        <v/>
      </c>
      <c r="AA153" s="94" t="str">
        <f t="shared" si="112"/>
        <v/>
      </c>
      <c r="AB153" s="94" t="str">
        <f t="shared" si="113"/>
        <v/>
      </c>
      <c r="AC153" s="94" t="str">
        <f t="shared" si="114"/>
        <v/>
      </c>
      <c r="AD153" s="95" t="str">
        <f t="shared" si="115"/>
        <v/>
      </c>
      <c r="AE153" s="92">
        <f t="shared" si="84"/>
        <v>0</v>
      </c>
      <c r="AF153" s="97" t="str">
        <f t="shared" si="85"/>
        <v/>
      </c>
      <c r="AG153" s="92">
        <f t="shared" si="86"/>
        <v>0</v>
      </c>
      <c r="AH153" s="92">
        <f t="shared" si="87"/>
        <v>0</v>
      </c>
    </row>
    <row r="154" spans="1:34" x14ac:dyDescent="0.25">
      <c r="A154" s="92" t="str">
        <f t="shared" si="88"/>
        <v/>
      </c>
      <c r="B154" s="49">
        <v>4860</v>
      </c>
      <c r="C154" s="115" t="s">
        <v>316</v>
      </c>
      <c r="D154" s="93" t="str">
        <f t="shared" si="89"/>
        <v/>
      </c>
      <c r="E154" s="94" t="str">
        <f t="shared" si="90"/>
        <v/>
      </c>
      <c r="F154" s="94" t="str">
        <f t="shared" si="91"/>
        <v/>
      </c>
      <c r="G154" s="94" t="str">
        <f t="shared" si="92"/>
        <v/>
      </c>
      <c r="H154" s="94" t="str">
        <f t="shared" si="93"/>
        <v/>
      </c>
      <c r="I154" s="94" t="str">
        <f t="shared" si="94"/>
        <v/>
      </c>
      <c r="J154" s="94" t="str">
        <f t="shared" si="95"/>
        <v/>
      </c>
      <c r="K154" s="94" t="str">
        <f t="shared" si="96"/>
        <v/>
      </c>
      <c r="L154" s="94" t="str">
        <f t="shared" si="97"/>
        <v/>
      </c>
      <c r="M154" s="94" t="str">
        <f t="shared" si="98"/>
        <v/>
      </c>
      <c r="N154" s="94" t="str">
        <f t="shared" si="99"/>
        <v/>
      </c>
      <c r="O154" s="94" t="str">
        <f t="shared" si="100"/>
        <v/>
      </c>
      <c r="P154" s="94" t="str">
        <f t="shared" si="101"/>
        <v/>
      </c>
      <c r="Q154" s="94" t="str">
        <f t="shared" si="102"/>
        <v/>
      </c>
      <c r="R154" s="94" t="str">
        <f t="shared" si="103"/>
        <v/>
      </c>
      <c r="S154" s="94" t="str">
        <f t="shared" si="104"/>
        <v/>
      </c>
      <c r="T154" s="94" t="str">
        <f t="shared" si="105"/>
        <v/>
      </c>
      <c r="U154" s="94" t="str">
        <f t="shared" si="106"/>
        <v/>
      </c>
      <c r="V154" s="94" t="str">
        <f t="shared" si="107"/>
        <v/>
      </c>
      <c r="W154" s="94" t="str">
        <f t="shared" si="108"/>
        <v/>
      </c>
      <c r="X154" s="94" t="str">
        <f t="shared" si="109"/>
        <v/>
      </c>
      <c r="Y154" s="94" t="str">
        <f t="shared" si="110"/>
        <v/>
      </c>
      <c r="Z154" s="94" t="str">
        <f t="shared" si="111"/>
        <v/>
      </c>
      <c r="AA154" s="94" t="str">
        <f t="shared" si="112"/>
        <v/>
      </c>
      <c r="AB154" s="94" t="str">
        <f t="shared" si="113"/>
        <v/>
      </c>
      <c r="AC154" s="94" t="str">
        <f t="shared" si="114"/>
        <v/>
      </c>
      <c r="AD154" s="95" t="str">
        <f t="shared" si="115"/>
        <v/>
      </c>
      <c r="AE154" s="92">
        <f t="shared" si="84"/>
        <v>0</v>
      </c>
      <c r="AF154" s="97" t="str">
        <f t="shared" si="85"/>
        <v/>
      </c>
      <c r="AG154" s="92">
        <f t="shared" si="86"/>
        <v>0</v>
      </c>
      <c r="AH154" s="92">
        <f t="shared" si="87"/>
        <v>0</v>
      </c>
    </row>
    <row r="155" spans="1:34" x14ac:dyDescent="0.25">
      <c r="A155" s="92" t="str">
        <f t="shared" si="88"/>
        <v/>
      </c>
      <c r="B155" s="49">
        <v>3401</v>
      </c>
      <c r="C155" s="115" t="s">
        <v>317</v>
      </c>
      <c r="D155" s="93" t="str">
        <f t="shared" si="89"/>
        <v/>
      </c>
      <c r="E155" s="94" t="str">
        <f t="shared" si="90"/>
        <v/>
      </c>
      <c r="F155" s="94" t="str">
        <f t="shared" si="91"/>
        <v/>
      </c>
      <c r="G155" s="94" t="str">
        <f t="shared" si="92"/>
        <v/>
      </c>
      <c r="H155" s="94" t="str">
        <f t="shared" si="93"/>
        <v/>
      </c>
      <c r="I155" s="94" t="str">
        <f t="shared" si="94"/>
        <v/>
      </c>
      <c r="J155" s="94" t="str">
        <f t="shared" si="95"/>
        <v/>
      </c>
      <c r="K155" s="94" t="str">
        <f t="shared" si="96"/>
        <v/>
      </c>
      <c r="L155" s="94" t="str">
        <f t="shared" si="97"/>
        <v/>
      </c>
      <c r="M155" s="94" t="str">
        <f t="shared" si="98"/>
        <v/>
      </c>
      <c r="N155" s="94" t="str">
        <f t="shared" si="99"/>
        <v/>
      </c>
      <c r="O155" s="94" t="str">
        <f t="shared" si="100"/>
        <v/>
      </c>
      <c r="P155" s="94" t="str">
        <f t="shared" si="101"/>
        <v/>
      </c>
      <c r="Q155" s="94" t="str">
        <f t="shared" si="102"/>
        <v/>
      </c>
      <c r="R155" s="94" t="str">
        <f t="shared" si="103"/>
        <v/>
      </c>
      <c r="S155" s="94" t="str">
        <f t="shared" si="104"/>
        <v/>
      </c>
      <c r="T155" s="94" t="str">
        <f t="shared" si="105"/>
        <v/>
      </c>
      <c r="U155" s="94" t="str">
        <f t="shared" si="106"/>
        <v/>
      </c>
      <c r="V155" s="94" t="str">
        <f t="shared" si="107"/>
        <v/>
      </c>
      <c r="W155" s="94" t="str">
        <f t="shared" si="108"/>
        <v/>
      </c>
      <c r="X155" s="94" t="str">
        <f t="shared" si="109"/>
        <v/>
      </c>
      <c r="Y155" s="94" t="str">
        <f t="shared" si="110"/>
        <v/>
      </c>
      <c r="Z155" s="94" t="str">
        <f t="shared" si="111"/>
        <v/>
      </c>
      <c r="AA155" s="94" t="str">
        <f t="shared" si="112"/>
        <v/>
      </c>
      <c r="AB155" s="94" t="str">
        <f t="shared" si="113"/>
        <v/>
      </c>
      <c r="AC155" s="94" t="str">
        <f t="shared" si="114"/>
        <v/>
      </c>
      <c r="AD155" s="95" t="str">
        <f t="shared" si="115"/>
        <v/>
      </c>
      <c r="AE155" s="92">
        <f t="shared" si="84"/>
        <v>0</v>
      </c>
      <c r="AF155" s="97" t="str">
        <f t="shared" si="85"/>
        <v/>
      </c>
      <c r="AG155" s="92">
        <f t="shared" si="86"/>
        <v>0</v>
      </c>
      <c r="AH155" s="92">
        <f t="shared" si="87"/>
        <v>0</v>
      </c>
    </row>
    <row r="156" spans="1:34" x14ac:dyDescent="0.25">
      <c r="A156" s="92" t="str">
        <f t="shared" si="88"/>
        <v/>
      </c>
      <c r="B156" s="49">
        <v>149</v>
      </c>
      <c r="C156" s="115" t="s">
        <v>319</v>
      </c>
      <c r="D156" s="93" t="str">
        <f t="shared" si="89"/>
        <v/>
      </c>
      <c r="E156" s="94" t="str">
        <f t="shared" si="90"/>
        <v/>
      </c>
      <c r="F156" s="94" t="str">
        <f t="shared" si="91"/>
        <v/>
      </c>
      <c r="G156" s="94" t="str">
        <f t="shared" si="92"/>
        <v/>
      </c>
      <c r="H156" s="94" t="str">
        <f t="shared" si="93"/>
        <v/>
      </c>
      <c r="I156" s="94" t="str">
        <f t="shared" si="94"/>
        <v/>
      </c>
      <c r="J156" s="94" t="str">
        <f t="shared" si="95"/>
        <v/>
      </c>
      <c r="K156" s="94" t="str">
        <f t="shared" si="96"/>
        <v/>
      </c>
      <c r="L156" s="94" t="str">
        <f t="shared" si="97"/>
        <v/>
      </c>
      <c r="M156" s="94" t="str">
        <f t="shared" si="98"/>
        <v/>
      </c>
      <c r="N156" s="94" t="str">
        <f t="shared" si="99"/>
        <v/>
      </c>
      <c r="O156" s="94" t="str">
        <f t="shared" si="100"/>
        <v/>
      </c>
      <c r="P156" s="94" t="str">
        <f t="shared" si="101"/>
        <v/>
      </c>
      <c r="Q156" s="94" t="str">
        <f t="shared" si="102"/>
        <v/>
      </c>
      <c r="R156" s="94" t="str">
        <f t="shared" si="103"/>
        <v/>
      </c>
      <c r="S156" s="94" t="str">
        <f t="shared" si="104"/>
        <v/>
      </c>
      <c r="T156" s="94" t="str">
        <f t="shared" si="105"/>
        <v/>
      </c>
      <c r="U156" s="94" t="str">
        <f t="shared" si="106"/>
        <v/>
      </c>
      <c r="V156" s="94" t="str">
        <f t="shared" si="107"/>
        <v/>
      </c>
      <c r="W156" s="94" t="str">
        <f t="shared" si="108"/>
        <v/>
      </c>
      <c r="X156" s="94" t="str">
        <f t="shared" si="109"/>
        <v/>
      </c>
      <c r="Y156" s="94" t="str">
        <f t="shared" si="110"/>
        <v/>
      </c>
      <c r="Z156" s="94" t="str">
        <f t="shared" si="111"/>
        <v/>
      </c>
      <c r="AA156" s="94" t="str">
        <f t="shared" si="112"/>
        <v/>
      </c>
      <c r="AB156" s="94" t="str">
        <f t="shared" si="113"/>
        <v/>
      </c>
      <c r="AC156" s="94" t="str">
        <f t="shared" si="114"/>
        <v/>
      </c>
      <c r="AD156" s="95" t="str">
        <f t="shared" si="115"/>
        <v/>
      </c>
      <c r="AE156" s="92">
        <f t="shared" si="84"/>
        <v>0</v>
      </c>
      <c r="AF156" s="97" t="str">
        <f t="shared" si="85"/>
        <v/>
      </c>
      <c r="AG156" s="92">
        <f t="shared" si="86"/>
        <v>0</v>
      </c>
      <c r="AH156" s="92">
        <f t="shared" si="87"/>
        <v>0</v>
      </c>
    </row>
    <row r="157" spans="1:34" x14ac:dyDescent="0.25">
      <c r="A157" s="92" t="str">
        <f t="shared" si="88"/>
        <v/>
      </c>
      <c r="B157" s="49">
        <v>546</v>
      </c>
      <c r="C157" s="115" t="s">
        <v>320</v>
      </c>
      <c r="D157" s="93" t="str">
        <f t="shared" si="89"/>
        <v/>
      </c>
      <c r="E157" s="94" t="str">
        <f t="shared" si="90"/>
        <v/>
      </c>
      <c r="F157" s="94" t="str">
        <f t="shared" si="91"/>
        <v/>
      </c>
      <c r="G157" s="94" t="str">
        <f t="shared" si="92"/>
        <v/>
      </c>
      <c r="H157" s="94" t="str">
        <f t="shared" si="93"/>
        <v/>
      </c>
      <c r="I157" s="94" t="str">
        <f t="shared" si="94"/>
        <v/>
      </c>
      <c r="J157" s="94" t="str">
        <f t="shared" si="95"/>
        <v/>
      </c>
      <c r="K157" s="94" t="str">
        <f t="shared" si="96"/>
        <v/>
      </c>
      <c r="L157" s="94" t="str">
        <f t="shared" si="97"/>
        <v/>
      </c>
      <c r="M157" s="94" t="str">
        <f t="shared" si="98"/>
        <v/>
      </c>
      <c r="N157" s="94" t="str">
        <f t="shared" si="99"/>
        <v/>
      </c>
      <c r="O157" s="94" t="str">
        <f t="shared" si="100"/>
        <v/>
      </c>
      <c r="P157" s="94" t="str">
        <f t="shared" si="101"/>
        <v/>
      </c>
      <c r="Q157" s="94" t="str">
        <f t="shared" si="102"/>
        <v/>
      </c>
      <c r="R157" s="94" t="str">
        <f t="shared" si="103"/>
        <v/>
      </c>
      <c r="S157" s="94" t="str">
        <f t="shared" si="104"/>
        <v/>
      </c>
      <c r="T157" s="94" t="str">
        <f t="shared" si="105"/>
        <v/>
      </c>
      <c r="U157" s="94" t="str">
        <f t="shared" si="106"/>
        <v/>
      </c>
      <c r="V157" s="94" t="str">
        <f t="shared" si="107"/>
        <v/>
      </c>
      <c r="W157" s="94" t="str">
        <f t="shared" si="108"/>
        <v/>
      </c>
      <c r="X157" s="94" t="str">
        <f t="shared" si="109"/>
        <v/>
      </c>
      <c r="Y157" s="94" t="str">
        <f t="shared" si="110"/>
        <v/>
      </c>
      <c r="Z157" s="94" t="str">
        <f t="shared" si="111"/>
        <v/>
      </c>
      <c r="AA157" s="94" t="str">
        <f t="shared" si="112"/>
        <v/>
      </c>
      <c r="AB157" s="94" t="str">
        <f t="shared" si="113"/>
        <v/>
      </c>
      <c r="AC157" s="94" t="str">
        <f t="shared" si="114"/>
        <v/>
      </c>
      <c r="AD157" s="95" t="str">
        <f t="shared" si="115"/>
        <v/>
      </c>
      <c r="AE157" s="92">
        <f t="shared" si="84"/>
        <v>0</v>
      </c>
      <c r="AF157" s="97" t="str">
        <f t="shared" si="85"/>
        <v/>
      </c>
      <c r="AG157" s="92">
        <f t="shared" si="86"/>
        <v>0</v>
      </c>
      <c r="AH157" s="92">
        <f t="shared" si="87"/>
        <v>0</v>
      </c>
    </row>
    <row r="158" spans="1:34" x14ac:dyDescent="0.25">
      <c r="A158" s="92" t="str">
        <f t="shared" si="88"/>
        <v/>
      </c>
      <c r="B158" s="49">
        <v>5436</v>
      </c>
      <c r="C158" s="115" t="s">
        <v>322</v>
      </c>
      <c r="D158" s="93" t="str">
        <f t="shared" si="89"/>
        <v/>
      </c>
      <c r="E158" s="94" t="str">
        <f t="shared" si="90"/>
        <v/>
      </c>
      <c r="F158" s="94" t="str">
        <f t="shared" si="91"/>
        <v/>
      </c>
      <c r="G158" s="94" t="str">
        <f t="shared" si="92"/>
        <v/>
      </c>
      <c r="H158" s="94" t="str">
        <f t="shared" si="93"/>
        <v/>
      </c>
      <c r="I158" s="94" t="str">
        <f t="shared" si="94"/>
        <v/>
      </c>
      <c r="J158" s="94" t="str">
        <f t="shared" si="95"/>
        <v/>
      </c>
      <c r="K158" s="94" t="str">
        <f t="shared" si="96"/>
        <v/>
      </c>
      <c r="L158" s="94" t="str">
        <f t="shared" si="97"/>
        <v/>
      </c>
      <c r="M158" s="94" t="str">
        <f t="shared" si="98"/>
        <v/>
      </c>
      <c r="N158" s="94" t="str">
        <f t="shared" si="99"/>
        <v/>
      </c>
      <c r="O158" s="94" t="str">
        <f t="shared" si="100"/>
        <v/>
      </c>
      <c r="P158" s="94" t="str">
        <f t="shared" si="101"/>
        <v/>
      </c>
      <c r="Q158" s="94" t="str">
        <f t="shared" si="102"/>
        <v/>
      </c>
      <c r="R158" s="94" t="str">
        <f t="shared" si="103"/>
        <v/>
      </c>
      <c r="S158" s="94" t="str">
        <f t="shared" si="104"/>
        <v/>
      </c>
      <c r="T158" s="94" t="str">
        <f t="shared" si="105"/>
        <v/>
      </c>
      <c r="U158" s="94" t="str">
        <f t="shared" si="106"/>
        <v/>
      </c>
      <c r="V158" s="94" t="str">
        <f t="shared" si="107"/>
        <v/>
      </c>
      <c r="W158" s="94" t="str">
        <f t="shared" si="108"/>
        <v/>
      </c>
      <c r="X158" s="94" t="str">
        <f t="shared" si="109"/>
        <v/>
      </c>
      <c r="Y158" s="94" t="str">
        <f t="shared" si="110"/>
        <v/>
      </c>
      <c r="Z158" s="94" t="str">
        <f t="shared" si="111"/>
        <v/>
      </c>
      <c r="AA158" s="94" t="str">
        <f t="shared" si="112"/>
        <v/>
      </c>
      <c r="AB158" s="94" t="str">
        <f t="shared" si="113"/>
        <v/>
      </c>
      <c r="AC158" s="94" t="str">
        <f t="shared" si="114"/>
        <v/>
      </c>
      <c r="AD158" s="95" t="str">
        <f t="shared" si="115"/>
        <v/>
      </c>
      <c r="AE158" s="92">
        <f t="shared" si="84"/>
        <v>0</v>
      </c>
      <c r="AF158" s="97" t="str">
        <f t="shared" si="85"/>
        <v/>
      </c>
      <c r="AG158" s="92">
        <f t="shared" si="86"/>
        <v>0</v>
      </c>
      <c r="AH158" s="92">
        <f t="shared" si="87"/>
        <v>0</v>
      </c>
    </row>
    <row r="159" spans="1:34" x14ac:dyDescent="0.25">
      <c r="A159" s="92" t="str">
        <f t="shared" si="88"/>
        <v/>
      </c>
      <c r="B159" s="49">
        <v>3564</v>
      </c>
      <c r="C159" s="115" t="s">
        <v>324</v>
      </c>
      <c r="D159" s="93" t="str">
        <f t="shared" si="89"/>
        <v/>
      </c>
      <c r="E159" s="94" t="str">
        <f t="shared" si="90"/>
        <v/>
      </c>
      <c r="F159" s="94" t="str">
        <f t="shared" si="91"/>
        <v/>
      </c>
      <c r="G159" s="94" t="str">
        <f t="shared" si="92"/>
        <v/>
      </c>
      <c r="H159" s="94" t="str">
        <f t="shared" si="93"/>
        <v/>
      </c>
      <c r="I159" s="94" t="str">
        <f t="shared" si="94"/>
        <v/>
      </c>
      <c r="J159" s="94" t="str">
        <f t="shared" si="95"/>
        <v/>
      </c>
      <c r="K159" s="94" t="str">
        <f t="shared" si="96"/>
        <v/>
      </c>
      <c r="L159" s="94" t="str">
        <f t="shared" si="97"/>
        <v/>
      </c>
      <c r="M159" s="94" t="str">
        <f t="shared" si="98"/>
        <v/>
      </c>
      <c r="N159" s="94" t="str">
        <f t="shared" si="99"/>
        <v/>
      </c>
      <c r="O159" s="94" t="str">
        <f t="shared" si="100"/>
        <v/>
      </c>
      <c r="P159" s="94" t="str">
        <f t="shared" si="101"/>
        <v/>
      </c>
      <c r="Q159" s="94" t="str">
        <f t="shared" si="102"/>
        <v/>
      </c>
      <c r="R159" s="94" t="str">
        <f t="shared" si="103"/>
        <v/>
      </c>
      <c r="S159" s="94" t="str">
        <f t="shared" si="104"/>
        <v/>
      </c>
      <c r="T159" s="94" t="str">
        <f t="shared" si="105"/>
        <v/>
      </c>
      <c r="U159" s="94" t="str">
        <f t="shared" si="106"/>
        <v/>
      </c>
      <c r="V159" s="94" t="str">
        <f t="shared" si="107"/>
        <v/>
      </c>
      <c r="W159" s="94" t="str">
        <f t="shared" si="108"/>
        <v/>
      </c>
      <c r="X159" s="94" t="str">
        <f t="shared" si="109"/>
        <v/>
      </c>
      <c r="Y159" s="94" t="str">
        <f t="shared" si="110"/>
        <v/>
      </c>
      <c r="Z159" s="94" t="str">
        <f t="shared" si="111"/>
        <v/>
      </c>
      <c r="AA159" s="94" t="str">
        <f t="shared" si="112"/>
        <v/>
      </c>
      <c r="AB159" s="94" t="str">
        <f t="shared" si="113"/>
        <v/>
      </c>
      <c r="AC159" s="94" t="str">
        <f t="shared" si="114"/>
        <v/>
      </c>
      <c r="AD159" s="95" t="str">
        <f t="shared" si="115"/>
        <v/>
      </c>
      <c r="AE159" s="92">
        <f t="shared" si="84"/>
        <v>0</v>
      </c>
      <c r="AF159" s="97" t="str">
        <f t="shared" si="85"/>
        <v/>
      </c>
      <c r="AG159" s="92">
        <f t="shared" si="86"/>
        <v>0</v>
      </c>
      <c r="AH159" s="92">
        <f t="shared" si="87"/>
        <v>0</v>
      </c>
    </row>
    <row r="160" spans="1:34" x14ac:dyDescent="0.25">
      <c r="A160" s="92" t="str">
        <f t="shared" si="88"/>
        <v/>
      </c>
      <c r="B160" s="49">
        <v>7751</v>
      </c>
      <c r="C160" s="115" t="s">
        <v>325</v>
      </c>
      <c r="D160" s="93" t="str">
        <f t="shared" si="89"/>
        <v/>
      </c>
      <c r="E160" s="94" t="str">
        <f t="shared" si="90"/>
        <v/>
      </c>
      <c r="F160" s="94" t="str">
        <f t="shared" si="91"/>
        <v/>
      </c>
      <c r="G160" s="94" t="str">
        <f t="shared" si="92"/>
        <v/>
      </c>
      <c r="H160" s="94" t="str">
        <f t="shared" si="93"/>
        <v/>
      </c>
      <c r="I160" s="94" t="str">
        <f t="shared" si="94"/>
        <v/>
      </c>
      <c r="J160" s="94" t="str">
        <f t="shared" si="95"/>
        <v/>
      </c>
      <c r="K160" s="94" t="str">
        <f t="shared" si="96"/>
        <v/>
      </c>
      <c r="L160" s="94" t="str">
        <f t="shared" si="97"/>
        <v/>
      </c>
      <c r="M160" s="94" t="str">
        <f t="shared" si="98"/>
        <v/>
      </c>
      <c r="N160" s="94" t="str">
        <f t="shared" si="99"/>
        <v/>
      </c>
      <c r="O160" s="94" t="str">
        <f t="shared" si="100"/>
        <v/>
      </c>
      <c r="P160" s="94" t="str">
        <f t="shared" si="101"/>
        <v/>
      </c>
      <c r="Q160" s="94" t="str">
        <f t="shared" si="102"/>
        <v/>
      </c>
      <c r="R160" s="94" t="str">
        <f t="shared" si="103"/>
        <v/>
      </c>
      <c r="S160" s="94" t="str">
        <f t="shared" si="104"/>
        <v/>
      </c>
      <c r="T160" s="94" t="str">
        <f t="shared" si="105"/>
        <v/>
      </c>
      <c r="U160" s="94" t="str">
        <f t="shared" si="106"/>
        <v/>
      </c>
      <c r="V160" s="94" t="str">
        <f t="shared" si="107"/>
        <v/>
      </c>
      <c r="W160" s="94" t="str">
        <f t="shared" si="108"/>
        <v/>
      </c>
      <c r="X160" s="94" t="str">
        <f t="shared" si="109"/>
        <v/>
      </c>
      <c r="Y160" s="94" t="str">
        <f t="shared" si="110"/>
        <v/>
      </c>
      <c r="Z160" s="94" t="str">
        <f t="shared" si="111"/>
        <v/>
      </c>
      <c r="AA160" s="94" t="str">
        <f t="shared" si="112"/>
        <v/>
      </c>
      <c r="AB160" s="94" t="str">
        <f t="shared" si="113"/>
        <v/>
      </c>
      <c r="AC160" s="94" t="str">
        <f t="shared" si="114"/>
        <v/>
      </c>
      <c r="AD160" s="95" t="str">
        <f t="shared" si="115"/>
        <v/>
      </c>
      <c r="AE160" s="92">
        <f t="shared" si="84"/>
        <v>0</v>
      </c>
      <c r="AF160" s="97" t="str">
        <f t="shared" si="85"/>
        <v/>
      </c>
      <c r="AG160" s="92">
        <f t="shared" si="86"/>
        <v>0</v>
      </c>
      <c r="AH160" s="92">
        <f t="shared" si="87"/>
        <v>0</v>
      </c>
    </row>
    <row r="161" spans="1:34" x14ac:dyDescent="0.25">
      <c r="A161" s="92" t="str">
        <f t="shared" si="88"/>
        <v/>
      </c>
      <c r="B161" s="49">
        <v>8075</v>
      </c>
      <c r="C161" s="115" t="s">
        <v>327</v>
      </c>
      <c r="D161" s="93" t="str">
        <f t="shared" si="89"/>
        <v/>
      </c>
      <c r="E161" s="94" t="str">
        <f t="shared" si="90"/>
        <v/>
      </c>
      <c r="F161" s="94" t="str">
        <f t="shared" si="91"/>
        <v/>
      </c>
      <c r="G161" s="94" t="str">
        <f t="shared" si="92"/>
        <v/>
      </c>
      <c r="H161" s="94" t="str">
        <f t="shared" si="93"/>
        <v/>
      </c>
      <c r="I161" s="94" t="str">
        <f t="shared" si="94"/>
        <v/>
      </c>
      <c r="J161" s="94" t="str">
        <f t="shared" si="95"/>
        <v/>
      </c>
      <c r="K161" s="94" t="str">
        <f t="shared" si="96"/>
        <v/>
      </c>
      <c r="L161" s="94" t="str">
        <f t="shared" si="97"/>
        <v/>
      </c>
      <c r="M161" s="94" t="str">
        <f t="shared" si="98"/>
        <v/>
      </c>
      <c r="N161" s="94" t="str">
        <f t="shared" si="99"/>
        <v/>
      </c>
      <c r="O161" s="94" t="str">
        <f t="shared" si="100"/>
        <v/>
      </c>
      <c r="P161" s="94" t="str">
        <f t="shared" si="101"/>
        <v/>
      </c>
      <c r="Q161" s="94" t="str">
        <f t="shared" si="102"/>
        <v/>
      </c>
      <c r="R161" s="94" t="str">
        <f t="shared" si="103"/>
        <v/>
      </c>
      <c r="S161" s="94" t="str">
        <f t="shared" si="104"/>
        <v/>
      </c>
      <c r="T161" s="94" t="str">
        <f t="shared" si="105"/>
        <v/>
      </c>
      <c r="U161" s="94" t="str">
        <f t="shared" si="106"/>
        <v/>
      </c>
      <c r="V161" s="94" t="str">
        <f t="shared" si="107"/>
        <v/>
      </c>
      <c r="W161" s="94" t="str">
        <f t="shared" si="108"/>
        <v/>
      </c>
      <c r="X161" s="94" t="str">
        <f t="shared" si="109"/>
        <v/>
      </c>
      <c r="Y161" s="94" t="str">
        <f t="shared" si="110"/>
        <v/>
      </c>
      <c r="Z161" s="94" t="str">
        <f t="shared" si="111"/>
        <v/>
      </c>
      <c r="AA161" s="94" t="str">
        <f t="shared" si="112"/>
        <v/>
      </c>
      <c r="AB161" s="94" t="str">
        <f t="shared" si="113"/>
        <v/>
      </c>
      <c r="AC161" s="94" t="str">
        <f t="shared" si="114"/>
        <v/>
      </c>
      <c r="AD161" s="95" t="str">
        <f t="shared" si="115"/>
        <v/>
      </c>
      <c r="AE161" s="92">
        <f t="shared" si="84"/>
        <v>0</v>
      </c>
      <c r="AF161" s="97" t="str">
        <f t="shared" si="85"/>
        <v/>
      </c>
      <c r="AG161" s="92">
        <f t="shared" si="86"/>
        <v>0</v>
      </c>
      <c r="AH161" s="92">
        <f t="shared" si="87"/>
        <v>0</v>
      </c>
    </row>
    <row r="162" spans="1:34" x14ac:dyDescent="0.25">
      <c r="A162" s="92" t="str">
        <f t="shared" si="88"/>
        <v/>
      </c>
      <c r="B162" s="49">
        <v>2092</v>
      </c>
      <c r="C162" s="115" t="s">
        <v>329</v>
      </c>
      <c r="D162" s="93" t="str">
        <f t="shared" si="89"/>
        <v/>
      </c>
      <c r="E162" s="94" t="str">
        <f t="shared" si="90"/>
        <v/>
      </c>
      <c r="F162" s="94" t="str">
        <f t="shared" si="91"/>
        <v/>
      </c>
      <c r="G162" s="94" t="str">
        <f t="shared" si="92"/>
        <v/>
      </c>
      <c r="H162" s="94" t="str">
        <f t="shared" si="93"/>
        <v/>
      </c>
      <c r="I162" s="94" t="str">
        <f t="shared" si="94"/>
        <v/>
      </c>
      <c r="J162" s="94" t="str">
        <f t="shared" si="95"/>
        <v/>
      </c>
      <c r="K162" s="94" t="str">
        <f t="shared" si="96"/>
        <v/>
      </c>
      <c r="L162" s="94" t="str">
        <f t="shared" si="97"/>
        <v/>
      </c>
      <c r="M162" s="94" t="str">
        <f t="shared" si="98"/>
        <v/>
      </c>
      <c r="N162" s="94" t="str">
        <f t="shared" si="99"/>
        <v/>
      </c>
      <c r="O162" s="94" t="str">
        <f t="shared" si="100"/>
        <v/>
      </c>
      <c r="P162" s="94" t="str">
        <f t="shared" si="101"/>
        <v/>
      </c>
      <c r="Q162" s="94" t="str">
        <f t="shared" si="102"/>
        <v/>
      </c>
      <c r="R162" s="94" t="str">
        <f t="shared" si="103"/>
        <v/>
      </c>
      <c r="S162" s="94" t="str">
        <f t="shared" si="104"/>
        <v/>
      </c>
      <c r="T162" s="94" t="str">
        <f t="shared" si="105"/>
        <v/>
      </c>
      <c r="U162" s="94" t="str">
        <f t="shared" si="106"/>
        <v/>
      </c>
      <c r="V162" s="94" t="str">
        <f t="shared" si="107"/>
        <v/>
      </c>
      <c r="W162" s="94" t="str">
        <f t="shared" si="108"/>
        <v/>
      </c>
      <c r="X162" s="94" t="str">
        <f t="shared" si="109"/>
        <v/>
      </c>
      <c r="Y162" s="94" t="str">
        <f t="shared" si="110"/>
        <v/>
      </c>
      <c r="Z162" s="94" t="str">
        <f t="shared" si="111"/>
        <v/>
      </c>
      <c r="AA162" s="94" t="str">
        <f t="shared" si="112"/>
        <v/>
      </c>
      <c r="AB162" s="94" t="str">
        <f t="shared" si="113"/>
        <v/>
      </c>
      <c r="AC162" s="94" t="str">
        <f t="shared" si="114"/>
        <v/>
      </c>
      <c r="AD162" s="95" t="str">
        <f t="shared" si="115"/>
        <v/>
      </c>
      <c r="AE162" s="92">
        <f t="shared" si="84"/>
        <v>0</v>
      </c>
      <c r="AF162" s="97" t="str">
        <f t="shared" si="85"/>
        <v/>
      </c>
      <c r="AG162" s="92">
        <f t="shared" si="86"/>
        <v>0</v>
      </c>
      <c r="AH162" s="92">
        <f t="shared" si="87"/>
        <v>0</v>
      </c>
    </row>
    <row r="163" spans="1:34" x14ac:dyDescent="0.25">
      <c r="A163" s="92" t="str">
        <f t="shared" si="88"/>
        <v/>
      </c>
      <c r="B163" s="49">
        <v>5343</v>
      </c>
      <c r="C163" s="115" t="s">
        <v>330</v>
      </c>
      <c r="D163" s="93" t="str">
        <f t="shared" si="89"/>
        <v/>
      </c>
      <c r="E163" s="94" t="str">
        <f t="shared" si="90"/>
        <v/>
      </c>
      <c r="F163" s="94" t="str">
        <f t="shared" si="91"/>
        <v/>
      </c>
      <c r="G163" s="94" t="str">
        <f t="shared" si="92"/>
        <v/>
      </c>
      <c r="H163" s="94" t="str">
        <f t="shared" si="93"/>
        <v/>
      </c>
      <c r="I163" s="94" t="str">
        <f t="shared" si="94"/>
        <v/>
      </c>
      <c r="J163" s="94" t="str">
        <f t="shared" si="95"/>
        <v/>
      </c>
      <c r="K163" s="94" t="str">
        <f t="shared" si="96"/>
        <v/>
      </c>
      <c r="L163" s="94" t="str">
        <f t="shared" si="97"/>
        <v/>
      </c>
      <c r="M163" s="94" t="str">
        <f t="shared" si="98"/>
        <v/>
      </c>
      <c r="N163" s="94" t="str">
        <f t="shared" si="99"/>
        <v/>
      </c>
      <c r="O163" s="94" t="str">
        <f t="shared" si="100"/>
        <v/>
      </c>
      <c r="P163" s="94" t="str">
        <f t="shared" si="101"/>
        <v/>
      </c>
      <c r="Q163" s="94" t="str">
        <f t="shared" si="102"/>
        <v/>
      </c>
      <c r="R163" s="94" t="str">
        <f t="shared" si="103"/>
        <v/>
      </c>
      <c r="S163" s="94" t="str">
        <f t="shared" si="104"/>
        <v/>
      </c>
      <c r="T163" s="94" t="str">
        <f t="shared" si="105"/>
        <v/>
      </c>
      <c r="U163" s="94" t="str">
        <f t="shared" si="106"/>
        <v/>
      </c>
      <c r="V163" s="94" t="str">
        <f t="shared" si="107"/>
        <v/>
      </c>
      <c r="W163" s="94" t="str">
        <f t="shared" si="108"/>
        <v/>
      </c>
      <c r="X163" s="94" t="str">
        <f t="shared" si="109"/>
        <v/>
      </c>
      <c r="Y163" s="94" t="str">
        <f t="shared" si="110"/>
        <v/>
      </c>
      <c r="Z163" s="94" t="str">
        <f t="shared" si="111"/>
        <v/>
      </c>
      <c r="AA163" s="94" t="str">
        <f t="shared" si="112"/>
        <v/>
      </c>
      <c r="AB163" s="94" t="str">
        <f t="shared" si="113"/>
        <v/>
      </c>
      <c r="AC163" s="94" t="str">
        <f t="shared" si="114"/>
        <v/>
      </c>
      <c r="AD163" s="95" t="str">
        <f t="shared" si="115"/>
        <v/>
      </c>
      <c r="AE163" s="92">
        <f t="shared" si="84"/>
        <v>0</v>
      </c>
      <c r="AF163" s="97" t="str">
        <f t="shared" si="85"/>
        <v/>
      </c>
      <c r="AG163" s="92">
        <f t="shared" si="86"/>
        <v>0</v>
      </c>
      <c r="AH163" s="92">
        <f t="shared" si="87"/>
        <v>0</v>
      </c>
    </row>
    <row r="164" spans="1:34" x14ac:dyDescent="0.25">
      <c r="A164" s="92" t="str">
        <f t="shared" si="88"/>
        <v/>
      </c>
      <c r="B164" s="49">
        <v>6446</v>
      </c>
      <c r="C164" s="115" t="s">
        <v>332</v>
      </c>
      <c r="D164" s="93" t="str">
        <f t="shared" si="89"/>
        <v/>
      </c>
      <c r="E164" s="94" t="str">
        <f t="shared" si="90"/>
        <v/>
      </c>
      <c r="F164" s="94" t="str">
        <f t="shared" si="91"/>
        <v/>
      </c>
      <c r="G164" s="94" t="str">
        <f t="shared" si="92"/>
        <v/>
      </c>
      <c r="H164" s="94" t="str">
        <f t="shared" si="93"/>
        <v/>
      </c>
      <c r="I164" s="94" t="str">
        <f t="shared" si="94"/>
        <v/>
      </c>
      <c r="J164" s="94" t="str">
        <f t="shared" si="95"/>
        <v/>
      </c>
      <c r="K164" s="94" t="str">
        <f t="shared" si="96"/>
        <v/>
      </c>
      <c r="L164" s="94" t="str">
        <f t="shared" si="97"/>
        <v/>
      </c>
      <c r="M164" s="94" t="str">
        <f t="shared" si="98"/>
        <v/>
      </c>
      <c r="N164" s="94" t="str">
        <f t="shared" si="99"/>
        <v/>
      </c>
      <c r="O164" s="94" t="str">
        <f t="shared" si="100"/>
        <v/>
      </c>
      <c r="P164" s="94" t="str">
        <f t="shared" si="101"/>
        <v/>
      </c>
      <c r="Q164" s="94" t="str">
        <f t="shared" si="102"/>
        <v/>
      </c>
      <c r="R164" s="94" t="str">
        <f t="shared" si="103"/>
        <v/>
      </c>
      <c r="S164" s="94" t="str">
        <f t="shared" si="104"/>
        <v/>
      </c>
      <c r="T164" s="94" t="str">
        <f t="shared" si="105"/>
        <v/>
      </c>
      <c r="U164" s="94" t="str">
        <f t="shared" si="106"/>
        <v/>
      </c>
      <c r="V164" s="94" t="str">
        <f t="shared" si="107"/>
        <v/>
      </c>
      <c r="W164" s="94" t="str">
        <f t="shared" si="108"/>
        <v/>
      </c>
      <c r="X164" s="94" t="str">
        <f t="shared" si="109"/>
        <v/>
      </c>
      <c r="Y164" s="94" t="str">
        <f t="shared" si="110"/>
        <v/>
      </c>
      <c r="Z164" s="94" t="str">
        <f t="shared" si="111"/>
        <v/>
      </c>
      <c r="AA164" s="94" t="str">
        <f t="shared" si="112"/>
        <v/>
      </c>
      <c r="AB164" s="94" t="str">
        <f t="shared" si="113"/>
        <v/>
      </c>
      <c r="AC164" s="94" t="str">
        <f t="shared" si="114"/>
        <v/>
      </c>
      <c r="AD164" s="95" t="str">
        <f t="shared" si="115"/>
        <v/>
      </c>
      <c r="AE164" s="92">
        <f t="shared" si="84"/>
        <v>0</v>
      </c>
      <c r="AF164" s="97" t="str">
        <f t="shared" si="85"/>
        <v/>
      </c>
      <c r="AG164" s="92">
        <f t="shared" si="86"/>
        <v>0</v>
      </c>
      <c r="AH164" s="92">
        <f t="shared" si="87"/>
        <v>0</v>
      </c>
    </row>
    <row r="165" spans="1:34" x14ac:dyDescent="0.25">
      <c r="A165" s="92" t="str">
        <f t="shared" si="88"/>
        <v/>
      </c>
      <c r="B165" s="49">
        <v>2719</v>
      </c>
      <c r="C165" s="115" t="s">
        <v>333</v>
      </c>
      <c r="D165" s="93" t="str">
        <f t="shared" si="89"/>
        <v/>
      </c>
      <c r="E165" s="94" t="str">
        <f t="shared" si="90"/>
        <v/>
      </c>
      <c r="F165" s="94" t="str">
        <f t="shared" si="91"/>
        <v/>
      </c>
      <c r="G165" s="94" t="str">
        <f t="shared" si="92"/>
        <v/>
      </c>
      <c r="H165" s="94" t="str">
        <f t="shared" si="93"/>
        <v/>
      </c>
      <c r="I165" s="94" t="str">
        <f t="shared" si="94"/>
        <v/>
      </c>
      <c r="J165" s="94" t="str">
        <f t="shared" si="95"/>
        <v/>
      </c>
      <c r="K165" s="94" t="str">
        <f t="shared" si="96"/>
        <v/>
      </c>
      <c r="L165" s="94" t="str">
        <f t="shared" si="97"/>
        <v/>
      </c>
      <c r="M165" s="94" t="str">
        <f t="shared" si="98"/>
        <v/>
      </c>
      <c r="N165" s="94" t="str">
        <f t="shared" si="99"/>
        <v/>
      </c>
      <c r="O165" s="94" t="str">
        <f t="shared" si="100"/>
        <v/>
      </c>
      <c r="P165" s="94" t="str">
        <f t="shared" si="101"/>
        <v/>
      </c>
      <c r="Q165" s="94" t="str">
        <f t="shared" si="102"/>
        <v/>
      </c>
      <c r="R165" s="94" t="str">
        <f t="shared" si="103"/>
        <v/>
      </c>
      <c r="S165" s="94" t="str">
        <f t="shared" si="104"/>
        <v/>
      </c>
      <c r="T165" s="94" t="str">
        <f t="shared" si="105"/>
        <v/>
      </c>
      <c r="U165" s="94" t="str">
        <f t="shared" si="106"/>
        <v/>
      </c>
      <c r="V165" s="94" t="str">
        <f t="shared" si="107"/>
        <v/>
      </c>
      <c r="W165" s="94" t="str">
        <f t="shared" si="108"/>
        <v/>
      </c>
      <c r="X165" s="94" t="str">
        <f t="shared" si="109"/>
        <v/>
      </c>
      <c r="Y165" s="94" t="str">
        <f t="shared" si="110"/>
        <v/>
      </c>
      <c r="Z165" s="94" t="str">
        <f t="shared" si="111"/>
        <v/>
      </c>
      <c r="AA165" s="94" t="str">
        <f t="shared" si="112"/>
        <v/>
      </c>
      <c r="AB165" s="94" t="str">
        <f t="shared" si="113"/>
        <v/>
      </c>
      <c r="AC165" s="94" t="str">
        <f t="shared" si="114"/>
        <v/>
      </c>
      <c r="AD165" s="95" t="str">
        <f t="shared" si="115"/>
        <v/>
      </c>
      <c r="AE165" s="92">
        <f t="shared" si="84"/>
        <v>0</v>
      </c>
      <c r="AF165" s="97" t="str">
        <f t="shared" si="85"/>
        <v/>
      </c>
      <c r="AG165" s="92">
        <f t="shared" si="86"/>
        <v>0</v>
      </c>
      <c r="AH165" s="92">
        <f t="shared" si="87"/>
        <v>0</v>
      </c>
    </row>
    <row r="166" spans="1:34" x14ac:dyDescent="0.25">
      <c r="A166" s="92" t="str">
        <f t="shared" si="88"/>
        <v/>
      </c>
      <c r="B166" s="49">
        <v>4715</v>
      </c>
      <c r="C166" s="115" t="s">
        <v>334</v>
      </c>
      <c r="D166" s="93" t="str">
        <f t="shared" si="89"/>
        <v/>
      </c>
      <c r="E166" s="94" t="str">
        <f t="shared" si="90"/>
        <v/>
      </c>
      <c r="F166" s="94" t="str">
        <f t="shared" si="91"/>
        <v/>
      </c>
      <c r="G166" s="94" t="str">
        <f t="shared" si="92"/>
        <v/>
      </c>
      <c r="H166" s="94" t="str">
        <f t="shared" si="93"/>
        <v/>
      </c>
      <c r="I166" s="94" t="str">
        <f t="shared" si="94"/>
        <v/>
      </c>
      <c r="J166" s="94" t="str">
        <f t="shared" si="95"/>
        <v/>
      </c>
      <c r="K166" s="94" t="str">
        <f t="shared" si="96"/>
        <v/>
      </c>
      <c r="L166" s="94" t="str">
        <f t="shared" si="97"/>
        <v/>
      </c>
      <c r="M166" s="94" t="str">
        <f t="shared" si="98"/>
        <v/>
      </c>
      <c r="N166" s="94" t="str">
        <f t="shared" si="99"/>
        <v/>
      </c>
      <c r="O166" s="94" t="str">
        <f t="shared" si="100"/>
        <v/>
      </c>
      <c r="P166" s="94" t="str">
        <f t="shared" si="101"/>
        <v/>
      </c>
      <c r="Q166" s="94" t="str">
        <f t="shared" si="102"/>
        <v/>
      </c>
      <c r="R166" s="94" t="str">
        <f t="shared" si="103"/>
        <v/>
      </c>
      <c r="S166" s="94" t="str">
        <f t="shared" si="104"/>
        <v/>
      </c>
      <c r="T166" s="94" t="str">
        <f t="shared" si="105"/>
        <v/>
      </c>
      <c r="U166" s="94" t="str">
        <f t="shared" si="106"/>
        <v/>
      </c>
      <c r="V166" s="94" t="str">
        <f t="shared" si="107"/>
        <v/>
      </c>
      <c r="W166" s="94" t="str">
        <f t="shared" si="108"/>
        <v/>
      </c>
      <c r="X166" s="94" t="str">
        <f t="shared" si="109"/>
        <v/>
      </c>
      <c r="Y166" s="94" t="str">
        <f t="shared" si="110"/>
        <v/>
      </c>
      <c r="Z166" s="94" t="str">
        <f t="shared" si="111"/>
        <v/>
      </c>
      <c r="AA166" s="94" t="str">
        <f t="shared" si="112"/>
        <v/>
      </c>
      <c r="AB166" s="94" t="str">
        <f t="shared" si="113"/>
        <v/>
      </c>
      <c r="AC166" s="94" t="str">
        <f t="shared" si="114"/>
        <v/>
      </c>
      <c r="AD166" s="95" t="str">
        <f t="shared" si="115"/>
        <v/>
      </c>
      <c r="AE166" s="92">
        <f t="shared" si="84"/>
        <v>0</v>
      </c>
      <c r="AF166" s="97" t="str">
        <f t="shared" si="85"/>
        <v/>
      </c>
      <c r="AG166" s="92">
        <f t="shared" si="86"/>
        <v>0</v>
      </c>
      <c r="AH166" s="92">
        <f t="shared" si="87"/>
        <v>0</v>
      </c>
    </row>
    <row r="167" spans="1:34" x14ac:dyDescent="0.25">
      <c r="A167" s="92" t="str">
        <f t="shared" si="88"/>
        <v/>
      </c>
      <c r="B167" s="49">
        <v>15</v>
      </c>
      <c r="C167" s="115" t="s">
        <v>336</v>
      </c>
      <c r="D167" s="93" t="str">
        <f t="shared" si="89"/>
        <v/>
      </c>
      <c r="E167" s="94" t="str">
        <f t="shared" si="90"/>
        <v/>
      </c>
      <c r="F167" s="94" t="str">
        <f t="shared" si="91"/>
        <v/>
      </c>
      <c r="G167" s="94" t="str">
        <f t="shared" si="92"/>
        <v/>
      </c>
      <c r="H167" s="94" t="str">
        <f t="shared" si="93"/>
        <v/>
      </c>
      <c r="I167" s="94" t="str">
        <f t="shared" si="94"/>
        <v/>
      </c>
      <c r="J167" s="94" t="str">
        <f t="shared" si="95"/>
        <v/>
      </c>
      <c r="K167" s="94" t="str">
        <f t="shared" si="96"/>
        <v/>
      </c>
      <c r="L167" s="94" t="str">
        <f t="shared" si="97"/>
        <v/>
      </c>
      <c r="M167" s="94" t="str">
        <f t="shared" si="98"/>
        <v/>
      </c>
      <c r="N167" s="94" t="str">
        <f t="shared" si="99"/>
        <v/>
      </c>
      <c r="O167" s="94" t="str">
        <f t="shared" si="100"/>
        <v/>
      </c>
      <c r="P167" s="94" t="str">
        <f t="shared" si="101"/>
        <v/>
      </c>
      <c r="Q167" s="94" t="str">
        <f t="shared" si="102"/>
        <v/>
      </c>
      <c r="R167" s="94" t="str">
        <f t="shared" si="103"/>
        <v/>
      </c>
      <c r="S167" s="94" t="str">
        <f t="shared" si="104"/>
        <v/>
      </c>
      <c r="T167" s="94" t="str">
        <f t="shared" si="105"/>
        <v/>
      </c>
      <c r="U167" s="94" t="str">
        <f t="shared" si="106"/>
        <v/>
      </c>
      <c r="V167" s="94" t="str">
        <f t="shared" si="107"/>
        <v/>
      </c>
      <c r="W167" s="94" t="str">
        <f t="shared" si="108"/>
        <v/>
      </c>
      <c r="X167" s="94" t="str">
        <f t="shared" si="109"/>
        <v/>
      </c>
      <c r="Y167" s="94" t="str">
        <f t="shared" si="110"/>
        <v/>
      </c>
      <c r="Z167" s="94" t="str">
        <f t="shared" si="111"/>
        <v/>
      </c>
      <c r="AA167" s="94" t="str">
        <f t="shared" si="112"/>
        <v/>
      </c>
      <c r="AB167" s="94" t="str">
        <f t="shared" si="113"/>
        <v/>
      </c>
      <c r="AC167" s="94" t="str">
        <f t="shared" si="114"/>
        <v/>
      </c>
      <c r="AD167" s="95" t="str">
        <f t="shared" si="115"/>
        <v/>
      </c>
      <c r="AE167" s="92">
        <f t="shared" si="84"/>
        <v>0</v>
      </c>
      <c r="AF167" s="97" t="str">
        <f t="shared" si="85"/>
        <v/>
      </c>
      <c r="AG167" s="92">
        <f t="shared" si="86"/>
        <v>0</v>
      </c>
      <c r="AH167" s="92">
        <f t="shared" si="87"/>
        <v>0</v>
      </c>
    </row>
    <row r="168" spans="1:34" x14ac:dyDescent="0.25">
      <c r="A168" s="92" t="str">
        <f t="shared" si="88"/>
        <v/>
      </c>
      <c r="B168" s="49">
        <v>3013</v>
      </c>
      <c r="C168" s="115" t="s">
        <v>337</v>
      </c>
      <c r="D168" s="93" t="str">
        <f t="shared" si="89"/>
        <v/>
      </c>
      <c r="E168" s="94" t="str">
        <f t="shared" si="90"/>
        <v/>
      </c>
      <c r="F168" s="94" t="str">
        <f t="shared" si="91"/>
        <v/>
      </c>
      <c r="G168" s="94" t="str">
        <f t="shared" si="92"/>
        <v/>
      </c>
      <c r="H168" s="94" t="str">
        <f t="shared" si="93"/>
        <v/>
      </c>
      <c r="I168" s="94" t="str">
        <f t="shared" si="94"/>
        <v/>
      </c>
      <c r="J168" s="94" t="str">
        <f t="shared" si="95"/>
        <v/>
      </c>
      <c r="K168" s="94" t="str">
        <f t="shared" si="96"/>
        <v/>
      </c>
      <c r="L168" s="94" t="str">
        <f t="shared" si="97"/>
        <v/>
      </c>
      <c r="M168" s="94" t="str">
        <f t="shared" si="98"/>
        <v/>
      </c>
      <c r="N168" s="94" t="str">
        <f t="shared" si="99"/>
        <v/>
      </c>
      <c r="O168" s="94" t="str">
        <f t="shared" si="100"/>
        <v/>
      </c>
      <c r="P168" s="94" t="str">
        <f t="shared" si="101"/>
        <v/>
      </c>
      <c r="Q168" s="94" t="str">
        <f t="shared" si="102"/>
        <v/>
      </c>
      <c r="R168" s="94" t="str">
        <f t="shared" si="103"/>
        <v/>
      </c>
      <c r="S168" s="94" t="str">
        <f t="shared" si="104"/>
        <v/>
      </c>
      <c r="T168" s="94" t="str">
        <f t="shared" si="105"/>
        <v/>
      </c>
      <c r="U168" s="94" t="str">
        <f t="shared" si="106"/>
        <v/>
      </c>
      <c r="V168" s="94" t="str">
        <f t="shared" si="107"/>
        <v/>
      </c>
      <c r="W168" s="94" t="str">
        <f t="shared" si="108"/>
        <v/>
      </c>
      <c r="X168" s="94" t="str">
        <f t="shared" si="109"/>
        <v/>
      </c>
      <c r="Y168" s="94" t="str">
        <f t="shared" si="110"/>
        <v/>
      </c>
      <c r="Z168" s="94" t="str">
        <f t="shared" si="111"/>
        <v/>
      </c>
      <c r="AA168" s="94" t="str">
        <f t="shared" si="112"/>
        <v/>
      </c>
      <c r="AB168" s="94" t="str">
        <f t="shared" si="113"/>
        <v/>
      </c>
      <c r="AC168" s="94" t="str">
        <f t="shared" si="114"/>
        <v/>
      </c>
      <c r="AD168" s="95" t="str">
        <f t="shared" si="115"/>
        <v/>
      </c>
      <c r="AE168" s="92">
        <f t="shared" si="84"/>
        <v>0</v>
      </c>
      <c r="AF168" s="97" t="str">
        <f t="shared" si="85"/>
        <v/>
      </c>
      <c r="AG168" s="92">
        <f t="shared" si="86"/>
        <v>0</v>
      </c>
      <c r="AH168" s="92">
        <f t="shared" si="87"/>
        <v>0</v>
      </c>
    </row>
    <row r="169" spans="1:34" x14ac:dyDescent="0.25">
      <c r="A169" s="92" t="str">
        <f t="shared" si="88"/>
        <v/>
      </c>
      <c r="B169" s="49">
        <v>2879</v>
      </c>
      <c r="C169" s="115" t="s">
        <v>338</v>
      </c>
      <c r="D169" s="93" t="str">
        <f t="shared" si="89"/>
        <v/>
      </c>
      <c r="E169" s="94" t="str">
        <f t="shared" si="90"/>
        <v/>
      </c>
      <c r="F169" s="94" t="str">
        <f t="shared" si="91"/>
        <v/>
      </c>
      <c r="G169" s="94" t="str">
        <f t="shared" si="92"/>
        <v/>
      </c>
      <c r="H169" s="94" t="str">
        <f t="shared" si="93"/>
        <v/>
      </c>
      <c r="I169" s="94" t="str">
        <f t="shared" si="94"/>
        <v/>
      </c>
      <c r="J169" s="94" t="str">
        <f t="shared" si="95"/>
        <v/>
      </c>
      <c r="K169" s="94" t="str">
        <f t="shared" si="96"/>
        <v/>
      </c>
      <c r="L169" s="94" t="str">
        <f t="shared" si="97"/>
        <v/>
      </c>
      <c r="M169" s="94" t="str">
        <f t="shared" si="98"/>
        <v/>
      </c>
      <c r="N169" s="94" t="str">
        <f t="shared" si="99"/>
        <v/>
      </c>
      <c r="O169" s="94" t="str">
        <f t="shared" si="100"/>
        <v/>
      </c>
      <c r="P169" s="94" t="str">
        <f t="shared" si="101"/>
        <v/>
      </c>
      <c r="Q169" s="94" t="str">
        <f t="shared" si="102"/>
        <v/>
      </c>
      <c r="R169" s="94" t="str">
        <f t="shared" si="103"/>
        <v/>
      </c>
      <c r="S169" s="94" t="str">
        <f t="shared" si="104"/>
        <v/>
      </c>
      <c r="T169" s="94" t="str">
        <f t="shared" si="105"/>
        <v/>
      </c>
      <c r="U169" s="94" t="str">
        <f t="shared" si="106"/>
        <v/>
      </c>
      <c r="V169" s="94" t="str">
        <f t="shared" si="107"/>
        <v/>
      </c>
      <c r="W169" s="94" t="str">
        <f t="shared" si="108"/>
        <v/>
      </c>
      <c r="X169" s="94" t="str">
        <f t="shared" si="109"/>
        <v/>
      </c>
      <c r="Y169" s="94" t="str">
        <f t="shared" si="110"/>
        <v/>
      </c>
      <c r="Z169" s="94" t="str">
        <f t="shared" si="111"/>
        <v/>
      </c>
      <c r="AA169" s="94" t="str">
        <f t="shared" si="112"/>
        <v/>
      </c>
      <c r="AB169" s="94" t="str">
        <f t="shared" si="113"/>
        <v/>
      </c>
      <c r="AC169" s="94" t="str">
        <f t="shared" si="114"/>
        <v/>
      </c>
      <c r="AD169" s="95" t="str">
        <f t="shared" si="115"/>
        <v/>
      </c>
      <c r="AE169" s="92">
        <f t="shared" si="84"/>
        <v>0</v>
      </c>
      <c r="AF169" s="97" t="str">
        <f t="shared" si="85"/>
        <v/>
      </c>
      <c r="AG169" s="92">
        <f t="shared" si="86"/>
        <v>0</v>
      </c>
      <c r="AH169" s="92">
        <f t="shared" si="87"/>
        <v>0</v>
      </c>
    </row>
    <row r="170" spans="1:34" x14ac:dyDescent="0.25">
      <c r="A170" s="92" t="str">
        <f t="shared" si="88"/>
        <v/>
      </c>
      <c r="B170" s="49">
        <v>3349</v>
      </c>
      <c r="C170" s="115" t="s">
        <v>339</v>
      </c>
      <c r="D170" s="93" t="str">
        <f t="shared" si="89"/>
        <v/>
      </c>
      <c r="E170" s="94" t="str">
        <f t="shared" si="90"/>
        <v/>
      </c>
      <c r="F170" s="94" t="str">
        <f t="shared" si="91"/>
        <v/>
      </c>
      <c r="G170" s="94" t="str">
        <f t="shared" si="92"/>
        <v/>
      </c>
      <c r="H170" s="94" t="str">
        <f t="shared" si="93"/>
        <v/>
      </c>
      <c r="I170" s="94" t="str">
        <f t="shared" si="94"/>
        <v/>
      </c>
      <c r="J170" s="94" t="str">
        <f t="shared" si="95"/>
        <v/>
      </c>
      <c r="K170" s="94" t="str">
        <f t="shared" si="96"/>
        <v/>
      </c>
      <c r="L170" s="94" t="str">
        <f t="shared" si="97"/>
        <v/>
      </c>
      <c r="M170" s="94" t="str">
        <f t="shared" si="98"/>
        <v/>
      </c>
      <c r="N170" s="94" t="str">
        <f t="shared" si="99"/>
        <v/>
      </c>
      <c r="O170" s="94" t="str">
        <f t="shared" si="100"/>
        <v/>
      </c>
      <c r="P170" s="94" t="str">
        <f t="shared" si="101"/>
        <v/>
      </c>
      <c r="Q170" s="94" t="str">
        <f t="shared" si="102"/>
        <v/>
      </c>
      <c r="R170" s="94" t="str">
        <f t="shared" si="103"/>
        <v/>
      </c>
      <c r="S170" s="94" t="str">
        <f t="shared" si="104"/>
        <v/>
      </c>
      <c r="T170" s="94" t="str">
        <f t="shared" si="105"/>
        <v/>
      </c>
      <c r="U170" s="94" t="str">
        <f t="shared" si="106"/>
        <v/>
      </c>
      <c r="V170" s="94" t="str">
        <f t="shared" si="107"/>
        <v/>
      </c>
      <c r="W170" s="94" t="str">
        <f t="shared" si="108"/>
        <v/>
      </c>
      <c r="X170" s="94" t="str">
        <f t="shared" si="109"/>
        <v/>
      </c>
      <c r="Y170" s="94" t="str">
        <f t="shared" si="110"/>
        <v/>
      </c>
      <c r="Z170" s="94" t="str">
        <f t="shared" si="111"/>
        <v/>
      </c>
      <c r="AA170" s="94" t="str">
        <f t="shared" si="112"/>
        <v/>
      </c>
      <c r="AB170" s="94" t="str">
        <f t="shared" si="113"/>
        <v/>
      </c>
      <c r="AC170" s="94" t="str">
        <f t="shared" si="114"/>
        <v/>
      </c>
      <c r="AD170" s="95" t="str">
        <f t="shared" si="115"/>
        <v/>
      </c>
      <c r="AE170" s="92">
        <f t="shared" si="84"/>
        <v>0</v>
      </c>
      <c r="AF170" s="97" t="str">
        <f t="shared" si="85"/>
        <v/>
      </c>
      <c r="AG170" s="92">
        <f t="shared" si="86"/>
        <v>0</v>
      </c>
      <c r="AH170" s="92">
        <f t="shared" si="87"/>
        <v>0</v>
      </c>
    </row>
    <row r="171" spans="1:34" x14ac:dyDescent="0.25">
      <c r="A171" s="92" t="str">
        <f t="shared" si="88"/>
        <v/>
      </c>
      <c r="B171" s="49">
        <v>7283</v>
      </c>
      <c r="C171" s="115" t="s">
        <v>341</v>
      </c>
      <c r="D171" s="93" t="str">
        <f t="shared" si="89"/>
        <v/>
      </c>
      <c r="E171" s="94" t="str">
        <f t="shared" si="90"/>
        <v/>
      </c>
      <c r="F171" s="94" t="str">
        <f t="shared" si="91"/>
        <v/>
      </c>
      <c r="G171" s="94" t="str">
        <f t="shared" si="92"/>
        <v/>
      </c>
      <c r="H171" s="94" t="str">
        <f t="shared" si="93"/>
        <v/>
      </c>
      <c r="I171" s="94" t="str">
        <f t="shared" si="94"/>
        <v/>
      </c>
      <c r="J171" s="94" t="str">
        <f t="shared" si="95"/>
        <v/>
      </c>
      <c r="K171" s="94" t="str">
        <f t="shared" si="96"/>
        <v/>
      </c>
      <c r="L171" s="94" t="str">
        <f t="shared" si="97"/>
        <v/>
      </c>
      <c r="M171" s="94" t="str">
        <f t="shared" si="98"/>
        <v/>
      </c>
      <c r="N171" s="94" t="str">
        <f t="shared" si="99"/>
        <v/>
      </c>
      <c r="O171" s="94" t="str">
        <f t="shared" si="100"/>
        <v/>
      </c>
      <c r="P171" s="94" t="str">
        <f t="shared" si="101"/>
        <v/>
      </c>
      <c r="Q171" s="94" t="str">
        <f t="shared" si="102"/>
        <v/>
      </c>
      <c r="R171" s="94" t="str">
        <f t="shared" si="103"/>
        <v/>
      </c>
      <c r="S171" s="94" t="str">
        <f t="shared" si="104"/>
        <v/>
      </c>
      <c r="T171" s="94" t="str">
        <f t="shared" si="105"/>
        <v/>
      </c>
      <c r="U171" s="94" t="str">
        <f t="shared" si="106"/>
        <v/>
      </c>
      <c r="V171" s="94" t="str">
        <f t="shared" si="107"/>
        <v/>
      </c>
      <c r="W171" s="94" t="str">
        <f t="shared" si="108"/>
        <v/>
      </c>
      <c r="X171" s="94" t="str">
        <f t="shared" si="109"/>
        <v/>
      </c>
      <c r="Y171" s="94" t="str">
        <f t="shared" si="110"/>
        <v/>
      </c>
      <c r="Z171" s="94" t="str">
        <f t="shared" si="111"/>
        <v/>
      </c>
      <c r="AA171" s="94" t="str">
        <f t="shared" si="112"/>
        <v/>
      </c>
      <c r="AB171" s="94" t="str">
        <f t="shared" si="113"/>
        <v/>
      </c>
      <c r="AC171" s="94" t="str">
        <f t="shared" si="114"/>
        <v/>
      </c>
      <c r="AD171" s="95" t="str">
        <f t="shared" si="115"/>
        <v/>
      </c>
      <c r="AE171" s="92">
        <f t="shared" si="84"/>
        <v>0</v>
      </c>
      <c r="AF171" s="97" t="str">
        <f t="shared" si="85"/>
        <v/>
      </c>
      <c r="AG171" s="92">
        <f t="shared" si="86"/>
        <v>0</v>
      </c>
      <c r="AH171" s="92">
        <f t="shared" si="87"/>
        <v>0</v>
      </c>
    </row>
    <row r="172" spans="1:34" x14ac:dyDescent="0.25">
      <c r="A172" s="92" t="str">
        <f t="shared" si="88"/>
        <v/>
      </c>
      <c r="B172" s="49">
        <v>2961</v>
      </c>
      <c r="C172" s="115" t="s">
        <v>342</v>
      </c>
      <c r="D172" s="93" t="str">
        <f t="shared" si="89"/>
        <v/>
      </c>
      <c r="E172" s="94" t="str">
        <f t="shared" si="90"/>
        <v/>
      </c>
      <c r="F172" s="94" t="str">
        <f t="shared" si="91"/>
        <v/>
      </c>
      <c r="G172" s="94" t="str">
        <f t="shared" si="92"/>
        <v/>
      </c>
      <c r="H172" s="94" t="str">
        <f t="shared" si="93"/>
        <v/>
      </c>
      <c r="I172" s="94" t="str">
        <f t="shared" si="94"/>
        <v/>
      </c>
      <c r="J172" s="94" t="str">
        <f t="shared" si="95"/>
        <v/>
      </c>
      <c r="K172" s="94" t="str">
        <f t="shared" si="96"/>
        <v/>
      </c>
      <c r="L172" s="94" t="str">
        <f t="shared" si="97"/>
        <v/>
      </c>
      <c r="M172" s="94" t="str">
        <f t="shared" si="98"/>
        <v/>
      </c>
      <c r="N172" s="94" t="str">
        <f t="shared" si="99"/>
        <v/>
      </c>
      <c r="O172" s="94" t="str">
        <f t="shared" si="100"/>
        <v/>
      </c>
      <c r="P172" s="94" t="str">
        <f t="shared" si="101"/>
        <v/>
      </c>
      <c r="Q172" s="94" t="str">
        <f t="shared" si="102"/>
        <v/>
      </c>
      <c r="R172" s="94" t="str">
        <f t="shared" si="103"/>
        <v/>
      </c>
      <c r="S172" s="94" t="str">
        <f t="shared" si="104"/>
        <v/>
      </c>
      <c r="T172" s="94" t="str">
        <f t="shared" si="105"/>
        <v/>
      </c>
      <c r="U172" s="94" t="str">
        <f t="shared" si="106"/>
        <v/>
      </c>
      <c r="V172" s="94" t="str">
        <f t="shared" si="107"/>
        <v/>
      </c>
      <c r="W172" s="94" t="str">
        <f t="shared" si="108"/>
        <v/>
      </c>
      <c r="X172" s="94" t="str">
        <f t="shared" si="109"/>
        <v/>
      </c>
      <c r="Y172" s="94" t="str">
        <f t="shared" si="110"/>
        <v/>
      </c>
      <c r="Z172" s="94" t="str">
        <f t="shared" si="111"/>
        <v/>
      </c>
      <c r="AA172" s="94" t="str">
        <f t="shared" si="112"/>
        <v/>
      </c>
      <c r="AB172" s="94" t="str">
        <f t="shared" si="113"/>
        <v/>
      </c>
      <c r="AC172" s="94" t="str">
        <f t="shared" si="114"/>
        <v/>
      </c>
      <c r="AD172" s="95" t="str">
        <f t="shared" si="115"/>
        <v/>
      </c>
      <c r="AE172" s="92">
        <f t="shared" si="84"/>
        <v>0</v>
      </c>
      <c r="AF172" s="97" t="str">
        <f t="shared" si="85"/>
        <v/>
      </c>
      <c r="AG172" s="92">
        <f t="shared" si="86"/>
        <v>0</v>
      </c>
      <c r="AH172" s="92">
        <f t="shared" si="87"/>
        <v>0</v>
      </c>
    </row>
    <row r="173" spans="1:34" x14ac:dyDescent="0.25">
      <c r="A173" s="92" t="str">
        <f t="shared" si="88"/>
        <v/>
      </c>
      <c r="B173" s="49">
        <v>1696</v>
      </c>
      <c r="C173" s="115" t="s">
        <v>345</v>
      </c>
      <c r="D173" s="93" t="str">
        <f t="shared" si="89"/>
        <v/>
      </c>
      <c r="E173" s="94" t="str">
        <f t="shared" si="90"/>
        <v/>
      </c>
      <c r="F173" s="94" t="str">
        <f t="shared" si="91"/>
        <v/>
      </c>
      <c r="G173" s="94" t="str">
        <f t="shared" si="92"/>
        <v/>
      </c>
      <c r="H173" s="94" t="str">
        <f t="shared" si="93"/>
        <v/>
      </c>
      <c r="I173" s="94" t="str">
        <f t="shared" si="94"/>
        <v/>
      </c>
      <c r="J173" s="94" t="str">
        <f t="shared" si="95"/>
        <v/>
      </c>
      <c r="K173" s="94" t="str">
        <f t="shared" si="96"/>
        <v/>
      </c>
      <c r="L173" s="94" t="str">
        <f t="shared" si="97"/>
        <v/>
      </c>
      <c r="M173" s="94" t="str">
        <f t="shared" si="98"/>
        <v/>
      </c>
      <c r="N173" s="94" t="str">
        <f t="shared" si="99"/>
        <v/>
      </c>
      <c r="O173" s="94" t="str">
        <f t="shared" si="100"/>
        <v/>
      </c>
      <c r="P173" s="94" t="str">
        <f t="shared" si="101"/>
        <v/>
      </c>
      <c r="Q173" s="94" t="str">
        <f t="shared" si="102"/>
        <v/>
      </c>
      <c r="R173" s="94" t="str">
        <f t="shared" si="103"/>
        <v/>
      </c>
      <c r="S173" s="94" t="str">
        <f t="shared" si="104"/>
        <v/>
      </c>
      <c r="T173" s="94" t="str">
        <f t="shared" si="105"/>
        <v/>
      </c>
      <c r="U173" s="94" t="str">
        <f t="shared" si="106"/>
        <v/>
      </c>
      <c r="V173" s="94" t="str">
        <f t="shared" si="107"/>
        <v/>
      </c>
      <c r="W173" s="94" t="str">
        <f t="shared" si="108"/>
        <v/>
      </c>
      <c r="X173" s="94" t="str">
        <f t="shared" si="109"/>
        <v/>
      </c>
      <c r="Y173" s="94" t="str">
        <f t="shared" si="110"/>
        <v/>
      </c>
      <c r="Z173" s="94" t="str">
        <f t="shared" si="111"/>
        <v/>
      </c>
      <c r="AA173" s="94" t="str">
        <f t="shared" si="112"/>
        <v/>
      </c>
      <c r="AB173" s="94" t="str">
        <f t="shared" si="113"/>
        <v/>
      </c>
      <c r="AC173" s="94" t="str">
        <f t="shared" si="114"/>
        <v/>
      </c>
      <c r="AD173" s="95" t="str">
        <f t="shared" si="115"/>
        <v/>
      </c>
      <c r="AE173" s="92">
        <f t="shared" si="84"/>
        <v>0</v>
      </c>
      <c r="AF173" s="97" t="str">
        <f t="shared" si="85"/>
        <v/>
      </c>
      <c r="AG173" s="92">
        <f t="shared" si="86"/>
        <v>0</v>
      </c>
      <c r="AH173" s="92">
        <f t="shared" si="87"/>
        <v>0</v>
      </c>
    </row>
    <row r="174" spans="1:34" x14ac:dyDescent="0.25">
      <c r="A174" s="92" t="str">
        <f t="shared" si="88"/>
        <v/>
      </c>
      <c r="B174" s="49">
        <v>3024</v>
      </c>
      <c r="C174" s="115" t="s">
        <v>346</v>
      </c>
      <c r="D174" s="93" t="str">
        <f t="shared" si="89"/>
        <v/>
      </c>
      <c r="E174" s="94" t="str">
        <f t="shared" si="90"/>
        <v/>
      </c>
      <c r="F174" s="94" t="str">
        <f t="shared" si="91"/>
        <v/>
      </c>
      <c r="G174" s="94" t="str">
        <f t="shared" si="92"/>
        <v/>
      </c>
      <c r="H174" s="94" t="str">
        <f t="shared" si="93"/>
        <v/>
      </c>
      <c r="I174" s="94" t="str">
        <f t="shared" si="94"/>
        <v/>
      </c>
      <c r="J174" s="94" t="str">
        <f t="shared" si="95"/>
        <v/>
      </c>
      <c r="K174" s="94" t="str">
        <f t="shared" si="96"/>
        <v/>
      </c>
      <c r="L174" s="94" t="str">
        <f t="shared" si="97"/>
        <v/>
      </c>
      <c r="M174" s="94" t="str">
        <f t="shared" si="98"/>
        <v/>
      </c>
      <c r="N174" s="94" t="str">
        <f t="shared" si="99"/>
        <v/>
      </c>
      <c r="O174" s="94" t="str">
        <f t="shared" si="100"/>
        <v/>
      </c>
      <c r="P174" s="94" t="str">
        <f t="shared" si="101"/>
        <v/>
      </c>
      <c r="Q174" s="94" t="str">
        <f t="shared" si="102"/>
        <v/>
      </c>
      <c r="R174" s="94" t="str">
        <f t="shared" si="103"/>
        <v/>
      </c>
      <c r="S174" s="94" t="str">
        <f t="shared" si="104"/>
        <v/>
      </c>
      <c r="T174" s="94" t="str">
        <f t="shared" si="105"/>
        <v/>
      </c>
      <c r="U174" s="94" t="str">
        <f t="shared" si="106"/>
        <v/>
      </c>
      <c r="V174" s="94" t="str">
        <f t="shared" si="107"/>
        <v/>
      </c>
      <c r="W174" s="94" t="str">
        <f t="shared" si="108"/>
        <v/>
      </c>
      <c r="X174" s="94" t="str">
        <f t="shared" si="109"/>
        <v/>
      </c>
      <c r="Y174" s="94" t="str">
        <f t="shared" si="110"/>
        <v/>
      </c>
      <c r="Z174" s="94" t="str">
        <f t="shared" si="111"/>
        <v/>
      </c>
      <c r="AA174" s="94" t="str">
        <f t="shared" si="112"/>
        <v/>
      </c>
      <c r="AB174" s="94" t="str">
        <f t="shared" si="113"/>
        <v/>
      </c>
      <c r="AC174" s="94" t="str">
        <f t="shared" si="114"/>
        <v/>
      </c>
      <c r="AD174" s="95" t="str">
        <f t="shared" si="115"/>
        <v/>
      </c>
      <c r="AE174" s="92">
        <f t="shared" si="84"/>
        <v>0</v>
      </c>
      <c r="AF174" s="97" t="str">
        <f t="shared" si="85"/>
        <v/>
      </c>
      <c r="AG174" s="92">
        <f t="shared" si="86"/>
        <v>0</v>
      </c>
      <c r="AH174" s="92">
        <f t="shared" si="87"/>
        <v>0</v>
      </c>
    </row>
    <row r="175" spans="1:34" x14ac:dyDescent="0.25">
      <c r="A175" s="92" t="str">
        <f t="shared" si="88"/>
        <v/>
      </c>
      <c r="B175" s="49">
        <v>8426</v>
      </c>
      <c r="C175" s="115" t="s">
        <v>347</v>
      </c>
      <c r="D175" s="93" t="str">
        <f t="shared" si="89"/>
        <v/>
      </c>
      <c r="E175" s="94" t="str">
        <f t="shared" si="90"/>
        <v/>
      </c>
      <c r="F175" s="94" t="str">
        <f t="shared" si="91"/>
        <v/>
      </c>
      <c r="G175" s="94" t="str">
        <f t="shared" si="92"/>
        <v/>
      </c>
      <c r="H175" s="94" t="str">
        <f t="shared" si="93"/>
        <v/>
      </c>
      <c r="I175" s="94" t="str">
        <f t="shared" si="94"/>
        <v/>
      </c>
      <c r="J175" s="94" t="str">
        <f t="shared" si="95"/>
        <v/>
      </c>
      <c r="K175" s="94" t="str">
        <f t="shared" si="96"/>
        <v/>
      </c>
      <c r="L175" s="94" t="str">
        <f t="shared" si="97"/>
        <v/>
      </c>
      <c r="M175" s="94" t="str">
        <f t="shared" si="98"/>
        <v/>
      </c>
      <c r="N175" s="94" t="str">
        <f t="shared" si="99"/>
        <v/>
      </c>
      <c r="O175" s="94" t="str">
        <f t="shared" si="100"/>
        <v/>
      </c>
      <c r="P175" s="94" t="str">
        <f t="shared" si="101"/>
        <v/>
      </c>
      <c r="Q175" s="94" t="str">
        <f t="shared" si="102"/>
        <v/>
      </c>
      <c r="R175" s="94" t="str">
        <f t="shared" si="103"/>
        <v/>
      </c>
      <c r="S175" s="94" t="str">
        <f t="shared" si="104"/>
        <v/>
      </c>
      <c r="T175" s="94" t="str">
        <f t="shared" si="105"/>
        <v/>
      </c>
      <c r="U175" s="94" t="str">
        <f t="shared" si="106"/>
        <v/>
      </c>
      <c r="V175" s="94" t="str">
        <f t="shared" si="107"/>
        <v/>
      </c>
      <c r="W175" s="94" t="str">
        <f t="shared" si="108"/>
        <v/>
      </c>
      <c r="X175" s="94" t="str">
        <f t="shared" si="109"/>
        <v/>
      </c>
      <c r="Y175" s="94" t="str">
        <f t="shared" si="110"/>
        <v/>
      </c>
      <c r="Z175" s="94" t="str">
        <f t="shared" si="111"/>
        <v/>
      </c>
      <c r="AA175" s="94" t="str">
        <f t="shared" si="112"/>
        <v/>
      </c>
      <c r="AB175" s="94" t="str">
        <f t="shared" si="113"/>
        <v/>
      </c>
      <c r="AC175" s="94" t="str">
        <f t="shared" si="114"/>
        <v/>
      </c>
      <c r="AD175" s="95" t="str">
        <f t="shared" si="115"/>
        <v/>
      </c>
      <c r="AE175" s="92">
        <f t="shared" si="84"/>
        <v>0</v>
      </c>
      <c r="AF175" s="97" t="str">
        <f t="shared" si="85"/>
        <v/>
      </c>
      <c r="AG175" s="92">
        <f t="shared" si="86"/>
        <v>0</v>
      </c>
      <c r="AH175" s="92">
        <f t="shared" si="87"/>
        <v>0</v>
      </c>
    </row>
    <row r="176" spans="1:34" x14ac:dyDescent="0.25">
      <c r="A176" s="92" t="str">
        <f t="shared" si="88"/>
        <v/>
      </c>
      <c r="B176" s="49">
        <v>2776</v>
      </c>
      <c r="C176" s="115" t="s">
        <v>348</v>
      </c>
      <c r="D176" s="93" t="str">
        <f t="shared" si="89"/>
        <v/>
      </c>
      <c r="E176" s="94" t="str">
        <f t="shared" si="90"/>
        <v/>
      </c>
      <c r="F176" s="94" t="str">
        <f t="shared" si="91"/>
        <v/>
      </c>
      <c r="G176" s="94" t="str">
        <f t="shared" si="92"/>
        <v/>
      </c>
      <c r="H176" s="94" t="str">
        <f t="shared" si="93"/>
        <v/>
      </c>
      <c r="I176" s="94" t="str">
        <f t="shared" si="94"/>
        <v/>
      </c>
      <c r="J176" s="94" t="str">
        <f t="shared" si="95"/>
        <v/>
      </c>
      <c r="K176" s="94" t="str">
        <f t="shared" si="96"/>
        <v/>
      </c>
      <c r="L176" s="94" t="str">
        <f t="shared" si="97"/>
        <v/>
      </c>
      <c r="M176" s="94" t="str">
        <f t="shared" si="98"/>
        <v/>
      </c>
      <c r="N176" s="94" t="str">
        <f t="shared" si="99"/>
        <v/>
      </c>
      <c r="O176" s="94" t="str">
        <f t="shared" si="100"/>
        <v/>
      </c>
      <c r="P176" s="94" t="str">
        <f t="shared" si="101"/>
        <v/>
      </c>
      <c r="Q176" s="94" t="str">
        <f t="shared" si="102"/>
        <v/>
      </c>
      <c r="R176" s="94" t="str">
        <f t="shared" si="103"/>
        <v/>
      </c>
      <c r="S176" s="94" t="str">
        <f t="shared" si="104"/>
        <v/>
      </c>
      <c r="T176" s="94" t="str">
        <f t="shared" si="105"/>
        <v/>
      </c>
      <c r="U176" s="94" t="str">
        <f t="shared" si="106"/>
        <v/>
      </c>
      <c r="V176" s="94" t="str">
        <f t="shared" si="107"/>
        <v/>
      </c>
      <c r="W176" s="94" t="str">
        <f t="shared" si="108"/>
        <v/>
      </c>
      <c r="X176" s="94" t="str">
        <f t="shared" si="109"/>
        <v/>
      </c>
      <c r="Y176" s="94" t="str">
        <f t="shared" si="110"/>
        <v/>
      </c>
      <c r="Z176" s="94" t="str">
        <f t="shared" si="111"/>
        <v/>
      </c>
      <c r="AA176" s="94" t="str">
        <f t="shared" si="112"/>
        <v/>
      </c>
      <c r="AB176" s="94" t="str">
        <f t="shared" si="113"/>
        <v/>
      </c>
      <c r="AC176" s="94" t="str">
        <f t="shared" si="114"/>
        <v/>
      </c>
      <c r="AD176" s="95" t="str">
        <f t="shared" si="115"/>
        <v/>
      </c>
      <c r="AE176" s="92">
        <f t="shared" si="84"/>
        <v>0</v>
      </c>
      <c r="AF176" s="97" t="str">
        <f t="shared" si="85"/>
        <v/>
      </c>
      <c r="AG176" s="92">
        <f t="shared" si="86"/>
        <v>0</v>
      </c>
      <c r="AH176" s="92">
        <f t="shared" si="87"/>
        <v>0</v>
      </c>
    </row>
    <row r="177" spans="1:34" x14ac:dyDescent="0.25">
      <c r="A177" s="92" t="str">
        <f t="shared" si="88"/>
        <v/>
      </c>
      <c r="B177" s="49">
        <v>4209</v>
      </c>
      <c r="C177" s="115" t="s">
        <v>349</v>
      </c>
      <c r="D177" s="93" t="str">
        <f t="shared" si="89"/>
        <v/>
      </c>
      <c r="E177" s="94" t="str">
        <f t="shared" si="90"/>
        <v/>
      </c>
      <c r="F177" s="94" t="str">
        <f t="shared" si="91"/>
        <v/>
      </c>
      <c r="G177" s="94" t="str">
        <f t="shared" si="92"/>
        <v/>
      </c>
      <c r="H177" s="94" t="str">
        <f t="shared" si="93"/>
        <v/>
      </c>
      <c r="I177" s="94" t="str">
        <f t="shared" si="94"/>
        <v/>
      </c>
      <c r="J177" s="94" t="str">
        <f t="shared" si="95"/>
        <v/>
      </c>
      <c r="K177" s="94" t="str">
        <f t="shared" si="96"/>
        <v/>
      </c>
      <c r="L177" s="94" t="str">
        <f t="shared" si="97"/>
        <v/>
      </c>
      <c r="M177" s="94" t="str">
        <f t="shared" si="98"/>
        <v/>
      </c>
      <c r="N177" s="94" t="str">
        <f t="shared" si="99"/>
        <v/>
      </c>
      <c r="O177" s="94" t="str">
        <f t="shared" si="100"/>
        <v/>
      </c>
      <c r="P177" s="94" t="str">
        <f t="shared" si="101"/>
        <v/>
      </c>
      <c r="Q177" s="94" t="str">
        <f t="shared" si="102"/>
        <v/>
      </c>
      <c r="R177" s="94" t="str">
        <f t="shared" si="103"/>
        <v/>
      </c>
      <c r="S177" s="94" t="str">
        <f t="shared" si="104"/>
        <v/>
      </c>
      <c r="T177" s="94" t="str">
        <f t="shared" si="105"/>
        <v/>
      </c>
      <c r="U177" s="94" t="str">
        <f t="shared" si="106"/>
        <v/>
      </c>
      <c r="V177" s="94" t="str">
        <f t="shared" si="107"/>
        <v/>
      </c>
      <c r="W177" s="94" t="str">
        <f t="shared" si="108"/>
        <v/>
      </c>
      <c r="X177" s="94" t="str">
        <f t="shared" si="109"/>
        <v/>
      </c>
      <c r="Y177" s="94" t="str">
        <f t="shared" si="110"/>
        <v/>
      </c>
      <c r="Z177" s="94" t="str">
        <f t="shared" si="111"/>
        <v/>
      </c>
      <c r="AA177" s="94" t="str">
        <f t="shared" si="112"/>
        <v/>
      </c>
      <c r="AB177" s="94" t="str">
        <f t="shared" si="113"/>
        <v/>
      </c>
      <c r="AC177" s="94" t="str">
        <f t="shared" si="114"/>
        <v/>
      </c>
      <c r="AD177" s="95" t="str">
        <f t="shared" si="115"/>
        <v/>
      </c>
      <c r="AE177" s="92">
        <f t="shared" si="84"/>
        <v>0</v>
      </c>
      <c r="AF177" s="97" t="str">
        <f t="shared" si="85"/>
        <v/>
      </c>
      <c r="AG177" s="92">
        <f t="shared" si="86"/>
        <v>0</v>
      </c>
      <c r="AH177" s="92">
        <f t="shared" si="87"/>
        <v>0</v>
      </c>
    </row>
    <row r="178" spans="1:34" x14ac:dyDescent="0.25">
      <c r="A178" s="92" t="str">
        <f t="shared" si="88"/>
        <v/>
      </c>
      <c r="B178" s="49">
        <v>3914</v>
      </c>
      <c r="C178" s="115" t="s">
        <v>350</v>
      </c>
      <c r="D178" s="93" t="str">
        <f t="shared" si="89"/>
        <v/>
      </c>
      <c r="E178" s="94" t="str">
        <f t="shared" si="90"/>
        <v/>
      </c>
      <c r="F178" s="94" t="str">
        <f t="shared" si="91"/>
        <v/>
      </c>
      <c r="G178" s="94" t="str">
        <f t="shared" si="92"/>
        <v/>
      </c>
      <c r="H178" s="94" t="str">
        <f t="shared" si="93"/>
        <v/>
      </c>
      <c r="I178" s="94" t="str">
        <f t="shared" si="94"/>
        <v/>
      </c>
      <c r="J178" s="94" t="str">
        <f t="shared" si="95"/>
        <v/>
      </c>
      <c r="K178" s="94" t="str">
        <f t="shared" si="96"/>
        <v/>
      </c>
      <c r="L178" s="94" t="str">
        <f t="shared" si="97"/>
        <v/>
      </c>
      <c r="M178" s="94" t="str">
        <f t="shared" si="98"/>
        <v/>
      </c>
      <c r="N178" s="94" t="str">
        <f t="shared" si="99"/>
        <v/>
      </c>
      <c r="O178" s="94" t="str">
        <f t="shared" si="100"/>
        <v/>
      </c>
      <c r="P178" s="94" t="str">
        <f t="shared" si="101"/>
        <v/>
      </c>
      <c r="Q178" s="94" t="str">
        <f t="shared" si="102"/>
        <v/>
      </c>
      <c r="R178" s="94" t="str">
        <f t="shared" si="103"/>
        <v/>
      </c>
      <c r="S178" s="94" t="str">
        <f t="shared" si="104"/>
        <v/>
      </c>
      <c r="T178" s="94" t="str">
        <f t="shared" si="105"/>
        <v/>
      </c>
      <c r="U178" s="94" t="str">
        <f t="shared" si="106"/>
        <v/>
      </c>
      <c r="V178" s="94" t="str">
        <f t="shared" si="107"/>
        <v/>
      </c>
      <c r="W178" s="94" t="str">
        <f t="shared" si="108"/>
        <v/>
      </c>
      <c r="X178" s="94" t="str">
        <f t="shared" si="109"/>
        <v/>
      </c>
      <c r="Y178" s="94" t="str">
        <f t="shared" si="110"/>
        <v/>
      </c>
      <c r="Z178" s="94" t="str">
        <f t="shared" si="111"/>
        <v/>
      </c>
      <c r="AA178" s="94" t="str">
        <f t="shared" si="112"/>
        <v/>
      </c>
      <c r="AB178" s="94" t="str">
        <f t="shared" si="113"/>
        <v/>
      </c>
      <c r="AC178" s="94" t="str">
        <f t="shared" si="114"/>
        <v/>
      </c>
      <c r="AD178" s="95" t="str">
        <f t="shared" si="115"/>
        <v/>
      </c>
      <c r="AE178" s="92">
        <f t="shared" si="84"/>
        <v>0</v>
      </c>
      <c r="AF178" s="97" t="str">
        <f t="shared" si="85"/>
        <v/>
      </c>
      <c r="AG178" s="92">
        <f t="shared" si="86"/>
        <v>0</v>
      </c>
      <c r="AH178" s="92">
        <f t="shared" si="87"/>
        <v>0</v>
      </c>
    </row>
    <row r="179" spans="1:34" x14ac:dyDescent="0.25">
      <c r="A179" s="92" t="str">
        <f t="shared" si="88"/>
        <v/>
      </c>
      <c r="B179" s="49">
        <v>2696</v>
      </c>
      <c r="C179" s="115" t="s">
        <v>352</v>
      </c>
      <c r="D179" s="93" t="str">
        <f t="shared" si="89"/>
        <v/>
      </c>
      <c r="E179" s="94" t="str">
        <f t="shared" si="90"/>
        <v/>
      </c>
      <c r="F179" s="94" t="str">
        <f t="shared" si="91"/>
        <v/>
      </c>
      <c r="G179" s="94" t="str">
        <f t="shared" si="92"/>
        <v/>
      </c>
      <c r="H179" s="94" t="str">
        <f t="shared" si="93"/>
        <v/>
      </c>
      <c r="I179" s="94" t="str">
        <f t="shared" si="94"/>
        <v/>
      </c>
      <c r="J179" s="94" t="str">
        <f t="shared" si="95"/>
        <v/>
      </c>
      <c r="K179" s="94" t="str">
        <f t="shared" si="96"/>
        <v/>
      </c>
      <c r="L179" s="94" t="str">
        <f t="shared" si="97"/>
        <v/>
      </c>
      <c r="M179" s="94" t="str">
        <f t="shared" si="98"/>
        <v/>
      </c>
      <c r="N179" s="94" t="str">
        <f t="shared" si="99"/>
        <v/>
      </c>
      <c r="O179" s="94" t="str">
        <f t="shared" si="100"/>
        <v/>
      </c>
      <c r="P179" s="94" t="str">
        <f t="shared" si="101"/>
        <v/>
      </c>
      <c r="Q179" s="94" t="str">
        <f t="shared" si="102"/>
        <v/>
      </c>
      <c r="R179" s="94" t="str">
        <f t="shared" si="103"/>
        <v/>
      </c>
      <c r="S179" s="94" t="str">
        <f t="shared" si="104"/>
        <v/>
      </c>
      <c r="T179" s="94" t="str">
        <f t="shared" si="105"/>
        <v/>
      </c>
      <c r="U179" s="94" t="str">
        <f t="shared" si="106"/>
        <v/>
      </c>
      <c r="V179" s="94" t="str">
        <f t="shared" si="107"/>
        <v/>
      </c>
      <c r="W179" s="94" t="str">
        <f t="shared" si="108"/>
        <v/>
      </c>
      <c r="X179" s="94" t="str">
        <f t="shared" si="109"/>
        <v/>
      </c>
      <c r="Y179" s="94" t="str">
        <f t="shared" si="110"/>
        <v/>
      </c>
      <c r="Z179" s="94" t="str">
        <f t="shared" si="111"/>
        <v/>
      </c>
      <c r="AA179" s="94" t="str">
        <f t="shared" si="112"/>
        <v/>
      </c>
      <c r="AB179" s="94" t="str">
        <f t="shared" si="113"/>
        <v/>
      </c>
      <c r="AC179" s="94" t="str">
        <f t="shared" si="114"/>
        <v/>
      </c>
      <c r="AD179" s="95" t="str">
        <f t="shared" si="115"/>
        <v/>
      </c>
      <c r="AE179" s="92">
        <f t="shared" si="84"/>
        <v>0</v>
      </c>
      <c r="AF179" s="97" t="str">
        <f t="shared" si="85"/>
        <v/>
      </c>
      <c r="AG179" s="92">
        <f t="shared" si="86"/>
        <v>0</v>
      </c>
      <c r="AH179" s="92">
        <f t="shared" si="87"/>
        <v>0</v>
      </c>
    </row>
    <row r="180" spans="1:34" x14ac:dyDescent="0.25">
      <c r="A180" s="92" t="str">
        <f t="shared" si="88"/>
        <v/>
      </c>
      <c r="B180" s="49">
        <v>5523</v>
      </c>
      <c r="C180" s="115" t="s">
        <v>354</v>
      </c>
      <c r="D180" s="93" t="str">
        <f t="shared" si="89"/>
        <v/>
      </c>
      <c r="E180" s="94" t="str">
        <f t="shared" si="90"/>
        <v/>
      </c>
      <c r="F180" s="94" t="str">
        <f t="shared" si="91"/>
        <v/>
      </c>
      <c r="G180" s="94" t="str">
        <f t="shared" si="92"/>
        <v/>
      </c>
      <c r="H180" s="94" t="str">
        <f t="shared" si="93"/>
        <v/>
      </c>
      <c r="I180" s="94" t="str">
        <f t="shared" si="94"/>
        <v/>
      </c>
      <c r="J180" s="94" t="str">
        <f t="shared" si="95"/>
        <v/>
      </c>
      <c r="K180" s="94" t="str">
        <f t="shared" si="96"/>
        <v/>
      </c>
      <c r="L180" s="94" t="str">
        <f t="shared" si="97"/>
        <v/>
      </c>
      <c r="M180" s="94" t="str">
        <f t="shared" si="98"/>
        <v/>
      </c>
      <c r="N180" s="94" t="str">
        <f t="shared" si="99"/>
        <v/>
      </c>
      <c r="O180" s="94" t="str">
        <f t="shared" si="100"/>
        <v/>
      </c>
      <c r="P180" s="94" t="str">
        <f t="shared" si="101"/>
        <v/>
      </c>
      <c r="Q180" s="94" t="str">
        <f t="shared" si="102"/>
        <v/>
      </c>
      <c r="R180" s="94" t="str">
        <f t="shared" si="103"/>
        <v/>
      </c>
      <c r="S180" s="94" t="str">
        <f t="shared" si="104"/>
        <v/>
      </c>
      <c r="T180" s="94" t="str">
        <f t="shared" si="105"/>
        <v/>
      </c>
      <c r="U180" s="94" t="str">
        <f t="shared" si="106"/>
        <v/>
      </c>
      <c r="V180" s="94" t="str">
        <f t="shared" si="107"/>
        <v/>
      </c>
      <c r="W180" s="94" t="str">
        <f t="shared" si="108"/>
        <v/>
      </c>
      <c r="X180" s="94" t="str">
        <f t="shared" si="109"/>
        <v/>
      </c>
      <c r="Y180" s="94" t="str">
        <f t="shared" si="110"/>
        <v/>
      </c>
      <c r="Z180" s="94" t="str">
        <f t="shared" si="111"/>
        <v/>
      </c>
      <c r="AA180" s="94" t="str">
        <f t="shared" si="112"/>
        <v/>
      </c>
      <c r="AB180" s="94" t="str">
        <f t="shared" si="113"/>
        <v/>
      </c>
      <c r="AC180" s="94" t="str">
        <f t="shared" si="114"/>
        <v/>
      </c>
      <c r="AD180" s="95" t="str">
        <f t="shared" si="115"/>
        <v/>
      </c>
      <c r="AE180" s="92">
        <f t="shared" si="84"/>
        <v>0</v>
      </c>
      <c r="AF180" s="97" t="str">
        <f t="shared" si="85"/>
        <v/>
      </c>
      <c r="AG180" s="92">
        <f t="shared" si="86"/>
        <v>0</v>
      </c>
      <c r="AH180" s="92">
        <f t="shared" si="87"/>
        <v>0</v>
      </c>
    </row>
    <row r="181" spans="1:34" x14ac:dyDescent="0.25">
      <c r="A181" s="92" t="str">
        <f t="shared" si="88"/>
        <v/>
      </c>
      <c r="B181" s="49">
        <v>3797</v>
      </c>
      <c r="C181" s="115" t="s">
        <v>772</v>
      </c>
      <c r="D181" s="93" t="str">
        <f t="shared" si="89"/>
        <v/>
      </c>
      <c r="E181" s="94" t="str">
        <f t="shared" si="90"/>
        <v/>
      </c>
      <c r="F181" s="94" t="str">
        <f t="shared" si="91"/>
        <v/>
      </c>
      <c r="G181" s="94" t="str">
        <f t="shared" si="92"/>
        <v/>
      </c>
      <c r="H181" s="94" t="str">
        <f t="shared" si="93"/>
        <v/>
      </c>
      <c r="I181" s="94" t="str">
        <f t="shared" si="94"/>
        <v/>
      </c>
      <c r="J181" s="94" t="str">
        <f t="shared" si="95"/>
        <v/>
      </c>
      <c r="K181" s="94" t="str">
        <f t="shared" si="96"/>
        <v/>
      </c>
      <c r="L181" s="94" t="str">
        <f t="shared" si="97"/>
        <v/>
      </c>
      <c r="M181" s="94" t="str">
        <f t="shared" si="98"/>
        <v/>
      </c>
      <c r="N181" s="94" t="str">
        <f t="shared" si="99"/>
        <v/>
      </c>
      <c r="O181" s="94" t="str">
        <f t="shared" si="100"/>
        <v/>
      </c>
      <c r="P181" s="94" t="str">
        <f t="shared" si="101"/>
        <v/>
      </c>
      <c r="Q181" s="94" t="str">
        <f t="shared" si="102"/>
        <v/>
      </c>
      <c r="R181" s="94" t="str">
        <f t="shared" si="103"/>
        <v/>
      </c>
      <c r="S181" s="94" t="str">
        <f t="shared" si="104"/>
        <v/>
      </c>
      <c r="T181" s="94" t="str">
        <f t="shared" si="105"/>
        <v/>
      </c>
      <c r="U181" s="94" t="str">
        <f t="shared" si="106"/>
        <v/>
      </c>
      <c r="V181" s="94" t="str">
        <f t="shared" si="107"/>
        <v/>
      </c>
      <c r="W181" s="94" t="str">
        <f t="shared" si="108"/>
        <v/>
      </c>
      <c r="X181" s="94" t="str">
        <f t="shared" si="109"/>
        <v/>
      </c>
      <c r="Y181" s="94" t="str">
        <f t="shared" si="110"/>
        <v/>
      </c>
      <c r="Z181" s="94" t="str">
        <f t="shared" si="111"/>
        <v/>
      </c>
      <c r="AA181" s="94" t="str">
        <f t="shared" si="112"/>
        <v/>
      </c>
      <c r="AB181" s="94" t="str">
        <f t="shared" si="113"/>
        <v/>
      </c>
      <c r="AC181" s="94" t="str">
        <f t="shared" si="114"/>
        <v/>
      </c>
      <c r="AD181" s="95" t="str">
        <f t="shared" si="115"/>
        <v/>
      </c>
      <c r="AE181" s="92">
        <f t="shared" si="84"/>
        <v>0</v>
      </c>
      <c r="AF181" s="97" t="str">
        <f t="shared" si="85"/>
        <v/>
      </c>
      <c r="AG181" s="92">
        <f t="shared" si="86"/>
        <v>0</v>
      </c>
      <c r="AH181" s="92">
        <f t="shared" si="87"/>
        <v>0</v>
      </c>
    </row>
    <row r="182" spans="1:34" x14ac:dyDescent="0.25">
      <c r="A182" s="92" t="str">
        <f t="shared" si="88"/>
        <v/>
      </c>
      <c r="B182" s="49">
        <v>2638</v>
      </c>
      <c r="C182" s="115" t="s">
        <v>787</v>
      </c>
      <c r="D182" s="93" t="str">
        <f t="shared" si="89"/>
        <v/>
      </c>
      <c r="E182" s="94" t="str">
        <f t="shared" si="90"/>
        <v/>
      </c>
      <c r="F182" s="94" t="str">
        <f t="shared" si="91"/>
        <v/>
      </c>
      <c r="G182" s="94" t="str">
        <f t="shared" si="92"/>
        <v/>
      </c>
      <c r="H182" s="94" t="str">
        <f t="shared" si="93"/>
        <v/>
      </c>
      <c r="I182" s="94" t="str">
        <f t="shared" si="94"/>
        <v/>
      </c>
      <c r="J182" s="94" t="str">
        <f t="shared" si="95"/>
        <v/>
      </c>
      <c r="K182" s="94" t="str">
        <f t="shared" si="96"/>
        <v/>
      </c>
      <c r="L182" s="94" t="str">
        <f t="shared" si="97"/>
        <v/>
      </c>
      <c r="M182" s="94" t="str">
        <f t="shared" si="98"/>
        <v/>
      </c>
      <c r="N182" s="94" t="str">
        <f t="shared" si="99"/>
        <v/>
      </c>
      <c r="O182" s="94" t="str">
        <f t="shared" si="100"/>
        <v/>
      </c>
      <c r="P182" s="94" t="str">
        <f t="shared" si="101"/>
        <v/>
      </c>
      <c r="Q182" s="94" t="str">
        <f t="shared" si="102"/>
        <v/>
      </c>
      <c r="R182" s="94" t="str">
        <f t="shared" si="103"/>
        <v/>
      </c>
      <c r="S182" s="94" t="str">
        <f t="shared" si="104"/>
        <v/>
      </c>
      <c r="T182" s="94" t="str">
        <f t="shared" si="105"/>
        <v/>
      </c>
      <c r="U182" s="94" t="str">
        <f t="shared" si="106"/>
        <v/>
      </c>
      <c r="V182" s="94" t="str">
        <f t="shared" si="107"/>
        <v/>
      </c>
      <c r="W182" s="94" t="str">
        <f t="shared" si="108"/>
        <v/>
      </c>
      <c r="X182" s="94" t="str">
        <f t="shared" si="109"/>
        <v/>
      </c>
      <c r="Y182" s="94" t="str">
        <f t="shared" si="110"/>
        <v/>
      </c>
      <c r="Z182" s="94" t="str">
        <f t="shared" si="111"/>
        <v/>
      </c>
      <c r="AA182" s="94" t="str">
        <f t="shared" si="112"/>
        <v/>
      </c>
      <c r="AB182" s="94" t="str">
        <f t="shared" si="113"/>
        <v/>
      </c>
      <c r="AC182" s="94" t="str">
        <f t="shared" si="114"/>
        <v/>
      </c>
      <c r="AD182" s="95" t="str">
        <f t="shared" si="115"/>
        <v/>
      </c>
      <c r="AE182" s="92">
        <f t="shared" si="84"/>
        <v>0</v>
      </c>
      <c r="AF182" s="97" t="str">
        <f t="shared" si="85"/>
        <v/>
      </c>
      <c r="AG182" s="92">
        <f t="shared" si="86"/>
        <v>0</v>
      </c>
      <c r="AH182" s="92">
        <f t="shared" si="87"/>
        <v>0</v>
      </c>
    </row>
    <row r="183" spans="1:34" x14ac:dyDescent="0.25">
      <c r="A183" s="92" t="str">
        <f t="shared" si="88"/>
        <v/>
      </c>
      <c r="B183" s="49">
        <v>4994</v>
      </c>
      <c r="C183" s="115" t="s">
        <v>355</v>
      </c>
      <c r="D183" s="93" t="str">
        <f t="shared" si="89"/>
        <v/>
      </c>
      <c r="E183" s="94" t="str">
        <f t="shared" si="90"/>
        <v/>
      </c>
      <c r="F183" s="94" t="str">
        <f t="shared" si="91"/>
        <v/>
      </c>
      <c r="G183" s="94" t="str">
        <f t="shared" si="92"/>
        <v/>
      </c>
      <c r="H183" s="94" t="str">
        <f t="shared" si="93"/>
        <v/>
      </c>
      <c r="I183" s="94" t="str">
        <f t="shared" si="94"/>
        <v/>
      </c>
      <c r="J183" s="94" t="str">
        <f t="shared" si="95"/>
        <v/>
      </c>
      <c r="K183" s="94" t="str">
        <f t="shared" si="96"/>
        <v/>
      </c>
      <c r="L183" s="94" t="str">
        <f t="shared" si="97"/>
        <v/>
      </c>
      <c r="M183" s="94" t="str">
        <f t="shared" si="98"/>
        <v/>
      </c>
      <c r="N183" s="94" t="str">
        <f t="shared" si="99"/>
        <v/>
      </c>
      <c r="O183" s="94" t="str">
        <f t="shared" si="100"/>
        <v/>
      </c>
      <c r="P183" s="94" t="str">
        <f t="shared" si="101"/>
        <v/>
      </c>
      <c r="Q183" s="94" t="str">
        <f t="shared" si="102"/>
        <v/>
      </c>
      <c r="R183" s="94" t="str">
        <f t="shared" si="103"/>
        <v/>
      </c>
      <c r="S183" s="94" t="str">
        <f t="shared" si="104"/>
        <v/>
      </c>
      <c r="T183" s="94" t="str">
        <f t="shared" si="105"/>
        <v/>
      </c>
      <c r="U183" s="94" t="str">
        <f t="shared" si="106"/>
        <v/>
      </c>
      <c r="V183" s="94" t="str">
        <f t="shared" si="107"/>
        <v/>
      </c>
      <c r="W183" s="94" t="str">
        <f t="shared" si="108"/>
        <v/>
      </c>
      <c r="X183" s="94" t="str">
        <f t="shared" si="109"/>
        <v/>
      </c>
      <c r="Y183" s="94" t="str">
        <f t="shared" si="110"/>
        <v/>
      </c>
      <c r="Z183" s="94" t="str">
        <f t="shared" si="111"/>
        <v/>
      </c>
      <c r="AA183" s="94" t="str">
        <f t="shared" si="112"/>
        <v/>
      </c>
      <c r="AB183" s="94" t="str">
        <f t="shared" si="113"/>
        <v/>
      </c>
      <c r="AC183" s="94" t="str">
        <f t="shared" si="114"/>
        <v/>
      </c>
      <c r="AD183" s="95" t="str">
        <f t="shared" si="115"/>
        <v/>
      </c>
      <c r="AE183" s="92">
        <f t="shared" si="84"/>
        <v>0</v>
      </c>
      <c r="AF183" s="97" t="str">
        <f t="shared" si="85"/>
        <v/>
      </c>
      <c r="AG183" s="92">
        <f t="shared" si="86"/>
        <v>0</v>
      </c>
      <c r="AH183" s="92">
        <f t="shared" si="87"/>
        <v>0</v>
      </c>
    </row>
    <row r="184" spans="1:34" x14ac:dyDescent="0.25">
      <c r="A184" s="92" t="str">
        <f t="shared" si="88"/>
        <v/>
      </c>
      <c r="B184" s="49">
        <v>1437</v>
      </c>
      <c r="C184" s="115" t="s">
        <v>781</v>
      </c>
      <c r="D184" s="93" t="str">
        <f t="shared" si="89"/>
        <v/>
      </c>
      <c r="E184" s="94" t="str">
        <f t="shared" si="90"/>
        <v/>
      </c>
      <c r="F184" s="94" t="str">
        <f t="shared" si="91"/>
        <v/>
      </c>
      <c r="G184" s="94" t="str">
        <f t="shared" si="92"/>
        <v/>
      </c>
      <c r="H184" s="94" t="str">
        <f t="shared" si="93"/>
        <v/>
      </c>
      <c r="I184" s="94" t="str">
        <f t="shared" si="94"/>
        <v/>
      </c>
      <c r="J184" s="94" t="str">
        <f t="shared" si="95"/>
        <v/>
      </c>
      <c r="K184" s="94" t="str">
        <f t="shared" si="96"/>
        <v/>
      </c>
      <c r="L184" s="94" t="str">
        <f t="shared" si="97"/>
        <v/>
      </c>
      <c r="M184" s="94" t="str">
        <f t="shared" si="98"/>
        <v/>
      </c>
      <c r="N184" s="94" t="str">
        <f t="shared" si="99"/>
        <v/>
      </c>
      <c r="O184" s="94" t="str">
        <f t="shared" si="100"/>
        <v/>
      </c>
      <c r="P184" s="94" t="str">
        <f t="shared" si="101"/>
        <v/>
      </c>
      <c r="Q184" s="94" t="str">
        <f t="shared" si="102"/>
        <v/>
      </c>
      <c r="R184" s="94" t="str">
        <f t="shared" si="103"/>
        <v/>
      </c>
      <c r="S184" s="94" t="str">
        <f t="shared" si="104"/>
        <v/>
      </c>
      <c r="T184" s="94" t="str">
        <f t="shared" si="105"/>
        <v/>
      </c>
      <c r="U184" s="94" t="str">
        <f t="shared" si="106"/>
        <v/>
      </c>
      <c r="V184" s="94" t="str">
        <f t="shared" si="107"/>
        <v/>
      </c>
      <c r="W184" s="94" t="str">
        <f t="shared" si="108"/>
        <v/>
      </c>
      <c r="X184" s="94" t="str">
        <f t="shared" si="109"/>
        <v/>
      </c>
      <c r="Y184" s="94" t="str">
        <f t="shared" si="110"/>
        <v/>
      </c>
      <c r="Z184" s="94" t="str">
        <f t="shared" si="111"/>
        <v/>
      </c>
      <c r="AA184" s="94" t="str">
        <f t="shared" si="112"/>
        <v/>
      </c>
      <c r="AB184" s="94" t="str">
        <f t="shared" si="113"/>
        <v/>
      </c>
      <c r="AC184" s="94" t="str">
        <f t="shared" si="114"/>
        <v/>
      </c>
      <c r="AD184" s="95" t="str">
        <f t="shared" si="115"/>
        <v/>
      </c>
      <c r="AE184" s="92">
        <f t="shared" si="84"/>
        <v>0</v>
      </c>
      <c r="AF184" s="97" t="str">
        <f t="shared" si="85"/>
        <v/>
      </c>
      <c r="AG184" s="92">
        <f t="shared" si="86"/>
        <v>0</v>
      </c>
      <c r="AH184" s="92">
        <f t="shared" si="87"/>
        <v>0</v>
      </c>
    </row>
    <row r="185" spans="1:34" x14ac:dyDescent="0.25">
      <c r="A185" s="92" t="str">
        <f t="shared" si="88"/>
        <v/>
      </c>
      <c r="B185" s="49">
        <v>2502</v>
      </c>
      <c r="C185" s="115" t="s">
        <v>363</v>
      </c>
      <c r="D185" s="93" t="str">
        <f t="shared" si="89"/>
        <v/>
      </c>
      <c r="E185" s="94" t="str">
        <f t="shared" si="90"/>
        <v/>
      </c>
      <c r="F185" s="94" t="str">
        <f t="shared" si="91"/>
        <v/>
      </c>
      <c r="G185" s="94" t="str">
        <f t="shared" si="92"/>
        <v/>
      </c>
      <c r="H185" s="94" t="str">
        <f t="shared" si="93"/>
        <v/>
      </c>
      <c r="I185" s="94" t="str">
        <f t="shared" si="94"/>
        <v/>
      </c>
      <c r="J185" s="94" t="str">
        <f t="shared" si="95"/>
        <v/>
      </c>
      <c r="K185" s="94" t="str">
        <f t="shared" si="96"/>
        <v/>
      </c>
      <c r="L185" s="94" t="str">
        <f t="shared" si="97"/>
        <v/>
      </c>
      <c r="M185" s="94" t="str">
        <f t="shared" si="98"/>
        <v/>
      </c>
      <c r="N185" s="94" t="str">
        <f t="shared" si="99"/>
        <v/>
      </c>
      <c r="O185" s="94" t="str">
        <f t="shared" si="100"/>
        <v/>
      </c>
      <c r="P185" s="94" t="str">
        <f t="shared" si="101"/>
        <v/>
      </c>
      <c r="Q185" s="94" t="str">
        <f t="shared" si="102"/>
        <v/>
      </c>
      <c r="R185" s="94" t="str">
        <f t="shared" si="103"/>
        <v/>
      </c>
      <c r="S185" s="94" t="str">
        <f t="shared" si="104"/>
        <v/>
      </c>
      <c r="T185" s="94" t="str">
        <f t="shared" si="105"/>
        <v/>
      </c>
      <c r="U185" s="94" t="str">
        <f t="shared" si="106"/>
        <v/>
      </c>
      <c r="V185" s="94" t="str">
        <f t="shared" si="107"/>
        <v/>
      </c>
      <c r="W185" s="94" t="str">
        <f t="shared" si="108"/>
        <v/>
      </c>
      <c r="X185" s="94" t="str">
        <f t="shared" si="109"/>
        <v/>
      </c>
      <c r="Y185" s="94" t="str">
        <f t="shared" si="110"/>
        <v/>
      </c>
      <c r="Z185" s="94" t="str">
        <f t="shared" si="111"/>
        <v/>
      </c>
      <c r="AA185" s="94" t="str">
        <f t="shared" si="112"/>
        <v/>
      </c>
      <c r="AB185" s="94" t="str">
        <f t="shared" si="113"/>
        <v/>
      </c>
      <c r="AC185" s="94" t="str">
        <f t="shared" si="114"/>
        <v/>
      </c>
      <c r="AD185" s="95" t="str">
        <f t="shared" si="115"/>
        <v/>
      </c>
      <c r="AE185" s="92">
        <f t="shared" si="84"/>
        <v>0</v>
      </c>
      <c r="AF185" s="97" t="str">
        <f t="shared" si="85"/>
        <v/>
      </c>
      <c r="AG185" s="92">
        <f t="shared" si="86"/>
        <v>0</v>
      </c>
      <c r="AH185" s="92">
        <f t="shared" si="87"/>
        <v>0</v>
      </c>
    </row>
    <row r="186" spans="1:34" x14ac:dyDescent="0.25">
      <c r="A186" s="92" t="str">
        <f t="shared" si="88"/>
        <v/>
      </c>
      <c r="B186" s="49">
        <v>3261</v>
      </c>
      <c r="C186" s="115" t="s">
        <v>366</v>
      </c>
      <c r="D186" s="93" t="str">
        <f t="shared" si="89"/>
        <v/>
      </c>
      <c r="E186" s="94" t="str">
        <f t="shared" si="90"/>
        <v/>
      </c>
      <c r="F186" s="94" t="str">
        <f t="shared" si="91"/>
        <v/>
      </c>
      <c r="G186" s="94" t="str">
        <f t="shared" si="92"/>
        <v/>
      </c>
      <c r="H186" s="94" t="str">
        <f t="shared" si="93"/>
        <v/>
      </c>
      <c r="I186" s="94" t="str">
        <f t="shared" si="94"/>
        <v/>
      </c>
      <c r="J186" s="94" t="str">
        <f t="shared" si="95"/>
        <v/>
      </c>
      <c r="K186" s="94" t="str">
        <f t="shared" si="96"/>
        <v/>
      </c>
      <c r="L186" s="94" t="str">
        <f t="shared" si="97"/>
        <v/>
      </c>
      <c r="M186" s="94" t="str">
        <f t="shared" si="98"/>
        <v/>
      </c>
      <c r="N186" s="94" t="str">
        <f t="shared" si="99"/>
        <v/>
      </c>
      <c r="O186" s="94" t="str">
        <f t="shared" si="100"/>
        <v/>
      </c>
      <c r="P186" s="94" t="str">
        <f t="shared" si="101"/>
        <v/>
      </c>
      <c r="Q186" s="94" t="str">
        <f t="shared" si="102"/>
        <v/>
      </c>
      <c r="R186" s="94" t="str">
        <f t="shared" si="103"/>
        <v/>
      </c>
      <c r="S186" s="94" t="str">
        <f t="shared" si="104"/>
        <v/>
      </c>
      <c r="T186" s="94" t="str">
        <f t="shared" si="105"/>
        <v/>
      </c>
      <c r="U186" s="94" t="str">
        <f t="shared" si="106"/>
        <v/>
      </c>
      <c r="V186" s="94" t="str">
        <f t="shared" si="107"/>
        <v/>
      </c>
      <c r="W186" s="94" t="str">
        <f t="shared" si="108"/>
        <v/>
      </c>
      <c r="X186" s="94" t="str">
        <f t="shared" si="109"/>
        <v/>
      </c>
      <c r="Y186" s="94" t="str">
        <f t="shared" si="110"/>
        <v/>
      </c>
      <c r="Z186" s="94" t="str">
        <f t="shared" si="111"/>
        <v/>
      </c>
      <c r="AA186" s="94" t="str">
        <f t="shared" si="112"/>
        <v/>
      </c>
      <c r="AB186" s="94" t="str">
        <f t="shared" si="113"/>
        <v/>
      </c>
      <c r="AC186" s="94" t="str">
        <f t="shared" si="114"/>
        <v/>
      </c>
      <c r="AD186" s="95" t="str">
        <f t="shared" si="115"/>
        <v/>
      </c>
      <c r="AE186" s="92">
        <f t="shared" si="84"/>
        <v>0</v>
      </c>
      <c r="AF186" s="97" t="str">
        <f t="shared" si="85"/>
        <v/>
      </c>
      <c r="AG186" s="92">
        <f t="shared" si="86"/>
        <v>0</v>
      </c>
      <c r="AH186" s="92">
        <f t="shared" si="87"/>
        <v>0</v>
      </c>
    </row>
    <row r="187" spans="1:34" x14ac:dyDescent="0.25">
      <c r="A187" s="92" t="str">
        <f t="shared" si="88"/>
        <v/>
      </c>
      <c r="B187" s="49">
        <v>2988</v>
      </c>
      <c r="C187" s="115" t="s">
        <v>367</v>
      </c>
      <c r="D187" s="93" t="str">
        <f t="shared" si="89"/>
        <v/>
      </c>
      <c r="E187" s="94" t="str">
        <f t="shared" si="90"/>
        <v/>
      </c>
      <c r="F187" s="94" t="str">
        <f t="shared" si="91"/>
        <v/>
      </c>
      <c r="G187" s="94" t="str">
        <f t="shared" si="92"/>
        <v/>
      </c>
      <c r="H187" s="94" t="str">
        <f t="shared" si="93"/>
        <v/>
      </c>
      <c r="I187" s="94" t="str">
        <f t="shared" si="94"/>
        <v/>
      </c>
      <c r="J187" s="94" t="str">
        <f t="shared" si="95"/>
        <v/>
      </c>
      <c r="K187" s="94" t="str">
        <f t="shared" si="96"/>
        <v/>
      </c>
      <c r="L187" s="94" t="str">
        <f t="shared" si="97"/>
        <v/>
      </c>
      <c r="M187" s="94" t="str">
        <f t="shared" si="98"/>
        <v/>
      </c>
      <c r="N187" s="94" t="str">
        <f t="shared" si="99"/>
        <v/>
      </c>
      <c r="O187" s="94" t="str">
        <f t="shared" si="100"/>
        <v/>
      </c>
      <c r="P187" s="94" t="str">
        <f t="shared" si="101"/>
        <v/>
      </c>
      <c r="Q187" s="94" t="str">
        <f t="shared" si="102"/>
        <v/>
      </c>
      <c r="R187" s="94" t="str">
        <f t="shared" si="103"/>
        <v/>
      </c>
      <c r="S187" s="94" t="str">
        <f t="shared" si="104"/>
        <v/>
      </c>
      <c r="T187" s="94" t="str">
        <f t="shared" si="105"/>
        <v/>
      </c>
      <c r="U187" s="94" t="str">
        <f t="shared" si="106"/>
        <v/>
      </c>
      <c r="V187" s="94" t="str">
        <f t="shared" si="107"/>
        <v/>
      </c>
      <c r="W187" s="94" t="str">
        <f t="shared" si="108"/>
        <v/>
      </c>
      <c r="X187" s="94" t="str">
        <f t="shared" si="109"/>
        <v/>
      </c>
      <c r="Y187" s="94" t="str">
        <f t="shared" si="110"/>
        <v/>
      </c>
      <c r="Z187" s="94" t="str">
        <f t="shared" si="111"/>
        <v/>
      </c>
      <c r="AA187" s="94" t="str">
        <f t="shared" si="112"/>
        <v/>
      </c>
      <c r="AB187" s="94" t="str">
        <f t="shared" si="113"/>
        <v/>
      </c>
      <c r="AC187" s="94" t="str">
        <f t="shared" si="114"/>
        <v/>
      </c>
      <c r="AD187" s="95" t="str">
        <f t="shared" si="115"/>
        <v/>
      </c>
      <c r="AE187" s="92">
        <f t="shared" si="84"/>
        <v>0</v>
      </c>
      <c r="AF187" s="97" t="str">
        <f t="shared" si="85"/>
        <v/>
      </c>
      <c r="AG187" s="92">
        <f t="shared" si="86"/>
        <v>0</v>
      </c>
      <c r="AH187" s="92">
        <f t="shared" si="87"/>
        <v>0</v>
      </c>
    </row>
    <row r="188" spans="1:34" x14ac:dyDescent="0.25">
      <c r="A188" s="92" t="str">
        <f t="shared" si="88"/>
        <v/>
      </c>
      <c r="B188" s="49">
        <v>4383</v>
      </c>
      <c r="C188" s="115" t="s">
        <v>368</v>
      </c>
      <c r="D188" s="93" t="str">
        <f t="shared" si="89"/>
        <v/>
      </c>
      <c r="E188" s="94" t="str">
        <f t="shared" si="90"/>
        <v/>
      </c>
      <c r="F188" s="94" t="str">
        <f t="shared" si="91"/>
        <v/>
      </c>
      <c r="G188" s="94" t="str">
        <f t="shared" si="92"/>
        <v/>
      </c>
      <c r="H188" s="94" t="str">
        <f t="shared" si="93"/>
        <v/>
      </c>
      <c r="I188" s="94" t="str">
        <f t="shared" si="94"/>
        <v/>
      </c>
      <c r="J188" s="94" t="str">
        <f t="shared" si="95"/>
        <v/>
      </c>
      <c r="K188" s="94" t="str">
        <f t="shared" si="96"/>
        <v/>
      </c>
      <c r="L188" s="94" t="str">
        <f t="shared" si="97"/>
        <v/>
      </c>
      <c r="M188" s="94" t="str">
        <f t="shared" si="98"/>
        <v/>
      </c>
      <c r="N188" s="94" t="str">
        <f t="shared" si="99"/>
        <v/>
      </c>
      <c r="O188" s="94" t="str">
        <f t="shared" si="100"/>
        <v/>
      </c>
      <c r="P188" s="94" t="str">
        <f t="shared" si="101"/>
        <v/>
      </c>
      <c r="Q188" s="94" t="str">
        <f t="shared" si="102"/>
        <v/>
      </c>
      <c r="R188" s="94" t="str">
        <f t="shared" si="103"/>
        <v/>
      </c>
      <c r="S188" s="94" t="str">
        <f t="shared" si="104"/>
        <v/>
      </c>
      <c r="T188" s="94" t="str">
        <f t="shared" si="105"/>
        <v/>
      </c>
      <c r="U188" s="94" t="str">
        <f t="shared" si="106"/>
        <v/>
      </c>
      <c r="V188" s="94" t="str">
        <f t="shared" si="107"/>
        <v/>
      </c>
      <c r="W188" s="94" t="str">
        <f t="shared" si="108"/>
        <v/>
      </c>
      <c r="X188" s="94" t="str">
        <f t="shared" si="109"/>
        <v/>
      </c>
      <c r="Y188" s="94" t="str">
        <f t="shared" si="110"/>
        <v/>
      </c>
      <c r="Z188" s="94" t="str">
        <f t="shared" si="111"/>
        <v/>
      </c>
      <c r="AA188" s="94" t="str">
        <f t="shared" si="112"/>
        <v/>
      </c>
      <c r="AB188" s="94" t="str">
        <f t="shared" si="113"/>
        <v/>
      </c>
      <c r="AC188" s="94" t="str">
        <f t="shared" si="114"/>
        <v/>
      </c>
      <c r="AD188" s="95" t="str">
        <f t="shared" si="115"/>
        <v/>
      </c>
      <c r="AE188" s="92">
        <f t="shared" si="84"/>
        <v>0</v>
      </c>
      <c r="AF188" s="97" t="str">
        <f t="shared" si="85"/>
        <v/>
      </c>
      <c r="AG188" s="92">
        <f t="shared" si="86"/>
        <v>0</v>
      </c>
      <c r="AH188" s="92">
        <f t="shared" si="87"/>
        <v>0</v>
      </c>
    </row>
    <row r="189" spans="1:34" x14ac:dyDescent="0.25">
      <c r="A189" s="92" t="str">
        <f t="shared" si="88"/>
        <v/>
      </c>
      <c r="B189" s="49">
        <v>605</v>
      </c>
      <c r="C189" s="115" t="s">
        <v>369</v>
      </c>
      <c r="D189" s="93" t="str">
        <f t="shared" si="89"/>
        <v/>
      </c>
      <c r="E189" s="94" t="str">
        <f t="shared" si="90"/>
        <v/>
      </c>
      <c r="F189" s="94" t="str">
        <f t="shared" si="91"/>
        <v/>
      </c>
      <c r="G189" s="94" t="str">
        <f t="shared" si="92"/>
        <v/>
      </c>
      <c r="H189" s="94" t="str">
        <f t="shared" si="93"/>
        <v/>
      </c>
      <c r="I189" s="94" t="str">
        <f t="shared" si="94"/>
        <v/>
      </c>
      <c r="J189" s="94" t="str">
        <f t="shared" si="95"/>
        <v/>
      </c>
      <c r="K189" s="94" t="str">
        <f t="shared" si="96"/>
        <v/>
      </c>
      <c r="L189" s="94" t="str">
        <f t="shared" si="97"/>
        <v/>
      </c>
      <c r="M189" s="94" t="str">
        <f t="shared" si="98"/>
        <v/>
      </c>
      <c r="N189" s="94" t="str">
        <f t="shared" si="99"/>
        <v/>
      </c>
      <c r="O189" s="94" t="str">
        <f t="shared" si="100"/>
        <v/>
      </c>
      <c r="P189" s="94" t="str">
        <f t="shared" si="101"/>
        <v/>
      </c>
      <c r="Q189" s="94" t="str">
        <f t="shared" si="102"/>
        <v/>
      </c>
      <c r="R189" s="94" t="str">
        <f t="shared" si="103"/>
        <v/>
      </c>
      <c r="S189" s="94" t="str">
        <f t="shared" si="104"/>
        <v/>
      </c>
      <c r="T189" s="94" t="str">
        <f t="shared" si="105"/>
        <v/>
      </c>
      <c r="U189" s="94" t="str">
        <f t="shared" si="106"/>
        <v/>
      </c>
      <c r="V189" s="94" t="str">
        <f t="shared" si="107"/>
        <v/>
      </c>
      <c r="W189" s="94" t="str">
        <f t="shared" si="108"/>
        <v/>
      </c>
      <c r="X189" s="94" t="str">
        <f t="shared" si="109"/>
        <v/>
      </c>
      <c r="Y189" s="94" t="str">
        <f t="shared" si="110"/>
        <v/>
      </c>
      <c r="Z189" s="94" t="str">
        <f t="shared" si="111"/>
        <v/>
      </c>
      <c r="AA189" s="94" t="str">
        <f t="shared" si="112"/>
        <v/>
      </c>
      <c r="AB189" s="94" t="str">
        <f t="shared" si="113"/>
        <v/>
      </c>
      <c r="AC189" s="94" t="str">
        <f t="shared" si="114"/>
        <v/>
      </c>
      <c r="AD189" s="95" t="str">
        <f t="shared" si="115"/>
        <v/>
      </c>
      <c r="AE189" s="92">
        <f t="shared" si="84"/>
        <v>0</v>
      </c>
      <c r="AF189" s="97" t="str">
        <f t="shared" si="85"/>
        <v/>
      </c>
      <c r="AG189" s="92">
        <f t="shared" si="86"/>
        <v>0</v>
      </c>
      <c r="AH189" s="92">
        <f t="shared" si="87"/>
        <v>0</v>
      </c>
    </row>
    <row r="190" spans="1:34" x14ac:dyDescent="0.25">
      <c r="A190" s="92" t="str">
        <f t="shared" si="88"/>
        <v/>
      </c>
      <c r="B190" s="49">
        <v>2971</v>
      </c>
      <c r="C190" s="115" t="s">
        <v>370</v>
      </c>
      <c r="D190" s="93" t="str">
        <f t="shared" si="89"/>
        <v/>
      </c>
      <c r="E190" s="94" t="str">
        <f t="shared" si="90"/>
        <v/>
      </c>
      <c r="F190" s="94" t="str">
        <f t="shared" si="91"/>
        <v/>
      </c>
      <c r="G190" s="94" t="str">
        <f t="shared" si="92"/>
        <v/>
      </c>
      <c r="H190" s="94" t="str">
        <f t="shared" si="93"/>
        <v/>
      </c>
      <c r="I190" s="94" t="str">
        <f t="shared" si="94"/>
        <v/>
      </c>
      <c r="J190" s="94" t="str">
        <f t="shared" si="95"/>
        <v/>
      </c>
      <c r="K190" s="94" t="str">
        <f t="shared" si="96"/>
        <v/>
      </c>
      <c r="L190" s="94" t="str">
        <f t="shared" si="97"/>
        <v/>
      </c>
      <c r="M190" s="94" t="str">
        <f t="shared" si="98"/>
        <v/>
      </c>
      <c r="N190" s="94" t="str">
        <f t="shared" si="99"/>
        <v/>
      </c>
      <c r="O190" s="94" t="str">
        <f t="shared" si="100"/>
        <v/>
      </c>
      <c r="P190" s="94" t="str">
        <f t="shared" si="101"/>
        <v/>
      </c>
      <c r="Q190" s="94" t="str">
        <f t="shared" si="102"/>
        <v/>
      </c>
      <c r="R190" s="94" t="str">
        <f t="shared" si="103"/>
        <v/>
      </c>
      <c r="S190" s="94" t="str">
        <f t="shared" si="104"/>
        <v/>
      </c>
      <c r="T190" s="94" t="str">
        <f t="shared" si="105"/>
        <v/>
      </c>
      <c r="U190" s="94" t="str">
        <f t="shared" si="106"/>
        <v/>
      </c>
      <c r="V190" s="94" t="str">
        <f t="shared" si="107"/>
        <v/>
      </c>
      <c r="W190" s="94" t="str">
        <f t="shared" si="108"/>
        <v/>
      </c>
      <c r="X190" s="94" t="str">
        <f t="shared" si="109"/>
        <v/>
      </c>
      <c r="Y190" s="94" t="str">
        <f t="shared" si="110"/>
        <v/>
      </c>
      <c r="Z190" s="94" t="str">
        <f t="shared" si="111"/>
        <v/>
      </c>
      <c r="AA190" s="94" t="str">
        <f t="shared" si="112"/>
        <v/>
      </c>
      <c r="AB190" s="94" t="str">
        <f t="shared" si="113"/>
        <v/>
      </c>
      <c r="AC190" s="94" t="str">
        <f t="shared" si="114"/>
        <v/>
      </c>
      <c r="AD190" s="95" t="str">
        <f t="shared" si="115"/>
        <v/>
      </c>
      <c r="AE190" s="92">
        <f t="shared" si="84"/>
        <v>0</v>
      </c>
      <c r="AF190" s="97" t="str">
        <f t="shared" si="85"/>
        <v/>
      </c>
      <c r="AG190" s="92">
        <f t="shared" si="86"/>
        <v>0</v>
      </c>
      <c r="AH190" s="92">
        <f t="shared" si="87"/>
        <v>0</v>
      </c>
    </row>
    <row r="191" spans="1:34" x14ac:dyDescent="0.25">
      <c r="A191" s="92" t="str">
        <f t="shared" si="88"/>
        <v/>
      </c>
      <c r="B191" s="49">
        <v>7530</v>
      </c>
      <c r="C191" s="115" t="s">
        <v>371</v>
      </c>
      <c r="D191" s="93" t="str">
        <f t="shared" si="89"/>
        <v/>
      </c>
      <c r="E191" s="94" t="str">
        <f t="shared" si="90"/>
        <v/>
      </c>
      <c r="F191" s="94" t="str">
        <f t="shared" si="91"/>
        <v/>
      </c>
      <c r="G191" s="94" t="str">
        <f t="shared" si="92"/>
        <v/>
      </c>
      <c r="H191" s="94" t="str">
        <f t="shared" si="93"/>
        <v/>
      </c>
      <c r="I191" s="94" t="str">
        <f t="shared" si="94"/>
        <v/>
      </c>
      <c r="J191" s="94" t="str">
        <f t="shared" si="95"/>
        <v/>
      </c>
      <c r="K191" s="94" t="str">
        <f t="shared" si="96"/>
        <v/>
      </c>
      <c r="L191" s="94" t="str">
        <f t="shared" si="97"/>
        <v/>
      </c>
      <c r="M191" s="94" t="str">
        <f t="shared" si="98"/>
        <v/>
      </c>
      <c r="N191" s="94" t="str">
        <f t="shared" si="99"/>
        <v/>
      </c>
      <c r="O191" s="94" t="str">
        <f t="shared" si="100"/>
        <v/>
      </c>
      <c r="P191" s="94" t="str">
        <f t="shared" si="101"/>
        <v/>
      </c>
      <c r="Q191" s="94" t="str">
        <f t="shared" si="102"/>
        <v/>
      </c>
      <c r="R191" s="94" t="str">
        <f t="shared" si="103"/>
        <v/>
      </c>
      <c r="S191" s="94" t="str">
        <f t="shared" si="104"/>
        <v/>
      </c>
      <c r="T191" s="94" t="str">
        <f t="shared" si="105"/>
        <v/>
      </c>
      <c r="U191" s="94" t="str">
        <f t="shared" si="106"/>
        <v/>
      </c>
      <c r="V191" s="94" t="str">
        <f t="shared" si="107"/>
        <v/>
      </c>
      <c r="W191" s="94" t="str">
        <f t="shared" si="108"/>
        <v/>
      </c>
      <c r="X191" s="94" t="str">
        <f t="shared" si="109"/>
        <v/>
      </c>
      <c r="Y191" s="94" t="str">
        <f t="shared" si="110"/>
        <v/>
      </c>
      <c r="Z191" s="94" t="str">
        <f t="shared" si="111"/>
        <v/>
      </c>
      <c r="AA191" s="94" t="str">
        <f t="shared" si="112"/>
        <v/>
      </c>
      <c r="AB191" s="94" t="str">
        <f t="shared" si="113"/>
        <v/>
      </c>
      <c r="AC191" s="94" t="str">
        <f t="shared" si="114"/>
        <v/>
      </c>
      <c r="AD191" s="95" t="str">
        <f t="shared" si="115"/>
        <v/>
      </c>
      <c r="AE191" s="92">
        <f t="shared" si="84"/>
        <v>0</v>
      </c>
      <c r="AF191" s="97" t="str">
        <f t="shared" si="85"/>
        <v/>
      </c>
      <c r="AG191" s="92">
        <f t="shared" si="86"/>
        <v>0</v>
      </c>
      <c r="AH191" s="92">
        <f t="shared" si="87"/>
        <v>0</v>
      </c>
    </row>
    <row r="192" spans="1:34" x14ac:dyDescent="0.25">
      <c r="A192" s="92" t="str">
        <f t="shared" si="88"/>
        <v/>
      </c>
      <c r="B192" s="49">
        <v>5792</v>
      </c>
      <c r="C192" s="115" t="s">
        <v>767</v>
      </c>
      <c r="D192" s="93" t="str">
        <f t="shared" si="89"/>
        <v/>
      </c>
      <c r="E192" s="94" t="str">
        <f t="shared" si="90"/>
        <v/>
      </c>
      <c r="F192" s="94" t="str">
        <f t="shared" si="91"/>
        <v/>
      </c>
      <c r="G192" s="94" t="str">
        <f t="shared" si="92"/>
        <v/>
      </c>
      <c r="H192" s="94" t="str">
        <f t="shared" si="93"/>
        <v/>
      </c>
      <c r="I192" s="94" t="str">
        <f t="shared" si="94"/>
        <v/>
      </c>
      <c r="J192" s="94" t="str">
        <f t="shared" si="95"/>
        <v/>
      </c>
      <c r="K192" s="94" t="str">
        <f t="shared" si="96"/>
        <v/>
      </c>
      <c r="L192" s="94" t="str">
        <f t="shared" si="97"/>
        <v/>
      </c>
      <c r="M192" s="94" t="str">
        <f t="shared" si="98"/>
        <v/>
      </c>
      <c r="N192" s="94" t="str">
        <f t="shared" si="99"/>
        <v/>
      </c>
      <c r="O192" s="94" t="str">
        <f t="shared" si="100"/>
        <v/>
      </c>
      <c r="P192" s="94" t="str">
        <f t="shared" si="101"/>
        <v/>
      </c>
      <c r="Q192" s="94" t="str">
        <f t="shared" si="102"/>
        <v/>
      </c>
      <c r="R192" s="94" t="str">
        <f t="shared" si="103"/>
        <v/>
      </c>
      <c r="S192" s="94" t="str">
        <f t="shared" si="104"/>
        <v/>
      </c>
      <c r="T192" s="94" t="str">
        <f t="shared" si="105"/>
        <v/>
      </c>
      <c r="U192" s="94" t="str">
        <f t="shared" si="106"/>
        <v/>
      </c>
      <c r="V192" s="94" t="str">
        <f t="shared" si="107"/>
        <v/>
      </c>
      <c r="W192" s="94" t="str">
        <f t="shared" si="108"/>
        <v/>
      </c>
      <c r="X192" s="94" t="str">
        <f t="shared" si="109"/>
        <v/>
      </c>
      <c r="Y192" s="94" t="str">
        <f t="shared" si="110"/>
        <v/>
      </c>
      <c r="Z192" s="94" t="str">
        <f t="shared" si="111"/>
        <v/>
      </c>
      <c r="AA192" s="94" t="str">
        <f t="shared" si="112"/>
        <v/>
      </c>
      <c r="AB192" s="94" t="str">
        <f t="shared" si="113"/>
        <v/>
      </c>
      <c r="AC192" s="94" t="str">
        <f t="shared" si="114"/>
        <v/>
      </c>
      <c r="AD192" s="95" t="str">
        <f t="shared" si="115"/>
        <v/>
      </c>
      <c r="AE192" s="92">
        <f t="shared" ref="AE192:AE255" si="116">IF(B192&lt;&gt;"",COUNT(D192:AC192),"")</f>
        <v>0</v>
      </c>
      <c r="AF192" s="97" t="str">
        <f t="shared" ref="AF192:AF255" si="117">IFERROR(((AG192*2)+(AH192*1))/(AE192*2),"")</f>
        <v/>
      </c>
      <c r="AG192" s="92">
        <f t="shared" ref="AG192:AG255" si="118">IF(B192&lt;&gt;"",COUNTIF(D192:AC192,"=3"),"")</f>
        <v>0</v>
      </c>
      <c r="AH192" s="92">
        <f t="shared" ref="AH192:AH255" si="119">IF(B192&lt;&gt;"",COUNTIF(D192:AC192,"=1"),"")</f>
        <v>0</v>
      </c>
    </row>
    <row r="193" spans="1:34" x14ac:dyDescent="0.25">
      <c r="A193" s="92" t="str">
        <f t="shared" si="88"/>
        <v/>
      </c>
      <c r="B193" s="49">
        <v>8383</v>
      </c>
      <c r="C193" s="115" t="s">
        <v>372</v>
      </c>
      <c r="D193" s="93" t="str">
        <f t="shared" si="89"/>
        <v/>
      </c>
      <c r="E193" s="94" t="str">
        <f t="shared" si="90"/>
        <v/>
      </c>
      <c r="F193" s="94" t="str">
        <f t="shared" si="91"/>
        <v/>
      </c>
      <c r="G193" s="94" t="str">
        <f t="shared" si="92"/>
        <v/>
      </c>
      <c r="H193" s="94" t="str">
        <f t="shared" si="93"/>
        <v/>
      </c>
      <c r="I193" s="94" t="str">
        <f t="shared" si="94"/>
        <v/>
      </c>
      <c r="J193" s="94" t="str">
        <f t="shared" si="95"/>
        <v/>
      </c>
      <c r="K193" s="94" t="str">
        <f t="shared" si="96"/>
        <v/>
      </c>
      <c r="L193" s="94" t="str">
        <f t="shared" si="97"/>
        <v/>
      </c>
      <c r="M193" s="94" t="str">
        <f t="shared" si="98"/>
        <v/>
      </c>
      <c r="N193" s="94" t="str">
        <f t="shared" si="99"/>
        <v/>
      </c>
      <c r="O193" s="94" t="str">
        <f t="shared" si="100"/>
        <v/>
      </c>
      <c r="P193" s="94" t="str">
        <f t="shared" si="101"/>
        <v/>
      </c>
      <c r="Q193" s="94" t="str">
        <f t="shared" si="102"/>
        <v/>
      </c>
      <c r="R193" s="94" t="str">
        <f t="shared" si="103"/>
        <v/>
      </c>
      <c r="S193" s="94" t="str">
        <f t="shared" si="104"/>
        <v/>
      </c>
      <c r="T193" s="94" t="str">
        <f t="shared" si="105"/>
        <v/>
      </c>
      <c r="U193" s="94" t="str">
        <f t="shared" si="106"/>
        <v/>
      </c>
      <c r="V193" s="94" t="str">
        <f t="shared" si="107"/>
        <v/>
      </c>
      <c r="W193" s="94" t="str">
        <f t="shared" si="108"/>
        <v/>
      </c>
      <c r="X193" s="94" t="str">
        <f t="shared" si="109"/>
        <v/>
      </c>
      <c r="Y193" s="94" t="str">
        <f t="shared" si="110"/>
        <v/>
      </c>
      <c r="Z193" s="94" t="str">
        <f t="shared" si="111"/>
        <v/>
      </c>
      <c r="AA193" s="94" t="str">
        <f t="shared" si="112"/>
        <v/>
      </c>
      <c r="AB193" s="94" t="str">
        <f t="shared" si="113"/>
        <v/>
      </c>
      <c r="AC193" s="94" t="str">
        <f t="shared" si="114"/>
        <v/>
      </c>
      <c r="AD193" s="95" t="str">
        <f t="shared" si="115"/>
        <v/>
      </c>
      <c r="AE193" s="92">
        <f t="shared" si="116"/>
        <v>0</v>
      </c>
      <c r="AF193" s="97" t="str">
        <f t="shared" si="117"/>
        <v/>
      </c>
      <c r="AG193" s="92">
        <f t="shared" si="118"/>
        <v>0</v>
      </c>
      <c r="AH193" s="92">
        <f t="shared" si="119"/>
        <v>0</v>
      </c>
    </row>
    <row r="194" spans="1:34" x14ac:dyDescent="0.25">
      <c r="A194" s="92" t="str">
        <f t="shared" ref="A194:A257" si="120">IF(AD194&lt;&gt;"",RANK(AD194,AD:AD),"")</f>
        <v/>
      </c>
      <c r="B194" s="49">
        <v>7386</v>
      </c>
      <c r="C194" s="115" t="s">
        <v>783</v>
      </c>
      <c r="D194" s="93" t="str">
        <f t="shared" ref="D194:D257" si="121">IFERROR(VLOOKUP($B194,eaw1_,2,FALSE),"")</f>
        <v/>
      </c>
      <c r="E194" s="94" t="str">
        <f t="shared" ref="E194:E257" si="122">IFERROR(VLOOKUP($B194,eaw2_,2,FALSE),"")</f>
        <v/>
      </c>
      <c r="F194" s="94" t="str">
        <f t="shared" ref="F194:F257" si="123">IFERROR(VLOOKUP($B194,eaw3_,2,FALSE),"")</f>
        <v/>
      </c>
      <c r="G194" s="94" t="str">
        <f t="shared" ref="G194:G257" si="124">IFERROR(VLOOKUP($B194,eaw4_,2,FALSE),"")</f>
        <v/>
      </c>
      <c r="H194" s="94" t="str">
        <f t="shared" ref="H194:H257" si="125">IFERROR(VLOOKUP($B194,eaw5_,2,FALSE),"")</f>
        <v/>
      </c>
      <c r="I194" s="94" t="str">
        <f t="shared" ref="I194:I257" si="126">IFERROR(VLOOKUP($B194,eaw6_,2,FALSE),"")</f>
        <v/>
      </c>
      <c r="J194" s="94" t="str">
        <f t="shared" ref="J194:J257" si="127">IFERROR(VLOOKUP($B194,eaw7_,2,FALSE),"")</f>
        <v/>
      </c>
      <c r="K194" s="94" t="str">
        <f t="shared" ref="K194:K257" si="128">IFERROR(VLOOKUP($B194,eaw8_,2,FALSE),"")</f>
        <v/>
      </c>
      <c r="L194" s="94" t="str">
        <f t="shared" ref="L194:L257" si="129">IFERROR(VLOOKUP($B194,eaw9_,2,FALSE),"")</f>
        <v/>
      </c>
      <c r="M194" s="94" t="str">
        <f t="shared" ref="M194:M257" si="130">IFERROR(VLOOKUP($B194,eaw10_,2,FALSE),"")</f>
        <v/>
      </c>
      <c r="N194" s="94" t="str">
        <f t="shared" ref="N194:N257" si="131">IFERROR(VLOOKUP($B194,eaw11_,2,FALSE),"")</f>
        <v/>
      </c>
      <c r="O194" s="94" t="str">
        <f t="shared" ref="O194:O257" si="132">IFERROR(VLOOKUP($B194,eaw12_,2,FALSE),"")</f>
        <v/>
      </c>
      <c r="P194" s="94" t="str">
        <f t="shared" ref="P194:P257" si="133">IFERROR(VLOOKUP($B194,eaw13_,2,FALSE),"")</f>
        <v/>
      </c>
      <c r="Q194" s="94" t="str">
        <f t="shared" ref="Q194:Q257" si="134">IFERROR(VLOOKUP($B194,eaw14_,2,FALSE),"")</f>
        <v/>
      </c>
      <c r="R194" s="94" t="str">
        <f t="shared" ref="R194:R257" si="135">IFERROR(VLOOKUP($B194,eaw15_,2,FALSE),"")</f>
        <v/>
      </c>
      <c r="S194" s="94" t="str">
        <f t="shared" ref="S194:S257" si="136">IFERROR(VLOOKUP($B194,eaw16_,2,FALSE),"")</f>
        <v/>
      </c>
      <c r="T194" s="94" t="str">
        <f t="shared" ref="T194:T257" si="137">IFERROR(VLOOKUP($B194,eaw17_,2,FALSE),"")</f>
        <v/>
      </c>
      <c r="U194" s="94" t="str">
        <f t="shared" ref="U194:U257" si="138">IFERROR(VLOOKUP($B194,eaw18_,2,FALSE),"")</f>
        <v/>
      </c>
      <c r="V194" s="94" t="str">
        <f t="shared" ref="V194:V257" si="139">IFERROR(VLOOKUP($B194,eaw19_,2,FALSE),"")</f>
        <v/>
      </c>
      <c r="W194" s="94" t="str">
        <f t="shared" ref="W194:W257" si="140">IFERROR(VLOOKUP($B194,eaw20_,2,FALSE),"")</f>
        <v/>
      </c>
      <c r="X194" s="94" t="str">
        <f t="shared" ref="X194:X257" si="141">IFERROR(VLOOKUP($B194,eaw21_,2,FALSE),"")</f>
        <v/>
      </c>
      <c r="Y194" s="94" t="str">
        <f t="shared" ref="Y194:Y257" si="142">IFERROR(VLOOKUP($B194,eaw22_,2,FALSE),"")</f>
        <v/>
      </c>
      <c r="Z194" s="94" t="str">
        <f t="shared" ref="Z194:Z257" si="143">IFERROR(VLOOKUP($B194,eaw23_,2,FALSE),"")</f>
        <v/>
      </c>
      <c r="AA194" s="94" t="str">
        <f t="shared" ref="AA194:AA257" si="144">IFERROR(VLOOKUP($B194,eaw24_,2,FALSE),"")</f>
        <v/>
      </c>
      <c r="AB194" s="94" t="str">
        <f t="shared" ref="AB194:AB257" si="145">IFERROR(VLOOKUP($B194,eaw25_,2,FALSE),"")</f>
        <v/>
      </c>
      <c r="AC194" s="94" t="str">
        <f t="shared" ref="AC194:AC257" si="146">IFERROR(VLOOKUP($B194,eaw26_,2,FALSE),"")</f>
        <v/>
      </c>
      <c r="AD194" s="95" t="str">
        <f t="shared" ref="AD194:AD257" si="147">IF(COUNTIF(D194:AC194,"&gt;=0"),SUM(D194:AC194),"")</f>
        <v/>
      </c>
      <c r="AE194" s="92">
        <f t="shared" si="116"/>
        <v>0</v>
      </c>
      <c r="AF194" s="97" t="str">
        <f t="shared" si="117"/>
        <v/>
      </c>
      <c r="AG194" s="92">
        <f t="shared" si="118"/>
        <v>0</v>
      </c>
      <c r="AH194" s="92">
        <f t="shared" si="119"/>
        <v>0</v>
      </c>
    </row>
    <row r="195" spans="1:34" x14ac:dyDescent="0.25">
      <c r="A195" s="92" t="str">
        <f t="shared" si="120"/>
        <v/>
      </c>
      <c r="B195" s="49">
        <v>6430</v>
      </c>
      <c r="C195" s="115" t="s">
        <v>373</v>
      </c>
      <c r="D195" s="93" t="str">
        <f t="shared" si="121"/>
        <v/>
      </c>
      <c r="E195" s="94" t="str">
        <f t="shared" si="122"/>
        <v/>
      </c>
      <c r="F195" s="94" t="str">
        <f t="shared" si="123"/>
        <v/>
      </c>
      <c r="G195" s="94" t="str">
        <f t="shared" si="124"/>
        <v/>
      </c>
      <c r="H195" s="94" t="str">
        <f t="shared" si="125"/>
        <v/>
      </c>
      <c r="I195" s="94" t="str">
        <f t="shared" si="126"/>
        <v/>
      </c>
      <c r="J195" s="94" t="str">
        <f t="shared" si="127"/>
        <v/>
      </c>
      <c r="K195" s="94" t="str">
        <f t="shared" si="128"/>
        <v/>
      </c>
      <c r="L195" s="94" t="str">
        <f t="shared" si="129"/>
        <v/>
      </c>
      <c r="M195" s="94" t="str">
        <f t="shared" si="130"/>
        <v/>
      </c>
      <c r="N195" s="94" t="str">
        <f t="shared" si="131"/>
        <v/>
      </c>
      <c r="O195" s="94" t="str">
        <f t="shared" si="132"/>
        <v/>
      </c>
      <c r="P195" s="94" t="str">
        <f t="shared" si="133"/>
        <v/>
      </c>
      <c r="Q195" s="94" t="str">
        <f t="shared" si="134"/>
        <v/>
      </c>
      <c r="R195" s="94" t="str">
        <f t="shared" si="135"/>
        <v/>
      </c>
      <c r="S195" s="94" t="str">
        <f t="shared" si="136"/>
        <v/>
      </c>
      <c r="T195" s="94" t="str">
        <f t="shared" si="137"/>
        <v/>
      </c>
      <c r="U195" s="94" t="str">
        <f t="shared" si="138"/>
        <v/>
      </c>
      <c r="V195" s="94" t="str">
        <f t="shared" si="139"/>
        <v/>
      </c>
      <c r="W195" s="94" t="str">
        <f t="shared" si="140"/>
        <v/>
      </c>
      <c r="X195" s="94" t="str">
        <f t="shared" si="141"/>
        <v/>
      </c>
      <c r="Y195" s="94" t="str">
        <f t="shared" si="142"/>
        <v/>
      </c>
      <c r="Z195" s="94" t="str">
        <f t="shared" si="143"/>
        <v/>
      </c>
      <c r="AA195" s="94" t="str">
        <f t="shared" si="144"/>
        <v/>
      </c>
      <c r="AB195" s="94" t="str">
        <f t="shared" si="145"/>
        <v/>
      </c>
      <c r="AC195" s="94" t="str">
        <f t="shared" si="146"/>
        <v/>
      </c>
      <c r="AD195" s="95" t="str">
        <f t="shared" si="147"/>
        <v/>
      </c>
      <c r="AE195" s="92">
        <f t="shared" si="116"/>
        <v>0</v>
      </c>
      <c r="AF195" s="97" t="str">
        <f t="shared" si="117"/>
        <v/>
      </c>
      <c r="AG195" s="92">
        <f t="shared" si="118"/>
        <v>0</v>
      </c>
      <c r="AH195" s="92">
        <f t="shared" si="119"/>
        <v>0</v>
      </c>
    </row>
    <row r="196" spans="1:34" x14ac:dyDescent="0.25">
      <c r="A196" s="92" t="str">
        <f t="shared" si="120"/>
        <v/>
      </c>
      <c r="B196" s="49">
        <v>4808</v>
      </c>
      <c r="C196" s="115" t="s">
        <v>374</v>
      </c>
      <c r="D196" s="93" t="str">
        <f t="shared" si="121"/>
        <v/>
      </c>
      <c r="E196" s="94" t="str">
        <f t="shared" si="122"/>
        <v/>
      </c>
      <c r="F196" s="94" t="str">
        <f t="shared" si="123"/>
        <v/>
      </c>
      <c r="G196" s="94" t="str">
        <f t="shared" si="124"/>
        <v/>
      </c>
      <c r="H196" s="94" t="str">
        <f t="shared" si="125"/>
        <v/>
      </c>
      <c r="I196" s="94" t="str">
        <f t="shared" si="126"/>
        <v/>
      </c>
      <c r="J196" s="94" t="str">
        <f t="shared" si="127"/>
        <v/>
      </c>
      <c r="K196" s="94" t="str">
        <f t="shared" si="128"/>
        <v/>
      </c>
      <c r="L196" s="94" t="str">
        <f t="shared" si="129"/>
        <v/>
      </c>
      <c r="M196" s="94" t="str">
        <f t="shared" si="130"/>
        <v/>
      </c>
      <c r="N196" s="94" t="str">
        <f t="shared" si="131"/>
        <v/>
      </c>
      <c r="O196" s="94" t="str">
        <f t="shared" si="132"/>
        <v/>
      </c>
      <c r="P196" s="94" t="str">
        <f t="shared" si="133"/>
        <v/>
      </c>
      <c r="Q196" s="94" t="str">
        <f t="shared" si="134"/>
        <v/>
      </c>
      <c r="R196" s="94" t="str">
        <f t="shared" si="135"/>
        <v/>
      </c>
      <c r="S196" s="94" t="str">
        <f t="shared" si="136"/>
        <v/>
      </c>
      <c r="T196" s="94" t="str">
        <f t="shared" si="137"/>
        <v/>
      </c>
      <c r="U196" s="94" t="str">
        <f t="shared" si="138"/>
        <v/>
      </c>
      <c r="V196" s="94" t="str">
        <f t="shared" si="139"/>
        <v/>
      </c>
      <c r="W196" s="94" t="str">
        <f t="shared" si="140"/>
        <v/>
      </c>
      <c r="X196" s="94" t="str">
        <f t="shared" si="141"/>
        <v/>
      </c>
      <c r="Y196" s="94" t="str">
        <f t="shared" si="142"/>
        <v/>
      </c>
      <c r="Z196" s="94" t="str">
        <f t="shared" si="143"/>
        <v/>
      </c>
      <c r="AA196" s="94" t="str">
        <f t="shared" si="144"/>
        <v/>
      </c>
      <c r="AB196" s="94" t="str">
        <f t="shared" si="145"/>
        <v/>
      </c>
      <c r="AC196" s="94" t="str">
        <f t="shared" si="146"/>
        <v/>
      </c>
      <c r="AD196" s="95" t="str">
        <f t="shared" si="147"/>
        <v/>
      </c>
      <c r="AE196" s="92">
        <f t="shared" si="116"/>
        <v>0</v>
      </c>
      <c r="AF196" s="97" t="str">
        <f t="shared" si="117"/>
        <v/>
      </c>
      <c r="AG196" s="92">
        <f t="shared" si="118"/>
        <v>0</v>
      </c>
      <c r="AH196" s="92">
        <f t="shared" si="119"/>
        <v>0</v>
      </c>
    </row>
    <row r="197" spans="1:34" x14ac:dyDescent="0.25">
      <c r="A197" s="92" t="str">
        <f t="shared" si="120"/>
        <v/>
      </c>
      <c r="B197" s="49">
        <v>1864</v>
      </c>
      <c r="C197" s="115" t="s">
        <v>376</v>
      </c>
      <c r="D197" s="93" t="str">
        <f t="shared" si="121"/>
        <v/>
      </c>
      <c r="E197" s="94" t="str">
        <f t="shared" si="122"/>
        <v/>
      </c>
      <c r="F197" s="94" t="str">
        <f t="shared" si="123"/>
        <v/>
      </c>
      <c r="G197" s="94" t="str">
        <f t="shared" si="124"/>
        <v/>
      </c>
      <c r="H197" s="94" t="str">
        <f t="shared" si="125"/>
        <v/>
      </c>
      <c r="I197" s="94" t="str">
        <f t="shared" si="126"/>
        <v/>
      </c>
      <c r="J197" s="94" t="str">
        <f t="shared" si="127"/>
        <v/>
      </c>
      <c r="K197" s="94" t="str">
        <f t="shared" si="128"/>
        <v/>
      </c>
      <c r="L197" s="94" t="str">
        <f t="shared" si="129"/>
        <v/>
      </c>
      <c r="M197" s="94" t="str">
        <f t="shared" si="130"/>
        <v/>
      </c>
      <c r="N197" s="94" t="str">
        <f t="shared" si="131"/>
        <v/>
      </c>
      <c r="O197" s="94" t="str">
        <f t="shared" si="132"/>
        <v/>
      </c>
      <c r="P197" s="94" t="str">
        <f t="shared" si="133"/>
        <v/>
      </c>
      <c r="Q197" s="94" t="str">
        <f t="shared" si="134"/>
        <v/>
      </c>
      <c r="R197" s="94" t="str">
        <f t="shared" si="135"/>
        <v/>
      </c>
      <c r="S197" s="94" t="str">
        <f t="shared" si="136"/>
        <v/>
      </c>
      <c r="T197" s="94" t="str">
        <f t="shared" si="137"/>
        <v/>
      </c>
      <c r="U197" s="94" t="str">
        <f t="shared" si="138"/>
        <v/>
      </c>
      <c r="V197" s="94" t="str">
        <f t="shared" si="139"/>
        <v/>
      </c>
      <c r="W197" s="94" t="str">
        <f t="shared" si="140"/>
        <v/>
      </c>
      <c r="X197" s="94" t="str">
        <f t="shared" si="141"/>
        <v/>
      </c>
      <c r="Y197" s="94" t="str">
        <f t="shared" si="142"/>
        <v/>
      </c>
      <c r="Z197" s="94" t="str">
        <f t="shared" si="143"/>
        <v/>
      </c>
      <c r="AA197" s="94" t="str">
        <f t="shared" si="144"/>
        <v/>
      </c>
      <c r="AB197" s="94" t="str">
        <f t="shared" si="145"/>
        <v/>
      </c>
      <c r="AC197" s="94" t="str">
        <f t="shared" si="146"/>
        <v/>
      </c>
      <c r="AD197" s="95" t="str">
        <f t="shared" si="147"/>
        <v/>
      </c>
      <c r="AE197" s="92">
        <f t="shared" si="116"/>
        <v>0</v>
      </c>
      <c r="AF197" s="97" t="str">
        <f t="shared" si="117"/>
        <v/>
      </c>
      <c r="AG197" s="92">
        <f t="shared" si="118"/>
        <v>0</v>
      </c>
      <c r="AH197" s="92">
        <f t="shared" si="119"/>
        <v>0</v>
      </c>
    </row>
    <row r="198" spans="1:34" x14ac:dyDescent="0.25">
      <c r="A198" s="92" t="str">
        <f t="shared" si="120"/>
        <v/>
      </c>
      <c r="B198" s="49">
        <v>18</v>
      </c>
      <c r="C198" s="115" t="s">
        <v>790</v>
      </c>
      <c r="D198" s="93" t="str">
        <f t="shared" si="121"/>
        <v/>
      </c>
      <c r="E198" s="94" t="str">
        <f t="shared" si="122"/>
        <v/>
      </c>
      <c r="F198" s="94" t="str">
        <f t="shared" si="123"/>
        <v/>
      </c>
      <c r="G198" s="94" t="str">
        <f t="shared" si="124"/>
        <v/>
      </c>
      <c r="H198" s="94" t="str">
        <f t="shared" si="125"/>
        <v/>
      </c>
      <c r="I198" s="94" t="str">
        <f t="shared" si="126"/>
        <v/>
      </c>
      <c r="J198" s="94" t="str">
        <f t="shared" si="127"/>
        <v/>
      </c>
      <c r="K198" s="94" t="str">
        <f t="shared" si="128"/>
        <v/>
      </c>
      <c r="L198" s="94" t="str">
        <f t="shared" si="129"/>
        <v/>
      </c>
      <c r="M198" s="94" t="str">
        <f t="shared" si="130"/>
        <v/>
      </c>
      <c r="N198" s="94" t="str">
        <f t="shared" si="131"/>
        <v/>
      </c>
      <c r="O198" s="94" t="str">
        <f t="shared" si="132"/>
        <v/>
      </c>
      <c r="P198" s="94" t="str">
        <f t="shared" si="133"/>
        <v/>
      </c>
      <c r="Q198" s="94" t="str">
        <f t="shared" si="134"/>
        <v/>
      </c>
      <c r="R198" s="94" t="str">
        <f t="shared" si="135"/>
        <v/>
      </c>
      <c r="S198" s="94" t="str">
        <f t="shared" si="136"/>
        <v/>
      </c>
      <c r="T198" s="94" t="str">
        <f t="shared" si="137"/>
        <v/>
      </c>
      <c r="U198" s="94" t="str">
        <f t="shared" si="138"/>
        <v/>
      </c>
      <c r="V198" s="94" t="str">
        <f t="shared" si="139"/>
        <v/>
      </c>
      <c r="W198" s="94" t="str">
        <f t="shared" si="140"/>
        <v/>
      </c>
      <c r="X198" s="94" t="str">
        <f t="shared" si="141"/>
        <v/>
      </c>
      <c r="Y198" s="94" t="str">
        <f t="shared" si="142"/>
        <v/>
      </c>
      <c r="Z198" s="94" t="str">
        <f t="shared" si="143"/>
        <v/>
      </c>
      <c r="AA198" s="94" t="str">
        <f t="shared" si="144"/>
        <v/>
      </c>
      <c r="AB198" s="94" t="str">
        <f t="shared" si="145"/>
        <v/>
      </c>
      <c r="AC198" s="94" t="str">
        <f t="shared" si="146"/>
        <v/>
      </c>
      <c r="AD198" s="95" t="str">
        <f t="shared" si="147"/>
        <v/>
      </c>
      <c r="AE198" s="92">
        <f t="shared" si="116"/>
        <v>0</v>
      </c>
      <c r="AF198" s="97" t="str">
        <f t="shared" si="117"/>
        <v/>
      </c>
      <c r="AG198" s="92">
        <f t="shared" si="118"/>
        <v>0</v>
      </c>
      <c r="AH198" s="92">
        <f t="shared" si="119"/>
        <v>0</v>
      </c>
    </row>
    <row r="199" spans="1:34" x14ac:dyDescent="0.25">
      <c r="A199" s="92" t="str">
        <f t="shared" si="120"/>
        <v/>
      </c>
      <c r="B199" s="49">
        <v>5335</v>
      </c>
      <c r="C199" s="115" t="s">
        <v>377</v>
      </c>
      <c r="D199" s="93" t="str">
        <f t="shared" si="121"/>
        <v/>
      </c>
      <c r="E199" s="94" t="str">
        <f t="shared" si="122"/>
        <v/>
      </c>
      <c r="F199" s="94" t="str">
        <f t="shared" si="123"/>
        <v/>
      </c>
      <c r="G199" s="94" t="str">
        <f t="shared" si="124"/>
        <v/>
      </c>
      <c r="H199" s="94" t="str">
        <f t="shared" si="125"/>
        <v/>
      </c>
      <c r="I199" s="94" t="str">
        <f t="shared" si="126"/>
        <v/>
      </c>
      <c r="J199" s="94" t="str">
        <f t="shared" si="127"/>
        <v/>
      </c>
      <c r="K199" s="94" t="str">
        <f t="shared" si="128"/>
        <v/>
      </c>
      <c r="L199" s="94" t="str">
        <f t="shared" si="129"/>
        <v/>
      </c>
      <c r="M199" s="94" t="str">
        <f t="shared" si="130"/>
        <v/>
      </c>
      <c r="N199" s="94" t="str">
        <f t="shared" si="131"/>
        <v/>
      </c>
      <c r="O199" s="94" t="str">
        <f t="shared" si="132"/>
        <v/>
      </c>
      <c r="P199" s="94" t="str">
        <f t="shared" si="133"/>
        <v/>
      </c>
      <c r="Q199" s="94" t="str">
        <f t="shared" si="134"/>
        <v/>
      </c>
      <c r="R199" s="94" t="str">
        <f t="shared" si="135"/>
        <v/>
      </c>
      <c r="S199" s="94" t="str">
        <f t="shared" si="136"/>
        <v/>
      </c>
      <c r="T199" s="94" t="str">
        <f t="shared" si="137"/>
        <v/>
      </c>
      <c r="U199" s="94" t="str">
        <f t="shared" si="138"/>
        <v/>
      </c>
      <c r="V199" s="94" t="str">
        <f t="shared" si="139"/>
        <v/>
      </c>
      <c r="W199" s="94" t="str">
        <f t="shared" si="140"/>
        <v/>
      </c>
      <c r="X199" s="94" t="str">
        <f t="shared" si="141"/>
        <v/>
      </c>
      <c r="Y199" s="94" t="str">
        <f t="shared" si="142"/>
        <v/>
      </c>
      <c r="Z199" s="94" t="str">
        <f t="shared" si="143"/>
        <v/>
      </c>
      <c r="AA199" s="94" t="str">
        <f t="shared" si="144"/>
        <v/>
      </c>
      <c r="AB199" s="94" t="str">
        <f t="shared" si="145"/>
        <v/>
      </c>
      <c r="AC199" s="94" t="str">
        <f t="shared" si="146"/>
        <v/>
      </c>
      <c r="AD199" s="95" t="str">
        <f t="shared" si="147"/>
        <v/>
      </c>
      <c r="AE199" s="92">
        <f t="shared" si="116"/>
        <v>0</v>
      </c>
      <c r="AF199" s="97" t="str">
        <f t="shared" si="117"/>
        <v/>
      </c>
      <c r="AG199" s="92">
        <f t="shared" si="118"/>
        <v>0</v>
      </c>
      <c r="AH199" s="92">
        <f t="shared" si="119"/>
        <v>0</v>
      </c>
    </row>
    <row r="200" spans="1:34" x14ac:dyDescent="0.25">
      <c r="A200" s="92" t="str">
        <f t="shared" si="120"/>
        <v/>
      </c>
      <c r="B200" s="49">
        <v>4972</v>
      </c>
      <c r="C200" s="115" t="s">
        <v>378</v>
      </c>
      <c r="D200" s="93" t="str">
        <f t="shared" si="121"/>
        <v/>
      </c>
      <c r="E200" s="94" t="str">
        <f t="shared" si="122"/>
        <v/>
      </c>
      <c r="F200" s="94" t="str">
        <f t="shared" si="123"/>
        <v/>
      </c>
      <c r="G200" s="94" t="str">
        <f t="shared" si="124"/>
        <v/>
      </c>
      <c r="H200" s="94" t="str">
        <f t="shared" si="125"/>
        <v/>
      </c>
      <c r="I200" s="94" t="str">
        <f t="shared" si="126"/>
        <v/>
      </c>
      <c r="J200" s="94" t="str">
        <f t="shared" si="127"/>
        <v/>
      </c>
      <c r="K200" s="94" t="str">
        <f t="shared" si="128"/>
        <v/>
      </c>
      <c r="L200" s="94" t="str">
        <f t="shared" si="129"/>
        <v/>
      </c>
      <c r="M200" s="94" t="str">
        <f t="shared" si="130"/>
        <v/>
      </c>
      <c r="N200" s="94" t="str">
        <f t="shared" si="131"/>
        <v/>
      </c>
      <c r="O200" s="94" t="str">
        <f t="shared" si="132"/>
        <v/>
      </c>
      <c r="P200" s="94" t="str">
        <f t="shared" si="133"/>
        <v/>
      </c>
      <c r="Q200" s="94" t="str">
        <f t="shared" si="134"/>
        <v/>
      </c>
      <c r="R200" s="94" t="str">
        <f t="shared" si="135"/>
        <v/>
      </c>
      <c r="S200" s="94" t="str">
        <f t="shared" si="136"/>
        <v/>
      </c>
      <c r="T200" s="94" t="str">
        <f t="shared" si="137"/>
        <v/>
      </c>
      <c r="U200" s="94" t="str">
        <f t="shared" si="138"/>
        <v/>
      </c>
      <c r="V200" s="94" t="str">
        <f t="shared" si="139"/>
        <v/>
      </c>
      <c r="W200" s="94" t="str">
        <f t="shared" si="140"/>
        <v/>
      </c>
      <c r="X200" s="94" t="str">
        <f t="shared" si="141"/>
        <v/>
      </c>
      <c r="Y200" s="94" t="str">
        <f t="shared" si="142"/>
        <v/>
      </c>
      <c r="Z200" s="94" t="str">
        <f t="shared" si="143"/>
        <v/>
      </c>
      <c r="AA200" s="94" t="str">
        <f t="shared" si="144"/>
        <v/>
      </c>
      <c r="AB200" s="94" t="str">
        <f t="shared" si="145"/>
        <v/>
      </c>
      <c r="AC200" s="94" t="str">
        <f t="shared" si="146"/>
        <v/>
      </c>
      <c r="AD200" s="95" t="str">
        <f t="shared" si="147"/>
        <v/>
      </c>
      <c r="AE200" s="92">
        <f t="shared" si="116"/>
        <v>0</v>
      </c>
      <c r="AF200" s="97" t="str">
        <f t="shared" si="117"/>
        <v/>
      </c>
      <c r="AG200" s="92">
        <f t="shared" si="118"/>
        <v>0</v>
      </c>
      <c r="AH200" s="92">
        <f t="shared" si="119"/>
        <v>0</v>
      </c>
    </row>
    <row r="201" spans="1:34" x14ac:dyDescent="0.25">
      <c r="A201" s="92" t="str">
        <f t="shared" si="120"/>
        <v/>
      </c>
      <c r="B201" s="49">
        <v>8221</v>
      </c>
      <c r="C201" s="115" t="s">
        <v>379</v>
      </c>
      <c r="D201" s="93" t="str">
        <f t="shared" si="121"/>
        <v/>
      </c>
      <c r="E201" s="94" t="str">
        <f t="shared" si="122"/>
        <v/>
      </c>
      <c r="F201" s="94" t="str">
        <f t="shared" si="123"/>
        <v/>
      </c>
      <c r="G201" s="94" t="str">
        <f t="shared" si="124"/>
        <v/>
      </c>
      <c r="H201" s="94" t="str">
        <f t="shared" si="125"/>
        <v/>
      </c>
      <c r="I201" s="94" t="str">
        <f t="shared" si="126"/>
        <v/>
      </c>
      <c r="J201" s="94" t="str">
        <f t="shared" si="127"/>
        <v/>
      </c>
      <c r="K201" s="94" t="str">
        <f t="shared" si="128"/>
        <v/>
      </c>
      <c r="L201" s="94" t="str">
        <f t="shared" si="129"/>
        <v/>
      </c>
      <c r="M201" s="94" t="str">
        <f t="shared" si="130"/>
        <v/>
      </c>
      <c r="N201" s="94" t="str">
        <f t="shared" si="131"/>
        <v/>
      </c>
      <c r="O201" s="94" t="str">
        <f t="shared" si="132"/>
        <v/>
      </c>
      <c r="P201" s="94" t="str">
        <f t="shared" si="133"/>
        <v/>
      </c>
      <c r="Q201" s="94" t="str">
        <f t="shared" si="134"/>
        <v/>
      </c>
      <c r="R201" s="94" t="str">
        <f t="shared" si="135"/>
        <v/>
      </c>
      <c r="S201" s="94" t="str">
        <f t="shared" si="136"/>
        <v/>
      </c>
      <c r="T201" s="94" t="str">
        <f t="shared" si="137"/>
        <v/>
      </c>
      <c r="U201" s="94" t="str">
        <f t="shared" si="138"/>
        <v/>
      </c>
      <c r="V201" s="94" t="str">
        <f t="shared" si="139"/>
        <v/>
      </c>
      <c r="W201" s="94" t="str">
        <f t="shared" si="140"/>
        <v/>
      </c>
      <c r="X201" s="94" t="str">
        <f t="shared" si="141"/>
        <v/>
      </c>
      <c r="Y201" s="94" t="str">
        <f t="shared" si="142"/>
        <v/>
      </c>
      <c r="Z201" s="94" t="str">
        <f t="shared" si="143"/>
        <v/>
      </c>
      <c r="AA201" s="94" t="str">
        <f t="shared" si="144"/>
        <v/>
      </c>
      <c r="AB201" s="94" t="str">
        <f t="shared" si="145"/>
        <v/>
      </c>
      <c r="AC201" s="94" t="str">
        <f t="shared" si="146"/>
        <v/>
      </c>
      <c r="AD201" s="95" t="str">
        <f t="shared" si="147"/>
        <v/>
      </c>
      <c r="AE201" s="92">
        <f t="shared" si="116"/>
        <v>0</v>
      </c>
      <c r="AF201" s="97" t="str">
        <f t="shared" si="117"/>
        <v/>
      </c>
      <c r="AG201" s="92">
        <f t="shared" si="118"/>
        <v>0</v>
      </c>
      <c r="AH201" s="92">
        <f t="shared" si="119"/>
        <v>0</v>
      </c>
    </row>
    <row r="202" spans="1:34" x14ac:dyDescent="0.25">
      <c r="A202" s="92" t="str">
        <f t="shared" si="120"/>
        <v/>
      </c>
      <c r="B202" s="49">
        <v>5513</v>
      </c>
      <c r="C202" s="115" t="s">
        <v>381</v>
      </c>
      <c r="D202" s="93" t="str">
        <f t="shared" si="121"/>
        <v/>
      </c>
      <c r="E202" s="94" t="str">
        <f t="shared" si="122"/>
        <v/>
      </c>
      <c r="F202" s="94" t="str">
        <f t="shared" si="123"/>
        <v/>
      </c>
      <c r="G202" s="94" t="str">
        <f t="shared" si="124"/>
        <v/>
      </c>
      <c r="H202" s="94" t="str">
        <f t="shared" si="125"/>
        <v/>
      </c>
      <c r="I202" s="94" t="str">
        <f t="shared" si="126"/>
        <v/>
      </c>
      <c r="J202" s="94" t="str">
        <f t="shared" si="127"/>
        <v/>
      </c>
      <c r="K202" s="94" t="str">
        <f t="shared" si="128"/>
        <v/>
      </c>
      <c r="L202" s="94" t="str">
        <f t="shared" si="129"/>
        <v/>
      </c>
      <c r="M202" s="94" t="str">
        <f t="shared" si="130"/>
        <v/>
      </c>
      <c r="N202" s="94" t="str">
        <f t="shared" si="131"/>
        <v/>
      </c>
      <c r="O202" s="94" t="str">
        <f t="shared" si="132"/>
        <v/>
      </c>
      <c r="P202" s="94" t="str">
        <f t="shared" si="133"/>
        <v/>
      </c>
      <c r="Q202" s="94" t="str">
        <f t="shared" si="134"/>
        <v/>
      </c>
      <c r="R202" s="94" t="str">
        <f t="shared" si="135"/>
        <v/>
      </c>
      <c r="S202" s="94" t="str">
        <f t="shared" si="136"/>
        <v/>
      </c>
      <c r="T202" s="94" t="str">
        <f t="shared" si="137"/>
        <v/>
      </c>
      <c r="U202" s="94" t="str">
        <f t="shared" si="138"/>
        <v/>
      </c>
      <c r="V202" s="94" t="str">
        <f t="shared" si="139"/>
        <v/>
      </c>
      <c r="W202" s="94" t="str">
        <f t="shared" si="140"/>
        <v/>
      </c>
      <c r="X202" s="94" t="str">
        <f t="shared" si="141"/>
        <v/>
      </c>
      <c r="Y202" s="94" t="str">
        <f t="shared" si="142"/>
        <v/>
      </c>
      <c r="Z202" s="94" t="str">
        <f t="shared" si="143"/>
        <v/>
      </c>
      <c r="AA202" s="94" t="str">
        <f t="shared" si="144"/>
        <v/>
      </c>
      <c r="AB202" s="94" t="str">
        <f t="shared" si="145"/>
        <v/>
      </c>
      <c r="AC202" s="94" t="str">
        <f t="shared" si="146"/>
        <v/>
      </c>
      <c r="AD202" s="95" t="str">
        <f t="shared" si="147"/>
        <v/>
      </c>
      <c r="AE202" s="92">
        <f t="shared" si="116"/>
        <v>0</v>
      </c>
      <c r="AF202" s="97" t="str">
        <f t="shared" si="117"/>
        <v/>
      </c>
      <c r="AG202" s="92">
        <f t="shared" si="118"/>
        <v>0</v>
      </c>
      <c r="AH202" s="92">
        <f t="shared" si="119"/>
        <v>0</v>
      </c>
    </row>
    <row r="203" spans="1:34" x14ac:dyDescent="0.25">
      <c r="A203" s="92" t="str">
        <f t="shared" si="120"/>
        <v/>
      </c>
      <c r="B203" s="49">
        <v>3695</v>
      </c>
      <c r="C203" s="115" t="s">
        <v>383</v>
      </c>
      <c r="D203" s="93" t="str">
        <f t="shared" si="121"/>
        <v/>
      </c>
      <c r="E203" s="94" t="str">
        <f t="shared" si="122"/>
        <v/>
      </c>
      <c r="F203" s="94" t="str">
        <f t="shared" si="123"/>
        <v/>
      </c>
      <c r="G203" s="94" t="str">
        <f t="shared" si="124"/>
        <v/>
      </c>
      <c r="H203" s="94" t="str">
        <f t="shared" si="125"/>
        <v/>
      </c>
      <c r="I203" s="94" t="str">
        <f t="shared" si="126"/>
        <v/>
      </c>
      <c r="J203" s="94" t="str">
        <f t="shared" si="127"/>
        <v/>
      </c>
      <c r="K203" s="94" t="str">
        <f t="shared" si="128"/>
        <v/>
      </c>
      <c r="L203" s="94" t="str">
        <f t="shared" si="129"/>
        <v/>
      </c>
      <c r="M203" s="94" t="str">
        <f t="shared" si="130"/>
        <v/>
      </c>
      <c r="N203" s="94" t="str">
        <f t="shared" si="131"/>
        <v/>
      </c>
      <c r="O203" s="94" t="str">
        <f t="shared" si="132"/>
        <v/>
      </c>
      <c r="P203" s="94" t="str">
        <f t="shared" si="133"/>
        <v/>
      </c>
      <c r="Q203" s="94" t="str">
        <f t="shared" si="134"/>
        <v/>
      </c>
      <c r="R203" s="94" t="str">
        <f t="shared" si="135"/>
        <v/>
      </c>
      <c r="S203" s="94" t="str">
        <f t="shared" si="136"/>
        <v/>
      </c>
      <c r="T203" s="94" t="str">
        <f t="shared" si="137"/>
        <v/>
      </c>
      <c r="U203" s="94" t="str">
        <f t="shared" si="138"/>
        <v/>
      </c>
      <c r="V203" s="94" t="str">
        <f t="shared" si="139"/>
        <v/>
      </c>
      <c r="W203" s="94" t="str">
        <f t="shared" si="140"/>
        <v/>
      </c>
      <c r="X203" s="94" t="str">
        <f t="shared" si="141"/>
        <v/>
      </c>
      <c r="Y203" s="94" t="str">
        <f t="shared" si="142"/>
        <v/>
      </c>
      <c r="Z203" s="94" t="str">
        <f t="shared" si="143"/>
        <v/>
      </c>
      <c r="AA203" s="94" t="str">
        <f t="shared" si="144"/>
        <v/>
      </c>
      <c r="AB203" s="94" t="str">
        <f t="shared" si="145"/>
        <v/>
      </c>
      <c r="AC203" s="94" t="str">
        <f t="shared" si="146"/>
        <v/>
      </c>
      <c r="AD203" s="95" t="str">
        <f t="shared" si="147"/>
        <v/>
      </c>
      <c r="AE203" s="92">
        <f t="shared" si="116"/>
        <v>0</v>
      </c>
      <c r="AF203" s="97" t="str">
        <f t="shared" si="117"/>
        <v/>
      </c>
      <c r="AG203" s="92">
        <f t="shared" si="118"/>
        <v>0</v>
      </c>
      <c r="AH203" s="92">
        <f t="shared" si="119"/>
        <v>0</v>
      </c>
    </row>
    <row r="204" spans="1:34" x14ac:dyDescent="0.25">
      <c r="A204" s="92" t="str">
        <f t="shared" si="120"/>
        <v/>
      </c>
      <c r="B204" s="49">
        <v>2682</v>
      </c>
      <c r="C204" s="115" t="s">
        <v>387</v>
      </c>
      <c r="D204" s="93" t="str">
        <f t="shared" si="121"/>
        <v/>
      </c>
      <c r="E204" s="94" t="str">
        <f t="shared" si="122"/>
        <v/>
      </c>
      <c r="F204" s="94" t="str">
        <f t="shared" si="123"/>
        <v/>
      </c>
      <c r="G204" s="94" t="str">
        <f t="shared" si="124"/>
        <v/>
      </c>
      <c r="H204" s="94" t="str">
        <f t="shared" si="125"/>
        <v/>
      </c>
      <c r="I204" s="94" t="str">
        <f t="shared" si="126"/>
        <v/>
      </c>
      <c r="J204" s="94" t="str">
        <f t="shared" si="127"/>
        <v/>
      </c>
      <c r="K204" s="94" t="str">
        <f t="shared" si="128"/>
        <v/>
      </c>
      <c r="L204" s="94" t="str">
        <f t="shared" si="129"/>
        <v/>
      </c>
      <c r="M204" s="94" t="str">
        <f t="shared" si="130"/>
        <v/>
      </c>
      <c r="N204" s="94" t="str">
        <f t="shared" si="131"/>
        <v/>
      </c>
      <c r="O204" s="94" t="str">
        <f t="shared" si="132"/>
        <v/>
      </c>
      <c r="P204" s="94" t="str">
        <f t="shared" si="133"/>
        <v/>
      </c>
      <c r="Q204" s="94" t="str">
        <f t="shared" si="134"/>
        <v/>
      </c>
      <c r="R204" s="94" t="str">
        <f t="shared" si="135"/>
        <v/>
      </c>
      <c r="S204" s="94" t="str">
        <f t="shared" si="136"/>
        <v/>
      </c>
      <c r="T204" s="94" t="str">
        <f t="shared" si="137"/>
        <v/>
      </c>
      <c r="U204" s="94" t="str">
        <f t="shared" si="138"/>
        <v/>
      </c>
      <c r="V204" s="94" t="str">
        <f t="shared" si="139"/>
        <v/>
      </c>
      <c r="W204" s="94" t="str">
        <f t="shared" si="140"/>
        <v/>
      </c>
      <c r="X204" s="94" t="str">
        <f t="shared" si="141"/>
        <v/>
      </c>
      <c r="Y204" s="94" t="str">
        <f t="shared" si="142"/>
        <v/>
      </c>
      <c r="Z204" s="94" t="str">
        <f t="shared" si="143"/>
        <v/>
      </c>
      <c r="AA204" s="94" t="str">
        <f t="shared" si="144"/>
        <v/>
      </c>
      <c r="AB204" s="94" t="str">
        <f t="shared" si="145"/>
        <v/>
      </c>
      <c r="AC204" s="94" t="str">
        <f t="shared" si="146"/>
        <v/>
      </c>
      <c r="AD204" s="95" t="str">
        <f t="shared" si="147"/>
        <v/>
      </c>
      <c r="AE204" s="92">
        <f t="shared" si="116"/>
        <v>0</v>
      </c>
      <c r="AF204" s="97" t="str">
        <f t="shared" si="117"/>
        <v/>
      </c>
      <c r="AG204" s="92">
        <f t="shared" si="118"/>
        <v>0</v>
      </c>
      <c r="AH204" s="92">
        <f t="shared" si="119"/>
        <v>0</v>
      </c>
    </row>
    <row r="205" spans="1:34" x14ac:dyDescent="0.25">
      <c r="A205" s="92" t="str">
        <f t="shared" si="120"/>
        <v/>
      </c>
      <c r="B205" s="49">
        <v>8715</v>
      </c>
      <c r="C205" s="115" t="s">
        <v>388</v>
      </c>
      <c r="D205" s="93" t="str">
        <f t="shared" si="121"/>
        <v/>
      </c>
      <c r="E205" s="94" t="str">
        <f t="shared" si="122"/>
        <v/>
      </c>
      <c r="F205" s="94" t="str">
        <f t="shared" si="123"/>
        <v/>
      </c>
      <c r="G205" s="94" t="str">
        <f t="shared" si="124"/>
        <v/>
      </c>
      <c r="H205" s="94" t="str">
        <f t="shared" si="125"/>
        <v/>
      </c>
      <c r="I205" s="94" t="str">
        <f t="shared" si="126"/>
        <v/>
      </c>
      <c r="J205" s="94" t="str">
        <f t="shared" si="127"/>
        <v/>
      </c>
      <c r="K205" s="94" t="str">
        <f t="shared" si="128"/>
        <v/>
      </c>
      <c r="L205" s="94" t="str">
        <f t="shared" si="129"/>
        <v/>
      </c>
      <c r="M205" s="94" t="str">
        <f t="shared" si="130"/>
        <v/>
      </c>
      <c r="N205" s="94" t="str">
        <f t="shared" si="131"/>
        <v/>
      </c>
      <c r="O205" s="94" t="str">
        <f t="shared" si="132"/>
        <v/>
      </c>
      <c r="P205" s="94" t="str">
        <f t="shared" si="133"/>
        <v/>
      </c>
      <c r="Q205" s="94" t="str">
        <f t="shared" si="134"/>
        <v/>
      </c>
      <c r="R205" s="94" t="str">
        <f t="shared" si="135"/>
        <v/>
      </c>
      <c r="S205" s="94" t="str">
        <f t="shared" si="136"/>
        <v/>
      </c>
      <c r="T205" s="94" t="str">
        <f t="shared" si="137"/>
        <v/>
      </c>
      <c r="U205" s="94" t="str">
        <f t="shared" si="138"/>
        <v/>
      </c>
      <c r="V205" s="94" t="str">
        <f t="shared" si="139"/>
        <v/>
      </c>
      <c r="W205" s="94" t="str">
        <f t="shared" si="140"/>
        <v/>
      </c>
      <c r="X205" s="94" t="str">
        <f t="shared" si="141"/>
        <v/>
      </c>
      <c r="Y205" s="94" t="str">
        <f t="shared" si="142"/>
        <v/>
      </c>
      <c r="Z205" s="94" t="str">
        <f t="shared" si="143"/>
        <v/>
      </c>
      <c r="AA205" s="94" t="str">
        <f t="shared" si="144"/>
        <v/>
      </c>
      <c r="AB205" s="94" t="str">
        <f t="shared" si="145"/>
        <v/>
      </c>
      <c r="AC205" s="94" t="str">
        <f t="shared" si="146"/>
        <v/>
      </c>
      <c r="AD205" s="95" t="str">
        <f t="shared" si="147"/>
        <v/>
      </c>
      <c r="AE205" s="92">
        <f t="shared" si="116"/>
        <v>0</v>
      </c>
      <c r="AF205" s="97" t="str">
        <f t="shared" si="117"/>
        <v/>
      </c>
      <c r="AG205" s="92">
        <f t="shared" si="118"/>
        <v>0</v>
      </c>
      <c r="AH205" s="92">
        <f t="shared" si="119"/>
        <v>0</v>
      </c>
    </row>
    <row r="206" spans="1:34" x14ac:dyDescent="0.25">
      <c r="A206" s="92" t="str">
        <f t="shared" si="120"/>
        <v/>
      </c>
      <c r="B206" s="49">
        <v>6541</v>
      </c>
      <c r="C206" s="115" t="s">
        <v>389</v>
      </c>
      <c r="D206" s="93" t="str">
        <f t="shared" si="121"/>
        <v/>
      </c>
      <c r="E206" s="94" t="str">
        <f t="shared" si="122"/>
        <v/>
      </c>
      <c r="F206" s="94" t="str">
        <f t="shared" si="123"/>
        <v/>
      </c>
      <c r="G206" s="94" t="str">
        <f t="shared" si="124"/>
        <v/>
      </c>
      <c r="H206" s="94" t="str">
        <f t="shared" si="125"/>
        <v/>
      </c>
      <c r="I206" s="94" t="str">
        <f t="shared" si="126"/>
        <v/>
      </c>
      <c r="J206" s="94" t="str">
        <f t="shared" si="127"/>
        <v/>
      </c>
      <c r="K206" s="94" t="str">
        <f t="shared" si="128"/>
        <v/>
      </c>
      <c r="L206" s="94" t="str">
        <f t="shared" si="129"/>
        <v/>
      </c>
      <c r="M206" s="94" t="str">
        <f t="shared" si="130"/>
        <v/>
      </c>
      <c r="N206" s="94" t="str">
        <f t="shared" si="131"/>
        <v/>
      </c>
      <c r="O206" s="94" t="str">
        <f t="shared" si="132"/>
        <v/>
      </c>
      <c r="P206" s="94" t="str">
        <f t="shared" si="133"/>
        <v/>
      </c>
      <c r="Q206" s="94" t="str">
        <f t="shared" si="134"/>
        <v/>
      </c>
      <c r="R206" s="94" t="str">
        <f t="shared" si="135"/>
        <v/>
      </c>
      <c r="S206" s="94" t="str">
        <f t="shared" si="136"/>
        <v/>
      </c>
      <c r="T206" s="94" t="str">
        <f t="shared" si="137"/>
        <v/>
      </c>
      <c r="U206" s="94" t="str">
        <f t="shared" si="138"/>
        <v/>
      </c>
      <c r="V206" s="94" t="str">
        <f t="shared" si="139"/>
        <v/>
      </c>
      <c r="W206" s="94" t="str">
        <f t="shared" si="140"/>
        <v/>
      </c>
      <c r="X206" s="94" t="str">
        <f t="shared" si="141"/>
        <v/>
      </c>
      <c r="Y206" s="94" t="str">
        <f t="shared" si="142"/>
        <v/>
      </c>
      <c r="Z206" s="94" t="str">
        <f t="shared" si="143"/>
        <v/>
      </c>
      <c r="AA206" s="94" t="str">
        <f t="shared" si="144"/>
        <v/>
      </c>
      <c r="AB206" s="94" t="str">
        <f t="shared" si="145"/>
        <v/>
      </c>
      <c r="AC206" s="94" t="str">
        <f t="shared" si="146"/>
        <v/>
      </c>
      <c r="AD206" s="95" t="str">
        <f t="shared" si="147"/>
        <v/>
      </c>
      <c r="AE206" s="92">
        <f t="shared" si="116"/>
        <v>0</v>
      </c>
      <c r="AF206" s="97" t="str">
        <f t="shared" si="117"/>
        <v/>
      </c>
      <c r="AG206" s="92">
        <f t="shared" si="118"/>
        <v>0</v>
      </c>
      <c r="AH206" s="92">
        <f t="shared" si="119"/>
        <v>0</v>
      </c>
    </row>
    <row r="207" spans="1:34" x14ac:dyDescent="0.25">
      <c r="A207" s="92" t="str">
        <f t="shared" si="120"/>
        <v/>
      </c>
      <c r="B207" s="49">
        <v>3791</v>
      </c>
      <c r="C207" s="115" t="s">
        <v>390</v>
      </c>
      <c r="D207" s="93" t="str">
        <f t="shared" si="121"/>
        <v/>
      </c>
      <c r="E207" s="94" t="str">
        <f t="shared" si="122"/>
        <v/>
      </c>
      <c r="F207" s="94" t="str">
        <f t="shared" si="123"/>
        <v/>
      </c>
      <c r="G207" s="94" t="str">
        <f t="shared" si="124"/>
        <v/>
      </c>
      <c r="H207" s="94" t="str">
        <f t="shared" si="125"/>
        <v/>
      </c>
      <c r="I207" s="94" t="str">
        <f t="shared" si="126"/>
        <v/>
      </c>
      <c r="J207" s="94" t="str">
        <f t="shared" si="127"/>
        <v/>
      </c>
      <c r="K207" s="94" t="str">
        <f t="shared" si="128"/>
        <v/>
      </c>
      <c r="L207" s="94" t="str">
        <f t="shared" si="129"/>
        <v/>
      </c>
      <c r="M207" s="94" t="str">
        <f t="shared" si="130"/>
        <v/>
      </c>
      <c r="N207" s="94" t="str">
        <f t="shared" si="131"/>
        <v/>
      </c>
      <c r="O207" s="94" t="str">
        <f t="shared" si="132"/>
        <v/>
      </c>
      <c r="P207" s="94" t="str">
        <f t="shared" si="133"/>
        <v/>
      </c>
      <c r="Q207" s="94" t="str">
        <f t="shared" si="134"/>
        <v/>
      </c>
      <c r="R207" s="94" t="str">
        <f t="shared" si="135"/>
        <v/>
      </c>
      <c r="S207" s="94" t="str">
        <f t="shared" si="136"/>
        <v/>
      </c>
      <c r="T207" s="94" t="str">
        <f t="shared" si="137"/>
        <v/>
      </c>
      <c r="U207" s="94" t="str">
        <f t="shared" si="138"/>
        <v/>
      </c>
      <c r="V207" s="94" t="str">
        <f t="shared" si="139"/>
        <v/>
      </c>
      <c r="W207" s="94" t="str">
        <f t="shared" si="140"/>
        <v/>
      </c>
      <c r="X207" s="94" t="str">
        <f t="shared" si="141"/>
        <v/>
      </c>
      <c r="Y207" s="94" t="str">
        <f t="shared" si="142"/>
        <v/>
      </c>
      <c r="Z207" s="94" t="str">
        <f t="shared" si="143"/>
        <v/>
      </c>
      <c r="AA207" s="94" t="str">
        <f t="shared" si="144"/>
        <v/>
      </c>
      <c r="AB207" s="94" t="str">
        <f t="shared" si="145"/>
        <v/>
      </c>
      <c r="AC207" s="94" t="str">
        <f t="shared" si="146"/>
        <v/>
      </c>
      <c r="AD207" s="95" t="str">
        <f t="shared" si="147"/>
        <v/>
      </c>
      <c r="AE207" s="92">
        <f t="shared" si="116"/>
        <v>0</v>
      </c>
      <c r="AF207" s="97" t="str">
        <f t="shared" si="117"/>
        <v/>
      </c>
      <c r="AG207" s="92">
        <f t="shared" si="118"/>
        <v>0</v>
      </c>
      <c r="AH207" s="92">
        <f t="shared" si="119"/>
        <v>0</v>
      </c>
    </row>
    <row r="208" spans="1:34" x14ac:dyDescent="0.25">
      <c r="A208" s="92" t="str">
        <f t="shared" si="120"/>
        <v/>
      </c>
      <c r="B208" s="49">
        <v>3773</v>
      </c>
      <c r="C208" s="115" t="s">
        <v>391</v>
      </c>
      <c r="D208" s="93" t="str">
        <f t="shared" si="121"/>
        <v/>
      </c>
      <c r="E208" s="94" t="str">
        <f t="shared" si="122"/>
        <v/>
      </c>
      <c r="F208" s="94" t="str">
        <f t="shared" si="123"/>
        <v/>
      </c>
      <c r="G208" s="94" t="str">
        <f t="shared" si="124"/>
        <v/>
      </c>
      <c r="H208" s="94" t="str">
        <f t="shared" si="125"/>
        <v/>
      </c>
      <c r="I208" s="94" t="str">
        <f t="shared" si="126"/>
        <v/>
      </c>
      <c r="J208" s="94" t="str">
        <f t="shared" si="127"/>
        <v/>
      </c>
      <c r="K208" s="94" t="str">
        <f t="shared" si="128"/>
        <v/>
      </c>
      <c r="L208" s="94" t="str">
        <f t="shared" si="129"/>
        <v/>
      </c>
      <c r="M208" s="94" t="str">
        <f t="shared" si="130"/>
        <v/>
      </c>
      <c r="N208" s="94" t="str">
        <f t="shared" si="131"/>
        <v/>
      </c>
      <c r="O208" s="94" t="str">
        <f t="shared" si="132"/>
        <v/>
      </c>
      <c r="P208" s="94" t="str">
        <f t="shared" si="133"/>
        <v/>
      </c>
      <c r="Q208" s="94" t="str">
        <f t="shared" si="134"/>
        <v/>
      </c>
      <c r="R208" s="94" t="str">
        <f t="shared" si="135"/>
        <v/>
      </c>
      <c r="S208" s="94" t="str">
        <f t="shared" si="136"/>
        <v/>
      </c>
      <c r="T208" s="94" t="str">
        <f t="shared" si="137"/>
        <v/>
      </c>
      <c r="U208" s="94" t="str">
        <f t="shared" si="138"/>
        <v/>
      </c>
      <c r="V208" s="94" t="str">
        <f t="shared" si="139"/>
        <v/>
      </c>
      <c r="W208" s="94" t="str">
        <f t="shared" si="140"/>
        <v/>
      </c>
      <c r="X208" s="94" t="str">
        <f t="shared" si="141"/>
        <v/>
      </c>
      <c r="Y208" s="94" t="str">
        <f t="shared" si="142"/>
        <v/>
      </c>
      <c r="Z208" s="94" t="str">
        <f t="shared" si="143"/>
        <v/>
      </c>
      <c r="AA208" s="94" t="str">
        <f t="shared" si="144"/>
        <v/>
      </c>
      <c r="AB208" s="94" t="str">
        <f t="shared" si="145"/>
        <v/>
      </c>
      <c r="AC208" s="94" t="str">
        <f t="shared" si="146"/>
        <v/>
      </c>
      <c r="AD208" s="95" t="str">
        <f t="shared" si="147"/>
        <v/>
      </c>
      <c r="AE208" s="92">
        <f t="shared" si="116"/>
        <v>0</v>
      </c>
      <c r="AF208" s="97" t="str">
        <f t="shared" si="117"/>
        <v/>
      </c>
      <c r="AG208" s="92">
        <f t="shared" si="118"/>
        <v>0</v>
      </c>
      <c r="AH208" s="92">
        <f t="shared" si="119"/>
        <v>0</v>
      </c>
    </row>
    <row r="209" spans="1:34" x14ac:dyDescent="0.25">
      <c r="A209" s="92" t="str">
        <f t="shared" si="120"/>
        <v/>
      </c>
      <c r="B209" s="49">
        <v>1041</v>
      </c>
      <c r="C209" s="115" t="s">
        <v>395</v>
      </c>
      <c r="D209" s="93" t="str">
        <f t="shared" si="121"/>
        <v/>
      </c>
      <c r="E209" s="94" t="str">
        <f t="shared" si="122"/>
        <v/>
      </c>
      <c r="F209" s="94" t="str">
        <f t="shared" si="123"/>
        <v/>
      </c>
      <c r="G209" s="94" t="str">
        <f t="shared" si="124"/>
        <v/>
      </c>
      <c r="H209" s="94" t="str">
        <f t="shared" si="125"/>
        <v/>
      </c>
      <c r="I209" s="94" t="str">
        <f t="shared" si="126"/>
        <v/>
      </c>
      <c r="J209" s="94" t="str">
        <f t="shared" si="127"/>
        <v/>
      </c>
      <c r="K209" s="94" t="str">
        <f t="shared" si="128"/>
        <v/>
      </c>
      <c r="L209" s="94" t="str">
        <f t="shared" si="129"/>
        <v/>
      </c>
      <c r="M209" s="94" t="str">
        <f t="shared" si="130"/>
        <v/>
      </c>
      <c r="N209" s="94" t="str">
        <f t="shared" si="131"/>
        <v/>
      </c>
      <c r="O209" s="94" t="str">
        <f t="shared" si="132"/>
        <v/>
      </c>
      <c r="P209" s="94" t="str">
        <f t="shared" si="133"/>
        <v/>
      </c>
      <c r="Q209" s="94" t="str">
        <f t="shared" si="134"/>
        <v/>
      </c>
      <c r="R209" s="94" t="str">
        <f t="shared" si="135"/>
        <v/>
      </c>
      <c r="S209" s="94" t="str">
        <f t="shared" si="136"/>
        <v/>
      </c>
      <c r="T209" s="94" t="str">
        <f t="shared" si="137"/>
        <v/>
      </c>
      <c r="U209" s="94" t="str">
        <f t="shared" si="138"/>
        <v/>
      </c>
      <c r="V209" s="94" t="str">
        <f t="shared" si="139"/>
        <v/>
      </c>
      <c r="W209" s="94" t="str">
        <f t="shared" si="140"/>
        <v/>
      </c>
      <c r="X209" s="94" t="str">
        <f t="shared" si="141"/>
        <v/>
      </c>
      <c r="Y209" s="94" t="str">
        <f t="shared" si="142"/>
        <v/>
      </c>
      <c r="Z209" s="94" t="str">
        <f t="shared" si="143"/>
        <v/>
      </c>
      <c r="AA209" s="94" t="str">
        <f t="shared" si="144"/>
        <v/>
      </c>
      <c r="AB209" s="94" t="str">
        <f t="shared" si="145"/>
        <v/>
      </c>
      <c r="AC209" s="94" t="str">
        <f t="shared" si="146"/>
        <v/>
      </c>
      <c r="AD209" s="95" t="str">
        <f t="shared" si="147"/>
        <v/>
      </c>
      <c r="AE209" s="92">
        <f t="shared" si="116"/>
        <v>0</v>
      </c>
      <c r="AF209" s="97" t="str">
        <f t="shared" si="117"/>
        <v/>
      </c>
      <c r="AG209" s="92">
        <f t="shared" si="118"/>
        <v>0</v>
      </c>
      <c r="AH209" s="92">
        <f t="shared" si="119"/>
        <v>0</v>
      </c>
    </row>
    <row r="210" spans="1:34" x14ac:dyDescent="0.25">
      <c r="A210" s="92" t="str">
        <f t="shared" si="120"/>
        <v/>
      </c>
      <c r="B210" s="49">
        <v>2798</v>
      </c>
      <c r="C210" s="115" t="s">
        <v>396</v>
      </c>
      <c r="D210" s="93" t="str">
        <f t="shared" si="121"/>
        <v/>
      </c>
      <c r="E210" s="94" t="str">
        <f t="shared" si="122"/>
        <v/>
      </c>
      <c r="F210" s="94" t="str">
        <f t="shared" si="123"/>
        <v/>
      </c>
      <c r="G210" s="94" t="str">
        <f t="shared" si="124"/>
        <v/>
      </c>
      <c r="H210" s="94" t="str">
        <f t="shared" si="125"/>
        <v/>
      </c>
      <c r="I210" s="94" t="str">
        <f t="shared" si="126"/>
        <v/>
      </c>
      <c r="J210" s="94" t="str">
        <f t="shared" si="127"/>
        <v/>
      </c>
      <c r="K210" s="94" t="str">
        <f t="shared" si="128"/>
        <v/>
      </c>
      <c r="L210" s="94" t="str">
        <f t="shared" si="129"/>
        <v/>
      </c>
      <c r="M210" s="94" t="str">
        <f t="shared" si="130"/>
        <v/>
      </c>
      <c r="N210" s="94" t="str">
        <f t="shared" si="131"/>
        <v/>
      </c>
      <c r="O210" s="94" t="str">
        <f t="shared" si="132"/>
        <v/>
      </c>
      <c r="P210" s="94" t="str">
        <f t="shared" si="133"/>
        <v/>
      </c>
      <c r="Q210" s="94" t="str">
        <f t="shared" si="134"/>
        <v/>
      </c>
      <c r="R210" s="94" t="str">
        <f t="shared" si="135"/>
        <v/>
      </c>
      <c r="S210" s="94" t="str">
        <f t="shared" si="136"/>
        <v/>
      </c>
      <c r="T210" s="94" t="str">
        <f t="shared" si="137"/>
        <v/>
      </c>
      <c r="U210" s="94" t="str">
        <f t="shared" si="138"/>
        <v/>
      </c>
      <c r="V210" s="94" t="str">
        <f t="shared" si="139"/>
        <v/>
      </c>
      <c r="W210" s="94" t="str">
        <f t="shared" si="140"/>
        <v/>
      </c>
      <c r="X210" s="94" t="str">
        <f t="shared" si="141"/>
        <v/>
      </c>
      <c r="Y210" s="94" t="str">
        <f t="shared" si="142"/>
        <v/>
      </c>
      <c r="Z210" s="94" t="str">
        <f t="shared" si="143"/>
        <v/>
      </c>
      <c r="AA210" s="94" t="str">
        <f t="shared" si="144"/>
        <v/>
      </c>
      <c r="AB210" s="94" t="str">
        <f t="shared" si="145"/>
        <v/>
      </c>
      <c r="AC210" s="94" t="str">
        <f t="shared" si="146"/>
        <v/>
      </c>
      <c r="AD210" s="95" t="str">
        <f t="shared" si="147"/>
        <v/>
      </c>
      <c r="AE210" s="92">
        <f t="shared" si="116"/>
        <v>0</v>
      </c>
      <c r="AF210" s="97" t="str">
        <f t="shared" si="117"/>
        <v/>
      </c>
      <c r="AG210" s="92">
        <f t="shared" si="118"/>
        <v>0</v>
      </c>
      <c r="AH210" s="92">
        <f t="shared" si="119"/>
        <v>0</v>
      </c>
    </row>
    <row r="211" spans="1:34" x14ac:dyDescent="0.25">
      <c r="A211" s="92" t="str">
        <f t="shared" si="120"/>
        <v/>
      </c>
      <c r="B211" s="49">
        <v>3829</v>
      </c>
      <c r="C211" s="115" t="s">
        <v>399</v>
      </c>
      <c r="D211" s="93" t="str">
        <f t="shared" si="121"/>
        <v/>
      </c>
      <c r="E211" s="94" t="str">
        <f t="shared" si="122"/>
        <v/>
      </c>
      <c r="F211" s="94" t="str">
        <f t="shared" si="123"/>
        <v/>
      </c>
      <c r="G211" s="94" t="str">
        <f t="shared" si="124"/>
        <v/>
      </c>
      <c r="H211" s="94" t="str">
        <f t="shared" si="125"/>
        <v/>
      </c>
      <c r="I211" s="94" t="str">
        <f t="shared" si="126"/>
        <v/>
      </c>
      <c r="J211" s="94" t="str">
        <f t="shared" si="127"/>
        <v/>
      </c>
      <c r="K211" s="94" t="str">
        <f t="shared" si="128"/>
        <v/>
      </c>
      <c r="L211" s="94" t="str">
        <f t="shared" si="129"/>
        <v/>
      </c>
      <c r="M211" s="94" t="str">
        <f t="shared" si="130"/>
        <v/>
      </c>
      <c r="N211" s="94" t="str">
        <f t="shared" si="131"/>
        <v/>
      </c>
      <c r="O211" s="94" t="str">
        <f t="shared" si="132"/>
        <v/>
      </c>
      <c r="P211" s="94" t="str">
        <f t="shared" si="133"/>
        <v/>
      </c>
      <c r="Q211" s="94" t="str">
        <f t="shared" si="134"/>
        <v/>
      </c>
      <c r="R211" s="94" t="str">
        <f t="shared" si="135"/>
        <v/>
      </c>
      <c r="S211" s="94" t="str">
        <f t="shared" si="136"/>
        <v/>
      </c>
      <c r="T211" s="94" t="str">
        <f t="shared" si="137"/>
        <v/>
      </c>
      <c r="U211" s="94" t="str">
        <f t="shared" si="138"/>
        <v/>
      </c>
      <c r="V211" s="94" t="str">
        <f t="shared" si="139"/>
        <v/>
      </c>
      <c r="W211" s="94" t="str">
        <f t="shared" si="140"/>
        <v/>
      </c>
      <c r="X211" s="94" t="str">
        <f t="shared" si="141"/>
        <v/>
      </c>
      <c r="Y211" s="94" t="str">
        <f t="shared" si="142"/>
        <v/>
      </c>
      <c r="Z211" s="94" t="str">
        <f t="shared" si="143"/>
        <v/>
      </c>
      <c r="AA211" s="94" t="str">
        <f t="shared" si="144"/>
        <v/>
      </c>
      <c r="AB211" s="94" t="str">
        <f t="shared" si="145"/>
        <v/>
      </c>
      <c r="AC211" s="94" t="str">
        <f t="shared" si="146"/>
        <v/>
      </c>
      <c r="AD211" s="95" t="str">
        <f t="shared" si="147"/>
        <v/>
      </c>
      <c r="AE211" s="92">
        <f t="shared" si="116"/>
        <v>0</v>
      </c>
      <c r="AF211" s="97" t="str">
        <f t="shared" si="117"/>
        <v/>
      </c>
      <c r="AG211" s="92">
        <f t="shared" si="118"/>
        <v>0</v>
      </c>
      <c r="AH211" s="92">
        <f t="shared" si="119"/>
        <v>0</v>
      </c>
    </row>
    <row r="212" spans="1:34" x14ac:dyDescent="0.25">
      <c r="A212" s="92" t="str">
        <f t="shared" si="120"/>
        <v/>
      </c>
      <c r="B212" s="49">
        <v>8736</v>
      </c>
      <c r="C212" s="115" t="s">
        <v>400</v>
      </c>
      <c r="D212" s="93" t="str">
        <f t="shared" si="121"/>
        <v/>
      </c>
      <c r="E212" s="94" t="str">
        <f t="shared" si="122"/>
        <v/>
      </c>
      <c r="F212" s="94" t="str">
        <f t="shared" si="123"/>
        <v/>
      </c>
      <c r="G212" s="94" t="str">
        <f t="shared" si="124"/>
        <v/>
      </c>
      <c r="H212" s="94" t="str">
        <f t="shared" si="125"/>
        <v/>
      </c>
      <c r="I212" s="94" t="str">
        <f t="shared" si="126"/>
        <v/>
      </c>
      <c r="J212" s="94" t="str">
        <f t="shared" si="127"/>
        <v/>
      </c>
      <c r="K212" s="94" t="str">
        <f t="shared" si="128"/>
        <v/>
      </c>
      <c r="L212" s="94" t="str">
        <f t="shared" si="129"/>
        <v/>
      </c>
      <c r="M212" s="94" t="str">
        <f t="shared" si="130"/>
        <v/>
      </c>
      <c r="N212" s="94" t="str">
        <f t="shared" si="131"/>
        <v/>
      </c>
      <c r="O212" s="94" t="str">
        <f t="shared" si="132"/>
        <v/>
      </c>
      <c r="P212" s="94" t="str">
        <f t="shared" si="133"/>
        <v/>
      </c>
      <c r="Q212" s="94" t="str">
        <f t="shared" si="134"/>
        <v/>
      </c>
      <c r="R212" s="94" t="str">
        <f t="shared" si="135"/>
        <v/>
      </c>
      <c r="S212" s="94" t="str">
        <f t="shared" si="136"/>
        <v/>
      </c>
      <c r="T212" s="94" t="str">
        <f t="shared" si="137"/>
        <v/>
      </c>
      <c r="U212" s="94" t="str">
        <f t="shared" si="138"/>
        <v/>
      </c>
      <c r="V212" s="94" t="str">
        <f t="shared" si="139"/>
        <v/>
      </c>
      <c r="W212" s="94" t="str">
        <f t="shared" si="140"/>
        <v/>
      </c>
      <c r="X212" s="94" t="str">
        <f t="shared" si="141"/>
        <v/>
      </c>
      <c r="Y212" s="94" t="str">
        <f t="shared" si="142"/>
        <v/>
      </c>
      <c r="Z212" s="94" t="str">
        <f t="shared" si="143"/>
        <v/>
      </c>
      <c r="AA212" s="94" t="str">
        <f t="shared" si="144"/>
        <v/>
      </c>
      <c r="AB212" s="94" t="str">
        <f t="shared" si="145"/>
        <v/>
      </c>
      <c r="AC212" s="94" t="str">
        <f t="shared" si="146"/>
        <v/>
      </c>
      <c r="AD212" s="95" t="str">
        <f t="shared" si="147"/>
        <v/>
      </c>
      <c r="AE212" s="92">
        <f t="shared" si="116"/>
        <v>0</v>
      </c>
      <c r="AF212" s="97" t="str">
        <f t="shared" si="117"/>
        <v/>
      </c>
      <c r="AG212" s="92">
        <f t="shared" si="118"/>
        <v>0</v>
      </c>
      <c r="AH212" s="92">
        <f t="shared" si="119"/>
        <v>0</v>
      </c>
    </row>
    <row r="213" spans="1:34" x14ac:dyDescent="0.25">
      <c r="A213" s="92" t="str">
        <f t="shared" si="120"/>
        <v/>
      </c>
      <c r="B213" s="49">
        <v>759</v>
      </c>
      <c r="C213" s="115" t="s">
        <v>401</v>
      </c>
      <c r="D213" s="93" t="str">
        <f t="shared" si="121"/>
        <v/>
      </c>
      <c r="E213" s="94" t="str">
        <f t="shared" si="122"/>
        <v/>
      </c>
      <c r="F213" s="94" t="str">
        <f t="shared" si="123"/>
        <v/>
      </c>
      <c r="G213" s="94" t="str">
        <f t="shared" si="124"/>
        <v/>
      </c>
      <c r="H213" s="94" t="str">
        <f t="shared" si="125"/>
        <v/>
      </c>
      <c r="I213" s="94" t="str">
        <f t="shared" si="126"/>
        <v/>
      </c>
      <c r="J213" s="94" t="str">
        <f t="shared" si="127"/>
        <v/>
      </c>
      <c r="K213" s="94" t="str">
        <f t="shared" si="128"/>
        <v/>
      </c>
      <c r="L213" s="94" t="str">
        <f t="shared" si="129"/>
        <v/>
      </c>
      <c r="M213" s="94" t="str">
        <f t="shared" si="130"/>
        <v/>
      </c>
      <c r="N213" s="94" t="str">
        <f t="shared" si="131"/>
        <v/>
      </c>
      <c r="O213" s="94" t="str">
        <f t="shared" si="132"/>
        <v/>
      </c>
      <c r="P213" s="94" t="str">
        <f t="shared" si="133"/>
        <v/>
      </c>
      <c r="Q213" s="94" t="str">
        <f t="shared" si="134"/>
        <v/>
      </c>
      <c r="R213" s="94" t="str">
        <f t="shared" si="135"/>
        <v/>
      </c>
      <c r="S213" s="94" t="str">
        <f t="shared" si="136"/>
        <v/>
      </c>
      <c r="T213" s="94" t="str">
        <f t="shared" si="137"/>
        <v/>
      </c>
      <c r="U213" s="94" t="str">
        <f t="shared" si="138"/>
        <v/>
      </c>
      <c r="V213" s="94" t="str">
        <f t="shared" si="139"/>
        <v/>
      </c>
      <c r="W213" s="94" t="str">
        <f t="shared" si="140"/>
        <v/>
      </c>
      <c r="X213" s="94" t="str">
        <f t="shared" si="141"/>
        <v/>
      </c>
      <c r="Y213" s="94" t="str">
        <f t="shared" si="142"/>
        <v/>
      </c>
      <c r="Z213" s="94" t="str">
        <f t="shared" si="143"/>
        <v/>
      </c>
      <c r="AA213" s="94" t="str">
        <f t="shared" si="144"/>
        <v/>
      </c>
      <c r="AB213" s="94" t="str">
        <f t="shared" si="145"/>
        <v/>
      </c>
      <c r="AC213" s="94" t="str">
        <f t="shared" si="146"/>
        <v/>
      </c>
      <c r="AD213" s="95" t="str">
        <f t="shared" si="147"/>
        <v/>
      </c>
      <c r="AE213" s="92">
        <f t="shared" si="116"/>
        <v>0</v>
      </c>
      <c r="AF213" s="97" t="str">
        <f t="shared" si="117"/>
        <v/>
      </c>
      <c r="AG213" s="92">
        <f t="shared" si="118"/>
        <v>0</v>
      </c>
      <c r="AH213" s="92">
        <f t="shared" si="119"/>
        <v>0</v>
      </c>
    </row>
    <row r="214" spans="1:34" x14ac:dyDescent="0.25">
      <c r="A214" s="92" t="str">
        <f t="shared" si="120"/>
        <v/>
      </c>
      <c r="B214" s="49">
        <v>3327</v>
      </c>
      <c r="C214" s="115" t="s">
        <v>402</v>
      </c>
      <c r="D214" s="93" t="str">
        <f t="shared" si="121"/>
        <v/>
      </c>
      <c r="E214" s="94" t="str">
        <f t="shared" si="122"/>
        <v/>
      </c>
      <c r="F214" s="94" t="str">
        <f t="shared" si="123"/>
        <v/>
      </c>
      <c r="G214" s="94" t="str">
        <f t="shared" si="124"/>
        <v/>
      </c>
      <c r="H214" s="94" t="str">
        <f t="shared" si="125"/>
        <v/>
      </c>
      <c r="I214" s="94" t="str">
        <f t="shared" si="126"/>
        <v/>
      </c>
      <c r="J214" s="94" t="str">
        <f t="shared" si="127"/>
        <v/>
      </c>
      <c r="K214" s="94" t="str">
        <f t="shared" si="128"/>
        <v/>
      </c>
      <c r="L214" s="94" t="str">
        <f t="shared" si="129"/>
        <v/>
      </c>
      <c r="M214" s="94" t="str">
        <f t="shared" si="130"/>
        <v/>
      </c>
      <c r="N214" s="94" t="str">
        <f t="shared" si="131"/>
        <v/>
      </c>
      <c r="O214" s="94" t="str">
        <f t="shared" si="132"/>
        <v/>
      </c>
      <c r="P214" s="94" t="str">
        <f t="shared" si="133"/>
        <v/>
      </c>
      <c r="Q214" s="94" t="str">
        <f t="shared" si="134"/>
        <v/>
      </c>
      <c r="R214" s="94" t="str">
        <f t="shared" si="135"/>
        <v/>
      </c>
      <c r="S214" s="94" t="str">
        <f t="shared" si="136"/>
        <v/>
      </c>
      <c r="T214" s="94" t="str">
        <f t="shared" si="137"/>
        <v/>
      </c>
      <c r="U214" s="94" t="str">
        <f t="shared" si="138"/>
        <v/>
      </c>
      <c r="V214" s="94" t="str">
        <f t="shared" si="139"/>
        <v/>
      </c>
      <c r="W214" s="94" t="str">
        <f t="shared" si="140"/>
        <v/>
      </c>
      <c r="X214" s="94" t="str">
        <f t="shared" si="141"/>
        <v/>
      </c>
      <c r="Y214" s="94" t="str">
        <f t="shared" si="142"/>
        <v/>
      </c>
      <c r="Z214" s="94" t="str">
        <f t="shared" si="143"/>
        <v/>
      </c>
      <c r="AA214" s="94" t="str">
        <f t="shared" si="144"/>
        <v/>
      </c>
      <c r="AB214" s="94" t="str">
        <f t="shared" si="145"/>
        <v/>
      </c>
      <c r="AC214" s="94" t="str">
        <f t="shared" si="146"/>
        <v/>
      </c>
      <c r="AD214" s="95" t="str">
        <f t="shared" si="147"/>
        <v/>
      </c>
      <c r="AE214" s="92">
        <f t="shared" si="116"/>
        <v>0</v>
      </c>
      <c r="AF214" s="97" t="str">
        <f t="shared" si="117"/>
        <v/>
      </c>
      <c r="AG214" s="92">
        <f t="shared" si="118"/>
        <v>0</v>
      </c>
      <c r="AH214" s="92">
        <f t="shared" si="119"/>
        <v>0</v>
      </c>
    </row>
    <row r="215" spans="1:34" x14ac:dyDescent="0.25">
      <c r="A215" s="92" t="str">
        <f t="shared" si="120"/>
        <v/>
      </c>
      <c r="B215" s="49">
        <v>8397</v>
      </c>
      <c r="C215" s="115" t="s">
        <v>404</v>
      </c>
      <c r="D215" s="93" t="str">
        <f t="shared" si="121"/>
        <v/>
      </c>
      <c r="E215" s="94" t="str">
        <f t="shared" si="122"/>
        <v/>
      </c>
      <c r="F215" s="94" t="str">
        <f t="shared" si="123"/>
        <v/>
      </c>
      <c r="G215" s="94" t="str">
        <f t="shared" si="124"/>
        <v/>
      </c>
      <c r="H215" s="94" t="str">
        <f t="shared" si="125"/>
        <v/>
      </c>
      <c r="I215" s="94" t="str">
        <f t="shared" si="126"/>
        <v/>
      </c>
      <c r="J215" s="94" t="str">
        <f t="shared" si="127"/>
        <v/>
      </c>
      <c r="K215" s="94" t="str">
        <f t="shared" si="128"/>
        <v/>
      </c>
      <c r="L215" s="94" t="str">
        <f t="shared" si="129"/>
        <v/>
      </c>
      <c r="M215" s="94" t="str">
        <f t="shared" si="130"/>
        <v/>
      </c>
      <c r="N215" s="94" t="str">
        <f t="shared" si="131"/>
        <v/>
      </c>
      <c r="O215" s="94" t="str">
        <f t="shared" si="132"/>
        <v/>
      </c>
      <c r="P215" s="94" t="str">
        <f t="shared" si="133"/>
        <v/>
      </c>
      <c r="Q215" s="94" t="str">
        <f t="shared" si="134"/>
        <v/>
      </c>
      <c r="R215" s="94" t="str">
        <f t="shared" si="135"/>
        <v/>
      </c>
      <c r="S215" s="94" t="str">
        <f t="shared" si="136"/>
        <v/>
      </c>
      <c r="T215" s="94" t="str">
        <f t="shared" si="137"/>
        <v/>
      </c>
      <c r="U215" s="94" t="str">
        <f t="shared" si="138"/>
        <v/>
      </c>
      <c r="V215" s="94" t="str">
        <f t="shared" si="139"/>
        <v/>
      </c>
      <c r="W215" s="94" t="str">
        <f t="shared" si="140"/>
        <v/>
      </c>
      <c r="X215" s="94" t="str">
        <f t="shared" si="141"/>
        <v/>
      </c>
      <c r="Y215" s="94" t="str">
        <f t="shared" si="142"/>
        <v/>
      </c>
      <c r="Z215" s="94" t="str">
        <f t="shared" si="143"/>
        <v/>
      </c>
      <c r="AA215" s="94" t="str">
        <f t="shared" si="144"/>
        <v/>
      </c>
      <c r="AB215" s="94" t="str">
        <f t="shared" si="145"/>
        <v/>
      </c>
      <c r="AC215" s="94" t="str">
        <f t="shared" si="146"/>
        <v/>
      </c>
      <c r="AD215" s="95" t="str">
        <f t="shared" si="147"/>
        <v/>
      </c>
      <c r="AE215" s="92">
        <f t="shared" si="116"/>
        <v>0</v>
      </c>
      <c r="AF215" s="97" t="str">
        <f t="shared" si="117"/>
        <v/>
      </c>
      <c r="AG215" s="92">
        <f t="shared" si="118"/>
        <v>0</v>
      </c>
      <c r="AH215" s="92">
        <f t="shared" si="119"/>
        <v>0</v>
      </c>
    </row>
    <row r="216" spans="1:34" x14ac:dyDescent="0.25">
      <c r="A216" s="92" t="str">
        <f t="shared" si="120"/>
        <v/>
      </c>
      <c r="B216" s="49">
        <v>8598</v>
      </c>
      <c r="C216" s="115" t="s">
        <v>406</v>
      </c>
      <c r="D216" s="93" t="str">
        <f t="shared" si="121"/>
        <v/>
      </c>
      <c r="E216" s="94" t="str">
        <f t="shared" si="122"/>
        <v/>
      </c>
      <c r="F216" s="94" t="str">
        <f t="shared" si="123"/>
        <v/>
      </c>
      <c r="G216" s="94" t="str">
        <f t="shared" si="124"/>
        <v/>
      </c>
      <c r="H216" s="94" t="str">
        <f t="shared" si="125"/>
        <v/>
      </c>
      <c r="I216" s="94" t="str">
        <f t="shared" si="126"/>
        <v/>
      </c>
      <c r="J216" s="94" t="str">
        <f t="shared" si="127"/>
        <v/>
      </c>
      <c r="K216" s="94" t="str">
        <f t="shared" si="128"/>
        <v/>
      </c>
      <c r="L216" s="94" t="str">
        <f t="shared" si="129"/>
        <v/>
      </c>
      <c r="M216" s="94" t="str">
        <f t="shared" si="130"/>
        <v/>
      </c>
      <c r="N216" s="94" t="str">
        <f t="shared" si="131"/>
        <v/>
      </c>
      <c r="O216" s="94" t="str">
        <f t="shared" si="132"/>
        <v/>
      </c>
      <c r="P216" s="94" t="str">
        <f t="shared" si="133"/>
        <v/>
      </c>
      <c r="Q216" s="94" t="str">
        <f t="shared" si="134"/>
        <v/>
      </c>
      <c r="R216" s="94" t="str">
        <f t="shared" si="135"/>
        <v/>
      </c>
      <c r="S216" s="94" t="str">
        <f t="shared" si="136"/>
        <v/>
      </c>
      <c r="T216" s="94" t="str">
        <f t="shared" si="137"/>
        <v/>
      </c>
      <c r="U216" s="94" t="str">
        <f t="shared" si="138"/>
        <v/>
      </c>
      <c r="V216" s="94" t="str">
        <f t="shared" si="139"/>
        <v/>
      </c>
      <c r="W216" s="94" t="str">
        <f t="shared" si="140"/>
        <v/>
      </c>
      <c r="X216" s="94" t="str">
        <f t="shared" si="141"/>
        <v/>
      </c>
      <c r="Y216" s="94" t="str">
        <f t="shared" si="142"/>
        <v/>
      </c>
      <c r="Z216" s="94" t="str">
        <f t="shared" si="143"/>
        <v/>
      </c>
      <c r="AA216" s="94" t="str">
        <f t="shared" si="144"/>
        <v/>
      </c>
      <c r="AB216" s="94" t="str">
        <f t="shared" si="145"/>
        <v/>
      </c>
      <c r="AC216" s="94" t="str">
        <f t="shared" si="146"/>
        <v/>
      </c>
      <c r="AD216" s="95" t="str">
        <f t="shared" si="147"/>
        <v/>
      </c>
      <c r="AE216" s="92">
        <f t="shared" si="116"/>
        <v>0</v>
      </c>
      <c r="AF216" s="97" t="str">
        <f t="shared" si="117"/>
        <v/>
      </c>
      <c r="AG216" s="92">
        <f t="shared" si="118"/>
        <v>0</v>
      </c>
      <c r="AH216" s="92">
        <f t="shared" si="119"/>
        <v>0</v>
      </c>
    </row>
    <row r="217" spans="1:34" x14ac:dyDescent="0.25">
      <c r="A217" s="92" t="str">
        <f t="shared" si="120"/>
        <v/>
      </c>
      <c r="B217" s="49">
        <v>2934</v>
      </c>
      <c r="C217" s="115" t="s">
        <v>407</v>
      </c>
      <c r="D217" s="93" t="str">
        <f t="shared" si="121"/>
        <v/>
      </c>
      <c r="E217" s="94" t="str">
        <f t="shared" si="122"/>
        <v/>
      </c>
      <c r="F217" s="94" t="str">
        <f t="shared" si="123"/>
        <v/>
      </c>
      <c r="G217" s="94" t="str">
        <f t="shared" si="124"/>
        <v/>
      </c>
      <c r="H217" s="94" t="str">
        <f t="shared" si="125"/>
        <v/>
      </c>
      <c r="I217" s="94" t="str">
        <f t="shared" si="126"/>
        <v/>
      </c>
      <c r="J217" s="94" t="str">
        <f t="shared" si="127"/>
        <v/>
      </c>
      <c r="K217" s="94" t="str">
        <f t="shared" si="128"/>
        <v/>
      </c>
      <c r="L217" s="94" t="str">
        <f t="shared" si="129"/>
        <v/>
      </c>
      <c r="M217" s="94" t="str">
        <f t="shared" si="130"/>
        <v/>
      </c>
      <c r="N217" s="94" t="str">
        <f t="shared" si="131"/>
        <v/>
      </c>
      <c r="O217" s="94" t="str">
        <f t="shared" si="132"/>
        <v/>
      </c>
      <c r="P217" s="94" t="str">
        <f t="shared" si="133"/>
        <v/>
      </c>
      <c r="Q217" s="94" t="str">
        <f t="shared" si="134"/>
        <v/>
      </c>
      <c r="R217" s="94" t="str">
        <f t="shared" si="135"/>
        <v/>
      </c>
      <c r="S217" s="94" t="str">
        <f t="shared" si="136"/>
        <v/>
      </c>
      <c r="T217" s="94" t="str">
        <f t="shared" si="137"/>
        <v/>
      </c>
      <c r="U217" s="94" t="str">
        <f t="shared" si="138"/>
        <v/>
      </c>
      <c r="V217" s="94" t="str">
        <f t="shared" si="139"/>
        <v/>
      </c>
      <c r="W217" s="94" t="str">
        <f t="shared" si="140"/>
        <v/>
      </c>
      <c r="X217" s="94" t="str">
        <f t="shared" si="141"/>
        <v/>
      </c>
      <c r="Y217" s="94" t="str">
        <f t="shared" si="142"/>
        <v/>
      </c>
      <c r="Z217" s="94" t="str">
        <f t="shared" si="143"/>
        <v/>
      </c>
      <c r="AA217" s="94" t="str">
        <f t="shared" si="144"/>
        <v/>
      </c>
      <c r="AB217" s="94" t="str">
        <f t="shared" si="145"/>
        <v/>
      </c>
      <c r="AC217" s="94" t="str">
        <f t="shared" si="146"/>
        <v/>
      </c>
      <c r="AD217" s="95" t="str">
        <f t="shared" si="147"/>
        <v/>
      </c>
      <c r="AE217" s="92">
        <f t="shared" si="116"/>
        <v>0</v>
      </c>
      <c r="AF217" s="97" t="str">
        <f t="shared" si="117"/>
        <v/>
      </c>
      <c r="AG217" s="92">
        <f t="shared" si="118"/>
        <v>0</v>
      </c>
      <c r="AH217" s="92">
        <f t="shared" si="119"/>
        <v>0</v>
      </c>
    </row>
    <row r="218" spans="1:34" x14ac:dyDescent="0.25">
      <c r="A218" s="92" t="str">
        <f t="shared" si="120"/>
        <v/>
      </c>
      <c r="B218" s="49">
        <v>7168</v>
      </c>
      <c r="C218" s="115" t="s">
        <v>408</v>
      </c>
      <c r="D218" s="93" t="str">
        <f t="shared" si="121"/>
        <v/>
      </c>
      <c r="E218" s="94" t="str">
        <f t="shared" si="122"/>
        <v/>
      </c>
      <c r="F218" s="94" t="str">
        <f t="shared" si="123"/>
        <v/>
      </c>
      <c r="G218" s="94" t="str">
        <f t="shared" si="124"/>
        <v/>
      </c>
      <c r="H218" s="94" t="str">
        <f t="shared" si="125"/>
        <v/>
      </c>
      <c r="I218" s="94" t="str">
        <f t="shared" si="126"/>
        <v/>
      </c>
      <c r="J218" s="94" t="str">
        <f t="shared" si="127"/>
        <v/>
      </c>
      <c r="K218" s="94" t="str">
        <f t="shared" si="128"/>
        <v/>
      </c>
      <c r="L218" s="94" t="str">
        <f t="shared" si="129"/>
        <v/>
      </c>
      <c r="M218" s="94" t="str">
        <f t="shared" si="130"/>
        <v/>
      </c>
      <c r="N218" s="94" t="str">
        <f t="shared" si="131"/>
        <v/>
      </c>
      <c r="O218" s="94" t="str">
        <f t="shared" si="132"/>
        <v/>
      </c>
      <c r="P218" s="94" t="str">
        <f t="shared" si="133"/>
        <v/>
      </c>
      <c r="Q218" s="94" t="str">
        <f t="shared" si="134"/>
        <v/>
      </c>
      <c r="R218" s="94" t="str">
        <f t="shared" si="135"/>
        <v/>
      </c>
      <c r="S218" s="94" t="str">
        <f t="shared" si="136"/>
        <v/>
      </c>
      <c r="T218" s="94" t="str">
        <f t="shared" si="137"/>
        <v/>
      </c>
      <c r="U218" s="94" t="str">
        <f t="shared" si="138"/>
        <v/>
      </c>
      <c r="V218" s="94" t="str">
        <f t="shared" si="139"/>
        <v/>
      </c>
      <c r="W218" s="94" t="str">
        <f t="shared" si="140"/>
        <v/>
      </c>
      <c r="X218" s="94" t="str">
        <f t="shared" si="141"/>
        <v/>
      </c>
      <c r="Y218" s="94" t="str">
        <f t="shared" si="142"/>
        <v/>
      </c>
      <c r="Z218" s="94" t="str">
        <f t="shared" si="143"/>
        <v/>
      </c>
      <c r="AA218" s="94" t="str">
        <f t="shared" si="144"/>
        <v/>
      </c>
      <c r="AB218" s="94" t="str">
        <f t="shared" si="145"/>
        <v/>
      </c>
      <c r="AC218" s="94" t="str">
        <f t="shared" si="146"/>
        <v/>
      </c>
      <c r="AD218" s="95" t="str">
        <f t="shared" si="147"/>
        <v/>
      </c>
      <c r="AE218" s="92">
        <f t="shared" si="116"/>
        <v>0</v>
      </c>
      <c r="AF218" s="97" t="str">
        <f t="shared" si="117"/>
        <v/>
      </c>
      <c r="AG218" s="92">
        <f t="shared" si="118"/>
        <v>0</v>
      </c>
      <c r="AH218" s="92">
        <f t="shared" si="119"/>
        <v>0</v>
      </c>
    </row>
    <row r="219" spans="1:34" x14ac:dyDescent="0.25">
      <c r="A219" s="92" t="str">
        <f t="shared" si="120"/>
        <v/>
      </c>
      <c r="B219" s="49">
        <v>2602</v>
      </c>
      <c r="C219" s="115" t="s">
        <v>409</v>
      </c>
      <c r="D219" s="93" t="str">
        <f t="shared" si="121"/>
        <v/>
      </c>
      <c r="E219" s="94" t="str">
        <f t="shared" si="122"/>
        <v/>
      </c>
      <c r="F219" s="94" t="str">
        <f t="shared" si="123"/>
        <v/>
      </c>
      <c r="G219" s="94" t="str">
        <f t="shared" si="124"/>
        <v/>
      </c>
      <c r="H219" s="94" t="str">
        <f t="shared" si="125"/>
        <v/>
      </c>
      <c r="I219" s="94" t="str">
        <f t="shared" si="126"/>
        <v/>
      </c>
      <c r="J219" s="94" t="str">
        <f t="shared" si="127"/>
        <v/>
      </c>
      <c r="K219" s="94" t="str">
        <f t="shared" si="128"/>
        <v/>
      </c>
      <c r="L219" s="94" t="str">
        <f t="shared" si="129"/>
        <v/>
      </c>
      <c r="M219" s="94" t="str">
        <f t="shared" si="130"/>
        <v/>
      </c>
      <c r="N219" s="94" t="str">
        <f t="shared" si="131"/>
        <v/>
      </c>
      <c r="O219" s="94" t="str">
        <f t="shared" si="132"/>
        <v/>
      </c>
      <c r="P219" s="94" t="str">
        <f t="shared" si="133"/>
        <v/>
      </c>
      <c r="Q219" s="94" t="str">
        <f t="shared" si="134"/>
        <v/>
      </c>
      <c r="R219" s="94" t="str">
        <f t="shared" si="135"/>
        <v/>
      </c>
      <c r="S219" s="94" t="str">
        <f t="shared" si="136"/>
        <v/>
      </c>
      <c r="T219" s="94" t="str">
        <f t="shared" si="137"/>
        <v/>
      </c>
      <c r="U219" s="94" t="str">
        <f t="shared" si="138"/>
        <v/>
      </c>
      <c r="V219" s="94" t="str">
        <f t="shared" si="139"/>
        <v/>
      </c>
      <c r="W219" s="94" t="str">
        <f t="shared" si="140"/>
        <v/>
      </c>
      <c r="X219" s="94" t="str">
        <f t="shared" si="141"/>
        <v/>
      </c>
      <c r="Y219" s="94" t="str">
        <f t="shared" si="142"/>
        <v/>
      </c>
      <c r="Z219" s="94" t="str">
        <f t="shared" si="143"/>
        <v/>
      </c>
      <c r="AA219" s="94" t="str">
        <f t="shared" si="144"/>
        <v/>
      </c>
      <c r="AB219" s="94" t="str">
        <f t="shared" si="145"/>
        <v/>
      </c>
      <c r="AC219" s="94" t="str">
        <f t="shared" si="146"/>
        <v/>
      </c>
      <c r="AD219" s="95" t="str">
        <f t="shared" si="147"/>
        <v/>
      </c>
      <c r="AE219" s="92">
        <f t="shared" si="116"/>
        <v>0</v>
      </c>
      <c r="AF219" s="97" t="str">
        <f t="shared" si="117"/>
        <v/>
      </c>
      <c r="AG219" s="92">
        <f t="shared" si="118"/>
        <v>0</v>
      </c>
      <c r="AH219" s="92">
        <f t="shared" si="119"/>
        <v>0</v>
      </c>
    </row>
    <row r="220" spans="1:34" x14ac:dyDescent="0.25">
      <c r="A220" s="92" t="str">
        <f t="shared" si="120"/>
        <v/>
      </c>
      <c r="B220" s="49">
        <v>4979</v>
      </c>
      <c r="C220" s="115" t="s">
        <v>410</v>
      </c>
      <c r="D220" s="93" t="str">
        <f t="shared" si="121"/>
        <v/>
      </c>
      <c r="E220" s="94" t="str">
        <f t="shared" si="122"/>
        <v/>
      </c>
      <c r="F220" s="94" t="str">
        <f t="shared" si="123"/>
        <v/>
      </c>
      <c r="G220" s="94" t="str">
        <f t="shared" si="124"/>
        <v/>
      </c>
      <c r="H220" s="94" t="str">
        <f t="shared" si="125"/>
        <v/>
      </c>
      <c r="I220" s="94" t="str">
        <f t="shared" si="126"/>
        <v/>
      </c>
      <c r="J220" s="94" t="str">
        <f t="shared" si="127"/>
        <v/>
      </c>
      <c r="K220" s="94" t="str">
        <f t="shared" si="128"/>
        <v/>
      </c>
      <c r="L220" s="94" t="str">
        <f t="shared" si="129"/>
        <v/>
      </c>
      <c r="M220" s="94" t="str">
        <f t="shared" si="130"/>
        <v/>
      </c>
      <c r="N220" s="94" t="str">
        <f t="shared" si="131"/>
        <v/>
      </c>
      <c r="O220" s="94" t="str">
        <f t="shared" si="132"/>
        <v/>
      </c>
      <c r="P220" s="94" t="str">
        <f t="shared" si="133"/>
        <v/>
      </c>
      <c r="Q220" s="94" t="str">
        <f t="shared" si="134"/>
        <v/>
      </c>
      <c r="R220" s="94" t="str">
        <f t="shared" si="135"/>
        <v/>
      </c>
      <c r="S220" s="94" t="str">
        <f t="shared" si="136"/>
        <v/>
      </c>
      <c r="T220" s="94" t="str">
        <f t="shared" si="137"/>
        <v/>
      </c>
      <c r="U220" s="94" t="str">
        <f t="shared" si="138"/>
        <v/>
      </c>
      <c r="V220" s="94" t="str">
        <f t="shared" si="139"/>
        <v/>
      </c>
      <c r="W220" s="94" t="str">
        <f t="shared" si="140"/>
        <v/>
      </c>
      <c r="X220" s="94" t="str">
        <f t="shared" si="141"/>
        <v/>
      </c>
      <c r="Y220" s="94" t="str">
        <f t="shared" si="142"/>
        <v/>
      </c>
      <c r="Z220" s="94" t="str">
        <f t="shared" si="143"/>
        <v/>
      </c>
      <c r="AA220" s="94" t="str">
        <f t="shared" si="144"/>
        <v/>
      </c>
      <c r="AB220" s="94" t="str">
        <f t="shared" si="145"/>
        <v/>
      </c>
      <c r="AC220" s="94" t="str">
        <f t="shared" si="146"/>
        <v/>
      </c>
      <c r="AD220" s="95" t="str">
        <f t="shared" si="147"/>
        <v/>
      </c>
      <c r="AE220" s="92">
        <f t="shared" si="116"/>
        <v>0</v>
      </c>
      <c r="AF220" s="97" t="str">
        <f t="shared" si="117"/>
        <v/>
      </c>
      <c r="AG220" s="92">
        <f t="shared" si="118"/>
        <v>0</v>
      </c>
      <c r="AH220" s="92">
        <f t="shared" si="119"/>
        <v>0</v>
      </c>
    </row>
    <row r="221" spans="1:34" x14ac:dyDescent="0.25">
      <c r="A221" s="92" t="str">
        <f t="shared" si="120"/>
        <v/>
      </c>
      <c r="B221" s="49">
        <v>2927</v>
      </c>
      <c r="C221" s="115" t="s">
        <v>411</v>
      </c>
      <c r="D221" s="93" t="str">
        <f t="shared" si="121"/>
        <v/>
      </c>
      <c r="E221" s="94" t="str">
        <f t="shared" si="122"/>
        <v/>
      </c>
      <c r="F221" s="94" t="str">
        <f t="shared" si="123"/>
        <v/>
      </c>
      <c r="G221" s="94" t="str">
        <f t="shared" si="124"/>
        <v/>
      </c>
      <c r="H221" s="94" t="str">
        <f t="shared" si="125"/>
        <v/>
      </c>
      <c r="I221" s="94" t="str">
        <f t="shared" si="126"/>
        <v/>
      </c>
      <c r="J221" s="94" t="str">
        <f t="shared" si="127"/>
        <v/>
      </c>
      <c r="K221" s="94" t="str">
        <f t="shared" si="128"/>
        <v/>
      </c>
      <c r="L221" s="94" t="str">
        <f t="shared" si="129"/>
        <v/>
      </c>
      <c r="M221" s="94" t="str">
        <f t="shared" si="130"/>
        <v/>
      </c>
      <c r="N221" s="94" t="str">
        <f t="shared" si="131"/>
        <v/>
      </c>
      <c r="O221" s="94" t="str">
        <f t="shared" si="132"/>
        <v/>
      </c>
      <c r="P221" s="94" t="str">
        <f t="shared" si="133"/>
        <v/>
      </c>
      <c r="Q221" s="94" t="str">
        <f t="shared" si="134"/>
        <v/>
      </c>
      <c r="R221" s="94" t="str">
        <f t="shared" si="135"/>
        <v/>
      </c>
      <c r="S221" s="94" t="str">
        <f t="shared" si="136"/>
        <v/>
      </c>
      <c r="T221" s="94" t="str">
        <f t="shared" si="137"/>
        <v/>
      </c>
      <c r="U221" s="94" t="str">
        <f t="shared" si="138"/>
        <v/>
      </c>
      <c r="V221" s="94" t="str">
        <f t="shared" si="139"/>
        <v/>
      </c>
      <c r="W221" s="94" t="str">
        <f t="shared" si="140"/>
        <v/>
      </c>
      <c r="X221" s="94" t="str">
        <f t="shared" si="141"/>
        <v/>
      </c>
      <c r="Y221" s="94" t="str">
        <f t="shared" si="142"/>
        <v/>
      </c>
      <c r="Z221" s="94" t="str">
        <f t="shared" si="143"/>
        <v/>
      </c>
      <c r="AA221" s="94" t="str">
        <f t="shared" si="144"/>
        <v/>
      </c>
      <c r="AB221" s="94" t="str">
        <f t="shared" si="145"/>
        <v/>
      </c>
      <c r="AC221" s="94" t="str">
        <f t="shared" si="146"/>
        <v/>
      </c>
      <c r="AD221" s="95" t="str">
        <f t="shared" si="147"/>
        <v/>
      </c>
      <c r="AE221" s="92">
        <f t="shared" si="116"/>
        <v>0</v>
      </c>
      <c r="AF221" s="97" t="str">
        <f t="shared" si="117"/>
        <v/>
      </c>
      <c r="AG221" s="92">
        <f t="shared" si="118"/>
        <v>0</v>
      </c>
      <c r="AH221" s="92">
        <f t="shared" si="119"/>
        <v>0</v>
      </c>
    </row>
    <row r="222" spans="1:34" x14ac:dyDescent="0.25">
      <c r="A222" s="92" t="str">
        <f t="shared" si="120"/>
        <v/>
      </c>
      <c r="B222" s="49">
        <v>6298</v>
      </c>
      <c r="C222" s="115" t="s">
        <v>412</v>
      </c>
      <c r="D222" s="93" t="str">
        <f t="shared" si="121"/>
        <v/>
      </c>
      <c r="E222" s="94" t="str">
        <f t="shared" si="122"/>
        <v/>
      </c>
      <c r="F222" s="94" t="str">
        <f t="shared" si="123"/>
        <v/>
      </c>
      <c r="G222" s="94" t="str">
        <f t="shared" si="124"/>
        <v/>
      </c>
      <c r="H222" s="94" t="str">
        <f t="shared" si="125"/>
        <v/>
      </c>
      <c r="I222" s="94" t="str">
        <f t="shared" si="126"/>
        <v/>
      </c>
      <c r="J222" s="94" t="str">
        <f t="shared" si="127"/>
        <v/>
      </c>
      <c r="K222" s="94" t="str">
        <f t="shared" si="128"/>
        <v/>
      </c>
      <c r="L222" s="94" t="str">
        <f t="shared" si="129"/>
        <v/>
      </c>
      <c r="M222" s="94" t="str">
        <f t="shared" si="130"/>
        <v/>
      </c>
      <c r="N222" s="94" t="str">
        <f t="shared" si="131"/>
        <v/>
      </c>
      <c r="O222" s="94" t="str">
        <f t="shared" si="132"/>
        <v/>
      </c>
      <c r="P222" s="94" t="str">
        <f t="shared" si="133"/>
        <v/>
      </c>
      <c r="Q222" s="94" t="str">
        <f t="shared" si="134"/>
        <v/>
      </c>
      <c r="R222" s="94" t="str">
        <f t="shared" si="135"/>
        <v/>
      </c>
      <c r="S222" s="94" t="str">
        <f t="shared" si="136"/>
        <v/>
      </c>
      <c r="T222" s="94" t="str">
        <f t="shared" si="137"/>
        <v/>
      </c>
      <c r="U222" s="94" t="str">
        <f t="shared" si="138"/>
        <v/>
      </c>
      <c r="V222" s="94" t="str">
        <f t="shared" si="139"/>
        <v/>
      </c>
      <c r="W222" s="94" t="str">
        <f t="shared" si="140"/>
        <v/>
      </c>
      <c r="X222" s="94" t="str">
        <f t="shared" si="141"/>
        <v/>
      </c>
      <c r="Y222" s="94" t="str">
        <f t="shared" si="142"/>
        <v/>
      </c>
      <c r="Z222" s="94" t="str">
        <f t="shared" si="143"/>
        <v/>
      </c>
      <c r="AA222" s="94" t="str">
        <f t="shared" si="144"/>
        <v/>
      </c>
      <c r="AB222" s="94" t="str">
        <f t="shared" si="145"/>
        <v/>
      </c>
      <c r="AC222" s="94" t="str">
        <f t="shared" si="146"/>
        <v/>
      </c>
      <c r="AD222" s="95" t="str">
        <f t="shared" si="147"/>
        <v/>
      </c>
      <c r="AE222" s="92">
        <f t="shared" si="116"/>
        <v>0</v>
      </c>
      <c r="AF222" s="97" t="str">
        <f t="shared" si="117"/>
        <v/>
      </c>
      <c r="AG222" s="92">
        <f t="shared" si="118"/>
        <v>0</v>
      </c>
      <c r="AH222" s="92">
        <f t="shared" si="119"/>
        <v>0</v>
      </c>
    </row>
    <row r="223" spans="1:34" x14ac:dyDescent="0.25">
      <c r="A223" s="92" t="str">
        <f t="shared" si="120"/>
        <v/>
      </c>
      <c r="B223" s="49">
        <v>7888</v>
      </c>
      <c r="C223" s="115" t="s">
        <v>414</v>
      </c>
      <c r="D223" s="93" t="str">
        <f t="shared" si="121"/>
        <v/>
      </c>
      <c r="E223" s="94" t="str">
        <f t="shared" si="122"/>
        <v/>
      </c>
      <c r="F223" s="94" t="str">
        <f t="shared" si="123"/>
        <v/>
      </c>
      <c r="G223" s="94" t="str">
        <f t="shared" si="124"/>
        <v/>
      </c>
      <c r="H223" s="94" t="str">
        <f t="shared" si="125"/>
        <v/>
      </c>
      <c r="I223" s="94" t="str">
        <f t="shared" si="126"/>
        <v/>
      </c>
      <c r="J223" s="94" t="str">
        <f t="shared" si="127"/>
        <v/>
      </c>
      <c r="K223" s="94" t="str">
        <f t="shared" si="128"/>
        <v/>
      </c>
      <c r="L223" s="94" t="str">
        <f t="shared" si="129"/>
        <v/>
      </c>
      <c r="M223" s="94" t="str">
        <f t="shared" si="130"/>
        <v/>
      </c>
      <c r="N223" s="94" t="str">
        <f t="shared" si="131"/>
        <v/>
      </c>
      <c r="O223" s="94" t="str">
        <f t="shared" si="132"/>
        <v/>
      </c>
      <c r="P223" s="94" t="str">
        <f t="shared" si="133"/>
        <v/>
      </c>
      <c r="Q223" s="94" t="str">
        <f t="shared" si="134"/>
        <v/>
      </c>
      <c r="R223" s="94" t="str">
        <f t="shared" si="135"/>
        <v/>
      </c>
      <c r="S223" s="94" t="str">
        <f t="shared" si="136"/>
        <v/>
      </c>
      <c r="T223" s="94" t="str">
        <f t="shared" si="137"/>
        <v/>
      </c>
      <c r="U223" s="94" t="str">
        <f t="shared" si="138"/>
        <v/>
      </c>
      <c r="V223" s="94" t="str">
        <f t="shared" si="139"/>
        <v/>
      </c>
      <c r="W223" s="94" t="str">
        <f t="shared" si="140"/>
        <v/>
      </c>
      <c r="X223" s="94" t="str">
        <f t="shared" si="141"/>
        <v/>
      </c>
      <c r="Y223" s="94" t="str">
        <f t="shared" si="142"/>
        <v/>
      </c>
      <c r="Z223" s="94" t="str">
        <f t="shared" si="143"/>
        <v/>
      </c>
      <c r="AA223" s="94" t="str">
        <f t="shared" si="144"/>
        <v/>
      </c>
      <c r="AB223" s="94" t="str">
        <f t="shared" si="145"/>
        <v/>
      </c>
      <c r="AC223" s="94" t="str">
        <f t="shared" si="146"/>
        <v/>
      </c>
      <c r="AD223" s="95" t="str">
        <f t="shared" si="147"/>
        <v/>
      </c>
      <c r="AE223" s="92">
        <f t="shared" si="116"/>
        <v>0</v>
      </c>
      <c r="AF223" s="97" t="str">
        <f t="shared" si="117"/>
        <v/>
      </c>
      <c r="AG223" s="92">
        <f t="shared" si="118"/>
        <v>0</v>
      </c>
      <c r="AH223" s="92">
        <f t="shared" si="119"/>
        <v>0</v>
      </c>
    </row>
    <row r="224" spans="1:34" x14ac:dyDescent="0.25">
      <c r="A224" s="92" t="str">
        <f t="shared" si="120"/>
        <v/>
      </c>
      <c r="B224" s="49">
        <v>2982</v>
      </c>
      <c r="C224" s="115" t="s">
        <v>415</v>
      </c>
      <c r="D224" s="93" t="str">
        <f t="shared" si="121"/>
        <v/>
      </c>
      <c r="E224" s="94" t="str">
        <f t="shared" si="122"/>
        <v/>
      </c>
      <c r="F224" s="94" t="str">
        <f t="shared" si="123"/>
        <v/>
      </c>
      <c r="G224" s="94" t="str">
        <f t="shared" si="124"/>
        <v/>
      </c>
      <c r="H224" s="94" t="str">
        <f t="shared" si="125"/>
        <v/>
      </c>
      <c r="I224" s="94" t="str">
        <f t="shared" si="126"/>
        <v/>
      </c>
      <c r="J224" s="94" t="str">
        <f t="shared" si="127"/>
        <v/>
      </c>
      <c r="K224" s="94" t="str">
        <f t="shared" si="128"/>
        <v/>
      </c>
      <c r="L224" s="94" t="str">
        <f t="shared" si="129"/>
        <v/>
      </c>
      <c r="M224" s="94" t="str">
        <f t="shared" si="130"/>
        <v/>
      </c>
      <c r="N224" s="94" t="str">
        <f t="shared" si="131"/>
        <v/>
      </c>
      <c r="O224" s="94" t="str">
        <f t="shared" si="132"/>
        <v/>
      </c>
      <c r="P224" s="94" t="str">
        <f t="shared" si="133"/>
        <v/>
      </c>
      <c r="Q224" s="94" t="str">
        <f t="shared" si="134"/>
        <v/>
      </c>
      <c r="R224" s="94" t="str">
        <f t="shared" si="135"/>
        <v/>
      </c>
      <c r="S224" s="94" t="str">
        <f t="shared" si="136"/>
        <v/>
      </c>
      <c r="T224" s="94" t="str">
        <f t="shared" si="137"/>
        <v/>
      </c>
      <c r="U224" s="94" t="str">
        <f t="shared" si="138"/>
        <v/>
      </c>
      <c r="V224" s="94" t="str">
        <f t="shared" si="139"/>
        <v/>
      </c>
      <c r="W224" s="94" t="str">
        <f t="shared" si="140"/>
        <v/>
      </c>
      <c r="X224" s="94" t="str">
        <f t="shared" si="141"/>
        <v/>
      </c>
      <c r="Y224" s="94" t="str">
        <f t="shared" si="142"/>
        <v/>
      </c>
      <c r="Z224" s="94" t="str">
        <f t="shared" si="143"/>
        <v/>
      </c>
      <c r="AA224" s="94" t="str">
        <f t="shared" si="144"/>
        <v/>
      </c>
      <c r="AB224" s="94" t="str">
        <f t="shared" si="145"/>
        <v/>
      </c>
      <c r="AC224" s="94" t="str">
        <f t="shared" si="146"/>
        <v/>
      </c>
      <c r="AD224" s="95" t="str">
        <f t="shared" si="147"/>
        <v/>
      </c>
      <c r="AE224" s="92">
        <f t="shared" si="116"/>
        <v>0</v>
      </c>
      <c r="AF224" s="97" t="str">
        <f t="shared" si="117"/>
        <v/>
      </c>
      <c r="AG224" s="92">
        <f t="shared" si="118"/>
        <v>0</v>
      </c>
      <c r="AH224" s="92">
        <f t="shared" si="119"/>
        <v>0</v>
      </c>
    </row>
    <row r="225" spans="1:34" x14ac:dyDescent="0.25">
      <c r="A225" s="92" t="str">
        <f t="shared" si="120"/>
        <v/>
      </c>
      <c r="B225" s="49">
        <v>2763</v>
      </c>
      <c r="C225" s="115" t="s">
        <v>416</v>
      </c>
      <c r="D225" s="93" t="str">
        <f t="shared" si="121"/>
        <v/>
      </c>
      <c r="E225" s="94" t="str">
        <f t="shared" si="122"/>
        <v/>
      </c>
      <c r="F225" s="94" t="str">
        <f t="shared" si="123"/>
        <v/>
      </c>
      <c r="G225" s="94" t="str">
        <f t="shared" si="124"/>
        <v/>
      </c>
      <c r="H225" s="94" t="str">
        <f t="shared" si="125"/>
        <v/>
      </c>
      <c r="I225" s="94" t="str">
        <f t="shared" si="126"/>
        <v/>
      </c>
      <c r="J225" s="94" t="str">
        <f t="shared" si="127"/>
        <v/>
      </c>
      <c r="K225" s="94" t="str">
        <f t="shared" si="128"/>
        <v/>
      </c>
      <c r="L225" s="94" t="str">
        <f t="shared" si="129"/>
        <v/>
      </c>
      <c r="M225" s="94" t="str">
        <f t="shared" si="130"/>
        <v/>
      </c>
      <c r="N225" s="94" t="str">
        <f t="shared" si="131"/>
        <v/>
      </c>
      <c r="O225" s="94" t="str">
        <f t="shared" si="132"/>
        <v/>
      </c>
      <c r="P225" s="94" t="str">
        <f t="shared" si="133"/>
        <v/>
      </c>
      <c r="Q225" s="94" t="str">
        <f t="shared" si="134"/>
        <v/>
      </c>
      <c r="R225" s="94" t="str">
        <f t="shared" si="135"/>
        <v/>
      </c>
      <c r="S225" s="94" t="str">
        <f t="shared" si="136"/>
        <v/>
      </c>
      <c r="T225" s="94" t="str">
        <f t="shared" si="137"/>
        <v/>
      </c>
      <c r="U225" s="94" t="str">
        <f t="shared" si="138"/>
        <v/>
      </c>
      <c r="V225" s="94" t="str">
        <f t="shared" si="139"/>
        <v/>
      </c>
      <c r="W225" s="94" t="str">
        <f t="shared" si="140"/>
        <v/>
      </c>
      <c r="X225" s="94" t="str">
        <f t="shared" si="141"/>
        <v/>
      </c>
      <c r="Y225" s="94" t="str">
        <f t="shared" si="142"/>
        <v/>
      </c>
      <c r="Z225" s="94" t="str">
        <f t="shared" si="143"/>
        <v/>
      </c>
      <c r="AA225" s="94" t="str">
        <f t="shared" si="144"/>
        <v/>
      </c>
      <c r="AB225" s="94" t="str">
        <f t="shared" si="145"/>
        <v/>
      </c>
      <c r="AC225" s="94" t="str">
        <f t="shared" si="146"/>
        <v/>
      </c>
      <c r="AD225" s="95" t="str">
        <f t="shared" si="147"/>
        <v/>
      </c>
      <c r="AE225" s="92">
        <f t="shared" si="116"/>
        <v>0</v>
      </c>
      <c r="AF225" s="97" t="str">
        <f t="shared" si="117"/>
        <v/>
      </c>
      <c r="AG225" s="92">
        <f t="shared" si="118"/>
        <v>0</v>
      </c>
      <c r="AH225" s="92">
        <f t="shared" si="119"/>
        <v>0</v>
      </c>
    </row>
    <row r="226" spans="1:34" x14ac:dyDescent="0.25">
      <c r="A226" s="92" t="str">
        <f t="shared" si="120"/>
        <v/>
      </c>
      <c r="B226" s="49">
        <v>2899</v>
      </c>
      <c r="C226" s="115" t="s">
        <v>417</v>
      </c>
      <c r="D226" s="93" t="str">
        <f t="shared" si="121"/>
        <v/>
      </c>
      <c r="E226" s="94" t="str">
        <f t="shared" si="122"/>
        <v/>
      </c>
      <c r="F226" s="94" t="str">
        <f t="shared" si="123"/>
        <v/>
      </c>
      <c r="G226" s="94" t="str">
        <f t="shared" si="124"/>
        <v/>
      </c>
      <c r="H226" s="94" t="str">
        <f t="shared" si="125"/>
        <v/>
      </c>
      <c r="I226" s="94" t="str">
        <f t="shared" si="126"/>
        <v/>
      </c>
      <c r="J226" s="94" t="str">
        <f t="shared" si="127"/>
        <v/>
      </c>
      <c r="K226" s="94" t="str">
        <f t="shared" si="128"/>
        <v/>
      </c>
      <c r="L226" s="94" t="str">
        <f t="shared" si="129"/>
        <v/>
      </c>
      <c r="M226" s="94" t="str">
        <f t="shared" si="130"/>
        <v/>
      </c>
      <c r="N226" s="94" t="str">
        <f t="shared" si="131"/>
        <v/>
      </c>
      <c r="O226" s="94" t="str">
        <f t="shared" si="132"/>
        <v/>
      </c>
      <c r="P226" s="94" t="str">
        <f t="shared" si="133"/>
        <v/>
      </c>
      <c r="Q226" s="94" t="str">
        <f t="shared" si="134"/>
        <v/>
      </c>
      <c r="R226" s="94" t="str">
        <f t="shared" si="135"/>
        <v/>
      </c>
      <c r="S226" s="94" t="str">
        <f t="shared" si="136"/>
        <v/>
      </c>
      <c r="T226" s="94" t="str">
        <f t="shared" si="137"/>
        <v/>
      </c>
      <c r="U226" s="94" t="str">
        <f t="shared" si="138"/>
        <v/>
      </c>
      <c r="V226" s="94" t="str">
        <f t="shared" si="139"/>
        <v/>
      </c>
      <c r="W226" s="94" t="str">
        <f t="shared" si="140"/>
        <v/>
      </c>
      <c r="X226" s="94" t="str">
        <f t="shared" si="141"/>
        <v/>
      </c>
      <c r="Y226" s="94" t="str">
        <f t="shared" si="142"/>
        <v/>
      </c>
      <c r="Z226" s="94" t="str">
        <f t="shared" si="143"/>
        <v/>
      </c>
      <c r="AA226" s="94" t="str">
        <f t="shared" si="144"/>
        <v/>
      </c>
      <c r="AB226" s="94" t="str">
        <f t="shared" si="145"/>
        <v/>
      </c>
      <c r="AC226" s="94" t="str">
        <f t="shared" si="146"/>
        <v/>
      </c>
      <c r="AD226" s="95" t="str">
        <f t="shared" si="147"/>
        <v/>
      </c>
      <c r="AE226" s="92">
        <f t="shared" si="116"/>
        <v>0</v>
      </c>
      <c r="AF226" s="97" t="str">
        <f t="shared" si="117"/>
        <v/>
      </c>
      <c r="AG226" s="92">
        <f t="shared" si="118"/>
        <v>0</v>
      </c>
      <c r="AH226" s="92">
        <f t="shared" si="119"/>
        <v>0</v>
      </c>
    </row>
    <row r="227" spans="1:34" x14ac:dyDescent="0.25">
      <c r="A227" s="92" t="str">
        <f t="shared" si="120"/>
        <v/>
      </c>
      <c r="B227" s="49">
        <v>1374</v>
      </c>
      <c r="C227" s="115" t="s">
        <v>418</v>
      </c>
      <c r="D227" s="93" t="str">
        <f t="shared" si="121"/>
        <v/>
      </c>
      <c r="E227" s="94" t="str">
        <f t="shared" si="122"/>
        <v/>
      </c>
      <c r="F227" s="94" t="str">
        <f t="shared" si="123"/>
        <v/>
      </c>
      <c r="G227" s="94" t="str">
        <f t="shared" si="124"/>
        <v/>
      </c>
      <c r="H227" s="94" t="str">
        <f t="shared" si="125"/>
        <v/>
      </c>
      <c r="I227" s="94" t="str">
        <f t="shared" si="126"/>
        <v/>
      </c>
      <c r="J227" s="94" t="str">
        <f t="shared" si="127"/>
        <v/>
      </c>
      <c r="K227" s="94" t="str">
        <f t="shared" si="128"/>
        <v/>
      </c>
      <c r="L227" s="94" t="str">
        <f t="shared" si="129"/>
        <v/>
      </c>
      <c r="M227" s="94" t="str">
        <f t="shared" si="130"/>
        <v/>
      </c>
      <c r="N227" s="94" t="str">
        <f t="shared" si="131"/>
        <v/>
      </c>
      <c r="O227" s="94" t="str">
        <f t="shared" si="132"/>
        <v/>
      </c>
      <c r="P227" s="94" t="str">
        <f t="shared" si="133"/>
        <v/>
      </c>
      <c r="Q227" s="94" t="str">
        <f t="shared" si="134"/>
        <v/>
      </c>
      <c r="R227" s="94" t="str">
        <f t="shared" si="135"/>
        <v/>
      </c>
      <c r="S227" s="94" t="str">
        <f t="shared" si="136"/>
        <v/>
      </c>
      <c r="T227" s="94" t="str">
        <f t="shared" si="137"/>
        <v/>
      </c>
      <c r="U227" s="94" t="str">
        <f t="shared" si="138"/>
        <v/>
      </c>
      <c r="V227" s="94" t="str">
        <f t="shared" si="139"/>
        <v/>
      </c>
      <c r="W227" s="94" t="str">
        <f t="shared" si="140"/>
        <v/>
      </c>
      <c r="X227" s="94" t="str">
        <f t="shared" si="141"/>
        <v/>
      </c>
      <c r="Y227" s="94" t="str">
        <f t="shared" si="142"/>
        <v/>
      </c>
      <c r="Z227" s="94" t="str">
        <f t="shared" si="143"/>
        <v/>
      </c>
      <c r="AA227" s="94" t="str">
        <f t="shared" si="144"/>
        <v/>
      </c>
      <c r="AB227" s="94" t="str">
        <f t="shared" si="145"/>
        <v/>
      </c>
      <c r="AC227" s="94" t="str">
        <f t="shared" si="146"/>
        <v/>
      </c>
      <c r="AD227" s="95" t="str">
        <f t="shared" si="147"/>
        <v/>
      </c>
      <c r="AE227" s="92">
        <f t="shared" si="116"/>
        <v>0</v>
      </c>
      <c r="AF227" s="97" t="str">
        <f t="shared" si="117"/>
        <v/>
      </c>
      <c r="AG227" s="92">
        <f t="shared" si="118"/>
        <v>0</v>
      </c>
      <c r="AH227" s="92">
        <f t="shared" si="119"/>
        <v>0</v>
      </c>
    </row>
    <row r="228" spans="1:34" x14ac:dyDescent="0.25">
      <c r="A228" s="92" t="str">
        <f t="shared" si="120"/>
        <v/>
      </c>
      <c r="B228" s="49">
        <v>7584</v>
      </c>
      <c r="C228" s="115" t="s">
        <v>419</v>
      </c>
      <c r="D228" s="93" t="str">
        <f t="shared" si="121"/>
        <v/>
      </c>
      <c r="E228" s="94" t="str">
        <f t="shared" si="122"/>
        <v/>
      </c>
      <c r="F228" s="94" t="str">
        <f t="shared" si="123"/>
        <v/>
      </c>
      <c r="G228" s="94" t="str">
        <f t="shared" si="124"/>
        <v/>
      </c>
      <c r="H228" s="94" t="str">
        <f t="shared" si="125"/>
        <v/>
      </c>
      <c r="I228" s="94" t="str">
        <f t="shared" si="126"/>
        <v/>
      </c>
      <c r="J228" s="94" t="str">
        <f t="shared" si="127"/>
        <v/>
      </c>
      <c r="K228" s="94" t="str">
        <f t="shared" si="128"/>
        <v/>
      </c>
      <c r="L228" s="94" t="str">
        <f t="shared" si="129"/>
        <v/>
      </c>
      <c r="M228" s="94" t="str">
        <f t="shared" si="130"/>
        <v/>
      </c>
      <c r="N228" s="94" t="str">
        <f t="shared" si="131"/>
        <v/>
      </c>
      <c r="O228" s="94" t="str">
        <f t="shared" si="132"/>
        <v/>
      </c>
      <c r="P228" s="94" t="str">
        <f t="shared" si="133"/>
        <v/>
      </c>
      <c r="Q228" s="94" t="str">
        <f t="shared" si="134"/>
        <v/>
      </c>
      <c r="R228" s="94" t="str">
        <f t="shared" si="135"/>
        <v/>
      </c>
      <c r="S228" s="94" t="str">
        <f t="shared" si="136"/>
        <v/>
      </c>
      <c r="T228" s="94" t="str">
        <f t="shared" si="137"/>
        <v/>
      </c>
      <c r="U228" s="94" t="str">
        <f t="shared" si="138"/>
        <v/>
      </c>
      <c r="V228" s="94" t="str">
        <f t="shared" si="139"/>
        <v/>
      </c>
      <c r="W228" s="94" t="str">
        <f t="shared" si="140"/>
        <v/>
      </c>
      <c r="X228" s="94" t="str">
        <f t="shared" si="141"/>
        <v/>
      </c>
      <c r="Y228" s="94" t="str">
        <f t="shared" si="142"/>
        <v/>
      </c>
      <c r="Z228" s="94" t="str">
        <f t="shared" si="143"/>
        <v/>
      </c>
      <c r="AA228" s="94" t="str">
        <f t="shared" si="144"/>
        <v/>
      </c>
      <c r="AB228" s="94" t="str">
        <f t="shared" si="145"/>
        <v/>
      </c>
      <c r="AC228" s="94" t="str">
        <f t="shared" si="146"/>
        <v/>
      </c>
      <c r="AD228" s="95" t="str">
        <f t="shared" si="147"/>
        <v/>
      </c>
      <c r="AE228" s="92">
        <f t="shared" si="116"/>
        <v>0</v>
      </c>
      <c r="AF228" s="97" t="str">
        <f t="shared" si="117"/>
        <v/>
      </c>
      <c r="AG228" s="92">
        <f t="shared" si="118"/>
        <v>0</v>
      </c>
      <c r="AH228" s="92">
        <f t="shared" si="119"/>
        <v>0</v>
      </c>
    </row>
    <row r="229" spans="1:34" x14ac:dyDescent="0.25">
      <c r="A229" s="92" t="str">
        <f t="shared" si="120"/>
        <v/>
      </c>
      <c r="B229" s="49">
        <v>389</v>
      </c>
      <c r="C229" s="115" t="s">
        <v>420</v>
      </c>
      <c r="D229" s="93" t="str">
        <f t="shared" si="121"/>
        <v/>
      </c>
      <c r="E229" s="94" t="str">
        <f t="shared" si="122"/>
        <v/>
      </c>
      <c r="F229" s="94" t="str">
        <f t="shared" si="123"/>
        <v/>
      </c>
      <c r="G229" s="94" t="str">
        <f t="shared" si="124"/>
        <v/>
      </c>
      <c r="H229" s="94" t="str">
        <f t="shared" si="125"/>
        <v/>
      </c>
      <c r="I229" s="94" t="str">
        <f t="shared" si="126"/>
        <v/>
      </c>
      <c r="J229" s="94" t="str">
        <f t="shared" si="127"/>
        <v/>
      </c>
      <c r="K229" s="94" t="str">
        <f t="shared" si="128"/>
        <v/>
      </c>
      <c r="L229" s="94" t="str">
        <f t="shared" si="129"/>
        <v/>
      </c>
      <c r="M229" s="94" t="str">
        <f t="shared" si="130"/>
        <v/>
      </c>
      <c r="N229" s="94" t="str">
        <f t="shared" si="131"/>
        <v/>
      </c>
      <c r="O229" s="94" t="str">
        <f t="shared" si="132"/>
        <v/>
      </c>
      <c r="P229" s="94" t="str">
        <f t="shared" si="133"/>
        <v/>
      </c>
      <c r="Q229" s="94" t="str">
        <f t="shared" si="134"/>
        <v/>
      </c>
      <c r="R229" s="94" t="str">
        <f t="shared" si="135"/>
        <v/>
      </c>
      <c r="S229" s="94" t="str">
        <f t="shared" si="136"/>
        <v/>
      </c>
      <c r="T229" s="94" t="str">
        <f t="shared" si="137"/>
        <v/>
      </c>
      <c r="U229" s="94" t="str">
        <f t="shared" si="138"/>
        <v/>
      </c>
      <c r="V229" s="94" t="str">
        <f t="shared" si="139"/>
        <v/>
      </c>
      <c r="W229" s="94" t="str">
        <f t="shared" si="140"/>
        <v/>
      </c>
      <c r="X229" s="94" t="str">
        <f t="shared" si="141"/>
        <v/>
      </c>
      <c r="Y229" s="94" t="str">
        <f t="shared" si="142"/>
        <v/>
      </c>
      <c r="Z229" s="94" t="str">
        <f t="shared" si="143"/>
        <v/>
      </c>
      <c r="AA229" s="94" t="str">
        <f t="shared" si="144"/>
        <v/>
      </c>
      <c r="AB229" s="94" t="str">
        <f t="shared" si="145"/>
        <v/>
      </c>
      <c r="AC229" s="94" t="str">
        <f t="shared" si="146"/>
        <v/>
      </c>
      <c r="AD229" s="95" t="str">
        <f t="shared" si="147"/>
        <v/>
      </c>
      <c r="AE229" s="92">
        <f t="shared" si="116"/>
        <v>0</v>
      </c>
      <c r="AF229" s="97" t="str">
        <f t="shared" si="117"/>
        <v/>
      </c>
      <c r="AG229" s="92">
        <f t="shared" si="118"/>
        <v>0</v>
      </c>
      <c r="AH229" s="92">
        <f t="shared" si="119"/>
        <v>0</v>
      </c>
    </row>
    <row r="230" spans="1:34" x14ac:dyDescent="0.25">
      <c r="A230" s="92" t="str">
        <f t="shared" si="120"/>
        <v/>
      </c>
      <c r="B230" s="49">
        <v>8714</v>
      </c>
      <c r="C230" s="115" t="s">
        <v>421</v>
      </c>
      <c r="D230" s="93" t="str">
        <f t="shared" si="121"/>
        <v/>
      </c>
      <c r="E230" s="94" t="str">
        <f t="shared" si="122"/>
        <v/>
      </c>
      <c r="F230" s="94" t="str">
        <f t="shared" si="123"/>
        <v/>
      </c>
      <c r="G230" s="94" t="str">
        <f t="shared" si="124"/>
        <v/>
      </c>
      <c r="H230" s="94" t="str">
        <f t="shared" si="125"/>
        <v/>
      </c>
      <c r="I230" s="94" t="str">
        <f t="shared" si="126"/>
        <v/>
      </c>
      <c r="J230" s="94" t="str">
        <f t="shared" si="127"/>
        <v/>
      </c>
      <c r="K230" s="94" t="str">
        <f t="shared" si="128"/>
        <v/>
      </c>
      <c r="L230" s="94" t="str">
        <f t="shared" si="129"/>
        <v/>
      </c>
      <c r="M230" s="94" t="str">
        <f t="shared" si="130"/>
        <v/>
      </c>
      <c r="N230" s="94" t="str">
        <f t="shared" si="131"/>
        <v/>
      </c>
      <c r="O230" s="94" t="str">
        <f t="shared" si="132"/>
        <v/>
      </c>
      <c r="P230" s="94" t="str">
        <f t="shared" si="133"/>
        <v/>
      </c>
      <c r="Q230" s="94" t="str">
        <f t="shared" si="134"/>
        <v/>
      </c>
      <c r="R230" s="94" t="str">
        <f t="shared" si="135"/>
        <v/>
      </c>
      <c r="S230" s="94" t="str">
        <f t="shared" si="136"/>
        <v/>
      </c>
      <c r="T230" s="94" t="str">
        <f t="shared" si="137"/>
        <v/>
      </c>
      <c r="U230" s="94" t="str">
        <f t="shared" si="138"/>
        <v/>
      </c>
      <c r="V230" s="94" t="str">
        <f t="shared" si="139"/>
        <v/>
      </c>
      <c r="W230" s="94" t="str">
        <f t="shared" si="140"/>
        <v/>
      </c>
      <c r="X230" s="94" t="str">
        <f t="shared" si="141"/>
        <v/>
      </c>
      <c r="Y230" s="94" t="str">
        <f t="shared" si="142"/>
        <v/>
      </c>
      <c r="Z230" s="94" t="str">
        <f t="shared" si="143"/>
        <v/>
      </c>
      <c r="AA230" s="94" t="str">
        <f t="shared" si="144"/>
        <v/>
      </c>
      <c r="AB230" s="94" t="str">
        <f t="shared" si="145"/>
        <v/>
      </c>
      <c r="AC230" s="94" t="str">
        <f t="shared" si="146"/>
        <v/>
      </c>
      <c r="AD230" s="95" t="str">
        <f t="shared" si="147"/>
        <v/>
      </c>
      <c r="AE230" s="92">
        <f t="shared" si="116"/>
        <v>0</v>
      </c>
      <c r="AF230" s="97" t="str">
        <f t="shared" si="117"/>
        <v/>
      </c>
      <c r="AG230" s="92">
        <f t="shared" si="118"/>
        <v>0</v>
      </c>
      <c r="AH230" s="92">
        <f t="shared" si="119"/>
        <v>0</v>
      </c>
    </row>
    <row r="231" spans="1:34" x14ac:dyDescent="0.25">
      <c r="A231" s="92" t="str">
        <f t="shared" si="120"/>
        <v/>
      </c>
      <c r="B231" s="49">
        <v>747</v>
      </c>
      <c r="C231" s="115" t="s">
        <v>422</v>
      </c>
      <c r="D231" s="93" t="str">
        <f t="shared" si="121"/>
        <v/>
      </c>
      <c r="E231" s="94" t="str">
        <f t="shared" si="122"/>
        <v/>
      </c>
      <c r="F231" s="94" t="str">
        <f t="shared" si="123"/>
        <v/>
      </c>
      <c r="G231" s="94" t="str">
        <f t="shared" si="124"/>
        <v/>
      </c>
      <c r="H231" s="94" t="str">
        <f t="shared" si="125"/>
        <v/>
      </c>
      <c r="I231" s="94" t="str">
        <f t="shared" si="126"/>
        <v/>
      </c>
      <c r="J231" s="94" t="str">
        <f t="shared" si="127"/>
        <v/>
      </c>
      <c r="K231" s="94" t="str">
        <f t="shared" si="128"/>
        <v/>
      </c>
      <c r="L231" s="94" t="str">
        <f t="shared" si="129"/>
        <v/>
      </c>
      <c r="M231" s="94" t="str">
        <f t="shared" si="130"/>
        <v/>
      </c>
      <c r="N231" s="94" t="str">
        <f t="shared" si="131"/>
        <v/>
      </c>
      <c r="O231" s="94" t="str">
        <f t="shared" si="132"/>
        <v/>
      </c>
      <c r="P231" s="94" t="str">
        <f t="shared" si="133"/>
        <v/>
      </c>
      <c r="Q231" s="94" t="str">
        <f t="shared" si="134"/>
        <v/>
      </c>
      <c r="R231" s="94" t="str">
        <f t="shared" si="135"/>
        <v/>
      </c>
      <c r="S231" s="94" t="str">
        <f t="shared" si="136"/>
        <v/>
      </c>
      <c r="T231" s="94" t="str">
        <f t="shared" si="137"/>
        <v/>
      </c>
      <c r="U231" s="94" t="str">
        <f t="shared" si="138"/>
        <v/>
      </c>
      <c r="V231" s="94" t="str">
        <f t="shared" si="139"/>
        <v/>
      </c>
      <c r="W231" s="94" t="str">
        <f t="shared" si="140"/>
        <v/>
      </c>
      <c r="X231" s="94" t="str">
        <f t="shared" si="141"/>
        <v/>
      </c>
      <c r="Y231" s="94" t="str">
        <f t="shared" si="142"/>
        <v/>
      </c>
      <c r="Z231" s="94" t="str">
        <f t="shared" si="143"/>
        <v/>
      </c>
      <c r="AA231" s="94" t="str">
        <f t="shared" si="144"/>
        <v/>
      </c>
      <c r="AB231" s="94" t="str">
        <f t="shared" si="145"/>
        <v/>
      </c>
      <c r="AC231" s="94" t="str">
        <f t="shared" si="146"/>
        <v/>
      </c>
      <c r="AD231" s="95" t="str">
        <f t="shared" si="147"/>
        <v/>
      </c>
      <c r="AE231" s="92">
        <f t="shared" si="116"/>
        <v>0</v>
      </c>
      <c r="AF231" s="97" t="str">
        <f t="shared" si="117"/>
        <v/>
      </c>
      <c r="AG231" s="92">
        <f t="shared" si="118"/>
        <v>0</v>
      </c>
      <c r="AH231" s="92">
        <f t="shared" si="119"/>
        <v>0</v>
      </c>
    </row>
    <row r="232" spans="1:34" x14ac:dyDescent="0.25">
      <c r="A232" s="92" t="str">
        <f t="shared" si="120"/>
        <v/>
      </c>
      <c r="B232" s="49">
        <v>5741</v>
      </c>
      <c r="C232" s="115" t="s">
        <v>423</v>
      </c>
      <c r="D232" s="93" t="str">
        <f t="shared" si="121"/>
        <v/>
      </c>
      <c r="E232" s="94" t="str">
        <f t="shared" si="122"/>
        <v/>
      </c>
      <c r="F232" s="94" t="str">
        <f t="shared" si="123"/>
        <v/>
      </c>
      <c r="G232" s="94" t="str">
        <f t="shared" si="124"/>
        <v/>
      </c>
      <c r="H232" s="94" t="str">
        <f t="shared" si="125"/>
        <v/>
      </c>
      <c r="I232" s="94" t="str">
        <f t="shared" si="126"/>
        <v/>
      </c>
      <c r="J232" s="94" t="str">
        <f t="shared" si="127"/>
        <v/>
      </c>
      <c r="K232" s="94" t="str">
        <f t="shared" si="128"/>
        <v/>
      </c>
      <c r="L232" s="94" t="str">
        <f t="shared" si="129"/>
        <v/>
      </c>
      <c r="M232" s="94" t="str">
        <f t="shared" si="130"/>
        <v/>
      </c>
      <c r="N232" s="94" t="str">
        <f t="shared" si="131"/>
        <v/>
      </c>
      <c r="O232" s="94" t="str">
        <f t="shared" si="132"/>
        <v/>
      </c>
      <c r="P232" s="94" t="str">
        <f t="shared" si="133"/>
        <v/>
      </c>
      <c r="Q232" s="94" t="str">
        <f t="shared" si="134"/>
        <v/>
      </c>
      <c r="R232" s="94" t="str">
        <f t="shared" si="135"/>
        <v/>
      </c>
      <c r="S232" s="94" t="str">
        <f t="shared" si="136"/>
        <v/>
      </c>
      <c r="T232" s="94" t="str">
        <f t="shared" si="137"/>
        <v/>
      </c>
      <c r="U232" s="94" t="str">
        <f t="shared" si="138"/>
        <v/>
      </c>
      <c r="V232" s="94" t="str">
        <f t="shared" si="139"/>
        <v/>
      </c>
      <c r="W232" s="94" t="str">
        <f t="shared" si="140"/>
        <v/>
      </c>
      <c r="X232" s="94" t="str">
        <f t="shared" si="141"/>
        <v/>
      </c>
      <c r="Y232" s="94" t="str">
        <f t="shared" si="142"/>
        <v/>
      </c>
      <c r="Z232" s="94" t="str">
        <f t="shared" si="143"/>
        <v/>
      </c>
      <c r="AA232" s="94" t="str">
        <f t="shared" si="144"/>
        <v/>
      </c>
      <c r="AB232" s="94" t="str">
        <f t="shared" si="145"/>
        <v/>
      </c>
      <c r="AC232" s="94" t="str">
        <f t="shared" si="146"/>
        <v/>
      </c>
      <c r="AD232" s="95" t="str">
        <f t="shared" si="147"/>
        <v/>
      </c>
      <c r="AE232" s="92">
        <f t="shared" si="116"/>
        <v>0</v>
      </c>
      <c r="AF232" s="97" t="str">
        <f t="shared" si="117"/>
        <v/>
      </c>
      <c r="AG232" s="92">
        <f t="shared" si="118"/>
        <v>0</v>
      </c>
      <c r="AH232" s="92">
        <f t="shared" si="119"/>
        <v>0</v>
      </c>
    </row>
    <row r="233" spans="1:34" x14ac:dyDescent="0.25">
      <c r="A233" s="92" t="str">
        <f t="shared" si="120"/>
        <v/>
      </c>
      <c r="B233" s="49">
        <v>2199</v>
      </c>
      <c r="C233" s="115" t="s">
        <v>426</v>
      </c>
      <c r="D233" s="93" t="str">
        <f t="shared" si="121"/>
        <v/>
      </c>
      <c r="E233" s="94" t="str">
        <f t="shared" si="122"/>
        <v/>
      </c>
      <c r="F233" s="94" t="str">
        <f t="shared" si="123"/>
        <v/>
      </c>
      <c r="G233" s="94" t="str">
        <f t="shared" si="124"/>
        <v/>
      </c>
      <c r="H233" s="94" t="str">
        <f t="shared" si="125"/>
        <v/>
      </c>
      <c r="I233" s="94" t="str">
        <f t="shared" si="126"/>
        <v/>
      </c>
      <c r="J233" s="94" t="str">
        <f t="shared" si="127"/>
        <v/>
      </c>
      <c r="K233" s="94" t="str">
        <f t="shared" si="128"/>
        <v/>
      </c>
      <c r="L233" s="94" t="str">
        <f t="shared" si="129"/>
        <v/>
      </c>
      <c r="M233" s="94" t="str">
        <f t="shared" si="130"/>
        <v/>
      </c>
      <c r="N233" s="94" t="str">
        <f t="shared" si="131"/>
        <v/>
      </c>
      <c r="O233" s="94" t="str">
        <f t="shared" si="132"/>
        <v/>
      </c>
      <c r="P233" s="94" t="str">
        <f t="shared" si="133"/>
        <v/>
      </c>
      <c r="Q233" s="94" t="str">
        <f t="shared" si="134"/>
        <v/>
      </c>
      <c r="R233" s="94" t="str">
        <f t="shared" si="135"/>
        <v/>
      </c>
      <c r="S233" s="94" t="str">
        <f t="shared" si="136"/>
        <v/>
      </c>
      <c r="T233" s="94" t="str">
        <f t="shared" si="137"/>
        <v/>
      </c>
      <c r="U233" s="94" t="str">
        <f t="shared" si="138"/>
        <v/>
      </c>
      <c r="V233" s="94" t="str">
        <f t="shared" si="139"/>
        <v/>
      </c>
      <c r="W233" s="94" t="str">
        <f t="shared" si="140"/>
        <v/>
      </c>
      <c r="X233" s="94" t="str">
        <f t="shared" si="141"/>
        <v/>
      </c>
      <c r="Y233" s="94" t="str">
        <f t="shared" si="142"/>
        <v/>
      </c>
      <c r="Z233" s="94" t="str">
        <f t="shared" si="143"/>
        <v/>
      </c>
      <c r="AA233" s="94" t="str">
        <f t="shared" si="144"/>
        <v/>
      </c>
      <c r="AB233" s="94" t="str">
        <f t="shared" si="145"/>
        <v/>
      </c>
      <c r="AC233" s="94" t="str">
        <f t="shared" si="146"/>
        <v/>
      </c>
      <c r="AD233" s="95" t="str">
        <f t="shared" si="147"/>
        <v/>
      </c>
      <c r="AE233" s="92">
        <f t="shared" si="116"/>
        <v>0</v>
      </c>
      <c r="AF233" s="97" t="str">
        <f t="shared" si="117"/>
        <v/>
      </c>
      <c r="AG233" s="92">
        <f t="shared" si="118"/>
        <v>0</v>
      </c>
      <c r="AH233" s="92">
        <f t="shared" si="119"/>
        <v>0</v>
      </c>
    </row>
    <row r="234" spans="1:34" x14ac:dyDescent="0.25">
      <c r="A234" s="92" t="str">
        <f t="shared" si="120"/>
        <v/>
      </c>
      <c r="B234" s="49">
        <v>1769</v>
      </c>
      <c r="C234" s="115" t="s">
        <v>782</v>
      </c>
      <c r="D234" s="93" t="str">
        <f t="shared" si="121"/>
        <v/>
      </c>
      <c r="E234" s="94" t="str">
        <f t="shared" si="122"/>
        <v/>
      </c>
      <c r="F234" s="94" t="str">
        <f t="shared" si="123"/>
        <v/>
      </c>
      <c r="G234" s="94" t="str">
        <f t="shared" si="124"/>
        <v/>
      </c>
      <c r="H234" s="94" t="str">
        <f t="shared" si="125"/>
        <v/>
      </c>
      <c r="I234" s="94" t="str">
        <f t="shared" si="126"/>
        <v/>
      </c>
      <c r="J234" s="94" t="str">
        <f t="shared" si="127"/>
        <v/>
      </c>
      <c r="K234" s="94" t="str">
        <f t="shared" si="128"/>
        <v/>
      </c>
      <c r="L234" s="94" t="str">
        <f t="shared" si="129"/>
        <v/>
      </c>
      <c r="M234" s="94" t="str">
        <f t="shared" si="130"/>
        <v/>
      </c>
      <c r="N234" s="94" t="str">
        <f t="shared" si="131"/>
        <v/>
      </c>
      <c r="O234" s="94" t="str">
        <f t="shared" si="132"/>
        <v/>
      </c>
      <c r="P234" s="94" t="str">
        <f t="shared" si="133"/>
        <v/>
      </c>
      <c r="Q234" s="94" t="str">
        <f t="shared" si="134"/>
        <v/>
      </c>
      <c r="R234" s="94" t="str">
        <f t="shared" si="135"/>
        <v/>
      </c>
      <c r="S234" s="94" t="str">
        <f t="shared" si="136"/>
        <v/>
      </c>
      <c r="T234" s="94" t="str">
        <f t="shared" si="137"/>
        <v/>
      </c>
      <c r="U234" s="94" t="str">
        <f t="shared" si="138"/>
        <v/>
      </c>
      <c r="V234" s="94" t="str">
        <f t="shared" si="139"/>
        <v/>
      </c>
      <c r="W234" s="94" t="str">
        <f t="shared" si="140"/>
        <v/>
      </c>
      <c r="X234" s="94" t="str">
        <f t="shared" si="141"/>
        <v/>
      </c>
      <c r="Y234" s="94" t="str">
        <f t="shared" si="142"/>
        <v/>
      </c>
      <c r="Z234" s="94" t="str">
        <f t="shared" si="143"/>
        <v/>
      </c>
      <c r="AA234" s="94" t="str">
        <f t="shared" si="144"/>
        <v/>
      </c>
      <c r="AB234" s="94" t="str">
        <f t="shared" si="145"/>
        <v/>
      </c>
      <c r="AC234" s="94" t="str">
        <f t="shared" si="146"/>
        <v/>
      </c>
      <c r="AD234" s="95" t="str">
        <f t="shared" si="147"/>
        <v/>
      </c>
      <c r="AE234" s="92">
        <f t="shared" si="116"/>
        <v>0</v>
      </c>
      <c r="AF234" s="97" t="str">
        <f t="shared" si="117"/>
        <v/>
      </c>
      <c r="AG234" s="92">
        <f t="shared" si="118"/>
        <v>0</v>
      </c>
      <c r="AH234" s="92">
        <f t="shared" si="119"/>
        <v>0</v>
      </c>
    </row>
    <row r="235" spans="1:34" x14ac:dyDescent="0.25">
      <c r="A235" s="92" t="str">
        <f t="shared" si="120"/>
        <v/>
      </c>
      <c r="B235" s="49">
        <v>7887</v>
      </c>
      <c r="C235" s="115" t="s">
        <v>427</v>
      </c>
      <c r="D235" s="93" t="str">
        <f t="shared" si="121"/>
        <v/>
      </c>
      <c r="E235" s="94" t="str">
        <f t="shared" si="122"/>
        <v/>
      </c>
      <c r="F235" s="94" t="str">
        <f t="shared" si="123"/>
        <v/>
      </c>
      <c r="G235" s="94" t="str">
        <f t="shared" si="124"/>
        <v/>
      </c>
      <c r="H235" s="94" t="str">
        <f t="shared" si="125"/>
        <v/>
      </c>
      <c r="I235" s="94" t="str">
        <f t="shared" si="126"/>
        <v/>
      </c>
      <c r="J235" s="94" t="str">
        <f t="shared" si="127"/>
        <v/>
      </c>
      <c r="K235" s="94" t="str">
        <f t="shared" si="128"/>
        <v/>
      </c>
      <c r="L235" s="94" t="str">
        <f t="shared" si="129"/>
        <v/>
      </c>
      <c r="M235" s="94" t="str">
        <f t="shared" si="130"/>
        <v/>
      </c>
      <c r="N235" s="94" t="str">
        <f t="shared" si="131"/>
        <v/>
      </c>
      <c r="O235" s="94" t="str">
        <f t="shared" si="132"/>
        <v/>
      </c>
      <c r="P235" s="94" t="str">
        <f t="shared" si="133"/>
        <v/>
      </c>
      <c r="Q235" s="94" t="str">
        <f t="shared" si="134"/>
        <v/>
      </c>
      <c r="R235" s="94" t="str">
        <f t="shared" si="135"/>
        <v/>
      </c>
      <c r="S235" s="94" t="str">
        <f t="shared" si="136"/>
        <v/>
      </c>
      <c r="T235" s="94" t="str">
        <f t="shared" si="137"/>
        <v/>
      </c>
      <c r="U235" s="94" t="str">
        <f t="shared" si="138"/>
        <v/>
      </c>
      <c r="V235" s="94" t="str">
        <f t="shared" si="139"/>
        <v/>
      </c>
      <c r="W235" s="94" t="str">
        <f t="shared" si="140"/>
        <v/>
      </c>
      <c r="X235" s="94" t="str">
        <f t="shared" si="141"/>
        <v/>
      </c>
      <c r="Y235" s="94" t="str">
        <f t="shared" si="142"/>
        <v/>
      </c>
      <c r="Z235" s="94" t="str">
        <f t="shared" si="143"/>
        <v/>
      </c>
      <c r="AA235" s="94" t="str">
        <f t="shared" si="144"/>
        <v/>
      </c>
      <c r="AB235" s="94" t="str">
        <f t="shared" si="145"/>
        <v/>
      </c>
      <c r="AC235" s="94" t="str">
        <f t="shared" si="146"/>
        <v/>
      </c>
      <c r="AD235" s="95" t="str">
        <f t="shared" si="147"/>
        <v/>
      </c>
      <c r="AE235" s="92">
        <f t="shared" si="116"/>
        <v>0</v>
      </c>
      <c r="AF235" s="97" t="str">
        <f t="shared" si="117"/>
        <v/>
      </c>
      <c r="AG235" s="92">
        <f t="shared" si="118"/>
        <v>0</v>
      </c>
      <c r="AH235" s="92">
        <f t="shared" si="119"/>
        <v>0</v>
      </c>
    </row>
    <row r="236" spans="1:34" x14ac:dyDescent="0.25">
      <c r="A236" s="92" t="str">
        <f t="shared" si="120"/>
        <v/>
      </c>
      <c r="B236" s="49">
        <v>7453</v>
      </c>
      <c r="C236" s="115" t="s">
        <v>428</v>
      </c>
      <c r="D236" s="93" t="str">
        <f t="shared" si="121"/>
        <v/>
      </c>
      <c r="E236" s="94" t="str">
        <f t="shared" si="122"/>
        <v/>
      </c>
      <c r="F236" s="94" t="str">
        <f t="shared" si="123"/>
        <v/>
      </c>
      <c r="G236" s="94" t="str">
        <f t="shared" si="124"/>
        <v/>
      </c>
      <c r="H236" s="94" t="str">
        <f t="shared" si="125"/>
        <v/>
      </c>
      <c r="I236" s="94" t="str">
        <f t="shared" si="126"/>
        <v/>
      </c>
      <c r="J236" s="94" t="str">
        <f t="shared" si="127"/>
        <v/>
      </c>
      <c r="K236" s="94" t="str">
        <f t="shared" si="128"/>
        <v/>
      </c>
      <c r="L236" s="94" t="str">
        <f t="shared" si="129"/>
        <v/>
      </c>
      <c r="M236" s="94" t="str">
        <f t="shared" si="130"/>
        <v/>
      </c>
      <c r="N236" s="94" t="str">
        <f t="shared" si="131"/>
        <v/>
      </c>
      <c r="O236" s="94" t="str">
        <f t="shared" si="132"/>
        <v/>
      </c>
      <c r="P236" s="94" t="str">
        <f t="shared" si="133"/>
        <v/>
      </c>
      <c r="Q236" s="94" t="str">
        <f t="shared" si="134"/>
        <v/>
      </c>
      <c r="R236" s="94" t="str">
        <f t="shared" si="135"/>
        <v/>
      </c>
      <c r="S236" s="94" t="str">
        <f t="shared" si="136"/>
        <v/>
      </c>
      <c r="T236" s="94" t="str">
        <f t="shared" si="137"/>
        <v/>
      </c>
      <c r="U236" s="94" t="str">
        <f t="shared" si="138"/>
        <v/>
      </c>
      <c r="V236" s="94" t="str">
        <f t="shared" si="139"/>
        <v/>
      </c>
      <c r="W236" s="94" t="str">
        <f t="shared" si="140"/>
        <v/>
      </c>
      <c r="X236" s="94" t="str">
        <f t="shared" si="141"/>
        <v/>
      </c>
      <c r="Y236" s="94" t="str">
        <f t="shared" si="142"/>
        <v/>
      </c>
      <c r="Z236" s="94" t="str">
        <f t="shared" si="143"/>
        <v/>
      </c>
      <c r="AA236" s="94" t="str">
        <f t="shared" si="144"/>
        <v/>
      </c>
      <c r="AB236" s="94" t="str">
        <f t="shared" si="145"/>
        <v/>
      </c>
      <c r="AC236" s="94" t="str">
        <f t="shared" si="146"/>
        <v/>
      </c>
      <c r="AD236" s="95" t="str">
        <f t="shared" si="147"/>
        <v/>
      </c>
      <c r="AE236" s="92">
        <f t="shared" si="116"/>
        <v>0</v>
      </c>
      <c r="AF236" s="97" t="str">
        <f t="shared" si="117"/>
        <v/>
      </c>
      <c r="AG236" s="92">
        <f t="shared" si="118"/>
        <v>0</v>
      </c>
      <c r="AH236" s="92">
        <f t="shared" si="119"/>
        <v>0</v>
      </c>
    </row>
    <row r="237" spans="1:34" x14ac:dyDescent="0.25">
      <c r="A237" s="92" t="str">
        <f t="shared" si="120"/>
        <v/>
      </c>
      <c r="B237" s="49">
        <v>4739</v>
      </c>
      <c r="C237" s="115" t="s">
        <v>429</v>
      </c>
      <c r="D237" s="93" t="str">
        <f t="shared" si="121"/>
        <v/>
      </c>
      <c r="E237" s="94" t="str">
        <f t="shared" si="122"/>
        <v/>
      </c>
      <c r="F237" s="94" t="str">
        <f t="shared" si="123"/>
        <v/>
      </c>
      <c r="G237" s="94" t="str">
        <f t="shared" si="124"/>
        <v/>
      </c>
      <c r="H237" s="94" t="str">
        <f t="shared" si="125"/>
        <v/>
      </c>
      <c r="I237" s="94" t="str">
        <f t="shared" si="126"/>
        <v/>
      </c>
      <c r="J237" s="94" t="str">
        <f t="shared" si="127"/>
        <v/>
      </c>
      <c r="K237" s="94" t="str">
        <f t="shared" si="128"/>
        <v/>
      </c>
      <c r="L237" s="94" t="str">
        <f t="shared" si="129"/>
        <v/>
      </c>
      <c r="M237" s="94" t="str">
        <f t="shared" si="130"/>
        <v/>
      </c>
      <c r="N237" s="94" t="str">
        <f t="shared" si="131"/>
        <v/>
      </c>
      <c r="O237" s="94" t="str">
        <f t="shared" si="132"/>
        <v/>
      </c>
      <c r="P237" s="94" t="str">
        <f t="shared" si="133"/>
        <v/>
      </c>
      <c r="Q237" s="94" t="str">
        <f t="shared" si="134"/>
        <v/>
      </c>
      <c r="R237" s="94" t="str">
        <f t="shared" si="135"/>
        <v/>
      </c>
      <c r="S237" s="94" t="str">
        <f t="shared" si="136"/>
        <v/>
      </c>
      <c r="T237" s="94" t="str">
        <f t="shared" si="137"/>
        <v/>
      </c>
      <c r="U237" s="94" t="str">
        <f t="shared" si="138"/>
        <v/>
      </c>
      <c r="V237" s="94" t="str">
        <f t="shared" si="139"/>
        <v/>
      </c>
      <c r="W237" s="94" t="str">
        <f t="shared" si="140"/>
        <v/>
      </c>
      <c r="X237" s="94" t="str">
        <f t="shared" si="141"/>
        <v/>
      </c>
      <c r="Y237" s="94" t="str">
        <f t="shared" si="142"/>
        <v/>
      </c>
      <c r="Z237" s="94" t="str">
        <f t="shared" si="143"/>
        <v/>
      </c>
      <c r="AA237" s="94" t="str">
        <f t="shared" si="144"/>
        <v/>
      </c>
      <c r="AB237" s="94" t="str">
        <f t="shared" si="145"/>
        <v/>
      </c>
      <c r="AC237" s="94" t="str">
        <f t="shared" si="146"/>
        <v/>
      </c>
      <c r="AD237" s="95" t="str">
        <f t="shared" si="147"/>
        <v/>
      </c>
      <c r="AE237" s="92">
        <f t="shared" si="116"/>
        <v>0</v>
      </c>
      <c r="AF237" s="97" t="str">
        <f t="shared" si="117"/>
        <v/>
      </c>
      <c r="AG237" s="92">
        <f t="shared" si="118"/>
        <v>0</v>
      </c>
      <c r="AH237" s="92">
        <f t="shared" si="119"/>
        <v>0</v>
      </c>
    </row>
    <row r="238" spans="1:34" x14ac:dyDescent="0.25">
      <c r="A238" s="92" t="str">
        <f t="shared" si="120"/>
        <v/>
      </c>
      <c r="B238" s="49">
        <v>3305</v>
      </c>
      <c r="C238" s="115" t="s">
        <v>768</v>
      </c>
      <c r="D238" s="93" t="str">
        <f t="shared" si="121"/>
        <v/>
      </c>
      <c r="E238" s="94" t="str">
        <f t="shared" si="122"/>
        <v/>
      </c>
      <c r="F238" s="94" t="str">
        <f t="shared" si="123"/>
        <v/>
      </c>
      <c r="G238" s="94" t="str">
        <f t="shared" si="124"/>
        <v/>
      </c>
      <c r="H238" s="94" t="str">
        <f t="shared" si="125"/>
        <v/>
      </c>
      <c r="I238" s="94" t="str">
        <f t="shared" si="126"/>
        <v/>
      </c>
      <c r="J238" s="94" t="str">
        <f t="shared" si="127"/>
        <v/>
      </c>
      <c r="K238" s="94" t="str">
        <f t="shared" si="128"/>
        <v/>
      </c>
      <c r="L238" s="94" t="str">
        <f t="shared" si="129"/>
        <v/>
      </c>
      <c r="M238" s="94" t="str">
        <f t="shared" si="130"/>
        <v/>
      </c>
      <c r="N238" s="94" t="str">
        <f t="shared" si="131"/>
        <v/>
      </c>
      <c r="O238" s="94" t="str">
        <f t="shared" si="132"/>
        <v/>
      </c>
      <c r="P238" s="94" t="str">
        <f t="shared" si="133"/>
        <v/>
      </c>
      <c r="Q238" s="94" t="str">
        <f t="shared" si="134"/>
        <v/>
      </c>
      <c r="R238" s="94" t="str">
        <f t="shared" si="135"/>
        <v/>
      </c>
      <c r="S238" s="94" t="str">
        <f t="shared" si="136"/>
        <v/>
      </c>
      <c r="T238" s="94" t="str">
        <f t="shared" si="137"/>
        <v/>
      </c>
      <c r="U238" s="94" t="str">
        <f t="shared" si="138"/>
        <v/>
      </c>
      <c r="V238" s="94" t="str">
        <f t="shared" si="139"/>
        <v/>
      </c>
      <c r="W238" s="94" t="str">
        <f t="shared" si="140"/>
        <v/>
      </c>
      <c r="X238" s="94" t="str">
        <f t="shared" si="141"/>
        <v/>
      </c>
      <c r="Y238" s="94" t="str">
        <f t="shared" si="142"/>
        <v/>
      </c>
      <c r="Z238" s="94" t="str">
        <f t="shared" si="143"/>
        <v/>
      </c>
      <c r="AA238" s="94" t="str">
        <f t="shared" si="144"/>
        <v/>
      </c>
      <c r="AB238" s="94" t="str">
        <f t="shared" si="145"/>
        <v/>
      </c>
      <c r="AC238" s="94" t="str">
        <f t="shared" si="146"/>
        <v/>
      </c>
      <c r="AD238" s="95" t="str">
        <f t="shared" si="147"/>
        <v/>
      </c>
      <c r="AE238" s="92">
        <f t="shared" si="116"/>
        <v>0</v>
      </c>
      <c r="AF238" s="97" t="str">
        <f t="shared" si="117"/>
        <v/>
      </c>
      <c r="AG238" s="92">
        <f t="shared" si="118"/>
        <v>0</v>
      </c>
      <c r="AH238" s="92">
        <f t="shared" si="119"/>
        <v>0</v>
      </c>
    </row>
    <row r="239" spans="1:34" x14ac:dyDescent="0.25">
      <c r="A239" s="92" t="str">
        <f t="shared" si="120"/>
        <v/>
      </c>
      <c r="B239" s="49">
        <v>8670</v>
      </c>
      <c r="C239" s="115" t="s">
        <v>430</v>
      </c>
      <c r="D239" s="93" t="str">
        <f t="shared" si="121"/>
        <v/>
      </c>
      <c r="E239" s="94" t="str">
        <f t="shared" si="122"/>
        <v/>
      </c>
      <c r="F239" s="94" t="str">
        <f t="shared" si="123"/>
        <v/>
      </c>
      <c r="G239" s="94" t="str">
        <f t="shared" si="124"/>
        <v/>
      </c>
      <c r="H239" s="94" t="str">
        <f t="shared" si="125"/>
        <v/>
      </c>
      <c r="I239" s="94" t="str">
        <f t="shared" si="126"/>
        <v/>
      </c>
      <c r="J239" s="94" t="str">
        <f t="shared" si="127"/>
        <v/>
      </c>
      <c r="K239" s="94" t="str">
        <f t="shared" si="128"/>
        <v/>
      </c>
      <c r="L239" s="94" t="str">
        <f t="shared" si="129"/>
        <v/>
      </c>
      <c r="M239" s="94" t="str">
        <f t="shared" si="130"/>
        <v/>
      </c>
      <c r="N239" s="94" t="str">
        <f t="shared" si="131"/>
        <v/>
      </c>
      <c r="O239" s="94" t="str">
        <f t="shared" si="132"/>
        <v/>
      </c>
      <c r="P239" s="94" t="str">
        <f t="shared" si="133"/>
        <v/>
      </c>
      <c r="Q239" s="94" t="str">
        <f t="shared" si="134"/>
        <v/>
      </c>
      <c r="R239" s="94" t="str">
        <f t="shared" si="135"/>
        <v/>
      </c>
      <c r="S239" s="94" t="str">
        <f t="shared" si="136"/>
        <v/>
      </c>
      <c r="T239" s="94" t="str">
        <f t="shared" si="137"/>
        <v/>
      </c>
      <c r="U239" s="94" t="str">
        <f t="shared" si="138"/>
        <v/>
      </c>
      <c r="V239" s="94" t="str">
        <f t="shared" si="139"/>
        <v/>
      </c>
      <c r="W239" s="94" t="str">
        <f t="shared" si="140"/>
        <v/>
      </c>
      <c r="X239" s="94" t="str">
        <f t="shared" si="141"/>
        <v/>
      </c>
      <c r="Y239" s="94" t="str">
        <f t="shared" si="142"/>
        <v/>
      </c>
      <c r="Z239" s="94" t="str">
        <f t="shared" si="143"/>
        <v/>
      </c>
      <c r="AA239" s="94" t="str">
        <f t="shared" si="144"/>
        <v/>
      </c>
      <c r="AB239" s="94" t="str">
        <f t="shared" si="145"/>
        <v/>
      </c>
      <c r="AC239" s="94" t="str">
        <f t="shared" si="146"/>
        <v/>
      </c>
      <c r="AD239" s="95" t="str">
        <f t="shared" si="147"/>
        <v/>
      </c>
      <c r="AE239" s="92">
        <f t="shared" si="116"/>
        <v>0</v>
      </c>
      <c r="AF239" s="97" t="str">
        <f t="shared" si="117"/>
        <v/>
      </c>
      <c r="AG239" s="92">
        <f t="shared" si="118"/>
        <v>0</v>
      </c>
      <c r="AH239" s="92">
        <f t="shared" si="119"/>
        <v>0</v>
      </c>
    </row>
    <row r="240" spans="1:34" x14ac:dyDescent="0.25">
      <c r="A240" s="92" t="str">
        <f t="shared" si="120"/>
        <v/>
      </c>
      <c r="B240" s="49">
        <v>3857</v>
      </c>
      <c r="C240" s="115" t="s">
        <v>431</v>
      </c>
      <c r="D240" s="93" t="str">
        <f t="shared" si="121"/>
        <v/>
      </c>
      <c r="E240" s="94" t="str">
        <f t="shared" si="122"/>
        <v/>
      </c>
      <c r="F240" s="94" t="str">
        <f t="shared" si="123"/>
        <v/>
      </c>
      <c r="G240" s="94" t="str">
        <f t="shared" si="124"/>
        <v/>
      </c>
      <c r="H240" s="94" t="str">
        <f t="shared" si="125"/>
        <v/>
      </c>
      <c r="I240" s="94" t="str">
        <f t="shared" si="126"/>
        <v/>
      </c>
      <c r="J240" s="94" t="str">
        <f t="shared" si="127"/>
        <v/>
      </c>
      <c r="K240" s="94" t="str">
        <f t="shared" si="128"/>
        <v/>
      </c>
      <c r="L240" s="94" t="str">
        <f t="shared" si="129"/>
        <v/>
      </c>
      <c r="M240" s="94" t="str">
        <f t="shared" si="130"/>
        <v/>
      </c>
      <c r="N240" s="94" t="str">
        <f t="shared" si="131"/>
        <v/>
      </c>
      <c r="O240" s="94" t="str">
        <f t="shared" si="132"/>
        <v/>
      </c>
      <c r="P240" s="94" t="str">
        <f t="shared" si="133"/>
        <v/>
      </c>
      <c r="Q240" s="94" t="str">
        <f t="shared" si="134"/>
        <v/>
      </c>
      <c r="R240" s="94" t="str">
        <f t="shared" si="135"/>
        <v/>
      </c>
      <c r="S240" s="94" t="str">
        <f t="shared" si="136"/>
        <v/>
      </c>
      <c r="T240" s="94" t="str">
        <f t="shared" si="137"/>
        <v/>
      </c>
      <c r="U240" s="94" t="str">
        <f t="shared" si="138"/>
        <v/>
      </c>
      <c r="V240" s="94" t="str">
        <f t="shared" si="139"/>
        <v/>
      </c>
      <c r="W240" s="94" t="str">
        <f t="shared" si="140"/>
        <v/>
      </c>
      <c r="X240" s="94" t="str">
        <f t="shared" si="141"/>
        <v/>
      </c>
      <c r="Y240" s="94" t="str">
        <f t="shared" si="142"/>
        <v/>
      </c>
      <c r="Z240" s="94" t="str">
        <f t="shared" si="143"/>
        <v/>
      </c>
      <c r="AA240" s="94" t="str">
        <f t="shared" si="144"/>
        <v/>
      </c>
      <c r="AB240" s="94" t="str">
        <f t="shared" si="145"/>
        <v/>
      </c>
      <c r="AC240" s="94" t="str">
        <f t="shared" si="146"/>
        <v/>
      </c>
      <c r="AD240" s="95" t="str">
        <f t="shared" si="147"/>
        <v/>
      </c>
      <c r="AE240" s="92">
        <f t="shared" si="116"/>
        <v>0</v>
      </c>
      <c r="AF240" s="97" t="str">
        <f t="shared" si="117"/>
        <v/>
      </c>
      <c r="AG240" s="92">
        <f t="shared" si="118"/>
        <v>0</v>
      </c>
      <c r="AH240" s="92">
        <f t="shared" si="119"/>
        <v>0</v>
      </c>
    </row>
    <row r="241" spans="1:34" x14ac:dyDescent="0.25">
      <c r="A241" s="92" t="str">
        <f t="shared" si="120"/>
        <v/>
      </c>
      <c r="B241" s="49">
        <v>1663</v>
      </c>
      <c r="C241" s="115" t="s">
        <v>432</v>
      </c>
      <c r="D241" s="93" t="str">
        <f t="shared" si="121"/>
        <v/>
      </c>
      <c r="E241" s="94" t="str">
        <f t="shared" si="122"/>
        <v/>
      </c>
      <c r="F241" s="94" t="str">
        <f t="shared" si="123"/>
        <v/>
      </c>
      <c r="G241" s="94" t="str">
        <f t="shared" si="124"/>
        <v/>
      </c>
      <c r="H241" s="94" t="str">
        <f t="shared" si="125"/>
        <v/>
      </c>
      <c r="I241" s="94" t="str">
        <f t="shared" si="126"/>
        <v/>
      </c>
      <c r="J241" s="94" t="str">
        <f t="shared" si="127"/>
        <v/>
      </c>
      <c r="K241" s="94" t="str">
        <f t="shared" si="128"/>
        <v/>
      </c>
      <c r="L241" s="94" t="str">
        <f t="shared" si="129"/>
        <v/>
      </c>
      <c r="M241" s="94" t="str">
        <f t="shared" si="130"/>
        <v/>
      </c>
      <c r="N241" s="94" t="str">
        <f t="shared" si="131"/>
        <v/>
      </c>
      <c r="O241" s="94" t="str">
        <f t="shared" si="132"/>
        <v/>
      </c>
      <c r="P241" s="94" t="str">
        <f t="shared" si="133"/>
        <v/>
      </c>
      <c r="Q241" s="94" t="str">
        <f t="shared" si="134"/>
        <v/>
      </c>
      <c r="R241" s="94" t="str">
        <f t="shared" si="135"/>
        <v/>
      </c>
      <c r="S241" s="94" t="str">
        <f t="shared" si="136"/>
        <v/>
      </c>
      <c r="T241" s="94" t="str">
        <f t="shared" si="137"/>
        <v/>
      </c>
      <c r="U241" s="94" t="str">
        <f t="shared" si="138"/>
        <v/>
      </c>
      <c r="V241" s="94" t="str">
        <f t="shared" si="139"/>
        <v/>
      </c>
      <c r="W241" s="94" t="str">
        <f t="shared" si="140"/>
        <v/>
      </c>
      <c r="X241" s="94" t="str">
        <f t="shared" si="141"/>
        <v/>
      </c>
      <c r="Y241" s="94" t="str">
        <f t="shared" si="142"/>
        <v/>
      </c>
      <c r="Z241" s="94" t="str">
        <f t="shared" si="143"/>
        <v/>
      </c>
      <c r="AA241" s="94" t="str">
        <f t="shared" si="144"/>
        <v/>
      </c>
      <c r="AB241" s="94" t="str">
        <f t="shared" si="145"/>
        <v/>
      </c>
      <c r="AC241" s="94" t="str">
        <f t="shared" si="146"/>
        <v/>
      </c>
      <c r="AD241" s="95" t="str">
        <f t="shared" si="147"/>
        <v/>
      </c>
      <c r="AE241" s="92">
        <f t="shared" si="116"/>
        <v>0</v>
      </c>
      <c r="AF241" s="97" t="str">
        <f t="shared" si="117"/>
        <v/>
      </c>
      <c r="AG241" s="92">
        <f t="shared" si="118"/>
        <v>0</v>
      </c>
      <c r="AH241" s="92">
        <f t="shared" si="119"/>
        <v>0</v>
      </c>
    </row>
    <row r="242" spans="1:34" x14ac:dyDescent="0.25">
      <c r="A242" s="92" t="str">
        <f t="shared" si="120"/>
        <v/>
      </c>
      <c r="B242" s="49">
        <v>7839</v>
      </c>
      <c r="C242" s="115" t="s">
        <v>433</v>
      </c>
      <c r="D242" s="93" t="str">
        <f t="shared" si="121"/>
        <v/>
      </c>
      <c r="E242" s="94" t="str">
        <f t="shared" si="122"/>
        <v/>
      </c>
      <c r="F242" s="94" t="str">
        <f t="shared" si="123"/>
        <v/>
      </c>
      <c r="G242" s="94" t="str">
        <f t="shared" si="124"/>
        <v/>
      </c>
      <c r="H242" s="94" t="str">
        <f t="shared" si="125"/>
        <v/>
      </c>
      <c r="I242" s="94" t="str">
        <f t="shared" si="126"/>
        <v/>
      </c>
      <c r="J242" s="94" t="str">
        <f t="shared" si="127"/>
        <v/>
      </c>
      <c r="K242" s="94" t="str">
        <f t="shared" si="128"/>
        <v/>
      </c>
      <c r="L242" s="94" t="str">
        <f t="shared" si="129"/>
        <v/>
      </c>
      <c r="M242" s="94" t="str">
        <f t="shared" si="130"/>
        <v/>
      </c>
      <c r="N242" s="94" t="str">
        <f t="shared" si="131"/>
        <v/>
      </c>
      <c r="O242" s="94" t="str">
        <f t="shared" si="132"/>
        <v/>
      </c>
      <c r="P242" s="94" t="str">
        <f t="shared" si="133"/>
        <v/>
      </c>
      <c r="Q242" s="94" t="str">
        <f t="shared" si="134"/>
        <v/>
      </c>
      <c r="R242" s="94" t="str">
        <f t="shared" si="135"/>
        <v/>
      </c>
      <c r="S242" s="94" t="str">
        <f t="shared" si="136"/>
        <v/>
      </c>
      <c r="T242" s="94" t="str">
        <f t="shared" si="137"/>
        <v/>
      </c>
      <c r="U242" s="94" t="str">
        <f t="shared" si="138"/>
        <v/>
      </c>
      <c r="V242" s="94" t="str">
        <f t="shared" si="139"/>
        <v/>
      </c>
      <c r="W242" s="94" t="str">
        <f t="shared" si="140"/>
        <v/>
      </c>
      <c r="X242" s="94" t="str">
        <f t="shared" si="141"/>
        <v/>
      </c>
      <c r="Y242" s="94" t="str">
        <f t="shared" si="142"/>
        <v/>
      </c>
      <c r="Z242" s="94" t="str">
        <f t="shared" si="143"/>
        <v/>
      </c>
      <c r="AA242" s="94" t="str">
        <f t="shared" si="144"/>
        <v/>
      </c>
      <c r="AB242" s="94" t="str">
        <f t="shared" si="145"/>
        <v/>
      </c>
      <c r="AC242" s="94" t="str">
        <f t="shared" si="146"/>
        <v/>
      </c>
      <c r="AD242" s="95" t="str">
        <f t="shared" si="147"/>
        <v/>
      </c>
      <c r="AE242" s="92">
        <f t="shared" si="116"/>
        <v>0</v>
      </c>
      <c r="AF242" s="97" t="str">
        <f t="shared" si="117"/>
        <v/>
      </c>
      <c r="AG242" s="92">
        <f t="shared" si="118"/>
        <v>0</v>
      </c>
      <c r="AH242" s="92">
        <f t="shared" si="119"/>
        <v>0</v>
      </c>
    </row>
    <row r="243" spans="1:34" x14ac:dyDescent="0.25">
      <c r="A243" s="92" t="str">
        <f t="shared" si="120"/>
        <v/>
      </c>
      <c r="B243" s="49">
        <v>7889</v>
      </c>
      <c r="C243" s="115" t="s">
        <v>434</v>
      </c>
      <c r="D243" s="93" t="str">
        <f t="shared" si="121"/>
        <v/>
      </c>
      <c r="E243" s="94" t="str">
        <f t="shared" si="122"/>
        <v/>
      </c>
      <c r="F243" s="94" t="str">
        <f t="shared" si="123"/>
        <v/>
      </c>
      <c r="G243" s="94" t="str">
        <f t="shared" si="124"/>
        <v/>
      </c>
      <c r="H243" s="94" t="str">
        <f t="shared" si="125"/>
        <v/>
      </c>
      <c r="I243" s="94" t="str">
        <f t="shared" si="126"/>
        <v/>
      </c>
      <c r="J243" s="94" t="str">
        <f t="shared" si="127"/>
        <v/>
      </c>
      <c r="K243" s="94" t="str">
        <f t="shared" si="128"/>
        <v/>
      </c>
      <c r="L243" s="94" t="str">
        <f t="shared" si="129"/>
        <v/>
      </c>
      <c r="M243" s="94" t="str">
        <f t="shared" si="130"/>
        <v/>
      </c>
      <c r="N243" s="94" t="str">
        <f t="shared" si="131"/>
        <v/>
      </c>
      <c r="O243" s="94" t="str">
        <f t="shared" si="132"/>
        <v/>
      </c>
      <c r="P243" s="94" t="str">
        <f t="shared" si="133"/>
        <v/>
      </c>
      <c r="Q243" s="94" t="str">
        <f t="shared" si="134"/>
        <v/>
      </c>
      <c r="R243" s="94" t="str">
        <f t="shared" si="135"/>
        <v/>
      </c>
      <c r="S243" s="94" t="str">
        <f t="shared" si="136"/>
        <v/>
      </c>
      <c r="T243" s="94" t="str">
        <f t="shared" si="137"/>
        <v/>
      </c>
      <c r="U243" s="94" t="str">
        <f t="shared" si="138"/>
        <v/>
      </c>
      <c r="V243" s="94" t="str">
        <f t="shared" si="139"/>
        <v/>
      </c>
      <c r="W243" s="94" t="str">
        <f t="shared" si="140"/>
        <v/>
      </c>
      <c r="X243" s="94" t="str">
        <f t="shared" si="141"/>
        <v/>
      </c>
      <c r="Y243" s="94" t="str">
        <f t="shared" si="142"/>
        <v/>
      </c>
      <c r="Z243" s="94" t="str">
        <f t="shared" si="143"/>
        <v/>
      </c>
      <c r="AA243" s="94" t="str">
        <f t="shared" si="144"/>
        <v/>
      </c>
      <c r="AB243" s="94" t="str">
        <f t="shared" si="145"/>
        <v/>
      </c>
      <c r="AC243" s="94" t="str">
        <f t="shared" si="146"/>
        <v/>
      </c>
      <c r="AD243" s="95" t="str">
        <f t="shared" si="147"/>
        <v/>
      </c>
      <c r="AE243" s="92">
        <f t="shared" si="116"/>
        <v>0</v>
      </c>
      <c r="AF243" s="97" t="str">
        <f t="shared" si="117"/>
        <v/>
      </c>
      <c r="AG243" s="92">
        <f t="shared" si="118"/>
        <v>0</v>
      </c>
      <c r="AH243" s="92">
        <f t="shared" si="119"/>
        <v>0</v>
      </c>
    </row>
    <row r="244" spans="1:34" x14ac:dyDescent="0.25">
      <c r="A244" s="92" t="str">
        <f t="shared" si="120"/>
        <v/>
      </c>
      <c r="B244" s="49">
        <v>2911</v>
      </c>
      <c r="C244" s="115" t="s">
        <v>435</v>
      </c>
      <c r="D244" s="93" t="str">
        <f t="shared" si="121"/>
        <v/>
      </c>
      <c r="E244" s="94" t="str">
        <f t="shared" si="122"/>
        <v/>
      </c>
      <c r="F244" s="94" t="str">
        <f t="shared" si="123"/>
        <v/>
      </c>
      <c r="G244" s="94" t="str">
        <f t="shared" si="124"/>
        <v/>
      </c>
      <c r="H244" s="94" t="str">
        <f t="shared" si="125"/>
        <v/>
      </c>
      <c r="I244" s="94" t="str">
        <f t="shared" si="126"/>
        <v/>
      </c>
      <c r="J244" s="94" t="str">
        <f t="shared" si="127"/>
        <v/>
      </c>
      <c r="K244" s="94" t="str">
        <f t="shared" si="128"/>
        <v/>
      </c>
      <c r="L244" s="94" t="str">
        <f t="shared" si="129"/>
        <v/>
      </c>
      <c r="M244" s="94" t="str">
        <f t="shared" si="130"/>
        <v/>
      </c>
      <c r="N244" s="94" t="str">
        <f t="shared" si="131"/>
        <v/>
      </c>
      <c r="O244" s="94" t="str">
        <f t="shared" si="132"/>
        <v/>
      </c>
      <c r="P244" s="94" t="str">
        <f t="shared" si="133"/>
        <v/>
      </c>
      <c r="Q244" s="94" t="str">
        <f t="shared" si="134"/>
        <v/>
      </c>
      <c r="R244" s="94" t="str">
        <f t="shared" si="135"/>
        <v/>
      </c>
      <c r="S244" s="94" t="str">
        <f t="shared" si="136"/>
        <v/>
      </c>
      <c r="T244" s="94" t="str">
        <f t="shared" si="137"/>
        <v/>
      </c>
      <c r="U244" s="94" t="str">
        <f t="shared" si="138"/>
        <v/>
      </c>
      <c r="V244" s="94" t="str">
        <f t="shared" si="139"/>
        <v/>
      </c>
      <c r="W244" s="94" t="str">
        <f t="shared" si="140"/>
        <v/>
      </c>
      <c r="X244" s="94" t="str">
        <f t="shared" si="141"/>
        <v/>
      </c>
      <c r="Y244" s="94" t="str">
        <f t="shared" si="142"/>
        <v/>
      </c>
      <c r="Z244" s="94" t="str">
        <f t="shared" si="143"/>
        <v/>
      </c>
      <c r="AA244" s="94" t="str">
        <f t="shared" si="144"/>
        <v/>
      </c>
      <c r="AB244" s="94" t="str">
        <f t="shared" si="145"/>
        <v/>
      </c>
      <c r="AC244" s="94" t="str">
        <f t="shared" si="146"/>
        <v/>
      </c>
      <c r="AD244" s="95" t="str">
        <f t="shared" si="147"/>
        <v/>
      </c>
      <c r="AE244" s="92">
        <f t="shared" si="116"/>
        <v>0</v>
      </c>
      <c r="AF244" s="97" t="str">
        <f t="shared" si="117"/>
        <v/>
      </c>
      <c r="AG244" s="92">
        <f t="shared" si="118"/>
        <v>0</v>
      </c>
      <c r="AH244" s="92">
        <f t="shared" si="119"/>
        <v>0</v>
      </c>
    </row>
    <row r="245" spans="1:34" x14ac:dyDescent="0.25">
      <c r="A245" s="92" t="str">
        <f t="shared" si="120"/>
        <v/>
      </c>
      <c r="B245" s="49">
        <v>3288</v>
      </c>
      <c r="C245" s="115" t="s">
        <v>436</v>
      </c>
      <c r="D245" s="93" t="str">
        <f t="shared" si="121"/>
        <v/>
      </c>
      <c r="E245" s="94" t="str">
        <f t="shared" si="122"/>
        <v/>
      </c>
      <c r="F245" s="94" t="str">
        <f t="shared" si="123"/>
        <v/>
      </c>
      <c r="G245" s="94" t="str">
        <f t="shared" si="124"/>
        <v/>
      </c>
      <c r="H245" s="94" t="str">
        <f t="shared" si="125"/>
        <v/>
      </c>
      <c r="I245" s="94" t="str">
        <f t="shared" si="126"/>
        <v/>
      </c>
      <c r="J245" s="94" t="str">
        <f t="shared" si="127"/>
        <v/>
      </c>
      <c r="K245" s="94" t="str">
        <f t="shared" si="128"/>
        <v/>
      </c>
      <c r="L245" s="94" t="str">
        <f t="shared" si="129"/>
        <v/>
      </c>
      <c r="M245" s="94" t="str">
        <f t="shared" si="130"/>
        <v/>
      </c>
      <c r="N245" s="94" t="str">
        <f t="shared" si="131"/>
        <v/>
      </c>
      <c r="O245" s="94" t="str">
        <f t="shared" si="132"/>
        <v/>
      </c>
      <c r="P245" s="94" t="str">
        <f t="shared" si="133"/>
        <v/>
      </c>
      <c r="Q245" s="94" t="str">
        <f t="shared" si="134"/>
        <v/>
      </c>
      <c r="R245" s="94" t="str">
        <f t="shared" si="135"/>
        <v/>
      </c>
      <c r="S245" s="94" t="str">
        <f t="shared" si="136"/>
        <v/>
      </c>
      <c r="T245" s="94" t="str">
        <f t="shared" si="137"/>
        <v/>
      </c>
      <c r="U245" s="94" t="str">
        <f t="shared" si="138"/>
        <v/>
      </c>
      <c r="V245" s="94" t="str">
        <f t="shared" si="139"/>
        <v/>
      </c>
      <c r="W245" s="94" t="str">
        <f t="shared" si="140"/>
        <v/>
      </c>
      <c r="X245" s="94" t="str">
        <f t="shared" si="141"/>
        <v/>
      </c>
      <c r="Y245" s="94" t="str">
        <f t="shared" si="142"/>
        <v/>
      </c>
      <c r="Z245" s="94" t="str">
        <f t="shared" si="143"/>
        <v/>
      </c>
      <c r="AA245" s="94" t="str">
        <f t="shared" si="144"/>
        <v/>
      </c>
      <c r="AB245" s="94" t="str">
        <f t="shared" si="145"/>
        <v/>
      </c>
      <c r="AC245" s="94" t="str">
        <f t="shared" si="146"/>
        <v/>
      </c>
      <c r="AD245" s="95" t="str">
        <f t="shared" si="147"/>
        <v/>
      </c>
      <c r="AE245" s="92">
        <f t="shared" si="116"/>
        <v>0</v>
      </c>
      <c r="AF245" s="97" t="str">
        <f t="shared" si="117"/>
        <v/>
      </c>
      <c r="AG245" s="92">
        <f t="shared" si="118"/>
        <v>0</v>
      </c>
      <c r="AH245" s="92">
        <f t="shared" si="119"/>
        <v>0</v>
      </c>
    </row>
    <row r="246" spans="1:34" x14ac:dyDescent="0.25">
      <c r="A246" s="92" t="str">
        <f t="shared" si="120"/>
        <v/>
      </c>
      <c r="B246" s="49">
        <v>8152</v>
      </c>
      <c r="C246" s="115" t="s">
        <v>437</v>
      </c>
      <c r="D246" s="93" t="str">
        <f t="shared" si="121"/>
        <v/>
      </c>
      <c r="E246" s="94" t="str">
        <f t="shared" si="122"/>
        <v/>
      </c>
      <c r="F246" s="94" t="str">
        <f t="shared" si="123"/>
        <v/>
      </c>
      <c r="G246" s="94" t="str">
        <f t="shared" si="124"/>
        <v/>
      </c>
      <c r="H246" s="94" t="str">
        <f t="shared" si="125"/>
        <v/>
      </c>
      <c r="I246" s="94" t="str">
        <f t="shared" si="126"/>
        <v/>
      </c>
      <c r="J246" s="94" t="str">
        <f t="shared" si="127"/>
        <v/>
      </c>
      <c r="K246" s="94" t="str">
        <f t="shared" si="128"/>
        <v/>
      </c>
      <c r="L246" s="94" t="str">
        <f t="shared" si="129"/>
        <v/>
      </c>
      <c r="M246" s="94" t="str">
        <f t="shared" si="130"/>
        <v/>
      </c>
      <c r="N246" s="94" t="str">
        <f t="shared" si="131"/>
        <v/>
      </c>
      <c r="O246" s="94" t="str">
        <f t="shared" si="132"/>
        <v/>
      </c>
      <c r="P246" s="94" t="str">
        <f t="shared" si="133"/>
        <v/>
      </c>
      <c r="Q246" s="94" t="str">
        <f t="shared" si="134"/>
        <v/>
      </c>
      <c r="R246" s="94" t="str">
        <f t="shared" si="135"/>
        <v/>
      </c>
      <c r="S246" s="94" t="str">
        <f t="shared" si="136"/>
        <v/>
      </c>
      <c r="T246" s="94" t="str">
        <f t="shared" si="137"/>
        <v/>
      </c>
      <c r="U246" s="94" t="str">
        <f t="shared" si="138"/>
        <v/>
      </c>
      <c r="V246" s="94" t="str">
        <f t="shared" si="139"/>
        <v/>
      </c>
      <c r="W246" s="94" t="str">
        <f t="shared" si="140"/>
        <v/>
      </c>
      <c r="X246" s="94" t="str">
        <f t="shared" si="141"/>
        <v/>
      </c>
      <c r="Y246" s="94" t="str">
        <f t="shared" si="142"/>
        <v/>
      </c>
      <c r="Z246" s="94" t="str">
        <f t="shared" si="143"/>
        <v/>
      </c>
      <c r="AA246" s="94" t="str">
        <f t="shared" si="144"/>
        <v/>
      </c>
      <c r="AB246" s="94" t="str">
        <f t="shared" si="145"/>
        <v/>
      </c>
      <c r="AC246" s="94" t="str">
        <f t="shared" si="146"/>
        <v/>
      </c>
      <c r="AD246" s="95" t="str">
        <f t="shared" si="147"/>
        <v/>
      </c>
      <c r="AE246" s="92">
        <f t="shared" si="116"/>
        <v>0</v>
      </c>
      <c r="AF246" s="97" t="str">
        <f t="shared" si="117"/>
        <v/>
      </c>
      <c r="AG246" s="92">
        <f t="shared" si="118"/>
        <v>0</v>
      </c>
      <c r="AH246" s="92">
        <f t="shared" si="119"/>
        <v>0</v>
      </c>
    </row>
    <row r="247" spans="1:34" x14ac:dyDescent="0.25">
      <c r="A247" s="92" t="str">
        <f t="shared" si="120"/>
        <v/>
      </c>
      <c r="B247" s="49">
        <v>8691</v>
      </c>
      <c r="C247" s="115" t="s">
        <v>438</v>
      </c>
      <c r="D247" s="93" t="str">
        <f t="shared" si="121"/>
        <v/>
      </c>
      <c r="E247" s="94" t="str">
        <f t="shared" si="122"/>
        <v/>
      </c>
      <c r="F247" s="94" t="str">
        <f t="shared" si="123"/>
        <v/>
      </c>
      <c r="G247" s="94" t="str">
        <f t="shared" si="124"/>
        <v/>
      </c>
      <c r="H247" s="94" t="str">
        <f t="shared" si="125"/>
        <v/>
      </c>
      <c r="I247" s="94" t="str">
        <f t="shared" si="126"/>
        <v/>
      </c>
      <c r="J247" s="94" t="str">
        <f t="shared" si="127"/>
        <v/>
      </c>
      <c r="K247" s="94" t="str">
        <f t="shared" si="128"/>
        <v/>
      </c>
      <c r="L247" s="94" t="str">
        <f t="shared" si="129"/>
        <v/>
      </c>
      <c r="M247" s="94" t="str">
        <f t="shared" si="130"/>
        <v/>
      </c>
      <c r="N247" s="94" t="str">
        <f t="shared" si="131"/>
        <v/>
      </c>
      <c r="O247" s="94" t="str">
        <f t="shared" si="132"/>
        <v/>
      </c>
      <c r="P247" s="94" t="str">
        <f t="shared" si="133"/>
        <v/>
      </c>
      <c r="Q247" s="94" t="str">
        <f t="shared" si="134"/>
        <v/>
      </c>
      <c r="R247" s="94" t="str">
        <f t="shared" si="135"/>
        <v/>
      </c>
      <c r="S247" s="94" t="str">
        <f t="shared" si="136"/>
        <v/>
      </c>
      <c r="T247" s="94" t="str">
        <f t="shared" si="137"/>
        <v/>
      </c>
      <c r="U247" s="94" t="str">
        <f t="shared" si="138"/>
        <v/>
      </c>
      <c r="V247" s="94" t="str">
        <f t="shared" si="139"/>
        <v/>
      </c>
      <c r="W247" s="94" t="str">
        <f t="shared" si="140"/>
        <v/>
      </c>
      <c r="X247" s="94" t="str">
        <f t="shared" si="141"/>
        <v/>
      </c>
      <c r="Y247" s="94" t="str">
        <f t="shared" si="142"/>
        <v/>
      </c>
      <c r="Z247" s="94" t="str">
        <f t="shared" si="143"/>
        <v/>
      </c>
      <c r="AA247" s="94" t="str">
        <f t="shared" si="144"/>
        <v/>
      </c>
      <c r="AB247" s="94" t="str">
        <f t="shared" si="145"/>
        <v/>
      </c>
      <c r="AC247" s="94" t="str">
        <f t="shared" si="146"/>
        <v/>
      </c>
      <c r="AD247" s="95" t="str">
        <f t="shared" si="147"/>
        <v/>
      </c>
      <c r="AE247" s="92">
        <f t="shared" si="116"/>
        <v>0</v>
      </c>
      <c r="AF247" s="97" t="str">
        <f t="shared" si="117"/>
        <v/>
      </c>
      <c r="AG247" s="92">
        <f t="shared" si="118"/>
        <v>0</v>
      </c>
      <c r="AH247" s="92">
        <f t="shared" si="119"/>
        <v>0</v>
      </c>
    </row>
    <row r="248" spans="1:34" x14ac:dyDescent="0.25">
      <c r="A248" s="92" t="str">
        <f t="shared" si="120"/>
        <v/>
      </c>
      <c r="B248" s="49">
        <v>7119</v>
      </c>
      <c r="C248" s="115" t="s">
        <v>439</v>
      </c>
      <c r="D248" s="93" t="str">
        <f t="shared" si="121"/>
        <v/>
      </c>
      <c r="E248" s="94" t="str">
        <f t="shared" si="122"/>
        <v/>
      </c>
      <c r="F248" s="94" t="str">
        <f t="shared" si="123"/>
        <v/>
      </c>
      <c r="G248" s="94" t="str">
        <f t="shared" si="124"/>
        <v/>
      </c>
      <c r="H248" s="94" t="str">
        <f t="shared" si="125"/>
        <v/>
      </c>
      <c r="I248" s="94" t="str">
        <f t="shared" si="126"/>
        <v/>
      </c>
      <c r="J248" s="94" t="str">
        <f t="shared" si="127"/>
        <v/>
      </c>
      <c r="K248" s="94" t="str">
        <f t="shared" si="128"/>
        <v/>
      </c>
      <c r="L248" s="94" t="str">
        <f t="shared" si="129"/>
        <v/>
      </c>
      <c r="M248" s="94" t="str">
        <f t="shared" si="130"/>
        <v/>
      </c>
      <c r="N248" s="94" t="str">
        <f t="shared" si="131"/>
        <v/>
      </c>
      <c r="O248" s="94" t="str">
        <f t="shared" si="132"/>
        <v/>
      </c>
      <c r="P248" s="94" t="str">
        <f t="shared" si="133"/>
        <v/>
      </c>
      <c r="Q248" s="94" t="str">
        <f t="shared" si="134"/>
        <v/>
      </c>
      <c r="R248" s="94" t="str">
        <f t="shared" si="135"/>
        <v/>
      </c>
      <c r="S248" s="94" t="str">
        <f t="shared" si="136"/>
        <v/>
      </c>
      <c r="T248" s="94" t="str">
        <f t="shared" si="137"/>
        <v/>
      </c>
      <c r="U248" s="94" t="str">
        <f t="shared" si="138"/>
        <v/>
      </c>
      <c r="V248" s="94" t="str">
        <f t="shared" si="139"/>
        <v/>
      </c>
      <c r="W248" s="94" t="str">
        <f t="shared" si="140"/>
        <v/>
      </c>
      <c r="X248" s="94" t="str">
        <f t="shared" si="141"/>
        <v/>
      </c>
      <c r="Y248" s="94" t="str">
        <f t="shared" si="142"/>
        <v/>
      </c>
      <c r="Z248" s="94" t="str">
        <f t="shared" si="143"/>
        <v/>
      </c>
      <c r="AA248" s="94" t="str">
        <f t="shared" si="144"/>
        <v/>
      </c>
      <c r="AB248" s="94" t="str">
        <f t="shared" si="145"/>
        <v/>
      </c>
      <c r="AC248" s="94" t="str">
        <f t="shared" si="146"/>
        <v/>
      </c>
      <c r="AD248" s="95" t="str">
        <f t="shared" si="147"/>
        <v/>
      </c>
      <c r="AE248" s="92">
        <f t="shared" si="116"/>
        <v>0</v>
      </c>
      <c r="AF248" s="97" t="str">
        <f t="shared" si="117"/>
        <v/>
      </c>
      <c r="AG248" s="92">
        <f t="shared" si="118"/>
        <v>0</v>
      </c>
      <c r="AH248" s="92">
        <f t="shared" si="119"/>
        <v>0</v>
      </c>
    </row>
    <row r="249" spans="1:34" x14ac:dyDescent="0.25">
      <c r="A249" s="92" t="str">
        <f t="shared" si="120"/>
        <v/>
      </c>
      <c r="B249" s="49">
        <v>7450</v>
      </c>
      <c r="C249" s="115" t="s">
        <v>441</v>
      </c>
      <c r="D249" s="93" t="str">
        <f t="shared" si="121"/>
        <v/>
      </c>
      <c r="E249" s="94" t="str">
        <f t="shared" si="122"/>
        <v/>
      </c>
      <c r="F249" s="94" t="str">
        <f t="shared" si="123"/>
        <v/>
      </c>
      <c r="G249" s="94" t="str">
        <f t="shared" si="124"/>
        <v/>
      </c>
      <c r="H249" s="94" t="str">
        <f t="shared" si="125"/>
        <v/>
      </c>
      <c r="I249" s="94" t="str">
        <f t="shared" si="126"/>
        <v/>
      </c>
      <c r="J249" s="94" t="str">
        <f t="shared" si="127"/>
        <v/>
      </c>
      <c r="K249" s="94" t="str">
        <f t="shared" si="128"/>
        <v/>
      </c>
      <c r="L249" s="94" t="str">
        <f t="shared" si="129"/>
        <v/>
      </c>
      <c r="M249" s="94" t="str">
        <f t="shared" si="130"/>
        <v/>
      </c>
      <c r="N249" s="94" t="str">
        <f t="shared" si="131"/>
        <v/>
      </c>
      <c r="O249" s="94" t="str">
        <f t="shared" si="132"/>
        <v/>
      </c>
      <c r="P249" s="94" t="str">
        <f t="shared" si="133"/>
        <v/>
      </c>
      <c r="Q249" s="94" t="str">
        <f t="shared" si="134"/>
        <v/>
      </c>
      <c r="R249" s="94" t="str">
        <f t="shared" si="135"/>
        <v/>
      </c>
      <c r="S249" s="94" t="str">
        <f t="shared" si="136"/>
        <v/>
      </c>
      <c r="T249" s="94" t="str">
        <f t="shared" si="137"/>
        <v/>
      </c>
      <c r="U249" s="94" t="str">
        <f t="shared" si="138"/>
        <v/>
      </c>
      <c r="V249" s="94" t="str">
        <f t="shared" si="139"/>
        <v/>
      </c>
      <c r="W249" s="94" t="str">
        <f t="shared" si="140"/>
        <v/>
      </c>
      <c r="X249" s="94" t="str">
        <f t="shared" si="141"/>
        <v/>
      </c>
      <c r="Y249" s="94" t="str">
        <f t="shared" si="142"/>
        <v/>
      </c>
      <c r="Z249" s="94" t="str">
        <f t="shared" si="143"/>
        <v/>
      </c>
      <c r="AA249" s="94" t="str">
        <f t="shared" si="144"/>
        <v/>
      </c>
      <c r="AB249" s="94" t="str">
        <f t="shared" si="145"/>
        <v/>
      </c>
      <c r="AC249" s="94" t="str">
        <f t="shared" si="146"/>
        <v/>
      </c>
      <c r="AD249" s="95" t="str">
        <f t="shared" si="147"/>
        <v/>
      </c>
      <c r="AE249" s="92">
        <f t="shared" si="116"/>
        <v>0</v>
      </c>
      <c r="AF249" s="97" t="str">
        <f t="shared" si="117"/>
        <v/>
      </c>
      <c r="AG249" s="92">
        <f t="shared" si="118"/>
        <v>0</v>
      </c>
      <c r="AH249" s="92">
        <f t="shared" si="119"/>
        <v>0</v>
      </c>
    </row>
    <row r="250" spans="1:34" x14ac:dyDescent="0.25">
      <c r="A250" s="92" t="str">
        <f t="shared" si="120"/>
        <v/>
      </c>
      <c r="B250" s="49">
        <v>8072</v>
      </c>
      <c r="C250" s="115" t="s">
        <v>442</v>
      </c>
      <c r="D250" s="93" t="str">
        <f t="shared" si="121"/>
        <v/>
      </c>
      <c r="E250" s="94" t="str">
        <f t="shared" si="122"/>
        <v/>
      </c>
      <c r="F250" s="94" t="str">
        <f t="shared" si="123"/>
        <v/>
      </c>
      <c r="G250" s="94" t="str">
        <f t="shared" si="124"/>
        <v/>
      </c>
      <c r="H250" s="94" t="str">
        <f t="shared" si="125"/>
        <v/>
      </c>
      <c r="I250" s="94" t="str">
        <f t="shared" si="126"/>
        <v/>
      </c>
      <c r="J250" s="94" t="str">
        <f t="shared" si="127"/>
        <v/>
      </c>
      <c r="K250" s="94" t="str">
        <f t="shared" si="128"/>
        <v/>
      </c>
      <c r="L250" s="94" t="str">
        <f t="shared" si="129"/>
        <v/>
      </c>
      <c r="M250" s="94" t="str">
        <f t="shared" si="130"/>
        <v/>
      </c>
      <c r="N250" s="94" t="str">
        <f t="shared" si="131"/>
        <v/>
      </c>
      <c r="O250" s="94" t="str">
        <f t="shared" si="132"/>
        <v/>
      </c>
      <c r="P250" s="94" t="str">
        <f t="shared" si="133"/>
        <v/>
      </c>
      <c r="Q250" s="94" t="str">
        <f t="shared" si="134"/>
        <v/>
      </c>
      <c r="R250" s="94" t="str">
        <f t="shared" si="135"/>
        <v/>
      </c>
      <c r="S250" s="94" t="str">
        <f t="shared" si="136"/>
        <v/>
      </c>
      <c r="T250" s="94" t="str">
        <f t="shared" si="137"/>
        <v/>
      </c>
      <c r="U250" s="94" t="str">
        <f t="shared" si="138"/>
        <v/>
      </c>
      <c r="V250" s="94" t="str">
        <f t="shared" si="139"/>
        <v/>
      </c>
      <c r="W250" s="94" t="str">
        <f t="shared" si="140"/>
        <v/>
      </c>
      <c r="X250" s="94" t="str">
        <f t="shared" si="141"/>
        <v/>
      </c>
      <c r="Y250" s="94" t="str">
        <f t="shared" si="142"/>
        <v/>
      </c>
      <c r="Z250" s="94" t="str">
        <f t="shared" si="143"/>
        <v/>
      </c>
      <c r="AA250" s="94" t="str">
        <f t="shared" si="144"/>
        <v/>
      </c>
      <c r="AB250" s="94" t="str">
        <f t="shared" si="145"/>
        <v/>
      </c>
      <c r="AC250" s="94" t="str">
        <f t="shared" si="146"/>
        <v/>
      </c>
      <c r="AD250" s="95" t="str">
        <f t="shared" si="147"/>
        <v/>
      </c>
      <c r="AE250" s="92">
        <f t="shared" si="116"/>
        <v>0</v>
      </c>
      <c r="AF250" s="97" t="str">
        <f t="shared" si="117"/>
        <v/>
      </c>
      <c r="AG250" s="92">
        <f t="shared" si="118"/>
        <v>0</v>
      </c>
      <c r="AH250" s="92">
        <f t="shared" si="119"/>
        <v>0</v>
      </c>
    </row>
    <row r="251" spans="1:34" x14ac:dyDescent="0.25">
      <c r="A251" s="92" t="str">
        <f t="shared" si="120"/>
        <v/>
      </c>
      <c r="B251" s="49">
        <v>3037</v>
      </c>
      <c r="C251" s="115" t="s">
        <v>443</v>
      </c>
      <c r="D251" s="93" t="str">
        <f t="shared" si="121"/>
        <v/>
      </c>
      <c r="E251" s="94" t="str">
        <f t="shared" si="122"/>
        <v/>
      </c>
      <c r="F251" s="94" t="str">
        <f t="shared" si="123"/>
        <v/>
      </c>
      <c r="G251" s="94" t="str">
        <f t="shared" si="124"/>
        <v/>
      </c>
      <c r="H251" s="94" t="str">
        <f t="shared" si="125"/>
        <v/>
      </c>
      <c r="I251" s="94" t="str">
        <f t="shared" si="126"/>
        <v/>
      </c>
      <c r="J251" s="94" t="str">
        <f t="shared" si="127"/>
        <v/>
      </c>
      <c r="K251" s="94" t="str">
        <f t="shared" si="128"/>
        <v/>
      </c>
      <c r="L251" s="94" t="str">
        <f t="shared" si="129"/>
        <v/>
      </c>
      <c r="M251" s="94" t="str">
        <f t="shared" si="130"/>
        <v/>
      </c>
      <c r="N251" s="94" t="str">
        <f t="shared" si="131"/>
        <v/>
      </c>
      <c r="O251" s="94" t="str">
        <f t="shared" si="132"/>
        <v/>
      </c>
      <c r="P251" s="94" t="str">
        <f t="shared" si="133"/>
        <v/>
      </c>
      <c r="Q251" s="94" t="str">
        <f t="shared" si="134"/>
        <v/>
      </c>
      <c r="R251" s="94" t="str">
        <f t="shared" si="135"/>
        <v/>
      </c>
      <c r="S251" s="94" t="str">
        <f t="shared" si="136"/>
        <v/>
      </c>
      <c r="T251" s="94" t="str">
        <f t="shared" si="137"/>
        <v/>
      </c>
      <c r="U251" s="94" t="str">
        <f t="shared" si="138"/>
        <v/>
      </c>
      <c r="V251" s="94" t="str">
        <f t="shared" si="139"/>
        <v/>
      </c>
      <c r="W251" s="94" t="str">
        <f t="shared" si="140"/>
        <v/>
      </c>
      <c r="X251" s="94" t="str">
        <f t="shared" si="141"/>
        <v/>
      </c>
      <c r="Y251" s="94" t="str">
        <f t="shared" si="142"/>
        <v/>
      </c>
      <c r="Z251" s="94" t="str">
        <f t="shared" si="143"/>
        <v/>
      </c>
      <c r="AA251" s="94" t="str">
        <f t="shared" si="144"/>
        <v/>
      </c>
      <c r="AB251" s="94" t="str">
        <f t="shared" si="145"/>
        <v/>
      </c>
      <c r="AC251" s="94" t="str">
        <f t="shared" si="146"/>
        <v/>
      </c>
      <c r="AD251" s="95" t="str">
        <f t="shared" si="147"/>
        <v/>
      </c>
      <c r="AE251" s="92">
        <f t="shared" si="116"/>
        <v>0</v>
      </c>
      <c r="AF251" s="97" t="str">
        <f t="shared" si="117"/>
        <v/>
      </c>
      <c r="AG251" s="92">
        <f t="shared" si="118"/>
        <v>0</v>
      </c>
      <c r="AH251" s="92">
        <f t="shared" si="119"/>
        <v>0</v>
      </c>
    </row>
    <row r="252" spans="1:34" x14ac:dyDescent="0.25">
      <c r="A252" s="92" t="str">
        <f t="shared" si="120"/>
        <v/>
      </c>
      <c r="B252" s="49">
        <v>3657</v>
      </c>
      <c r="C252" s="115" t="s">
        <v>444</v>
      </c>
      <c r="D252" s="93" t="str">
        <f t="shared" si="121"/>
        <v/>
      </c>
      <c r="E252" s="94" t="str">
        <f t="shared" si="122"/>
        <v/>
      </c>
      <c r="F252" s="94" t="str">
        <f t="shared" si="123"/>
        <v/>
      </c>
      <c r="G252" s="94" t="str">
        <f t="shared" si="124"/>
        <v/>
      </c>
      <c r="H252" s="94" t="str">
        <f t="shared" si="125"/>
        <v/>
      </c>
      <c r="I252" s="94" t="str">
        <f t="shared" si="126"/>
        <v/>
      </c>
      <c r="J252" s="94" t="str">
        <f t="shared" si="127"/>
        <v/>
      </c>
      <c r="K252" s="94" t="str">
        <f t="shared" si="128"/>
        <v/>
      </c>
      <c r="L252" s="94" t="str">
        <f t="shared" si="129"/>
        <v/>
      </c>
      <c r="M252" s="94" t="str">
        <f t="shared" si="130"/>
        <v/>
      </c>
      <c r="N252" s="94" t="str">
        <f t="shared" si="131"/>
        <v/>
      </c>
      <c r="O252" s="94" t="str">
        <f t="shared" si="132"/>
        <v/>
      </c>
      <c r="P252" s="94" t="str">
        <f t="shared" si="133"/>
        <v/>
      </c>
      <c r="Q252" s="94" t="str">
        <f t="shared" si="134"/>
        <v/>
      </c>
      <c r="R252" s="94" t="str">
        <f t="shared" si="135"/>
        <v/>
      </c>
      <c r="S252" s="94" t="str">
        <f t="shared" si="136"/>
        <v/>
      </c>
      <c r="T252" s="94" t="str">
        <f t="shared" si="137"/>
        <v/>
      </c>
      <c r="U252" s="94" t="str">
        <f t="shared" si="138"/>
        <v/>
      </c>
      <c r="V252" s="94" t="str">
        <f t="shared" si="139"/>
        <v/>
      </c>
      <c r="W252" s="94" t="str">
        <f t="shared" si="140"/>
        <v/>
      </c>
      <c r="X252" s="94" t="str">
        <f t="shared" si="141"/>
        <v/>
      </c>
      <c r="Y252" s="94" t="str">
        <f t="shared" si="142"/>
        <v/>
      </c>
      <c r="Z252" s="94" t="str">
        <f t="shared" si="143"/>
        <v/>
      </c>
      <c r="AA252" s="94" t="str">
        <f t="shared" si="144"/>
        <v/>
      </c>
      <c r="AB252" s="94" t="str">
        <f t="shared" si="145"/>
        <v/>
      </c>
      <c r="AC252" s="94" t="str">
        <f t="shared" si="146"/>
        <v/>
      </c>
      <c r="AD252" s="95" t="str">
        <f t="shared" si="147"/>
        <v/>
      </c>
      <c r="AE252" s="92">
        <f t="shared" si="116"/>
        <v>0</v>
      </c>
      <c r="AF252" s="97" t="str">
        <f t="shared" si="117"/>
        <v/>
      </c>
      <c r="AG252" s="92">
        <f t="shared" si="118"/>
        <v>0</v>
      </c>
      <c r="AH252" s="92">
        <f t="shared" si="119"/>
        <v>0</v>
      </c>
    </row>
    <row r="253" spans="1:34" x14ac:dyDescent="0.25">
      <c r="A253" s="92" t="str">
        <f t="shared" si="120"/>
        <v/>
      </c>
      <c r="B253" s="49">
        <v>2764</v>
      </c>
      <c r="C253" s="115" t="s">
        <v>445</v>
      </c>
      <c r="D253" s="93" t="str">
        <f t="shared" si="121"/>
        <v/>
      </c>
      <c r="E253" s="94" t="str">
        <f t="shared" si="122"/>
        <v/>
      </c>
      <c r="F253" s="94" t="str">
        <f t="shared" si="123"/>
        <v/>
      </c>
      <c r="G253" s="94" t="str">
        <f t="shared" si="124"/>
        <v/>
      </c>
      <c r="H253" s="94" t="str">
        <f t="shared" si="125"/>
        <v/>
      </c>
      <c r="I253" s="94" t="str">
        <f t="shared" si="126"/>
        <v/>
      </c>
      <c r="J253" s="94" t="str">
        <f t="shared" si="127"/>
        <v/>
      </c>
      <c r="K253" s="94" t="str">
        <f t="shared" si="128"/>
        <v/>
      </c>
      <c r="L253" s="94" t="str">
        <f t="shared" si="129"/>
        <v/>
      </c>
      <c r="M253" s="94" t="str">
        <f t="shared" si="130"/>
        <v/>
      </c>
      <c r="N253" s="94" t="str">
        <f t="shared" si="131"/>
        <v/>
      </c>
      <c r="O253" s="94" t="str">
        <f t="shared" si="132"/>
        <v/>
      </c>
      <c r="P253" s="94" t="str">
        <f t="shared" si="133"/>
        <v/>
      </c>
      <c r="Q253" s="94" t="str">
        <f t="shared" si="134"/>
        <v/>
      </c>
      <c r="R253" s="94" t="str">
        <f t="shared" si="135"/>
        <v/>
      </c>
      <c r="S253" s="94" t="str">
        <f t="shared" si="136"/>
        <v/>
      </c>
      <c r="T253" s="94" t="str">
        <f t="shared" si="137"/>
        <v/>
      </c>
      <c r="U253" s="94" t="str">
        <f t="shared" si="138"/>
        <v/>
      </c>
      <c r="V253" s="94" t="str">
        <f t="shared" si="139"/>
        <v/>
      </c>
      <c r="W253" s="94" t="str">
        <f t="shared" si="140"/>
        <v/>
      </c>
      <c r="X253" s="94" t="str">
        <f t="shared" si="141"/>
        <v/>
      </c>
      <c r="Y253" s="94" t="str">
        <f t="shared" si="142"/>
        <v/>
      </c>
      <c r="Z253" s="94" t="str">
        <f t="shared" si="143"/>
        <v/>
      </c>
      <c r="AA253" s="94" t="str">
        <f t="shared" si="144"/>
        <v/>
      </c>
      <c r="AB253" s="94" t="str">
        <f t="shared" si="145"/>
        <v/>
      </c>
      <c r="AC253" s="94" t="str">
        <f t="shared" si="146"/>
        <v/>
      </c>
      <c r="AD253" s="95" t="str">
        <f t="shared" si="147"/>
        <v/>
      </c>
      <c r="AE253" s="92">
        <f t="shared" si="116"/>
        <v>0</v>
      </c>
      <c r="AF253" s="97" t="str">
        <f t="shared" si="117"/>
        <v/>
      </c>
      <c r="AG253" s="92">
        <f t="shared" si="118"/>
        <v>0</v>
      </c>
      <c r="AH253" s="92">
        <f t="shared" si="119"/>
        <v>0</v>
      </c>
    </row>
    <row r="254" spans="1:34" x14ac:dyDescent="0.25">
      <c r="A254" s="92" t="str">
        <f t="shared" si="120"/>
        <v/>
      </c>
      <c r="B254" s="49">
        <v>4000</v>
      </c>
      <c r="C254" s="115" t="s">
        <v>447</v>
      </c>
      <c r="D254" s="93" t="str">
        <f t="shared" si="121"/>
        <v/>
      </c>
      <c r="E254" s="94" t="str">
        <f t="shared" si="122"/>
        <v/>
      </c>
      <c r="F254" s="94" t="str">
        <f t="shared" si="123"/>
        <v/>
      </c>
      <c r="G254" s="94" t="str">
        <f t="shared" si="124"/>
        <v/>
      </c>
      <c r="H254" s="94" t="str">
        <f t="shared" si="125"/>
        <v/>
      </c>
      <c r="I254" s="94" t="str">
        <f t="shared" si="126"/>
        <v/>
      </c>
      <c r="J254" s="94" t="str">
        <f t="shared" si="127"/>
        <v/>
      </c>
      <c r="K254" s="94" t="str">
        <f t="shared" si="128"/>
        <v/>
      </c>
      <c r="L254" s="94" t="str">
        <f t="shared" si="129"/>
        <v/>
      </c>
      <c r="M254" s="94" t="str">
        <f t="shared" si="130"/>
        <v/>
      </c>
      <c r="N254" s="94" t="str">
        <f t="shared" si="131"/>
        <v/>
      </c>
      <c r="O254" s="94" t="str">
        <f t="shared" si="132"/>
        <v/>
      </c>
      <c r="P254" s="94" t="str">
        <f t="shared" si="133"/>
        <v/>
      </c>
      <c r="Q254" s="94" t="str">
        <f t="shared" si="134"/>
        <v/>
      </c>
      <c r="R254" s="94" t="str">
        <f t="shared" si="135"/>
        <v/>
      </c>
      <c r="S254" s="94" t="str">
        <f t="shared" si="136"/>
        <v/>
      </c>
      <c r="T254" s="94" t="str">
        <f t="shared" si="137"/>
        <v/>
      </c>
      <c r="U254" s="94" t="str">
        <f t="shared" si="138"/>
        <v/>
      </c>
      <c r="V254" s="94" t="str">
        <f t="shared" si="139"/>
        <v/>
      </c>
      <c r="W254" s="94" t="str">
        <f t="shared" si="140"/>
        <v/>
      </c>
      <c r="X254" s="94" t="str">
        <f t="shared" si="141"/>
        <v/>
      </c>
      <c r="Y254" s="94" t="str">
        <f t="shared" si="142"/>
        <v/>
      </c>
      <c r="Z254" s="94" t="str">
        <f t="shared" si="143"/>
        <v/>
      </c>
      <c r="AA254" s="94" t="str">
        <f t="shared" si="144"/>
        <v/>
      </c>
      <c r="AB254" s="94" t="str">
        <f t="shared" si="145"/>
        <v/>
      </c>
      <c r="AC254" s="94" t="str">
        <f t="shared" si="146"/>
        <v/>
      </c>
      <c r="AD254" s="95" t="str">
        <f t="shared" si="147"/>
        <v/>
      </c>
      <c r="AE254" s="92">
        <f t="shared" si="116"/>
        <v>0</v>
      </c>
      <c r="AF254" s="97" t="str">
        <f t="shared" si="117"/>
        <v/>
      </c>
      <c r="AG254" s="92">
        <f t="shared" si="118"/>
        <v>0</v>
      </c>
      <c r="AH254" s="92">
        <f t="shared" si="119"/>
        <v>0</v>
      </c>
    </row>
    <row r="255" spans="1:34" x14ac:dyDescent="0.25">
      <c r="A255" s="92" t="str">
        <f t="shared" si="120"/>
        <v/>
      </c>
      <c r="B255" s="49">
        <v>3648</v>
      </c>
      <c r="C255" s="115" t="s">
        <v>448</v>
      </c>
      <c r="D255" s="93" t="str">
        <f t="shared" si="121"/>
        <v/>
      </c>
      <c r="E255" s="94" t="str">
        <f t="shared" si="122"/>
        <v/>
      </c>
      <c r="F255" s="94" t="str">
        <f t="shared" si="123"/>
        <v/>
      </c>
      <c r="G255" s="94" t="str">
        <f t="shared" si="124"/>
        <v/>
      </c>
      <c r="H255" s="94" t="str">
        <f t="shared" si="125"/>
        <v/>
      </c>
      <c r="I255" s="94" t="str">
        <f t="shared" si="126"/>
        <v/>
      </c>
      <c r="J255" s="94" t="str">
        <f t="shared" si="127"/>
        <v/>
      </c>
      <c r="K255" s="94" t="str">
        <f t="shared" si="128"/>
        <v/>
      </c>
      <c r="L255" s="94" t="str">
        <f t="shared" si="129"/>
        <v/>
      </c>
      <c r="M255" s="94" t="str">
        <f t="shared" si="130"/>
        <v/>
      </c>
      <c r="N255" s="94" t="str">
        <f t="shared" si="131"/>
        <v/>
      </c>
      <c r="O255" s="94" t="str">
        <f t="shared" si="132"/>
        <v/>
      </c>
      <c r="P255" s="94" t="str">
        <f t="shared" si="133"/>
        <v/>
      </c>
      <c r="Q255" s="94" t="str">
        <f t="shared" si="134"/>
        <v/>
      </c>
      <c r="R255" s="94" t="str">
        <f t="shared" si="135"/>
        <v/>
      </c>
      <c r="S255" s="94" t="str">
        <f t="shared" si="136"/>
        <v/>
      </c>
      <c r="T255" s="94" t="str">
        <f t="shared" si="137"/>
        <v/>
      </c>
      <c r="U255" s="94" t="str">
        <f t="shared" si="138"/>
        <v/>
      </c>
      <c r="V255" s="94" t="str">
        <f t="shared" si="139"/>
        <v/>
      </c>
      <c r="W255" s="94" t="str">
        <f t="shared" si="140"/>
        <v/>
      </c>
      <c r="X255" s="94" t="str">
        <f t="shared" si="141"/>
        <v/>
      </c>
      <c r="Y255" s="94" t="str">
        <f t="shared" si="142"/>
        <v/>
      </c>
      <c r="Z255" s="94" t="str">
        <f t="shared" si="143"/>
        <v/>
      </c>
      <c r="AA255" s="94" t="str">
        <f t="shared" si="144"/>
        <v/>
      </c>
      <c r="AB255" s="94" t="str">
        <f t="shared" si="145"/>
        <v/>
      </c>
      <c r="AC255" s="94" t="str">
        <f t="shared" si="146"/>
        <v/>
      </c>
      <c r="AD255" s="95" t="str">
        <f t="shared" si="147"/>
        <v/>
      </c>
      <c r="AE255" s="92">
        <f t="shared" si="116"/>
        <v>0</v>
      </c>
      <c r="AF255" s="97" t="str">
        <f t="shared" si="117"/>
        <v/>
      </c>
      <c r="AG255" s="92">
        <f t="shared" si="118"/>
        <v>0</v>
      </c>
      <c r="AH255" s="92">
        <f t="shared" si="119"/>
        <v>0</v>
      </c>
    </row>
    <row r="256" spans="1:34" x14ac:dyDescent="0.25">
      <c r="A256" s="92" t="str">
        <f t="shared" si="120"/>
        <v/>
      </c>
      <c r="B256" s="49">
        <v>3612</v>
      </c>
      <c r="C256" s="115" t="s">
        <v>449</v>
      </c>
      <c r="D256" s="93" t="str">
        <f t="shared" si="121"/>
        <v/>
      </c>
      <c r="E256" s="94" t="str">
        <f t="shared" si="122"/>
        <v/>
      </c>
      <c r="F256" s="94" t="str">
        <f t="shared" si="123"/>
        <v/>
      </c>
      <c r="G256" s="94" t="str">
        <f t="shared" si="124"/>
        <v/>
      </c>
      <c r="H256" s="94" t="str">
        <f t="shared" si="125"/>
        <v/>
      </c>
      <c r="I256" s="94" t="str">
        <f t="shared" si="126"/>
        <v/>
      </c>
      <c r="J256" s="94" t="str">
        <f t="shared" si="127"/>
        <v/>
      </c>
      <c r="K256" s="94" t="str">
        <f t="shared" si="128"/>
        <v/>
      </c>
      <c r="L256" s="94" t="str">
        <f t="shared" si="129"/>
        <v/>
      </c>
      <c r="M256" s="94" t="str">
        <f t="shared" si="130"/>
        <v/>
      </c>
      <c r="N256" s="94" t="str">
        <f t="shared" si="131"/>
        <v/>
      </c>
      <c r="O256" s="94" t="str">
        <f t="shared" si="132"/>
        <v/>
      </c>
      <c r="P256" s="94" t="str">
        <f t="shared" si="133"/>
        <v/>
      </c>
      <c r="Q256" s="94" t="str">
        <f t="shared" si="134"/>
        <v/>
      </c>
      <c r="R256" s="94" t="str">
        <f t="shared" si="135"/>
        <v/>
      </c>
      <c r="S256" s="94" t="str">
        <f t="shared" si="136"/>
        <v/>
      </c>
      <c r="T256" s="94" t="str">
        <f t="shared" si="137"/>
        <v/>
      </c>
      <c r="U256" s="94" t="str">
        <f t="shared" si="138"/>
        <v/>
      </c>
      <c r="V256" s="94" t="str">
        <f t="shared" si="139"/>
        <v/>
      </c>
      <c r="W256" s="94" t="str">
        <f t="shared" si="140"/>
        <v/>
      </c>
      <c r="X256" s="94" t="str">
        <f t="shared" si="141"/>
        <v/>
      </c>
      <c r="Y256" s="94" t="str">
        <f t="shared" si="142"/>
        <v/>
      </c>
      <c r="Z256" s="94" t="str">
        <f t="shared" si="143"/>
        <v/>
      </c>
      <c r="AA256" s="94" t="str">
        <f t="shared" si="144"/>
        <v/>
      </c>
      <c r="AB256" s="94" t="str">
        <f t="shared" si="145"/>
        <v/>
      </c>
      <c r="AC256" s="94" t="str">
        <f t="shared" si="146"/>
        <v/>
      </c>
      <c r="AD256" s="95" t="str">
        <f t="shared" si="147"/>
        <v/>
      </c>
      <c r="AE256" s="92">
        <f t="shared" ref="AE256:AE319" si="148">IF(B256&lt;&gt;"",COUNT(D256:AC256),"")</f>
        <v>0</v>
      </c>
      <c r="AF256" s="97" t="str">
        <f t="shared" ref="AF256:AF319" si="149">IFERROR(((AG256*2)+(AH256*1))/(AE256*2),"")</f>
        <v/>
      </c>
      <c r="AG256" s="92">
        <f t="shared" ref="AG256:AG319" si="150">IF(B256&lt;&gt;"",COUNTIF(D256:AC256,"=3"),"")</f>
        <v>0</v>
      </c>
      <c r="AH256" s="92">
        <f t="shared" ref="AH256:AH319" si="151">IF(B256&lt;&gt;"",COUNTIF(D256:AC256,"=1"),"")</f>
        <v>0</v>
      </c>
    </row>
    <row r="257" spans="1:34" x14ac:dyDescent="0.25">
      <c r="A257" s="92" t="str">
        <f t="shared" si="120"/>
        <v/>
      </c>
      <c r="B257" s="49">
        <v>3647</v>
      </c>
      <c r="C257" s="115" t="s">
        <v>450</v>
      </c>
      <c r="D257" s="93" t="str">
        <f t="shared" si="121"/>
        <v/>
      </c>
      <c r="E257" s="94" t="str">
        <f t="shared" si="122"/>
        <v/>
      </c>
      <c r="F257" s="94" t="str">
        <f t="shared" si="123"/>
        <v/>
      </c>
      <c r="G257" s="94" t="str">
        <f t="shared" si="124"/>
        <v/>
      </c>
      <c r="H257" s="94" t="str">
        <f t="shared" si="125"/>
        <v/>
      </c>
      <c r="I257" s="94" t="str">
        <f t="shared" si="126"/>
        <v/>
      </c>
      <c r="J257" s="94" t="str">
        <f t="shared" si="127"/>
        <v/>
      </c>
      <c r="K257" s="94" t="str">
        <f t="shared" si="128"/>
        <v/>
      </c>
      <c r="L257" s="94" t="str">
        <f t="shared" si="129"/>
        <v/>
      </c>
      <c r="M257" s="94" t="str">
        <f t="shared" si="130"/>
        <v/>
      </c>
      <c r="N257" s="94" t="str">
        <f t="shared" si="131"/>
        <v/>
      </c>
      <c r="O257" s="94" t="str">
        <f t="shared" si="132"/>
        <v/>
      </c>
      <c r="P257" s="94" t="str">
        <f t="shared" si="133"/>
        <v/>
      </c>
      <c r="Q257" s="94" t="str">
        <f t="shared" si="134"/>
        <v/>
      </c>
      <c r="R257" s="94" t="str">
        <f t="shared" si="135"/>
        <v/>
      </c>
      <c r="S257" s="94" t="str">
        <f t="shared" si="136"/>
        <v/>
      </c>
      <c r="T257" s="94" t="str">
        <f t="shared" si="137"/>
        <v/>
      </c>
      <c r="U257" s="94" t="str">
        <f t="shared" si="138"/>
        <v/>
      </c>
      <c r="V257" s="94" t="str">
        <f t="shared" si="139"/>
        <v/>
      </c>
      <c r="W257" s="94" t="str">
        <f t="shared" si="140"/>
        <v/>
      </c>
      <c r="X257" s="94" t="str">
        <f t="shared" si="141"/>
        <v/>
      </c>
      <c r="Y257" s="94" t="str">
        <f t="shared" si="142"/>
        <v/>
      </c>
      <c r="Z257" s="94" t="str">
        <f t="shared" si="143"/>
        <v/>
      </c>
      <c r="AA257" s="94" t="str">
        <f t="shared" si="144"/>
        <v/>
      </c>
      <c r="AB257" s="94" t="str">
        <f t="shared" si="145"/>
        <v/>
      </c>
      <c r="AC257" s="94" t="str">
        <f t="shared" si="146"/>
        <v/>
      </c>
      <c r="AD257" s="95" t="str">
        <f t="shared" si="147"/>
        <v/>
      </c>
      <c r="AE257" s="92">
        <f t="shared" si="148"/>
        <v>0</v>
      </c>
      <c r="AF257" s="97" t="str">
        <f t="shared" si="149"/>
        <v/>
      </c>
      <c r="AG257" s="92">
        <f t="shared" si="150"/>
        <v>0</v>
      </c>
      <c r="AH257" s="92">
        <f t="shared" si="151"/>
        <v>0</v>
      </c>
    </row>
    <row r="258" spans="1:34" x14ac:dyDescent="0.25">
      <c r="A258" s="92" t="str">
        <f t="shared" ref="A258:A321" si="152">IF(AD258&lt;&gt;"",RANK(AD258,AD:AD),"")</f>
        <v/>
      </c>
      <c r="B258" s="49">
        <v>5291</v>
      </c>
      <c r="C258" s="115" t="s">
        <v>453</v>
      </c>
      <c r="D258" s="93" t="str">
        <f t="shared" ref="D258:D321" si="153">IFERROR(VLOOKUP($B258,eaw1_,2,FALSE),"")</f>
        <v/>
      </c>
      <c r="E258" s="94" t="str">
        <f t="shared" ref="E258:E321" si="154">IFERROR(VLOOKUP($B258,eaw2_,2,FALSE),"")</f>
        <v/>
      </c>
      <c r="F258" s="94" t="str">
        <f t="shared" ref="F258:F321" si="155">IFERROR(VLOOKUP($B258,eaw3_,2,FALSE),"")</f>
        <v/>
      </c>
      <c r="G258" s="94" t="str">
        <f t="shared" ref="G258:G321" si="156">IFERROR(VLOOKUP($B258,eaw4_,2,FALSE),"")</f>
        <v/>
      </c>
      <c r="H258" s="94" t="str">
        <f t="shared" ref="H258:H321" si="157">IFERROR(VLOOKUP($B258,eaw5_,2,FALSE),"")</f>
        <v/>
      </c>
      <c r="I258" s="94" t="str">
        <f t="shared" ref="I258:I321" si="158">IFERROR(VLOOKUP($B258,eaw6_,2,FALSE),"")</f>
        <v/>
      </c>
      <c r="J258" s="94" t="str">
        <f t="shared" ref="J258:J321" si="159">IFERROR(VLOOKUP($B258,eaw7_,2,FALSE),"")</f>
        <v/>
      </c>
      <c r="K258" s="94" t="str">
        <f t="shared" ref="K258:K321" si="160">IFERROR(VLOOKUP($B258,eaw8_,2,FALSE),"")</f>
        <v/>
      </c>
      <c r="L258" s="94" t="str">
        <f t="shared" ref="L258:L321" si="161">IFERROR(VLOOKUP($B258,eaw9_,2,FALSE),"")</f>
        <v/>
      </c>
      <c r="M258" s="94" t="str">
        <f t="shared" ref="M258:M321" si="162">IFERROR(VLOOKUP($B258,eaw10_,2,FALSE),"")</f>
        <v/>
      </c>
      <c r="N258" s="94" t="str">
        <f t="shared" ref="N258:N321" si="163">IFERROR(VLOOKUP($B258,eaw11_,2,FALSE),"")</f>
        <v/>
      </c>
      <c r="O258" s="94" t="str">
        <f t="shared" ref="O258:O321" si="164">IFERROR(VLOOKUP($B258,eaw12_,2,FALSE),"")</f>
        <v/>
      </c>
      <c r="P258" s="94" t="str">
        <f t="shared" ref="P258:P321" si="165">IFERROR(VLOOKUP($B258,eaw13_,2,FALSE),"")</f>
        <v/>
      </c>
      <c r="Q258" s="94" t="str">
        <f t="shared" ref="Q258:Q321" si="166">IFERROR(VLOOKUP($B258,eaw14_,2,FALSE),"")</f>
        <v/>
      </c>
      <c r="R258" s="94" t="str">
        <f t="shared" ref="R258:R321" si="167">IFERROR(VLOOKUP($B258,eaw15_,2,FALSE),"")</f>
        <v/>
      </c>
      <c r="S258" s="94" t="str">
        <f t="shared" ref="S258:S321" si="168">IFERROR(VLOOKUP($B258,eaw16_,2,FALSE),"")</f>
        <v/>
      </c>
      <c r="T258" s="94" t="str">
        <f t="shared" ref="T258:T321" si="169">IFERROR(VLOOKUP($B258,eaw17_,2,FALSE),"")</f>
        <v/>
      </c>
      <c r="U258" s="94" t="str">
        <f t="shared" ref="U258:U321" si="170">IFERROR(VLOOKUP($B258,eaw18_,2,FALSE),"")</f>
        <v/>
      </c>
      <c r="V258" s="94" t="str">
        <f t="shared" ref="V258:V321" si="171">IFERROR(VLOOKUP($B258,eaw19_,2,FALSE),"")</f>
        <v/>
      </c>
      <c r="W258" s="94" t="str">
        <f t="shared" ref="W258:W321" si="172">IFERROR(VLOOKUP($B258,eaw20_,2,FALSE),"")</f>
        <v/>
      </c>
      <c r="X258" s="94" t="str">
        <f t="shared" ref="X258:X321" si="173">IFERROR(VLOOKUP($B258,eaw21_,2,FALSE),"")</f>
        <v/>
      </c>
      <c r="Y258" s="94" t="str">
        <f t="shared" ref="Y258:Y321" si="174">IFERROR(VLOOKUP($B258,eaw22_,2,FALSE),"")</f>
        <v/>
      </c>
      <c r="Z258" s="94" t="str">
        <f t="shared" ref="Z258:Z321" si="175">IFERROR(VLOOKUP($B258,eaw23_,2,FALSE),"")</f>
        <v/>
      </c>
      <c r="AA258" s="94" t="str">
        <f t="shared" ref="AA258:AA321" si="176">IFERROR(VLOOKUP($B258,eaw24_,2,FALSE),"")</f>
        <v/>
      </c>
      <c r="AB258" s="94" t="str">
        <f t="shared" ref="AB258:AB321" si="177">IFERROR(VLOOKUP($B258,eaw25_,2,FALSE),"")</f>
        <v/>
      </c>
      <c r="AC258" s="94" t="str">
        <f t="shared" ref="AC258:AC321" si="178">IFERROR(VLOOKUP($B258,eaw26_,2,FALSE),"")</f>
        <v/>
      </c>
      <c r="AD258" s="95" t="str">
        <f t="shared" ref="AD258:AD321" si="179">IF(COUNTIF(D258:AC258,"&gt;=0"),SUM(D258:AC258),"")</f>
        <v/>
      </c>
      <c r="AE258" s="92">
        <f t="shared" si="148"/>
        <v>0</v>
      </c>
      <c r="AF258" s="97" t="str">
        <f t="shared" si="149"/>
        <v/>
      </c>
      <c r="AG258" s="92">
        <f t="shared" si="150"/>
        <v>0</v>
      </c>
      <c r="AH258" s="92">
        <f t="shared" si="151"/>
        <v>0</v>
      </c>
    </row>
    <row r="259" spans="1:34" x14ac:dyDescent="0.25">
      <c r="A259" s="92" t="str">
        <f t="shared" si="152"/>
        <v/>
      </c>
      <c r="B259" s="49">
        <v>2801</v>
      </c>
      <c r="C259" s="115" t="s">
        <v>454</v>
      </c>
      <c r="D259" s="93" t="str">
        <f t="shared" si="153"/>
        <v/>
      </c>
      <c r="E259" s="94" t="str">
        <f t="shared" si="154"/>
        <v/>
      </c>
      <c r="F259" s="94" t="str">
        <f t="shared" si="155"/>
        <v/>
      </c>
      <c r="G259" s="94" t="str">
        <f t="shared" si="156"/>
        <v/>
      </c>
      <c r="H259" s="94" t="str">
        <f t="shared" si="157"/>
        <v/>
      </c>
      <c r="I259" s="94" t="str">
        <f t="shared" si="158"/>
        <v/>
      </c>
      <c r="J259" s="94" t="str">
        <f t="shared" si="159"/>
        <v/>
      </c>
      <c r="K259" s="94" t="str">
        <f t="shared" si="160"/>
        <v/>
      </c>
      <c r="L259" s="94" t="str">
        <f t="shared" si="161"/>
        <v/>
      </c>
      <c r="M259" s="94" t="str">
        <f t="shared" si="162"/>
        <v/>
      </c>
      <c r="N259" s="94" t="str">
        <f t="shared" si="163"/>
        <v/>
      </c>
      <c r="O259" s="94" t="str">
        <f t="shared" si="164"/>
        <v/>
      </c>
      <c r="P259" s="94" t="str">
        <f t="shared" si="165"/>
        <v/>
      </c>
      <c r="Q259" s="94" t="str">
        <f t="shared" si="166"/>
        <v/>
      </c>
      <c r="R259" s="94" t="str">
        <f t="shared" si="167"/>
        <v/>
      </c>
      <c r="S259" s="94" t="str">
        <f t="shared" si="168"/>
        <v/>
      </c>
      <c r="T259" s="94" t="str">
        <f t="shared" si="169"/>
        <v/>
      </c>
      <c r="U259" s="94" t="str">
        <f t="shared" si="170"/>
        <v/>
      </c>
      <c r="V259" s="94" t="str">
        <f t="shared" si="171"/>
        <v/>
      </c>
      <c r="W259" s="94" t="str">
        <f t="shared" si="172"/>
        <v/>
      </c>
      <c r="X259" s="94" t="str">
        <f t="shared" si="173"/>
        <v/>
      </c>
      <c r="Y259" s="94" t="str">
        <f t="shared" si="174"/>
        <v/>
      </c>
      <c r="Z259" s="94" t="str">
        <f t="shared" si="175"/>
        <v/>
      </c>
      <c r="AA259" s="94" t="str">
        <f t="shared" si="176"/>
        <v/>
      </c>
      <c r="AB259" s="94" t="str">
        <f t="shared" si="177"/>
        <v/>
      </c>
      <c r="AC259" s="94" t="str">
        <f t="shared" si="178"/>
        <v/>
      </c>
      <c r="AD259" s="95" t="str">
        <f t="shared" si="179"/>
        <v/>
      </c>
      <c r="AE259" s="92">
        <f t="shared" si="148"/>
        <v>0</v>
      </c>
      <c r="AF259" s="97" t="str">
        <f t="shared" si="149"/>
        <v/>
      </c>
      <c r="AG259" s="92">
        <f t="shared" si="150"/>
        <v>0</v>
      </c>
      <c r="AH259" s="92">
        <f t="shared" si="151"/>
        <v>0</v>
      </c>
    </row>
    <row r="260" spans="1:34" x14ac:dyDescent="0.25">
      <c r="A260" s="92" t="str">
        <f t="shared" si="152"/>
        <v/>
      </c>
      <c r="B260" s="49">
        <v>5570</v>
      </c>
      <c r="C260" s="115" t="s">
        <v>455</v>
      </c>
      <c r="D260" s="93" t="str">
        <f t="shared" si="153"/>
        <v/>
      </c>
      <c r="E260" s="94" t="str">
        <f t="shared" si="154"/>
        <v/>
      </c>
      <c r="F260" s="94" t="str">
        <f t="shared" si="155"/>
        <v/>
      </c>
      <c r="G260" s="94" t="str">
        <f t="shared" si="156"/>
        <v/>
      </c>
      <c r="H260" s="94" t="str">
        <f t="shared" si="157"/>
        <v/>
      </c>
      <c r="I260" s="94" t="str">
        <f t="shared" si="158"/>
        <v/>
      </c>
      <c r="J260" s="94" t="str">
        <f t="shared" si="159"/>
        <v/>
      </c>
      <c r="K260" s="94" t="str">
        <f t="shared" si="160"/>
        <v/>
      </c>
      <c r="L260" s="94" t="str">
        <f t="shared" si="161"/>
        <v/>
      </c>
      <c r="M260" s="94" t="str">
        <f t="shared" si="162"/>
        <v/>
      </c>
      <c r="N260" s="94" t="str">
        <f t="shared" si="163"/>
        <v/>
      </c>
      <c r="O260" s="94" t="str">
        <f t="shared" si="164"/>
        <v/>
      </c>
      <c r="P260" s="94" t="str">
        <f t="shared" si="165"/>
        <v/>
      </c>
      <c r="Q260" s="94" t="str">
        <f t="shared" si="166"/>
        <v/>
      </c>
      <c r="R260" s="94" t="str">
        <f t="shared" si="167"/>
        <v/>
      </c>
      <c r="S260" s="94" t="str">
        <f t="shared" si="168"/>
        <v/>
      </c>
      <c r="T260" s="94" t="str">
        <f t="shared" si="169"/>
        <v/>
      </c>
      <c r="U260" s="94" t="str">
        <f t="shared" si="170"/>
        <v/>
      </c>
      <c r="V260" s="94" t="str">
        <f t="shared" si="171"/>
        <v/>
      </c>
      <c r="W260" s="94" t="str">
        <f t="shared" si="172"/>
        <v/>
      </c>
      <c r="X260" s="94" t="str">
        <f t="shared" si="173"/>
        <v/>
      </c>
      <c r="Y260" s="94" t="str">
        <f t="shared" si="174"/>
        <v/>
      </c>
      <c r="Z260" s="94" t="str">
        <f t="shared" si="175"/>
        <v/>
      </c>
      <c r="AA260" s="94" t="str">
        <f t="shared" si="176"/>
        <v/>
      </c>
      <c r="AB260" s="94" t="str">
        <f t="shared" si="177"/>
        <v/>
      </c>
      <c r="AC260" s="94" t="str">
        <f t="shared" si="178"/>
        <v/>
      </c>
      <c r="AD260" s="95" t="str">
        <f t="shared" si="179"/>
        <v/>
      </c>
      <c r="AE260" s="92">
        <f t="shared" si="148"/>
        <v>0</v>
      </c>
      <c r="AF260" s="97" t="str">
        <f t="shared" si="149"/>
        <v/>
      </c>
      <c r="AG260" s="92">
        <f t="shared" si="150"/>
        <v>0</v>
      </c>
      <c r="AH260" s="92">
        <f t="shared" si="151"/>
        <v>0</v>
      </c>
    </row>
    <row r="261" spans="1:34" x14ac:dyDescent="0.25">
      <c r="A261" s="92" t="str">
        <f t="shared" si="152"/>
        <v/>
      </c>
      <c r="B261" s="49">
        <v>8241</v>
      </c>
      <c r="C261" s="115" t="s">
        <v>456</v>
      </c>
      <c r="D261" s="93" t="str">
        <f t="shared" si="153"/>
        <v/>
      </c>
      <c r="E261" s="94" t="str">
        <f t="shared" si="154"/>
        <v/>
      </c>
      <c r="F261" s="94" t="str">
        <f t="shared" si="155"/>
        <v/>
      </c>
      <c r="G261" s="94" t="str">
        <f t="shared" si="156"/>
        <v/>
      </c>
      <c r="H261" s="94" t="str">
        <f t="shared" si="157"/>
        <v/>
      </c>
      <c r="I261" s="94" t="str">
        <f t="shared" si="158"/>
        <v/>
      </c>
      <c r="J261" s="94" t="str">
        <f t="shared" si="159"/>
        <v/>
      </c>
      <c r="K261" s="94" t="str">
        <f t="shared" si="160"/>
        <v/>
      </c>
      <c r="L261" s="94" t="str">
        <f t="shared" si="161"/>
        <v/>
      </c>
      <c r="M261" s="94" t="str">
        <f t="shared" si="162"/>
        <v/>
      </c>
      <c r="N261" s="94" t="str">
        <f t="shared" si="163"/>
        <v/>
      </c>
      <c r="O261" s="94" t="str">
        <f t="shared" si="164"/>
        <v/>
      </c>
      <c r="P261" s="94" t="str">
        <f t="shared" si="165"/>
        <v/>
      </c>
      <c r="Q261" s="94" t="str">
        <f t="shared" si="166"/>
        <v/>
      </c>
      <c r="R261" s="94" t="str">
        <f t="shared" si="167"/>
        <v/>
      </c>
      <c r="S261" s="94" t="str">
        <f t="shared" si="168"/>
        <v/>
      </c>
      <c r="T261" s="94" t="str">
        <f t="shared" si="169"/>
        <v/>
      </c>
      <c r="U261" s="94" t="str">
        <f t="shared" si="170"/>
        <v/>
      </c>
      <c r="V261" s="94" t="str">
        <f t="shared" si="171"/>
        <v/>
      </c>
      <c r="W261" s="94" t="str">
        <f t="shared" si="172"/>
        <v/>
      </c>
      <c r="X261" s="94" t="str">
        <f t="shared" si="173"/>
        <v/>
      </c>
      <c r="Y261" s="94" t="str">
        <f t="shared" si="174"/>
        <v/>
      </c>
      <c r="Z261" s="94" t="str">
        <f t="shared" si="175"/>
        <v/>
      </c>
      <c r="AA261" s="94" t="str">
        <f t="shared" si="176"/>
        <v/>
      </c>
      <c r="AB261" s="94" t="str">
        <f t="shared" si="177"/>
        <v/>
      </c>
      <c r="AC261" s="94" t="str">
        <f t="shared" si="178"/>
        <v/>
      </c>
      <c r="AD261" s="95" t="str">
        <f t="shared" si="179"/>
        <v/>
      </c>
      <c r="AE261" s="92">
        <f t="shared" si="148"/>
        <v>0</v>
      </c>
      <c r="AF261" s="97" t="str">
        <f t="shared" si="149"/>
        <v/>
      </c>
      <c r="AG261" s="92">
        <f t="shared" si="150"/>
        <v>0</v>
      </c>
      <c r="AH261" s="92">
        <f t="shared" si="151"/>
        <v>0</v>
      </c>
    </row>
    <row r="262" spans="1:34" x14ac:dyDescent="0.25">
      <c r="A262" s="92" t="str">
        <f t="shared" si="152"/>
        <v/>
      </c>
      <c r="B262" s="49">
        <v>7545</v>
      </c>
      <c r="C262" s="115" t="s">
        <v>457</v>
      </c>
      <c r="D262" s="93" t="str">
        <f t="shared" si="153"/>
        <v/>
      </c>
      <c r="E262" s="94" t="str">
        <f t="shared" si="154"/>
        <v/>
      </c>
      <c r="F262" s="94" t="str">
        <f t="shared" si="155"/>
        <v/>
      </c>
      <c r="G262" s="94" t="str">
        <f t="shared" si="156"/>
        <v/>
      </c>
      <c r="H262" s="94" t="str">
        <f t="shared" si="157"/>
        <v/>
      </c>
      <c r="I262" s="94" t="str">
        <f t="shared" si="158"/>
        <v/>
      </c>
      <c r="J262" s="94" t="str">
        <f t="shared" si="159"/>
        <v/>
      </c>
      <c r="K262" s="94" t="str">
        <f t="shared" si="160"/>
        <v/>
      </c>
      <c r="L262" s="94" t="str">
        <f t="shared" si="161"/>
        <v/>
      </c>
      <c r="M262" s="94" t="str">
        <f t="shared" si="162"/>
        <v/>
      </c>
      <c r="N262" s="94" t="str">
        <f t="shared" si="163"/>
        <v/>
      </c>
      <c r="O262" s="94" t="str">
        <f t="shared" si="164"/>
        <v/>
      </c>
      <c r="P262" s="94" t="str">
        <f t="shared" si="165"/>
        <v/>
      </c>
      <c r="Q262" s="94" t="str">
        <f t="shared" si="166"/>
        <v/>
      </c>
      <c r="R262" s="94" t="str">
        <f t="shared" si="167"/>
        <v/>
      </c>
      <c r="S262" s="94" t="str">
        <f t="shared" si="168"/>
        <v/>
      </c>
      <c r="T262" s="94" t="str">
        <f t="shared" si="169"/>
        <v/>
      </c>
      <c r="U262" s="94" t="str">
        <f t="shared" si="170"/>
        <v/>
      </c>
      <c r="V262" s="94" t="str">
        <f t="shared" si="171"/>
        <v/>
      </c>
      <c r="W262" s="94" t="str">
        <f t="shared" si="172"/>
        <v/>
      </c>
      <c r="X262" s="94" t="str">
        <f t="shared" si="173"/>
        <v/>
      </c>
      <c r="Y262" s="94" t="str">
        <f t="shared" si="174"/>
        <v/>
      </c>
      <c r="Z262" s="94" t="str">
        <f t="shared" si="175"/>
        <v/>
      </c>
      <c r="AA262" s="94" t="str">
        <f t="shared" si="176"/>
        <v/>
      </c>
      <c r="AB262" s="94" t="str">
        <f t="shared" si="177"/>
        <v/>
      </c>
      <c r="AC262" s="94" t="str">
        <f t="shared" si="178"/>
        <v/>
      </c>
      <c r="AD262" s="95" t="str">
        <f t="shared" si="179"/>
        <v/>
      </c>
      <c r="AE262" s="92">
        <f t="shared" si="148"/>
        <v>0</v>
      </c>
      <c r="AF262" s="97" t="str">
        <f t="shared" si="149"/>
        <v/>
      </c>
      <c r="AG262" s="92">
        <f t="shared" si="150"/>
        <v>0</v>
      </c>
      <c r="AH262" s="92">
        <f t="shared" si="151"/>
        <v>0</v>
      </c>
    </row>
    <row r="263" spans="1:34" x14ac:dyDescent="0.25">
      <c r="A263" s="92" t="str">
        <f t="shared" si="152"/>
        <v/>
      </c>
      <c r="B263" s="49">
        <v>7547</v>
      </c>
      <c r="C263" s="115" t="s">
        <v>459</v>
      </c>
      <c r="D263" s="93" t="str">
        <f t="shared" si="153"/>
        <v/>
      </c>
      <c r="E263" s="94" t="str">
        <f t="shared" si="154"/>
        <v/>
      </c>
      <c r="F263" s="94" t="str">
        <f t="shared" si="155"/>
        <v/>
      </c>
      <c r="G263" s="94" t="str">
        <f t="shared" si="156"/>
        <v/>
      </c>
      <c r="H263" s="94" t="str">
        <f t="shared" si="157"/>
        <v/>
      </c>
      <c r="I263" s="94" t="str">
        <f t="shared" si="158"/>
        <v/>
      </c>
      <c r="J263" s="94" t="str">
        <f t="shared" si="159"/>
        <v/>
      </c>
      <c r="K263" s="94" t="str">
        <f t="shared" si="160"/>
        <v/>
      </c>
      <c r="L263" s="94" t="str">
        <f t="shared" si="161"/>
        <v/>
      </c>
      <c r="M263" s="94" t="str">
        <f t="shared" si="162"/>
        <v/>
      </c>
      <c r="N263" s="94" t="str">
        <f t="shared" si="163"/>
        <v/>
      </c>
      <c r="O263" s="94" t="str">
        <f t="shared" si="164"/>
        <v/>
      </c>
      <c r="P263" s="94" t="str">
        <f t="shared" si="165"/>
        <v/>
      </c>
      <c r="Q263" s="94" t="str">
        <f t="shared" si="166"/>
        <v/>
      </c>
      <c r="R263" s="94" t="str">
        <f t="shared" si="167"/>
        <v/>
      </c>
      <c r="S263" s="94" t="str">
        <f t="shared" si="168"/>
        <v/>
      </c>
      <c r="T263" s="94" t="str">
        <f t="shared" si="169"/>
        <v/>
      </c>
      <c r="U263" s="94" t="str">
        <f t="shared" si="170"/>
        <v/>
      </c>
      <c r="V263" s="94" t="str">
        <f t="shared" si="171"/>
        <v/>
      </c>
      <c r="W263" s="94" t="str">
        <f t="shared" si="172"/>
        <v/>
      </c>
      <c r="X263" s="94" t="str">
        <f t="shared" si="173"/>
        <v/>
      </c>
      <c r="Y263" s="94" t="str">
        <f t="shared" si="174"/>
        <v/>
      </c>
      <c r="Z263" s="94" t="str">
        <f t="shared" si="175"/>
        <v/>
      </c>
      <c r="AA263" s="94" t="str">
        <f t="shared" si="176"/>
        <v/>
      </c>
      <c r="AB263" s="94" t="str">
        <f t="shared" si="177"/>
        <v/>
      </c>
      <c r="AC263" s="94" t="str">
        <f t="shared" si="178"/>
        <v/>
      </c>
      <c r="AD263" s="95" t="str">
        <f t="shared" si="179"/>
        <v/>
      </c>
      <c r="AE263" s="92">
        <f t="shared" si="148"/>
        <v>0</v>
      </c>
      <c r="AF263" s="97" t="str">
        <f t="shared" si="149"/>
        <v/>
      </c>
      <c r="AG263" s="92">
        <f t="shared" si="150"/>
        <v>0</v>
      </c>
      <c r="AH263" s="92">
        <f t="shared" si="151"/>
        <v>0</v>
      </c>
    </row>
    <row r="264" spans="1:34" x14ac:dyDescent="0.25">
      <c r="A264" s="92" t="str">
        <f t="shared" si="152"/>
        <v/>
      </c>
      <c r="B264" s="49">
        <v>5013</v>
      </c>
      <c r="C264" s="115" t="s">
        <v>461</v>
      </c>
      <c r="D264" s="93" t="str">
        <f t="shared" si="153"/>
        <v/>
      </c>
      <c r="E264" s="94" t="str">
        <f t="shared" si="154"/>
        <v/>
      </c>
      <c r="F264" s="94" t="str">
        <f t="shared" si="155"/>
        <v/>
      </c>
      <c r="G264" s="94" t="str">
        <f t="shared" si="156"/>
        <v/>
      </c>
      <c r="H264" s="94" t="str">
        <f t="shared" si="157"/>
        <v/>
      </c>
      <c r="I264" s="94" t="str">
        <f t="shared" si="158"/>
        <v/>
      </c>
      <c r="J264" s="94" t="str">
        <f t="shared" si="159"/>
        <v/>
      </c>
      <c r="K264" s="94" t="str">
        <f t="shared" si="160"/>
        <v/>
      </c>
      <c r="L264" s="94" t="str">
        <f t="shared" si="161"/>
        <v/>
      </c>
      <c r="M264" s="94" t="str">
        <f t="shared" si="162"/>
        <v/>
      </c>
      <c r="N264" s="94" t="str">
        <f t="shared" si="163"/>
        <v/>
      </c>
      <c r="O264" s="94" t="str">
        <f t="shared" si="164"/>
        <v/>
      </c>
      <c r="P264" s="94" t="str">
        <f t="shared" si="165"/>
        <v/>
      </c>
      <c r="Q264" s="94" t="str">
        <f t="shared" si="166"/>
        <v/>
      </c>
      <c r="R264" s="94" t="str">
        <f t="shared" si="167"/>
        <v/>
      </c>
      <c r="S264" s="94" t="str">
        <f t="shared" si="168"/>
        <v/>
      </c>
      <c r="T264" s="94" t="str">
        <f t="shared" si="169"/>
        <v/>
      </c>
      <c r="U264" s="94" t="str">
        <f t="shared" si="170"/>
        <v/>
      </c>
      <c r="V264" s="94" t="str">
        <f t="shared" si="171"/>
        <v/>
      </c>
      <c r="W264" s="94" t="str">
        <f t="shared" si="172"/>
        <v/>
      </c>
      <c r="X264" s="94" t="str">
        <f t="shared" si="173"/>
        <v/>
      </c>
      <c r="Y264" s="94" t="str">
        <f t="shared" si="174"/>
        <v/>
      </c>
      <c r="Z264" s="94" t="str">
        <f t="shared" si="175"/>
        <v/>
      </c>
      <c r="AA264" s="94" t="str">
        <f t="shared" si="176"/>
        <v/>
      </c>
      <c r="AB264" s="94" t="str">
        <f t="shared" si="177"/>
        <v/>
      </c>
      <c r="AC264" s="94" t="str">
        <f t="shared" si="178"/>
        <v/>
      </c>
      <c r="AD264" s="95" t="str">
        <f t="shared" si="179"/>
        <v/>
      </c>
      <c r="AE264" s="92">
        <f t="shared" si="148"/>
        <v>0</v>
      </c>
      <c r="AF264" s="97" t="str">
        <f t="shared" si="149"/>
        <v/>
      </c>
      <c r="AG264" s="92">
        <f t="shared" si="150"/>
        <v>0</v>
      </c>
      <c r="AH264" s="92">
        <f t="shared" si="151"/>
        <v>0</v>
      </c>
    </row>
    <row r="265" spans="1:34" x14ac:dyDescent="0.25">
      <c r="A265" s="92" t="str">
        <f t="shared" si="152"/>
        <v/>
      </c>
      <c r="B265" s="49">
        <v>2709</v>
      </c>
      <c r="C265" s="115" t="s">
        <v>773</v>
      </c>
      <c r="D265" s="93" t="str">
        <f t="shared" si="153"/>
        <v/>
      </c>
      <c r="E265" s="94" t="str">
        <f t="shared" si="154"/>
        <v/>
      </c>
      <c r="F265" s="107" t="str">
        <f t="shared" si="155"/>
        <v/>
      </c>
      <c r="G265" s="94" t="str">
        <f t="shared" si="156"/>
        <v/>
      </c>
      <c r="H265" s="94" t="str">
        <f t="shared" si="157"/>
        <v/>
      </c>
      <c r="I265" s="94" t="str">
        <f t="shared" si="158"/>
        <v/>
      </c>
      <c r="J265" s="94" t="str">
        <f t="shared" si="159"/>
        <v/>
      </c>
      <c r="K265" s="94" t="str">
        <f t="shared" si="160"/>
        <v/>
      </c>
      <c r="L265" s="94" t="str">
        <f t="shared" si="161"/>
        <v/>
      </c>
      <c r="M265" s="94" t="str">
        <f t="shared" si="162"/>
        <v/>
      </c>
      <c r="N265" s="94" t="str">
        <f t="shared" si="163"/>
        <v/>
      </c>
      <c r="O265" s="94" t="str">
        <f t="shared" si="164"/>
        <v/>
      </c>
      <c r="P265" s="94" t="str">
        <f t="shared" si="165"/>
        <v/>
      </c>
      <c r="Q265" s="94" t="str">
        <f t="shared" si="166"/>
        <v/>
      </c>
      <c r="R265" s="94" t="str">
        <f t="shared" si="167"/>
        <v/>
      </c>
      <c r="S265" s="94" t="str">
        <f t="shared" si="168"/>
        <v/>
      </c>
      <c r="T265" s="94" t="str">
        <f t="shared" si="169"/>
        <v/>
      </c>
      <c r="U265" s="94" t="str">
        <f t="shared" si="170"/>
        <v/>
      </c>
      <c r="V265" s="94" t="str">
        <f t="shared" si="171"/>
        <v/>
      </c>
      <c r="W265" s="94" t="str">
        <f t="shared" si="172"/>
        <v/>
      </c>
      <c r="X265" s="94" t="str">
        <f t="shared" si="173"/>
        <v/>
      </c>
      <c r="Y265" s="94" t="str">
        <f t="shared" si="174"/>
        <v/>
      </c>
      <c r="Z265" s="94" t="str">
        <f t="shared" si="175"/>
        <v/>
      </c>
      <c r="AA265" s="94" t="str">
        <f t="shared" si="176"/>
        <v/>
      </c>
      <c r="AB265" s="94" t="str">
        <f t="shared" si="177"/>
        <v/>
      </c>
      <c r="AC265" s="94" t="str">
        <f t="shared" si="178"/>
        <v/>
      </c>
      <c r="AD265" s="95" t="str">
        <f t="shared" si="179"/>
        <v/>
      </c>
      <c r="AE265" s="92">
        <f t="shared" si="148"/>
        <v>0</v>
      </c>
      <c r="AF265" s="97" t="str">
        <f t="shared" si="149"/>
        <v/>
      </c>
      <c r="AG265" s="92">
        <f t="shared" si="150"/>
        <v>0</v>
      </c>
      <c r="AH265" s="92">
        <f t="shared" si="151"/>
        <v>0</v>
      </c>
    </row>
    <row r="266" spans="1:34" x14ac:dyDescent="0.25">
      <c r="A266" s="92" t="str">
        <f t="shared" si="152"/>
        <v/>
      </c>
      <c r="B266" s="49">
        <v>5398</v>
      </c>
      <c r="C266" s="115" t="s">
        <v>462</v>
      </c>
      <c r="D266" s="93" t="str">
        <f t="shared" si="153"/>
        <v/>
      </c>
      <c r="E266" s="94" t="str">
        <f t="shared" si="154"/>
        <v/>
      </c>
      <c r="F266" s="94" t="str">
        <f t="shared" si="155"/>
        <v/>
      </c>
      <c r="G266" s="94" t="str">
        <f t="shared" si="156"/>
        <v/>
      </c>
      <c r="H266" s="94" t="str">
        <f t="shared" si="157"/>
        <v/>
      </c>
      <c r="I266" s="94" t="str">
        <f t="shared" si="158"/>
        <v/>
      </c>
      <c r="J266" s="94" t="str">
        <f t="shared" si="159"/>
        <v/>
      </c>
      <c r="K266" s="94" t="str">
        <f t="shared" si="160"/>
        <v/>
      </c>
      <c r="L266" s="94" t="str">
        <f t="shared" si="161"/>
        <v/>
      </c>
      <c r="M266" s="94" t="str">
        <f t="shared" si="162"/>
        <v/>
      </c>
      <c r="N266" s="94" t="str">
        <f t="shared" si="163"/>
        <v/>
      </c>
      <c r="O266" s="94" t="str">
        <f t="shared" si="164"/>
        <v/>
      </c>
      <c r="P266" s="94" t="str">
        <f t="shared" si="165"/>
        <v/>
      </c>
      <c r="Q266" s="94" t="str">
        <f t="shared" si="166"/>
        <v/>
      </c>
      <c r="R266" s="94" t="str">
        <f t="shared" si="167"/>
        <v/>
      </c>
      <c r="S266" s="94" t="str">
        <f t="shared" si="168"/>
        <v/>
      </c>
      <c r="T266" s="94" t="str">
        <f t="shared" si="169"/>
        <v/>
      </c>
      <c r="U266" s="94" t="str">
        <f t="shared" si="170"/>
        <v/>
      </c>
      <c r="V266" s="94" t="str">
        <f t="shared" si="171"/>
        <v/>
      </c>
      <c r="W266" s="94" t="str">
        <f t="shared" si="172"/>
        <v/>
      </c>
      <c r="X266" s="94" t="str">
        <f t="shared" si="173"/>
        <v/>
      </c>
      <c r="Y266" s="94" t="str">
        <f t="shared" si="174"/>
        <v/>
      </c>
      <c r="Z266" s="94" t="str">
        <f t="shared" si="175"/>
        <v/>
      </c>
      <c r="AA266" s="94" t="str">
        <f t="shared" si="176"/>
        <v/>
      </c>
      <c r="AB266" s="94" t="str">
        <f t="shared" si="177"/>
        <v/>
      </c>
      <c r="AC266" s="94" t="str">
        <f t="shared" si="178"/>
        <v/>
      </c>
      <c r="AD266" s="95" t="str">
        <f t="shared" si="179"/>
        <v/>
      </c>
      <c r="AE266" s="92">
        <f t="shared" si="148"/>
        <v>0</v>
      </c>
      <c r="AF266" s="97" t="str">
        <f t="shared" si="149"/>
        <v/>
      </c>
      <c r="AG266" s="92">
        <f t="shared" si="150"/>
        <v>0</v>
      </c>
      <c r="AH266" s="92">
        <f t="shared" si="151"/>
        <v>0</v>
      </c>
    </row>
    <row r="267" spans="1:34" x14ac:dyDescent="0.25">
      <c r="A267" s="92" t="str">
        <f t="shared" si="152"/>
        <v/>
      </c>
      <c r="B267" s="49">
        <v>3608</v>
      </c>
      <c r="C267" s="115" t="s">
        <v>463</v>
      </c>
      <c r="D267" s="93" t="str">
        <f t="shared" si="153"/>
        <v/>
      </c>
      <c r="E267" s="94" t="str">
        <f t="shared" si="154"/>
        <v/>
      </c>
      <c r="F267" s="94" t="str">
        <f t="shared" si="155"/>
        <v/>
      </c>
      <c r="G267" s="94" t="str">
        <f t="shared" si="156"/>
        <v/>
      </c>
      <c r="H267" s="94" t="str">
        <f t="shared" si="157"/>
        <v/>
      </c>
      <c r="I267" s="94" t="str">
        <f t="shared" si="158"/>
        <v/>
      </c>
      <c r="J267" s="94" t="str">
        <f t="shared" si="159"/>
        <v/>
      </c>
      <c r="K267" s="94" t="str">
        <f t="shared" si="160"/>
        <v/>
      </c>
      <c r="L267" s="94" t="str">
        <f t="shared" si="161"/>
        <v/>
      </c>
      <c r="M267" s="94" t="str">
        <f t="shared" si="162"/>
        <v/>
      </c>
      <c r="N267" s="94" t="str">
        <f t="shared" si="163"/>
        <v/>
      </c>
      <c r="O267" s="94" t="str">
        <f t="shared" si="164"/>
        <v/>
      </c>
      <c r="P267" s="94" t="str">
        <f t="shared" si="165"/>
        <v/>
      </c>
      <c r="Q267" s="94" t="str">
        <f t="shared" si="166"/>
        <v/>
      </c>
      <c r="R267" s="94" t="str">
        <f t="shared" si="167"/>
        <v/>
      </c>
      <c r="S267" s="94" t="str">
        <f t="shared" si="168"/>
        <v/>
      </c>
      <c r="T267" s="94" t="str">
        <f t="shared" si="169"/>
        <v/>
      </c>
      <c r="U267" s="94" t="str">
        <f t="shared" si="170"/>
        <v/>
      </c>
      <c r="V267" s="94" t="str">
        <f t="shared" si="171"/>
        <v/>
      </c>
      <c r="W267" s="94" t="str">
        <f t="shared" si="172"/>
        <v/>
      </c>
      <c r="X267" s="94" t="str">
        <f t="shared" si="173"/>
        <v/>
      </c>
      <c r="Y267" s="94" t="str">
        <f t="shared" si="174"/>
        <v/>
      </c>
      <c r="Z267" s="94" t="str">
        <f t="shared" si="175"/>
        <v/>
      </c>
      <c r="AA267" s="94" t="str">
        <f t="shared" si="176"/>
        <v/>
      </c>
      <c r="AB267" s="94" t="str">
        <f t="shared" si="177"/>
        <v/>
      </c>
      <c r="AC267" s="94" t="str">
        <f t="shared" si="178"/>
        <v/>
      </c>
      <c r="AD267" s="95" t="str">
        <f t="shared" si="179"/>
        <v/>
      </c>
      <c r="AE267" s="92">
        <f t="shared" si="148"/>
        <v>0</v>
      </c>
      <c r="AF267" s="97" t="str">
        <f t="shared" si="149"/>
        <v/>
      </c>
      <c r="AG267" s="92">
        <f t="shared" si="150"/>
        <v>0</v>
      </c>
      <c r="AH267" s="92">
        <f t="shared" si="151"/>
        <v>0</v>
      </c>
    </row>
    <row r="268" spans="1:34" x14ac:dyDescent="0.25">
      <c r="A268" s="92" t="str">
        <f t="shared" si="152"/>
        <v/>
      </c>
      <c r="B268" s="49">
        <v>2600</v>
      </c>
      <c r="C268" s="115" t="s">
        <v>466</v>
      </c>
      <c r="D268" s="93" t="str">
        <f t="shared" si="153"/>
        <v/>
      </c>
      <c r="E268" s="94" t="str">
        <f t="shared" si="154"/>
        <v/>
      </c>
      <c r="F268" s="94" t="str">
        <f t="shared" si="155"/>
        <v/>
      </c>
      <c r="G268" s="94" t="str">
        <f t="shared" si="156"/>
        <v/>
      </c>
      <c r="H268" s="94" t="str">
        <f t="shared" si="157"/>
        <v/>
      </c>
      <c r="I268" s="94" t="str">
        <f t="shared" si="158"/>
        <v/>
      </c>
      <c r="J268" s="94" t="str">
        <f t="shared" si="159"/>
        <v/>
      </c>
      <c r="K268" s="94" t="str">
        <f t="shared" si="160"/>
        <v/>
      </c>
      <c r="L268" s="94" t="str">
        <f t="shared" si="161"/>
        <v/>
      </c>
      <c r="M268" s="94" t="str">
        <f t="shared" si="162"/>
        <v/>
      </c>
      <c r="N268" s="94" t="str">
        <f t="shared" si="163"/>
        <v/>
      </c>
      <c r="O268" s="94" t="str">
        <f t="shared" si="164"/>
        <v/>
      </c>
      <c r="P268" s="94" t="str">
        <f t="shared" si="165"/>
        <v/>
      </c>
      <c r="Q268" s="94" t="str">
        <f t="shared" si="166"/>
        <v/>
      </c>
      <c r="R268" s="94" t="str">
        <f t="shared" si="167"/>
        <v/>
      </c>
      <c r="S268" s="94" t="str">
        <f t="shared" si="168"/>
        <v/>
      </c>
      <c r="T268" s="94" t="str">
        <f t="shared" si="169"/>
        <v/>
      </c>
      <c r="U268" s="94" t="str">
        <f t="shared" si="170"/>
        <v/>
      </c>
      <c r="V268" s="94" t="str">
        <f t="shared" si="171"/>
        <v/>
      </c>
      <c r="W268" s="94" t="str">
        <f t="shared" si="172"/>
        <v/>
      </c>
      <c r="X268" s="94" t="str">
        <f t="shared" si="173"/>
        <v/>
      </c>
      <c r="Y268" s="94" t="str">
        <f t="shared" si="174"/>
        <v/>
      </c>
      <c r="Z268" s="94" t="str">
        <f t="shared" si="175"/>
        <v/>
      </c>
      <c r="AA268" s="94" t="str">
        <f t="shared" si="176"/>
        <v/>
      </c>
      <c r="AB268" s="94" t="str">
        <f t="shared" si="177"/>
        <v/>
      </c>
      <c r="AC268" s="94" t="str">
        <f t="shared" si="178"/>
        <v/>
      </c>
      <c r="AD268" s="95" t="str">
        <f t="shared" si="179"/>
        <v/>
      </c>
      <c r="AE268" s="92">
        <f t="shared" si="148"/>
        <v>0</v>
      </c>
      <c r="AF268" s="97" t="str">
        <f t="shared" si="149"/>
        <v/>
      </c>
      <c r="AG268" s="92">
        <f t="shared" si="150"/>
        <v>0</v>
      </c>
      <c r="AH268" s="92">
        <f t="shared" si="151"/>
        <v>0</v>
      </c>
    </row>
    <row r="269" spans="1:34" x14ac:dyDescent="0.25">
      <c r="A269" s="92" t="str">
        <f t="shared" si="152"/>
        <v/>
      </c>
      <c r="B269" s="49">
        <v>3282</v>
      </c>
      <c r="C269" s="115" t="s">
        <v>467</v>
      </c>
      <c r="D269" s="93" t="str">
        <f t="shared" si="153"/>
        <v/>
      </c>
      <c r="E269" s="94" t="str">
        <f t="shared" si="154"/>
        <v/>
      </c>
      <c r="F269" s="94" t="str">
        <f t="shared" si="155"/>
        <v/>
      </c>
      <c r="G269" s="94" t="str">
        <f t="shared" si="156"/>
        <v/>
      </c>
      <c r="H269" s="94" t="str">
        <f t="shared" si="157"/>
        <v/>
      </c>
      <c r="I269" s="94" t="str">
        <f t="shared" si="158"/>
        <v/>
      </c>
      <c r="J269" s="94" t="str">
        <f t="shared" si="159"/>
        <v/>
      </c>
      <c r="K269" s="94" t="str">
        <f t="shared" si="160"/>
        <v/>
      </c>
      <c r="L269" s="94" t="str">
        <f t="shared" si="161"/>
        <v/>
      </c>
      <c r="M269" s="94" t="str">
        <f t="shared" si="162"/>
        <v/>
      </c>
      <c r="N269" s="94" t="str">
        <f t="shared" si="163"/>
        <v/>
      </c>
      <c r="O269" s="94" t="str">
        <f t="shared" si="164"/>
        <v/>
      </c>
      <c r="P269" s="94" t="str">
        <f t="shared" si="165"/>
        <v/>
      </c>
      <c r="Q269" s="94" t="str">
        <f t="shared" si="166"/>
        <v/>
      </c>
      <c r="R269" s="94" t="str">
        <f t="shared" si="167"/>
        <v/>
      </c>
      <c r="S269" s="94" t="str">
        <f t="shared" si="168"/>
        <v/>
      </c>
      <c r="T269" s="94" t="str">
        <f t="shared" si="169"/>
        <v/>
      </c>
      <c r="U269" s="94" t="str">
        <f t="shared" si="170"/>
        <v/>
      </c>
      <c r="V269" s="94" t="str">
        <f t="shared" si="171"/>
        <v/>
      </c>
      <c r="W269" s="94" t="str">
        <f t="shared" si="172"/>
        <v/>
      </c>
      <c r="X269" s="94" t="str">
        <f t="shared" si="173"/>
        <v/>
      </c>
      <c r="Y269" s="94" t="str">
        <f t="shared" si="174"/>
        <v/>
      </c>
      <c r="Z269" s="94" t="str">
        <f t="shared" si="175"/>
        <v/>
      </c>
      <c r="AA269" s="94" t="str">
        <f t="shared" si="176"/>
        <v/>
      </c>
      <c r="AB269" s="94" t="str">
        <f t="shared" si="177"/>
        <v/>
      </c>
      <c r="AC269" s="94" t="str">
        <f t="shared" si="178"/>
        <v/>
      </c>
      <c r="AD269" s="95" t="str">
        <f t="shared" si="179"/>
        <v/>
      </c>
      <c r="AE269" s="92">
        <f t="shared" si="148"/>
        <v>0</v>
      </c>
      <c r="AF269" s="97" t="str">
        <f t="shared" si="149"/>
        <v/>
      </c>
      <c r="AG269" s="92">
        <f t="shared" si="150"/>
        <v>0</v>
      </c>
      <c r="AH269" s="92">
        <f t="shared" si="151"/>
        <v>0</v>
      </c>
    </row>
    <row r="270" spans="1:34" x14ac:dyDescent="0.25">
      <c r="A270" s="92" t="str">
        <f t="shared" si="152"/>
        <v/>
      </c>
      <c r="B270" s="49">
        <v>3041</v>
      </c>
      <c r="C270" s="115" t="s">
        <v>468</v>
      </c>
      <c r="D270" s="93" t="str">
        <f t="shared" si="153"/>
        <v/>
      </c>
      <c r="E270" s="94" t="str">
        <f t="shared" si="154"/>
        <v/>
      </c>
      <c r="F270" s="94" t="str">
        <f t="shared" si="155"/>
        <v/>
      </c>
      <c r="G270" s="94" t="str">
        <f t="shared" si="156"/>
        <v/>
      </c>
      <c r="H270" s="94" t="str">
        <f t="shared" si="157"/>
        <v/>
      </c>
      <c r="I270" s="94" t="str">
        <f t="shared" si="158"/>
        <v/>
      </c>
      <c r="J270" s="94" t="str">
        <f t="shared" si="159"/>
        <v/>
      </c>
      <c r="K270" s="94" t="str">
        <f t="shared" si="160"/>
        <v/>
      </c>
      <c r="L270" s="94" t="str">
        <f t="shared" si="161"/>
        <v/>
      </c>
      <c r="M270" s="94" t="str">
        <f t="shared" si="162"/>
        <v/>
      </c>
      <c r="N270" s="94" t="str">
        <f t="shared" si="163"/>
        <v/>
      </c>
      <c r="O270" s="94" t="str">
        <f t="shared" si="164"/>
        <v/>
      </c>
      <c r="P270" s="94" t="str">
        <f t="shared" si="165"/>
        <v/>
      </c>
      <c r="Q270" s="94" t="str">
        <f t="shared" si="166"/>
        <v/>
      </c>
      <c r="R270" s="94" t="str">
        <f t="shared" si="167"/>
        <v/>
      </c>
      <c r="S270" s="94" t="str">
        <f t="shared" si="168"/>
        <v/>
      </c>
      <c r="T270" s="94" t="str">
        <f t="shared" si="169"/>
        <v/>
      </c>
      <c r="U270" s="94" t="str">
        <f t="shared" si="170"/>
        <v/>
      </c>
      <c r="V270" s="94" t="str">
        <f t="shared" si="171"/>
        <v/>
      </c>
      <c r="W270" s="94" t="str">
        <f t="shared" si="172"/>
        <v/>
      </c>
      <c r="X270" s="94" t="str">
        <f t="shared" si="173"/>
        <v/>
      </c>
      <c r="Y270" s="94" t="str">
        <f t="shared" si="174"/>
        <v/>
      </c>
      <c r="Z270" s="94" t="str">
        <f t="shared" si="175"/>
        <v/>
      </c>
      <c r="AA270" s="94" t="str">
        <f t="shared" si="176"/>
        <v/>
      </c>
      <c r="AB270" s="94" t="str">
        <f t="shared" si="177"/>
        <v/>
      </c>
      <c r="AC270" s="94" t="str">
        <f t="shared" si="178"/>
        <v/>
      </c>
      <c r="AD270" s="95" t="str">
        <f t="shared" si="179"/>
        <v/>
      </c>
      <c r="AE270" s="92">
        <f t="shared" si="148"/>
        <v>0</v>
      </c>
      <c r="AF270" s="97" t="str">
        <f t="shared" si="149"/>
        <v/>
      </c>
      <c r="AG270" s="92">
        <f t="shared" si="150"/>
        <v>0</v>
      </c>
      <c r="AH270" s="92">
        <f t="shared" si="151"/>
        <v>0</v>
      </c>
    </row>
    <row r="271" spans="1:34" x14ac:dyDescent="0.25">
      <c r="A271" s="92" t="str">
        <f t="shared" si="152"/>
        <v/>
      </c>
      <c r="B271" s="49">
        <v>4856</v>
      </c>
      <c r="C271" s="115" t="s">
        <v>471</v>
      </c>
      <c r="D271" s="93" t="str">
        <f t="shared" si="153"/>
        <v/>
      </c>
      <c r="E271" s="94" t="str">
        <f t="shared" si="154"/>
        <v/>
      </c>
      <c r="F271" s="94" t="str">
        <f t="shared" si="155"/>
        <v/>
      </c>
      <c r="G271" s="94" t="str">
        <f t="shared" si="156"/>
        <v/>
      </c>
      <c r="H271" s="94" t="str">
        <f t="shared" si="157"/>
        <v/>
      </c>
      <c r="I271" s="94" t="str">
        <f t="shared" si="158"/>
        <v/>
      </c>
      <c r="J271" s="94" t="str">
        <f t="shared" si="159"/>
        <v/>
      </c>
      <c r="K271" s="94" t="str">
        <f t="shared" si="160"/>
        <v/>
      </c>
      <c r="L271" s="94" t="str">
        <f t="shared" si="161"/>
        <v/>
      </c>
      <c r="M271" s="94" t="str">
        <f t="shared" si="162"/>
        <v/>
      </c>
      <c r="N271" s="94" t="str">
        <f t="shared" si="163"/>
        <v/>
      </c>
      <c r="O271" s="94" t="str">
        <f t="shared" si="164"/>
        <v/>
      </c>
      <c r="P271" s="94" t="str">
        <f t="shared" si="165"/>
        <v/>
      </c>
      <c r="Q271" s="94" t="str">
        <f t="shared" si="166"/>
        <v/>
      </c>
      <c r="R271" s="94" t="str">
        <f t="shared" si="167"/>
        <v/>
      </c>
      <c r="S271" s="94" t="str">
        <f t="shared" si="168"/>
        <v/>
      </c>
      <c r="T271" s="94" t="str">
        <f t="shared" si="169"/>
        <v/>
      </c>
      <c r="U271" s="94" t="str">
        <f t="shared" si="170"/>
        <v/>
      </c>
      <c r="V271" s="94" t="str">
        <f t="shared" si="171"/>
        <v/>
      </c>
      <c r="W271" s="94" t="str">
        <f t="shared" si="172"/>
        <v/>
      </c>
      <c r="X271" s="94" t="str">
        <f t="shared" si="173"/>
        <v/>
      </c>
      <c r="Y271" s="94" t="str">
        <f t="shared" si="174"/>
        <v/>
      </c>
      <c r="Z271" s="94" t="str">
        <f t="shared" si="175"/>
        <v/>
      </c>
      <c r="AA271" s="94" t="str">
        <f t="shared" si="176"/>
        <v/>
      </c>
      <c r="AB271" s="94" t="str">
        <f t="shared" si="177"/>
        <v/>
      </c>
      <c r="AC271" s="94" t="str">
        <f t="shared" si="178"/>
        <v/>
      </c>
      <c r="AD271" s="95" t="str">
        <f t="shared" si="179"/>
        <v/>
      </c>
      <c r="AE271" s="92">
        <f t="shared" si="148"/>
        <v>0</v>
      </c>
      <c r="AF271" s="97" t="str">
        <f t="shared" si="149"/>
        <v/>
      </c>
      <c r="AG271" s="92">
        <f t="shared" si="150"/>
        <v>0</v>
      </c>
      <c r="AH271" s="92">
        <f t="shared" si="151"/>
        <v>0</v>
      </c>
    </row>
    <row r="272" spans="1:34" x14ac:dyDescent="0.25">
      <c r="A272" s="92" t="str">
        <f t="shared" si="152"/>
        <v/>
      </c>
      <c r="B272" s="49">
        <v>6727</v>
      </c>
      <c r="C272" s="115" t="s">
        <v>472</v>
      </c>
      <c r="D272" s="93" t="str">
        <f t="shared" si="153"/>
        <v/>
      </c>
      <c r="E272" s="94" t="str">
        <f t="shared" si="154"/>
        <v/>
      </c>
      <c r="F272" s="94" t="str">
        <f t="shared" si="155"/>
        <v/>
      </c>
      <c r="G272" s="94" t="str">
        <f t="shared" si="156"/>
        <v/>
      </c>
      <c r="H272" s="94" t="str">
        <f t="shared" si="157"/>
        <v/>
      </c>
      <c r="I272" s="94" t="str">
        <f t="shared" si="158"/>
        <v/>
      </c>
      <c r="J272" s="94" t="str">
        <f t="shared" si="159"/>
        <v/>
      </c>
      <c r="K272" s="94" t="str">
        <f t="shared" si="160"/>
        <v/>
      </c>
      <c r="L272" s="94" t="str">
        <f t="shared" si="161"/>
        <v/>
      </c>
      <c r="M272" s="94" t="str">
        <f t="shared" si="162"/>
        <v/>
      </c>
      <c r="N272" s="94" t="str">
        <f t="shared" si="163"/>
        <v/>
      </c>
      <c r="O272" s="94" t="str">
        <f t="shared" si="164"/>
        <v/>
      </c>
      <c r="P272" s="94" t="str">
        <f t="shared" si="165"/>
        <v/>
      </c>
      <c r="Q272" s="94" t="str">
        <f t="shared" si="166"/>
        <v/>
      </c>
      <c r="R272" s="94" t="str">
        <f t="shared" si="167"/>
        <v/>
      </c>
      <c r="S272" s="94" t="str">
        <f t="shared" si="168"/>
        <v/>
      </c>
      <c r="T272" s="94" t="str">
        <f t="shared" si="169"/>
        <v/>
      </c>
      <c r="U272" s="94" t="str">
        <f t="shared" si="170"/>
        <v/>
      </c>
      <c r="V272" s="94" t="str">
        <f t="shared" si="171"/>
        <v/>
      </c>
      <c r="W272" s="94" t="str">
        <f t="shared" si="172"/>
        <v/>
      </c>
      <c r="X272" s="94" t="str">
        <f t="shared" si="173"/>
        <v/>
      </c>
      <c r="Y272" s="94" t="str">
        <f t="shared" si="174"/>
        <v/>
      </c>
      <c r="Z272" s="94" t="str">
        <f t="shared" si="175"/>
        <v/>
      </c>
      <c r="AA272" s="94" t="str">
        <f t="shared" si="176"/>
        <v/>
      </c>
      <c r="AB272" s="94" t="str">
        <f t="shared" si="177"/>
        <v/>
      </c>
      <c r="AC272" s="94" t="str">
        <f t="shared" si="178"/>
        <v/>
      </c>
      <c r="AD272" s="95" t="str">
        <f t="shared" si="179"/>
        <v/>
      </c>
      <c r="AE272" s="92">
        <f t="shared" si="148"/>
        <v>0</v>
      </c>
      <c r="AF272" s="97" t="str">
        <f t="shared" si="149"/>
        <v/>
      </c>
      <c r="AG272" s="92">
        <f t="shared" si="150"/>
        <v>0</v>
      </c>
      <c r="AH272" s="92">
        <f t="shared" si="151"/>
        <v>0</v>
      </c>
    </row>
    <row r="273" spans="1:36" x14ac:dyDescent="0.25">
      <c r="A273" s="92" t="str">
        <f t="shared" si="152"/>
        <v/>
      </c>
      <c r="B273" s="49">
        <v>2789</v>
      </c>
      <c r="C273" s="115" t="s">
        <v>474</v>
      </c>
      <c r="D273" s="93" t="str">
        <f t="shared" si="153"/>
        <v/>
      </c>
      <c r="E273" s="94" t="str">
        <f t="shared" si="154"/>
        <v/>
      </c>
      <c r="F273" s="94" t="str">
        <f t="shared" si="155"/>
        <v/>
      </c>
      <c r="G273" s="94" t="str">
        <f t="shared" si="156"/>
        <v/>
      </c>
      <c r="H273" s="94" t="str">
        <f t="shared" si="157"/>
        <v/>
      </c>
      <c r="I273" s="94" t="str">
        <f t="shared" si="158"/>
        <v/>
      </c>
      <c r="J273" s="94" t="str">
        <f t="shared" si="159"/>
        <v/>
      </c>
      <c r="K273" s="94" t="str">
        <f t="shared" si="160"/>
        <v/>
      </c>
      <c r="L273" s="94" t="str">
        <f t="shared" si="161"/>
        <v/>
      </c>
      <c r="M273" s="94" t="str">
        <f t="shared" si="162"/>
        <v/>
      </c>
      <c r="N273" s="94" t="str">
        <f t="shared" si="163"/>
        <v/>
      </c>
      <c r="O273" s="94" t="str">
        <f t="shared" si="164"/>
        <v/>
      </c>
      <c r="P273" s="94" t="str">
        <f t="shared" si="165"/>
        <v/>
      </c>
      <c r="Q273" s="94" t="str">
        <f t="shared" si="166"/>
        <v/>
      </c>
      <c r="R273" s="94" t="str">
        <f t="shared" si="167"/>
        <v/>
      </c>
      <c r="S273" s="94" t="str">
        <f t="shared" si="168"/>
        <v/>
      </c>
      <c r="T273" s="94" t="str">
        <f t="shared" si="169"/>
        <v/>
      </c>
      <c r="U273" s="94" t="str">
        <f t="shared" si="170"/>
        <v/>
      </c>
      <c r="V273" s="94" t="str">
        <f t="shared" si="171"/>
        <v/>
      </c>
      <c r="W273" s="94" t="str">
        <f t="shared" si="172"/>
        <v/>
      </c>
      <c r="X273" s="94" t="str">
        <f t="shared" si="173"/>
        <v/>
      </c>
      <c r="Y273" s="94" t="str">
        <f t="shared" si="174"/>
        <v/>
      </c>
      <c r="Z273" s="94" t="str">
        <f t="shared" si="175"/>
        <v/>
      </c>
      <c r="AA273" s="94" t="str">
        <f t="shared" si="176"/>
        <v/>
      </c>
      <c r="AB273" s="94" t="str">
        <f t="shared" si="177"/>
        <v/>
      </c>
      <c r="AC273" s="94" t="str">
        <f t="shared" si="178"/>
        <v/>
      </c>
      <c r="AD273" s="95" t="str">
        <f t="shared" si="179"/>
        <v/>
      </c>
      <c r="AE273" s="92">
        <f t="shared" si="148"/>
        <v>0</v>
      </c>
      <c r="AF273" s="97" t="str">
        <f t="shared" si="149"/>
        <v/>
      </c>
      <c r="AG273" s="92">
        <f t="shared" si="150"/>
        <v>0</v>
      </c>
      <c r="AH273" s="92">
        <f t="shared" si="151"/>
        <v>0</v>
      </c>
    </row>
    <row r="274" spans="1:36" x14ac:dyDescent="0.25">
      <c r="A274" s="92" t="str">
        <f t="shared" si="152"/>
        <v/>
      </c>
      <c r="B274" s="49">
        <v>397</v>
      </c>
      <c r="C274" s="115" t="s">
        <v>775</v>
      </c>
      <c r="D274" s="93" t="str">
        <f t="shared" si="153"/>
        <v/>
      </c>
      <c r="E274" s="94" t="str">
        <f t="shared" si="154"/>
        <v/>
      </c>
      <c r="F274" s="94" t="str">
        <f t="shared" si="155"/>
        <v/>
      </c>
      <c r="G274" s="94" t="str">
        <f t="shared" si="156"/>
        <v/>
      </c>
      <c r="H274" s="94" t="str">
        <f t="shared" si="157"/>
        <v/>
      </c>
      <c r="I274" s="94" t="str">
        <f t="shared" si="158"/>
        <v/>
      </c>
      <c r="J274" s="94" t="str">
        <f t="shared" si="159"/>
        <v/>
      </c>
      <c r="K274" s="94" t="str">
        <f t="shared" si="160"/>
        <v/>
      </c>
      <c r="L274" s="94" t="str">
        <f t="shared" si="161"/>
        <v/>
      </c>
      <c r="M274" s="94" t="str">
        <f t="shared" si="162"/>
        <v/>
      </c>
      <c r="N274" s="94" t="str">
        <f t="shared" si="163"/>
        <v/>
      </c>
      <c r="O274" s="94" t="str">
        <f t="shared" si="164"/>
        <v/>
      </c>
      <c r="P274" s="94" t="str">
        <f t="shared" si="165"/>
        <v/>
      </c>
      <c r="Q274" s="94" t="str">
        <f t="shared" si="166"/>
        <v/>
      </c>
      <c r="R274" s="94" t="str">
        <f t="shared" si="167"/>
        <v/>
      </c>
      <c r="S274" s="94" t="str">
        <f t="shared" si="168"/>
        <v/>
      </c>
      <c r="T274" s="94" t="str">
        <f t="shared" si="169"/>
        <v/>
      </c>
      <c r="U274" s="94" t="str">
        <f t="shared" si="170"/>
        <v/>
      </c>
      <c r="V274" s="94" t="str">
        <f t="shared" si="171"/>
        <v/>
      </c>
      <c r="W274" s="94" t="str">
        <f t="shared" si="172"/>
        <v/>
      </c>
      <c r="X274" s="94" t="str">
        <f t="shared" si="173"/>
        <v/>
      </c>
      <c r="Y274" s="94" t="str">
        <f t="shared" si="174"/>
        <v/>
      </c>
      <c r="Z274" s="94" t="str">
        <f t="shared" si="175"/>
        <v/>
      </c>
      <c r="AA274" s="94" t="str">
        <f t="shared" si="176"/>
        <v/>
      </c>
      <c r="AB274" s="94" t="str">
        <f t="shared" si="177"/>
        <v/>
      </c>
      <c r="AC274" s="94" t="str">
        <f t="shared" si="178"/>
        <v/>
      </c>
      <c r="AD274" s="95" t="str">
        <f t="shared" si="179"/>
        <v/>
      </c>
      <c r="AE274" s="92">
        <f t="shared" si="148"/>
        <v>0</v>
      </c>
      <c r="AF274" s="97" t="str">
        <f t="shared" si="149"/>
        <v/>
      </c>
      <c r="AG274" s="92">
        <f t="shared" si="150"/>
        <v>0</v>
      </c>
      <c r="AH274" s="92">
        <f t="shared" si="151"/>
        <v>0</v>
      </c>
    </row>
    <row r="275" spans="1:36" x14ac:dyDescent="0.25">
      <c r="A275" s="92" t="str">
        <f t="shared" si="152"/>
        <v/>
      </c>
      <c r="B275" s="49">
        <v>2781</v>
      </c>
      <c r="C275" s="115" t="s">
        <v>476</v>
      </c>
      <c r="D275" s="93" t="str">
        <f t="shared" si="153"/>
        <v/>
      </c>
      <c r="E275" s="94" t="str">
        <f t="shared" si="154"/>
        <v/>
      </c>
      <c r="F275" s="94" t="str">
        <f t="shared" si="155"/>
        <v/>
      </c>
      <c r="G275" s="94" t="str">
        <f t="shared" si="156"/>
        <v/>
      </c>
      <c r="H275" s="94" t="str">
        <f t="shared" si="157"/>
        <v/>
      </c>
      <c r="I275" s="94" t="str">
        <f t="shared" si="158"/>
        <v/>
      </c>
      <c r="J275" s="94" t="str">
        <f t="shared" si="159"/>
        <v/>
      </c>
      <c r="K275" s="94" t="str">
        <f t="shared" si="160"/>
        <v/>
      </c>
      <c r="L275" s="94" t="str">
        <f t="shared" si="161"/>
        <v/>
      </c>
      <c r="M275" s="94" t="str">
        <f t="shared" si="162"/>
        <v/>
      </c>
      <c r="N275" s="94" t="str">
        <f t="shared" si="163"/>
        <v/>
      </c>
      <c r="O275" s="94" t="str">
        <f t="shared" si="164"/>
        <v/>
      </c>
      <c r="P275" s="94" t="str">
        <f t="shared" si="165"/>
        <v/>
      </c>
      <c r="Q275" s="94" t="str">
        <f t="shared" si="166"/>
        <v/>
      </c>
      <c r="R275" s="94" t="str">
        <f t="shared" si="167"/>
        <v/>
      </c>
      <c r="S275" s="94" t="str">
        <f t="shared" si="168"/>
        <v/>
      </c>
      <c r="T275" s="94" t="str">
        <f t="shared" si="169"/>
        <v/>
      </c>
      <c r="U275" s="94" t="str">
        <f t="shared" si="170"/>
        <v/>
      </c>
      <c r="V275" s="94" t="str">
        <f t="shared" si="171"/>
        <v/>
      </c>
      <c r="W275" s="94" t="str">
        <f t="shared" si="172"/>
        <v/>
      </c>
      <c r="X275" s="94" t="str">
        <f t="shared" si="173"/>
        <v/>
      </c>
      <c r="Y275" s="94" t="str">
        <f t="shared" si="174"/>
        <v/>
      </c>
      <c r="Z275" s="94" t="str">
        <f t="shared" si="175"/>
        <v/>
      </c>
      <c r="AA275" s="94" t="str">
        <f t="shared" si="176"/>
        <v/>
      </c>
      <c r="AB275" s="94" t="str">
        <f t="shared" si="177"/>
        <v/>
      </c>
      <c r="AC275" s="94" t="str">
        <f t="shared" si="178"/>
        <v/>
      </c>
      <c r="AD275" s="95" t="str">
        <f t="shared" si="179"/>
        <v/>
      </c>
      <c r="AE275" s="92">
        <f t="shared" si="148"/>
        <v>0</v>
      </c>
      <c r="AF275" s="97" t="str">
        <f t="shared" si="149"/>
        <v/>
      </c>
      <c r="AG275" s="92">
        <f t="shared" si="150"/>
        <v>0</v>
      </c>
      <c r="AH275" s="92">
        <f t="shared" si="151"/>
        <v>0</v>
      </c>
    </row>
    <row r="276" spans="1:36" x14ac:dyDescent="0.25">
      <c r="A276" s="92" t="str">
        <f t="shared" si="152"/>
        <v/>
      </c>
      <c r="B276" s="49">
        <v>8063</v>
      </c>
      <c r="C276" s="115" t="s">
        <v>477</v>
      </c>
      <c r="D276" s="93" t="str">
        <f t="shared" si="153"/>
        <v/>
      </c>
      <c r="E276" s="94" t="str">
        <f t="shared" si="154"/>
        <v/>
      </c>
      <c r="F276" s="94" t="str">
        <f t="shared" si="155"/>
        <v/>
      </c>
      <c r="G276" s="94" t="str">
        <f t="shared" si="156"/>
        <v/>
      </c>
      <c r="H276" s="94" t="str">
        <f t="shared" si="157"/>
        <v/>
      </c>
      <c r="I276" s="94" t="str">
        <f t="shared" si="158"/>
        <v/>
      </c>
      <c r="J276" s="94" t="str">
        <f t="shared" si="159"/>
        <v/>
      </c>
      <c r="K276" s="94" t="str">
        <f t="shared" si="160"/>
        <v/>
      </c>
      <c r="L276" s="94" t="str">
        <f t="shared" si="161"/>
        <v/>
      </c>
      <c r="M276" s="94" t="str">
        <f t="shared" si="162"/>
        <v/>
      </c>
      <c r="N276" s="94" t="str">
        <f t="shared" si="163"/>
        <v/>
      </c>
      <c r="O276" s="94" t="str">
        <f t="shared" si="164"/>
        <v/>
      </c>
      <c r="P276" s="94" t="str">
        <f t="shared" si="165"/>
        <v/>
      </c>
      <c r="Q276" s="94" t="str">
        <f t="shared" si="166"/>
        <v/>
      </c>
      <c r="R276" s="94" t="str">
        <f t="shared" si="167"/>
        <v/>
      </c>
      <c r="S276" s="94" t="str">
        <f t="shared" si="168"/>
        <v/>
      </c>
      <c r="T276" s="94" t="str">
        <f t="shared" si="169"/>
        <v/>
      </c>
      <c r="U276" s="94" t="str">
        <f t="shared" si="170"/>
        <v/>
      </c>
      <c r="V276" s="94" t="str">
        <f t="shared" si="171"/>
        <v/>
      </c>
      <c r="W276" s="94" t="str">
        <f t="shared" si="172"/>
        <v/>
      </c>
      <c r="X276" s="94" t="str">
        <f t="shared" si="173"/>
        <v/>
      </c>
      <c r="Y276" s="94" t="str">
        <f t="shared" si="174"/>
        <v/>
      </c>
      <c r="Z276" s="94" t="str">
        <f t="shared" si="175"/>
        <v/>
      </c>
      <c r="AA276" s="94" t="str">
        <f t="shared" si="176"/>
        <v/>
      </c>
      <c r="AB276" s="94" t="str">
        <f t="shared" si="177"/>
        <v/>
      </c>
      <c r="AC276" s="94" t="str">
        <f t="shared" si="178"/>
        <v/>
      </c>
      <c r="AD276" s="95" t="str">
        <f t="shared" si="179"/>
        <v/>
      </c>
      <c r="AE276" s="92">
        <f t="shared" si="148"/>
        <v>0</v>
      </c>
      <c r="AF276" s="97" t="str">
        <f t="shared" si="149"/>
        <v/>
      </c>
      <c r="AG276" s="92">
        <f t="shared" si="150"/>
        <v>0</v>
      </c>
      <c r="AH276" s="92">
        <f t="shared" si="151"/>
        <v>0</v>
      </c>
    </row>
    <row r="277" spans="1:36" x14ac:dyDescent="0.25">
      <c r="A277" s="92" t="str">
        <f t="shared" si="152"/>
        <v/>
      </c>
      <c r="B277" s="49">
        <v>3271</v>
      </c>
      <c r="C277" s="115" t="s">
        <v>478</v>
      </c>
      <c r="D277" s="93" t="str">
        <f t="shared" si="153"/>
        <v/>
      </c>
      <c r="E277" s="94" t="str">
        <f t="shared" si="154"/>
        <v/>
      </c>
      <c r="F277" s="94" t="str">
        <f t="shared" si="155"/>
        <v/>
      </c>
      <c r="G277" s="94" t="str">
        <f t="shared" si="156"/>
        <v/>
      </c>
      <c r="H277" s="94" t="str">
        <f t="shared" si="157"/>
        <v/>
      </c>
      <c r="I277" s="94" t="str">
        <f t="shared" si="158"/>
        <v/>
      </c>
      <c r="J277" s="94" t="str">
        <f t="shared" si="159"/>
        <v/>
      </c>
      <c r="K277" s="94" t="str">
        <f t="shared" si="160"/>
        <v/>
      </c>
      <c r="L277" s="94" t="str">
        <f t="shared" si="161"/>
        <v/>
      </c>
      <c r="M277" s="94" t="str">
        <f t="shared" si="162"/>
        <v/>
      </c>
      <c r="N277" s="94" t="str">
        <f t="shared" si="163"/>
        <v/>
      </c>
      <c r="O277" s="94" t="str">
        <f t="shared" si="164"/>
        <v/>
      </c>
      <c r="P277" s="94" t="str">
        <f t="shared" si="165"/>
        <v/>
      </c>
      <c r="Q277" s="94" t="str">
        <f t="shared" si="166"/>
        <v/>
      </c>
      <c r="R277" s="94" t="str">
        <f t="shared" si="167"/>
        <v/>
      </c>
      <c r="S277" s="94" t="str">
        <f t="shared" si="168"/>
        <v/>
      </c>
      <c r="T277" s="94" t="str">
        <f t="shared" si="169"/>
        <v/>
      </c>
      <c r="U277" s="94" t="str">
        <f t="shared" si="170"/>
        <v/>
      </c>
      <c r="V277" s="94" t="str">
        <f t="shared" si="171"/>
        <v/>
      </c>
      <c r="W277" s="94" t="str">
        <f t="shared" si="172"/>
        <v/>
      </c>
      <c r="X277" s="94" t="str">
        <f t="shared" si="173"/>
        <v/>
      </c>
      <c r="Y277" s="94" t="str">
        <f t="shared" si="174"/>
        <v/>
      </c>
      <c r="Z277" s="94" t="str">
        <f t="shared" si="175"/>
        <v/>
      </c>
      <c r="AA277" s="94" t="str">
        <f t="shared" si="176"/>
        <v/>
      </c>
      <c r="AB277" s="94" t="str">
        <f t="shared" si="177"/>
        <v/>
      </c>
      <c r="AC277" s="94" t="str">
        <f t="shared" si="178"/>
        <v/>
      </c>
      <c r="AD277" s="95" t="str">
        <f t="shared" si="179"/>
        <v/>
      </c>
      <c r="AE277" s="92">
        <f t="shared" si="148"/>
        <v>0</v>
      </c>
      <c r="AF277" s="97" t="str">
        <f t="shared" si="149"/>
        <v/>
      </c>
      <c r="AG277" s="92">
        <f t="shared" si="150"/>
        <v>0</v>
      </c>
      <c r="AH277" s="92">
        <f t="shared" si="151"/>
        <v>0</v>
      </c>
      <c r="AJ277" s="99"/>
    </row>
    <row r="278" spans="1:36" x14ac:dyDescent="0.25">
      <c r="A278" s="92" t="str">
        <f t="shared" si="152"/>
        <v/>
      </c>
      <c r="B278" s="49">
        <v>7595</v>
      </c>
      <c r="C278" s="115" t="s">
        <v>479</v>
      </c>
      <c r="D278" s="93" t="str">
        <f t="shared" si="153"/>
        <v/>
      </c>
      <c r="E278" s="94" t="str">
        <f t="shared" si="154"/>
        <v/>
      </c>
      <c r="F278" s="94" t="str">
        <f t="shared" si="155"/>
        <v/>
      </c>
      <c r="G278" s="94" t="str">
        <f t="shared" si="156"/>
        <v/>
      </c>
      <c r="H278" s="94" t="str">
        <f t="shared" si="157"/>
        <v/>
      </c>
      <c r="I278" s="94" t="str">
        <f t="shared" si="158"/>
        <v/>
      </c>
      <c r="J278" s="94" t="str">
        <f t="shared" si="159"/>
        <v/>
      </c>
      <c r="K278" s="94" t="str">
        <f t="shared" si="160"/>
        <v/>
      </c>
      <c r="L278" s="94" t="str">
        <f t="shared" si="161"/>
        <v/>
      </c>
      <c r="M278" s="94" t="str">
        <f t="shared" si="162"/>
        <v/>
      </c>
      <c r="N278" s="94" t="str">
        <f t="shared" si="163"/>
        <v/>
      </c>
      <c r="O278" s="94" t="str">
        <f t="shared" si="164"/>
        <v/>
      </c>
      <c r="P278" s="94" t="str">
        <f t="shared" si="165"/>
        <v/>
      </c>
      <c r="Q278" s="94" t="str">
        <f t="shared" si="166"/>
        <v/>
      </c>
      <c r="R278" s="94" t="str">
        <f t="shared" si="167"/>
        <v/>
      </c>
      <c r="S278" s="94" t="str">
        <f t="shared" si="168"/>
        <v/>
      </c>
      <c r="T278" s="94" t="str">
        <f t="shared" si="169"/>
        <v/>
      </c>
      <c r="U278" s="94" t="str">
        <f t="shared" si="170"/>
        <v/>
      </c>
      <c r="V278" s="94" t="str">
        <f t="shared" si="171"/>
        <v/>
      </c>
      <c r="W278" s="94" t="str">
        <f t="shared" si="172"/>
        <v/>
      </c>
      <c r="X278" s="94" t="str">
        <f t="shared" si="173"/>
        <v/>
      </c>
      <c r="Y278" s="94" t="str">
        <f t="shared" si="174"/>
        <v/>
      </c>
      <c r="Z278" s="94" t="str">
        <f t="shared" si="175"/>
        <v/>
      </c>
      <c r="AA278" s="94" t="str">
        <f t="shared" si="176"/>
        <v/>
      </c>
      <c r="AB278" s="94" t="str">
        <f t="shared" si="177"/>
        <v/>
      </c>
      <c r="AC278" s="94" t="str">
        <f t="shared" si="178"/>
        <v/>
      </c>
      <c r="AD278" s="95" t="str">
        <f t="shared" si="179"/>
        <v/>
      </c>
      <c r="AE278" s="92">
        <f t="shared" si="148"/>
        <v>0</v>
      </c>
      <c r="AF278" s="97" t="str">
        <f t="shared" si="149"/>
        <v/>
      </c>
      <c r="AG278" s="92">
        <f t="shared" si="150"/>
        <v>0</v>
      </c>
      <c r="AH278" s="92">
        <f t="shared" si="151"/>
        <v>0</v>
      </c>
    </row>
    <row r="279" spans="1:36" x14ac:dyDescent="0.25">
      <c r="A279" s="92" t="str">
        <f t="shared" si="152"/>
        <v/>
      </c>
      <c r="B279" s="49">
        <v>7900</v>
      </c>
      <c r="C279" s="115" t="s">
        <v>480</v>
      </c>
      <c r="D279" s="93" t="str">
        <f t="shared" si="153"/>
        <v/>
      </c>
      <c r="E279" s="94" t="str">
        <f t="shared" si="154"/>
        <v/>
      </c>
      <c r="F279" s="94" t="str">
        <f t="shared" si="155"/>
        <v/>
      </c>
      <c r="G279" s="94" t="str">
        <f t="shared" si="156"/>
        <v/>
      </c>
      <c r="H279" s="94" t="str">
        <f t="shared" si="157"/>
        <v/>
      </c>
      <c r="I279" s="94" t="str">
        <f t="shared" si="158"/>
        <v/>
      </c>
      <c r="J279" s="94" t="str">
        <f t="shared" si="159"/>
        <v/>
      </c>
      <c r="K279" s="94" t="str">
        <f t="shared" si="160"/>
        <v/>
      </c>
      <c r="L279" s="94" t="str">
        <f t="shared" si="161"/>
        <v/>
      </c>
      <c r="M279" s="94" t="str">
        <f t="shared" si="162"/>
        <v/>
      </c>
      <c r="N279" s="94" t="str">
        <f t="shared" si="163"/>
        <v/>
      </c>
      <c r="O279" s="94" t="str">
        <f t="shared" si="164"/>
        <v/>
      </c>
      <c r="P279" s="94" t="str">
        <f t="shared" si="165"/>
        <v/>
      </c>
      <c r="Q279" s="94" t="str">
        <f t="shared" si="166"/>
        <v/>
      </c>
      <c r="R279" s="94" t="str">
        <f t="shared" si="167"/>
        <v/>
      </c>
      <c r="S279" s="94" t="str">
        <f t="shared" si="168"/>
        <v/>
      </c>
      <c r="T279" s="94" t="str">
        <f t="shared" si="169"/>
        <v/>
      </c>
      <c r="U279" s="94" t="str">
        <f t="shared" si="170"/>
        <v/>
      </c>
      <c r="V279" s="94" t="str">
        <f t="shared" si="171"/>
        <v/>
      </c>
      <c r="W279" s="94" t="str">
        <f t="shared" si="172"/>
        <v/>
      </c>
      <c r="X279" s="94" t="str">
        <f t="shared" si="173"/>
        <v/>
      </c>
      <c r="Y279" s="94" t="str">
        <f t="shared" si="174"/>
        <v/>
      </c>
      <c r="Z279" s="94" t="str">
        <f t="shared" si="175"/>
        <v/>
      </c>
      <c r="AA279" s="94" t="str">
        <f t="shared" si="176"/>
        <v/>
      </c>
      <c r="AB279" s="94" t="str">
        <f t="shared" si="177"/>
        <v/>
      </c>
      <c r="AC279" s="94" t="str">
        <f t="shared" si="178"/>
        <v/>
      </c>
      <c r="AD279" s="95" t="str">
        <f t="shared" si="179"/>
        <v/>
      </c>
      <c r="AE279" s="92">
        <f t="shared" si="148"/>
        <v>0</v>
      </c>
      <c r="AF279" s="97" t="str">
        <f t="shared" si="149"/>
        <v/>
      </c>
      <c r="AG279" s="92">
        <f t="shared" si="150"/>
        <v>0</v>
      </c>
      <c r="AH279" s="92">
        <f t="shared" si="151"/>
        <v>0</v>
      </c>
    </row>
    <row r="280" spans="1:36" x14ac:dyDescent="0.25">
      <c r="A280" s="92" t="str">
        <f t="shared" si="152"/>
        <v/>
      </c>
      <c r="B280" s="49">
        <v>8669</v>
      </c>
      <c r="C280" s="115" t="s">
        <v>481</v>
      </c>
      <c r="D280" s="93" t="str">
        <f t="shared" si="153"/>
        <v/>
      </c>
      <c r="E280" s="94" t="str">
        <f t="shared" si="154"/>
        <v/>
      </c>
      <c r="F280" s="94" t="str">
        <f t="shared" si="155"/>
        <v/>
      </c>
      <c r="G280" s="94" t="str">
        <f t="shared" si="156"/>
        <v/>
      </c>
      <c r="H280" s="94" t="str">
        <f t="shared" si="157"/>
        <v/>
      </c>
      <c r="I280" s="94" t="str">
        <f t="shared" si="158"/>
        <v/>
      </c>
      <c r="J280" s="94" t="str">
        <f t="shared" si="159"/>
        <v/>
      </c>
      <c r="K280" s="94" t="str">
        <f t="shared" si="160"/>
        <v/>
      </c>
      <c r="L280" s="94" t="str">
        <f t="shared" si="161"/>
        <v/>
      </c>
      <c r="M280" s="94" t="str">
        <f t="shared" si="162"/>
        <v/>
      </c>
      <c r="N280" s="94" t="str">
        <f t="shared" si="163"/>
        <v/>
      </c>
      <c r="O280" s="94" t="str">
        <f t="shared" si="164"/>
        <v/>
      </c>
      <c r="P280" s="94" t="str">
        <f t="shared" si="165"/>
        <v/>
      </c>
      <c r="Q280" s="94" t="str">
        <f t="shared" si="166"/>
        <v/>
      </c>
      <c r="R280" s="94" t="str">
        <f t="shared" si="167"/>
        <v/>
      </c>
      <c r="S280" s="94" t="str">
        <f t="shared" si="168"/>
        <v/>
      </c>
      <c r="T280" s="94" t="str">
        <f t="shared" si="169"/>
        <v/>
      </c>
      <c r="U280" s="94" t="str">
        <f t="shared" si="170"/>
        <v/>
      </c>
      <c r="V280" s="94" t="str">
        <f t="shared" si="171"/>
        <v/>
      </c>
      <c r="W280" s="94" t="str">
        <f t="shared" si="172"/>
        <v/>
      </c>
      <c r="X280" s="94" t="str">
        <f t="shared" si="173"/>
        <v/>
      </c>
      <c r="Y280" s="94" t="str">
        <f t="shared" si="174"/>
        <v/>
      </c>
      <c r="Z280" s="94" t="str">
        <f t="shared" si="175"/>
        <v/>
      </c>
      <c r="AA280" s="94" t="str">
        <f t="shared" si="176"/>
        <v/>
      </c>
      <c r="AB280" s="94" t="str">
        <f t="shared" si="177"/>
        <v/>
      </c>
      <c r="AC280" s="94" t="str">
        <f t="shared" si="178"/>
        <v/>
      </c>
      <c r="AD280" s="95" t="str">
        <f t="shared" si="179"/>
        <v/>
      </c>
      <c r="AE280" s="92">
        <f t="shared" si="148"/>
        <v>0</v>
      </c>
      <c r="AF280" s="97" t="str">
        <f t="shared" si="149"/>
        <v/>
      </c>
      <c r="AG280" s="92">
        <f t="shared" si="150"/>
        <v>0</v>
      </c>
      <c r="AH280" s="92">
        <f t="shared" si="151"/>
        <v>0</v>
      </c>
    </row>
    <row r="281" spans="1:36" x14ac:dyDescent="0.25">
      <c r="A281" s="92" t="str">
        <f t="shared" si="152"/>
        <v/>
      </c>
      <c r="B281" s="49">
        <v>2715</v>
      </c>
      <c r="C281" s="115" t="s">
        <v>482</v>
      </c>
      <c r="D281" s="93" t="str">
        <f t="shared" si="153"/>
        <v/>
      </c>
      <c r="E281" s="94" t="str">
        <f t="shared" si="154"/>
        <v/>
      </c>
      <c r="F281" s="94" t="str">
        <f t="shared" si="155"/>
        <v/>
      </c>
      <c r="G281" s="94" t="str">
        <f t="shared" si="156"/>
        <v/>
      </c>
      <c r="H281" s="94" t="str">
        <f t="shared" si="157"/>
        <v/>
      </c>
      <c r="I281" s="94" t="str">
        <f t="shared" si="158"/>
        <v/>
      </c>
      <c r="J281" s="94" t="str">
        <f t="shared" si="159"/>
        <v/>
      </c>
      <c r="K281" s="94" t="str">
        <f t="shared" si="160"/>
        <v/>
      </c>
      <c r="L281" s="94" t="str">
        <f t="shared" si="161"/>
        <v/>
      </c>
      <c r="M281" s="94" t="str">
        <f t="shared" si="162"/>
        <v/>
      </c>
      <c r="N281" s="94" t="str">
        <f t="shared" si="163"/>
        <v/>
      </c>
      <c r="O281" s="94" t="str">
        <f t="shared" si="164"/>
        <v/>
      </c>
      <c r="P281" s="94" t="str">
        <f t="shared" si="165"/>
        <v/>
      </c>
      <c r="Q281" s="94" t="str">
        <f t="shared" si="166"/>
        <v/>
      </c>
      <c r="R281" s="94" t="str">
        <f t="shared" si="167"/>
        <v/>
      </c>
      <c r="S281" s="94" t="str">
        <f t="shared" si="168"/>
        <v/>
      </c>
      <c r="T281" s="94" t="str">
        <f t="shared" si="169"/>
        <v/>
      </c>
      <c r="U281" s="94" t="str">
        <f t="shared" si="170"/>
        <v/>
      </c>
      <c r="V281" s="94" t="str">
        <f t="shared" si="171"/>
        <v/>
      </c>
      <c r="W281" s="94" t="str">
        <f t="shared" si="172"/>
        <v/>
      </c>
      <c r="X281" s="94" t="str">
        <f t="shared" si="173"/>
        <v/>
      </c>
      <c r="Y281" s="94" t="str">
        <f t="shared" si="174"/>
        <v/>
      </c>
      <c r="Z281" s="94" t="str">
        <f t="shared" si="175"/>
        <v/>
      </c>
      <c r="AA281" s="94" t="str">
        <f t="shared" si="176"/>
        <v/>
      </c>
      <c r="AB281" s="94" t="str">
        <f t="shared" si="177"/>
        <v/>
      </c>
      <c r="AC281" s="94" t="str">
        <f t="shared" si="178"/>
        <v/>
      </c>
      <c r="AD281" s="95" t="str">
        <f t="shared" si="179"/>
        <v/>
      </c>
      <c r="AE281" s="92">
        <f t="shared" si="148"/>
        <v>0</v>
      </c>
      <c r="AF281" s="97" t="str">
        <f t="shared" si="149"/>
        <v/>
      </c>
      <c r="AG281" s="92">
        <f t="shared" si="150"/>
        <v>0</v>
      </c>
      <c r="AH281" s="92">
        <f t="shared" si="151"/>
        <v>0</v>
      </c>
    </row>
    <row r="282" spans="1:36" x14ac:dyDescent="0.25">
      <c r="A282" s="92" t="str">
        <f t="shared" si="152"/>
        <v/>
      </c>
      <c r="B282" s="49">
        <v>3841</v>
      </c>
      <c r="C282" s="115" t="s">
        <v>483</v>
      </c>
      <c r="D282" s="93" t="str">
        <f t="shared" si="153"/>
        <v/>
      </c>
      <c r="E282" s="94" t="str">
        <f t="shared" si="154"/>
        <v/>
      </c>
      <c r="F282" s="94" t="str">
        <f t="shared" si="155"/>
        <v/>
      </c>
      <c r="G282" s="94" t="str">
        <f t="shared" si="156"/>
        <v/>
      </c>
      <c r="H282" s="94" t="str">
        <f t="shared" si="157"/>
        <v/>
      </c>
      <c r="I282" s="94" t="str">
        <f t="shared" si="158"/>
        <v/>
      </c>
      <c r="J282" s="94" t="str">
        <f t="shared" si="159"/>
        <v/>
      </c>
      <c r="K282" s="94" t="str">
        <f t="shared" si="160"/>
        <v/>
      </c>
      <c r="L282" s="94" t="str">
        <f t="shared" si="161"/>
        <v/>
      </c>
      <c r="M282" s="94" t="str">
        <f t="shared" si="162"/>
        <v/>
      </c>
      <c r="N282" s="94" t="str">
        <f t="shared" si="163"/>
        <v/>
      </c>
      <c r="O282" s="94" t="str">
        <f t="shared" si="164"/>
        <v/>
      </c>
      <c r="P282" s="94" t="str">
        <f t="shared" si="165"/>
        <v/>
      </c>
      <c r="Q282" s="94" t="str">
        <f t="shared" si="166"/>
        <v/>
      </c>
      <c r="R282" s="94" t="str">
        <f t="shared" si="167"/>
        <v/>
      </c>
      <c r="S282" s="94" t="str">
        <f t="shared" si="168"/>
        <v/>
      </c>
      <c r="T282" s="94" t="str">
        <f t="shared" si="169"/>
        <v/>
      </c>
      <c r="U282" s="94" t="str">
        <f t="shared" si="170"/>
        <v/>
      </c>
      <c r="V282" s="94" t="str">
        <f t="shared" si="171"/>
        <v/>
      </c>
      <c r="W282" s="94" t="str">
        <f t="shared" si="172"/>
        <v/>
      </c>
      <c r="X282" s="94" t="str">
        <f t="shared" si="173"/>
        <v/>
      </c>
      <c r="Y282" s="94" t="str">
        <f t="shared" si="174"/>
        <v/>
      </c>
      <c r="Z282" s="94" t="str">
        <f t="shared" si="175"/>
        <v/>
      </c>
      <c r="AA282" s="94" t="str">
        <f t="shared" si="176"/>
        <v/>
      </c>
      <c r="AB282" s="94" t="str">
        <f t="shared" si="177"/>
        <v/>
      </c>
      <c r="AC282" s="94" t="str">
        <f t="shared" si="178"/>
        <v/>
      </c>
      <c r="AD282" s="95" t="str">
        <f t="shared" si="179"/>
        <v/>
      </c>
      <c r="AE282" s="92">
        <f t="shared" si="148"/>
        <v>0</v>
      </c>
      <c r="AF282" s="97" t="str">
        <f t="shared" si="149"/>
        <v/>
      </c>
      <c r="AG282" s="92">
        <f t="shared" si="150"/>
        <v>0</v>
      </c>
      <c r="AH282" s="92">
        <f t="shared" si="151"/>
        <v>0</v>
      </c>
    </row>
    <row r="283" spans="1:36" x14ac:dyDescent="0.25">
      <c r="A283" s="92" t="str">
        <f t="shared" si="152"/>
        <v/>
      </c>
      <c r="B283" s="49">
        <v>8064</v>
      </c>
      <c r="C283" s="115" t="s">
        <v>484</v>
      </c>
      <c r="D283" s="93" t="str">
        <f t="shared" si="153"/>
        <v/>
      </c>
      <c r="E283" s="94" t="str">
        <f t="shared" si="154"/>
        <v/>
      </c>
      <c r="F283" s="107" t="str">
        <f t="shared" si="155"/>
        <v/>
      </c>
      <c r="G283" s="94" t="str">
        <f t="shared" si="156"/>
        <v/>
      </c>
      <c r="H283" s="94" t="str">
        <f t="shared" si="157"/>
        <v/>
      </c>
      <c r="I283" s="94" t="str">
        <f t="shared" si="158"/>
        <v/>
      </c>
      <c r="J283" s="94" t="str">
        <f t="shared" si="159"/>
        <v/>
      </c>
      <c r="K283" s="94" t="str">
        <f t="shared" si="160"/>
        <v/>
      </c>
      <c r="L283" s="94" t="str">
        <f t="shared" si="161"/>
        <v/>
      </c>
      <c r="M283" s="94" t="str">
        <f t="shared" si="162"/>
        <v/>
      </c>
      <c r="N283" s="94" t="str">
        <f t="shared" si="163"/>
        <v/>
      </c>
      <c r="O283" s="94" t="str">
        <f t="shared" si="164"/>
        <v/>
      </c>
      <c r="P283" s="94" t="str">
        <f t="shared" si="165"/>
        <v/>
      </c>
      <c r="Q283" s="94" t="str">
        <f t="shared" si="166"/>
        <v/>
      </c>
      <c r="R283" s="94" t="str">
        <f t="shared" si="167"/>
        <v/>
      </c>
      <c r="S283" s="94" t="str">
        <f t="shared" si="168"/>
        <v/>
      </c>
      <c r="T283" s="94" t="str">
        <f t="shared" si="169"/>
        <v/>
      </c>
      <c r="U283" s="94" t="str">
        <f t="shared" si="170"/>
        <v/>
      </c>
      <c r="V283" s="94" t="str">
        <f t="shared" si="171"/>
        <v/>
      </c>
      <c r="W283" s="94" t="str">
        <f t="shared" si="172"/>
        <v/>
      </c>
      <c r="X283" s="94" t="str">
        <f t="shared" si="173"/>
        <v/>
      </c>
      <c r="Y283" s="94" t="str">
        <f t="shared" si="174"/>
        <v/>
      </c>
      <c r="Z283" s="94" t="str">
        <f t="shared" si="175"/>
        <v/>
      </c>
      <c r="AA283" s="94" t="str">
        <f t="shared" si="176"/>
        <v/>
      </c>
      <c r="AB283" s="94" t="str">
        <f t="shared" si="177"/>
        <v/>
      </c>
      <c r="AC283" s="94" t="str">
        <f t="shared" si="178"/>
        <v/>
      </c>
      <c r="AD283" s="95" t="str">
        <f t="shared" si="179"/>
        <v/>
      </c>
      <c r="AE283" s="92">
        <f t="shared" si="148"/>
        <v>0</v>
      </c>
      <c r="AF283" s="97" t="str">
        <f t="shared" si="149"/>
        <v/>
      </c>
      <c r="AG283" s="92">
        <f t="shared" si="150"/>
        <v>0</v>
      </c>
      <c r="AH283" s="92">
        <f t="shared" si="151"/>
        <v>0</v>
      </c>
    </row>
    <row r="284" spans="1:36" x14ac:dyDescent="0.25">
      <c r="A284" s="92" t="str">
        <f t="shared" si="152"/>
        <v/>
      </c>
      <c r="B284" s="49">
        <v>8712</v>
      </c>
      <c r="C284" s="115" t="s">
        <v>485</v>
      </c>
      <c r="D284" s="93" t="str">
        <f t="shared" si="153"/>
        <v/>
      </c>
      <c r="E284" s="94" t="str">
        <f t="shared" si="154"/>
        <v/>
      </c>
      <c r="F284" s="94" t="str">
        <f t="shared" si="155"/>
        <v/>
      </c>
      <c r="G284" s="94" t="str">
        <f t="shared" si="156"/>
        <v/>
      </c>
      <c r="H284" s="94" t="str">
        <f t="shared" si="157"/>
        <v/>
      </c>
      <c r="I284" s="94" t="str">
        <f t="shared" si="158"/>
        <v/>
      </c>
      <c r="J284" s="94" t="str">
        <f t="shared" si="159"/>
        <v/>
      </c>
      <c r="K284" s="94" t="str">
        <f t="shared" si="160"/>
        <v/>
      </c>
      <c r="L284" s="94" t="str">
        <f t="shared" si="161"/>
        <v/>
      </c>
      <c r="M284" s="94" t="str">
        <f t="shared" si="162"/>
        <v/>
      </c>
      <c r="N284" s="94" t="str">
        <f t="shared" si="163"/>
        <v/>
      </c>
      <c r="O284" s="94" t="str">
        <f t="shared" si="164"/>
        <v/>
      </c>
      <c r="P284" s="94" t="str">
        <f t="shared" si="165"/>
        <v/>
      </c>
      <c r="Q284" s="94" t="str">
        <f t="shared" si="166"/>
        <v/>
      </c>
      <c r="R284" s="94" t="str">
        <f t="shared" si="167"/>
        <v/>
      </c>
      <c r="S284" s="94" t="str">
        <f t="shared" si="168"/>
        <v/>
      </c>
      <c r="T284" s="94" t="str">
        <f t="shared" si="169"/>
        <v/>
      </c>
      <c r="U284" s="94" t="str">
        <f t="shared" si="170"/>
        <v/>
      </c>
      <c r="V284" s="94" t="str">
        <f t="shared" si="171"/>
        <v/>
      </c>
      <c r="W284" s="94" t="str">
        <f t="shared" si="172"/>
        <v/>
      </c>
      <c r="X284" s="94" t="str">
        <f t="shared" si="173"/>
        <v/>
      </c>
      <c r="Y284" s="94" t="str">
        <f t="shared" si="174"/>
        <v/>
      </c>
      <c r="Z284" s="94" t="str">
        <f t="shared" si="175"/>
        <v/>
      </c>
      <c r="AA284" s="94" t="str">
        <f t="shared" si="176"/>
        <v/>
      </c>
      <c r="AB284" s="94" t="str">
        <f t="shared" si="177"/>
        <v/>
      </c>
      <c r="AC284" s="94" t="str">
        <f t="shared" si="178"/>
        <v/>
      </c>
      <c r="AD284" s="95" t="str">
        <f t="shared" si="179"/>
        <v/>
      </c>
      <c r="AE284" s="92">
        <f t="shared" si="148"/>
        <v>0</v>
      </c>
      <c r="AF284" s="97" t="str">
        <f t="shared" si="149"/>
        <v/>
      </c>
      <c r="AG284" s="92">
        <f t="shared" si="150"/>
        <v>0</v>
      </c>
      <c r="AH284" s="92">
        <f t="shared" si="151"/>
        <v>0</v>
      </c>
    </row>
    <row r="285" spans="1:36" x14ac:dyDescent="0.25">
      <c r="A285" s="92" t="str">
        <f t="shared" si="152"/>
        <v/>
      </c>
      <c r="B285" s="49">
        <v>4636</v>
      </c>
      <c r="C285" s="115" t="s">
        <v>486</v>
      </c>
      <c r="D285" s="93" t="str">
        <f t="shared" si="153"/>
        <v/>
      </c>
      <c r="E285" s="94" t="str">
        <f t="shared" si="154"/>
        <v/>
      </c>
      <c r="F285" s="94" t="str">
        <f t="shared" si="155"/>
        <v/>
      </c>
      <c r="G285" s="94" t="str">
        <f t="shared" si="156"/>
        <v/>
      </c>
      <c r="H285" s="94" t="str">
        <f t="shared" si="157"/>
        <v/>
      </c>
      <c r="I285" s="94" t="str">
        <f t="shared" si="158"/>
        <v/>
      </c>
      <c r="J285" s="94" t="str">
        <f t="shared" si="159"/>
        <v/>
      </c>
      <c r="K285" s="94" t="str">
        <f t="shared" si="160"/>
        <v/>
      </c>
      <c r="L285" s="94" t="str">
        <f t="shared" si="161"/>
        <v/>
      </c>
      <c r="M285" s="94" t="str">
        <f t="shared" si="162"/>
        <v/>
      </c>
      <c r="N285" s="94" t="str">
        <f t="shared" si="163"/>
        <v/>
      </c>
      <c r="O285" s="94" t="str">
        <f t="shared" si="164"/>
        <v/>
      </c>
      <c r="P285" s="94" t="str">
        <f t="shared" si="165"/>
        <v/>
      </c>
      <c r="Q285" s="94" t="str">
        <f t="shared" si="166"/>
        <v/>
      </c>
      <c r="R285" s="94" t="str">
        <f t="shared" si="167"/>
        <v/>
      </c>
      <c r="S285" s="94" t="str">
        <f t="shared" si="168"/>
        <v/>
      </c>
      <c r="T285" s="94" t="str">
        <f t="shared" si="169"/>
        <v/>
      </c>
      <c r="U285" s="94" t="str">
        <f t="shared" si="170"/>
        <v/>
      </c>
      <c r="V285" s="94" t="str">
        <f t="shared" si="171"/>
        <v/>
      </c>
      <c r="W285" s="94" t="str">
        <f t="shared" si="172"/>
        <v/>
      </c>
      <c r="X285" s="94" t="str">
        <f t="shared" si="173"/>
        <v/>
      </c>
      <c r="Y285" s="94" t="str">
        <f t="shared" si="174"/>
        <v/>
      </c>
      <c r="Z285" s="94" t="str">
        <f t="shared" si="175"/>
        <v/>
      </c>
      <c r="AA285" s="94" t="str">
        <f t="shared" si="176"/>
        <v/>
      </c>
      <c r="AB285" s="94" t="str">
        <f t="shared" si="177"/>
        <v/>
      </c>
      <c r="AC285" s="94" t="str">
        <f t="shared" si="178"/>
        <v/>
      </c>
      <c r="AD285" s="95" t="str">
        <f t="shared" si="179"/>
        <v/>
      </c>
      <c r="AE285" s="92">
        <f t="shared" si="148"/>
        <v>0</v>
      </c>
      <c r="AF285" s="97" t="str">
        <f t="shared" si="149"/>
        <v/>
      </c>
      <c r="AG285" s="92">
        <f t="shared" si="150"/>
        <v>0</v>
      </c>
      <c r="AH285" s="92">
        <f t="shared" si="151"/>
        <v>0</v>
      </c>
    </row>
    <row r="286" spans="1:36" x14ac:dyDescent="0.25">
      <c r="A286" s="92" t="str">
        <f t="shared" si="152"/>
        <v/>
      </c>
      <c r="B286" s="49">
        <v>1007</v>
      </c>
      <c r="C286" s="115" t="s">
        <v>487</v>
      </c>
      <c r="D286" s="93" t="str">
        <f t="shared" si="153"/>
        <v/>
      </c>
      <c r="E286" s="94" t="str">
        <f t="shared" si="154"/>
        <v/>
      </c>
      <c r="F286" s="94" t="str">
        <f t="shared" si="155"/>
        <v/>
      </c>
      <c r="G286" s="94" t="str">
        <f t="shared" si="156"/>
        <v/>
      </c>
      <c r="H286" s="94" t="str">
        <f t="shared" si="157"/>
        <v/>
      </c>
      <c r="I286" s="94" t="str">
        <f t="shared" si="158"/>
        <v/>
      </c>
      <c r="J286" s="94" t="str">
        <f t="shared" si="159"/>
        <v/>
      </c>
      <c r="K286" s="94" t="str">
        <f t="shared" si="160"/>
        <v/>
      </c>
      <c r="L286" s="94" t="str">
        <f t="shared" si="161"/>
        <v/>
      </c>
      <c r="M286" s="94" t="str">
        <f t="shared" si="162"/>
        <v/>
      </c>
      <c r="N286" s="94" t="str">
        <f t="shared" si="163"/>
        <v/>
      </c>
      <c r="O286" s="94" t="str">
        <f t="shared" si="164"/>
        <v/>
      </c>
      <c r="P286" s="94" t="str">
        <f t="shared" si="165"/>
        <v/>
      </c>
      <c r="Q286" s="94" t="str">
        <f t="shared" si="166"/>
        <v/>
      </c>
      <c r="R286" s="94" t="str">
        <f t="shared" si="167"/>
        <v/>
      </c>
      <c r="S286" s="94" t="str">
        <f t="shared" si="168"/>
        <v/>
      </c>
      <c r="T286" s="94" t="str">
        <f t="shared" si="169"/>
        <v/>
      </c>
      <c r="U286" s="94" t="str">
        <f t="shared" si="170"/>
        <v/>
      </c>
      <c r="V286" s="94" t="str">
        <f t="shared" si="171"/>
        <v/>
      </c>
      <c r="W286" s="94" t="str">
        <f t="shared" si="172"/>
        <v/>
      </c>
      <c r="X286" s="94" t="str">
        <f t="shared" si="173"/>
        <v/>
      </c>
      <c r="Y286" s="94" t="str">
        <f t="shared" si="174"/>
        <v/>
      </c>
      <c r="Z286" s="94" t="str">
        <f t="shared" si="175"/>
        <v/>
      </c>
      <c r="AA286" s="94" t="str">
        <f t="shared" si="176"/>
        <v/>
      </c>
      <c r="AB286" s="94" t="str">
        <f t="shared" si="177"/>
        <v/>
      </c>
      <c r="AC286" s="94" t="str">
        <f t="shared" si="178"/>
        <v/>
      </c>
      <c r="AD286" s="95" t="str">
        <f t="shared" si="179"/>
        <v/>
      </c>
      <c r="AE286" s="92">
        <f t="shared" si="148"/>
        <v>0</v>
      </c>
      <c r="AF286" s="97" t="str">
        <f t="shared" si="149"/>
        <v/>
      </c>
      <c r="AG286" s="92">
        <f t="shared" si="150"/>
        <v>0</v>
      </c>
      <c r="AH286" s="92">
        <f t="shared" si="151"/>
        <v>0</v>
      </c>
    </row>
    <row r="287" spans="1:36" x14ac:dyDescent="0.25">
      <c r="A287" s="92" t="str">
        <f t="shared" si="152"/>
        <v/>
      </c>
      <c r="B287" s="49">
        <v>2701</v>
      </c>
      <c r="C287" s="115" t="s">
        <v>488</v>
      </c>
      <c r="D287" s="93" t="str">
        <f t="shared" si="153"/>
        <v/>
      </c>
      <c r="E287" s="94" t="str">
        <f t="shared" si="154"/>
        <v/>
      </c>
      <c r="F287" s="94" t="str">
        <f t="shared" si="155"/>
        <v/>
      </c>
      <c r="G287" s="94" t="str">
        <f t="shared" si="156"/>
        <v/>
      </c>
      <c r="H287" s="94" t="str">
        <f t="shared" si="157"/>
        <v/>
      </c>
      <c r="I287" s="94" t="str">
        <f t="shared" si="158"/>
        <v/>
      </c>
      <c r="J287" s="94" t="str">
        <f t="shared" si="159"/>
        <v/>
      </c>
      <c r="K287" s="94" t="str">
        <f t="shared" si="160"/>
        <v/>
      </c>
      <c r="L287" s="94" t="str">
        <f t="shared" si="161"/>
        <v/>
      </c>
      <c r="M287" s="94" t="str">
        <f t="shared" si="162"/>
        <v/>
      </c>
      <c r="N287" s="94" t="str">
        <f t="shared" si="163"/>
        <v/>
      </c>
      <c r="O287" s="94" t="str">
        <f t="shared" si="164"/>
        <v/>
      </c>
      <c r="P287" s="94" t="str">
        <f t="shared" si="165"/>
        <v/>
      </c>
      <c r="Q287" s="94" t="str">
        <f t="shared" si="166"/>
        <v/>
      </c>
      <c r="R287" s="94" t="str">
        <f t="shared" si="167"/>
        <v/>
      </c>
      <c r="S287" s="94" t="str">
        <f t="shared" si="168"/>
        <v/>
      </c>
      <c r="T287" s="94" t="str">
        <f t="shared" si="169"/>
        <v/>
      </c>
      <c r="U287" s="94" t="str">
        <f t="shared" si="170"/>
        <v/>
      </c>
      <c r="V287" s="94" t="str">
        <f t="shared" si="171"/>
        <v/>
      </c>
      <c r="W287" s="94" t="str">
        <f t="shared" si="172"/>
        <v/>
      </c>
      <c r="X287" s="94" t="str">
        <f t="shared" si="173"/>
        <v/>
      </c>
      <c r="Y287" s="94" t="str">
        <f t="shared" si="174"/>
        <v/>
      </c>
      <c r="Z287" s="94" t="str">
        <f t="shared" si="175"/>
        <v/>
      </c>
      <c r="AA287" s="94" t="str">
        <f t="shared" si="176"/>
        <v/>
      </c>
      <c r="AB287" s="94" t="str">
        <f t="shared" si="177"/>
        <v/>
      </c>
      <c r="AC287" s="94" t="str">
        <f t="shared" si="178"/>
        <v/>
      </c>
      <c r="AD287" s="95" t="str">
        <f t="shared" si="179"/>
        <v/>
      </c>
      <c r="AE287" s="92">
        <f t="shared" si="148"/>
        <v>0</v>
      </c>
      <c r="AF287" s="97" t="str">
        <f t="shared" si="149"/>
        <v/>
      </c>
      <c r="AG287" s="92">
        <f t="shared" si="150"/>
        <v>0</v>
      </c>
      <c r="AH287" s="92">
        <f t="shared" si="151"/>
        <v>0</v>
      </c>
    </row>
    <row r="288" spans="1:36" x14ac:dyDescent="0.25">
      <c r="A288" s="92" t="str">
        <f t="shared" si="152"/>
        <v/>
      </c>
      <c r="B288" s="49">
        <v>4521</v>
      </c>
      <c r="C288" s="115" t="s">
        <v>489</v>
      </c>
      <c r="D288" s="93" t="str">
        <f t="shared" si="153"/>
        <v/>
      </c>
      <c r="E288" s="94" t="str">
        <f t="shared" si="154"/>
        <v/>
      </c>
      <c r="F288" s="107" t="str">
        <f t="shared" si="155"/>
        <v/>
      </c>
      <c r="G288" s="94" t="str">
        <f t="shared" si="156"/>
        <v/>
      </c>
      <c r="H288" s="94" t="str">
        <f t="shared" si="157"/>
        <v/>
      </c>
      <c r="I288" s="94" t="str">
        <f t="shared" si="158"/>
        <v/>
      </c>
      <c r="J288" s="94" t="str">
        <f t="shared" si="159"/>
        <v/>
      </c>
      <c r="K288" s="94" t="str">
        <f t="shared" si="160"/>
        <v/>
      </c>
      <c r="L288" s="94" t="str">
        <f t="shared" si="161"/>
        <v/>
      </c>
      <c r="M288" s="94" t="str">
        <f t="shared" si="162"/>
        <v/>
      </c>
      <c r="N288" s="94" t="str">
        <f t="shared" si="163"/>
        <v/>
      </c>
      <c r="O288" s="94" t="str">
        <f t="shared" si="164"/>
        <v/>
      </c>
      <c r="P288" s="94" t="str">
        <f t="shared" si="165"/>
        <v/>
      </c>
      <c r="Q288" s="94" t="str">
        <f t="shared" si="166"/>
        <v/>
      </c>
      <c r="R288" s="94" t="str">
        <f t="shared" si="167"/>
        <v/>
      </c>
      <c r="S288" s="94" t="str">
        <f t="shared" si="168"/>
        <v/>
      </c>
      <c r="T288" s="94" t="str">
        <f t="shared" si="169"/>
        <v/>
      </c>
      <c r="U288" s="94" t="str">
        <f t="shared" si="170"/>
        <v/>
      </c>
      <c r="V288" s="94" t="str">
        <f t="shared" si="171"/>
        <v/>
      </c>
      <c r="W288" s="94" t="str">
        <f t="shared" si="172"/>
        <v/>
      </c>
      <c r="X288" s="94" t="str">
        <f t="shared" si="173"/>
        <v/>
      </c>
      <c r="Y288" s="94" t="str">
        <f t="shared" si="174"/>
        <v/>
      </c>
      <c r="Z288" s="94" t="str">
        <f t="shared" si="175"/>
        <v/>
      </c>
      <c r="AA288" s="94" t="str">
        <f t="shared" si="176"/>
        <v/>
      </c>
      <c r="AB288" s="94" t="str">
        <f t="shared" si="177"/>
        <v/>
      </c>
      <c r="AC288" s="94" t="str">
        <f t="shared" si="178"/>
        <v/>
      </c>
      <c r="AD288" s="95" t="str">
        <f t="shared" si="179"/>
        <v/>
      </c>
      <c r="AE288" s="92">
        <f t="shared" si="148"/>
        <v>0</v>
      </c>
      <c r="AF288" s="97" t="str">
        <f t="shared" si="149"/>
        <v/>
      </c>
      <c r="AG288" s="92">
        <f t="shared" si="150"/>
        <v>0</v>
      </c>
      <c r="AH288" s="92">
        <f t="shared" si="151"/>
        <v>0</v>
      </c>
    </row>
    <row r="289" spans="1:34" x14ac:dyDescent="0.25">
      <c r="A289" s="92" t="str">
        <f t="shared" si="152"/>
        <v/>
      </c>
      <c r="B289" s="49">
        <v>1274</v>
      </c>
      <c r="C289" s="115" t="s">
        <v>490</v>
      </c>
      <c r="D289" s="93" t="str">
        <f t="shared" si="153"/>
        <v/>
      </c>
      <c r="E289" s="94" t="str">
        <f t="shared" si="154"/>
        <v/>
      </c>
      <c r="F289" s="94" t="str">
        <f t="shared" si="155"/>
        <v/>
      </c>
      <c r="G289" s="94" t="str">
        <f t="shared" si="156"/>
        <v/>
      </c>
      <c r="H289" s="94" t="str">
        <f t="shared" si="157"/>
        <v/>
      </c>
      <c r="I289" s="94" t="str">
        <f t="shared" si="158"/>
        <v/>
      </c>
      <c r="J289" s="94" t="str">
        <f t="shared" si="159"/>
        <v/>
      </c>
      <c r="K289" s="94" t="str">
        <f t="shared" si="160"/>
        <v/>
      </c>
      <c r="L289" s="94" t="str">
        <f t="shared" si="161"/>
        <v/>
      </c>
      <c r="M289" s="94" t="str">
        <f t="shared" si="162"/>
        <v/>
      </c>
      <c r="N289" s="94" t="str">
        <f t="shared" si="163"/>
        <v/>
      </c>
      <c r="O289" s="94" t="str">
        <f t="shared" si="164"/>
        <v/>
      </c>
      <c r="P289" s="94" t="str">
        <f t="shared" si="165"/>
        <v/>
      </c>
      <c r="Q289" s="94" t="str">
        <f t="shared" si="166"/>
        <v/>
      </c>
      <c r="R289" s="94" t="str">
        <f t="shared" si="167"/>
        <v/>
      </c>
      <c r="S289" s="94" t="str">
        <f t="shared" si="168"/>
        <v/>
      </c>
      <c r="T289" s="94" t="str">
        <f t="shared" si="169"/>
        <v/>
      </c>
      <c r="U289" s="94" t="str">
        <f t="shared" si="170"/>
        <v/>
      </c>
      <c r="V289" s="94" t="str">
        <f t="shared" si="171"/>
        <v/>
      </c>
      <c r="W289" s="94" t="str">
        <f t="shared" si="172"/>
        <v/>
      </c>
      <c r="X289" s="94" t="str">
        <f t="shared" si="173"/>
        <v/>
      </c>
      <c r="Y289" s="94" t="str">
        <f t="shared" si="174"/>
        <v/>
      </c>
      <c r="Z289" s="94" t="str">
        <f t="shared" si="175"/>
        <v/>
      </c>
      <c r="AA289" s="94" t="str">
        <f t="shared" si="176"/>
        <v/>
      </c>
      <c r="AB289" s="94" t="str">
        <f t="shared" si="177"/>
        <v/>
      </c>
      <c r="AC289" s="94" t="str">
        <f t="shared" si="178"/>
        <v/>
      </c>
      <c r="AD289" s="95" t="str">
        <f t="shared" si="179"/>
        <v/>
      </c>
      <c r="AE289" s="92">
        <f t="shared" si="148"/>
        <v>0</v>
      </c>
      <c r="AF289" s="97" t="str">
        <f t="shared" si="149"/>
        <v/>
      </c>
      <c r="AG289" s="92">
        <f t="shared" si="150"/>
        <v>0</v>
      </c>
      <c r="AH289" s="92">
        <f t="shared" si="151"/>
        <v>0</v>
      </c>
    </row>
    <row r="290" spans="1:34" x14ac:dyDescent="0.25">
      <c r="A290" s="92" t="str">
        <f t="shared" si="152"/>
        <v/>
      </c>
      <c r="B290" s="49">
        <v>1352</v>
      </c>
      <c r="C290" s="115" t="s">
        <v>491</v>
      </c>
      <c r="D290" s="93" t="str">
        <f t="shared" si="153"/>
        <v/>
      </c>
      <c r="E290" s="94" t="str">
        <f t="shared" si="154"/>
        <v/>
      </c>
      <c r="F290" s="94" t="str">
        <f t="shared" si="155"/>
        <v/>
      </c>
      <c r="G290" s="94" t="str">
        <f t="shared" si="156"/>
        <v/>
      </c>
      <c r="H290" s="94" t="str">
        <f t="shared" si="157"/>
        <v/>
      </c>
      <c r="I290" s="94" t="str">
        <f t="shared" si="158"/>
        <v/>
      </c>
      <c r="J290" s="94" t="str">
        <f t="shared" si="159"/>
        <v/>
      </c>
      <c r="K290" s="94" t="str">
        <f t="shared" si="160"/>
        <v/>
      </c>
      <c r="L290" s="94" t="str">
        <f t="shared" si="161"/>
        <v/>
      </c>
      <c r="M290" s="94" t="str">
        <f t="shared" si="162"/>
        <v/>
      </c>
      <c r="N290" s="94" t="str">
        <f t="shared" si="163"/>
        <v/>
      </c>
      <c r="O290" s="94" t="str">
        <f t="shared" si="164"/>
        <v/>
      </c>
      <c r="P290" s="94" t="str">
        <f t="shared" si="165"/>
        <v/>
      </c>
      <c r="Q290" s="94" t="str">
        <f t="shared" si="166"/>
        <v/>
      </c>
      <c r="R290" s="94" t="str">
        <f t="shared" si="167"/>
        <v/>
      </c>
      <c r="S290" s="94" t="str">
        <f t="shared" si="168"/>
        <v/>
      </c>
      <c r="T290" s="94" t="str">
        <f t="shared" si="169"/>
        <v/>
      </c>
      <c r="U290" s="94" t="str">
        <f t="shared" si="170"/>
        <v/>
      </c>
      <c r="V290" s="94" t="str">
        <f t="shared" si="171"/>
        <v/>
      </c>
      <c r="W290" s="94" t="str">
        <f t="shared" si="172"/>
        <v/>
      </c>
      <c r="X290" s="94" t="str">
        <f t="shared" si="173"/>
        <v/>
      </c>
      <c r="Y290" s="94" t="str">
        <f t="shared" si="174"/>
        <v/>
      </c>
      <c r="Z290" s="94" t="str">
        <f t="shared" si="175"/>
        <v/>
      </c>
      <c r="AA290" s="94" t="str">
        <f t="shared" si="176"/>
        <v/>
      </c>
      <c r="AB290" s="94" t="str">
        <f t="shared" si="177"/>
        <v/>
      </c>
      <c r="AC290" s="94" t="str">
        <f t="shared" si="178"/>
        <v/>
      </c>
      <c r="AD290" s="95" t="str">
        <f t="shared" si="179"/>
        <v/>
      </c>
      <c r="AE290" s="92">
        <f t="shared" si="148"/>
        <v>0</v>
      </c>
      <c r="AF290" s="97" t="str">
        <f t="shared" si="149"/>
        <v/>
      </c>
      <c r="AG290" s="92">
        <f t="shared" si="150"/>
        <v>0</v>
      </c>
      <c r="AH290" s="92">
        <f t="shared" si="151"/>
        <v>0</v>
      </c>
    </row>
    <row r="291" spans="1:34" x14ac:dyDescent="0.25">
      <c r="A291" s="92" t="str">
        <f t="shared" si="152"/>
        <v/>
      </c>
      <c r="B291" s="49">
        <v>2598</v>
      </c>
      <c r="C291" s="115" t="s">
        <v>492</v>
      </c>
      <c r="D291" s="93" t="str">
        <f t="shared" si="153"/>
        <v/>
      </c>
      <c r="E291" s="94" t="str">
        <f t="shared" si="154"/>
        <v/>
      </c>
      <c r="F291" s="94" t="str">
        <f t="shared" si="155"/>
        <v/>
      </c>
      <c r="G291" s="94" t="str">
        <f t="shared" si="156"/>
        <v/>
      </c>
      <c r="H291" s="94" t="str">
        <f t="shared" si="157"/>
        <v/>
      </c>
      <c r="I291" s="94" t="str">
        <f t="shared" si="158"/>
        <v/>
      </c>
      <c r="J291" s="94" t="str">
        <f t="shared" si="159"/>
        <v/>
      </c>
      <c r="K291" s="94" t="str">
        <f t="shared" si="160"/>
        <v/>
      </c>
      <c r="L291" s="94" t="str">
        <f t="shared" si="161"/>
        <v/>
      </c>
      <c r="M291" s="94" t="str">
        <f t="shared" si="162"/>
        <v/>
      </c>
      <c r="N291" s="94" t="str">
        <f t="shared" si="163"/>
        <v/>
      </c>
      <c r="O291" s="94" t="str">
        <f t="shared" si="164"/>
        <v/>
      </c>
      <c r="P291" s="94" t="str">
        <f t="shared" si="165"/>
        <v/>
      </c>
      <c r="Q291" s="94" t="str">
        <f t="shared" si="166"/>
        <v/>
      </c>
      <c r="R291" s="94" t="str">
        <f t="shared" si="167"/>
        <v/>
      </c>
      <c r="S291" s="94" t="str">
        <f t="shared" si="168"/>
        <v/>
      </c>
      <c r="T291" s="94" t="str">
        <f t="shared" si="169"/>
        <v/>
      </c>
      <c r="U291" s="94" t="str">
        <f t="shared" si="170"/>
        <v/>
      </c>
      <c r="V291" s="94" t="str">
        <f t="shared" si="171"/>
        <v/>
      </c>
      <c r="W291" s="94" t="str">
        <f t="shared" si="172"/>
        <v/>
      </c>
      <c r="X291" s="94" t="str">
        <f t="shared" si="173"/>
        <v/>
      </c>
      <c r="Y291" s="94" t="str">
        <f t="shared" si="174"/>
        <v/>
      </c>
      <c r="Z291" s="94" t="str">
        <f t="shared" si="175"/>
        <v/>
      </c>
      <c r="AA291" s="94" t="str">
        <f t="shared" si="176"/>
        <v/>
      </c>
      <c r="AB291" s="94" t="str">
        <f t="shared" si="177"/>
        <v/>
      </c>
      <c r="AC291" s="94" t="str">
        <f t="shared" si="178"/>
        <v/>
      </c>
      <c r="AD291" s="95" t="str">
        <f t="shared" si="179"/>
        <v/>
      </c>
      <c r="AE291" s="92">
        <f t="shared" si="148"/>
        <v>0</v>
      </c>
      <c r="AF291" s="97" t="str">
        <f t="shared" si="149"/>
        <v/>
      </c>
      <c r="AG291" s="92">
        <f t="shared" si="150"/>
        <v>0</v>
      </c>
      <c r="AH291" s="92">
        <f t="shared" si="151"/>
        <v>0</v>
      </c>
    </row>
    <row r="292" spans="1:34" x14ac:dyDescent="0.25">
      <c r="A292" s="92" t="str">
        <f t="shared" si="152"/>
        <v/>
      </c>
      <c r="B292" s="49">
        <v>2697</v>
      </c>
      <c r="C292" s="115" t="s">
        <v>494</v>
      </c>
      <c r="D292" s="93" t="str">
        <f t="shared" si="153"/>
        <v/>
      </c>
      <c r="E292" s="94" t="str">
        <f t="shared" si="154"/>
        <v/>
      </c>
      <c r="F292" s="94" t="str">
        <f t="shared" si="155"/>
        <v/>
      </c>
      <c r="G292" s="94" t="str">
        <f t="shared" si="156"/>
        <v/>
      </c>
      <c r="H292" s="94" t="str">
        <f t="shared" si="157"/>
        <v/>
      </c>
      <c r="I292" s="94" t="str">
        <f t="shared" si="158"/>
        <v/>
      </c>
      <c r="J292" s="94" t="str">
        <f t="shared" si="159"/>
        <v/>
      </c>
      <c r="K292" s="94" t="str">
        <f t="shared" si="160"/>
        <v/>
      </c>
      <c r="L292" s="94" t="str">
        <f t="shared" si="161"/>
        <v/>
      </c>
      <c r="M292" s="94" t="str">
        <f t="shared" si="162"/>
        <v/>
      </c>
      <c r="N292" s="94" t="str">
        <f t="shared" si="163"/>
        <v/>
      </c>
      <c r="O292" s="94" t="str">
        <f t="shared" si="164"/>
        <v/>
      </c>
      <c r="P292" s="94" t="str">
        <f t="shared" si="165"/>
        <v/>
      </c>
      <c r="Q292" s="94" t="str">
        <f t="shared" si="166"/>
        <v/>
      </c>
      <c r="R292" s="94" t="str">
        <f t="shared" si="167"/>
        <v/>
      </c>
      <c r="S292" s="94" t="str">
        <f t="shared" si="168"/>
        <v/>
      </c>
      <c r="T292" s="94" t="str">
        <f t="shared" si="169"/>
        <v/>
      </c>
      <c r="U292" s="94" t="str">
        <f t="shared" si="170"/>
        <v/>
      </c>
      <c r="V292" s="94" t="str">
        <f t="shared" si="171"/>
        <v/>
      </c>
      <c r="W292" s="94" t="str">
        <f t="shared" si="172"/>
        <v/>
      </c>
      <c r="X292" s="94" t="str">
        <f t="shared" si="173"/>
        <v/>
      </c>
      <c r="Y292" s="94" t="str">
        <f t="shared" si="174"/>
        <v/>
      </c>
      <c r="Z292" s="94" t="str">
        <f t="shared" si="175"/>
        <v/>
      </c>
      <c r="AA292" s="94" t="str">
        <f t="shared" si="176"/>
        <v/>
      </c>
      <c r="AB292" s="94" t="str">
        <f t="shared" si="177"/>
        <v/>
      </c>
      <c r="AC292" s="94" t="str">
        <f t="shared" si="178"/>
        <v/>
      </c>
      <c r="AD292" s="95" t="str">
        <f t="shared" si="179"/>
        <v/>
      </c>
      <c r="AE292" s="92">
        <f t="shared" si="148"/>
        <v>0</v>
      </c>
      <c r="AF292" s="97" t="str">
        <f t="shared" si="149"/>
        <v/>
      </c>
      <c r="AG292" s="92">
        <f t="shared" si="150"/>
        <v>0</v>
      </c>
      <c r="AH292" s="92">
        <f t="shared" si="151"/>
        <v>0</v>
      </c>
    </row>
    <row r="293" spans="1:34" x14ac:dyDescent="0.25">
      <c r="A293" s="92" t="str">
        <f t="shared" si="152"/>
        <v/>
      </c>
      <c r="B293" s="49">
        <v>2926</v>
      </c>
      <c r="C293" s="115" t="s">
        <v>495</v>
      </c>
      <c r="D293" s="93" t="str">
        <f t="shared" si="153"/>
        <v/>
      </c>
      <c r="E293" s="94" t="str">
        <f t="shared" si="154"/>
        <v/>
      </c>
      <c r="F293" s="94" t="str">
        <f t="shared" si="155"/>
        <v/>
      </c>
      <c r="G293" s="94" t="str">
        <f t="shared" si="156"/>
        <v/>
      </c>
      <c r="H293" s="94" t="str">
        <f t="shared" si="157"/>
        <v/>
      </c>
      <c r="I293" s="94" t="str">
        <f t="shared" si="158"/>
        <v/>
      </c>
      <c r="J293" s="94" t="str">
        <f t="shared" si="159"/>
        <v/>
      </c>
      <c r="K293" s="94" t="str">
        <f t="shared" si="160"/>
        <v/>
      </c>
      <c r="L293" s="94" t="str">
        <f t="shared" si="161"/>
        <v/>
      </c>
      <c r="M293" s="94" t="str">
        <f t="shared" si="162"/>
        <v/>
      </c>
      <c r="N293" s="94" t="str">
        <f t="shared" si="163"/>
        <v/>
      </c>
      <c r="O293" s="94" t="str">
        <f t="shared" si="164"/>
        <v/>
      </c>
      <c r="P293" s="94" t="str">
        <f t="shared" si="165"/>
        <v/>
      </c>
      <c r="Q293" s="94" t="str">
        <f t="shared" si="166"/>
        <v/>
      </c>
      <c r="R293" s="94" t="str">
        <f t="shared" si="167"/>
        <v/>
      </c>
      <c r="S293" s="94" t="str">
        <f t="shared" si="168"/>
        <v/>
      </c>
      <c r="T293" s="94" t="str">
        <f t="shared" si="169"/>
        <v/>
      </c>
      <c r="U293" s="94" t="str">
        <f t="shared" si="170"/>
        <v/>
      </c>
      <c r="V293" s="94" t="str">
        <f t="shared" si="171"/>
        <v/>
      </c>
      <c r="W293" s="94" t="str">
        <f t="shared" si="172"/>
        <v/>
      </c>
      <c r="X293" s="94" t="str">
        <f t="shared" si="173"/>
        <v/>
      </c>
      <c r="Y293" s="94" t="str">
        <f t="shared" si="174"/>
        <v/>
      </c>
      <c r="Z293" s="94" t="str">
        <f t="shared" si="175"/>
        <v/>
      </c>
      <c r="AA293" s="94" t="str">
        <f t="shared" si="176"/>
        <v/>
      </c>
      <c r="AB293" s="94" t="str">
        <f t="shared" si="177"/>
        <v/>
      </c>
      <c r="AC293" s="94" t="str">
        <f t="shared" si="178"/>
        <v/>
      </c>
      <c r="AD293" s="95" t="str">
        <f t="shared" si="179"/>
        <v/>
      </c>
      <c r="AE293" s="92">
        <f t="shared" si="148"/>
        <v>0</v>
      </c>
      <c r="AF293" s="97" t="str">
        <f t="shared" si="149"/>
        <v/>
      </c>
      <c r="AG293" s="92">
        <f t="shared" si="150"/>
        <v>0</v>
      </c>
      <c r="AH293" s="92">
        <f t="shared" si="151"/>
        <v>0</v>
      </c>
    </row>
    <row r="294" spans="1:34" x14ac:dyDescent="0.25">
      <c r="A294" s="92" t="str">
        <f t="shared" si="152"/>
        <v/>
      </c>
      <c r="B294" s="49">
        <v>8732</v>
      </c>
      <c r="C294" s="115" t="s">
        <v>496</v>
      </c>
      <c r="D294" s="93" t="str">
        <f t="shared" si="153"/>
        <v/>
      </c>
      <c r="E294" s="94" t="str">
        <f t="shared" si="154"/>
        <v/>
      </c>
      <c r="F294" s="94" t="str">
        <f t="shared" si="155"/>
        <v/>
      </c>
      <c r="G294" s="94" t="str">
        <f t="shared" si="156"/>
        <v/>
      </c>
      <c r="H294" s="94" t="str">
        <f t="shared" si="157"/>
        <v/>
      </c>
      <c r="I294" s="94" t="str">
        <f t="shared" si="158"/>
        <v/>
      </c>
      <c r="J294" s="94" t="str">
        <f t="shared" si="159"/>
        <v/>
      </c>
      <c r="K294" s="94" t="str">
        <f t="shared" si="160"/>
        <v/>
      </c>
      <c r="L294" s="94" t="str">
        <f t="shared" si="161"/>
        <v/>
      </c>
      <c r="M294" s="94" t="str">
        <f t="shared" si="162"/>
        <v/>
      </c>
      <c r="N294" s="94" t="str">
        <f t="shared" si="163"/>
        <v/>
      </c>
      <c r="O294" s="94" t="str">
        <f t="shared" si="164"/>
        <v/>
      </c>
      <c r="P294" s="94" t="str">
        <f t="shared" si="165"/>
        <v/>
      </c>
      <c r="Q294" s="94" t="str">
        <f t="shared" si="166"/>
        <v/>
      </c>
      <c r="R294" s="94" t="str">
        <f t="shared" si="167"/>
        <v/>
      </c>
      <c r="S294" s="94" t="str">
        <f t="shared" si="168"/>
        <v/>
      </c>
      <c r="T294" s="94" t="str">
        <f t="shared" si="169"/>
        <v/>
      </c>
      <c r="U294" s="94" t="str">
        <f t="shared" si="170"/>
        <v/>
      </c>
      <c r="V294" s="94" t="str">
        <f t="shared" si="171"/>
        <v/>
      </c>
      <c r="W294" s="94" t="str">
        <f t="shared" si="172"/>
        <v/>
      </c>
      <c r="X294" s="94" t="str">
        <f t="shared" si="173"/>
        <v/>
      </c>
      <c r="Y294" s="94" t="str">
        <f t="shared" si="174"/>
        <v/>
      </c>
      <c r="Z294" s="94" t="str">
        <f t="shared" si="175"/>
        <v/>
      </c>
      <c r="AA294" s="94" t="str">
        <f t="shared" si="176"/>
        <v/>
      </c>
      <c r="AB294" s="94" t="str">
        <f t="shared" si="177"/>
        <v/>
      </c>
      <c r="AC294" s="94" t="str">
        <f t="shared" si="178"/>
        <v/>
      </c>
      <c r="AD294" s="95" t="str">
        <f t="shared" si="179"/>
        <v/>
      </c>
      <c r="AE294" s="92">
        <f t="shared" si="148"/>
        <v>0</v>
      </c>
      <c r="AF294" s="97" t="str">
        <f t="shared" si="149"/>
        <v/>
      </c>
      <c r="AG294" s="92">
        <f t="shared" si="150"/>
        <v>0</v>
      </c>
      <c r="AH294" s="92">
        <f t="shared" si="151"/>
        <v>0</v>
      </c>
    </row>
    <row r="295" spans="1:34" x14ac:dyDescent="0.25">
      <c r="A295" s="92" t="str">
        <f t="shared" si="152"/>
        <v/>
      </c>
      <c r="B295" s="49">
        <v>2612</v>
      </c>
      <c r="C295" s="115" t="s">
        <v>497</v>
      </c>
      <c r="D295" s="93" t="str">
        <f t="shared" si="153"/>
        <v/>
      </c>
      <c r="E295" s="94" t="str">
        <f t="shared" si="154"/>
        <v/>
      </c>
      <c r="F295" s="94" t="str">
        <f t="shared" si="155"/>
        <v/>
      </c>
      <c r="G295" s="94" t="str">
        <f t="shared" si="156"/>
        <v/>
      </c>
      <c r="H295" s="94" t="str">
        <f t="shared" si="157"/>
        <v/>
      </c>
      <c r="I295" s="94" t="str">
        <f t="shared" si="158"/>
        <v/>
      </c>
      <c r="J295" s="94" t="str">
        <f t="shared" si="159"/>
        <v/>
      </c>
      <c r="K295" s="94" t="str">
        <f t="shared" si="160"/>
        <v/>
      </c>
      <c r="L295" s="94" t="str">
        <f t="shared" si="161"/>
        <v/>
      </c>
      <c r="M295" s="94" t="str">
        <f t="shared" si="162"/>
        <v/>
      </c>
      <c r="N295" s="94" t="str">
        <f t="shared" si="163"/>
        <v/>
      </c>
      <c r="O295" s="94" t="str">
        <f t="shared" si="164"/>
        <v/>
      </c>
      <c r="P295" s="94" t="str">
        <f t="shared" si="165"/>
        <v/>
      </c>
      <c r="Q295" s="94" t="str">
        <f t="shared" si="166"/>
        <v/>
      </c>
      <c r="R295" s="94" t="str">
        <f t="shared" si="167"/>
        <v/>
      </c>
      <c r="S295" s="94" t="str">
        <f t="shared" si="168"/>
        <v/>
      </c>
      <c r="T295" s="94" t="str">
        <f t="shared" si="169"/>
        <v/>
      </c>
      <c r="U295" s="94" t="str">
        <f t="shared" si="170"/>
        <v/>
      </c>
      <c r="V295" s="94" t="str">
        <f t="shared" si="171"/>
        <v/>
      </c>
      <c r="W295" s="94" t="str">
        <f t="shared" si="172"/>
        <v/>
      </c>
      <c r="X295" s="94" t="str">
        <f t="shared" si="173"/>
        <v/>
      </c>
      <c r="Y295" s="94" t="str">
        <f t="shared" si="174"/>
        <v/>
      </c>
      <c r="Z295" s="94" t="str">
        <f t="shared" si="175"/>
        <v/>
      </c>
      <c r="AA295" s="94" t="str">
        <f t="shared" si="176"/>
        <v/>
      </c>
      <c r="AB295" s="94" t="str">
        <f t="shared" si="177"/>
        <v/>
      </c>
      <c r="AC295" s="94" t="str">
        <f t="shared" si="178"/>
        <v/>
      </c>
      <c r="AD295" s="95" t="str">
        <f t="shared" si="179"/>
        <v/>
      </c>
      <c r="AE295" s="92">
        <f t="shared" si="148"/>
        <v>0</v>
      </c>
      <c r="AF295" s="97" t="str">
        <f t="shared" si="149"/>
        <v/>
      </c>
      <c r="AG295" s="92">
        <f t="shared" si="150"/>
        <v>0</v>
      </c>
      <c r="AH295" s="92">
        <f t="shared" si="151"/>
        <v>0</v>
      </c>
    </row>
    <row r="296" spans="1:34" x14ac:dyDescent="0.25">
      <c r="A296" s="92" t="str">
        <f t="shared" si="152"/>
        <v/>
      </c>
      <c r="B296" s="49">
        <v>5364</v>
      </c>
      <c r="C296" s="115" t="s">
        <v>498</v>
      </c>
      <c r="D296" s="93" t="str">
        <f t="shared" si="153"/>
        <v/>
      </c>
      <c r="E296" s="94" t="str">
        <f t="shared" si="154"/>
        <v/>
      </c>
      <c r="F296" s="94" t="str">
        <f t="shared" si="155"/>
        <v/>
      </c>
      <c r="G296" s="94" t="str">
        <f t="shared" si="156"/>
        <v/>
      </c>
      <c r="H296" s="94" t="str">
        <f t="shared" si="157"/>
        <v/>
      </c>
      <c r="I296" s="94" t="str">
        <f t="shared" si="158"/>
        <v/>
      </c>
      <c r="J296" s="94" t="str">
        <f t="shared" si="159"/>
        <v/>
      </c>
      <c r="K296" s="94" t="str">
        <f t="shared" si="160"/>
        <v/>
      </c>
      <c r="L296" s="94" t="str">
        <f t="shared" si="161"/>
        <v/>
      </c>
      <c r="M296" s="94" t="str">
        <f t="shared" si="162"/>
        <v/>
      </c>
      <c r="N296" s="94" t="str">
        <f t="shared" si="163"/>
        <v/>
      </c>
      <c r="O296" s="94" t="str">
        <f t="shared" si="164"/>
        <v/>
      </c>
      <c r="P296" s="94" t="str">
        <f t="shared" si="165"/>
        <v/>
      </c>
      <c r="Q296" s="94" t="str">
        <f t="shared" si="166"/>
        <v/>
      </c>
      <c r="R296" s="94" t="str">
        <f t="shared" si="167"/>
        <v/>
      </c>
      <c r="S296" s="94" t="str">
        <f t="shared" si="168"/>
        <v/>
      </c>
      <c r="T296" s="94" t="str">
        <f t="shared" si="169"/>
        <v/>
      </c>
      <c r="U296" s="94" t="str">
        <f t="shared" si="170"/>
        <v/>
      </c>
      <c r="V296" s="94" t="str">
        <f t="shared" si="171"/>
        <v/>
      </c>
      <c r="W296" s="94" t="str">
        <f t="shared" si="172"/>
        <v/>
      </c>
      <c r="X296" s="94" t="str">
        <f t="shared" si="173"/>
        <v/>
      </c>
      <c r="Y296" s="94" t="str">
        <f t="shared" si="174"/>
        <v/>
      </c>
      <c r="Z296" s="94" t="str">
        <f t="shared" si="175"/>
        <v/>
      </c>
      <c r="AA296" s="94" t="str">
        <f t="shared" si="176"/>
        <v/>
      </c>
      <c r="AB296" s="94" t="str">
        <f t="shared" si="177"/>
        <v/>
      </c>
      <c r="AC296" s="94" t="str">
        <f t="shared" si="178"/>
        <v/>
      </c>
      <c r="AD296" s="95" t="str">
        <f t="shared" si="179"/>
        <v/>
      </c>
      <c r="AE296" s="92">
        <f t="shared" si="148"/>
        <v>0</v>
      </c>
      <c r="AF296" s="97" t="str">
        <f t="shared" si="149"/>
        <v/>
      </c>
      <c r="AG296" s="92">
        <f t="shared" si="150"/>
        <v>0</v>
      </c>
      <c r="AH296" s="92">
        <f t="shared" si="151"/>
        <v>0</v>
      </c>
    </row>
    <row r="297" spans="1:34" x14ac:dyDescent="0.25">
      <c r="A297" s="92" t="str">
        <f t="shared" si="152"/>
        <v/>
      </c>
      <c r="B297" s="49">
        <v>8631</v>
      </c>
      <c r="C297" s="115" t="s">
        <v>500</v>
      </c>
      <c r="D297" s="93" t="str">
        <f t="shared" si="153"/>
        <v/>
      </c>
      <c r="E297" s="94" t="str">
        <f t="shared" si="154"/>
        <v/>
      </c>
      <c r="F297" s="94" t="str">
        <f t="shared" si="155"/>
        <v/>
      </c>
      <c r="G297" s="94" t="str">
        <f t="shared" si="156"/>
        <v/>
      </c>
      <c r="H297" s="94" t="str">
        <f t="shared" si="157"/>
        <v/>
      </c>
      <c r="I297" s="94" t="str">
        <f t="shared" si="158"/>
        <v/>
      </c>
      <c r="J297" s="94" t="str">
        <f t="shared" si="159"/>
        <v/>
      </c>
      <c r="K297" s="94" t="str">
        <f t="shared" si="160"/>
        <v/>
      </c>
      <c r="L297" s="94" t="str">
        <f t="shared" si="161"/>
        <v/>
      </c>
      <c r="M297" s="94" t="str">
        <f t="shared" si="162"/>
        <v/>
      </c>
      <c r="N297" s="94" t="str">
        <f t="shared" si="163"/>
        <v/>
      </c>
      <c r="O297" s="94" t="str">
        <f t="shared" si="164"/>
        <v/>
      </c>
      <c r="P297" s="94" t="str">
        <f t="shared" si="165"/>
        <v/>
      </c>
      <c r="Q297" s="94" t="str">
        <f t="shared" si="166"/>
        <v/>
      </c>
      <c r="R297" s="94" t="str">
        <f t="shared" si="167"/>
        <v/>
      </c>
      <c r="S297" s="94" t="str">
        <f t="shared" si="168"/>
        <v/>
      </c>
      <c r="T297" s="94" t="str">
        <f t="shared" si="169"/>
        <v/>
      </c>
      <c r="U297" s="94" t="str">
        <f t="shared" si="170"/>
        <v/>
      </c>
      <c r="V297" s="94" t="str">
        <f t="shared" si="171"/>
        <v/>
      </c>
      <c r="W297" s="94" t="str">
        <f t="shared" si="172"/>
        <v/>
      </c>
      <c r="X297" s="94" t="str">
        <f t="shared" si="173"/>
        <v/>
      </c>
      <c r="Y297" s="94" t="str">
        <f t="shared" si="174"/>
        <v/>
      </c>
      <c r="Z297" s="94" t="str">
        <f t="shared" si="175"/>
        <v/>
      </c>
      <c r="AA297" s="94" t="str">
        <f t="shared" si="176"/>
        <v/>
      </c>
      <c r="AB297" s="94" t="str">
        <f t="shared" si="177"/>
        <v/>
      </c>
      <c r="AC297" s="94" t="str">
        <f t="shared" si="178"/>
        <v/>
      </c>
      <c r="AD297" s="95" t="str">
        <f t="shared" si="179"/>
        <v/>
      </c>
      <c r="AE297" s="92">
        <f t="shared" si="148"/>
        <v>0</v>
      </c>
      <c r="AF297" s="97" t="str">
        <f t="shared" si="149"/>
        <v/>
      </c>
      <c r="AG297" s="92">
        <f t="shared" si="150"/>
        <v>0</v>
      </c>
      <c r="AH297" s="92">
        <f t="shared" si="151"/>
        <v>0</v>
      </c>
    </row>
    <row r="298" spans="1:34" x14ac:dyDescent="0.25">
      <c r="A298" s="92" t="str">
        <f t="shared" si="152"/>
        <v/>
      </c>
      <c r="B298" s="49">
        <v>2616</v>
      </c>
      <c r="C298" s="115" t="s">
        <v>501</v>
      </c>
      <c r="D298" s="93" t="str">
        <f t="shared" si="153"/>
        <v/>
      </c>
      <c r="E298" s="94" t="str">
        <f t="shared" si="154"/>
        <v/>
      </c>
      <c r="F298" s="94" t="str">
        <f t="shared" si="155"/>
        <v/>
      </c>
      <c r="G298" s="94" t="str">
        <f t="shared" si="156"/>
        <v/>
      </c>
      <c r="H298" s="94" t="str">
        <f t="shared" si="157"/>
        <v/>
      </c>
      <c r="I298" s="94" t="str">
        <f t="shared" si="158"/>
        <v/>
      </c>
      <c r="J298" s="94" t="str">
        <f t="shared" si="159"/>
        <v/>
      </c>
      <c r="K298" s="94" t="str">
        <f t="shared" si="160"/>
        <v/>
      </c>
      <c r="L298" s="94" t="str">
        <f t="shared" si="161"/>
        <v/>
      </c>
      <c r="M298" s="94" t="str">
        <f t="shared" si="162"/>
        <v/>
      </c>
      <c r="N298" s="94" t="str">
        <f t="shared" si="163"/>
        <v/>
      </c>
      <c r="O298" s="94" t="str">
        <f t="shared" si="164"/>
        <v/>
      </c>
      <c r="P298" s="94" t="str">
        <f t="shared" si="165"/>
        <v/>
      </c>
      <c r="Q298" s="94" t="str">
        <f t="shared" si="166"/>
        <v/>
      </c>
      <c r="R298" s="94" t="str">
        <f t="shared" si="167"/>
        <v/>
      </c>
      <c r="S298" s="94" t="str">
        <f t="shared" si="168"/>
        <v/>
      </c>
      <c r="T298" s="94" t="str">
        <f t="shared" si="169"/>
        <v/>
      </c>
      <c r="U298" s="94" t="str">
        <f t="shared" si="170"/>
        <v/>
      </c>
      <c r="V298" s="94" t="str">
        <f t="shared" si="171"/>
        <v/>
      </c>
      <c r="W298" s="94" t="str">
        <f t="shared" si="172"/>
        <v/>
      </c>
      <c r="X298" s="94" t="str">
        <f t="shared" si="173"/>
        <v/>
      </c>
      <c r="Y298" s="94" t="str">
        <f t="shared" si="174"/>
        <v/>
      </c>
      <c r="Z298" s="94" t="str">
        <f t="shared" si="175"/>
        <v/>
      </c>
      <c r="AA298" s="94" t="str">
        <f t="shared" si="176"/>
        <v/>
      </c>
      <c r="AB298" s="94" t="str">
        <f t="shared" si="177"/>
        <v/>
      </c>
      <c r="AC298" s="94" t="str">
        <f t="shared" si="178"/>
        <v/>
      </c>
      <c r="AD298" s="95" t="str">
        <f t="shared" si="179"/>
        <v/>
      </c>
      <c r="AE298" s="92">
        <f t="shared" si="148"/>
        <v>0</v>
      </c>
      <c r="AF298" s="97" t="str">
        <f t="shared" si="149"/>
        <v/>
      </c>
      <c r="AG298" s="92">
        <f t="shared" si="150"/>
        <v>0</v>
      </c>
      <c r="AH298" s="92">
        <f t="shared" si="151"/>
        <v>0</v>
      </c>
    </row>
    <row r="299" spans="1:34" x14ac:dyDescent="0.25">
      <c r="A299" s="92" t="str">
        <f t="shared" si="152"/>
        <v/>
      </c>
      <c r="B299" s="49">
        <v>3877</v>
      </c>
      <c r="C299" s="115" t="s">
        <v>502</v>
      </c>
      <c r="D299" s="93" t="str">
        <f t="shared" si="153"/>
        <v/>
      </c>
      <c r="E299" s="94" t="str">
        <f t="shared" si="154"/>
        <v/>
      </c>
      <c r="F299" s="94" t="str">
        <f t="shared" si="155"/>
        <v/>
      </c>
      <c r="G299" s="94" t="str">
        <f t="shared" si="156"/>
        <v/>
      </c>
      <c r="H299" s="94" t="str">
        <f t="shared" si="157"/>
        <v/>
      </c>
      <c r="I299" s="94" t="str">
        <f t="shared" si="158"/>
        <v/>
      </c>
      <c r="J299" s="94" t="str">
        <f t="shared" si="159"/>
        <v/>
      </c>
      <c r="K299" s="94" t="str">
        <f t="shared" si="160"/>
        <v/>
      </c>
      <c r="L299" s="94" t="str">
        <f t="shared" si="161"/>
        <v/>
      </c>
      <c r="M299" s="94" t="str">
        <f t="shared" si="162"/>
        <v/>
      </c>
      <c r="N299" s="94" t="str">
        <f t="shared" si="163"/>
        <v/>
      </c>
      <c r="O299" s="94" t="str">
        <f t="shared" si="164"/>
        <v/>
      </c>
      <c r="P299" s="94" t="str">
        <f t="shared" si="165"/>
        <v/>
      </c>
      <c r="Q299" s="94" t="str">
        <f t="shared" si="166"/>
        <v/>
      </c>
      <c r="R299" s="94" t="str">
        <f t="shared" si="167"/>
        <v/>
      </c>
      <c r="S299" s="94" t="str">
        <f t="shared" si="168"/>
        <v/>
      </c>
      <c r="T299" s="94" t="str">
        <f t="shared" si="169"/>
        <v/>
      </c>
      <c r="U299" s="94" t="str">
        <f t="shared" si="170"/>
        <v/>
      </c>
      <c r="V299" s="94" t="str">
        <f t="shared" si="171"/>
        <v/>
      </c>
      <c r="W299" s="94" t="str">
        <f t="shared" si="172"/>
        <v/>
      </c>
      <c r="X299" s="94" t="str">
        <f t="shared" si="173"/>
        <v/>
      </c>
      <c r="Y299" s="94" t="str">
        <f t="shared" si="174"/>
        <v/>
      </c>
      <c r="Z299" s="94" t="str">
        <f t="shared" si="175"/>
        <v/>
      </c>
      <c r="AA299" s="94" t="str">
        <f t="shared" si="176"/>
        <v/>
      </c>
      <c r="AB299" s="94" t="str">
        <f t="shared" si="177"/>
        <v/>
      </c>
      <c r="AC299" s="94" t="str">
        <f t="shared" si="178"/>
        <v/>
      </c>
      <c r="AD299" s="95" t="str">
        <f t="shared" si="179"/>
        <v/>
      </c>
      <c r="AE299" s="92">
        <f t="shared" si="148"/>
        <v>0</v>
      </c>
      <c r="AF299" s="97" t="str">
        <f t="shared" si="149"/>
        <v/>
      </c>
      <c r="AG299" s="92">
        <f t="shared" si="150"/>
        <v>0</v>
      </c>
      <c r="AH299" s="92">
        <f t="shared" si="151"/>
        <v>0</v>
      </c>
    </row>
    <row r="300" spans="1:34" x14ac:dyDescent="0.25">
      <c r="A300" s="92" t="str">
        <f t="shared" si="152"/>
        <v/>
      </c>
      <c r="B300" s="49">
        <v>8048</v>
      </c>
      <c r="C300" s="115" t="s">
        <v>503</v>
      </c>
      <c r="D300" s="93" t="str">
        <f t="shared" si="153"/>
        <v/>
      </c>
      <c r="E300" s="94" t="str">
        <f t="shared" si="154"/>
        <v/>
      </c>
      <c r="F300" s="94" t="str">
        <f t="shared" si="155"/>
        <v/>
      </c>
      <c r="G300" s="94" t="str">
        <f t="shared" si="156"/>
        <v/>
      </c>
      <c r="H300" s="94" t="str">
        <f t="shared" si="157"/>
        <v/>
      </c>
      <c r="I300" s="94" t="str">
        <f t="shared" si="158"/>
        <v/>
      </c>
      <c r="J300" s="94" t="str">
        <f t="shared" si="159"/>
        <v/>
      </c>
      <c r="K300" s="94" t="str">
        <f t="shared" si="160"/>
        <v/>
      </c>
      <c r="L300" s="94" t="str">
        <f t="shared" si="161"/>
        <v/>
      </c>
      <c r="M300" s="94" t="str">
        <f t="shared" si="162"/>
        <v/>
      </c>
      <c r="N300" s="94" t="str">
        <f t="shared" si="163"/>
        <v/>
      </c>
      <c r="O300" s="94" t="str">
        <f t="shared" si="164"/>
        <v/>
      </c>
      <c r="P300" s="94" t="str">
        <f t="shared" si="165"/>
        <v/>
      </c>
      <c r="Q300" s="94" t="str">
        <f t="shared" si="166"/>
        <v/>
      </c>
      <c r="R300" s="94" t="str">
        <f t="shared" si="167"/>
        <v/>
      </c>
      <c r="S300" s="94" t="str">
        <f t="shared" si="168"/>
        <v/>
      </c>
      <c r="T300" s="94" t="str">
        <f t="shared" si="169"/>
        <v/>
      </c>
      <c r="U300" s="94" t="str">
        <f t="shared" si="170"/>
        <v/>
      </c>
      <c r="V300" s="94" t="str">
        <f t="shared" si="171"/>
        <v/>
      </c>
      <c r="W300" s="94" t="str">
        <f t="shared" si="172"/>
        <v/>
      </c>
      <c r="X300" s="94" t="str">
        <f t="shared" si="173"/>
        <v/>
      </c>
      <c r="Y300" s="94" t="str">
        <f t="shared" si="174"/>
        <v/>
      </c>
      <c r="Z300" s="94" t="str">
        <f t="shared" si="175"/>
        <v/>
      </c>
      <c r="AA300" s="94" t="str">
        <f t="shared" si="176"/>
        <v/>
      </c>
      <c r="AB300" s="94" t="str">
        <f t="shared" si="177"/>
        <v/>
      </c>
      <c r="AC300" s="94" t="str">
        <f t="shared" si="178"/>
        <v/>
      </c>
      <c r="AD300" s="95" t="str">
        <f t="shared" si="179"/>
        <v/>
      </c>
      <c r="AE300" s="92">
        <f t="shared" si="148"/>
        <v>0</v>
      </c>
      <c r="AF300" s="97" t="str">
        <f t="shared" si="149"/>
        <v/>
      </c>
      <c r="AG300" s="92">
        <f t="shared" si="150"/>
        <v>0</v>
      </c>
      <c r="AH300" s="92">
        <f t="shared" si="151"/>
        <v>0</v>
      </c>
    </row>
    <row r="301" spans="1:34" x14ac:dyDescent="0.25">
      <c r="A301" s="92" t="str">
        <f t="shared" si="152"/>
        <v/>
      </c>
      <c r="B301" s="49">
        <v>8286</v>
      </c>
      <c r="C301" s="115" t="s">
        <v>504</v>
      </c>
      <c r="D301" s="93" t="str">
        <f t="shared" si="153"/>
        <v/>
      </c>
      <c r="E301" s="94" t="str">
        <f t="shared" si="154"/>
        <v/>
      </c>
      <c r="F301" s="94" t="str">
        <f t="shared" si="155"/>
        <v/>
      </c>
      <c r="G301" s="94" t="str">
        <f t="shared" si="156"/>
        <v/>
      </c>
      <c r="H301" s="94" t="str">
        <f t="shared" si="157"/>
        <v/>
      </c>
      <c r="I301" s="94" t="str">
        <f t="shared" si="158"/>
        <v/>
      </c>
      <c r="J301" s="94" t="str">
        <f t="shared" si="159"/>
        <v/>
      </c>
      <c r="K301" s="94" t="str">
        <f t="shared" si="160"/>
        <v/>
      </c>
      <c r="L301" s="94" t="str">
        <f t="shared" si="161"/>
        <v/>
      </c>
      <c r="M301" s="94" t="str">
        <f t="shared" si="162"/>
        <v/>
      </c>
      <c r="N301" s="94" t="str">
        <f t="shared" si="163"/>
        <v/>
      </c>
      <c r="O301" s="94" t="str">
        <f t="shared" si="164"/>
        <v/>
      </c>
      <c r="P301" s="94" t="str">
        <f t="shared" si="165"/>
        <v/>
      </c>
      <c r="Q301" s="94" t="str">
        <f t="shared" si="166"/>
        <v/>
      </c>
      <c r="R301" s="94" t="str">
        <f t="shared" si="167"/>
        <v/>
      </c>
      <c r="S301" s="94" t="str">
        <f t="shared" si="168"/>
        <v/>
      </c>
      <c r="T301" s="94" t="str">
        <f t="shared" si="169"/>
        <v/>
      </c>
      <c r="U301" s="94" t="str">
        <f t="shared" si="170"/>
        <v/>
      </c>
      <c r="V301" s="94" t="str">
        <f t="shared" si="171"/>
        <v/>
      </c>
      <c r="W301" s="94" t="str">
        <f t="shared" si="172"/>
        <v/>
      </c>
      <c r="X301" s="94" t="str">
        <f t="shared" si="173"/>
        <v/>
      </c>
      <c r="Y301" s="94" t="str">
        <f t="shared" si="174"/>
        <v/>
      </c>
      <c r="Z301" s="94" t="str">
        <f t="shared" si="175"/>
        <v/>
      </c>
      <c r="AA301" s="94" t="str">
        <f t="shared" si="176"/>
        <v/>
      </c>
      <c r="AB301" s="94" t="str">
        <f t="shared" si="177"/>
        <v/>
      </c>
      <c r="AC301" s="94" t="str">
        <f t="shared" si="178"/>
        <v/>
      </c>
      <c r="AD301" s="95" t="str">
        <f t="shared" si="179"/>
        <v/>
      </c>
      <c r="AE301" s="92">
        <f t="shared" si="148"/>
        <v>0</v>
      </c>
      <c r="AF301" s="97" t="str">
        <f t="shared" si="149"/>
        <v/>
      </c>
      <c r="AG301" s="92">
        <f t="shared" si="150"/>
        <v>0</v>
      </c>
      <c r="AH301" s="92">
        <f t="shared" si="151"/>
        <v>0</v>
      </c>
    </row>
    <row r="302" spans="1:34" x14ac:dyDescent="0.25">
      <c r="A302" s="92" t="str">
        <f t="shared" si="152"/>
        <v/>
      </c>
      <c r="B302" s="49">
        <v>2604</v>
      </c>
      <c r="C302" s="115" t="s">
        <v>505</v>
      </c>
      <c r="D302" s="93" t="str">
        <f t="shared" si="153"/>
        <v/>
      </c>
      <c r="E302" s="94" t="str">
        <f t="shared" si="154"/>
        <v/>
      </c>
      <c r="F302" s="94" t="str">
        <f t="shared" si="155"/>
        <v/>
      </c>
      <c r="G302" s="94" t="str">
        <f t="shared" si="156"/>
        <v/>
      </c>
      <c r="H302" s="94" t="str">
        <f t="shared" si="157"/>
        <v/>
      </c>
      <c r="I302" s="94" t="str">
        <f t="shared" si="158"/>
        <v/>
      </c>
      <c r="J302" s="94" t="str">
        <f t="shared" si="159"/>
        <v/>
      </c>
      <c r="K302" s="94" t="str">
        <f t="shared" si="160"/>
        <v/>
      </c>
      <c r="L302" s="94" t="str">
        <f t="shared" si="161"/>
        <v/>
      </c>
      <c r="M302" s="94" t="str">
        <f t="shared" si="162"/>
        <v/>
      </c>
      <c r="N302" s="94" t="str">
        <f t="shared" si="163"/>
        <v/>
      </c>
      <c r="O302" s="94" t="str">
        <f t="shared" si="164"/>
        <v/>
      </c>
      <c r="P302" s="94" t="str">
        <f t="shared" si="165"/>
        <v/>
      </c>
      <c r="Q302" s="94" t="str">
        <f t="shared" si="166"/>
        <v/>
      </c>
      <c r="R302" s="94" t="str">
        <f t="shared" si="167"/>
        <v/>
      </c>
      <c r="S302" s="94" t="str">
        <f t="shared" si="168"/>
        <v/>
      </c>
      <c r="T302" s="94" t="str">
        <f t="shared" si="169"/>
        <v/>
      </c>
      <c r="U302" s="94" t="str">
        <f t="shared" si="170"/>
        <v/>
      </c>
      <c r="V302" s="94" t="str">
        <f t="shared" si="171"/>
        <v/>
      </c>
      <c r="W302" s="94" t="str">
        <f t="shared" si="172"/>
        <v/>
      </c>
      <c r="X302" s="94" t="str">
        <f t="shared" si="173"/>
        <v/>
      </c>
      <c r="Y302" s="94" t="str">
        <f t="shared" si="174"/>
        <v/>
      </c>
      <c r="Z302" s="94" t="str">
        <f t="shared" si="175"/>
        <v/>
      </c>
      <c r="AA302" s="94" t="str">
        <f t="shared" si="176"/>
        <v/>
      </c>
      <c r="AB302" s="94" t="str">
        <f t="shared" si="177"/>
        <v/>
      </c>
      <c r="AC302" s="94" t="str">
        <f t="shared" si="178"/>
        <v/>
      </c>
      <c r="AD302" s="95" t="str">
        <f t="shared" si="179"/>
        <v/>
      </c>
      <c r="AE302" s="92">
        <f t="shared" si="148"/>
        <v>0</v>
      </c>
      <c r="AF302" s="97" t="str">
        <f t="shared" si="149"/>
        <v/>
      </c>
      <c r="AG302" s="92">
        <f t="shared" si="150"/>
        <v>0</v>
      </c>
      <c r="AH302" s="92">
        <f t="shared" si="151"/>
        <v>0</v>
      </c>
    </row>
    <row r="303" spans="1:34" x14ac:dyDescent="0.25">
      <c r="A303" s="92" t="str">
        <f t="shared" si="152"/>
        <v/>
      </c>
      <c r="B303" s="49">
        <v>2678</v>
      </c>
      <c r="C303" s="115" t="s">
        <v>507</v>
      </c>
      <c r="D303" s="93" t="str">
        <f t="shared" si="153"/>
        <v/>
      </c>
      <c r="E303" s="94" t="str">
        <f t="shared" si="154"/>
        <v/>
      </c>
      <c r="F303" s="94" t="str">
        <f t="shared" si="155"/>
        <v/>
      </c>
      <c r="G303" s="94" t="str">
        <f t="shared" si="156"/>
        <v/>
      </c>
      <c r="H303" s="94" t="str">
        <f t="shared" si="157"/>
        <v/>
      </c>
      <c r="I303" s="94" t="str">
        <f t="shared" si="158"/>
        <v/>
      </c>
      <c r="J303" s="94" t="str">
        <f t="shared" si="159"/>
        <v/>
      </c>
      <c r="K303" s="94" t="str">
        <f t="shared" si="160"/>
        <v/>
      </c>
      <c r="L303" s="94" t="str">
        <f t="shared" si="161"/>
        <v/>
      </c>
      <c r="M303" s="94" t="str">
        <f t="shared" si="162"/>
        <v/>
      </c>
      <c r="N303" s="94" t="str">
        <f t="shared" si="163"/>
        <v/>
      </c>
      <c r="O303" s="94" t="str">
        <f t="shared" si="164"/>
        <v/>
      </c>
      <c r="P303" s="94" t="str">
        <f t="shared" si="165"/>
        <v/>
      </c>
      <c r="Q303" s="94" t="str">
        <f t="shared" si="166"/>
        <v/>
      </c>
      <c r="R303" s="94" t="str">
        <f t="shared" si="167"/>
        <v/>
      </c>
      <c r="S303" s="94" t="str">
        <f t="shared" si="168"/>
        <v/>
      </c>
      <c r="T303" s="94" t="str">
        <f t="shared" si="169"/>
        <v/>
      </c>
      <c r="U303" s="94" t="str">
        <f t="shared" si="170"/>
        <v/>
      </c>
      <c r="V303" s="94" t="str">
        <f t="shared" si="171"/>
        <v/>
      </c>
      <c r="W303" s="94" t="str">
        <f t="shared" si="172"/>
        <v/>
      </c>
      <c r="X303" s="94" t="str">
        <f t="shared" si="173"/>
        <v/>
      </c>
      <c r="Y303" s="94" t="str">
        <f t="shared" si="174"/>
        <v/>
      </c>
      <c r="Z303" s="94" t="str">
        <f t="shared" si="175"/>
        <v/>
      </c>
      <c r="AA303" s="94" t="str">
        <f t="shared" si="176"/>
        <v/>
      </c>
      <c r="AB303" s="94" t="str">
        <f t="shared" si="177"/>
        <v/>
      </c>
      <c r="AC303" s="94" t="str">
        <f t="shared" si="178"/>
        <v/>
      </c>
      <c r="AD303" s="95" t="str">
        <f t="shared" si="179"/>
        <v/>
      </c>
      <c r="AE303" s="92">
        <f t="shared" si="148"/>
        <v>0</v>
      </c>
      <c r="AF303" s="97" t="str">
        <f t="shared" si="149"/>
        <v/>
      </c>
      <c r="AG303" s="92">
        <f t="shared" si="150"/>
        <v>0</v>
      </c>
      <c r="AH303" s="92">
        <f t="shared" si="151"/>
        <v>0</v>
      </c>
    </row>
    <row r="304" spans="1:34" x14ac:dyDescent="0.25">
      <c r="A304" s="92" t="str">
        <f t="shared" si="152"/>
        <v/>
      </c>
      <c r="B304" s="49">
        <v>1117</v>
      </c>
      <c r="C304" s="115" t="s">
        <v>791</v>
      </c>
      <c r="D304" s="93" t="str">
        <f t="shared" si="153"/>
        <v/>
      </c>
      <c r="E304" s="94" t="str">
        <f t="shared" si="154"/>
        <v/>
      </c>
      <c r="F304" s="94" t="str">
        <f t="shared" si="155"/>
        <v/>
      </c>
      <c r="G304" s="94" t="str">
        <f t="shared" si="156"/>
        <v/>
      </c>
      <c r="H304" s="94" t="str">
        <f t="shared" si="157"/>
        <v/>
      </c>
      <c r="I304" s="94" t="str">
        <f t="shared" si="158"/>
        <v/>
      </c>
      <c r="J304" s="94" t="str">
        <f t="shared" si="159"/>
        <v/>
      </c>
      <c r="K304" s="94" t="str">
        <f t="shared" si="160"/>
        <v/>
      </c>
      <c r="L304" s="94" t="str">
        <f t="shared" si="161"/>
        <v/>
      </c>
      <c r="M304" s="94" t="str">
        <f t="shared" si="162"/>
        <v/>
      </c>
      <c r="N304" s="94" t="str">
        <f t="shared" si="163"/>
        <v/>
      </c>
      <c r="O304" s="94" t="str">
        <f t="shared" si="164"/>
        <v/>
      </c>
      <c r="P304" s="94" t="str">
        <f t="shared" si="165"/>
        <v/>
      </c>
      <c r="Q304" s="94" t="str">
        <f t="shared" si="166"/>
        <v/>
      </c>
      <c r="R304" s="94" t="str">
        <f t="shared" si="167"/>
        <v/>
      </c>
      <c r="S304" s="94" t="str">
        <f t="shared" si="168"/>
        <v/>
      </c>
      <c r="T304" s="94" t="str">
        <f t="shared" si="169"/>
        <v/>
      </c>
      <c r="U304" s="94" t="str">
        <f t="shared" si="170"/>
        <v/>
      </c>
      <c r="V304" s="94" t="str">
        <f t="shared" si="171"/>
        <v/>
      </c>
      <c r="W304" s="94" t="str">
        <f t="shared" si="172"/>
        <v/>
      </c>
      <c r="X304" s="94" t="str">
        <f t="shared" si="173"/>
        <v/>
      </c>
      <c r="Y304" s="94" t="str">
        <f t="shared" si="174"/>
        <v/>
      </c>
      <c r="Z304" s="94" t="str">
        <f t="shared" si="175"/>
        <v/>
      </c>
      <c r="AA304" s="94" t="str">
        <f t="shared" si="176"/>
        <v/>
      </c>
      <c r="AB304" s="94" t="str">
        <f t="shared" si="177"/>
        <v/>
      </c>
      <c r="AC304" s="94" t="str">
        <f t="shared" si="178"/>
        <v/>
      </c>
      <c r="AD304" s="95" t="str">
        <f t="shared" si="179"/>
        <v/>
      </c>
      <c r="AE304" s="92">
        <f t="shared" si="148"/>
        <v>0</v>
      </c>
      <c r="AF304" s="97" t="str">
        <f t="shared" si="149"/>
        <v/>
      </c>
      <c r="AG304" s="92">
        <f t="shared" si="150"/>
        <v>0</v>
      </c>
      <c r="AH304" s="92">
        <f t="shared" si="151"/>
        <v>0</v>
      </c>
    </row>
    <row r="305" spans="1:34" x14ac:dyDescent="0.25">
      <c r="A305" s="92" t="str">
        <f t="shared" si="152"/>
        <v/>
      </c>
      <c r="B305" s="49">
        <v>8378</v>
      </c>
      <c r="C305" s="115" t="s">
        <v>508</v>
      </c>
      <c r="D305" s="93" t="str">
        <f t="shared" si="153"/>
        <v/>
      </c>
      <c r="E305" s="94" t="str">
        <f t="shared" si="154"/>
        <v/>
      </c>
      <c r="F305" s="94" t="str">
        <f t="shared" si="155"/>
        <v/>
      </c>
      <c r="G305" s="94" t="str">
        <f t="shared" si="156"/>
        <v/>
      </c>
      <c r="H305" s="94" t="str">
        <f t="shared" si="157"/>
        <v/>
      </c>
      <c r="I305" s="94" t="str">
        <f t="shared" si="158"/>
        <v/>
      </c>
      <c r="J305" s="94" t="str">
        <f t="shared" si="159"/>
        <v/>
      </c>
      <c r="K305" s="94" t="str">
        <f t="shared" si="160"/>
        <v/>
      </c>
      <c r="L305" s="94" t="str">
        <f t="shared" si="161"/>
        <v/>
      </c>
      <c r="M305" s="94" t="str">
        <f t="shared" si="162"/>
        <v/>
      </c>
      <c r="N305" s="94" t="str">
        <f t="shared" si="163"/>
        <v/>
      </c>
      <c r="O305" s="94" t="str">
        <f t="shared" si="164"/>
        <v/>
      </c>
      <c r="P305" s="94" t="str">
        <f t="shared" si="165"/>
        <v/>
      </c>
      <c r="Q305" s="94" t="str">
        <f t="shared" si="166"/>
        <v/>
      </c>
      <c r="R305" s="94" t="str">
        <f t="shared" si="167"/>
        <v/>
      </c>
      <c r="S305" s="94" t="str">
        <f t="shared" si="168"/>
        <v/>
      </c>
      <c r="T305" s="94" t="str">
        <f t="shared" si="169"/>
        <v/>
      </c>
      <c r="U305" s="94" t="str">
        <f t="shared" si="170"/>
        <v/>
      </c>
      <c r="V305" s="94" t="str">
        <f t="shared" si="171"/>
        <v/>
      </c>
      <c r="W305" s="94" t="str">
        <f t="shared" si="172"/>
        <v/>
      </c>
      <c r="X305" s="94" t="str">
        <f t="shared" si="173"/>
        <v/>
      </c>
      <c r="Y305" s="94" t="str">
        <f t="shared" si="174"/>
        <v/>
      </c>
      <c r="Z305" s="94" t="str">
        <f t="shared" si="175"/>
        <v/>
      </c>
      <c r="AA305" s="94" t="str">
        <f t="shared" si="176"/>
        <v/>
      </c>
      <c r="AB305" s="94" t="str">
        <f t="shared" si="177"/>
        <v/>
      </c>
      <c r="AC305" s="94" t="str">
        <f t="shared" si="178"/>
        <v/>
      </c>
      <c r="AD305" s="95" t="str">
        <f t="shared" si="179"/>
        <v/>
      </c>
      <c r="AE305" s="92">
        <f t="shared" si="148"/>
        <v>0</v>
      </c>
      <c r="AF305" s="97" t="str">
        <f t="shared" si="149"/>
        <v/>
      </c>
      <c r="AG305" s="92">
        <f t="shared" si="150"/>
        <v>0</v>
      </c>
      <c r="AH305" s="92">
        <f t="shared" si="151"/>
        <v>0</v>
      </c>
    </row>
    <row r="306" spans="1:34" x14ac:dyDescent="0.25">
      <c r="A306" s="92" t="str">
        <f t="shared" si="152"/>
        <v/>
      </c>
      <c r="B306" s="49">
        <v>3184</v>
      </c>
      <c r="C306" s="115" t="s">
        <v>509</v>
      </c>
      <c r="D306" s="93" t="str">
        <f t="shared" si="153"/>
        <v/>
      </c>
      <c r="E306" s="94" t="str">
        <f t="shared" si="154"/>
        <v/>
      </c>
      <c r="F306" s="94" t="str">
        <f t="shared" si="155"/>
        <v/>
      </c>
      <c r="G306" s="94" t="str">
        <f t="shared" si="156"/>
        <v/>
      </c>
      <c r="H306" s="94" t="str">
        <f t="shared" si="157"/>
        <v/>
      </c>
      <c r="I306" s="94" t="str">
        <f t="shared" si="158"/>
        <v/>
      </c>
      <c r="J306" s="94" t="str">
        <f t="shared" si="159"/>
        <v/>
      </c>
      <c r="K306" s="94" t="str">
        <f t="shared" si="160"/>
        <v/>
      </c>
      <c r="L306" s="94" t="str">
        <f t="shared" si="161"/>
        <v/>
      </c>
      <c r="M306" s="94" t="str">
        <f t="shared" si="162"/>
        <v/>
      </c>
      <c r="N306" s="94" t="str">
        <f t="shared" si="163"/>
        <v/>
      </c>
      <c r="O306" s="94" t="str">
        <f t="shared" si="164"/>
        <v/>
      </c>
      <c r="P306" s="94" t="str">
        <f t="shared" si="165"/>
        <v/>
      </c>
      <c r="Q306" s="94" t="str">
        <f t="shared" si="166"/>
        <v/>
      </c>
      <c r="R306" s="94" t="str">
        <f t="shared" si="167"/>
        <v/>
      </c>
      <c r="S306" s="94" t="str">
        <f t="shared" si="168"/>
        <v/>
      </c>
      <c r="T306" s="94" t="str">
        <f t="shared" si="169"/>
        <v/>
      </c>
      <c r="U306" s="94" t="str">
        <f t="shared" si="170"/>
        <v/>
      </c>
      <c r="V306" s="94" t="str">
        <f t="shared" si="171"/>
        <v/>
      </c>
      <c r="W306" s="94" t="str">
        <f t="shared" si="172"/>
        <v/>
      </c>
      <c r="X306" s="94" t="str">
        <f t="shared" si="173"/>
        <v/>
      </c>
      <c r="Y306" s="94" t="str">
        <f t="shared" si="174"/>
        <v/>
      </c>
      <c r="Z306" s="94" t="str">
        <f t="shared" si="175"/>
        <v/>
      </c>
      <c r="AA306" s="94" t="str">
        <f t="shared" si="176"/>
        <v/>
      </c>
      <c r="AB306" s="94" t="str">
        <f t="shared" si="177"/>
        <v/>
      </c>
      <c r="AC306" s="94" t="str">
        <f t="shared" si="178"/>
        <v/>
      </c>
      <c r="AD306" s="95" t="str">
        <f t="shared" si="179"/>
        <v/>
      </c>
      <c r="AE306" s="92">
        <f t="shared" si="148"/>
        <v>0</v>
      </c>
      <c r="AF306" s="97" t="str">
        <f t="shared" si="149"/>
        <v/>
      </c>
      <c r="AG306" s="92">
        <f t="shared" si="150"/>
        <v>0</v>
      </c>
      <c r="AH306" s="92">
        <f t="shared" si="151"/>
        <v>0</v>
      </c>
    </row>
    <row r="307" spans="1:34" x14ac:dyDescent="0.25">
      <c r="A307" s="92" t="str">
        <f t="shared" si="152"/>
        <v/>
      </c>
      <c r="B307" s="49">
        <v>8303</v>
      </c>
      <c r="C307" s="115" t="s">
        <v>510</v>
      </c>
      <c r="D307" s="93" t="str">
        <f t="shared" si="153"/>
        <v/>
      </c>
      <c r="E307" s="94" t="str">
        <f t="shared" si="154"/>
        <v/>
      </c>
      <c r="F307" s="94" t="str">
        <f t="shared" si="155"/>
        <v/>
      </c>
      <c r="G307" s="94" t="str">
        <f t="shared" si="156"/>
        <v/>
      </c>
      <c r="H307" s="94" t="str">
        <f t="shared" si="157"/>
        <v/>
      </c>
      <c r="I307" s="94" t="str">
        <f t="shared" si="158"/>
        <v/>
      </c>
      <c r="J307" s="94" t="str">
        <f t="shared" si="159"/>
        <v/>
      </c>
      <c r="K307" s="94" t="str">
        <f t="shared" si="160"/>
        <v/>
      </c>
      <c r="L307" s="94" t="str">
        <f t="shared" si="161"/>
        <v/>
      </c>
      <c r="M307" s="94" t="str">
        <f t="shared" si="162"/>
        <v/>
      </c>
      <c r="N307" s="94" t="str">
        <f t="shared" si="163"/>
        <v/>
      </c>
      <c r="O307" s="94" t="str">
        <f t="shared" si="164"/>
        <v/>
      </c>
      <c r="P307" s="94" t="str">
        <f t="shared" si="165"/>
        <v/>
      </c>
      <c r="Q307" s="94" t="str">
        <f t="shared" si="166"/>
        <v/>
      </c>
      <c r="R307" s="94" t="str">
        <f t="shared" si="167"/>
        <v/>
      </c>
      <c r="S307" s="94" t="str">
        <f t="shared" si="168"/>
        <v/>
      </c>
      <c r="T307" s="94" t="str">
        <f t="shared" si="169"/>
        <v/>
      </c>
      <c r="U307" s="94" t="str">
        <f t="shared" si="170"/>
        <v/>
      </c>
      <c r="V307" s="94" t="str">
        <f t="shared" si="171"/>
        <v/>
      </c>
      <c r="W307" s="94" t="str">
        <f t="shared" si="172"/>
        <v/>
      </c>
      <c r="X307" s="94" t="str">
        <f t="shared" si="173"/>
        <v/>
      </c>
      <c r="Y307" s="94" t="str">
        <f t="shared" si="174"/>
        <v/>
      </c>
      <c r="Z307" s="94" t="str">
        <f t="shared" si="175"/>
        <v/>
      </c>
      <c r="AA307" s="94" t="str">
        <f t="shared" si="176"/>
        <v/>
      </c>
      <c r="AB307" s="94" t="str">
        <f t="shared" si="177"/>
        <v/>
      </c>
      <c r="AC307" s="94" t="str">
        <f t="shared" si="178"/>
        <v/>
      </c>
      <c r="AD307" s="95" t="str">
        <f t="shared" si="179"/>
        <v/>
      </c>
      <c r="AE307" s="92">
        <f t="shared" si="148"/>
        <v>0</v>
      </c>
      <c r="AF307" s="97" t="str">
        <f t="shared" si="149"/>
        <v/>
      </c>
      <c r="AG307" s="92">
        <f t="shared" si="150"/>
        <v>0</v>
      </c>
      <c r="AH307" s="92">
        <f t="shared" si="151"/>
        <v>0</v>
      </c>
    </row>
    <row r="308" spans="1:34" x14ac:dyDescent="0.25">
      <c r="A308" s="92" t="str">
        <f t="shared" si="152"/>
        <v/>
      </c>
      <c r="B308" s="49">
        <v>566</v>
      </c>
      <c r="C308" s="115" t="s">
        <v>511</v>
      </c>
      <c r="D308" s="93" t="str">
        <f t="shared" si="153"/>
        <v/>
      </c>
      <c r="E308" s="94" t="str">
        <f t="shared" si="154"/>
        <v/>
      </c>
      <c r="F308" s="94" t="str">
        <f t="shared" si="155"/>
        <v/>
      </c>
      <c r="G308" s="94" t="str">
        <f t="shared" si="156"/>
        <v/>
      </c>
      <c r="H308" s="94" t="str">
        <f t="shared" si="157"/>
        <v/>
      </c>
      <c r="I308" s="94" t="str">
        <f t="shared" si="158"/>
        <v/>
      </c>
      <c r="J308" s="94" t="str">
        <f t="shared" si="159"/>
        <v/>
      </c>
      <c r="K308" s="94" t="str">
        <f t="shared" si="160"/>
        <v/>
      </c>
      <c r="L308" s="94" t="str">
        <f t="shared" si="161"/>
        <v/>
      </c>
      <c r="M308" s="94" t="str">
        <f t="shared" si="162"/>
        <v/>
      </c>
      <c r="N308" s="94" t="str">
        <f t="shared" si="163"/>
        <v/>
      </c>
      <c r="O308" s="94" t="str">
        <f t="shared" si="164"/>
        <v/>
      </c>
      <c r="P308" s="94" t="str">
        <f t="shared" si="165"/>
        <v/>
      </c>
      <c r="Q308" s="94" t="str">
        <f t="shared" si="166"/>
        <v/>
      </c>
      <c r="R308" s="94" t="str">
        <f t="shared" si="167"/>
        <v/>
      </c>
      <c r="S308" s="94" t="str">
        <f t="shared" si="168"/>
        <v/>
      </c>
      <c r="T308" s="94" t="str">
        <f t="shared" si="169"/>
        <v/>
      </c>
      <c r="U308" s="94" t="str">
        <f t="shared" si="170"/>
        <v/>
      </c>
      <c r="V308" s="94" t="str">
        <f t="shared" si="171"/>
        <v/>
      </c>
      <c r="W308" s="94" t="str">
        <f t="shared" si="172"/>
        <v/>
      </c>
      <c r="X308" s="94" t="str">
        <f t="shared" si="173"/>
        <v/>
      </c>
      <c r="Y308" s="94" t="str">
        <f t="shared" si="174"/>
        <v/>
      </c>
      <c r="Z308" s="94" t="str">
        <f t="shared" si="175"/>
        <v/>
      </c>
      <c r="AA308" s="94" t="str">
        <f t="shared" si="176"/>
        <v/>
      </c>
      <c r="AB308" s="94" t="str">
        <f t="shared" si="177"/>
        <v/>
      </c>
      <c r="AC308" s="94" t="str">
        <f t="shared" si="178"/>
        <v/>
      </c>
      <c r="AD308" s="95" t="str">
        <f t="shared" si="179"/>
        <v/>
      </c>
      <c r="AE308" s="92">
        <f t="shared" si="148"/>
        <v>0</v>
      </c>
      <c r="AF308" s="97" t="str">
        <f t="shared" si="149"/>
        <v/>
      </c>
      <c r="AG308" s="92">
        <f t="shared" si="150"/>
        <v>0</v>
      </c>
      <c r="AH308" s="92">
        <f t="shared" si="151"/>
        <v>0</v>
      </c>
    </row>
    <row r="309" spans="1:34" x14ac:dyDescent="0.25">
      <c r="A309" s="92" t="str">
        <f t="shared" si="152"/>
        <v/>
      </c>
      <c r="B309" s="49">
        <v>1575</v>
      </c>
      <c r="C309" s="115" t="s">
        <v>515</v>
      </c>
      <c r="D309" s="93" t="str">
        <f t="shared" si="153"/>
        <v/>
      </c>
      <c r="E309" s="94" t="str">
        <f t="shared" si="154"/>
        <v/>
      </c>
      <c r="F309" s="94" t="str">
        <f t="shared" si="155"/>
        <v/>
      </c>
      <c r="G309" s="94" t="str">
        <f t="shared" si="156"/>
        <v/>
      </c>
      <c r="H309" s="94" t="str">
        <f t="shared" si="157"/>
        <v/>
      </c>
      <c r="I309" s="94" t="str">
        <f t="shared" si="158"/>
        <v/>
      </c>
      <c r="J309" s="94" t="str">
        <f t="shared" si="159"/>
        <v/>
      </c>
      <c r="K309" s="94" t="str">
        <f t="shared" si="160"/>
        <v/>
      </c>
      <c r="L309" s="94" t="str">
        <f t="shared" si="161"/>
        <v/>
      </c>
      <c r="M309" s="94" t="str">
        <f t="shared" si="162"/>
        <v/>
      </c>
      <c r="N309" s="94" t="str">
        <f t="shared" si="163"/>
        <v/>
      </c>
      <c r="O309" s="94" t="str">
        <f t="shared" si="164"/>
        <v/>
      </c>
      <c r="P309" s="94" t="str">
        <f t="shared" si="165"/>
        <v/>
      </c>
      <c r="Q309" s="94" t="str">
        <f t="shared" si="166"/>
        <v/>
      </c>
      <c r="R309" s="94" t="str">
        <f t="shared" si="167"/>
        <v/>
      </c>
      <c r="S309" s="94" t="str">
        <f t="shared" si="168"/>
        <v/>
      </c>
      <c r="T309" s="94" t="str">
        <f t="shared" si="169"/>
        <v/>
      </c>
      <c r="U309" s="94" t="str">
        <f t="shared" si="170"/>
        <v/>
      </c>
      <c r="V309" s="94" t="str">
        <f t="shared" si="171"/>
        <v/>
      </c>
      <c r="W309" s="94" t="str">
        <f t="shared" si="172"/>
        <v/>
      </c>
      <c r="X309" s="94" t="str">
        <f t="shared" si="173"/>
        <v/>
      </c>
      <c r="Y309" s="94" t="str">
        <f t="shared" si="174"/>
        <v/>
      </c>
      <c r="Z309" s="94" t="str">
        <f t="shared" si="175"/>
        <v/>
      </c>
      <c r="AA309" s="94" t="str">
        <f t="shared" si="176"/>
        <v/>
      </c>
      <c r="AB309" s="94" t="str">
        <f t="shared" si="177"/>
        <v/>
      </c>
      <c r="AC309" s="94" t="str">
        <f t="shared" si="178"/>
        <v/>
      </c>
      <c r="AD309" s="95" t="str">
        <f t="shared" si="179"/>
        <v/>
      </c>
      <c r="AE309" s="92">
        <f t="shared" si="148"/>
        <v>0</v>
      </c>
      <c r="AF309" s="97" t="str">
        <f t="shared" si="149"/>
        <v/>
      </c>
      <c r="AG309" s="92">
        <f t="shared" si="150"/>
        <v>0</v>
      </c>
      <c r="AH309" s="92">
        <f t="shared" si="151"/>
        <v>0</v>
      </c>
    </row>
    <row r="310" spans="1:34" x14ac:dyDescent="0.25">
      <c r="A310" s="92" t="str">
        <f t="shared" si="152"/>
        <v/>
      </c>
      <c r="B310" s="49">
        <v>3224</v>
      </c>
      <c r="C310" s="115" t="s">
        <v>792</v>
      </c>
      <c r="D310" s="93" t="str">
        <f t="shared" si="153"/>
        <v/>
      </c>
      <c r="E310" s="94" t="str">
        <f t="shared" si="154"/>
        <v/>
      </c>
      <c r="F310" s="94" t="str">
        <f t="shared" si="155"/>
        <v/>
      </c>
      <c r="G310" s="94" t="str">
        <f t="shared" si="156"/>
        <v/>
      </c>
      <c r="H310" s="94" t="str">
        <f t="shared" si="157"/>
        <v/>
      </c>
      <c r="I310" s="94" t="str">
        <f t="shared" si="158"/>
        <v/>
      </c>
      <c r="J310" s="94" t="str">
        <f t="shared" si="159"/>
        <v/>
      </c>
      <c r="K310" s="94" t="str">
        <f t="shared" si="160"/>
        <v/>
      </c>
      <c r="L310" s="94" t="str">
        <f t="shared" si="161"/>
        <v/>
      </c>
      <c r="M310" s="94" t="str">
        <f t="shared" si="162"/>
        <v/>
      </c>
      <c r="N310" s="94" t="str">
        <f t="shared" si="163"/>
        <v/>
      </c>
      <c r="O310" s="94" t="str">
        <f t="shared" si="164"/>
        <v/>
      </c>
      <c r="P310" s="94" t="str">
        <f t="shared" si="165"/>
        <v/>
      </c>
      <c r="Q310" s="94" t="str">
        <f t="shared" si="166"/>
        <v/>
      </c>
      <c r="R310" s="94" t="str">
        <f t="shared" si="167"/>
        <v/>
      </c>
      <c r="S310" s="94" t="str">
        <f t="shared" si="168"/>
        <v/>
      </c>
      <c r="T310" s="94" t="str">
        <f t="shared" si="169"/>
        <v/>
      </c>
      <c r="U310" s="94" t="str">
        <f t="shared" si="170"/>
        <v/>
      </c>
      <c r="V310" s="94" t="str">
        <f t="shared" si="171"/>
        <v/>
      </c>
      <c r="W310" s="94" t="str">
        <f t="shared" si="172"/>
        <v/>
      </c>
      <c r="X310" s="94" t="str">
        <f t="shared" si="173"/>
        <v/>
      </c>
      <c r="Y310" s="94" t="str">
        <f t="shared" si="174"/>
        <v/>
      </c>
      <c r="Z310" s="94" t="str">
        <f t="shared" si="175"/>
        <v/>
      </c>
      <c r="AA310" s="94" t="str">
        <f t="shared" si="176"/>
        <v/>
      </c>
      <c r="AB310" s="94" t="str">
        <f t="shared" si="177"/>
        <v/>
      </c>
      <c r="AC310" s="94" t="str">
        <f t="shared" si="178"/>
        <v/>
      </c>
      <c r="AD310" s="95" t="str">
        <f t="shared" si="179"/>
        <v/>
      </c>
      <c r="AE310" s="92">
        <f t="shared" si="148"/>
        <v>0</v>
      </c>
      <c r="AF310" s="97" t="str">
        <f t="shared" si="149"/>
        <v/>
      </c>
      <c r="AG310" s="92">
        <f t="shared" si="150"/>
        <v>0</v>
      </c>
      <c r="AH310" s="92">
        <f t="shared" si="151"/>
        <v>0</v>
      </c>
    </row>
    <row r="311" spans="1:34" x14ac:dyDescent="0.25">
      <c r="A311" s="92" t="str">
        <f t="shared" si="152"/>
        <v/>
      </c>
      <c r="B311" s="49">
        <v>3591</v>
      </c>
      <c r="C311" s="115" t="s">
        <v>516</v>
      </c>
      <c r="D311" s="93" t="str">
        <f t="shared" si="153"/>
        <v/>
      </c>
      <c r="E311" s="94" t="str">
        <f t="shared" si="154"/>
        <v/>
      </c>
      <c r="F311" s="94" t="str">
        <f t="shared" si="155"/>
        <v/>
      </c>
      <c r="G311" s="94" t="str">
        <f t="shared" si="156"/>
        <v/>
      </c>
      <c r="H311" s="94" t="str">
        <f t="shared" si="157"/>
        <v/>
      </c>
      <c r="I311" s="94" t="str">
        <f t="shared" si="158"/>
        <v/>
      </c>
      <c r="J311" s="94" t="str">
        <f t="shared" si="159"/>
        <v/>
      </c>
      <c r="K311" s="94" t="str">
        <f t="shared" si="160"/>
        <v/>
      </c>
      <c r="L311" s="94" t="str">
        <f t="shared" si="161"/>
        <v/>
      </c>
      <c r="M311" s="94" t="str">
        <f t="shared" si="162"/>
        <v/>
      </c>
      <c r="N311" s="94" t="str">
        <f t="shared" si="163"/>
        <v/>
      </c>
      <c r="O311" s="94" t="str">
        <f t="shared" si="164"/>
        <v/>
      </c>
      <c r="P311" s="94" t="str">
        <f t="shared" si="165"/>
        <v/>
      </c>
      <c r="Q311" s="94" t="str">
        <f t="shared" si="166"/>
        <v/>
      </c>
      <c r="R311" s="94" t="str">
        <f t="shared" si="167"/>
        <v/>
      </c>
      <c r="S311" s="94" t="str">
        <f t="shared" si="168"/>
        <v/>
      </c>
      <c r="T311" s="94" t="str">
        <f t="shared" si="169"/>
        <v/>
      </c>
      <c r="U311" s="94" t="str">
        <f t="shared" si="170"/>
        <v/>
      </c>
      <c r="V311" s="94" t="str">
        <f t="shared" si="171"/>
        <v/>
      </c>
      <c r="W311" s="94" t="str">
        <f t="shared" si="172"/>
        <v/>
      </c>
      <c r="X311" s="94" t="str">
        <f t="shared" si="173"/>
        <v/>
      </c>
      <c r="Y311" s="94" t="str">
        <f t="shared" si="174"/>
        <v/>
      </c>
      <c r="Z311" s="94" t="str">
        <f t="shared" si="175"/>
        <v/>
      </c>
      <c r="AA311" s="94" t="str">
        <f t="shared" si="176"/>
        <v/>
      </c>
      <c r="AB311" s="94" t="str">
        <f t="shared" si="177"/>
        <v/>
      </c>
      <c r="AC311" s="94" t="str">
        <f t="shared" si="178"/>
        <v/>
      </c>
      <c r="AD311" s="95" t="str">
        <f t="shared" si="179"/>
        <v/>
      </c>
      <c r="AE311" s="92">
        <f t="shared" si="148"/>
        <v>0</v>
      </c>
      <c r="AF311" s="97" t="str">
        <f t="shared" si="149"/>
        <v/>
      </c>
      <c r="AG311" s="92">
        <f t="shared" si="150"/>
        <v>0</v>
      </c>
      <c r="AH311" s="92">
        <f t="shared" si="151"/>
        <v>0</v>
      </c>
    </row>
    <row r="312" spans="1:34" x14ac:dyDescent="0.25">
      <c r="A312" s="92" t="str">
        <f t="shared" si="152"/>
        <v/>
      </c>
      <c r="B312" s="49">
        <v>8058</v>
      </c>
      <c r="C312" s="115" t="s">
        <v>517</v>
      </c>
      <c r="D312" s="93" t="str">
        <f t="shared" si="153"/>
        <v/>
      </c>
      <c r="E312" s="94" t="str">
        <f t="shared" si="154"/>
        <v/>
      </c>
      <c r="F312" s="94" t="str">
        <f t="shared" si="155"/>
        <v/>
      </c>
      <c r="G312" s="94" t="str">
        <f t="shared" si="156"/>
        <v/>
      </c>
      <c r="H312" s="94" t="str">
        <f t="shared" si="157"/>
        <v/>
      </c>
      <c r="I312" s="94" t="str">
        <f t="shared" si="158"/>
        <v/>
      </c>
      <c r="J312" s="94" t="str">
        <f t="shared" si="159"/>
        <v/>
      </c>
      <c r="K312" s="94" t="str">
        <f t="shared" si="160"/>
        <v/>
      </c>
      <c r="L312" s="94" t="str">
        <f t="shared" si="161"/>
        <v/>
      </c>
      <c r="M312" s="94" t="str">
        <f t="shared" si="162"/>
        <v/>
      </c>
      <c r="N312" s="94" t="str">
        <f t="shared" si="163"/>
        <v/>
      </c>
      <c r="O312" s="94" t="str">
        <f t="shared" si="164"/>
        <v/>
      </c>
      <c r="P312" s="94" t="str">
        <f t="shared" si="165"/>
        <v/>
      </c>
      <c r="Q312" s="94" t="str">
        <f t="shared" si="166"/>
        <v/>
      </c>
      <c r="R312" s="94" t="str">
        <f t="shared" si="167"/>
        <v/>
      </c>
      <c r="S312" s="94" t="str">
        <f t="shared" si="168"/>
        <v/>
      </c>
      <c r="T312" s="94" t="str">
        <f t="shared" si="169"/>
        <v/>
      </c>
      <c r="U312" s="94" t="str">
        <f t="shared" si="170"/>
        <v/>
      </c>
      <c r="V312" s="94" t="str">
        <f t="shared" si="171"/>
        <v/>
      </c>
      <c r="W312" s="94" t="str">
        <f t="shared" si="172"/>
        <v/>
      </c>
      <c r="X312" s="94" t="str">
        <f t="shared" si="173"/>
        <v/>
      </c>
      <c r="Y312" s="94" t="str">
        <f t="shared" si="174"/>
        <v/>
      </c>
      <c r="Z312" s="94" t="str">
        <f t="shared" si="175"/>
        <v/>
      </c>
      <c r="AA312" s="94" t="str">
        <f t="shared" si="176"/>
        <v/>
      </c>
      <c r="AB312" s="94" t="str">
        <f t="shared" si="177"/>
        <v/>
      </c>
      <c r="AC312" s="94" t="str">
        <f t="shared" si="178"/>
        <v/>
      </c>
      <c r="AD312" s="95" t="str">
        <f t="shared" si="179"/>
        <v/>
      </c>
      <c r="AE312" s="92">
        <f t="shared" si="148"/>
        <v>0</v>
      </c>
      <c r="AF312" s="97" t="str">
        <f t="shared" si="149"/>
        <v/>
      </c>
      <c r="AG312" s="92">
        <f t="shared" si="150"/>
        <v>0</v>
      </c>
      <c r="AH312" s="92">
        <f t="shared" si="151"/>
        <v>0</v>
      </c>
    </row>
    <row r="313" spans="1:34" x14ac:dyDescent="0.25">
      <c r="A313" s="92" t="str">
        <f t="shared" si="152"/>
        <v/>
      </c>
      <c r="B313" s="49">
        <v>5929</v>
      </c>
      <c r="C313" s="115" t="s">
        <v>518</v>
      </c>
      <c r="D313" s="93" t="str">
        <f t="shared" si="153"/>
        <v/>
      </c>
      <c r="E313" s="94" t="str">
        <f t="shared" si="154"/>
        <v/>
      </c>
      <c r="F313" s="94" t="str">
        <f t="shared" si="155"/>
        <v/>
      </c>
      <c r="G313" s="94" t="str">
        <f t="shared" si="156"/>
        <v/>
      </c>
      <c r="H313" s="94" t="str">
        <f t="shared" si="157"/>
        <v/>
      </c>
      <c r="I313" s="94" t="str">
        <f t="shared" si="158"/>
        <v/>
      </c>
      <c r="J313" s="94" t="str">
        <f t="shared" si="159"/>
        <v/>
      </c>
      <c r="K313" s="94" t="str">
        <f t="shared" si="160"/>
        <v/>
      </c>
      <c r="L313" s="94" t="str">
        <f t="shared" si="161"/>
        <v/>
      </c>
      <c r="M313" s="94" t="str">
        <f t="shared" si="162"/>
        <v/>
      </c>
      <c r="N313" s="94" t="str">
        <f t="shared" si="163"/>
        <v/>
      </c>
      <c r="O313" s="94" t="str">
        <f t="shared" si="164"/>
        <v/>
      </c>
      <c r="P313" s="94" t="str">
        <f t="shared" si="165"/>
        <v/>
      </c>
      <c r="Q313" s="94" t="str">
        <f t="shared" si="166"/>
        <v/>
      </c>
      <c r="R313" s="94" t="str">
        <f t="shared" si="167"/>
        <v/>
      </c>
      <c r="S313" s="94" t="str">
        <f t="shared" si="168"/>
        <v/>
      </c>
      <c r="T313" s="94" t="str">
        <f t="shared" si="169"/>
        <v/>
      </c>
      <c r="U313" s="94" t="str">
        <f t="shared" si="170"/>
        <v/>
      </c>
      <c r="V313" s="94" t="str">
        <f t="shared" si="171"/>
        <v/>
      </c>
      <c r="W313" s="94" t="str">
        <f t="shared" si="172"/>
        <v/>
      </c>
      <c r="X313" s="94" t="str">
        <f t="shared" si="173"/>
        <v/>
      </c>
      <c r="Y313" s="94" t="str">
        <f t="shared" si="174"/>
        <v/>
      </c>
      <c r="Z313" s="94" t="str">
        <f t="shared" si="175"/>
        <v/>
      </c>
      <c r="AA313" s="94" t="str">
        <f t="shared" si="176"/>
        <v/>
      </c>
      <c r="AB313" s="94" t="str">
        <f t="shared" si="177"/>
        <v/>
      </c>
      <c r="AC313" s="94" t="str">
        <f t="shared" si="178"/>
        <v/>
      </c>
      <c r="AD313" s="95" t="str">
        <f t="shared" si="179"/>
        <v/>
      </c>
      <c r="AE313" s="92">
        <f t="shared" si="148"/>
        <v>0</v>
      </c>
      <c r="AF313" s="97" t="str">
        <f t="shared" si="149"/>
        <v/>
      </c>
      <c r="AG313" s="92">
        <f t="shared" si="150"/>
        <v>0</v>
      </c>
      <c r="AH313" s="92">
        <f t="shared" si="151"/>
        <v>0</v>
      </c>
    </row>
    <row r="314" spans="1:34" x14ac:dyDescent="0.25">
      <c r="A314" s="92" t="str">
        <f t="shared" si="152"/>
        <v/>
      </c>
      <c r="B314" s="49">
        <v>2748</v>
      </c>
      <c r="C314" s="115" t="s">
        <v>519</v>
      </c>
      <c r="D314" s="93" t="str">
        <f t="shared" si="153"/>
        <v/>
      </c>
      <c r="E314" s="94" t="str">
        <f t="shared" si="154"/>
        <v/>
      </c>
      <c r="F314" s="94" t="str">
        <f t="shared" si="155"/>
        <v/>
      </c>
      <c r="G314" s="94" t="str">
        <f t="shared" si="156"/>
        <v/>
      </c>
      <c r="H314" s="94" t="str">
        <f t="shared" si="157"/>
        <v/>
      </c>
      <c r="I314" s="94" t="str">
        <f t="shared" si="158"/>
        <v/>
      </c>
      <c r="J314" s="94" t="str">
        <f t="shared" si="159"/>
        <v/>
      </c>
      <c r="K314" s="94" t="str">
        <f t="shared" si="160"/>
        <v/>
      </c>
      <c r="L314" s="94" t="str">
        <f t="shared" si="161"/>
        <v/>
      </c>
      <c r="M314" s="94" t="str">
        <f t="shared" si="162"/>
        <v/>
      </c>
      <c r="N314" s="94" t="str">
        <f t="shared" si="163"/>
        <v/>
      </c>
      <c r="O314" s="94" t="str">
        <f t="shared" si="164"/>
        <v/>
      </c>
      <c r="P314" s="94" t="str">
        <f t="shared" si="165"/>
        <v/>
      </c>
      <c r="Q314" s="94" t="str">
        <f t="shared" si="166"/>
        <v/>
      </c>
      <c r="R314" s="94" t="str">
        <f t="shared" si="167"/>
        <v/>
      </c>
      <c r="S314" s="94" t="str">
        <f t="shared" si="168"/>
        <v/>
      </c>
      <c r="T314" s="94" t="str">
        <f t="shared" si="169"/>
        <v/>
      </c>
      <c r="U314" s="94" t="str">
        <f t="shared" si="170"/>
        <v/>
      </c>
      <c r="V314" s="94" t="str">
        <f t="shared" si="171"/>
        <v/>
      </c>
      <c r="W314" s="94" t="str">
        <f t="shared" si="172"/>
        <v/>
      </c>
      <c r="X314" s="94" t="str">
        <f t="shared" si="173"/>
        <v/>
      </c>
      <c r="Y314" s="94" t="str">
        <f t="shared" si="174"/>
        <v/>
      </c>
      <c r="Z314" s="94" t="str">
        <f t="shared" si="175"/>
        <v/>
      </c>
      <c r="AA314" s="94" t="str">
        <f t="shared" si="176"/>
        <v/>
      </c>
      <c r="AB314" s="94" t="str">
        <f t="shared" si="177"/>
        <v/>
      </c>
      <c r="AC314" s="94" t="str">
        <f t="shared" si="178"/>
        <v/>
      </c>
      <c r="AD314" s="95" t="str">
        <f t="shared" si="179"/>
        <v/>
      </c>
      <c r="AE314" s="92">
        <f t="shared" si="148"/>
        <v>0</v>
      </c>
      <c r="AF314" s="97" t="str">
        <f t="shared" si="149"/>
        <v/>
      </c>
      <c r="AG314" s="92">
        <f t="shared" si="150"/>
        <v>0</v>
      </c>
      <c r="AH314" s="92">
        <f t="shared" si="151"/>
        <v>0</v>
      </c>
    </row>
    <row r="315" spans="1:34" x14ac:dyDescent="0.25">
      <c r="A315" s="92" t="str">
        <f t="shared" si="152"/>
        <v/>
      </c>
      <c r="B315" s="49">
        <v>2742</v>
      </c>
      <c r="C315" s="115" t="s">
        <v>523</v>
      </c>
      <c r="D315" s="93" t="str">
        <f t="shared" si="153"/>
        <v/>
      </c>
      <c r="E315" s="94" t="str">
        <f t="shared" si="154"/>
        <v/>
      </c>
      <c r="F315" s="94" t="str">
        <f t="shared" si="155"/>
        <v/>
      </c>
      <c r="G315" s="94" t="str">
        <f t="shared" si="156"/>
        <v/>
      </c>
      <c r="H315" s="94" t="str">
        <f t="shared" si="157"/>
        <v/>
      </c>
      <c r="I315" s="94" t="str">
        <f t="shared" si="158"/>
        <v/>
      </c>
      <c r="J315" s="94" t="str">
        <f t="shared" si="159"/>
        <v/>
      </c>
      <c r="K315" s="94" t="str">
        <f t="shared" si="160"/>
        <v/>
      </c>
      <c r="L315" s="94" t="str">
        <f t="shared" si="161"/>
        <v/>
      </c>
      <c r="M315" s="94" t="str">
        <f t="shared" si="162"/>
        <v/>
      </c>
      <c r="N315" s="94" t="str">
        <f t="shared" si="163"/>
        <v/>
      </c>
      <c r="O315" s="94" t="str">
        <f t="shared" si="164"/>
        <v/>
      </c>
      <c r="P315" s="94" t="str">
        <f t="shared" si="165"/>
        <v/>
      </c>
      <c r="Q315" s="94" t="str">
        <f t="shared" si="166"/>
        <v/>
      </c>
      <c r="R315" s="94" t="str">
        <f t="shared" si="167"/>
        <v/>
      </c>
      <c r="S315" s="94" t="str">
        <f t="shared" si="168"/>
        <v/>
      </c>
      <c r="T315" s="94" t="str">
        <f t="shared" si="169"/>
        <v/>
      </c>
      <c r="U315" s="94" t="str">
        <f t="shared" si="170"/>
        <v/>
      </c>
      <c r="V315" s="94" t="str">
        <f t="shared" si="171"/>
        <v/>
      </c>
      <c r="W315" s="94" t="str">
        <f t="shared" si="172"/>
        <v/>
      </c>
      <c r="X315" s="94" t="str">
        <f t="shared" si="173"/>
        <v/>
      </c>
      <c r="Y315" s="94" t="str">
        <f t="shared" si="174"/>
        <v/>
      </c>
      <c r="Z315" s="94" t="str">
        <f t="shared" si="175"/>
        <v/>
      </c>
      <c r="AA315" s="94" t="str">
        <f t="shared" si="176"/>
        <v/>
      </c>
      <c r="AB315" s="94" t="str">
        <f t="shared" si="177"/>
        <v/>
      </c>
      <c r="AC315" s="94" t="str">
        <f t="shared" si="178"/>
        <v/>
      </c>
      <c r="AD315" s="95" t="str">
        <f t="shared" si="179"/>
        <v/>
      </c>
      <c r="AE315" s="92">
        <f t="shared" si="148"/>
        <v>0</v>
      </c>
      <c r="AF315" s="97" t="str">
        <f t="shared" si="149"/>
        <v/>
      </c>
      <c r="AG315" s="92">
        <f t="shared" si="150"/>
        <v>0</v>
      </c>
      <c r="AH315" s="92">
        <f t="shared" si="151"/>
        <v>0</v>
      </c>
    </row>
    <row r="316" spans="1:34" x14ac:dyDescent="0.25">
      <c r="A316" s="92" t="str">
        <f t="shared" si="152"/>
        <v/>
      </c>
      <c r="B316" s="49">
        <v>3565</v>
      </c>
      <c r="C316" s="115" t="s">
        <v>524</v>
      </c>
      <c r="D316" s="93" t="str">
        <f t="shared" si="153"/>
        <v/>
      </c>
      <c r="E316" s="94" t="str">
        <f t="shared" si="154"/>
        <v/>
      </c>
      <c r="F316" s="94" t="str">
        <f t="shared" si="155"/>
        <v/>
      </c>
      <c r="G316" s="94" t="str">
        <f t="shared" si="156"/>
        <v/>
      </c>
      <c r="H316" s="94" t="str">
        <f t="shared" si="157"/>
        <v/>
      </c>
      <c r="I316" s="94" t="str">
        <f t="shared" si="158"/>
        <v/>
      </c>
      <c r="J316" s="94" t="str">
        <f t="shared" si="159"/>
        <v/>
      </c>
      <c r="K316" s="94" t="str">
        <f t="shared" si="160"/>
        <v/>
      </c>
      <c r="L316" s="94" t="str">
        <f t="shared" si="161"/>
        <v/>
      </c>
      <c r="M316" s="94" t="str">
        <f t="shared" si="162"/>
        <v/>
      </c>
      <c r="N316" s="94" t="str">
        <f t="shared" si="163"/>
        <v/>
      </c>
      <c r="O316" s="94" t="str">
        <f t="shared" si="164"/>
        <v/>
      </c>
      <c r="P316" s="94" t="str">
        <f t="shared" si="165"/>
        <v/>
      </c>
      <c r="Q316" s="94" t="str">
        <f t="shared" si="166"/>
        <v/>
      </c>
      <c r="R316" s="94" t="str">
        <f t="shared" si="167"/>
        <v/>
      </c>
      <c r="S316" s="94" t="str">
        <f t="shared" si="168"/>
        <v/>
      </c>
      <c r="T316" s="94" t="str">
        <f t="shared" si="169"/>
        <v/>
      </c>
      <c r="U316" s="94" t="str">
        <f t="shared" si="170"/>
        <v/>
      </c>
      <c r="V316" s="94" t="str">
        <f t="shared" si="171"/>
        <v/>
      </c>
      <c r="W316" s="94" t="str">
        <f t="shared" si="172"/>
        <v/>
      </c>
      <c r="X316" s="94" t="str">
        <f t="shared" si="173"/>
        <v/>
      </c>
      <c r="Y316" s="94" t="str">
        <f t="shared" si="174"/>
        <v/>
      </c>
      <c r="Z316" s="94" t="str">
        <f t="shared" si="175"/>
        <v/>
      </c>
      <c r="AA316" s="94" t="str">
        <f t="shared" si="176"/>
        <v/>
      </c>
      <c r="AB316" s="94" t="str">
        <f t="shared" si="177"/>
        <v/>
      </c>
      <c r="AC316" s="94" t="str">
        <f t="shared" si="178"/>
        <v/>
      </c>
      <c r="AD316" s="95" t="str">
        <f t="shared" si="179"/>
        <v/>
      </c>
      <c r="AE316" s="92">
        <f t="shared" si="148"/>
        <v>0</v>
      </c>
      <c r="AF316" s="97" t="str">
        <f t="shared" si="149"/>
        <v/>
      </c>
      <c r="AG316" s="92">
        <f t="shared" si="150"/>
        <v>0</v>
      </c>
      <c r="AH316" s="92">
        <f t="shared" si="151"/>
        <v>0</v>
      </c>
    </row>
    <row r="317" spans="1:34" x14ac:dyDescent="0.25">
      <c r="A317" s="92" t="str">
        <f t="shared" si="152"/>
        <v/>
      </c>
      <c r="B317" s="49">
        <v>1106</v>
      </c>
      <c r="C317" s="115" t="s">
        <v>525</v>
      </c>
      <c r="D317" s="93" t="str">
        <f t="shared" si="153"/>
        <v/>
      </c>
      <c r="E317" s="94" t="str">
        <f t="shared" si="154"/>
        <v/>
      </c>
      <c r="F317" s="94" t="str">
        <f t="shared" si="155"/>
        <v/>
      </c>
      <c r="G317" s="94" t="str">
        <f t="shared" si="156"/>
        <v/>
      </c>
      <c r="H317" s="94" t="str">
        <f t="shared" si="157"/>
        <v/>
      </c>
      <c r="I317" s="94" t="str">
        <f t="shared" si="158"/>
        <v/>
      </c>
      <c r="J317" s="94" t="str">
        <f t="shared" si="159"/>
        <v/>
      </c>
      <c r="K317" s="94" t="str">
        <f t="shared" si="160"/>
        <v/>
      </c>
      <c r="L317" s="94" t="str">
        <f t="shared" si="161"/>
        <v/>
      </c>
      <c r="M317" s="94" t="str">
        <f t="shared" si="162"/>
        <v/>
      </c>
      <c r="N317" s="94" t="str">
        <f t="shared" si="163"/>
        <v/>
      </c>
      <c r="O317" s="94" t="str">
        <f t="shared" si="164"/>
        <v/>
      </c>
      <c r="P317" s="94" t="str">
        <f t="shared" si="165"/>
        <v/>
      </c>
      <c r="Q317" s="94" t="str">
        <f t="shared" si="166"/>
        <v/>
      </c>
      <c r="R317" s="94" t="str">
        <f t="shared" si="167"/>
        <v/>
      </c>
      <c r="S317" s="94" t="str">
        <f t="shared" si="168"/>
        <v/>
      </c>
      <c r="T317" s="94" t="str">
        <f t="shared" si="169"/>
        <v/>
      </c>
      <c r="U317" s="94" t="str">
        <f t="shared" si="170"/>
        <v/>
      </c>
      <c r="V317" s="94" t="str">
        <f t="shared" si="171"/>
        <v/>
      </c>
      <c r="W317" s="94" t="str">
        <f t="shared" si="172"/>
        <v/>
      </c>
      <c r="X317" s="94" t="str">
        <f t="shared" si="173"/>
        <v/>
      </c>
      <c r="Y317" s="94" t="str">
        <f t="shared" si="174"/>
        <v/>
      </c>
      <c r="Z317" s="94" t="str">
        <f t="shared" si="175"/>
        <v/>
      </c>
      <c r="AA317" s="94" t="str">
        <f t="shared" si="176"/>
        <v/>
      </c>
      <c r="AB317" s="94" t="str">
        <f t="shared" si="177"/>
        <v/>
      </c>
      <c r="AC317" s="94" t="str">
        <f t="shared" si="178"/>
        <v/>
      </c>
      <c r="AD317" s="95" t="str">
        <f t="shared" si="179"/>
        <v/>
      </c>
      <c r="AE317" s="92">
        <f t="shared" si="148"/>
        <v>0</v>
      </c>
      <c r="AF317" s="97" t="str">
        <f t="shared" si="149"/>
        <v/>
      </c>
      <c r="AG317" s="92">
        <f t="shared" si="150"/>
        <v>0</v>
      </c>
      <c r="AH317" s="92">
        <f t="shared" si="151"/>
        <v>0</v>
      </c>
    </row>
    <row r="318" spans="1:34" x14ac:dyDescent="0.25">
      <c r="A318" s="92" t="str">
        <f t="shared" si="152"/>
        <v/>
      </c>
      <c r="B318" s="49">
        <v>5427</v>
      </c>
      <c r="C318" s="115" t="s">
        <v>526</v>
      </c>
      <c r="D318" s="93" t="str">
        <f t="shared" si="153"/>
        <v/>
      </c>
      <c r="E318" s="94" t="str">
        <f t="shared" si="154"/>
        <v/>
      </c>
      <c r="F318" s="94" t="str">
        <f t="shared" si="155"/>
        <v/>
      </c>
      <c r="G318" s="94" t="str">
        <f t="shared" si="156"/>
        <v/>
      </c>
      <c r="H318" s="94" t="str">
        <f t="shared" si="157"/>
        <v/>
      </c>
      <c r="I318" s="94" t="str">
        <f t="shared" si="158"/>
        <v/>
      </c>
      <c r="J318" s="94" t="str">
        <f t="shared" si="159"/>
        <v/>
      </c>
      <c r="K318" s="94" t="str">
        <f t="shared" si="160"/>
        <v/>
      </c>
      <c r="L318" s="94" t="str">
        <f t="shared" si="161"/>
        <v/>
      </c>
      <c r="M318" s="94" t="str">
        <f t="shared" si="162"/>
        <v/>
      </c>
      <c r="N318" s="94" t="str">
        <f t="shared" si="163"/>
        <v/>
      </c>
      <c r="O318" s="94" t="str">
        <f t="shared" si="164"/>
        <v/>
      </c>
      <c r="P318" s="94" t="str">
        <f t="shared" si="165"/>
        <v/>
      </c>
      <c r="Q318" s="94" t="str">
        <f t="shared" si="166"/>
        <v/>
      </c>
      <c r="R318" s="94" t="str">
        <f t="shared" si="167"/>
        <v/>
      </c>
      <c r="S318" s="94" t="str">
        <f t="shared" si="168"/>
        <v/>
      </c>
      <c r="T318" s="94" t="str">
        <f t="shared" si="169"/>
        <v/>
      </c>
      <c r="U318" s="94" t="str">
        <f t="shared" si="170"/>
        <v/>
      </c>
      <c r="V318" s="94" t="str">
        <f t="shared" si="171"/>
        <v/>
      </c>
      <c r="W318" s="94" t="str">
        <f t="shared" si="172"/>
        <v/>
      </c>
      <c r="X318" s="94" t="str">
        <f t="shared" si="173"/>
        <v/>
      </c>
      <c r="Y318" s="94" t="str">
        <f t="shared" si="174"/>
        <v/>
      </c>
      <c r="Z318" s="94" t="str">
        <f t="shared" si="175"/>
        <v/>
      </c>
      <c r="AA318" s="94" t="str">
        <f t="shared" si="176"/>
        <v/>
      </c>
      <c r="AB318" s="94" t="str">
        <f t="shared" si="177"/>
        <v/>
      </c>
      <c r="AC318" s="94" t="str">
        <f t="shared" si="178"/>
        <v/>
      </c>
      <c r="AD318" s="95" t="str">
        <f t="shared" si="179"/>
        <v/>
      </c>
      <c r="AE318" s="92">
        <f t="shared" si="148"/>
        <v>0</v>
      </c>
      <c r="AF318" s="97" t="str">
        <f t="shared" si="149"/>
        <v/>
      </c>
      <c r="AG318" s="92">
        <f t="shared" si="150"/>
        <v>0</v>
      </c>
      <c r="AH318" s="92">
        <f t="shared" si="151"/>
        <v>0</v>
      </c>
    </row>
    <row r="319" spans="1:34" x14ac:dyDescent="0.25">
      <c r="A319" s="92" t="str">
        <f t="shared" si="152"/>
        <v/>
      </c>
      <c r="B319" s="49">
        <v>3022</v>
      </c>
      <c r="C319" s="115" t="s">
        <v>527</v>
      </c>
      <c r="D319" s="93" t="str">
        <f t="shared" si="153"/>
        <v/>
      </c>
      <c r="E319" s="94" t="str">
        <f t="shared" si="154"/>
        <v/>
      </c>
      <c r="F319" s="94" t="str">
        <f t="shared" si="155"/>
        <v/>
      </c>
      <c r="G319" s="94" t="str">
        <f t="shared" si="156"/>
        <v/>
      </c>
      <c r="H319" s="94" t="str">
        <f t="shared" si="157"/>
        <v/>
      </c>
      <c r="I319" s="94" t="str">
        <f t="shared" si="158"/>
        <v/>
      </c>
      <c r="J319" s="94" t="str">
        <f t="shared" si="159"/>
        <v/>
      </c>
      <c r="K319" s="94" t="str">
        <f t="shared" si="160"/>
        <v/>
      </c>
      <c r="L319" s="94" t="str">
        <f t="shared" si="161"/>
        <v/>
      </c>
      <c r="M319" s="94" t="str">
        <f t="shared" si="162"/>
        <v/>
      </c>
      <c r="N319" s="94" t="str">
        <f t="shared" si="163"/>
        <v/>
      </c>
      <c r="O319" s="94" t="str">
        <f t="shared" si="164"/>
        <v/>
      </c>
      <c r="P319" s="94" t="str">
        <f t="shared" si="165"/>
        <v/>
      </c>
      <c r="Q319" s="94" t="str">
        <f t="shared" si="166"/>
        <v/>
      </c>
      <c r="R319" s="94" t="str">
        <f t="shared" si="167"/>
        <v/>
      </c>
      <c r="S319" s="94" t="str">
        <f t="shared" si="168"/>
        <v/>
      </c>
      <c r="T319" s="94" t="str">
        <f t="shared" si="169"/>
        <v/>
      </c>
      <c r="U319" s="94" t="str">
        <f t="shared" si="170"/>
        <v/>
      </c>
      <c r="V319" s="94" t="str">
        <f t="shared" si="171"/>
        <v/>
      </c>
      <c r="W319" s="94" t="str">
        <f t="shared" si="172"/>
        <v/>
      </c>
      <c r="X319" s="94" t="str">
        <f t="shared" si="173"/>
        <v/>
      </c>
      <c r="Y319" s="94" t="str">
        <f t="shared" si="174"/>
        <v/>
      </c>
      <c r="Z319" s="94" t="str">
        <f t="shared" si="175"/>
        <v/>
      </c>
      <c r="AA319" s="94" t="str">
        <f t="shared" si="176"/>
        <v/>
      </c>
      <c r="AB319" s="94" t="str">
        <f t="shared" si="177"/>
        <v/>
      </c>
      <c r="AC319" s="94" t="str">
        <f t="shared" si="178"/>
        <v/>
      </c>
      <c r="AD319" s="95" t="str">
        <f t="shared" si="179"/>
        <v/>
      </c>
      <c r="AE319" s="92">
        <f t="shared" si="148"/>
        <v>0</v>
      </c>
      <c r="AF319" s="97" t="str">
        <f t="shared" si="149"/>
        <v/>
      </c>
      <c r="AG319" s="92">
        <f t="shared" si="150"/>
        <v>0</v>
      </c>
      <c r="AH319" s="92">
        <f t="shared" si="151"/>
        <v>0</v>
      </c>
    </row>
    <row r="320" spans="1:34" x14ac:dyDescent="0.25">
      <c r="A320" s="92" t="str">
        <f t="shared" si="152"/>
        <v/>
      </c>
      <c r="B320" s="49">
        <v>5998</v>
      </c>
      <c r="C320" s="115" t="s">
        <v>528</v>
      </c>
      <c r="D320" s="93" t="str">
        <f t="shared" si="153"/>
        <v/>
      </c>
      <c r="E320" s="94" t="str">
        <f t="shared" si="154"/>
        <v/>
      </c>
      <c r="F320" s="94" t="str">
        <f t="shared" si="155"/>
        <v/>
      </c>
      <c r="G320" s="94" t="str">
        <f t="shared" si="156"/>
        <v/>
      </c>
      <c r="H320" s="94" t="str">
        <f t="shared" si="157"/>
        <v/>
      </c>
      <c r="I320" s="94" t="str">
        <f t="shared" si="158"/>
        <v/>
      </c>
      <c r="J320" s="94" t="str">
        <f t="shared" si="159"/>
        <v/>
      </c>
      <c r="K320" s="94" t="str">
        <f t="shared" si="160"/>
        <v/>
      </c>
      <c r="L320" s="94" t="str">
        <f t="shared" si="161"/>
        <v/>
      </c>
      <c r="M320" s="94" t="str">
        <f t="shared" si="162"/>
        <v/>
      </c>
      <c r="N320" s="94" t="str">
        <f t="shared" si="163"/>
        <v/>
      </c>
      <c r="O320" s="94" t="str">
        <f t="shared" si="164"/>
        <v/>
      </c>
      <c r="P320" s="94" t="str">
        <f t="shared" si="165"/>
        <v/>
      </c>
      <c r="Q320" s="94" t="str">
        <f t="shared" si="166"/>
        <v/>
      </c>
      <c r="R320" s="94" t="str">
        <f t="shared" si="167"/>
        <v/>
      </c>
      <c r="S320" s="94" t="str">
        <f t="shared" si="168"/>
        <v/>
      </c>
      <c r="T320" s="94" t="str">
        <f t="shared" si="169"/>
        <v/>
      </c>
      <c r="U320" s="94" t="str">
        <f t="shared" si="170"/>
        <v/>
      </c>
      <c r="V320" s="94" t="str">
        <f t="shared" si="171"/>
        <v/>
      </c>
      <c r="W320" s="94" t="str">
        <f t="shared" si="172"/>
        <v/>
      </c>
      <c r="X320" s="94" t="str">
        <f t="shared" si="173"/>
        <v/>
      </c>
      <c r="Y320" s="94" t="str">
        <f t="shared" si="174"/>
        <v/>
      </c>
      <c r="Z320" s="94" t="str">
        <f t="shared" si="175"/>
        <v/>
      </c>
      <c r="AA320" s="94" t="str">
        <f t="shared" si="176"/>
        <v/>
      </c>
      <c r="AB320" s="94" t="str">
        <f t="shared" si="177"/>
        <v/>
      </c>
      <c r="AC320" s="94" t="str">
        <f t="shared" si="178"/>
        <v/>
      </c>
      <c r="AD320" s="95" t="str">
        <f t="shared" si="179"/>
        <v/>
      </c>
      <c r="AE320" s="92">
        <f t="shared" ref="AE320:AE383" si="180">IF(B320&lt;&gt;"",COUNT(D320:AC320),"")</f>
        <v>0</v>
      </c>
      <c r="AF320" s="97" t="str">
        <f t="shared" ref="AF320:AF383" si="181">IFERROR(((AG320*2)+(AH320*1))/(AE320*2),"")</f>
        <v/>
      </c>
      <c r="AG320" s="92">
        <f t="shared" ref="AG320:AG383" si="182">IF(B320&lt;&gt;"",COUNTIF(D320:AC320,"=3"),"")</f>
        <v>0</v>
      </c>
      <c r="AH320" s="92">
        <f t="shared" ref="AH320:AH383" si="183">IF(B320&lt;&gt;"",COUNTIF(D320:AC320,"=1"),"")</f>
        <v>0</v>
      </c>
    </row>
    <row r="321" spans="1:34" x14ac:dyDescent="0.25">
      <c r="A321" s="92" t="str">
        <f t="shared" si="152"/>
        <v/>
      </c>
      <c r="B321" s="49">
        <v>2048</v>
      </c>
      <c r="C321" s="115" t="s">
        <v>529</v>
      </c>
      <c r="D321" s="93" t="str">
        <f t="shared" si="153"/>
        <v/>
      </c>
      <c r="E321" s="94" t="str">
        <f t="shared" si="154"/>
        <v/>
      </c>
      <c r="F321" s="94" t="str">
        <f t="shared" si="155"/>
        <v/>
      </c>
      <c r="G321" s="94" t="str">
        <f t="shared" si="156"/>
        <v/>
      </c>
      <c r="H321" s="94" t="str">
        <f t="shared" si="157"/>
        <v/>
      </c>
      <c r="I321" s="94" t="str">
        <f t="shared" si="158"/>
        <v/>
      </c>
      <c r="J321" s="94" t="str">
        <f t="shared" si="159"/>
        <v/>
      </c>
      <c r="K321" s="94" t="str">
        <f t="shared" si="160"/>
        <v/>
      </c>
      <c r="L321" s="94" t="str">
        <f t="shared" si="161"/>
        <v/>
      </c>
      <c r="M321" s="94" t="str">
        <f t="shared" si="162"/>
        <v/>
      </c>
      <c r="N321" s="94" t="str">
        <f t="shared" si="163"/>
        <v/>
      </c>
      <c r="O321" s="94" t="str">
        <f t="shared" si="164"/>
        <v/>
      </c>
      <c r="P321" s="94" t="str">
        <f t="shared" si="165"/>
        <v/>
      </c>
      <c r="Q321" s="94" t="str">
        <f t="shared" si="166"/>
        <v/>
      </c>
      <c r="R321" s="94" t="str">
        <f t="shared" si="167"/>
        <v/>
      </c>
      <c r="S321" s="94" t="str">
        <f t="shared" si="168"/>
        <v/>
      </c>
      <c r="T321" s="94" t="str">
        <f t="shared" si="169"/>
        <v/>
      </c>
      <c r="U321" s="94" t="str">
        <f t="shared" si="170"/>
        <v/>
      </c>
      <c r="V321" s="94" t="str">
        <f t="shared" si="171"/>
        <v/>
      </c>
      <c r="W321" s="94" t="str">
        <f t="shared" si="172"/>
        <v/>
      </c>
      <c r="X321" s="94" t="str">
        <f t="shared" si="173"/>
        <v/>
      </c>
      <c r="Y321" s="94" t="str">
        <f t="shared" si="174"/>
        <v/>
      </c>
      <c r="Z321" s="94" t="str">
        <f t="shared" si="175"/>
        <v/>
      </c>
      <c r="AA321" s="94" t="str">
        <f t="shared" si="176"/>
        <v/>
      </c>
      <c r="AB321" s="94" t="str">
        <f t="shared" si="177"/>
        <v/>
      </c>
      <c r="AC321" s="94" t="str">
        <f t="shared" si="178"/>
        <v/>
      </c>
      <c r="AD321" s="95" t="str">
        <f t="shared" si="179"/>
        <v/>
      </c>
      <c r="AE321" s="92">
        <f t="shared" si="180"/>
        <v>0</v>
      </c>
      <c r="AF321" s="97" t="str">
        <f t="shared" si="181"/>
        <v/>
      </c>
      <c r="AG321" s="92">
        <f t="shared" si="182"/>
        <v>0</v>
      </c>
      <c r="AH321" s="92">
        <f t="shared" si="183"/>
        <v>0</v>
      </c>
    </row>
    <row r="322" spans="1:34" x14ac:dyDescent="0.25">
      <c r="A322" s="92" t="str">
        <f t="shared" ref="A322:A385" si="184">IF(AD322&lt;&gt;"",RANK(AD322,AD:AD),"")</f>
        <v/>
      </c>
      <c r="B322" s="49">
        <v>304</v>
      </c>
      <c r="C322" s="115" t="s">
        <v>531</v>
      </c>
      <c r="D322" s="93" t="str">
        <f t="shared" ref="D322:D385" si="185">IFERROR(VLOOKUP($B322,eaw1_,2,FALSE),"")</f>
        <v/>
      </c>
      <c r="E322" s="94" t="str">
        <f t="shared" ref="E322:E385" si="186">IFERROR(VLOOKUP($B322,eaw2_,2,FALSE),"")</f>
        <v/>
      </c>
      <c r="F322" s="94" t="str">
        <f t="shared" ref="F322:F385" si="187">IFERROR(VLOOKUP($B322,eaw3_,2,FALSE),"")</f>
        <v/>
      </c>
      <c r="G322" s="94" t="str">
        <f t="shared" ref="G322:G385" si="188">IFERROR(VLOOKUP($B322,eaw4_,2,FALSE),"")</f>
        <v/>
      </c>
      <c r="H322" s="94" t="str">
        <f t="shared" ref="H322:H385" si="189">IFERROR(VLOOKUP($B322,eaw5_,2,FALSE),"")</f>
        <v/>
      </c>
      <c r="I322" s="94" t="str">
        <f t="shared" ref="I322:I385" si="190">IFERROR(VLOOKUP($B322,eaw6_,2,FALSE),"")</f>
        <v/>
      </c>
      <c r="J322" s="94" t="str">
        <f t="shared" ref="J322:J385" si="191">IFERROR(VLOOKUP($B322,eaw7_,2,FALSE),"")</f>
        <v/>
      </c>
      <c r="K322" s="94" t="str">
        <f t="shared" ref="K322:K385" si="192">IFERROR(VLOOKUP($B322,eaw8_,2,FALSE),"")</f>
        <v/>
      </c>
      <c r="L322" s="94" t="str">
        <f t="shared" ref="L322:L385" si="193">IFERROR(VLOOKUP($B322,eaw9_,2,FALSE),"")</f>
        <v/>
      </c>
      <c r="M322" s="94" t="str">
        <f t="shared" ref="M322:M385" si="194">IFERROR(VLOOKUP($B322,eaw10_,2,FALSE),"")</f>
        <v/>
      </c>
      <c r="N322" s="94" t="str">
        <f t="shared" ref="N322:N385" si="195">IFERROR(VLOOKUP($B322,eaw11_,2,FALSE),"")</f>
        <v/>
      </c>
      <c r="O322" s="94" t="str">
        <f t="shared" ref="O322:O385" si="196">IFERROR(VLOOKUP($B322,eaw12_,2,FALSE),"")</f>
        <v/>
      </c>
      <c r="P322" s="94" t="str">
        <f t="shared" ref="P322:P385" si="197">IFERROR(VLOOKUP($B322,eaw13_,2,FALSE),"")</f>
        <v/>
      </c>
      <c r="Q322" s="94" t="str">
        <f t="shared" ref="Q322:Q385" si="198">IFERROR(VLOOKUP($B322,eaw14_,2,FALSE),"")</f>
        <v/>
      </c>
      <c r="R322" s="94" t="str">
        <f t="shared" ref="R322:R385" si="199">IFERROR(VLOOKUP($B322,eaw15_,2,FALSE),"")</f>
        <v/>
      </c>
      <c r="S322" s="94" t="str">
        <f t="shared" ref="S322:S385" si="200">IFERROR(VLOOKUP($B322,eaw16_,2,FALSE),"")</f>
        <v/>
      </c>
      <c r="T322" s="94" t="str">
        <f t="shared" ref="T322:T385" si="201">IFERROR(VLOOKUP($B322,eaw17_,2,FALSE),"")</f>
        <v/>
      </c>
      <c r="U322" s="94" t="str">
        <f t="shared" ref="U322:U385" si="202">IFERROR(VLOOKUP($B322,eaw18_,2,FALSE),"")</f>
        <v/>
      </c>
      <c r="V322" s="94" t="str">
        <f t="shared" ref="V322:V385" si="203">IFERROR(VLOOKUP($B322,eaw19_,2,FALSE),"")</f>
        <v/>
      </c>
      <c r="W322" s="94" t="str">
        <f t="shared" ref="W322:W385" si="204">IFERROR(VLOOKUP($B322,eaw20_,2,FALSE),"")</f>
        <v/>
      </c>
      <c r="X322" s="94" t="str">
        <f t="shared" ref="X322:X385" si="205">IFERROR(VLOOKUP($B322,eaw21_,2,FALSE),"")</f>
        <v/>
      </c>
      <c r="Y322" s="94" t="str">
        <f t="shared" ref="Y322:Y385" si="206">IFERROR(VLOOKUP($B322,eaw22_,2,FALSE),"")</f>
        <v/>
      </c>
      <c r="Z322" s="94" t="str">
        <f t="shared" ref="Z322:Z385" si="207">IFERROR(VLOOKUP($B322,eaw23_,2,FALSE),"")</f>
        <v/>
      </c>
      <c r="AA322" s="94" t="str">
        <f t="shared" ref="AA322:AA385" si="208">IFERROR(VLOOKUP($B322,eaw24_,2,FALSE),"")</f>
        <v/>
      </c>
      <c r="AB322" s="94" t="str">
        <f t="shared" ref="AB322:AB385" si="209">IFERROR(VLOOKUP($B322,eaw25_,2,FALSE),"")</f>
        <v/>
      </c>
      <c r="AC322" s="94" t="str">
        <f t="shared" ref="AC322:AC385" si="210">IFERROR(VLOOKUP($B322,eaw26_,2,FALSE),"")</f>
        <v/>
      </c>
      <c r="AD322" s="95" t="str">
        <f t="shared" ref="AD322:AD385" si="211">IF(COUNTIF(D322:AC322,"&gt;=0"),SUM(D322:AC322),"")</f>
        <v/>
      </c>
      <c r="AE322" s="92">
        <f t="shared" si="180"/>
        <v>0</v>
      </c>
      <c r="AF322" s="97" t="str">
        <f t="shared" si="181"/>
        <v/>
      </c>
      <c r="AG322" s="92">
        <f t="shared" si="182"/>
        <v>0</v>
      </c>
      <c r="AH322" s="92">
        <f t="shared" si="183"/>
        <v>0</v>
      </c>
    </row>
    <row r="323" spans="1:34" x14ac:dyDescent="0.25">
      <c r="A323" s="92" t="str">
        <f t="shared" si="184"/>
        <v/>
      </c>
      <c r="B323" s="49">
        <v>5731</v>
      </c>
      <c r="C323" s="115" t="s">
        <v>533</v>
      </c>
      <c r="D323" s="93" t="str">
        <f t="shared" si="185"/>
        <v/>
      </c>
      <c r="E323" s="94" t="str">
        <f t="shared" si="186"/>
        <v/>
      </c>
      <c r="F323" s="94" t="str">
        <f t="shared" si="187"/>
        <v/>
      </c>
      <c r="G323" s="94" t="str">
        <f t="shared" si="188"/>
        <v/>
      </c>
      <c r="H323" s="94" t="str">
        <f t="shared" si="189"/>
        <v/>
      </c>
      <c r="I323" s="94" t="str">
        <f t="shared" si="190"/>
        <v/>
      </c>
      <c r="J323" s="94" t="str">
        <f t="shared" si="191"/>
        <v/>
      </c>
      <c r="K323" s="94" t="str">
        <f t="shared" si="192"/>
        <v/>
      </c>
      <c r="L323" s="94" t="str">
        <f t="shared" si="193"/>
        <v/>
      </c>
      <c r="M323" s="94" t="str">
        <f t="shared" si="194"/>
        <v/>
      </c>
      <c r="N323" s="94" t="str">
        <f t="shared" si="195"/>
        <v/>
      </c>
      <c r="O323" s="94" t="str">
        <f t="shared" si="196"/>
        <v/>
      </c>
      <c r="P323" s="94" t="str">
        <f t="shared" si="197"/>
        <v/>
      </c>
      <c r="Q323" s="94" t="str">
        <f t="shared" si="198"/>
        <v/>
      </c>
      <c r="R323" s="94" t="str">
        <f t="shared" si="199"/>
        <v/>
      </c>
      <c r="S323" s="94" t="str">
        <f t="shared" si="200"/>
        <v/>
      </c>
      <c r="T323" s="94" t="str">
        <f t="shared" si="201"/>
        <v/>
      </c>
      <c r="U323" s="94" t="str">
        <f t="shared" si="202"/>
        <v/>
      </c>
      <c r="V323" s="94" t="str">
        <f t="shared" si="203"/>
        <v/>
      </c>
      <c r="W323" s="94" t="str">
        <f t="shared" si="204"/>
        <v/>
      </c>
      <c r="X323" s="94" t="str">
        <f t="shared" si="205"/>
        <v/>
      </c>
      <c r="Y323" s="94" t="str">
        <f t="shared" si="206"/>
        <v/>
      </c>
      <c r="Z323" s="94" t="str">
        <f t="shared" si="207"/>
        <v/>
      </c>
      <c r="AA323" s="94" t="str">
        <f t="shared" si="208"/>
        <v/>
      </c>
      <c r="AB323" s="94" t="str">
        <f t="shared" si="209"/>
        <v/>
      </c>
      <c r="AC323" s="94" t="str">
        <f t="shared" si="210"/>
        <v/>
      </c>
      <c r="AD323" s="95" t="str">
        <f t="shared" si="211"/>
        <v/>
      </c>
      <c r="AE323" s="92">
        <f t="shared" si="180"/>
        <v>0</v>
      </c>
      <c r="AF323" s="97" t="str">
        <f t="shared" si="181"/>
        <v/>
      </c>
      <c r="AG323" s="92">
        <f t="shared" si="182"/>
        <v>0</v>
      </c>
      <c r="AH323" s="92">
        <f t="shared" si="183"/>
        <v>0</v>
      </c>
    </row>
    <row r="324" spans="1:34" x14ac:dyDescent="0.25">
      <c r="A324" s="92" t="str">
        <f t="shared" si="184"/>
        <v/>
      </c>
      <c r="B324" s="49">
        <v>7811</v>
      </c>
      <c r="C324" s="115" t="s">
        <v>534</v>
      </c>
      <c r="D324" s="93" t="str">
        <f t="shared" si="185"/>
        <v/>
      </c>
      <c r="E324" s="94" t="str">
        <f t="shared" si="186"/>
        <v/>
      </c>
      <c r="F324" s="94" t="str">
        <f t="shared" si="187"/>
        <v/>
      </c>
      <c r="G324" s="94" t="str">
        <f t="shared" si="188"/>
        <v/>
      </c>
      <c r="H324" s="94" t="str">
        <f t="shared" si="189"/>
        <v/>
      </c>
      <c r="I324" s="94" t="str">
        <f t="shared" si="190"/>
        <v/>
      </c>
      <c r="J324" s="94" t="str">
        <f t="shared" si="191"/>
        <v/>
      </c>
      <c r="K324" s="94" t="str">
        <f t="shared" si="192"/>
        <v/>
      </c>
      <c r="L324" s="94" t="str">
        <f t="shared" si="193"/>
        <v/>
      </c>
      <c r="M324" s="94" t="str">
        <f t="shared" si="194"/>
        <v/>
      </c>
      <c r="N324" s="94" t="str">
        <f t="shared" si="195"/>
        <v/>
      </c>
      <c r="O324" s="94" t="str">
        <f t="shared" si="196"/>
        <v/>
      </c>
      <c r="P324" s="94" t="str">
        <f t="shared" si="197"/>
        <v/>
      </c>
      <c r="Q324" s="94" t="str">
        <f t="shared" si="198"/>
        <v/>
      </c>
      <c r="R324" s="94" t="str">
        <f t="shared" si="199"/>
        <v/>
      </c>
      <c r="S324" s="94" t="str">
        <f t="shared" si="200"/>
        <v/>
      </c>
      <c r="T324" s="94" t="str">
        <f t="shared" si="201"/>
        <v/>
      </c>
      <c r="U324" s="94" t="str">
        <f t="shared" si="202"/>
        <v/>
      </c>
      <c r="V324" s="94" t="str">
        <f t="shared" si="203"/>
        <v/>
      </c>
      <c r="W324" s="94" t="str">
        <f t="shared" si="204"/>
        <v/>
      </c>
      <c r="X324" s="94" t="str">
        <f t="shared" si="205"/>
        <v/>
      </c>
      <c r="Y324" s="94" t="str">
        <f t="shared" si="206"/>
        <v/>
      </c>
      <c r="Z324" s="94" t="str">
        <f t="shared" si="207"/>
        <v/>
      </c>
      <c r="AA324" s="94" t="str">
        <f t="shared" si="208"/>
        <v/>
      </c>
      <c r="AB324" s="94" t="str">
        <f t="shared" si="209"/>
        <v/>
      </c>
      <c r="AC324" s="94" t="str">
        <f t="shared" si="210"/>
        <v/>
      </c>
      <c r="AD324" s="95" t="str">
        <f t="shared" si="211"/>
        <v/>
      </c>
      <c r="AE324" s="92">
        <f t="shared" si="180"/>
        <v>0</v>
      </c>
      <c r="AF324" s="97" t="str">
        <f t="shared" si="181"/>
        <v/>
      </c>
      <c r="AG324" s="92">
        <f t="shared" si="182"/>
        <v>0</v>
      </c>
      <c r="AH324" s="92">
        <f t="shared" si="183"/>
        <v>0</v>
      </c>
    </row>
    <row r="325" spans="1:34" x14ac:dyDescent="0.25">
      <c r="A325" s="92" t="str">
        <f t="shared" si="184"/>
        <v/>
      </c>
      <c r="B325" s="49">
        <v>8739</v>
      </c>
      <c r="C325" s="115" t="s">
        <v>535</v>
      </c>
      <c r="D325" s="93" t="str">
        <f t="shared" si="185"/>
        <v/>
      </c>
      <c r="E325" s="94" t="str">
        <f t="shared" si="186"/>
        <v/>
      </c>
      <c r="F325" s="94" t="str">
        <f t="shared" si="187"/>
        <v/>
      </c>
      <c r="G325" s="94" t="str">
        <f t="shared" si="188"/>
        <v/>
      </c>
      <c r="H325" s="94" t="str">
        <f t="shared" si="189"/>
        <v/>
      </c>
      <c r="I325" s="94" t="str">
        <f t="shared" si="190"/>
        <v/>
      </c>
      <c r="J325" s="94" t="str">
        <f t="shared" si="191"/>
        <v/>
      </c>
      <c r="K325" s="94" t="str">
        <f t="shared" si="192"/>
        <v/>
      </c>
      <c r="L325" s="94" t="str">
        <f t="shared" si="193"/>
        <v/>
      </c>
      <c r="M325" s="94" t="str">
        <f t="shared" si="194"/>
        <v/>
      </c>
      <c r="N325" s="94" t="str">
        <f t="shared" si="195"/>
        <v/>
      </c>
      <c r="O325" s="94" t="str">
        <f t="shared" si="196"/>
        <v/>
      </c>
      <c r="P325" s="94" t="str">
        <f t="shared" si="197"/>
        <v/>
      </c>
      <c r="Q325" s="94" t="str">
        <f t="shared" si="198"/>
        <v/>
      </c>
      <c r="R325" s="94" t="str">
        <f t="shared" si="199"/>
        <v/>
      </c>
      <c r="S325" s="94" t="str">
        <f t="shared" si="200"/>
        <v/>
      </c>
      <c r="T325" s="94" t="str">
        <f t="shared" si="201"/>
        <v/>
      </c>
      <c r="U325" s="94" t="str">
        <f t="shared" si="202"/>
        <v/>
      </c>
      <c r="V325" s="94" t="str">
        <f t="shared" si="203"/>
        <v/>
      </c>
      <c r="W325" s="94" t="str">
        <f t="shared" si="204"/>
        <v/>
      </c>
      <c r="X325" s="94" t="str">
        <f t="shared" si="205"/>
        <v/>
      </c>
      <c r="Y325" s="94" t="str">
        <f t="shared" si="206"/>
        <v/>
      </c>
      <c r="Z325" s="94" t="str">
        <f t="shared" si="207"/>
        <v/>
      </c>
      <c r="AA325" s="94" t="str">
        <f t="shared" si="208"/>
        <v/>
      </c>
      <c r="AB325" s="94" t="str">
        <f t="shared" si="209"/>
        <v/>
      </c>
      <c r="AC325" s="94" t="str">
        <f t="shared" si="210"/>
        <v/>
      </c>
      <c r="AD325" s="95" t="str">
        <f t="shared" si="211"/>
        <v/>
      </c>
      <c r="AE325" s="92">
        <f t="shared" si="180"/>
        <v>0</v>
      </c>
      <c r="AF325" s="97" t="str">
        <f t="shared" si="181"/>
        <v/>
      </c>
      <c r="AG325" s="92">
        <f t="shared" si="182"/>
        <v>0</v>
      </c>
      <c r="AH325" s="92">
        <f t="shared" si="183"/>
        <v>0</v>
      </c>
    </row>
    <row r="326" spans="1:34" x14ac:dyDescent="0.25">
      <c r="A326" s="92" t="str">
        <f t="shared" si="184"/>
        <v/>
      </c>
      <c r="B326" s="49">
        <v>8056</v>
      </c>
      <c r="C326" s="115" t="s">
        <v>536</v>
      </c>
      <c r="D326" s="93" t="str">
        <f t="shared" si="185"/>
        <v/>
      </c>
      <c r="E326" s="94" t="str">
        <f t="shared" si="186"/>
        <v/>
      </c>
      <c r="F326" s="94" t="str">
        <f t="shared" si="187"/>
        <v/>
      </c>
      <c r="G326" s="94" t="str">
        <f t="shared" si="188"/>
        <v/>
      </c>
      <c r="H326" s="94" t="str">
        <f t="shared" si="189"/>
        <v/>
      </c>
      <c r="I326" s="94" t="str">
        <f t="shared" si="190"/>
        <v/>
      </c>
      <c r="J326" s="94" t="str">
        <f t="shared" si="191"/>
        <v/>
      </c>
      <c r="K326" s="94" t="str">
        <f t="shared" si="192"/>
        <v/>
      </c>
      <c r="L326" s="94" t="str">
        <f t="shared" si="193"/>
        <v/>
      </c>
      <c r="M326" s="94" t="str">
        <f t="shared" si="194"/>
        <v/>
      </c>
      <c r="N326" s="94" t="str">
        <f t="shared" si="195"/>
        <v/>
      </c>
      <c r="O326" s="94" t="str">
        <f t="shared" si="196"/>
        <v/>
      </c>
      <c r="P326" s="94" t="str">
        <f t="shared" si="197"/>
        <v/>
      </c>
      <c r="Q326" s="94" t="str">
        <f t="shared" si="198"/>
        <v/>
      </c>
      <c r="R326" s="94" t="str">
        <f t="shared" si="199"/>
        <v/>
      </c>
      <c r="S326" s="94" t="str">
        <f t="shared" si="200"/>
        <v/>
      </c>
      <c r="T326" s="94" t="str">
        <f t="shared" si="201"/>
        <v/>
      </c>
      <c r="U326" s="94" t="str">
        <f t="shared" si="202"/>
        <v/>
      </c>
      <c r="V326" s="94" t="str">
        <f t="shared" si="203"/>
        <v/>
      </c>
      <c r="W326" s="94" t="str">
        <f t="shared" si="204"/>
        <v/>
      </c>
      <c r="X326" s="94" t="str">
        <f t="shared" si="205"/>
        <v/>
      </c>
      <c r="Y326" s="94" t="str">
        <f t="shared" si="206"/>
        <v/>
      </c>
      <c r="Z326" s="94" t="str">
        <f t="shared" si="207"/>
        <v/>
      </c>
      <c r="AA326" s="94" t="str">
        <f t="shared" si="208"/>
        <v/>
      </c>
      <c r="AB326" s="94" t="str">
        <f t="shared" si="209"/>
        <v/>
      </c>
      <c r="AC326" s="94" t="str">
        <f t="shared" si="210"/>
        <v/>
      </c>
      <c r="AD326" s="95" t="str">
        <f t="shared" si="211"/>
        <v/>
      </c>
      <c r="AE326" s="92">
        <f t="shared" si="180"/>
        <v>0</v>
      </c>
      <c r="AF326" s="97" t="str">
        <f t="shared" si="181"/>
        <v/>
      </c>
      <c r="AG326" s="92">
        <f t="shared" si="182"/>
        <v>0</v>
      </c>
      <c r="AH326" s="92">
        <f t="shared" si="183"/>
        <v>0</v>
      </c>
    </row>
    <row r="327" spans="1:34" x14ac:dyDescent="0.25">
      <c r="A327" s="92" t="str">
        <f t="shared" si="184"/>
        <v/>
      </c>
      <c r="B327" s="49">
        <v>2840</v>
      </c>
      <c r="C327" s="115" t="s">
        <v>537</v>
      </c>
      <c r="D327" s="93" t="str">
        <f t="shared" si="185"/>
        <v/>
      </c>
      <c r="E327" s="94" t="str">
        <f t="shared" si="186"/>
        <v/>
      </c>
      <c r="F327" s="94" t="str">
        <f t="shared" si="187"/>
        <v/>
      </c>
      <c r="G327" s="94" t="str">
        <f t="shared" si="188"/>
        <v/>
      </c>
      <c r="H327" s="94" t="str">
        <f t="shared" si="189"/>
        <v/>
      </c>
      <c r="I327" s="94" t="str">
        <f t="shared" si="190"/>
        <v/>
      </c>
      <c r="J327" s="94" t="str">
        <f t="shared" si="191"/>
        <v/>
      </c>
      <c r="K327" s="94" t="str">
        <f t="shared" si="192"/>
        <v/>
      </c>
      <c r="L327" s="94" t="str">
        <f t="shared" si="193"/>
        <v/>
      </c>
      <c r="M327" s="94" t="str">
        <f t="shared" si="194"/>
        <v/>
      </c>
      <c r="N327" s="94" t="str">
        <f t="shared" si="195"/>
        <v/>
      </c>
      <c r="O327" s="94" t="str">
        <f t="shared" si="196"/>
        <v/>
      </c>
      <c r="P327" s="94" t="str">
        <f t="shared" si="197"/>
        <v/>
      </c>
      <c r="Q327" s="94" t="str">
        <f t="shared" si="198"/>
        <v/>
      </c>
      <c r="R327" s="94" t="str">
        <f t="shared" si="199"/>
        <v/>
      </c>
      <c r="S327" s="94" t="str">
        <f t="shared" si="200"/>
        <v/>
      </c>
      <c r="T327" s="94" t="str">
        <f t="shared" si="201"/>
        <v/>
      </c>
      <c r="U327" s="94" t="str">
        <f t="shared" si="202"/>
        <v/>
      </c>
      <c r="V327" s="94" t="str">
        <f t="shared" si="203"/>
        <v/>
      </c>
      <c r="W327" s="94" t="str">
        <f t="shared" si="204"/>
        <v/>
      </c>
      <c r="X327" s="94" t="str">
        <f t="shared" si="205"/>
        <v/>
      </c>
      <c r="Y327" s="94" t="str">
        <f t="shared" si="206"/>
        <v/>
      </c>
      <c r="Z327" s="94" t="str">
        <f t="shared" si="207"/>
        <v/>
      </c>
      <c r="AA327" s="94" t="str">
        <f t="shared" si="208"/>
        <v/>
      </c>
      <c r="AB327" s="94" t="str">
        <f t="shared" si="209"/>
        <v/>
      </c>
      <c r="AC327" s="94" t="str">
        <f t="shared" si="210"/>
        <v/>
      </c>
      <c r="AD327" s="95" t="str">
        <f t="shared" si="211"/>
        <v/>
      </c>
      <c r="AE327" s="92">
        <f t="shared" si="180"/>
        <v>0</v>
      </c>
      <c r="AF327" s="97" t="str">
        <f t="shared" si="181"/>
        <v/>
      </c>
      <c r="AG327" s="92">
        <f t="shared" si="182"/>
        <v>0</v>
      </c>
      <c r="AH327" s="92">
        <f t="shared" si="183"/>
        <v>0</v>
      </c>
    </row>
    <row r="328" spans="1:34" x14ac:dyDescent="0.25">
      <c r="A328" s="92" t="str">
        <f t="shared" si="184"/>
        <v/>
      </c>
      <c r="B328" s="49">
        <v>5774</v>
      </c>
      <c r="C328" s="115" t="s">
        <v>538</v>
      </c>
      <c r="D328" s="93" t="str">
        <f t="shared" si="185"/>
        <v/>
      </c>
      <c r="E328" s="94" t="str">
        <f t="shared" si="186"/>
        <v/>
      </c>
      <c r="F328" s="94" t="str">
        <f t="shared" si="187"/>
        <v/>
      </c>
      <c r="G328" s="94" t="str">
        <f t="shared" si="188"/>
        <v/>
      </c>
      <c r="H328" s="94" t="str">
        <f t="shared" si="189"/>
        <v/>
      </c>
      <c r="I328" s="94" t="str">
        <f t="shared" si="190"/>
        <v/>
      </c>
      <c r="J328" s="94" t="str">
        <f t="shared" si="191"/>
        <v/>
      </c>
      <c r="K328" s="94" t="str">
        <f t="shared" si="192"/>
        <v/>
      </c>
      <c r="L328" s="94" t="str">
        <f t="shared" si="193"/>
        <v/>
      </c>
      <c r="M328" s="94" t="str">
        <f t="shared" si="194"/>
        <v/>
      </c>
      <c r="N328" s="94" t="str">
        <f t="shared" si="195"/>
        <v/>
      </c>
      <c r="O328" s="94" t="str">
        <f t="shared" si="196"/>
        <v/>
      </c>
      <c r="P328" s="94" t="str">
        <f t="shared" si="197"/>
        <v/>
      </c>
      <c r="Q328" s="94" t="str">
        <f t="shared" si="198"/>
        <v/>
      </c>
      <c r="R328" s="94" t="str">
        <f t="shared" si="199"/>
        <v/>
      </c>
      <c r="S328" s="94" t="str">
        <f t="shared" si="200"/>
        <v/>
      </c>
      <c r="T328" s="94" t="str">
        <f t="shared" si="201"/>
        <v/>
      </c>
      <c r="U328" s="94" t="str">
        <f t="shared" si="202"/>
        <v/>
      </c>
      <c r="V328" s="94" t="str">
        <f t="shared" si="203"/>
        <v/>
      </c>
      <c r="W328" s="94" t="str">
        <f t="shared" si="204"/>
        <v/>
      </c>
      <c r="X328" s="94" t="str">
        <f t="shared" si="205"/>
        <v/>
      </c>
      <c r="Y328" s="94" t="str">
        <f t="shared" si="206"/>
        <v/>
      </c>
      <c r="Z328" s="94" t="str">
        <f t="shared" si="207"/>
        <v/>
      </c>
      <c r="AA328" s="94" t="str">
        <f t="shared" si="208"/>
        <v/>
      </c>
      <c r="AB328" s="94" t="str">
        <f t="shared" si="209"/>
        <v/>
      </c>
      <c r="AC328" s="94" t="str">
        <f t="shared" si="210"/>
        <v/>
      </c>
      <c r="AD328" s="95" t="str">
        <f t="shared" si="211"/>
        <v/>
      </c>
      <c r="AE328" s="92">
        <f t="shared" si="180"/>
        <v>0</v>
      </c>
      <c r="AF328" s="97" t="str">
        <f t="shared" si="181"/>
        <v/>
      </c>
      <c r="AG328" s="92">
        <f t="shared" si="182"/>
        <v>0</v>
      </c>
      <c r="AH328" s="92">
        <f t="shared" si="183"/>
        <v>0</v>
      </c>
    </row>
    <row r="329" spans="1:34" x14ac:dyDescent="0.25">
      <c r="A329" s="92" t="str">
        <f t="shared" si="184"/>
        <v/>
      </c>
      <c r="B329" s="49">
        <v>1446</v>
      </c>
      <c r="C329" s="115" t="s">
        <v>539</v>
      </c>
      <c r="D329" s="93" t="str">
        <f t="shared" si="185"/>
        <v/>
      </c>
      <c r="E329" s="94" t="str">
        <f t="shared" si="186"/>
        <v/>
      </c>
      <c r="F329" s="107" t="str">
        <f t="shared" si="187"/>
        <v/>
      </c>
      <c r="G329" s="94" t="str">
        <f t="shared" si="188"/>
        <v/>
      </c>
      <c r="H329" s="94" t="str">
        <f t="shared" si="189"/>
        <v/>
      </c>
      <c r="I329" s="94" t="str">
        <f t="shared" si="190"/>
        <v/>
      </c>
      <c r="J329" s="94" t="str">
        <f t="shared" si="191"/>
        <v/>
      </c>
      <c r="K329" s="94" t="str">
        <f t="shared" si="192"/>
        <v/>
      </c>
      <c r="L329" s="94" t="str">
        <f t="shared" si="193"/>
        <v/>
      </c>
      <c r="M329" s="94" t="str">
        <f t="shared" si="194"/>
        <v/>
      </c>
      <c r="N329" s="94" t="str">
        <f t="shared" si="195"/>
        <v/>
      </c>
      <c r="O329" s="94" t="str">
        <f t="shared" si="196"/>
        <v/>
      </c>
      <c r="P329" s="94" t="str">
        <f t="shared" si="197"/>
        <v/>
      </c>
      <c r="Q329" s="94" t="str">
        <f t="shared" si="198"/>
        <v/>
      </c>
      <c r="R329" s="94" t="str">
        <f t="shared" si="199"/>
        <v/>
      </c>
      <c r="S329" s="94" t="str">
        <f t="shared" si="200"/>
        <v/>
      </c>
      <c r="T329" s="94" t="str">
        <f t="shared" si="201"/>
        <v/>
      </c>
      <c r="U329" s="94" t="str">
        <f t="shared" si="202"/>
        <v/>
      </c>
      <c r="V329" s="94" t="str">
        <f t="shared" si="203"/>
        <v/>
      </c>
      <c r="W329" s="94" t="str">
        <f t="shared" si="204"/>
        <v/>
      </c>
      <c r="X329" s="94" t="str">
        <f t="shared" si="205"/>
        <v/>
      </c>
      <c r="Y329" s="94" t="str">
        <f t="shared" si="206"/>
        <v/>
      </c>
      <c r="Z329" s="94" t="str">
        <f t="shared" si="207"/>
        <v/>
      </c>
      <c r="AA329" s="94" t="str">
        <f t="shared" si="208"/>
        <v/>
      </c>
      <c r="AB329" s="94" t="str">
        <f t="shared" si="209"/>
        <v/>
      </c>
      <c r="AC329" s="94" t="str">
        <f t="shared" si="210"/>
        <v/>
      </c>
      <c r="AD329" s="95" t="str">
        <f t="shared" si="211"/>
        <v/>
      </c>
      <c r="AE329" s="92">
        <f t="shared" si="180"/>
        <v>0</v>
      </c>
      <c r="AF329" s="97" t="str">
        <f t="shared" si="181"/>
        <v/>
      </c>
      <c r="AG329" s="92">
        <f t="shared" si="182"/>
        <v>0</v>
      </c>
      <c r="AH329" s="92">
        <f t="shared" si="183"/>
        <v>0</v>
      </c>
    </row>
    <row r="330" spans="1:34" x14ac:dyDescent="0.25">
      <c r="A330" s="92" t="str">
        <f t="shared" si="184"/>
        <v/>
      </c>
      <c r="B330" s="49">
        <v>3026</v>
      </c>
      <c r="C330" s="115" t="s">
        <v>540</v>
      </c>
      <c r="D330" s="93" t="str">
        <f t="shared" si="185"/>
        <v/>
      </c>
      <c r="E330" s="94" t="str">
        <f t="shared" si="186"/>
        <v/>
      </c>
      <c r="F330" s="94" t="str">
        <f t="shared" si="187"/>
        <v/>
      </c>
      <c r="G330" s="94" t="str">
        <f t="shared" si="188"/>
        <v/>
      </c>
      <c r="H330" s="94" t="str">
        <f t="shared" si="189"/>
        <v/>
      </c>
      <c r="I330" s="94" t="str">
        <f t="shared" si="190"/>
        <v/>
      </c>
      <c r="J330" s="94" t="str">
        <f t="shared" si="191"/>
        <v/>
      </c>
      <c r="K330" s="94" t="str">
        <f t="shared" si="192"/>
        <v/>
      </c>
      <c r="L330" s="94" t="str">
        <f t="shared" si="193"/>
        <v/>
      </c>
      <c r="M330" s="94" t="str">
        <f t="shared" si="194"/>
        <v/>
      </c>
      <c r="N330" s="94" t="str">
        <f t="shared" si="195"/>
        <v/>
      </c>
      <c r="O330" s="94" t="str">
        <f t="shared" si="196"/>
        <v/>
      </c>
      <c r="P330" s="94" t="str">
        <f t="shared" si="197"/>
        <v/>
      </c>
      <c r="Q330" s="94" t="str">
        <f t="shared" si="198"/>
        <v/>
      </c>
      <c r="R330" s="94" t="str">
        <f t="shared" si="199"/>
        <v/>
      </c>
      <c r="S330" s="94" t="str">
        <f t="shared" si="200"/>
        <v/>
      </c>
      <c r="T330" s="94" t="str">
        <f t="shared" si="201"/>
        <v/>
      </c>
      <c r="U330" s="94" t="str">
        <f t="shared" si="202"/>
        <v/>
      </c>
      <c r="V330" s="94" t="str">
        <f t="shared" si="203"/>
        <v/>
      </c>
      <c r="W330" s="94" t="str">
        <f t="shared" si="204"/>
        <v/>
      </c>
      <c r="X330" s="94" t="str">
        <f t="shared" si="205"/>
        <v/>
      </c>
      <c r="Y330" s="94" t="str">
        <f t="shared" si="206"/>
        <v/>
      </c>
      <c r="Z330" s="94" t="str">
        <f t="shared" si="207"/>
        <v/>
      </c>
      <c r="AA330" s="94" t="str">
        <f t="shared" si="208"/>
        <v/>
      </c>
      <c r="AB330" s="94" t="str">
        <f t="shared" si="209"/>
        <v/>
      </c>
      <c r="AC330" s="94" t="str">
        <f t="shared" si="210"/>
        <v/>
      </c>
      <c r="AD330" s="95" t="str">
        <f t="shared" si="211"/>
        <v/>
      </c>
      <c r="AE330" s="92">
        <f t="shared" si="180"/>
        <v>0</v>
      </c>
      <c r="AF330" s="97" t="str">
        <f t="shared" si="181"/>
        <v/>
      </c>
      <c r="AG330" s="92">
        <f t="shared" si="182"/>
        <v>0</v>
      </c>
      <c r="AH330" s="92">
        <f t="shared" si="183"/>
        <v>0</v>
      </c>
    </row>
    <row r="331" spans="1:34" x14ac:dyDescent="0.25">
      <c r="A331" s="92" t="str">
        <f t="shared" si="184"/>
        <v/>
      </c>
      <c r="B331" s="49">
        <v>5740</v>
      </c>
      <c r="C331" s="115" t="s">
        <v>769</v>
      </c>
      <c r="D331" s="93" t="str">
        <f t="shared" si="185"/>
        <v/>
      </c>
      <c r="E331" s="94" t="str">
        <f t="shared" si="186"/>
        <v/>
      </c>
      <c r="F331" s="94" t="str">
        <f t="shared" si="187"/>
        <v/>
      </c>
      <c r="G331" s="94" t="str">
        <f t="shared" si="188"/>
        <v/>
      </c>
      <c r="H331" s="94" t="str">
        <f t="shared" si="189"/>
        <v/>
      </c>
      <c r="I331" s="94" t="str">
        <f t="shared" si="190"/>
        <v/>
      </c>
      <c r="J331" s="94" t="str">
        <f t="shared" si="191"/>
        <v/>
      </c>
      <c r="K331" s="94" t="str">
        <f t="shared" si="192"/>
        <v/>
      </c>
      <c r="L331" s="94" t="str">
        <f t="shared" si="193"/>
        <v/>
      </c>
      <c r="M331" s="94" t="str">
        <f t="shared" si="194"/>
        <v/>
      </c>
      <c r="N331" s="94" t="str">
        <f t="shared" si="195"/>
        <v/>
      </c>
      <c r="O331" s="94" t="str">
        <f t="shared" si="196"/>
        <v/>
      </c>
      <c r="P331" s="94" t="str">
        <f t="shared" si="197"/>
        <v/>
      </c>
      <c r="Q331" s="94" t="str">
        <f t="shared" si="198"/>
        <v/>
      </c>
      <c r="R331" s="94" t="str">
        <f t="shared" si="199"/>
        <v/>
      </c>
      <c r="S331" s="94" t="str">
        <f t="shared" si="200"/>
        <v/>
      </c>
      <c r="T331" s="94" t="str">
        <f t="shared" si="201"/>
        <v/>
      </c>
      <c r="U331" s="94" t="str">
        <f t="shared" si="202"/>
        <v/>
      </c>
      <c r="V331" s="94" t="str">
        <f t="shared" si="203"/>
        <v/>
      </c>
      <c r="W331" s="94" t="str">
        <f t="shared" si="204"/>
        <v/>
      </c>
      <c r="X331" s="94" t="str">
        <f t="shared" si="205"/>
        <v/>
      </c>
      <c r="Y331" s="94" t="str">
        <f t="shared" si="206"/>
        <v/>
      </c>
      <c r="Z331" s="94" t="str">
        <f t="shared" si="207"/>
        <v/>
      </c>
      <c r="AA331" s="94" t="str">
        <f t="shared" si="208"/>
        <v/>
      </c>
      <c r="AB331" s="94" t="str">
        <f t="shared" si="209"/>
        <v/>
      </c>
      <c r="AC331" s="94" t="str">
        <f t="shared" si="210"/>
        <v/>
      </c>
      <c r="AD331" s="95" t="str">
        <f t="shared" si="211"/>
        <v/>
      </c>
      <c r="AE331" s="92">
        <f t="shared" si="180"/>
        <v>0</v>
      </c>
      <c r="AF331" s="97" t="str">
        <f t="shared" si="181"/>
        <v/>
      </c>
      <c r="AG331" s="92">
        <f t="shared" si="182"/>
        <v>0</v>
      </c>
      <c r="AH331" s="92">
        <f t="shared" si="183"/>
        <v>0</v>
      </c>
    </row>
    <row r="332" spans="1:34" x14ac:dyDescent="0.25">
      <c r="A332" s="92" t="str">
        <f t="shared" si="184"/>
        <v/>
      </c>
      <c r="B332" s="49">
        <v>3082</v>
      </c>
      <c r="C332" s="115" t="s">
        <v>541</v>
      </c>
      <c r="D332" s="93" t="str">
        <f t="shared" si="185"/>
        <v/>
      </c>
      <c r="E332" s="94" t="str">
        <f t="shared" si="186"/>
        <v/>
      </c>
      <c r="F332" s="94" t="str">
        <f t="shared" si="187"/>
        <v/>
      </c>
      <c r="G332" s="94" t="str">
        <f t="shared" si="188"/>
        <v/>
      </c>
      <c r="H332" s="94" t="str">
        <f t="shared" si="189"/>
        <v/>
      </c>
      <c r="I332" s="94" t="str">
        <f t="shared" si="190"/>
        <v/>
      </c>
      <c r="J332" s="94" t="str">
        <f t="shared" si="191"/>
        <v/>
      </c>
      <c r="K332" s="94" t="str">
        <f t="shared" si="192"/>
        <v/>
      </c>
      <c r="L332" s="94" t="str">
        <f t="shared" si="193"/>
        <v/>
      </c>
      <c r="M332" s="94" t="str">
        <f t="shared" si="194"/>
        <v/>
      </c>
      <c r="N332" s="94" t="str">
        <f t="shared" si="195"/>
        <v/>
      </c>
      <c r="O332" s="94" t="str">
        <f t="shared" si="196"/>
        <v/>
      </c>
      <c r="P332" s="94" t="str">
        <f t="shared" si="197"/>
        <v/>
      </c>
      <c r="Q332" s="94" t="str">
        <f t="shared" si="198"/>
        <v/>
      </c>
      <c r="R332" s="94" t="str">
        <f t="shared" si="199"/>
        <v/>
      </c>
      <c r="S332" s="94" t="str">
        <f t="shared" si="200"/>
        <v/>
      </c>
      <c r="T332" s="94" t="str">
        <f t="shared" si="201"/>
        <v/>
      </c>
      <c r="U332" s="94" t="str">
        <f t="shared" si="202"/>
        <v/>
      </c>
      <c r="V332" s="94" t="str">
        <f t="shared" si="203"/>
        <v/>
      </c>
      <c r="W332" s="94" t="str">
        <f t="shared" si="204"/>
        <v/>
      </c>
      <c r="X332" s="94" t="str">
        <f t="shared" si="205"/>
        <v/>
      </c>
      <c r="Y332" s="94" t="str">
        <f t="shared" si="206"/>
        <v/>
      </c>
      <c r="Z332" s="94" t="str">
        <f t="shared" si="207"/>
        <v/>
      </c>
      <c r="AA332" s="94" t="str">
        <f t="shared" si="208"/>
        <v/>
      </c>
      <c r="AB332" s="94" t="str">
        <f t="shared" si="209"/>
        <v/>
      </c>
      <c r="AC332" s="94" t="str">
        <f t="shared" si="210"/>
        <v/>
      </c>
      <c r="AD332" s="95" t="str">
        <f t="shared" si="211"/>
        <v/>
      </c>
      <c r="AE332" s="92">
        <f t="shared" si="180"/>
        <v>0</v>
      </c>
      <c r="AF332" s="97" t="str">
        <f t="shared" si="181"/>
        <v/>
      </c>
      <c r="AG332" s="92">
        <f t="shared" si="182"/>
        <v>0</v>
      </c>
      <c r="AH332" s="92">
        <f t="shared" si="183"/>
        <v>0</v>
      </c>
    </row>
    <row r="333" spans="1:34" x14ac:dyDescent="0.25">
      <c r="A333" s="92" t="str">
        <f t="shared" si="184"/>
        <v/>
      </c>
      <c r="B333" s="49">
        <v>2242</v>
      </c>
      <c r="C333" s="115" t="s">
        <v>543</v>
      </c>
      <c r="D333" s="93" t="str">
        <f t="shared" si="185"/>
        <v/>
      </c>
      <c r="E333" s="94" t="str">
        <f t="shared" si="186"/>
        <v/>
      </c>
      <c r="F333" s="94" t="str">
        <f t="shared" si="187"/>
        <v/>
      </c>
      <c r="G333" s="94" t="str">
        <f t="shared" si="188"/>
        <v/>
      </c>
      <c r="H333" s="94" t="str">
        <f t="shared" si="189"/>
        <v/>
      </c>
      <c r="I333" s="94" t="str">
        <f t="shared" si="190"/>
        <v/>
      </c>
      <c r="J333" s="94" t="str">
        <f t="shared" si="191"/>
        <v/>
      </c>
      <c r="K333" s="94" t="str">
        <f t="shared" si="192"/>
        <v/>
      </c>
      <c r="L333" s="94" t="str">
        <f t="shared" si="193"/>
        <v/>
      </c>
      <c r="M333" s="94" t="str">
        <f t="shared" si="194"/>
        <v/>
      </c>
      <c r="N333" s="94" t="str">
        <f t="shared" si="195"/>
        <v/>
      </c>
      <c r="O333" s="94" t="str">
        <f t="shared" si="196"/>
        <v/>
      </c>
      <c r="P333" s="94" t="str">
        <f t="shared" si="197"/>
        <v/>
      </c>
      <c r="Q333" s="94" t="str">
        <f t="shared" si="198"/>
        <v/>
      </c>
      <c r="R333" s="94" t="str">
        <f t="shared" si="199"/>
        <v/>
      </c>
      <c r="S333" s="94" t="str">
        <f t="shared" si="200"/>
        <v/>
      </c>
      <c r="T333" s="94" t="str">
        <f t="shared" si="201"/>
        <v/>
      </c>
      <c r="U333" s="94" t="str">
        <f t="shared" si="202"/>
        <v/>
      </c>
      <c r="V333" s="94" t="str">
        <f t="shared" si="203"/>
        <v/>
      </c>
      <c r="W333" s="94" t="str">
        <f t="shared" si="204"/>
        <v/>
      </c>
      <c r="X333" s="94" t="str">
        <f t="shared" si="205"/>
        <v/>
      </c>
      <c r="Y333" s="94" t="str">
        <f t="shared" si="206"/>
        <v/>
      </c>
      <c r="Z333" s="94" t="str">
        <f t="shared" si="207"/>
        <v/>
      </c>
      <c r="AA333" s="94" t="str">
        <f t="shared" si="208"/>
        <v/>
      </c>
      <c r="AB333" s="94" t="str">
        <f t="shared" si="209"/>
        <v/>
      </c>
      <c r="AC333" s="94" t="str">
        <f t="shared" si="210"/>
        <v/>
      </c>
      <c r="AD333" s="95" t="str">
        <f t="shared" si="211"/>
        <v/>
      </c>
      <c r="AE333" s="92">
        <f t="shared" si="180"/>
        <v>0</v>
      </c>
      <c r="AF333" s="97" t="str">
        <f t="shared" si="181"/>
        <v/>
      </c>
      <c r="AG333" s="92">
        <f t="shared" si="182"/>
        <v>0</v>
      </c>
      <c r="AH333" s="92">
        <f t="shared" si="183"/>
        <v>0</v>
      </c>
    </row>
    <row r="334" spans="1:34" x14ac:dyDescent="0.25">
      <c r="A334" s="92" t="str">
        <f t="shared" si="184"/>
        <v/>
      </c>
      <c r="B334" s="49">
        <v>4022</v>
      </c>
      <c r="C334" s="115" t="s">
        <v>545</v>
      </c>
      <c r="D334" s="93" t="str">
        <f t="shared" si="185"/>
        <v/>
      </c>
      <c r="E334" s="94" t="str">
        <f t="shared" si="186"/>
        <v/>
      </c>
      <c r="F334" s="94" t="str">
        <f t="shared" si="187"/>
        <v/>
      </c>
      <c r="G334" s="94" t="str">
        <f t="shared" si="188"/>
        <v/>
      </c>
      <c r="H334" s="94" t="str">
        <f t="shared" si="189"/>
        <v/>
      </c>
      <c r="I334" s="94" t="str">
        <f t="shared" si="190"/>
        <v/>
      </c>
      <c r="J334" s="94" t="str">
        <f t="shared" si="191"/>
        <v/>
      </c>
      <c r="K334" s="94" t="str">
        <f t="shared" si="192"/>
        <v/>
      </c>
      <c r="L334" s="94" t="str">
        <f t="shared" si="193"/>
        <v/>
      </c>
      <c r="M334" s="94" t="str">
        <f t="shared" si="194"/>
        <v/>
      </c>
      <c r="N334" s="94" t="str">
        <f t="shared" si="195"/>
        <v/>
      </c>
      <c r="O334" s="94" t="str">
        <f t="shared" si="196"/>
        <v/>
      </c>
      <c r="P334" s="94" t="str">
        <f t="shared" si="197"/>
        <v/>
      </c>
      <c r="Q334" s="94" t="str">
        <f t="shared" si="198"/>
        <v/>
      </c>
      <c r="R334" s="94" t="str">
        <f t="shared" si="199"/>
        <v/>
      </c>
      <c r="S334" s="94" t="str">
        <f t="shared" si="200"/>
        <v/>
      </c>
      <c r="T334" s="94" t="str">
        <f t="shared" si="201"/>
        <v/>
      </c>
      <c r="U334" s="94" t="str">
        <f t="shared" si="202"/>
        <v/>
      </c>
      <c r="V334" s="94" t="str">
        <f t="shared" si="203"/>
        <v/>
      </c>
      <c r="W334" s="94" t="str">
        <f t="shared" si="204"/>
        <v/>
      </c>
      <c r="X334" s="94" t="str">
        <f t="shared" si="205"/>
        <v/>
      </c>
      <c r="Y334" s="94" t="str">
        <f t="shared" si="206"/>
        <v/>
      </c>
      <c r="Z334" s="94" t="str">
        <f t="shared" si="207"/>
        <v/>
      </c>
      <c r="AA334" s="94" t="str">
        <f t="shared" si="208"/>
        <v/>
      </c>
      <c r="AB334" s="94" t="str">
        <f t="shared" si="209"/>
        <v/>
      </c>
      <c r="AC334" s="94" t="str">
        <f t="shared" si="210"/>
        <v/>
      </c>
      <c r="AD334" s="95" t="str">
        <f t="shared" si="211"/>
        <v/>
      </c>
      <c r="AE334" s="92">
        <f t="shared" si="180"/>
        <v>0</v>
      </c>
      <c r="AF334" s="97" t="str">
        <f t="shared" si="181"/>
        <v/>
      </c>
      <c r="AG334" s="92">
        <f t="shared" si="182"/>
        <v>0</v>
      </c>
      <c r="AH334" s="92">
        <f t="shared" si="183"/>
        <v>0</v>
      </c>
    </row>
    <row r="335" spans="1:34" x14ac:dyDescent="0.25">
      <c r="A335" s="92" t="str">
        <f t="shared" si="184"/>
        <v/>
      </c>
      <c r="B335" s="49">
        <v>435</v>
      </c>
      <c r="C335" s="115" t="s">
        <v>546</v>
      </c>
      <c r="D335" s="93" t="str">
        <f t="shared" si="185"/>
        <v/>
      </c>
      <c r="E335" s="94" t="str">
        <f t="shared" si="186"/>
        <v/>
      </c>
      <c r="F335" s="94" t="str">
        <f t="shared" si="187"/>
        <v/>
      </c>
      <c r="G335" s="94" t="str">
        <f t="shared" si="188"/>
        <v/>
      </c>
      <c r="H335" s="94" t="str">
        <f t="shared" si="189"/>
        <v/>
      </c>
      <c r="I335" s="94" t="str">
        <f t="shared" si="190"/>
        <v/>
      </c>
      <c r="J335" s="94" t="str">
        <f t="shared" si="191"/>
        <v/>
      </c>
      <c r="K335" s="94" t="str">
        <f t="shared" si="192"/>
        <v/>
      </c>
      <c r="L335" s="94" t="str">
        <f t="shared" si="193"/>
        <v/>
      </c>
      <c r="M335" s="94" t="str">
        <f t="shared" si="194"/>
        <v/>
      </c>
      <c r="N335" s="94" t="str">
        <f t="shared" si="195"/>
        <v/>
      </c>
      <c r="O335" s="94" t="str">
        <f t="shared" si="196"/>
        <v/>
      </c>
      <c r="P335" s="94" t="str">
        <f t="shared" si="197"/>
        <v/>
      </c>
      <c r="Q335" s="94" t="str">
        <f t="shared" si="198"/>
        <v/>
      </c>
      <c r="R335" s="94" t="str">
        <f t="shared" si="199"/>
        <v/>
      </c>
      <c r="S335" s="94" t="str">
        <f t="shared" si="200"/>
        <v/>
      </c>
      <c r="T335" s="94" t="str">
        <f t="shared" si="201"/>
        <v/>
      </c>
      <c r="U335" s="94" t="str">
        <f t="shared" si="202"/>
        <v/>
      </c>
      <c r="V335" s="94" t="str">
        <f t="shared" si="203"/>
        <v/>
      </c>
      <c r="W335" s="94" t="str">
        <f t="shared" si="204"/>
        <v/>
      </c>
      <c r="X335" s="94" t="str">
        <f t="shared" si="205"/>
        <v/>
      </c>
      <c r="Y335" s="94" t="str">
        <f t="shared" si="206"/>
        <v/>
      </c>
      <c r="Z335" s="94" t="str">
        <f t="shared" si="207"/>
        <v/>
      </c>
      <c r="AA335" s="94" t="str">
        <f t="shared" si="208"/>
        <v/>
      </c>
      <c r="AB335" s="94" t="str">
        <f t="shared" si="209"/>
        <v/>
      </c>
      <c r="AC335" s="94" t="str">
        <f t="shared" si="210"/>
        <v/>
      </c>
      <c r="AD335" s="95" t="str">
        <f t="shared" si="211"/>
        <v/>
      </c>
      <c r="AE335" s="92">
        <f t="shared" si="180"/>
        <v>0</v>
      </c>
      <c r="AF335" s="97" t="str">
        <f t="shared" si="181"/>
        <v/>
      </c>
      <c r="AG335" s="92">
        <f t="shared" si="182"/>
        <v>0</v>
      </c>
      <c r="AH335" s="92">
        <f t="shared" si="183"/>
        <v>0</v>
      </c>
    </row>
    <row r="336" spans="1:34" x14ac:dyDescent="0.25">
      <c r="A336" s="92" t="str">
        <f t="shared" si="184"/>
        <v/>
      </c>
      <c r="B336" s="49">
        <v>8304</v>
      </c>
      <c r="C336" s="115" t="s">
        <v>547</v>
      </c>
      <c r="D336" s="93" t="str">
        <f t="shared" si="185"/>
        <v/>
      </c>
      <c r="E336" s="94" t="str">
        <f t="shared" si="186"/>
        <v/>
      </c>
      <c r="F336" s="94" t="str">
        <f t="shared" si="187"/>
        <v/>
      </c>
      <c r="G336" s="94" t="str">
        <f t="shared" si="188"/>
        <v/>
      </c>
      <c r="H336" s="94" t="str">
        <f t="shared" si="189"/>
        <v/>
      </c>
      <c r="I336" s="94" t="str">
        <f t="shared" si="190"/>
        <v/>
      </c>
      <c r="J336" s="94" t="str">
        <f t="shared" si="191"/>
        <v/>
      </c>
      <c r="K336" s="94" t="str">
        <f t="shared" si="192"/>
        <v/>
      </c>
      <c r="L336" s="94" t="str">
        <f t="shared" si="193"/>
        <v/>
      </c>
      <c r="M336" s="94" t="str">
        <f t="shared" si="194"/>
        <v/>
      </c>
      <c r="N336" s="94" t="str">
        <f t="shared" si="195"/>
        <v/>
      </c>
      <c r="O336" s="94" t="str">
        <f t="shared" si="196"/>
        <v/>
      </c>
      <c r="P336" s="94" t="str">
        <f t="shared" si="197"/>
        <v/>
      </c>
      <c r="Q336" s="94" t="str">
        <f t="shared" si="198"/>
        <v/>
      </c>
      <c r="R336" s="94" t="str">
        <f t="shared" si="199"/>
        <v/>
      </c>
      <c r="S336" s="94" t="str">
        <f t="shared" si="200"/>
        <v/>
      </c>
      <c r="T336" s="94" t="str">
        <f t="shared" si="201"/>
        <v/>
      </c>
      <c r="U336" s="94" t="str">
        <f t="shared" si="202"/>
        <v/>
      </c>
      <c r="V336" s="94" t="str">
        <f t="shared" si="203"/>
        <v/>
      </c>
      <c r="W336" s="94" t="str">
        <f t="shared" si="204"/>
        <v/>
      </c>
      <c r="X336" s="94" t="str">
        <f t="shared" si="205"/>
        <v/>
      </c>
      <c r="Y336" s="94" t="str">
        <f t="shared" si="206"/>
        <v/>
      </c>
      <c r="Z336" s="94" t="str">
        <f t="shared" si="207"/>
        <v/>
      </c>
      <c r="AA336" s="94" t="str">
        <f t="shared" si="208"/>
        <v/>
      </c>
      <c r="AB336" s="94" t="str">
        <f t="shared" si="209"/>
        <v/>
      </c>
      <c r="AC336" s="94" t="str">
        <f t="shared" si="210"/>
        <v/>
      </c>
      <c r="AD336" s="95" t="str">
        <f t="shared" si="211"/>
        <v/>
      </c>
      <c r="AE336" s="92">
        <f t="shared" si="180"/>
        <v>0</v>
      </c>
      <c r="AF336" s="97" t="str">
        <f t="shared" si="181"/>
        <v/>
      </c>
      <c r="AG336" s="92">
        <f t="shared" si="182"/>
        <v>0</v>
      </c>
      <c r="AH336" s="92">
        <f t="shared" si="183"/>
        <v>0</v>
      </c>
    </row>
    <row r="337" spans="1:34" x14ac:dyDescent="0.25">
      <c r="A337" s="92" t="str">
        <f t="shared" si="184"/>
        <v/>
      </c>
      <c r="B337" s="49">
        <v>2885</v>
      </c>
      <c r="C337" s="115" t="s">
        <v>548</v>
      </c>
      <c r="D337" s="93" t="str">
        <f t="shared" si="185"/>
        <v/>
      </c>
      <c r="E337" s="94" t="str">
        <f t="shared" si="186"/>
        <v/>
      </c>
      <c r="F337" s="94" t="str">
        <f t="shared" si="187"/>
        <v/>
      </c>
      <c r="G337" s="94" t="str">
        <f t="shared" si="188"/>
        <v/>
      </c>
      <c r="H337" s="94" t="str">
        <f t="shared" si="189"/>
        <v/>
      </c>
      <c r="I337" s="94" t="str">
        <f t="shared" si="190"/>
        <v/>
      </c>
      <c r="J337" s="94" t="str">
        <f t="shared" si="191"/>
        <v/>
      </c>
      <c r="K337" s="94" t="str">
        <f t="shared" si="192"/>
        <v/>
      </c>
      <c r="L337" s="94" t="str">
        <f t="shared" si="193"/>
        <v/>
      </c>
      <c r="M337" s="94" t="str">
        <f t="shared" si="194"/>
        <v/>
      </c>
      <c r="N337" s="94" t="str">
        <f t="shared" si="195"/>
        <v/>
      </c>
      <c r="O337" s="94" t="str">
        <f t="shared" si="196"/>
        <v/>
      </c>
      <c r="P337" s="94" t="str">
        <f t="shared" si="197"/>
        <v/>
      </c>
      <c r="Q337" s="94" t="str">
        <f t="shared" si="198"/>
        <v/>
      </c>
      <c r="R337" s="94" t="str">
        <f t="shared" si="199"/>
        <v/>
      </c>
      <c r="S337" s="94" t="str">
        <f t="shared" si="200"/>
        <v/>
      </c>
      <c r="T337" s="94" t="str">
        <f t="shared" si="201"/>
        <v/>
      </c>
      <c r="U337" s="94" t="str">
        <f t="shared" si="202"/>
        <v/>
      </c>
      <c r="V337" s="94" t="str">
        <f t="shared" si="203"/>
        <v/>
      </c>
      <c r="W337" s="94" t="str">
        <f t="shared" si="204"/>
        <v/>
      </c>
      <c r="X337" s="94" t="str">
        <f t="shared" si="205"/>
        <v/>
      </c>
      <c r="Y337" s="94" t="str">
        <f t="shared" si="206"/>
        <v/>
      </c>
      <c r="Z337" s="94" t="str">
        <f t="shared" si="207"/>
        <v/>
      </c>
      <c r="AA337" s="94" t="str">
        <f t="shared" si="208"/>
        <v/>
      </c>
      <c r="AB337" s="94" t="str">
        <f t="shared" si="209"/>
        <v/>
      </c>
      <c r="AC337" s="94" t="str">
        <f t="shared" si="210"/>
        <v/>
      </c>
      <c r="AD337" s="95" t="str">
        <f t="shared" si="211"/>
        <v/>
      </c>
      <c r="AE337" s="92">
        <f t="shared" si="180"/>
        <v>0</v>
      </c>
      <c r="AF337" s="97" t="str">
        <f t="shared" si="181"/>
        <v/>
      </c>
      <c r="AG337" s="92">
        <f t="shared" si="182"/>
        <v>0</v>
      </c>
      <c r="AH337" s="92">
        <f t="shared" si="183"/>
        <v>0</v>
      </c>
    </row>
    <row r="338" spans="1:34" x14ac:dyDescent="0.25">
      <c r="A338" s="92" t="str">
        <f t="shared" si="184"/>
        <v/>
      </c>
      <c r="B338" s="49">
        <v>3033</v>
      </c>
      <c r="C338" s="115" t="s">
        <v>550</v>
      </c>
      <c r="D338" s="93" t="str">
        <f t="shared" si="185"/>
        <v/>
      </c>
      <c r="E338" s="94" t="str">
        <f t="shared" si="186"/>
        <v/>
      </c>
      <c r="F338" s="94" t="str">
        <f t="shared" si="187"/>
        <v/>
      </c>
      <c r="G338" s="94" t="str">
        <f t="shared" si="188"/>
        <v/>
      </c>
      <c r="H338" s="94" t="str">
        <f t="shared" si="189"/>
        <v/>
      </c>
      <c r="I338" s="94" t="str">
        <f t="shared" si="190"/>
        <v/>
      </c>
      <c r="J338" s="94" t="str">
        <f t="shared" si="191"/>
        <v/>
      </c>
      <c r="K338" s="94" t="str">
        <f t="shared" si="192"/>
        <v/>
      </c>
      <c r="L338" s="94" t="str">
        <f t="shared" si="193"/>
        <v/>
      </c>
      <c r="M338" s="94" t="str">
        <f t="shared" si="194"/>
        <v/>
      </c>
      <c r="N338" s="94" t="str">
        <f t="shared" si="195"/>
        <v/>
      </c>
      <c r="O338" s="94" t="str">
        <f t="shared" si="196"/>
        <v/>
      </c>
      <c r="P338" s="94" t="str">
        <f t="shared" si="197"/>
        <v/>
      </c>
      <c r="Q338" s="94" t="str">
        <f t="shared" si="198"/>
        <v/>
      </c>
      <c r="R338" s="94" t="str">
        <f t="shared" si="199"/>
        <v/>
      </c>
      <c r="S338" s="94" t="str">
        <f t="shared" si="200"/>
        <v/>
      </c>
      <c r="T338" s="94" t="str">
        <f t="shared" si="201"/>
        <v/>
      </c>
      <c r="U338" s="94" t="str">
        <f t="shared" si="202"/>
        <v/>
      </c>
      <c r="V338" s="94" t="str">
        <f t="shared" si="203"/>
        <v/>
      </c>
      <c r="W338" s="94" t="str">
        <f t="shared" si="204"/>
        <v/>
      </c>
      <c r="X338" s="94" t="str">
        <f t="shared" si="205"/>
        <v/>
      </c>
      <c r="Y338" s="94" t="str">
        <f t="shared" si="206"/>
        <v/>
      </c>
      <c r="Z338" s="94" t="str">
        <f t="shared" si="207"/>
        <v/>
      </c>
      <c r="AA338" s="94" t="str">
        <f t="shared" si="208"/>
        <v/>
      </c>
      <c r="AB338" s="94" t="str">
        <f t="shared" si="209"/>
        <v/>
      </c>
      <c r="AC338" s="94" t="str">
        <f t="shared" si="210"/>
        <v/>
      </c>
      <c r="AD338" s="95" t="str">
        <f t="shared" si="211"/>
        <v/>
      </c>
      <c r="AE338" s="92">
        <f t="shared" si="180"/>
        <v>0</v>
      </c>
      <c r="AF338" s="97" t="str">
        <f t="shared" si="181"/>
        <v/>
      </c>
      <c r="AG338" s="92">
        <f t="shared" si="182"/>
        <v>0</v>
      </c>
      <c r="AH338" s="92">
        <f t="shared" si="183"/>
        <v>0</v>
      </c>
    </row>
    <row r="339" spans="1:34" x14ac:dyDescent="0.25">
      <c r="A339" s="92" t="str">
        <f t="shared" si="184"/>
        <v/>
      </c>
      <c r="B339" s="49">
        <v>5397</v>
      </c>
      <c r="C339" s="115" t="s">
        <v>552</v>
      </c>
      <c r="D339" s="93" t="str">
        <f t="shared" si="185"/>
        <v/>
      </c>
      <c r="E339" s="94" t="str">
        <f t="shared" si="186"/>
        <v/>
      </c>
      <c r="F339" s="94" t="str">
        <f t="shared" si="187"/>
        <v/>
      </c>
      <c r="G339" s="94" t="str">
        <f t="shared" si="188"/>
        <v/>
      </c>
      <c r="H339" s="94" t="str">
        <f t="shared" si="189"/>
        <v/>
      </c>
      <c r="I339" s="94" t="str">
        <f t="shared" si="190"/>
        <v/>
      </c>
      <c r="J339" s="94" t="str">
        <f t="shared" si="191"/>
        <v/>
      </c>
      <c r="K339" s="94" t="str">
        <f t="shared" si="192"/>
        <v/>
      </c>
      <c r="L339" s="94" t="str">
        <f t="shared" si="193"/>
        <v/>
      </c>
      <c r="M339" s="94" t="str">
        <f t="shared" si="194"/>
        <v/>
      </c>
      <c r="N339" s="94" t="str">
        <f t="shared" si="195"/>
        <v/>
      </c>
      <c r="O339" s="94" t="str">
        <f t="shared" si="196"/>
        <v/>
      </c>
      <c r="P339" s="94" t="str">
        <f t="shared" si="197"/>
        <v/>
      </c>
      <c r="Q339" s="94" t="str">
        <f t="shared" si="198"/>
        <v/>
      </c>
      <c r="R339" s="94" t="str">
        <f t="shared" si="199"/>
        <v/>
      </c>
      <c r="S339" s="94" t="str">
        <f t="shared" si="200"/>
        <v/>
      </c>
      <c r="T339" s="94" t="str">
        <f t="shared" si="201"/>
        <v/>
      </c>
      <c r="U339" s="94" t="str">
        <f t="shared" si="202"/>
        <v/>
      </c>
      <c r="V339" s="94" t="str">
        <f t="shared" si="203"/>
        <v/>
      </c>
      <c r="W339" s="94" t="str">
        <f t="shared" si="204"/>
        <v/>
      </c>
      <c r="X339" s="94" t="str">
        <f t="shared" si="205"/>
        <v/>
      </c>
      <c r="Y339" s="94" t="str">
        <f t="shared" si="206"/>
        <v/>
      </c>
      <c r="Z339" s="94" t="str">
        <f t="shared" si="207"/>
        <v/>
      </c>
      <c r="AA339" s="94" t="str">
        <f t="shared" si="208"/>
        <v/>
      </c>
      <c r="AB339" s="94" t="str">
        <f t="shared" si="209"/>
        <v/>
      </c>
      <c r="AC339" s="94" t="str">
        <f t="shared" si="210"/>
        <v/>
      </c>
      <c r="AD339" s="95" t="str">
        <f t="shared" si="211"/>
        <v/>
      </c>
      <c r="AE339" s="92">
        <f t="shared" si="180"/>
        <v>0</v>
      </c>
      <c r="AF339" s="97" t="str">
        <f t="shared" si="181"/>
        <v/>
      </c>
      <c r="AG339" s="92">
        <f t="shared" si="182"/>
        <v>0</v>
      </c>
      <c r="AH339" s="92">
        <f t="shared" si="183"/>
        <v>0</v>
      </c>
    </row>
    <row r="340" spans="1:34" x14ac:dyDescent="0.25">
      <c r="A340" s="92" t="str">
        <f t="shared" si="184"/>
        <v/>
      </c>
      <c r="B340" s="49">
        <v>7532</v>
      </c>
      <c r="C340" s="115" t="s">
        <v>555</v>
      </c>
      <c r="D340" s="93" t="str">
        <f t="shared" si="185"/>
        <v/>
      </c>
      <c r="E340" s="94" t="str">
        <f t="shared" si="186"/>
        <v/>
      </c>
      <c r="F340" s="94" t="str">
        <f t="shared" si="187"/>
        <v/>
      </c>
      <c r="G340" s="94" t="str">
        <f t="shared" si="188"/>
        <v/>
      </c>
      <c r="H340" s="94" t="str">
        <f t="shared" si="189"/>
        <v/>
      </c>
      <c r="I340" s="94" t="str">
        <f t="shared" si="190"/>
        <v/>
      </c>
      <c r="J340" s="94" t="str">
        <f t="shared" si="191"/>
        <v/>
      </c>
      <c r="K340" s="94" t="str">
        <f t="shared" si="192"/>
        <v/>
      </c>
      <c r="L340" s="94" t="str">
        <f t="shared" si="193"/>
        <v/>
      </c>
      <c r="M340" s="94" t="str">
        <f t="shared" si="194"/>
        <v/>
      </c>
      <c r="N340" s="94" t="str">
        <f t="shared" si="195"/>
        <v/>
      </c>
      <c r="O340" s="94" t="str">
        <f t="shared" si="196"/>
        <v/>
      </c>
      <c r="P340" s="94" t="str">
        <f t="shared" si="197"/>
        <v/>
      </c>
      <c r="Q340" s="94" t="str">
        <f t="shared" si="198"/>
        <v/>
      </c>
      <c r="R340" s="94" t="str">
        <f t="shared" si="199"/>
        <v/>
      </c>
      <c r="S340" s="94" t="str">
        <f t="shared" si="200"/>
        <v/>
      </c>
      <c r="T340" s="94" t="str">
        <f t="shared" si="201"/>
        <v/>
      </c>
      <c r="U340" s="94" t="str">
        <f t="shared" si="202"/>
        <v/>
      </c>
      <c r="V340" s="94" t="str">
        <f t="shared" si="203"/>
        <v/>
      </c>
      <c r="W340" s="94" t="str">
        <f t="shared" si="204"/>
        <v/>
      </c>
      <c r="X340" s="94" t="str">
        <f t="shared" si="205"/>
        <v/>
      </c>
      <c r="Y340" s="94" t="str">
        <f t="shared" si="206"/>
        <v/>
      </c>
      <c r="Z340" s="94" t="str">
        <f t="shared" si="207"/>
        <v/>
      </c>
      <c r="AA340" s="94" t="str">
        <f t="shared" si="208"/>
        <v/>
      </c>
      <c r="AB340" s="94" t="str">
        <f t="shared" si="209"/>
        <v/>
      </c>
      <c r="AC340" s="94" t="str">
        <f t="shared" si="210"/>
        <v/>
      </c>
      <c r="AD340" s="95" t="str">
        <f t="shared" si="211"/>
        <v/>
      </c>
      <c r="AE340" s="92">
        <f t="shared" si="180"/>
        <v>0</v>
      </c>
      <c r="AF340" s="97" t="str">
        <f t="shared" si="181"/>
        <v/>
      </c>
      <c r="AG340" s="92">
        <f t="shared" si="182"/>
        <v>0</v>
      </c>
      <c r="AH340" s="92">
        <f t="shared" si="183"/>
        <v>0</v>
      </c>
    </row>
    <row r="341" spans="1:34" x14ac:dyDescent="0.25">
      <c r="A341" s="92" t="str">
        <f t="shared" si="184"/>
        <v/>
      </c>
      <c r="B341" s="49">
        <v>4505</v>
      </c>
      <c r="C341" s="115" t="s">
        <v>556</v>
      </c>
      <c r="D341" s="93" t="str">
        <f t="shared" si="185"/>
        <v/>
      </c>
      <c r="E341" s="94" t="str">
        <f t="shared" si="186"/>
        <v/>
      </c>
      <c r="F341" s="94" t="str">
        <f t="shared" si="187"/>
        <v/>
      </c>
      <c r="G341" s="94" t="str">
        <f t="shared" si="188"/>
        <v/>
      </c>
      <c r="H341" s="94" t="str">
        <f t="shared" si="189"/>
        <v/>
      </c>
      <c r="I341" s="94" t="str">
        <f t="shared" si="190"/>
        <v/>
      </c>
      <c r="J341" s="94" t="str">
        <f t="shared" si="191"/>
        <v/>
      </c>
      <c r="K341" s="94" t="str">
        <f t="shared" si="192"/>
        <v/>
      </c>
      <c r="L341" s="94" t="str">
        <f t="shared" si="193"/>
        <v/>
      </c>
      <c r="M341" s="94" t="str">
        <f t="shared" si="194"/>
        <v/>
      </c>
      <c r="N341" s="94" t="str">
        <f t="shared" si="195"/>
        <v/>
      </c>
      <c r="O341" s="94" t="str">
        <f t="shared" si="196"/>
        <v/>
      </c>
      <c r="P341" s="94" t="str">
        <f t="shared" si="197"/>
        <v/>
      </c>
      <c r="Q341" s="94" t="str">
        <f t="shared" si="198"/>
        <v/>
      </c>
      <c r="R341" s="94" t="str">
        <f t="shared" si="199"/>
        <v/>
      </c>
      <c r="S341" s="94" t="str">
        <f t="shared" si="200"/>
        <v/>
      </c>
      <c r="T341" s="94" t="str">
        <f t="shared" si="201"/>
        <v/>
      </c>
      <c r="U341" s="94" t="str">
        <f t="shared" si="202"/>
        <v/>
      </c>
      <c r="V341" s="94" t="str">
        <f t="shared" si="203"/>
        <v/>
      </c>
      <c r="W341" s="94" t="str">
        <f t="shared" si="204"/>
        <v/>
      </c>
      <c r="X341" s="94" t="str">
        <f t="shared" si="205"/>
        <v/>
      </c>
      <c r="Y341" s="94" t="str">
        <f t="shared" si="206"/>
        <v/>
      </c>
      <c r="Z341" s="94" t="str">
        <f t="shared" si="207"/>
        <v/>
      </c>
      <c r="AA341" s="94" t="str">
        <f t="shared" si="208"/>
        <v/>
      </c>
      <c r="AB341" s="94" t="str">
        <f t="shared" si="209"/>
        <v/>
      </c>
      <c r="AC341" s="94" t="str">
        <f t="shared" si="210"/>
        <v/>
      </c>
      <c r="AD341" s="95" t="str">
        <f t="shared" si="211"/>
        <v/>
      </c>
      <c r="AE341" s="92">
        <f t="shared" si="180"/>
        <v>0</v>
      </c>
      <c r="AF341" s="97" t="str">
        <f t="shared" si="181"/>
        <v/>
      </c>
      <c r="AG341" s="92">
        <f t="shared" si="182"/>
        <v>0</v>
      </c>
      <c r="AH341" s="92">
        <f t="shared" si="183"/>
        <v>0</v>
      </c>
    </row>
    <row r="342" spans="1:34" x14ac:dyDescent="0.25">
      <c r="A342" s="92" t="str">
        <f t="shared" si="184"/>
        <v/>
      </c>
      <c r="B342" s="49">
        <v>2753</v>
      </c>
      <c r="C342" s="115" t="s">
        <v>558</v>
      </c>
      <c r="D342" s="93" t="str">
        <f t="shared" si="185"/>
        <v/>
      </c>
      <c r="E342" s="94" t="str">
        <f t="shared" si="186"/>
        <v/>
      </c>
      <c r="F342" s="94" t="str">
        <f t="shared" si="187"/>
        <v/>
      </c>
      <c r="G342" s="94" t="str">
        <f t="shared" si="188"/>
        <v/>
      </c>
      <c r="H342" s="94" t="str">
        <f t="shared" si="189"/>
        <v/>
      </c>
      <c r="I342" s="94" t="str">
        <f t="shared" si="190"/>
        <v/>
      </c>
      <c r="J342" s="94" t="str">
        <f t="shared" si="191"/>
        <v/>
      </c>
      <c r="K342" s="94" t="str">
        <f t="shared" si="192"/>
        <v/>
      </c>
      <c r="L342" s="94" t="str">
        <f t="shared" si="193"/>
        <v/>
      </c>
      <c r="M342" s="94" t="str">
        <f t="shared" si="194"/>
        <v/>
      </c>
      <c r="N342" s="94" t="str">
        <f t="shared" si="195"/>
        <v/>
      </c>
      <c r="O342" s="94" t="str">
        <f t="shared" si="196"/>
        <v/>
      </c>
      <c r="P342" s="94" t="str">
        <f t="shared" si="197"/>
        <v/>
      </c>
      <c r="Q342" s="94" t="str">
        <f t="shared" si="198"/>
        <v/>
      </c>
      <c r="R342" s="94" t="str">
        <f t="shared" si="199"/>
        <v/>
      </c>
      <c r="S342" s="94" t="str">
        <f t="shared" si="200"/>
        <v/>
      </c>
      <c r="T342" s="94" t="str">
        <f t="shared" si="201"/>
        <v/>
      </c>
      <c r="U342" s="94" t="str">
        <f t="shared" si="202"/>
        <v/>
      </c>
      <c r="V342" s="94" t="str">
        <f t="shared" si="203"/>
        <v/>
      </c>
      <c r="W342" s="94" t="str">
        <f t="shared" si="204"/>
        <v/>
      </c>
      <c r="X342" s="94" t="str">
        <f t="shared" si="205"/>
        <v/>
      </c>
      <c r="Y342" s="94" t="str">
        <f t="shared" si="206"/>
        <v/>
      </c>
      <c r="Z342" s="94" t="str">
        <f t="shared" si="207"/>
        <v/>
      </c>
      <c r="AA342" s="94" t="str">
        <f t="shared" si="208"/>
        <v/>
      </c>
      <c r="AB342" s="94" t="str">
        <f t="shared" si="209"/>
        <v/>
      </c>
      <c r="AC342" s="94" t="str">
        <f t="shared" si="210"/>
        <v/>
      </c>
      <c r="AD342" s="95" t="str">
        <f t="shared" si="211"/>
        <v/>
      </c>
      <c r="AE342" s="92">
        <f t="shared" si="180"/>
        <v>0</v>
      </c>
      <c r="AF342" s="97" t="str">
        <f t="shared" si="181"/>
        <v/>
      </c>
      <c r="AG342" s="92">
        <f t="shared" si="182"/>
        <v>0</v>
      </c>
      <c r="AH342" s="92">
        <f t="shared" si="183"/>
        <v>0</v>
      </c>
    </row>
    <row r="343" spans="1:34" x14ac:dyDescent="0.25">
      <c r="A343" s="92" t="str">
        <f t="shared" si="184"/>
        <v/>
      </c>
      <c r="B343" s="49">
        <v>5434</v>
      </c>
      <c r="C343" s="115" t="s">
        <v>559</v>
      </c>
      <c r="D343" s="93" t="str">
        <f t="shared" si="185"/>
        <v/>
      </c>
      <c r="E343" s="94" t="str">
        <f t="shared" si="186"/>
        <v/>
      </c>
      <c r="F343" s="94" t="str">
        <f t="shared" si="187"/>
        <v/>
      </c>
      <c r="G343" s="94" t="str">
        <f t="shared" si="188"/>
        <v/>
      </c>
      <c r="H343" s="94" t="str">
        <f t="shared" si="189"/>
        <v/>
      </c>
      <c r="I343" s="94" t="str">
        <f t="shared" si="190"/>
        <v/>
      </c>
      <c r="J343" s="94" t="str">
        <f t="shared" si="191"/>
        <v/>
      </c>
      <c r="K343" s="94" t="str">
        <f t="shared" si="192"/>
        <v/>
      </c>
      <c r="L343" s="94" t="str">
        <f t="shared" si="193"/>
        <v/>
      </c>
      <c r="M343" s="94" t="str">
        <f t="shared" si="194"/>
        <v/>
      </c>
      <c r="N343" s="94" t="str">
        <f t="shared" si="195"/>
        <v/>
      </c>
      <c r="O343" s="94" t="str">
        <f t="shared" si="196"/>
        <v/>
      </c>
      <c r="P343" s="94" t="str">
        <f t="shared" si="197"/>
        <v/>
      </c>
      <c r="Q343" s="94" t="str">
        <f t="shared" si="198"/>
        <v/>
      </c>
      <c r="R343" s="94" t="str">
        <f t="shared" si="199"/>
        <v/>
      </c>
      <c r="S343" s="94" t="str">
        <f t="shared" si="200"/>
        <v/>
      </c>
      <c r="T343" s="94" t="str">
        <f t="shared" si="201"/>
        <v/>
      </c>
      <c r="U343" s="94" t="str">
        <f t="shared" si="202"/>
        <v/>
      </c>
      <c r="V343" s="94" t="str">
        <f t="shared" si="203"/>
        <v/>
      </c>
      <c r="W343" s="94" t="str">
        <f t="shared" si="204"/>
        <v/>
      </c>
      <c r="X343" s="94" t="str">
        <f t="shared" si="205"/>
        <v/>
      </c>
      <c r="Y343" s="94" t="str">
        <f t="shared" si="206"/>
        <v/>
      </c>
      <c r="Z343" s="94" t="str">
        <f t="shared" si="207"/>
        <v/>
      </c>
      <c r="AA343" s="94" t="str">
        <f t="shared" si="208"/>
        <v/>
      </c>
      <c r="AB343" s="94" t="str">
        <f t="shared" si="209"/>
        <v/>
      </c>
      <c r="AC343" s="94" t="str">
        <f t="shared" si="210"/>
        <v/>
      </c>
      <c r="AD343" s="95" t="str">
        <f t="shared" si="211"/>
        <v/>
      </c>
      <c r="AE343" s="92">
        <f t="shared" si="180"/>
        <v>0</v>
      </c>
      <c r="AF343" s="97" t="str">
        <f t="shared" si="181"/>
        <v/>
      </c>
      <c r="AG343" s="92">
        <f t="shared" si="182"/>
        <v>0</v>
      </c>
      <c r="AH343" s="92">
        <f t="shared" si="183"/>
        <v>0</v>
      </c>
    </row>
    <row r="344" spans="1:34" x14ac:dyDescent="0.25">
      <c r="A344" s="92" t="str">
        <f t="shared" si="184"/>
        <v/>
      </c>
      <c r="B344" s="49">
        <v>5582</v>
      </c>
      <c r="C344" s="115" t="s">
        <v>560</v>
      </c>
      <c r="D344" s="93" t="str">
        <f t="shared" si="185"/>
        <v/>
      </c>
      <c r="E344" s="94" t="str">
        <f t="shared" si="186"/>
        <v/>
      </c>
      <c r="F344" s="94" t="str">
        <f t="shared" si="187"/>
        <v/>
      </c>
      <c r="G344" s="94" t="str">
        <f t="shared" si="188"/>
        <v/>
      </c>
      <c r="H344" s="94" t="str">
        <f t="shared" si="189"/>
        <v/>
      </c>
      <c r="I344" s="94" t="str">
        <f t="shared" si="190"/>
        <v/>
      </c>
      <c r="J344" s="94" t="str">
        <f t="shared" si="191"/>
        <v/>
      </c>
      <c r="K344" s="94" t="str">
        <f t="shared" si="192"/>
        <v/>
      </c>
      <c r="L344" s="94" t="str">
        <f t="shared" si="193"/>
        <v/>
      </c>
      <c r="M344" s="94" t="str">
        <f t="shared" si="194"/>
        <v/>
      </c>
      <c r="N344" s="94" t="str">
        <f t="shared" si="195"/>
        <v/>
      </c>
      <c r="O344" s="94" t="str">
        <f t="shared" si="196"/>
        <v/>
      </c>
      <c r="P344" s="94" t="str">
        <f t="shared" si="197"/>
        <v/>
      </c>
      <c r="Q344" s="94" t="str">
        <f t="shared" si="198"/>
        <v/>
      </c>
      <c r="R344" s="94" t="str">
        <f t="shared" si="199"/>
        <v/>
      </c>
      <c r="S344" s="94" t="str">
        <f t="shared" si="200"/>
        <v/>
      </c>
      <c r="T344" s="94" t="str">
        <f t="shared" si="201"/>
        <v/>
      </c>
      <c r="U344" s="94" t="str">
        <f t="shared" si="202"/>
        <v/>
      </c>
      <c r="V344" s="94" t="str">
        <f t="shared" si="203"/>
        <v/>
      </c>
      <c r="W344" s="94" t="str">
        <f t="shared" si="204"/>
        <v/>
      </c>
      <c r="X344" s="94" t="str">
        <f t="shared" si="205"/>
        <v/>
      </c>
      <c r="Y344" s="94" t="str">
        <f t="shared" si="206"/>
        <v/>
      </c>
      <c r="Z344" s="94" t="str">
        <f t="shared" si="207"/>
        <v/>
      </c>
      <c r="AA344" s="94" t="str">
        <f t="shared" si="208"/>
        <v/>
      </c>
      <c r="AB344" s="94" t="str">
        <f t="shared" si="209"/>
        <v/>
      </c>
      <c r="AC344" s="94" t="str">
        <f t="shared" si="210"/>
        <v/>
      </c>
      <c r="AD344" s="95" t="str">
        <f t="shared" si="211"/>
        <v/>
      </c>
      <c r="AE344" s="92">
        <f t="shared" si="180"/>
        <v>0</v>
      </c>
      <c r="AF344" s="97" t="str">
        <f t="shared" si="181"/>
        <v/>
      </c>
      <c r="AG344" s="92">
        <f t="shared" si="182"/>
        <v>0</v>
      </c>
      <c r="AH344" s="92">
        <f t="shared" si="183"/>
        <v>0</v>
      </c>
    </row>
    <row r="345" spans="1:34" x14ac:dyDescent="0.25">
      <c r="A345" s="92" t="str">
        <f t="shared" si="184"/>
        <v/>
      </c>
      <c r="B345" s="49">
        <v>1697</v>
      </c>
      <c r="C345" s="115" t="s">
        <v>561</v>
      </c>
      <c r="D345" s="93" t="str">
        <f t="shared" si="185"/>
        <v/>
      </c>
      <c r="E345" s="94" t="str">
        <f t="shared" si="186"/>
        <v/>
      </c>
      <c r="F345" s="94" t="str">
        <f t="shared" si="187"/>
        <v/>
      </c>
      <c r="G345" s="94" t="str">
        <f t="shared" si="188"/>
        <v/>
      </c>
      <c r="H345" s="94" t="str">
        <f t="shared" si="189"/>
        <v/>
      </c>
      <c r="I345" s="94" t="str">
        <f t="shared" si="190"/>
        <v/>
      </c>
      <c r="J345" s="94" t="str">
        <f t="shared" si="191"/>
        <v/>
      </c>
      <c r="K345" s="94" t="str">
        <f t="shared" si="192"/>
        <v/>
      </c>
      <c r="L345" s="94" t="str">
        <f t="shared" si="193"/>
        <v/>
      </c>
      <c r="M345" s="94" t="str">
        <f t="shared" si="194"/>
        <v/>
      </c>
      <c r="N345" s="94" t="str">
        <f t="shared" si="195"/>
        <v/>
      </c>
      <c r="O345" s="94" t="str">
        <f t="shared" si="196"/>
        <v/>
      </c>
      <c r="P345" s="94" t="str">
        <f t="shared" si="197"/>
        <v/>
      </c>
      <c r="Q345" s="94" t="str">
        <f t="shared" si="198"/>
        <v/>
      </c>
      <c r="R345" s="94" t="str">
        <f t="shared" si="199"/>
        <v/>
      </c>
      <c r="S345" s="94" t="str">
        <f t="shared" si="200"/>
        <v/>
      </c>
      <c r="T345" s="94" t="str">
        <f t="shared" si="201"/>
        <v/>
      </c>
      <c r="U345" s="94" t="str">
        <f t="shared" si="202"/>
        <v/>
      </c>
      <c r="V345" s="94" t="str">
        <f t="shared" si="203"/>
        <v/>
      </c>
      <c r="W345" s="94" t="str">
        <f t="shared" si="204"/>
        <v/>
      </c>
      <c r="X345" s="94" t="str">
        <f t="shared" si="205"/>
        <v/>
      </c>
      <c r="Y345" s="94" t="str">
        <f t="shared" si="206"/>
        <v/>
      </c>
      <c r="Z345" s="94" t="str">
        <f t="shared" si="207"/>
        <v/>
      </c>
      <c r="AA345" s="94" t="str">
        <f t="shared" si="208"/>
        <v/>
      </c>
      <c r="AB345" s="94" t="str">
        <f t="shared" si="209"/>
        <v/>
      </c>
      <c r="AC345" s="94" t="str">
        <f t="shared" si="210"/>
        <v/>
      </c>
      <c r="AD345" s="95" t="str">
        <f t="shared" si="211"/>
        <v/>
      </c>
      <c r="AE345" s="92">
        <f t="shared" si="180"/>
        <v>0</v>
      </c>
      <c r="AF345" s="97" t="str">
        <f t="shared" si="181"/>
        <v/>
      </c>
      <c r="AG345" s="92">
        <f t="shared" si="182"/>
        <v>0</v>
      </c>
      <c r="AH345" s="92">
        <f t="shared" si="183"/>
        <v>0</v>
      </c>
    </row>
    <row r="346" spans="1:34" x14ac:dyDescent="0.25">
      <c r="A346" s="92" t="str">
        <f t="shared" si="184"/>
        <v/>
      </c>
      <c r="B346" s="49">
        <v>3010</v>
      </c>
      <c r="C346" s="115" t="s">
        <v>562</v>
      </c>
      <c r="D346" s="93" t="str">
        <f t="shared" si="185"/>
        <v/>
      </c>
      <c r="E346" s="94" t="str">
        <f t="shared" si="186"/>
        <v/>
      </c>
      <c r="F346" s="94" t="str">
        <f t="shared" si="187"/>
        <v/>
      </c>
      <c r="G346" s="94" t="str">
        <f t="shared" si="188"/>
        <v/>
      </c>
      <c r="H346" s="94" t="str">
        <f t="shared" si="189"/>
        <v/>
      </c>
      <c r="I346" s="94" t="str">
        <f t="shared" si="190"/>
        <v/>
      </c>
      <c r="J346" s="94" t="str">
        <f t="shared" si="191"/>
        <v/>
      </c>
      <c r="K346" s="94" t="str">
        <f t="shared" si="192"/>
        <v/>
      </c>
      <c r="L346" s="94" t="str">
        <f t="shared" si="193"/>
        <v/>
      </c>
      <c r="M346" s="94" t="str">
        <f t="shared" si="194"/>
        <v/>
      </c>
      <c r="N346" s="94" t="str">
        <f t="shared" si="195"/>
        <v/>
      </c>
      <c r="O346" s="94" t="str">
        <f t="shared" si="196"/>
        <v/>
      </c>
      <c r="P346" s="94" t="str">
        <f t="shared" si="197"/>
        <v/>
      </c>
      <c r="Q346" s="94" t="str">
        <f t="shared" si="198"/>
        <v/>
      </c>
      <c r="R346" s="94" t="str">
        <f t="shared" si="199"/>
        <v/>
      </c>
      <c r="S346" s="94" t="str">
        <f t="shared" si="200"/>
        <v/>
      </c>
      <c r="T346" s="94" t="str">
        <f t="shared" si="201"/>
        <v/>
      </c>
      <c r="U346" s="94" t="str">
        <f t="shared" si="202"/>
        <v/>
      </c>
      <c r="V346" s="94" t="str">
        <f t="shared" si="203"/>
        <v/>
      </c>
      <c r="W346" s="94" t="str">
        <f t="shared" si="204"/>
        <v/>
      </c>
      <c r="X346" s="94" t="str">
        <f t="shared" si="205"/>
        <v/>
      </c>
      <c r="Y346" s="94" t="str">
        <f t="shared" si="206"/>
        <v/>
      </c>
      <c r="Z346" s="94" t="str">
        <f t="shared" si="207"/>
        <v/>
      </c>
      <c r="AA346" s="94" t="str">
        <f t="shared" si="208"/>
        <v/>
      </c>
      <c r="AB346" s="94" t="str">
        <f t="shared" si="209"/>
        <v/>
      </c>
      <c r="AC346" s="94" t="str">
        <f t="shared" si="210"/>
        <v/>
      </c>
      <c r="AD346" s="95" t="str">
        <f t="shared" si="211"/>
        <v/>
      </c>
      <c r="AE346" s="92">
        <f t="shared" si="180"/>
        <v>0</v>
      </c>
      <c r="AF346" s="97" t="str">
        <f t="shared" si="181"/>
        <v/>
      </c>
      <c r="AG346" s="92">
        <f t="shared" si="182"/>
        <v>0</v>
      </c>
      <c r="AH346" s="92">
        <f t="shared" si="183"/>
        <v>0</v>
      </c>
    </row>
    <row r="347" spans="1:34" x14ac:dyDescent="0.25">
      <c r="A347" s="92" t="str">
        <f t="shared" si="184"/>
        <v/>
      </c>
      <c r="B347" s="49">
        <v>3685</v>
      </c>
      <c r="C347" s="115" t="s">
        <v>563</v>
      </c>
      <c r="D347" s="93" t="str">
        <f t="shared" si="185"/>
        <v/>
      </c>
      <c r="E347" s="94" t="str">
        <f t="shared" si="186"/>
        <v/>
      </c>
      <c r="F347" s="94" t="str">
        <f t="shared" si="187"/>
        <v/>
      </c>
      <c r="G347" s="94" t="str">
        <f t="shared" si="188"/>
        <v/>
      </c>
      <c r="H347" s="94" t="str">
        <f t="shared" si="189"/>
        <v/>
      </c>
      <c r="I347" s="94" t="str">
        <f t="shared" si="190"/>
        <v/>
      </c>
      <c r="J347" s="94" t="str">
        <f t="shared" si="191"/>
        <v/>
      </c>
      <c r="K347" s="94" t="str">
        <f t="shared" si="192"/>
        <v/>
      </c>
      <c r="L347" s="94" t="str">
        <f t="shared" si="193"/>
        <v/>
      </c>
      <c r="M347" s="94" t="str">
        <f t="shared" si="194"/>
        <v/>
      </c>
      <c r="N347" s="94" t="str">
        <f t="shared" si="195"/>
        <v/>
      </c>
      <c r="O347" s="94" t="str">
        <f t="shared" si="196"/>
        <v/>
      </c>
      <c r="P347" s="94" t="str">
        <f t="shared" si="197"/>
        <v/>
      </c>
      <c r="Q347" s="94" t="str">
        <f t="shared" si="198"/>
        <v/>
      </c>
      <c r="R347" s="94" t="str">
        <f t="shared" si="199"/>
        <v/>
      </c>
      <c r="S347" s="94" t="str">
        <f t="shared" si="200"/>
        <v/>
      </c>
      <c r="T347" s="94" t="str">
        <f t="shared" si="201"/>
        <v/>
      </c>
      <c r="U347" s="94" t="str">
        <f t="shared" si="202"/>
        <v/>
      </c>
      <c r="V347" s="94" t="str">
        <f t="shared" si="203"/>
        <v/>
      </c>
      <c r="W347" s="94" t="str">
        <f t="shared" si="204"/>
        <v/>
      </c>
      <c r="X347" s="94" t="str">
        <f t="shared" si="205"/>
        <v/>
      </c>
      <c r="Y347" s="94" t="str">
        <f t="shared" si="206"/>
        <v/>
      </c>
      <c r="Z347" s="94" t="str">
        <f t="shared" si="207"/>
        <v/>
      </c>
      <c r="AA347" s="94" t="str">
        <f t="shared" si="208"/>
        <v/>
      </c>
      <c r="AB347" s="94" t="str">
        <f t="shared" si="209"/>
        <v/>
      </c>
      <c r="AC347" s="94" t="str">
        <f t="shared" si="210"/>
        <v/>
      </c>
      <c r="AD347" s="95" t="str">
        <f t="shared" si="211"/>
        <v/>
      </c>
      <c r="AE347" s="92">
        <f t="shared" si="180"/>
        <v>0</v>
      </c>
      <c r="AF347" s="97" t="str">
        <f t="shared" si="181"/>
        <v/>
      </c>
      <c r="AG347" s="92">
        <f t="shared" si="182"/>
        <v>0</v>
      </c>
      <c r="AH347" s="92">
        <f t="shared" si="183"/>
        <v>0</v>
      </c>
    </row>
    <row r="348" spans="1:34" x14ac:dyDescent="0.25">
      <c r="A348" s="92" t="str">
        <f t="shared" si="184"/>
        <v/>
      </c>
      <c r="B348" s="49">
        <v>7322</v>
      </c>
      <c r="C348" s="115" t="s">
        <v>564</v>
      </c>
      <c r="D348" s="93" t="str">
        <f t="shared" si="185"/>
        <v/>
      </c>
      <c r="E348" s="94" t="str">
        <f t="shared" si="186"/>
        <v/>
      </c>
      <c r="F348" s="94" t="str">
        <f t="shared" si="187"/>
        <v/>
      </c>
      <c r="G348" s="94" t="str">
        <f t="shared" si="188"/>
        <v/>
      </c>
      <c r="H348" s="94" t="str">
        <f t="shared" si="189"/>
        <v/>
      </c>
      <c r="I348" s="94" t="str">
        <f t="shared" si="190"/>
        <v/>
      </c>
      <c r="J348" s="94" t="str">
        <f t="shared" si="191"/>
        <v/>
      </c>
      <c r="K348" s="94" t="str">
        <f t="shared" si="192"/>
        <v/>
      </c>
      <c r="L348" s="94" t="str">
        <f t="shared" si="193"/>
        <v/>
      </c>
      <c r="M348" s="94" t="str">
        <f t="shared" si="194"/>
        <v/>
      </c>
      <c r="N348" s="94" t="str">
        <f t="shared" si="195"/>
        <v/>
      </c>
      <c r="O348" s="94" t="str">
        <f t="shared" si="196"/>
        <v/>
      </c>
      <c r="P348" s="94" t="str">
        <f t="shared" si="197"/>
        <v/>
      </c>
      <c r="Q348" s="94" t="str">
        <f t="shared" si="198"/>
        <v/>
      </c>
      <c r="R348" s="94" t="str">
        <f t="shared" si="199"/>
        <v/>
      </c>
      <c r="S348" s="94" t="str">
        <f t="shared" si="200"/>
        <v/>
      </c>
      <c r="T348" s="94" t="str">
        <f t="shared" si="201"/>
        <v/>
      </c>
      <c r="U348" s="94" t="str">
        <f t="shared" si="202"/>
        <v/>
      </c>
      <c r="V348" s="94" t="str">
        <f t="shared" si="203"/>
        <v/>
      </c>
      <c r="W348" s="94" t="str">
        <f t="shared" si="204"/>
        <v/>
      </c>
      <c r="X348" s="94" t="str">
        <f t="shared" si="205"/>
        <v/>
      </c>
      <c r="Y348" s="94" t="str">
        <f t="shared" si="206"/>
        <v/>
      </c>
      <c r="Z348" s="94" t="str">
        <f t="shared" si="207"/>
        <v/>
      </c>
      <c r="AA348" s="94" t="str">
        <f t="shared" si="208"/>
        <v/>
      </c>
      <c r="AB348" s="94" t="str">
        <f t="shared" si="209"/>
        <v/>
      </c>
      <c r="AC348" s="94" t="str">
        <f t="shared" si="210"/>
        <v/>
      </c>
      <c r="AD348" s="95" t="str">
        <f t="shared" si="211"/>
        <v/>
      </c>
      <c r="AE348" s="92">
        <f t="shared" si="180"/>
        <v>0</v>
      </c>
      <c r="AF348" s="97" t="str">
        <f t="shared" si="181"/>
        <v/>
      </c>
      <c r="AG348" s="92">
        <f t="shared" si="182"/>
        <v>0</v>
      </c>
      <c r="AH348" s="92">
        <f t="shared" si="183"/>
        <v>0</v>
      </c>
    </row>
    <row r="349" spans="1:34" x14ac:dyDescent="0.25">
      <c r="A349" s="92" t="str">
        <f t="shared" si="184"/>
        <v/>
      </c>
      <c r="B349" s="49">
        <v>2913</v>
      </c>
      <c r="C349" s="115" t="s">
        <v>565</v>
      </c>
      <c r="D349" s="93" t="str">
        <f t="shared" si="185"/>
        <v/>
      </c>
      <c r="E349" s="94" t="str">
        <f t="shared" si="186"/>
        <v/>
      </c>
      <c r="F349" s="94" t="str">
        <f t="shared" si="187"/>
        <v/>
      </c>
      <c r="G349" s="94" t="str">
        <f t="shared" si="188"/>
        <v/>
      </c>
      <c r="H349" s="94" t="str">
        <f t="shared" si="189"/>
        <v/>
      </c>
      <c r="I349" s="94" t="str">
        <f t="shared" si="190"/>
        <v/>
      </c>
      <c r="J349" s="94" t="str">
        <f t="shared" si="191"/>
        <v/>
      </c>
      <c r="K349" s="94" t="str">
        <f t="shared" si="192"/>
        <v/>
      </c>
      <c r="L349" s="94" t="str">
        <f t="shared" si="193"/>
        <v/>
      </c>
      <c r="M349" s="94" t="str">
        <f t="shared" si="194"/>
        <v/>
      </c>
      <c r="N349" s="94" t="str">
        <f t="shared" si="195"/>
        <v/>
      </c>
      <c r="O349" s="94" t="str">
        <f t="shared" si="196"/>
        <v/>
      </c>
      <c r="P349" s="94" t="str">
        <f t="shared" si="197"/>
        <v/>
      </c>
      <c r="Q349" s="94" t="str">
        <f t="shared" si="198"/>
        <v/>
      </c>
      <c r="R349" s="94" t="str">
        <f t="shared" si="199"/>
        <v/>
      </c>
      <c r="S349" s="94" t="str">
        <f t="shared" si="200"/>
        <v/>
      </c>
      <c r="T349" s="94" t="str">
        <f t="shared" si="201"/>
        <v/>
      </c>
      <c r="U349" s="94" t="str">
        <f t="shared" si="202"/>
        <v/>
      </c>
      <c r="V349" s="94" t="str">
        <f t="shared" si="203"/>
        <v/>
      </c>
      <c r="W349" s="94" t="str">
        <f t="shared" si="204"/>
        <v/>
      </c>
      <c r="X349" s="94" t="str">
        <f t="shared" si="205"/>
        <v/>
      </c>
      <c r="Y349" s="94" t="str">
        <f t="shared" si="206"/>
        <v/>
      </c>
      <c r="Z349" s="94" t="str">
        <f t="shared" si="207"/>
        <v/>
      </c>
      <c r="AA349" s="94" t="str">
        <f t="shared" si="208"/>
        <v/>
      </c>
      <c r="AB349" s="94" t="str">
        <f t="shared" si="209"/>
        <v/>
      </c>
      <c r="AC349" s="94" t="str">
        <f t="shared" si="210"/>
        <v/>
      </c>
      <c r="AD349" s="95" t="str">
        <f t="shared" si="211"/>
        <v/>
      </c>
      <c r="AE349" s="92">
        <f t="shared" si="180"/>
        <v>0</v>
      </c>
      <c r="AF349" s="97" t="str">
        <f t="shared" si="181"/>
        <v/>
      </c>
      <c r="AG349" s="92">
        <f t="shared" si="182"/>
        <v>0</v>
      </c>
      <c r="AH349" s="92">
        <f t="shared" si="183"/>
        <v>0</v>
      </c>
    </row>
    <row r="350" spans="1:34" x14ac:dyDescent="0.25">
      <c r="A350" s="92" t="str">
        <f t="shared" si="184"/>
        <v/>
      </c>
      <c r="B350" s="49">
        <v>4173</v>
      </c>
      <c r="C350" s="115" t="s">
        <v>568</v>
      </c>
      <c r="D350" s="93" t="str">
        <f t="shared" si="185"/>
        <v/>
      </c>
      <c r="E350" s="94" t="str">
        <f t="shared" si="186"/>
        <v/>
      </c>
      <c r="F350" s="94" t="str">
        <f t="shared" si="187"/>
        <v/>
      </c>
      <c r="G350" s="94" t="str">
        <f t="shared" si="188"/>
        <v/>
      </c>
      <c r="H350" s="94" t="str">
        <f t="shared" si="189"/>
        <v/>
      </c>
      <c r="I350" s="94" t="str">
        <f t="shared" si="190"/>
        <v/>
      </c>
      <c r="J350" s="94" t="str">
        <f t="shared" si="191"/>
        <v/>
      </c>
      <c r="K350" s="94" t="str">
        <f t="shared" si="192"/>
        <v/>
      </c>
      <c r="L350" s="94" t="str">
        <f t="shared" si="193"/>
        <v/>
      </c>
      <c r="M350" s="94" t="str">
        <f t="shared" si="194"/>
        <v/>
      </c>
      <c r="N350" s="94" t="str">
        <f t="shared" si="195"/>
        <v/>
      </c>
      <c r="O350" s="94" t="str">
        <f t="shared" si="196"/>
        <v/>
      </c>
      <c r="P350" s="94" t="str">
        <f t="shared" si="197"/>
        <v/>
      </c>
      <c r="Q350" s="94" t="str">
        <f t="shared" si="198"/>
        <v/>
      </c>
      <c r="R350" s="94" t="str">
        <f t="shared" si="199"/>
        <v/>
      </c>
      <c r="S350" s="94" t="str">
        <f t="shared" si="200"/>
        <v/>
      </c>
      <c r="T350" s="94" t="str">
        <f t="shared" si="201"/>
        <v/>
      </c>
      <c r="U350" s="94" t="str">
        <f t="shared" si="202"/>
        <v/>
      </c>
      <c r="V350" s="94" t="str">
        <f t="shared" si="203"/>
        <v/>
      </c>
      <c r="W350" s="94" t="str">
        <f t="shared" si="204"/>
        <v/>
      </c>
      <c r="X350" s="94" t="str">
        <f t="shared" si="205"/>
        <v/>
      </c>
      <c r="Y350" s="94" t="str">
        <f t="shared" si="206"/>
        <v/>
      </c>
      <c r="Z350" s="94" t="str">
        <f t="shared" si="207"/>
        <v/>
      </c>
      <c r="AA350" s="94" t="str">
        <f t="shared" si="208"/>
        <v/>
      </c>
      <c r="AB350" s="94" t="str">
        <f t="shared" si="209"/>
        <v/>
      </c>
      <c r="AC350" s="94" t="str">
        <f t="shared" si="210"/>
        <v/>
      </c>
      <c r="AD350" s="95" t="str">
        <f t="shared" si="211"/>
        <v/>
      </c>
      <c r="AE350" s="92">
        <f t="shared" si="180"/>
        <v>0</v>
      </c>
      <c r="AF350" s="97" t="str">
        <f t="shared" si="181"/>
        <v/>
      </c>
      <c r="AG350" s="92">
        <f t="shared" si="182"/>
        <v>0</v>
      </c>
      <c r="AH350" s="92">
        <f t="shared" si="183"/>
        <v>0</v>
      </c>
    </row>
    <row r="351" spans="1:34" x14ac:dyDescent="0.25">
      <c r="A351" s="92" t="str">
        <f t="shared" si="184"/>
        <v/>
      </c>
      <c r="B351" s="49">
        <v>3246</v>
      </c>
      <c r="C351" s="115" t="s">
        <v>569</v>
      </c>
      <c r="D351" s="93" t="str">
        <f t="shared" si="185"/>
        <v/>
      </c>
      <c r="E351" s="94" t="str">
        <f t="shared" si="186"/>
        <v/>
      </c>
      <c r="F351" s="94" t="str">
        <f t="shared" si="187"/>
        <v/>
      </c>
      <c r="G351" s="94" t="str">
        <f t="shared" si="188"/>
        <v/>
      </c>
      <c r="H351" s="94" t="str">
        <f t="shared" si="189"/>
        <v/>
      </c>
      <c r="I351" s="94" t="str">
        <f t="shared" si="190"/>
        <v/>
      </c>
      <c r="J351" s="94" t="str">
        <f t="shared" si="191"/>
        <v/>
      </c>
      <c r="K351" s="94" t="str">
        <f t="shared" si="192"/>
        <v/>
      </c>
      <c r="L351" s="94" t="str">
        <f t="shared" si="193"/>
        <v/>
      </c>
      <c r="M351" s="94" t="str">
        <f t="shared" si="194"/>
        <v/>
      </c>
      <c r="N351" s="94" t="str">
        <f t="shared" si="195"/>
        <v/>
      </c>
      <c r="O351" s="94" t="str">
        <f t="shared" si="196"/>
        <v/>
      </c>
      <c r="P351" s="94" t="str">
        <f t="shared" si="197"/>
        <v/>
      </c>
      <c r="Q351" s="94" t="str">
        <f t="shared" si="198"/>
        <v/>
      </c>
      <c r="R351" s="94" t="str">
        <f t="shared" si="199"/>
        <v/>
      </c>
      <c r="S351" s="94" t="str">
        <f t="shared" si="200"/>
        <v/>
      </c>
      <c r="T351" s="94" t="str">
        <f t="shared" si="201"/>
        <v/>
      </c>
      <c r="U351" s="94" t="str">
        <f t="shared" si="202"/>
        <v/>
      </c>
      <c r="V351" s="94" t="str">
        <f t="shared" si="203"/>
        <v/>
      </c>
      <c r="W351" s="94" t="str">
        <f t="shared" si="204"/>
        <v/>
      </c>
      <c r="X351" s="94" t="str">
        <f t="shared" si="205"/>
        <v/>
      </c>
      <c r="Y351" s="94" t="str">
        <f t="shared" si="206"/>
        <v/>
      </c>
      <c r="Z351" s="94" t="str">
        <f t="shared" si="207"/>
        <v/>
      </c>
      <c r="AA351" s="94" t="str">
        <f t="shared" si="208"/>
        <v/>
      </c>
      <c r="AB351" s="94" t="str">
        <f t="shared" si="209"/>
        <v/>
      </c>
      <c r="AC351" s="94" t="str">
        <f t="shared" si="210"/>
        <v/>
      </c>
      <c r="AD351" s="95" t="str">
        <f t="shared" si="211"/>
        <v/>
      </c>
      <c r="AE351" s="92">
        <f t="shared" si="180"/>
        <v>0</v>
      </c>
      <c r="AF351" s="97" t="str">
        <f t="shared" si="181"/>
        <v/>
      </c>
      <c r="AG351" s="92">
        <f t="shared" si="182"/>
        <v>0</v>
      </c>
      <c r="AH351" s="92">
        <f t="shared" si="183"/>
        <v>0</v>
      </c>
    </row>
    <row r="352" spans="1:34" x14ac:dyDescent="0.25">
      <c r="A352" s="92" t="str">
        <f t="shared" si="184"/>
        <v/>
      </c>
      <c r="B352" s="49">
        <v>3645</v>
      </c>
      <c r="C352" s="115" t="s">
        <v>570</v>
      </c>
      <c r="D352" s="93" t="str">
        <f t="shared" si="185"/>
        <v/>
      </c>
      <c r="E352" s="94" t="str">
        <f t="shared" si="186"/>
        <v/>
      </c>
      <c r="F352" s="94" t="str">
        <f t="shared" si="187"/>
        <v/>
      </c>
      <c r="G352" s="94" t="str">
        <f t="shared" si="188"/>
        <v/>
      </c>
      <c r="H352" s="94" t="str">
        <f t="shared" si="189"/>
        <v/>
      </c>
      <c r="I352" s="94" t="str">
        <f t="shared" si="190"/>
        <v/>
      </c>
      <c r="J352" s="94" t="str">
        <f t="shared" si="191"/>
        <v/>
      </c>
      <c r="K352" s="94" t="str">
        <f t="shared" si="192"/>
        <v/>
      </c>
      <c r="L352" s="94" t="str">
        <f t="shared" si="193"/>
        <v/>
      </c>
      <c r="M352" s="94" t="str">
        <f t="shared" si="194"/>
        <v/>
      </c>
      <c r="N352" s="94" t="str">
        <f t="shared" si="195"/>
        <v/>
      </c>
      <c r="O352" s="94" t="str">
        <f t="shared" si="196"/>
        <v/>
      </c>
      <c r="P352" s="94" t="str">
        <f t="shared" si="197"/>
        <v/>
      </c>
      <c r="Q352" s="94" t="str">
        <f t="shared" si="198"/>
        <v/>
      </c>
      <c r="R352" s="94" t="str">
        <f t="shared" si="199"/>
        <v/>
      </c>
      <c r="S352" s="94" t="str">
        <f t="shared" si="200"/>
        <v/>
      </c>
      <c r="T352" s="94" t="str">
        <f t="shared" si="201"/>
        <v/>
      </c>
      <c r="U352" s="94" t="str">
        <f t="shared" si="202"/>
        <v/>
      </c>
      <c r="V352" s="94" t="str">
        <f t="shared" si="203"/>
        <v/>
      </c>
      <c r="W352" s="94" t="str">
        <f t="shared" si="204"/>
        <v/>
      </c>
      <c r="X352" s="94" t="str">
        <f t="shared" si="205"/>
        <v/>
      </c>
      <c r="Y352" s="94" t="str">
        <f t="shared" si="206"/>
        <v/>
      </c>
      <c r="Z352" s="94" t="str">
        <f t="shared" si="207"/>
        <v/>
      </c>
      <c r="AA352" s="94" t="str">
        <f t="shared" si="208"/>
        <v/>
      </c>
      <c r="AB352" s="94" t="str">
        <f t="shared" si="209"/>
        <v/>
      </c>
      <c r="AC352" s="94" t="str">
        <f t="shared" si="210"/>
        <v/>
      </c>
      <c r="AD352" s="95" t="str">
        <f t="shared" si="211"/>
        <v/>
      </c>
      <c r="AE352" s="92">
        <f t="shared" si="180"/>
        <v>0</v>
      </c>
      <c r="AF352" s="97" t="str">
        <f t="shared" si="181"/>
        <v/>
      </c>
      <c r="AG352" s="92">
        <f t="shared" si="182"/>
        <v>0</v>
      </c>
      <c r="AH352" s="92">
        <f t="shared" si="183"/>
        <v>0</v>
      </c>
    </row>
    <row r="353" spans="1:34" x14ac:dyDescent="0.25">
      <c r="A353" s="92" t="str">
        <f t="shared" si="184"/>
        <v/>
      </c>
      <c r="B353" s="49">
        <v>5211</v>
      </c>
      <c r="C353" s="115" t="s">
        <v>571</v>
      </c>
      <c r="D353" s="93" t="str">
        <f t="shared" si="185"/>
        <v/>
      </c>
      <c r="E353" s="94" t="str">
        <f t="shared" si="186"/>
        <v/>
      </c>
      <c r="F353" s="94" t="str">
        <f t="shared" si="187"/>
        <v/>
      </c>
      <c r="G353" s="94" t="str">
        <f t="shared" si="188"/>
        <v/>
      </c>
      <c r="H353" s="94" t="str">
        <f t="shared" si="189"/>
        <v/>
      </c>
      <c r="I353" s="94" t="str">
        <f t="shared" si="190"/>
        <v/>
      </c>
      <c r="J353" s="94" t="str">
        <f t="shared" si="191"/>
        <v/>
      </c>
      <c r="K353" s="94" t="str">
        <f t="shared" si="192"/>
        <v/>
      </c>
      <c r="L353" s="94" t="str">
        <f t="shared" si="193"/>
        <v/>
      </c>
      <c r="M353" s="94" t="str">
        <f t="shared" si="194"/>
        <v/>
      </c>
      <c r="N353" s="94" t="str">
        <f t="shared" si="195"/>
        <v/>
      </c>
      <c r="O353" s="94" t="str">
        <f t="shared" si="196"/>
        <v/>
      </c>
      <c r="P353" s="94" t="str">
        <f t="shared" si="197"/>
        <v/>
      </c>
      <c r="Q353" s="94" t="str">
        <f t="shared" si="198"/>
        <v/>
      </c>
      <c r="R353" s="94" t="str">
        <f t="shared" si="199"/>
        <v/>
      </c>
      <c r="S353" s="94" t="str">
        <f t="shared" si="200"/>
        <v/>
      </c>
      <c r="T353" s="94" t="str">
        <f t="shared" si="201"/>
        <v/>
      </c>
      <c r="U353" s="94" t="str">
        <f t="shared" si="202"/>
        <v/>
      </c>
      <c r="V353" s="94" t="str">
        <f t="shared" si="203"/>
        <v/>
      </c>
      <c r="W353" s="94" t="str">
        <f t="shared" si="204"/>
        <v/>
      </c>
      <c r="X353" s="94" t="str">
        <f t="shared" si="205"/>
        <v/>
      </c>
      <c r="Y353" s="94" t="str">
        <f t="shared" si="206"/>
        <v/>
      </c>
      <c r="Z353" s="94" t="str">
        <f t="shared" si="207"/>
        <v/>
      </c>
      <c r="AA353" s="94" t="str">
        <f t="shared" si="208"/>
        <v/>
      </c>
      <c r="AB353" s="94" t="str">
        <f t="shared" si="209"/>
        <v/>
      </c>
      <c r="AC353" s="94" t="str">
        <f t="shared" si="210"/>
        <v/>
      </c>
      <c r="AD353" s="95" t="str">
        <f t="shared" si="211"/>
        <v/>
      </c>
      <c r="AE353" s="92">
        <f t="shared" si="180"/>
        <v>0</v>
      </c>
      <c r="AF353" s="97" t="str">
        <f t="shared" si="181"/>
        <v/>
      </c>
      <c r="AG353" s="92">
        <f t="shared" si="182"/>
        <v>0</v>
      </c>
      <c r="AH353" s="92">
        <f t="shared" si="183"/>
        <v>0</v>
      </c>
    </row>
    <row r="354" spans="1:34" x14ac:dyDescent="0.25">
      <c r="A354" s="92" t="str">
        <f t="shared" si="184"/>
        <v/>
      </c>
      <c r="B354" s="49">
        <v>2655</v>
      </c>
      <c r="C354" s="115" t="s">
        <v>572</v>
      </c>
      <c r="D354" s="93" t="str">
        <f t="shared" si="185"/>
        <v/>
      </c>
      <c r="E354" s="94" t="str">
        <f t="shared" si="186"/>
        <v/>
      </c>
      <c r="F354" s="94" t="str">
        <f t="shared" si="187"/>
        <v/>
      </c>
      <c r="G354" s="94" t="str">
        <f t="shared" si="188"/>
        <v/>
      </c>
      <c r="H354" s="94" t="str">
        <f t="shared" si="189"/>
        <v/>
      </c>
      <c r="I354" s="94" t="str">
        <f t="shared" si="190"/>
        <v/>
      </c>
      <c r="J354" s="94" t="str">
        <f t="shared" si="191"/>
        <v/>
      </c>
      <c r="K354" s="94" t="str">
        <f t="shared" si="192"/>
        <v/>
      </c>
      <c r="L354" s="94" t="str">
        <f t="shared" si="193"/>
        <v/>
      </c>
      <c r="M354" s="94" t="str">
        <f t="shared" si="194"/>
        <v/>
      </c>
      <c r="N354" s="94" t="str">
        <f t="shared" si="195"/>
        <v/>
      </c>
      <c r="O354" s="94" t="str">
        <f t="shared" si="196"/>
        <v/>
      </c>
      <c r="P354" s="94" t="str">
        <f t="shared" si="197"/>
        <v/>
      </c>
      <c r="Q354" s="94" t="str">
        <f t="shared" si="198"/>
        <v/>
      </c>
      <c r="R354" s="94" t="str">
        <f t="shared" si="199"/>
        <v/>
      </c>
      <c r="S354" s="94" t="str">
        <f t="shared" si="200"/>
        <v/>
      </c>
      <c r="T354" s="94" t="str">
        <f t="shared" si="201"/>
        <v/>
      </c>
      <c r="U354" s="94" t="str">
        <f t="shared" si="202"/>
        <v/>
      </c>
      <c r="V354" s="94" t="str">
        <f t="shared" si="203"/>
        <v/>
      </c>
      <c r="W354" s="94" t="str">
        <f t="shared" si="204"/>
        <v/>
      </c>
      <c r="X354" s="94" t="str">
        <f t="shared" si="205"/>
        <v/>
      </c>
      <c r="Y354" s="94" t="str">
        <f t="shared" si="206"/>
        <v/>
      </c>
      <c r="Z354" s="94" t="str">
        <f t="shared" si="207"/>
        <v/>
      </c>
      <c r="AA354" s="94" t="str">
        <f t="shared" si="208"/>
        <v/>
      </c>
      <c r="AB354" s="94" t="str">
        <f t="shared" si="209"/>
        <v/>
      </c>
      <c r="AC354" s="94" t="str">
        <f t="shared" si="210"/>
        <v/>
      </c>
      <c r="AD354" s="95" t="str">
        <f t="shared" si="211"/>
        <v/>
      </c>
      <c r="AE354" s="92">
        <f t="shared" si="180"/>
        <v>0</v>
      </c>
      <c r="AF354" s="97" t="str">
        <f t="shared" si="181"/>
        <v/>
      </c>
      <c r="AG354" s="92">
        <f t="shared" si="182"/>
        <v>0</v>
      </c>
      <c r="AH354" s="92">
        <f t="shared" si="183"/>
        <v>0</v>
      </c>
    </row>
    <row r="355" spans="1:34" x14ac:dyDescent="0.25">
      <c r="A355" s="92" t="str">
        <f t="shared" si="184"/>
        <v/>
      </c>
      <c r="B355" s="49">
        <v>7705</v>
      </c>
      <c r="C355" s="115" t="s">
        <v>573</v>
      </c>
      <c r="D355" s="93" t="str">
        <f t="shared" si="185"/>
        <v/>
      </c>
      <c r="E355" s="94" t="str">
        <f t="shared" si="186"/>
        <v/>
      </c>
      <c r="F355" s="94" t="str">
        <f t="shared" si="187"/>
        <v/>
      </c>
      <c r="G355" s="94" t="str">
        <f t="shared" si="188"/>
        <v/>
      </c>
      <c r="H355" s="94" t="str">
        <f t="shared" si="189"/>
        <v/>
      </c>
      <c r="I355" s="94" t="str">
        <f t="shared" si="190"/>
        <v/>
      </c>
      <c r="J355" s="94" t="str">
        <f t="shared" si="191"/>
        <v/>
      </c>
      <c r="K355" s="94" t="str">
        <f t="shared" si="192"/>
        <v/>
      </c>
      <c r="L355" s="94" t="str">
        <f t="shared" si="193"/>
        <v/>
      </c>
      <c r="M355" s="94" t="str">
        <f t="shared" si="194"/>
        <v/>
      </c>
      <c r="N355" s="94" t="str">
        <f t="shared" si="195"/>
        <v/>
      </c>
      <c r="O355" s="94" t="str">
        <f t="shared" si="196"/>
        <v/>
      </c>
      <c r="P355" s="94" t="str">
        <f t="shared" si="197"/>
        <v/>
      </c>
      <c r="Q355" s="94" t="str">
        <f t="shared" si="198"/>
        <v/>
      </c>
      <c r="R355" s="94" t="str">
        <f t="shared" si="199"/>
        <v/>
      </c>
      <c r="S355" s="94" t="str">
        <f t="shared" si="200"/>
        <v/>
      </c>
      <c r="T355" s="94" t="str">
        <f t="shared" si="201"/>
        <v/>
      </c>
      <c r="U355" s="94" t="str">
        <f t="shared" si="202"/>
        <v/>
      </c>
      <c r="V355" s="94" t="str">
        <f t="shared" si="203"/>
        <v/>
      </c>
      <c r="W355" s="94" t="str">
        <f t="shared" si="204"/>
        <v/>
      </c>
      <c r="X355" s="94" t="str">
        <f t="shared" si="205"/>
        <v/>
      </c>
      <c r="Y355" s="94" t="str">
        <f t="shared" si="206"/>
        <v/>
      </c>
      <c r="Z355" s="94" t="str">
        <f t="shared" si="207"/>
        <v/>
      </c>
      <c r="AA355" s="94" t="str">
        <f t="shared" si="208"/>
        <v/>
      </c>
      <c r="AB355" s="94" t="str">
        <f t="shared" si="209"/>
        <v/>
      </c>
      <c r="AC355" s="94" t="str">
        <f t="shared" si="210"/>
        <v/>
      </c>
      <c r="AD355" s="95" t="str">
        <f t="shared" si="211"/>
        <v/>
      </c>
      <c r="AE355" s="92">
        <f t="shared" si="180"/>
        <v>0</v>
      </c>
      <c r="AF355" s="97" t="str">
        <f t="shared" si="181"/>
        <v/>
      </c>
      <c r="AG355" s="92">
        <f t="shared" si="182"/>
        <v>0</v>
      </c>
      <c r="AH355" s="92">
        <f t="shared" si="183"/>
        <v>0</v>
      </c>
    </row>
    <row r="356" spans="1:34" x14ac:dyDescent="0.25">
      <c r="A356" s="92" t="str">
        <f t="shared" si="184"/>
        <v/>
      </c>
      <c r="B356" s="49">
        <v>4858</v>
      </c>
      <c r="C356" s="115" t="s">
        <v>574</v>
      </c>
      <c r="D356" s="93" t="str">
        <f t="shared" si="185"/>
        <v/>
      </c>
      <c r="E356" s="94" t="str">
        <f t="shared" si="186"/>
        <v/>
      </c>
      <c r="F356" s="94" t="str">
        <f t="shared" si="187"/>
        <v/>
      </c>
      <c r="G356" s="94" t="str">
        <f t="shared" si="188"/>
        <v/>
      </c>
      <c r="H356" s="94" t="str">
        <f t="shared" si="189"/>
        <v/>
      </c>
      <c r="I356" s="94" t="str">
        <f t="shared" si="190"/>
        <v/>
      </c>
      <c r="J356" s="94" t="str">
        <f t="shared" si="191"/>
        <v/>
      </c>
      <c r="K356" s="94" t="str">
        <f t="shared" si="192"/>
        <v/>
      </c>
      <c r="L356" s="94" t="str">
        <f t="shared" si="193"/>
        <v/>
      </c>
      <c r="M356" s="94" t="str">
        <f t="shared" si="194"/>
        <v/>
      </c>
      <c r="N356" s="94" t="str">
        <f t="shared" si="195"/>
        <v/>
      </c>
      <c r="O356" s="94" t="str">
        <f t="shared" si="196"/>
        <v/>
      </c>
      <c r="P356" s="94" t="str">
        <f t="shared" si="197"/>
        <v/>
      </c>
      <c r="Q356" s="94" t="str">
        <f t="shared" si="198"/>
        <v/>
      </c>
      <c r="R356" s="94" t="str">
        <f t="shared" si="199"/>
        <v/>
      </c>
      <c r="S356" s="94" t="str">
        <f t="shared" si="200"/>
        <v/>
      </c>
      <c r="T356" s="94" t="str">
        <f t="shared" si="201"/>
        <v/>
      </c>
      <c r="U356" s="94" t="str">
        <f t="shared" si="202"/>
        <v/>
      </c>
      <c r="V356" s="94" t="str">
        <f t="shared" si="203"/>
        <v/>
      </c>
      <c r="W356" s="94" t="str">
        <f t="shared" si="204"/>
        <v/>
      </c>
      <c r="X356" s="94" t="str">
        <f t="shared" si="205"/>
        <v/>
      </c>
      <c r="Y356" s="94" t="str">
        <f t="shared" si="206"/>
        <v/>
      </c>
      <c r="Z356" s="94" t="str">
        <f t="shared" si="207"/>
        <v/>
      </c>
      <c r="AA356" s="94" t="str">
        <f t="shared" si="208"/>
        <v/>
      </c>
      <c r="AB356" s="94" t="str">
        <f t="shared" si="209"/>
        <v/>
      </c>
      <c r="AC356" s="94" t="str">
        <f t="shared" si="210"/>
        <v/>
      </c>
      <c r="AD356" s="95" t="str">
        <f t="shared" si="211"/>
        <v/>
      </c>
      <c r="AE356" s="92">
        <f t="shared" si="180"/>
        <v>0</v>
      </c>
      <c r="AF356" s="97" t="str">
        <f t="shared" si="181"/>
        <v/>
      </c>
      <c r="AG356" s="92">
        <f t="shared" si="182"/>
        <v>0</v>
      </c>
      <c r="AH356" s="92">
        <f t="shared" si="183"/>
        <v>0</v>
      </c>
    </row>
    <row r="357" spans="1:34" x14ac:dyDescent="0.25">
      <c r="A357" s="92" t="str">
        <f t="shared" si="184"/>
        <v/>
      </c>
      <c r="B357" s="49">
        <v>3277</v>
      </c>
      <c r="C357" s="115" t="s">
        <v>576</v>
      </c>
      <c r="D357" s="93" t="str">
        <f t="shared" si="185"/>
        <v/>
      </c>
      <c r="E357" s="94" t="str">
        <f t="shared" si="186"/>
        <v/>
      </c>
      <c r="F357" s="94" t="str">
        <f t="shared" si="187"/>
        <v/>
      </c>
      <c r="G357" s="94" t="str">
        <f t="shared" si="188"/>
        <v/>
      </c>
      <c r="H357" s="94" t="str">
        <f t="shared" si="189"/>
        <v/>
      </c>
      <c r="I357" s="94" t="str">
        <f t="shared" si="190"/>
        <v/>
      </c>
      <c r="J357" s="94" t="str">
        <f t="shared" si="191"/>
        <v/>
      </c>
      <c r="K357" s="94" t="str">
        <f t="shared" si="192"/>
        <v/>
      </c>
      <c r="L357" s="94" t="str">
        <f t="shared" si="193"/>
        <v/>
      </c>
      <c r="M357" s="94" t="str">
        <f t="shared" si="194"/>
        <v/>
      </c>
      <c r="N357" s="94" t="str">
        <f t="shared" si="195"/>
        <v/>
      </c>
      <c r="O357" s="94" t="str">
        <f t="shared" si="196"/>
        <v/>
      </c>
      <c r="P357" s="94" t="str">
        <f t="shared" si="197"/>
        <v/>
      </c>
      <c r="Q357" s="94" t="str">
        <f t="shared" si="198"/>
        <v/>
      </c>
      <c r="R357" s="94" t="str">
        <f t="shared" si="199"/>
        <v/>
      </c>
      <c r="S357" s="94" t="str">
        <f t="shared" si="200"/>
        <v/>
      </c>
      <c r="T357" s="94" t="str">
        <f t="shared" si="201"/>
        <v/>
      </c>
      <c r="U357" s="94" t="str">
        <f t="shared" si="202"/>
        <v/>
      </c>
      <c r="V357" s="94" t="str">
        <f t="shared" si="203"/>
        <v/>
      </c>
      <c r="W357" s="94" t="str">
        <f t="shared" si="204"/>
        <v/>
      </c>
      <c r="X357" s="94" t="str">
        <f t="shared" si="205"/>
        <v/>
      </c>
      <c r="Y357" s="94" t="str">
        <f t="shared" si="206"/>
        <v/>
      </c>
      <c r="Z357" s="94" t="str">
        <f t="shared" si="207"/>
        <v/>
      </c>
      <c r="AA357" s="94" t="str">
        <f t="shared" si="208"/>
        <v/>
      </c>
      <c r="AB357" s="94" t="str">
        <f t="shared" si="209"/>
        <v/>
      </c>
      <c r="AC357" s="94" t="str">
        <f t="shared" si="210"/>
        <v/>
      </c>
      <c r="AD357" s="95" t="str">
        <f t="shared" si="211"/>
        <v/>
      </c>
      <c r="AE357" s="92">
        <f t="shared" si="180"/>
        <v>0</v>
      </c>
      <c r="AF357" s="97" t="str">
        <f t="shared" si="181"/>
        <v/>
      </c>
      <c r="AG357" s="92">
        <f t="shared" si="182"/>
        <v>0</v>
      </c>
      <c r="AH357" s="92">
        <f t="shared" si="183"/>
        <v>0</v>
      </c>
    </row>
    <row r="358" spans="1:34" x14ac:dyDescent="0.25">
      <c r="A358" s="92" t="str">
        <f t="shared" si="184"/>
        <v/>
      </c>
      <c r="B358" s="49">
        <v>2935</v>
      </c>
      <c r="C358" s="115" t="s">
        <v>577</v>
      </c>
      <c r="D358" s="93" t="str">
        <f t="shared" si="185"/>
        <v/>
      </c>
      <c r="E358" s="94" t="str">
        <f t="shared" si="186"/>
        <v/>
      </c>
      <c r="F358" s="94" t="str">
        <f t="shared" si="187"/>
        <v/>
      </c>
      <c r="G358" s="94" t="str">
        <f t="shared" si="188"/>
        <v/>
      </c>
      <c r="H358" s="94" t="str">
        <f t="shared" si="189"/>
        <v/>
      </c>
      <c r="I358" s="94" t="str">
        <f t="shared" si="190"/>
        <v/>
      </c>
      <c r="J358" s="94" t="str">
        <f t="shared" si="191"/>
        <v/>
      </c>
      <c r="K358" s="94" t="str">
        <f t="shared" si="192"/>
        <v/>
      </c>
      <c r="L358" s="94" t="str">
        <f t="shared" si="193"/>
        <v/>
      </c>
      <c r="M358" s="94" t="str">
        <f t="shared" si="194"/>
        <v/>
      </c>
      <c r="N358" s="94" t="str">
        <f t="shared" si="195"/>
        <v/>
      </c>
      <c r="O358" s="94" t="str">
        <f t="shared" si="196"/>
        <v/>
      </c>
      <c r="P358" s="94" t="str">
        <f t="shared" si="197"/>
        <v/>
      </c>
      <c r="Q358" s="94" t="str">
        <f t="shared" si="198"/>
        <v/>
      </c>
      <c r="R358" s="94" t="str">
        <f t="shared" si="199"/>
        <v/>
      </c>
      <c r="S358" s="94" t="str">
        <f t="shared" si="200"/>
        <v/>
      </c>
      <c r="T358" s="94" t="str">
        <f t="shared" si="201"/>
        <v/>
      </c>
      <c r="U358" s="94" t="str">
        <f t="shared" si="202"/>
        <v/>
      </c>
      <c r="V358" s="94" t="str">
        <f t="shared" si="203"/>
        <v/>
      </c>
      <c r="W358" s="94" t="str">
        <f t="shared" si="204"/>
        <v/>
      </c>
      <c r="X358" s="94" t="str">
        <f t="shared" si="205"/>
        <v/>
      </c>
      <c r="Y358" s="94" t="str">
        <f t="shared" si="206"/>
        <v/>
      </c>
      <c r="Z358" s="94" t="str">
        <f t="shared" si="207"/>
        <v/>
      </c>
      <c r="AA358" s="94" t="str">
        <f t="shared" si="208"/>
        <v/>
      </c>
      <c r="AB358" s="94" t="str">
        <f t="shared" si="209"/>
        <v/>
      </c>
      <c r="AC358" s="94" t="str">
        <f t="shared" si="210"/>
        <v/>
      </c>
      <c r="AD358" s="95" t="str">
        <f t="shared" si="211"/>
        <v/>
      </c>
      <c r="AE358" s="92">
        <f t="shared" si="180"/>
        <v>0</v>
      </c>
      <c r="AF358" s="97" t="str">
        <f t="shared" si="181"/>
        <v/>
      </c>
      <c r="AG358" s="92">
        <f t="shared" si="182"/>
        <v>0</v>
      </c>
      <c r="AH358" s="92">
        <f t="shared" si="183"/>
        <v>0</v>
      </c>
    </row>
    <row r="359" spans="1:34" x14ac:dyDescent="0.25">
      <c r="A359" s="92" t="str">
        <f t="shared" si="184"/>
        <v/>
      </c>
      <c r="B359" s="49">
        <v>8672</v>
      </c>
      <c r="C359" s="115" t="s">
        <v>578</v>
      </c>
      <c r="D359" s="93" t="str">
        <f t="shared" si="185"/>
        <v/>
      </c>
      <c r="E359" s="94" t="str">
        <f t="shared" si="186"/>
        <v/>
      </c>
      <c r="F359" s="94" t="str">
        <f t="shared" si="187"/>
        <v/>
      </c>
      <c r="G359" s="94" t="str">
        <f t="shared" si="188"/>
        <v/>
      </c>
      <c r="H359" s="94" t="str">
        <f t="shared" si="189"/>
        <v/>
      </c>
      <c r="I359" s="94" t="str">
        <f t="shared" si="190"/>
        <v/>
      </c>
      <c r="J359" s="94" t="str">
        <f t="shared" si="191"/>
        <v/>
      </c>
      <c r="K359" s="94" t="str">
        <f t="shared" si="192"/>
        <v/>
      </c>
      <c r="L359" s="94" t="str">
        <f t="shared" si="193"/>
        <v/>
      </c>
      <c r="M359" s="94" t="str">
        <f t="shared" si="194"/>
        <v/>
      </c>
      <c r="N359" s="94" t="str">
        <f t="shared" si="195"/>
        <v/>
      </c>
      <c r="O359" s="94" t="str">
        <f t="shared" si="196"/>
        <v/>
      </c>
      <c r="P359" s="94" t="str">
        <f t="shared" si="197"/>
        <v/>
      </c>
      <c r="Q359" s="94" t="str">
        <f t="shared" si="198"/>
        <v/>
      </c>
      <c r="R359" s="94" t="str">
        <f t="shared" si="199"/>
        <v/>
      </c>
      <c r="S359" s="94" t="str">
        <f t="shared" si="200"/>
        <v/>
      </c>
      <c r="T359" s="94" t="str">
        <f t="shared" si="201"/>
        <v/>
      </c>
      <c r="U359" s="94" t="str">
        <f t="shared" si="202"/>
        <v/>
      </c>
      <c r="V359" s="94" t="str">
        <f t="shared" si="203"/>
        <v/>
      </c>
      <c r="W359" s="94" t="str">
        <f t="shared" si="204"/>
        <v/>
      </c>
      <c r="X359" s="94" t="str">
        <f t="shared" si="205"/>
        <v/>
      </c>
      <c r="Y359" s="94" t="str">
        <f t="shared" si="206"/>
        <v/>
      </c>
      <c r="Z359" s="94" t="str">
        <f t="shared" si="207"/>
        <v/>
      </c>
      <c r="AA359" s="94" t="str">
        <f t="shared" si="208"/>
        <v/>
      </c>
      <c r="AB359" s="94" t="str">
        <f t="shared" si="209"/>
        <v/>
      </c>
      <c r="AC359" s="94" t="str">
        <f t="shared" si="210"/>
        <v/>
      </c>
      <c r="AD359" s="95" t="str">
        <f t="shared" si="211"/>
        <v/>
      </c>
      <c r="AE359" s="92">
        <f t="shared" si="180"/>
        <v>0</v>
      </c>
      <c r="AF359" s="97" t="str">
        <f t="shared" si="181"/>
        <v/>
      </c>
      <c r="AG359" s="92">
        <f t="shared" si="182"/>
        <v>0</v>
      </c>
      <c r="AH359" s="92">
        <f t="shared" si="183"/>
        <v>0</v>
      </c>
    </row>
    <row r="360" spans="1:34" x14ac:dyDescent="0.25">
      <c r="A360" s="92" t="str">
        <f t="shared" si="184"/>
        <v/>
      </c>
      <c r="B360" s="49">
        <v>2720</v>
      </c>
      <c r="C360" s="115" t="s">
        <v>579</v>
      </c>
      <c r="D360" s="93" t="str">
        <f t="shared" si="185"/>
        <v/>
      </c>
      <c r="E360" s="94" t="str">
        <f t="shared" si="186"/>
        <v/>
      </c>
      <c r="F360" s="94" t="str">
        <f t="shared" si="187"/>
        <v/>
      </c>
      <c r="G360" s="94" t="str">
        <f t="shared" si="188"/>
        <v/>
      </c>
      <c r="H360" s="94" t="str">
        <f t="shared" si="189"/>
        <v/>
      </c>
      <c r="I360" s="94" t="str">
        <f t="shared" si="190"/>
        <v/>
      </c>
      <c r="J360" s="94" t="str">
        <f t="shared" si="191"/>
        <v/>
      </c>
      <c r="K360" s="94" t="str">
        <f t="shared" si="192"/>
        <v/>
      </c>
      <c r="L360" s="94" t="str">
        <f t="shared" si="193"/>
        <v/>
      </c>
      <c r="M360" s="94" t="str">
        <f t="shared" si="194"/>
        <v/>
      </c>
      <c r="N360" s="94" t="str">
        <f t="shared" si="195"/>
        <v/>
      </c>
      <c r="O360" s="94" t="str">
        <f t="shared" si="196"/>
        <v/>
      </c>
      <c r="P360" s="94" t="str">
        <f t="shared" si="197"/>
        <v/>
      </c>
      <c r="Q360" s="94" t="str">
        <f t="shared" si="198"/>
        <v/>
      </c>
      <c r="R360" s="94" t="str">
        <f t="shared" si="199"/>
        <v/>
      </c>
      <c r="S360" s="94" t="str">
        <f t="shared" si="200"/>
        <v/>
      </c>
      <c r="T360" s="94" t="str">
        <f t="shared" si="201"/>
        <v/>
      </c>
      <c r="U360" s="94" t="str">
        <f t="shared" si="202"/>
        <v/>
      </c>
      <c r="V360" s="94" t="str">
        <f t="shared" si="203"/>
        <v/>
      </c>
      <c r="W360" s="94" t="str">
        <f t="shared" si="204"/>
        <v/>
      </c>
      <c r="X360" s="94" t="str">
        <f t="shared" si="205"/>
        <v/>
      </c>
      <c r="Y360" s="94" t="str">
        <f t="shared" si="206"/>
        <v/>
      </c>
      <c r="Z360" s="94" t="str">
        <f t="shared" si="207"/>
        <v/>
      </c>
      <c r="AA360" s="94" t="str">
        <f t="shared" si="208"/>
        <v/>
      </c>
      <c r="AB360" s="94" t="str">
        <f t="shared" si="209"/>
        <v/>
      </c>
      <c r="AC360" s="94" t="str">
        <f t="shared" si="210"/>
        <v/>
      </c>
      <c r="AD360" s="95" t="str">
        <f t="shared" si="211"/>
        <v/>
      </c>
      <c r="AE360" s="92">
        <f t="shared" si="180"/>
        <v>0</v>
      </c>
      <c r="AF360" s="97" t="str">
        <f t="shared" si="181"/>
        <v/>
      </c>
      <c r="AG360" s="92">
        <f t="shared" si="182"/>
        <v>0</v>
      </c>
      <c r="AH360" s="92">
        <f t="shared" si="183"/>
        <v>0</v>
      </c>
    </row>
    <row r="361" spans="1:34" x14ac:dyDescent="0.25">
      <c r="A361" s="92" t="str">
        <f t="shared" si="184"/>
        <v/>
      </c>
      <c r="B361" s="49">
        <v>8069</v>
      </c>
      <c r="C361" s="115" t="s">
        <v>580</v>
      </c>
      <c r="D361" s="93" t="str">
        <f t="shared" si="185"/>
        <v/>
      </c>
      <c r="E361" s="94" t="str">
        <f t="shared" si="186"/>
        <v/>
      </c>
      <c r="F361" s="94" t="str">
        <f t="shared" si="187"/>
        <v/>
      </c>
      <c r="G361" s="94" t="str">
        <f t="shared" si="188"/>
        <v/>
      </c>
      <c r="H361" s="94" t="str">
        <f t="shared" si="189"/>
        <v/>
      </c>
      <c r="I361" s="94" t="str">
        <f t="shared" si="190"/>
        <v/>
      </c>
      <c r="J361" s="94" t="str">
        <f t="shared" si="191"/>
        <v/>
      </c>
      <c r="K361" s="94" t="str">
        <f t="shared" si="192"/>
        <v/>
      </c>
      <c r="L361" s="94" t="str">
        <f t="shared" si="193"/>
        <v/>
      </c>
      <c r="M361" s="94" t="str">
        <f t="shared" si="194"/>
        <v/>
      </c>
      <c r="N361" s="94" t="str">
        <f t="shared" si="195"/>
        <v/>
      </c>
      <c r="O361" s="94" t="str">
        <f t="shared" si="196"/>
        <v/>
      </c>
      <c r="P361" s="94" t="str">
        <f t="shared" si="197"/>
        <v/>
      </c>
      <c r="Q361" s="94" t="str">
        <f t="shared" si="198"/>
        <v/>
      </c>
      <c r="R361" s="94" t="str">
        <f t="shared" si="199"/>
        <v/>
      </c>
      <c r="S361" s="94" t="str">
        <f t="shared" si="200"/>
        <v/>
      </c>
      <c r="T361" s="94" t="str">
        <f t="shared" si="201"/>
        <v/>
      </c>
      <c r="U361" s="94" t="str">
        <f t="shared" si="202"/>
        <v/>
      </c>
      <c r="V361" s="94" t="str">
        <f t="shared" si="203"/>
        <v/>
      </c>
      <c r="W361" s="94" t="str">
        <f t="shared" si="204"/>
        <v/>
      </c>
      <c r="X361" s="94" t="str">
        <f t="shared" si="205"/>
        <v/>
      </c>
      <c r="Y361" s="94" t="str">
        <f t="shared" si="206"/>
        <v/>
      </c>
      <c r="Z361" s="94" t="str">
        <f t="shared" si="207"/>
        <v/>
      </c>
      <c r="AA361" s="94" t="str">
        <f t="shared" si="208"/>
        <v/>
      </c>
      <c r="AB361" s="94" t="str">
        <f t="shared" si="209"/>
        <v/>
      </c>
      <c r="AC361" s="94" t="str">
        <f t="shared" si="210"/>
        <v/>
      </c>
      <c r="AD361" s="95" t="str">
        <f t="shared" si="211"/>
        <v/>
      </c>
      <c r="AE361" s="92">
        <f t="shared" si="180"/>
        <v>0</v>
      </c>
      <c r="AF361" s="97" t="str">
        <f t="shared" si="181"/>
        <v/>
      </c>
      <c r="AG361" s="92">
        <f t="shared" si="182"/>
        <v>0</v>
      </c>
      <c r="AH361" s="92">
        <f t="shared" si="183"/>
        <v>0</v>
      </c>
    </row>
    <row r="362" spans="1:34" x14ac:dyDescent="0.25">
      <c r="A362" s="92" t="str">
        <f t="shared" si="184"/>
        <v/>
      </c>
      <c r="B362" s="49">
        <v>2888</v>
      </c>
      <c r="C362" s="115" t="s">
        <v>581</v>
      </c>
      <c r="D362" s="93" t="str">
        <f t="shared" si="185"/>
        <v/>
      </c>
      <c r="E362" s="94" t="str">
        <f t="shared" si="186"/>
        <v/>
      </c>
      <c r="F362" s="94" t="str">
        <f t="shared" si="187"/>
        <v/>
      </c>
      <c r="G362" s="94" t="str">
        <f t="shared" si="188"/>
        <v/>
      </c>
      <c r="H362" s="94" t="str">
        <f t="shared" si="189"/>
        <v/>
      </c>
      <c r="I362" s="94" t="str">
        <f t="shared" si="190"/>
        <v/>
      </c>
      <c r="J362" s="94" t="str">
        <f t="shared" si="191"/>
        <v/>
      </c>
      <c r="K362" s="94" t="str">
        <f t="shared" si="192"/>
        <v/>
      </c>
      <c r="L362" s="94" t="str">
        <f t="shared" si="193"/>
        <v/>
      </c>
      <c r="M362" s="94" t="str">
        <f t="shared" si="194"/>
        <v/>
      </c>
      <c r="N362" s="94" t="str">
        <f t="shared" si="195"/>
        <v/>
      </c>
      <c r="O362" s="94" t="str">
        <f t="shared" si="196"/>
        <v/>
      </c>
      <c r="P362" s="94" t="str">
        <f t="shared" si="197"/>
        <v/>
      </c>
      <c r="Q362" s="94" t="str">
        <f t="shared" si="198"/>
        <v/>
      </c>
      <c r="R362" s="94" t="str">
        <f t="shared" si="199"/>
        <v/>
      </c>
      <c r="S362" s="94" t="str">
        <f t="shared" si="200"/>
        <v/>
      </c>
      <c r="T362" s="94" t="str">
        <f t="shared" si="201"/>
        <v/>
      </c>
      <c r="U362" s="94" t="str">
        <f t="shared" si="202"/>
        <v/>
      </c>
      <c r="V362" s="94" t="str">
        <f t="shared" si="203"/>
        <v/>
      </c>
      <c r="W362" s="94" t="str">
        <f t="shared" si="204"/>
        <v/>
      </c>
      <c r="X362" s="94" t="str">
        <f t="shared" si="205"/>
        <v/>
      </c>
      <c r="Y362" s="94" t="str">
        <f t="shared" si="206"/>
        <v/>
      </c>
      <c r="Z362" s="94" t="str">
        <f t="shared" si="207"/>
        <v/>
      </c>
      <c r="AA362" s="94" t="str">
        <f t="shared" si="208"/>
        <v/>
      </c>
      <c r="AB362" s="94" t="str">
        <f t="shared" si="209"/>
        <v/>
      </c>
      <c r="AC362" s="94" t="str">
        <f t="shared" si="210"/>
        <v/>
      </c>
      <c r="AD362" s="95" t="str">
        <f t="shared" si="211"/>
        <v/>
      </c>
      <c r="AE362" s="92">
        <f t="shared" si="180"/>
        <v>0</v>
      </c>
      <c r="AF362" s="97" t="str">
        <f t="shared" si="181"/>
        <v/>
      </c>
      <c r="AG362" s="92">
        <f t="shared" si="182"/>
        <v>0</v>
      </c>
      <c r="AH362" s="92">
        <f t="shared" si="183"/>
        <v>0</v>
      </c>
    </row>
    <row r="363" spans="1:34" x14ac:dyDescent="0.25">
      <c r="A363" s="92" t="str">
        <f t="shared" si="184"/>
        <v/>
      </c>
      <c r="B363" s="49">
        <v>2284</v>
      </c>
      <c r="C363" s="115" t="s">
        <v>583</v>
      </c>
      <c r="D363" s="93" t="str">
        <f t="shared" si="185"/>
        <v/>
      </c>
      <c r="E363" s="94" t="str">
        <f t="shared" si="186"/>
        <v/>
      </c>
      <c r="F363" s="94" t="str">
        <f t="shared" si="187"/>
        <v/>
      </c>
      <c r="G363" s="94" t="str">
        <f t="shared" si="188"/>
        <v/>
      </c>
      <c r="H363" s="94" t="str">
        <f t="shared" si="189"/>
        <v/>
      </c>
      <c r="I363" s="94" t="str">
        <f t="shared" si="190"/>
        <v/>
      </c>
      <c r="J363" s="94" t="str">
        <f t="shared" si="191"/>
        <v/>
      </c>
      <c r="K363" s="94" t="str">
        <f t="shared" si="192"/>
        <v/>
      </c>
      <c r="L363" s="94" t="str">
        <f t="shared" si="193"/>
        <v/>
      </c>
      <c r="M363" s="94" t="str">
        <f t="shared" si="194"/>
        <v/>
      </c>
      <c r="N363" s="94" t="str">
        <f t="shared" si="195"/>
        <v/>
      </c>
      <c r="O363" s="94" t="str">
        <f t="shared" si="196"/>
        <v/>
      </c>
      <c r="P363" s="94" t="str">
        <f t="shared" si="197"/>
        <v/>
      </c>
      <c r="Q363" s="94" t="str">
        <f t="shared" si="198"/>
        <v/>
      </c>
      <c r="R363" s="94" t="str">
        <f t="shared" si="199"/>
        <v/>
      </c>
      <c r="S363" s="94" t="str">
        <f t="shared" si="200"/>
        <v/>
      </c>
      <c r="T363" s="94" t="str">
        <f t="shared" si="201"/>
        <v/>
      </c>
      <c r="U363" s="94" t="str">
        <f t="shared" si="202"/>
        <v/>
      </c>
      <c r="V363" s="94" t="str">
        <f t="shared" si="203"/>
        <v/>
      </c>
      <c r="W363" s="94" t="str">
        <f t="shared" si="204"/>
        <v/>
      </c>
      <c r="X363" s="94" t="str">
        <f t="shared" si="205"/>
        <v/>
      </c>
      <c r="Y363" s="94" t="str">
        <f t="shared" si="206"/>
        <v/>
      </c>
      <c r="Z363" s="94" t="str">
        <f t="shared" si="207"/>
        <v/>
      </c>
      <c r="AA363" s="94" t="str">
        <f t="shared" si="208"/>
        <v/>
      </c>
      <c r="AB363" s="94" t="str">
        <f t="shared" si="209"/>
        <v/>
      </c>
      <c r="AC363" s="94" t="str">
        <f t="shared" si="210"/>
        <v/>
      </c>
      <c r="AD363" s="95" t="str">
        <f t="shared" si="211"/>
        <v/>
      </c>
      <c r="AE363" s="92">
        <f t="shared" si="180"/>
        <v>0</v>
      </c>
      <c r="AF363" s="97" t="str">
        <f t="shared" si="181"/>
        <v/>
      </c>
      <c r="AG363" s="92">
        <f t="shared" si="182"/>
        <v>0</v>
      </c>
      <c r="AH363" s="92">
        <f t="shared" si="183"/>
        <v>0</v>
      </c>
    </row>
    <row r="364" spans="1:34" x14ac:dyDescent="0.25">
      <c r="A364" s="92" t="str">
        <f t="shared" si="184"/>
        <v/>
      </c>
      <c r="B364" s="49">
        <v>6327</v>
      </c>
      <c r="C364" s="115" t="s">
        <v>587</v>
      </c>
      <c r="D364" s="93" t="str">
        <f t="shared" si="185"/>
        <v/>
      </c>
      <c r="E364" s="94" t="str">
        <f t="shared" si="186"/>
        <v/>
      </c>
      <c r="F364" s="94" t="str">
        <f t="shared" si="187"/>
        <v/>
      </c>
      <c r="G364" s="94" t="str">
        <f t="shared" si="188"/>
        <v/>
      </c>
      <c r="H364" s="94" t="str">
        <f t="shared" si="189"/>
        <v/>
      </c>
      <c r="I364" s="94" t="str">
        <f t="shared" si="190"/>
        <v/>
      </c>
      <c r="J364" s="94" t="str">
        <f t="shared" si="191"/>
        <v/>
      </c>
      <c r="K364" s="94" t="str">
        <f t="shared" si="192"/>
        <v/>
      </c>
      <c r="L364" s="94" t="str">
        <f t="shared" si="193"/>
        <v/>
      </c>
      <c r="M364" s="94" t="str">
        <f t="shared" si="194"/>
        <v/>
      </c>
      <c r="N364" s="94" t="str">
        <f t="shared" si="195"/>
        <v/>
      </c>
      <c r="O364" s="94" t="str">
        <f t="shared" si="196"/>
        <v/>
      </c>
      <c r="P364" s="94" t="str">
        <f t="shared" si="197"/>
        <v/>
      </c>
      <c r="Q364" s="94" t="str">
        <f t="shared" si="198"/>
        <v/>
      </c>
      <c r="R364" s="94" t="str">
        <f t="shared" si="199"/>
        <v/>
      </c>
      <c r="S364" s="94" t="str">
        <f t="shared" si="200"/>
        <v/>
      </c>
      <c r="T364" s="94" t="str">
        <f t="shared" si="201"/>
        <v/>
      </c>
      <c r="U364" s="94" t="str">
        <f t="shared" si="202"/>
        <v/>
      </c>
      <c r="V364" s="94" t="str">
        <f t="shared" si="203"/>
        <v/>
      </c>
      <c r="W364" s="94" t="str">
        <f t="shared" si="204"/>
        <v/>
      </c>
      <c r="X364" s="94" t="str">
        <f t="shared" si="205"/>
        <v/>
      </c>
      <c r="Y364" s="94" t="str">
        <f t="shared" si="206"/>
        <v/>
      </c>
      <c r="Z364" s="94" t="str">
        <f t="shared" si="207"/>
        <v/>
      </c>
      <c r="AA364" s="94" t="str">
        <f t="shared" si="208"/>
        <v/>
      </c>
      <c r="AB364" s="94" t="str">
        <f t="shared" si="209"/>
        <v/>
      </c>
      <c r="AC364" s="94" t="str">
        <f t="shared" si="210"/>
        <v/>
      </c>
      <c r="AD364" s="95" t="str">
        <f t="shared" si="211"/>
        <v/>
      </c>
      <c r="AE364" s="92">
        <f t="shared" si="180"/>
        <v>0</v>
      </c>
      <c r="AF364" s="97" t="str">
        <f t="shared" si="181"/>
        <v/>
      </c>
      <c r="AG364" s="92">
        <f t="shared" si="182"/>
        <v>0</v>
      </c>
      <c r="AH364" s="92">
        <f t="shared" si="183"/>
        <v>0</v>
      </c>
    </row>
    <row r="365" spans="1:34" x14ac:dyDescent="0.25">
      <c r="A365" s="92" t="str">
        <f t="shared" si="184"/>
        <v/>
      </c>
      <c r="B365" s="49">
        <v>7646</v>
      </c>
      <c r="C365" s="115" t="s">
        <v>588</v>
      </c>
      <c r="D365" s="93" t="str">
        <f t="shared" si="185"/>
        <v/>
      </c>
      <c r="E365" s="94" t="str">
        <f t="shared" si="186"/>
        <v/>
      </c>
      <c r="F365" s="94" t="str">
        <f t="shared" si="187"/>
        <v/>
      </c>
      <c r="G365" s="94" t="str">
        <f t="shared" si="188"/>
        <v/>
      </c>
      <c r="H365" s="94" t="str">
        <f t="shared" si="189"/>
        <v/>
      </c>
      <c r="I365" s="94" t="str">
        <f t="shared" si="190"/>
        <v/>
      </c>
      <c r="J365" s="94" t="str">
        <f t="shared" si="191"/>
        <v/>
      </c>
      <c r="K365" s="94" t="str">
        <f t="shared" si="192"/>
        <v/>
      </c>
      <c r="L365" s="94" t="str">
        <f t="shared" si="193"/>
        <v/>
      </c>
      <c r="M365" s="94" t="str">
        <f t="shared" si="194"/>
        <v/>
      </c>
      <c r="N365" s="94" t="str">
        <f t="shared" si="195"/>
        <v/>
      </c>
      <c r="O365" s="94" t="str">
        <f t="shared" si="196"/>
        <v/>
      </c>
      <c r="P365" s="94" t="str">
        <f t="shared" si="197"/>
        <v/>
      </c>
      <c r="Q365" s="94" t="str">
        <f t="shared" si="198"/>
        <v/>
      </c>
      <c r="R365" s="94" t="str">
        <f t="shared" si="199"/>
        <v/>
      </c>
      <c r="S365" s="94" t="str">
        <f t="shared" si="200"/>
        <v/>
      </c>
      <c r="T365" s="94" t="str">
        <f t="shared" si="201"/>
        <v/>
      </c>
      <c r="U365" s="94" t="str">
        <f t="shared" si="202"/>
        <v/>
      </c>
      <c r="V365" s="94" t="str">
        <f t="shared" si="203"/>
        <v/>
      </c>
      <c r="W365" s="94" t="str">
        <f t="shared" si="204"/>
        <v/>
      </c>
      <c r="X365" s="94" t="str">
        <f t="shared" si="205"/>
        <v/>
      </c>
      <c r="Y365" s="94" t="str">
        <f t="shared" si="206"/>
        <v/>
      </c>
      <c r="Z365" s="94" t="str">
        <f t="shared" si="207"/>
        <v/>
      </c>
      <c r="AA365" s="94" t="str">
        <f t="shared" si="208"/>
        <v/>
      </c>
      <c r="AB365" s="94" t="str">
        <f t="shared" si="209"/>
        <v/>
      </c>
      <c r="AC365" s="94" t="str">
        <f t="shared" si="210"/>
        <v/>
      </c>
      <c r="AD365" s="95" t="str">
        <f t="shared" si="211"/>
        <v/>
      </c>
      <c r="AE365" s="92">
        <f t="shared" si="180"/>
        <v>0</v>
      </c>
      <c r="AF365" s="97" t="str">
        <f t="shared" si="181"/>
        <v/>
      </c>
      <c r="AG365" s="92">
        <f t="shared" si="182"/>
        <v>0</v>
      </c>
      <c r="AH365" s="92">
        <f t="shared" si="183"/>
        <v>0</v>
      </c>
    </row>
    <row r="366" spans="1:34" x14ac:dyDescent="0.25">
      <c r="A366" s="92" t="str">
        <f t="shared" si="184"/>
        <v/>
      </c>
      <c r="B366" s="49">
        <v>2893</v>
      </c>
      <c r="C366" s="115" t="s">
        <v>590</v>
      </c>
      <c r="D366" s="93" t="str">
        <f t="shared" si="185"/>
        <v/>
      </c>
      <c r="E366" s="94" t="str">
        <f t="shared" si="186"/>
        <v/>
      </c>
      <c r="F366" s="94" t="str">
        <f t="shared" si="187"/>
        <v/>
      </c>
      <c r="G366" s="94" t="str">
        <f t="shared" si="188"/>
        <v/>
      </c>
      <c r="H366" s="94" t="str">
        <f t="shared" si="189"/>
        <v/>
      </c>
      <c r="I366" s="94" t="str">
        <f t="shared" si="190"/>
        <v/>
      </c>
      <c r="J366" s="94" t="str">
        <f t="shared" si="191"/>
        <v/>
      </c>
      <c r="K366" s="94" t="str">
        <f t="shared" si="192"/>
        <v/>
      </c>
      <c r="L366" s="94" t="str">
        <f t="shared" si="193"/>
        <v/>
      </c>
      <c r="M366" s="94" t="str">
        <f t="shared" si="194"/>
        <v/>
      </c>
      <c r="N366" s="94" t="str">
        <f t="shared" si="195"/>
        <v/>
      </c>
      <c r="O366" s="94" t="str">
        <f t="shared" si="196"/>
        <v/>
      </c>
      <c r="P366" s="94" t="str">
        <f t="shared" si="197"/>
        <v/>
      </c>
      <c r="Q366" s="94" t="str">
        <f t="shared" si="198"/>
        <v/>
      </c>
      <c r="R366" s="94" t="str">
        <f t="shared" si="199"/>
        <v/>
      </c>
      <c r="S366" s="94" t="str">
        <f t="shared" si="200"/>
        <v/>
      </c>
      <c r="T366" s="94" t="str">
        <f t="shared" si="201"/>
        <v/>
      </c>
      <c r="U366" s="94" t="str">
        <f t="shared" si="202"/>
        <v/>
      </c>
      <c r="V366" s="94" t="str">
        <f t="shared" si="203"/>
        <v/>
      </c>
      <c r="W366" s="94" t="str">
        <f t="shared" si="204"/>
        <v/>
      </c>
      <c r="X366" s="94" t="str">
        <f t="shared" si="205"/>
        <v/>
      </c>
      <c r="Y366" s="94" t="str">
        <f t="shared" si="206"/>
        <v/>
      </c>
      <c r="Z366" s="94" t="str">
        <f t="shared" si="207"/>
        <v/>
      </c>
      <c r="AA366" s="94" t="str">
        <f t="shared" si="208"/>
        <v/>
      </c>
      <c r="AB366" s="94" t="str">
        <f t="shared" si="209"/>
        <v/>
      </c>
      <c r="AC366" s="94" t="str">
        <f t="shared" si="210"/>
        <v/>
      </c>
      <c r="AD366" s="95" t="str">
        <f t="shared" si="211"/>
        <v/>
      </c>
      <c r="AE366" s="92">
        <f t="shared" si="180"/>
        <v>0</v>
      </c>
      <c r="AF366" s="97" t="str">
        <f t="shared" si="181"/>
        <v/>
      </c>
      <c r="AG366" s="92">
        <f t="shared" si="182"/>
        <v>0</v>
      </c>
      <c r="AH366" s="92">
        <f t="shared" si="183"/>
        <v>0</v>
      </c>
    </row>
    <row r="367" spans="1:34" x14ac:dyDescent="0.25">
      <c r="A367" s="92" t="str">
        <f t="shared" si="184"/>
        <v/>
      </c>
      <c r="B367" s="49">
        <v>3689</v>
      </c>
      <c r="C367" s="115" t="s">
        <v>592</v>
      </c>
      <c r="D367" s="93" t="str">
        <f t="shared" si="185"/>
        <v/>
      </c>
      <c r="E367" s="94" t="str">
        <f t="shared" si="186"/>
        <v/>
      </c>
      <c r="F367" s="94" t="str">
        <f t="shared" si="187"/>
        <v/>
      </c>
      <c r="G367" s="94" t="str">
        <f t="shared" si="188"/>
        <v/>
      </c>
      <c r="H367" s="94" t="str">
        <f t="shared" si="189"/>
        <v/>
      </c>
      <c r="I367" s="94" t="str">
        <f t="shared" si="190"/>
        <v/>
      </c>
      <c r="J367" s="94" t="str">
        <f t="shared" si="191"/>
        <v/>
      </c>
      <c r="K367" s="94" t="str">
        <f t="shared" si="192"/>
        <v/>
      </c>
      <c r="L367" s="94" t="str">
        <f t="shared" si="193"/>
        <v/>
      </c>
      <c r="M367" s="94" t="str">
        <f t="shared" si="194"/>
        <v/>
      </c>
      <c r="N367" s="94" t="str">
        <f t="shared" si="195"/>
        <v/>
      </c>
      <c r="O367" s="94" t="str">
        <f t="shared" si="196"/>
        <v/>
      </c>
      <c r="P367" s="94" t="str">
        <f t="shared" si="197"/>
        <v/>
      </c>
      <c r="Q367" s="94" t="str">
        <f t="shared" si="198"/>
        <v/>
      </c>
      <c r="R367" s="94" t="str">
        <f t="shared" si="199"/>
        <v/>
      </c>
      <c r="S367" s="94" t="str">
        <f t="shared" si="200"/>
        <v/>
      </c>
      <c r="T367" s="94" t="str">
        <f t="shared" si="201"/>
        <v/>
      </c>
      <c r="U367" s="94" t="str">
        <f t="shared" si="202"/>
        <v/>
      </c>
      <c r="V367" s="94" t="str">
        <f t="shared" si="203"/>
        <v/>
      </c>
      <c r="W367" s="94" t="str">
        <f t="shared" si="204"/>
        <v/>
      </c>
      <c r="X367" s="94" t="str">
        <f t="shared" si="205"/>
        <v/>
      </c>
      <c r="Y367" s="94" t="str">
        <f t="shared" si="206"/>
        <v/>
      </c>
      <c r="Z367" s="94" t="str">
        <f t="shared" si="207"/>
        <v/>
      </c>
      <c r="AA367" s="94" t="str">
        <f t="shared" si="208"/>
        <v/>
      </c>
      <c r="AB367" s="94" t="str">
        <f t="shared" si="209"/>
        <v/>
      </c>
      <c r="AC367" s="94" t="str">
        <f t="shared" si="210"/>
        <v/>
      </c>
      <c r="AD367" s="95" t="str">
        <f t="shared" si="211"/>
        <v/>
      </c>
      <c r="AE367" s="92">
        <f t="shared" si="180"/>
        <v>0</v>
      </c>
      <c r="AF367" s="97" t="str">
        <f t="shared" si="181"/>
        <v/>
      </c>
      <c r="AG367" s="92">
        <f t="shared" si="182"/>
        <v>0</v>
      </c>
      <c r="AH367" s="92">
        <f t="shared" si="183"/>
        <v>0</v>
      </c>
    </row>
    <row r="368" spans="1:34" x14ac:dyDescent="0.25">
      <c r="A368" s="92" t="str">
        <f t="shared" si="184"/>
        <v/>
      </c>
      <c r="B368" s="49">
        <v>8078</v>
      </c>
      <c r="C368" s="115" t="s">
        <v>593</v>
      </c>
      <c r="D368" s="93" t="str">
        <f t="shared" si="185"/>
        <v/>
      </c>
      <c r="E368" s="94" t="str">
        <f t="shared" si="186"/>
        <v/>
      </c>
      <c r="F368" s="94" t="str">
        <f t="shared" si="187"/>
        <v/>
      </c>
      <c r="G368" s="94" t="str">
        <f t="shared" si="188"/>
        <v/>
      </c>
      <c r="H368" s="94" t="str">
        <f t="shared" si="189"/>
        <v/>
      </c>
      <c r="I368" s="94" t="str">
        <f t="shared" si="190"/>
        <v/>
      </c>
      <c r="J368" s="94" t="str">
        <f t="shared" si="191"/>
        <v/>
      </c>
      <c r="K368" s="94" t="str">
        <f t="shared" si="192"/>
        <v/>
      </c>
      <c r="L368" s="94" t="str">
        <f t="shared" si="193"/>
        <v/>
      </c>
      <c r="M368" s="94" t="str">
        <f t="shared" si="194"/>
        <v/>
      </c>
      <c r="N368" s="94" t="str">
        <f t="shared" si="195"/>
        <v/>
      </c>
      <c r="O368" s="94" t="str">
        <f t="shared" si="196"/>
        <v/>
      </c>
      <c r="P368" s="94" t="str">
        <f t="shared" si="197"/>
        <v/>
      </c>
      <c r="Q368" s="94" t="str">
        <f t="shared" si="198"/>
        <v/>
      </c>
      <c r="R368" s="94" t="str">
        <f t="shared" si="199"/>
        <v/>
      </c>
      <c r="S368" s="94" t="str">
        <f t="shared" si="200"/>
        <v/>
      </c>
      <c r="T368" s="94" t="str">
        <f t="shared" si="201"/>
        <v/>
      </c>
      <c r="U368" s="94" t="str">
        <f t="shared" si="202"/>
        <v/>
      </c>
      <c r="V368" s="94" t="str">
        <f t="shared" si="203"/>
        <v/>
      </c>
      <c r="W368" s="94" t="str">
        <f t="shared" si="204"/>
        <v/>
      </c>
      <c r="X368" s="94" t="str">
        <f t="shared" si="205"/>
        <v/>
      </c>
      <c r="Y368" s="94" t="str">
        <f t="shared" si="206"/>
        <v/>
      </c>
      <c r="Z368" s="94" t="str">
        <f t="shared" si="207"/>
        <v/>
      </c>
      <c r="AA368" s="94" t="str">
        <f t="shared" si="208"/>
        <v/>
      </c>
      <c r="AB368" s="94" t="str">
        <f t="shared" si="209"/>
        <v/>
      </c>
      <c r="AC368" s="94" t="str">
        <f t="shared" si="210"/>
        <v/>
      </c>
      <c r="AD368" s="95" t="str">
        <f t="shared" si="211"/>
        <v/>
      </c>
      <c r="AE368" s="92">
        <f t="shared" si="180"/>
        <v>0</v>
      </c>
      <c r="AF368" s="97" t="str">
        <f t="shared" si="181"/>
        <v/>
      </c>
      <c r="AG368" s="92">
        <f t="shared" si="182"/>
        <v>0</v>
      </c>
      <c r="AH368" s="92">
        <f t="shared" si="183"/>
        <v>0</v>
      </c>
    </row>
    <row r="369" spans="1:34" x14ac:dyDescent="0.25">
      <c r="A369" s="92" t="str">
        <f t="shared" si="184"/>
        <v/>
      </c>
      <c r="B369" s="49">
        <v>2733</v>
      </c>
      <c r="C369" s="115" t="s">
        <v>595</v>
      </c>
      <c r="D369" s="93" t="str">
        <f t="shared" si="185"/>
        <v/>
      </c>
      <c r="E369" s="94" t="str">
        <f t="shared" si="186"/>
        <v/>
      </c>
      <c r="F369" s="94" t="str">
        <f t="shared" si="187"/>
        <v/>
      </c>
      <c r="G369" s="94" t="str">
        <f t="shared" si="188"/>
        <v/>
      </c>
      <c r="H369" s="94" t="str">
        <f t="shared" si="189"/>
        <v/>
      </c>
      <c r="I369" s="94" t="str">
        <f t="shared" si="190"/>
        <v/>
      </c>
      <c r="J369" s="94" t="str">
        <f t="shared" si="191"/>
        <v/>
      </c>
      <c r="K369" s="94" t="str">
        <f t="shared" si="192"/>
        <v/>
      </c>
      <c r="L369" s="94" t="str">
        <f t="shared" si="193"/>
        <v/>
      </c>
      <c r="M369" s="94" t="str">
        <f t="shared" si="194"/>
        <v/>
      </c>
      <c r="N369" s="94" t="str">
        <f t="shared" si="195"/>
        <v/>
      </c>
      <c r="O369" s="94" t="str">
        <f t="shared" si="196"/>
        <v/>
      </c>
      <c r="P369" s="94" t="str">
        <f t="shared" si="197"/>
        <v/>
      </c>
      <c r="Q369" s="94" t="str">
        <f t="shared" si="198"/>
        <v/>
      </c>
      <c r="R369" s="94" t="str">
        <f t="shared" si="199"/>
        <v/>
      </c>
      <c r="S369" s="94" t="str">
        <f t="shared" si="200"/>
        <v/>
      </c>
      <c r="T369" s="94" t="str">
        <f t="shared" si="201"/>
        <v/>
      </c>
      <c r="U369" s="94" t="str">
        <f t="shared" si="202"/>
        <v/>
      </c>
      <c r="V369" s="94" t="str">
        <f t="shared" si="203"/>
        <v/>
      </c>
      <c r="W369" s="94" t="str">
        <f t="shared" si="204"/>
        <v/>
      </c>
      <c r="X369" s="94" t="str">
        <f t="shared" si="205"/>
        <v/>
      </c>
      <c r="Y369" s="94" t="str">
        <f t="shared" si="206"/>
        <v/>
      </c>
      <c r="Z369" s="94" t="str">
        <f t="shared" si="207"/>
        <v/>
      </c>
      <c r="AA369" s="94" t="str">
        <f t="shared" si="208"/>
        <v/>
      </c>
      <c r="AB369" s="94" t="str">
        <f t="shared" si="209"/>
        <v/>
      </c>
      <c r="AC369" s="94" t="str">
        <f t="shared" si="210"/>
        <v/>
      </c>
      <c r="AD369" s="95" t="str">
        <f t="shared" si="211"/>
        <v/>
      </c>
      <c r="AE369" s="92">
        <f t="shared" si="180"/>
        <v>0</v>
      </c>
      <c r="AF369" s="97" t="str">
        <f t="shared" si="181"/>
        <v/>
      </c>
      <c r="AG369" s="92">
        <f t="shared" si="182"/>
        <v>0</v>
      </c>
      <c r="AH369" s="92">
        <f t="shared" si="183"/>
        <v>0</v>
      </c>
    </row>
    <row r="370" spans="1:34" x14ac:dyDescent="0.25">
      <c r="A370" s="92" t="str">
        <f t="shared" si="184"/>
        <v/>
      </c>
      <c r="B370" s="49">
        <v>7313</v>
      </c>
      <c r="C370" s="115" t="s">
        <v>596</v>
      </c>
      <c r="D370" s="93" t="str">
        <f t="shared" si="185"/>
        <v/>
      </c>
      <c r="E370" s="94" t="str">
        <f t="shared" si="186"/>
        <v/>
      </c>
      <c r="F370" s="94" t="str">
        <f t="shared" si="187"/>
        <v/>
      </c>
      <c r="G370" s="94" t="str">
        <f t="shared" si="188"/>
        <v/>
      </c>
      <c r="H370" s="94" t="str">
        <f t="shared" si="189"/>
        <v/>
      </c>
      <c r="I370" s="94" t="str">
        <f t="shared" si="190"/>
        <v/>
      </c>
      <c r="J370" s="94" t="str">
        <f t="shared" si="191"/>
        <v/>
      </c>
      <c r="K370" s="94" t="str">
        <f t="shared" si="192"/>
        <v/>
      </c>
      <c r="L370" s="94" t="str">
        <f t="shared" si="193"/>
        <v/>
      </c>
      <c r="M370" s="94" t="str">
        <f t="shared" si="194"/>
        <v/>
      </c>
      <c r="N370" s="94" t="str">
        <f t="shared" si="195"/>
        <v/>
      </c>
      <c r="O370" s="94" t="str">
        <f t="shared" si="196"/>
        <v/>
      </c>
      <c r="P370" s="94" t="str">
        <f t="shared" si="197"/>
        <v/>
      </c>
      <c r="Q370" s="94" t="str">
        <f t="shared" si="198"/>
        <v/>
      </c>
      <c r="R370" s="94" t="str">
        <f t="shared" si="199"/>
        <v/>
      </c>
      <c r="S370" s="94" t="str">
        <f t="shared" si="200"/>
        <v/>
      </c>
      <c r="T370" s="94" t="str">
        <f t="shared" si="201"/>
        <v/>
      </c>
      <c r="U370" s="94" t="str">
        <f t="shared" si="202"/>
        <v/>
      </c>
      <c r="V370" s="94" t="str">
        <f t="shared" si="203"/>
        <v/>
      </c>
      <c r="W370" s="94" t="str">
        <f t="shared" si="204"/>
        <v/>
      </c>
      <c r="X370" s="94" t="str">
        <f t="shared" si="205"/>
        <v/>
      </c>
      <c r="Y370" s="94" t="str">
        <f t="shared" si="206"/>
        <v/>
      </c>
      <c r="Z370" s="94" t="str">
        <f t="shared" si="207"/>
        <v/>
      </c>
      <c r="AA370" s="94" t="str">
        <f t="shared" si="208"/>
        <v/>
      </c>
      <c r="AB370" s="94" t="str">
        <f t="shared" si="209"/>
        <v/>
      </c>
      <c r="AC370" s="94" t="str">
        <f t="shared" si="210"/>
        <v/>
      </c>
      <c r="AD370" s="95" t="str">
        <f t="shared" si="211"/>
        <v/>
      </c>
      <c r="AE370" s="92">
        <f t="shared" si="180"/>
        <v>0</v>
      </c>
      <c r="AF370" s="97" t="str">
        <f t="shared" si="181"/>
        <v/>
      </c>
      <c r="AG370" s="92">
        <f t="shared" si="182"/>
        <v>0</v>
      </c>
      <c r="AH370" s="92">
        <f t="shared" si="183"/>
        <v>0</v>
      </c>
    </row>
    <row r="371" spans="1:34" x14ac:dyDescent="0.25">
      <c r="A371" s="92" t="str">
        <f t="shared" si="184"/>
        <v/>
      </c>
      <c r="B371" s="49">
        <v>2402</v>
      </c>
      <c r="C371" s="115" t="s">
        <v>597</v>
      </c>
      <c r="D371" s="93" t="str">
        <f t="shared" si="185"/>
        <v/>
      </c>
      <c r="E371" s="94" t="str">
        <f t="shared" si="186"/>
        <v/>
      </c>
      <c r="F371" s="94" t="str">
        <f t="shared" si="187"/>
        <v/>
      </c>
      <c r="G371" s="94" t="str">
        <f t="shared" si="188"/>
        <v/>
      </c>
      <c r="H371" s="94" t="str">
        <f t="shared" si="189"/>
        <v/>
      </c>
      <c r="I371" s="94" t="str">
        <f t="shared" si="190"/>
        <v/>
      </c>
      <c r="J371" s="94" t="str">
        <f t="shared" si="191"/>
        <v/>
      </c>
      <c r="K371" s="94" t="str">
        <f t="shared" si="192"/>
        <v/>
      </c>
      <c r="L371" s="94" t="str">
        <f t="shared" si="193"/>
        <v/>
      </c>
      <c r="M371" s="94" t="str">
        <f t="shared" si="194"/>
        <v/>
      </c>
      <c r="N371" s="94" t="str">
        <f t="shared" si="195"/>
        <v/>
      </c>
      <c r="O371" s="94" t="str">
        <f t="shared" si="196"/>
        <v/>
      </c>
      <c r="P371" s="94" t="str">
        <f t="shared" si="197"/>
        <v/>
      </c>
      <c r="Q371" s="94" t="str">
        <f t="shared" si="198"/>
        <v/>
      </c>
      <c r="R371" s="94" t="str">
        <f t="shared" si="199"/>
        <v/>
      </c>
      <c r="S371" s="94" t="str">
        <f t="shared" si="200"/>
        <v/>
      </c>
      <c r="T371" s="94" t="str">
        <f t="shared" si="201"/>
        <v/>
      </c>
      <c r="U371" s="94" t="str">
        <f t="shared" si="202"/>
        <v/>
      </c>
      <c r="V371" s="94" t="str">
        <f t="shared" si="203"/>
        <v/>
      </c>
      <c r="W371" s="94" t="str">
        <f t="shared" si="204"/>
        <v/>
      </c>
      <c r="X371" s="94" t="str">
        <f t="shared" si="205"/>
        <v/>
      </c>
      <c r="Y371" s="94" t="str">
        <f t="shared" si="206"/>
        <v/>
      </c>
      <c r="Z371" s="94" t="str">
        <f t="shared" si="207"/>
        <v/>
      </c>
      <c r="AA371" s="94" t="str">
        <f t="shared" si="208"/>
        <v/>
      </c>
      <c r="AB371" s="94" t="str">
        <f t="shared" si="209"/>
        <v/>
      </c>
      <c r="AC371" s="94" t="str">
        <f t="shared" si="210"/>
        <v/>
      </c>
      <c r="AD371" s="95" t="str">
        <f t="shared" si="211"/>
        <v/>
      </c>
      <c r="AE371" s="92">
        <f t="shared" si="180"/>
        <v>0</v>
      </c>
      <c r="AF371" s="97" t="str">
        <f t="shared" si="181"/>
        <v/>
      </c>
      <c r="AG371" s="92">
        <f t="shared" si="182"/>
        <v>0</v>
      </c>
      <c r="AH371" s="92">
        <f t="shared" si="183"/>
        <v>0</v>
      </c>
    </row>
    <row r="372" spans="1:34" x14ac:dyDescent="0.25">
      <c r="A372" s="92" t="str">
        <f t="shared" si="184"/>
        <v/>
      </c>
      <c r="B372" s="49">
        <v>8309</v>
      </c>
      <c r="C372" s="115" t="s">
        <v>598</v>
      </c>
      <c r="D372" s="93" t="str">
        <f t="shared" si="185"/>
        <v/>
      </c>
      <c r="E372" s="94" t="str">
        <f t="shared" si="186"/>
        <v/>
      </c>
      <c r="F372" s="94" t="str">
        <f t="shared" si="187"/>
        <v/>
      </c>
      <c r="G372" s="94" t="str">
        <f t="shared" si="188"/>
        <v/>
      </c>
      <c r="H372" s="94" t="str">
        <f t="shared" si="189"/>
        <v/>
      </c>
      <c r="I372" s="94" t="str">
        <f t="shared" si="190"/>
        <v/>
      </c>
      <c r="J372" s="94" t="str">
        <f t="shared" si="191"/>
        <v/>
      </c>
      <c r="K372" s="94" t="str">
        <f t="shared" si="192"/>
        <v/>
      </c>
      <c r="L372" s="94" t="str">
        <f t="shared" si="193"/>
        <v/>
      </c>
      <c r="M372" s="94" t="str">
        <f t="shared" si="194"/>
        <v/>
      </c>
      <c r="N372" s="94" t="str">
        <f t="shared" si="195"/>
        <v/>
      </c>
      <c r="O372" s="94" t="str">
        <f t="shared" si="196"/>
        <v/>
      </c>
      <c r="P372" s="94" t="str">
        <f t="shared" si="197"/>
        <v/>
      </c>
      <c r="Q372" s="94" t="str">
        <f t="shared" si="198"/>
        <v/>
      </c>
      <c r="R372" s="94" t="str">
        <f t="shared" si="199"/>
        <v/>
      </c>
      <c r="S372" s="94" t="str">
        <f t="shared" si="200"/>
        <v/>
      </c>
      <c r="T372" s="94" t="str">
        <f t="shared" si="201"/>
        <v/>
      </c>
      <c r="U372" s="94" t="str">
        <f t="shared" si="202"/>
        <v/>
      </c>
      <c r="V372" s="94" t="str">
        <f t="shared" si="203"/>
        <v/>
      </c>
      <c r="W372" s="94" t="str">
        <f t="shared" si="204"/>
        <v/>
      </c>
      <c r="X372" s="94" t="str">
        <f t="shared" si="205"/>
        <v/>
      </c>
      <c r="Y372" s="94" t="str">
        <f t="shared" si="206"/>
        <v/>
      </c>
      <c r="Z372" s="94" t="str">
        <f t="shared" si="207"/>
        <v/>
      </c>
      <c r="AA372" s="94" t="str">
        <f t="shared" si="208"/>
        <v/>
      </c>
      <c r="AB372" s="94" t="str">
        <f t="shared" si="209"/>
        <v/>
      </c>
      <c r="AC372" s="94" t="str">
        <f t="shared" si="210"/>
        <v/>
      </c>
      <c r="AD372" s="95" t="str">
        <f t="shared" si="211"/>
        <v/>
      </c>
      <c r="AE372" s="92">
        <f t="shared" si="180"/>
        <v>0</v>
      </c>
      <c r="AF372" s="97" t="str">
        <f t="shared" si="181"/>
        <v/>
      </c>
      <c r="AG372" s="92">
        <f t="shared" si="182"/>
        <v>0</v>
      </c>
      <c r="AH372" s="92">
        <f t="shared" si="183"/>
        <v>0</v>
      </c>
    </row>
    <row r="373" spans="1:34" x14ac:dyDescent="0.25">
      <c r="A373" s="92" t="str">
        <f t="shared" si="184"/>
        <v/>
      </c>
      <c r="B373" s="49">
        <v>5112</v>
      </c>
      <c r="C373" s="115" t="s">
        <v>599</v>
      </c>
      <c r="D373" s="93" t="str">
        <f t="shared" si="185"/>
        <v/>
      </c>
      <c r="E373" s="94" t="str">
        <f t="shared" si="186"/>
        <v/>
      </c>
      <c r="F373" s="94" t="str">
        <f t="shared" si="187"/>
        <v/>
      </c>
      <c r="G373" s="94" t="str">
        <f t="shared" si="188"/>
        <v/>
      </c>
      <c r="H373" s="94" t="str">
        <f t="shared" si="189"/>
        <v/>
      </c>
      <c r="I373" s="94" t="str">
        <f t="shared" si="190"/>
        <v/>
      </c>
      <c r="J373" s="94" t="str">
        <f t="shared" si="191"/>
        <v/>
      </c>
      <c r="K373" s="94" t="str">
        <f t="shared" si="192"/>
        <v/>
      </c>
      <c r="L373" s="94" t="str">
        <f t="shared" si="193"/>
        <v/>
      </c>
      <c r="M373" s="94" t="str">
        <f t="shared" si="194"/>
        <v/>
      </c>
      <c r="N373" s="94" t="str">
        <f t="shared" si="195"/>
        <v/>
      </c>
      <c r="O373" s="94" t="str">
        <f t="shared" si="196"/>
        <v/>
      </c>
      <c r="P373" s="94" t="str">
        <f t="shared" si="197"/>
        <v/>
      </c>
      <c r="Q373" s="94" t="str">
        <f t="shared" si="198"/>
        <v/>
      </c>
      <c r="R373" s="94" t="str">
        <f t="shared" si="199"/>
        <v/>
      </c>
      <c r="S373" s="94" t="str">
        <f t="shared" si="200"/>
        <v/>
      </c>
      <c r="T373" s="94" t="str">
        <f t="shared" si="201"/>
        <v/>
      </c>
      <c r="U373" s="94" t="str">
        <f t="shared" si="202"/>
        <v/>
      </c>
      <c r="V373" s="94" t="str">
        <f t="shared" si="203"/>
        <v/>
      </c>
      <c r="W373" s="94" t="str">
        <f t="shared" si="204"/>
        <v/>
      </c>
      <c r="X373" s="94" t="str">
        <f t="shared" si="205"/>
        <v/>
      </c>
      <c r="Y373" s="94" t="str">
        <f t="shared" si="206"/>
        <v/>
      </c>
      <c r="Z373" s="94" t="str">
        <f t="shared" si="207"/>
        <v/>
      </c>
      <c r="AA373" s="94" t="str">
        <f t="shared" si="208"/>
        <v/>
      </c>
      <c r="AB373" s="94" t="str">
        <f t="shared" si="209"/>
        <v/>
      </c>
      <c r="AC373" s="94" t="str">
        <f t="shared" si="210"/>
        <v/>
      </c>
      <c r="AD373" s="95" t="str">
        <f t="shared" si="211"/>
        <v/>
      </c>
      <c r="AE373" s="92">
        <f t="shared" si="180"/>
        <v>0</v>
      </c>
      <c r="AF373" s="97" t="str">
        <f t="shared" si="181"/>
        <v/>
      </c>
      <c r="AG373" s="92">
        <f t="shared" si="182"/>
        <v>0</v>
      </c>
      <c r="AH373" s="92">
        <f t="shared" si="183"/>
        <v>0</v>
      </c>
    </row>
    <row r="374" spans="1:34" x14ac:dyDescent="0.25">
      <c r="A374" s="92" t="str">
        <f t="shared" si="184"/>
        <v/>
      </c>
      <c r="B374" s="49">
        <v>2631</v>
      </c>
      <c r="C374" s="115" t="s">
        <v>600</v>
      </c>
      <c r="D374" s="93" t="str">
        <f t="shared" si="185"/>
        <v/>
      </c>
      <c r="E374" s="94" t="str">
        <f t="shared" si="186"/>
        <v/>
      </c>
      <c r="F374" s="94" t="str">
        <f t="shared" si="187"/>
        <v/>
      </c>
      <c r="G374" s="94" t="str">
        <f t="shared" si="188"/>
        <v/>
      </c>
      <c r="H374" s="94" t="str">
        <f t="shared" si="189"/>
        <v/>
      </c>
      <c r="I374" s="94" t="str">
        <f t="shared" si="190"/>
        <v/>
      </c>
      <c r="J374" s="94" t="str">
        <f t="shared" si="191"/>
        <v/>
      </c>
      <c r="K374" s="94" t="str">
        <f t="shared" si="192"/>
        <v/>
      </c>
      <c r="L374" s="94" t="str">
        <f t="shared" si="193"/>
        <v/>
      </c>
      <c r="M374" s="94" t="str">
        <f t="shared" si="194"/>
        <v/>
      </c>
      <c r="N374" s="94" t="str">
        <f t="shared" si="195"/>
        <v/>
      </c>
      <c r="O374" s="94" t="str">
        <f t="shared" si="196"/>
        <v/>
      </c>
      <c r="P374" s="94" t="str">
        <f t="shared" si="197"/>
        <v/>
      </c>
      <c r="Q374" s="94" t="str">
        <f t="shared" si="198"/>
        <v/>
      </c>
      <c r="R374" s="94" t="str">
        <f t="shared" si="199"/>
        <v/>
      </c>
      <c r="S374" s="94" t="str">
        <f t="shared" si="200"/>
        <v/>
      </c>
      <c r="T374" s="94" t="str">
        <f t="shared" si="201"/>
        <v/>
      </c>
      <c r="U374" s="94" t="str">
        <f t="shared" si="202"/>
        <v/>
      </c>
      <c r="V374" s="94" t="str">
        <f t="shared" si="203"/>
        <v/>
      </c>
      <c r="W374" s="94" t="str">
        <f t="shared" si="204"/>
        <v/>
      </c>
      <c r="X374" s="94" t="str">
        <f t="shared" si="205"/>
        <v/>
      </c>
      <c r="Y374" s="94" t="str">
        <f t="shared" si="206"/>
        <v/>
      </c>
      <c r="Z374" s="94" t="str">
        <f t="shared" si="207"/>
        <v/>
      </c>
      <c r="AA374" s="94" t="str">
        <f t="shared" si="208"/>
        <v/>
      </c>
      <c r="AB374" s="94" t="str">
        <f t="shared" si="209"/>
        <v/>
      </c>
      <c r="AC374" s="94" t="str">
        <f t="shared" si="210"/>
        <v/>
      </c>
      <c r="AD374" s="95" t="str">
        <f t="shared" si="211"/>
        <v/>
      </c>
      <c r="AE374" s="92">
        <f t="shared" si="180"/>
        <v>0</v>
      </c>
      <c r="AF374" s="97" t="str">
        <f t="shared" si="181"/>
        <v/>
      </c>
      <c r="AG374" s="92">
        <f t="shared" si="182"/>
        <v>0</v>
      </c>
      <c r="AH374" s="92">
        <f t="shared" si="183"/>
        <v>0</v>
      </c>
    </row>
    <row r="375" spans="1:34" x14ac:dyDescent="0.25">
      <c r="A375" s="92" t="str">
        <f t="shared" si="184"/>
        <v/>
      </c>
      <c r="B375" s="49">
        <v>1284</v>
      </c>
      <c r="C375" s="115" t="s">
        <v>601</v>
      </c>
      <c r="D375" s="93" t="str">
        <f t="shared" si="185"/>
        <v/>
      </c>
      <c r="E375" s="94" t="str">
        <f t="shared" si="186"/>
        <v/>
      </c>
      <c r="F375" s="94" t="str">
        <f t="shared" si="187"/>
        <v/>
      </c>
      <c r="G375" s="94" t="str">
        <f t="shared" si="188"/>
        <v/>
      </c>
      <c r="H375" s="94" t="str">
        <f t="shared" si="189"/>
        <v/>
      </c>
      <c r="I375" s="94" t="str">
        <f t="shared" si="190"/>
        <v/>
      </c>
      <c r="J375" s="94" t="str">
        <f t="shared" si="191"/>
        <v/>
      </c>
      <c r="K375" s="94" t="str">
        <f t="shared" si="192"/>
        <v/>
      </c>
      <c r="L375" s="94" t="str">
        <f t="shared" si="193"/>
        <v/>
      </c>
      <c r="M375" s="94" t="str">
        <f t="shared" si="194"/>
        <v/>
      </c>
      <c r="N375" s="94" t="str">
        <f t="shared" si="195"/>
        <v/>
      </c>
      <c r="O375" s="94" t="str">
        <f t="shared" si="196"/>
        <v/>
      </c>
      <c r="P375" s="94" t="str">
        <f t="shared" si="197"/>
        <v/>
      </c>
      <c r="Q375" s="94" t="str">
        <f t="shared" si="198"/>
        <v/>
      </c>
      <c r="R375" s="94" t="str">
        <f t="shared" si="199"/>
        <v/>
      </c>
      <c r="S375" s="94" t="str">
        <f t="shared" si="200"/>
        <v/>
      </c>
      <c r="T375" s="94" t="str">
        <f t="shared" si="201"/>
        <v/>
      </c>
      <c r="U375" s="94" t="str">
        <f t="shared" si="202"/>
        <v/>
      </c>
      <c r="V375" s="94" t="str">
        <f t="shared" si="203"/>
        <v/>
      </c>
      <c r="W375" s="94" t="str">
        <f t="shared" si="204"/>
        <v/>
      </c>
      <c r="X375" s="94" t="str">
        <f t="shared" si="205"/>
        <v/>
      </c>
      <c r="Y375" s="94" t="str">
        <f t="shared" si="206"/>
        <v/>
      </c>
      <c r="Z375" s="94" t="str">
        <f t="shared" si="207"/>
        <v/>
      </c>
      <c r="AA375" s="94" t="str">
        <f t="shared" si="208"/>
        <v/>
      </c>
      <c r="AB375" s="94" t="str">
        <f t="shared" si="209"/>
        <v/>
      </c>
      <c r="AC375" s="94" t="str">
        <f t="shared" si="210"/>
        <v/>
      </c>
      <c r="AD375" s="95" t="str">
        <f t="shared" si="211"/>
        <v/>
      </c>
      <c r="AE375" s="92">
        <f t="shared" si="180"/>
        <v>0</v>
      </c>
      <c r="AF375" s="97" t="str">
        <f t="shared" si="181"/>
        <v/>
      </c>
      <c r="AG375" s="92">
        <f t="shared" si="182"/>
        <v>0</v>
      </c>
      <c r="AH375" s="92">
        <f t="shared" si="183"/>
        <v>0</v>
      </c>
    </row>
    <row r="376" spans="1:34" x14ac:dyDescent="0.25">
      <c r="A376" s="92" t="str">
        <f t="shared" si="184"/>
        <v/>
      </c>
      <c r="B376" s="49">
        <v>5376</v>
      </c>
      <c r="C376" s="115" t="s">
        <v>602</v>
      </c>
      <c r="D376" s="93" t="str">
        <f t="shared" si="185"/>
        <v/>
      </c>
      <c r="E376" s="94" t="str">
        <f t="shared" si="186"/>
        <v/>
      </c>
      <c r="F376" s="94" t="str">
        <f t="shared" si="187"/>
        <v/>
      </c>
      <c r="G376" s="94" t="str">
        <f t="shared" si="188"/>
        <v/>
      </c>
      <c r="H376" s="94" t="str">
        <f t="shared" si="189"/>
        <v/>
      </c>
      <c r="I376" s="94" t="str">
        <f t="shared" si="190"/>
        <v/>
      </c>
      <c r="J376" s="94" t="str">
        <f t="shared" si="191"/>
        <v/>
      </c>
      <c r="K376" s="94" t="str">
        <f t="shared" si="192"/>
        <v/>
      </c>
      <c r="L376" s="94" t="str">
        <f t="shared" si="193"/>
        <v/>
      </c>
      <c r="M376" s="94" t="str">
        <f t="shared" si="194"/>
        <v/>
      </c>
      <c r="N376" s="94" t="str">
        <f t="shared" si="195"/>
        <v/>
      </c>
      <c r="O376" s="94" t="str">
        <f t="shared" si="196"/>
        <v/>
      </c>
      <c r="P376" s="94" t="str">
        <f t="shared" si="197"/>
        <v/>
      </c>
      <c r="Q376" s="94" t="str">
        <f t="shared" si="198"/>
        <v/>
      </c>
      <c r="R376" s="94" t="str">
        <f t="shared" si="199"/>
        <v/>
      </c>
      <c r="S376" s="94" t="str">
        <f t="shared" si="200"/>
        <v/>
      </c>
      <c r="T376" s="94" t="str">
        <f t="shared" si="201"/>
        <v/>
      </c>
      <c r="U376" s="94" t="str">
        <f t="shared" si="202"/>
        <v/>
      </c>
      <c r="V376" s="94" t="str">
        <f t="shared" si="203"/>
        <v/>
      </c>
      <c r="W376" s="94" t="str">
        <f t="shared" si="204"/>
        <v/>
      </c>
      <c r="X376" s="94" t="str">
        <f t="shared" si="205"/>
        <v/>
      </c>
      <c r="Y376" s="94" t="str">
        <f t="shared" si="206"/>
        <v/>
      </c>
      <c r="Z376" s="94" t="str">
        <f t="shared" si="207"/>
        <v/>
      </c>
      <c r="AA376" s="94" t="str">
        <f t="shared" si="208"/>
        <v/>
      </c>
      <c r="AB376" s="94" t="str">
        <f t="shared" si="209"/>
        <v/>
      </c>
      <c r="AC376" s="94" t="str">
        <f t="shared" si="210"/>
        <v/>
      </c>
      <c r="AD376" s="95" t="str">
        <f t="shared" si="211"/>
        <v/>
      </c>
      <c r="AE376" s="92">
        <f t="shared" si="180"/>
        <v>0</v>
      </c>
      <c r="AF376" s="97" t="str">
        <f t="shared" si="181"/>
        <v/>
      </c>
      <c r="AG376" s="92">
        <f t="shared" si="182"/>
        <v>0</v>
      </c>
      <c r="AH376" s="92">
        <f t="shared" si="183"/>
        <v>0</v>
      </c>
    </row>
    <row r="377" spans="1:34" x14ac:dyDescent="0.25">
      <c r="A377" s="92" t="str">
        <f t="shared" si="184"/>
        <v/>
      </c>
      <c r="B377" s="49">
        <v>3625</v>
      </c>
      <c r="C377" s="115" t="s">
        <v>603</v>
      </c>
      <c r="D377" s="93" t="str">
        <f t="shared" si="185"/>
        <v/>
      </c>
      <c r="E377" s="94" t="str">
        <f t="shared" si="186"/>
        <v/>
      </c>
      <c r="F377" s="94" t="str">
        <f t="shared" si="187"/>
        <v/>
      </c>
      <c r="G377" s="94" t="str">
        <f t="shared" si="188"/>
        <v/>
      </c>
      <c r="H377" s="94" t="str">
        <f t="shared" si="189"/>
        <v/>
      </c>
      <c r="I377" s="94" t="str">
        <f t="shared" si="190"/>
        <v/>
      </c>
      <c r="J377" s="94" t="str">
        <f t="shared" si="191"/>
        <v/>
      </c>
      <c r="K377" s="94" t="str">
        <f t="shared" si="192"/>
        <v/>
      </c>
      <c r="L377" s="94" t="str">
        <f t="shared" si="193"/>
        <v/>
      </c>
      <c r="M377" s="94" t="str">
        <f t="shared" si="194"/>
        <v/>
      </c>
      <c r="N377" s="94" t="str">
        <f t="shared" si="195"/>
        <v/>
      </c>
      <c r="O377" s="94" t="str">
        <f t="shared" si="196"/>
        <v/>
      </c>
      <c r="P377" s="94" t="str">
        <f t="shared" si="197"/>
        <v/>
      </c>
      <c r="Q377" s="94" t="str">
        <f t="shared" si="198"/>
        <v/>
      </c>
      <c r="R377" s="94" t="str">
        <f t="shared" si="199"/>
        <v/>
      </c>
      <c r="S377" s="94" t="str">
        <f t="shared" si="200"/>
        <v/>
      </c>
      <c r="T377" s="94" t="str">
        <f t="shared" si="201"/>
        <v/>
      </c>
      <c r="U377" s="94" t="str">
        <f t="shared" si="202"/>
        <v/>
      </c>
      <c r="V377" s="94" t="str">
        <f t="shared" si="203"/>
        <v/>
      </c>
      <c r="W377" s="94" t="str">
        <f t="shared" si="204"/>
        <v/>
      </c>
      <c r="X377" s="94" t="str">
        <f t="shared" si="205"/>
        <v/>
      </c>
      <c r="Y377" s="94" t="str">
        <f t="shared" si="206"/>
        <v/>
      </c>
      <c r="Z377" s="94" t="str">
        <f t="shared" si="207"/>
        <v/>
      </c>
      <c r="AA377" s="94" t="str">
        <f t="shared" si="208"/>
        <v/>
      </c>
      <c r="AB377" s="94" t="str">
        <f t="shared" si="209"/>
        <v/>
      </c>
      <c r="AC377" s="94" t="str">
        <f t="shared" si="210"/>
        <v/>
      </c>
      <c r="AD377" s="95" t="str">
        <f t="shared" si="211"/>
        <v/>
      </c>
      <c r="AE377" s="92">
        <f t="shared" si="180"/>
        <v>0</v>
      </c>
      <c r="AF377" s="97" t="str">
        <f t="shared" si="181"/>
        <v/>
      </c>
      <c r="AG377" s="92">
        <f t="shared" si="182"/>
        <v>0</v>
      </c>
      <c r="AH377" s="92">
        <f t="shared" si="183"/>
        <v>0</v>
      </c>
    </row>
    <row r="378" spans="1:34" x14ac:dyDescent="0.25">
      <c r="A378" s="92" t="str">
        <f t="shared" si="184"/>
        <v/>
      </c>
      <c r="B378" s="49">
        <v>8242</v>
      </c>
      <c r="C378" s="115" t="s">
        <v>606</v>
      </c>
      <c r="D378" s="93" t="str">
        <f t="shared" si="185"/>
        <v/>
      </c>
      <c r="E378" s="94" t="str">
        <f t="shared" si="186"/>
        <v/>
      </c>
      <c r="F378" s="94" t="str">
        <f t="shared" si="187"/>
        <v/>
      </c>
      <c r="G378" s="94" t="str">
        <f t="shared" si="188"/>
        <v/>
      </c>
      <c r="H378" s="94" t="str">
        <f t="shared" si="189"/>
        <v/>
      </c>
      <c r="I378" s="94" t="str">
        <f t="shared" si="190"/>
        <v/>
      </c>
      <c r="J378" s="94" t="str">
        <f t="shared" si="191"/>
        <v/>
      </c>
      <c r="K378" s="94" t="str">
        <f t="shared" si="192"/>
        <v/>
      </c>
      <c r="L378" s="94" t="str">
        <f t="shared" si="193"/>
        <v/>
      </c>
      <c r="M378" s="94" t="str">
        <f t="shared" si="194"/>
        <v/>
      </c>
      <c r="N378" s="94" t="str">
        <f t="shared" si="195"/>
        <v/>
      </c>
      <c r="O378" s="94" t="str">
        <f t="shared" si="196"/>
        <v/>
      </c>
      <c r="P378" s="94" t="str">
        <f t="shared" si="197"/>
        <v/>
      </c>
      <c r="Q378" s="94" t="str">
        <f t="shared" si="198"/>
        <v/>
      </c>
      <c r="R378" s="94" t="str">
        <f t="shared" si="199"/>
        <v/>
      </c>
      <c r="S378" s="94" t="str">
        <f t="shared" si="200"/>
        <v/>
      </c>
      <c r="T378" s="94" t="str">
        <f t="shared" si="201"/>
        <v/>
      </c>
      <c r="U378" s="94" t="str">
        <f t="shared" si="202"/>
        <v/>
      </c>
      <c r="V378" s="94" t="str">
        <f t="shared" si="203"/>
        <v/>
      </c>
      <c r="W378" s="94" t="str">
        <f t="shared" si="204"/>
        <v/>
      </c>
      <c r="X378" s="94" t="str">
        <f t="shared" si="205"/>
        <v/>
      </c>
      <c r="Y378" s="94" t="str">
        <f t="shared" si="206"/>
        <v/>
      </c>
      <c r="Z378" s="94" t="str">
        <f t="shared" si="207"/>
        <v/>
      </c>
      <c r="AA378" s="94" t="str">
        <f t="shared" si="208"/>
        <v/>
      </c>
      <c r="AB378" s="94" t="str">
        <f t="shared" si="209"/>
        <v/>
      </c>
      <c r="AC378" s="94" t="str">
        <f t="shared" si="210"/>
        <v/>
      </c>
      <c r="AD378" s="95" t="str">
        <f t="shared" si="211"/>
        <v/>
      </c>
      <c r="AE378" s="92">
        <f t="shared" si="180"/>
        <v>0</v>
      </c>
      <c r="AF378" s="97" t="str">
        <f t="shared" si="181"/>
        <v/>
      </c>
      <c r="AG378" s="92">
        <f t="shared" si="182"/>
        <v>0</v>
      </c>
      <c r="AH378" s="92">
        <f t="shared" si="183"/>
        <v>0</v>
      </c>
    </row>
    <row r="379" spans="1:34" x14ac:dyDescent="0.25">
      <c r="A379" s="92" t="str">
        <f t="shared" si="184"/>
        <v/>
      </c>
      <c r="B379" s="49">
        <v>5054</v>
      </c>
      <c r="C379" s="115" t="s">
        <v>607</v>
      </c>
      <c r="D379" s="93" t="str">
        <f t="shared" si="185"/>
        <v/>
      </c>
      <c r="E379" s="94" t="str">
        <f t="shared" si="186"/>
        <v/>
      </c>
      <c r="F379" s="94" t="str">
        <f t="shared" si="187"/>
        <v/>
      </c>
      <c r="G379" s="94" t="str">
        <f t="shared" si="188"/>
        <v/>
      </c>
      <c r="H379" s="94" t="str">
        <f t="shared" si="189"/>
        <v/>
      </c>
      <c r="I379" s="94" t="str">
        <f t="shared" si="190"/>
        <v/>
      </c>
      <c r="J379" s="94" t="str">
        <f t="shared" si="191"/>
        <v/>
      </c>
      <c r="K379" s="94" t="str">
        <f t="shared" si="192"/>
        <v/>
      </c>
      <c r="L379" s="94" t="str">
        <f t="shared" si="193"/>
        <v/>
      </c>
      <c r="M379" s="94" t="str">
        <f t="shared" si="194"/>
        <v/>
      </c>
      <c r="N379" s="94" t="str">
        <f t="shared" si="195"/>
        <v/>
      </c>
      <c r="O379" s="94" t="str">
        <f t="shared" si="196"/>
        <v/>
      </c>
      <c r="P379" s="94" t="str">
        <f t="shared" si="197"/>
        <v/>
      </c>
      <c r="Q379" s="94" t="str">
        <f t="shared" si="198"/>
        <v/>
      </c>
      <c r="R379" s="94" t="str">
        <f t="shared" si="199"/>
        <v/>
      </c>
      <c r="S379" s="94" t="str">
        <f t="shared" si="200"/>
        <v/>
      </c>
      <c r="T379" s="94" t="str">
        <f t="shared" si="201"/>
        <v/>
      </c>
      <c r="U379" s="94" t="str">
        <f t="shared" si="202"/>
        <v/>
      </c>
      <c r="V379" s="94" t="str">
        <f t="shared" si="203"/>
        <v/>
      </c>
      <c r="W379" s="94" t="str">
        <f t="shared" si="204"/>
        <v/>
      </c>
      <c r="X379" s="94" t="str">
        <f t="shared" si="205"/>
        <v/>
      </c>
      <c r="Y379" s="94" t="str">
        <f t="shared" si="206"/>
        <v/>
      </c>
      <c r="Z379" s="94" t="str">
        <f t="shared" si="207"/>
        <v/>
      </c>
      <c r="AA379" s="94" t="str">
        <f t="shared" si="208"/>
        <v/>
      </c>
      <c r="AB379" s="94" t="str">
        <f t="shared" si="209"/>
        <v/>
      </c>
      <c r="AC379" s="94" t="str">
        <f t="shared" si="210"/>
        <v/>
      </c>
      <c r="AD379" s="95" t="str">
        <f t="shared" si="211"/>
        <v/>
      </c>
      <c r="AE379" s="92">
        <f t="shared" si="180"/>
        <v>0</v>
      </c>
      <c r="AF379" s="97" t="str">
        <f t="shared" si="181"/>
        <v/>
      </c>
      <c r="AG379" s="92">
        <f t="shared" si="182"/>
        <v>0</v>
      </c>
      <c r="AH379" s="92">
        <f t="shared" si="183"/>
        <v>0</v>
      </c>
    </row>
    <row r="380" spans="1:34" x14ac:dyDescent="0.25">
      <c r="A380" s="92" t="str">
        <f t="shared" si="184"/>
        <v/>
      </c>
      <c r="B380" s="49">
        <v>1253</v>
      </c>
      <c r="C380" s="115" t="s">
        <v>609</v>
      </c>
      <c r="D380" s="93" t="str">
        <f t="shared" si="185"/>
        <v/>
      </c>
      <c r="E380" s="94" t="str">
        <f t="shared" si="186"/>
        <v/>
      </c>
      <c r="F380" s="94" t="str">
        <f t="shared" si="187"/>
        <v/>
      </c>
      <c r="G380" s="94" t="str">
        <f t="shared" si="188"/>
        <v/>
      </c>
      <c r="H380" s="94" t="str">
        <f t="shared" si="189"/>
        <v/>
      </c>
      <c r="I380" s="94" t="str">
        <f t="shared" si="190"/>
        <v/>
      </c>
      <c r="J380" s="94" t="str">
        <f t="shared" si="191"/>
        <v/>
      </c>
      <c r="K380" s="94" t="str">
        <f t="shared" si="192"/>
        <v/>
      </c>
      <c r="L380" s="94" t="str">
        <f t="shared" si="193"/>
        <v/>
      </c>
      <c r="M380" s="94" t="str">
        <f t="shared" si="194"/>
        <v/>
      </c>
      <c r="N380" s="94" t="str">
        <f t="shared" si="195"/>
        <v/>
      </c>
      <c r="O380" s="94" t="str">
        <f t="shared" si="196"/>
        <v/>
      </c>
      <c r="P380" s="94" t="str">
        <f t="shared" si="197"/>
        <v/>
      </c>
      <c r="Q380" s="94" t="str">
        <f t="shared" si="198"/>
        <v/>
      </c>
      <c r="R380" s="94" t="str">
        <f t="shared" si="199"/>
        <v/>
      </c>
      <c r="S380" s="94" t="str">
        <f t="shared" si="200"/>
        <v/>
      </c>
      <c r="T380" s="94" t="str">
        <f t="shared" si="201"/>
        <v/>
      </c>
      <c r="U380" s="94" t="str">
        <f t="shared" si="202"/>
        <v/>
      </c>
      <c r="V380" s="94" t="str">
        <f t="shared" si="203"/>
        <v/>
      </c>
      <c r="W380" s="94" t="str">
        <f t="shared" si="204"/>
        <v/>
      </c>
      <c r="X380" s="94" t="str">
        <f t="shared" si="205"/>
        <v/>
      </c>
      <c r="Y380" s="94" t="str">
        <f t="shared" si="206"/>
        <v/>
      </c>
      <c r="Z380" s="94" t="str">
        <f t="shared" si="207"/>
        <v/>
      </c>
      <c r="AA380" s="94" t="str">
        <f t="shared" si="208"/>
        <v/>
      </c>
      <c r="AB380" s="94" t="str">
        <f t="shared" si="209"/>
        <v/>
      </c>
      <c r="AC380" s="94" t="str">
        <f t="shared" si="210"/>
        <v/>
      </c>
      <c r="AD380" s="95" t="str">
        <f t="shared" si="211"/>
        <v/>
      </c>
      <c r="AE380" s="92">
        <f t="shared" si="180"/>
        <v>0</v>
      </c>
      <c r="AF380" s="97" t="str">
        <f t="shared" si="181"/>
        <v/>
      </c>
      <c r="AG380" s="92">
        <f t="shared" si="182"/>
        <v>0</v>
      </c>
      <c r="AH380" s="92">
        <f t="shared" si="183"/>
        <v>0</v>
      </c>
    </row>
    <row r="381" spans="1:34" x14ac:dyDescent="0.25">
      <c r="A381" s="92" t="str">
        <f t="shared" si="184"/>
        <v/>
      </c>
      <c r="B381" s="49">
        <v>5055</v>
      </c>
      <c r="C381" s="115" t="s">
        <v>611</v>
      </c>
      <c r="D381" s="93" t="str">
        <f t="shared" si="185"/>
        <v/>
      </c>
      <c r="E381" s="94" t="str">
        <f t="shared" si="186"/>
        <v/>
      </c>
      <c r="F381" s="94" t="str">
        <f t="shared" si="187"/>
        <v/>
      </c>
      <c r="G381" s="94" t="str">
        <f t="shared" si="188"/>
        <v/>
      </c>
      <c r="H381" s="94" t="str">
        <f t="shared" si="189"/>
        <v/>
      </c>
      <c r="I381" s="94" t="str">
        <f t="shared" si="190"/>
        <v/>
      </c>
      <c r="J381" s="94" t="str">
        <f t="shared" si="191"/>
        <v/>
      </c>
      <c r="K381" s="94" t="str">
        <f t="shared" si="192"/>
        <v/>
      </c>
      <c r="L381" s="94" t="str">
        <f t="shared" si="193"/>
        <v/>
      </c>
      <c r="M381" s="94" t="str">
        <f t="shared" si="194"/>
        <v/>
      </c>
      <c r="N381" s="94" t="str">
        <f t="shared" si="195"/>
        <v/>
      </c>
      <c r="O381" s="94" t="str">
        <f t="shared" si="196"/>
        <v/>
      </c>
      <c r="P381" s="94" t="str">
        <f t="shared" si="197"/>
        <v/>
      </c>
      <c r="Q381" s="94" t="str">
        <f t="shared" si="198"/>
        <v/>
      </c>
      <c r="R381" s="94" t="str">
        <f t="shared" si="199"/>
        <v/>
      </c>
      <c r="S381" s="94" t="str">
        <f t="shared" si="200"/>
        <v/>
      </c>
      <c r="T381" s="94" t="str">
        <f t="shared" si="201"/>
        <v/>
      </c>
      <c r="U381" s="94" t="str">
        <f t="shared" si="202"/>
        <v/>
      </c>
      <c r="V381" s="94" t="str">
        <f t="shared" si="203"/>
        <v/>
      </c>
      <c r="W381" s="94" t="str">
        <f t="shared" si="204"/>
        <v/>
      </c>
      <c r="X381" s="94" t="str">
        <f t="shared" si="205"/>
        <v/>
      </c>
      <c r="Y381" s="94" t="str">
        <f t="shared" si="206"/>
        <v/>
      </c>
      <c r="Z381" s="94" t="str">
        <f t="shared" si="207"/>
        <v/>
      </c>
      <c r="AA381" s="94" t="str">
        <f t="shared" si="208"/>
        <v/>
      </c>
      <c r="AB381" s="94" t="str">
        <f t="shared" si="209"/>
        <v/>
      </c>
      <c r="AC381" s="94" t="str">
        <f t="shared" si="210"/>
        <v/>
      </c>
      <c r="AD381" s="95" t="str">
        <f t="shared" si="211"/>
        <v/>
      </c>
      <c r="AE381" s="92">
        <f t="shared" si="180"/>
        <v>0</v>
      </c>
      <c r="AF381" s="97" t="str">
        <f t="shared" si="181"/>
        <v/>
      </c>
      <c r="AG381" s="92">
        <f t="shared" si="182"/>
        <v>0</v>
      </c>
      <c r="AH381" s="92">
        <f t="shared" si="183"/>
        <v>0</v>
      </c>
    </row>
    <row r="382" spans="1:34" x14ac:dyDescent="0.25">
      <c r="A382" s="92" t="str">
        <f t="shared" si="184"/>
        <v/>
      </c>
      <c r="B382" s="49">
        <v>3235</v>
      </c>
      <c r="C382" s="115" t="s">
        <v>612</v>
      </c>
      <c r="D382" s="93" t="str">
        <f t="shared" si="185"/>
        <v/>
      </c>
      <c r="E382" s="94" t="str">
        <f t="shared" si="186"/>
        <v/>
      </c>
      <c r="F382" s="94" t="str">
        <f t="shared" si="187"/>
        <v/>
      </c>
      <c r="G382" s="94" t="str">
        <f t="shared" si="188"/>
        <v/>
      </c>
      <c r="H382" s="94" t="str">
        <f t="shared" si="189"/>
        <v/>
      </c>
      <c r="I382" s="94" t="str">
        <f t="shared" si="190"/>
        <v/>
      </c>
      <c r="J382" s="94" t="str">
        <f t="shared" si="191"/>
        <v/>
      </c>
      <c r="K382" s="94" t="str">
        <f t="shared" si="192"/>
        <v/>
      </c>
      <c r="L382" s="94" t="str">
        <f t="shared" si="193"/>
        <v/>
      </c>
      <c r="M382" s="94" t="str">
        <f t="shared" si="194"/>
        <v/>
      </c>
      <c r="N382" s="94" t="str">
        <f t="shared" si="195"/>
        <v/>
      </c>
      <c r="O382" s="94" t="str">
        <f t="shared" si="196"/>
        <v/>
      </c>
      <c r="P382" s="94" t="str">
        <f t="shared" si="197"/>
        <v/>
      </c>
      <c r="Q382" s="94" t="str">
        <f t="shared" si="198"/>
        <v/>
      </c>
      <c r="R382" s="94" t="str">
        <f t="shared" si="199"/>
        <v/>
      </c>
      <c r="S382" s="94" t="str">
        <f t="shared" si="200"/>
        <v/>
      </c>
      <c r="T382" s="94" t="str">
        <f t="shared" si="201"/>
        <v/>
      </c>
      <c r="U382" s="94" t="str">
        <f t="shared" si="202"/>
        <v/>
      </c>
      <c r="V382" s="94" t="str">
        <f t="shared" si="203"/>
        <v/>
      </c>
      <c r="W382" s="94" t="str">
        <f t="shared" si="204"/>
        <v/>
      </c>
      <c r="X382" s="94" t="str">
        <f t="shared" si="205"/>
        <v/>
      </c>
      <c r="Y382" s="94" t="str">
        <f t="shared" si="206"/>
        <v/>
      </c>
      <c r="Z382" s="94" t="str">
        <f t="shared" si="207"/>
        <v/>
      </c>
      <c r="AA382" s="94" t="str">
        <f t="shared" si="208"/>
        <v/>
      </c>
      <c r="AB382" s="94" t="str">
        <f t="shared" si="209"/>
        <v/>
      </c>
      <c r="AC382" s="94" t="str">
        <f t="shared" si="210"/>
        <v/>
      </c>
      <c r="AD382" s="95" t="str">
        <f t="shared" si="211"/>
        <v/>
      </c>
      <c r="AE382" s="92">
        <f t="shared" si="180"/>
        <v>0</v>
      </c>
      <c r="AF382" s="97" t="str">
        <f t="shared" si="181"/>
        <v/>
      </c>
      <c r="AG382" s="92">
        <f t="shared" si="182"/>
        <v>0</v>
      </c>
      <c r="AH382" s="92">
        <f t="shared" si="183"/>
        <v>0</v>
      </c>
    </row>
    <row r="383" spans="1:34" x14ac:dyDescent="0.25">
      <c r="A383" s="92" t="str">
        <f t="shared" si="184"/>
        <v/>
      </c>
      <c r="B383" s="49">
        <v>8379</v>
      </c>
      <c r="C383" s="115" t="s">
        <v>770</v>
      </c>
      <c r="D383" s="93" t="str">
        <f t="shared" si="185"/>
        <v/>
      </c>
      <c r="E383" s="94" t="str">
        <f t="shared" si="186"/>
        <v/>
      </c>
      <c r="F383" s="94" t="str">
        <f t="shared" si="187"/>
        <v/>
      </c>
      <c r="G383" s="94" t="str">
        <f t="shared" si="188"/>
        <v/>
      </c>
      <c r="H383" s="94" t="str">
        <f t="shared" si="189"/>
        <v/>
      </c>
      <c r="I383" s="94" t="str">
        <f t="shared" si="190"/>
        <v/>
      </c>
      <c r="J383" s="94" t="str">
        <f t="shared" si="191"/>
        <v/>
      </c>
      <c r="K383" s="94" t="str">
        <f t="shared" si="192"/>
        <v/>
      </c>
      <c r="L383" s="94" t="str">
        <f t="shared" si="193"/>
        <v/>
      </c>
      <c r="M383" s="94" t="str">
        <f t="shared" si="194"/>
        <v/>
      </c>
      <c r="N383" s="94" t="str">
        <f t="shared" si="195"/>
        <v/>
      </c>
      <c r="O383" s="94" t="str">
        <f t="shared" si="196"/>
        <v/>
      </c>
      <c r="P383" s="94" t="str">
        <f t="shared" si="197"/>
        <v/>
      </c>
      <c r="Q383" s="94" t="str">
        <f t="shared" si="198"/>
        <v/>
      </c>
      <c r="R383" s="94" t="str">
        <f t="shared" si="199"/>
        <v/>
      </c>
      <c r="S383" s="94" t="str">
        <f t="shared" si="200"/>
        <v/>
      </c>
      <c r="T383" s="94" t="str">
        <f t="shared" si="201"/>
        <v/>
      </c>
      <c r="U383" s="94" t="str">
        <f t="shared" si="202"/>
        <v/>
      </c>
      <c r="V383" s="94" t="str">
        <f t="shared" si="203"/>
        <v/>
      </c>
      <c r="W383" s="94" t="str">
        <f t="shared" si="204"/>
        <v/>
      </c>
      <c r="X383" s="94" t="str">
        <f t="shared" si="205"/>
        <v/>
      </c>
      <c r="Y383" s="94" t="str">
        <f t="shared" si="206"/>
        <v/>
      </c>
      <c r="Z383" s="94" t="str">
        <f t="shared" si="207"/>
        <v/>
      </c>
      <c r="AA383" s="94" t="str">
        <f t="shared" si="208"/>
        <v/>
      </c>
      <c r="AB383" s="94" t="str">
        <f t="shared" si="209"/>
        <v/>
      </c>
      <c r="AC383" s="94" t="str">
        <f t="shared" si="210"/>
        <v/>
      </c>
      <c r="AD383" s="95" t="str">
        <f t="shared" si="211"/>
        <v/>
      </c>
      <c r="AE383" s="92">
        <f t="shared" si="180"/>
        <v>0</v>
      </c>
      <c r="AF383" s="97" t="str">
        <f t="shared" si="181"/>
        <v/>
      </c>
      <c r="AG383" s="92">
        <f t="shared" si="182"/>
        <v>0</v>
      </c>
      <c r="AH383" s="92">
        <f t="shared" si="183"/>
        <v>0</v>
      </c>
    </row>
    <row r="384" spans="1:34" x14ac:dyDescent="0.25">
      <c r="A384" s="92" t="str">
        <f t="shared" si="184"/>
        <v/>
      </c>
      <c r="B384" s="49">
        <v>2601</v>
      </c>
      <c r="C384" s="115" t="s">
        <v>613</v>
      </c>
      <c r="D384" s="93" t="str">
        <f t="shared" si="185"/>
        <v/>
      </c>
      <c r="E384" s="94" t="str">
        <f t="shared" si="186"/>
        <v/>
      </c>
      <c r="F384" s="94" t="str">
        <f t="shared" si="187"/>
        <v/>
      </c>
      <c r="G384" s="94" t="str">
        <f t="shared" si="188"/>
        <v/>
      </c>
      <c r="H384" s="94" t="str">
        <f t="shared" si="189"/>
        <v/>
      </c>
      <c r="I384" s="94" t="str">
        <f t="shared" si="190"/>
        <v/>
      </c>
      <c r="J384" s="94" t="str">
        <f t="shared" si="191"/>
        <v/>
      </c>
      <c r="K384" s="94" t="str">
        <f t="shared" si="192"/>
        <v/>
      </c>
      <c r="L384" s="94" t="str">
        <f t="shared" si="193"/>
        <v/>
      </c>
      <c r="M384" s="94" t="str">
        <f t="shared" si="194"/>
        <v/>
      </c>
      <c r="N384" s="94" t="str">
        <f t="shared" si="195"/>
        <v/>
      </c>
      <c r="O384" s="94" t="str">
        <f t="shared" si="196"/>
        <v/>
      </c>
      <c r="P384" s="94" t="str">
        <f t="shared" si="197"/>
        <v/>
      </c>
      <c r="Q384" s="94" t="str">
        <f t="shared" si="198"/>
        <v/>
      </c>
      <c r="R384" s="94" t="str">
        <f t="shared" si="199"/>
        <v/>
      </c>
      <c r="S384" s="94" t="str">
        <f t="shared" si="200"/>
        <v/>
      </c>
      <c r="T384" s="94" t="str">
        <f t="shared" si="201"/>
        <v/>
      </c>
      <c r="U384" s="94" t="str">
        <f t="shared" si="202"/>
        <v/>
      </c>
      <c r="V384" s="94" t="str">
        <f t="shared" si="203"/>
        <v/>
      </c>
      <c r="W384" s="94" t="str">
        <f t="shared" si="204"/>
        <v/>
      </c>
      <c r="X384" s="94" t="str">
        <f t="shared" si="205"/>
        <v/>
      </c>
      <c r="Y384" s="94" t="str">
        <f t="shared" si="206"/>
        <v/>
      </c>
      <c r="Z384" s="94" t="str">
        <f t="shared" si="207"/>
        <v/>
      </c>
      <c r="AA384" s="94" t="str">
        <f t="shared" si="208"/>
        <v/>
      </c>
      <c r="AB384" s="94" t="str">
        <f t="shared" si="209"/>
        <v/>
      </c>
      <c r="AC384" s="94" t="str">
        <f t="shared" si="210"/>
        <v/>
      </c>
      <c r="AD384" s="95" t="str">
        <f t="shared" si="211"/>
        <v/>
      </c>
      <c r="AE384" s="92">
        <f t="shared" ref="AE384:AE447" si="212">IF(B384&lt;&gt;"",COUNT(D384:AC384),"")</f>
        <v>0</v>
      </c>
      <c r="AF384" s="97" t="str">
        <f t="shared" ref="AF384:AF447" si="213">IFERROR(((AG384*2)+(AH384*1))/(AE384*2),"")</f>
        <v/>
      </c>
      <c r="AG384" s="92">
        <f t="shared" ref="AG384:AG447" si="214">IF(B384&lt;&gt;"",COUNTIF(D384:AC384,"=3"),"")</f>
        <v>0</v>
      </c>
      <c r="AH384" s="92">
        <f t="shared" ref="AH384:AH447" si="215">IF(B384&lt;&gt;"",COUNTIF(D384:AC384,"=1"),"")</f>
        <v>0</v>
      </c>
    </row>
    <row r="385" spans="1:34" x14ac:dyDescent="0.25">
      <c r="A385" s="92" t="str">
        <f t="shared" si="184"/>
        <v/>
      </c>
      <c r="B385" s="49">
        <v>2630</v>
      </c>
      <c r="C385" s="115" t="s">
        <v>614</v>
      </c>
      <c r="D385" s="93" t="str">
        <f t="shared" si="185"/>
        <v/>
      </c>
      <c r="E385" s="94" t="str">
        <f t="shared" si="186"/>
        <v/>
      </c>
      <c r="F385" s="94" t="str">
        <f t="shared" si="187"/>
        <v/>
      </c>
      <c r="G385" s="94" t="str">
        <f t="shared" si="188"/>
        <v/>
      </c>
      <c r="H385" s="94" t="str">
        <f t="shared" si="189"/>
        <v/>
      </c>
      <c r="I385" s="94" t="str">
        <f t="shared" si="190"/>
        <v/>
      </c>
      <c r="J385" s="94" t="str">
        <f t="shared" si="191"/>
        <v/>
      </c>
      <c r="K385" s="94" t="str">
        <f t="shared" si="192"/>
        <v/>
      </c>
      <c r="L385" s="94" t="str">
        <f t="shared" si="193"/>
        <v/>
      </c>
      <c r="M385" s="94" t="str">
        <f t="shared" si="194"/>
        <v/>
      </c>
      <c r="N385" s="94" t="str">
        <f t="shared" si="195"/>
        <v/>
      </c>
      <c r="O385" s="94" t="str">
        <f t="shared" si="196"/>
        <v/>
      </c>
      <c r="P385" s="94" t="str">
        <f t="shared" si="197"/>
        <v/>
      </c>
      <c r="Q385" s="94" t="str">
        <f t="shared" si="198"/>
        <v/>
      </c>
      <c r="R385" s="94" t="str">
        <f t="shared" si="199"/>
        <v/>
      </c>
      <c r="S385" s="94" t="str">
        <f t="shared" si="200"/>
        <v/>
      </c>
      <c r="T385" s="94" t="str">
        <f t="shared" si="201"/>
        <v/>
      </c>
      <c r="U385" s="94" t="str">
        <f t="shared" si="202"/>
        <v/>
      </c>
      <c r="V385" s="94" t="str">
        <f t="shared" si="203"/>
        <v/>
      </c>
      <c r="W385" s="94" t="str">
        <f t="shared" si="204"/>
        <v/>
      </c>
      <c r="X385" s="94" t="str">
        <f t="shared" si="205"/>
        <v/>
      </c>
      <c r="Y385" s="94" t="str">
        <f t="shared" si="206"/>
        <v/>
      </c>
      <c r="Z385" s="94" t="str">
        <f t="shared" si="207"/>
        <v/>
      </c>
      <c r="AA385" s="94" t="str">
        <f t="shared" si="208"/>
        <v/>
      </c>
      <c r="AB385" s="94" t="str">
        <f t="shared" si="209"/>
        <v/>
      </c>
      <c r="AC385" s="94" t="str">
        <f t="shared" si="210"/>
        <v/>
      </c>
      <c r="AD385" s="95" t="str">
        <f t="shared" si="211"/>
        <v/>
      </c>
      <c r="AE385" s="92">
        <f t="shared" si="212"/>
        <v>0</v>
      </c>
      <c r="AF385" s="97" t="str">
        <f t="shared" si="213"/>
        <v/>
      </c>
      <c r="AG385" s="92">
        <f t="shared" si="214"/>
        <v>0</v>
      </c>
      <c r="AH385" s="92">
        <f t="shared" si="215"/>
        <v>0</v>
      </c>
    </row>
    <row r="386" spans="1:34" x14ac:dyDescent="0.25">
      <c r="A386" s="92" t="str">
        <f t="shared" ref="A386:A449" si="216">IF(AD386&lt;&gt;"",RANK(AD386,AD:AD),"")</f>
        <v/>
      </c>
      <c r="B386" s="49">
        <v>1655</v>
      </c>
      <c r="C386" s="115" t="s">
        <v>615</v>
      </c>
      <c r="D386" s="93" t="str">
        <f t="shared" ref="D386:D449" si="217">IFERROR(VLOOKUP($B386,eaw1_,2,FALSE),"")</f>
        <v/>
      </c>
      <c r="E386" s="94" t="str">
        <f t="shared" ref="E386:E449" si="218">IFERROR(VLOOKUP($B386,eaw2_,2,FALSE),"")</f>
        <v/>
      </c>
      <c r="F386" s="94" t="str">
        <f t="shared" ref="F386:F449" si="219">IFERROR(VLOOKUP($B386,eaw3_,2,FALSE),"")</f>
        <v/>
      </c>
      <c r="G386" s="94" t="str">
        <f t="shared" ref="G386:G449" si="220">IFERROR(VLOOKUP($B386,eaw4_,2,FALSE),"")</f>
        <v/>
      </c>
      <c r="H386" s="94" t="str">
        <f t="shared" ref="H386:H449" si="221">IFERROR(VLOOKUP($B386,eaw5_,2,FALSE),"")</f>
        <v/>
      </c>
      <c r="I386" s="94" t="str">
        <f t="shared" ref="I386:I449" si="222">IFERROR(VLOOKUP($B386,eaw6_,2,FALSE),"")</f>
        <v/>
      </c>
      <c r="J386" s="94" t="str">
        <f t="shared" ref="J386:J449" si="223">IFERROR(VLOOKUP($B386,eaw7_,2,FALSE),"")</f>
        <v/>
      </c>
      <c r="K386" s="94" t="str">
        <f t="shared" ref="K386:K449" si="224">IFERROR(VLOOKUP($B386,eaw8_,2,FALSE),"")</f>
        <v/>
      </c>
      <c r="L386" s="94" t="str">
        <f t="shared" ref="L386:L449" si="225">IFERROR(VLOOKUP($B386,eaw9_,2,FALSE),"")</f>
        <v/>
      </c>
      <c r="M386" s="94" t="str">
        <f t="shared" ref="M386:M449" si="226">IFERROR(VLOOKUP($B386,eaw10_,2,FALSE),"")</f>
        <v/>
      </c>
      <c r="N386" s="94" t="str">
        <f t="shared" ref="N386:N449" si="227">IFERROR(VLOOKUP($B386,eaw11_,2,FALSE),"")</f>
        <v/>
      </c>
      <c r="O386" s="94" t="str">
        <f t="shared" ref="O386:O449" si="228">IFERROR(VLOOKUP($B386,eaw12_,2,FALSE),"")</f>
        <v/>
      </c>
      <c r="P386" s="94" t="str">
        <f t="shared" ref="P386:P449" si="229">IFERROR(VLOOKUP($B386,eaw13_,2,FALSE),"")</f>
        <v/>
      </c>
      <c r="Q386" s="94" t="str">
        <f t="shared" ref="Q386:Q449" si="230">IFERROR(VLOOKUP($B386,eaw14_,2,FALSE),"")</f>
        <v/>
      </c>
      <c r="R386" s="94" t="str">
        <f t="shared" ref="R386:R449" si="231">IFERROR(VLOOKUP($B386,eaw15_,2,FALSE),"")</f>
        <v/>
      </c>
      <c r="S386" s="94" t="str">
        <f t="shared" ref="S386:S449" si="232">IFERROR(VLOOKUP($B386,eaw16_,2,FALSE),"")</f>
        <v/>
      </c>
      <c r="T386" s="94" t="str">
        <f t="shared" ref="T386:T449" si="233">IFERROR(VLOOKUP($B386,eaw17_,2,FALSE),"")</f>
        <v/>
      </c>
      <c r="U386" s="94" t="str">
        <f t="shared" ref="U386:U449" si="234">IFERROR(VLOOKUP($B386,eaw18_,2,FALSE),"")</f>
        <v/>
      </c>
      <c r="V386" s="94" t="str">
        <f t="shared" ref="V386:V449" si="235">IFERROR(VLOOKUP($B386,eaw19_,2,FALSE),"")</f>
        <v/>
      </c>
      <c r="W386" s="94" t="str">
        <f t="shared" ref="W386:W449" si="236">IFERROR(VLOOKUP($B386,eaw20_,2,FALSE),"")</f>
        <v/>
      </c>
      <c r="X386" s="94" t="str">
        <f t="shared" ref="X386:X449" si="237">IFERROR(VLOOKUP($B386,eaw21_,2,FALSE),"")</f>
        <v/>
      </c>
      <c r="Y386" s="94" t="str">
        <f t="shared" ref="Y386:Y449" si="238">IFERROR(VLOOKUP($B386,eaw22_,2,FALSE),"")</f>
        <v/>
      </c>
      <c r="Z386" s="94" t="str">
        <f t="shared" ref="Z386:Z449" si="239">IFERROR(VLOOKUP($B386,eaw23_,2,FALSE),"")</f>
        <v/>
      </c>
      <c r="AA386" s="94" t="str">
        <f t="shared" ref="AA386:AA449" si="240">IFERROR(VLOOKUP($B386,eaw24_,2,FALSE),"")</f>
        <v/>
      </c>
      <c r="AB386" s="94" t="str">
        <f t="shared" ref="AB386:AB449" si="241">IFERROR(VLOOKUP($B386,eaw25_,2,FALSE),"")</f>
        <v/>
      </c>
      <c r="AC386" s="94" t="str">
        <f t="shared" ref="AC386:AC449" si="242">IFERROR(VLOOKUP($B386,eaw26_,2,FALSE),"")</f>
        <v/>
      </c>
      <c r="AD386" s="95" t="str">
        <f t="shared" ref="AD386:AD449" si="243">IF(COUNTIF(D386:AC386,"&gt;=0"),SUM(D386:AC386),"")</f>
        <v/>
      </c>
      <c r="AE386" s="92">
        <f t="shared" si="212"/>
        <v>0</v>
      </c>
      <c r="AF386" s="97" t="str">
        <f t="shared" si="213"/>
        <v/>
      </c>
      <c r="AG386" s="92">
        <f t="shared" si="214"/>
        <v>0</v>
      </c>
      <c r="AH386" s="92">
        <f t="shared" si="215"/>
        <v>0</v>
      </c>
    </row>
    <row r="387" spans="1:34" x14ac:dyDescent="0.25">
      <c r="A387" s="92" t="str">
        <f t="shared" si="216"/>
        <v/>
      </c>
      <c r="B387" s="49">
        <v>2537</v>
      </c>
      <c r="C387" s="115" t="s">
        <v>616</v>
      </c>
      <c r="D387" s="93" t="str">
        <f t="shared" si="217"/>
        <v/>
      </c>
      <c r="E387" s="94" t="str">
        <f t="shared" si="218"/>
        <v/>
      </c>
      <c r="F387" s="94" t="str">
        <f t="shared" si="219"/>
        <v/>
      </c>
      <c r="G387" s="94" t="str">
        <f t="shared" si="220"/>
        <v/>
      </c>
      <c r="H387" s="94" t="str">
        <f t="shared" si="221"/>
        <v/>
      </c>
      <c r="I387" s="94" t="str">
        <f t="shared" si="222"/>
        <v/>
      </c>
      <c r="J387" s="94" t="str">
        <f t="shared" si="223"/>
        <v/>
      </c>
      <c r="K387" s="94" t="str">
        <f t="shared" si="224"/>
        <v/>
      </c>
      <c r="L387" s="94" t="str">
        <f t="shared" si="225"/>
        <v/>
      </c>
      <c r="M387" s="94" t="str">
        <f t="shared" si="226"/>
        <v/>
      </c>
      <c r="N387" s="94" t="str">
        <f t="shared" si="227"/>
        <v/>
      </c>
      <c r="O387" s="94" t="str">
        <f t="shared" si="228"/>
        <v/>
      </c>
      <c r="P387" s="94" t="str">
        <f t="shared" si="229"/>
        <v/>
      </c>
      <c r="Q387" s="94" t="str">
        <f t="shared" si="230"/>
        <v/>
      </c>
      <c r="R387" s="94" t="str">
        <f t="shared" si="231"/>
        <v/>
      </c>
      <c r="S387" s="94" t="str">
        <f t="shared" si="232"/>
        <v/>
      </c>
      <c r="T387" s="94" t="str">
        <f t="shared" si="233"/>
        <v/>
      </c>
      <c r="U387" s="94" t="str">
        <f t="shared" si="234"/>
        <v/>
      </c>
      <c r="V387" s="94" t="str">
        <f t="shared" si="235"/>
        <v/>
      </c>
      <c r="W387" s="94" t="str">
        <f t="shared" si="236"/>
        <v/>
      </c>
      <c r="X387" s="94" t="str">
        <f t="shared" si="237"/>
        <v/>
      </c>
      <c r="Y387" s="94" t="str">
        <f t="shared" si="238"/>
        <v/>
      </c>
      <c r="Z387" s="94" t="str">
        <f t="shared" si="239"/>
        <v/>
      </c>
      <c r="AA387" s="94" t="str">
        <f t="shared" si="240"/>
        <v/>
      </c>
      <c r="AB387" s="94" t="str">
        <f t="shared" si="241"/>
        <v/>
      </c>
      <c r="AC387" s="94" t="str">
        <f t="shared" si="242"/>
        <v/>
      </c>
      <c r="AD387" s="95" t="str">
        <f t="shared" si="243"/>
        <v/>
      </c>
      <c r="AE387" s="92">
        <f t="shared" si="212"/>
        <v>0</v>
      </c>
      <c r="AF387" s="97" t="str">
        <f t="shared" si="213"/>
        <v/>
      </c>
      <c r="AG387" s="92">
        <f t="shared" si="214"/>
        <v>0</v>
      </c>
      <c r="AH387" s="92">
        <f t="shared" si="215"/>
        <v>0</v>
      </c>
    </row>
    <row r="388" spans="1:34" x14ac:dyDescent="0.25">
      <c r="A388" s="92" t="str">
        <f t="shared" si="216"/>
        <v/>
      </c>
      <c r="B388" s="49">
        <v>1622</v>
      </c>
      <c r="C388" s="115" t="s">
        <v>617</v>
      </c>
      <c r="D388" s="93" t="str">
        <f t="shared" si="217"/>
        <v/>
      </c>
      <c r="E388" s="94" t="str">
        <f t="shared" si="218"/>
        <v/>
      </c>
      <c r="F388" s="94" t="str">
        <f t="shared" si="219"/>
        <v/>
      </c>
      <c r="G388" s="94" t="str">
        <f t="shared" si="220"/>
        <v/>
      </c>
      <c r="H388" s="94" t="str">
        <f t="shared" si="221"/>
        <v/>
      </c>
      <c r="I388" s="94" t="str">
        <f t="shared" si="222"/>
        <v/>
      </c>
      <c r="J388" s="94" t="str">
        <f t="shared" si="223"/>
        <v/>
      </c>
      <c r="K388" s="94" t="str">
        <f t="shared" si="224"/>
        <v/>
      </c>
      <c r="L388" s="94" t="str">
        <f t="shared" si="225"/>
        <v/>
      </c>
      <c r="M388" s="94" t="str">
        <f t="shared" si="226"/>
        <v/>
      </c>
      <c r="N388" s="94" t="str">
        <f t="shared" si="227"/>
        <v/>
      </c>
      <c r="O388" s="94" t="str">
        <f t="shared" si="228"/>
        <v/>
      </c>
      <c r="P388" s="94" t="str">
        <f t="shared" si="229"/>
        <v/>
      </c>
      <c r="Q388" s="94" t="str">
        <f t="shared" si="230"/>
        <v/>
      </c>
      <c r="R388" s="94" t="str">
        <f t="shared" si="231"/>
        <v/>
      </c>
      <c r="S388" s="94" t="str">
        <f t="shared" si="232"/>
        <v/>
      </c>
      <c r="T388" s="94" t="str">
        <f t="shared" si="233"/>
        <v/>
      </c>
      <c r="U388" s="94" t="str">
        <f t="shared" si="234"/>
        <v/>
      </c>
      <c r="V388" s="94" t="str">
        <f t="shared" si="235"/>
        <v/>
      </c>
      <c r="W388" s="94" t="str">
        <f t="shared" si="236"/>
        <v/>
      </c>
      <c r="X388" s="94" t="str">
        <f t="shared" si="237"/>
        <v/>
      </c>
      <c r="Y388" s="94" t="str">
        <f t="shared" si="238"/>
        <v/>
      </c>
      <c r="Z388" s="94" t="str">
        <f t="shared" si="239"/>
        <v/>
      </c>
      <c r="AA388" s="94" t="str">
        <f t="shared" si="240"/>
        <v/>
      </c>
      <c r="AB388" s="94" t="str">
        <f t="shared" si="241"/>
        <v/>
      </c>
      <c r="AC388" s="94" t="str">
        <f t="shared" si="242"/>
        <v/>
      </c>
      <c r="AD388" s="95" t="str">
        <f t="shared" si="243"/>
        <v/>
      </c>
      <c r="AE388" s="92">
        <f t="shared" si="212"/>
        <v>0</v>
      </c>
      <c r="AF388" s="97" t="str">
        <f t="shared" si="213"/>
        <v/>
      </c>
      <c r="AG388" s="92">
        <f t="shared" si="214"/>
        <v>0</v>
      </c>
      <c r="AH388" s="92">
        <f t="shared" si="215"/>
        <v>0</v>
      </c>
    </row>
    <row r="389" spans="1:34" x14ac:dyDescent="0.25">
      <c r="A389" s="92" t="str">
        <f t="shared" si="216"/>
        <v/>
      </c>
      <c r="B389" s="49">
        <v>1885</v>
      </c>
      <c r="C389" s="115" t="s">
        <v>618</v>
      </c>
      <c r="D389" s="93" t="str">
        <f t="shared" si="217"/>
        <v/>
      </c>
      <c r="E389" s="94" t="str">
        <f t="shared" si="218"/>
        <v/>
      </c>
      <c r="F389" s="94" t="str">
        <f t="shared" si="219"/>
        <v/>
      </c>
      <c r="G389" s="94" t="str">
        <f t="shared" si="220"/>
        <v/>
      </c>
      <c r="H389" s="94" t="str">
        <f t="shared" si="221"/>
        <v/>
      </c>
      <c r="I389" s="94" t="str">
        <f t="shared" si="222"/>
        <v/>
      </c>
      <c r="J389" s="94" t="str">
        <f t="shared" si="223"/>
        <v/>
      </c>
      <c r="K389" s="94" t="str">
        <f t="shared" si="224"/>
        <v/>
      </c>
      <c r="L389" s="94" t="str">
        <f t="shared" si="225"/>
        <v/>
      </c>
      <c r="M389" s="94" t="str">
        <f t="shared" si="226"/>
        <v/>
      </c>
      <c r="N389" s="94" t="str">
        <f t="shared" si="227"/>
        <v/>
      </c>
      <c r="O389" s="94" t="str">
        <f t="shared" si="228"/>
        <v/>
      </c>
      <c r="P389" s="94" t="str">
        <f t="shared" si="229"/>
        <v/>
      </c>
      <c r="Q389" s="94" t="str">
        <f t="shared" si="230"/>
        <v/>
      </c>
      <c r="R389" s="94" t="str">
        <f t="shared" si="231"/>
        <v/>
      </c>
      <c r="S389" s="94" t="str">
        <f t="shared" si="232"/>
        <v/>
      </c>
      <c r="T389" s="94" t="str">
        <f t="shared" si="233"/>
        <v/>
      </c>
      <c r="U389" s="94" t="str">
        <f t="shared" si="234"/>
        <v/>
      </c>
      <c r="V389" s="94" t="str">
        <f t="shared" si="235"/>
        <v/>
      </c>
      <c r="W389" s="94" t="str">
        <f t="shared" si="236"/>
        <v/>
      </c>
      <c r="X389" s="94" t="str">
        <f t="shared" si="237"/>
        <v/>
      </c>
      <c r="Y389" s="94" t="str">
        <f t="shared" si="238"/>
        <v/>
      </c>
      <c r="Z389" s="94" t="str">
        <f t="shared" si="239"/>
        <v/>
      </c>
      <c r="AA389" s="94" t="str">
        <f t="shared" si="240"/>
        <v/>
      </c>
      <c r="AB389" s="94" t="str">
        <f t="shared" si="241"/>
        <v/>
      </c>
      <c r="AC389" s="94" t="str">
        <f t="shared" si="242"/>
        <v/>
      </c>
      <c r="AD389" s="95" t="str">
        <f t="shared" si="243"/>
        <v/>
      </c>
      <c r="AE389" s="92">
        <f t="shared" si="212"/>
        <v>0</v>
      </c>
      <c r="AF389" s="97" t="str">
        <f t="shared" si="213"/>
        <v/>
      </c>
      <c r="AG389" s="92">
        <f t="shared" si="214"/>
        <v>0</v>
      </c>
      <c r="AH389" s="92">
        <f t="shared" si="215"/>
        <v>0</v>
      </c>
    </row>
    <row r="390" spans="1:34" x14ac:dyDescent="0.25">
      <c r="A390" s="92" t="str">
        <f t="shared" si="216"/>
        <v/>
      </c>
      <c r="B390" s="49">
        <v>3004</v>
      </c>
      <c r="C390" s="115" t="s">
        <v>620</v>
      </c>
      <c r="D390" s="93" t="str">
        <f t="shared" si="217"/>
        <v/>
      </c>
      <c r="E390" s="94" t="str">
        <f t="shared" si="218"/>
        <v/>
      </c>
      <c r="F390" s="94" t="str">
        <f t="shared" si="219"/>
        <v/>
      </c>
      <c r="G390" s="94" t="str">
        <f t="shared" si="220"/>
        <v/>
      </c>
      <c r="H390" s="94" t="str">
        <f t="shared" si="221"/>
        <v/>
      </c>
      <c r="I390" s="94" t="str">
        <f t="shared" si="222"/>
        <v/>
      </c>
      <c r="J390" s="94" t="str">
        <f t="shared" si="223"/>
        <v/>
      </c>
      <c r="K390" s="94" t="str">
        <f t="shared" si="224"/>
        <v/>
      </c>
      <c r="L390" s="94" t="str">
        <f t="shared" si="225"/>
        <v/>
      </c>
      <c r="M390" s="94" t="str">
        <f t="shared" si="226"/>
        <v/>
      </c>
      <c r="N390" s="94" t="str">
        <f t="shared" si="227"/>
        <v/>
      </c>
      <c r="O390" s="94" t="str">
        <f t="shared" si="228"/>
        <v/>
      </c>
      <c r="P390" s="94" t="str">
        <f t="shared" si="229"/>
        <v/>
      </c>
      <c r="Q390" s="94" t="str">
        <f t="shared" si="230"/>
        <v/>
      </c>
      <c r="R390" s="94" t="str">
        <f t="shared" si="231"/>
        <v/>
      </c>
      <c r="S390" s="94" t="str">
        <f t="shared" si="232"/>
        <v/>
      </c>
      <c r="T390" s="94" t="str">
        <f t="shared" si="233"/>
        <v/>
      </c>
      <c r="U390" s="94" t="str">
        <f t="shared" si="234"/>
        <v/>
      </c>
      <c r="V390" s="94" t="str">
        <f t="shared" si="235"/>
        <v/>
      </c>
      <c r="W390" s="94" t="str">
        <f t="shared" si="236"/>
        <v/>
      </c>
      <c r="X390" s="94" t="str">
        <f t="shared" si="237"/>
        <v/>
      </c>
      <c r="Y390" s="94" t="str">
        <f t="shared" si="238"/>
        <v/>
      </c>
      <c r="Z390" s="94" t="str">
        <f t="shared" si="239"/>
        <v/>
      </c>
      <c r="AA390" s="94" t="str">
        <f t="shared" si="240"/>
        <v/>
      </c>
      <c r="AB390" s="94" t="str">
        <f t="shared" si="241"/>
        <v/>
      </c>
      <c r="AC390" s="94" t="str">
        <f t="shared" si="242"/>
        <v/>
      </c>
      <c r="AD390" s="95" t="str">
        <f t="shared" si="243"/>
        <v/>
      </c>
      <c r="AE390" s="92">
        <f t="shared" si="212"/>
        <v>0</v>
      </c>
      <c r="AF390" s="97" t="str">
        <f t="shared" si="213"/>
        <v/>
      </c>
      <c r="AG390" s="92">
        <f t="shared" si="214"/>
        <v>0</v>
      </c>
      <c r="AH390" s="92">
        <f t="shared" si="215"/>
        <v>0</v>
      </c>
    </row>
    <row r="391" spans="1:34" x14ac:dyDescent="0.25">
      <c r="A391" s="92" t="str">
        <f t="shared" si="216"/>
        <v/>
      </c>
      <c r="B391" s="49">
        <v>6524</v>
      </c>
      <c r="C391" s="115" t="s">
        <v>621</v>
      </c>
      <c r="D391" s="93" t="str">
        <f t="shared" si="217"/>
        <v/>
      </c>
      <c r="E391" s="94" t="str">
        <f t="shared" si="218"/>
        <v/>
      </c>
      <c r="F391" s="94" t="str">
        <f t="shared" si="219"/>
        <v/>
      </c>
      <c r="G391" s="94" t="str">
        <f t="shared" si="220"/>
        <v/>
      </c>
      <c r="H391" s="94" t="str">
        <f t="shared" si="221"/>
        <v/>
      </c>
      <c r="I391" s="94" t="str">
        <f t="shared" si="222"/>
        <v/>
      </c>
      <c r="J391" s="94" t="str">
        <f t="shared" si="223"/>
        <v/>
      </c>
      <c r="K391" s="94" t="str">
        <f t="shared" si="224"/>
        <v/>
      </c>
      <c r="L391" s="94" t="str">
        <f t="shared" si="225"/>
        <v/>
      </c>
      <c r="M391" s="94" t="str">
        <f t="shared" si="226"/>
        <v/>
      </c>
      <c r="N391" s="94" t="str">
        <f t="shared" si="227"/>
        <v/>
      </c>
      <c r="O391" s="94" t="str">
        <f t="shared" si="228"/>
        <v/>
      </c>
      <c r="P391" s="94" t="str">
        <f t="shared" si="229"/>
        <v/>
      </c>
      <c r="Q391" s="94" t="str">
        <f t="shared" si="230"/>
        <v/>
      </c>
      <c r="R391" s="94" t="str">
        <f t="shared" si="231"/>
        <v/>
      </c>
      <c r="S391" s="94" t="str">
        <f t="shared" si="232"/>
        <v/>
      </c>
      <c r="T391" s="94" t="str">
        <f t="shared" si="233"/>
        <v/>
      </c>
      <c r="U391" s="94" t="str">
        <f t="shared" si="234"/>
        <v/>
      </c>
      <c r="V391" s="94" t="str">
        <f t="shared" si="235"/>
        <v/>
      </c>
      <c r="W391" s="94" t="str">
        <f t="shared" si="236"/>
        <v/>
      </c>
      <c r="X391" s="94" t="str">
        <f t="shared" si="237"/>
        <v/>
      </c>
      <c r="Y391" s="94" t="str">
        <f t="shared" si="238"/>
        <v/>
      </c>
      <c r="Z391" s="94" t="str">
        <f t="shared" si="239"/>
        <v/>
      </c>
      <c r="AA391" s="94" t="str">
        <f t="shared" si="240"/>
        <v/>
      </c>
      <c r="AB391" s="94" t="str">
        <f t="shared" si="241"/>
        <v/>
      </c>
      <c r="AC391" s="94" t="str">
        <f t="shared" si="242"/>
        <v/>
      </c>
      <c r="AD391" s="95" t="str">
        <f t="shared" si="243"/>
        <v/>
      </c>
      <c r="AE391" s="92">
        <f t="shared" si="212"/>
        <v>0</v>
      </c>
      <c r="AF391" s="97" t="str">
        <f t="shared" si="213"/>
        <v/>
      </c>
      <c r="AG391" s="92">
        <f t="shared" si="214"/>
        <v>0</v>
      </c>
      <c r="AH391" s="92">
        <f t="shared" si="215"/>
        <v>0</v>
      </c>
    </row>
    <row r="392" spans="1:34" x14ac:dyDescent="0.25">
      <c r="A392" s="92" t="str">
        <f t="shared" si="216"/>
        <v/>
      </c>
      <c r="B392" s="49">
        <v>8703</v>
      </c>
      <c r="C392" s="115" t="s">
        <v>622</v>
      </c>
      <c r="D392" s="93" t="str">
        <f t="shared" si="217"/>
        <v/>
      </c>
      <c r="E392" s="94" t="str">
        <f t="shared" si="218"/>
        <v/>
      </c>
      <c r="F392" s="94" t="str">
        <f t="shared" si="219"/>
        <v/>
      </c>
      <c r="G392" s="94" t="str">
        <f t="shared" si="220"/>
        <v/>
      </c>
      <c r="H392" s="94" t="str">
        <f t="shared" si="221"/>
        <v/>
      </c>
      <c r="I392" s="94" t="str">
        <f t="shared" si="222"/>
        <v/>
      </c>
      <c r="J392" s="94" t="str">
        <f t="shared" si="223"/>
        <v/>
      </c>
      <c r="K392" s="94" t="str">
        <f t="shared" si="224"/>
        <v/>
      </c>
      <c r="L392" s="94" t="str">
        <f t="shared" si="225"/>
        <v/>
      </c>
      <c r="M392" s="94" t="str">
        <f t="shared" si="226"/>
        <v/>
      </c>
      <c r="N392" s="94" t="str">
        <f t="shared" si="227"/>
        <v/>
      </c>
      <c r="O392" s="94" t="str">
        <f t="shared" si="228"/>
        <v/>
      </c>
      <c r="P392" s="94" t="str">
        <f t="shared" si="229"/>
        <v/>
      </c>
      <c r="Q392" s="94" t="str">
        <f t="shared" si="230"/>
        <v/>
      </c>
      <c r="R392" s="94" t="str">
        <f t="shared" si="231"/>
        <v/>
      </c>
      <c r="S392" s="94" t="str">
        <f t="shared" si="232"/>
        <v/>
      </c>
      <c r="T392" s="94" t="str">
        <f t="shared" si="233"/>
        <v/>
      </c>
      <c r="U392" s="94" t="str">
        <f t="shared" si="234"/>
        <v/>
      </c>
      <c r="V392" s="94" t="str">
        <f t="shared" si="235"/>
        <v/>
      </c>
      <c r="W392" s="94" t="str">
        <f t="shared" si="236"/>
        <v/>
      </c>
      <c r="X392" s="94" t="str">
        <f t="shared" si="237"/>
        <v/>
      </c>
      <c r="Y392" s="94" t="str">
        <f t="shared" si="238"/>
        <v/>
      </c>
      <c r="Z392" s="94" t="str">
        <f t="shared" si="239"/>
        <v/>
      </c>
      <c r="AA392" s="94" t="str">
        <f t="shared" si="240"/>
        <v/>
      </c>
      <c r="AB392" s="94" t="str">
        <f t="shared" si="241"/>
        <v/>
      </c>
      <c r="AC392" s="94" t="str">
        <f t="shared" si="242"/>
        <v/>
      </c>
      <c r="AD392" s="95" t="str">
        <f t="shared" si="243"/>
        <v/>
      </c>
      <c r="AE392" s="92">
        <f t="shared" si="212"/>
        <v>0</v>
      </c>
      <c r="AF392" s="97" t="str">
        <f t="shared" si="213"/>
        <v/>
      </c>
      <c r="AG392" s="92">
        <f t="shared" si="214"/>
        <v>0</v>
      </c>
      <c r="AH392" s="92">
        <f t="shared" si="215"/>
        <v>0</v>
      </c>
    </row>
    <row r="393" spans="1:34" x14ac:dyDescent="0.25">
      <c r="A393" s="92" t="str">
        <f t="shared" si="216"/>
        <v/>
      </c>
      <c r="B393" s="49">
        <v>3526</v>
      </c>
      <c r="C393" s="115" t="s">
        <v>623</v>
      </c>
      <c r="D393" s="93" t="str">
        <f t="shared" si="217"/>
        <v/>
      </c>
      <c r="E393" s="94" t="str">
        <f t="shared" si="218"/>
        <v/>
      </c>
      <c r="F393" s="94" t="str">
        <f t="shared" si="219"/>
        <v/>
      </c>
      <c r="G393" s="94" t="str">
        <f t="shared" si="220"/>
        <v/>
      </c>
      <c r="H393" s="94" t="str">
        <f t="shared" si="221"/>
        <v/>
      </c>
      <c r="I393" s="94" t="str">
        <f t="shared" si="222"/>
        <v/>
      </c>
      <c r="J393" s="94" t="str">
        <f t="shared" si="223"/>
        <v/>
      </c>
      <c r="K393" s="94" t="str">
        <f t="shared" si="224"/>
        <v/>
      </c>
      <c r="L393" s="94" t="str">
        <f t="shared" si="225"/>
        <v/>
      </c>
      <c r="M393" s="94" t="str">
        <f t="shared" si="226"/>
        <v/>
      </c>
      <c r="N393" s="94" t="str">
        <f t="shared" si="227"/>
        <v/>
      </c>
      <c r="O393" s="94" t="str">
        <f t="shared" si="228"/>
        <v/>
      </c>
      <c r="P393" s="94" t="str">
        <f t="shared" si="229"/>
        <v/>
      </c>
      <c r="Q393" s="94" t="str">
        <f t="shared" si="230"/>
        <v/>
      </c>
      <c r="R393" s="94" t="str">
        <f t="shared" si="231"/>
        <v/>
      </c>
      <c r="S393" s="94" t="str">
        <f t="shared" si="232"/>
        <v/>
      </c>
      <c r="T393" s="94" t="str">
        <f t="shared" si="233"/>
        <v/>
      </c>
      <c r="U393" s="94" t="str">
        <f t="shared" si="234"/>
        <v/>
      </c>
      <c r="V393" s="94" t="str">
        <f t="shared" si="235"/>
        <v/>
      </c>
      <c r="W393" s="94" t="str">
        <f t="shared" si="236"/>
        <v/>
      </c>
      <c r="X393" s="94" t="str">
        <f t="shared" si="237"/>
        <v/>
      </c>
      <c r="Y393" s="94" t="str">
        <f t="shared" si="238"/>
        <v/>
      </c>
      <c r="Z393" s="94" t="str">
        <f t="shared" si="239"/>
        <v/>
      </c>
      <c r="AA393" s="94" t="str">
        <f t="shared" si="240"/>
        <v/>
      </c>
      <c r="AB393" s="94" t="str">
        <f t="shared" si="241"/>
        <v/>
      </c>
      <c r="AC393" s="94" t="str">
        <f t="shared" si="242"/>
        <v/>
      </c>
      <c r="AD393" s="95" t="str">
        <f t="shared" si="243"/>
        <v/>
      </c>
      <c r="AE393" s="92">
        <f t="shared" si="212"/>
        <v>0</v>
      </c>
      <c r="AF393" s="97" t="str">
        <f t="shared" si="213"/>
        <v/>
      </c>
      <c r="AG393" s="92">
        <f t="shared" si="214"/>
        <v>0</v>
      </c>
      <c r="AH393" s="92">
        <f t="shared" si="215"/>
        <v>0</v>
      </c>
    </row>
    <row r="394" spans="1:34" x14ac:dyDescent="0.25">
      <c r="A394" s="92" t="str">
        <f t="shared" si="216"/>
        <v/>
      </c>
      <c r="B394" s="49">
        <v>3539</v>
      </c>
      <c r="C394" s="115" t="s">
        <v>624</v>
      </c>
      <c r="D394" s="93" t="str">
        <f t="shared" si="217"/>
        <v/>
      </c>
      <c r="E394" s="94" t="str">
        <f t="shared" si="218"/>
        <v/>
      </c>
      <c r="F394" s="94" t="str">
        <f t="shared" si="219"/>
        <v/>
      </c>
      <c r="G394" s="94" t="str">
        <f t="shared" si="220"/>
        <v/>
      </c>
      <c r="H394" s="94" t="str">
        <f t="shared" si="221"/>
        <v/>
      </c>
      <c r="I394" s="94" t="str">
        <f t="shared" si="222"/>
        <v/>
      </c>
      <c r="J394" s="94" t="str">
        <f t="shared" si="223"/>
        <v/>
      </c>
      <c r="K394" s="94" t="str">
        <f t="shared" si="224"/>
        <v/>
      </c>
      <c r="L394" s="94" t="str">
        <f t="shared" si="225"/>
        <v/>
      </c>
      <c r="M394" s="94" t="str">
        <f t="shared" si="226"/>
        <v/>
      </c>
      <c r="N394" s="94" t="str">
        <f t="shared" si="227"/>
        <v/>
      </c>
      <c r="O394" s="94" t="str">
        <f t="shared" si="228"/>
        <v/>
      </c>
      <c r="P394" s="94" t="str">
        <f t="shared" si="229"/>
        <v/>
      </c>
      <c r="Q394" s="94" t="str">
        <f t="shared" si="230"/>
        <v/>
      </c>
      <c r="R394" s="94" t="str">
        <f t="shared" si="231"/>
        <v/>
      </c>
      <c r="S394" s="94" t="str">
        <f t="shared" si="232"/>
        <v/>
      </c>
      <c r="T394" s="94" t="str">
        <f t="shared" si="233"/>
        <v/>
      </c>
      <c r="U394" s="94" t="str">
        <f t="shared" si="234"/>
        <v/>
      </c>
      <c r="V394" s="94" t="str">
        <f t="shared" si="235"/>
        <v/>
      </c>
      <c r="W394" s="94" t="str">
        <f t="shared" si="236"/>
        <v/>
      </c>
      <c r="X394" s="94" t="str">
        <f t="shared" si="237"/>
        <v/>
      </c>
      <c r="Y394" s="94" t="str">
        <f t="shared" si="238"/>
        <v/>
      </c>
      <c r="Z394" s="94" t="str">
        <f t="shared" si="239"/>
        <v/>
      </c>
      <c r="AA394" s="94" t="str">
        <f t="shared" si="240"/>
        <v/>
      </c>
      <c r="AB394" s="94" t="str">
        <f t="shared" si="241"/>
        <v/>
      </c>
      <c r="AC394" s="94" t="str">
        <f t="shared" si="242"/>
        <v/>
      </c>
      <c r="AD394" s="95" t="str">
        <f t="shared" si="243"/>
        <v/>
      </c>
      <c r="AE394" s="92">
        <f t="shared" si="212"/>
        <v>0</v>
      </c>
      <c r="AF394" s="97" t="str">
        <f t="shared" si="213"/>
        <v/>
      </c>
      <c r="AG394" s="92">
        <f t="shared" si="214"/>
        <v>0</v>
      </c>
      <c r="AH394" s="92">
        <f t="shared" si="215"/>
        <v>0</v>
      </c>
    </row>
    <row r="395" spans="1:34" x14ac:dyDescent="0.25">
      <c r="A395" s="92" t="str">
        <f t="shared" si="216"/>
        <v/>
      </c>
      <c r="B395" s="49">
        <v>2738</v>
      </c>
      <c r="C395" s="115" t="s">
        <v>627</v>
      </c>
      <c r="D395" s="93" t="str">
        <f t="shared" si="217"/>
        <v/>
      </c>
      <c r="E395" s="94" t="str">
        <f t="shared" si="218"/>
        <v/>
      </c>
      <c r="F395" s="94" t="str">
        <f t="shared" si="219"/>
        <v/>
      </c>
      <c r="G395" s="94" t="str">
        <f t="shared" si="220"/>
        <v/>
      </c>
      <c r="H395" s="94" t="str">
        <f t="shared" si="221"/>
        <v/>
      </c>
      <c r="I395" s="94" t="str">
        <f t="shared" si="222"/>
        <v/>
      </c>
      <c r="J395" s="94" t="str">
        <f t="shared" si="223"/>
        <v/>
      </c>
      <c r="K395" s="94" t="str">
        <f t="shared" si="224"/>
        <v/>
      </c>
      <c r="L395" s="94" t="str">
        <f t="shared" si="225"/>
        <v/>
      </c>
      <c r="M395" s="94" t="str">
        <f t="shared" si="226"/>
        <v/>
      </c>
      <c r="N395" s="94" t="str">
        <f t="shared" si="227"/>
        <v/>
      </c>
      <c r="O395" s="94" t="str">
        <f t="shared" si="228"/>
        <v/>
      </c>
      <c r="P395" s="94" t="str">
        <f t="shared" si="229"/>
        <v/>
      </c>
      <c r="Q395" s="94" t="str">
        <f t="shared" si="230"/>
        <v/>
      </c>
      <c r="R395" s="94" t="str">
        <f t="shared" si="231"/>
        <v/>
      </c>
      <c r="S395" s="94" t="str">
        <f t="shared" si="232"/>
        <v/>
      </c>
      <c r="T395" s="94" t="str">
        <f t="shared" si="233"/>
        <v/>
      </c>
      <c r="U395" s="94" t="str">
        <f t="shared" si="234"/>
        <v/>
      </c>
      <c r="V395" s="94" t="str">
        <f t="shared" si="235"/>
        <v/>
      </c>
      <c r="W395" s="94" t="str">
        <f t="shared" si="236"/>
        <v/>
      </c>
      <c r="X395" s="94" t="str">
        <f t="shared" si="237"/>
        <v/>
      </c>
      <c r="Y395" s="94" t="str">
        <f t="shared" si="238"/>
        <v/>
      </c>
      <c r="Z395" s="94" t="str">
        <f t="shared" si="239"/>
        <v/>
      </c>
      <c r="AA395" s="94" t="str">
        <f t="shared" si="240"/>
        <v/>
      </c>
      <c r="AB395" s="94" t="str">
        <f t="shared" si="241"/>
        <v/>
      </c>
      <c r="AC395" s="94" t="str">
        <f t="shared" si="242"/>
        <v/>
      </c>
      <c r="AD395" s="95" t="str">
        <f t="shared" si="243"/>
        <v/>
      </c>
      <c r="AE395" s="92">
        <f t="shared" si="212"/>
        <v>0</v>
      </c>
      <c r="AF395" s="97" t="str">
        <f t="shared" si="213"/>
        <v/>
      </c>
      <c r="AG395" s="92">
        <f t="shared" si="214"/>
        <v>0</v>
      </c>
      <c r="AH395" s="92">
        <f t="shared" si="215"/>
        <v>0</v>
      </c>
    </row>
    <row r="396" spans="1:34" x14ac:dyDescent="0.25">
      <c r="A396" s="92" t="str">
        <f t="shared" si="216"/>
        <v/>
      </c>
      <c r="B396" s="49">
        <v>2964</v>
      </c>
      <c r="C396" s="115" t="s">
        <v>629</v>
      </c>
      <c r="D396" s="93" t="str">
        <f t="shared" si="217"/>
        <v/>
      </c>
      <c r="E396" s="94" t="str">
        <f t="shared" si="218"/>
        <v/>
      </c>
      <c r="F396" s="94" t="str">
        <f t="shared" si="219"/>
        <v/>
      </c>
      <c r="G396" s="94" t="str">
        <f t="shared" si="220"/>
        <v/>
      </c>
      <c r="H396" s="94" t="str">
        <f t="shared" si="221"/>
        <v/>
      </c>
      <c r="I396" s="94" t="str">
        <f t="shared" si="222"/>
        <v/>
      </c>
      <c r="J396" s="94" t="str">
        <f t="shared" si="223"/>
        <v/>
      </c>
      <c r="K396" s="94" t="str">
        <f t="shared" si="224"/>
        <v/>
      </c>
      <c r="L396" s="94" t="str">
        <f t="shared" si="225"/>
        <v/>
      </c>
      <c r="M396" s="94" t="str">
        <f t="shared" si="226"/>
        <v/>
      </c>
      <c r="N396" s="94" t="str">
        <f t="shared" si="227"/>
        <v/>
      </c>
      <c r="O396" s="94" t="str">
        <f t="shared" si="228"/>
        <v/>
      </c>
      <c r="P396" s="94" t="str">
        <f t="shared" si="229"/>
        <v/>
      </c>
      <c r="Q396" s="94" t="str">
        <f t="shared" si="230"/>
        <v/>
      </c>
      <c r="R396" s="94" t="str">
        <f t="shared" si="231"/>
        <v/>
      </c>
      <c r="S396" s="94" t="str">
        <f t="shared" si="232"/>
        <v/>
      </c>
      <c r="T396" s="94" t="str">
        <f t="shared" si="233"/>
        <v/>
      </c>
      <c r="U396" s="94" t="str">
        <f t="shared" si="234"/>
        <v/>
      </c>
      <c r="V396" s="94" t="str">
        <f t="shared" si="235"/>
        <v/>
      </c>
      <c r="W396" s="94" t="str">
        <f t="shared" si="236"/>
        <v/>
      </c>
      <c r="X396" s="94" t="str">
        <f t="shared" si="237"/>
        <v/>
      </c>
      <c r="Y396" s="94" t="str">
        <f t="shared" si="238"/>
        <v/>
      </c>
      <c r="Z396" s="94" t="str">
        <f t="shared" si="239"/>
        <v/>
      </c>
      <c r="AA396" s="94" t="str">
        <f t="shared" si="240"/>
        <v/>
      </c>
      <c r="AB396" s="94" t="str">
        <f t="shared" si="241"/>
        <v/>
      </c>
      <c r="AC396" s="94" t="str">
        <f t="shared" si="242"/>
        <v/>
      </c>
      <c r="AD396" s="95" t="str">
        <f t="shared" si="243"/>
        <v/>
      </c>
      <c r="AE396" s="92">
        <f t="shared" si="212"/>
        <v>0</v>
      </c>
      <c r="AF396" s="97" t="str">
        <f t="shared" si="213"/>
        <v/>
      </c>
      <c r="AG396" s="92">
        <f t="shared" si="214"/>
        <v>0</v>
      </c>
      <c r="AH396" s="92">
        <f t="shared" si="215"/>
        <v>0</v>
      </c>
    </row>
    <row r="397" spans="1:34" x14ac:dyDescent="0.25">
      <c r="A397" s="92" t="str">
        <f t="shared" si="216"/>
        <v/>
      </c>
      <c r="B397" s="49">
        <v>2973</v>
      </c>
      <c r="C397" s="115" t="s">
        <v>630</v>
      </c>
      <c r="D397" s="93" t="str">
        <f t="shared" si="217"/>
        <v/>
      </c>
      <c r="E397" s="94" t="str">
        <f t="shared" si="218"/>
        <v/>
      </c>
      <c r="F397" s="94" t="str">
        <f t="shared" si="219"/>
        <v/>
      </c>
      <c r="G397" s="94" t="str">
        <f t="shared" si="220"/>
        <v/>
      </c>
      <c r="H397" s="94" t="str">
        <f t="shared" si="221"/>
        <v/>
      </c>
      <c r="I397" s="94" t="str">
        <f t="shared" si="222"/>
        <v/>
      </c>
      <c r="J397" s="94" t="str">
        <f t="shared" si="223"/>
        <v/>
      </c>
      <c r="K397" s="94" t="str">
        <f t="shared" si="224"/>
        <v/>
      </c>
      <c r="L397" s="94" t="str">
        <f t="shared" si="225"/>
        <v/>
      </c>
      <c r="M397" s="94" t="str">
        <f t="shared" si="226"/>
        <v/>
      </c>
      <c r="N397" s="94" t="str">
        <f t="shared" si="227"/>
        <v/>
      </c>
      <c r="O397" s="94" t="str">
        <f t="shared" si="228"/>
        <v/>
      </c>
      <c r="P397" s="94" t="str">
        <f t="shared" si="229"/>
        <v/>
      </c>
      <c r="Q397" s="94" t="str">
        <f t="shared" si="230"/>
        <v/>
      </c>
      <c r="R397" s="94" t="str">
        <f t="shared" si="231"/>
        <v/>
      </c>
      <c r="S397" s="94" t="str">
        <f t="shared" si="232"/>
        <v/>
      </c>
      <c r="T397" s="94" t="str">
        <f t="shared" si="233"/>
        <v/>
      </c>
      <c r="U397" s="94" t="str">
        <f t="shared" si="234"/>
        <v/>
      </c>
      <c r="V397" s="94" t="str">
        <f t="shared" si="235"/>
        <v/>
      </c>
      <c r="W397" s="94" t="str">
        <f t="shared" si="236"/>
        <v/>
      </c>
      <c r="X397" s="94" t="str">
        <f t="shared" si="237"/>
        <v/>
      </c>
      <c r="Y397" s="94" t="str">
        <f t="shared" si="238"/>
        <v/>
      </c>
      <c r="Z397" s="94" t="str">
        <f t="shared" si="239"/>
        <v/>
      </c>
      <c r="AA397" s="94" t="str">
        <f t="shared" si="240"/>
        <v/>
      </c>
      <c r="AB397" s="94" t="str">
        <f t="shared" si="241"/>
        <v/>
      </c>
      <c r="AC397" s="94" t="str">
        <f t="shared" si="242"/>
        <v/>
      </c>
      <c r="AD397" s="95" t="str">
        <f t="shared" si="243"/>
        <v/>
      </c>
      <c r="AE397" s="92">
        <f t="shared" si="212"/>
        <v>0</v>
      </c>
      <c r="AF397" s="97" t="str">
        <f t="shared" si="213"/>
        <v/>
      </c>
      <c r="AG397" s="92">
        <f t="shared" si="214"/>
        <v>0</v>
      </c>
      <c r="AH397" s="92">
        <f t="shared" si="215"/>
        <v>0</v>
      </c>
    </row>
    <row r="398" spans="1:34" x14ac:dyDescent="0.25">
      <c r="A398" s="92" t="str">
        <f t="shared" si="216"/>
        <v/>
      </c>
      <c r="B398" s="49">
        <v>3264</v>
      </c>
      <c r="C398" s="115" t="s">
        <v>631</v>
      </c>
      <c r="D398" s="93" t="str">
        <f t="shared" si="217"/>
        <v/>
      </c>
      <c r="E398" s="94" t="str">
        <f t="shared" si="218"/>
        <v/>
      </c>
      <c r="F398" s="94" t="str">
        <f t="shared" si="219"/>
        <v/>
      </c>
      <c r="G398" s="94" t="str">
        <f t="shared" si="220"/>
        <v/>
      </c>
      <c r="H398" s="94" t="str">
        <f t="shared" si="221"/>
        <v/>
      </c>
      <c r="I398" s="94" t="str">
        <f t="shared" si="222"/>
        <v/>
      </c>
      <c r="J398" s="94" t="str">
        <f t="shared" si="223"/>
        <v/>
      </c>
      <c r="K398" s="94" t="str">
        <f t="shared" si="224"/>
        <v/>
      </c>
      <c r="L398" s="94" t="str">
        <f t="shared" si="225"/>
        <v/>
      </c>
      <c r="M398" s="94" t="str">
        <f t="shared" si="226"/>
        <v/>
      </c>
      <c r="N398" s="94" t="str">
        <f t="shared" si="227"/>
        <v/>
      </c>
      <c r="O398" s="94" t="str">
        <f t="shared" si="228"/>
        <v/>
      </c>
      <c r="P398" s="94" t="str">
        <f t="shared" si="229"/>
        <v/>
      </c>
      <c r="Q398" s="94" t="str">
        <f t="shared" si="230"/>
        <v/>
      </c>
      <c r="R398" s="94" t="str">
        <f t="shared" si="231"/>
        <v/>
      </c>
      <c r="S398" s="94" t="str">
        <f t="shared" si="232"/>
        <v/>
      </c>
      <c r="T398" s="94" t="str">
        <f t="shared" si="233"/>
        <v/>
      </c>
      <c r="U398" s="94" t="str">
        <f t="shared" si="234"/>
        <v/>
      </c>
      <c r="V398" s="94" t="str">
        <f t="shared" si="235"/>
        <v/>
      </c>
      <c r="W398" s="94" t="str">
        <f t="shared" si="236"/>
        <v/>
      </c>
      <c r="X398" s="94" t="str">
        <f t="shared" si="237"/>
        <v/>
      </c>
      <c r="Y398" s="94" t="str">
        <f t="shared" si="238"/>
        <v/>
      </c>
      <c r="Z398" s="94" t="str">
        <f t="shared" si="239"/>
        <v/>
      </c>
      <c r="AA398" s="94" t="str">
        <f t="shared" si="240"/>
        <v/>
      </c>
      <c r="AB398" s="94" t="str">
        <f t="shared" si="241"/>
        <v/>
      </c>
      <c r="AC398" s="94" t="str">
        <f t="shared" si="242"/>
        <v/>
      </c>
      <c r="AD398" s="95" t="str">
        <f t="shared" si="243"/>
        <v/>
      </c>
      <c r="AE398" s="92">
        <f t="shared" si="212"/>
        <v>0</v>
      </c>
      <c r="AF398" s="97" t="str">
        <f t="shared" si="213"/>
        <v/>
      </c>
      <c r="AG398" s="92">
        <f t="shared" si="214"/>
        <v>0</v>
      </c>
      <c r="AH398" s="92">
        <f t="shared" si="215"/>
        <v>0</v>
      </c>
    </row>
    <row r="399" spans="1:34" x14ac:dyDescent="0.25">
      <c r="A399" s="92" t="str">
        <f t="shared" si="216"/>
        <v/>
      </c>
      <c r="B399" s="49">
        <v>2766</v>
      </c>
      <c r="C399" s="115" t="s">
        <v>632</v>
      </c>
      <c r="D399" s="93" t="str">
        <f t="shared" si="217"/>
        <v/>
      </c>
      <c r="E399" s="94" t="str">
        <f t="shared" si="218"/>
        <v/>
      </c>
      <c r="F399" s="94" t="str">
        <f t="shared" si="219"/>
        <v/>
      </c>
      <c r="G399" s="94" t="str">
        <f t="shared" si="220"/>
        <v/>
      </c>
      <c r="H399" s="94" t="str">
        <f t="shared" si="221"/>
        <v/>
      </c>
      <c r="I399" s="94" t="str">
        <f t="shared" si="222"/>
        <v/>
      </c>
      <c r="J399" s="94" t="str">
        <f t="shared" si="223"/>
        <v/>
      </c>
      <c r="K399" s="94" t="str">
        <f t="shared" si="224"/>
        <v/>
      </c>
      <c r="L399" s="94" t="str">
        <f t="shared" si="225"/>
        <v/>
      </c>
      <c r="M399" s="94" t="str">
        <f t="shared" si="226"/>
        <v/>
      </c>
      <c r="N399" s="94" t="str">
        <f t="shared" si="227"/>
        <v/>
      </c>
      <c r="O399" s="94" t="str">
        <f t="shared" si="228"/>
        <v/>
      </c>
      <c r="P399" s="94" t="str">
        <f t="shared" si="229"/>
        <v/>
      </c>
      <c r="Q399" s="94" t="str">
        <f t="shared" si="230"/>
        <v/>
      </c>
      <c r="R399" s="94" t="str">
        <f t="shared" si="231"/>
        <v/>
      </c>
      <c r="S399" s="94" t="str">
        <f t="shared" si="232"/>
        <v/>
      </c>
      <c r="T399" s="94" t="str">
        <f t="shared" si="233"/>
        <v/>
      </c>
      <c r="U399" s="94" t="str">
        <f t="shared" si="234"/>
        <v/>
      </c>
      <c r="V399" s="94" t="str">
        <f t="shared" si="235"/>
        <v/>
      </c>
      <c r="W399" s="94" t="str">
        <f t="shared" si="236"/>
        <v/>
      </c>
      <c r="X399" s="94" t="str">
        <f t="shared" si="237"/>
        <v/>
      </c>
      <c r="Y399" s="94" t="str">
        <f t="shared" si="238"/>
        <v/>
      </c>
      <c r="Z399" s="94" t="str">
        <f t="shared" si="239"/>
        <v/>
      </c>
      <c r="AA399" s="94" t="str">
        <f t="shared" si="240"/>
        <v/>
      </c>
      <c r="AB399" s="94" t="str">
        <f t="shared" si="241"/>
        <v/>
      </c>
      <c r="AC399" s="94" t="str">
        <f t="shared" si="242"/>
        <v/>
      </c>
      <c r="AD399" s="95" t="str">
        <f t="shared" si="243"/>
        <v/>
      </c>
      <c r="AE399" s="92">
        <f t="shared" si="212"/>
        <v>0</v>
      </c>
      <c r="AF399" s="97" t="str">
        <f t="shared" si="213"/>
        <v/>
      </c>
      <c r="AG399" s="92">
        <f t="shared" si="214"/>
        <v>0</v>
      </c>
      <c r="AH399" s="92">
        <f t="shared" si="215"/>
        <v>0</v>
      </c>
    </row>
    <row r="400" spans="1:34" x14ac:dyDescent="0.25">
      <c r="A400" s="92" t="str">
        <f t="shared" si="216"/>
        <v/>
      </c>
      <c r="B400" s="49">
        <v>6516</v>
      </c>
      <c r="C400" s="115" t="s">
        <v>633</v>
      </c>
      <c r="D400" s="93" t="str">
        <f t="shared" si="217"/>
        <v/>
      </c>
      <c r="E400" s="94" t="str">
        <f t="shared" si="218"/>
        <v/>
      </c>
      <c r="F400" s="94" t="str">
        <f t="shared" si="219"/>
        <v/>
      </c>
      <c r="G400" s="94" t="str">
        <f t="shared" si="220"/>
        <v/>
      </c>
      <c r="H400" s="94" t="str">
        <f t="shared" si="221"/>
        <v/>
      </c>
      <c r="I400" s="94" t="str">
        <f t="shared" si="222"/>
        <v/>
      </c>
      <c r="J400" s="94" t="str">
        <f t="shared" si="223"/>
        <v/>
      </c>
      <c r="K400" s="94" t="str">
        <f t="shared" si="224"/>
        <v/>
      </c>
      <c r="L400" s="94" t="str">
        <f t="shared" si="225"/>
        <v/>
      </c>
      <c r="M400" s="94" t="str">
        <f t="shared" si="226"/>
        <v/>
      </c>
      <c r="N400" s="94" t="str">
        <f t="shared" si="227"/>
        <v/>
      </c>
      <c r="O400" s="94" t="str">
        <f t="shared" si="228"/>
        <v/>
      </c>
      <c r="P400" s="94" t="str">
        <f t="shared" si="229"/>
        <v/>
      </c>
      <c r="Q400" s="94" t="str">
        <f t="shared" si="230"/>
        <v/>
      </c>
      <c r="R400" s="94" t="str">
        <f t="shared" si="231"/>
        <v/>
      </c>
      <c r="S400" s="94" t="str">
        <f t="shared" si="232"/>
        <v/>
      </c>
      <c r="T400" s="94" t="str">
        <f t="shared" si="233"/>
        <v/>
      </c>
      <c r="U400" s="94" t="str">
        <f t="shared" si="234"/>
        <v/>
      </c>
      <c r="V400" s="94" t="str">
        <f t="shared" si="235"/>
        <v/>
      </c>
      <c r="W400" s="94" t="str">
        <f t="shared" si="236"/>
        <v/>
      </c>
      <c r="X400" s="94" t="str">
        <f t="shared" si="237"/>
        <v/>
      </c>
      <c r="Y400" s="94" t="str">
        <f t="shared" si="238"/>
        <v/>
      </c>
      <c r="Z400" s="94" t="str">
        <f t="shared" si="239"/>
        <v/>
      </c>
      <c r="AA400" s="94" t="str">
        <f t="shared" si="240"/>
        <v/>
      </c>
      <c r="AB400" s="94" t="str">
        <f t="shared" si="241"/>
        <v/>
      </c>
      <c r="AC400" s="94" t="str">
        <f t="shared" si="242"/>
        <v/>
      </c>
      <c r="AD400" s="95" t="str">
        <f t="shared" si="243"/>
        <v/>
      </c>
      <c r="AE400" s="92">
        <f t="shared" si="212"/>
        <v>0</v>
      </c>
      <c r="AF400" s="97" t="str">
        <f t="shared" si="213"/>
        <v/>
      </c>
      <c r="AG400" s="92">
        <f t="shared" si="214"/>
        <v>0</v>
      </c>
      <c r="AH400" s="92">
        <f t="shared" si="215"/>
        <v>0</v>
      </c>
    </row>
    <row r="401" spans="1:34" x14ac:dyDescent="0.25">
      <c r="A401" s="92" t="str">
        <f t="shared" si="216"/>
        <v/>
      </c>
      <c r="B401" s="49">
        <v>8545</v>
      </c>
      <c r="C401" s="115" t="s">
        <v>635</v>
      </c>
      <c r="D401" s="93" t="str">
        <f t="shared" si="217"/>
        <v/>
      </c>
      <c r="E401" s="94" t="str">
        <f t="shared" si="218"/>
        <v/>
      </c>
      <c r="F401" s="94" t="str">
        <f t="shared" si="219"/>
        <v/>
      </c>
      <c r="G401" s="94" t="str">
        <f t="shared" si="220"/>
        <v/>
      </c>
      <c r="H401" s="94" t="str">
        <f t="shared" si="221"/>
        <v/>
      </c>
      <c r="I401" s="94" t="str">
        <f t="shared" si="222"/>
        <v/>
      </c>
      <c r="J401" s="94" t="str">
        <f t="shared" si="223"/>
        <v/>
      </c>
      <c r="K401" s="94" t="str">
        <f t="shared" si="224"/>
        <v/>
      </c>
      <c r="L401" s="94" t="str">
        <f t="shared" si="225"/>
        <v/>
      </c>
      <c r="M401" s="94" t="str">
        <f t="shared" si="226"/>
        <v/>
      </c>
      <c r="N401" s="94" t="str">
        <f t="shared" si="227"/>
        <v/>
      </c>
      <c r="O401" s="94" t="str">
        <f t="shared" si="228"/>
        <v/>
      </c>
      <c r="P401" s="94" t="str">
        <f t="shared" si="229"/>
        <v/>
      </c>
      <c r="Q401" s="94" t="str">
        <f t="shared" si="230"/>
        <v/>
      </c>
      <c r="R401" s="94" t="str">
        <f t="shared" si="231"/>
        <v/>
      </c>
      <c r="S401" s="94" t="str">
        <f t="shared" si="232"/>
        <v/>
      </c>
      <c r="T401" s="94" t="str">
        <f t="shared" si="233"/>
        <v/>
      </c>
      <c r="U401" s="94" t="str">
        <f t="shared" si="234"/>
        <v/>
      </c>
      <c r="V401" s="94" t="str">
        <f t="shared" si="235"/>
        <v/>
      </c>
      <c r="W401" s="94" t="str">
        <f t="shared" si="236"/>
        <v/>
      </c>
      <c r="X401" s="94" t="str">
        <f t="shared" si="237"/>
        <v/>
      </c>
      <c r="Y401" s="94" t="str">
        <f t="shared" si="238"/>
        <v/>
      </c>
      <c r="Z401" s="94" t="str">
        <f t="shared" si="239"/>
        <v/>
      </c>
      <c r="AA401" s="94" t="str">
        <f t="shared" si="240"/>
        <v/>
      </c>
      <c r="AB401" s="94" t="str">
        <f t="shared" si="241"/>
        <v/>
      </c>
      <c r="AC401" s="94" t="str">
        <f t="shared" si="242"/>
        <v/>
      </c>
      <c r="AD401" s="95" t="str">
        <f t="shared" si="243"/>
        <v/>
      </c>
      <c r="AE401" s="92">
        <f t="shared" si="212"/>
        <v>0</v>
      </c>
      <c r="AF401" s="97" t="str">
        <f t="shared" si="213"/>
        <v/>
      </c>
      <c r="AG401" s="92">
        <f t="shared" si="214"/>
        <v>0</v>
      </c>
      <c r="AH401" s="92">
        <f t="shared" si="215"/>
        <v>0</v>
      </c>
    </row>
    <row r="402" spans="1:34" x14ac:dyDescent="0.25">
      <c r="A402" s="92" t="str">
        <f t="shared" si="216"/>
        <v/>
      </c>
      <c r="B402" s="49">
        <v>2770</v>
      </c>
      <c r="C402" s="115" t="s">
        <v>638</v>
      </c>
      <c r="D402" s="93" t="str">
        <f t="shared" si="217"/>
        <v/>
      </c>
      <c r="E402" s="94" t="str">
        <f t="shared" si="218"/>
        <v/>
      </c>
      <c r="F402" s="94" t="str">
        <f t="shared" si="219"/>
        <v/>
      </c>
      <c r="G402" s="94" t="str">
        <f t="shared" si="220"/>
        <v/>
      </c>
      <c r="H402" s="94" t="str">
        <f t="shared" si="221"/>
        <v/>
      </c>
      <c r="I402" s="94" t="str">
        <f t="shared" si="222"/>
        <v/>
      </c>
      <c r="J402" s="94" t="str">
        <f t="shared" si="223"/>
        <v/>
      </c>
      <c r="K402" s="94" t="str">
        <f t="shared" si="224"/>
        <v/>
      </c>
      <c r="L402" s="94" t="str">
        <f t="shared" si="225"/>
        <v/>
      </c>
      <c r="M402" s="94" t="str">
        <f t="shared" si="226"/>
        <v/>
      </c>
      <c r="N402" s="94" t="str">
        <f t="shared" si="227"/>
        <v/>
      </c>
      <c r="O402" s="94" t="str">
        <f t="shared" si="228"/>
        <v/>
      </c>
      <c r="P402" s="94" t="str">
        <f t="shared" si="229"/>
        <v/>
      </c>
      <c r="Q402" s="94" t="str">
        <f t="shared" si="230"/>
        <v/>
      </c>
      <c r="R402" s="94" t="str">
        <f t="shared" si="231"/>
        <v/>
      </c>
      <c r="S402" s="94" t="str">
        <f t="shared" si="232"/>
        <v/>
      </c>
      <c r="T402" s="94" t="str">
        <f t="shared" si="233"/>
        <v/>
      </c>
      <c r="U402" s="94" t="str">
        <f t="shared" si="234"/>
        <v/>
      </c>
      <c r="V402" s="94" t="str">
        <f t="shared" si="235"/>
        <v/>
      </c>
      <c r="W402" s="94" t="str">
        <f t="shared" si="236"/>
        <v/>
      </c>
      <c r="X402" s="94" t="str">
        <f t="shared" si="237"/>
        <v/>
      </c>
      <c r="Y402" s="94" t="str">
        <f t="shared" si="238"/>
        <v/>
      </c>
      <c r="Z402" s="94" t="str">
        <f t="shared" si="239"/>
        <v/>
      </c>
      <c r="AA402" s="94" t="str">
        <f t="shared" si="240"/>
        <v/>
      </c>
      <c r="AB402" s="94" t="str">
        <f t="shared" si="241"/>
        <v/>
      </c>
      <c r="AC402" s="94" t="str">
        <f t="shared" si="242"/>
        <v/>
      </c>
      <c r="AD402" s="95" t="str">
        <f t="shared" si="243"/>
        <v/>
      </c>
      <c r="AE402" s="92">
        <f t="shared" si="212"/>
        <v>0</v>
      </c>
      <c r="AF402" s="97" t="str">
        <f t="shared" si="213"/>
        <v/>
      </c>
      <c r="AG402" s="92">
        <f t="shared" si="214"/>
        <v>0</v>
      </c>
      <c r="AH402" s="92">
        <f t="shared" si="215"/>
        <v>0</v>
      </c>
    </row>
    <row r="403" spans="1:34" x14ac:dyDescent="0.25">
      <c r="A403" s="92" t="str">
        <f t="shared" si="216"/>
        <v/>
      </c>
      <c r="B403" s="49">
        <v>3031</v>
      </c>
      <c r="C403" s="115" t="s">
        <v>644</v>
      </c>
      <c r="D403" s="93" t="str">
        <f t="shared" si="217"/>
        <v/>
      </c>
      <c r="E403" s="94" t="str">
        <f t="shared" si="218"/>
        <v/>
      </c>
      <c r="F403" s="94" t="str">
        <f t="shared" si="219"/>
        <v/>
      </c>
      <c r="G403" s="94" t="str">
        <f t="shared" si="220"/>
        <v/>
      </c>
      <c r="H403" s="94" t="str">
        <f t="shared" si="221"/>
        <v/>
      </c>
      <c r="I403" s="94" t="str">
        <f t="shared" si="222"/>
        <v/>
      </c>
      <c r="J403" s="94" t="str">
        <f t="shared" si="223"/>
        <v/>
      </c>
      <c r="K403" s="94" t="str">
        <f t="shared" si="224"/>
        <v/>
      </c>
      <c r="L403" s="94" t="str">
        <f t="shared" si="225"/>
        <v/>
      </c>
      <c r="M403" s="94" t="str">
        <f t="shared" si="226"/>
        <v/>
      </c>
      <c r="N403" s="94" t="str">
        <f t="shared" si="227"/>
        <v/>
      </c>
      <c r="O403" s="94" t="str">
        <f t="shared" si="228"/>
        <v/>
      </c>
      <c r="P403" s="94" t="str">
        <f t="shared" si="229"/>
        <v/>
      </c>
      <c r="Q403" s="94" t="str">
        <f t="shared" si="230"/>
        <v/>
      </c>
      <c r="R403" s="94" t="str">
        <f t="shared" si="231"/>
        <v/>
      </c>
      <c r="S403" s="94" t="str">
        <f t="shared" si="232"/>
        <v/>
      </c>
      <c r="T403" s="94" t="str">
        <f t="shared" si="233"/>
        <v/>
      </c>
      <c r="U403" s="94" t="str">
        <f t="shared" si="234"/>
        <v/>
      </c>
      <c r="V403" s="94" t="str">
        <f t="shared" si="235"/>
        <v/>
      </c>
      <c r="W403" s="94" t="str">
        <f t="shared" si="236"/>
        <v/>
      </c>
      <c r="X403" s="94" t="str">
        <f t="shared" si="237"/>
        <v/>
      </c>
      <c r="Y403" s="94" t="str">
        <f t="shared" si="238"/>
        <v/>
      </c>
      <c r="Z403" s="94" t="str">
        <f t="shared" si="239"/>
        <v/>
      </c>
      <c r="AA403" s="94" t="str">
        <f t="shared" si="240"/>
        <v/>
      </c>
      <c r="AB403" s="94" t="str">
        <f t="shared" si="241"/>
        <v/>
      </c>
      <c r="AC403" s="94" t="str">
        <f t="shared" si="242"/>
        <v/>
      </c>
      <c r="AD403" s="95" t="str">
        <f t="shared" si="243"/>
        <v/>
      </c>
      <c r="AE403" s="92">
        <f t="shared" si="212"/>
        <v>0</v>
      </c>
      <c r="AF403" s="97" t="str">
        <f t="shared" si="213"/>
        <v/>
      </c>
      <c r="AG403" s="92">
        <f t="shared" si="214"/>
        <v>0</v>
      </c>
      <c r="AH403" s="92">
        <f t="shared" si="215"/>
        <v>0</v>
      </c>
    </row>
    <row r="404" spans="1:34" x14ac:dyDescent="0.25">
      <c r="A404" s="92" t="str">
        <f t="shared" si="216"/>
        <v/>
      </c>
      <c r="B404" s="49">
        <v>5281</v>
      </c>
      <c r="C404" s="115" t="s">
        <v>646</v>
      </c>
      <c r="D404" s="93" t="str">
        <f t="shared" si="217"/>
        <v/>
      </c>
      <c r="E404" s="94" t="str">
        <f t="shared" si="218"/>
        <v/>
      </c>
      <c r="F404" s="94" t="str">
        <f t="shared" si="219"/>
        <v/>
      </c>
      <c r="G404" s="94" t="str">
        <f t="shared" si="220"/>
        <v/>
      </c>
      <c r="H404" s="94" t="str">
        <f t="shared" si="221"/>
        <v/>
      </c>
      <c r="I404" s="94" t="str">
        <f t="shared" si="222"/>
        <v/>
      </c>
      <c r="J404" s="94" t="str">
        <f t="shared" si="223"/>
        <v/>
      </c>
      <c r="K404" s="94" t="str">
        <f t="shared" si="224"/>
        <v/>
      </c>
      <c r="L404" s="94" t="str">
        <f t="shared" si="225"/>
        <v/>
      </c>
      <c r="M404" s="94" t="str">
        <f t="shared" si="226"/>
        <v/>
      </c>
      <c r="N404" s="94" t="str">
        <f t="shared" si="227"/>
        <v/>
      </c>
      <c r="O404" s="94" t="str">
        <f t="shared" si="228"/>
        <v/>
      </c>
      <c r="P404" s="94" t="str">
        <f t="shared" si="229"/>
        <v/>
      </c>
      <c r="Q404" s="94" t="str">
        <f t="shared" si="230"/>
        <v/>
      </c>
      <c r="R404" s="94" t="str">
        <f t="shared" si="231"/>
        <v/>
      </c>
      <c r="S404" s="94" t="str">
        <f t="shared" si="232"/>
        <v/>
      </c>
      <c r="T404" s="94" t="str">
        <f t="shared" si="233"/>
        <v/>
      </c>
      <c r="U404" s="94" t="str">
        <f t="shared" si="234"/>
        <v/>
      </c>
      <c r="V404" s="94" t="str">
        <f t="shared" si="235"/>
        <v/>
      </c>
      <c r="W404" s="94" t="str">
        <f t="shared" si="236"/>
        <v/>
      </c>
      <c r="X404" s="94" t="str">
        <f t="shared" si="237"/>
        <v/>
      </c>
      <c r="Y404" s="94" t="str">
        <f t="shared" si="238"/>
        <v/>
      </c>
      <c r="Z404" s="94" t="str">
        <f t="shared" si="239"/>
        <v/>
      </c>
      <c r="AA404" s="94" t="str">
        <f t="shared" si="240"/>
        <v/>
      </c>
      <c r="AB404" s="94" t="str">
        <f t="shared" si="241"/>
        <v/>
      </c>
      <c r="AC404" s="94" t="str">
        <f t="shared" si="242"/>
        <v/>
      </c>
      <c r="AD404" s="95" t="str">
        <f t="shared" si="243"/>
        <v/>
      </c>
      <c r="AE404" s="92">
        <f t="shared" si="212"/>
        <v>0</v>
      </c>
      <c r="AF404" s="97" t="str">
        <f t="shared" si="213"/>
        <v/>
      </c>
      <c r="AG404" s="92">
        <f t="shared" si="214"/>
        <v>0</v>
      </c>
      <c r="AH404" s="92">
        <f t="shared" si="215"/>
        <v>0</v>
      </c>
    </row>
    <row r="405" spans="1:34" x14ac:dyDescent="0.25">
      <c r="A405" s="92" t="str">
        <f t="shared" si="216"/>
        <v/>
      </c>
      <c r="B405" s="49">
        <v>4443</v>
      </c>
      <c r="C405" s="115" t="s">
        <v>647</v>
      </c>
      <c r="D405" s="93" t="str">
        <f t="shared" si="217"/>
        <v/>
      </c>
      <c r="E405" s="94" t="str">
        <f t="shared" si="218"/>
        <v/>
      </c>
      <c r="F405" s="94" t="str">
        <f t="shared" si="219"/>
        <v/>
      </c>
      <c r="G405" s="94" t="str">
        <f t="shared" si="220"/>
        <v/>
      </c>
      <c r="H405" s="94" t="str">
        <f t="shared" si="221"/>
        <v/>
      </c>
      <c r="I405" s="94" t="str">
        <f t="shared" si="222"/>
        <v/>
      </c>
      <c r="J405" s="94" t="str">
        <f t="shared" si="223"/>
        <v/>
      </c>
      <c r="K405" s="94" t="str">
        <f t="shared" si="224"/>
        <v/>
      </c>
      <c r="L405" s="94" t="str">
        <f t="shared" si="225"/>
        <v/>
      </c>
      <c r="M405" s="94" t="str">
        <f t="shared" si="226"/>
        <v/>
      </c>
      <c r="N405" s="94" t="str">
        <f t="shared" si="227"/>
        <v/>
      </c>
      <c r="O405" s="94" t="str">
        <f t="shared" si="228"/>
        <v/>
      </c>
      <c r="P405" s="94" t="str">
        <f t="shared" si="229"/>
        <v/>
      </c>
      <c r="Q405" s="94" t="str">
        <f t="shared" si="230"/>
        <v/>
      </c>
      <c r="R405" s="94" t="str">
        <f t="shared" si="231"/>
        <v/>
      </c>
      <c r="S405" s="94" t="str">
        <f t="shared" si="232"/>
        <v/>
      </c>
      <c r="T405" s="94" t="str">
        <f t="shared" si="233"/>
        <v/>
      </c>
      <c r="U405" s="94" t="str">
        <f t="shared" si="234"/>
        <v/>
      </c>
      <c r="V405" s="94" t="str">
        <f t="shared" si="235"/>
        <v/>
      </c>
      <c r="W405" s="94" t="str">
        <f t="shared" si="236"/>
        <v/>
      </c>
      <c r="X405" s="94" t="str">
        <f t="shared" si="237"/>
        <v/>
      </c>
      <c r="Y405" s="94" t="str">
        <f t="shared" si="238"/>
        <v/>
      </c>
      <c r="Z405" s="94" t="str">
        <f t="shared" si="239"/>
        <v/>
      </c>
      <c r="AA405" s="94" t="str">
        <f t="shared" si="240"/>
        <v/>
      </c>
      <c r="AB405" s="94" t="str">
        <f t="shared" si="241"/>
        <v/>
      </c>
      <c r="AC405" s="94" t="str">
        <f t="shared" si="242"/>
        <v/>
      </c>
      <c r="AD405" s="95" t="str">
        <f t="shared" si="243"/>
        <v/>
      </c>
      <c r="AE405" s="92">
        <f t="shared" si="212"/>
        <v>0</v>
      </c>
      <c r="AF405" s="97" t="str">
        <f t="shared" si="213"/>
        <v/>
      </c>
      <c r="AG405" s="92">
        <f t="shared" si="214"/>
        <v>0</v>
      </c>
      <c r="AH405" s="92">
        <f t="shared" si="215"/>
        <v>0</v>
      </c>
    </row>
    <row r="406" spans="1:34" x14ac:dyDescent="0.25">
      <c r="A406" s="92" t="str">
        <f t="shared" si="216"/>
        <v/>
      </c>
      <c r="B406" s="49">
        <v>4963</v>
      </c>
      <c r="C406" s="115" t="s">
        <v>648</v>
      </c>
      <c r="D406" s="93" t="str">
        <f t="shared" si="217"/>
        <v/>
      </c>
      <c r="E406" s="94" t="str">
        <f t="shared" si="218"/>
        <v/>
      </c>
      <c r="F406" s="94" t="str">
        <f t="shared" si="219"/>
        <v/>
      </c>
      <c r="G406" s="94" t="str">
        <f t="shared" si="220"/>
        <v/>
      </c>
      <c r="H406" s="94" t="str">
        <f t="shared" si="221"/>
        <v/>
      </c>
      <c r="I406" s="94" t="str">
        <f t="shared" si="222"/>
        <v/>
      </c>
      <c r="J406" s="94" t="str">
        <f t="shared" si="223"/>
        <v/>
      </c>
      <c r="K406" s="94" t="str">
        <f t="shared" si="224"/>
        <v/>
      </c>
      <c r="L406" s="94" t="str">
        <f t="shared" si="225"/>
        <v/>
      </c>
      <c r="M406" s="94" t="str">
        <f t="shared" si="226"/>
        <v/>
      </c>
      <c r="N406" s="94" t="str">
        <f t="shared" si="227"/>
        <v/>
      </c>
      <c r="O406" s="94" t="str">
        <f t="shared" si="228"/>
        <v/>
      </c>
      <c r="P406" s="94" t="str">
        <f t="shared" si="229"/>
        <v/>
      </c>
      <c r="Q406" s="94" t="str">
        <f t="shared" si="230"/>
        <v/>
      </c>
      <c r="R406" s="94" t="str">
        <f t="shared" si="231"/>
        <v/>
      </c>
      <c r="S406" s="94" t="str">
        <f t="shared" si="232"/>
        <v/>
      </c>
      <c r="T406" s="94" t="str">
        <f t="shared" si="233"/>
        <v/>
      </c>
      <c r="U406" s="94" t="str">
        <f t="shared" si="234"/>
        <v/>
      </c>
      <c r="V406" s="94" t="str">
        <f t="shared" si="235"/>
        <v/>
      </c>
      <c r="W406" s="94" t="str">
        <f t="shared" si="236"/>
        <v/>
      </c>
      <c r="X406" s="94" t="str">
        <f t="shared" si="237"/>
        <v/>
      </c>
      <c r="Y406" s="94" t="str">
        <f t="shared" si="238"/>
        <v/>
      </c>
      <c r="Z406" s="94" t="str">
        <f t="shared" si="239"/>
        <v/>
      </c>
      <c r="AA406" s="94" t="str">
        <f t="shared" si="240"/>
        <v/>
      </c>
      <c r="AB406" s="94" t="str">
        <f t="shared" si="241"/>
        <v/>
      </c>
      <c r="AC406" s="94" t="str">
        <f t="shared" si="242"/>
        <v/>
      </c>
      <c r="AD406" s="95" t="str">
        <f t="shared" si="243"/>
        <v/>
      </c>
      <c r="AE406" s="92">
        <f t="shared" si="212"/>
        <v>0</v>
      </c>
      <c r="AF406" s="97" t="str">
        <f t="shared" si="213"/>
        <v/>
      </c>
      <c r="AG406" s="92">
        <f t="shared" si="214"/>
        <v>0</v>
      </c>
      <c r="AH406" s="92">
        <f t="shared" si="215"/>
        <v>0</v>
      </c>
    </row>
    <row r="407" spans="1:34" x14ac:dyDescent="0.25">
      <c r="A407" s="92" t="str">
        <f t="shared" si="216"/>
        <v/>
      </c>
      <c r="B407" s="49">
        <v>5351</v>
      </c>
      <c r="C407" s="115" t="s">
        <v>649</v>
      </c>
      <c r="D407" s="93" t="str">
        <f t="shared" si="217"/>
        <v/>
      </c>
      <c r="E407" s="94" t="str">
        <f t="shared" si="218"/>
        <v/>
      </c>
      <c r="F407" s="94" t="str">
        <f t="shared" si="219"/>
        <v/>
      </c>
      <c r="G407" s="94" t="str">
        <f t="shared" si="220"/>
        <v/>
      </c>
      <c r="H407" s="94" t="str">
        <f t="shared" si="221"/>
        <v/>
      </c>
      <c r="I407" s="94" t="str">
        <f t="shared" si="222"/>
        <v/>
      </c>
      <c r="J407" s="94" t="str">
        <f t="shared" si="223"/>
        <v/>
      </c>
      <c r="K407" s="94" t="str">
        <f t="shared" si="224"/>
        <v/>
      </c>
      <c r="L407" s="94" t="str">
        <f t="shared" si="225"/>
        <v/>
      </c>
      <c r="M407" s="94" t="str">
        <f t="shared" si="226"/>
        <v/>
      </c>
      <c r="N407" s="94" t="str">
        <f t="shared" si="227"/>
        <v/>
      </c>
      <c r="O407" s="94" t="str">
        <f t="shared" si="228"/>
        <v/>
      </c>
      <c r="P407" s="94" t="str">
        <f t="shared" si="229"/>
        <v/>
      </c>
      <c r="Q407" s="94" t="str">
        <f t="shared" si="230"/>
        <v/>
      </c>
      <c r="R407" s="94" t="str">
        <f t="shared" si="231"/>
        <v/>
      </c>
      <c r="S407" s="94" t="str">
        <f t="shared" si="232"/>
        <v/>
      </c>
      <c r="T407" s="94" t="str">
        <f t="shared" si="233"/>
        <v/>
      </c>
      <c r="U407" s="94" t="str">
        <f t="shared" si="234"/>
        <v/>
      </c>
      <c r="V407" s="94" t="str">
        <f t="shared" si="235"/>
        <v/>
      </c>
      <c r="W407" s="94" t="str">
        <f t="shared" si="236"/>
        <v/>
      </c>
      <c r="X407" s="94" t="str">
        <f t="shared" si="237"/>
        <v/>
      </c>
      <c r="Y407" s="94" t="str">
        <f t="shared" si="238"/>
        <v/>
      </c>
      <c r="Z407" s="94" t="str">
        <f t="shared" si="239"/>
        <v/>
      </c>
      <c r="AA407" s="94" t="str">
        <f t="shared" si="240"/>
        <v/>
      </c>
      <c r="AB407" s="94" t="str">
        <f t="shared" si="241"/>
        <v/>
      </c>
      <c r="AC407" s="94" t="str">
        <f t="shared" si="242"/>
        <v/>
      </c>
      <c r="AD407" s="95" t="str">
        <f t="shared" si="243"/>
        <v/>
      </c>
      <c r="AE407" s="92">
        <f t="shared" si="212"/>
        <v>0</v>
      </c>
      <c r="AF407" s="97" t="str">
        <f t="shared" si="213"/>
        <v/>
      </c>
      <c r="AG407" s="92">
        <f t="shared" si="214"/>
        <v>0</v>
      </c>
      <c r="AH407" s="92">
        <f t="shared" si="215"/>
        <v>0</v>
      </c>
    </row>
    <row r="408" spans="1:34" x14ac:dyDescent="0.25">
      <c r="A408" s="92" t="str">
        <f t="shared" si="216"/>
        <v/>
      </c>
      <c r="B408" s="49">
        <v>8599</v>
      </c>
      <c r="C408" s="115" t="s">
        <v>650</v>
      </c>
      <c r="D408" s="93" t="str">
        <f t="shared" si="217"/>
        <v/>
      </c>
      <c r="E408" s="94" t="str">
        <f t="shared" si="218"/>
        <v/>
      </c>
      <c r="F408" s="94" t="str">
        <f t="shared" si="219"/>
        <v/>
      </c>
      <c r="G408" s="94" t="str">
        <f t="shared" si="220"/>
        <v/>
      </c>
      <c r="H408" s="94" t="str">
        <f t="shared" si="221"/>
        <v/>
      </c>
      <c r="I408" s="94" t="str">
        <f t="shared" si="222"/>
        <v/>
      </c>
      <c r="J408" s="94" t="str">
        <f t="shared" si="223"/>
        <v/>
      </c>
      <c r="K408" s="94" t="str">
        <f t="shared" si="224"/>
        <v/>
      </c>
      <c r="L408" s="94" t="str">
        <f t="shared" si="225"/>
        <v/>
      </c>
      <c r="M408" s="94" t="str">
        <f t="shared" si="226"/>
        <v/>
      </c>
      <c r="N408" s="94" t="str">
        <f t="shared" si="227"/>
        <v/>
      </c>
      <c r="O408" s="94" t="str">
        <f t="shared" si="228"/>
        <v/>
      </c>
      <c r="P408" s="94" t="str">
        <f t="shared" si="229"/>
        <v/>
      </c>
      <c r="Q408" s="94" t="str">
        <f t="shared" si="230"/>
        <v/>
      </c>
      <c r="R408" s="94" t="str">
        <f t="shared" si="231"/>
        <v/>
      </c>
      <c r="S408" s="94" t="str">
        <f t="shared" si="232"/>
        <v/>
      </c>
      <c r="T408" s="94" t="str">
        <f t="shared" si="233"/>
        <v/>
      </c>
      <c r="U408" s="94" t="str">
        <f t="shared" si="234"/>
        <v/>
      </c>
      <c r="V408" s="94" t="str">
        <f t="shared" si="235"/>
        <v/>
      </c>
      <c r="W408" s="94" t="str">
        <f t="shared" si="236"/>
        <v/>
      </c>
      <c r="X408" s="94" t="str">
        <f t="shared" si="237"/>
        <v/>
      </c>
      <c r="Y408" s="94" t="str">
        <f t="shared" si="238"/>
        <v/>
      </c>
      <c r="Z408" s="94" t="str">
        <f t="shared" si="239"/>
        <v/>
      </c>
      <c r="AA408" s="94" t="str">
        <f t="shared" si="240"/>
        <v/>
      </c>
      <c r="AB408" s="94" t="str">
        <f t="shared" si="241"/>
        <v/>
      </c>
      <c r="AC408" s="94" t="str">
        <f t="shared" si="242"/>
        <v/>
      </c>
      <c r="AD408" s="95" t="str">
        <f t="shared" si="243"/>
        <v/>
      </c>
      <c r="AE408" s="92">
        <f t="shared" si="212"/>
        <v>0</v>
      </c>
      <c r="AF408" s="97" t="str">
        <f t="shared" si="213"/>
        <v/>
      </c>
      <c r="AG408" s="92">
        <f t="shared" si="214"/>
        <v>0</v>
      </c>
      <c r="AH408" s="92">
        <f t="shared" si="215"/>
        <v>0</v>
      </c>
    </row>
    <row r="409" spans="1:34" x14ac:dyDescent="0.25">
      <c r="A409" s="92" t="str">
        <f t="shared" si="216"/>
        <v/>
      </c>
      <c r="B409" s="49">
        <v>8070</v>
      </c>
      <c r="C409" s="115" t="s">
        <v>652</v>
      </c>
      <c r="D409" s="93" t="str">
        <f t="shared" si="217"/>
        <v/>
      </c>
      <c r="E409" s="94" t="str">
        <f t="shared" si="218"/>
        <v/>
      </c>
      <c r="F409" s="94" t="str">
        <f t="shared" si="219"/>
        <v/>
      </c>
      <c r="G409" s="94" t="str">
        <f t="shared" si="220"/>
        <v/>
      </c>
      <c r="H409" s="94" t="str">
        <f t="shared" si="221"/>
        <v/>
      </c>
      <c r="I409" s="94" t="str">
        <f t="shared" si="222"/>
        <v/>
      </c>
      <c r="J409" s="94" t="str">
        <f t="shared" si="223"/>
        <v/>
      </c>
      <c r="K409" s="94" t="str">
        <f t="shared" si="224"/>
        <v/>
      </c>
      <c r="L409" s="94" t="str">
        <f t="shared" si="225"/>
        <v/>
      </c>
      <c r="M409" s="94" t="str">
        <f t="shared" si="226"/>
        <v/>
      </c>
      <c r="N409" s="94" t="str">
        <f t="shared" si="227"/>
        <v/>
      </c>
      <c r="O409" s="94" t="str">
        <f t="shared" si="228"/>
        <v/>
      </c>
      <c r="P409" s="94" t="str">
        <f t="shared" si="229"/>
        <v/>
      </c>
      <c r="Q409" s="94" t="str">
        <f t="shared" si="230"/>
        <v/>
      </c>
      <c r="R409" s="94" t="str">
        <f t="shared" si="231"/>
        <v/>
      </c>
      <c r="S409" s="94" t="str">
        <f t="shared" si="232"/>
        <v/>
      </c>
      <c r="T409" s="94" t="str">
        <f t="shared" si="233"/>
        <v/>
      </c>
      <c r="U409" s="94" t="str">
        <f t="shared" si="234"/>
        <v/>
      </c>
      <c r="V409" s="94" t="str">
        <f t="shared" si="235"/>
        <v/>
      </c>
      <c r="W409" s="94" t="str">
        <f t="shared" si="236"/>
        <v/>
      </c>
      <c r="X409" s="94" t="str">
        <f t="shared" si="237"/>
        <v/>
      </c>
      <c r="Y409" s="94" t="str">
        <f t="shared" si="238"/>
        <v/>
      </c>
      <c r="Z409" s="94" t="str">
        <f t="shared" si="239"/>
        <v/>
      </c>
      <c r="AA409" s="94" t="str">
        <f t="shared" si="240"/>
        <v/>
      </c>
      <c r="AB409" s="94" t="str">
        <f t="shared" si="241"/>
        <v/>
      </c>
      <c r="AC409" s="94" t="str">
        <f t="shared" si="242"/>
        <v/>
      </c>
      <c r="AD409" s="95" t="str">
        <f t="shared" si="243"/>
        <v/>
      </c>
      <c r="AE409" s="92">
        <f t="shared" si="212"/>
        <v>0</v>
      </c>
      <c r="AF409" s="97" t="str">
        <f t="shared" si="213"/>
        <v/>
      </c>
      <c r="AG409" s="92">
        <f t="shared" si="214"/>
        <v>0</v>
      </c>
      <c r="AH409" s="92">
        <f t="shared" si="215"/>
        <v>0</v>
      </c>
    </row>
    <row r="410" spans="1:34" x14ac:dyDescent="0.25">
      <c r="A410" s="92" t="str">
        <f t="shared" si="216"/>
        <v/>
      </c>
      <c r="B410" s="49">
        <v>5873</v>
      </c>
      <c r="C410" s="115" t="s">
        <v>653</v>
      </c>
      <c r="D410" s="93" t="str">
        <f t="shared" si="217"/>
        <v/>
      </c>
      <c r="E410" s="94" t="str">
        <f t="shared" si="218"/>
        <v/>
      </c>
      <c r="F410" s="94" t="str">
        <f t="shared" si="219"/>
        <v/>
      </c>
      <c r="G410" s="94" t="str">
        <f t="shared" si="220"/>
        <v/>
      </c>
      <c r="H410" s="94" t="str">
        <f t="shared" si="221"/>
        <v/>
      </c>
      <c r="I410" s="94" t="str">
        <f t="shared" si="222"/>
        <v/>
      </c>
      <c r="J410" s="94" t="str">
        <f t="shared" si="223"/>
        <v/>
      </c>
      <c r="K410" s="94" t="str">
        <f t="shared" si="224"/>
        <v/>
      </c>
      <c r="L410" s="94" t="str">
        <f t="shared" si="225"/>
        <v/>
      </c>
      <c r="M410" s="94" t="str">
        <f t="shared" si="226"/>
        <v/>
      </c>
      <c r="N410" s="94" t="str">
        <f t="shared" si="227"/>
        <v/>
      </c>
      <c r="O410" s="94" t="str">
        <f t="shared" si="228"/>
        <v/>
      </c>
      <c r="P410" s="94" t="str">
        <f t="shared" si="229"/>
        <v/>
      </c>
      <c r="Q410" s="94" t="str">
        <f t="shared" si="230"/>
        <v/>
      </c>
      <c r="R410" s="94" t="str">
        <f t="shared" si="231"/>
        <v/>
      </c>
      <c r="S410" s="94" t="str">
        <f t="shared" si="232"/>
        <v/>
      </c>
      <c r="T410" s="94" t="str">
        <f t="shared" si="233"/>
        <v/>
      </c>
      <c r="U410" s="94" t="str">
        <f t="shared" si="234"/>
        <v/>
      </c>
      <c r="V410" s="94" t="str">
        <f t="shared" si="235"/>
        <v/>
      </c>
      <c r="W410" s="94" t="str">
        <f t="shared" si="236"/>
        <v/>
      </c>
      <c r="X410" s="94" t="str">
        <f t="shared" si="237"/>
        <v/>
      </c>
      <c r="Y410" s="94" t="str">
        <f t="shared" si="238"/>
        <v/>
      </c>
      <c r="Z410" s="94" t="str">
        <f t="shared" si="239"/>
        <v/>
      </c>
      <c r="AA410" s="94" t="str">
        <f t="shared" si="240"/>
        <v/>
      </c>
      <c r="AB410" s="94" t="str">
        <f t="shared" si="241"/>
        <v/>
      </c>
      <c r="AC410" s="94" t="str">
        <f t="shared" si="242"/>
        <v/>
      </c>
      <c r="AD410" s="95" t="str">
        <f t="shared" si="243"/>
        <v/>
      </c>
      <c r="AE410" s="92">
        <f t="shared" si="212"/>
        <v>0</v>
      </c>
      <c r="AF410" s="97" t="str">
        <f t="shared" si="213"/>
        <v/>
      </c>
      <c r="AG410" s="92">
        <f t="shared" si="214"/>
        <v>0</v>
      </c>
      <c r="AH410" s="92">
        <f t="shared" si="215"/>
        <v>0</v>
      </c>
    </row>
    <row r="411" spans="1:34" x14ac:dyDescent="0.25">
      <c r="A411" s="92" t="str">
        <f t="shared" si="216"/>
        <v/>
      </c>
      <c r="B411" s="49">
        <v>5672</v>
      </c>
      <c r="C411" s="115" t="s">
        <v>654</v>
      </c>
      <c r="D411" s="93" t="str">
        <f t="shared" si="217"/>
        <v/>
      </c>
      <c r="E411" s="94" t="str">
        <f t="shared" si="218"/>
        <v/>
      </c>
      <c r="F411" s="94" t="str">
        <f t="shared" si="219"/>
        <v/>
      </c>
      <c r="G411" s="94" t="str">
        <f t="shared" si="220"/>
        <v/>
      </c>
      <c r="H411" s="94" t="str">
        <f t="shared" si="221"/>
        <v/>
      </c>
      <c r="I411" s="94" t="str">
        <f t="shared" si="222"/>
        <v/>
      </c>
      <c r="J411" s="94" t="str">
        <f t="shared" si="223"/>
        <v/>
      </c>
      <c r="K411" s="94" t="str">
        <f t="shared" si="224"/>
        <v/>
      </c>
      <c r="L411" s="94" t="str">
        <f t="shared" si="225"/>
        <v/>
      </c>
      <c r="M411" s="94" t="str">
        <f t="shared" si="226"/>
        <v/>
      </c>
      <c r="N411" s="94" t="str">
        <f t="shared" si="227"/>
        <v/>
      </c>
      <c r="O411" s="94" t="str">
        <f t="shared" si="228"/>
        <v/>
      </c>
      <c r="P411" s="94" t="str">
        <f t="shared" si="229"/>
        <v/>
      </c>
      <c r="Q411" s="94" t="str">
        <f t="shared" si="230"/>
        <v/>
      </c>
      <c r="R411" s="94" t="str">
        <f t="shared" si="231"/>
        <v/>
      </c>
      <c r="S411" s="94" t="str">
        <f t="shared" si="232"/>
        <v/>
      </c>
      <c r="T411" s="94" t="str">
        <f t="shared" si="233"/>
        <v/>
      </c>
      <c r="U411" s="94" t="str">
        <f t="shared" si="234"/>
        <v/>
      </c>
      <c r="V411" s="94" t="str">
        <f t="shared" si="235"/>
        <v/>
      </c>
      <c r="W411" s="94" t="str">
        <f t="shared" si="236"/>
        <v/>
      </c>
      <c r="X411" s="94" t="str">
        <f t="shared" si="237"/>
        <v/>
      </c>
      <c r="Y411" s="94" t="str">
        <f t="shared" si="238"/>
        <v/>
      </c>
      <c r="Z411" s="94" t="str">
        <f t="shared" si="239"/>
        <v/>
      </c>
      <c r="AA411" s="94" t="str">
        <f t="shared" si="240"/>
        <v/>
      </c>
      <c r="AB411" s="94" t="str">
        <f t="shared" si="241"/>
        <v/>
      </c>
      <c r="AC411" s="94" t="str">
        <f t="shared" si="242"/>
        <v/>
      </c>
      <c r="AD411" s="95" t="str">
        <f t="shared" si="243"/>
        <v/>
      </c>
      <c r="AE411" s="92">
        <f t="shared" si="212"/>
        <v>0</v>
      </c>
      <c r="AF411" s="97" t="str">
        <f t="shared" si="213"/>
        <v/>
      </c>
      <c r="AG411" s="92">
        <f t="shared" si="214"/>
        <v>0</v>
      </c>
      <c r="AH411" s="92">
        <f t="shared" si="215"/>
        <v>0</v>
      </c>
    </row>
    <row r="412" spans="1:34" x14ac:dyDescent="0.25">
      <c r="A412" s="92" t="str">
        <f t="shared" si="216"/>
        <v/>
      </c>
      <c r="B412" s="49">
        <v>2802</v>
      </c>
      <c r="C412" s="115" t="s">
        <v>656</v>
      </c>
      <c r="D412" s="93" t="str">
        <f t="shared" si="217"/>
        <v/>
      </c>
      <c r="E412" s="94" t="str">
        <f t="shared" si="218"/>
        <v/>
      </c>
      <c r="F412" s="94" t="str">
        <f t="shared" si="219"/>
        <v/>
      </c>
      <c r="G412" s="94" t="str">
        <f t="shared" si="220"/>
        <v/>
      </c>
      <c r="H412" s="94" t="str">
        <f t="shared" si="221"/>
        <v/>
      </c>
      <c r="I412" s="94" t="str">
        <f t="shared" si="222"/>
        <v/>
      </c>
      <c r="J412" s="94" t="str">
        <f t="shared" si="223"/>
        <v/>
      </c>
      <c r="K412" s="94" t="str">
        <f t="shared" si="224"/>
        <v/>
      </c>
      <c r="L412" s="94" t="str">
        <f t="shared" si="225"/>
        <v/>
      </c>
      <c r="M412" s="94" t="str">
        <f t="shared" si="226"/>
        <v/>
      </c>
      <c r="N412" s="94" t="str">
        <f t="shared" si="227"/>
        <v/>
      </c>
      <c r="O412" s="94" t="str">
        <f t="shared" si="228"/>
        <v/>
      </c>
      <c r="P412" s="94" t="str">
        <f t="shared" si="229"/>
        <v/>
      </c>
      <c r="Q412" s="94" t="str">
        <f t="shared" si="230"/>
        <v/>
      </c>
      <c r="R412" s="94" t="str">
        <f t="shared" si="231"/>
        <v/>
      </c>
      <c r="S412" s="94" t="str">
        <f t="shared" si="232"/>
        <v/>
      </c>
      <c r="T412" s="94" t="str">
        <f t="shared" si="233"/>
        <v/>
      </c>
      <c r="U412" s="94" t="str">
        <f t="shared" si="234"/>
        <v/>
      </c>
      <c r="V412" s="94" t="str">
        <f t="shared" si="235"/>
        <v/>
      </c>
      <c r="W412" s="94" t="str">
        <f t="shared" si="236"/>
        <v/>
      </c>
      <c r="X412" s="94" t="str">
        <f t="shared" si="237"/>
        <v/>
      </c>
      <c r="Y412" s="94" t="str">
        <f t="shared" si="238"/>
        <v/>
      </c>
      <c r="Z412" s="94" t="str">
        <f t="shared" si="239"/>
        <v/>
      </c>
      <c r="AA412" s="94" t="str">
        <f t="shared" si="240"/>
        <v/>
      </c>
      <c r="AB412" s="94" t="str">
        <f t="shared" si="241"/>
        <v/>
      </c>
      <c r="AC412" s="94" t="str">
        <f t="shared" si="242"/>
        <v/>
      </c>
      <c r="AD412" s="95" t="str">
        <f t="shared" si="243"/>
        <v/>
      </c>
      <c r="AE412" s="92">
        <f t="shared" si="212"/>
        <v>0</v>
      </c>
      <c r="AF412" s="97" t="str">
        <f t="shared" si="213"/>
        <v/>
      </c>
      <c r="AG412" s="92">
        <f t="shared" si="214"/>
        <v>0</v>
      </c>
      <c r="AH412" s="92">
        <f t="shared" si="215"/>
        <v>0</v>
      </c>
    </row>
    <row r="413" spans="1:34" x14ac:dyDescent="0.25">
      <c r="A413" s="92" t="str">
        <f t="shared" si="216"/>
        <v/>
      </c>
      <c r="B413" s="49">
        <v>6011</v>
      </c>
      <c r="C413" s="115" t="s">
        <v>657</v>
      </c>
      <c r="D413" s="93" t="str">
        <f t="shared" si="217"/>
        <v/>
      </c>
      <c r="E413" s="94" t="str">
        <f t="shared" si="218"/>
        <v/>
      </c>
      <c r="F413" s="94" t="str">
        <f t="shared" si="219"/>
        <v/>
      </c>
      <c r="G413" s="94" t="str">
        <f t="shared" si="220"/>
        <v/>
      </c>
      <c r="H413" s="94" t="str">
        <f t="shared" si="221"/>
        <v/>
      </c>
      <c r="I413" s="94" t="str">
        <f t="shared" si="222"/>
        <v/>
      </c>
      <c r="J413" s="94" t="str">
        <f t="shared" si="223"/>
        <v/>
      </c>
      <c r="K413" s="94" t="str">
        <f t="shared" si="224"/>
        <v/>
      </c>
      <c r="L413" s="94" t="str">
        <f t="shared" si="225"/>
        <v/>
      </c>
      <c r="M413" s="94" t="str">
        <f t="shared" si="226"/>
        <v/>
      </c>
      <c r="N413" s="94" t="str">
        <f t="shared" si="227"/>
        <v/>
      </c>
      <c r="O413" s="94" t="str">
        <f t="shared" si="228"/>
        <v/>
      </c>
      <c r="P413" s="94" t="str">
        <f t="shared" si="229"/>
        <v/>
      </c>
      <c r="Q413" s="94" t="str">
        <f t="shared" si="230"/>
        <v/>
      </c>
      <c r="R413" s="94" t="str">
        <f t="shared" si="231"/>
        <v/>
      </c>
      <c r="S413" s="94" t="str">
        <f t="shared" si="232"/>
        <v/>
      </c>
      <c r="T413" s="94" t="str">
        <f t="shared" si="233"/>
        <v/>
      </c>
      <c r="U413" s="94" t="str">
        <f t="shared" si="234"/>
        <v/>
      </c>
      <c r="V413" s="94" t="str">
        <f t="shared" si="235"/>
        <v/>
      </c>
      <c r="W413" s="94" t="str">
        <f t="shared" si="236"/>
        <v/>
      </c>
      <c r="X413" s="94" t="str">
        <f t="shared" si="237"/>
        <v/>
      </c>
      <c r="Y413" s="94" t="str">
        <f t="shared" si="238"/>
        <v/>
      </c>
      <c r="Z413" s="94" t="str">
        <f t="shared" si="239"/>
        <v/>
      </c>
      <c r="AA413" s="94" t="str">
        <f t="shared" si="240"/>
        <v/>
      </c>
      <c r="AB413" s="94" t="str">
        <f t="shared" si="241"/>
        <v/>
      </c>
      <c r="AC413" s="94" t="str">
        <f t="shared" si="242"/>
        <v/>
      </c>
      <c r="AD413" s="95" t="str">
        <f t="shared" si="243"/>
        <v/>
      </c>
      <c r="AE413" s="92">
        <f t="shared" si="212"/>
        <v>0</v>
      </c>
      <c r="AF413" s="97" t="str">
        <f t="shared" si="213"/>
        <v/>
      </c>
      <c r="AG413" s="92">
        <f t="shared" si="214"/>
        <v>0</v>
      </c>
      <c r="AH413" s="92">
        <f t="shared" si="215"/>
        <v>0</v>
      </c>
    </row>
    <row r="414" spans="1:34" x14ac:dyDescent="0.25">
      <c r="A414" s="92" t="str">
        <f t="shared" si="216"/>
        <v/>
      </c>
      <c r="B414" s="49">
        <v>3334</v>
      </c>
      <c r="C414" s="115" t="s">
        <v>658</v>
      </c>
      <c r="D414" s="93" t="str">
        <f t="shared" si="217"/>
        <v/>
      </c>
      <c r="E414" s="94" t="str">
        <f t="shared" si="218"/>
        <v/>
      </c>
      <c r="F414" s="107" t="str">
        <f t="shared" si="219"/>
        <v/>
      </c>
      <c r="G414" s="94" t="str">
        <f t="shared" si="220"/>
        <v/>
      </c>
      <c r="H414" s="94" t="str">
        <f t="shared" si="221"/>
        <v/>
      </c>
      <c r="I414" s="94" t="str">
        <f t="shared" si="222"/>
        <v/>
      </c>
      <c r="J414" s="94" t="str">
        <f t="shared" si="223"/>
        <v/>
      </c>
      <c r="K414" s="94" t="str">
        <f t="shared" si="224"/>
        <v/>
      </c>
      <c r="L414" s="94" t="str">
        <f t="shared" si="225"/>
        <v/>
      </c>
      <c r="M414" s="94" t="str">
        <f t="shared" si="226"/>
        <v/>
      </c>
      <c r="N414" s="94" t="str">
        <f t="shared" si="227"/>
        <v/>
      </c>
      <c r="O414" s="94" t="str">
        <f t="shared" si="228"/>
        <v/>
      </c>
      <c r="P414" s="94" t="str">
        <f t="shared" si="229"/>
        <v/>
      </c>
      <c r="Q414" s="94" t="str">
        <f t="shared" si="230"/>
        <v/>
      </c>
      <c r="R414" s="94" t="str">
        <f t="shared" si="231"/>
        <v/>
      </c>
      <c r="S414" s="94" t="str">
        <f t="shared" si="232"/>
        <v/>
      </c>
      <c r="T414" s="94" t="str">
        <f t="shared" si="233"/>
        <v/>
      </c>
      <c r="U414" s="94" t="str">
        <f t="shared" si="234"/>
        <v/>
      </c>
      <c r="V414" s="94" t="str">
        <f t="shared" si="235"/>
        <v/>
      </c>
      <c r="W414" s="94" t="str">
        <f t="shared" si="236"/>
        <v/>
      </c>
      <c r="X414" s="94" t="str">
        <f t="shared" si="237"/>
        <v/>
      </c>
      <c r="Y414" s="94" t="str">
        <f t="shared" si="238"/>
        <v/>
      </c>
      <c r="Z414" s="94" t="str">
        <f t="shared" si="239"/>
        <v/>
      </c>
      <c r="AA414" s="94" t="str">
        <f t="shared" si="240"/>
        <v/>
      </c>
      <c r="AB414" s="94" t="str">
        <f t="shared" si="241"/>
        <v/>
      </c>
      <c r="AC414" s="94" t="str">
        <f t="shared" si="242"/>
        <v/>
      </c>
      <c r="AD414" s="95" t="str">
        <f t="shared" si="243"/>
        <v/>
      </c>
      <c r="AE414" s="92">
        <f t="shared" si="212"/>
        <v>0</v>
      </c>
      <c r="AF414" s="97" t="str">
        <f t="shared" si="213"/>
        <v/>
      </c>
      <c r="AG414" s="92">
        <f t="shared" si="214"/>
        <v>0</v>
      </c>
      <c r="AH414" s="92">
        <f t="shared" si="215"/>
        <v>0</v>
      </c>
    </row>
    <row r="415" spans="1:34" x14ac:dyDescent="0.25">
      <c r="A415" s="92" t="str">
        <f t="shared" si="216"/>
        <v/>
      </c>
      <c r="B415" s="49">
        <v>6518</v>
      </c>
      <c r="C415" s="115" t="s">
        <v>659</v>
      </c>
      <c r="D415" s="93" t="str">
        <f t="shared" si="217"/>
        <v/>
      </c>
      <c r="E415" s="94" t="str">
        <f t="shared" si="218"/>
        <v/>
      </c>
      <c r="F415" s="94" t="str">
        <f t="shared" si="219"/>
        <v/>
      </c>
      <c r="G415" s="94" t="str">
        <f t="shared" si="220"/>
        <v/>
      </c>
      <c r="H415" s="94" t="str">
        <f t="shared" si="221"/>
        <v/>
      </c>
      <c r="I415" s="94" t="str">
        <f t="shared" si="222"/>
        <v/>
      </c>
      <c r="J415" s="94" t="str">
        <f t="shared" si="223"/>
        <v/>
      </c>
      <c r="K415" s="94" t="str">
        <f t="shared" si="224"/>
        <v/>
      </c>
      <c r="L415" s="94" t="str">
        <f t="shared" si="225"/>
        <v/>
      </c>
      <c r="M415" s="94" t="str">
        <f t="shared" si="226"/>
        <v/>
      </c>
      <c r="N415" s="94" t="str">
        <f t="shared" si="227"/>
        <v/>
      </c>
      <c r="O415" s="94" t="str">
        <f t="shared" si="228"/>
        <v/>
      </c>
      <c r="P415" s="94" t="str">
        <f t="shared" si="229"/>
        <v/>
      </c>
      <c r="Q415" s="94" t="str">
        <f t="shared" si="230"/>
        <v/>
      </c>
      <c r="R415" s="94" t="str">
        <f t="shared" si="231"/>
        <v/>
      </c>
      <c r="S415" s="94" t="str">
        <f t="shared" si="232"/>
        <v/>
      </c>
      <c r="T415" s="94" t="str">
        <f t="shared" si="233"/>
        <v/>
      </c>
      <c r="U415" s="94" t="str">
        <f t="shared" si="234"/>
        <v/>
      </c>
      <c r="V415" s="94" t="str">
        <f t="shared" si="235"/>
        <v/>
      </c>
      <c r="W415" s="94" t="str">
        <f t="shared" si="236"/>
        <v/>
      </c>
      <c r="X415" s="94" t="str">
        <f t="shared" si="237"/>
        <v/>
      </c>
      <c r="Y415" s="94" t="str">
        <f t="shared" si="238"/>
        <v/>
      </c>
      <c r="Z415" s="94" t="str">
        <f t="shared" si="239"/>
        <v/>
      </c>
      <c r="AA415" s="94" t="str">
        <f t="shared" si="240"/>
        <v/>
      </c>
      <c r="AB415" s="94" t="str">
        <f t="shared" si="241"/>
        <v/>
      </c>
      <c r="AC415" s="94" t="str">
        <f t="shared" si="242"/>
        <v/>
      </c>
      <c r="AD415" s="95" t="str">
        <f t="shared" si="243"/>
        <v/>
      </c>
      <c r="AE415" s="92">
        <f t="shared" si="212"/>
        <v>0</v>
      </c>
      <c r="AF415" s="97" t="str">
        <f t="shared" si="213"/>
        <v/>
      </c>
      <c r="AG415" s="92">
        <f t="shared" si="214"/>
        <v>0</v>
      </c>
      <c r="AH415" s="92">
        <f t="shared" si="215"/>
        <v>0</v>
      </c>
    </row>
    <row r="416" spans="1:34" x14ac:dyDescent="0.25">
      <c r="A416" s="92" t="str">
        <f t="shared" si="216"/>
        <v/>
      </c>
      <c r="B416" s="49">
        <v>2931</v>
      </c>
      <c r="C416" s="115" t="s">
        <v>661</v>
      </c>
      <c r="D416" s="93" t="str">
        <f t="shared" si="217"/>
        <v/>
      </c>
      <c r="E416" s="94" t="str">
        <f t="shared" si="218"/>
        <v/>
      </c>
      <c r="F416" s="94" t="str">
        <f t="shared" si="219"/>
        <v/>
      </c>
      <c r="G416" s="94" t="str">
        <f t="shared" si="220"/>
        <v/>
      </c>
      <c r="H416" s="94" t="str">
        <f t="shared" si="221"/>
        <v/>
      </c>
      <c r="I416" s="94" t="str">
        <f t="shared" si="222"/>
        <v/>
      </c>
      <c r="J416" s="94" t="str">
        <f t="shared" si="223"/>
        <v/>
      </c>
      <c r="K416" s="94" t="str">
        <f t="shared" si="224"/>
        <v/>
      </c>
      <c r="L416" s="94" t="str">
        <f t="shared" si="225"/>
        <v/>
      </c>
      <c r="M416" s="94" t="str">
        <f t="shared" si="226"/>
        <v/>
      </c>
      <c r="N416" s="94" t="str">
        <f t="shared" si="227"/>
        <v/>
      </c>
      <c r="O416" s="94" t="str">
        <f t="shared" si="228"/>
        <v/>
      </c>
      <c r="P416" s="94" t="str">
        <f t="shared" si="229"/>
        <v/>
      </c>
      <c r="Q416" s="94" t="str">
        <f t="shared" si="230"/>
        <v/>
      </c>
      <c r="R416" s="94" t="str">
        <f t="shared" si="231"/>
        <v/>
      </c>
      <c r="S416" s="94" t="str">
        <f t="shared" si="232"/>
        <v/>
      </c>
      <c r="T416" s="94" t="str">
        <f t="shared" si="233"/>
        <v/>
      </c>
      <c r="U416" s="94" t="str">
        <f t="shared" si="234"/>
        <v/>
      </c>
      <c r="V416" s="94" t="str">
        <f t="shared" si="235"/>
        <v/>
      </c>
      <c r="W416" s="94" t="str">
        <f t="shared" si="236"/>
        <v/>
      </c>
      <c r="X416" s="94" t="str">
        <f t="shared" si="237"/>
        <v/>
      </c>
      <c r="Y416" s="94" t="str">
        <f t="shared" si="238"/>
        <v/>
      </c>
      <c r="Z416" s="94" t="str">
        <f t="shared" si="239"/>
        <v/>
      </c>
      <c r="AA416" s="94" t="str">
        <f t="shared" si="240"/>
        <v/>
      </c>
      <c r="AB416" s="94" t="str">
        <f t="shared" si="241"/>
        <v/>
      </c>
      <c r="AC416" s="94" t="str">
        <f t="shared" si="242"/>
        <v/>
      </c>
      <c r="AD416" s="95" t="str">
        <f t="shared" si="243"/>
        <v/>
      </c>
      <c r="AE416" s="92">
        <f t="shared" si="212"/>
        <v>0</v>
      </c>
      <c r="AF416" s="97" t="str">
        <f t="shared" si="213"/>
        <v/>
      </c>
      <c r="AG416" s="92">
        <f t="shared" si="214"/>
        <v>0</v>
      </c>
      <c r="AH416" s="92">
        <f t="shared" si="215"/>
        <v>0</v>
      </c>
    </row>
    <row r="417" spans="1:34" x14ac:dyDescent="0.25">
      <c r="A417" s="92" t="str">
        <f t="shared" si="216"/>
        <v/>
      </c>
      <c r="B417" s="49">
        <v>2987</v>
      </c>
      <c r="C417" s="115" t="s">
        <v>662</v>
      </c>
      <c r="D417" s="93" t="str">
        <f t="shared" si="217"/>
        <v/>
      </c>
      <c r="E417" s="94" t="str">
        <f t="shared" si="218"/>
        <v/>
      </c>
      <c r="F417" s="94" t="str">
        <f t="shared" si="219"/>
        <v/>
      </c>
      <c r="G417" s="94" t="str">
        <f t="shared" si="220"/>
        <v/>
      </c>
      <c r="H417" s="94" t="str">
        <f t="shared" si="221"/>
        <v/>
      </c>
      <c r="I417" s="94" t="str">
        <f t="shared" si="222"/>
        <v/>
      </c>
      <c r="J417" s="94" t="str">
        <f t="shared" si="223"/>
        <v/>
      </c>
      <c r="K417" s="94" t="str">
        <f t="shared" si="224"/>
        <v/>
      </c>
      <c r="L417" s="94" t="str">
        <f t="shared" si="225"/>
        <v/>
      </c>
      <c r="M417" s="94" t="str">
        <f t="shared" si="226"/>
        <v/>
      </c>
      <c r="N417" s="94" t="str">
        <f t="shared" si="227"/>
        <v/>
      </c>
      <c r="O417" s="94" t="str">
        <f t="shared" si="228"/>
        <v/>
      </c>
      <c r="P417" s="94" t="str">
        <f t="shared" si="229"/>
        <v/>
      </c>
      <c r="Q417" s="94" t="str">
        <f t="shared" si="230"/>
        <v/>
      </c>
      <c r="R417" s="94" t="str">
        <f t="shared" si="231"/>
        <v/>
      </c>
      <c r="S417" s="94" t="str">
        <f t="shared" si="232"/>
        <v/>
      </c>
      <c r="T417" s="94" t="str">
        <f t="shared" si="233"/>
        <v/>
      </c>
      <c r="U417" s="94" t="str">
        <f t="shared" si="234"/>
        <v/>
      </c>
      <c r="V417" s="94" t="str">
        <f t="shared" si="235"/>
        <v/>
      </c>
      <c r="W417" s="94" t="str">
        <f t="shared" si="236"/>
        <v/>
      </c>
      <c r="X417" s="94" t="str">
        <f t="shared" si="237"/>
        <v/>
      </c>
      <c r="Y417" s="94" t="str">
        <f t="shared" si="238"/>
        <v/>
      </c>
      <c r="Z417" s="94" t="str">
        <f t="shared" si="239"/>
        <v/>
      </c>
      <c r="AA417" s="94" t="str">
        <f t="shared" si="240"/>
        <v/>
      </c>
      <c r="AB417" s="94" t="str">
        <f t="shared" si="241"/>
        <v/>
      </c>
      <c r="AC417" s="94" t="str">
        <f t="shared" si="242"/>
        <v/>
      </c>
      <c r="AD417" s="95" t="str">
        <f t="shared" si="243"/>
        <v/>
      </c>
      <c r="AE417" s="92">
        <f t="shared" si="212"/>
        <v>0</v>
      </c>
      <c r="AF417" s="97" t="str">
        <f t="shared" si="213"/>
        <v/>
      </c>
      <c r="AG417" s="92">
        <f t="shared" si="214"/>
        <v>0</v>
      </c>
      <c r="AH417" s="92">
        <f t="shared" si="215"/>
        <v>0</v>
      </c>
    </row>
    <row r="418" spans="1:34" x14ac:dyDescent="0.25">
      <c r="A418" s="92" t="str">
        <f t="shared" si="216"/>
        <v/>
      </c>
      <c r="B418" s="49">
        <v>2782</v>
      </c>
      <c r="C418" s="115" t="s">
        <v>663</v>
      </c>
      <c r="D418" s="93" t="str">
        <f t="shared" si="217"/>
        <v/>
      </c>
      <c r="E418" s="94" t="str">
        <f t="shared" si="218"/>
        <v/>
      </c>
      <c r="F418" s="94" t="str">
        <f t="shared" si="219"/>
        <v/>
      </c>
      <c r="G418" s="94" t="str">
        <f t="shared" si="220"/>
        <v/>
      </c>
      <c r="H418" s="94" t="str">
        <f t="shared" si="221"/>
        <v/>
      </c>
      <c r="I418" s="94" t="str">
        <f t="shared" si="222"/>
        <v/>
      </c>
      <c r="J418" s="94" t="str">
        <f t="shared" si="223"/>
        <v/>
      </c>
      <c r="K418" s="94" t="str">
        <f t="shared" si="224"/>
        <v/>
      </c>
      <c r="L418" s="94" t="str">
        <f t="shared" si="225"/>
        <v/>
      </c>
      <c r="M418" s="94" t="str">
        <f t="shared" si="226"/>
        <v/>
      </c>
      <c r="N418" s="94" t="str">
        <f t="shared" si="227"/>
        <v/>
      </c>
      <c r="O418" s="94" t="str">
        <f t="shared" si="228"/>
        <v/>
      </c>
      <c r="P418" s="94" t="str">
        <f t="shared" si="229"/>
        <v/>
      </c>
      <c r="Q418" s="94" t="str">
        <f t="shared" si="230"/>
        <v/>
      </c>
      <c r="R418" s="94" t="str">
        <f t="shared" si="231"/>
        <v/>
      </c>
      <c r="S418" s="94" t="str">
        <f t="shared" si="232"/>
        <v/>
      </c>
      <c r="T418" s="94" t="str">
        <f t="shared" si="233"/>
        <v/>
      </c>
      <c r="U418" s="94" t="str">
        <f t="shared" si="234"/>
        <v/>
      </c>
      <c r="V418" s="94" t="str">
        <f t="shared" si="235"/>
        <v/>
      </c>
      <c r="W418" s="94" t="str">
        <f t="shared" si="236"/>
        <v/>
      </c>
      <c r="X418" s="94" t="str">
        <f t="shared" si="237"/>
        <v/>
      </c>
      <c r="Y418" s="94" t="str">
        <f t="shared" si="238"/>
        <v/>
      </c>
      <c r="Z418" s="94" t="str">
        <f t="shared" si="239"/>
        <v/>
      </c>
      <c r="AA418" s="94" t="str">
        <f t="shared" si="240"/>
        <v/>
      </c>
      <c r="AB418" s="94" t="str">
        <f t="shared" si="241"/>
        <v/>
      </c>
      <c r="AC418" s="94" t="str">
        <f t="shared" si="242"/>
        <v/>
      </c>
      <c r="AD418" s="95" t="str">
        <f t="shared" si="243"/>
        <v/>
      </c>
      <c r="AE418" s="92">
        <f t="shared" si="212"/>
        <v>0</v>
      </c>
      <c r="AF418" s="97" t="str">
        <f t="shared" si="213"/>
        <v/>
      </c>
      <c r="AG418" s="92">
        <f t="shared" si="214"/>
        <v>0</v>
      </c>
      <c r="AH418" s="92">
        <f t="shared" si="215"/>
        <v>0</v>
      </c>
    </row>
    <row r="419" spans="1:34" x14ac:dyDescent="0.25">
      <c r="A419" s="92" t="str">
        <f t="shared" si="216"/>
        <v/>
      </c>
      <c r="B419" s="49">
        <v>8699</v>
      </c>
      <c r="C419" s="115" t="s">
        <v>664</v>
      </c>
      <c r="D419" s="93" t="str">
        <f t="shared" si="217"/>
        <v/>
      </c>
      <c r="E419" s="94" t="str">
        <f t="shared" si="218"/>
        <v/>
      </c>
      <c r="F419" s="94" t="str">
        <f t="shared" si="219"/>
        <v/>
      </c>
      <c r="G419" s="94" t="str">
        <f t="shared" si="220"/>
        <v/>
      </c>
      <c r="H419" s="94" t="str">
        <f t="shared" si="221"/>
        <v/>
      </c>
      <c r="I419" s="94" t="str">
        <f t="shared" si="222"/>
        <v/>
      </c>
      <c r="J419" s="94" t="str">
        <f t="shared" si="223"/>
        <v/>
      </c>
      <c r="K419" s="94" t="str">
        <f t="shared" si="224"/>
        <v/>
      </c>
      <c r="L419" s="94" t="str">
        <f t="shared" si="225"/>
        <v/>
      </c>
      <c r="M419" s="94" t="str">
        <f t="shared" si="226"/>
        <v/>
      </c>
      <c r="N419" s="94" t="str">
        <f t="shared" si="227"/>
        <v/>
      </c>
      <c r="O419" s="94" t="str">
        <f t="shared" si="228"/>
        <v/>
      </c>
      <c r="P419" s="94" t="str">
        <f t="shared" si="229"/>
        <v/>
      </c>
      <c r="Q419" s="94" t="str">
        <f t="shared" si="230"/>
        <v/>
      </c>
      <c r="R419" s="94" t="str">
        <f t="shared" si="231"/>
        <v/>
      </c>
      <c r="S419" s="94" t="str">
        <f t="shared" si="232"/>
        <v/>
      </c>
      <c r="T419" s="94" t="str">
        <f t="shared" si="233"/>
        <v/>
      </c>
      <c r="U419" s="94" t="str">
        <f t="shared" si="234"/>
        <v/>
      </c>
      <c r="V419" s="94" t="str">
        <f t="shared" si="235"/>
        <v/>
      </c>
      <c r="W419" s="94" t="str">
        <f t="shared" si="236"/>
        <v/>
      </c>
      <c r="X419" s="94" t="str">
        <f t="shared" si="237"/>
        <v/>
      </c>
      <c r="Y419" s="94" t="str">
        <f t="shared" si="238"/>
        <v/>
      </c>
      <c r="Z419" s="94" t="str">
        <f t="shared" si="239"/>
        <v/>
      </c>
      <c r="AA419" s="94" t="str">
        <f t="shared" si="240"/>
        <v/>
      </c>
      <c r="AB419" s="94" t="str">
        <f t="shared" si="241"/>
        <v/>
      </c>
      <c r="AC419" s="94" t="str">
        <f t="shared" si="242"/>
        <v/>
      </c>
      <c r="AD419" s="95" t="str">
        <f t="shared" si="243"/>
        <v/>
      </c>
      <c r="AE419" s="92">
        <f t="shared" si="212"/>
        <v>0</v>
      </c>
      <c r="AF419" s="97" t="str">
        <f t="shared" si="213"/>
        <v/>
      </c>
      <c r="AG419" s="92">
        <f t="shared" si="214"/>
        <v>0</v>
      </c>
      <c r="AH419" s="92">
        <f t="shared" si="215"/>
        <v>0</v>
      </c>
    </row>
    <row r="420" spans="1:34" x14ac:dyDescent="0.25">
      <c r="A420" s="92" t="str">
        <f t="shared" si="216"/>
        <v/>
      </c>
      <c r="B420" s="49">
        <v>7247</v>
      </c>
      <c r="C420" s="115" t="s">
        <v>665</v>
      </c>
      <c r="D420" s="93" t="str">
        <f t="shared" si="217"/>
        <v/>
      </c>
      <c r="E420" s="94" t="str">
        <f t="shared" si="218"/>
        <v/>
      </c>
      <c r="F420" s="94" t="str">
        <f t="shared" si="219"/>
        <v/>
      </c>
      <c r="G420" s="94" t="str">
        <f t="shared" si="220"/>
        <v/>
      </c>
      <c r="H420" s="94" t="str">
        <f t="shared" si="221"/>
        <v/>
      </c>
      <c r="I420" s="94" t="str">
        <f t="shared" si="222"/>
        <v/>
      </c>
      <c r="J420" s="94" t="str">
        <f t="shared" si="223"/>
        <v/>
      </c>
      <c r="K420" s="94" t="str">
        <f t="shared" si="224"/>
        <v/>
      </c>
      <c r="L420" s="94" t="str">
        <f t="shared" si="225"/>
        <v/>
      </c>
      <c r="M420" s="94" t="str">
        <f t="shared" si="226"/>
        <v/>
      </c>
      <c r="N420" s="94" t="str">
        <f t="shared" si="227"/>
        <v/>
      </c>
      <c r="O420" s="94" t="str">
        <f t="shared" si="228"/>
        <v/>
      </c>
      <c r="P420" s="94" t="str">
        <f t="shared" si="229"/>
        <v/>
      </c>
      <c r="Q420" s="94" t="str">
        <f t="shared" si="230"/>
        <v/>
      </c>
      <c r="R420" s="94" t="str">
        <f t="shared" si="231"/>
        <v/>
      </c>
      <c r="S420" s="94" t="str">
        <f t="shared" si="232"/>
        <v/>
      </c>
      <c r="T420" s="94" t="str">
        <f t="shared" si="233"/>
        <v/>
      </c>
      <c r="U420" s="94" t="str">
        <f t="shared" si="234"/>
        <v/>
      </c>
      <c r="V420" s="94" t="str">
        <f t="shared" si="235"/>
        <v/>
      </c>
      <c r="W420" s="94" t="str">
        <f t="shared" si="236"/>
        <v/>
      </c>
      <c r="X420" s="94" t="str">
        <f t="shared" si="237"/>
        <v/>
      </c>
      <c r="Y420" s="94" t="str">
        <f t="shared" si="238"/>
        <v/>
      </c>
      <c r="Z420" s="94" t="str">
        <f t="shared" si="239"/>
        <v/>
      </c>
      <c r="AA420" s="94" t="str">
        <f t="shared" si="240"/>
        <v/>
      </c>
      <c r="AB420" s="94" t="str">
        <f t="shared" si="241"/>
        <v/>
      </c>
      <c r="AC420" s="94" t="str">
        <f t="shared" si="242"/>
        <v/>
      </c>
      <c r="AD420" s="95" t="str">
        <f t="shared" si="243"/>
        <v/>
      </c>
      <c r="AE420" s="92">
        <f t="shared" si="212"/>
        <v>0</v>
      </c>
      <c r="AF420" s="97" t="str">
        <f t="shared" si="213"/>
        <v/>
      </c>
      <c r="AG420" s="92">
        <f t="shared" si="214"/>
        <v>0</v>
      </c>
      <c r="AH420" s="92">
        <f t="shared" si="215"/>
        <v>0</v>
      </c>
    </row>
    <row r="421" spans="1:34" x14ac:dyDescent="0.25">
      <c r="A421" s="92" t="str">
        <f t="shared" si="216"/>
        <v/>
      </c>
      <c r="B421" s="49">
        <v>2415</v>
      </c>
      <c r="C421" s="115" t="s">
        <v>669</v>
      </c>
      <c r="D421" s="93" t="str">
        <f t="shared" si="217"/>
        <v/>
      </c>
      <c r="E421" s="94" t="str">
        <f t="shared" si="218"/>
        <v/>
      </c>
      <c r="F421" s="94" t="str">
        <f t="shared" si="219"/>
        <v/>
      </c>
      <c r="G421" s="94" t="str">
        <f t="shared" si="220"/>
        <v/>
      </c>
      <c r="H421" s="94" t="str">
        <f t="shared" si="221"/>
        <v/>
      </c>
      <c r="I421" s="94" t="str">
        <f t="shared" si="222"/>
        <v/>
      </c>
      <c r="J421" s="94" t="str">
        <f t="shared" si="223"/>
        <v/>
      </c>
      <c r="K421" s="94" t="str">
        <f t="shared" si="224"/>
        <v/>
      </c>
      <c r="L421" s="94" t="str">
        <f t="shared" si="225"/>
        <v/>
      </c>
      <c r="M421" s="94" t="str">
        <f t="shared" si="226"/>
        <v/>
      </c>
      <c r="N421" s="94" t="str">
        <f t="shared" si="227"/>
        <v/>
      </c>
      <c r="O421" s="94" t="str">
        <f t="shared" si="228"/>
        <v/>
      </c>
      <c r="P421" s="94" t="str">
        <f t="shared" si="229"/>
        <v/>
      </c>
      <c r="Q421" s="94" t="str">
        <f t="shared" si="230"/>
        <v/>
      </c>
      <c r="R421" s="94" t="str">
        <f t="shared" si="231"/>
        <v/>
      </c>
      <c r="S421" s="94" t="str">
        <f t="shared" si="232"/>
        <v/>
      </c>
      <c r="T421" s="94" t="str">
        <f t="shared" si="233"/>
        <v/>
      </c>
      <c r="U421" s="94" t="str">
        <f t="shared" si="234"/>
        <v/>
      </c>
      <c r="V421" s="94" t="str">
        <f t="shared" si="235"/>
        <v/>
      </c>
      <c r="W421" s="94" t="str">
        <f t="shared" si="236"/>
        <v/>
      </c>
      <c r="X421" s="94" t="str">
        <f t="shared" si="237"/>
        <v/>
      </c>
      <c r="Y421" s="94" t="str">
        <f t="shared" si="238"/>
        <v/>
      </c>
      <c r="Z421" s="94" t="str">
        <f t="shared" si="239"/>
        <v/>
      </c>
      <c r="AA421" s="94" t="str">
        <f t="shared" si="240"/>
        <v/>
      </c>
      <c r="AB421" s="94" t="str">
        <f t="shared" si="241"/>
        <v/>
      </c>
      <c r="AC421" s="94" t="str">
        <f t="shared" si="242"/>
        <v/>
      </c>
      <c r="AD421" s="95" t="str">
        <f t="shared" si="243"/>
        <v/>
      </c>
      <c r="AE421" s="92">
        <f t="shared" si="212"/>
        <v>0</v>
      </c>
      <c r="AF421" s="97" t="str">
        <f t="shared" si="213"/>
        <v/>
      </c>
      <c r="AG421" s="92">
        <f t="shared" si="214"/>
        <v>0</v>
      </c>
      <c r="AH421" s="92">
        <f t="shared" si="215"/>
        <v>0</v>
      </c>
    </row>
    <row r="422" spans="1:34" x14ac:dyDescent="0.25">
      <c r="A422" s="92" t="str">
        <f t="shared" si="216"/>
        <v/>
      </c>
      <c r="B422" s="49">
        <v>4643</v>
      </c>
      <c r="C422" s="115" t="s">
        <v>670</v>
      </c>
      <c r="D422" s="93" t="str">
        <f t="shared" si="217"/>
        <v/>
      </c>
      <c r="E422" s="94" t="str">
        <f t="shared" si="218"/>
        <v/>
      </c>
      <c r="F422" s="94" t="str">
        <f t="shared" si="219"/>
        <v/>
      </c>
      <c r="G422" s="94" t="str">
        <f t="shared" si="220"/>
        <v/>
      </c>
      <c r="H422" s="94" t="str">
        <f t="shared" si="221"/>
        <v/>
      </c>
      <c r="I422" s="94" t="str">
        <f t="shared" si="222"/>
        <v/>
      </c>
      <c r="J422" s="94" t="str">
        <f t="shared" si="223"/>
        <v/>
      </c>
      <c r="K422" s="94" t="str">
        <f t="shared" si="224"/>
        <v/>
      </c>
      <c r="L422" s="94" t="str">
        <f t="shared" si="225"/>
        <v/>
      </c>
      <c r="M422" s="94" t="str">
        <f t="shared" si="226"/>
        <v/>
      </c>
      <c r="N422" s="94" t="str">
        <f t="shared" si="227"/>
        <v/>
      </c>
      <c r="O422" s="94" t="str">
        <f t="shared" si="228"/>
        <v/>
      </c>
      <c r="P422" s="94" t="str">
        <f t="shared" si="229"/>
        <v/>
      </c>
      <c r="Q422" s="94" t="str">
        <f t="shared" si="230"/>
        <v/>
      </c>
      <c r="R422" s="94" t="str">
        <f t="shared" si="231"/>
        <v/>
      </c>
      <c r="S422" s="94" t="str">
        <f t="shared" si="232"/>
        <v/>
      </c>
      <c r="T422" s="94" t="str">
        <f t="shared" si="233"/>
        <v/>
      </c>
      <c r="U422" s="94" t="str">
        <f t="shared" si="234"/>
        <v/>
      </c>
      <c r="V422" s="94" t="str">
        <f t="shared" si="235"/>
        <v/>
      </c>
      <c r="W422" s="94" t="str">
        <f t="shared" si="236"/>
        <v/>
      </c>
      <c r="X422" s="94" t="str">
        <f t="shared" si="237"/>
        <v/>
      </c>
      <c r="Y422" s="94" t="str">
        <f t="shared" si="238"/>
        <v/>
      </c>
      <c r="Z422" s="94" t="str">
        <f t="shared" si="239"/>
        <v/>
      </c>
      <c r="AA422" s="94" t="str">
        <f t="shared" si="240"/>
        <v/>
      </c>
      <c r="AB422" s="94" t="str">
        <f t="shared" si="241"/>
        <v/>
      </c>
      <c r="AC422" s="94" t="str">
        <f t="shared" si="242"/>
        <v/>
      </c>
      <c r="AD422" s="95" t="str">
        <f t="shared" si="243"/>
        <v/>
      </c>
      <c r="AE422" s="92">
        <f t="shared" si="212"/>
        <v>0</v>
      </c>
      <c r="AF422" s="97" t="str">
        <f t="shared" si="213"/>
        <v/>
      </c>
      <c r="AG422" s="92">
        <f t="shared" si="214"/>
        <v>0</v>
      </c>
      <c r="AH422" s="92">
        <f t="shared" si="215"/>
        <v>0</v>
      </c>
    </row>
    <row r="423" spans="1:34" x14ac:dyDescent="0.25">
      <c r="A423" s="92" t="str">
        <f t="shared" si="216"/>
        <v/>
      </c>
      <c r="B423" s="49">
        <v>2836</v>
      </c>
      <c r="C423" s="115" t="s">
        <v>671</v>
      </c>
      <c r="D423" s="93" t="str">
        <f t="shared" si="217"/>
        <v/>
      </c>
      <c r="E423" s="94" t="str">
        <f t="shared" si="218"/>
        <v/>
      </c>
      <c r="F423" s="94" t="str">
        <f t="shared" si="219"/>
        <v/>
      </c>
      <c r="G423" s="94" t="str">
        <f t="shared" si="220"/>
        <v/>
      </c>
      <c r="H423" s="94" t="str">
        <f t="shared" si="221"/>
        <v/>
      </c>
      <c r="I423" s="94" t="str">
        <f t="shared" si="222"/>
        <v/>
      </c>
      <c r="J423" s="94" t="str">
        <f t="shared" si="223"/>
        <v/>
      </c>
      <c r="K423" s="94" t="str">
        <f t="shared" si="224"/>
        <v/>
      </c>
      <c r="L423" s="94" t="str">
        <f t="shared" si="225"/>
        <v/>
      </c>
      <c r="M423" s="94" t="str">
        <f t="shared" si="226"/>
        <v/>
      </c>
      <c r="N423" s="94" t="str">
        <f t="shared" si="227"/>
        <v/>
      </c>
      <c r="O423" s="94" t="str">
        <f t="shared" si="228"/>
        <v/>
      </c>
      <c r="P423" s="94" t="str">
        <f t="shared" si="229"/>
        <v/>
      </c>
      <c r="Q423" s="94" t="str">
        <f t="shared" si="230"/>
        <v/>
      </c>
      <c r="R423" s="94" t="str">
        <f t="shared" si="231"/>
        <v/>
      </c>
      <c r="S423" s="94" t="str">
        <f t="shared" si="232"/>
        <v/>
      </c>
      <c r="T423" s="94" t="str">
        <f t="shared" si="233"/>
        <v/>
      </c>
      <c r="U423" s="94" t="str">
        <f t="shared" si="234"/>
        <v/>
      </c>
      <c r="V423" s="94" t="str">
        <f t="shared" si="235"/>
        <v/>
      </c>
      <c r="W423" s="94" t="str">
        <f t="shared" si="236"/>
        <v/>
      </c>
      <c r="X423" s="94" t="str">
        <f t="shared" si="237"/>
        <v/>
      </c>
      <c r="Y423" s="94" t="str">
        <f t="shared" si="238"/>
        <v/>
      </c>
      <c r="Z423" s="94" t="str">
        <f t="shared" si="239"/>
        <v/>
      </c>
      <c r="AA423" s="94" t="str">
        <f t="shared" si="240"/>
        <v/>
      </c>
      <c r="AB423" s="94" t="str">
        <f t="shared" si="241"/>
        <v/>
      </c>
      <c r="AC423" s="94" t="str">
        <f t="shared" si="242"/>
        <v/>
      </c>
      <c r="AD423" s="95" t="str">
        <f t="shared" si="243"/>
        <v/>
      </c>
      <c r="AE423" s="92">
        <f t="shared" si="212"/>
        <v>0</v>
      </c>
      <c r="AF423" s="97" t="str">
        <f t="shared" si="213"/>
        <v/>
      </c>
      <c r="AG423" s="92">
        <f t="shared" si="214"/>
        <v>0</v>
      </c>
      <c r="AH423" s="92">
        <f t="shared" si="215"/>
        <v>0</v>
      </c>
    </row>
    <row r="424" spans="1:34" x14ac:dyDescent="0.25">
      <c r="A424" s="92" t="str">
        <f t="shared" si="216"/>
        <v/>
      </c>
      <c r="B424" s="49">
        <v>1561</v>
      </c>
      <c r="C424" s="115" t="s">
        <v>771</v>
      </c>
      <c r="D424" s="93" t="str">
        <f t="shared" si="217"/>
        <v/>
      </c>
      <c r="E424" s="94" t="str">
        <f t="shared" si="218"/>
        <v/>
      </c>
      <c r="F424" s="94" t="str">
        <f t="shared" si="219"/>
        <v/>
      </c>
      <c r="G424" s="94" t="str">
        <f t="shared" si="220"/>
        <v/>
      </c>
      <c r="H424" s="94" t="str">
        <f t="shared" si="221"/>
        <v/>
      </c>
      <c r="I424" s="94" t="str">
        <f t="shared" si="222"/>
        <v/>
      </c>
      <c r="J424" s="94" t="str">
        <f t="shared" si="223"/>
        <v/>
      </c>
      <c r="K424" s="94" t="str">
        <f t="shared" si="224"/>
        <v/>
      </c>
      <c r="L424" s="94" t="str">
        <f t="shared" si="225"/>
        <v/>
      </c>
      <c r="M424" s="94" t="str">
        <f t="shared" si="226"/>
        <v/>
      </c>
      <c r="N424" s="94" t="str">
        <f t="shared" si="227"/>
        <v/>
      </c>
      <c r="O424" s="94" t="str">
        <f t="shared" si="228"/>
        <v/>
      </c>
      <c r="P424" s="94" t="str">
        <f t="shared" si="229"/>
        <v/>
      </c>
      <c r="Q424" s="94" t="str">
        <f t="shared" si="230"/>
        <v/>
      </c>
      <c r="R424" s="94" t="str">
        <f t="shared" si="231"/>
        <v/>
      </c>
      <c r="S424" s="94" t="str">
        <f t="shared" si="232"/>
        <v/>
      </c>
      <c r="T424" s="94" t="str">
        <f t="shared" si="233"/>
        <v/>
      </c>
      <c r="U424" s="94" t="str">
        <f t="shared" si="234"/>
        <v/>
      </c>
      <c r="V424" s="94" t="str">
        <f t="shared" si="235"/>
        <v/>
      </c>
      <c r="W424" s="94" t="str">
        <f t="shared" si="236"/>
        <v/>
      </c>
      <c r="X424" s="94" t="str">
        <f t="shared" si="237"/>
        <v/>
      </c>
      <c r="Y424" s="94" t="str">
        <f t="shared" si="238"/>
        <v/>
      </c>
      <c r="Z424" s="94" t="str">
        <f t="shared" si="239"/>
        <v/>
      </c>
      <c r="AA424" s="94" t="str">
        <f t="shared" si="240"/>
        <v/>
      </c>
      <c r="AB424" s="94" t="str">
        <f t="shared" si="241"/>
        <v/>
      </c>
      <c r="AC424" s="94" t="str">
        <f t="shared" si="242"/>
        <v/>
      </c>
      <c r="AD424" s="95" t="str">
        <f t="shared" si="243"/>
        <v/>
      </c>
      <c r="AE424" s="92">
        <f t="shared" si="212"/>
        <v>0</v>
      </c>
      <c r="AF424" s="97" t="str">
        <f t="shared" si="213"/>
        <v/>
      </c>
      <c r="AG424" s="92">
        <f t="shared" si="214"/>
        <v>0</v>
      </c>
      <c r="AH424" s="92">
        <f t="shared" si="215"/>
        <v>0</v>
      </c>
    </row>
    <row r="425" spans="1:34" x14ac:dyDescent="0.25">
      <c r="A425" s="92" t="str">
        <f t="shared" si="216"/>
        <v/>
      </c>
      <c r="B425" s="49">
        <v>3527</v>
      </c>
      <c r="C425" s="115" t="s">
        <v>672</v>
      </c>
      <c r="D425" s="93" t="str">
        <f t="shared" si="217"/>
        <v/>
      </c>
      <c r="E425" s="94" t="str">
        <f t="shared" si="218"/>
        <v/>
      </c>
      <c r="F425" s="94" t="str">
        <f t="shared" si="219"/>
        <v/>
      </c>
      <c r="G425" s="94" t="str">
        <f t="shared" si="220"/>
        <v/>
      </c>
      <c r="H425" s="94" t="str">
        <f t="shared" si="221"/>
        <v/>
      </c>
      <c r="I425" s="94" t="str">
        <f t="shared" si="222"/>
        <v/>
      </c>
      <c r="J425" s="94" t="str">
        <f t="shared" si="223"/>
        <v/>
      </c>
      <c r="K425" s="94" t="str">
        <f t="shared" si="224"/>
        <v/>
      </c>
      <c r="L425" s="94" t="str">
        <f t="shared" si="225"/>
        <v/>
      </c>
      <c r="M425" s="94" t="str">
        <f t="shared" si="226"/>
        <v/>
      </c>
      <c r="N425" s="94" t="str">
        <f t="shared" si="227"/>
        <v/>
      </c>
      <c r="O425" s="94" t="str">
        <f t="shared" si="228"/>
        <v/>
      </c>
      <c r="P425" s="94" t="str">
        <f t="shared" si="229"/>
        <v/>
      </c>
      <c r="Q425" s="94" t="str">
        <f t="shared" si="230"/>
        <v/>
      </c>
      <c r="R425" s="94" t="str">
        <f t="shared" si="231"/>
        <v/>
      </c>
      <c r="S425" s="94" t="str">
        <f t="shared" si="232"/>
        <v/>
      </c>
      <c r="T425" s="94" t="str">
        <f t="shared" si="233"/>
        <v/>
      </c>
      <c r="U425" s="94" t="str">
        <f t="shared" si="234"/>
        <v/>
      </c>
      <c r="V425" s="94" t="str">
        <f t="shared" si="235"/>
        <v/>
      </c>
      <c r="W425" s="94" t="str">
        <f t="shared" si="236"/>
        <v/>
      </c>
      <c r="X425" s="94" t="str">
        <f t="shared" si="237"/>
        <v/>
      </c>
      <c r="Y425" s="94" t="str">
        <f t="shared" si="238"/>
        <v/>
      </c>
      <c r="Z425" s="94" t="str">
        <f t="shared" si="239"/>
        <v/>
      </c>
      <c r="AA425" s="94" t="str">
        <f t="shared" si="240"/>
        <v/>
      </c>
      <c r="AB425" s="94" t="str">
        <f t="shared" si="241"/>
        <v/>
      </c>
      <c r="AC425" s="94" t="str">
        <f t="shared" si="242"/>
        <v/>
      </c>
      <c r="AD425" s="95" t="str">
        <f t="shared" si="243"/>
        <v/>
      </c>
      <c r="AE425" s="92">
        <f t="shared" si="212"/>
        <v>0</v>
      </c>
      <c r="AF425" s="97" t="str">
        <f t="shared" si="213"/>
        <v/>
      </c>
      <c r="AG425" s="92">
        <f t="shared" si="214"/>
        <v>0</v>
      </c>
      <c r="AH425" s="92">
        <f t="shared" si="215"/>
        <v>0</v>
      </c>
    </row>
    <row r="426" spans="1:34" x14ac:dyDescent="0.25">
      <c r="A426" s="92" t="str">
        <f t="shared" si="216"/>
        <v/>
      </c>
      <c r="B426" s="49">
        <v>7324</v>
      </c>
      <c r="C426" s="115" t="s">
        <v>673</v>
      </c>
      <c r="D426" s="93" t="str">
        <f t="shared" si="217"/>
        <v/>
      </c>
      <c r="E426" s="94" t="str">
        <f t="shared" si="218"/>
        <v/>
      </c>
      <c r="F426" s="94" t="str">
        <f t="shared" si="219"/>
        <v/>
      </c>
      <c r="G426" s="94" t="str">
        <f t="shared" si="220"/>
        <v/>
      </c>
      <c r="H426" s="94" t="str">
        <f t="shared" si="221"/>
        <v/>
      </c>
      <c r="I426" s="94" t="str">
        <f t="shared" si="222"/>
        <v/>
      </c>
      <c r="J426" s="94" t="str">
        <f t="shared" si="223"/>
        <v/>
      </c>
      <c r="K426" s="94" t="str">
        <f t="shared" si="224"/>
        <v/>
      </c>
      <c r="L426" s="94" t="str">
        <f t="shared" si="225"/>
        <v/>
      </c>
      <c r="M426" s="94" t="str">
        <f t="shared" si="226"/>
        <v/>
      </c>
      <c r="N426" s="94" t="str">
        <f t="shared" si="227"/>
        <v/>
      </c>
      <c r="O426" s="94" t="str">
        <f t="shared" si="228"/>
        <v/>
      </c>
      <c r="P426" s="94" t="str">
        <f t="shared" si="229"/>
        <v/>
      </c>
      <c r="Q426" s="94" t="str">
        <f t="shared" si="230"/>
        <v/>
      </c>
      <c r="R426" s="94" t="str">
        <f t="shared" si="231"/>
        <v/>
      </c>
      <c r="S426" s="94" t="str">
        <f t="shared" si="232"/>
        <v/>
      </c>
      <c r="T426" s="94" t="str">
        <f t="shared" si="233"/>
        <v/>
      </c>
      <c r="U426" s="94" t="str">
        <f t="shared" si="234"/>
        <v/>
      </c>
      <c r="V426" s="94" t="str">
        <f t="shared" si="235"/>
        <v/>
      </c>
      <c r="W426" s="94" t="str">
        <f t="shared" si="236"/>
        <v/>
      </c>
      <c r="X426" s="94" t="str">
        <f t="shared" si="237"/>
        <v/>
      </c>
      <c r="Y426" s="94" t="str">
        <f t="shared" si="238"/>
        <v/>
      </c>
      <c r="Z426" s="94" t="str">
        <f t="shared" si="239"/>
        <v/>
      </c>
      <c r="AA426" s="94" t="str">
        <f t="shared" si="240"/>
        <v/>
      </c>
      <c r="AB426" s="94" t="str">
        <f t="shared" si="241"/>
        <v/>
      </c>
      <c r="AC426" s="94" t="str">
        <f t="shared" si="242"/>
        <v/>
      </c>
      <c r="AD426" s="95" t="str">
        <f t="shared" si="243"/>
        <v/>
      </c>
      <c r="AE426" s="92">
        <f t="shared" si="212"/>
        <v>0</v>
      </c>
      <c r="AF426" s="97" t="str">
        <f t="shared" si="213"/>
        <v/>
      </c>
      <c r="AG426" s="92">
        <f t="shared" si="214"/>
        <v>0</v>
      </c>
      <c r="AH426" s="92">
        <f t="shared" si="215"/>
        <v>0</v>
      </c>
    </row>
    <row r="427" spans="1:34" x14ac:dyDescent="0.25">
      <c r="A427" s="92" t="str">
        <f t="shared" si="216"/>
        <v/>
      </c>
      <c r="B427" s="49">
        <v>3048</v>
      </c>
      <c r="C427" s="115" t="s">
        <v>674</v>
      </c>
      <c r="D427" s="93" t="str">
        <f t="shared" si="217"/>
        <v/>
      </c>
      <c r="E427" s="94" t="str">
        <f t="shared" si="218"/>
        <v/>
      </c>
      <c r="F427" s="94" t="str">
        <f t="shared" si="219"/>
        <v/>
      </c>
      <c r="G427" s="94" t="str">
        <f t="shared" si="220"/>
        <v/>
      </c>
      <c r="H427" s="94" t="str">
        <f t="shared" si="221"/>
        <v/>
      </c>
      <c r="I427" s="94" t="str">
        <f t="shared" si="222"/>
        <v/>
      </c>
      <c r="J427" s="94" t="str">
        <f t="shared" si="223"/>
        <v/>
      </c>
      <c r="K427" s="94" t="str">
        <f t="shared" si="224"/>
        <v/>
      </c>
      <c r="L427" s="94" t="str">
        <f t="shared" si="225"/>
        <v/>
      </c>
      <c r="M427" s="94" t="str">
        <f t="shared" si="226"/>
        <v/>
      </c>
      <c r="N427" s="94" t="str">
        <f t="shared" si="227"/>
        <v/>
      </c>
      <c r="O427" s="94" t="str">
        <f t="shared" si="228"/>
        <v/>
      </c>
      <c r="P427" s="94" t="str">
        <f t="shared" si="229"/>
        <v/>
      </c>
      <c r="Q427" s="94" t="str">
        <f t="shared" si="230"/>
        <v/>
      </c>
      <c r="R427" s="94" t="str">
        <f t="shared" si="231"/>
        <v/>
      </c>
      <c r="S427" s="94" t="str">
        <f t="shared" si="232"/>
        <v/>
      </c>
      <c r="T427" s="94" t="str">
        <f t="shared" si="233"/>
        <v/>
      </c>
      <c r="U427" s="94" t="str">
        <f t="shared" si="234"/>
        <v/>
      </c>
      <c r="V427" s="94" t="str">
        <f t="shared" si="235"/>
        <v/>
      </c>
      <c r="W427" s="94" t="str">
        <f t="shared" si="236"/>
        <v/>
      </c>
      <c r="X427" s="94" t="str">
        <f t="shared" si="237"/>
        <v/>
      </c>
      <c r="Y427" s="94" t="str">
        <f t="shared" si="238"/>
        <v/>
      </c>
      <c r="Z427" s="94" t="str">
        <f t="shared" si="239"/>
        <v/>
      </c>
      <c r="AA427" s="94" t="str">
        <f t="shared" si="240"/>
        <v/>
      </c>
      <c r="AB427" s="94" t="str">
        <f t="shared" si="241"/>
        <v/>
      </c>
      <c r="AC427" s="94" t="str">
        <f t="shared" si="242"/>
        <v/>
      </c>
      <c r="AD427" s="95" t="str">
        <f t="shared" si="243"/>
        <v/>
      </c>
      <c r="AE427" s="92">
        <f t="shared" si="212"/>
        <v>0</v>
      </c>
      <c r="AF427" s="97" t="str">
        <f t="shared" si="213"/>
        <v/>
      </c>
      <c r="AG427" s="92">
        <f t="shared" si="214"/>
        <v>0</v>
      </c>
      <c r="AH427" s="92">
        <f t="shared" si="215"/>
        <v>0</v>
      </c>
    </row>
    <row r="428" spans="1:34" x14ac:dyDescent="0.25">
      <c r="A428" s="92" t="str">
        <f t="shared" si="216"/>
        <v/>
      </c>
      <c r="B428" s="49">
        <v>8573</v>
      </c>
      <c r="C428" s="115" t="s">
        <v>675</v>
      </c>
      <c r="D428" s="93" t="str">
        <f t="shared" si="217"/>
        <v/>
      </c>
      <c r="E428" s="94" t="str">
        <f t="shared" si="218"/>
        <v/>
      </c>
      <c r="F428" s="94" t="str">
        <f t="shared" si="219"/>
        <v/>
      </c>
      <c r="G428" s="94" t="str">
        <f t="shared" si="220"/>
        <v/>
      </c>
      <c r="H428" s="94" t="str">
        <f t="shared" si="221"/>
        <v/>
      </c>
      <c r="I428" s="94" t="str">
        <f t="shared" si="222"/>
        <v/>
      </c>
      <c r="J428" s="94" t="str">
        <f t="shared" si="223"/>
        <v/>
      </c>
      <c r="K428" s="94" t="str">
        <f t="shared" si="224"/>
        <v/>
      </c>
      <c r="L428" s="94" t="str">
        <f t="shared" si="225"/>
        <v/>
      </c>
      <c r="M428" s="94" t="str">
        <f t="shared" si="226"/>
        <v/>
      </c>
      <c r="N428" s="94" t="str">
        <f t="shared" si="227"/>
        <v/>
      </c>
      <c r="O428" s="94" t="str">
        <f t="shared" si="228"/>
        <v/>
      </c>
      <c r="P428" s="94" t="str">
        <f t="shared" si="229"/>
        <v/>
      </c>
      <c r="Q428" s="94" t="str">
        <f t="shared" si="230"/>
        <v/>
      </c>
      <c r="R428" s="94" t="str">
        <f t="shared" si="231"/>
        <v/>
      </c>
      <c r="S428" s="94" t="str">
        <f t="shared" si="232"/>
        <v/>
      </c>
      <c r="T428" s="94" t="str">
        <f t="shared" si="233"/>
        <v/>
      </c>
      <c r="U428" s="94" t="str">
        <f t="shared" si="234"/>
        <v/>
      </c>
      <c r="V428" s="94" t="str">
        <f t="shared" si="235"/>
        <v/>
      </c>
      <c r="W428" s="94" t="str">
        <f t="shared" si="236"/>
        <v/>
      </c>
      <c r="X428" s="94" t="str">
        <f t="shared" si="237"/>
        <v/>
      </c>
      <c r="Y428" s="94" t="str">
        <f t="shared" si="238"/>
        <v/>
      </c>
      <c r="Z428" s="94" t="str">
        <f t="shared" si="239"/>
        <v/>
      </c>
      <c r="AA428" s="94" t="str">
        <f t="shared" si="240"/>
        <v/>
      </c>
      <c r="AB428" s="94" t="str">
        <f t="shared" si="241"/>
        <v/>
      </c>
      <c r="AC428" s="94" t="str">
        <f t="shared" si="242"/>
        <v/>
      </c>
      <c r="AD428" s="95" t="str">
        <f t="shared" si="243"/>
        <v/>
      </c>
      <c r="AE428" s="92">
        <f t="shared" si="212"/>
        <v>0</v>
      </c>
      <c r="AF428" s="97" t="str">
        <f t="shared" si="213"/>
        <v/>
      </c>
      <c r="AG428" s="92">
        <f t="shared" si="214"/>
        <v>0</v>
      </c>
      <c r="AH428" s="92">
        <f t="shared" si="215"/>
        <v>0</v>
      </c>
    </row>
    <row r="429" spans="1:34" x14ac:dyDescent="0.25">
      <c r="A429" s="92" t="str">
        <f t="shared" si="216"/>
        <v/>
      </c>
      <c r="B429" s="49">
        <v>1271</v>
      </c>
      <c r="C429" s="115" t="s">
        <v>676</v>
      </c>
      <c r="D429" s="93" t="str">
        <f t="shared" si="217"/>
        <v/>
      </c>
      <c r="E429" s="94" t="str">
        <f t="shared" si="218"/>
        <v/>
      </c>
      <c r="F429" s="94" t="str">
        <f t="shared" si="219"/>
        <v/>
      </c>
      <c r="G429" s="94" t="str">
        <f t="shared" si="220"/>
        <v/>
      </c>
      <c r="H429" s="94" t="str">
        <f t="shared" si="221"/>
        <v/>
      </c>
      <c r="I429" s="94" t="str">
        <f t="shared" si="222"/>
        <v/>
      </c>
      <c r="J429" s="94" t="str">
        <f t="shared" si="223"/>
        <v/>
      </c>
      <c r="K429" s="94" t="str">
        <f t="shared" si="224"/>
        <v/>
      </c>
      <c r="L429" s="94" t="str">
        <f t="shared" si="225"/>
        <v/>
      </c>
      <c r="M429" s="94" t="str">
        <f t="shared" si="226"/>
        <v/>
      </c>
      <c r="N429" s="94" t="str">
        <f t="shared" si="227"/>
        <v/>
      </c>
      <c r="O429" s="94" t="str">
        <f t="shared" si="228"/>
        <v/>
      </c>
      <c r="P429" s="94" t="str">
        <f t="shared" si="229"/>
        <v/>
      </c>
      <c r="Q429" s="94" t="str">
        <f t="shared" si="230"/>
        <v/>
      </c>
      <c r="R429" s="94" t="str">
        <f t="shared" si="231"/>
        <v/>
      </c>
      <c r="S429" s="94" t="str">
        <f t="shared" si="232"/>
        <v/>
      </c>
      <c r="T429" s="94" t="str">
        <f t="shared" si="233"/>
        <v/>
      </c>
      <c r="U429" s="94" t="str">
        <f t="shared" si="234"/>
        <v/>
      </c>
      <c r="V429" s="94" t="str">
        <f t="shared" si="235"/>
        <v/>
      </c>
      <c r="W429" s="94" t="str">
        <f t="shared" si="236"/>
        <v/>
      </c>
      <c r="X429" s="94" t="str">
        <f t="shared" si="237"/>
        <v/>
      </c>
      <c r="Y429" s="94" t="str">
        <f t="shared" si="238"/>
        <v/>
      </c>
      <c r="Z429" s="94" t="str">
        <f t="shared" si="239"/>
        <v/>
      </c>
      <c r="AA429" s="94" t="str">
        <f t="shared" si="240"/>
        <v/>
      </c>
      <c r="AB429" s="94" t="str">
        <f t="shared" si="241"/>
        <v/>
      </c>
      <c r="AC429" s="94" t="str">
        <f t="shared" si="242"/>
        <v/>
      </c>
      <c r="AD429" s="95" t="str">
        <f t="shared" si="243"/>
        <v/>
      </c>
      <c r="AE429" s="92">
        <f t="shared" si="212"/>
        <v>0</v>
      </c>
      <c r="AF429" s="97" t="str">
        <f t="shared" si="213"/>
        <v/>
      </c>
      <c r="AG429" s="92">
        <f t="shared" si="214"/>
        <v>0</v>
      </c>
      <c r="AH429" s="92">
        <f t="shared" si="215"/>
        <v>0</v>
      </c>
    </row>
    <row r="430" spans="1:34" x14ac:dyDescent="0.25">
      <c r="A430" s="92" t="str">
        <f t="shared" si="216"/>
        <v/>
      </c>
      <c r="B430" s="49">
        <v>1135</v>
      </c>
      <c r="C430" s="115" t="s">
        <v>677</v>
      </c>
      <c r="D430" s="93" t="str">
        <f t="shared" si="217"/>
        <v/>
      </c>
      <c r="E430" s="94" t="str">
        <f t="shared" si="218"/>
        <v/>
      </c>
      <c r="F430" s="94" t="str">
        <f t="shared" si="219"/>
        <v/>
      </c>
      <c r="G430" s="94" t="str">
        <f t="shared" si="220"/>
        <v/>
      </c>
      <c r="H430" s="94" t="str">
        <f t="shared" si="221"/>
        <v/>
      </c>
      <c r="I430" s="94" t="str">
        <f t="shared" si="222"/>
        <v/>
      </c>
      <c r="J430" s="94" t="str">
        <f t="shared" si="223"/>
        <v/>
      </c>
      <c r="K430" s="94" t="str">
        <f t="shared" si="224"/>
        <v/>
      </c>
      <c r="L430" s="94" t="str">
        <f t="shared" si="225"/>
        <v/>
      </c>
      <c r="M430" s="94" t="str">
        <f t="shared" si="226"/>
        <v/>
      </c>
      <c r="N430" s="94" t="str">
        <f t="shared" si="227"/>
        <v/>
      </c>
      <c r="O430" s="94" t="str">
        <f t="shared" si="228"/>
        <v/>
      </c>
      <c r="P430" s="94" t="str">
        <f t="shared" si="229"/>
        <v/>
      </c>
      <c r="Q430" s="94" t="str">
        <f t="shared" si="230"/>
        <v/>
      </c>
      <c r="R430" s="94" t="str">
        <f t="shared" si="231"/>
        <v/>
      </c>
      <c r="S430" s="94" t="str">
        <f t="shared" si="232"/>
        <v/>
      </c>
      <c r="T430" s="94" t="str">
        <f t="shared" si="233"/>
        <v/>
      </c>
      <c r="U430" s="94" t="str">
        <f t="shared" si="234"/>
        <v/>
      </c>
      <c r="V430" s="94" t="str">
        <f t="shared" si="235"/>
        <v/>
      </c>
      <c r="W430" s="94" t="str">
        <f t="shared" si="236"/>
        <v/>
      </c>
      <c r="X430" s="94" t="str">
        <f t="shared" si="237"/>
        <v/>
      </c>
      <c r="Y430" s="94" t="str">
        <f t="shared" si="238"/>
        <v/>
      </c>
      <c r="Z430" s="94" t="str">
        <f t="shared" si="239"/>
        <v/>
      </c>
      <c r="AA430" s="94" t="str">
        <f t="shared" si="240"/>
        <v/>
      </c>
      <c r="AB430" s="94" t="str">
        <f t="shared" si="241"/>
        <v/>
      </c>
      <c r="AC430" s="94" t="str">
        <f t="shared" si="242"/>
        <v/>
      </c>
      <c r="AD430" s="95" t="str">
        <f t="shared" si="243"/>
        <v/>
      </c>
      <c r="AE430" s="92">
        <f t="shared" si="212"/>
        <v>0</v>
      </c>
      <c r="AF430" s="97" t="str">
        <f t="shared" si="213"/>
        <v/>
      </c>
      <c r="AG430" s="92">
        <f t="shared" si="214"/>
        <v>0</v>
      </c>
      <c r="AH430" s="92">
        <f t="shared" si="215"/>
        <v>0</v>
      </c>
    </row>
    <row r="431" spans="1:34" x14ac:dyDescent="0.25">
      <c r="A431" s="92" t="str">
        <f t="shared" si="216"/>
        <v/>
      </c>
      <c r="B431" s="49">
        <v>2286</v>
      </c>
      <c r="C431" s="115" t="s">
        <v>678</v>
      </c>
      <c r="D431" s="93" t="str">
        <f t="shared" si="217"/>
        <v/>
      </c>
      <c r="E431" s="94" t="str">
        <f t="shared" si="218"/>
        <v/>
      </c>
      <c r="F431" s="94" t="str">
        <f t="shared" si="219"/>
        <v/>
      </c>
      <c r="G431" s="94" t="str">
        <f t="shared" si="220"/>
        <v/>
      </c>
      <c r="H431" s="94" t="str">
        <f t="shared" si="221"/>
        <v/>
      </c>
      <c r="I431" s="94" t="str">
        <f t="shared" si="222"/>
        <v/>
      </c>
      <c r="J431" s="94" t="str">
        <f t="shared" si="223"/>
        <v/>
      </c>
      <c r="K431" s="94" t="str">
        <f t="shared" si="224"/>
        <v/>
      </c>
      <c r="L431" s="94" t="str">
        <f t="shared" si="225"/>
        <v/>
      </c>
      <c r="M431" s="94" t="str">
        <f t="shared" si="226"/>
        <v/>
      </c>
      <c r="N431" s="94" t="str">
        <f t="shared" si="227"/>
        <v/>
      </c>
      <c r="O431" s="94" t="str">
        <f t="shared" si="228"/>
        <v/>
      </c>
      <c r="P431" s="94" t="str">
        <f t="shared" si="229"/>
        <v/>
      </c>
      <c r="Q431" s="94" t="str">
        <f t="shared" si="230"/>
        <v/>
      </c>
      <c r="R431" s="94" t="str">
        <f t="shared" si="231"/>
        <v/>
      </c>
      <c r="S431" s="94" t="str">
        <f t="shared" si="232"/>
        <v/>
      </c>
      <c r="T431" s="94" t="str">
        <f t="shared" si="233"/>
        <v/>
      </c>
      <c r="U431" s="94" t="str">
        <f t="shared" si="234"/>
        <v/>
      </c>
      <c r="V431" s="94" t="str">
        <f t="shared" si="235"/>
        <v/>
      </c>
      <c r="W431" s="94" t="str">
        <f t="shared" si="236"/>
        <v/>
      </c>
      <c r="X431" s="94" t="str">
        <f t="shared" si="237"/>
        <v/>
      </c>
      <c r="Y431" s="94" t="str">
        <f t="shared" si="238"/>
        <v/>
      </c>
      <c r="Z431" s="94" t="str">
        <f t="shared" si="239"/>
        <v/>
      </c>
      <c r="AA431" s="94" t="str">
        <f t="shared" si="240"/>
        <v/>
      </c>
      <c r="AB431" s="94" t="str">
        <f t="shared" si="241"/>
        <v/>
      </c>
      <c r="AC431" s="94" t="str">
        <f t="shared" si="242"/>
        <v/>
      </c>
      <c r="AD431" s="95" t="str">
        <f t="shared" si="243"/>
        <v/>
      </c>
      <c r="AE431" s="92">
        <f t="shared" si="212"/>
        <v>0</v>
      </c>
      <c r="AF431" s="97" t="str">
        <f t="shared" si="213"/>
        <v/>
      </c>
      <c r="AG431" s="92">
        <f t="shared" si="214"/>
        <v>0</v>
      </c>
      <c r="AH431" s="92">
        <f t="shared" si="215"/>
        <v>0</v>
      </c>
    </row>
    <row r="432" spans="1:34" x14ac:dyDescent="0.25">
      <c r="A432" s="92" t="str">
        <f t="shared" si="216"/>
        <v/>
      </c>
      <c r="B432" s="49">
        <v>800</v>
      </c>
      <c r="C432" s="115" t="s">
        <v>679</v>
      </c>
      <c r="D432" s="93" t="str">
        <f t="shared" si="217"/>
        <v/>
      </c>
      <c r="E432" s="94" t="str">
        <f t="shared" si="218"/>
        <v/>
      </c>
      <c r="F432" s="94" t="str">
        <f t="shared" si="219"/>
        <v/>
      </c>
      <c r="G432" s="94" t="str">
        <f t="shared" si="220"/>
        <v/>
      </c>
      <c r="H432" s="94" t="str">
        <f t="shared" si="221"/>
        <v/>
      </c>
      <c r="I432" s="94" t="str">
        <f t="shared" si="222"/>
        <v/>
      </c>
      <c r="J432" s="94" t="str">
        <f t="shared" si="223"/>
        <v/>
      </c>
      <c r="K432" s="94" t="str">
        <f t="shared" si="224"/>
        <v/>
      </c>
      <c r="L432" s="94" t="str">
        <f t="shared" si="225"/>
        <v/>
      </c>
      <c r="M432" s="94" t="str">
        <f t="shared" si="226"/>
        <v/>
      </c>
      <c r="N432" s="94" t="str">
        <f t="shared" si="227"/>
        <v/>
      </c>
      <c r="O432" s="94" t="str">
        <f t="shared" si="228"/>
        <v/>
      </c>
      <c r="P432" s="94" t="str">
        <f t="shared" si="229"/>
        <v/>
      </c>
      <c r="Q432" s="94" t="str">
        <f t="shared" si="230"/>
        <v/>
      </c>
      <c r="R432" s="94" t="str">
        <f t="shared" si="231"/>
        <v/>
      </c>
      <c r="S432" s="94" t="str">
        <f t="shared" si="232"/>
        <v/>
      </c>
      <c r="T432" s="94" t="str">
        <f t="shared" si="233"/>
        <v/>
      </c>
      <c r="U432" s="94" t="str">
        <f t="shared" si="234"/>
        <v/>
      </c>
      <c r="V432" s="94" t="str">
        <f t="shared" si="235"/>
        <v/>
      </c>
      <c r="W432" s="94" t="str">
        <f t="shared" si="236"/>
        <v/>
      </c>
      <c r="X432" s="94" t="str">
        <f t="shared" si="237"/>
        <v/>
      </c>
      <c r="Y432" s="94" t="str">
        <f t="shared" si="238"/>
        <v/>
      </c>
      <c r="Z432" s="94" t="str">
        <f t="shared" si="239"/>
        <v/>
      </c>
      <c r="AA432" s="94" t="str">
        <f t="shared" si="240"/>
        <v/>
      </c>
      <c r="AB432" s="94" t="str">
        <f t="shared" si="241"/>
        <v/>
      </c>
      <c r="AC432" s="94" t="str">
        <f t="shared" si="242"/>
        <v/>
      </c>
      <c r="AD432" s="95" t="str">
        <f t="shared" si="243"/>
        <v/>
      </c>
      <c r="AE432" s="92">
        <f t="shared" si="212"/>
        <v>0</v>
      </c>
      <c r="AF432" s="97" t="str">
        <f t="shared" si="213"/>
        <v/>
      </c>
      <c r="AG432" s="92">
        <f t="shared" si="214"/>
        <v>0</v>
      </c>
      <c r="AH432" s="92">
        <f t="shared" si="215"/>
        <v>0</v>
      </c>
    </row>
    <row r="433" spans="1:34" x14ac:dyDescent="0.25">
      <c r="A433" s="92" t="str">
        <f t="shared" si="216"/>
        <v/>
      </c>
      <c r="B433" s="49">
        <v>5270</v>
      </c>
      <c r="C433" s="115" t="s">
        <v>680</v>
      </c>
      <c r="D433" s="93" t="str">
        <f t="shared" si="217"/>
        <v/>
      </c>
      <c r="E433" s="94" t="str">
        <f t="shared" si="218"/>
        <v/>
      </c>
      <c r="F433" s="94" t="str">
        <f t="shared" si="219"/>
        <v/>
      </c>
      <c r="G433" s="94" t="str">
        <f t="shared" si="220"/>
        <v/>
      </c>
      <c r="H433" s="94" t="str">
        <f t="shared" si="221"/>
        <v/>
      </c>
      <c r="I433" s="94" t="str">
        <f t="shared" si="222"/>
        <v/>
      </c>
      <c r="J433" s="94" t="str">
        <f t="shared" si="223"/>
        <v/>
      </c>
      <c r="K433" s="94" t="str">
        <f t="shared" si="224"/>
        <v/>
      </c>
      <c r="L433" s="94" t="str">
        <f t="shared" si="225"/>
        <v/>
      </c>
      <c r="M433" s="94" t="str">
        <f t="shared" si="226"/>
        <v/>
      </c>
      <c r="N433" s="94" t="str">
        <f t="shared" si="227"/>
        <v/>
      </c>
      <c r="O433" s="94" t="str">
        <f t="shared" si="228"/>
        <v/>
      </c>
      <c r="P433" s="94" t="str">
        <f t="shared" si="229"/>
        <v/>
      </c>
      <c r="Q433" s="94" t="str">
        <f t="shared" si="230"/>
        <v/>
      </c>
      <c r="R433" s="94" t="str">
        <f t="shared" si="231"/>
        <v/>
      </c>
      <c r="S433" s="94" t="str">
        <f t="shared" si="232"/>
        <v/>
      </c>
      <c r="T433" s="94" t="str">
        <f t="shared" si="233"/>
        <v/>
      </c>
      <c r="U433" s="94" t="str">
        <f t="shared" si="234"/>
        <v/>
      </c>
      <c r="V433" s="94" t="str">
        <f t="shared" si="235"/>
        <v/>
      </c>
      <c r="W433" s="94" t="str">
        <f t="shared" si="236"/>
        <v/>
      </c>
      <c r="X433" s="94" t="str">
        <f t="shared" si="237"/>
        <v/>
      </c>
      <c r="Y433" s="94" t="str">
        <f t="shared" si="238"/>
        <v/>
      </c>
      <c r="Z433" s="94" t="str">
        <f t="shared" si="239"/>
        <v/>
      </c>
      <c r="AA433" s="94" t="str">
        <f t="shared" si="240"/>
        <v/>
      </c>
      <c r="AB433" s="94" t="str">
        <f t="shared" si="241"/>
        <v/>
      </c>
      <c r="AC433" s="94" t="str">
        <f t="shared" si="242"/>
        <v/>
      </c>
      <c r="AD433" s="95" t="str">
        <f t="shared" si="243"/>
        <v/>
      </c>
      <c r="AE433" s="92">
        <f t="shared" si="212"/>
        <v>0</v>
      </c>
      <c r="AF433" s="97" t="str">
        <f t="shared" si="213"/>
        <v/>
      </c>
      <c r="AG433" s="92">
        <f t="shared" si="214"/>
        <v>0</v>
      </c>
      <c r="AH433" s="92">
        <f t="shared" si="215"/>
        <v>0</v>
      </c>
    </row>
    <row r="434" spans="1:34" x14ac:dyDescent="0.25">
      <c r="A434" s="92" t="str">
        <f t="shared" si="216"/>
        <v/>
      </c>
      <c r="B434" s="49">
        <v>8737</v>
      </c>
      <c r="C434" s="115" t="s">
        <v>681</v>
      </c>
      <c r="D434" s="93" t="str">
        <f t="shared" si="217"/>
        <v/>
      </c>
      <c r="E434" s="94" t="str">
        <f t="shared" si="218"/>
        <v/>
      </c>
      <c r="F434" s="94" t="str">
        <f t="shared" si="219"/>
        <v/>
      </c>
      <c r="G434" s="94" t="str">
        <f t="shared" si="220"/>
        <v/>
      </c>
      <c r="H434" s="94" t="str">
        <f t="shared" si="221"/>
        <v/>
      </c>
      <c r="I434" s="94" t="str">
        <f t="shared" si="222"/>
        <v/>
      </c>
      <c r="J434" s="94" t="str">
        <f t="shared" si="223"/>
        <v/>
      </c>
      <c r="K434" s="94" t="str">
        <f t="shared" si="224"/>
        <v/>
      </c>
      <c r="L434" s="94" t="str">
        <f t="shared" si="225"/>
        <v/>
      </c>
      <c r="M434" s="94" t="str">
        <f t="shared" si="226"/>
        <v/>
      </c>
      <c r="N434" s="94" t="str">
        <f t="shared" si="227"/>
        <v/>
      </c>
      <c r="O434" s="94" t="str">
        <f t="shared" si="228"/>
        <v/>
      </c>
      <c r="P434" s="94" t="str">
        <f t="shared" si="229"/>
        <v/>
      </c>
      <c r="Q434" s="94" t="str">
        <f t="shared" si="230"/>
        <v/>
      </c>
      <c r="R434" s="94" t="str">
        <f t="shared" si="231"/>
        <v/>
      </c>
      <c r="S434" s="94" t="str">
        <f t="shared" si="232"/>
        <v/>
      </c>
      <c r="T434" s="94" t="str">
        <f t="shared" si="233"/>
        <v/>
      </c>
      <c r="U434" s="94" t="str">
        <f t="shared" si="234"/>
        <v/>
      </c>
      <c r="V434" s="94" t="str">
        <f t="shared" si="235"/>
        <v/>
      </c>
      <c r="W434" s="94" t="str">
        <f t="shared" si="236"/>
        <v/>
      </c>
      <c r="X434" s="94" t="str">
        <f t="shared" si="237"/>
        <v/>
      </c>
      <c r="Y434" s="94" t="str">
        <f t="shared" si="238"/>
        <v/>
      </c>
      <c r="Z434" s="94" t="str">
        <f t="shared" si="239"/>
        <v/>
      </c>
      <c r="AA434" s="94" t="str">
        <f t="shared" si="240"/>
        <v/>
      </c>
      <c r="AB434" s="94" t="str">
        <f t="shared" si="241"/>
        <v/>
      </c>
      <c r="AC434" s="94" t="str">
        <f t="shared" si="242"/>
        <v/>
      </c>
      <c r="AD434" s="95" t="str">
        <f t="shared" si="243"/>
        <v/>
      </c>
      <c r="AE434" s="92">
        <f t="shared" si="212"/>
        <v>0</v>
      </c>
      <c r="AF434" s="97" t="str">
        <f t="shared" si="213"/>
        <v/>
      </c>
      <c r="AG434" s="92">
        <f t="shared" si="214"/>
        <v>0</v>
      </c>
      <c r="AH434" s="92">
        <f t="shared" si="215"/>
        <v>0</v>
      </c>
    </row>
    <row r="435" spans="1:34" x14ac:dyDescent="0.25">
      <c r="A435" s="92" t="str">
        <f t="shared" si="216"/>
        <v/>
      </c>
      <c r="B435" s="49">
        <v>4970</v>
      </c>
      <c r="C435" s="115" t="s">
        <v>682</v>
      </c>
      <c r="D435" s="93" t="str">
        <f t="shared" si="217"/>
        <v/>
      </c>
      <c r="E435" s="94" t="str">
        <f t="shared" si="218"/>
        <v/>
      </c>
      <c r="F435" s="94" t="str">
        <f t="shared" si="219"/>
        <v/>
      </c>
      <c r="G435" s="94" t="str">
        <f t="shared" si="220"/>
        <v/>
      </c>
      <c r="H435" s="94" t="str">
        <f t="shared" si="221"/>
        <v/>
      </c>
      <c r="I435" s="94" t="str">
        <f t="shared" si="222"/>
        <v/>
      </c>
      <c r="J435" s="94" t="str">
        <f t="shared" si="223"/>
        <v/>
      </c>
      <c r="K435" s="94" t="str">
        <f t="shared" si="224"/>
        <v/>
      </c>
      <c r="L435" s="94" t="str">
        <f t="shared" si="225"/>
        <v/>
      </c>
      <c r="M435" s="94" t="str">
        <f t="shared" si="226"/>
        <v/>
      </c>
      <c r="N435" s="94" t="str">
        <f t="shared" si="227"/>
        <v/>
      </c>
      <c r="O435" s="94" t="str">
        <f t="shared" si="228"/>
        <v/>
      </c>
      <c r="P435" s="94" t="str">
        <f t="shared" si="229"/>
        <v/>
      </c>
      <c r="Q435" s="94" t="str">
        <f t="shared" si="230"/>
        <v/>
      </c>
      <c r="R435" s="94" t="str">
        <f t="shared" si="231"/>
        <v/>
      </c>
      <c r="S435" s="94" t="str">
        <f t="shared" si="232"/>
        <v/>
      </c>
      <c r="T435" s="94" t="str">
        <f t="shared" si="233"/>
        <v/>
      </c>
      <c r="U435" s="94" t="str">
        <f t="shared" si="234"/>
        <v/>
      </c>
      <c r="V435" s="94" t="str">
        <f t="shared" si="235"/>
        <v/>
      </c>
      <c r="W435" s="94" t="str">
        <f t="shared" si="236"/>
        <v/>
      </c>
      <c r="X435" s="94" t="str">
        <f t="shared" si="237"/>
        <v/>
      </c>
      <c r="Y435" s="94" t="str">
        <f t="shared" si="238"/>
        <v/>
      </c>
      <c r="Z435" s="94" t="str">
        <f t="shared" si="239"/>
        <v/>
      </c>
      <c r="AA435" s="94" t="str">
        <f t="shared" si="240"/>
        <v/>
      </c>
      <c r="AB435" s="94" t="str">
        <f t="shared" si="241"/>
        <v/>
      </c>
      <c r="AC435" s="94" t="str">
        <f t="shared" si="242"/>
        <v/>
      </c>
      <c r="AD435" s="95" t="str">
        <f t="shared" si="243"/>
        <v/>
      </c>
      <c r="AE435" s="92">
        <f t="shared" si="212"/>
        <v>0</v>
      </c>
      <c r="AF435" s="97" t="str">
        <f t="shared" si="213"/>
        <v/>
      </c>
      <c r="AG435" s="92">
        <f t="shared" si="214"/>
        <v>0</v>
      </c>
      <c r="AH435" s="92">
        <f t="shared" si="215"/>
        <v>0</v>
      </c>
    </row>
    <row r="436" spans="1:34" x14ac:dyDescent="0.25">
      <c r="A436" s="92" t="str">
        <f t="shared" si="216"/>
        <v/>
      </c>
      <c r="B436" s="49">
        <v>6202</v>
      </c>
      <c r="C436" s="115" t="s">
        <v>683</v>
      </c>
      <c r="D436" s="93" t="str">
        <f t="shared" si="217"/>
        <v/>
      </c>
      <c r="E436" s="94" t="str">
        <f t="shared" si="218"/>
        <v/>
      </c>
      <c r="F436" s="94" t="str">
        <f t="shared" si="219"/>
        <v/>
      </c>
      <c r="G436" s="94" t="str">
        <f t="shared" si="220"/>
        <v/>
      </c>
      <c r="H436" s="94" t="str">
        <f t="shared" si="221"/>
        <v/>
      </c>
      <c r="I436" s="94" t="str">
        <f t="shared" si="222"/>
        <v/>
      </c>
      <c r="J436" s="94" t="str">
        <f t="shared" si="223"/>
        <v/>
      </c>
      <c r="K436" s="94" t="str">
        <f t="shared" si="224"/>
        <v/>
      </c>
      <c r="L436" s="94" t="str">
        <f t="shared" si="225"/>
        <v/>
      </c>
      <c r="M436" s="94" t="str">
        <f t="shared" si="226"/>
        <v/>
      </c>
      <c r="N436" s="94" t="str">
        <f t="shared" si="227"/>
        <v/>
      </c>
      <c r="O436" s="94" t="str">
        <f t="shared" si="228"/>
        <v/>
      </c>
      <c r="P436" s="94" t="str">
        <f t="shared" si="229"/>
        <v/>
      </c>
      <c r="Q436" s="94" t="str">
        <f t="shared" si="230"/>
        <v/>
      </c>
      <c r="R436" s="94" t="str">
        <f t="shared" si="231"/>
        <v/>
      </c>
      <c r="S436" s="94" t="str">
        <f t="shared" si="232"/>
        <v/>
      </c>
      <c r="T436" s="94" t="str">
        <f t="shared" si="233"/>
        <v/>
      </c>
      <c r="U436" s="94" t="str">
        <f t="shared" si="234"/>
        <v/>
      </c>
      <c r="V436" s="94" t="str">
        <f t="shared" si="235"/>
        <v/>
      </c>
      <c r="W436" s="94" t="str">
        <f t="shared" si="236"/>
        <v/>
      </c>
      <c r="X436" s="94" t="str">
        <f t="shared" si="237"/>
        <v/>
      </c>
      <c r="Y436" s="94" t="str">
        <f t="shared" si="238"/>
        <v/>
      </c>
      <c r="Z436" s="94" t="str">
        <f t="shared" si="239"/>
        <v/>
      </c>
      <c r="AA436" s="94" t="str">
        <f t="shared" si="240"/>
        <v/>
      </c>
      <c r="AB436" s="94" t="str">
        <f t="shared" si="241"/>
        <v/>
      </c>
      <c r="AC436" s="94" t="str">
        <f t="shared" si="242"/>
        <v/>
      </c>
      <c r="AD436" s="95" t="str">
        <f t="shared" si="243"/>
        <v/>
      </c>
      <c r="AE436" s="92">
        <f t="shared" si="212"/>
        <v>0</v>
      </c>
      <c r="AF436" s="97" t="str">
        <f t="shared" si="213"/>
        <v/>
      </c>
      <c r="AG436" s="92">
        <f t="shared" si="214"/>
        <v>0</v>
      </c>
      <c r="AH436" s="92">
        <f t="shared" si="215"/>
        <v>0</v>
      </c>
    </row>
    <row r="437" spans="1:34" x14ac:dyDescent="0.25">
      <c r="A437" s="92" t="str">
        <f t="shared" si="216"/>
        <v/>
      </c>
      <c r="B437" s="49">
        <v>6920</v>
      </c>
      <c r="C437" s="115" t="s">
        <v>684</v>
      </c>
      <c r="D437" s="93" t="str">
        <f t="shared" si="217"/>
        <v/>
      </c>
      <c r="E437" s="94" t="str">
        <f t="shared" si="218"/>
        <v/>
      </c>
      <c r="F437" s="94" t="str">
        <f t="shared" si="219"/>
        <v/>
      </c>
      <c r="G437" s="94" t="str">
        <f t="shared" si="220"/>
        <v/>
      </c>
      <c r="H437" s="94" t="str">
        <f t="shared" si="221"/>
        <v/>
      </c>
      <c r="I437" s="94" t="str">
        <f t="shared" si="222"/>
        <v/>
      </c>
      <c r="J437" s="94" t="str">
        <f t="shared" si="223"/>
        <v/>
      </c>
      <c r="K437" s="94" t="str">
        <f t="shared" si="224"/>
        <v/>
      </c>
      <c r="L437" s="94" t="str">
        <f t="shared" si="225"/>
        <v/>
      </c>
      <c r="M437" s="94" t="str">
        <f t="shared" si="226"/>
        <v/>
      </c>
      <c r="N437" s="94" t="str">
        <f t="shared" si="227"/>
        <v/>
      </c>
      <c r="O437" s="94" t="str">
        <f t="shared" si="228"/>
        <v/>
      </c>
      <c r="P437" s="94" t="str">
        <f t="shared" si="229"/>
        <v/>
      </c>
      <c r="Q437" s="94" t="str">
        <f t="shared" si="230"/>
        <v/>
      </c>
      <c r="R437" s="94" t="str">
        <f t="shared" si="231"/>
        <v/>
      </c>
      <c r="S437" s="94" t="str">
        <f t="shared" si="232"/>
        <v/>
      </c>
      <c r="T437" s="94" t="str">
        <f t="shared" si="233"/>
        <v/>
      </c>
      <c r="U437" s="94" t="str">
        <f t="shared" si="234"/>
        <v/>
      </c>
      <c r="V437" s="94" t="str">
        <f t="shared" si="235"/>
        <v/>
      </c>
      <c r="W437" s="94" t="str">
        <f t="shared" si="236"/>
        <v/>
      </c>
      <c r="X437" s="94" t="str">
        <f t="shared" si="237"/>
        <v/>
      </c>
      <c r="Y437" s="94" t="str">
        <f t="shared" si="238"/>
        <v/>
      </c>
      <c r="Z437" s="94" t="str">
        <f t="shared" si="239"/>
        <v/>
      </c>
      <c r="AA437" s="94" t="str">
        <f t="shared" si="240"/>
        <v/>
      </c>
      <c r="AB437" s="94" t="str">
        <f t="shared" si="241"/>
        <v/>
      </c>
      <c r="AC437" s="94" t="str">
        <f t="shared" si="242"/>
        <v/>
      </c>
      <c r="AD437" s="95" t="str">
        <f t="shared" si="243"/>
        <v/>
      </c>
      <c r="AE437" s="92">
        <f t="shared" si="212"/>
        <v>0</v>
      </c>
      <c r="AF437" s="97" t="str">
        <f t="shared" si="213"/>
        <v/>
      </c>
      <c r="AG437" s="92">
        <f t="shared" si="214"/>
        <v>0</v>
      </c>
      <c r="AH437" s="92">
        <f t="shared" si="215"/>
        <v>0</v>
      </c>
    </row>
    <row r="438" spans="1:34" x14ac:dyDescent="0.25">
      <c r="A438" s="98" t="str">
        <f t="shared" si="216"/>
        <v/>
      </c>
      <c r="B438" s="49">
        <v>2249</v>
      </c>
      <c r="C438" s="115" t="s">
        <v>686</v>
      </c>
      <c r="D438" s="93" t="str">
        <f t="shared" si="217"/>
        <v/>
      </c>
      <c r="E438" s="94" t="str">
        <f t="shared" si="218"/>
        <v/>
      </c>
      <c r="F438" s="94" t="str">
        <f t="shared" si="219"/>
        <v/>
      </c>
      <c r="G438" s="94" t="str">
        <f t="shared" si="220"/>
        <v/>
      </c>
      <c r="H438" s="94" t="str">
        <f t="shared" si="221"/>
        <v/>
      </c>
      <c r="I438" s="94" t="str">
        <f t="shared" si="222"/>
        <v/>
      </c>
      <c r="J438" s="94" t="str">
        <f t="shared" si="223"/>
        <v/>
      </c>
      <c r="K438" s="94" t="str">
        <f t="shared" si="224"/>
        <v/>
      </c>
      <c r="L438" s="94" t="str">
        <f t="shared" si="225"/>
        <v/>
      </c>
      <c r="M438" s="94" t="str">
        <f t="shared" si="226"/>
        <v/>
      </c>
      <c r="N438" s="94" t="str">
        <f t="shared" si="227"/>
        <v/>
      </c>
      <c r="O438" s="94" t="str">
        <f t="shared" si="228"/>
        <v/>
      </c>
      <c r="P438" s="94" t="str">
        <f t="shared" si="229"/>
        <v/>
      </c>
      <c r="Q438" s="94" t="str">
        <f t="shared" si="230"/>
        <v/>
      </c>
      <c r="R438" s="94" t="str">
        <f t="shared" si="231"/>
        <v/>
      </c>
      <c r="S438" s="94" t="str">
        <f t="shared" si="232"/>
        <v/>
      </c>
      <c r="T438" s="94" t="str">
        <f t="shared" si="233"/>
        <v/>
      </c>
      <c r="U438" s="94" t="str">
        <f t="shared" si="234"/>
        <v/>
      </c>
      <c r="V438" s="94" t="str">
        <f t="shared" si="235"/>
        <v/>
      </c>
      <c r="W438" s="94" t="str">
        <f t="shared" si="236"/>
        <v/>
      </c>
      <c r="X438" s="94" t="str">
        <f t="shared" si="237"/>
        <v/>
      </c>
      <c r="Y438" s="94" t="str">
        <f t="shared" si="238"/>
        <v/>
      </c>
      <c r="Z438" s="94" t="str">
        <f t="shared" si="239"/>
        <v/>
      </c>
      <c r="AA438" s="94" t="str">
        <f t="shared" si="240"/>
        <v/>
      </c>
      <c r="AB438" s="94" t="str">
        <f t="shared" si="241"/>
        <v/>
      </c>
      <c r="AC438" s="94" t="str">
        <f t="shared" si="242"/>
        <v/>
      </c>
      <c r="AD438" s="95" t="str">
        <f t="shared" si="243"/>
        <v/>
      </c>
      <c r="AE438" s="92">
        <f t="shared" si="212"/>
        <v>0</v>
      </c>
      <c r="AF438" s="97" t="str">
        <f t="shared" si="213"/>
        <v/>
      </c>
      <c r="AG438" s="92">
        <f t="shared" si="214"/>
        <v>0</v>
      </c>
      <c r="AH438" s="92">
        <f t="shared" si="215"/>
        <v>0</v>
      </c>
    </row>
    <row r="439" spans="1:34" x14ac:dyDescent="0.25">
      <c r="A439" s="92" t="str">
        <f t="shared" si="216"/>
        <v/>
      </c>
      <c r="B439" s="49">
        <v>4005</v>
      </c>
      <c r="C439" s="115" t="s">
        <v>688</v>
      </c>
      <c r="D439" s="93" t="str">
        <f t="shared" si="217"/>
        <v/>
      </c>
      <c r="E439" s="94" t="str">
        <f t="shared" si="218"/>
        <v/>
      </c>
      <c r="F439" s="94" t="str">
        <f t="shared" si="219"/>
        <v/>
      </c>
      <c r="G439" s="94" t="str">
        <f t="shared" si="220"/>
        <v/>
      </c>
      <c r="H439" s="94" t="str">
        <f t="shared" si="221"/>
        <v/>
      </c>
      <c r="I439" s="94" t="str">
        <f t="shared" si="222"/>
        <v/>
      </c>
      <c r="J439" s="94" t="str">
        <f t="shared" si="223"/>
        <v/>
      </c>
      <c r="K439" s="94" t="str">
        <f t="shared" si="224"/>
        <v/>
      </c>
      <c r="L439" s="94" t="str">
        <f t="shared" si="225"/>
        <v/>
      </c>
      <c r="M439" s="94" t="str">
        <f t="shared" si="226"/>
        <v/>
      </c>
      <c r="N439" s="94" t="str">
        <f t="shared" si="227"/>
        <v/>
      </c>
      <c r="O439" s="94" t="str">
        <f t="shared" si="228"/>
        <v/>
      </c>
      <c r="P439" s="94" t="str">
        <f t="shared" si="229"/>
        <v/>
      </c>
      <c r="Q439" s="94" t="str">
        <f t="shared" si="230"/>
        <v/>
      </c>
      <c r="R439" s="94" t="str">
        <f t="shared" si="231"/>
        <v/>
      </c>
      <c r="S439" s="94" t="str">
        <f t="shared" si="232"/>
        <v/>
      </c>
      <c r="T439" s="94" t="str">
        <f t="shared" si="233"/>
        <v/>
      </c>
      <c r="U439" s="94" t="str">
        <f t="shared" si="234"/>
        <v/>
      </c>
      <c r="V439" s="94" t="str">
        <f t="shared" si="235"/>
        <v/>
      </c>
      <c r="W439" s="94" t="str">
        <f t="shared" si="236"/>
        <v/>
      </c>
      <c r="X439" s="94" t="str">
        <f t="shared" si="237"/>
        <v/>
      </c>
      <c r="Y439" s="94" t="str">
        <f t="shared" si="238"/>
        <v/>
      </c>
      <c r="Z439" s="94" t="str">
        <f t="shared" si="239"/>
        <v/>
      </c>
      <c r="AA439" s="94" t="str">
        <f t="shared" si="240"/>
        <v/>
      </c>
      <c r="AB439" s="94" t="str">
        <f t="shared" si="241"/>
        <v/>
      </c>
      <c r="AC439" s="94" t="str">
        <f t="shared" si="242"/>
        <v/>
      </c>
      <c r="AD439" s="95" t="str">
        <f t="shared" si="243"/>
        <v/>
      </c>
      <c r="AE439" s="92">
        <f t="shared" si="212"/>
        <v>0</v>
      </c>
      <c r="AF439" s="97" t="str">
        <f t="shared" si="213"/>
        <v/>
      </c>
      <c r="AG439" s="92">
        <f t="shared" si="214"/>
        <v>0</v>
      </c>
      <c r="AH439" s="92">
        <f t="shared" si="215"/>
        <v>0</v>
      </c>
    </row>
    <row r="440" spans="1:34" x14ac:dyDescent="0.25">
      <c r="A440" s="92" t="str">
        <f t="shared" si="216"/>
        <v/>
      </c>
      <c r="B440" s="49">
        <v>7498</v>
      </c>
      <c r="C440" s="115" t="s">
        <v>689</v>
      </c>
      <c r="D440" s="93" t="str">
        <f t="shared" si="217"/>
        <v/>
      </c>
      <c r="E440" s="94" t="str">
        <f t="shared" si="218"/>
        <v/>
      </c>
      <c r="F440" s="94" t="str">
        <f t="shared" si="219"/>
        <v/>
      </c>
      <c r="G440" s="94" t="str">
        <f t="shared" si="220"/>
        <v/>
      </c>
      <c r="H440" s="94" t="str">
        <f t="shared" si="221"/>
        <v/>
      </c>
      <c r="I440" s="94" t="str">
        <f t="shared" si="222"/>
        <v/>
      </c>
      <c r="J440" s="94" t="str">
        <f t="shared" si="223"/>
        <v/>
      </c>
      <c r="K440" s="94" t="str">
        <f t="shared" si="224"/>
        <v/>
      </c>
      <c r="L440" s="94" t="str">
        <f t="shared" si="225"/>
        <v/>
      </c>
      <c r="M440" s="94" t="str">
        <f t="shared" si="226"/>
        <v/>
      </c>
      <c r="N440" s="94" t="str">
        <f t="shared" si="227"/>
        <v/>
      </c>
      <c r="O440" s="94" t="str">
        <f t="shared" si="228"/>
        <v/>
      </c>
      <c r="P440" s="94" t="str">
        <f t="shared" si="229"/>
        <v/>
      </c>
      <c r="Q440" s="94" t="str">
        <f t="shared" si="230"/>
        <v/>
      </c>
      <c r="R440" s="94" t="str">
        <f t="shared" si="231"/>
        <v/>
      </c>
      <c r="S440" s="94" t="str">
        <f t="shared" si="232"/>
        <v/>
      </c>
      <c r="T440" s="94" t="str">
        <f t="shared" si="233"/>
        <v/>
      </c>
      <c r="U440" s="94" t="str">
        <f t="shared" si="234"/>
        <v/>
      </c>
      <c r="V440" s="94" t="str">
        <f t="shared" si="235"/>
        <v/>
      </c>
      <c r="W440" s="94" t="str">
        <f t="shared" si="236"/>
        <v/>
      </c>
      <c r="X440" s="94" t="str">
        <f t="shared" si="237"/>
        <v/>
      </c>
      <c r="Y440" s="94" t="str">
        <f t="shared" si="238"/>
        <v/>
      </c>
      <c r="Z440" s="94" t="str">
        <f t="shared" si="239"/>
        <v/>
      </c>
      <c r="AA440" s="94" t="str">
        <f t="shared" si="240"/>
        <v/>
      </c>
      <c r="AB440" s="94" t="str">
        <f t="shared" si="241"/>
        <v/>
      </c>
      <c r="AC440" s="94" t="str">
        <f t="shared" si="242"/>
        <v/>
      </c>
      <c r="AD440" s="95" t="str">
        <f t="shared" si="243"/>
        <v/>
      </c>
      <c r="AE440" s="92">
        <f t="shared" si="212"/>
        <v>0</v>
      </c>
      <c r="AF440" s="97" t="str">
        <f t="shared" si="213"/>
        <v/>
      </c>
      <c r="AG440" s="92">
        <f t="shared" si="214"/>
        <v>0</v>
      </c>
      <c r="AH440" s="92">
        <f t="shared" si="215"/>
        <v>0</v>
      </c>
    </row>
    <row r="441" spans="1:34" x14ac:dyDescent="0.25">
      <c r="A441" s="92" t="str">
        <f t="shared" si="216"/>
        <v/>
      </c>
      <c r="B441" s="49">
        <v>8059</v>
      </c>
      <c r="C441" s="115" t="s">
        <v>690</v>
      </c>
      <c r="D441" s="93" t="str">
        <f t="shared" si="217"/>
        <v/>
      </c>
      <c r="E441" s="94" t="str">
        <f t="shared" si="218"/>
        <v/>
      </c>
      <c r="F441" s="94" t="str">
        <f t="shared" si="219"/>
        <v/>
      </c>
      <c r="G441" s="94" t="str">
        <f t="shared" si="220"/>
        <v/>
      </c>
      <c r="H441" s="94" t="str">
        <f t="shared" si="221"/>
        <v/>
      </c>
      <c r="I441" s="94" t="str">
        <f t="shared" si="222"/>
        <v/>
      </c>
      <c r="J441" s="94" t="str">
        <f t="shared" si="223"/>
        <v/>
      </c>
      <c r="K441" s="94" t="str">
        <f t="shared" si="224"/>
        <v/>
      </c>
      <c r="L441" s="94" t="str">
        <f t="shared" si="225"/>
        <v/>
      </c>
      <c r="M441" s="94" t="str">
        <f t="shared" si="226"/>
        <v/>
      </c>
      <c r="N441" s="94" t="str">
        <f t="shared" si="227"/>
        <v/>
      </c>
      <c r="O441" s="94" t="str">
        <f t="shared" si="228"/>
        <v/>
      </c>
      <c r="P441" s="94" t="str">
        <f t="shared" si="229"/>
        <v/>
      </c>
      <c r="Q441" s="94" t="str">
        <f t="shared" si="230"/>
        <v/>
      </c>
      <c r="R441" s="94" t="str">
        <f t="shared" si="231"/>
        <v/>
      </c>
      <c r="S441" s="94" t="str">
        <f t="shared" si="232"/>
        <v/>
      </c>
      <c r="T441" s="94" t="str">
        <f t="shared" si="233"/>
        <v/>
      </c>
      <c r="U441" s="94" t="str">
        <f t="shared" si="234"/>
        <v/>
      </c>
      <c r="V441" s="94" t="str">
        <f t="shared" si="235"/>
        <v/>
      </c>
      <c r="W441" s="94" t="str">
        <f t="shared" si="236"/>
        <v/>
      </c>
      <c r="X441" s="94" t="str">
        <f t="shared" si="237"/>
        <v/>
      </c>
      <c r="Y441" s="94" t="str">
        <f t="shared" si="238"/>
        <v/>
      </c>
      <c r="Z441" s="94" t="str">
        <f t="shared" si="239"/>
        <v/>
      </c>
      <c r="AA441" s="94" t="str">
        <f t="shared" si="240"/>
        <v/>
      </c>
      <c r="AB441" s="94" t="str">
        <f t="shared" si="241"/>
        <v/>
      </c>
      <c r="AC441" s="94" t="str">
        <f t="shared" si="242"/>
        <v/>
      </c>
      <c r="AD441" s="95" t="str">
        <f t="shared" si="243"/>
        <v/>
      </c>
      <c r="AE441" s="92">
        <f t="shared" si="212"/>
        <v>0</v>
      </c>
      <c r="AF441" s="97" t="str">
        <f t="shared" si="213"/>
        <v/>
      </c>
      <c r="AG441" s="92">
        <f t="shared" si="214"/>
        <v>0</v>
      </c>
      <c r="AH441" s="92">
        <f t="shared" si="215"/>
        <v>0</v>
      </c>
    </row>
    <row r="442" spans="1:34" x14ac:dyDescent="0.25">
      <c r="A442" s="92" t="str">
        <f t="shared" si="216"/>
        <v/>
      </c>
      <c r="B442" s="49">
        <v>8062</v>
      </c>
      <c r="C442" s="115" t="s">
        <v>691</v>
      </c>
      <c r="D442" s="93" t="str">
        <f t="shared" si="217"/>
        <v/>
      </c>
      <c r="E442" s="94" t="str">
        <f t="shared" si="218"/>
        <v/>
      </c>
      <c r="F442" s="94" t="str">
        <f t="shared" si="219"/>
        <v/>
      </c>
      <c r="G442" s="94" t="str">
        <f t="shared" si="220"/>
        <v/>
      </c>
      <c r="H442" s="94" t="str">
        <f t="shared" si="221"/>
        <v/>
      </c>
      <c r="I442" s="94" t="str">
        <f t="shared" si="222"/>
        <v/>
      </c>
      <c r="J442" s="94" t="str">
        <f t="shared" si="223"/>
        <v/>
      </c>
      <c r="K442" s="94" t="str">
        <f t="shared" si="224"/>
        <v/>
      </c>
      <c r="L442" s="94" t="str">
        <f t="shared" si="225"/>
        <v/>
      </c>
      <c r="M442" s="94" t="str">
        <f t="shared" si="226"/>
        <v/>
      </c>
      <c r="N442" s="94" t="str">
        <f t="shared" si="227"/>
        <v/>
      </c>
      <c r="O442" s="94" t="str">
        <f t="shared" si="228"/>
        <v/>
      </c>
      <c r="P442" s="94" t="str">
        <f t="shared" si="229"/>
        <v/>
      </c>
      <c r="Q442" s="94" t="str">
        <f t="shared" si="230"/>
        <v/>
      </c>
      <c r="R442" s="94" t="str">
        <f t="shared" si="231"/>
        <v/>
      </c>
      <c r="S442" s="94" t="str">
        <f t="shared" si="232"/>
        <v/>
      </c>
      <c r="T442" s="94" t="str">
        <f t="shared" si="233"/>
        <v/>
      </c>
      <c r="U442" s="94" t="str">
        <f t="shared" si="234"/>
        <v/>
      </c>
      <c r="V442" s="94" t="str">
        <f t="shared" si="235"/>
        <v/>
      </c>
      <c r="W442" s="94" t="str">
        <f t="shared" si="236"/>
        <v/>
      </c>
      <c r="X442" s="94" t="str">
        <f t="shared" si="237"/>
        <v/>
      </c>
      <c r="Y442" s="94" t="str">
        <f t="shared" si="238"/>
        <v/>
      </c>
      <c r="Z442" s="94" t="str">
        <f t="shared" si="239"/>
        <v/>
      </c>
      <c r="AA442" s="94" t="str">
        <f t="shared" si="240"/>
        <v/>
      </c>
      <c r="AB442" s="94" t="str">
        <f t="shared" si="241"/>
        <v/>
      </c>
      <c r="AC442" s="94" t="str">
        <f t="shared" si="242"/>
        <v/>
      </c>
      <c r="AD442" s="95" t="str">
        <f t="shared" si="243"/>
        <v/>
      </c>
      <c r="AE442" s="92">
        <f t="shared" si="212"/>
        <v>0</v>
      </c>
      <c r="AF442" s="97" t="str">
        <f t="shared" si="213"/>
        <v/>
      </c>
      <c r="AG442" s="92">
        <f t="shared" si="214"/>
        <v>0</v>
      </c>
      <c r="AH442" s="92">
        <f t="shared" si="215"/>
        <v>0</v>
      </c>
    </row>
    <row r="443" spans="1:34" x14ac:dyDescent="0.25">
      <c r="A443" s="92" t="str">
        <f t="shared" si="216"/>
        <v/>
      </c>
      <c r="B443" s="49">
        <v>2790</v>
      </c>
      <c r="C443" s="115" t="s">
        <v>692</v>
      </c>
      <c r="D443" s="93" t="str">
        <f t="shared" si="217"/>
        <v/>
      </c>
      <c r="E443" s="94" t="str">
        <f t="shared" si="218"/>
        <v/>
      </c>
      <c r="F443" s="94" t="str">
        <f t="shared" si="219"/>
        <v/>
      </c>
      <c r="G443" s="94" t="str">
        <f t="shared" si="220"/>
        <v/>
      </c>
      <c r="H443" s="94" t="str">
        <f t="shared" si="221"/>
        <v/>
      </c>
      <c r="I443" s="94" t="str">
        <f t="shared" si="222"/>
        <v/>
      </c>
      <c r="J443" s="94" t="str">
        <f t="shared" si="223"/>
        <v/>
      </c>
      <c r="K443" s="94" t="str">
        <f t="shared" si="224"/>
        <v/>
      </c>
      <c r="L443" s="94" t="str">
        <f t="shared" si="225"/>
        <v/>
      </c>
      <c r="M443" s="94" t="str">
        <f t="shared" si="226"/>
        <v/>
      </c>
      <c r="N443" s="94" t="str">
        <f t="shared" si="227"/>
        <v/>
      </c>
      <c r="O443" s="94" t="str">
        <f t="shared" si="228"/>
        <v/>
      </c>
      <c r="P443" s="94" t="str">
        <f t="shared" si="229"/>
        <v/>
      </c>
      <c r="Q443" s="94" t="str">
        <f t="shared" si="230"/>
        <v/>
      </c>
      <c r="R443" s="94" t="str">
        <f t="shared" si="231"/>
        <v/>
      </c>
      <c r="S443" s="94" t="str">
        <f t="shared" si="232"/>
        <v/>
      </c>
      <c r="T443" s="94" t="str">
        <f t="shared" si="233"/>
        <v/>
      </c>
      <c r="U443" s="94" t="str">
        <f t="shared" si="234"/>
        <v/>
      </c>
      <c r="V443" s="94" t="str">
        <f t="shared" si="235"/>
        <v/>
      </c>
      <c r="W443" s="94" t="str">
        <f t="shared" si="236"/>
        <v/>
      </c>
      <c r="X443" s="94" t="str">
        <f t="shared" si="237"/>
        <v/>
      </c>
      <c r="Y443" s="94" t="str">
        <f t="shared" si="238"/>
        <v/>
      </c>
      <c r="Z443" s="94" t="str">
        <f t="shared" si="239"/>
        <v/>
      </c>
      <c r="AA443" s="94" t="str">
        <f t="shared" si="240"/>
        <v/>
      </c>
      <c r="AB443" s="94" t="str">
        <f t="shared" si="241"/>
        <v/>
      </c>
      <c r="AC443" s="94" t="str">
        <f t="shared" si="242"/>
        <v/>
      </c>
      <c r="AD443" s="95" t="str">
        <f t="shared" si="243"/>
        <v/>
      </c>
      <c r="AE443" s="92">
        <f t="shared" si="212"/>
        <v>0</v>
      </c>
      <c r="AF443" s="97" t="str">
        <f t="shared" si="213"/>
        <v/>
      </c>
      <c r="AG443" s="92">
        <f t="shared" si="214"/>
        <v>0</v>
      </c>
      <c r="AH443" s="92">
        <f t="shared" si="215"/>
        <v>0</v>
      </c>
    </row>
    <row r="444" spans="1:34" x14ac:dyDescent="0.25">
      <c r="A444" s="92" t="str">
        <f t="shared" si="216"/>
        <v/>
      </c>
      <c r="B444" s="49">
        <v>2533</v>
      </c>
      <c r="C444" s="115" t="s">
        <v>693</v>
      </c>
      <c r="D444" s="93" t="str">
        <f t="shared" si="217"/>
        <v/>
      </c>
      <c r="E444" s="94" t="str">
        <f t="shared" si="218"/>
        <v/>
      </c>
      <c r="F444" s="94" t="str">
        <f t="shared" si="219"/>
        <v/>
      </c>
      <c r="G444" s="94" t="str">
        <f t="shared" si="220"/>
        <v/>
      </c>
      <c r="H444" s="94" t="str">
        <f t="shared" si="221"/>
        <v/>
      </c>
      <c r="I444" s="94" t="str">
        <f t="shared" si="222"/>
        <v/>
      </c>
      <c r="J444" s="94" t="str">
        <f t="shared" si="223"/>
        <v/>
      </c>
      <c r="K444" s="94" t="str">
        <f t="shared" si="224"/>
        <v/>
      </c>
      <c r="L444" s="94" t="str">
        <f t="shared" si="225"/>
        <v/>
      </c>
      <c r="M444" s="94" t="str">
        <f t="shared" si="226"/>
        <v/>
      </c>
      <c r="N444" s="94" t="str">
        <f t="shared" si="227"/>
        <v/>
      </c>
      <c r="O444" s="94" t="str">
        <f t="shared" si="228"/>
        <v/>
      </c>
      <c r="P444" s="94" t="str">
        <f t="shared" si="229"/>
        <v/>
      </c>
      <c r="Q444" s="94" t="str">
        <f t="shared" si="230"/>
        <v/>
      </c>
      <c r="R444" s="94" t="str">
        <f t="shared" si="231"/>
        <v/>
      </c>
      <c r="S444" s="94" t="str">
        <f t="shared" si="232"/>
        <v/>
      </c>
      <c r="T444" s="94" t="str">
        <f t="shared" si="233"/>
        <v/>
      </c>
      <c r="U444" s="94" t="str">
        <f t="shared" si="234"/>
        <v/>
      </c>
      <c r="V444" s="94" t="str">
        <f t="shared" si="235"/>
        <v/>
      </c>
      <c r="W444" s="94" t="str">
        <f t="shared" si="236"/>
        <v/>
      </c>
      <c r="X444" s="94" t="str">
        <f t="shared" si="237"/>
        <v/>
      </c>
      <c r="Y444" s="94" t="str">
        <f t="shared" si="238"/>
        <v/>
      </c>
      <c r="Z444" s="94" t="str">
        <f t="shared" si="239"/>
        <v/>
      </c>
      <c r="AA444" s="94" t="str">
        <f t="shared" si="240"/>
        <v/>
      </c>
      <c r="AB444" s="94" t="str">
        <f t="shared" si="241"/>
        <v/>
      </c>
      <c r="AC444" s="94" t="str">
        <f t="shared" si="242"/>
        <v/>
      </c>
      <c r="AD444" s="95" t="str">
        <f t="shared" si="243"/>
        <v/>
      </c>
      <c r="AE444" s="92">
        <f t="shared" si="212"/>
        <v>0</v>
      </c>
      <c r="AF444" s="97" t="str">
        <f t="shared" si="213"/>
        <v/>
      </c>
      <c r="AG444" s="92">
        <f t="shared" si="214"/>
        <v>0</v>
      </c>
      <c r="AH444" s="92">
        <f t="shared" si="215"/>
        <v>0</v>
      </c>
    </row>
    <row r="445" spans="1:34" x14ac:dyDescent="0.25">
      <c r="A445" s="92" t="str">
        <f t="shared" si="216"/>
        <v/>
      </c>
      <c r="B445" s="49">
        <v>6080</v>
      </c>
      <c r="C445" s="115" t="s">
        <v>694</v>
      </c>
      <c r="D445" s="93" t="str">
        <f t="shared" si="217"/>
        <v/>
      </c>
      <c r="E445" s="94" t="str">
        <f t="shared" si="218"/>
        <v/>
      </c>
      <c r="F445" s="94" t="str">
        <f t="shared" si="219"/>
        <v/>
      </c>
      <c r="G445" s="94" t="str">
        <f t="shared" si="220"/>
        <v/>
      </c>
      <c r="H445" s="94" t="str">
        <f t="shared" si="221"/>
        <v/>
      </c>
      <c r="I445" s="94" t="str">
        <f t="shared" si="222"/>
        <v/>
      </c>
      <c r="J445" s="94" t="str">
        <f t="shared" si="223"/>
        <v/>
      </c>
      <c r="K445" s="94" t="str">
        <f t="shared" si="224"/>
        <v/>
      </c>
      <c r="L445" s="94" t="str">
        <f t="shared" si="225"/>
        <v/>
      </c>
      <c r="M445" s="94" t="str">
        <f t="shared" si="226"/>
        <v/>
      </c>
      <c r="N445" s="94" t="str">
        <f t="shared" si="227"/>
        <v/>
      </c>
      <c r="O445" s="94" t="str">
        <f t="shared" si="228"/>
        <v/>
      </c>
      <c r="P445" s="94" t="str">
        <f t="shared" si="229"/>
        <v/>
      </c>
      <c r="Q445" s="94" t="str">
        <f t="shared" si="230"/>
        <v/>
      </c>
      <c r="R445" s="94" t="str">
        <f t="shared" si="231"/>
        <v/>
      </c>
      <c r="S445" s="94" t="str">
        <f t="shared" si="232"/>
        <v/>
      </c>
      <c r="T445" s="94" t="str">
        <f t="shared" si="233"/>
        <v/>
      </c>
      <c r="U445" s="94" t="str">
        <f t="shared" si="234"/>
        <v/>
      </c>
      <c r="V445" s="94" t="str">
        <f t="shared" si="235"/>
        <v/>
      </c>
      <c r="W445" s="94" t="str">
        <f t="shared" si="236"/>
        <v/>
      </c>
      <c r="X445" s="94" t="str">
        <f t="shared" si="237"/>
        <v/>
      </c>
      <c r="Y445" s="94" t="str">
        <f t="shared" si="238"/>
        <v/>
      </c>
      <c r="Z445" s="94" t="str">
        <f t="shared" si="239"/>
        <v/>
      </c>
      <c r="AA445" s="94" t="str">
        <f t="shared" si="240"/>
        <v/>
      </c>
      <c r="AB445" s="94" t="str">
        <f t="shared" si="241"/>
        <v/>
      </c>
      <c r="AC445" s="94" t="str">
        <f t="shared" si="242"/>
        <v/>
      </c>
      <c r="AD445" s="95" t="str">
        <f t="shared" si="243"/>
        <v/>
      </c>
      <c r="AE445" s="92">
        <f t="shared" si="212"/>
        <v>0</v>
      </c>
      <c r="AF445" s="97" t="str">
        <f t="shared" si="213"/>
        <v/>
      </c>
      <c r="AG445" s="92">
        <f t="shared" si="214"/>
        <v>0</v>
      </c>
      <c r="AH445" s="92">
        <f t="shared" si="215"/>
        <v>0</v>
      </c>
    </row>
    <row r="446" spans="1:34" x14ac:dyDescent="0.25">
      <c r="A446" s="92" t="str">
        <f t="shared" si="216"/>
        <v/>
      </c>
      <c r="B446" s="49">
        <v>7590</v>
      </c>
      <c r="C446" s="115" t="s">
        <v>695</v>
      </c>
      <c r="D446" s="93" t="str">
        <f t="shared" si="217"/>
        <v/>
      </c>
      <c r="E446" s="94" t="str">
        <f t="shared" si="218"/>
        <v/>
      </c>
      <c r="F446" s="94" t="str">
        <f t="shared" si="219"/>
        <v/>
      </c>
      <c r="G446" s="94" t="str">
        <f t="shared" si="220"/>
        <v/>
      </c>
      <c r="H446" s="94" t="str">
        <f t="shared" si="221"/>
        <v/>
      </c>
      <c r="I446" s="94" t="str">
        <f t="shared" si="222"/>
        <v/>
      </c>
      <c r="J446" s="94" t="str">
        <f t="shared" si="223"/>
        <v/>
      </c>
      <c r="K446" s="94" t="str">
        <f t="shared" si="224"/>
        <v/>
      </c>
      <c r="L446" s="94" t="str">
        <f t="shared" si="225"/>
        <v/>
      </c>
      <c r="M446" s="94" t="str">
        <f t="shared" si="226"/>
        <v/>
      </c>
      <c r="N446" s="94" t="str">
        <f t="shared" si="227"/>
        <v/>
      </c>
      <c r="O446" s="94" t="str">
        <f t="shared" si="228"/>
        <v/>
      </c>
      <c r="P446" s="94" t="str">
        <f t="shared" si="229"/>
        <v/>
      </c>
      <c r="Q446" s="94" t="str">
        <f t="shared" si="230"/>
        <v/>
      </c>
      <c r="R446" s="94" t="str">
        <f t="shared" si="231"/>
        <v/>
      </c>
      <c r="S446" s="94" t="str">
        <f t="shared" si="232"/>
        <v/>
      </c>
      <c r="T446" s="94" t="str">
        <f t="shared" si="233"/>
        <v/>
      </c>
      <c r="U446" s="94" t="str">
        <f t="shared" si="234"/>
        <v/>
      </c>
      <c r="V446" s="94" t="str">
        <f t="shared" si="235"/>
        <v/>
      </c>
      <c r="W446" s="94" t="str">
        <f t="shared" si="236"/>
        <v/>
      </c>
      <c r="X446" s="94" t="str">
        <f t="shared" si="237"/>
        <v/>
      </c>
      <c r="Y446" s="94" t="str">
        <f t="shared" si="238"/>
        <v/>
      </c>
      <c r="Z446" s="94" t="str">
        <f t="shared" si="239"/>
        <v/>
      </c>
      <c r="AA446" s="94" t="str">
        <f t="shared" si="240"/>
        <v/>
      </c>
      <c r="AB446" s="94" t="str">
        <f t="shared" si="241"/>
        <v/>
      </c>
      <c r="AC446" s="94" t="str">
        <f t="shared" si="242"/>
        <v/>
      </c>
      <c r="AD446" s="95" t="str">
        <f t="shared" si="243"/>
        <v/>
      </c>
      <c r="AE446" s="92">
        <f t="shared" si="212"/>
        <v>0</v>
      </c>
      <c r="AF446" s="97" t="str">
        <f t="shared" si="213"/>
        <v/>
      </c>
      <c r="AG446" s="92">
        <f t="shared" si="214"/>
        <v>0</v>
      </c>
      <c r="AH446" s="92">
        <f t="shared" si="215"/>
        <v>0</v>
      </c>
    </row>
    <row r="447" spans="1:34" x14ac:dyDescent="0.25">
      <c r="A447" s="92" t="str">
        <f t="shared" si="216"/>
        <v/>
      </c>
      <c r="B447" s="49">
        <v>3019</v>
      </c>
      <c r="C447" s="115" t="s">
        <v>696</v>
      </c>
      <c r="D447" s="93" t="str">
        <f t="shared" si="217"/>
        <v/>
      </c>
      <c r="E447" s="94" t="str">
        <f t="shared" si="218"/>
        <v/>
      </c>
      <c r="F447" s="94" t="str">
        <f t="shared" si="219"/>
        <v/>
      </c>
      <c r="G447" s="94" t="str">
        <f t="shared" si="220"/>
        <v/>
      </c>
      <c r="H447" s="94" t="str">
        <f t="shared" si="221"/>
        <v/>
      </c>
      <c r="I447" s="94" t="str">
        <f t="shared" si="222"/>
        <v/>
      </c>
      <c r="J447" s="94" t="str">
        <f t="shared" si="223"/>
        <v/>
      </c>
      <c r="K447" s="94" t="str">
        <f t="shared" si="224"/>
        <v/>
      </c>
      <c r="L447" s="94" t="str">
        <f t="shared" si="225"/>
        <v/>
      </c>
      <c r="M447" s="94" t="str">
        <f t="shared" si="226"/>
        <v/>
      </c>
      <c r="N447" s="94" t="str">
        <f t="shared" si="227"/>
        <v/>
      </c>
      <c r="O447" s="94" t="str">
        <f t="shared" si="228"/>
        <v/>
      </c>
      <c r="P447" s="94" t="str">
        <f t="shared" si="229"/>
        <v/>
      </c>
      <c r="Q447" s="94" t="str">
        <f t="shared" si="230"/>
        <v/>
      </c>
      <c r="R447" s="94" t="str">
        <f t="shared" si="231"/>
        <v/>
      </c>
      <c r="S447" s="94" t="str">
        <f t="shared" si="232"/>
        <v/>
      </c>
      <c r="T447" s="94" t="str">
        <f t="shared" si="233"/>
        <v/>
      </c>
      <c r="U447" s="94" t="str">
        <f t="shared" si="234"/>
        <v/>
      </c>
      <c r="V447" s="94" t="str">
        <f t="shared" si="235"/>
        <v/>
      </c>
      <c r="W447" s="94" t="str">
        <f t="shared" si="236"/>
        <v/>
      </c>
      <c r="X447" s="94" t="str">
        <f t="shared" si="237"/>
        <v/>
      </c>
      <c r="Y447" s="94" t="str">
        <f t="shared" si="238"/>
        <v/>
      </c>
      <c r="Z447" s="94" t="str">
        <f t="shared" si="239"/>
        <v/>
      </c>
      <c r="AA447" s="94" t="str">
        <f t="shared" si="240"/>
        <v/>
      </c>
      <c r="AB447" s="94" t="str">
        <f t="shared" si="241"/>
        <v/>
      </c>
      <c r="AC447" s="94" t="str">
        <f t="shared" si="242"/>
        <v/>
      </c>
      <c r="AD447" s="95" t="str">
        <f t="shared" si="243"/>
        <v/>
      </c>
      <c r="AE447" s="92">
        <f t="shared" si="212"/>
        <v>0</v>
      </c>
      <c r="AF447" s="97" t="str">
        <f t="shared" si="213"/>
        <v/>
      </c>
      <c r="AG447" s="92">
        <f t="shared" si="214"/>
        <v>0</v>
      </c>
      <c r="AH447" s="92">
        <f t="shared" si="215"/>
        <v>0</v>
      </c>
    </row>
    <row r="448" spans="1:34" x14ac:dyDescent="0.25">
      <c r="A448" s="92" t="str">
        <f t="shared" si="216"/>
        <v/>
      </c>
      <c r="B448" s="49">
        <v>8302</v>
      </c>
      <c r="C448" s="115" t="s">
        <v>697</v>
      </c>
      <c r="D448" s="93" t="str">
        <f t="shared" si="217"/>
        <v/>
      </c>
      <c r="E448" s="94" t="str">
        <f t="shared" si="218"/>
        <v/>
      </c>
      <c r="F448" s="94" t="str">
        <f t="shared" si="219"/>
        <v/>
      </c>
      <c r="G448" s="94" t="str">
        <f t="shared" si="220"/>
        <v/>
      </c>
      <c r="H448" s="94" t="str">
        <f t="shared" si="221"/>
        <v/>
      </c>
      <c r="I448" s="94" t="str">
        <f t="shared" si="222"/>
        <v/>
      </c>
      <c r="J448" s="94" t="str">
        <f t="shared" si="223"/>
        <v/>
      </c>
      <c r="K448" s="94" t="str">
        <f t="shared" si="224"/>
        <v/>
      </c>
      <c r="L448" s="94" t="str">
        <f t="shared" si="225"/>
        <v/>
      </c>
      <c r="M448" s="94" t="str">
        <f t="shared" si="226"/>
        <v/>
      </c>
      <c r="N448" s="94" t="str">
        <f t="shared" si="227"/>
        <v/>
      </c>
      <c r="O448" s="94" t="str">
        <f t="shared" si="228"/>
        <v/>
      </c>
      <c r="P448" s="94" t="str">
        <f t="shared" si="229"/>
        <v/>
      </c>
      <c r="Q448" s="94" t="str">
        <f t="shared" si="230"/>
        <v/>
      </c>
      <c r="R448" s="94" t="str">
        <f t="shared" si="231"/>
        <v/>
      </c>
      <c r="S448" s="94" t="str">
        <f t="shared" si="232"/>
        <v/>
      </c>
      <c r="T448" s="94" t="str">
        <f t="shared" si="233"/>
        <v/>
      </c>
      <c r="U448" s="94" t="str">
        <f t="shared" si="234"/>
        <v/>
      </c>
      <c r="V448" s="94" t="str">
        <f t="shared" si="235"/>
        <v/>
      </c>
      <c r="W448" s="94" t="str">
        <f t="shared" si="236"/>
        <v/>
      </c>
      <c r="X448" s="94" t="str">
        <f t="shared" si="237"/>
        <v/>
      </c>
      <c r="Y448" s="94" t="str">
        <f t="shared" si="238"/>
        <v/>
      </c>
      <c r="Z448" s="94" t="str">
        <f t="shared" si="239"/>
        <v/>
      </c>
      <c r="AA448" s="94" t="str">
        <f t="shared" si="240"/>
        <v/>
      </c>
      <c r="AB448" s="94" t="str">
        <f t="shared" si="241"/>
        <v/>
      </c>
      <c r="AC448" s="94" t="str">
        <f t="shared" si="242"/>
        <v/>
      </c>
      <c r="AD448" s="95" t="str">
        <f t="shared" si="243"/>
        <v/>
      </c>
      <c r="AE448" s="92">
        <f t="shared" ref="AE448:AE492" si="244">IF(B448&lt;&gt;"",COUNT(D448:AC448),"")</f>
        <v>0</v>
      </c>
      <c r="AF448" s="97" t="str">
        <f t="shared" ref="AF448:AF492" si="245">IFERROR(((AG448*2)+(AH448*1))/(AE448*2),"")</f>
        <v/>
      </c>
      <c r="AG448" s="92">
        <f t="shared" ref="AG448:AG492" si="246">IF(B448&lt;&gt;"",COUNTIF(D448:AC448,"=3"),"")</f>
        <v>0</v>
      </c>
      <c r="AH448" s="92">
        <f t="shared" ref="AH448:AH492" si="247">IF(B448&lt;&gt;"",COUNTIF(D448:AC448,"=1"),"")</f>
        <v>0</v>
      </c>
    </row>
    <row r="449" spans="1:34" x14ac:dyDescent="0.25">
      <c r="A449" s="92" t="str">
        <f t="shared" si="216"/>
        <v/>
      </c>
      <c r="B449" s="49">
        <v>4876</v>
      </c>
      <c r="C449" s="115" t="s">
        <v>698</v>
      </c>
      <c r="D449" s="93" t="str">
        <f t="shared" si="217"/>
        <v/>
      </c>
      <c r="E449" s="94" t="str">
        <f t="shared" si="218"/>
        <v/>
      </c>
      <c r="F449" s="94" t="str">
        <f t="shared" si="219"/>
        <v/>
      </c>
      <c r="G449" s="94" t="str">
        <f t="shared" si="220"/>
        <v/>
      </c>
      <c r="H449" s="94" t="str">
        <f t="shared" si="221"/>
        <v/>
      </c>
      <c r="I449" s="94" t="str">
        <f t="shared" si="222"/>
        <v/>
      </c>
      <c r="J449" s="94" t="str">
        <f t="shared" si="223"/>
        <v/>
      </c>
      <c r="K449" s="94" t="str">
        <f t="shared" si="224"/>
        <v/>
      </c>
      <c r="L449" s="94" t="str">
        <f t="shared" si="225"/>
        <v/>
      </c>
      <c r="M449" s="94" t="str">
        <f t="shared" si="226"/>
        <v/>
      </c>
      <c r="N449" s="94" t="str">
        <f t="shared" si="227"/>
        <v/>
      </c>
      <c r="O449" s="94" t="str">
        <f t="shared" si="228"/>
        <v/>
      </c>
      <c r="P449" s="94" t="str">
        <f t="shared" si="229"/>
        <v/>
      </c>
      <c r="Q449" s="94" t="str">
        <f t="shared" si="230"/>
        <v/>
      </c>
      <c r="R449" s="94" t="str">
        <f t="shared" si="231"/>
        <v/>
      </c>
      <c r="S449" s="94" t="str">
        <f t="shared" si="232"/>
        <v/>
      </c>
      <c r="T449" s="94" t="str">
        <f t="shared" si="233"/>
        <v/>
      </c>
      <c r="U449" s="94" t="str">
        <f t="shared" si="234"/>
        <v/>
      </c>
      <c r="V449" s="94" t="str">
        <f t="shared" si="235"/>
        <v/>
      </c>
      <c r="W449" s="94" t="str">
        <f t="shared" si="236"/>
        <v/>
      </c>
      <c r="X449" s="94" t="str">
        <f t="shared" si="237"/>
        <v/>
      </c>
      <c r="Y449" s="94" t="str">
        <f t="shared" si="238"/>
        <v/>
      </c>
      <c r="Z449" s="94" t="str">
        <f t="shared" si="239"/>
        <v/>
      </c>
      <c r="AA449" s="94" t="str">
        <f t="shared" si="240"/>
        <v/>
      </c>
      <c r="AB449" s="94" t="str">
        <f t="shared" si="241"/>
        <v/>
      </c>
      <c r="AC449" s="94" t="str">
        <f t="shared" si="242"/>
        <v/>
      </c>
      <c r="AD449" s="95" t="str">
        <f t="shared" si="243"/>
        <v/>
      </c>
      <c r="AE449" s="92">
        <f t="shared" si="244"/>
        <v>0</v>
      </c>
      <c r="AF449" s="97" t="str">
        <f t="shared" si="245"/>
        <v/>
      </c>
      <c r="AG449" s="92">
        <f t="shared" si="246"/>
        <v>0</v>
      </c>
      <c r="AH449" s="92">
        <f t="shared" si="247"/>
        <v>0</v>
      </c>
    </row>
    <row r="450" spans="1:34" x14ac:dyDescent="0.25">
      <c r="A450" s="92" t="str">
        <f t="shared" ref="A450:A513" si="248">IF(AD450&lt;&gt;"",RANK(AD450,AD:AD),"")</f>
        <v/>
      </c>
      <c r="B450" s="49">
        <v>4780</v>
      </c>
      <c r="C450" s="115" t="s">
        <v>699</v>
      </c>
      <c r="D450" s="93" t="str">
        <f t="shared" ref="D450:D513" si="249">IFERROR(VLOOKUP($B450,eaw1_,2,FALSE),"")</f>
        <v/>
      </c>
      <c r="E450" s="94" t="str">
        <f t="shared" ref="E450:E513" si="250">IFERROR(VLOOKUP($B450,eaw2_,2,FALSE),"")</f>
        <v/>
      </c>
      <c r="F450" s="94" t="str">
        <f t="shared" ref="F450:F513" si="251">IFERROR(VLOOKUP($B450,eaw3_,2,FALSE),"")</f>
        <v/>
      </c>
      <c r="G450" s="94" t="str">
        <f t="shared" ref="G450:G513" si="252">IFERROR(VLOOKUP($B450,eaw4_,2,FALSE),"")</f>
        <v/>
      </c>
      <c r="H450" s="94" t="str">
        <f t="shared" ref="H450:H513" si="253">IFERROR(VLOOKUP($B450,eaw5_,2,FALSE),"")</f>
        <v/>
      </c>
      <c r="I450" s="94" t="str">
        <f t="shared" ref="I450:I513" si="254">IFERROR(VLOOKUP($B450,eaw6_,2,FALSE),"")</f>
        <v/>
      </c>
      <c r="J450" s="94" t="str">
        <f t="shared" ref="J450:J513" si="255">IFERROR(VLOOKUP($B450,eaw7_,2,FALSE),"")</f>
        <v/>
      </c>
      <c r="K450" s="94" t="str">
        <f t="shared" ref="K450:K513" si="256">IFERROR(VLOOKUP($B450,eaw8_,2,FALSE),"")</f>
        <v/>
      </c>
      <c r="L450" s="94" t="str">
        <f t="shared" ref="L450:L513" si="257">IFERROR(VLOOKUP($B450,eaw9_,2,FALSE),"")</f>
        <v/>
      </c>
      <c r="M450" s="94" t="str">
        <f t="shared" ref="M450:M513" si="258">IFERROR(VLOOKUP($B450,eaw10_,2,FALSE),"")</f>
        <v/>
      </c>
      <c r="N450" s="94" t="str">
        <f t="shared" ref="N450:N513" si="259">IFERROR(VLOOKUP($B450,eaw11_,2,FALSE),"")</f>
        <v/>
      </c>
      <c r="O450" s="94" t="str">
        <f t="shared" ref="O450:O513" si="260">IFERROR(VLOOKUP($B450,eaw12_,2,FALSE),"")</f>
        <v/>
      </c>
      <c r="P450" s="94" t="str">
        <f t="shared" ref="P450:P513" si="261">IFERROR(VLOOKUP($B450,eaw13_,2,FALSE),"")</f>
        <v/>
      </c>
      <c r="Q450" s="94" t="str">
        <f t="shared" ref="Q450:Q513" si="262">IFERROR(VLOOKUP($B450,eaw14_,2,FALSE),"")</f>
        <v/>
      </c>
      <c r="R450" s="94" t="str">
        <f t="shared" ref="R450:R513" si="263">IFERROR(VLOOKUP($B450,eaw15_,2,FALSE),"")</f>
        <v/>
      </c>
      <c r="S450" s="94" t="str">
        <f t="shared" ref="S450:S513" si="264">IFERROR(VLOOKUP($B450,eaw16_,2,FALSE),"")</f>
        <v/>
      </c>
      <c r="T450" s="94" t="str">
        <f t="shared" ref="T450:T513" si="265">IFERROR(VLOOKUP($B450,eaw17_,2,FALSE),"")</f>
        <v/>
      </c>
      <c r="U450" s="94" t="str">
        <f t="shared" ref="U450:U513" si="266">IFERROR(VLOOKUP($B450,eaw18_,2,FALSE),"")</f>
        <v/>
      </c>
      <c r="V450" s="94" t="str">
        <f t="shared" ref="V450:V513" si="267">IFERROR(VLOOKUP($B450,eaw19_,2,FALSE),"")</f>
        <v/>
      </c>
      <c r="W450" s="94" t="str">
        <f t="shared" ref="W450:W513" si="268">IFERROR(VLOOKUP($B450,eaw20_,2,FALSE),"")</f>
        <v/>
      </c>
      <c r="X450" s="94" t="str">
        <f t="shared" ref="X450:X513" si="269">IFERROR(VLOOKUP($B450,eaw21_,2,FALSE),"")</f>
        <v/>
      </c>
      <c r="Y450" s="94" t="str">
        <f t="shared" ref="Y450:Y513" si="270">IFERROR(VLOOKUP($B450,eaw22_,2,FALSE),"")</f>
        <v/>
      </c>
      <c r="Z450" s="94" t="str">
        <f t="shared" ref="Z450:Z513" si="271">IFERROR(VLOOKUP($B450,eaw23_,2,FALSE),"")</f>
        <v/>
      </c>
      <c r="AA450" s="94" t="str">
        <f t="shared" ref="AA450:AA513" si="272">IFERROR(VLOOKUP($B450,eaw24_,2,FALSE),"")</f>
        <v/>
      </c>
      <c r="AB450" s="94" t="str">
        <f t="shared" ref="AB450:AB513" si="273">IFERROR(VLOOKUP($B450,eaw25_,2,FALSE),"")</f>
        <v/>
      </c>
      <c r="AC450" s="94" t="str">
        <f t="shared" ref="AC450:AC513" si="274">IFERROR(VLOOKUP($B450,eaw26_,2,FALSE),"")</f>
        <v/>
      </c>
      <c r="AD450" s="95" t="str">
        <f t="shared" ref="AD450:AD513" si="275">IF(COUNTIF(D450:AC450,"&gt;=0"),SUM(D450:AC450),"")</f>
        <v/>
      </c>
      <c r="AE450" s="92">
        <f t="shared" si="244"/>
        <v>0</v>
      </c>
      <c r="AF450" s="97" t="str">
        <f t="shared" si="245"/>
        <v/>
      </c>
      <c r="AG450" s="92">
        <f t="shared" si="246"/>
        <v>0</v>
      </c>
      <c r="AH450" s="92">
        <f t="shared" si="247"/>
        <v>0</v>
      </c>
    </row>
    <row r="451" spans="1:34" x14ac:dyDescent="0.25">
      <c r="A451" s="92" t="str">
        <f t="shared" si="248"/>
        <v/>
      </c>
      <c r="B451" s="49">
        <v>4875</v>
      </c>
      <c r="C451" s="115" t="s">
        <v>700</v>
      </c>
      <c r="D451" s="93" t="str">
        <f t="shared" si="249"/>
        <v/>
      </c>
      <c r="E451" s="94" t="str">
        <f t="shared" si="250"/>
        <v/>
      </c>
      <c r="F451" s="94" t="str">
        <f t="shared" si="251"/>
        <v/>
      </c>
      <c r="G451" s="94" t="str">
        <f t="shared" si="252"/>
        <v/>
      </c>
      <c r="H451" s="94" t="str">
        <f t="shared" si="253"/>
        <v/>
      </c>
      <c r="I451" s="94" t="str">
        <f t="shared" si="254"/>
        <v/>
      </c>
      <c r="J451" s="94" t="str">
        <f t="shared" si="255"/>
        <v/>
      </c>
      <c r="K451" s="94" t="str">
        <f t="shared" si="256"/>
        <v/>
      </c>
      <c r="L451" s="94" t="str">
        <f t="shared" si="257"/>
        <v/>
      </c>
      <c r="M451" s="94" t="str">
        <f t="shared" si="258"/>
        <v/>
      </c>
      <c r="N451" s="94" t="str">
        <f t="shared" si="259"/>
        <v/>
      </c>
      <c r="O451" s="94" t="str">
        <f t="shared" si="260"/>
        <v/>
      </c>
      <c r="P451" s="94" t="str">
        <f t="shared" si="261"/>
        <v/>
      </c>
      <c r="Q451" s="94" t="str">
        <f t="shared" si="262"/>
        <v/>
      </c>
      <c r="R451" s="94" t="str">
        <f t="shared" si="263"/>
        <v/>
      </c>
      <c r="S451" s="94" t="str">
        <f t="shared" si="264"/>
        <v/>
      </c>
      <c r="T451" s="94" t="str">
        <f t="shared" si="265"/>
        <v/>
      </c>
      <c r="U451" s="94" t="str">
        <f t="shared" si="266"/>
        <v/>
      </c>
      <c r="V451" s="94" t="str">
        <f t="shared" si="267"/>
        <v/>
      </c>
      <c r="W451" s="94" t="str">
        <f t="shared" si="268"/>
        <v/>
      </c>
      <c r="X451" s="94" t="str">
        <f t="shared" si="269"/>
        <v/>
      </c>
      <c r="Y451" s="94" t="str">
        <f t="shared" si="270"/>
        <v/>
      </c>
      <c r="Z451" s="94" t="str">
        <f t="shared" si="271"/>
        <v/>
      </c>
      <c r="AA451" s="94" t="str">
        <f t="shared" si="272"/>
        <v/>
      </c>
      <c r="AB451" s="94" t="str">
        <f t="shared" si="273"/>
        <v/>
      </c>
      <c r="AC451" s="94" t="str">
        <f t="shared" si="274"/>
        <v/>
      </c>
      <c r="AD451" s="95" t="str">
        <f t="shared" si="275"/>
        <v/>
      </c>
      <c r="AE451" s="92">
        <f t="shared" si="244"/>
        <v>0</v>
      </c>
      <c r="AF451" s="97" t="str">
        <f t="shared" si="245"/>
        <v/>
      </c>
      <c r="AG451" s="92">
        <f t="shared" si="246"/>
        <v>0</v>
      </c>
      <c r="AH451" s="92">
        <f t="shared" si="247"/>
        <v>0</v>
      </c>
    </row>
    <row r="452" spans="1:34" x14ac:dyDescent="0.25">
      <c r="A452" s="92" t="str">
        <f t="shared" si="248"/>
        <v/>
      </c>
      <c r="B452" s="49">
        <v>6016</v>
      </c>
      <c r="C452" s="115" t="s">
        <v>702</v>
      </c>
      <c r="D452" s="93" t="str">
        <f t="shared" si="249"/>
        <v/>
      </c>
      <c r="E452" s="94" t="str">
        <f t="shared" si="250"/>
        <v/>
      </c>
      <c r="F452" s="94" t="str">
        <f t="shared" si="251"/>
        <v/>
      </c>
      <c r="G452" s="94" t="str">
        <f t="shared" si="252"/>
        <v/>
      </c>
      <c r="H452" s="94" t="str">
        <f t="shared" si="253"/>
        <v/>
      </c>
      <c r="I452" s="94" t="str">
        <f t="shared" si="254"/>
        <v/>
      </c>
      <c r="J452" s="94" t="str">
        <f t="shared" si="255"/>
        <v/>
      </c>
      <c r="K452" s="94" t="str">
        <f t="shared" si="256"/>
        <v/>
      </c>
      <c r="L452" s="94" t="str">
        <f t="shared" si="257"/>
        <v/>
      </c>
      <c r="M452" s="94" t="str">
        <f t="shared" si="258"/>
        <v/>
      </c>
      <c r="N452" s="94" t="str">
        <f t="shared" si="259"/>
        <v/>
      </c>
      <c r="O452" s="94" t="str">
        <f t="shared" si="260"/>
        <v/>
      </c>
      <c r="P452" s="94" t="str">
        <f t="shared" si="261"/>
        <v/>
      </c>
      <c r="Q452" s="94" t="str">
        <f t="shared" si="262"/>
        <v/>
      </c>
      <c r="R452" s="94" t="str">
        <f t="shared" si="263"/>
        <v/>
      </c>
      <c r="S452" s="94" t="str">
        <f t="shared" si="264"/>
        <v/>
      </c>
      <c r="T452" s="94" t="str">
        <f t="shared" si="265"/>
        <v/>
      </c>
      <c r="U452" s="94" t="str">
        <f t="shared" si="266"/>
        <v/>
      </c>
      <c r="V452" s="94" t="str">
        <f t="shared" si="267"/>
        <v/>
      </c>
      <c r="W452" s="94" t="str">
        <f t="shared" si="268"/>
        <v/>
      </c>
      <c r="X452" s="94" t="str">
        <f t="shared" si="269"/>
        <v/>
      </c>
      <c r="Y452" s="94" t="str">
        <f t="shared" si="270"/>
        <v/>
      </c>
      <c r="Z452" s="94" t="str">
        <f t="shared" si="271"/>
        <v/>
      </c>
      <c r="AA452" s="94" t="str">
        <f t="shared" si="272"/>
        <v/>
      </c>
      <c r="AB452" s="94" t="str">
        <f t="shared" si="273"/>
        <v/>
      </c>
      <c r="AC452" s="94" t="str">
        <f t="shared" si="274"/>
        <v/>
      </c>
      <c r="AD452" s="95" t="str">
        <f t="shared" si="275"/>
        <v/>
      </c>
      <c r="AE452" s="92">
        <f t="shared" si="244"/>
        <v>0</v>
      </c>
      <c r="AF452" s="97" t="str">
        <f t="shared" si="245"/>
        <v/>
      </c>
      <c r="AG452" s="92">
        <f t="shared" si="246"/>
        <v>0</v>
      </c>
      <c r="AH452" s="92">
        <f t="shared" si="247"/>
        <v>0</v>
      </c>
    </row>
    <row r="453" spans="1:34" x14ac:dyDescent="0.25">
      <c r="A453" s="92" t="str">
        <f t="shared" si="248"/>
        <v/>
      </c>
      <c r="B453" s="49">
        <v>8068</v>
      </c>
      <c r="C453" s="115" t="s">
        <v>707</v>
      </c>
      <c r="D453" s="93" t="str">
        <f t="shared" si="249"/>
        <v/>
      </c>
      <c r="E453" s="94" t="str">
        <f t="shared" si="250"/>
        <v/>
      </c>
      <c r="F453" s="94" t="str">
        <f t="shared" si="251"/>
        <v/>
      </c>
      <c r="G453" s="94" t="str">
        <f t="shared" si="252"/>
        <v/>
      </c>
      <c r="H453" s="94" t="str">
        <f t="shared" si="253"/>
        <v/>
      </c>
      <c r="I453" s="94" t="str">
        <f t="shared" si="254"/>
        <v/>
      </c>
      <c r="J453" s="94" t="str">
        <f t="shared" si="255"/>
        <v/>
      </c>
      <c r="K453" s="94" t="str">
        <f t="shared" si="256"/>
        <v/>
      </c>
      <c r="L453" s="94" t="str">
        <f t="shared" si="257"/>
        <v/>
      </c>
      <c r="M453" s="94" t="str">
        <f t="shared" si="258"/>
        <v/>
      </c>
      <c r="N453" s="94" t="str">
        <f t="shared" si="259"/>
        <v/>
      </c>
      <c r="O453" s="94" t="str">
        <f t="shared" si="260"/>
        <v/>
      </c>
      <c r="P453" s="94" t="str">
        <f t="shared" si="261"/>
        <v/>
      </c>
      <c r="Q453" s="94" t="str">
        <f t="shared" si="262"/>
        <v/>
      </c>
      <c r="R453" s="94" t="str">
        <f t="shared" si="263"/>
        <v/>
      </c>
      <c r="S453" s="94" t="str">
        <f t="shared" si="264"/>
        <v/>
      </c>
      <c r="T453" s="94" t="str">
        <f t="shared" si="265"/>
        <v/>
      </c>
      <c r="U453" s="94" t="str">
        <f t="shared" si="266"/>
        <v/>
      </c>
      <c r="V453" s="94" t="str">
        <f t="shared" si="267"/>
        <v/>
      </c>
      <c r="W453" s="94" t="str">
        <f t="shared" si="268"/>
        <v/>
      </c>
      <c r="X453" s="94" t="str">
        <f t="shared" si="269"/>
        <v/>
      </c>
      <c r="Y453" s="94" t="str">
        <f t="shared" si="270"/>
        <v/>
      </c>
      <c r="Z453" s="94" t="str">
        <f t="shared" si="271"/>
        <v/>
      </c>
      <c r="AA453" s="94" t="str">
        <f t="shared" si="272"/>
        <v/>
      </c>
      <c r="AB453" s="94" t="str">
        <f t="shared" si="273"/>
        <v/>
      </c>
      <c r="AC453" s="94" t="str">
        <f t="shared" si="274"/>
        <v/>
      </c>
      <c r="AD453" s="95" t="str">
        <f t="shared" si="275"/>
        <v/>
      </c>
      <c r="AE453" s="92">
        <f t="shared" si="244"/>
        <v>0</v>
      </c>
      <c r="AF453" s="97" t="str">
        <f t="shared" si="245"/>
        <v/>
      </c>
      <c r="AG453" s="92">
        <f t="shared" si="246"/>
        <v>0</v>
      </c>
      <c r="AH453" s="92">
        <f t="shared" si="247"/>
        <v>0</v>
      </c>
    </row>
    <row r="454" spans="1:34" x14ac:dyDescent="0.25">
      <c r="A454" s="92" t="str">
        <f t="shared" si="248"/>
        <v/>
      </c>
      <c r="B454" s="49">
        <v>1883</v>
      </c>
      <c r="C454" s="115" t="s">
        <v>709</v>
      </c>
      <c r="D454" s="93" t="str">
        <f t="shared" si="249"/>
        <v/>
      </c>
      <c r="E454" s="94" t="str">
        <f t="shared" si="250"/>
        <v/>
      </c>
      <c r="F454" s="94" t="str">
        <f t="shared" si="251"/>
        <v/>
      </c>
      <c r="G454" s="94" t="str">
        <f t="shared" si="252"/>
        <v/>
      </c>
      <c r="H454" s="94" t="str">
        <f t="shared" si="253"/>
        <v/>
      </c>
      <c r="I454" s="94" t="str">
        <f t="shared" si="254"/>
        <v/>
      </c>
      <c r="J454" s="94" t="str">
        <f t="shared" si="255"/>
        <v/>
      </c>
      <c r="K454" s="94" t="str">
        <f t="shared" si="256"/>
        <v/>
      </c>
      <c r="L454" s="94" t="str">
        <f t="shared" si="257"/>
        <v/>
      </c>
      <c r="M454" s="94" t="str">
        <f t="shared" si="258"/>
        <v/>
      </c>
      <c r="N454" s="94" t="str">
        <f t="shared" si="259"/>
        <v/>
      </c>
      <c r="O454" s="94" t="str">
        <f t="shared" si="260"/>
        <v/>
      </c>
      <c r="P454" s="94" t="str">
        <f t="shared" si="261"/>
        <v/>
      </c>
      <c r="Q454" s="94" t="str">
        <f t="shared" si="262"/>
        <v/>
      </c>
      <c r="R454" s="94" t="str">
        <f t="shared" si="263"/>
        <v/>
      </c>
      <c r="S454" s="94" t="str">
        <f t="shared" si="264"/>
        <v/>
      </c>
      <c r="T454" s="94" t="str">
        <f t="shared" si="265"/>
        <v/>
      </c>
      <c r="U454" s="94" t="str">
        <f t="shared" si="266"/>
        <v/>
      </c>
      <c r="V454" s="94" t="str">
        <f t="shared" si="267"/>
        <v/>
      </c>
      <c r="W454" s="94" t="str">
        <f t="shared" si="268"/>
        <v/>
      </c>
      <c r="X454" s="94" t="str">
        <f t="shared" si="269"/>
        <v/>
      </c>
      <c r="Y454" s="94" t="str">
        <f t="shared" si="270"/>
        <v/>
      </c>
      <c r="Z454" s="94" t="str">
        <f t="shared" si="271"/>
        <v/>
      </c>
      <c r="AA454" s="94" t="str">
        <f t="shared" si="272"/>
        <v/>
      </c>
      <c r="AB454" s="94" t="str">
        <f t="shared" si="273"/>
        <v/>
      </c>
      <c r="AC454" s="94" t="str">
        <f t="shared" si="274"/>
        <v/>
      </c>
      <c r="AD454" s="95" t="str">
        <f t="shared" si="275"/>
        <v/>
      </c>
      <c r="AE454" s="92">
        <f t="shared" si="244"/>
        <v>0</v>
      </c>
      <c r="AF454" s="97" t="str">
        <f t="shared" si="245"/>
        <v/>
      </c>
      <c r="AG454" s="92">
        <f t="shared" si="246"/>
        <v>0</v>
      </c>
      <c r="AH454" s="92">
        <f t="shared" si="247"/>
        <v>0</v>
      </c>
    </row>
    <row r="455" spans="1:34" x14ac:dyDescent="0.25">
      <c r="A455" s="92" t="str">
        <f t="shared" si="248"/>
        <v/>
      </c>
      <c r="B455" s="49">
        <v>7803</v>
      </c>
      <c r="C455" s="115" t="s">
        <v>711</v>
      </c>
      <c r="D455" s="93" t="str">
        <f t="shared" si="249"/>
        <v/>
      </c>
      <c r="E455" s="94" t="str">
        <f t="shared" si="250"/>
        <v/>
      </c>
      <c r="F455" s="94" t="str">
        <f t="shared" si="251"/>
        <v/>
      </c>
      <c r="G455" s="94" t="str">
        <f t="shared" si="252"/>
        <v/>
      </c>
      <c r="H455" s="94" t="str">
        <f t="shared" si="253"/>
        <v/>
      </c>
      <c r="I455" s="94" t="str">
        <f t="shared" si="254"/>
        <v/>
      </c>
      <c r="J455" s="94" t="str">
        <f t="shared" si="255"/>
        <v/>
      </c>
      <c r="K455" s="94" t="str">
        <f t="shared" si="256"/>
        <v/>
      </c>
      <c r="L455" s="94" t="str">
        <f t="shared" si="257"/>
        <v/>
      </c>
      <c r="M455" s="94" t="str">
        <f t="shared" si="258"/>
        <v/>
      </c>
      <c r="N455" s="94" t="str">
        <f t="shared" si="259"/>
        <v/>
      </c>
      <c r="O455" s="94" t="str">
        <f t="shared" si="260"/>
        <v/>
      </c>
      <c r="P455" s="94" t="str">
        <f t="shared" si="261"/>
        <v/>
      </c>
      <c r="Q455" s="94" t="str">
        <f t="shared" si="262"/>
        <v/>
      </c>
      <c r="R455" s="94" t="str">
        <f t="shared" si="263"/>
        <v/>
      </c>
      <c r="S455" s="94" t="str">
        <f t="shared" si="264"/>
        <v/>
      </c>
      <c r="T455" s="94" t="str">
        <f t="shared" si="265"/>
        <v/>
      </c>
      <c r="U455" s="94" t="str">
        <f t="shared" si="266"/>
        <v/>
      </c>
      <c r="V455" s="94" t="str">
        <f t="shared" si="267"/>
        <v/>
      </c>
      <c r="W455" s="94" t="str">
        <f t="shared" si="268"/>
        <v/>
      </c>
      <c r="X455" s="94" t="str">
        <f t="shared" si="269"/>
        <v/>
      </c>
      <c r="Y455" s="94" t="str">
        <f t="shared" si="270"/>
        <v/>
      </c>
      <c r="Z455" s="94" t="str">
        <f t="shared" si="271"/>
        <v/>
      </c>
      <c r="AA455" s="94" t="str">
        <f t="shared" si="272"/>
        <v/>
      </c>
      <c r="AB455" s="94" t="str">
        <f t="shared" si="273"/>
        <v/>
      </c>
      <c r="AC455" s="94" t="str">
        <f t="shared" si="274"/>
        <v/>
      </c>
      <c r="AD455" s="95" t="str">
        <f t="shared" si="275"/>
        <v/>
      </c>
      <c r="AE455" s="92">
        <f t="shared" si="244"/>
        <v>0</v>
      </c>
      <c r="AF455" s="97" t="str">
        <f t="shared" si="245"/>
        <v/>
      </c>
      <c r="AG455" s="92">
        <f t="shared" si="246"/>
        <v>0</v>
      </c>
      <c r="AH455" s="92">
        <f t="shared" si="247"/>
        <v>0</v>
      </c>
    </row>
    <row r="456" spans="1:34" x14ac:dyDescent="0.25">
      <c r="A456" s="92" t="str">
        <f t="shared" si="248"/>
        <v/>
      </c>
      <c r="B456" s="49">
        <v>2668</v>
      </c>
      <c r="C456" s="115" t="s">
        <v>712</v>
      </c>
      <c r="D456" s="93" t="str">
        <f t="shared" si="249"/>
        <v/>
      </c>
      <c r="E456" s="94" t="str">
        <f t="shared" si="250"/>
        <v/>
      </c>
      <c r="F456" s="94" t="str">
        <f t="shared" si="251"/>
        <v/>
      </c>
      <c r="G456" s="94" t="str">
        <f t="shared" si="252"/>
        <v/>
      </c>
      <c r="H456" s="94" t="str">
        <f t="shared" si="253"/>
        <v/>
      </c>
      <c r="I456" s="94" t="str">
        <f t="shared" si="254"/>
        <v/>
      </c>
      <c r="J456" s="94" t="str">
        <f t="shared" si="255"/>
        <v/>
      </c>
      <c r="K456" s="94" t="str">
        <f t="shared" si="256"/>
        <v/>
      </c>
      <c r="L456" s="94" t="str">
        <f t="shared" si="257"/>
        <v/>
      </c>
      <c r="M456" s="94" t="str">
        <f t="shared" si="258"/>
        <v/>
      </c>
      <c r="N456" s="94" t="str">
        <f t="shared" si="259"/>
        <v/>
      </c>
      <c r="O456" s="94" t="str">
        <f t="shared" si="260"/>
        <v/>
      </c>
      <c r="P456" s="94" t="str">
        <f t="shared" si="261"/>
        <v/>
      </c>
      <c r="Q456" s="94" t="str">
        <f t="shared" si="262"/>
        <v/>
      </c>
      <c r="R456" s="94" t="str">
        <f t="shared" si="263"/>
        <v/>
      </c>
      <c r="S456" s="94" t="str">
        <f t="shared" si="264"/>
        <v/>
      </c>
      <c r="T456" s="94" t="str">
        <f t="shared" si="265"/>
        <v/>
      </c>
      <c r="U456" s="94" t="str">
        <f t="shared" si="266"/>
        <v/>
      </c>
      <c r="V456" s="94" t="str">
        <f t="shared" si="267"/>
        <v/>
      </c>
      <c r="W456" s="94" t="str">
        <f t="shared" si="268"/>
        <v/>
      </c>
      <c r="X456" s="94" t="str">
        <f t="shared" si="269"/>
        <v/>
      </c>
      <c r="Y456" s="94" t="str">
        <f t="shared" si="270"/>
        <v/>
      </c>
      <c r="Z456" s="94" t="str">
        <f t="shared" si="271"/>
        <v/>
      </c>
      <c r="AA456" s="94" t="str">
        <f t="shared" si="272"/>
        <v/>
      </c>
      <c r="AB456" s="94" t="str">
        <f t="shared" si="273"/>
        <v/>
      </c>
      <c r="AC456" s="94" t="str">
        <f t="shared" si="274"/>
        <v/>
      </c>
      <c r="AD456" s="95" t="str">
        <f t="shared" si="275"/>
        <v/>
      </c>
      <c r="AE456" s="92">
        <f t="shared" si="244"/>
        <v>0</v>
      </c>
      <c r="AF456" s="97" t="str">
        <f t="shared" si="245"/>
        <v/>
      </c>
      <c r="AG456" s="92">
        <f t="shared" si="246"/>
        <v>0</v>
      </c>
      <c r="AH456" s="92">
        <f t="shared" si="247"/>
        <v>0</v>
      </c>
    </row>
    <row r="457" spans="1:34" x14ac:dyDescent="0.25">
      <c r="A457" s="92" t="str">
        <f t="shared" si="248"/>
        <v/>
      </c>
      <c r="B457" s="49">
        <v>2778</v>
      </c>
      <c r="C457" s="115" t="s">
        <v>713</v>
      </c>
      <c r="D457" s="93" t="str">
        <f t="shared" si="249"/>
        <v/>
      </c>
      <c r="E457" s="94" t="str">
        <f t="shared" si="250"/>
        <v/>
      </c>
      <c r="F457" s="94" t="str">
        <f t="shared" si="251"/>
        <v/>
      </c>
      <c r="G457" s="94" t="str">
        <f t="shared" si="252"/>
        <v/>
      </c>
      <c r="H457" s="94" t="str">
        <f t="shared" si="253"/>
        <v/>
      </c>
      <c r="I457" s="94" t="str">
        <f t="shared" si="254"/>
        <v/>
      </c>
      <c r="J457" s="94" t="str">
        <f t="shared" si="255"/>
        <v/>
      </c>
      <c r="K457" s="94" t="str">
        <f t="shared" si="256"/>
        <v/>
      </c>
      <c r="L457" s="94" t="str">
        <f t="shared" si="257"/>
        <v/>
      </c>
      <c r="M457" s="94" t="str">
        <f t="shared" si="258"/>
        <v/>
      </c>
      <c r="N457" s="94" t="str">
        <f t="shared" si="259"/>
        <v/>
      </c>
      <c r="O457" s="94" t="str">
        <f t="shared" si="260"/>
        <v/>
      </c>
      <c r="P457" s="94" t="str">
        <f t="shared" si="261"/>
        <v/>
      </c>
      <c r="Q457" s="94" t="str">
        <f t="shared" si="262"/>
        <v/>
      </c>
      <c r="R457" s="94" t="str">
        <f t="shared" si="263"/>
        <v/>
      </c>
      <c r="S457" s="94" t="str">
        <f t="shared" si="264"/>
        <v/>
      </c>
      <c r="T457" s="94" t="str">
        <f t="shared" si="265"/>
        <v/>
      </c>
      <c r="U457" s="94" t="str">
        <f t="shared" si="266"/>
        <v/>
      </c>
      <c r="V457" s="94" t="str">
        <f t="shared" si="267"/>
        <v/>
      </c>
      <c r="W457" s="94" t="str">
        <f t="shared" si="268"/>
        <v/>
      </c>
      <c r="X457" s="94" t="str">
        <f t="shared" si="269"/>
        <v/>
      </c>
      <c r="Y457" s="94" t="str">
        <f t="shared" si="270"/>
        <v/>
      </c>
      <c r="Z457" s="94" t="str">
        <f t="shared" si="271"/>
        <v/>
      </c>
      <c r="AA457" s="94" t="str">
        <f t="shared" si="272"/>
        <v/>
      </c>
      <c r="AB457" s="94" t="str">
        <f t="shared" si="273"/>
        <v/>
      </c>
      <c r="AC457" s="94" t="str">
        <f t="shared" si="274"/>
        <v/>
      </c>
      <c r="AD457" s="95" t="str">
        <f t="shared" si="275"/>
        <v/>
      </c>
      <c r="AE457" s="92">
        <f t="shared" si="244"/>
        <v>0</v>
      </c>
      <c r="AF457" s="97" t="str">
        <f t="shared" si="245"/>
        <v/>
      </c>
      <c r="AG457" s="92">
        <f t="shared" si="246"/>
        <v>0</v>
      </c>
      <c r="AH457" s="92">
        <f t="shared" si="247"/>
        <v>0</v>
      </c>
    </row>
    <row r="458" spans="1:34" x14ac:dyDescent="0.25">
      <c r="A458" s="92" t="str">
        <f t="shared" si="248"/>
        <v/>
      </c>
      <c r="B458" s="49">
        <v>1941</v>
      </c>
      <c r="C458" s="115" t="s">
        <v>715</v>
      </c>
      <c r="D458" s="93" t="str">
        <f t="shared" si="249"/>
        <v/>
      </c>
      <c r="E458" s="94" t="str">
        <f t="shared" si="250"/>
        <v/>
      </c>
      <c r="F458" s="94" t="str">
        <f t="shared" si="251"/>
        <v/>
      </c>
      <c r="G458" s="94" t="str">
        <f t="shared" si="252"/>
        <v/>
      </c>
      <c r="H458" s="94" t="str">
        <f t="shared" si="253"/>
        <v/>
      </c>
      <c r="I458" s="94" t="str">
        <f t="shared" si="254"/>
        <v/>
      </c>
      <c r="J458" s="94" t="str">
        <f t="shared" si="255"/>
        <v/>
      </c>
      <c r="K458" s="94" t="str">
        <f t="shared" si="256"/>
        <v/>
      </c>
      <c r="L458" s="94" t="str">
        <f t="shared" si="257"/>
        <v/>
      </c>
      <c r="M458" s="94" t="str">
        <f t="shared" si="258"/>
        <v/>
      </c>
      <c r="N458" s="94" t="str">
        <f t="shared" si="259"/>
        <v/>
      </c>
      <c r="O458" s="94" t="str">
        <f t="shared" si="260"/>
        <v/>
      </c>
      <c r="P458" s="94" t="str">
        <f t="shared" si="261"/>
        <v/>
      </c>
      <c r="Q458" s="94" t="str">
        <f t="shared" si="262"/>
        <v/>
      </c>
      <c r="R458" s="94" t="str">
        <f t="shared" si="263"/>
        <v/>
      </c>
      <c r="S458" s="94" t="str">
        <f t="shared" si="264"/>
        <v/>
      </c>
      <c r="T458" s="94" t="str">
        <f t="shared" si="265"/>
        <v/>
      </c>
      <c r="U458" s="94" t="str">
        <f t="shared" si="266"/>
        <v/>
      </c>
      <c r="V458" s="94" t="str">
        <f t="shared" si="267"/>
        <v/>
      </c>
      <c r="W458" s="94" t="str">
        <f t="shared" si="268"/>
        <v/>
      </c>
      <c r="X458" s="94" t="str">
        <f t="shared" si="269"/>
        <v/>
      </c>
      <c r="Y458" s="94" t="str">
        <f t="shared" si="270"/>
        <v/>
      </c>
      <c r="Z458" s="94" t="str">
        <f t="shared" si="271"/>
        <v/>
      </c>
      <c r="AA458" s="94" t="str">
        <f t="shared" si="272"/>
        <v/>
      </c>
      <c r="AB458" s="94" t="str">
        <f t="shared" si="273"/>
        <v/>
      </c>
      <c r="AC458" s="94" t="str">
        <f t="shared" si="274"/>
        <v/>
      </c>
      <c r="AD458" s="95" t="str">
        <f t="shared" si="275"/>
        <v/>
      </c>
      <c r="AE458" s="92">
        <f t="shared" si="244"/>
        <v>0</v>
      </c>
      <c r="AF458" s="97" t="str">
        <f t="shared" si="245"/>
        <v/>
      </c>
      <c r="AG458" s="92">
        <f t="shared" si="246"/>
        <v>0</v>
      </c>
      <c r="AH458" s="92">
        <f t="shared" si="247"/>
        <v>0</v>
      </c>
    </row>
    <row r="459" spans="1:34" x14ac:dyDescent="0.25">
      <c r="A459" s="92" t="str">
        <f t="shared" si="248"/>
        <v/>
      </c>
      <c r="B459" s="49">
        <v>1311</v>
      </c>
      <c r="C459" s="115" t="s">
        <v>716</v>
      </c>
      <c r="D459" s="93" t="str">
        <f t="shared" si="249"/>
        <v/>
      </c>
      <c r="E459" s="94" t="str">
        <f t="shared" si="250"/>
        <v/>
      </c>
      <c r="F459" s="94" t="str">
        <f t="shared" si="251"/>
        <v/>
      </c>
      <c r="G459" s="94" t="str">
        <f t="shared" si="252"/>
        <v/>
      </c>
      <c r="H459" s="94" t="str">
        <f t="shared" si="253"/>
        <v/>
      </c>
      <c r="I459" s="94" t="str">
        <f t="shared" si="254"/>
        <v/>
      </c>
      <c r="J459" s="94" t="str">
        <f t="shared" si="255"/>
        <v/>
      </c>
      <c r="K459" s="94" t="str">
        <f t="shared" si="256"/>
        <v/>
      </c>
      <c r="L459" s="94" t="str">
        <f t="shared" si="257"/>
        <v/>
      </c>
      <c r="M459" s="94" t="str">
        <f t="shared" si="258"/>
        <v/>
      </c>
      <c r="N459" s="94" t="str">
        <f t="shared" si="259"/>
        <v/>
      </c>
      <c r="O459" s="94" t="str">
        <f t="shared" si="260"/>
        <v/>
      </c>
      <c r="P459" s="94" t="str">
        <f t="shared" si="261"/>
        <v/>
      </c>
      <c r="Q459" s="94" t="str">
        <f t="shared" si="262"/>
        <v/>
      </c>
      <c r="R459" s="94" t="str">
        <f t="shared" si="263"/>
        <v/>
      </c>
      <c r="S459" s="94" t="str">
        <f t="shared" si="264"/>
        <v/>
      </c>
      <c r="T459" s="94" t="str">
        <f t="shared" si="265"/>
        <v/>
      </c>
      <c r="U459" s="94" t="str">
        <f t="shared" si="266"/>
        <v/>
      </c>
      <c r="V459" s="94" t="str">
        <f t="shared" si="267"/>
        <v/>
      </c>
      <c r="W459" s="94" t="str">
        <f t="shared" si="268"/>
        <v/>
      </c>
      <c r="X459" s="94" t="str">
        <f t="shared" si="269"/>
        <v/>
      </c>
      <c r="Y459" s="94" t="str">
        <f t="shared" si="270"/>
        <v/>
      </c>
      <c r="Z459" s="94" t="str">
        <f t="shared" si="271"/>
        <v/>
      </c>
      <c r="AA459" s="94" t="str">
        <f t="shared" si="272"/>
        <v/>
      </c>
      <c r="AB459" s="94" t="str">
        <f t="shared" si="273"/>
        <v/>
      </c>
      <c r="AC459" s="94" t="str">
        <f t="shared" si="274"/>
        <v/>
      </c>
      <c r="AD459" s="95" t="str">
        <f t="shared" si="275"/>
        <v/>
      </c>
      <c r="AE459" s="92">
        <f t="shared" si="244"/>
        <v>0</v>
      </c>
      <c r="AF459" s="97" t="str">
        <f t="shared" si="245"/>
        <v/>
      </c>
      <c r="AG459" s="92">
        <f t="shared" si="246"/>
        <v>0</v>
      </c>
      <c r="AH459" s="92">
        <f t="shared" si="247"/>
        <v>0</v>
      </c>
    </row>
    <row r="460" spans="1:34" x14ac:dyDescent="0.25">
      <c r="A460" s="92" t="str">
        <f t="shared" si="248"/>
        <v/>
      </c>
      <c r="B460" s="49">
        <v>4581</v>
      </c>
      <c r="C460" s="115" t="s">
        <v>717</v>
      </c>
      <c r="D460" s="93" t="str">
        <f t="shared" si="249"/>
        <v/>
      </c>
      <c r="E460" s="94" t="str">
        <f t="shared" si="250"/>
        <v/>
      </c>
      <c r="F460" s="94" t="str">
        <f t="shared" si="251"/>
        <v/>
      </c>
      <c r="G460" s="94" t="str">
        <f t="shared" si="252"/>
        <v/>
      </c>
      <c r="H460" s="94" t="str">
        <f t="shared" si="253"/>
        <v/>
      </c>
      <c r="I460" s="94" t="str">
        <f t="shared" si="254"/>
        <v/>
      </c>
      <c r="J460" s="94" t="str">
        <f t="shared" si="255"/>
        <v/>
      </c>
      <c r="K460" s="94" t="str">
        <f t="shared" si="256"/>
        <v/>
      </c>
      <c r="L460" s="94" t="str">
        <f t="shared" si="257"/>
        <v/>
      </c>
      <c r="M460" s="94" t="str">
        <f t="shared" si="258"/>
        <v/>
      </c>
      <c r="N460" s="94" t="str">
        <f t="shared" si="259"/>
        <v/>
      </c>
      <c r="O460" s="94" t="str">
        <f t="shared" si="260"/>
        <v/>
      </c>
      <c r="P460" s="94" t="str">
        <f t="shared" si="261"/>
        <v/>
      </c>
      <c r="Q460" s="94" t="str">
        <f t="shared" si="262"/>
        <v/>
      </c>
      <c r="R460" s="94" t="str">
        <f t="shared" si="263"/>
        <v/>
      </c>
      <c r="S460" s="94" t="str">
        <f t="shared" si="264"/>
        <v/>
      </c>
      <c r="T460" s="94" t="str">
        <f t="shared" si="265"/>
        <v/>
      </c>
      <c r="U460" s="94" t="str">
        <f t="shared" si="266"/>
        <v/>
      </c>
      <c r="V460" s="94" t="str">
        <f t="shared" si="267"/>
        <v/>
      </c>
      <c r="W460" s="94" t="str">
        <f t="shared" si="268"/>
        <v/>
      </c>
      <c r="X460" s="94" t="str">
        <f t="shared" si="269"/>
        <v/>
      </c>
      <c r="Y460" s="94" t="str">
        <f t="shared" si="270"/>
        <v/>
      </c>
      <c r="Z460" s="94" t="str">
        <f t="shared" si="271"/>
        <v/>
      </c>
      <c r="AA460" s="94" t="str">
        <f t="shared" si="272"/>
        <v/>
      </c>
      <c r="AB460" s="94" t="str">
        <f t="shared" si="273"/>
        <v/>
      </c>
      <c r="AC460" s="94" t="str">
        <f t="shared" si="274"/>
        <v/>
      </c>
      <c r="AD460" s="95" t="str">
        <f t="shared" si="275"/>
        <v/>
      </c>
      <c r="AE460" s="92">
        <f t="shared" si="244"/>
        <v>0</v>
      </c>
      <c r="AF460" s="97" t="str">
        <f t="shared" si="245"/>
        <v/>
      </c>
      <c r="AG460" s="92">
        <f t="shared" si="246"/>
        <v>0</v>
      </c>
      <c r="AH460" s="92">
        <f t="shared" si="247"/>
        <v>0</v>
      </c>
    </row>
    <row r="461" spans="1:34" x14ac:dyDescent="0.25">
      <c r="A461" s="92" t="str">
        <f t="shared" si="248"/>
        <v/>
      </c>
      <c r="B461" s="49">
        <v>6573</v>
      </c>
      <c r="C461" s="115" t="s">
        <v>718</v>
      </c>
      <c r="D461" s="93" t="str">
        <f t="shared" si="249"/>
        <v/>
      </c>
      <c r="E461" s="94" t="str">
        <f t="shared" si="250"/>
        <v/>
      </c>
      <c r="F461" s="94" t="str">
        <f t="shared" si="251"/>
        <v/>
      </c>
      <c r="G461" s="94" t="str">
        <f t="shared" si="252"/>
        <v/>
      </c>
      <c r="H461" s="94" t="str">
        <f t="shared" si="253"/>
        <v/>
      </c>
      <c r="I461" s="94" t="str">
        <f t="shared" si="254"/>
        <v/>
      </c>
      <c r="J461" s="94" t="str">
        <f t="shared" si="255"/>
        <v/>
      </c>
      <c r="K461" s="94" t="str">
        <f t="shared" si="256"/>
        <v/>
      </c>
      <c r="L461" s="94" t="str">
        <f t="shared" si="257"/>
        <v/>
      </c>
      <c r="M461" s="94" t="str">
        <f t="shared" si="258"/>
        <v/>
      </c>
      <c r="N461" s="94" t="str">
        <f t="shared" si="259"/>
        <v/>
      </c>
      <c r="O461" s="94" t="str">
        <f t="shared" si="260"/>
        <v/>
      </c>
      <c r="P461" s="94" t="str">
        <f t="shared" si="261"/>
        <v/>
      </c>
      <c r="Q461" s="94" t="str">
        <f t="shared" si="262"/>
        <v/>
      </c>
      <c r="R461" s="94" t="str">
        <f t="shared" si="263"/>
        <v/>
      </c>
      <c r="S461" s="94" t="str">
        <f t="shared" si="264"/>
        <v/>
      </c>
      <c r="T461" s="94" t="str">
        <f t="shared" si="265"/>
        <v/>
      </c>
      <c r="U461" s="94" t="str">
        <f t="shared" si="266"/>
        <v/>
      </c>
      <c r="V461" s="94" t="str">
        <f t="shared" si="267"/>
        <v/>
      </c>
      <c r="W461" s="94" t="str">
        <f t="shared" si="268"/>
        <v/>
      </c>
      <c r="X461" s="94" t="str">
        <f t="shared" si="269"/>
        <v/>
      </c>
      <c r="Y461" s="94" t="str">
        <f t="shared" si="270"/>
        <v/>
      </c>
      <c r="Z461" s="94" t="str">
        <f t="shared" si="271"/>
        <v/>
      </c>
      <c r="AA461" s="94" t="str">
        <f t="shared" si="272"/>
        <v/>
      </c>
      <c r="AB461" s="94" t="str">
        <f t="shared" si="273"/>
        <v/>
      </c>
      <c r="AC461" s="94" t="str">
        <f t="shared" si="274"/>
        <v/>
      </c>
      <c r="AD461" s="95" t="str">
        <f t="shared" si="275"/>
        <v/>
      </c>
      <c r="AE461" s="92">
        <f t="shared" si="244"/>
        <v>0</v>
      </c>
      <c r="AF461" s="97" t="str">
        <f t="shared" si="245"/>
        <v/>
      </c>
      <c r="AG461" s="92">
        <f t="shared" si="246"/>
        <v>0</v>
      </c>
      <c r="AH461" s="92">
        <f t="shared" si="247"/>
        <v>0</v>
      </c>
    </row>
    <row r="462" spans="1:34" x14ac:dyDescent="0.25">
      <c r="A462" s="92" t="str">
        <f t="shared" si="248"/>
        <v/>
      </c>
      <c r="B462" s="49">
        <v>7306</v>
      </c>
      <c r="C462" s="115" t="s">
        <v>719</v>
      </c>
      <c r="D462" s="93" t="str">
        <f t="shared" si="249"/>
        <v/>
      </c>
      <c r="E462" s="94" t="str">
        <f t="shared" si="250"/>
        <v/>
      </c>
      <c r="F462" s="107" t="str">
        <f t="shared" si="251"/>
        <v/>
      </c>
      <c r="G462" s="94" t="str">
        <f t="shared" si="252"/>
        <v/>
      </c>
      <c r="H462" s="94" t="str">
        <f t="shared" si="253"/>
        <v/>
      </c>
      <c r="I462" s="94" t="str">
        <f t="shared" si="254"/>
        <v/>
      </c>
      <c r="J462" s="94" t="str">
        <f t="shared" si="255"/>
        <v/>
      </c>
      <c r="K462" s="94" t="str">
        <f t="shared" si="256"/>
        <v/>
      </c>
      <c r="L462" s="94" t="str">
        <f t="shared" si="257"/>
        <v/>
      </c>
      <c r="M462" s="94" t="str">
        <f t="shared" si="258"/>
        <v/>
      </c>
      <c r="N462" s="94" t="str">
        <f t="shared" si="259"/>
        <v/>
      </c>
      <c r="O462" s="94" t="str">
        <f t="shared" si="260"/>
        <v/>
      </c>
      <c r="P462" s="94" t="str">
        <f t="shared" si="261"/>
        <v/>
      </c>
      <c r="Q462" s="94" t="str">
        <f t="shared" si="262"/>
        <v/>
      </c>
      <c r="R462" s="94" t="str">
        <f t="shared" si="263"/>
        <v/>
      </c>
      <c r="S462" s="94" t="str">
        <f t="shared" si="264"/>
        <v/>
      </c>
      <c r="T462" s="94" t="str">
        <f t="shared" si="265"/>
        <v/>
      </c>
      <c r="U462" s="94" t="str">
        <f t="shared" si="266"/>
        <v/>
      </c>
      <c r="V462" s="94" t="str">
        <f t="shared" si="267"/>
        <v/>
      </c>
      <c r="W462" s="94" t="str">
        <f t="shared" si="268"/>
        <v/>
      </c>
      <c r="X462" s="94" t="str">
        <f t="shared" si="269"/>
        <v/>
      </c>
      <c r="Y462" s="94" t="str">
        <f t="shared" si="270"/>
        <v/>
      </c>
      <c r="Z462" s="94" t="str">
        <f t="shared" si="271"/>
        <v/>
      </c>
      <c r="AA462" s="94" t="str">
        <f t="shared" si="272"/>
        <v/>
      </c>
      <c r="AB462" s="94" t="str">
        <f t="shared" si="273"/>
        <v/>
      </c>
      <c r="AC462" s="94" t="str">
        <f t="shared" si="274"/>
        <v/>
      </c>
      <c r="AD462" s="95" t="str">
        <f t="shared" si="275"/>
        <v/>
      </c>
      <c r="AE462" s="92">
        <f t="shared" si="244"/>
        <v>0</v>
      </c>
      <c r="AF462" s="97" t="str">
        <f t="shared" si="245"/>
        <v/>
      </c>
      <c r="AG462" s="92">
        <f t="shared" si="246"/>
        <v>0</v>
      </c>
      <c r="AH462" s="92">
        <f t="shared" si="247"/>
        <v>0</v>
      </c>
    </row>
    <row r="463" spans="1:34" x14ac:dyDescent="0.25">
      <c r="A463" s="92" t="str">
        <f t="shared" si="248"/>
        <v/>
      </c>
      <c r="B463" s="49">
        <v>2909</v>
      </c>
      <c r="C463" s="115" t="s">
        <v>720</v>
      </c>
      <c r="D463" s="93" t="str">
        <f t="shared" si="249"/>
        <v/>
      </c>
      <c r="E463" s="94" t="str">
        <f t="shared" si="250"/>
        <v/>
      </c>
      <c r="F463" s="94" t="str">
        <f t="shared" si="251"/>
        <v/>
      </c>
      <c r="G463" s="94" t="str">
        <f t="shared" si="252"/>
        <v/>
      </c>
      <c r="H463" s="94" t="str">
        <f t="shared" si="253"/>
        <v/>
      </c>
      <c r="I463" s="94" t="str">
        <f t="shared" si="254"/>
        <v/>
      </c>
      <c r="J463" s="94" t="str">
        <f t="shared" si="255"/>
        <v/>
      </c>
      <c r="K463" s="94" t="str">
        <f t="shared" si="256"/>
        <v/>
      </c>
      <c r="L463" s="94" t="str">
        <f t="shared" si="257"/>
        <v/>
      </c>
      <c r="M463" s="94" t="str">
        <f t="shared" si="258"/>
        <v/>
      </c>
      <c r="N463" s="94" t="str">
        <f t="shared" si="259"/>
        <v/>
      </c>
      <c r="O463" s="94" t="str">
        <f t="shared" si="260"/>
        <v/>
      </c>
      <c r="P463" s="94" t="str">
        <f t="shared" si="261"/>
        <v/>
      </c>
      <c r="Q463" s="94" t="str">
        <f t="shared" si="262"/>
        <v/>
      </c>
      <c r="R463" s="94" t="str">
        <f t="shared" si="263"/>
        <v/>
      </c>
      <c r="S463" s="94" t="str">
        <f t="shared" si="264"/>
        <v/>
      </c>
      <c r="T463" s="94" t="str">
        <f t="shared" si="265"/>
        <v/>
      </c>
      <c r="U463" s="94" t="str">
        <f t="shared" si="266"/>
        <v/>
      </c>
      <c r="V463" s="94" t="str">
        <f t="shared" si="267"/>
        <v/>
      </c>
      <c r="W463" s="94" t="str">
        <f t="shared" si="268"/>
        <v/>
      </c>
      <c r="X463" s="94" t="str">
        <f t="shared" si="269"/>
        <v/>
      </c>
      <c r="Y463" s="94" t="str">
        <f t="shared" si="270"/>
        <v/>
      </c>
      <c r="Z463" s="94" t="str">
        <f t="shared" si="271"/>
        <v/>
      </c>
      <c r="AA463" s="94" t="str">
        <f t="shared" si="272"/>
        <v/>
      </c>
      <c r="AB463" s="94" t="str">
        <f t="shared" si="273"/>
        <v/>
      </c>
      <c r="AC463" s="94" t="str">
        <f t="shared" si="274"/>
        <v/>
      </c>
      <c r="AD463" s="95" t="str">
        <f t="shared" si="275"/>
        <v/>
      </c>
      <c r="AE463" s="92">
        <f t="shared" si="244"/>
        <v>0</v>
      </c>
      <c r="AF463" s="97" t="str">
        <f t="shared" si="245"/>
        <v/>
      </c>
      <c r="AG463" s="92">
        <f t="shared" si="246"/>
        <v>0</v>
      </c>
      <c r="AH463" s="92">
        <f t="shared" si="247"/>
        <v>0</v>
      </c>
    </row>
    <row r="464" spans="1:34" x14ac:dyDescent="0.25">
      <c r="A464" s="92" t="str">
        <f t="shared" si="248"/>
        <v/>
      </c>
      <c r="B464" s="49">
        <v>2632</v>
      </c>
      <c r="C464" s="115" t="s">
        <v>721</v>
      </c>
      <c r="D464" s="93" t="str">
        <f t="shared" si="249"/>
        <v/>
      </c>
      <c r="E464" s="94" t="str">
        <f t="shared" si="250"/>
        <v/>
      </c>
      <c r="F464" s="94" t="str">
        <f t="shared" si="251"/>
        <v/>
      </c>
      <c r="G464" s="94" t="str">
        <f t="shared" si="252"/>
        <v/>
      </c>
      <c r="H464" s="94" t="str">
        <f t="shared" si="253"/>
        <v/>
      </c>
      <c r="I464" s="94" t="str">
        <f t="shared" si="254"/>
        <v/>
      </c>
      <c r="J464" s="94" t="str">
        <f t="shared" si="255"/>
        <v/>
      </c>
      <c r="K464" s="94" t="str">
        <f t="shared" si="256"/>
        <v/>
      </c>
      <c r="L464" s="94" t="str">
        <f t="shared" si="257"/>
        <v/>
      </c>
      <c r="M464" s="94" t="str">
        <f t="shared" si="258"/>
        <v/>
      </c>
      <c r="N464" s="94" t="str">
        <f t="shared" si="259"/>
        <v/>
      </c>
      <c r="O464" s="94" t="str">
        <f t="shared" si="260"/>
        <v/>
      </c>
      <c r="P464" s="94" t="str">
        <f t="shared" si="261"/>
        <v/>
      </c>
      <c r="Q464" s="94" t="str">
        <f t="shared" si="262"/>
        <v/>
      </c>
      <c r="R464" s="94" t="str">
        <f t="shared" si="263"/>
        <v/>
      </c>
      <c r="S464" s="94" t="str">
        <f t="shared" si="264"/>
        <v/>
      </c>
      <c r="T464" s="94" t="str">
        <f t="shared" si="265"/>
        <v/>
      </c>
      <c r="U464" s="94" t="str">
        <f t="shared" si="266"/>
        <v/>
      </c>
      <c r="V464" s="94" t="str">
        <f t="shared" si="267"/>
        <v/>
      </c>
      <c r="W464" s="94" t="str">
        <f t="shared" si="268"/>
        <v/>
      </c>
      <c r="X464" s="94" t="str">
        <f t="shared" si="269"/>
        <v/>
      </c>
      <c r="Y464" s="94" t="str">
        <f t="shared" si="270"/>
        <v/>
      </c>
      <c r="Z464" s="94" t="str">
        <f t="shared" si="271"/>
        <v/>
      </c>
      <c r="AA464" s="94" t="str">
        <f t="shared" si="272"/>
        <v/>
      </c>
      <c r="AB464" s="94" t="str">
        <f t="shared" si="273"/>
        <v/>
      </c>
      <c r="AC464" s="94" t="str">
        <f t="shared" si="274"/>
        <v/>
      </c>
      <c r="AD464" s="95" t="str">
        <f t="shared" si="275"/>
        <v/>
      </c>
      <c r="AE464" s="92">
        <f t="shared" si="244"/>
        <v>0</v>
      </c>
      <c r="AF464" s="97" t="str">
        <f t="shared" si="245"/>
        <v/>
      </c>
      <c r="AG464" s="92">
        <f t="shared" si="246"/>
        <v>0</v>
      </c>
      <c r="AH464" s="92">
        <f t="shared" si="247"/>
        <v>0</v>
      </c>
    </row>
    <row r="465" spans="1:34" x14ac:dyDescent="0.25">
      <c r="A465" s="92" t="str">
        <f t="shared" si="248"/>
        <v/>
      </c>
      <c r="B465" s="49">
        <v>6290</v>
      </c>
      <c r="C465" s="115" t="s">
        <v>724</v>
      </c>
      <c r="D465" s="93" t="str">
        <f t="shared" si="249"/>
        <v/>
      </c>
      <c r="E465" s="94" t="str">
        <f t="shared" si="250"/>
        <v/>
      </c>
      <c r="F465" s="94" t="str">
        <f t="shared" si="251"/>
        <v/>
      </c>
      <c r="G465" s="94" t="str">
        <f t="shared" si="252"/>
        <v/>
      </c>
      <c r="H465" s="94" t="str">
        <f t="shared" si="253"/>
        <v/>
      </c>
      <c r="I465" s="94" t="str">
        <f t="shared" si="254"/>
        <v/>
      </c>
      <c r="J465" s="94" t="str">
        <f t="shared" si="255"/>
        <v/>
      </c>
      <c r="K465" s="94" t="str">
        <f t="shared" si="256"/>
        <v/>
      </c>
      <c r="L465" s="94" t="str">
        <f t="shared" si="257"/>
        <v/>
      </c>
      <c r="M465" s="94" t="str">
        <f t="shared" si="258"/>
        <v/>
      </c>
      <c r="N465" s="94" t="str">
        <f t="shared" si="259"/>
        <v/>
      </c>
      <c r="O465" s="94" t="str">
        <f t="shared" si="260"/>
        <v/>
      </c>
      <c r="P465" s="94" t="str">
        <f t="shared" si="261"/>
        <v/>
      </c>
      <c r="Q465" s="94" t="str">
        <f t="shared" si="262"/>
        <v/>
      </c>
      <c r="R465" s="94" t="str">
        <f t="shared" si="263"/>
        <v/>
      </c>
      <c r="S465" s="94" t="str">
        <f t="shared" si="264"/>
        <v/>
      </c>
      <c r="T465" s="94" t="str">
        <f t="shared" si="265"/>
        <v/>
      </c>
      <c r="U465" s="94" t="str">
        <f t="shared" si="266"/>
        <v/>
      </c>
      <c r="V465" s="94" t="str">
        <f t="shared" si="267"/>
        <v/>
      </c>
      <c r="W465" s="94" t="str">
        <f t="shared" si="268"/>
        <v/>
      </c>
      <c r="X465" s="94" t="str">
        <f t="shared" si="269"/>
        <v/>
      </c>
      <c r="Y465" s="94" t="str">
        <f t="shared" si="270"/>
        <v/>
      </c>
      <c r="Z465" s="94" t="str">
        <f t="shared" si="271"/>
        <v/>
      </c>
      <c r="AA465" s="94" t="str">
        <f t="shared" si="272"/>
        <v/>
      </c>
      <c r="AB465" s="94" t="str">
        <f t="shared" si="273"/>
        <v/>
      </c>
      <c r="AC465" s="94" t="str">
        <f t="shared" si="274"/>
        <v/>
      </c>
      <c r="AD465" s="95" t="str">
        <f t="shared" si="275"/>
        <v/>
      </c>
      <c r="AE465" s="92">
        <f t="shared" si="244"/>
        <v>0</v>
      </c>
      <c r="AF465" s="97" t="str">
        <f t="shared" si="245"/>
        <v/>
      </c>
      <c r="AG465" s="92">
        <f t="shared" si="246"/>
        <v>0</v>
      </c>
      <c r="AH465" s="92">
        <f t="shared" si="247"/>
        <v>0</v>
      </c>
    </row>
    <row r="466" spans="1:34" x14ac:dyDescent="0.25">
      <c r="A466" s="92" t="str">
        <f t="shared" si="248"/>
        <v/>
      </c>
      <c r="B466" s="49">
        <v>3882</v>
      </c>
      <c r="C466" s="115" t="s">
        <v>725</v>
      </c>
      <c r="D466" s="93" t="str">
        <f t="shared" si="249"/>
        <v/>
      </c>
      <c r="E466" s="94" t="str">
        <f t="shared" si="250"/>
        <v/>
      </c>
      <c r="F466" s="94" t="str">
        <f t="shared" si="251"/>
        <v/>
      </c>
      <c r="G466" s="94" t="str">
        <f t="shared" si="252"/>
        <v/>
      </c>
      <c r="H466" s="94" t="str">
        <f t="shared" si="253"/>
        <v/>
      </c>
      <c r="I466" s="94" t="str">
        <f t="shared" si="254"/>
        <v/>
      </c>
      <c r="J466" s="94" t="str">
        <f t="shared" si="255"/>
        <v/>
      </c>
      <c r="K466" s="94" t="str">
        <f t="shared" si="256"/>
        <v/>
      </c>
      <c r="L466" s="94" t="str">
        <f t="shared" si="257"/>
        <v/>
      </c>
      <c r="M466" s="94" t="str">
        <f t="shared" si="258"/>
        <v/>
      </c>
      <c r="N466" s="94" t="str">
        <f t="shared" si="259"/>
        <v/>
      </c>
      <c r="O466" s="94" t="str">
        <f t="shared" si="260"/>
        <v/>
      </c>
      <c r="P466" s="94" t="str">
        <f t="shared" si="261"/>
        <v/>
      </c>
      <c r="Q466" s="94" t="str">
        <f t="shared" si="262"/>
        <v/>
      </c>
      <c r="R466" s="94" t="str">
        <f t="shared" si="263"/>
        <v/>
      </c>
      <c r="S466" s="94" t="str">
        <f t="shared" si="264"/>
        <v/>
      </c>
      <c r="T466" s="94" t="str">
        <f t="shared" si="265"/>
        <v/>
      </c>
      <c r="U466" s="94" t="str">
        <f t="shared" si="266"/>
        <v/>
      </c>
      <c r="V466" s="94" t="str">
        <f t="shared" si="267"/>
        <v/>
      </c>
      <c r="W466" s="94" t="str">
        <f t="shared" si="268"/>
        <v/>
      </c>
      <c r="X466" s="94" t="str">
        <f t="shared" si="269"/>
        <v/>
      </c>
      <c r="Y466" s="94" t="str">
        <f t="shared" si="270"/>
        <v/>
      </c>
      <c r="Z466" s="94" t="str">
        <f t="shared" si="271"/>
        <v/>
      </c>
      <c r="AA466" s="94" t="str">
        <f t="shared" si="272"/>
        <v/>
      </c>
      <c r="AB466" s="94" t="str">
        <f t="shared" si="273"/>
        <v/>
      </c>
      <c r="AC466" s="94" t="str">
        <f t="shared" si="274"/>
        <v/>
      </c>
      <c r="AD466" s="95" t="str">
        <f t="shared" si="275"/>
        <v/>
      </c>
      <c r="AE466" s="92">
        <f t="shared" si="244"/>
        <v>0</v>
      </c>
      <c r="AF466" s="97" t="str">
        <f t="shared" si="245"/>
        <v/>
      </c>
      <c r="AG466" s="92">
        <f t="shared" si="246"/>
        <v>0</v>
      </c>
      <c r="AH466" s="92">
        <f t="shared" si="247"/>
        <v>0</v>
      </c>
    </row>
    <row r="467" spans="1:34" x14ac:dyDescent="0.25">
      <c r="A467" s="92" t="str">
        <f t="shared" si="248"/>
        <v/>
      </c>
      <c r="B467" s="49">
        <v>3141</v>
      </c>
      <c r="C467" s="115" t="s">
        <v>729</v>
      </c>
      <c r="D467" s="93" t="str">
        <f t="shared" si="249"/>
        <v/>
      </c>
      <c r="E467" s="94" t="str">
        <f t="shared" si="250"/>
        <v/>
      </c>
      <c r="F467" s="94" t="str">
        <f t="shared" si="251"/>
        <v/>
      </c>
      <c r="G467" s="94" t="str">
        <f t="shared" si="252"/>
        <v/>
      </c>
      <c r="H467" s="94" t="str">
        <f t="shared" si="253"/>
        <v/>
      </c>
      <c r="I467" s="94" t="str">
        <f t="shared" si="254"/>
        <v/>
      </c>
      <c r="J467" s="94" t="str">
        <f t="shared" si="255"/>
        <v/>
      </c>
      <c r="K467" s="94" t="str">
        <f t="shared" si="256"/>
        <v/>
      </c>
      <c r="L467" s="94" t="str">
        <f t="shared" si="257"/>
        <v/>
      </c>
      <c r="M467" s="94" t="str">
        <f t="shared" si="258"/>
        <v/>
      </c>
      <c r="N467" s="94" t="str">
        <f t="shared" si="259"/>
        <v/>
      </c>
      <c r="O467" s="94" t="str">
        <f t="shared" si="260"/>
        <v/>
      </c>
      <c r="P467" s="94" t="str">
        <f t="shared" si="261"/>
        <v/>
      </c>
      <c r="Q467" s="94" t="str">
        <f t="shared" si="262"/>
        <v/>
      </c>
      <c r="R467" s="94" t="str">
        <f t="shared" si="263"/>
        <v/>
      </c>
      <c r="S467" s="94" t="str">
        <f t="shared" si="264"/>
        <v/>
      </c>
      <c r="T467" s="94" t="str">
        <f t="shared" si="265"/>
        <v/>
      </c>
      <c r="U467" s="94" t="str">
        <f t="shared" si="266"/>
        <v/>
      </c>
      <c r="V467" s="94" t="str">
        <f t="shared" si="267"/>
        <v/>
      </c>
      <c r="W467" s="94" t="str">
        <f t="shared" si="268"/>
        <v/>
      </c>
      <c r="X467" s="94" t="str">
        <f t="shared" si="269"/>
        <v/>
      </c>
      <c r="Y467" s="94" t="str">
        <f t="shared" si="270"/>
        <v/>
      </c>
      <c r="Z467" s="94" t="str">
        <f t="shared" si="271"/>
        <v/>
      </c>
      <c r="AA467" s="94" t="str">
        <f t="shared" si="272"/>
        <v/>
      </c>
      <c r="AB467" s="94" t="str">
        <f t="shared" si="273"/>
        <v/>
      </c>
      <c r="AC467" s="94" t="str">
        <f t="shared" si="274"/>
        <v/>
      </c>
      <c r="AD467" s="95" t="str">
        <f t="shared" si="275"/>
        <v/>
      </c>
      <c r="AE467" s="92">
        <f t="shared" si="244"/>
        <v>0</v>
      </c>
      <c r="AF467" s="97" t="str">
        <f t="shared" si="245"/>
        <v/>
      </c>
      <c r="AG467" s="92">
        <f t="shared" si="246"/>
        <v>0</v>
      </c>
      <c r="AH467" s="92">
        <f t="shared" si="247"/>
        <v>0</v>
      </c>
    </row>
    <row r="468" spans="1:34" x14ac:dyDescent="0.25">
      <c r="A468" s="92" t="str">
        <f t="shared" si="248"/>
        <v/>
      </c>
      <c r="B468" s="49">
        <v>3232</v>
      </c>
      <c r="C468" s="115" t="s">
        <v>730</v>
      </c>
      <c r="D468" s="93" t="str">
        <f t="shared" si="249"/>
        <v/>
      </c>
      <c r="E468" s="94" t="str">
        <f t="shared" si="250"/>
        <v/>
      </c>
      <c r="F468" s="94" t="str">
        <f t="shared" si="251"/>
        <v/>
      </c>
      <c r="G468" s="94" t="str">
        <f t="shared" si="252"/>
        <v/>
      </c>
      <c r="H468" s="94" t="str">
        <f t="shared" si="253"/>
        <v/>
      </c>
      <c r="I468" s="94" t="str">
        <f t="shared" si="254"/>
        <v/>
      </c>
      <c r="J468" s="94" t="str">
        <f t="shared" si="255"/>
        <v/>
      </c>
      <c r="K468" s="94" t="str">
        <f t="shared" si="256"/>
        <v/>
      </c>
      <c r="L468" s="94" t="str">
        <f t="shared" si="257"/>
        <v/>
      </c>
      <c r="M468" s="94" t="str">
        <f t="shared" si="258"/>
        <v/>
      </c>
      <c r="N468" s="94" t="str">
        <f t="shared" si="259"/>
        <v/>
      </c>
      <c r="O468" s="94" t="str">
        <f t="shared" si="260"/>
        <v/>
      </c>
      <c r="P468" s="94" t="str">
        <f t="shared" si="261"/>
        <v/>
      </c>
      <c r="Q468" s="94" t="str">
        <f t="shared" si="262"/>
        <v/>
      </c>
      <c r="R468" s="94" t="str">
        <f t="shared" si="263"/>
        <v/>
      </c>
      <c r="S468" s="94" t="str">
        <f t="shared" si="264"/>
        <v/>
      </c>
      <c r="T468" s="94" t="str">
        <f t="shared" si="265"/>
        <v/>
      </c>
      <c r="U468" s="94" t="str">
        <f t="shared" si="266"/>
        <v/>
      </c>
      <c r="V468" s="94" t="str">
        <f t="shared" si="267"/>
        <v/>
      </c>
      <c r="W468" s="94" t="str">
        <f t="shared" si="268"/>
        <v/>
      </c>
      <c r="X468" s="94" t="str">
        <f t="shared" si="269"/>
        <v/>
      </c>
      <c r="Y468" s="94" t="str">
        <f t="shared" si="270"/>
        <v/>
      </c>
      <c r="Z468" s="94" t="str">
        <f t="shared" si="271"/>
        <v/>
      </c>
      <c r="AA468" s="94" t="str">
        <f t="shared" si="272"/>
        <v/>
      </c>
      <c r="AB468" s="94" t="str">
        <f t="shared" si="273"/>
        <v/>
      </c>
      <c r="AC468" s="94" t="str">
        <f t="shared" si="274"/>
        <v/>
      </c>
      <c r="AD468" s="95" t="str">
        <f t="shared" si="275"/>
        <v/>
      </c>
      <c r="AE468" s="92">
        <f t="shared" si="244"/>
        <v>0</v>
      </c>
      <c r="AF468" s="97" t="str">
        <f t="shared" si="245"/>
        <v/>
      </c>
      <c r="AG468" s="92">
        <f t="shared" si="246"/>
        <v>0</v>
      </c>
      <c r="AH468" s="92">
        <f t="shared" si="247"/>
        <v>0</v>
      </c>
    </row>
    <row r="469" spans="1:34" x14ac:dyDescent="0.25">
      <c r="A469" s="92" t="str">
        <f t="shared" si="248"/>
        <v/>
      </c>
      <c r="B469" s="49">
        <v>7226</v>
      </c>
      <c r="C469" s="115" t="s">
        <v>734</v>
      </c>
      <c r="D469" s="93" t="str">
        <f t="shared" si="249"/>
        <v/>
      </c>
      <c r="E469" s="94" t="str">
        <f t="shared" si="250"/>
        <v/>
      </c>
      <c r="F469" s="94" t="str">
        <f t="shared" si="251"/>
        <v/>
      </c>
      <c r="G469" s="94" t="str">
        <f t="shared" si="252"/>
        <v/>
      </c>
      <c r="H469" s="94" t="str">
        <f t="shared" si="253"/>
        <v/>
      </c>
      <c r="I469" s="94" t="str">
        <f t="shared" si="254"/>
        <v/>
      </c>
      <c r="J469" s="94" t="str">
        <f t="shared" si="255"/>
        <v/>
      </c>
      <c r="K469" s="94" t="str">
        <f t="shared" si="256"/>
        <v/>
      </c>
      <c r="L469" s="94" t="str">
        <f t="shared" si="257"/>
        <v/>
      </c>
      <c r="M469" s="94" t="str">
        <f t="shared" si="258"/>
        <v/>
      </c>
      <c r="N469" s="94" t="str">
        <f t="shared" si="259"/>
        <v/>
      </c>
      <c r="O469" s="94" t="str">
        <f t="shared" si="260"/>
        <v/>
      </c>
      <c r="P469" s="94" t="str">
        <f t="shared" si="261"/>
        <v/>
      </c>
      <c r="Q469" s="94" t="str">
        <f t="shared" si="262"/>
        <v/>
      </c>
      <c r="R469" s="94" t="str">
        <f t="shared" si="263"/>
        <v/>
      </c>
      <c r="S469" s="94" t="str">
        <f t="shared" si="264"/>
        <v/>
      </c>
      <c r="T469" s="94" t="str">
        <f t="shared" si="265"/>
        <v/>
      </c>
      <c r="U469" s="94" t="str">
        <f t="shared" si="266"/>
        <v/>
      </c>
      <c r="V469" s="94" t="str">
        <f t="shared" si="267"/>
        <v/>
      </c>
      <c r="W469" s="94" t="str">
        <f t="shared" si="268"/>
        <v/>
      </c>
      <c r="X469" s="94" t="str">
        <f t="shared" si="269"/>
        <v/>
      </c>
      <c r="Y469" s="94" t="str">
        <f t="shared" si="270"/>
        <v/>
      </c>
      <c r="Z469" s="94" t="str">
        <f t="shared" si="271"/>
        <v/>
      </c>
      <c r="AA469" s="94" t="str">
        <f t="shared" si="272"/>
        <v/>
      </c>
      <c r="AB469" s="94" t="str">
        <f t="shared" si="273"/>
        <v/>
      </c>
      <c r="AC469" s="94" t="str">
        <f t="shared" si="274"/>
        <v/>
      </c>
      <c r="AD469" s="95" t="str">
        <f t="shared" si="275"/>
        <v/>
      </c>
      <c r="AE469" s="92">
        <f t="shared" si="244"/>
        <v>0</v>
      </c>
      <c r="AF469" s="97" t="str">
        <f t="shared" si="245"/>
        <v/>
      </c>
      <c r="AG469" s="92">
        <f t="shared" si="246"/>
        <v>0</v>
      </c>
      <c r="AH469" s="92">
        <f t="shared" si="247"/>
        <v>0</v>
      </c>
    </row>
    <row r="470" spans="1:34" x14ac:dyDescent="0.25">
      <c r="A470" s="92" t="str">
        <f t="shared" si="248"/>
        <v/>
      </c>
      <c r="B470" s="49">
        <v>3369</v>
      </c>
      <c r="C470" s="115" t="s">
        <v>735</v>
      </c>
      <c r="D470" s="93" t="str">
        <f t="shared" si="249"/>
        <v/>
      </c>
      <c r="E470" s="94" t="str">
        <f t="shared" si="250"/>
        <v/>
      </c>
      <c r="F470" s="94" t="str">
        <f t="shared" si="251"/>
        <v/>
      </c>
      <c r="G470" s="94" t="str">
        <f t="shared" si="252"/>
        <v/>
      </c>
      <c r="H470" s="94" t="str">
        <f t="shared" si="253"/>
        <v/>
      </c>
      <c r="I470" s="94" t="str">
        <f t="shared" si="254"/>
        <v/>
      </c>
      <c r="J470" s="94" t="str">
        <f t="shared" si="255"/>
        <v/>
      </c>
      <c r="K470" s="94" t="str">
        <f t="shared" si="256"/>
        <v/>
      </c>
      <c r="L470" s="94" t="str">
        <f t="shared" si="257"/>
        <v/>
      </c>
      <c r="M470" s="94" t="str">
        <f t="shared" si="258"/>
        <v/>
      </c>
      <c r="N470" s="94" t="str">
        <f t="shared" si="259"/>
        <v/>
      </c>
      <c r="O470" s="94" t="str">
        <f t="shared" si="260"/>
        <v/>
      </c>
      <c r="P470" s="94" t="str">
        <f t="shared" si="261"/>
        <v/>
      </c>
      <c r="Q470" s="94" t="str">
        <f t="shared" si="262"/>
        <v/>
      </c>
      <c r="R470" s="94" t="str">
        <f t="shared" si="263"/>
        <v/>
      </c>
      <c r="S470" s="94" t="str">
        <f t="shared" si="264"/>
        <v/>
      </c>
      <c r="T470" s="94" t="str">
        <f t="shared" si="265"/>
        <v/>
      </c>
      <c r="U470" s="94" t="str">
        <f t="shared" si="266"/>
        <v/>
      </c>
      <c r="V470" s="94" t="str">
        <f t="shared" si="267"/>
        <v/>
      </c>
      <c r="W470" s="94" t="str">
        <f t="shared" si="268"/>
        <v/>
      </c>
      <c r="X470" s="94" t="str">
        <f t="shared" si="269"/>
        <v/>
      </c>
      <c r="Y470" s="94" t="str">
        <f t="shared" si="270"/>
        <v/>
      </c>
      <c r="Z470" s="94" t="str">
        <f t="shared" si="271"/>
        <v/>
      </c>
      <c r="AA470" s="94" t="str">
        <f t="shared" si="272"/>
        <v/>
      </c>
      <c r="AB470" s="94" t="str">
        <f t="shared" si="273"/>
        <v/>
      </c>
      <c r="AC470" s="94" t="str">
        <f t="shared" si="274"/>
        <v/>
      </c>
      <c r="AD470" s="95" t="str">
        <f t="shared" si="275"/>
        <v/>
      </c>
      <c r="AE470" s="92">
        <f t="shared" si="244"/>
        <v>0</v>
      </c>
      <c r="AF470" s="97" t="str">
        <f t="shared" si="245"/>
        <v/>
      </c>
      <c r="AG470" s="92">
        <f t="shared" si="246"/>
        <v>0</v>
      </c>
      <c r="AH470" s="92">
        <f t="shared" si="247"/>
        <v>0</v>
      </c>
    </row>
    <row r="471" spans="1:34" x14ac:dyDescent="0.25">
      <c r="A471" s="92" t="str">
        <f t="shared" si="248"/>
        <v/>
      </c>
      <c r="B471" s="49">
        <v>3918</v>
      </c>
      <c r="C471" s="115" t="s">
        <v>736</v>
      </c>
      <c r="D471" s="93" t="str">
        <f t="shared" si="249"/>
        <v/>
      </c>
      <c r="E471" s="94" t="str">
        <f t="shared" si="250"/>
        <v/>
      </c>
      <c r="F471" s="94" t="str">
        <f t="shared" si="251"/>
        <v/>
      </c>
      <c r="G471" s="94" t="str">
        <f t="shared" si="252"/>
        <v/>
      </c>
      <c r="H471" s="94" t="str">
        <f t="shared" si="253"/>
        <v/>
      </c>
      <c r="I471" s="94" t="str">
        <f t="shared" si="254"/>
        <v/>
      </c>
      <c r="J471" s="94" t="str">
        <f t="shared" si="255"/>
        <v/>
      </c>
      <c r="K471" s="94" t="str">
        <f t="shared" si="256"/>
        <v/>
      </c>
      <c r="L471" s="94" t="str">
        <f t="shared" si="257"/>
        <v/>
      </c>
      <c r="M471" s="94" t="str">
        <f t="shared" si="258"/>
        <v/>
      </c>
      <c r="N471" s="94" t="str">
        <f t="shared" si="259"/>
        <v/>
      </c>
      <c r="O471" s="94" t="str">
        <f t="shared" si="260"/>
        <v/>
      </c>
      <c r="P471" s="94" t="str">
        <f t="shared" si="261"/>
        <v/>
      </c>
      <c r="Q471" s="94" t="str">
        <f t="shared" si="262"/>
        <v/>
      </c>
      <c r="R471" s="94" t="str">
        <f t="shared" si="263"/>
        <v/>
      </c>
      <c r="S471" s="94" t="str">
        <f t="shared" si="264"/>
        <v/>
      </c>
      <c r="T471" s="94" t="str">
        <f t="shared" si="265"/>
        <v/>
      </c>
      <c r="U471" s="94" t="str">
        <f t="shared" si="266"/>
        <v/>
      </c>
      <c r="V471" s="94" t="str">
        <f t="shared" si="267"/>
        <v/>
      </c>
      <c r="W471" s="94" t="str">
        <f t="shared" si="268"/>
        <v/>
      </c>
      <c r="X471" s="94" t="str">
        <f t="shared" si="269"/>
        <v/>
      </c>
      <c r="Y471" s="94" t="str">
        <f t="shared" si="270"/>
        <v/>
      </c>
      <c r="Z471" s="94" t="str">
        <f t="shared" si="271"/>
        <v/>
      </c>
      <c r="AA471" s="94" t="str">
        <f t="shared" si="272"/>
        <v/>
      </c>
      <c r="AB471" s="94" t="str">
        <f t="shared" si="273"/>
        <v/>
      </c>
      <c r="AC471" s="94" t="str">
        <f t="shared" si="274"/>
        <v/>
      </c>
      <c r="AD471" s="95" t="str">
        <f t="shared" si="275"/>
        <v/>
      </c>
      <c r="AE471" s="92">
        <f t="shared" si="244"/>
        <v>0</v>
      </c>
      <c r="AF471" s="97" t="str">
        <f t="shared" si="245"/>
        <v/>
      </c>
      <c r="AG471" s="92">
        <f t="shared" si="246"/>
        <v>0</v>
      </c>
      <c r="AH471" s="92">
        <f t="shared" si="247"/>
        <v>0</v>
      </c>
    </row>
    <row r="472" spans="1:34" x14ac:dyDescent="0.25">
      <c r="A472" s="92" t="str">
        <f t="shared" si="248"/>
        <v/>
      </c>
      <c r="B472" s="49">
        <v>3038</v>
      </c>
      <c r="C472" s="115" t="s">
        <v>737</v>
      </c>
      <c r="D472" s="93" t="str">
        <f t="shared" si="249"/>
        <v/>
      </c>
      <c r="E472" s="94" t="str">
        <f t="shared" si="250"/>
        <v/>
      </c>
      <c r="F472" s="94" t="str">
        <f t="shared" si="251"/>
        <v/>
      </c>
      <c r="G472" s="94" t="str">
        <f t="shared" si="252"/>
        <v/>
      </c>
      <c r="H472" s="94" t="str">
        <f t="shared" si="253"/>
        <v/>
      </c>
      <c r="I472" s="94" t="str">
        <f t="shared" si="254"/>
        <v/>
      </c>
      <c r="J472" s="94" t="str">
        <f t="shared" si="255"/>
        <v/>
      </c>
      <c r="K472" s="94" t="str">
        <f t="shared" si="256"/>
        <v/>
      </c>
      <c r="L472" s="94" t="str">
        <f t="shared" si="257"/>
        <v/>
      </c>
      <c r="M472" s="94" t="str">
        <f t="shared" si="258"/>
        <v/>
      </c>
      <c r="N472" s="94" t="str">
        <f t="shared" si="259"/>
        <v/>
      </c>
      <c r="O472" s="94" t="str">
        <f t="shared" si="260"/>
        <v/>
      </c>
      <c r="P472" s="94" t="str">
        <f t="shared" si="261"/>
        <v/>
      </c>
      <c r="Q472" s="94" t="str">
        <f t="shared" si="262"/>
        <v/>
      </c>
      <c r="R472" s="94" t="str">
        <f t="shared" si="263"/>
        <v/>
      </c>
      <c r="S472" s="94" t="str">
        <f t="shared" si="264"/>
        <v/>
      </c>
      <c r="T472" s="94" t="str">
        <f t="shared" si="265"/>
        <v/>
      </c>
      <c r="U472" s="94" t="str">
        <f t="shared" si="266"/>
        <v/>
      </c>
      <c r="V472" s="94" t="str">
        <f t="shared" si="267"/>
        <v/>
      </c>
      <c r="W472" s="94" t="str">
        <f t="shared" si="268"/>
        <v/>
      </c>
      <c r="X472" s="94" t="str">
        <f t="shared" si="269"/>
        <v/>
      </c>
      <c r="Y472" s="94" t="str">
        <f t="shared" si="270"/>
        <v/>
      </c>
      <c r="Z472" s="94" t="str">
        <f t="shared" si="271"/>
        <v/>
      </c>
      <c r="AA472" s="94" t="str">
        <f t="shared" si="272"/>
        <v/>
      </c>
      <c r="AB472" s="94" t="str">
        <f t="shared" si="273"/>
        <v/>
      </c>
      <c r="AC472" s="94" t="str">
        <f t="shared" si="274"/>
        <v/>
      </c>
      <c r="AD472" s="95" t="str">
        <f t="shared" si="275"/>
        <v/>
      </c>
      <c r="AE472" s="92">
        <f t="shared" si="244"/>
        <v>0</v>
      </c>
      <c r="AF472" s="97" t="str">
        <f t="shared" si="245"/>
        <v/>
      </c>
      <c r="AG472" s="92">
        <f t="shared" si="246"/>
        <v>0</v>
      </c>
      <c r="AH472" s="92">
        <f t="shared" si="247"/>
        <v>0</v>
      </c>
    </row>
    <row r="473" spans="1:34" x14ac:dyDescent="0.25">
      <c r="A473" s="92" t="str">
        <f t="shared" si="248"/>
        <v/>
      </c>
      <c r="B473" s="49">
        <v>4132</v>
      </c>
      <c r="C473" s="115" t="s">
        <v>785</v>
      </c>
      <c r="D473" s="93" t="str">
        <f t="shared" si="249"/>
        <v/>
      </c>
      <c r="E473" s="94" t="str">
        <f t="shared" si="250"/>
        <v/>
      </c>
      <c r="F473" s="94" t="str">
        <f t="shared" si="251"/>
        <v/>
      </c>
      <c r="G473" s="94" t="str">
        <f t="shared" si="252"/>
        <v/>
      </c>
      <c r="H473" s="94" t="str">
        <f t="shared" si="253"/>
        <v/>
      </c>
      <c r="I473" s="94" t="str">
        <f t="shared" si="254"/>
        <v/>
      </c>
      <c r="J473" s="94" t="str">
        <f t="shared" si="255"/>
        <v/>
      </c>
      <c r="K473" s="94" t="str">
        <f t="shared" si="256"/>
        <v/>
      </c>
      <c r="L473" s="94" t="str">
        <f t="shared" si="257"/>
        <v/>
      </c>
      <c r="M473" s="94" t="str">
        <f t="shared" si="258"/>
        <v/>
      </c>
      <c r="N473" s="94" t="str">
        <f t="shared" si="259"/>
        <v/>
      </c>
      <c r="O473" s="94" t="str">
        <f t="shared" si="260"/>
        <v/>
      </c>
      <c r="P473" s="94" t="str">
        <f t="shared" si="261"/>
        <v/>
      </c>
      <c r="Q473" s="94" t="str">
        <f t="shared" si="262"/>
        <v/>
      </c>
      <c r="R473" s="94" t="str">
        <f t="shared" si="263"/>
        <v/>
      </c>
      <c r="S473" s="94" t="str">
        <f t="shared" si="264"/>
        <v/>
      </c>
      <c r="T473" s="94" t="str">
        <f t="shared" si="265"/>
        <v/>
      </c>
      <c r="U473" s="94" t="str">
        <f t="shared" si="266"/>
        <v/>
      </c>
      <c r="V473" s="94" t="str">
        <f t="shared" si="267"/>
        <v/>
      </c>
      <c r="W473" s="94" t="str">
        <f t="shared" si="268"/>
        <v/>
      </c>
      <c r="X473" s="94" t="str">
        <f t="shared" si="269"/>
        <v/>
      </c>
      <c r="Y473" s="94" t="str">
        <f t="shared" si="270"/>
        <v/>
      </c>
      <c r="Z473" s="94" t="str">
        <f t="shared" si="271"/>
        <v/>
      </c>
      <c r="AA473" s="94" t="str">
        <f t="shared" si="272"/>
        <v/>
      </c>
      <c r="AB473" s="94" t="str">
        <f t="shared" si="273"/>
        <v/>
      </c>
      <c r="AC473" s="94" t="str">
        <f t="shared" si="274"/>
        <v/>
      </c>
      <c r="AD473" s="95" t="str">
        <f t="shared" si="275"/>
        <v/>
      </c>
      <c r="AE473" s="92">
        <f t="shared" si="244"/>
        <v>0</v>
      </c>
      <c r="AF473" s="97" t="str">
        <f t="shared" si="245"/>
        <v/>
      </c>
      <c r="AG473" s="92">
        <f t="shared" si="246"/>
        <v>0</v>
      </c>
      <c r="AH473" s="92">
        <f t="shared" si="247"/>
        <v>0</v>
      </c>
    </row>
    <row r="474" spans="1:34" x14ac:dyDescent="0.25">
      <c r="A474" s="92" t="str">
        <f t="shared" si="248"/>
        <v/>
      </c>
      <c r="B474" s="49">
        <v>3641</v>
      </c>
      <c r="C474" s="115" t="s">
        <v>740</v>
      </c>
      <c r="D474" s="93" t="str">
        <f t="shared" si="249"/>
        <v/>
      </c>
      <c r="E474" s="94" t="str">
        <f t="shared" si="250"/>
        <v/>
      </c>
      <c r="F474" s="94" t="str">
        <f t="shared" si="251"/>
        <v/>
      </c>
      <c r="G474" s="94" t="str">
        <f t="shared" si="252"/>
        <v/>
      </c>
      <c r="H474" s="94" t="str">
        <f t="shared" si="253"/>
        <v/>
      </c>
      <c r="I474" s="94" t="str">
        <f t="shared" si="254"/>
        <v/>
      </c>
      <c r="J474" s="94" t="str">
        <f t="shared" si="255"/>
        <v/>
      </c>
      <c r="K474" s="94" t="str">
        <f t="shared" si="256"/>
        <v/>
      </c>
      <c r="L474" s="94" t="str">
        <f t="shared" si="257"/>
        <v/>
      </c>
      <c r="M474" s="94" t="str">
        <f t="shared" si="258"/>
        <v/>
      </c>
      <c r="N474" s="94" t="str">
        <f t="shared" si="259"/>
        <v/>
      </c>
      <c r="O474" s="94" t="str">
        <f t="shared" si="260"/>
        <v/>
      </c>
      <c r="P474" s="94" t="str">
        <f t="shared" si="261"/>
        <v/>
      </c>
      <c r="Q474" s="94" t="str">
        <f t="shared" si="262"/>
        <v/>
      </c>
      <c r="R474" s="94" t="str">
        <f t="shared" si="263"/>
        <v/>
      </c>
      <c r="S474" s="94" t="str">
        <f t="shared" si="264"/>
        <v/>
      </c>
      <c r="T474" s="94" t="str">
        <f t="shared" si="265"/>
        <v/>
      </c>
      <c r="U474" s="94" t="str">
        <f t="shared" si="266"/>
        <v/>
      </c>
      <c r="V474" s="94" t="str">
        <f t="shared" si="267"/>
        <v/>
      </c>
      <c r="W474" s="94" t="str">
        <f t="shared" si="268"/>
        <v/>
      </c>
      <c r="X474" s="94" t="str">
        <f t="shared" si="269"/>
        <v/>
      </c>
      <c r="Y474" s="94" t="str">
        <f t="shared" si="270"/>
        <v/>
      </c>
      <c r="Z474" s="94" t="str">
        <f t="shared" si="271"/>
        <v/>
      </c>
      <c r="AA474" s="94" t="str">
        <f t="shared" si="272"/>
        <v/>
      </c>
      <c r="AB474" s="94" t="str">
        <f t="shared" si="273"/>
        <v/>
      </c>
      <c r="AC474" s="94" t="str">
        <f t="shared" si="274"/>
        <v/>
      </c>
      <c r="AD474" s="95" t="str">
        <f t="shared" si="275"/>
        <v/>
      </c>
      <c r="AE474" s="92">
        <f t="shared" si="244"/>
        <v>0</v>
      </c>
      <c r="AF474" s="97" t="str">
        <f t="shared" si="245"/>
        <v/>
      </c>
      <c r="AG474" s="92">
        <f t="shared" si="246"/>
        <v>0</v>
      </c>
      <c r="AH474" s="92">
        <f t="shared" si="247"/>
        <v>0</v>
      </c>
    </row>
    <row r="475" spans="1:34" x14ac:dyDescent="0.25">
      <c r="A475" s="92" t="str">
        <f t="shared" si="248"/>
        <v/>
      </c>
      <c r="B475" s="49">
        <v>6994</v>
      </c>
      <c r="C475" s="115" t="s">
        <v>741</v>
      </c>
      <c r="D475" s="93" t="str">
        <f t="shared" si="249"/>
        <v/>
      </c>
      <c r="E475" s="94" t="str">
        <f t="shared" si="250"/>
        <v/>
      </c>
      <c r="F475" s="94" t="str">
        <f t="shared" si="251"/>
        <v/>
      </c>
      <c r="G475" s="94" t="str">
        <f t="shared" si="252"/>
        <v/>
      </c>
      <c r="H475" s="94" t="str">
        <f t="shared" si="253"/>
        <v/>
      </c>
      <c r="I475" s="94" t="str">
        <f t="shared" si="254"/>
        <v/>
      </c>
      <c r="J475" s="94" t="str">
        <f t="shared" si="255"/>
        <v/>
      </c>
      <c r="K475" s="94" t="str">
        <f t="shared" si="256"/>
        <v/>
      </c>
      <c r="L475" s="94" t="str">
        <f t="shared" si="257"/>
        <v/>
      </c>
      <c r="M475" s="94" t="str">
        <f t="shared" si="258"/>
        <v/>
      </c>
      <c r="N475" s="94" t="str">
        <f t="shared" si="259"/>
        <v/>
      </c>
      <c r="O475" s="94" t="str">
        <f t="shared" si="260"/>
        <v/>
      </c>
      <c r="P475" s="94" t="str">
        <f t="shared" si="261"/>
        <v/>
      </c>
      <c r="Q475" s="94" t="str">
        <f t="shared" si="262"/>
        <v/>
      </c>
      <c r="R475" s="94" t="str">
        <f t="shared" si="263"/>
        <v/>
      </c>
      <c r="S475" s="94" t="str">
        <f t="shared" si="264"/>
        <v/>
      </c>
      <c r="T475" s="94" t="str">
        <f t="shared" si="265"/>
        <v/>
      </c>
      <c r="U475" s="94" t="str">
        <f t="shared" si="266"/>
        <v/>
      </c>
      <c r="V475" s="94" t="str">
        <f t="shared" si="267"/>
        <v/>
      </c>
      <c r="W475" s="94" t="str">
        <f t="shared" si="268"/>
        <v/>
      </c>
      <c r="X475" s="94" t="str">
        <f t="shared" si="269"/>
        <v/>
      </c>
      <c r="Y475" s="94" t="str">
        <f t="shared" si="270"/>
        <v/>
      </c>
      <c r="Z475" s="94" t="str">
        <f t="shared" si="271"/>
        <v/>
      </c>
      <c r="AA475" s="94" t="str">
        <f t="shared" si="272"/>
        <v/>
      </c>
      <c r="AB475" s="94" t="str">
        <f t="shared" si="273"/>
        <v/>
      </c>
      <c r="AC475" s="94" t="str">
        <f t="shared" si="274"/>
        <v/>
      </c>
      <c r="AD475" s="95" t="str">
        <f t="shared" si="275"/>
        <v/>
      </c>
      <c r="AE475" s="92">
        <f t="shared" si="244"/>
        <v>0</v>
      </c>
      <c r="AF475" s="97" t="str">
        <f t="shared" si="245"/>
        <v/>
      </c>
      <c r="AG475" s="92">
        <f t="shared" si="246"/>
        <v>0</v>
      </c>
      <c r="AH475" s="92">
        <f t="shared" si="247"/>
        <v>0</v>
      </c>
    </row>
    <row r="476" spans="1:34" x14ac:dyDescent="0.25">
      <c r="A476" s="92" t="str">
        <f t="shared" si="248"/>
        <v/>
      </c>
      <c r="B476" s="49">
        <v>8210</v>
      </c>
      <c r="C476" s="115" t="s">
        <v>742</v>
      </c>
      <c r="D476" s="93" t="str">
        <f t="shared" si="249"/>
        <v/>
      </c>
      <c r="E476" s="94" t="str">
        <f t="shared" si="250"/>
        <v/>
      </c>
      <c r="F476" s="94" t="str">
        <f t="shared" si="251"/>
        <v/>
      </c>
      <c r="G476" s="94" t="str">
        <f t="shared" si="252"/>
        <v/>
      </c>
      <c r="H476" s="94" t="str">
        <f t="shared" si="253"/>
        <v/>
      </c>
      <c r="I476" s="94" t="str">
        <f t="shared" si="254"/>
        <v/>
      </c>
      <c r="J476" s="94" t="str">
        <f t="shared" si="255"/>
        <v/>
      </c>
      <c r="K476" s="94" t="str">
        <f t="shared" si="256"/>
        <v/>
      </c>
      <c r="L476" s="94" t="str">
        <f t="shared" si="257"/>
        <v/>
      </c>
      <c r="M476" s="94" t="str">
        <f t="shared" si="258"/>
        <v/>
      </c>
      <c r="N476" s="94" t="str">
        <f t="shared" si="259"/>
        <v/>
      </c>
      <c r="O476" s="94" t="str">
        <f t="shared" si="260"/>
        <v/>
      </c>
      <c r="P476" s="94" t="str">
        <f t="shared" si="261"/>
        <v/>
      </c>
      <c r="Q476" s="94" t="str">
        <f t="shared" si="262"/>
        <v/>
      </c>
      <c r="R476" s="94" t="str">
        <f t="shared" si="263"/>
        <v/>
      </c>
      <c r="S476" s="94" t="str">
        <f t="shared" si="264"/>
        <v/>
      </c>
      <c r="T476" s="94" t="str">
        <f t="shared" si="265"/>
        <v/>
      </c>
      <c r="U476" s="94" t="str">
        <f t="shared" si="266"/>
        <v/>
      </c>
      <c r="V476" s="94" t="str">
        <f t="shared" si="267"/>
        <v/>
      </c>
      <c r="W476" s="94" t="str">
        <f t="shared" si="268"/>
        <v/>
      </c>
      <c r="X476" s="94" t="str">
        <f t="shared" si="269"/>
        <v/>
      </c>
      <c r="Y476" s="94" t="str">
        <f t="shared" si="270"/>
        <v/>
      </c>
      <c r="Z476" s="94" t="str">
        <f t="shared" si="271"/>
        <v/>
      </c>
      <c r="AA476" s="94" t="str">
        <f t="shared" si="272"/>
        <v/>
      </c>
      <c r="AB476" s="94" t="str">
        <f t="shared" si="273"/>
        <v/>
      </c>
      <c r="AC476" s="94" t="str">
        <f t="shared" si="274"/>
        <v/>
      </c>
      <c r="AD476" s="95" t="str">
        <f t="shared" si="275"/>
        <v/>
      </c>
      <c r="AE476" s="92">
        <f t="shared" si="244"/>
        <v>0</v>
      </c>
      <c r="AF476" s="97" t="str">
        <f t="shared" si="245"/>
        <v/>
      </c>
      <c r="AG476" s="92">
        <f t="shared" si="246"/>
        <v>0</v>
      </c>
      <c r="AH476" s="92">
        <f t="shared" si="247"/>
        <v>0</v>
      </c>
    </row>
    <row r="477" spans="1:34" x14ac:dyDescent="0.25">
      <c r="A477" s="92" t="str">
        <f t="shared" si="248"/>
        <v/>
      </c>
      <c r="B477" s="49">
        <v>1123</v>
      </c>
      <c r="C477" s="115" t="s">
        <v>743</v>
      </c>
      <c r="D477" s="93" t="str">
        <f t="shared" si="249"/>
        <v/>
      </c>
      <c r="E477" s="94" t="str">
        <f t="shared" si="250"/>
        <v/>
      </c>
      <c r="F477" s="94" t="str">
        <f t="shared" si="251"/>
        <v/>
      </c>
      <c r="G477" s="94" t="str">
        <f t="shared" si="252"/>
        <v/>
      </c>
      <c r="H477" s="94" t="str">
        <f t="shared" si="253"/>
        <v/>
      </c>
      <c r="I477" s="94" t="str">
        <f t="shared" si="254"/>
        <v/>
      </c>
      <c r="J477" s="94" t="str">
        <f t="shared" si="255"/>
        <v/>
      </c>
      <c r="K477" s="94" t="str">
        <f t="shared" si="256"/>
        <v/>
      </c>
      <c r="L477" s="94" t="str">
        <f t="shared" si="257"/>
        <v/>
      </c>
      <c r="M477" s="94" t="str">
        <f t="shared" si="258"/>
        <v/>
      </c>
      <c r="N477" s="94" t="str">
        <f t="shared" si="259"/>
        <v/>
      </c>
      <c r="O477" s="94" t="str">
        <f t="shared" si="260"/>
        <v/>
      </c>
      <c r="P477" s="94" t="str">
        <f t="shared" si="261"/>
        <v/>
      </c>
      <c r="Q477" s="94" t="str">
        <f t="shared" si="262"/>
        <v/>
      </c>
      <c r="R477" s="94" t="str">
        <f t="shared" si="263"/>
        <v/>
      </c>
      <c r="S477" s="94" t="str">
        <f t="shared" si="264"/>
        <v/>
      </c>
      <c r="T477" s="94" t="str">
        <f t="shared" si="265"/>
        <v/>
      </c>
      <c r="U477" s="94" t="str">
        <f t="shared" si="266"/>
        <v/>
      </c>
      <c r="V477" s="94" t="str">
        <f t="shared" si="267"/>
        <v/>
      </c>
      <c r="W477" s="94" t="str">
        <f t="shared" si="268"/>
        <v/>
      </c>
      <c r="X477" s="94" t="str">
        <f t="shared" si="269"/>
        <v/>
      </c>
      <c r="Y477" s="94" t="str">
        <f t="shared" si="270"/>
        <v/>
      </c>
      <c r="Z477" s="94" t="str">
        <f t="shared" si="271"/>
        <v/>
      </c>
      <c r="AA477" s="94" t="str">
        <f t="shared" si="272"/>
        <v/>
      </c>
      <c r="AB477" s="94" t="str">
        <f t="shared" si="273"/>
        <v/>
      </c>
      <c r="AC477" s="94" t="str">
        <f t="shared" si="274"/>
        <v/>
      </c>
      <c r="AD477" s="95" t="str">
        <f t="shared" si="275"/>
        <v/>
      </c>
      <c r="AE477" s="92">
        <f t="shared" si="244"/>
        <v>0</v>
      </c>
      <c r="AF477" s="97" t="str">
        <f t="shared" si="245"/>
        <v/>
      </c>
      <c r="AG477" s="92">
        <f t="shared" si="246"/>
        <v>0</v>
      </c>
      <c r="AH477" s="92">
        <f t="shared" si="247"/>
        <v>0</v>
      </c>
    </row>
    <row r="478" spans="1:34" x14ac:dyDescent="0.25">
      <c r="A478" s="92" t="str">
        <f t="shared" si="248"/>
        <v/>
      </c>
      <c r="B478" s="49">
        <v>2939</v>
      </c>
      <c r="C478" s="115" t="s">
        <v>744</v>
      </c>
      <c r="D478" s="93" t="str">
        <f t="shared" si="249"/>
        <v/>
      </c>
      <c r="E478" s="94" t="str">
        <f t="shared" si="250"/>
        <v/>
      </c>
      <c r="F478" s="94" t="str">
        <f t="shared" si="251"/>
        <v/>
      </c>
      <c r="G478" s="94" t="str">
        <f t="shared" si="252"/>
        <v/>
      </c>
      <c r="H478" s="94" t="str">
        <f t="shared" si="253"/>
        <v/>
      </c>
      <c r="I478" s="94" t="str">
        <f t="shared" si="254"/>
        <v/>
      </c>
      <c r="J478" s="94" t="str">
        <f t="shared" si="255"/>
        <v/>
      </c>
      <c r="K478" s="94" t="str">
        <f t="shared" si="256"/>
        <v/>
      </c>
      <c r="L478" s="94" t="str">
        <f t="shared" si="257"/>
        <v/>
      </c>
      <c r="M478" s="94" t="str">
        <f t="shared" si="258"/>
        <v/>
      </c>
      <c r="N478" s="94" t="str">
        <f t="shared" si="259"/>
        <v/>
      </c>
      <c r="O478" s="94" t="str">
        <f t="shared" si="260"/>
        <v/>
      </c>
      <c r="P478" s="94" t="str">
        <f t="shared" si="261"/>
        <v/>
      </c>
      <c r="Q478" s="94" t="str">
        <f t="shared" si="262"/>
        <v/>
      </c>
      <c r="R478" s="94" t="str">
        <f t="shared" si="263"/>
        <v/>
      </c>
      <c r="S478" s="94" t="str">
        <f t="shared" si="264"/>
        <v/>
      </c>
      <c r="T478" s="94" t="str">
        <f t="shared" si="265"/>
        <v/>
      </c>
      <c r="U478" s="94" t="str">
        <f t="shared" si="266"/>
        <v/>
      </c>
      <c r="V478" s="94" t="str">
        <f t="shared" si="267"/>
        <v/>
      </c>
      <c r="W478" s="94" t="str">
        <f t="shared" si="268"/>
        <v/>
      </c>
      <c r="X478" s="94" t="str">
        <f t="shared" si="269"/>
        <v/>
      </c>
      <c r="Y478" s="94" t="str">
        <f t="shared" si="270"/>
        <v/>
      </c>
      <c r="Z478" s="94" t="str">
        <f t="shared" si="271"/>
        <v/>
      </c>
      <c r="AA478" s="94" t="str">
        <f t="shared" si="272"/>
        <v/>
      </c>
      <c r="AB478" s="94" t="str">
        <f t="shared" si="273"/>
        <v/>
      </c>
      <c r="AC478" s="94" t="str">
        <f t="shared" si="274"/>
        <v/>
      </c>
      <c r="AD478" s="95" t="str">
        <f t="shared" si="275"/>
        <v/>
      </c>
      <c r="AE478" s="92">
        <f t="shared" si="244"/>
        <v>0</v>
      </c>
      <c r="AF478" s="97" t="str">
        <f t="shared" si="245"/>
        <v/>
      </c>
      <c r="AG478" s="92">
        <f t="shared" si="246"/>
        <v>0</v>
      </c>
      <c r="AH478" s="92">
        <f t="shared" si="247"/>
        <v>0</v>
      </c>
    </row>
    <row r="479" spans="1:34" x14ac:dyDescent="0.25">
      <c r="A479" s="92" t="str">
        <f t="shared" si="248"/>
        <v/>
      </c>
      <c r="B479" s="49">
        <v>8306</v>
      </c>
      <c r="C479" s="115" t="s">
        <v>746</v>
      </c>
      <c r="D479" s="93" t="str">
        <f t="shared" si="249"/>
        <v/>
      </c>
      <c r="E479" s="94" t="str">
        <f t="shared" si="250"/>
        <v/>
      </c>
      <c r="F479" s="94" t="str">
        <f t="shared" si="251"/>
        <v/>
      </c>
      <c r="G479" s="94" t="str">
        <f t="shared" si="252"/>
        <v/>
      </c>
      <c r="H479" s="94" t="str">
        <f t="shared" si="253"/>
        <v/>
      </c>
      <c r="I479" s="94" t="str">
        <f t="shared" si="254"/>
        <v/>
      </c>
      <c r="J479" s="94" t="str">
        <f t="shared" si="255"/>
        <v/>
      </c>
      <c r="K479" s="94" t="str">
        <f t="shared" si="256"/>
        <v/>
      </c>
      <c r="L479" s="94" t="str">
        <f t="shared" si="257"/>
        <v/>
      </c>
      <c r="M479" s="94" t="str">
        <f t="shared" si="258"/>
        <v/>
      </c>
      <c r="N479" s="94" t="str">
        <f t="shared" si="259"/>
        <v/>
      </c>
      <c r="O479" s="94" t="str">
        <f t="shared" si="260"/>
        <v/>
      </c>
      <c r="P479" s="94" t="str">
        <f t="shared" si="261"/>
        <v/>
      </c>
      <c r="Q479" s="94" t="str">
        <f t="shared" si="262"/>
        <v/>
      </c>
      <c r="R479" s="94" t="str">
        <f t="shared" si="263"/>
        <v/>
      </c>
      <c r="S479" s="94" t="str">
        <f t="shared" si="264"/>
        <v/>
      </c>
      <c r="T479" s="94" t="str">
        <f t="shared" si="265"/>
        <v/>
      </c>
      <c r="U479" s="94" t="str">
        <f t="shared" si="266"/>
        <v/>
      </c>
      <c r="V479" s="94" t="str">
        <f t="shared" si="267"/>
        <v/>
      </c>
      <c r="W479" s="94" t="str">
        <f t="shared" si="268"/>
        <v/>
      </c>
      <c r="X479" s="94" t="str">
        <f t="shared" si="269"/>
        <v/>
      </c>
      <c r="Y479" s="94" t="str">
        <f t="shared" si="270"/>
        <v/>
      </c>
      <c r="Z479" s="94" t="str">
        <f t="shared" si="271"/>
        <v/>
      </c>
      <c r="AA479" s="94" t="str">
        <f t="shared" si="272"/>
        <v/>
      </c>
      <c r="AB479" s="94" t="str">
        <f t="shared" si="273"/>
        <v/>
      </c>
      <c r="AC479" s="94" t="str">
        <f t="shared" si="274"/>
        <v/>
      </c>
      <c r="AD479" s="95" t="str">
        <f t="shared" si="275"/>
        <v/>
      </c>
      <c r="AE479" s="92">
        <f t="shared" si="244"/>
        <v>0</v>
      </c>
      <c r="AF479" s="97" t="str">
        <f t="shared" si="245"/>
        <v/>
      </c>
      <c r="AG479" s="92">
        <f t="shared" si="246"/>
        <v>0</v>
      </c>
      <c r="AH479" s="92">
        <f t="shared" si="247"/>
        <v>0</v>
      </c>
    </row>
    <row r="480" spans="1:34" x14ac:dyDescent="0.25">
      <c r="A480" s="92" t="str">
        <f t="shared" si="248"/>
        <v/>
      </c>
      <c r="B480" s="49">
        <v>8049</v>
      </c>
      <c r="C480" s="115" t="s">
        <v>748</v>
      </c>
      <c r="D480" s="93" t="str">
        <f t="shared" si="249"/>
        <v/>
      </c>
      <c r="E480" s="94" t="str">
        <f t="shared" si="250"/>
        <v/>
      </c>
      <c r="F480" s="94" t="str">
        <f t="shared" si="251"/>
        <v/>
      </c>
      <c r="G480" s="94" t="str">
        <f t="shared" si="252"/>
        <v/>
      </c>
      <c r="H480" s="94" t="str">
        <f t="shared" si="253"/>
        <v/>
      </c>
      <c r="I480" s="94" t="str">
        <f t="shared" si="254"/>
        <v/>
      </c>
      <c r="J480" s="94" t="str">
        <f t="shared" si="255"/>
        <v/>
      </c>
      <c r="K480" s="94" t="str">
        <f t="shared" si="256"/>
        <v/>
      </c>
      <c r="L480" s="94" t="str">
        <f t="shared" si="257"/>
        <v/>
      </c>
      <c r="M480" s="94" t="str">
        <f t="shared" si="258"/>
        <v/>
      </c>
      <c r="N480" s="94" t="str">
        <f t="shared" si="259"/>
        <v/>
      </c>
      <c r="O480" s="94" t="str">
        <f t="shared" si="260"/>
        <v/>
      </c>
      <c r="P480" s="94" t="str">
        <f t="shared" si="261"/>
        <v/>
      </c>
      <c r="Q480" s="94" t="str">
        <f t="shared" si="262"/>
        <v/>
      </c>
      <c r="R480" s="94" t="str">
        <f t="shared" si="263"/>
        <v/>
      </c>
      <c r="S480" s="94" t="str">
        <f t="shared" si="264"/>
        <v/>
      </c>
      <c r="T480" s="94" t="str">
        <f t="shared" si="265"/>
        <v/>
      </c>
      <c r="U480" s="94" t="str">
        <f t="shared" si="266"/>
        <v/>
      </c>
      <c r="V480" s="94" t="str">
        <f t="shared" si="267"/>
        <v/>
      </c>
      <c r="W480" s="94" t="str">
        <f t="shared" si="268"/>
        <v/>
      </c>
      <c r="X480" s="94" t="str">
        <f t="shared" si="269"/>
        <v/>
      </c>
      <c r="Y480" s="94" t="str">
        <f t="shared" si="270"/>
        <v/>
      </c>
      <c r="Z480" s="94" t="str">
        <f t="shared" si="271"/>
        <v/>
      </c>
      <c r="AA480" s="94" t="str">
        <f t="shared" si="272"/>
        <v/>
      </c>
      <c r="AB480" s="94" t="str">
        <f t="shared" si="273"/>
        <v/>
      </c>
      <c r="AC480" s="94" t="str">
        <f t="shared" si="274"/>
        <v/>
      </c>
      <c r="AD480" s="95" t="str">
        <f t="shared" si="275"/>
        <v/>
      </c>
      <c r="AE480" s="92">
        <f t="shared" si="244"/>
        <v>0</v>
      </c>
      <c r="AF480" s="97" t="str">
        <f t="shared" si="245"/>
        <v/>
      </c>
      <c r="AG480" s="92">
        <f t="shared" si="246"/>
        <v>0</v>
      </c>
      <c r="AH480" s="92">
        <f t="shared" si="247"/>
        <v>0</v>
      </c>
    </row>
    <row r="481" spans="1:34" x14ac:dyDescent="0.25">
      <c r="A481" s="92" t="str">
        <f t="shared" si="248"/>
        <v/>
      </c>
      <c r="B481" s="49">
        <v>1173</v>
      </c>
      <c r="C481" s="115" t="s">
        <v>749</v>
      </c>
      <c r="D481" s="93" t="str">
        <f t="shared" si="249"/>
        <v/>
      </c>
      <c r="E481" s="94" t="str">
        <f t="shared" si="250"/>
        <v/>
      </c>
      <c r="F481" s="94" t="str">
        <f t="shared" si="251"/>
        <v/>
      </c>
      <c r="G481" s="94" t="str">
        <f t="shared" si="252"/>
        <v/>
      </c>
      <c r="H481" s="94" t="str">
        <f t="shared" si="253"/>
        <v/>
      </c>
      <c r="I481" s="94" t="str">
        <f t="shared" si="254"/>
        <v/>
      </c>
      <c r="J481" s="94" t="str">
        <f t="shared" si="255"/>
        <v/>
      </c>
      <c r="K481" s="94" t="str">
        <f t="shared" si="256"/>
        <v/>
      </c>
      <c r="L481" s="94" t="str">
        <f t="shared" si="257"/>
        <v/>
      </c>
      <c r="M481" s="94" t="str">
        <f t="shared" si="258"/>
        <v/>
      </c>
      <c r="N481" s="94" t="str">
        <f t="shared" si="259"/>
        <v/>
      </c>
      <c r="O481" s="94" t="str">
        <f t="shared" si="260"/>
        <v/>
      </c>
      <c r="P481" s="94" t="str">
        <f t="shared" si="261"/>
        <v/>
      </c>
      <c r="Q481" s="94" t="str">
        <f t="shared" si="262"/>
        <v/>
      </c>
      <c r="R481" s="94" t="str">
        <f t="shared" si="263"/>
        <v/>
      </c>
      <c r="S481" s="94" t="str">
        <f t="shared" si="264"/>
        <v/>
      </c>
      <c r="T481" s="94" t="str">
        <f t="shared" si="265"/>
        <v/>
      </c>
      <c r="U481" s="94" t="str">
        <f t="shared" si="266"/>
        <v/>
      </c>
      <c r="V481" s="94" t="str">
        <f t="shared" si="267"/>
        <v/>
      </c>
      <c r="W481" s="94" t="str">
        <f t="shared" si="268"/>
        <v/>
      </c>
      <c r="X481" s="94" t="str">
        <f t="shared" si="269"/>
        <v/>
      </c>
      <c r="Y481" s="94" t="str">
        <f t="shared" si="270"/>
        <v/>
      </c>
      <c r="Z481" s="94" t="str">
        <f t="shared" si="271"/>
        <v/>
      </c>
      <c r="AA481" s="94" t="str">
        <f t="shared" si="272"/>
        <v/>
      </c>
      <c r="AB481" s="94" t="str">
        <f t="shared" si="273"/>
        <v/>
      </c>
      <c r="AC481" s="94" t="str">
        <f t="shared" si="274"/>
        <v/>
      </c>
      <c r="AD481" s="95" t="str">
        <f t="shared" si="275"/>
        <v/>
      </c>
      <c r="AE481" s="108">
        <f t="shared" si="244"/>
        <v>0</v>
      </c>
      <c r="AF481" s="96" t="str">
        <f t="shared" si="245"/>
        <v/>
      </c>
      <c r="AG481" s="108">
        <f t="shared" si="246"/>
        <v>0</v>
      </c>
      <c r="AH481" s="108">
        <f t="shared" si="247"/>
        <v>0</v>
      </c>
    </row>
    <row r="482" spans="1:34" ht="15.75" customHeight="1" x14ac:dyDescent="0.25">
      <c r="A482" s="92" t="str">
        <f t="shared" si="248"/>
        <v/>
      </c>
      <c r="B482" s="49">
        <v>2820</v>
      </c>
      <c r="C482" s="115" t="s">
        <v>750</v>
      </c>
      <c r="D482" s="93" t="str">
        <f t="shared" si="249"/>
        <v/>
      </c>
      <c r="E482" s="94" t="str">
        <f t="shared" si="250"/>
        <v/>
      </c>
      <c r="F482" s="94" t="str">
        <f t="shared" si="251"/>
        <v/>
      </c>
      <c r="G482" s="94" t="str">
        <f t="shared" si="252"/>
        <v/>
      </c>
      <c r="H482" s="94" t="str">
        <f t="shared" si="253"/>
        <v/>
      </c>
      <c r="I482" s="94" t="str">
        <f t="shared" si="254"/>
        <v/>
      </c>
      <c r="J482" s="94" t="str">
        <f t="shared" si="255"/>
        <v/>
      </c>
      <c r="K482" s="94" t="str">
        <f t="shared" si="256"/>
        <v/>
      </c>
      <c r="L482" s="94" t="str">
        <f t="shared" si="257"/>
        <v/>
      </c>
      <c r="M482" s="94" t="str">
        <f t="shared" si="258"/>
        <v/>
      </c>
      <c r="N482" s="94" t="str">
        <f t="shared" si="259"/>
        <v/>
      </c>
      <c r="O482" s="94" t="str">
        <f t="shared" si="260"/>
        <v/>
      </c>
      <c r="P482" s="94" t="str">
        <f t="shared" si="261"/>
        <v/>
      </c>
      <c r="Q482" s="94" t="str">
        <f t="shared" si="262"/>
        <v/>
      </c>
      <c r="R482" s="94" t="str">
        <f t="shared" si="263"/>
        <v/>
      </c>
      <c r="S482" s="94" t="str">
        <f t="shared" si="264"/>
        <v/>
      </c>
      <c r="T482" s="94" t="str">
        <f t="shared" si="265"/>
        <v/>
      </c>
      <c r="U482" s="94" t="str">
        <f t="shared" si="266"/>
        <v/>
      </c>
      <c r="V482" s="94" t="str">
        <f t="shared" si="267"/>
        <v/>
      </c>
      <c r="W482" s="94" t="str">
        <f t="shared" si="268"/>
        <v/>
      </c>
      <c r="X482" s="94" t="str">
        <f t="shared" si="269"/>
        <v/>
      </c>
      <c r="Y482" s="94" t="str">
        <f t="shared" si="270"/>
        <v/>
      </c>
      <c r="Z482" s="94" t="str">
        <f t="shared" si="271"/>
        <v/>
      </c>
      <c r="AA482" s="94" t="str">
        <f t="shared" si="272"/>
        <v/>
      </c>
      <c r="AB482" s="94" t="str">
        <f t="shared" si="273"/>
        <v/>
      </c>
      <c r="AC482" s="94" t="str">
        <f t="shared" si="274"/>
        <v/>
      </c>
      <c r="AD482" s="95" t="str">
        <f t="shared" si="275"/>
        <v/>
      </c>
      <c r="AE482" s="108">
        <f t="shared" si="244"/>
        <v>0</v>
      </c>
      <c r="AF482" s="96" t="str">
        <f t="shared" si="245"/>
        <v/>
      </c>
      <c r="AG482" s="108">
        <f t="shared" si="246"/>
        <v>0</v>
      </c>
      <c r="AH482" s="108">
        <f t="shared" si="247"/>
        <v>0</v>
      </c>
    </row>
    <row r="483" spans="1:34" x14ac:dyDescent="0.25">
      <c r="A483" s="92" t="str">
        <f t="shared" si="248"/>
        <v/>
      </c>
      <c r="B483" s="49">
        <v>3662</v>
      </c>
      <c r="C483" s="115" t="s">
        <v>751</v>
      </c>
      <c r="D483" s="93" t="str">
        <f t="shared" si="249"/>
        <v/>
      </c>
      <c r="E483" s="94" t="str">
        <f t="shared" si="250"/>
        <v/>
      </c>
      <c r="F483" s="94" t="str">
        <f t="shared" si="251"/>
        <v/>
      </c>
      <c r="G483" s="94" t="str">
        <f t="shared" si="252"/>
        <v/>
      </c>
      <c r="H483" s="94" t="str">
        <f t="shared" si="253"/>
        <v/>
      </c>
      <c r="I483" s="94" t="str">
        <f t="shared" si="254"/>
        <v/>
      </c>
      <c r="J483" s="94" t="str">
        <f t="shared" si="255"/>
        <v/>
      </c>
      <c r="K483" s="94" t="str">
        <f t="shared" si="256"/>
        <v/>
      </c>
      <c r="L483" s="94" t="str">
        <f t="shared" si="257"/>
        <v/>
      </c>
      <c r="M483" s="94" t="str">
        <f t="shared" si="258"/>
        <v/>
      </c>
      <c r="N483" s="94" t="str">
        <f t="shared" si="259"/>
        <v/>
      </c>
      <c r="O483" s="94" t="str">
        <f t="shared" si="260"/>
        <v/>
      </c>
      <c r="P483" s="94" t="str">
        <f t="shared" si="261"/>
        <v/>
      </c>
      <c r="Q483" s="94" t="str">
        <f t="shared" si="262"/>
        <v/>
      </c>
      <c r="R483" s="94" t="str">
        <f t="shared" si="263"/>
        <v/>
      </c>
      <c r="S483" s="94" t="str">
        <f t="shared" si="264"/>
        <v/>
      </c>
      <c r="T483" s="94" t="str">
        <f t="shared" si="265"/>
        <v/>
      </c>
      <c r="U483" s="94" t="str">
        <f t="shared" si="266"/>
        <v/>
      </c>
      <c r="V483" s="94" t="str">
        <f t="shared" si="267"/>
        <v/>
      </c>
      <c r="W483" s="94" t="str">
        <f t="shared" si="268"/>
        <v/>
      </c>
      <c r="X483" s="94" t="str">
        <f t="shared" si="269"/>
        <v/>
      </c>
      <c r="Y483" s="94" t="str">
        <f t="shared" si="270"/>
        <v/>
      </c>
      <c r="Z483" s="94" t="str">
        <f t="shared" si="271"/>
        <v/>
      </c>
      <c r="AA483" s="94" t="str">
        <f t="shared" si="272"/>
        <v/>
      </c>
      <c r="AB483" s="94" t="str">
        <f t="shared" si="273"/>
        <v/>
      </c>
      <c r="AC483" s="94" t="str">
        <f t="shared" si="274"/>
        <v/>
      </c>
      <c r="AD483" s="95" t="str">
        <f t="shared" si="275"/>
        <v/>
      </c>
      <c r="AE483" s="108">
        <f t="shared" si="244"/>
        <v>0</v>
      </c>
      <c r="AF483" s="96" t="str">
        <f t="shared" si="245"/>
        <v/>
      </c>
      <c r="AG483" s="108">
        <f t="shared" si="246"/>
        <v>0</v>
      </c>
      <c r="AH483" s="108">
        <f t="shared" si="247"/>
        <v>0</v>
      </c>
    </row>
    <row r="484" spans="1:34" x14ac:dyDescent="0.25">
      <c r="A484" s="92" t="str">
        <f t="shared" si="248"/>
        <v/>
      </c>
      <c r="B484" s="49">
        <v>5236</v>
      </c>
      <c r="C484" s="115" t="s">
        <v>752</v>
      </c>
      <c r="D484" s="93" t="str">
        <f t="shared" si="249"/>
        <v/>
      </c>
      <c r="E484" s="94" t="str">
        <f t="shared" si="250"/>
        <v/>
      </c>
      <c r="F484" s="94" t="str">
        <f t="shared" si="251"/>
        <v/>
      </c>
      <c r="G484" s="94" t="str">
        <f t="shared" si="252"/>
        <v/>
      </c>
      <c r="H484" s="94" t="str">
        <f t="shared" si="253"/>
        <v/>
      </c>
      <c r="I484" s="94" t="str">
        <f t="shared" si="254"/>
        <v/>
      </c>
      <c r="J484" s="94" t="str">
        <f t="shared" si="255"/>
        <v/>
      </c>
      <c r="K484" s="94" t="str">
        <f t="shared" si="256"/>
        <v/>
      </c>
      <c r="L484" s="94" t="str">
        <f t="shared" si="257"/>
        <v/>
      </c>
      <c r="M484" s="94" t="str">
        <f t="shared" si="258"/>
        <v/>
      </c>
      <c r="N484" s="94" t="str">
        <f t="shared" si="259"/>
        <v/>
      </c>
      <c r="O484" s="94" t="str">
        <f t="shared" si="260"/>
        <v/>
      </c>
      <c r="P484" s="94" t="str">
        <f t="shared" si="261"/>
        <v/>
      </c>
      <c r="Q484" s="94" t="str">
        <f t="shared" si="262"/>
        <v/>
      </c>
      <c r="R484" s="94" t="str">
        <f t="shared" si="263"/>
        <v/>
      </c>
      <c r="S484" s="94" t="str">
        <f t="shared" si="264"/>
        <v/>
      </c>
      <c r="T484" s="94" t="str">
        <f t="shared" si="265"/>
        <v/>
      </c>
      <c r="U484" s="94" t="str">
        <f t="shared" si="266"/>
        <v/>
      </c>
      <c r="V484" s="94" t="str">
        <f t="shared" si="267"/>
        <v/>
      </c>
      <c r="W484" s="94" t="str">
        <f t="shared" si="268"/>
        <v/>
      </c>
      <c r="X484" s="94" t="str">
        <f t="shared" si="269"/>
        <v/>
      </c>
      <c r="Y484" s="94" t="str">
        <f t="shared" si="270"/>
        <v/>
      </c>
      <c r="Z484" s="94" t="str">
        <f t="shared" si="271"/>
        <v/>
      </c>
      <c r="AA484" s="94" t="str">
        <f t="shared" si="272"/>
        <v/>
      </c>
      <c r="AB484" s="94" t="str">
        <f t="shared" si="273"/>
        <v/>
      </c>
      <c r="AC484" s="94" t="str">
        <f t="shared" si="274"/>
        <v/>
      </c>
      <c r="AD484" s="95" t="str">
        <f t="shared" si="275"/>
        <v/>
      </c>
      <c r="AE484" s="108">
        <f t="shared" si="244"/>
        <v>0</v>
      </c>
      <c r="AF484" s="96" t="str">
        <f t="shared" si="245"/>
        <v/>
      </c>
      <c r="AG484" s="108">
        <f t="shared" si="246"/>
        <v>0</v>
      </c>
      <c r="AH484" s="108">
        <f t="shared" si="247"/>
        <v>0</v>
      </c>
    </row>
    <row r="485" spans="1:34" x14ac:dyDescent="0.25">
      <c r="A485" s="92" t="str">
        <f t="shared" si="248"/>
        <v/>
      </c>
      <c r="B485" s="49">
        <v>2656</v>
      </c>
      <c r="C485" s="115" t="s">
        <v>753</v>
      </c>
      <c r="D485" s="93" t="str">
        <f t="shared" si="249"/>
        <v/>
      </c>
      <c r="E485" s="94" t="str">
        <f t="shared" si="250"/>
        <v/>
      </c>
      <c r="F485" s="94" t="str">
        <f t="shared" si="251"/>
        <v/>
      </c>
      <c r="G485" s="94" t="str">
        <f t="shared" si="252"/>
        <v/>
      </c>
      <c r="H485" s="94" t="str">
        <f t="shared" si="253"/>
        <v/>
      </c>
      <c r="I485" s="94" t="str">
        <f t="shared" si="254"/>
        <v/>
      </c>
      <c r="J485" s="94" t="str">
        <f t="shared" si="255"/>
        <v/>
      </c>
      <c r="K485" s="94" t="str">
        <f t="shared" si="256"/>
        <v/>
      </c>
      <c r="L485" s="94" t="str">
        <f t="shared" si="257"/>
        <v/>
      </c>
      <c r="M485" s="94" t="str">
        <f t="shared" si="258"/>
        <v/>
      </c>
      <c r="N485" s="94" t="str">
        <f t="shared" si="259"/>
        <v/>
      </c>
      <c r="O485" s="94" t="str">
        <f t="shared" si="260"/>
        <v/>
      </c>
      <c r="P485" s="94" t="str">
        <f t="shared" si="261"/>
        <v/>
      </c>
      <c r="Q485" s="94" t="str">
        <f t="shared" si="262"/>
        <v/>
      </c>
      <c r="R485" s="94" t="str">
        <f t="shared" si="263"/>
        <v/>
      </c>
      <c r="S485" s="94" t="str">
        <f t="shared" si="264"/>
        <v/>
      </c>
      <c r="T485" s="94" t="str">
        <f t="shared" si="265"/>
        <v/>
      </c>
      <c r="U485" s="94" t="str">
        <f t="shared" si="266"/>
        <v/>
      </c>
      <c r="V485" s="94" t="str">
        <f t="shared" si="267"/>
        <v/>
      </c>
      <c r="W485" s="94" t="str">
        <f t="shared" si="268"/>
        <v/>
      </c>
      <c r="X485" s="94" t="str">
        <f t="shared" si="269"/>
        <v/>
      </c>
      <c r="Y485" s="94" t="str">
        <f t="shared" si="270"/>
        <v/>
      </c>
      <c r="Z485" s="94" t="str">
        <f t="shared" si="271"/>
        <v/>
      </c>
      <c r="AA485" s="94" t="str">
        <f t="shared" si="272"/>
        <v/>
      </c>
      <c r="AB485" s="94" t="str">
        <f t="shared" si="273"/>
        <v/>
      </c>
      <c r="AC485" s="94" t="str">
        <f t="shared" si="274"/>
        <v/>
      </c>
      <c r="AD485" s="95" t="str">
        <f t="shared" si="275"/>
        <v/>
      </c>
      <c r="AE485" s="108">
        <f t="shared" si="244"/>
        <v>0</v>
      </c>
      <c r="AF485" s="96" t="str">
        <f t="shared" si="245"/>
        <v/>
      </c>
      <c r="AG485" s="108">
        <f t="shared" si="246"/>
        <v>0</v>
      </c>
      <c r="AH485" s="108">
        <f t="shared" si="247"/>
        <v>0</v>
      </c>
    </row>
    <row r="486" spans="1:34" x14ac:dyDescent="0.25">
      <c r="A486" s="92" t="str">
        <f t="shared" si="248"/>
        <v/>
      </c>
      <c r="B486" s="49">
        <v>7459</v>
      </c>
      <c r="C486" s="115" t="s">
        <v>754</v>
      </c>
      <c r="D486" s="93" t="str">
        <f t="shared" si="249"/>
        <v/>
      </c>
      <c r="E486" s="94" t="str">
        <f t="shared" si="250"/>
        <v/>
      </c>
      <c r="F486" s="94" t="str">
        <f t="shared" si="251"/>
        <v/>
      </c>
      <c r="G486" s="94" t="str">
        <f t="shared" si="252"/>
        <v/>
      </c>
      <c r="H486" s="94" t="str">
        <f t="shared" si="253"/>
        <v/>
      </c>
      <c r="I486" s="94" t="str">
        <f t="shared" si="254"/>
        <v/>
      </c>
      <c r="J486" s="94" t="str">
        <f t="shared" si="255"/>
        <v/>
      </c>
      <c r="K486" s="94" t="str">
        <f t="shared" si="256"/>
        <v/>
      </c>
      <c r="L486" s="94" t="str">
        <f t="shared" si="257"/>
        <v/>
      </c>
      <c r="M486" s="94" t="str">
        <f t="shared" si="258"/>
        <v/>
      </c>
      <c r="N486" s="94" t="str">
        <f t="shared" si="259"/>
        <v/>
      </c>
      <c r="O486" s="94" t="str">
        <f t="shared" si="260"/>
        <v/>
      </c>
      <c r="P486" s="94" t="str">
        <f t="shared" si="261"/>
        <v/>
      </c>
      <c r="Q486" s="94" t="str">
        <f t="shared" si="262"/>
        <v/>
      </c>
      <c r="R486" s="94" t="str">
        <f t="shared" si="263"/>
        <v/>
      </c>
      <c r="S486" s="94" t="str">
        <f t="shared" si="264"/>
        <v/>
      </c>
      <c r="T486" s="94" t="str">
        <f t="shared" si="265"/>
        <v/>
      </c>
      <c r="U486" s="94" t="str">
        <f t="shared" si="266"/>
        <v/>
      </c>
      <c r="V486" s="94" t="str">
        <f t="shared" si="267"/>
        <v/>
      </c>
      <c r="W486" s="94" t="str">
        <f t="shared" si="268"/>
        <v/>
      </c>
      <c r="X486" s="94" t="str">
        <f t="shared" si="269"/>
        <v/>
      </c>
      <c r="Y486" s="94" t="str">
        <f t="shared" si="270"/>
        <v/>
      </c>
      <c r="Z486" s="94" t="str">
        <f t="shared" si="271"/>
        <v/>
      </c>
      <c r="AA486" s="94" t="str">
        <f t="shared" si="272"/>
        <v/>
      </c>
      <c r="AB486" s="94" t="str">
        <f t="shared" si="273"/>
        <v/>
      </c>
      <c r="AC486" s="94" t="str">
        <f t="shared" si="274"/>
        <v/>
      </c>
      <c r="AD486" s="95" t="str">
        <f t="shared" si="275"/>
        <v/>
      </c>
      <c r="AE486" s="108">
        <f t="shared" si="244"/>
        <v>0</v>
      </c>
      <c r="AF486" s="96" t="str">
        <f t="shared" si="245"/>
        <v/>
      </c>
      <c r="AG486" s="108">
        <f t="shared" si="246"/>
        <v>0</v>
      </c>
      <c r="AH486" s="108">
        <f t="shared" si="247"/>
        <v>0</v>
      </c>
    </row>
    <row r="487" spans="1:34" x14ac:dyDescent="0.25">
      <c r="A487" s="92" t="str">
        <f t="shared" si="248"/>
        <v/>
      </c>
      <c r="B487" s="49">
        <v>6700</v>
      </c>
      <c r="C487" s="115" t="s">
        <v>756</v>
      </c>
      <c r="D487" s="93" t="str">
        <f t="shared" si="249"/>
        <v/>
      </c>
      <c r="E487" s="94" t="str">
        <f t="shared" si="250"/>
        <v/>
      </c>
      <c r="F487" s="94" t="str">
        <f t="shared" si="251"/>
        <v/>
      </c>
      <c r="G487" s="94" t="str">
        <f t="shared" si="252"/>
        <v/>
      </c>
      <c r="H487" s="94" t="str">
        <f t="shared" si="253"/>
        <v/>
      </c>
      <c r="I487" s="94" t="str">
        <f t="shared" si="254"/>
        <v/>
      </c>
      <c r="J487" s="94" t="str">
        <f t="shared" si="255"/>
        <v/>
      </c>
      <c r="K487" s="94" t="str">
        <f t="shared" si="256"/>
        <v/>
      </c>
      <c r="L487" s="94" t="str">
        <f t="shared" si="257"/>
        <v/>
      </c>
      <c r="M487" s="94" t="str">
        <f t="shared" si="258"/>
        <v/>
      </c>
      <c r="N487" s="94" t="str">
        <f t="shared" si="259"/>
        <v/>
      </c>
      <c r="O487" s="94" t="str">
        <f t="shared" si="260"/>
        <v/>
      </c>
      <c r="P487" s="94" t="str">
        <f t="shared" si="261"/>
        <v/>
      </c>
      <c r="Q487" s="94" t="str">
        <f t="shared" si="262"/>
        <v/>
      </c>
      <c r="R487" s="94" t="str">
        <f t="shared" si="263"/>
        <v/>
      </c>
      <c r="S487" s="94" t="str">
        <f t="shared" si="264"/>
        <v/>
      </c>
      <c r="T487" s="94" t="str">
        <f t="shared" si="265"/>
        <v/>
      </c>
      <c r="U487" s="94" t="str">
        <f t="shared" si="266"/>
        <v/>
      </c>
      <c r="V487" s="94" t="str">
        <f t="shared" si="267"/>
        <v/>
      </c>
      <c r="W487" s="94" t="str">
        <f t="shared" si="268"/>
        <v/>
      </c>
      <c r="X487" s="94" t="str">
        <f t="shared" si="269"/>
        <v/>
      </c>
      <c r="Y487" s="94" t="str">
        <f t="shared" si="270"/>
        <v/>
      </c>
      <c r="Z487" s="94" t="str">
        <f t="shared" si="271"/>
        <v/>
      </c>
      <c r="AA487" s="94" t="str">
        <f t="shared" si="272"/>
        <v/>
      </c>
      <c r="AB487" s="94" t="str">
        <f t="shared" si="273"/>
        <v/>
      </c>
      <c r="AC487" s="94" t="str">
        <f t="shared" si="274"/>
        <v/>
      </c>
      <c r="AD487" s="95" t="str">
        <f t="shared" si="275"/>
        <v/>
      </c>
      <c r="AE487" s="108">
        <f t="shared" si="244"/>
        <v>0</v>
      </c>
      <c r="AF487" s="96" t="str">
        <f t="shared" si="245"/>
        <v/>
      </c>
      <c r="AG487" s="108">
        <f t="shared" si="246"/>
        <v>0</v>
      </c>
      <c r="AH487" s="108">
        <f t="shared" si="247"/>
        <v>0</v>
      </c>
    </row>
    <row r="488" spans="1:34" x14ac:dyDescent="0.25">
      <c r="A488" s="92" t="str">
        <f t="shared" si="248"/>
        <v/>
      </c>
      <c r="B488" s="49">
        <v>3546</v>
      </c>
      <c r="C488" s="115" t="s">
        <v>757</v>
      </c>
      <c r="D488" s="93" t="str">
        <f t="shared" si="249"/>
        <v/>
      </c>
      <c r="E488" s="94" t="str">
        <f t="shared" si="250"/>
        <v/>
      </c>
      <c r="F488" s="94" t="str">
        <f t="shared" si="251"/>
        <v/>
      </c>
      <c r="G488" s="94" t="str">
        <f t="shared" si="252"/>
        <v/>
      </c>
      <c r="H488" s="94" t="str">
        <f t="shared" si="253"/>
        <v/>
      </c>
      <c r="I488" s="94" t="str">
        <f t="shared" si="254"/>
        <v/>
      </c>
      <c r="J488" s="94" t="str">
        <f t="shared" si="255"/>
        <v/>
      </c>
      <c r="K488" s="94" t="str">
        <f t="shared" si="256"/>
        <v/>
      </c>
      <c r="L488" s="94" t="str">
        <f t="shared" si="257"/>
        <v/>
      </c>
      <c r="M488" s="94" t="str">
        <f t="shared" si="258"/>
        <v/>
      </c>
      <c r="N488" s="94" t="str">
        <f t="shared" si="259"/>
        <v/>
      </c>
      <c r="O488" s="94" t="str">
        <f t="shared" si="260"/>
        <v/>
      </c>
      <c r="P488" s="94" t="str">
        <f t="shared" si="261"/>
        <v/>
      </c>
      <c r="Q488" s="94" t="str">
        <f t="shared" si="262"/>
        <v/>
      </c>
      <c r="R488" s="94" t="str">
        <f t="shared" si="263"/>
        <v/>
      </c>
      <c r="S488" s="94" t="str">
        <f t="shared" si="264"/>
        <v/>
      </c>
      <c r="T488" s="94" t="str">
        <f t="shared" si="265"/>
        <v/>
      </c>
      <c r="U488" s="94" t="str">
        <f t="shared" si="266"/>
        <v/>
      </c>
      <c r="V488" s="94" t="str">
        <f t="shared" si="267"/>
        <v/>
      </c>
      <c r="W488" s="94" t="str">
        <f t="shared" si="268"/>
        <v/>
      </c>
      <c r="X488" s="94" t="str">
        <f t="shared" si="269"/>
        <v/>
      </c>
      <c r="Y488" s="94" t="str">
        <f t="shared" si="270"/>
        <v/>
      </c>
      <c r="Z488" s="94" t="str">
        <f t="shared" si="271"/>
        <v/>
      </c>
      <c r="AA488" s="94" t="str">
        <f t="shared" si="272"/>
        <v/>
      </c>
      <c r="AB488" s="94" t="str">
        <f t="shared" si="273"/>
        <v/>
      </c>
      <c r="AC488" s="94" t="str">
        <f t="shared" si="274"/>
        <v/>
      </c>
      <c r="AD488" s="95" t="str">
        <f t="shared" si="275"/>
        <v/>
      </c>
      <c r="AE488" s="108">
        <f t="shared" si="244"/>
        <v>0</v>
      </c>
      <c r="AF488" s="96" t="str">
        <f t="shared" si="245"/>
        <v/>
      </c>
      <c r="AG488" s="108">
        <f t="shared" si="246"/>
        <v>0</v>
      </c>
      <c r="AH488" s="108">
        <f t="shared" si="247"/>
        <v>0</v>
      </c>
    </row>
    <row r="489" spans="1:34" x14ac:dyDescent="0.25">
      <c r="A489" s="92" t="str">
        <f t="shared" si="248"/>
        <v/>
      </c>
      <c r="B489" s="49">
        <v>8704</v>
      </c>
      <c r="C489" s="115" t="s">
        <v>758</v>
      </c>
      <c r="D489" s="93" t="str">
        <f t="shared" si="249"/>
        <v/>
      </c>
      <c r="E489" s="94" t="str">
        <f t="shared" si="250"/>
        <v/>
      </c>
      <c r="F489" s="94" t="str">
        <f t="shared" si="251"/>
        <v/>
      </c>
      <c r="G489" s="94" t="str">
        <f t="shared" si="252"/>
        <v/>
      </c>
      <c r="H489" s="94" t="str">
        <f t="shared" si="253"/>
        <v/>
      </c>
      <c r="I489" s="94" t="str">
        <f t="shared" si="254"/>
        <v/>
      </c>
      <c r="J489" s="94" t="str">
        <f t="shared" si="255"/>
        <v/>
      </c>
      <c r="K489" s="94" t="str">
        <f t="shared" si="256"/>
        <v/>
      </c>
      <c r="L489" s="94" t="str">
        <f t="shared" si="257"/>
        <v/>
      </c>
      <c r="M489" s="94" t="str">
        <f t="shared" si="258"/>
        <v/>
      </c>
      <c r="N489" s="94" t="str">
        <f t="shared" si="259"/>
        <v/>
      </c>
      <c r="O489" s="94" t="str">
        <f t="shared" si="260"/>
        <v/>
      </c>
      <c r="P489" s="94" t="str">
        <f t="shared" si="261"/>
        <v/>
      </c>
      <c r="Q489" s="94" t="str">
        <f t="shared" si="262"/>
        <v/>
      </c>
      <c r="R489" s="94" t="str">
        <f t="shared" si="263"/>
        <v/>
      </c>
      <c r="S489" s="94" t="str">
        <f t="shared" si="264"/>
        <v/>
      </c>
      <c r="T489" s="94" t="str">
        <f t="shared" si="265"/>
        <v/>
      </c>
      <c r="U489" s="94" t="str">
        <f t="shared" si="266"/>
        <v/>
      </c>
      <c r="V489" s="94" t="str">
        <f t="shared" si="267"/>
        <v/>
      </c>
      <c r="W489" s="94" t="str">
        <f t="shared" si="268"/>
        <v/>
      </c>
      <c r="X489" s="94" t="str">
        <f t="shared" si="269"/>
        <v/>
      </c>
      <c r="Y489" s="94" t="str">
        <f t="shared" si="270"/>
        <v/>
      </c>
      <c r="Z489" s="94" t="str">
        <f t="shared" si="271"/>
        <v/>
      </c>
      <c r="AA489" s="94" t="str">
        <f t="shared" si="272"/>
        <v/>
      </c>
      <c r="AB489" s="94" t="str">
        <f t="shared" si="273"/>
        <v/>
      </c>
      <c r="AC489" s="94" t="str">
        <f t="shared" si="274"/>
        <v/>
      </c>
      <c r="AD489" s="95" t="str">
        <f t="shared" si="275"/>
        <v/>
      </c>
      <c r="AE489" s="108">
        <f t="shared" si="244"/>
        <v>0</v>
      </c>
      <c r="AF489" s="96" t="str">
        <f t="shared" si="245"/>
        <v/>
      </c>
      <c r="AG489" s="108">
        <f t="shared" si="246"/>
        <v>0</v>
      </c>
      <c r="AH489" s="108">
        <f t="shared" si="247"/>
        <v>0</v>
      </c>
    </row>
    <row r="490" spans="1:34" x14ac:dyDescent="0.25">
      <c r="A490" s="92" t="str">
        <f t="shared" si="248"/>
        <v/>
      </c>
      <c r="B490" s="49">
        <v>1539</v>
      </c>
      <c r="C490" s="115" t="s">
        <v>759</v>
      </c>
      <c r="D490" s="93" t="str">
        <f t="shared" si="249"/>
        <v/>
      </c>
      <c r="E490" s="94" t="str">
        <f t="shared" si="250"/>
        <v/>
      </c>
      <c r="F490" s="94" t="str">
        <f t="shared" si="251"/>
        <v/>
      </c>
      <c r="G490" s="94" t="str">
        <f t="shared" si="252"/>
        <v/>
      </c>
      <c r="H490" s="94" t="str">
        <f t="shared" si="253"/>
        <v/>
      </c>
      <c r="I490" s="94" t="str">
        <f t="shared" si="254"/>
        <v/>
      </c>
      <c r="J490" s="94" t="str">
        <f t="shared" si="255"/>
        <v/>
      </c>
      <c r="K490" s="94" t="str">
        <f t="shared" si="256"/>
        <v/>
      </c>
      <c r="L490" s="94" t="str">
        <f t="shared" si="257"/>
        <v/>
      </c>
      <c r="M490" s="94" t="str">
        <f t="shared" si="258"/>
        <v/>
      </c>
      <c r="N490" s="94" t="str">
        <f t="shared" si="259"/>
        <v/>
      </c>
      <c r="O490" s="94" t="str">
        <f t="shared" si="260"/>
        <v/>
      </c>
      <c r="P490" s="94" t="str">
        <f t="shared" si="261"/>
        <v/>
      </c>
      <c r="Q490" s="94" t="str">
        <f t="shared" si="262"/>
        <v/>
      </c>
      <c r="R490" s="94" t="str">
        <f t="shared" si="263"/>
        <v/>
      </c>
      <c r="S490" s="94" t="str">
        <f t="shared" si="264"/>
        <v/>
      </c>
      <c r="T490" s="94" t="str">
        <f t="shared" si="265"/>
        <v/>
      </c>
      <c r="U490" s="94" t="str">
        <f t="shared" si="266"/>
        <v/>
      </c>
      <c r="V490" s="94" t="str">
        <f t="shared" si="267"/>
        <v/>
      </c>
      <c r="W490" s="94" t="str">
        <f t="shared" si="268"/>
        <v/>
      </c>
      <c r="X490" s="94" t="str">
        <f t="shared" si="269"/>
        <v/>
      </c>
      <c r="Y490" s="94" t="str">
        <f t="shared" si="270"/>
        <v/>
      </c>
      <c r="Z490" s="94" t="str">
        <f t="shared" si="271"/>
        <v/>
      </c>
      <c r="AA490" s="94" t="str">
        <f t="shared" si="272"/>
        <v/>
      </c>
      <c r="AB490" s="94" t="str">
        <f t="shared" si="273"/>
        <v/>
      </c>
      <c r="AC490" s="94" t="str">
        <f t="shared" si="274"/>
        <v/>
      </c>
      <c r="AD490" s="95" t="str">
        <f t="shared" si="275"/>
        <v/>
      </c>
      <c r="AE490" s="108">
        <f t="shared" si="244"/>
        <v>0</v>
      </c>
      <c r="AF490" s="96" t="str">
        <f t="shared" si="245"/>
        <v/>
      </c>
      <c r="AG490" s="108">
        <f t="shared" si="246"/>
        <v>0</v>
      </c>
      <c r="AH490" s="108">
        <f t="shared" si="247"/>
        <v>0</v>
      </c>
    </row>
    <row r="491" spans="1:34" x14ac:dyDescent="0.25">
      <c r="A491" s="92" t="str">
        <f t="shared" si="248"/>
        <v/>
      </c>
      <c r="B491" s="49">
        <v>3222</v>
      </c>
      <c r="C491" s="115" t="s">
        <v>761</v>
      </c>
      <c r="D491" s="93" t="str">
        <f t="shared" si="249"/>
        <v/>
      </c>
      <c r="E491" s="94" t="str">
        <f t="shared" si="250"/>
        <v/>
      </c>
      <c r="F491" s="94" t="str">
        <f t="shared" si="251"/>
        <v/>
      </c>
      <c r="G491" s="94" t="str">
        <f t="shared" si="252"/>
        <v/>
      </c>
      <c r="H491" s="94" t="str">
        <f t="shared" si="253"/>
        <v/>
      </c>
      <c r="I491" s="94" t="str">
        <f t="shared" si="254"/>
        <v/>
      </c>
      <c r="J491" s="94" t="str">
        <f t="shared" si="255"/>
        <v/>
      </c>
      <c r="K491" s="94" t="str">
        <f t="shared" si="256"/>
        <v/>
      </c>
      <c r="L491" s="94" t="str">
        <f t="shared" si="257"/>
        <v/>
      </c>
      <c r="M491" s="94" t="str">
        <f t="shared" si="258"/>
        <v/>
      </c>
      <c r="N491" s="94" t="str">
        <f t="shared" si="259"/>
        <v/>
      </c>
      <c r="O491" s="94" t="str">
        <f t="shared" si="260"/>
        <v/>
      </c>
      <c r="P491" s="94" t="str">
        <f t="shared" si="261"/>
        <v/>
      </c>
      <c r="Q491" s="94" t="str">
        <f t="shared" si="262"/>
        <v/>
      </c>
      <c r="R491" s="94" t="str">
        <f t="shared" si="263"/>
        <v/>
      </c>
      <c r="S491" s="94" t="str">
        <f t="shared" si="264"/>
        <v/>
      </c>
      <c r="T491" s="94" t="str">
        <f t="shared" si="265"/>
        <v/>
      </c>
      <c r="U491" s="94" t="str">
        <f t="shared" si="266"/>
        <v/>
      </c>
      <c r="V491" s="94" t="str">
        <f t="shared" si="267"/>
        <v/>
      </c>
      <c r="W491" s="94" t="str">
        <f t="shared" si="268"/>
        <v/>
      </c>
      <c r="X491" s="94" t="str">
        <f t="shared" si="269"/>
        <v/>
      </c>
      <c r="Y491" s="94" t="str">
        <f t="shared" si="270"/>
        <v/>
      </c>
      <c r="Z491" s="94" t="str">
        <f t="shared" si="271"/>
        <v/>
      </c>
      <c r="AA491" s="94" t="str">
        <f t="shared" si="272"/>
        <v/>
      </c>
      <c r="AB491" s="94" t="str">
        <f t="shared" si="273"/>
        <v/>
      </c>
      <c r="AC491" s="94" t="str">
        <f t="shared" si="274"/>
        <v/>
      </c>
      <c r="AD491" s="95" t="str">
        <f t="shared" si="275"/>
        <v/>
      </c>
      <c r="AE491" s="108">
        <f t="shared" si="244"/>
        <v>0</v>
      </c>
      <c r="AF491" s="96" t="str">
        <f t="shared" si="245"/>
        <v/>
      </c>
      <c r="AG491" s="108">
        <f t="shared" si="246"/>
        <v>0</v>
      </c>
      <c r="AH491" s="108">
        <f t="shared" si="247"/>
        <v>0</v>
      </c>
    </row>
    <row r="492" spans="1:34" x14ac:dyDescent="0.25">
      <c r="A492" s="92" t="str">
        <f t="shared" si="248"/>
        <v/>
      </c>
      <c r="B492" s="49">
        <v>3923</v>
      </c>
      <c r="C492" s="115" t="s">
        <v>764</v>
      </c>
      <c r="D492" s="93" t="str">
        <f t="shared" si="249"/>
        <v/>
      </c>
      <c r="E492" s="94" t="str">
        <f t="shared" si="250"/>
        <v/>
      </c>
      <c r="F492" s="94" t="str">
        <f t="shared" si="251"/>
        <v/>
      </c>
      <c r="G492" s="94" t="str">
        <f t="shared" si="252"/>
        <v/>
      </c>
      <c r="H492" s="94" t="str">
        <f t="shared" si="253"/>
        <v/>
      </c>
      <c r="I492" s="94" t="str">
        <f t="shared" si="254"/>
        <v/>
      </c>
      <c r="J492" s="94" t="str">
        <f t="shared" si="255"/>
        <v/>
      </c>
      <c r="K492" s="94" t="str">
        <f t="shared" si="256"/>
        <v/>
      </c>
      <c r="L492" s="94" t="str">
        <f t="shared" si="257"/>
        <v/>
      </c>
      <c r="M492" s="94" t="str">
        <f t="shared" si="258"/>
        <v/>
      </c>
      <c r="N492" s="94" t="str">
        <f t="shared" si="259"/>
        <v/>
      </c>
      <c r="O492" s="94" t="str">
        <f t="shared" si="260"/>
        <v/>
      </c>
      <c r="P492" s="94" t="str">
        <f t="shared" si="261"/>
        <v/>
      </c>
      <c r="Q492" s="94" t="str">
        <f t="shared" si="262"/>
        <v/>
      </c>
      <c r="R492" s="94" t="str">
        <f t="shared" si="263"/>
        <v/>
      </c>
      <c r="S492" s="94" t="str">
        <f t="shared" si="264"/>
        <v/>
      </c>
      <c r="T492" s="94" t="str">
        <f t="shared" si="265"/>
        <v/>
      </c>
      <c r="U492" s="94" t="str">
        <f t="shared" si="266"/>
        <v/>
      </c>
      <c r="V492" s="94" t="str">
        <f t="shared" si="267"/>
        <v/>
      </c>
      <c r="W492" s="94" t="str">
        <f t="shared" si="268"/>
        <v/>
      </c>
      <c r="X492" s="94" t="str">
        <f t="shared" si="269"/>
        <v/>
      </c>
      <c r="Y492" s="94" t="str">
        <f t="shared" si="270"/>
        <v/>
      </c>
      <c r="Z492" s="94" t="str">
        <f t="shared" si="271"/>
        <v/>
      </c>
      <c r="AA492" s="94" t="str">
        <f t="shared" si="272"/>
        <v/>
      </c>
      <c r="AB492" s="94" t="str">
        <f t="shared" si="273"/>
        <v/>
      </c>
      <c r="AC492" s="94" t="str">
        <f t="shared" si="274"/>
        <v/>
      </c>
      <c r="AD492" s="95" t="str">
        <f t="shared" si="275"/>
        <v/>
      </c>
      <c r="AE492" s="108">
        <f t="shared" si="244"/>
        <v>0</v>
      </c>
      <c r="AF492" s="96" t="str">
        <f t="shared" si="245"/>
        <v/>
      </c>
      <c r="AG492" s="108">
        <f t="shared" si="246"/>
        <v>0</v>
      </c>
      <c r="AH492" s="108">
        <f t="shared" si="247"/>
        <v>0</v>
      </c>
    </row>
    <row r="493" spans="1:34" x14ac:dyDescent="0.25">
      <c r="A493" s="92" t="str">
        <f t="shared" si="248"/>
        <v/>
      </c>
      <c r="B493" s="49">
        <v>806</v>
      </c>
      <c r="C493" s="115" t="s">
        <v>701</v>
      </c>
      <c r="D493" s="93" t="str">
        <f t="shared" si="249"/>
        <v/>
      </c>
      <c r="E493" s="94" t="str">
        <f t="shared" si="250"/>
        <v/>
      </c>
      <c r="F493" s="94" t="str">
        <f t="shared" si="251"/>
        <v/>
      </c>
      <c r="G493" s="94" t="str">
        <f t="shared" si="252"/>
        <v/>
      </c>
      <c r="H493" s="94" t="str">
        <f t="shared" si="253"/>
        <v/>
      </c>
      <c r="I493" s="94" t="str">
        <f t="shared" si="254"/>
        <v/>
      </c>
      <c r="J493" s="94" t="str">
        <f t="shared" si="255"/>
        <v/>
      </c>
      <c r="K493" s="94" t="str">
        <f t="shared" si="256"/>
        <v/>
      </c>
      <c r="L493" s="94" t="str">
        <f t="shared" si="257"/>
        <v/>
      </c>
      <c r="M493" s="94" t="str">
        <f t="shared" si="258"/>
        <v/>
      </c>
      <c r="N493" s="94" t="str">
        <f t="shared" si="259"/>
        <v/>
      </c>
      <c r="O493" s="94" t="str">
        <f t="shared" si="260"/>
        <v/>
      </c>
      <c r="P493" s="94" t="str">
        <f t="shared" si="261"/>
        <v/>
      </c>
      <c r="Q493" s="94" t="str">
        <f t="shared" si="262"/>
        <v/>
      </c>
      <c r="R493" s="94" t="str">
        <f t="shared" si="263"/>
        <v/>
      </c>
      <c r="S493" s="94" t="str">
        <f t="shared" si="264"/>
        <v/>
      </c>
      <c r="T493" s="94" t="str">
        <f t="shared" si="265"/>
        <v/>
      </c>
      <c r="U493" s="94" t="str">
        <f t="shared" si="266"/>
        <v/>
      </c>
      <c r="V493" s="94" t="str">
        <f t="shared" si="267"/>
        <v/>
      </c>
      <c r="W493" s="94" t="str">
        <f t="shared" si="268"/>
        <v/>
      </c>
      <c r="X493" s="94" t="str">
        <f t="shared" si="269"/>
        <v/>
      </c>
      <c r="Y493" s="94" t="str">
        <f t="shared" si="270"/>
        <v/>
      </c>
      <c r="Z493" s="94" t="str">
        <f t="shared" si="271"/>
        <v/>
      </c>
      <c r="AA493" s="94" t="str">
        <f t="shared" si="272"/>
        <v/>
      </c>
      <c r="AB493" s="94" t="str">
        <f t="shared" si="273"/>
        <v/>
      </c>
      <c r="AC493" s="94" t="str">
        <f t="shared" si="274"/>
        <v/>
      </c>
      <c r="AD493" s="95" t="str">
        <f t="shared" si="275"/>
        <v/>
      </c>
    </row>
    <row r="494" spans="1:34" x14ac:dyDescent="0.25">
      <c r="A494" s="92" t="str">
        <f t="shared" si="248"/>
        <v/>
      </c>
      <c r="B494" s="117">
        <v>4964</v>
      </c>
      <c r="C494" s="119" t="s">
        <v>705</v>
      </c>
      <c r="D494" s="93" t="str">
        <f t="shared" si="249"/>
        <v/>
      </c>
      <c r="E494" s="94" t="str">
        <f t="shared" si="250"/>
        <v/>
      </c>
      <c r="F494" s="94" t="str">
        <f t="shared" si="251"/>
        <v/>
      </c>
      <c r="G494" s="94" t="str">
        <f t="shared" si="252"/>
        <v/>
      </c>
      <c r="H494" s="94" t="str">
        <f t="shared" si="253"/>
        <v/>
      </c>
      <c r="I494" s="94" t="str">
        <f t="shared" si="254"/>
        <v/>
      </c>
      <c r="J494" s="94" t="str">
        <f t="shared" si="255"/>
        <v/>
      </c>
      <c r="K494" s="94" t="str">
        <f t="shared" si="256"/>
        <v/>
      </c>
      <c r="L494" s="94" t="str">
        <f t="shared" si="257"/>
        <v/>
      </c>
      <c r="M494" s="94" t="str">
        <f t="shared" si="258"/>
        <v/>
      </c>
      <c r="N494" s="94" t="str">
        <f t="shared" si="259"/>
        <v/>
      </c>
      <c r="O494" s="94" t="str">
        <f t="shared" si="260"/>
        <v/>
      </c>
      <c r="P494" s="94" t="str">
        <f t="shared" si="261"/>
        <v/>
      </c>
      <c r="Q494" s="94" t="str">
        <f t="shared" si="262"/>
        <v/>
      </c>
      <c r="R494" s="94" t="str">
        <f t="shared" si="263"/>
        <v/>
      </c>
      <c r="S494" s="94" t="str">
        <f t="shared" si="264"/>
        <v/>
      </c>
      <c r="T494" s="94" t="str">
        <f t="shared" si="265"/>
        <v/>
      </c>
      <c r="U494" s="94" t="str">
        <f t="shared" si="266"/>
        <v/>
      </c>
      <c r="V494" s="94" t="str">
        <f t="shared" si="267"/>
        <v/>
      </c>
      <c r="W494" s="94" t="str">
        <f t="shared" si="268"/>
        <v/>
      </c>
      <c r="X494" s="94" t="str">
        <f t="shared" si="269"/>
        <v/>
      </c>
      <c r="Y494" s="94" t="str">
        <f t="shared" si="270"/>
        <v/>
      </c>
      <c r="Z494" s="94" t="str">
        <f t="shared" si="271"/>
        <v/>
      </c>
      <c r="AA494" s="94" t="str">
        <f t="shared" si="272"/>
        <v/>
      </c>
      <c r="AB494" s="94" t="str">
        <f t="shared" si="273"/>
        <v/>
      </c>
      <c r="AC494" s="94" t="str">
        <f t="shared" si="274"/>
        <v/>
      </c>
      <c r="AD494" s="95" t="str">
        <f t="shared" si="275"/>
        <v/>
      </c>
    </row>
    <row r="495" spans="1:34" x14ac:dyDescent="0.25">
      <c r="A495" s="92" t="str">
        <f t="shared" si="248"/>
        <v/>
      </c>
      <c r="B495" s="117">
        <v>5271</v>
      </c>
      <c r="C495" s="119" t="s">
        <v>745</v>
      </c>
      <c r="D495" s="93" t="str">
        <f t="shared" si="249"/>
        <v/>
      </c>
      <c r="E495" s="94" t="str">
        <f t="shared" si="250"/>
        <v/>
      </c>
      <c r="F495" s="94" t="str">
        <f t="shared" si="251"/>
        <v/>
      </c>
      <c r="G495" s="94" t="str">
        <f t="shared" si="252"/>
        <v/>
      </c>
      <c r="H495" s="94" t="str">
        <f t="shared" si="253"/>
        <v/>
      </c>
      <c r="I495" s="94" t="str">
        <f t="shared" si="254"/>
        <v/>
      </c>
      <c r="J495" s="94" t="str">
        <f t="shared" si="255"/>
        <v/>
      </c>
      <c r="K495" s="94" t="str">
        <f t="shared" si="256"/>
        <v/>
      </c>
      <c r="L495" s="94" t="str">
        <f t="shared" si="257"/>
        <v/>
      </c>
      <c r="M495" s="94" t="str">
        <f t="shared" si="258"/>
        <v/>
      </c>
      <c r="N495" s="94" t="str">
        <f t="shared" si="259"/>
        <v/>
      </c>
      <c r="O495" s="94" t="str">
        <f t="shared" si="260"/>
        <v/>
      </c>
      <c r="P495" s="94" t="str">
        <f t="shared" si="261"/>
        <v/>
      </c>
      <c r="Q495" s="94" t="str">
        <f t="shared" si="262"/>
        <v/>
      </c>
      <c r="R495" s="94" t="str">
        <f t="shared" si="263"/>
        <v/>
      </c>
      <c r="S495" s="94" t="str">
        <f t="shared" si="264"/>
        <v/>
      </c>
      <c r="T495" s="94" t="str">
        <f t="shared" si="265"/>
        <v/>
      </c>
      <c r="U495" s="94" t="str">
        <f t="shared" si="266"/>
        <v/>
      </c>
      <c r="V495" s="94" t="str">
        <f t="shared" si="267"/>
        <v/>
      </c>
      <c r="W495" s="94" t="str">
        <f t="shared" si="268"/>
        <v/>
      </c>
      <c r="X495" s="94" t="str">
        <f t="shared" si="269"/>
        <v/>
      </c>
      <c r="Y495" s="94" t="str">
        <f t="shared" si="270"/>
        <v/>
      </c>
      <c r="Z495" s="94" t="str">
        <f t="shared" si="271"/>
        <v/>
      </c>
      <c r="AA495" s="94" t="str">
        <f t="shared" si="272"/>
        <v/>
      </c>
      <c r="AB495" s="94" t="str">
        <f t="shared" si="273"/>
        <v/>
      </c>
      <c r="AC495" s="94" t="str">
        <f t="shared" si="274"/>
        <v/>
      </c>
      <c r="AD495" s="95" t="str">
        <f t="shared" si="275"/>
        <v/>
      </c>
      <c r="AE495" s="108"/>
      <c r="AG495" s="108"/>
      <c r="AH495" s="108"/>
    </row>
    <row r="496" spans="1:34" x14ac:dyDescent="0.25">
      <c r="A496" s="92" t="str">
        <f t="shared" si="248"/>
        <v/>
      </c>
      <c r="B496" s="51">
        <v>1</v>
      </c>
      <c r="C496" s="52" t="s">
        <v>784</v>
      </c>
      <c r="D496" s="93" t="str">
        <f t="shared" si="249"/>
        <v/>
      </c>
      <c r="E496" s="94" t="str">
        <f t="shared" si="250"/>
        <v/>
      </c>
      <c r="F496" s="94" t="str">
        <f t="shared" si="251"/>
        <v/>
      </c>
      <c r="G496" s="94" t="str">
        <f t="shared" si="252"/>
        <v/>
      </c>
      <c r="H496" s="94" t="str">
        <f t="shared" si="253"/>
        <v/>
      </c>
      <c r="I496" s="94" t="str">
        <f t="shared" si="254"/>
        <v/>
      </c>
      <c r="J496" s="94" t="str">
        <f t="shared" si="255"/>
        <v/>
      </c>
      <c r="K496" s="94" t="str">
        <f t="shared" si="256"/>
        <v/>
      </c>
      <c r="L496" s="94" t="str">
        <f t="shared" si="257"/>
        <v/>
      </c>
      <c r="M496" s="94" t="str">
        <f t="shared" si="258"/>
        <v/>
      </c>
      <c r="N496" s="94" t="str">
        <f t="shared" si="259"/>
        <v/>
      </c>
      <c r="O496" s="94" t="str">
        <f t="shared" si="260"/>
        <v/>
      </c>
      <c r="P496" s="94" t="str">
        <f t="shared" si="261"/>
        <v/>
      </c>
      <c r="Q496" s="94" t="str">
        <f t="shared" si="262"/>
        <v/>
      </c>
      <c r="R496" s="94" t="str">
        <f t="shared" si="263"/>
        <v/>
      </c>
      <c r="S496" s="94" t="str">
        <f t="shared" si="264"/>
        <v/>
      </c>
      <c r="T496" s="94" t="str">
        <f t="shared" si="265"/>
        <v/>
      </c>
      <c r="U496" s="94" t="str">
        <f t="shared" si="266"/>
        <v/>
      </c>
      <c r="V496" s="94" t="str">
        <f t="shared" si="267"/>
        <v/>
      </c>
      <c r="W496" s="94" t="str">
        <f t="shared" si="268"/>
        <v/>
      </c>
      <c r="X496" s="94" t="str">
        <f t="shared" si="269"/>
        <v/>
      </c>
      <c r="Y496" s="94" t="str">
        <f t="shared" si="270"/>
        <v/>
      </c>
      <c r="Z496" s="94" t="str">
        <f t="shared" si="271"/>
        <v/>
      </c>
      <c r="AA496" s="94" t="str">
        <f t="shared" si="272"/>
        <v/>
      </c>
      <c r="AB496" s="94" t="str">
        <f t="shared" si="273"/>
        <v/>
      </c>
      <c r="AC496" s="94" t="str">
        <f t="shared" si="274"/>
        <v/>
      </c>
      <c r="AD496" s="95" t="str">
        <f t="shared" si="275"/>
        <v/>
      </c>
    </row>
    <row r="497" spans="1:30" x14ac:dyDescent="0.25">
      <c r="A497" s="92" t="str">
        <f t="shared" si="248"/>
        <v/>
      </c>
      <c r="B497" s="51">
        <v>1</v>
      </c>
      <c r="C497" s="52" t="s">
        <v>784</v>
      </c>
      <c r="D497" s="93" t="str">
        <f t="shared" si="249"/>
        <v/>
      </c>
      <c r="E497" s="94" t="str">
        <f t="shared" si="250"/>
        <v/>
      </c>
      <c r="F497" s="94" t="str">
        <f t="shared" si="251"/>
        <v/>
      </c>
      <c r="G497" s="94" t="str">
        <f t="shared" si="252"/>
        <v/>
      </c>
      <c r="H497" s="94" t="str">
        <f t="shared" si="253"/>
        <v/>
      </c>
      <c r="I497" s="94" t="str">
        <f t="shared" si="254"/>
        <v/>
      </c>
      <c r="J497" s="94" t="str">
        <f t="shared" si="255"/>
        <v/>
      </c>
      <c r="K497" s="94" t="str">
        <f t="shared" si="256"/>
        <v/>
      </c>
      <c r="L497" s="94" t="str">
        <f t="shared" si="257"/>
        <v/>
      </c>
      <c r="M497" s="94" t="str">
        <f t="shared" si="258"/>
        <v/>
      </c>
      <c r="N497" s="94" t="str">
        <f t="shared" si="259"/>
        <v/>
      </c>
      <c r="O497" s="94" t="str">
        <f t="shared" si="260"/>
        <v/>
      </c>
      <c r="P497" s="94" t="str">
        <f t="shared" si="261"/>
        <v/>
      </c>
      <c r="Q497" s="94" t="str">
        <f t="shared" si="262"/>
        <v/>
      </c>
      <c r="R497" s="94" t="str">
        <f t="shared" si="263"/>
        <v/>
      </c>
      <c r="S497" s="94" t="str">
        <f t="shared" si="264"/>
        <v/>
      </c>
      <c r="T497" s="94" t="str">
        <f t="shared" si="265"/>
        <v/>
      </c>
      <c r="U497" s="94" t="str">
        <f t="shared" si="266"/>
        <v/>
      </c>
      <c r="V497" s="94" t="str">
        <f t="shared" si="267"/>
        <v/>
      </c>
      <c r="W497" s="94" t="str">
        <f t="shared" si="268"/>
        <v/>
      </c>
      <c r="X497" s="94" t="str">
        <f t="shared" si="269"/>
        <v/>
      </c>
      <c r="Y497" s="94" t="str">
        <f t="shared" si="270"/>
        <v/>
      </c>
      <c r="Z497" s="94" t="str">
        <f t="shared" si="271"/>
        <v/>
      </c>
      <c r="AA497" s="94" t="str">
        <f t="shared" si="272"/>
        <v/>
      </c>
      <c r="AB497" s="94" t="str">
        <f t="shared" si="273"/>
        <v/>
      </c>
      <c r="AC497" s="94" t="str">
        <f t="shared" si="274"/>
        <v/>
      </c>
      <c r="AD497" s="95" t="str">
        <f t="shared" si="275"/>
        <v/>
      </c>
    </row>
    <row r="498" spans="1:30" x14ac:dyDescent="0.25">
      <c r="A498" s="92" t="str">
        <f t="shared" si="248"/>
        <v/>
      </c>
      <c r="B498" s="51">
        <v>1</v>
      </c>
      <c r="C498" s="52" t="s">
        <v>784</v>
      </c>
      <c r="D498" s="93" t="str">
        <f t="shared" si="249"/>
        <v/>
      </c>
      <c r="E498" s="94" t="str">
        <f t="shared" si="250"/>
        <v/>
      </c>
      <c r="F498" s="94" t="str">
        <f t="shared" si="251"/>
        <v/>
      </c>
      <c r="G498" s="94" t="str">
        <f t="shared" si="252"/>
        <v/>
      </c>
      <c r="H498" s="94" t="str">
        <f t="shared" si="253"/>
        <v/>
      </c>
      <c r="I498" s="94" t="str">
        <f t="shared" si="254"/>
        <v/>
      </c>
      <c r="J498" s="94" t="str">
        <f t="shared" si="255"/>
        <v/>
      </c>
      <c r="K498" s="94" t="str">
        <f t="shared" si="256"/>
        <v/>
      </c>
      <c r="L498" s="94" t="str">
        <f t="shared" si="257"/>
        <v/>
      </c>
      <c r="M498" s="94" t="str">
        <f t="shared" si="258"/>
        <v/>
      </c>
      <c r="N498" s="94" t="str">
        <f t="shared" si="259"/>
        <v/>
      </c>
      <c r="O498" s="94" t="str">
        <f t="shared" si="260"/>
        <v/>
      </c>
      <c r="P498" s="94" t="str">
        <f t="shared" si="261"/>
        <v/>
      </c>
      <c r="Q498" s="94" t="str">
        <f t="shared" si="262"/>
        <v/>
      </c>
      <c r="R498" s="94" t="str">
        <f t="shared" si="263"/>
        <v/>
      </c>
      <c r="S498" s="94" t="str">
        <f t="shared" si="264"/>
        <v/>
      </c>
      <c r="T498" s="94" t="str">
        <f t="shared" si="265"/>
        <v/>
      </c>
      <c r="U498" s="94" t="str">
        <f t="shared" si="266"/>
        <v/>
      </c>
      <c r="V498" s="94" t="str">
        <f t="shared" si="267"/>
        <v/>
      </c>
      <c r="W498" s="94" t="str">
        <f t="shared" si="268"/>
        <v/>
      </c>
      <c r="X498" s="94" t="str">
        <f t="shared" si="269"/>
        <v/>
      </c>
      <c r="Y498" s="94" t="str">
        <f t="shared" si="270"/>
        <v/>
      </c>
      <c r="Z498" s="94" t="str">
        <f t="shared" si="271"/>
        <v/>
      </c>
      <c r="AA498" s="94" t="str">
        <f t="shared" si="272"/>
        <v/>
      </c>
      <c r="AB498" s="94" t="str">
        <f t="shared" si="273"/>
        <v/>
      </c>
      <c r="AC498" s="94" t="str">
        <f t="shared" si="274"/>
        <v/>
      </c>
      <c r="AD498" s="95" t="str">
        <f t="shared" si="275"/>
        <v/>
      </c>
    </row>
    <row r="499" spans="1:30" x14ac:dyDescent="0.25">
      <c r="A499" s="92" t="str">
        <f t="shared" si="248"/>
        <v/>
      </c>
      <c r="B499" s="51">
        <v>1</v>
      </c>
      <c r="C499" s="52" t="s">
        <v>784</v>
      </c>
      <c r="D499" s="93" t="str">
        <f t="shared" si="249"/>
        <v/>
      </c>
      <c r="E499" s="94" t="str">
        <f t="shared" si="250"/>
        <v/>
      </c>
      <c r="F499" s="94" t="str">
        <f t="shared" si="251"/>
        <v/>
      </c>
      <c r="G499" s="94" t="str">
        <f t="shared" si="252"/>
        <v/>
      </c>
      <c r="H499" s="94" t="str">
        <f t="shared" si="253"/>
        <v/>
      </c>
      <c r="I499" s="94" t="str">
        <f t="shared" si="254"/>
        <v/>
      </c>
      <c r="J499" s="94" t="str">
        <f t="shared" si="255"/>
        <v/>
      </c>
      <c r="K499" s="94" t="str">
        <f t="shared" si="256"/>
        <v/>
      </c>
      <c r="L499" s="94" t="str">
        <f t="shared" si="257"/>
        <v/>
      </c>
      <c r="M499" s="94" t="str">
        <f t="shared" si="258"/>
        <v/>
      </c>
      <c r="N499" s="94" t="str">
        <f t="shared" si="259"/>
        <v/>
      </c>
      <c r="O499" s="94" t="str">
        <f t="shared" si="260"/>
        <v/>
      </c>
      <c r="P499" s="94" t="str">
        <f t="shared" si="261"/>
        <v/>
      </c>
      <c r="Q499" s="94" t="str">
        <f t="shared" si="262"/>
        <v/>
      </c>
      <c r="R499" s="94" t="str">
        <f t="shared" si="263"/>
        <v/>
      </c>
      <c r="S499" s="94" t="str">
        <f t="shared" si="264"/>
        <v/>
      </c>
      <c r="T499" s="94" t="str">
        <f t="shared" si="265"/>
        <v/>
      </c>
      <c r="U499" s="94" t="str">
        <f t="shared" si="266"/>
        <v/>
      </c>
      <c r="V499" s="94" t="str">
        <f t="shared" si="267"/>
        <v/>
      </c>
      <c r="W499" s="94" t="str">
        <f t="shared" si="268"/>
        <v/>
      </c>
      <c r="X499" s="94" t="str">
        <f t="shared" si="269"/>
        <v/>
      </c>
      <c r="Y499" s="94" t="str">
        <f t="shared" si="270"/>
        <v/>
      </c>
      <c r="Z499" s="94" t="str">
        <f t="shared" si="271"/>
        <v/>
      </c>
      <c r="AA499" s="94" t="str">
        <f t="shared" si="272"/>
        <v/>
      </c>
      <c r="AB499" s="94" t="str">
        <f t="shared" si="273"/>
        <v/>
      </c>
      <c r="AC499" s="94" t="str">
        <f t="shared" si="274"/>
        <v/>
      </c>
      <c r="AD499" s="95" t="str">
        <f t="shared" si="275"/>
        <v/>
      </c>
    </row>
    <row r="500" spans="1:30" x14ac:dyDescent="0.25">
      <c r="A500" s="92" t="str">
        <f t="shared" si="248"/>
        <v/>
      </c>
      <c r="B500" s="51">
        <v>1</v>
      </c>
      <c r="C500" s="52" t="s">
        <v>784</v>
      </c>
      <c r="D500" s="93" t="str">
        <f t="shared" si="249"/>
        <v/>
      </c>
      <c r="E500" s="94" t="str">
        <f t="shared" si="250"/>
        <v/>
      </c>
      <c r="F500" s="94" t="str">
        <f t="shared" si="251"/>
        <v/>
      </c>
      <c r="G500" s="94" t="str">
        <f t="shared" si="252"/>
        <v/>
      </c>
      <c r="H500" s="94" t="str">
        <f t="shared" si="253"/>
        <v/>
      </c>
      <c r="I500" s="94" t="str">
        <f t="shared" si="254"/>
        <v/>
      </c>
      <c r="J500" s="94" t="str">
        <f t="shared" si="255"/>
        <v/>
      </c>
      <c r="K500" s="94" t="str">
        <f t="shared" si="256"/>
        <v/>
      </c>
      <c r="L500" s="94" t="str">
        <f t="shared" si="257"/>
        <v/>
      </c>
      <c r="M500" s="94" t="str">
        <f t="shared" si="258"/>
        <v/>
      </c>
      <c r="N500" s="94" t="str">
        <f t="shared" si="259"/>
        <v/>
      </c>
      <c r="O500" s="94" t="str">
        <f t="shared" si="260"/>
        <v/>
      </c>
      <c r="P500" s="94" t="str">
        <f t="shared" si="261"/>
        <v/>
      </c>
      <c r="Q500" s="94" t="str">
        <f t="shared" si="262"/>
        <v/>
      </c>
      <c r="R500" s="94" t="str">
        <f t="shared" si="263"/>
        <v/>
      </c>
      <c r="S500" s="94" t="str">
        <f t="shared" si="264"/>
        <v/>
      </c>
      <c r="T500" s="94" t="str">
        <f t="shared" si="265"/>
        <v/>
      </c>
      <c r="U500" s="94" t="str">
        <f t="shared" si="266"/>
        <v/>
      </c>
      <c r="V500" s="94" t="str">
        <f t="shared" si="267"/>
        <v/>
      </c>
      <c r="W500" s="94" t="str">
        <f t="shared" si="268"/>
        <v/>
      </c>
      <c r="X500" s="94" t="str">
        <f t="shared" si="269"/>
        <v/>
      </c>
      <c r="Y500" s="94" t="str">
        <f t="shared" si="270"/>
        <v/>
      </c>
      <c r="Z500" s="94" t="str">
        <f t="shared" si="271"/>
        <v/>
      </c>
      <c r="AA500" s="94" t="str">
        <f t="shared" si="272"/>
        <v/>
      </c>
      <c r="AB500" s="94" t="str">
        <f t="shared" si="273"/>
        <v/>
      </c>
      <c r="AC500" s="94" t="str">
        <f t="shared" si="274"/>
        <v/>
      </c>
      <c r="AD500" s="95" t="str">
        <f t="shared" si="275"/>
        <v/>
      </c>
    </row>
    <row r="501" spans="1:30" x14ac:dyDescent="0.25">
      <c r="A501" s="92" t="str">
        <f t="shared" si="248"/>
        <v/>
      </c>
      <c r="B501" s="51">
        <v>1</v>
      </c>
      <c r="C501" s="52" t="s">
        <v>784</v>
      </c>
      <c r="D501" s="93" t="str">
        <f t="shared" si="249"/>
        <v/>
      </c>
      <c r="E501" s="94" t="str">
        <f t="shared" si="250"/>
        <v/>
      </c>
      <c r="F501" s="94" t="str">
        <f t="shared" si="251"/>
        <v/>
      </c>
      <c r="G501" s="94" t="str">
        <f t="shared" si="252"/>
        <v/>
      </c>
      <c r="H501" s="94" t="str">
        <f t="shared" si="253"/>
        <v/>
      </c>
      <c r="I501" s="94" t="str">
        <f t="shared" si="254"/>
        <v/>
      </c>
      <c r="J501" s="94" t="str">
        <f t="shared" si="255"/>
        <v/>
      </c>
      <c r="K501" s="94" t="str">
        <f t="shared" si="256"/>
        <v/>
      </c>
      <c r="L501" s="94" t="str">
        <f t="shared" si="257"/>
        <v/>
      </c>
      <c r="M501" s="94" t="str">
        <f t="shared" si="258"/>
        <v/>
      </c>
      <c r="N501" s="94" t="str">
        <f t="shared" si="259"/>
        <v/>
      </c>
      <c r="O501" s="94" t="str">
        <f t="shared" si="260"/>
        <v/>
      </c>
      <c r="P501" s="94" t="str">
        <f t="shared" si="261"/>
        <v/>
      </c>
      <c r="Q501" s="94" t="str">
        <f t="shared" si="262"/>
        <v/>
      </c>
      <c r="R501" s="94" t="str">
        <f t="shared" si="263"/>
        <v/>
      </c>
      <c r="S501" s="94" t="str">
        <f t="shared" si="264"/>
        <v/>
      </c>
      <c r="T501" s="94" t="str">
        <f t="shared" si="265"/>
        <v/>
      </c>
      <c r="U501" s="94" t="str">
        <f t="shared" si="266"/>
        <v/>
      </c>
      <c r="V501" s="94" t="str">
        <f t="shared" si="267"/>
        <v/>
      </c>
      <c r="W501" s="94" t="str">
        <f t="shared" si="268"/>
        <v/>
      </c>
      <c r="X501" s="94" t="str">
        <f t="shared" si="269"/>
        <v/>
      </c>
      <c r="Y501" s="94" t="str">
        <f t="shared" si="270"/>
        <v/>
      </c>
      <c r="Z501" s="94" t="str">
        <f t="shared" si="271"/>
        <v/>
      </c>
      <c r="AA501" s="94" t="str">
        <f t="shared" si="272"/>
        <v/>
      </c>
      <c r="AB501" s="94" t="str">
        <f t="shared" si="273"/>
        <v/>
      </c>
      <c r="AC501" s="94" t="str">
        <f t="shared" si="274"/>
        <v/>
      </c>
      <c r="AD501" s="95" t="str">
        <f t="shared" si="275"/>
        <v/>
      </c>
    </row>
    <row r="502" spans="1:30" x14ac:dyDescent="0.25">
      <c r="A502" s="92" t="str">
        <f t="shared" si="248"/>
        <v/>
      </c>
      <c r="B502" s="51">
        <v>1</v>
      </c>
      <c r="C502" s="52" t="s">
        <v>784</v>
      </c>
      <c r="D502" s="93" t="str">
        <f t="shared" si="249"/>
        <v/>
      </c>
      <c r="E502" s="94" t="str">
        <f t="shared" si="250"/>
        <v/>
      </c>
      <c r="F502" s="94" t="str">
        <f t="shared" si="251"/>
        <v/>
      </c>
      <c r="G502" s="94" t="str">
        <f t="shared" si="252"/>
        <v/>
      </c>
      <c r="H502" s="94" t="str">
        <f t="shared" si="253"/>
        <v/>
      </c>
      <c r="I502" s="94" t="str">
        <f t="shared" si="254"/>
        <v/>
      </c>
      <c r="J502" s="94" t="str">
        <f t="shared" si="255"/>
        <v/>
      </c>
      <c r="K502" s="94" t="str">
        <f t="shared" si="256"/>
        <v/>
      </c>
      <c r="L502" s="94" t="str">
        <f t="shared" si="257"/>
        <v/>
      </c>
      <c r="M502" s="94" t="str">
        <f t="shared" si="258"/>
        <v/>
      </c>
      <c r="N502" s="94" t="str">
        <f t="shared" si="259"/>
        <v/>
      </c>
      <c r="O502" s="94" t="str">
        <f t="shared" si="260"/>
        <v/>
      </c>
      <c r="P502" s="94" t="str">
        <f t="shared" si="261"/>
        <v/>
      </c>
      <c r="Q502" s="94" t="str">
        <f t="shared" si="262"/>
        <v/>
      </c>
      <c r="R502" s="94" t="str">
        <f t="shared" si="263"/>
        <v/>
      </c>
      <c r="S502" s="94" t="str">
        <f t="shared" si="264"/>
        <v/>
      </c>
      <c r="T502" s="94" t="str">
        <f t="shared" si="265"/>
        <v/>
      </c>
      <c r="U502" s="94" t="str">
        <f t="shared" si="266"/>
        <v/>
      </c>
      <c r="V502" s="94" t="str">
        <f t="shared" si="267"/>
        <v/>
      </c>
      <c r="W502" s="94" t="str">
        <f t="shared" si="268"/>
        <v/>
      </c>
      <c r="X502" s="94" t="str">
        <f t="shared" si="269"/>
        <v/>
      </c>
      <c r="Y502" s="94" t="str">
        <f t="shared" si="270"/>
        <v/>
      </c>
      <c r="Z502" s="94" t="str">
        <f t="shared" si="271"/>
        <v/>
      </c>
      <c r="AA502" s="94" t="str">
        <f t="shared" si="272"/>
        <v/>
      </c>
      <c r="AB502" s="94" t="str">
        <f t="shared" si="273"/>
        <v/>
      </c>
      <c r="AC502" s="94" t="str">
        <f t="shared" si="274"/>
        <v/>
      </c>
      <c r="AD502" s="95" t="str">
        <f t="shared" si="275"/>
        <v/>
      </c>
    </row>
    <row r="503" spans="1:30" x14ac:dyDescent="0.25">
      <c r="A503" s="92" t="str">
        <f t="shared" si="248"/>
        <v/>
      </c>
      <c r="B503" s="51">
        <v>1</v>
      </c>
      <c r="C503" s="52" t="s">
        <v>784</v>
      </c>
      <c r="D503" s="93" t="str">
        <f t="shared" si="249"/>
        <v/>
      </c>
      <c r="E503" s="94" t="str">
        <f t="shared" si="250"/>
        <v/>
      </c>
      <c r="F503" s="94" t="str">
        <f t="shared" si="251"/>
        <v/>
      </c>
      <c r="G503" s="94" t="str">
        <f t="shared" si="252"/>
        <v/>
      </c>
      <c r="H503" s="94" t="str">
        <f t="shared" si="253"/>
        <v/>
      </c>
      <c r="I503" s="94" t="str">
        <f t="shared" si="254"/>
        <v/>
      </c>
      <c r="J503" s="94" t="str">
        <f t="shared" si="255"/>
        <v/>
      </c>
      <c r="K503" s="94" t="str">
        <f t="shared" si="256"/>
        <v/>
      </c>
      <c r="L503" s="94" t="str">
        <f t="shared" si="257"/>
        <v/>
      </c>
      <c r="M503" s="94" t="str">
        <f t="shared" si="258"/>
        <v/>
      </c>
      <c r="N503" s="94" t="str">
        <f t="shared" si="259"/>
        <v/>
      </c>
      <c r="O503" s="94" t="str">
        <f t="shared" si="260"/>
        <v/>
      </c>
      <c r="P503" s="94" t="str">
        <f t="shared" si="261"/>
        <v/>
      </c>
      <c r="Q503" s="94" t="str">
        <f t="shared" si="262"/>
        <v/>
      </c>
      <c r="R503" s="94" t="str">
        <f t="shared" si="263"/>
        <v/>
      </c>
      <c r="S503" s="94" t="str">
        <f t="shared" si="264"/>
        <v/>
      </c>
      <c r="T503" s="94" t="str">
        <f t="shared" si="265"/>
        <v/>
      </c>
      <c r="U503" s="94" t="str">
        <f t="shared" si="266"/>
        <v/>
      </c>
      <c r="V503" s="94" t="str">
        <f t="shared" si="267"/>
        <v/>
      </c>
      <c r="W503" s="94" t="str">
        <f t="shared" si="268"/>
        <v/>
      </c>
      <c r="X503" s="94" t="str">
        <f t="shared" si="269"/>
        <v/>
      </c>
      <c r="Y503" s="94" t="str">
        <f t="shared" si="270"/>
        <v/>
      </c>
      <c r="Z503" s="94" t="str">
        <f t="shared" si="271"/>
        <v/>
      </c>
      <c r="AA503" s="94" t="str">
        <f t="shared" si="272"/>
        <v/>
      </c>
      <c r="AB503" s="94" t="str">
        <f t="shared" si="273"/>
        <v/>
      </c>
      <c r="AC503" s="94" t="str">
        <f t="shared" si="274"/>
        <v/>
      </c>
      <c r="AD503" s="95" t="str">
        <f t="shared" si="275"/>
        <v/>
      </c>
    </row>
    <row r="504" spans="1:30" x14ac:dyDescent="0.25">
      <c r="A504" s="92" t="str">
        <f t="shared" si="248"/>
        <v/>
      </c>
      <c r="B504" s="51">
        <v>1</v>
      </c>
      <c r="C504" s="52" t="s">
        <v>784</v>
      </c>
      <c r="D504" s="93" t="str">
        <f t="shared" si="249"/>
        <v/>
      </c>
      <c r="E504" s="94" t="str">
        <f t="shared" si="250"/>
        <v/>
      </c>
      <c r="F504" s="94" t="str">
        <f t="shared" si="251"/>
        <v/>
      </c>
      <c r="G504" s="94" t="str">
        <f t="shared" si="252"/>
        <v/>
      </c>
      <c r="H504" s="94" t="str">
        <f t="shared" si="253"/>
        <v/>
      </c>
      <c r="I504" s="94" t="str">
        <f t="shared" si="254"/>
        <v/>
      </c>
      <c r="J504" s="94" t="str">
        <f t="shared" si="255"/>
        <v/>
      </c>
      <c r="K504" s="94" t="str">
        <f t="shared" si="256"/>
        <v/>
      </c>
      <c r="L504" s="94" t="str">
        <f t="shared" si="257"/>
        <v/>
      </c>
      <c r="M504" s="94" t="str">
        <f t="shared" si="258"/>
        <v/>
      </c>
      <c r="N504" s="94" t="str">
        <f t="shared" si="259"/>
        <v/>
      </c>
      <c r="O504" s="94" t="str">
        <f t="shared" si="260"/>
        <v/>
      </c>
      <c r="P504" s="94" t="str">
        <f t="shared" si="261"/>
        <v/>
      </c>
      <c r="Q504" s="94" t="str">
        <f t="shared" si="262"/>
        <v/>
      </c>
      <c r="R504" s="94" t="str">
        <f t="shared" si="263"/>
        <v/>
      </c>
      <c r="S504" s="94" t="str">
        <f t="shared" si="264"/>
        <v/>
      </c>
      <c r="T504" s="94" t="str">
        <f t="shared" si="265"/>
        <v/>
      </c>
      <c r="U504" s="94" t="str">
        <f t="shared" si="266"/>
        <v/>
      </c>
      <c r="V504" s="94" t="str">
        <f t="shared" si="267"/>
        <v/>
      </c>
      <c r="W504" s="94" t="str">
        <f t="shared" si="268"/>
        <v/>
      </c>
      <c r="X504" s="94" t="str">
        <f t="shared" si="269"/>
        <v/>
      </c>
      <c r="Y504" s="94" t="str">
        <f t="shared" si="270"/>
        <v/>
      </c>
      <c r="Z504" s="94" t="str">
        <f t="shared" si="271"/>
        <v/>
      </c>
      <c r="AA504" s="94" t="str">
        <f t="shared" si="272"/>
        <v/>
      </c>
      <c r="AB504" s="94" t="str">
        <f t="shared" si="273"/>
        <v/>
      </c>
      <c r="AC504" s="94" t="str">
        <f t="shared" si="274"/>
        <v/>
      </c>
      <c r="AD504" s="95" t="str">
        <f t="shared" si="275"/>
        <v/>
      </c>
    </row>
    <row r="505" spans="1:30" x14ac:dyDescent="0.25">
      <c r="A505" s="92" t="str">
        <f t="shared" si="248"/>
        <v/>
      </c>
      <c r="B505" s="51">
        <v>1</v>
      </c>
      <c r="C505" s="52" t="s">
        <v>784</v>
      </c>
      <c r="D505" s="93" t="str">
        <f t="shared" si="249"/>
        <v/>
      </c>
      <c r="E505" s="94" t="str">
        <f t="shared" si="250"/>
        <v/>
      </c>
      <c r="F505" s="94" t="str">
        <f t="shared" si="251"/>
        <v/>
      </c>
      <c r="G505" s="94" t="str">
        <f t="shared" si="252"/>
        <v/>
      </c>
      <c r="H505" s="94" t="str">
        <f t="shared" si="253"/>
        <v/>
      </c>
      <c r="I505" s="94" t="str">
        <f t="shared" si="254"/>
        <v/>
      </c>
      <c r="J505" s="94" t="str">
        <f t="shared" si="255"/>
        <v/>
      </c>
      <c r="K505" s="94" t="str">
        <f t="shared" si="256"/>
        <v/>
      </c>
      <c r="L505" s="94" t="str">
        <f t="shared" si="257"/>
        <v/>
      </c>
      <c r="M505" s="94" t="str">
        <f t="shared" si="258"/>
        <v/>
      </c>
      <c r="N505" s="94" t="str">
        <f t="shared" si="259"/>
        <v/>
      </c>
      <c r="O505" s="94" t="str">
        <f t="shared" si="260"/>
        <v/>
      </c>
      <c r="P505" s="94" t="str">
        <f t="shared" si="261"/>
        <v/>
      </c>
      <c r="Q505" s="94" t="str">
        <f t="shared" si="262"/>
        <v/>
      </c>
      <c r="R505" s="94" t="str">
        <f t="shared" si="263"/>
        <v/>
      </c>
      <c r="S505" s="94" t="str">
        <f t="shared" si="264"/>
        <v/>
      </c>
      <c r="T505" s="94" t="str">
        <f t="shared" si="265"/>
        <v/>
      </c>
      <c r="U505" s="94" t="str">
        <f t="shared" si="266"/>
        <v/>
      </c>
      <c r="V505" s="94" t="str">
        <f t="shared" si="267"/>
        <v/>
      </c>
      <c r="W505" s="94" t="str">
        <f t="shared" si="268"/>
        <v/>
      </c>
      <c r="X505" s="94" t="str">
        <f t="shared" si="269"/>
        <v/>
      </c>
      <c r="Y505" s="94" t="str">
        <f t="shared" si="270"/>
        <v/>
      </c>
      <c r="Z505" s="94" t="str">
        <f t="shared" si="271"/>
        <v/>
      </c>
      <c r="AA505" s="94" t="str">
        <f t="shared" si="272"/>
        <v/>
      </c>
      <c r="AB505" s="94" t="str">
        <f t="shared" si="273"/>
        <v/>
      </c>
      <c r="AC505" s="94" t="str">
        <f t="shared" si="274"/>
        <v/>
      </c>
      <c r="AD505" s="95" t="str">
        <f t="shared" si="275"/>
        <v/>
      </c>
    </row>
    <row r="506" spans="1:30" x14ac:dyDescent="0.25">
      <c r="A506" s="92" t="str">
        <f t="shared" si="248"/>
        <v/>
      </c>
      <c r="B506" s="51">
        <v>1</v>
      </c>
      <c r="C506" s="52" t="s">
        <v>784</v>
      </c>
      <c r="D506" s="93" t="str">
        <f t="shared" si="249"/>
        <v/>
      </c>
      <c r="E506" s="94" t="str">
        <f t="shared" si="250"/>
        <v/>
      </c>
      <c r="F506" s="94" t="str">
        <f t="shared" si="251"/>
        <v/>
      </c>
      <c r="G506" s="94" t="str">
        <f t="shared" si="252"/>
        <v/>
      </c>
      <c r="H506" s="94" t="str">
        <f t="shared" si="253"/>
        <v/>
      </c>
      <c r="I506" s="94" t="str">
        <f t="shared" si="254"/>
        <v/>
      </c>
      <c r="J506" s="94" t="str">
        <f t="shared" si="255"/>
        <v/>
      </c>
      <c r="K506" s="94" t="str">
        <f t="shared" si="256"/>
        <v/>
      </c>
      <c r="L506" s="94" t="str">
        <f t="shared" si="257"/>
        <v/>
      </c>
      <c r="M506" s="94" t="str">
        <f t="shared" si="258"/>
        <v/>
      </c>
      <c r="N506" s="94" t="str">
        <f t="shared" si="259"/>
        <v/>
      </c>
      <c r="O506" s="94" t="str">
        <f t="shared" si="260"/>
        <v/>
      </c>
      <c r="P506" s="94" t="str">
        <f t="shared" si="261"/>
        <v/>
      </c>
      <c r="Q506" s="94" t="str">
        <f t="shared" si="262"/>
        <v/>
      </c>
      <c r="R506" s="94" t="str">
        <f t="shared" si="263"/>
        <v/>
      </c>
      <c r="S506" s="94" t="str">
        <f t="shared" si="264"/>
        <v/>
      </c>
      <c r="T506" s="94" t="str">
        <f t="shared" si="265"/>
        <v/>
      </c>
      <c r="U506" s="94" t="str">
        <f t="shared" si="266"/>
        <v/>
      </c>
      <c r="V506" s="94" t="str">
        <f t="shared" si="267"/>
        <v/>
      </c>
      <c r="W506" s="94" t="str">
        <f t="shared" si="268"/>
        <v/>
      </c>
      <c r="X506" s="94" t="str">
        <f t="shared" si="269"/>
        <v/>
      </c>
      <c r="Y506" s="94" t="str">
        <f t="shared" si="270"/>
        <v/>
      </c>
      <c r="Z506" s="94" t="str">
        <f t="shared" si="271"/>
        <v/>
      </c>
      <c r="AA506" s="94" t="str">
        <f t="shared" si="272"/>
        <v/>
      </c>
      <c r="AB506" s="94" t="str">
        <f t="shared" si="273"/>
        <v/>
      </c>
      <c r="AC506" s="94" t="str">
        <f t="shared" si="274"/>
        <v/>
      </c>
      <c r="AD506" s="95" t="str">
        <f t="shared" si="275"/>
        <v/>
      </c>
    </row>
    <row r="507" spans="1:30" x14ac:dyDescent="0.25">
      <c r="A507" s="92" t="str">
        <f t="shared" si="248"/>
        <v/>
      </c>
      <c r="B507" s="51">
        <v>1</v>
      </c>
      <c r="C507" s="52" t="s">
        <v>784</v>
      </c>
      <c r="D507" s="93" t="str">
        <f t="shared" si="249"/>
        <v/>
      </c>
      <c r="E507" s="94" t="str">
        <f t="shared" si="250"/>
        <v/>
      </c>
      <c r="F507" s="94" t="str">
        <f t="shared" si="251"/>
        <v/>
      </c>
      <c r="G507" s="94" t="str">
        <f t="shared" si="252"/>
        <v/>
      </c>
      <c r="H507" s="94" t="str">
        <f t="shared" si="253"/>
        <v/>
      </c>
      <c r="I507" s="94" t="str">
        <f t="shared" si="254"/>
        <v/>
      </c>
      <c r="J507" s="94" t="str">
        <f t="shared" si="255"/>
        <v/>
      </c>
      <c r="K507" s="94" t="str">
        <f t="shared" si="256"/>
        <v/>
      </c>
      <c r="L507" s="94" t="str">
        <f t="shared" si="257"/>
        <v/>
      </c>
      <c r="M507" s="94" t="str">
        <f t="shared" si="258"/>
        <v/>
      </c>
      <c r="N507" s="94" t="str">
        <f t="shared" si="259"/>
        <v/>
      </c>
      <c r="O507" s="94" t="str">
        <f t="shared" si="260"/>
        <v/>
      </c>
      <c r="P507" s="94" t="str">
        <f t="shared" si="261"/>
        <v/>
      </c>
      <c r="Q507" s="94" t="str">
        <f t="shared" si="262"/>
        <v/>
      </c>
      <c r="R507" s="94" t="str">
        <f t="shared" si="263"/>
        <v/>
      </c>
      <c r="S507" s="94" t="str">
        <f t="shared" si="264"/>
        <v/>
      </c>
      <c r="T507" s="94" t="str">
        <f t="shared" si="265"/>
        <v/>
      </c>
      <c r="U507" s="94" t="str">
        <f t="shared" si="266"/>
        <v/>
      </c>
      <c r="V507" s="94" t="str">
        <f t="shared" si="267"/>
        <v/>
      </c>
      <c r="W507" s="94" t="str">
        <f t="shared" si="268"/>
        <v/>
      </c>
      <c r="X507" s="94" t="str">
        <f t="shared" si="269"/>
        <v/>
      </c>
      <c r="Y507" s="94" t="str">
        <f t="shared" si="270"/>
        <v/>
      </c>
      <c r="Z507" s="94" t="str">
        <f t="shared" si="271"/>
        <v/>
      </c>
      <c r="AA507" s="94" t="str">
        <f t="shared" si="272"/>
        <v/>
      </c>
      <c r="AB507" s="94" t="str">
        <f t="shared" si="273"/>
        <v/>
      </c>
      <c r="AC507" s="94" t="str">
        <f t="shared" si="274"/>
        <v/>
      </c>
      <c r="AD507" s="95" t="str">
        <f t="shared" si="275"/>
        <v/>
      </c>
    </row>
    <row r="508" spans="1:30" x14ac:dyDescent="0.25">
      <c r="A508" s="92" t="str">
        <f t="shared" si="248"/>
        <v/>
      </c>
      <c r="B508" s="51">
        <v>1</v>
      </c>
      <c r="C508" s="52" t="s">
        <v>784</v>
      </c>
      <c r="D508" s="93" t="str">
        <f t="shared" si="249"/>
        <v/>
      </c>
      <c r="E508" s="94" t="str">
        <f t="shared" si="250"/>
        <v/>
      </c>
      <c r="F508" s="94" t="str">
        <f t="shared" si="251"/>
        <v/>
      </c>
      <c r="G508" s="94" t="str">
        <f t="shared" si="252"/>
        <v/>
      </c>
      <c r="H508" s="94" t="str">
        <f t="shared" si="253"/>
        <v/>
      </c>
      <c r="I508" s="94" t="str">
        <f t="shared" si="254"/>
        <v/>
      </c>
      <c r="J508" s="94" t="str">
        <f t="shared" si="255"/>
        <v/>
      </c>
      <c r="K508" s="94" t="str">
        <f t="shared" si="256"/>
        <v/>
      </c>
      <c r="L508" s="94" t="str">
        <f t="shared" si="257"/>
        <v/>
      </c>
      <c r="M508" s="94" t="str">
        <f t="shared" si="258"/>
        <v/>
      </c>
      <c r="N508" s="94" t="str">
        <f t="shared" si="259"/>
        <v/>
      </c>
      <c r="O508" s="94" t="str">
        <f t="shared" si="260"/>
        <v/>
      </c>
      <c r="P508" s="94" t="str">
        <f t="shared" si="261"/>
        <v/>
      </c>
      <c r="Q508" s="94" t="str">
        <f t="shared" si="262"/>
        <v/>
      </c>
      <c r="R508" s="94" t="str">
        <f t="shared" si="263"/>
        <v/>
      </c>
      <c r="S508" s="94" t="str">
        <f t="shared" si="264"/>
        <v/>
      </c>
      <c r="T508" s="94" t="str">
        <f t="shared" si="265"/>
        <v/>
      </c>
      <c r="U508" s="94" t="str">
        <f t="shared" si="266"/>
        <v/>
      </c>
      <c r="V508" s="94" t="str">
        <f t="shared" si="267"/>
        <v/>
      </c>
      <c r="W508" s="94" t="str">
        <f t="shared" si="268"/>
        <v/>
      </c>
      <c r="X508" s="94" t="str">
        <f t="shared" si="269"/>
        <v/>
      </c>
      <c r="Y508" s="94" t="str">
        <f t="shared" si="270"/>
        <v/>
      </c>
      <c r="Z508" s="94" t="str">
        <f t="shared" si="271"/>
        <v/>
      </c>
      <c r="AA508" s="94" t="str">
        <f t="shared" si="272"/>
        <v/>
      </c>
      <c r="AB508" s="94" t="str">
        <f t="shared" si="273"/>
        <v/>
      </c>
      <c r="AC508" s="94" t="str">
        <f t="shared" si="274"/>
        <v/>
      </c>
      <c r="AD508" s="95" t="str">
        <f t="shared" si="275"/>
        <v/>
      </c>
    </row>
    <row r="509" spans="1:30" x14ac:dyDescent="0.25">
      <c r="A509" s="92" t="str">
        <f t="shared" si="248"/>
        <v/>
      </c>
      <c r="B509" s="51">
        <v>1</v>
      </c>
      <c r="C509" s="52" t="s">
        <v>784</v>
      </c>
      <c r="D509" s="93" t="str">
        <f t="shared" si="249"/>
        <v/>
      </c>
      <c r="E509" s="94" t="str">
        <f t="shared" si="250"/>
        <v/>
      </c>
      <c r="F509" s="94" t="str">
        <f t="shared" si="251"/>
        <v/>
      </c>
      <c r="G509" s="94" t="str">
        <f t="shared" si="252"/>
        <v/>
      </c>
      <c r="H509" s="94" t="str">
        <f t="shared" si="253"/>
        <v/>
      </c>
      <c r="I509" s="94" t="str">
        <f t="shared" si="254"/>
        <v/>
      </c>
      <c r="J509" s="94" t="str">
        <f t="shared" si="255"/>
        <v/>
      </c>
      <c r="K509" s="94" t="str">
        <f t="shared" si="256"/>
        <v/>
      </c>
      <c r="L509" s="94" t="str">
        <f t="shared" si="257"/>
        <v/>
      </c>
      <c r="M509" s="94" t="str">
        <f t="shared" si="258"/>
        <v/>
      </c>
      <c r="N509" s="94" t="str">
        <f t="shared" si="259"/>
        <v/>
      </c>
      <c r="O509" s="94" t="str">
        <f t="shared" si="260"/>
        <v/>
      </c>
      <c r="P509" s="94" t="str">
        <f t="shared" si="261"/>
        <v/>
      </c>
      <c r="Q509" s="94" t="str">
        <f t="shared" si="262"/>
        <v/>
      </c>
      <c r="R509" s="94" t="str">
        <f t="shared" si="263"/>
        <v/>
      </c>
      <c r="S509" s="94" t="str">
        <f t="shared" si="264"/>
        <v/>
      </c>
      <c r="T509" s="94" t="str">
        <f t="shared" si="265"/>
        <v/>
      </c>
      <c r="U509" s="94" t="str">
        <f t="shared" si="266"/>
        <v/>
      </c>
      <c r="V509" s="94" t="str">
        <f t="shared" si="267"/>
        <v/>
      </c>
      <c r="W509" s="94" t="str">
        <f t="shared" si="268"/>
        <v/>
      </c>
      <c r="X509" s="94" t="str">
        <f t="shared" si="269"/>
        <v/>
      </c>
      <c r="Y509" s="94" t="str">
        <f t="shared" si="270"/>
        <v/>
      </c>
      <c r="Z509" s="94" t="str">
        <f t="shared" si="271"/>
        <v/>
      </c>
      <c r="AA509" s="94" t="str">
        <f t="shared" si="272"/>
        <v/>
      </c>
      <c r="AB509" s="94" t="str">
        <f t="shared" si="273"/>
        <v/>
      </c>
      <c r="AC509" s="94" t="str">
        <f t="shared" si="274"/>
        <v/>
      </c>
      <c r="AD509" s="95" t="str">
        <f t="shared" si="275"/>
        <v/>
      </c>
    </row>
    <row r="510" spans="1:30" x14ac:dyDescent="0.25">
      <c r="A510" s="92" t="str">
        <f t="shared" si="248"/>
        <v/>
      </c>
      <c r="B510" s="51">
        <v>1</v>
      </c>
      <c r="C510" s="52" t="s">
        <v>784</v>
      </c>
      <c r="D510" s="93" t="str">
        <f t="shared" si="249"/>
        <v/>
      </c>
      <c r="E510" s="94" t="str">
        <f t="shared" si="250"/>
        <v/>
      </c>
      <c r="F510" s="94" t="str">
        <f t="shared" si="251"/>
        <v/>
      </c>
      <c r="G510" s="94" t="str">
        <f t="shared" si="252"/>
        <v/>
      </c>
      <c r="H510" s="94" t="str">
        <f t="shared" si="253"/>
        <v/>
      </c>
      <c r="I510" s="94" t="str">
        <f t="shared" si="254"/>
        <v/>
      </c>
      <c r="J510" s="94" t="str">
        <f t="shared" si="255"/>
        <v/>
      </c>
      <c r="K510" s="94" t="str">
        <f t="shared" si="256"/>
        <v/>
      </c>
      <c r="L510" s="94" t="str">
        <f t="shared" si="257"/>
        <v/>
      </c>
      <c r="M510" s="94" t="str">
        <f t="shared" si="258"/>
        <v/>
      </c>
      <c r="N510" s="94" t="str">
        <f t="shared" si="259"/>
        <v/>
      </c>
      <c r="O510" s="94" t="str">
        <f t="shared" si="260"/>
        <v/>
      </c>
      <c r="P510" s="94" t="str">
        <f t="shared" si="261"/>
        <v/>
      </c>
      <c r="Q510" s="94" t="str">
        <f t="shared" si="262"/>
        <v/>
      </c>
      <c r="R510" s="94" t="str">
        <f t="shared" si="263"/>
        <v/>
      </c>
      <c r="S510" s="94" t="str">
        <f t="shared" si="264"/>
        <v/>
      </c>
      <c r="T510" s="94" t="str">
        <f t="shared" si="265"/>
        <v/>
      </c>
      <c r="U510" s="94" t="str">
        <f t="shared" si="266"/>
        <v/>
      </c>
      <c r="V510" s="94" t="str">
        <f t="shared" si="267"/>
        <v/>
      </c>
      <c r="W510" s="94" t="str">
        <f t="shared" si="268"/>
        <v/>
      </c>
      <c r="X510" s="94" t="str">
        <f t="shared" si="269"/>
        <v/>
      </c>
      <c r="Y510" s="94" t="str">
        <f t="shared" si="270"/>
        <v/>
      </c>
      <c r="Z510" s="94" t="str">
        <f t="shared" si="271"/>
        <v/>
      </c>
      <c r="AA510" s="94" t="str">
        <f t="shared" si="272"/>
        <v/>
      </c>
      <c r="AB510" s="94" t="str">
        <f t="shared" si="273"/>
        <v/>
      </c>
      <c r="AC510" s="94" t="str">
        <f t="shared" si="274"/>
        <v/>
      </c>
      <c r="AD510" s="95" t="str">
        <f t="shared" si="275"/>
        <v/>
      </c>
    </row>
    <row r="511" spans="1:30" x14ac:dyDescent="0.25">
      <c r="A511" s="92" t="str">
        <f t="shared" si="248"/>
        <v/>
      </c>
      <c r="B511" s="51">
        <v>1</v>
      </c>
      <c r="C511" s="52" t="s">
        <v>784</v>
      </c>
      <c r="D511" s="93" t="str">
        <f t="shared" si="249"/>
        <v/>
      </c>
      <c r="E511" s="94" t="str">
        <f t="shared" si="250"/>
        <v/>
      </c>
      <c r="F511" s="94" t="str">
        <f t="shared" si="251"/>
        <v/>
      </c>
      <c r="G511" s="94" t="str">
        <f t="shared" si="252"/>
        <v/>
      </c>
      <c r="H511" s="94" t="str">
        <f t="shared" si="253"/>
        <v/>
      </c>
      <c r="I511" s="94" t="str">
        <f t="shared" si="254"/>
        <v/>
      </c>
      <c r="J511" s="94" t="str">
        <f t="shared" si="255"/>
        <v/>
      </c>
      <c r="K511" s="94" t="str">
        <f t="shared" si="256"/>
        <v/>
      </c>
      <c r="L511" s="94" t="str">
        <f t="shared" si="257"/>
        <v/>
      </c>
      <c r="M511" s="94" t="str">
        <f t="shared" si="258"/>
        <v/>
      </c>
      <c r="N511" s="94" t="str">
        <f t="shared" si="259"/>
        <v/>
      </c>
      <c r="O511" s="94" t="str">
        <f t="shared" si="260"/>
        <v/>
      </c>
      <c r="P511" s="94" t="str">
        <f t="shared" si="261"/>
        <v/>
      </c>
      <c r="Q511" s="94" t="str">
        <f t="shared" si="262"/>
        <v/>
      </c>
      <c r="R511" s="94" t="str">
        <f t="shared" si="263"/>
        <v/>
      </c>
      <c r="S511" s="94" t="str">
        <f t="shared" si="264"/>
        <v/>
      </c>
      <c r="T511" s="94" t="str">
        <f t="shared" si="265"/>
        <v/>
      </c>
      <c r="U511" s="94" t="str">
        <f t="shared" si="266"/>
        <v/>
      </c>
      <c r="V511" s="94" t="str">
        <f t="shared" si="267"/>
        <v/>
      </c>
      <c r="W511" s="94" t="str">
        <f t="shared" si="268"/>
        <v/>
      </c>
      <c r="X511" s="94" t="str">
        <f t="shared" si="269"/>
        <v/>
      </c>
      <c r="Y511" s="94" t="str">
        <f t="shared" si="270"/>
        <v/>
      </c>
      <c r="Z511" s="94" t="str">
        <f t="shared" si="271"/>
        <v/>
      </c>
      <c r="AA511" s="94" t="str">
        <f t="shared" si="272"/>
        <v/>
      </c>
      <c r="AB511" s="94" t="str">
        <f t="shared" si="273"/>
        <v/>
      </c>
      <c r="AC511" s="94" t="str">
        <f t="shared" si="274"/>
        <v/>
      </c>
      <c r="AD511" s="95" t="str">
        <f t="shared" si="275"/>
        <v/>
      </c>
    </row>
    <row r="512" spans="1:30" x14ac:dyDescent="0.25">
      <c r="A512" s="92" t="str">
        <f t="shared" si="248"/>
        <v/>
      </c>
      <c r="B512" s="51">
        <v>1</v>
      </c>
      <c r="C512" s="52" t="s">
        <v>784</v>
      </c>
      <c r="D512" s="93" t="str">
        <f t="shared" si="249"/>
        <v/>
      </c>
      <c r="E512" s="94" t="str">
        <f t="shared" si="250"/>
        <v/>
      </c>
      <c r="F512" s="94" t="str">
        <f t="shared" si="251"/>
        <v/>
      </c>
      <c r="G512" s="94" t="str">
        <f t="shared" si="252"/>
        <v/>
      </c>
      <c r="H512" s="94" t="str">
        <f t="shared" si="253"/>
        <v/>
      </c>
      <c r="I512" s="94" t="str">
        <f t="shared" si="254"/>
        <v/>
      </c>
      <c r="J512" s="94" t="str">
        <f t="shared" si="255"/>
        <v/>
      </c>
      <c r="K512" s="94" t="str">
        <f t="shared" si="256"/>
        <v/>
      </c>
      <c r="L512" s="94" t="str">
        <f t="shared" si="257"/>
        <v/>
      </c>
      <c r="M512" s="94" t="str">
        <f t="shared" si="258"/>
        <v/>
      </c>
      <c r="N512" s="94" t="str">
        <f t="shared" si="259"/>
        <v/>
      </c>
      <c r="O512" s="94" t="str">
        <f t="shared" si="260"/>
        <v/>
      </c>
      <c r="P512" s="94" t="str">
        <f t="shared" si="261"/>
        <v/>
      </c>
      <c r="Q512" s="94" t="str">
        <f t="shared" si="262"/>
        <v/>
      </c>
      <c r="R512" s="94" t="str">
        <f t="shared" si="263"/>
        <v/>
      </c>
      <c r="S512" s="94" t="str">
        <f t="shared" si="264"/>
        <v/>
      </c>
      <c r="T512" s="94" t="str">
        <f t="shared" si="265"/>
        <v/>
      </c>
      <c r="U512" s="94" t="str">
        <f t="shared" si="266"/>
        <v/>
      </c>
      <c r="V512" s="94" t="str">
        <f t="shared" si="267"/>
        <v/>
      </c>
      <c r="W512" s="94" t="str">
        <f t="shared" si="268"/>
        <v/>
      </c>
      <c r="X512" s="94" t="str">
        <f t="shared" si="269"/>
        <v/>
      </c>
      <c r="Y512" s="94" t="str">
        <f t="shared" si="270"/>
        <v/>
      </c>
      <c r="Z512" s="94" t="str">
        <f t="shared" si="271"/>
        <v/>
      </c>
      <c r="AA512" s="94" t="str">
        <f t="shared" si="272"/>
        <v/>
      </c>
      <c r="AB512" s="94" t="str">
        <f t="shared" si="273"/>
        <v/>
      </c>
      <c r="AC512" s="94" t="str">
        <f t="shared" si="274"/>
        <v/>
      </c>
      <c r="AD512" s="95" t="str">
        <f t="shared" si="275"/>
        <v/>
      </c>
    </row>
    <row r="513" spans="1:30" x14ac:dyDescent="0.25">
      <c r="A513" s="92" t="str">
        <f t="shared" si="248"/>
        <v/>
      </c>
      <c r="B513" s="51">
        <v>1</v>
      </c>
      <c r="C513" s="52" t="s">
        <v>784</v>
      </c>
      <c r="D513" s="93" t="str">
        <f t="shared" si="249"/>
        <v/>
      </c>
      <c r="E513" s="94" t="str">
        <f t="shared" si="250"/>
        <v/>
      </c>
      <c r="F513" s="94" t="str">
        <f t="shared" si="251"/>
        <v/>
      </c>
      <c r="G513" s="94" t="str">
        <f t="shared" si="252"/>
        <v/>
      </c>
      <c r="H513" s="94" t="str">
        <f t="shared" si="253"/>
        <v/>
      </c>
      <c r="I513" s="94" t="str">
        <f t="shared" si="254"/>
        <v/>
      </c>
      <c r="J513" s="94" t="str">
        <f t="shared" si="255"/>
        <v/>
      </c>
      <c r="K513" s="94" t="str">
        <f t="shared" si="256"/>
        <v/>
      </c>
      <c r="L513" s="94" t="str">
        <f t="shared" si="257"/>
        <v/>
      </c>
      <c r="M513" s="94" t="str">
        <f t="shared" si="258"/>
        <v/>
      </c>
      <c r="N513" s="94" t="str">
        <f t="shared" si="259"/>
        <v/>
      </c>
      <c r="O513" s="94" t="str">
        <f t="shared" si="260"/>
        <v/>
      </c>
      <c r="P513" s="94" t="str">
        <f t="shared" si="261"/>
        <v/>
      </c>
      <c r="Q513" s="94" t="str">
        <f t="shared" si="262"/>
        <v/>
      </c>
      <c r="R513" s="94" t="str">
        <f t="shared" si="263"/>
        <v/>
      </c>
      <c r="S513" s="94" t="str">
        <f t="shared" si="264"/>
        <v/>
      </c>
      <c r="T513" s="94" t="str">
        <f t="shared" si="265"/>
        <v/>
      </c>
      <c r="U513" s="94" t="str">
        <f t="shared" si="266"/>
        <v/>
      </c>
      <c r="V513" s="94" t="str">
        <f t="shared" si="267"/>
        <v/>
      </c>
      <c r="W513" s="94" t="str">
        <f t="shared" si="268"/>
        <v/>
      </c>
      <c r="X513" s="94" t="str">
        <f t="shared" si="269"/>
        <v/>
      </c>
      <c r="Y513" s="94" t="str">
        <f t="shared" si="270"/>
        <v/>
      </c>
      <c r="Z513" s="94" t="str">
        <f t="shared" si="271"/>
        <v/>
      </c>
      <c r="AA513" s="94" t="str">
        <f t="shared" si="272"/>
        <v/>
      </c>
      <c r="AB513" s="94" t="str">
        <f t="shared" si="273"/>
        <v/>
      </c>
      <c r="AC513" s="94" t="str">
        <f t="shared" si="274"/>
        <v/>
      </c>
      <c r="AD513" s="95" t="str">
        <f t="shared" si="275"/>
        <v/>
      </c>
    </row>
    <row r="514" spans="1:30" x14ac:dyDescent="0.25">
      <c r="A514" s="92" t="str">
        <f t="shared" ref="A514:A577" si="276">IF(AD514&lt;&gt;"",RANK(AD514,AD:AD),"")</f>
        <v/>
      </c>
      <c r="B514" s="51">
        <v>1</v>
      </c>
      <c r="C514" s="52" t="s">
        <v>784</v>
      </c>
      <c r="D514" s="93" t="str">
        <f t="shared" ref="D514:D577" si="277">IFERROR(VLOOKUP($B514,eaw1_,2,FALSE),"")</f>
        <v/>
      </c>
      <c r="E514" s="94" t="str">
        <f t="shared" ref="E514:E577" si="278">IFERROR(VLOOKUP($B514,eaw2_,2,FALSE),"")</f>
        <v/>
      </c>
      <c r="F514" s="94" t="str">
        <f t="shared" ref="F514:F577" si="279">IFERROR(VLOOKUP($B514,eaw3_,2,FALSE),"")</f>
        <v/>
      </c>
      <c r="G514" s="94" t="str">
        <f t="shared" ref="G514:G577" si="280">IFERROR(VLOOKUP($B514,eaw4_,2,FALSE),"")</f>
        <v/>
      </c>
      <c r="H514" s="94" t="str">
        <f t="shared" ref="H514:H577" si="281">IFERROR(VLOOKUP($B514,eaw5_,2,FALSE),"")</f>
        <v/>
      </c>
      <c r="I514" s="94" t="str">
        <f t="shared" ref="I514:I577" si="282">IFERROR(VLOOKUP($B514,eaw6_,2,FALSE),"")</f>
        <v/>
      </c>
      <c r="J514" s="94" t="str">
        <f t="shared" ref="J514:J577" si="283">IFERROR(VLOOKUP($B514,eaw7_,2,FALSE),"")</f>
        <v/>
      </c>
      <c r="K514" s="94" t="str">
        <f t="shared" ref="K514:K577" si="284">IFERROR(VLOOKUP($B514,eaw8_,2,FALSE),"")</f>
        <v/>
      </c>
      <c r="L514" s="94" t="str">
        <f t="shared" ref="L514:L577" si="285">IFERROR(VLOOKUP($B514,eaw9_,2,FALSE),"")</f>
        <v/>
      </c>
      <c r="M514" s="94" t="str">
        <f t="shared" ref="M514:M577" si="286">IFERROR(VLOOKUP($B514,eaw10_,2,FALSE),"")</f>
        <v/>
      </c>
      <c r="N514" s="94" t="str">
        <f t="shared" ref="N514:N577" si="287">IFERROR(VLOOKUP($B514,eaw11_,2,FALSE),"")</f>
        <v/>
      </c>
      <c r="O514" s="94" t="str">
        <f t="shared" ref="O514:O577" si="288">IFERROR(VLOOKUP($B514,eaw12_,2,FALSE),"")</f>
        <v/>
      </c>
      <c r="P514" s="94" t="str">
        <f t="shared" ref="P514:P577" si="289">IFERROR(VLOOKUP($B514,eaw13_,2,FALSE),"")</f>
        <v/>
      </c>
      <c r="Q514" s="94" t="str">
        <f t="shared" ref="Q514:Q577" si="290">IFERROR(VLOOKUP($B514,eaw14_,2,FALSE),"")</f>
        <v/>
      </c>
      <c r="R514" s="94" t="str">
        <f t="shared" ref="R514:R577" si="291">IFERROR(VLOOKUP($B514,eaw15_,2,FALSE),"")</f>
        <v/>
      </c>
      <c r="S514" s="94" t="str">
        <f t="shared" ref="S514:S577" si="292">IFERROR(VLOOKUP($B514,eaw16_,2,FALSE),"")</f>
        <v/>
      </c>
      <c r="T514" s="94" t="str">
        <f t="shared" ref="T514:T577" si="293">IFERROR(VLOOKUP($B514,eaw17_,2,FALSE),"")</f>
        <v/>
      </c>
      <c r="U514" s="94" t="str">
        <f t="shared" ref="U514:U577" si="294">IFERROR(VLOOKUP($B514,eaw18_,2,FALSE),"")</f>
        <v/>
      </c>
      <c r="V514" s="94" t="str">
        <f t="shared" ref="V514:V577" si="295">IFERROR(VLOOKUP($B514,eaw19_,2,FALSE),"")</f>
        <v/>
      </c>
      <c r="W514" s="94" t="str">
        <f t="shared" ref="W514:W577" si="296">IFERROR(VLOOKUP($B514,eaw20_,2,FALSE),"")</f>
        <v/>
      </c>
      <c r="X514" s="94" t="str">
        <f t="shared" ref="X514:X577" si="297">IFERROR(VLOOKUP($B514,eaw21_,2,FALSE),"")</f>
        <v/>
      </c>
      <c r="Y514" s="94" t="str">
        <f t="shared" ref="Y514:Y577" si="298">IFERROR(VLOOKUP($B514,eaw22_,2,FALSE),"")</f>
        <v/>
      </c>
      <c r="Z514" s="94" t="str">
        <f t="shared" ref="Z514:Z577" si="299">IFERROR(VLOOKUP($B514,eaw23_,2,FALSE),"")</f>
        <v/>
      </c>
      <c r="AA514" s="94" t="str">
        <f t="shared" ref="AA514:AA577" si="300">IFERROR(VLOOKUP($B514,eaw24_,2,FALSE),"")</f>
        <v/>
      </c>
      <c r="AB514" s="94" t="str">
        <f t="shared" ref="AB514:AB577" si="301">IFERROR(VLOOKUP($B514,eaw25_,2,FALSE),"")</f>
        <v/>
      </c>
      <c r="AC514" s="94" t="str">
        <f t="shared" ref="AC514:AC577" si="302">IFERROR(VLOOKUP($B514,eaw26_,2,FALSE),"")</f>
        <v/>
      </c>
      <c r="AD514" s="95" t="str">
        <f t="shared" ref="AD514:AD577" si="303">IF(COUNTIF(D514:AC514,"&gt;=0"),SUM(D514:AC514),"")</f>
        <v/>
      </c>
    </row>
    <row r="515" spans="1:30" x14ac:dyDescent="0.25">
      <c r="A515" s="92" t="str">
        <f t="shared" si="276"/>
        <v/>
      </c>
      <c r="B515" s="51">
        <v>1</v>
      </c>
      <c r="C515" s="52" t="s">
        <v>784</v>
      </c>
      <c r="D515" s="93" t="str">
        <f t="shared" si="277"/>
        <v/>
      </c>
      <c r="E515" s="94" t="str">
        <f t="shared" si="278"/>
        <v/>
      </c>
      <c r="F515" s="94" t="str">
        <f t="shared" si="279"/>
        <v/>
      </c>
      <c r="G515" s="94" t="str">
        <f t="shared" si="280"/>
        <v/>
      </c>
      <c r="H515" s="94" t="str">
        <f t="shared" si="281"/>
        <v/>
      </c>
      <c r="I515" s="94" t="str">
        <f t="shared" si="282"/>
        <v/>
      </c>
      <c r="J515" s="94" t="str">
        <f t="shared" si="283"/>
        <v/>
      </c>
      <c r="K515" s="94" t="str">
        <f t="shared" si="284"/>
        <v/>
      </c>
      <c r="L515" s="94" t="str">
        <f t="shared" si="285"/>
        <v/>
      </c>
      <c r="M515" s="94" t="str">
        <f t="shared" si="286"/>
        <v/>
      </c>
      <c r="N515" s="94" t="str">
        <f t="shared" si="287"/>
        <v/>
      </c>
      <c r="O515" s="94" t="str">
        <f t="shared" si="288"/>
        <v/>
      </c>
      <c r="P515" s="94" t="str">
        <f t="shared" si="289"/>
        <v/>
      </c>
      <c r="Q515" s="94" t="str">
        <f t="shared" si="290"/>
        <v/>
      </c>
      <c r="R515" s="94" t="str">
        <f t="shared" si="291"/>
        <v/>
      </c>
      <c r="S515" s="94" t="str">
        <f t="shared" si="292"/>
        <v/>
      </c>
      <c r="T515" s="94" t="str">
        <f t="shared" si="293"/>
        <v/>
      </c>
      <c r="U515" s="94" t="str">
        <f t="shared" si="294"/>
        <v/>
      </c>
      <c r="V515" s="94" t="str">
        <f t="shared" si="295"/>
        <v/>
      </c>
      <c r="W515" s="94" t="str">
        <f t="shared" si="296"/>
        <v/>
      </c>
      <c r="X515" s="94" t="str">
        <f t="shared" si="297"/>
        <v/>
      </c>
      <c r="Y515" s="94" t="str">
        <f t="shared" si="298"/>
        <v/>
      </c>
      <c r="Z515" s="94" t="str">
        <f t="shared" si="299"/>
        <v/>
      </c>
      <c r="AA515" s="94" t="str">
        <f t="shared" si="300"/>
        <v/>
      </c>
      <c r="AB515" s="94" t="str">
        <f t="shared" si="301"/>
        <v/>
      </c>
      <c r="AC515" s="94" t="str">
        <f t="shared" si="302"/>
        <v/>
      </c>
      <c r="AD515" s="95" t="str">
        <f t="shared" si="303"/>
        <v/>
      </c>
    </row>
    <row r="516" spans="1:30" x14ac:dyDescent="0.25">
      <c r="A516" s="92" t="str">
        <f t="shared" si="276"/>
        <v/>
      </c>
      <c r="B516" s="51">
        <v>1</v>
      </c>
      <c r="C516" s="52" t="s">
        <v>784</v>
      </c>
      <c r="D516" s="93" t="str">
        <f t="shared" si="277"/>
        <v/>
      </c>
      <c r="E516" s="94" t="str">
        <f t="shared" si="278"/>
        <v/>
      </c>
      <c r="F516" s="94" t="str">
        <f t="shared" si="279"/>
        <v/>
      </c>
      <c r="G516" s="94" t="str">
        <f t="shared" si="280"/>
        <v/>
      </c>
      <c r="H516" s="94" t="str">
        <f t="shared" si="281"/>
        <v/>
      </c>
      <c r="I516" s="94" t="str">
        <f t="shared" si="282"/>
        <v/>
      </c>
      <c r="J516" s="94" t="str">
        <f t="shared" si="283"/>
        <v/>
      </c>
      <c r="K516" s="94" t="str">
        <f t="shared" si="284"/>
        <v/>
      </c>
      <c r="L516" s="94" t="str">
        <f t="shared" si="285"/>
        <v/>
      </c>
      <c r="M516" s="94" t="str">
        <f t="shared" si="286"/>
        <v/>
      </c>
      <c r="N516" s="94" t="str">
        <f t="shared" si="287"/>
        <v/>
      </c>
      <c r="O516" s="94" t="str">
        <f t="shared" si="288"/>
        <v/>
      </c>
      <c r="P516" s="94" t="str">
        <f t="shared" si="289"/>
        <v/>
      </c>
      <c r="Q516" s="94" t="str">
        <f t="shared" si="290"/>
        <v/>
      </c>
      <c r="R516" s="94" t="str">
        <f t="shared" si="291"/>
        <v/>
      </c>
      <c r="S516" s="94" t="str">
        <f t="shared" si="292"/>
        <v/>
      </c>
      <c r="T516" s="94" t="str">
        <f t="shared" si="293"/>
        <v/>
      </c>
      <c r="U516" s="94" t="str">
        <f t="shared" si="294"/>
        <v/>
      </c>
      <c r="V516" s="94" t="str">
        <f t="shared" si="295"/>
        <v/>
      </c>
      <c r="W516" s="94" t="str">
        <f t="shared" si="296"/>
        <v/>
      </c>
      <c r="X516" s="94" t="str">
        <f t="shared" si="297"/>
        <v/>
      </c>
      <c r="Y516" s="94" t="str">
        <f t="shared" si="298"/>
        <v/>
      </c>
      <c r="Z516" s="94" t="str">
        <f t="shared" si="299"/>
        <v/>
      </c>
      <c r="AA516" s="94" t="str">
        <f t="shared" si="300"/>
        <v/>
      </c>
      <c r="AB516" s="94" t="str">
        <f t="shared" si="301"/>
        <v/>
      </c>
      <c r="AC516" s="94" t="str">
        <f t="shared" si="302"/>
        <v/>
      </c>
      <c r="AD516" s="95" t="str">
        <f t="shared" si="303"/>
        <v/>
      </c>
    </row>
    <row r="517" spans="1:30" x14ac:dyDescent="0.25">
      <c r="A517" s="92" t="str">
        <f t="shared" si="276"/>
        <v/>
      </c>
      <c r="B517" s="51">
        <v>1</v>
      </c>
      <c r="C517" s="52" t="s">
        <v>784</v>
      </c>
      <c r="D517" s="93" t="str">
        <f t="shared" si="277"/>
        <v/>
      </c>
      <c r="E517" s="94" t="str">
        <f t="shared" si="278"/>
        <v/>
      </c>
      <c r="F517" s="94" t="str">
        <f t="shared" si="279"/>
        <v/>
      </c>
      <c r="G517" s="94" t="str">
        <f t="shared" si="280"/>
        <v/>
      </c>
      <c r="H517" s="94" t="str">
        <f t="shared" si="281"/>
        <v/>
      </c>
      <c r="I517" s="94" t="str">
        <f t="shared" si="282"/>
        <v/>
      </c>
      <c r="J517" s="94" t="str">
        <f t="shared" si="283"/>
        <v/>
      </c>
      <c r="K517" s="94" t="str">
        <f t="shared" si="284"/>
        <v/>
      </c>
      <c r="L517" s="94" t="str">
        <f t="shared" si="285"/>
        <v/>
      </c>
      <c r="M517" s="94" t="str">
        <f t="shared" si="286"/>
        <v/>
      </c>
      <c r="N517" s="94" t="str">
        <f t="shared" si="287"/>
        <v/>
      </c>
      <c r="O517" s="94" t="str">
        <f t="shared" si="288"/>
        <v/>
      </c>
      <c r="P517" s="94" t="str">
        <f t="shared" si="289"/>
        <v/>
      </c>
      <c r="Q517" s="94" t="str">
        <f t="shared" si="290"/>
        <v/>
      </c>
      <c r="R517" s="94" t="str">
        <f t="shared" si="291"/>
        <v/>
      </c>
      <c r="S517" s="94" t="str">
        <f t="shared" si="292"/>
        <v/>
      </c>
      <c r="T517" s="94" t="str">
        <f t="shared" si="293"/>
        <v/>
      </c>
      <c r="U517" s="94" t="str">
        <f t="shared" si="294"/>
        <v/>
      </c>
      <c r="V517" s="94" t="str">
        <f t="shared" si="295"/>
        <v/>
      </c>
      <c r="W517" s="94" t="str">
        <f t="shared" si="296"/>
        <v/>
      </c>
      <c r="X517" s="94" t="str">
        <f t="shared" si="297"/>
        <v/>
      </c>
      <c r="Y517" s="94" t="str">
        <f t="shared" si="298"/>
        <v/>
      </c>
      <c r="Z517" s="94" t="str">
        <f t="shared" si="299"/>
        <v/>
      </c>
      <c r="AA517" s="94" t="str">
        <f t="shared" si="300"/>
        <v/>
      </c>
      <c r="AB517" s="94" t="str">
        <f t="shared" si="301"/>
        <v/>
      </c>
      <c r="AC517" s="94" t="str">
        <f t="shared" si="302"/>
        <v/>
      </c>
      <c r="AD517" s="95" t="str">
        <f t="shared" si="303"/>
        <v/>
      </c>
    </row>
    <row r="518" spans="1:30" x14ac:dyDescent="0.25">
      <c r="A518" s="92" t="str">
        <f t="shared" si="276"/>
        <v/>
      </c>
      <c r="B518" s="51">
        <v>1</v>
      </c>
      <c r="C518" s="52" t="s">
        <v>784</v>
      </c>
      <c r="D518" s="93" t="str">
        <f t="shared" si="277"/>
        <v/>
      </c>
      <c r="E518" s="94" t="str">
        <f t="shared" si="278"/>
        <v/>
      </c>
      <c r="F518" s="94" t="str">
        <f t="shared" si="279"/>
        <v/>
      </c>
      <c r="G518" s="94" t="str">
        <f t="shared" si="280"/>
        <v/>
      </c>
      <c r="H518" s="94" t="str">
        <f t="shared" si="281"/>
        <v/>
      </c>
      <c r="I518" s="94" t="str">
        <f t="shared" si="282"/>
        <v/>
      </c>
      <c r="J518" s="94" t="str">
        <f t="shared" si="283"/>
        <v/>
      </c>
      <c r="K518" s="94" t="str">
        <f t="shared" si="284"/>
        <v/>
      </c>
      <c r="L518" s="94" t="str">
        <f t="shared" si="285"/>
        <v/>
      </c>
      <c r="M518" s="94" t="str">
        <f t="shared" si="286"/>
        <v/>
      </c>
      <c r="N518" s="94" t="str">
        <f t="shared" si="287"/>
        <v/>
      </c>
      <c r="O518" s="94" t="str">
        <f t="shared" si="288"/>
        <v/>
      </c>
      <c r="P518" s="94" t="str">
        <f t="shared" si="289"/>
        <v/>
      </c>
      <c r="Q518" s="94" t="str">
        <f t="shared" si="290"/>
        <v/>
      </c>
      <c r="R518" s="94" t="str">
        <f t="shared" si="291"/>
        <v/>
      </c>
      <c r="S518" s="94" t="str">
        <f t="shared" si="292"/>
        <v/>
      </c>
      <c r="T518" s="94" t="str">
        <f t="shared" si="293"/>
        <v/>
      </c>
      <c r="U518" s="94" t="str">
        <f t="shared" si="294"/>
        <v/>
      </c>
      <c r="V518" s="94" t="str">
        <f t="shared" si="295"/>
        <v/>
      </c>
      <c r="W518" s="94" t="str">
        <f t="shared" si="296"/>
        <v/>
      </c>
      <c r="X518" s="94" t="str">
        <f t="shared" si="297"/>
        <v/>
      </c>
      <c r="Y518" s="94" t="str">
        <f t="shared" si="298"/>
        <v/>
      </c>
      <c r="Z518" s="94" t="str">
        <f t="shared" si="299"/>
        <v/>
      </c>
      <c r="AA518" s="94" t="str">
        <f t="shared" si="300"/>
        <v/>
      </c>
      <c r="AB518" s="94" t="str">
        <f t="shared" si="301"/>
        <v/>
      </c>
      <c r="AC518" s="94" t="str">
        <f t="shared" si="302"/>
        <v/>
      </c>
      <c r="AD518" s="95" t="str">
        <f t="shared" si="303"/>
        <v/>
      </c>
    </row>
    <row r="519" spans="1:30" x14ac:dyDescent="0.25">
      <c r="A519" s="92" t="str">
        <f t="shared" si="276"/>
        <v/>
      </c>
      <c r="B519" s="51">
        <v>1</v>
      </c>
      <c r="C519" s="52" t="s">
        <v>784</v>
      </c>
      <c r="D519" s="93" t="str">
        <f t="shared" si="277"/>
        <v/>
      </c>
      <c r="E519" s="94" t="str">
        <f t="shared" si="278"/>
        <v/>
      </c>
      <c r="F519" s="94" t="str">
        <f t="shared" si="279"/>
        <v/>
      </c>
      <c r="G519" s="94" t="str">
        <f t="shared" si="280"/>
        <v/>
      </c>
      <c r="H519" s="94" t="str">
        <f t="shared" si="281"/>
        <v/>
      </c>
      <c r="I519" s="94" t="str">
        <f t="shared" si="282"/>
        <v/>
      </c>
      <c r="J519" s="94" t="str">
        <f t="shared" si="283"/>
        <v/>
      </c>
      <c r="K519" s="94" t="str">
        <f t="shared" si="284"/>
        <v/>
      </c>
      <c r="L519" s="94" t="str">
        <f t="shared" si="285"/>
        <v/>
      </c>
      <c r="M519" s="94" t="str">
        <f t="shared" si="286"/>
        <v/>
      </c>
      <c r="N519" s="94" t="str">
        <f t="shared" si="287"/>
        <v/>
      </c>
      <c r="O519" s="94" t="str">
        <f t="shared" si="288"/>
        <v/>
      </c>
      <c r="P519" s="94" t="str">
        <f t="shared" si="289"/>
        <v/>
      </c>
      <c r="Q519" s="94" t="str">
        <f t="shared" si="290"/>
        <v/>
      </c>
      <c r="R519" s="94" t="str">
        <f t="shared" si="291"/>
        <v/>
      </c>
      <c r="S519" s="94" t="str">
        <f t="shared" si="292"/>
        <v/>
      </c>
      <c r="T519" s="94" t="str">
        <f t="shared" si="293"/>
        <v/>
      </c>
      <c r="U519" s="94" t="str">
        <f t="shared" si="294"/>
        <v/>
      </c>
      <c r="V519" s="94" t="str">
        <f t="shared" si="295"/>
        <v/>
      </c>
      <c r="W519" s="94" t="str">
        <f t="shared" si="296"/>
        <v/>
      </c>
      <c r="X519" s="94" t="str">
        <f t="shared" si="297"/>
        <v/>
      </c>
      <c r="Y519" s="94" t="str">
        <f t="shared" si="298"/>
        <v/>
      </c>
      <c r="Z519" s="94" t="str">
        <f t="shared" si="299"/>
        <v/>
      </c>
      <c r="AA519" s="94" t="str">
        <f t="shared" si="300"/>
        <v/>
      </c>
      <c r="AB519" s="94" t="str">
        <f t="shared" si="301"/>
        <v/>
      </c>
      <c r="AC519" s="94" t="str">
        <f t="shared" si="302"/>
        <v/>
      </c>
      <c r="AD519" s="95" t="str">
        <f t="shared" si="303"/>
        <v/>
      </c>
    </row>
    <row r="520" spans="1:30" x14ac:dyDescent="0.25">
      <c r="A520" s="92" t="str">
        <f t="shared" si="276"/>
        <v/>
      </c>
      <c r="B520" s="51">
        <v>1</v>
      </c>
      <c r="C520" s="52" t="s">
        <v>784</v>
      </c>
      <c r="D520" s="93" t="str">
        <f t="shared" si="277"/>
        <v/>
      </c>
      <c r="E520" s="94" t="str">
        <f t="shared" si="278"/>
        <v/>
      </c>
      <c r="F520" s="94" t="str">
        <f t="shared" si="279"/>
        <v/>
      </c>
      <c r="G520" s="94" t="str">
        <f t="shared" si="280"/>
        <v/>
      </c>
      <c r="H520" s="94" t="str">
        <f t="shared" si="281"/>
        <v/>
      </c>
      <c r="I520" s="94" t="str">
        <f t="shared" si="282"/>
        <v/>
      </c>
      <c r="J520" s="94" t="str">
        <f t="shared" si="283"/>
        <v/>
      </c>
      <c r="K520" s="94" t="str">
        <f t="shared" si="284"/>
        <v/>
      </c>
      <c r="L520" s="94" t="str">
        <f t="shared" si="285"/>
        <v/>
      </c>
      <c r="M520" s="94" t="str">
        <f t="shared" si="286"/>
        <v/>
      </c>
      <c r="N520" s="94" t="str">
        <f t="shared" si="287"/>
        <v/>
      </c>
      <c r="O520" s="94" t="str">
        <f t="shared" si="288"/>
        <v/>
      </c>
      <c r="P520" s="94" t="str">
        <f t="shared" si="289"/>
        <v/>
      </c>
      <c r="Q520" s="94" t="str">
        <f t="shared" si="290"/>
        <v/>
      </c>
      <c r="R520" s="94" t="str">
        <f t="shared" si="291"/>
        <v/>
      </c>
      <c r="S520" s="94" t="str">
        <f t="shared" si="292"/>
        <v/>
      </c>
      <c r="T520" s="94" t="str">
        <f t="shared" si="293"/>
        <v/>
      </c>
      <c r="U520" s="94" t="str">
        <f t="shared" si="294"/>
        <v/>
      </c>
      <c r="V520" s="94" t="str">
        <f t="shared" si="295"/>
        <v/>
      </c>
      <c r="W520" s="94" t="str">
        <f t="shared" si="296"/>
        <v/>
      </c>
      <c r="X520" s="94" t="str">
        <f t="shared" si="297"/>
        <v/>
      </c>
      <c r="Y520" s="94" t="str">
        <f t="shared" si="298"/>
        <v/>
      </c>
      <c r="Z520" s="94" t="str">
        <f t="shared" si="299"/>
        <v/>
      </c>
      <c r="AA520" s="94" t="str">
        <f t="shared" si="300"/>
        <v/>
      </c>
      <c r="AB520" s="94" t="str">
        <f t="shared" si="301"/>
        <v/>
      </c>
      <c r="AC520" s="94" t="str">
        <f t="shared" si="302"/>
        <v/>
      </c>
      <c r="AD520" s="95" t="str">
        <f t="shared" si="303"/>
        <v/>
      </c>
    </row>
    <row r="521" spans="1:30" x14ac:dyDescent="0.25">
      <c r="A521" s="92" t="str">
        <f t="shared" si="276"/>
        <v/>
      </c>
      <c r="B521" s="51">
        <v>1</v>
      </c>
      <c r="C521" s="52" t="s">
        <v>784</v>
      </c>
      <c r="D521" s="93" t="str">
        <f t="shared" si="277"/>
        <v/>
      </c>
      <c r="E521" s="94" t="str">
        <f t="shared" si="278"/>
        <v/>
      </c>
      <c r="F521" s="94" t="str">
        <f t="shared" si="279"/>
        <v/>
      </c>
      <c r="G521" s="94" t="str">
        <f t="shared" si="280"/>
        <v/>
      </c>
      <c r="H521" s="94" t="str">
        <f t="shared" si="281"/>
        <v/>
      </c>
      <c r="I521" s="94" t="str">
        <f t="shared" si="282"/>
        <v/>
      </c>
      <c r="J521" s="94" t="str">
        <f t="shared" si="283"/>
        <v/>
      </c>
      <c r="K521" s="94" t="str">
        <f t="shared" si="284"/>
        <v/>
      </c>
      <c r="L521" s="94" t="str">
        <f t="shared" si="285"/>
        <v/>
      </c>
      <c r="M521" s="94" t="str">
        <f t="shared" si="286"/>
        <v/>
      </c>
      <c r="N521" s="94" t="str">
        <f t="shared" si="287"/>
        <v/>
      </c>
      <c r="O521" s="94" t="str">
        <f t="shared" si="288"/>
        <v/>
      </c>
      <c r="P521" s="94" t="str">
        <f t="shared" si="289"/>
        <v/>
      </c>
      <c r="Q521" s="94" t="str">
        <f t="shared" si="290"/>
        <v/>
      </c>
      <c r="R521" s="94" t="str">
        <f t="shared" si="291"/>
        <v/>
      </c>
      <c r="S521" s="94" t="str">
        <f t="shared" si="292"/>
        <v/>
      </c>
      <c r="T521" s="94" t="str">
        <f t="shared" si="293"/>
        <v/>
      </c>
      <c r="U521" s="94" t="str">
        <f t="shared" si="294"/>
        <v/>
      </c>
      <c r="V521" s="94" t="str">
        <f t="shared" si="295"/>
        <v/>
      </c>
      <c r="W521" s="94" t="str">
        <f t="shared" si="296"/>
        <v/>
      </c>
      <c r="X521" s="94" t="str">
        <f t="shared" si="297"/>
        <v/>
      </c>
      <c r="Y521" s="94" t="str">
        <f t="shared" si="298"/>
        <v/>
      </c>
      <c r="Z521" s="94" t="str">
        <f t="shared" si="299"/>
        <v/>
      </c>
      <c r="AA521" s="94" t="str">
        <f t="shared" si="300"/>
        <v/>
      </c>
      <c r="AB521" s="94" t="str">
        <f t="shared" si="301"/>
        <v/>
      </c>
      <c r="AC521" s="94" t="str">
        <f t="shared" si="302"/>
        <v/>
      </c>
      <c r="AD521" s="95" t="str">
        <f t="shared" si="303"/>
        <v/>
      </c>
    </row>
    <row r="522" spans="1:30" x14ac:dyDescent="0.25">
      <c r="A522" s="92" t="str">
        <f t="shared" si="276"/>
        <v/>
      </c>
      <c r="B522" s="51">
        <v>1</v>
      </c>
      <c r="C522" s="52" t="s">
        <v>784</v>
      </c>
      <c r="D522" s="93" t="str">
        <f t="shared" si="277"/>
        <v/>
      </c>
      <c r="E522" s="94" t="str">
        <f t="shared" si="278"/>
        <v/>
      </c>
      <c r="F522" s="94" t="str">
        <f t="shared" si="279"/>
        <v/>
      </c>
      <c r="G522" s="94" t="str">
        <f t="shared" si="280"/>
        <v/>
      </c>
      <c r="H522" s="94" t="str">
        <f t="shared" si="281"/>
        <v/>
      </c>
      <c r="I522" s="94" t="str">
        <f t="shared" si="282"/>
        <v/>
      </c>
      <c r="J522" s="94" t="str">
        <f t="shared" si="283"/>
        <v/>
      </c>
      <c r="K522" s="94" t="str">
        <f t="shared" si="284"/>
        <v/>
      </c>
      <c r="L522" s="94" t="str">
        <f t="shared" si="285"/>
        <v/>
      </c>
      <c r="M522" s="94" t="str">
        <f t="shared" si="286"/>
        <v/>
      </c>
      <c r="N522" s="94" t="str">
        <f t="shared" si="287"/>
        <v/>
      </c>
      <c r="O522" s="94" t="str">
        <f t="shared" si="288"/>
        <v/>
      </c>
      <c r="P522" s="94" t="str">
        <f t="shared" si="289"/>
        <v/>
      </c>
      <c r="Q522" s="94" t="str">
        <f t="shared" si="290"/>
        <v/>
      </c>
      <c r="R522" s="94" t="str">
        <f t="shared" si="291"/>
        <v/>
      </c>
      <c r="S522" s="94" t="str">
        <f t="shared" si="292"/>
        <v/>
      </c>
      <c r="T522" s="94" t="str">
        <f t="shared" si="293"/>
        <v/>
      </c>
      <c r="U522" s="94" t="str">
        <f t="shared" si="294"/>
        <v/>
      </c>
      <c r="V522" s="94" t="str">
        <f t="shared" si="295"/>
        <v/>
      </c>
      <c r="W522" s="94" t="str">
        <f t="shared" si="296"/>
        <v/>
      </c>
      <c r="X522" s="94" t="str">
        <f t="shared" si="297"/>
        <v/>
      </c>
      <c r="Y522" s="94" t="str">
        <f t="shared" si="298"/>
        <v/>
      </c>
      <c r="Z522" s="94" t="str">
        <f t="shared" si="299"/>
        <v/>
      </c>
      <c r="AA522" s="94" t="str">
        <f t="shared" si="300"/>
        <v/>
      </c>
      <c r="AB522" s="94" t="str">
        <f t="shared" si="301"/>
        <v/>
      </c>
      <c r="AC522" s="94" t="str">
        <f t="shared" si="302"/>
        <v/>
      </c>
      <c r="AD522" s="95" t="str">
        <f t="shared" si="303"/>
        <v/>
      </c>
    </row>
    <row r="523" spans="1:30" x14ac:dyDescent="0.25">
      <c r="A523" s="92" t="str">
        <f t="shared" si="276"/>
        <v/>
      </c>
      <c r="B523" s="51">
        <v>1</v>
      </c>
      <c r="C523" s="52" t="s">
        <v>784</v>
      </c>
      <c r="D523" s="93" t="str">
        <f t="shared" si="277"/>
        <v/>
      </c>
      <c r="E523" s="94" t="str">
        <f t="shared" si="278"/>
        <v/>
      </c>
      <c r="F523" s="94" t="str">
        <f t="shared" si="279"/>
        <v/>
      </c>
      <c r="G523" s="94" t="str">
        <f t="shared" si="280"/>
        <v/>
      </c>
      <c r="H523" s="94" t="str">
        <f t="shared" si="281"/>
        <v/>
      </c>
      <c r="I523" s="94" t="str">
        <f t="shared" si="282"/>
        <v/>
      </c>
      <c r="J523" s="94" t="str">
        <f t="shared" si="283"/>
        <v/>
      </c>
      <c r="K523" s="94" t="str">
        <f t="shared" si="284"/>
        <v/>
      </c>
      <c r="L523" s="94" t="str">
        <f t="shared" si="285"/>
        <v/>
      </c>
      <c r="M523" s="94" t="str">
        <f t="shared" si="286"/>
        <v/>
      </c>
      <c r="N523" s="94" t="str">
        <f t="shared" si="287"/>
        <v/>
      </c>
      <c r="O523" s="94" t="str">
        <f t="shared" si="288"/>
        <v/>
      </c>
      <c r="P523" s="94" t="str">
        <f t="shared" si="289"/>
        <v/>
      </c>
      <c r="Q523" s="94" t="str">
        <f t="shared" si="290"/>
        <v/>
      </c>
      <c r="R523" s="94" t="str">
        <f t="shared" si="291"/>
        <v/>
      </c>
      <c r="S523" s="94" t="str">
        <f t="shared" si="292"/>
        <v/>
      </c>
      <c r="T523" s="94" t="str">
        <f t="shared" si="293"/>
        <v/>
      </c>
      <c r="U523" s="94" t="str">
        <f t="shared" si="294"/>
        <v/>
      </c>
      <c r="V523" s="94" t="str">
        <f t="shared" si="295"/>
        <v/>
      </c>
      <c r="W523" s="94" t="str">
        <f t="shared" si="296"/>
        <v/>
      </c>
      <c r="X523" s="94" t="str">
        <f t="shared" si="297"/>
        <v/>
      </c>
      <c r="Y523" s="94" t="str">
        <f t="shared" si="298"/>
        <v/>
      </c>
      <c r="Z523" s="94" t="str">
        <f t="shared" si="299"/>
        <v/>
      </c>
      <c r="AA523" s="94" t="str">
        <f t="shared" si="300"/>
        <v/>
      </c>
      <c r="AB523" s="94" t="str">
        <f t="shared" si="301"/>
        <v/>
      </c>
      <c r="AC523" s="94" t="str">
        <f t="shared" si="302"/>
        <v/>
      </c>
      <c r="AD523" s="95" t="str">
        <f t="shared" si="303"/>
        <v/>
      </c>
    </row>
    <row r="524" spans="1:30" x14ac:dyDescent="0.25">
      <c r="A524" s="92" t="str">
        <f t="shared" si="276"/>
        <v/>
      </c>
      <c r="B524" s="51">
        <v>1</v>
      </c>
      <c r="C524" s="52" t="s">
        <v>784</v>
      </c>
      <c r="D524" s="93" t="str">
        <f t="shared" si="277"/>
        <v/>
      </c>
      <c r="E524" s="94" t="str">
        <f t="shared" si="278"/>
        <v/>
      </c>
      <c r="F524" s="94" t="str">
        <f t="shared" si="279"/>
        <v/>
      </c>
      <c r="G524" s="94" t="str">
        <f t="shared" si="280"/>
        <v/>
      </c>
      <c r="H524" s="94" t="str">
        <f t="shared" si="281"/>
        <v/>
      </c>
      <c r="I524" s="94" t="str">
        <f t="shared" si="282"/>
        <v/>
      </c>
      <c r="J524" s="94" t="str">
        <f t="shared" si="283"/>
        <v/>
      </c>
      <c r="K524" s="94" t="str">
        <f t="shared" si="284"/>
        <v/>
      </c>
      <c r="L524" s="94" t="str">
        <f t="shared" si="285"/>
        <v/>
      </c>
      <c r="M524" s="94" t="str">
        <f t="shared" si="286"/>
        <v/>
      </c>
      <c r="N524" s="94" t="str">
        <f t="shared" si="287"/>
        <v/>
      </c>
      <c r="O524" s="94" t="str">
        <f t="shared" si="288"/>
        <v/>
      </c>
      <c r="P524" s="94" t="str">
        <f t="shared" si="289"/>
        <v/>
      </c>
      <c r="Q524" s="94" t="str">
        <f t="shared" si="290"/>
        <v/>
      </c>
      <c r="R524" s="94" t="str">
        <f t="shared" si="291"/>
        <v/>
      </c>
      <c r="S524" s="94" t="str">
        <f t="shared" si="292"/>
        <v/>
      </c>
      <c r="T524" s="94" t="str">
        <f t="shared" si="293"/>
        <v/>
      </c>
      <c r="U524" s="94" t="str">
        <f t="shared" si="294"/>
        <v/>
      </c>
      <c r="V524" s="94" t="str">
        <f t="shared" si="295"/>
        <v/>
      </c>
      <c r="W524" s="94" t="str">
        <f t="shared" si="296"/>
        <v/>
      </c>
      <c r="X524" s="94" t="str">
        <f t="shared" si="297"/>
        <v/>
      </c>
      <c r="Y524" s="94" t="str">
        <f t="shared" si="298"/>
        <v/>
      </c>
      <c r="Z524" s="94" t="str">
        <f t="shared" si="299"/>
        <v/>
      </c>
      <c r="AA524" s="94" t="str">
        <f t="shared" si="300"/>
        <v/>
      </c>
      <c r="AB524" s="94" t="str">
        <f t="shared" si="301"/>
        <v/>
      </c>
      <c r="AC524" s="94" t="str">
        <f t="shared" si="302"/>
        <v/>
      </c>
      <c r="AD524" s="95" t="str">
        <f t="shared" si="303"/>
        <v/>
      </c>
    </row>
    <row r="525" spans="1:30" x14ac:dyDescent="0.25">
      <c r="A525" s="92" t="str">
        <f t="shared" si="276"/>
        <v/>
      </c>
      <c r="B525" s="51">
        <v>1</v>
      </c>
      <c r="C525" s="52" t="s">
        <v>784</v>
      </c>
      <c r="D525" s="93" t="str">
        <f t="shared" si="277"/>
        <v/>
      </c>
      <c r="E525" s="94" t="str">
        <f t="shared" si="278"/>
        <v/>
      </c>
      <c r="F525" s="94" t="str">
        <f t="shared" si="279"/>
        <v/>
      </c>
      <c r="G525" s="94" t="str">
        <f t="shared" si="280"/>
        <v/>
      </c>
      <c r="H525" s="94" t="str">
        <f t="shared" si="281"/>
        <v/>
      </c>
      <c r="I525" s="94" t="str">
        <f t="shared" si="282"/>
        <v/>
      </c>
      <c r="J525" s="94" t="str">
        <f t="shared" si="283"/>
        <v/>
      </c>
      <c r="K525" s="94" t="str">
        <f t="shared" si="284"/>
        <v/>
      </c>
      <c r="L525" s="94" t="str">
        <f t="shared" si="285"/>
        <v/>
      </c>
      <c r="M525" s="94" t="str">
        <f t="shared" si="286"/>
        <v/>
      </c>
      <c r="N525" s="94" t="str">
        <f t="shared" si="287"/>
        <v/>
      </c>
      <c r="O525" s="94" t="str">
        <f t="shared" si="288"/>
        <v/>
      </c>
      <c r="P525" s="94" t="str">
        <f t="shared" si="289"/>
        <v/>
      </c>
      <c r="Q525" s="94" t="str">
        <f t="shared" si="290"/>
        <v/>
      </c>
      <c r="R525" s="94" t="str">
        <f t="shared" si="291"/>
        <v/>
      </c>
      <c r="S525" s="94" t="str">
        <f t="shared" si="292"/>
        <v/>
      </c>
      <c r="T525" s="94" t="str">
        <f t="shared" si="293"/>
        <v/>
      </c>
      <c r="U525" s="94" t="str">
        <f t="shared" si="294"/>
        <v/>
      </c>
      <c r="V525" s="94" t="str">
        <f t="shared" si="295"/>
        <v/>
      </c>
      <c r="W525" s="94" t="str">
        <f t="shared" si="296"/>
        <v/>
      </c>
      <c r="X525" s="94" t="str">
        <f t="shared" si="297"/>
        <v/>
      </c>
      <c r="Y525" s="94" t="str">
        <f t="shared" si="298"/>
        <v/>
      </c>
      <c r="Z525" s="94" t="str">
        <f t="shared" si="299"/>
        <v/>
      </c>
      <c r="AA525" s="94" t="str">
        <f t="shared" si="300"/>
        <v/>
      </c>
      <c r="AB525" s="94" t="str">
        <f t="shared" si="301"/>
        <v/>
      </c>
      <c r="AC525" s="94" t="str">
        <f t="shared" si="302"/>
        <v/>
      </c>
      <c r="AD525" s="95" t="str">
        <f t="shared" si="303"/>
        <v/>
      </c>
    </row>
    <row r="526" spans="1:30" x14ac:dyDescent="0.25">
      <c r="A526" s="92" t="str">
        <f t="shared" si="276"/>
        <v/>
      </c>
      <c r="B526" s="51">
        <v>1</v>
      </c>
      <c r="C526" s="52" t="s">
        <v>784</v>
      </c>
      <c r="D526" s="93" t="str">
        <f t="shared" si="277"/>
        <v/>
      </c>
      <c r="E526" s="94" t="str">
        <f t="shared" si="278"/>
        <v/>
      </c>
      <c r="F526" s="94" t="str">
        <f t="shared" si="279"/>
        <v/>
      </c>
      <c r="G526" s="94" t="str">
        <f t="shared" si="280"/>
        <v/>
      </c>
      <c r="H526" s="94" t="str">
        <f t="shared" si="281"/>
        <v/>
      </c>
      <c r="I526" s="94" t="str">
        <f t="shared" si="282"/>
        <v/>
      </c>
      <c r="J526" s="94" t="str">
        <f t="shared" si="283"/>
        <v/>
      </c>
      <c r="K526" s="94" t="str">
        <f t="shared" si="284"/>
        <v/>
      </c>
      <c r="L526" s="94" t="str">
        <f t="shared" si="285"/>
        <v/>
      </c>
      <c r="M526" s="94" t="str">
        <f t="shared" si="286"/>
        <v/>
      </c>
      <c r="N526" s="94" t="str">
        <f t="shared" si="287"/>
        <v/>
      </c>
      <c r="O526" s="94" t="str">
        <f t="shared" si="288"/>
        <v/>
      </c>
      <c r="P526" s="94" t="str">
        <f t="shared" si="289"/>
        <v/>
      </c>
      <c r="Q526" s="94" t="str">
        <f t="shared" si="290"/>
        <v/>
      </c>
      <c r="R526" s="94" t="str">
        <f t="shared" si="291"/>
        <v/>
      </c>
      <c r="S526" s="94" t="str">
        <f t="shared" si="292"/>
        <v/>
      </c>
      <c r="T526" s="94" t="str">
        <f t="shared" si="293"/>
        <v/>
      </c>
      <c r="U526" s="94" t="str">
        <f t="shared" si="294"/>
        <v/>
      </c>
      <c r="V526" s="94" t="str">
        <f t="shared" si="295"/>
        <v/>
      </c>
      <c r="W526" s="94" t="str">
        <f t="shared" si="296"/>
        <v/>
      </c>
      <c r="X526" s="94" t="str">
        <f t="shared" si="297"/>
        <v/>
      </c>
      <c r="Y526" s="94" t="str">
        <f t="shared" si="298"/>
        <v/>
      </c>
      <c r="Z526" s="94" t="str">
        <f t="shared" si="299"/>
        <v/>
      </c>
      <c r="AA526" s="94" t="str">
        <f t="shared" si="300"/>
        <v/>
      </c>
      <c r="AB526" s="94" t="str">
        <f t="shared" si="301"/>
        <v/>
      </c>
      <c r="AC526" s="94" t="str">
        <f t="shared" si="302"/>
        <v/>
      </c>
      <c r="AD526" s="95" t="str">
        <f t="shared" si="303"/>
        <v/>
      </c>
    </row>
    <row r="527" spans="1:30" x14ac:dyDescent="0.25">
      <c r="A527" s="92" t="str">
        <f t="shared" si="276"/>
        <v/>
      </c>
      <c r="B527" s="51">
        <v>1</v>
      </c>
      <c r="C527" s="52" t="s">
        <v>784</v>
      </c>
      <c r="D527" s="93" t="str">
        <f t="shared" si="277"/>
        <v/>
      </c>
      <c r="E527" s="94" t="str">
        <f t="shared" si="278"/>
        <v/>
      </c>
      <c r="F527" s="94" t="str">
        <f t="shared" si="279"/>
        <v/>
      </c>
      <c r="G527" s="94" t="str">
        <f t="shared" si="280"/>
        <v/>
      </c>
      <c r="H527" s="94" t="str">
        <f t="shared" si="281"/>
        <v/>
      </c>
      <c r="I527" s="94" t="str">
        <f t="shared" si="282"/>
        <v/>
      </c>
      <c r="J527" s="94" t="str">
        <f t="shared" si="283"/>
        <v/>
      </c>
      <c r="K527" s="94" t="str">
        <f t="shared" si="284"/>
        <v/>
      </c>
      <c r="L527" s="94" t="str">
        <f t="shared" si="285"/>
        <v/>
      </c>
      <c r="M527" s="94" t="str">
        <f t="shared" si="286"/>
        <v/>
      </c>
      <c r="N527" s="94" t="str">
        <f t="shared" si="287"/>
        <v/>
      </c>
      <c r="O527" s="94" t="str">
        <f t="shared" si="288"/>
        <v/>
      </c>
      <c r="P527" s="94" t="str">
        <f t="shared" si="289"/>
        <v/>
      </c>
      <c r="Q527" s="94" t="str">
        <f t="shared" si="290"/>
        <v/>
      </c>
      <c r="R527" s="94" t="str">
        <f t="shared" si="291"/>
        <v/>
      </c>
      <c r="S527" s="94" t="str">
        <f t="shared" si="292"/>
        <v/>
      </c>
      <c r="T527" s="94" t="str">
        <f t="shared" si="293"/>
        <v/>
      </c>
      <c r="U527" s="94" t="str">
        <f t="shared" si="294"/>
        <v/>
      </c>
      <c r="V527" s="94" t="str">
        <f t="shared" si="295"/>
        <v/>
      </c>
      <c r="W527" s="94" t="str">
        <f t="shared" si="296"/>
        <v/>
      </c>
      <c r="X527" s="94" t="str">
        <f t="shared" si="297"/>
        <v/>
      </c>
      <c r="Y527" s="94" t="str">
        <f t="shared" si="298"/>
        <v/>
      </c>
      <c r="Z527" s="94" t="str">
        <f t="shared" si="299"/>
        <v/>
      </c>
      <c r="AA527" s="94" t="str">
        <f t="shared" si="300"/>
        <v/>
      </c>
      <c r="AB527" s="94" t="str">
        <f t="shared" si="301"/>
        <v/>
      </c>
      <c r="AC527" s="94" t="str">
        <f t="shared" si="302"/>
        <v/>
      </c>
      <c r="AD527" s="95" t="str">
        <f t="shared" si="303"/>
        <v/>
      </c>
    </row>
    <row r="528" spans="1:30" x14ac:dyDescent="0.25">
      <c r="A528" s="92" t="str">
        <f t="shared" si="276"/>
        <v/>
      </c>
      <c r="B528" s="51">
        <v>1</v>
      </c>
      <c r="C528" s="52" t="s">
        <v>784</v>
      </c>
      <c r="D528" s="93" t="str">
        <f t="shared" si="277"/>
        <v/>
      </c>
      <c r="E528" s="94" t="str">
        <f t="shared" si="278"/>
        <v/>
      </c>
      <c r="F528" s="94" t="str">
        <f t="shared" si="279"/>
        <v/>
      </c>
      <c r="G528" s="94" t="str">
        <f t="shared" si="280"/>
        <v/>
      </c>
      <c r="H528" s="94" t="str">
        <f t="shared" si="281"/>
        <v/>
      </c>
      <c r="I528" s="94" t="str">
        <f t="shared" si="282"/>
        <v/>
      </c>
      <c r="J528" s="94" t="str">
        <f t="shared" si="283"/>
        <v/>
      </c>
      <c r="K528" s="94" t="str">
        <f t="shared" si="284"/>
        <v/>
      </c>
      <c r="L528" s="94" t="str">
        <f t="shared" si="285"/>
        <v/>
      </c>
      <c r="M528" s="94" t="str">
        <f t="shared" si="286"/>
        <v/>
      </c>
      <c r="N528" s="94" t="str">
        <f t="shared" si="287"/>
        <v/>
      </c>
      <c r="O528" s="94" t="str">
        <f t="shared" si="288"/>
        <v/>
      </c>
      <c r="P528" s="94" t="str">
        <f t="shared" si="289"/>
        <v/>
      </c>
      <c r="Q528" s="94" t="str">
        <f t="shared" si="290"/>
        <v/>
      </c>
      <c r="R528" s="94" t="str">
        <f t="shared" si="291"/>
        <v/>
      </c>
      <c r="S528" s="94" t="str">
        <f t="shared" si="292"/>
        <v/>
      </c>
      <c r="T528" s="94" t="str">
        <f t="shared" si="293"/>
        <v/>
      </c>
      <c r="U528" s="94" t="str">
        <f t="shared" si="294"/>
        <v/>
      </c>
      <c r="V528" s="94" t="str">
        <f t="shared" si="295"/>
        <v/>
      </c>
      <c r="W528" s="94" t="str">
        <f t="shared" si="296"/>
        <v/>
      </c>
      <c r="X528" s="94" t="str">
        <f t="shared" si="297"/>
        <v/>
      </c>
      <c r="Y528" s="94" t="str">
        <f t="shared" si="298"/>
        <v/>
      </c>
      <c r="Z528" s="94" t="str">
        <f t="shared" si="299"/>
        <v/>
      </c>
      <c r="AA528" s="94" t="str">
        <f t="shared" si="300"/>
        <v/>
      </c>
      <c r="AB528" s="94" t="str">
        <f t="shared" si="301"/>
        <v/>
      </c>
      <c r="AC528" s="94" t="str">
        <f t="shared" si="302"/>
        <v/>
      </c>
      <c r="AD528" s="95" t="str">
        <f t="shared" si="303"/>
        <v/>
      </c>
    </row>
    <row r="529" spans="1:30" x14ac:dyDescent="0.25">
      <c r="A529" s="92" t="str">
        <f t="shared" si="276"/>
        <v/>
      </c>
      <c r="B529" s="51">
        <v>1</v>
      </c>
      <c r="C529" s="52" t="s">
        <v>784</v>
      </c>
      <c r="D529" s="93" t="str">
        <f t="shared" si="277"/>
        <v/>
      </c>
      <c r="E529" s="94" t="str">
        <f t="shared" si="278"/>
        <v/>
      </c>
      <c r="F529" s="94" t="str">
        <f t="shared" si="279"/>
        <v/>
      </c>
      <c r="G529" s="94" t="str">
        <f t="shared" si="280"/>
        <v/>
      </c>
      <c r="H529" s="94" t="str">
        <f t="shared" si="281"/>
        <v/>
      </c>
      <c r="I529" s="94" t="str">
        <f t="shared" si="282"/>
        <v/>
      </c>
      <c r="J529" s="94" t="str">
        <f t="shared" si="283"/>
        <v/>
      </c>
      <c r="K529" s="94" t="str">
        <f t="shared" si="284"/>
        <v/>
      </c>
      <c r="L529" s="94" t="str">
        <f t="shared" si="285"/>
        <v/>
      </c>
      <c r="M529" s="94" t="str">
        <f t="shared" si="286"/>
        <v/>
      </c>
      <c r="N529" s="94" t="str">
        <f t="shared" si="287"/>
        <v/>
      </c>
      <c r="O529" s="94" t="str">
        <f t="shared" si="288"/>
        <v/>
      </c>
      <c r="P529" s="94" t="str">
        <f t="shared" si="289"/>
        <v/>
      </c>
      <c r="Q529" s="94" t="str">
        <f t="shared" si="290"/>
        <v/>
      </c>
      <c r="R529" s="94" t="str">
        <f t="shared" si="291"/>
        <v/>
      </c>
      <c r="S529" s="94" t="str">
        <f t="shared" si="292"/>
        <v/>
      </c>
      <c r="T529" s="94" t="str">
        <f t="shared" si="293"/>
        <v/>
      </c>
      <c r="U529" s="94" t="str">
        <f t="shared" si="294"/>
        <v/>
      </c>
      <c r="V529" s="94" t="str">
        <f t="shared" si="295"/>
        <v/>
      </c>
      <c r="W529" s="94" t="str">
        <f t="shared" si="296"/>
        <v/>
      </c>
      <c r="X529" s="94" t="str">
        <f t="shared" si="297"/>
        <v/>
      </c>
      <c r="Y529" s="94" t="str">
        <f t="shared" si="298"/>
        <v/>
      </c>
      <c r="Z529" s="94" t="str">
        <f t="shared" si="299"/>
        <v/>
      </c>
      <c r="AA529" s="94" t="str">
        <f t="shared" si="300"/>
        <v/>
      </c>
      <c r="AB529" s="94" t="str">
        <f t="shared" si="301"/>
        <v/>
      </c>
      <c r="AC529" s="94" t="str">
        <f t="shared" si="302"/>
        <v/>
      </c>
      <c r="AD529" s="95" t="str">
        <f t="shared" si="303"/>
        <v/>
      </c>
    </row>
    <row r="530" spans="1:30" x14ac:dyDescent="0.25">
      <c r="A530" s="92" t="str">
        <f t="shared" si="276"/>
        <v/>
      </c>
      <c r="B530" s="51">
        <v>1</v>
      </c>
      <c r="C530" s="52" t="s">
        <v>784</v>
      </c>
      <c r="D530" s="93" t="str">
        <f t="shared" si="277"/>
        <v/>
      </c>
      <c r="E530" s="94" t="str">
        <f t="shared" si="278"/>
        <v/>
      </c>
      <c r="F530" s="94" t="str">
        <f t="shared" si="279"/>
        <v/>
      </c>
      <c r="G530" s="94" t="str">
        <f t="shared" si="280"/>
        <v/>
      </c>
      <c r="H530" s="94" t="str">
        <f t="shared" si="281"/>
        <v/>
      </c>
      <c r="I530" s="94" t="str">
        <f t="shared" si="282"/>
        <v/>
      </c>
      <c r="J530" s="94" t="str">
        <f t="shared" si="283"/>
        <v/>
      </c>
      <c r="K530" s="94" t="str">
        <f t="shared" si="284"/>
        <v/>
      </c>
      <c r="L530" s="94" t="str">
        <f t="shared" si="285"/>
        <v/>
      </c>
      <c r="M530" s="94" t="str">
        <f t="shared" si="286"/>
        <v/>
      </c>
      <c r="N530" s="94" t="str">
        <f t="shared" si="287"/>
        <v/>
      </c>
      <c r="O530" s="94" t="str">
        <f t="shared" si="288"/>
        <v/>
      </c>
      <c r="P530" s="94" t="str">
        <f t="shared" si="289"/>
        <v/>
      </c>
      <c r="Q530" s="94" t="str">
        <f t="shared" si="290"/>
        <v/>
      </c>
      <c r="R530" s="94" t="str">
        <f t="shared" si="291"/>
        <v/>
      </c>
      <c r="S530" s="94" t="str">
        <f t="shared" si="292"/>
        <v/>
      </c>
      <c r="T530" s="94" t="str">
        <f t="shared" si="293"/>
        <v/>
      </c>
      <c r="U530" s="94" t="str">
        <f t="shared" si="294"/>
        <v/>
      </c>
      <c r="V530" s="94" t="str">
        <f t="shared" si="295"/>
        <v/>
      </c>
      <c r="W530" s="94" t="str">
        <f t="shared" si="296"/>
        <v/>
      </c>
      <c r="X530" s="94" t="str">
        <f t="shared" si="297"/>
        <v/>
      </c>
      <c r="Y530" s="94" t="str">
        <f t="shared" si="298"/>
        <v/>
      </c>
      <c r="Z530" s="94" t="str">
        <f t="shared" si="299"/>
        <v/>
      </c>
      <c r="AA530" s="94" t="str">
        <f t="shared" si="300"/>
        <v/>
      </c>
      <c r="AB530" s="94" t="str">
        <f t="shared" si="301"/>
        <v/>
      </c>
      <c r="AC530" s="94" t="str">
        <f t="shared" si="302"/>
        <v/>
      </c>
      <c r="AD530" s="95" t="str">
        <f t="shared" si="303"/>
        <v/>
      </c>
    </row>
    <row r="531" spans="1:30" x14ac:dyDescent="0.25">
      <c r="A531" s="92" t="str">
        <f t="shared" si="276"/>
        <v/>
      </c>
      <c r="B531" s="51">
        <v>1</v>
      </c>
      <c r="C531" s="52" t="s">
        <v>784</v>
      </c>
      <c r="D531" s="93" t="str">
        <f t="shared" si="277"/>
        <v/>
      </c>
      <c r="E531" s="94" t="str">
        <f t="shared" si="278"/>
        <v/>
      </c>
      <c r="F531" s="94" t="str">
        <f t="shared" si="279"/>
        <v/>
      </c>
      <c r="G531" s="94" t="str">
        <f t="shared" si="280"/>
        <v/>
      </c>
      <c r="H531" s="94" t="str">
        <f t="shared" si="281"/>
        <v/>
      </c>
      <c r="I531" s="94" t="str">
        <f t="shared" si="282"/>
        <v/>
      </c>
      <c r="J531" s="94" t="str">
        <f t="shared" si="283"/>
        <v/>
      </c>
      <c r="K531" s="94" t="str">
        <f t="shared" si="284"/>
        <v/>
      </c>
      <c r="L531" s="94" t="str">
        <f t="shared" si="285"/>
        <v/>
      </c>
      <c r="M531" s="94" t="str">
        <f t="shared" si="286"/>
        <v/>
      </c>
      <c r="N531" s="94" t="str">
        <f t="shared" si="287"/>
        <v/>
      </c>
      <c r="O531" s="94" t="str">
        <f t="shared" si="288"/>
        <v/>
      </c>
      <c r="P531" s="94" t="str">
        <f t="shared" si="289"/>
        <v/>
      </c>
      <c r="Q531" s="94" t="str">
        <f t="shared" si="290"/>
        <v/>
      </c>
      <c r="R531" s="94" t="str">
        <f t="shared" si="291"/>
        <v/>
      </c>
      <c r="S531" s="94" t="str">
        <f t="shared" si="292"/>
        <v/>
      </c>
      <c r="T531" s="94" t="str">
        <f t="shared" si="293"/>
        <v/>
      </c>
      <c r="U531" s="94" t="str">
        <f t="shared" si="294"/>
        <v/>
      </c>
      <c r="V531" s="94" t="str">
        <f t="shared" si="295"/>
        <v/>
      </c>
      <c r="W531" s="94" t="str">
        <f t="shared" si="296"/>
        <v/>
      </c>
      <c r="X531" s="94" t="str">
        <f t="shared" si="297"/>
        <v/>
      </c>
      <c r="Y531" s="94" t="str">
        <f t="shared" si="298"/>
        <v/>
      </c>
      <c r="Z531" s="94" t="str">
        <f t="shared" si="299"/>
        <v/>
      </c>
      <c r="AA531" s="94" t="str">
        <f t="shared" si="300"/>
        <v/>
      </c>
      <c r="AB531" s="94" t="str">
        <f t="shared" si="301"/>
        <v/>
      </c>
      <c r="AC531" s="94" t="str">
        <f t="shared" si="302"/>
        <v/>
      </c>
      <c r="AD531" s="95" t="str">
        <f t="shared" si="303"/>
        <v/>
      </c>
    </row>
    <row r="532" spans="1:30" x14ac:dyDescent="0.25">
      <c r="A532" s="92" t="str">
        <f t="shared" si="276"/>
        <v/>
      </c>
      <c r="B532" s="51">
        <v>1</v>
      </c>
      <c r="C532" s="52" t="s">
        <v>784</v>
      </c>
      <c r="D532" s="93" t="str">
        <f t="shared" si="277"/>
        <v/>
      </c>
      <c r="E532" s="94" t="str">
        <f t="shared" si="278"/>
        <v/>
      </c>
      <c r="F532" s="94" t="str">
        <f t="shared" si="279"/>
        <v/>
      </c>
      <c r="G532" s="94" t="str">
        <f t="shared" si="280"/>
        <v/>
      </c>
      <c r="H532" s="94" t="str">
        <f t="shared" si="281"/>
        <v/>
      </c>
      <c r="I532" s="94" t="str">
        <f t="shared" si="282"/>
        <v/>
      </c>
      <c r="J532" s="94" t="str">
        <f t="shared" si="283"/>
        <v/>
      </c>
      <c r="K532" s="94" t="str">
        <f t="shared" si="284"/>
        <v/>
      </c>
      <c r="L532" s="94" t="str">
        <f t="shared" si="285"/>
        <v/>
      </c>
      <c r="M532" s="94" t="str">
        <f t="shared" si="286"/>
        <v/>
      </c>
      <c r="N532" s="94" t="str">
        <f t="shared" si="287"/>
        <v/>
      </c>
      <c r="O532" s="94" t="str">
        <f t="shared" si="288"/>
        <v/>
      </c>
      <c r="P532" s="94" t="str">
        <f t="shared" si="289"/>
        <v/>
      </c>
      <c r="Q532" s="94" t="str">
        <f t="shared" si="290"/>
        <v/>
      </c>
      <c r="R532" s="94" t="str">
        <f t="shared" si="291"/>
        <v/>
      </c>
      <c r="S532" s="94" t="str">
        <f t="shared" si="292"/>
        <v/>
      </c>
      <c r="T532" s="94" t="str">
        <f t="shared" si="293"/>
        <v/>
      </c>
      <c r="U532" s="94" t="str">
        <f t="shared" si="294"/>
        <v/>
      </c>
      <c r="V532" s="94" t="str">
        <f t="shared" si="295"/>
        <v/>
      </c>
      <c r="W532" s="94" t="str">
        <f t="shared" si="296"/>
        <v/>
      </c>
      <c r="X532" s="94" t="str">
        <f t="shared" si="297"/>
        <v/>
      </c>
      <c r="Y532" s="94" t="str">
        <f t="shared" si="298"/>
        <v/>
      </c>
      <c r="Z532" s="94" t="str">
        <f t="shared" si="299"/>
        <v/>
      </c>
      <c r="AA532" s="94" t="str">
        <f t="shared" si="300"/>
        <v/>
      </c>
      <c r="AB532" s="94" t="str">
        <f t="shared" si="301"/>
        <v/>
      </c>
      <c r="AC532" s="94" t="str">
        <f t="shared" si="302"/>
        <v/>
      </c>
      <c r="AD532" s="95" t="str">
        <f t="shared" si="303"/>
        <v/>
      </c>
    </row>
    <row r="533" spans="1:30" x14ac:dyDescent="0.25">
      <c r="A533" s="92" t="str">
        <f t="shared" si="276"/>
        <v/>
      </c>
      <c r="B533" s="51">
        <v>1</v>
      </c>
      <c r="C533" s="52" t="s">
        <v>784</v>
      </c>
      <c r="D533" s="93" t="str">
        <f t="shared" si="277"/>
        <v/>
      </c>
      <c r="E533" s="94" t="str">
        <f t="shared" si="278"/>
        <v/>
      </c>
      <c r="F533" s="94" t="str">
        <f t="shared" si="279"/>
        <v/>
      </c>
      <c r="G533" s="94" t="str">
        <f t="shared" si="280"/>
        <v/>
      </c>
      <c r="H533" s="94" t="str">
        <f t="shared" si="281"/>
        <v/>
      </c>
      <c r="I533" s="94" t="str">
        <f t="shared" si="282"/>
        <v/>
      </c>
      <c r="J533" s="94" t="str">
        <f t="shared" si="283"/>
        <v/>
      </c>
      <c r="K533" s="94" t="str">
        <f t="shared" si="284"/>
        <v/>
      </c>
      <c r="L533" s="94" t="str">
        <f t="shared" si="285"/>
        <v/>
      </c>
      <c r="M533" s="94" t="str">
        <f t="shared" si="286"/>
        <v/>
      </c>
      <c r="N533" s="94" t="str">
        <f t="shared" si="287"/>
        <v/>
      </c>
      <c r="O533" s="94" t="str">
        <f t="shared" si="288"/>
        <v/>
      </c>
      <c r="P533" s="94" t="str">
        <f t="shared" si="289"/>
        <v/>
      </c>
      <c r="Q533" s="94" t="str">
        <f t="shared" si="290"/>
        <v/>
      </c>
      <c r="R533" s="94" t="str">
        <f t="shared" si="291"/>
        <v/>
      </c>
      <c r="S533" s="94" t="str">
        <f t="shared" si="292"/>
        <v/>
      </c>
      <c r="T533" s="94" t="str">
        <f t="shared" si="293"/>
        <v/>
      </c>
      <c r="U533" s="94" t="str">
        <f t="shared" si="294"/>
        <v/>
      </c>
      <c r="V533" s="94" t="str">
        <f t="shared" si="295"/>
        <v/>
      </c>
      <c r="W533" s="94" t="str">
        <f t="shared" si="296"/>
        <v/>
      </c>
      <c r="X533" s="94" t="str">
        <f t="shared" si="297"/>
        <v/>
      </c>
      <c r="Y533" s="94" t="str">
        <f t="shared" si="298"/>
        <v/>
      </c>
      <c r="Z533" s="94" t="str">
        <f t="shared" si="299"/>
        <v/>
      </c>
      <c r="AA533" s="94" t="str">
        <f t="shared" si="300"/>
        <v/>
      </c>
      <c r="AB533" s="94" t="str">
        <f t="shared" si="301"/>
        <v/>
      </c>
      <c r="AC533" s="94" t="str">
        <f t="shared" si="302"/>
        <v/>
      </c>
      <c r="AD533" s="95" t="str">
        <f t="shared" si="303"/>
        <v/>
      </c>
    </row>
    <row r="534" spans="1:30" x14ac:dyDescent="0.25">
      <c r="A534" s="92" t="str">
        <f t="shared" si="276"/>
        <v/>
      </c>
      <c r="B534" s="51">
        <v>1</v>
      </c>
      <c r="C534" s="52" t="s">
        <v>784</v>
      </c>
      <c r="D534" s="93" t="str">
        <f t="shared" si="277"/>
        <v/>
      </c>
      <c r="E534" s="94" t="str">
        <f t="shared" si="278"/>
        <v/>
      </c>
      <c r="F534" s="94" t="str">
        <f t="shared" si="279"/>
        <v/>
      </c>
      <c r="G534" s="94" t="str">
        <f t="shared" si="280"/>
        <v/>
      </c>
      <c r="H534" s="94" t="str">
        <f t="shared" si="281"/>
        <v/>
      </c>
      <c r="I534" s="94" t="str">
        <f t="shared" si="282"/>
        <v/>
      </c>
      <c r="J534" s="94" t="str">
        <f t="shared" si="283"/>
        <v/>
      </c>
      <c r="K534" s="94" t="str">
        <f t="shared" si="284"/>
        <v/>
      </c>
      <c r="L534" s="94" t="str">
        <f t="shared" si="285"/>
        <v/>
      </c>
      <c r="M534" s="94" t="str">
        <f t="shared" si="286"/>
        <v/>
      </c>
      <c r="N534" s="94" t="str">
        <f t="shared" si="287"/>
        <v/>
      </c>
      <c r="O534" s="94" t="str">
        <f t="shared" si="288"/>
        <v/>
      </c>
      <c r="P534" s="94" t="str">
        <f t="shared" si="289"/>
        <v/>
      </c>
      <c r="Q534" s="94" t="str">
        <f t="shared" si="290"/>
        <v/>
      </c>
      <c r="R534" s="94" t="str">
        <f t="shared" si="291"/>
        <v/>
      </c>
      <c r="S534" s="94" t="str">
        <f t="shared" si="292"/>
        <v/>
      </c>
      <c r="T534" s="94" t="str">
        <f t="shared" si="293"/>
        <v/>
      </c>
      <c r="U534" s="94" t="str">
        <f t="shared" si="294"/>
        <v/>
      </c>
      <c r="V534" s="94" t="str">
        <f t="shared" si="295"/>
        <v/>
      </c>
      <c r="W534" s="94" t="str">
        <f t="shared" si="296"/>
        <v/>
      </c>
      <c r="X534" s="94" t="str">
        <f t="shared" si="297"/>
        <v/>
      </c>
      <c r="Y534" s="94" t="str">
        <f t="shared" si="298"/>
        <v/>
      </c>
      <c r="Z534" s="94" t="str">
        <f t="shared" si="299"/>
        <v/>
      </c>
      <c r="AA534" s="94" t="str">
        <f t="shared" si="300"/>
        <v/>
      </c>
      <c r="AB534" s="94" t="str">
        <f t="shared" si="301"/>
        <v/>
      </c>
      <c r="AC534" s="94" t="str">
        <f t="shared" si="302"/>
        <v/>
      </c>
      <c r="AD534" s="95" t="str">
        <f t="shared" si="303"/>
        <v/>
      </c>
    </row>
    <row r="535" spans="1:30" x14ac:dyDescent="0.25">
      <c r="A535" s="92" t="str">
        <f t="shared" si="276"/>
        <v/>
      </c>
      <c r="B535" s="51">
        <v>1</v>
      </c>
      <c r="C535" s="52" t="s">
        <v>784</v>
      </c>
      <c r="D535" s="93" t="str">
        <f t="shared" si="277"/>
        <v/>
      </c>
      <c r="E535" s="94" t="str">
        <f t="shared" si="278"/>
        <v/>
      </c>
      <c r="F535" s="94" t="str">
        <f t="shared" si="279"/>
        <v/>
      </c>
      <c r="G535" s="94" t="str">
        <f t="shared" si="280"/>
        <v/>
      </c>
      <c r="H535" s="94" t="str">
        <f t="shared" si="281"/>
        <v/>
      </c>
      <c r="I535" s="94" t="str">
        <f t="shared" si="282"/>
        <v/>
      </c>
      <c r="J535" s="94" t="str">
        <f t="shared" si="283"/>
        <v/>
      </c>
      <c r="K535" s="94" t="str">
        <f t="shared" si="284"/>
        <v/>
      </c>
      <c r="L535" s="94" t="str">
        <f t="shared" si="285"/>
        <v/>
      </c>
      <c r="M535" s="94" t="str">
        <f t="shared" si="286"/>
        <v/>
      </c>
      <c r="N535" s="94" t="str">
        <f t="shared" si="287"/>
        <v/>
      </c>
      <c r="O535" s="94" t="str">
        <f t="shared" si="288"/>
        <v/>
      </c>
      <c r="P535" s="94" t="str">
        <f t="shared" si="289"/>
        <v/>
      </c>
      <c r="Q535" s="94" t="str">
        <f t="shared" si="290"/>
        <v/>
      </c>
      <c r="R535" s="94" t="str">
        <f t="shared" si="291"/>
        <v/>
      </c>
      <c r="S535" s="94" t="str">
        <f t="shared" si="292"/>
        <v/>
      </c>
      <c r="T535" s="94" t="str">
        <f t="shared" si="293"/>
        <v/>
      </c>
      <c r="U535" s="94" t="str">
        <f t="shared" si="294"/>
        <v/>
      </c>
      <c r="V535" s="94" t="str">
        <f t="shared" si="295"/>
        <v/>
      </c>
      <c r="W535" s="94" t="str">
        <f t="shared" si="296"/>
        <v/>
      </c>
      <c r="X535" s="94" t="str">
        <f t="shared" si="297"/>
        <v/>
      </c>
      <c r="Y535" s="94" t="str">
        <f t="shared" si="298"/>
        <v/>
      </c>
      <c r="Z535" s="94" t="str">
        <f t="shared" si="299"/>
        <v/>
      </c>
      <c r="AA535" s="94" t="str">
        <f t="shared" si="300"/>
        <v/>
      </c>
      <c r="AB535" s="94" t="str">
        <f t="shared" si="301"/>
        <v/>
      </c>
      <c r="AC535" s="94" t="str">
        <f t="shared" si="302"/>
        <v/>
      </c>
      <c r="AD535" s="95" t="str">
        <f t="shared" si="303"/>
        <v/>
      </c>
    </row>
    <row r="536" spans="1:30" x14ac:dyDescent="0.25">
      <c r="A536" s="92" t="str">
        <f t="shared" si="276"/>
        <v/>
      </c>
      <c r="B536" s="51">
        <v>1</v>
      </c>
      <c r="C536" s="52" t="s">
        <v>784</v>
      </c>
      <c r="D536" s="93" t="str">
        <f t="shared" si="277"/>
        <v/>
      </c>
      <c r="E536" s="94" t="str">
        <f t="shared" si="278"/>
        <v/>
      </c>
      <c r="F536" s="94" t="str">
        <f t="shared" si="279"/>
        <v/>
      </c>
      <c r="G536" s="94" t="str">
        <f t="shared" si="280"/>
        <v/>
      </c>
      <c r="H536" s="94" t="str">
        <f t="shared" si="281"/>
        <v/>
      </c>
      <c r="I536" s="94" t="str">
        <f t="shared" si="282"/>
        <v/>
      </c>
      <c r="J536" s="94" t="str">
        <f t="shared" si="283"/>
        <v/>
      </c>
      <c r="K536" s="94" t="str">
        <f t="shared" si="284"/>
        <v/>
      </c>
      <c r="L536" s="94" t="str">
        <f t="shared" si="285"/>
        <v/>
      </c>
      <c r="M536" s="94" t="str">
        <f t="shared" si="286"/>
        <v/>
      </c>
      <c r="N536" s="94" t="str">
        <f t="shared" si="287"/>
        <v/>
      </c>
      <c r="O536" s="94" t="str">
        <f t="shared" si="288"/>
        <v/>
      </c>
      <c r="P536" s="94" t="str">
        <f t="shared" si="289"/>
        <v/>
      </c>
      <c r="Q536" s="94" t="str">
        <f t="shared" si="290"/>
        <v/>
      </c>
      <c r="R536" s="94" t="str">
        <f t="shared" si="291"/>
        <v/>
      </c>
      <c r="S536" s="94" t="str">
        <f t="shared" si="292"/>
        <v/>
      </c>
      <c r="T536" s="94" t="str">
        <f t="shared" si="293"/>
        <v/>
      </c>
      <c r="U536" s="94" t="str">
        <f t="shared" si="294"/>
        <v/>
      </c>
      <c r="V536" s="94" t="str">
        <f t="shared" si="295"/>
        <v/>
      </c>
      <c r="W536" s="94" t="str">
        <f t="shared" si="296"/>
        <v/>
      </c>
      <c r="X536" s="94" t="str">
        <f t="shared" si="297"/>
        <v/>
      </c>
      <c r="Y536" s="94" t="str">
        <f t="shared" si="298"/>
        <v/>
      </c>
      <c r="Z536" s="94" t="str">
        <f t="shared" si="299"/>
        <v/>
      </c>
      <c r="AA536" s="94" t="str">
        <f t="shared" si="300"/>
        <v/>
      </c>
      <c r="AB536" s="94" t="str">
        <f t="shared" si="301"/>
        <v/>
      </c>
      <c r="AC536" s="94" t="str">
        <f t="shared" si="302"/>
        <v/>
      </c>
      <c r="AD536" s="95" t="str">
        <f t="shared" si="303"/>
        <v/>
      </c>
    </row>
    <row r="537" spans="1:30" x14ac:dyDescent="0.25">
      <c r="A537" s="92" t="str">
        <f t="shared" si="276"/>
        <v/>
      </c>
      <c r="B537" s="51">
        <v>1</v>
      </c>
      <c r="C537" s="52" t="s">
        <v>784</v>
      </c>
      <c r="D537" s="93" t="str">
        <f t="shared" si="277"/>
        <v/>
      </c>
      <c r="E537" s="94" t="str">
        <f t="shared" si="278"/>
        <v/>
      </c>
      <c r="F537" s="94" t="str">
        <f t="shared" si="279"/>
        <v/>
      </c>
      <c r="G537" s="94" t="str">
        <f t="shared" si="280"/>
        <v/>
      </c>
      <c r="H537" s="94" t="str">
        <f t="shared" si="281"/>
        <v/>
      </c>
      <c r="I537" s="94" t="str">
        <f t="shared" si="282"/>
        <v/>
      </c>
      <c r="J537" s="94" t="str">
        <f t="shared" si="283"/>
        <v/>
      </c>
      <c r="K537" s="94" t="str">
        <f t="shared" si="284"/>
        <v/>
      </c>
      <c r="L537" s="94" t="str">
        <f t="shared" si="285"/>
        <v/>
      </c>
      <c r="M537" s="94" t="str">
        <f t="shared" si="286"/>
        <v/>
      </c>
      <c r="N537" s="94" t="str">
        <f t="shared" si="287"/>
        <v/>
      </c>
      <c r="O537" s="94" t="str">
        <f t="shared" si="288"/>
        <v/>
      </c>
      <c r="P537" s="94" t="str">
        <f t="shared" si="289"/>
        <v/>
      </c>
      <c r="Q537" s="94" t="str">
        <f t="shared" si="290"/>
        <v/>
      </c>
      <c r="R537" s="94" t="str">
        <f t="shared" si="291"/>
        <v/>
      </c>
      <c r="S537" s="94" t="str">
        <f t="shared" si="292"/>
        <v/>
      </c>
      <c r="T537" s="94" t="str">
        <f t="shared" si="293"/>
        <v/>
      </c>
      <c r="U537" s="94" t="str">
        <f t="shared" si="294"/>
        <v/>
      </c>
      <c r="V537" s="94" t="str">
        <f t="shared" si="295"/>
        <v/>
      </c>
      <c r="W537" s="94" t="str">
        <f t="shared" si="296"/>
        <v/>
      </c>
      <c r="X537" s="94" t="str">
        <f t="shared" si="297"/>
        <v/>
      </c>
      <c r="Y537" s="94" t="str">
        <f t="shared" si="298"/>
        <v/>
      </c>
      <c r="Z537" s="94" t="str">
        <f t="shared" si="299"/>
        <v/>
      </c>
      <c r="AA537" s="94" t="str">
        <f t="shared" si="300"/>
        <v/>
      </c>
      <c r="AB537" s="94" t="str">
        <f t="shared" si="301"/>
        <v/>
      </c>
      <c r="AC537" s="94" t="str">
        <f t="shared" si="302"/>
        <v/>
      </c>
      <c r="AD537" s="95" t="str">
        <f t="shared" si="303"/>
        <v/>
      </c>
    </row>
    <row r="538" spans="1:30" x14ac:dyDescent="0.25">
      <c r="A538" s="92" t="str">
        <f t="shared" si="276"/>
        <v/>
      </c>
      <c r="B538" s="51">
        <v>1</v>
      </c>
      <c r="C538" s="52" t="s">
        <v>784</v>
      </c>
      <c r="D538" s="93" t="str">
        <f t="shared" si="277"/>
        <v/>
      </c>
      <c r="E538" s="94" t="str">
        <f t="shared" si="278"/>
        <v/>
      </c>
      <c r="F538" s="94" t="str">
        <f t="shared" si="279"/>
        <v/>
      </c>
      <c r="G538" s="94" t="str">
        <f t="shared" si="280"/>
        <v/>
      </c>
      <c r="H538" s="94" t="str">
        <f t="shared" si="281"/>
        <v/>
      </c>
      <c r="I538" s="94" t="str">
        <f t="shared" si="282"/>
        <v/>
      </c>
      <c r="J538" s="94" t="str">
        <f t="shared" si="283"/>
        <v/>
      </c>
      <c r="K538" s="94" t="str">
        <f t="shared" si="284"/>
        <v/>
      </c>
      <c r="L538" s="94" t="str">
        <f t="shared" si="285"/>
        <v/>
      </c>
      <c r="M538" s="94" t="str">
        <f t="shared" si="286"/>
        <v/>
      </c>
      <c r="N538" s="94" t="str">
        <f t="shared" si="287"/>
        <v/>
      </c>
      <c r="O538" s="94" t="str">
        <f t="shared" si="288"/>
        <v/>
      </c>
      <c r="P538" s="94" t="str">
        <f t="shared" si="289"/>
        <v/>
      </c>
      <c r="Q538" s="94" t="str">
        <f t="shared" si="290"/>
        <v/>
      </c>
      <c r="R538" s="94" t="str">
        <f t="shared" si="291"/>
        <v/>
      </c>
      <c r="S538" s="94" t="str">
        <f t="shared" si="292"/>
        <v/>
      </c>
      <c r="T538" s="94" t="str">
        <f t="shared" si="293"/>
        <v/>
      </c>
      <c r="U538" s="94" t="str">
        <f t="shared" si="294"/>
        <v/>
      </c>
      <c r="V538" s="94" t="str">
        <f t="shared" si="295"/>
        <v/>
      </c>
      <c r="W538" s="94" t="str">
        <f t="shared" si="296"/>
        <v/>
      </c>
      <c r="X538" s="94" t="str">
        <f t="shared" si="297"/>
        <v/>
      </c>
      <c r="Y538" s="94" t="str">
        <f t="shared" si="298"/>
        <v/>
      </c>
      <c r="Z538" s="94" t="str">
        <f t="shared" si="299"/>
        <v/>
      </c>
      <c r="AA538" s="94" t="str">
        <f t="shared" si="300"/>
        <v/>
      </c>
      <c r="AB538" s="94" t="str">
        <f t="shared" si="301"/>
        <v/>
      </c>
      <c r="AC538" s="94" t="str">
        <f t="shared" si="302"/>
        <v/>
      </c>
      <c r="AD538" s="95" t="str">
        <f t="shared" si="303"/>
        <v/>
      </c>
    </row>
    <row r="539" spans="1:30" x14ac:dyDescent="0.25">
      <c r="A539" s="92" t="str">
        <f t="shared" si="276"/>
        <v/>
      </c>
      <c r="B539" s="51">
        <v>1</v>
      </c>
      <c r="C539" s="52" t="s">
        <v>784</v>
      </c>
      <c r="D539" s="93" t="str">
        <f t="shared" si="277"/>
        <v/>
      </c>
      <c r="E539" s="94" t="str">
        <f t="shared" si="278"/>
        <v/>
      </c>
      <c r="F539" s="94" t="str">
        <f t="shared" si="279"/>
        <v/>
      </c>
      <c r="G539" s="94" t="str">
        <f t="shared" si="280"/>
        <v/>
      </c>
      <c r="H539" s="94" t="str">
        <f t="shared" si="281"/>
        <v/>
      </c>
      <c r="I539" s="94" t="str">
        <f t="shared" si="282"/>
        <v/>
      </c>
      <c r="J539" s="94" t="str">
        <f t="shared" si="283"/>
        <v/>
      </c>
      <c r="K539" s="94" t="str">
        <f t="shared" si="284"/>
        <v/>
      </c>
      <c r="L539" s="94" t="str">
        <f t="shared" si="285"/>
        <v/>
      </c>
      <c r="M539" s="94" t="str">
        <f t="shared" si="286"/>
        <v/>
      </c>
      <c r="N539" s="94" t="str">
        <f t="shared" si="287"/>
        <v/>
      </c>
      <c r="O539" s="94" t="str">
        <f t="shared" si="288"/>
        <v/>
      </c>
      <c r="P539" s="94" t="str">
        <f t="shared" si="289"/>
        <v/>
      </c>
      <c r="Q539" s="94" t="str">
        <f t="shared" si="290"/>
        <v/>
      </c>
      <c r="R539" s="94" t="str">
        <f t="shared" si="291"/>
        <v/>
      </c>
      <c r="S539" s="94" t="str">
        <f t="shared" si="292"/>
        <v/>
      </c>
      <c r="T539" s="94" t="str">
        <f t="shared" si="293"/>
        <v/>
      </c>
      <c r="U539" s="94" t="str">
        <f t="shared" si="294"/>
        <v/>
      </c>
      <c r="V539" s="94" t="str">
        <f t="shared" si="295"/>
        <v/>
      </c>
      <c r="W539" s="94" t="str">
        <f t="shared" si="296"/>
        <v/>
      </c>
      <c r="X539" s="94" t="str">
        <f t="shared" si="297"/>
        <v/>
      </c>
      <c r="Y539" s="94" t="str">
        <f t="shared" si="298"/>
        <v/>
      </c>
      <c r="Z539" s="94" t="str">
        <f t="shared" si="299"/>
        <v/>
      </c>
      <c r="AA539" s="94" t="str">
        <f t="shared" si="300"/>
        <v/>
      </c>
      <c r="AB539" s="94" t="str">
        <f t="shared" si="301"/>
        <v/>
      </c>
      <c r="AC539" s="94" t="str">
        <f t="shared" si="302"/>
        <v/>
      </c>
      <c r="AD539" s="95" t="str">
        <f t="shared" si="303"/>
        <v/>
      </c>
    </row>
    <row r="540" spans="1:30" x14ac:dyDescent="0.25">
      <c r="A540" s="92" t="str">
        <f t="shared" si="276"/>
        <v/>
      </c>
      <c r="B540" s="51">
        <v>1</v>
      </c>
      <c r="C540" s="52" t="s">
        <v>784</v>
      </c>
      <c r="D540" s="93" t="str">
        <f t="shared" si="277"/>
        <v/>
      </c>
      <c r="E540" s="94" t="str">
        <f t="shared" si="278"/>
        <v/>
      </c>
      <c r="F540" s="94" t="str">
        <f t="shared" si="279"/>
        <v/>
      </c>
      <c r="G540" s="94" t="str">
        <f t="shared" si="280"/>
        <v/>
      </c>
      <c r="H540" s="94" t="str">
        <f t="shared" si="281"/>
        <v/>
      </c>
      <c r="I540" s="94" t="str">
        <f t="shared" si="282"/>
        <v/>
      </c>
      <c r="J540" s="94" t="str">
        <f t="shared" si="283"/>
        <v/>
      </c>
      <c r="K540" s="94" t="str">
        <f t="shared" si="284"/>
        <v/>
      </c>
      <c r="L540" s="94" t="str">
        <f t="shared" si="285"/>
        <v/>
      </c>
      <c r="M540" s="94" t="str">
        <f t="shared" si="286"/>
        <v/>
      </c>
      <c r="N540" s="94" t="str">
        <f t="shared" si="287"/>
        <v/>
      </c>
      <c r="O540" s="94" t="str">
        <f t="shared" si="288"/>
        <v/>
      </c>
      <c r="P540" s="94" t="str">
        <f t="shared" si="289"/>
        <v/>
      </c>
      <c r="Q540" s="94" t="str">
        <f t="shared" si="290"/>
        <v/>
      </c>
      <c r="R540" s="94" t="str">
        <f t="shared" si="291"/>
        <v/>
      </c>
      <c r="S540" s="94" t="str">
        <f t="shared" si="292"/>
        <v/>
      </c>
      <c r="T540" s="94" t="str">
        <f t="shared" si="293"/>
        <v/>
      </c>
      <c r="U540" s="94" t="str">
        <f t="shared" si="294"/>
        <v/>
      </c>
      <c r="V540" s="94" t="str">
        <f t="shared" si="295"/>
        <v/>
      </c>
      <c r="W540" s="94" t="str">
        <f t="shared" si="296"/>
        <v/>
      </c>
      <c r="X540" s="94" t="str">
        <f t="shared" si="297"/>
        <v/>
      </c>
      <c r="Y540" s="94" t="str">
        <f t="shared" si="298"/>
        <v/>
      </c>
      <c r="Z540" s="94" t="str">
        <f t="shared" si="299"/>
        <v/>
      </c>
      <c r="AA540" s="94" t="str">
        <f t="shared" si="300"/>
        <v/>
      </c>
      <c r="AB540" s="94" t="str">
        <f t="shared" si="301"/>
        <v/>
      </c>
      <c r="AC540" s="94" t="str">
        <f t="shared" si="302"/>
        <v/>
      </c>
      <c r="AD540" s="95" t="str">
        <f t="shared" si="303"/>
        <v/>
      </c>
    </row>
    <row r="541" spans="1:30" x14ac:dyDescent="0.25">
      <c r="A541" s="92" t="str">
        <f t="shared" si="276"/>
        <v/>
      </c>
      <c r="B541" s="51">
        <v>1</v>
      </c>
      <c r="C541" s="52" t="s">
        <v>784</v>
      </c>
      <c r="D541" s="93" t="str">
        <f t="shared" si="277"/>
        <v/>
      </c>
      <c r="E541" s="94" t="str">
        <f t="shared" si="278"/>
        <v/>
      </c>
      <c r="F541" s="94" t="str">
        <f t="shared" si="279"/>
        <v/>
      </c>
      <c r="G541" s="94" t="str">
        <f t="shared" si="280"/>
        <v/>
      </c>
      <c r="H541" s="94" t="str">
        <f t="shared" si="281"/>
        <v/>
      </c>
      <c r="I541" s="94" t="str">
        <f t="shared" si="282"/>
        <v/>
      </c>
      <c r="J541" s="94" t="str">
        <f t="shared" si="283"/>
        <v/>
      </c>
      <c r="K541" s="94" t="str">
        <f t="shared" si="284"/>
        <v/>
      </c>
      <c r="L541" s="94" t="str">
        <f t="shared" si="285"/>
        <v/>
      </c>
      <c r="M541" s="94" t="str">
        <f t="shared" si="286"/>
        <v/>
      </c>
      <c r="N541" s="94" t="str">
        <f t="shared" si="287"/>
        <v/>
      </c>
      <c r="O541" s="94" t="str">
        <f t="shared" si="288"/>
        <v/>
      </c>
      <c r="P541" s="94" t="str">
        <f t="shared" si="289"/>
        <v/>
      </c>
      <c r="Q541" s="94" t="str">
        <f t="shared" si="290"/>
        <v/>
      </c>
      <c r="R541" s="94" t="str">
        <f t="shared" si="291"/>
        <v/>
      </c>
      <c r="S541" s="94" t="str">
        <f t="shared" si="292"/>
        <v/>
      </c>
      <c r="T541" s="94" t="str">
        <f t="shared" si="293"/>
        <v/>
      </c>
      <c r="U541" s="94" t="str">
        <f t="shared" si="294"/>
        <v/>
      </c>
      <c r="V541" s="94" t="str">
        <f t="shared" si="295"/>
        <v/>
      </c>
      <c r="W541" s="94" t="str">
        <f t="shared" si="296"/>
        <v/>
      </c>
      <c r="X541" s="94" t="str">
        <f t="shared" si="297"/>
        <v/>
      </c>
      <c r="Y541" s="94" t="str">
        <f t="shared" si="298"/>
        <v/>
      </c>
      <c r="Z541" s="94" t="str">
        <f t="shared" si="299"/>
        <v/>
      </c>
      <c r="AA541" s="94" t="str">
        <f t="shared" si="300"/>
        <v/>
      </c>
      <c r="AB541" s="94" t="str">
        <f t="shared" si="301"/>
        <v/>
      </c>
      <c r="AC541" s="94" t="str">
        <f t="shared" si="302"/>
        <v/>
      </c>
      <c r="AD541" s="95" t="str">
        <f t="shared" si="303"/>
        <v/>
      </c>
    </row>
    <row r="542" spans="1:30" x14ac:dyDescent="0.25">
      <c r="A542" s="92" t="str">
        <f t="shared" si="276"/>
        <v/>
      </c>
      <c r="B542" s="51">
        <v>1</v>
      </c>
      <c r="C542" s="52" t="s">
        <v>784</v>
      </c>
      <c r="D542" s="93" t="str">
        <f t="shared" si="277"/>
        <v/>
      </c>
      <c r="E542" s="94" t="str">
        <f t="shared" si="278"/>
        <v/>
      </c>
      <c r="F542" s="94" t="str">
        <f t="shared" si="279"/>
        <v/>
      </c>
      <c r="G542" s="94" t="str">
        <f t="shared" si="280"/>
        <v/>
      </c>
      <c r="H542" s="94" t="str">
        <f t="shared" si="281"/>
        <v/>
      </c>
      <c r="I542" s="94" t="str">
        <f t="shared" si="282"/>
        <v/>
      </c>
      <c r="J542" s="94" t="str">
        <f t="shared" si="283"/>
        <v/>
      </c>
      <c r="K542" s="94" t="str">
        <f t="shared" si="284"/>
        <v/>
      </c>
      <c r="L542" s="94" t="str">
        <f t="shared" si="285"/>
        <v/>
      </c>
      <c r="M542" s="94" t="str">
        <f t="shared" si="286"/>
        <v/>
      </c>
      <c r="N542" s="94" t="str">
        <f t="shared" si="287"/>
        <v/>
      </c>
      <c r="O542" s="94" t="str">
        <f t="shared" si="288"/>
        <v/>
      </c>
      <c r="P542" s="94" t="str">
        <f t="shared" si="289"/>
        <v/>
      </c>
      <c r="Q542" s="94" t="str">
        <f t="shared" si="290"/>
        <v/>
      </c>
      <c r="R542" s="94" t="str">
        <f t="shared" si="291"/>
        <v/>
      </c>
      <c r="S542" s="94" t="str">
        <f t="shared" si="292"/>
        <v/>
      </c>
      <c r="T542" s="94" t="str">
        <f t="shared" si="293"/>
        <v/>
      </c>
      <c r="U542" s="94" t="str">
        <f t="shared" si="294"/>
        <v/>
      </c>
      <c r="V542" s="94" t="str">
        <f t="shared" si="295"/>
        <v/>
      </c>
      <c r="W542" s="94" t="str">
        <f t="shared" si="296"/>
        <v/>
      </c>
      <c r="X542" s="94" t="str">
        <f t="shared" si="297"/>
        <v/>
      </c>
      <c r="Y542" s="94" t="str">
        <f t="shared" si="298"/>
        <v/>
      </c>
      <c r="Z542" s="94" t="str">
        <f t="shared" si="299"/>
        <v/>
      </c>
      <c r="AA542" s="94" t="str">
        <f t="shared" si="300"/>
        <v/>
      </c>
      <c r="AB542" s="94" t="str">
        <f t="shared" si="301"/>
        <v/>
      </c>
      <c r="AC542" s="94" t="str">
        <f t="shared" si="302"/>
        <v/>
      </c>
      <c r="AD542" s="95" t="str">
        <f t="shared" si="303"/>
        <v/>
      </c>
    </row>
    <row r="543" spans="1:30" x14ac:dyDescent="0.25">
      <c r="A543" s="92" t="str">
        <f t="shared" si="276"/>
        <v/>
      </c>
      <c r="B543" s="51">
        <v>1</v>
      </c>
      <c r="C543" s="52" t="s">
        <v>784</v>
      </c>
      <c r="D543" s="93" t="str">
        <f t="shared" si="277"/>
        <v/>
      </c>
      <c r="E543" s="94" t="str">
        <f t="shared" si="278"/>
        <v/>
      </c>
      <c r="F543" s="94" t="str">
        <f t="shared" si="279"/>
        <v/>
      </c>
      <c r="G543" s="94" t="str">
        <f t="shared" si="280"/>
        <v/>
      </c>
      <c r="H543" s="94" t="str">
        <f t="shared" si="281"/>
        <v/>
      </c>
      <c r="I543" s="94" t="str">
        <f t="shared" si="282"/>
        <v/>
      </c>
      <c r="J543" s="94" t="str">
        <f t="shared" si="283"/>
        <v/>
      </c>
      <c r="K543" s="94" t="str">
        <f t="shared" si="284"/>
        <v/>
      </c>
      <c r="L543" s="94" t="str">
        <f t="shared" si="285"/>
        <v/>
      </c>
      <c r="M543" s="94" t="str">
        <f t="shared" si="286"/>
        <v/>
      </c>
      <c r="N543" s="94" t="str">
        <f t="shared" si="287"/>
        <v/>
      </c>
      <c r="O543" s="94" t="str">
        <f t="shared" si="288"/>
        <v/>
      </c>
      <c r="P543" s="94" t="str">
        <f t="shared" si="289"/>
        <v/>
      </c>
      <c r="Q543" s="94" t="str">
        <f t="shared" si="290"/>
        <v/>
      </c>
      <c r="R543" s="94" t="str">
        <f t="shared" si="291"/>
        <v/>
      </c>
      <c r="S543" s="94" t="str">
        <f t="shared" si="292"/>
        <v/>
      </c>
      <c r="T543" s="94" t="str">
        <f t="shared" si="293"/>
        <v/>
      </c>
      <c r="U543" s="94" t="str">
        <f t="shared" si="294"/>
        <v/>
      </c>
      <c r="V543" s="94" t="str">
        <f t="shared" si="295"/>
        <v/>
      </c>
      <c r="W543" s="94" t="str">
        <f t="shared" si="296"/>
        <v/>
      </c>
      <c r="X543" s="94" t="str">
        <f t="shared" si="297"/>
        <v/>
      </c>
      <c r="Y543" s="94" t="str">
        <f t="shared" si="298"/>
        <v/>
      </c>
      <c r="Z543" s="94" t="str">
        <f t="shared" si="299"/>
        <v/>
      </c>
      <c r="AA543" s="94" t="str">
        <f t="shared" si="300"/>
        <v/>
      </c>
      <c r="AB543" s="94" t="str">
        <f t="shared" si="301"/>
        <v/>
      </c>
      <c r="AC543" s="94" t="str">
        <f t="shared" si="302"/>
        <v/>
      </c>
      <c r="AD543" s="95" t="str">
        <f t="shared" si="303"/>
        <v/>
      </c>
    </row>
    <row r="544" spans="1:30" x14ac:dyDescent="0.25">
      <c r="A544" s="92" t="str">
        <f t="shared" si="276"/>
        <v/>
      </c>
      <c r="B544" s="51">
        <v>1</v>
      </c>
      <c r="C544" s="52" t="s">
        <v>784</v>
      </c>
      <c r="D544" s="93" t="str">
        <f t="shared" si="277"/>
        <v/>
      </c>
      <c r="E544" s="94" t="str">
        <f t="shared" si="278"/>
        <v/>
      </c>
      <c r="F544" s="94" t="str">
        <f t="shared" si="279"/>
        <v/>
      </c>
      <c r="G544" s="94" t="str">
        <f t="shared" si="280"/>
        <v/>
      </c>
      <c r="H544" s="94" t="str">
        <f t="shared" si="281"/>
        <v/>
      </c>
      <c r="I544" s="94" t="str">
        <f t="shared" si="282"/>
        <v/>
      </c>
      <c r="J544" s="94" t="str">
        <f t="shared" si="283"/>
        <v/>
      </c>
      <c r="K544" s="94" t="str">
        <f t="shared" si="284"/>
        <v/>
      </c>
      <c r="L544" s="94" t="str">
        <f t="shared" si="285"/>
        <v/>
      </c>
      <c r="M544" s="94" t="str">
        <f t="shared" si="286"/>
        <v/>
      </c>
      <c r="N544" s="94" t="str">
        <f t="shared" si="287"/>
        <v/>
      </c>
      <c r="O544" s="94" t="str">
        <f t="shared" si="288"/>
        <v/>
      </c>
      <c r="P544" s="94" t="str">
        <f t="shared" si="289"/>
        <v/>
      </c>
      <c r="Q544" s="94" t="str">
        <f t="shared" si="290"/>
        <v/>
      </c>
      <c r="R544" s="94" t="str">
        <f t="shared" si="291"/>
        <v/>
      </c>
      <c r="S544" s="94" t="str">
        <f t="shared" si="292"/>
        <v/>
      </c>
      <c r="T544" s="94" t="str">
        <f t="shared" si="293"/>
        <v/>
      </c>
      <c r="U544" s="94" t="str">
        <f t="shared" si="294"/>
        <v/>
      </c>
      <c r="V544" s="94" t="str">
        <f t="shared" si="295"/>
        <v/>
      </c>
      <c r="W544" s="94" t="str">
        <f t="shared" si="296"/>
        <v/>
      </c>
      <c r="X544" s="94" t="str">
        <f t="shared" si="297"/>
        <v/>
      </c>
      <c r="Y544" s="94" t="str">
        <f t="shared" si="298"/>
        <v/>
      </c>
      <c r="Z544" s="94" t="str">
        <f t="shared" si="299"/>
        <v/>
      </c>
      <c r="AA544" s="94" t="str">
        <f t="shared" si="300"/>
        <v/>
      </c>
      <c r="AB544" s="94" t="str">
        <f t="shared" si="301"/>
        <v/>
      </c>
      <c r="AC544" s="94" t="str">
        <f t="shared" si="302"/>
        <v/>
      </c>
      <c r="AD544" s="95" t="str">
        <f t="shared" si="303"/>
        <v/>
      </c>
    </row>
    <row r="545" spans="1:30" x14ac:dyDescent="0.25">
      <c r="A545" s="92" t="str">
        <f t="shared" si="276"/>
        <v/>
      </c>
      <c r="B545" s="51">
        <v>1</v>
      </c>
      <c r="C545" s="52" t="s">
        <v>784</v>
      </c>
      <c r="D545" s="93" t="str">
        <f t="shared" si="277"/>
        <v/>
      </c>
      <c r="E545" s="94" t="str">
        <f t="shared" si="278"/>
        <v/>
      </c>
      <c r="F545" s="94" t="str">
        <f t="shared" si="279"/>
        <v/>
      </c>
      <c r="G545" s="94" t="str">
        <f t="shared" si="280"/>
        <v/>
      </c>
      <c r="H545" s="94" t="str">
        <f t="shared" si="281"/>
        <v/>
      </c>
      <c r="I545" s="94" t="str">
        <f t="shared" si="282"/>
        <v/>
      </c>
      <c r="J545" s="94" t="str">
        <f t="shared" si="283"/>
        <v/>
      </c>
      <c r="K545" s="94" t="str">
        <f t="shared" si="284"/>
        <v/>
      </c>
      <c r="L545" s="94" t="str">
        <f t="shared" si="285"/>
        <v/>
      </c>
      <c r="M545" s="94" t="str">
        <f t="shared" si="286"/>
        <v/>
      </c>
      <c r="N545" s="94" t="str">
        <f t="shared" si="287"/>
        <v/>
      </c>
      <c r="O545" s="94" t="str">
        <f t="shared" si="288"/>
        <v/>
      </c>
      <c r="P545" s="94" t="str">
        <f t="shared" si="289"/>
        <v/>
      </c>
      <c r="Q545" s="94" t="str">
        <f t="shared" si="290"/>
        <v/>
      </c>
      <c r="R545" s="94" t="str">
        <f t="shared" si="291"/>
        <v/>
      </c>
      <c r="S545" s="94" t="str">
        <f t="shared" si="292"/>
        <v/>
      </c>
      <c r="T545" s="94" t="str">
        <f t="shared" si="293"/>
        <v/>
      </c>
      <c r="U545" s="94" t="str">
        <f t="shared" si="294"/>
        <v/>
      </c>
      <c r="V545" s="94" t="str">
        <f t="shared" si="295"/>
        <v/>
      </c>
      <c r="W545" s="94" t="str">
        <f t="shared" si="296"/>
        <v/>
      </c>
      <c r="X545" s="94" t="str">
        <f t="shared" si="297"/>
        <v/>
      </c>
      <c r="Y545" s="94" t="str">
        <f t="shared" si="298"/>
        <v/>
      </c>
      <c r="Z545" s="94" t="str">
        <f t="shared" si="299"/>
        <v/>
      </c>
      <c r="AA545" s="94" t="str">
        <f t="shared" si="300"/>
        <v/>
      </c>
      <c r="AB545" s="94" t="str">
        <f t="shared" si="301"/>
        <v/>
      </c>
      <c r="AC545" s="94" t="str">
        <f t="shared" si="302"/>
        <v/>
      </c>
      <c r="AD545" s="95" t="str">
        <f t="shared" si="303"/>
        <v/>
      </c>
    </row>
    <row r="546" spans="1:30" x14ac:dyDescent="0.25">
      <c r="A546" s="92" t="str">
        <f t="shared" si="276"/>
        <v/>
      </c>
      <c r="B546" s="51">
        <v>1</v>
      </c>
      <c r="C546" s="52" t="s">
        <v>784</v>
      </c>
      <c r="D546" s="93" t="str">
        <f t="shared" si="277"/>
        <v/>
      </c>
      <c r="E546" s="94" t="str">
        <f t="shared" si="278"/>
        <v/>
      </c>
      <c r="F546" s="94" t="str">
        <f t="shared" si="279"/>
        <v/>
      </c>
      <c r="G546" s="94" t="str">
        <f t="shared" si="280"/>
        <v/>
      </c>
      <c r="H546" s="94" t="str">
        <f t="shared" si="281"/>
        <v/>
      </c>
      <c r="I546" s="94" t="str">
        <f t="shared" si="282"/>
        <v/>
      </c>
      <c r="J546" s="94" t="str">
        <f t="shared" si="283"/>
        <v/>
      </c>
      <c r="K546" s="94" t="str">
        <f t="shared" si="284"/>
        <v/>
      </c>
      <c r="L546" s="94" t="str">
        <f t="shared" si="285"/>
        <v/>
      </c>
      <c r="M546" s="94" t="str">
        <f t="shared" si="286"/>
        <v/>
      </c>
      <c r="N546" s="94" t="str">
        <f t="shared" si="287"/>
        <v/>
      </c>
      <c r="O546" s="94" t="str">
        <f t="shared" si="288"/>
        <v/>
      </c>
      <c r="P546" s="94" t="str">
        <f t="shared" si="289"/>
        <v/>
      </c>
      <c r="Q546" s="94" t="str">
        <f t="shared" si="290"/>
        <v/>
      </c>
      <c r="R546" s="94" t="str">
        <f t="shared" si="291"/>
        <v/>
      </c>
      <c r="S546" s="94" t="str">
        <f t="shared" si="292"/>
        <v/>
      </c>
      <c r="T546" s="94" t="str">
        <f t="shared" si="293"/>
        <v/>
      </c>
      <c r="U546" s="94" t="str">
        <f t="shared" si="294"/>
        <v/>
      </c>
      <c r="V546" s="94" t="str">
        <f t="shared" si="295"/>
        <v/>
      </c>
      <c r="W546" s="94" t="str">
        <f t="shared" si="296"/>
        <v/>
      </c>
      <c r="X546" s="94" t="str">
        <f t="shared" si="297"/>
        <v/>
      </c>
      <c r="Y546" s="94" t="str">
        <f t="shared" si="298"/>
        <v/>
      </c>
      <c r="Z546" s="94" t="str">
        <f t="shared" si="299"/>
        <v/>
      </c>
      <c r="AA546" s="94" t="str">
        <f t="shared" si="300"/>
        <v/>
      </c>
      <c r="AB546" s="94" t="str">
        <f t="shared" si="301"/>
        <v/>
      </c>
      <c r="AC546" s="94" t="str">
        <f t="shared" si="302"/>
        <v/>
      </c>
      <c r="AD546" s="95" t="str">
        <f t="shared" si="303"/>
        <v/>
      </c>
    </row>
    <row r="547" spans="1:30" x14ac:dyDescent="0.25">
      <c r="A547" s="92" t="str">
        <f t="shared" si="276"/>
        <v/>
      </c>
      <c r="B547" s="51">
        <v>1</v>
      </c>
      <c r="C547" s="52" t="s">
        <v>784</v>
      </c>
      <c r="D547" s="93" t="str">
        <f t="shared" si="277"/>
        <v/>
      </c>
      <c r="E547" s="94" t="str">
        <f t="shared" si="278"/>
        <v/>
      </c>
      <c r="F547" s="94" t="str">
        <f t="shared" si="279"/>
        <v/>
      </c>
      <c r="G547" s="94" t="str">
        <f t="shared" si="280"/>
        <v/>
      </c>
      <c r="H547" s="94" t="str">
        <f t="shared" si="281"/>
        <v/>
      </c>
      <c r="I547" s="94" t="str">
        <f t="shared" si="282"/>
        <v/>
      </c>
      <c r="J547" s="94" t="str">
        <f t="shared" si="283"/>
        <v/>
      </c>
      <c r="K547" s="94" t="str">
        <f t="shared" si="284"/>
        <v/>
      </c>
      <c r="L547" s="94" t="str">
        <f t="shared" si="285"/>
        <v/>
      </c>
      <c r="M547" s="94" t="str">
        <f t="shared" si="286"/>
        <v/>
      </c>
      <c r="N547" s="94" t="str">
        <f t="shared" si="287"/>
        <v/>
      </c>
      <c r="O547" s="94" t="str">
        <f t="shared" si="288"/>
        <v/>
      </c>
      <c r="P547" s="94" t="str">
        <f t="shared" si="289"/>
        <v/>
      </c>
      <c r="Q547" s="94" t="str">
        <f t="shared" si="290"/>
        <v/>
      </c>
      <c r="R547" s="94" t="str">
        <f t="shared" si="291"/>
        <v/>
      </c>
      <c r="S547" s="94" t="str">
        <f t="shared" si="292"/>
        <v/>
      </c>
      <c r="T547" s="94" t="str">
        <f t="shared" si="293"/>
        <v/>
      </c>
      <c r="U547" s="94" t="str">
        <f t="shared" si="294"/>
        <v/>
      </c>
      <c r="V547" s="94" t="str">
        <f t="shared" si="295"/>
        <v/>
      </c>
      <c r="W547" s="94" t="str">
        <f t="shared" si="296"/>
        <v/>
      </c>
      <c r="X547" s="94" t="str">
        <f t="shared" si="297"/>
        <v/>
      </c>
      <c r="Y547" s="94" t="str">
        <f t="shared" si="298"/>
        <v/>
      </c>
      <c r="Z547" s="94" t="str">
        <f t="shared" si="299"/>
        <v/>
      </c>
      <c r="AA547" s="94" t="str">
        <f t="shared" si="300"/>
        <v/>
      </c>
      <c r="AB547" s="94" t="str">
        <f t="shared" si="301"/>
        <v/>
      </c>
      <c r="AC547" s="94" t="str">
        <f t="shared" si="302"/>
        <v/>
      </c>
      <c r="AD547" s="95" t="str">
        <f t="shared" si="303"/>
        <v/>
      </c>
    </row>
    <row r="548" spans="1:30" x14ac:dyDescent="0.25">
      <c r="A548" s="92" t="str">
        <f t="shared" si="276"/>
        <v/>
      </c>
      <c r="B548" s="51">
        <v>1</v>
      </c>
      <c r="C548" s="52" t="s">
        <v>784</v>
      </c>
      <c r="D548" s="93" t="str">
        <f t="shared" si="277"/>
        <v/>
      </c>
      <c r="E548" s="94" t="str">
        <f t="shared" si="278"/>
        <v/>
      </c>
      <c r="F548" s="94" t="str">
        <f t="shared" si="279"/>
        <v/>
      </c>
      <c r="G548" s="94" t="str">
        <f t="shared" si="280"/>
        <v/>
      </c>
      <c r="H548" s="94" t="str">
        <f t="shared" si="281"/>
        <v/>
      </c>
      <c r="I548" s="94" t="str">
        <f t="shared" si="282"/>
        <v/>
      </c>
      <c r="J548" s="94" t="str">
        <f t="shared" si="283"/>
        <v/>
      </c>
      <c r="K548" s="94" t="str">
        <f t="shared" si="284"/>
        <v/>
      </c>
      <c r="L548" s="94" t="str">
        <f t="shared" si="285"/>
        <v/>
      </c>
      <c r="M548" s="94" t="str">
        <f t="shared" si="286"/>
        <v/>
      </c>
      <c r="N548" s="94" t="str">
        <f t="shared" si="287"/>
        <v/>
      </c>
      <c r="O548" s="94" t="str">
        <f t="shared" si="288"/>
        <v/>
      </c>
      <c r="P548" s="94" t="str">
        <f t="shared" si="289"/>
        <v/>
      </c>
      <c r="Q548" s="94" t="str">
        <f t="shared" si="290"/>
        <v/>
      </c>
      <c r="R548" s="94" t="str">
        <f t="shared" si="291"/>
        <v/>
      </c>
      <c r="S548" s="94" t="str">
        <f t="shared" si="292"/>
        <v/>
      </c>
      <c r="T548" s="94" t="str">
        <f t="shared" si="293"/>
        <v/>
      </c>
      <c r="U548" s="94" t="str">
        <f t="shared" si="294"/>
        <v/>
      </c>
      <c r="V548" s="94" t="str">
        <f t="shared" si="295"/>
        <v/>
      </c>
      <c r="W548" s="94" t="str">
        <f t="shared" si="296"/>
        <v/>
      </c>
      <c r="X548" s="94" t="str">
        <f t="shared" si="297"/>
        <v/>
      </c>
      <c r="Y548" s="94" t="str">
        <f t="shared" si="298"/>
        <v/>
      </c>
      <c r="Z548" s="94" t="str">
        <f t="shared" si="299"/>
        <v/>
      </c>
      <c r="AA548" s="94" t="str">
        <f t="shared" si="300"/>
        <v/>
      </c>
      <c r="AB548" s="94" t="str">
        <f t="shared" si="301"/>
        <v/>
      </c>
      <c r="AC548" s="94" t="str">
        <f t="shared" si="302"/>
        <v/>
      </c>
      <c r="AD548" s="95" t="str">
        <f t="shared" si="303"/>
        <v/>
      </c>
    </row>
    <row r="549" spans="1:30" x14ac:dyDescent="0.25">
      <c r="A549" s="92" t="str">
        <f t="shared" si="276"/>
        <v/>
      </c>
      <c r="B549" s="51">
        <v>1</v>
      </c>
      <c r="C549" s="52" t="s">
        <v>784</v>
      </c>
      <c r="D549" s="93" t="str">
        <f t="shared" si="277"/>
        <v/>
      </c>
      <c r="E549" s="94" t="str">
        <f t="shared" si="278"/>
        <v/>
      </c>
      <c r="F549" s="94" t="str">
        <f t="shared" si="279"/>
        <v/>
      </c>
      <c r="G549" s="94" t="str">
        <f t="shared" si="280"/>
        <v/>
      </c>
      <c r="H549" s="94" t="str">
        <f t="shared" si="281"/>
        <v/>
      </c>
      <c r="I549" s="94" t="str">
        <f t="shared" si="282"/>
        <v/>
      </c>
      <c r="J549" s="94" t="str">
        <f t="shared" si="283"/>
        <v/>
      </c>
      <c r="K549" s="94" t="str">
        <f t="shared" si="284"/>
        <v/>
      </c>
      <c r="L549" s="94" t="str">
        <f t="shared" si="285"/>
        <v/>
      </c>
      <c r="M549" s="94" t="str">
        <f t="shared" si="286"/>
        <v/>
      </c>
      <c r="N549" s="94" t="str">
        <f t="shared" si="287"/>
        <v/>
      </c>
      <c r="O549" s="94" t="str">
        <f t="shared" si="288"/>
        <v/>
      </c>
      <c r="P549" s="94" t="str">
        <f t="shared" si="289"/>
        <v/>
      </c>
      <c r="Q549" s="94" t="str">
        <f t="shared" si="290"/>
        <v/>
      </c>
      <c r="R549" s="94" t="str">
        <f t="shared" si="291"/>
        <v/>
      </c>
      <c r="S549" s="94" t="str">
        <f t="shared" si="292"/>
        <v/>
      </c>
      <c r="T549" s="94" t="str">
        <f t="shared" si="293"/>
        <v/>
      </c>
      <c r="U549" s="94" t="str">
        <f t="shared" si="294"/>
        <v/>
      </c>
      <c r="V549" s="94" t="str">
        <f t="shared" si="295"/>
        <v/>
      </c>
      <c r="W549" s="94" t="str">
        <f t="shared" si="296"/>
        <v/>
      </c>
      <c r="X549" s="94" t="str">
        <f t="shared" si="297"/>
        <v/>
      </c>
      <c r="Y549" s="94" t="str">
        <f t="shared" si="298"/>
        <v/>
      </c>
      <c r="Z549" s="94" t="str">
        <f t="shared" si="299"/>
        <v/>
      </c>
      <c r="AA549" s="94" t="str">
        <f t="shared" si="300"/>
        <v/>
      </c>
      <c r="AB549" s="94" t="str">
        <f t="shared" si="301"/>
        <v/>
      </c>
      <c r="AC549" s="94" t="str">
        <f t="shared" si="302"/>
        <v/>
      </c>
      <c r="AD549" s="95" t="str">
        <f t="shared" si="303"/>
        <v/>
      </c>
    </row>
    <row r="550" spans="1:30" x14ac:dyDescent="0.25">
      <c r="A550" s="92" t="str">
        <f t="shared" si="276"/>
        <v/>
      </c>
      <c r="B550" s="51">
        <v>1</v>
      </c>
      <c r="C550" s="52" t="s">
        <v>784</v>
      </c>
      <c r="D550" s="93" t="str">
        <f t="shared" si="277"/>
        <v/>
      </c>
      <c r="E550" s="94" t="str">
        <f t="shared" si="278"/>
        <v/>
      </c>
      <c r="F550" s="94" t="str">
        <f t="shared" si="279"/>
        <v/>
      </c>
      <c r="G550" s="94" t="str">
        <f t="shared" si="280"/>
        <v/>
      </c>
      <c r="H550" s="94" t="str">
        <f t="shared" si="281"/>
        <v/>
      </c>
      <c r="I550" s="94" t="str">
        <f t="shared" si="282"/>
        <v/>
      </c>
      <c r="J550" s="94" t="str">
        <f t="shared" si="283"/>
        <v/>
      </c>
      <c r="K550" s="94" t="str">
        <f t="shared" si="284"/>
        <v/>
      </c>
      <c r="L550" s="94" t="str">
        <f t="shared" si="285"/>
        <v/>
      </c>
      <c r="M550" s="94" t="str">
        <f t="shared" si="286"/>
        <v/>
      </c>
      <c r="N550" s="94" t="str">
        <f t="shared" si="287"/>
        <v/>
      </c>
      <c r="O550" s="94" t="str">
        <f t="shared" si="288"/>
        <v/>
      </c>
      <c r="P550" s="94" t="str">
        <f t="shared" si="289"/>
        <v/>
      </c>
      <c r="Q550" s="94" t="str">
        <f t="shared" si="290"/>
        <v/>
      </c>
      <c r="R550" s="94" t="str">
        <f t="shared" si="291"/>
        <v/>
      </c>
      <c r="S550" s="94" t="str">
        <f t="shared" si="292"/>
        <v/>
      </c>
      <c r="T550" s="94" t="str">
        <f t="shared" si="293"/>
        <v/>
      </c>
      <c r="U550" s="94" t="str">
        <f t="shared" si="294"/>
        <v/>
      </c>
      <c r="V550" s="94" t="str">
        <f t="shared" si="295"/>
        <v/>
      </c>
      <c r="W550" s="94" t="str">
        <f t="shared" si="296"/>
        <v/>
      </c>
      <c r="X550" s="94" t="str">
        <f t="shared" si="297"/>
        <v/>
      </c>
      <c r="Y550" s="94" t="str">
        <f t="shared" si="298"/>
        <v/>
      </c>
      <c r="Z550" s="94" t="str">
        <f t="shared" si="299"/>
        <v/>
      </c>
      <c r="AA550" s="94" t="str">
        <f t="shared" si="300"/>
        <v/>
      </c>
      <c r="AB550" s="94" t="str">
        <f t="shared" si="301"/>
        <v/>
      </c>
      <c r="AC550" s="94" t="str">
        <f t="shared" si="302"/>
        <v/>
      </c>
      <c r="AD550" s="95" t="str">
        <f t="shared" si="303"/>
        <v/>
      </c>
    </row>
    <row r="551" spans="1:30" x14ac:dyDescent="0.25">
      <c r="A551" s="92" t="str">
        <f t="shared" si="276"/>
        <v/>
      </c>
      <c r="B551" s="51">
        <v>1</v>
      </c>
      <c r="C551" s="52" t="s">
        <v>784</v>
      </c>
      <c r="D551" s="93" t="str">
        <f t="shared" si="277"/>
        <v/>
      </c>
      <c r="E551" s="94" t="str">
        <f t="shared" si="278"/>
        <v/>
      </c>
      <c r="F551" s="94" t="str">
        <f t="shared" si="279"/>
        <v/>
      </c>
      <c r="G551" s="94" t="str">
        <f t="shared" si="280"/>
        <v/>
      </c>
      <c r="H551" s="94" t="str">
        <f t="shared" si="281"/>
        <v/>
      </c>
      <c r="I551" s="94" t="str">
        <f t="shared" si="282"/>
        <v/>
      </c>
      <c r="J551" s="94" t="str">
        <f t="shared" si="283"/>
        <v/>
      </c>
      <c r="K551" s="94" t="str">
        <f t="shared" si="284"/>
        <v/>
      </c>
      <c r="L551" s="94" t="str">
        <f t="shared" si="285"/>
        <v/>
      </c>
      <c r="M551" s="94" t="str">
        <f t="shared" si="286"/>
        <v/>
      </c>
      <c r="N551" s="94" t="str">
        <f t="shared" si="287"/>
        <v/>
      </c>
      <c r="O551" s="94" t="str">
        <f t="shared" si="288"/>
        <v/>
      </c>
      <c r="P551" s="94" t="str">
        <f t="shared" si="289"/>
        <v/>
      </c>
      <c r="Q551" s="94" t="str">
        <f t="shared" si="290"/>
        <v/>
      </c>
      <c r="R551" s="94" t="str">
        <f t="shared" si="291"/>
        <v/>
      </c>
      <c r="S551" s="94" t="str">
        <f t="shared" si="292"/>
        <v/>
      </c>
      <c r="T551" s="94" t="str">
        <f t="shared" si="293"/>
        <v/>
      </c>
      <c r="U551" s="94" t="str">
        <f t="shared" si="294"/>
        <v/>
      </c>
      <c r="V551" s="94" t="str">
        <f t="shared" si="295"/>
        <v/>
      </c>
      <c r="W551" s="94" t="str">
        <f t="shared" si="296"/>
        <v/>
      </c>
      <c r="X551" s="94" t="str">
        <f t="shared" si="297"/>
        <v/>
      </c>
      <c r="Y551" s="94" t="str">
        <f t="shared" si="298"/>
        <v/>
      </c>
      <c r="Z551" s="94" t="str">
        <f t="shared" si="299"/>
        <v/>
      </c>
      <c r="AA551" s="94" t="str">
        <f t="shared" si="300"/>
        <v/>
      </c>
      <c r="AB551" s="94" t="str">
        <f t="shared" si="301"/>
        <v/>
      </c>
      <c r="AC551" s="94" t="str">
        <f t="shared" si="302"/>
        <v/>
      </c>
      <c r="AD551" s="95" t="str">
        <f t="shared" si="303"/>
        <v/>
      </c>
    </row>
    <row r="552" spans="1:30" x14ac:dyDescent="0.25">
      <c r="A552" s="92" t="str">
        <f t="shared" si="276"/>
        <v/>
      </c>
      <c r="B552" s="51">
        <v>1</v>
      </c>
      <c r="C552" s="52" t="s">
        <v>784</v>
      </c>
      <c r="D552" s="93" t="str">
        <f t="shared" si="277"/>
        <v/>
      </c>
      <c r="E552" s="94" t="str">
        <f t="shared" si="278"/>
        <v/>
      </c>
      <c r="F552" s="94" t="str">
        <f t="shared" si="279"/>
        <v/>
      </c>
      <c r="G552" s="94" t="str">
        <f t="shared" si="280"/>
        <v/>
      </c>
      <c r="H552" s="94" t="str">
        <f t="shared" si="281"/>
        <v/>
      </c>
      <c r="I552" s="94" t="str">
        <f t="shared" si="282"/>
        <v/>
      </c>
      <c r="J552" s="94" t="str">
        <f t="shared" si="283"/>
        <v/>
      </c>
      <c r="K552" s="94" t="str">
        <f t="shared" si="284"/>
        <v/>
      </c>
      <c r="L552" s="94" t="str">
        <f t="shared" si="285"/>
        <v/>
      </c>
      <c r="M552" s="94" t="str">
        <f t="shared" si="286"/>
        <v/>
      </c>
      <c r="N552" s="94" t="str">
        <f t="shared" si="287"/>
        <v/>
      </c>
      <c r="O552" s="94" t="str">
        <f t="shared" si="288"/>
        <v/>
      </c>
      <c r="P552" s="94" t="str">
        <f t="shared" si="289"/>
        <v/>
      </c>
      <c r="Q552" s="94" t="str">
        <f t="shared" si="290"/>
        <v/>
      </c>
      <c r="R552" s="94" t="str">
        <f t="shared" si="291"/>
        <v/>
      </c>
      <c r="S552" s="94" t="str">
        <f t="shared" si="292"/>
        <v/>
      </c>
      <c r="T552" s="94" t="str">
        <f t="shared" si="293"/>
        <v/>
      </c>
      <c r="U552" s="94" t="str">
        <f t="shared" si="294"/>
        <v/>
      </c>
      <c r="V552" s="94" t="str">
        <f t="shared" si="295"/>
        <v/>
      </c>
      <c r="W552" s="94" t="str">
        <f t="shared" si="296"/>
        <v/>
      </c>
      <c r="X552" s="94" t="str">
        <f t="shared" si="297"/>
        <v/>
      </c>
      <c r="Y552" s="94" t="str">
        <f t="shared" si="298"/>
        <v/>
      </c>
      <c r="Z552" s="94" t="str">
        <f t="shared" si="299"/>
        <v/>
      </c>
      <c r="AA552" s="94" t="str">
        <f t="shared" si="300"/>
        <v/>
      </c>
      <c r="AB552" s="94" t="str">
        <f t="shared" si="301"/>
        <v/>
      </c>
      <c r="AC552" s="94" t="str">
        <f t="shared" si="302"/>
        <v/>
      </c>
      <c r="AD552" s="95" t="str">
        <f t="shared" si="303"/>
        <v/>
      </c>
    </row>
    <row r="553" spans="1:30" x14ac:dyDescent="0.25">
      <c r="A553" s="92" t="str">
        <f t="shared" si="276"/>
        <v/>
      </c>
      <c r="B553" s="51">
        <v>1</v>
      </c>
      <c r="C553" s="52" t="s">
        <v>784</v>
      </c>
      <c r="D553" s="93" t="str">
        <f t="shared" si="277"/>
        <v/>
      </c>
      <c r="E553" s="94" t="str">
        <f t="shared" si="278"/>
        <v/>
      </c>
      <c r="F553" s="94" t="str">
        <f t="shared" si="279"/>
        <v/>
      </c>
      <c r="G553" s="94" t="str">
        <f t="shared" si="280"/>
        <v/>
      </c>
      <c r="H553" s="94" t="str">
        <f t="shared" si="281"/>
        <v/>
      </c>
      <c r="I553" s="94" t="str">
        <f t="shared" si="282"/>
        <v/>
      </c>
      <c r="J553" s="94" t="str">
        <f t="shared" si="283"/>
        <v/>
      </c>
      <c r="K553" s="94" t="str">
        <f t="shared" si="284"/>
        <v/>
      </c>
      <c r="L553" s="94" t="str">
        <f t="shared" si="285"/>
        <v/>
      </c>
      <c r="M553" s="94" t="str">
        <f t="shared" si="286"/>
        <v/>
      </c>
      <c r="N553" s="94" t="str">
        <f t="shared" si="287"/>
        <v/>
      </c>
      <c r="O553" s="94" t="str">
        <f t="shared" si="288"/>
        <v/>
      </c>
      <c r="P553" s="94" t="str">
        <f t="shared" si="289"/>
        <v/>
      </c>
      <c r="Q553" s="94" t="str">
        <f t="shared" si="290"/>
        <v/>
      </c>
      <c r="R553" s="94" t="str">
        <f t="shared" si="291"/>
        <v/>
      </c>
      <c r="S553" s="94" t="str">
        <f t="shared" si="292"/>
        <v/>
      </c>
      <c r="T553" s="94" t="str">
        <f t="shared" si="293"/>
        <v/>
      </c>
      <c r="U553" s="94" t="str">
        <f t="shared" si="294"/>
        <v/>
      </c>
      <c r="V553" s="94" t="str">
        <f t="shared" si="295"/>
        <v/>
      </c>
      <c r="W553" s="94" t="str">
        <f t="shared" si="296"/>
        <v/>
      </c>
      <c r="X553" s="94" t="str">
        <f t="shared" si="297"/>
        <v/>
      </c>
      <c r="Y553" s="94" t="str">
        <f t="shared" si="298"/>
        <v/>
      </c>
      <c r="Z553" s="94" t="str">
        <f t="shared" si="299"/>
        <v/>
      </c>
      <c r="AA553" s="94" t="str">
        <f t="shared" si="300"/>
        <v/>
      </c>
      <c r="AB553" s="94" t="str">
        <f t="shared" si="301"/>
        <v/>
      </c>
      <c r="AC553" s="94" t="str">
        <f t="shared" si="302"/>
        <v/>
      </c>
      <c r="AD553" s="95" t="str">
        <f t="shared" si="303"/>
        <v/>
      </c>
    </row>
    <row r="554" spans="1:30" x14ac:dyDescent="0.25">
      <c r="A554" s="92" t="str">
        <f t="shared" si="276"/>
        <v/>
      </c>
      <c r="B554" s="51">
        <v>1</v>
      </c>
      <c r="C554" s="52" t="s">
        <v>784</v>
      </c>
      <c r="D554" s="93" t="str">
        <f t="shared" si="277"/>
        <v/>
      </c>
      <c r="E554" s="94" t="str">
        <f t="shared" si="278"/>
        <v/>
      </c>
      <c r="F554" s="94" t="str">
        <f t="shared" si="279"/>
        <v/>
      </c>
      <c r="G554" s="94" t="str">
        <f t="shared" si="280"/>
        <v/>
      </c>
      <c r="H554" s="94" t="str">
        <f t="shared" si="281"/>
        <v/>
      </c>
      <c r="I554" s="94" t="str">
        <f t="shared" si="282"/>
        <v/>
      </c>
      <c r="J554" s="94" t="str">
        <f t="shared" si="283"/>
        <v/>
      </c>
      <c r="K554" s="94" t="str">
        <f t="shared" si="284"/>
        <v/>
      </c>
      <c r="L554" s="94" t="str">
        <f t="shared" si="285"/>
        <v/>
      </c>
      <c r="M554" s="94" t="str">
        <f t="shared" si="286"/>
        <v/>
      </c>
      <c r="N554" s="94" t="str">
        <f t="shared" si="287"/>
        <v/>
      </c>
      <c r="O554" s="94" t="str">
        <f t="shared" si="288"/>
        <v/>
      </c>
      <c r="P554" s="94" t="str">
        <f t="shared" si="289"/>
        <v/>
      </c>
      <c r="Q554" s="94" t="str">
        <f t="shared" si="290"/>
        <v/>
      </c>
      <c r="R554" s="94" t="str">
        <f t="shared" si="291"/>
        <v/>
      </c>
      <c r="S554" s="94" t="str">
        <f t="shared" si="292"/>
        <v/>
      </c>
      <c r="T554" s="94" t="str">
        <f t="shared" si="293"/>
        <v/>
      </c>
      <c r="U554" s="94" t="str">
        <f t="shared" si="294"/>
        <v/>
      </c>
      <c r="V554" s="94" t="str">
        <f t="shared" si="295"/>
        <v/>
      </c>
      <c r="W554" s="94" t="str">
        <f t="shared" si="296"/>
        <v/>
      </c>
      <c r="X554" s="94" t="str">
        <f t="shared" si="297"/>
        <v/>
      </c>
      <c r="Y554" s="94" t="str">
        <f t="shared" si="298"/>
        <v/>
      </c>
      <c r="Z554" s="94" t="str">
        <f t="shared" si="299"/>
        <v/>
      </c>
      <c r="AA554" s="94" t="str">
        <f t="shared" si="300"/>
        <v/>
      </c>
      <c r="AB554" s="94" t="str">
        <f t="shared" si="301"/>
        <v/>
      </c>
      <c r="AC554" s="94" t="str">
        <f t="shared" si="302"/>
        <v/>
      </c>
      <c r="AD554" s="95" t="str">
        <f t="shared" si="303"/>
        <v/>
      </c>
    </row>
    <row r="555" spans="1:30" x14ac:dyDescent="0.25">
      <c r="A555" s="92" t="str">
        <f t="shared" si="276"/>
        <v/>
      </c>
      <c r="B555" s="51">
        <v>1</v>
      </c>
      <c r="C555" s="52" t="s">
        <v>784</v>
      </c>
      <c r="D555" s="93" t="str">
        <f t="shared" si="277"/>
        <v/>
      </c>
      <c r="E555" s="94" t="str">
        <f t="shared" si="278"/>
        <v/>
      </c>
      <c r="F555" s="94" t="str">
        <f t="shared" si="279"/>
        <v/>
      </c>
      <c r="G555" s="94" t="str">
        <f t="shared" si="280"/>
        <v/>
      </c>
      <c r="H555" s="94" t="str">
        <f t="shared" si="281"/>
        <v/>
      </c>
      <c r="I555" s="94" t="str">
        <f t="shared" si="282"/>
        <v/>
      </c>
      <c r="J555" s="94" t="str">
        <f t="shared" si="283"/>
        <v/>
      </c>
      <c r="K555" s="94" t="str">
        <f t="shared" si="284"/>
        <v/>
      </c>
      <c r="L555" s="94" t="str">
        <f t="shared" si="285"/>
        <v/>
      </c>
      <c r="M555" s="94" t="str">
        <f t="shared" si="286"/>
        <v/>
      </c>
      <c r="N555" s="94" t="str">
        <f t="shared" si="287"/>
        <v/>
      </c>
      <c r="O555" s="94" t="str">
        <f t="shared" si="288"/>
        <v/>
      </c>
      <c r="P555" s="94" t="str">
        <f t="shared" si="289"/>
        <v/>
      </c>
      <c r="Q555" s="94" t="str">
        <f t="shared" si="290"/>
        <v/>
      </c>
      <c r="R555" s="94" t="str">
        <f t="shared" si="291"/>
        <v/>
      </c>
      <c r="S555" s="94" t="str">
        <f t="shared" si="292"/>
        <v/>
      </c>
      <c r="T555" s="94" t="str">
        <f t="shared" si="293"/>
        <v/>
      </c>
      <c r="U555" s="94" t="str">
        <f t="shared" si="294"/>
        <v/>
      </c>
      <c r="V555" s="94" t="str">
        <f t="shared" si="295"/>
        <v/>
      </c>
      <c r="W555" s="94" t="str">
        <f t="shared" si="296"/>
        <v/>
      </c>
      <c r="X555" s="94" t="str">
        <f t="shared" si="297"/>
        <v/>
      </c>
      <c r="Y555" s="94" t="str">
        <f t="shared" si="298"/>
        <v/>
      </c>
      <c r="Z555" s="94" t="str">
        <f t="shared" si="299"/>
        <v/>
      </c>
      <c r="AA555" s="94" t="str">
        <f t="shared" si="300"/>
        <v/>
      </c>
      <c r="AB555" s="94" t="str">
        <f t="shared" si="301"/>
        <v/>
      </c>
      <c r="AC555" s="94" t="str">
        <f t="shared" si="302"/>
        <v/>
      </c>
      <c r="AD555" s="95" t="str">
        <f t="shared" si="303"/>
        <v/>
      </c>
    </row>
    <row r="556" spans="1:30" x14ac:dyDescent="0.25">
      <c r="A556" s="92" t="str">
        <f t="shared" si="276"/>
        <v/>
      </c>
      <c r="B556" s="51">
        <v>1</v>
      </c>
      <c r="C556" s="52" t="s">
        <v>784</v>
      </c>
      <c r="D556" s="93" t="str">
        <f t="shared" si="277"/>
        <v/>
      </c>
      <c r="E556" s="94" t="str">
        <f t="shared" si="278"/>
        <v/>
      </c>
      <c r="F556" s="94" t="str">
        <f t="shared" si="279"/>
        <v/>
      </c>
      <c r="G556" s="94" t="str">
        <f t="shared" si="280"/>
        <v/>
      </c>
      <c r="H556" s="94" t="str">
        <f t="shared" si="281"/>
        <v/>
      </c>
      <c r="I556" s="94" t="str">
        <f t="shared" si="282"/>
        <v/>
      </c>
      <c r="J556" s="94" t="str">
        <f t="shared" si="283"/>
        <v/>
      </c>
      <c r="K556" s="94" t="str">
        <f t="shared" si="284"/>
        <v/>
      </c>
      <c r="L556" s="94" t="str">
        <f t="shared" si="285"/>
        <v/>
      </c>
      <c r="M556" s="94" t="str">
        <f t="shared" si="286"/>
        <v/>
      </c>
      <c r="N556" s="94" t="str">
        <f t="shared" si="287"/>
        <v/>
      </c>
      <c r="O556" s="94" t="str">
        <f t="shared" si="288"/>
        <v/>
      </c>
      <c r="P556" s="94" t="str">
        <f t="shared" si="289"/>
        <v/>
      </c>
      <c r="Q556" s="94" t="str">
        <f t="shared" si="290"/>
        <v/>
      </c>
      <c r="R556" s="94" t="str">
        <f t="shared" si="291"/>
        <v/>
      </c>
      <c r="S556" s="94" t="str">
        <f t="shared" si="292"/>
        <v/>
      </c>
      <c r="T556" s="94" t="str">
        <f t="shared" si="293"/>
        <v/>
      </c>
      <c r="U556" s="94" t="str">
        <f t="shared" si="294"/>
        <v/>
      </c>
      <c r="V556" s="94" t="str">
        <f t="shared" si="295"/>
        <v/>
      </c>
      <c r="W556" s="94" t="str">
        <f t="shared" si="296"/>
        <v/>
      </c>
      <c r="X556" s="94" t="str">
        <f t="shared" si="297"/>
        <v/>
      </c>
      <c r="Y556" s="94" t="str">
        <f t="shared" si="298"/>
        <v/>
      </c>
      <c r="Z556" s="94" t="str">
        <f t="shared" si="299"/>
        <v/>
      </c>
      <c r="AA556" s="94" t="str">
        <f t="shared" si="300"/>
        <v/>
      </c>
      <c r="AB556" s="94" t="str">
        <f t="shared" si="301"/>
        <v/>
      </c>
      <c r="AC556" s="94" t="str">
        <f t="shared" si="302"/>
        <v/>
      </c>
      <c r="AD556" s="95" t="str">
        <f t="shared" si="303"/>
        <v/>
      </c>
    </row>
    <row r="557" spans="1:30" x14ac:dyDescent="0.25">
      <c r="A557" s="92" t="str">
        <f t="shared" si="276"/>
        <v/>
      </c>
      <c r="B557" s="51">
        <v>1</v>
      </c>
      <c r="C557" s="52" t="s">
        <v>784</v>
      </c>
      <c r="D557" s="93" t="str">
        <f t="shared" si="277"/>
        <v/>
      </c>
      <c r="E557" s="94" t="str">
        <f t="shared" si="278"/>
        <v/>
      </c>
      <c r="F557" s="94" t="str">
        <f t="shared" si="279"/>
        <v/>
      </c>
      <c r="G557" s="94" t="str">
        <f t="shared" si="280"/>
        <v/>
      </c>
      <c r="H557" s="94" t="str">
        <f t="shared" si="281"/>
        <v/>
      </c>
      <c r="I557" s="94" t="str">
        <f t="shared" si="282"/>
        <v/>
      </c>
      <c r="J557" s="94" t="str">
        <f t="shared" si="283"/>
        <v/>
      </c>
      <c r="K557" s="94" t="str">
        <f t="shared" si="284"/>
        <v/>
      </c>
      <c r="L557" s="94" t="str">
        <f t="shared" si="285"/>
        <v/>
      </c>
      <c r="M557" s="94" t="str">
        <f t="shared" si="286"/>
        <v/>
      </c>
      <c r="N557" s="94" t="str">
        <f t="shared" si="287"/>
        <v/>
      </c>
      <c r="O557" s="94" t="str">
        <f t="shared" si="288"/>
        <v/>
      </c>
      <c r="P557" s="94" t="str">
        <f t="shared" si="289"/>
        <v/>
      </c>
      <c r="Q557" s="94" t="str">
        <f t="shared" si="290"/>
        <v/>
      </c>
      <c r="R557" s="94" t="str">
        <f t="shared" si="291"/>
        <v/>
      </c>
      <c r="S557" s="94" t="str">
        <f t="shared" si="292"/>
        <v/>
      </c>
      <c r="T557" s="94" t="str">
        <f t="shared" si="293"/>
        <v/>
      </c>
      <c r="U557" s="94" t="str">
        <f t="shared" si="294"/>
        <v/>
      </c>
      <c r="V557" s="94" t="str">
        <f t="shared" si="295"/>
        <v/>
      </c>
      <c r="W557" s="94" t="str">
        <f t="shared" si="296"/>
        <v/>
      </c>
      <c r="X557" s="94" t="str">
        <f t="shared" si="297"/>
        <v/>
      </c>
      <c r="Y557" s="94" t="str">
        <f t="shared" si="298"/>
        <v/>
      </c>
      <c r="Z557" s="94" t="str">
        <f t="shared" si="299"/>
        <v/>
      </c>
      <c r="AA557" s="94" t="str">
        <f t="shared" si="300"/>
        <v/>
      </c>
      <c r="AB557" s="94" t="str">
        <f t="shared" si="301"/>
        <v/>
      </c>
      <c r="AC557" s="94" t="str">
        <f t="shared" si="302"/>
        <v/>
      </c>
      <c r="AD557" s="95" t="str">
        <f t="shared" si="303"/>
        <v/>
      </c>
    </row>
    <row r="558" spans="1:30" x14ac:dyDescent="0.25">
      <c r="A558" s="92" t="str">
        <f t="shared" si="276"/>
        <v/>
      </c>
      <c r="B558" s="51">
        <v>1</v>
      </c>
      <c r="C558" s="52" t="s">
        <v>784</v>
      </c>
      <c r="D558" s="93" t="str">
        <f t="shared" si="277"/>
        <v/>
      </c>
      <c r="E558" s="94" t="str">
        <f t="shared" si="278"/>
        <v/>
      </c>
      <c r="F558" s="94" t="str">
        <f t="shared" si="279"/>
        <v/>
      </c>
      <c r="G558" s="94" t="str">
        <f t="shared" si="280"/>
        <v/>
      </c>
      <c r="H558" s="94" t="str">
        <f t="shared" si="281"/>
        <v/>
      </c>
      <c r="I558" s="94" t="str">
        <f t="shared" si="282"/>
        <v/>
      </c>
      <c r="J558" s="94" t="str">
        <f t="shared" si="283"/>
        <v/>
      </c>
      <c r="K558" s="94" t="str">
        <f t="shared" si="284"/>
        <v/>
      </c>
      <c r="L558" s="94" t="str">
        <f t="shared" si="285"/>
        <v/>
      </c>
      <c r="M558" s="94" t="str">
        <f t="shared" si="286"/>
        <v/>
      </c>
      <c r="N558" s="94" t="str">
        <f t="shared" si="287"/>
        <v/>
      </c>
      <c r="O558" s="94" t="str">
        <f t="shared" si="288"/>
        <v/>
      </c>
      <c r="P558" s="94" t="str">
        <f t="shared" si="289"/>
        <v/>
      </c>
      <c r="Q558" s="94" t="str">
        <f t="shared" si="290"/>
        <v/>
      </c>
      <c r="R558" s="94" t="str">
        <f t="shared" si="291"/>
        <v/>
      </c>
      <c r="S558" s="94" t="str">
        <f t="shared" si="292"/>
        <v/>
      </c>
      <c r="T558" s="94" t="str">
        <f t="shared" si="293"/>
        <v/>
      </c>
      <c r="U558" s="94" t="str">
        <f t="shared" si="294"/>
        <v/>
      </c>
      <c r="V558" s="94" t="str">
        <f t="shared" si="295"/>
        <v/>
      </c>
      <c r="W558" s="94" t="str">
        <f t="shared" si="296"/>
        <v/>
      </c>
      <c r="X558" s="94" t="str">
        <f t="shared" si="297"/>
        <v/>
      </c>
      <c r="Y558" s="94" t="str">
        <f t="shared" si="298"/>
        <v/>
      </c>
      <c r="Z558" s="94" t="str">
        <f t="shared" si="299"/>
        <v/>
      </c>
      <c r="AA558" s="94" t="str">
        <f t="shared" si="300"/>
        <v/>
      </c>
      <c r="AB558" s="94" t="str">
        <f t="shared" si="301"/>
        <v/>
      </c>
      <c r="AC558" s="94" t="str">
        <f t="shared" si="302"/>
        <v/>
      </c>
      <c r="AD558" s="95" t="str">
        <f t="shared" si="303"/>
        <v/>
      </c>
    </row>
    <row r="559" spans="1:30" x14ac:dyDescent="0.25">
      <c r="A559" s="92" t="str">
        <f t="shared" si="276"/>
        <v/>
      </c>
      <c r="B559" s="51">
        <v>1</v>
      </c>
      <c r="C559" s="52" t="s">
        <v>784</v>
      </c>
      <c r="D559" s="93" t="str">
        <f t="shared" si="277"/>
        <v/>
      </c>
      <c r="E559" s="94" t="str">
        <f t="shared" si="278"/>
        <v/>
      </c>
      <c r="F559" s="94" t="str">
        <f t="shared" si="279"/>
        <v/>
      </c>
      <c r="G559" s="94" t="str">
        <f t="shared" si="280"/>
        <v/>
      </c>
      <c r="H559" s="94" t="str">
        <f t="shared" si="281"/>
        <v/>
      </c>
      <c r="I559" s="94" t="str">
        <f t="shared" si="282"/>
        <v/>
      </c>
      <c r="J559" s="94" t="str">
        <f t="shared" si="283"/>
        <v/>
      </c>
      <c r="K559" s="94" t="str">
        <f t="shared" si="284"/>
        <v/>
      </c>
      <c r="L559" s="94" t="str">
        <f t="shared" si="285"/>
        <v/>
      </c>
      <c r="M559" s="94" t="str">
        <f t="shared" si="286"/>
        <v/>
      </c>
      <c r="N559" s="94" t="str">
        <f t="shared" si="287"/>
        <v/>
      </c>
      <c r="O559" s="94" t="str">
        <f t="shared" si="288"/>
        <v/>
      </c>
      <c r="P559" s="94" t="str">
        <f t="shared" si="289"/>
        <v/>
      </c>
      <c r="Q559" s="94" t="str">
        <f t="shared" si="290"/>
        <v/>
      </c>
      <c r="R559" s="94" t="str">
        <f t="shared" si="291"/>
        <v/>
      </c>
      <c r="S559" s="94" t="str">
        <f t="shared" si="292"/>
        <v/>
      </c>
      <c r="T559" s="94" t="str">
        <f t="shared" si="293"/>
        <v/>
      </c>
      <c r="U559" s="94" t="str">
        <f t="shared" si="294"/>
        <v/>
      </c>
      <c r="V559" s="94" t="str">
        <f t="shared" si="295"/>
        <v/>
      </c>
      <c r="W559" s="94" t="str">
        <f t="shared" si="296"/>
        <v/>
      </c>
      <c r="X559" s="94" t="str">
        <f t="shared" si="297"/>
        <v/>
      </c>
      <c r="Y559" s="94" t="str">
        <f t="shared" si="298"/>
        <v/>
      </c>
      <c r="Z559" s="94" t="str">
        <f t="shared" si="299"/>
        <v/>
      </c>
      <c r="AA559" s="94" t="str">
        <f t="shared" si="300"/>
        <v/>
      </c>
      <c r="AB559" s="94" t="str">
        <f t="shared" si="301"/>
        <v/>
      </c>
      <c r="AC559" s="94" t="str">
        <f t="shared" si="302"/>
        <v/>
      </c>
      <c r="AD559" s="95" t="str">
        <f t="shared" si="303"/>
        <v/>
      </c>
    </row>
    <row r="560" spans="1:30" x14ac:dyDescent="0.25">
      <c r="A560" s="92" t="str">
        <f t="shared" si="276"/>
        <v/>
      </c>
      <c r="B560" s="51">
        <v>1</v>
      </c>
      <c r="C560" s="52" t="s">
        <v>784</v>
      </c>
      <c r="D560" s="93" t="str">
        <f t="shared" si="277"/>
        <v/>
      </c>
      <c r="E560" s="94" t="str">
        <f t="shared" si="278"/>
        <v/>
      </c>
      <c r="F560" s="94" t="str">
        <f t="shared" si="279"/>
        <v/>
      </c>
      <c r="G560" s="94" t="str">
        <f t="shared" si="280"/>
        <v/>
      </c>
      <c r="H560" s="94" t="str">
        <f t="shared" si="281"/>
        <v/>
      </c>
      <c r="I560" s="94" t="str">
        <f t="shared" si="282"/>
        <v/>
      </c>
      <c r="J560" s="94" t="str">
        <f t="shared" si="283"/>
        <v/>
      </c>
      <c r="K560" s="94" t="str">
        <f t="shared" si="284"/>
        <v/>
      </c>
      <c r="L560" s="94" t="str">
        <f t="shared" si="285"/>
        <v/>
      </c>
      <c r="M560" s="94" t="str">
        <f t="shared" si="286"/>
        <v/>
      </c>
      <c r="N560" s="94" t="str">
        <f t="shared" si="287"/>
        <v/>
      </c>
      <c r="O560" s="94" t="str">
        <f t="shared" si="288"/>
        <v/>
      </c>
      <c r="P560" s="94" t="str">
        <f t="shared" si="289"/>
        <v/>
      </c>
      <c r="Q560" s="94" t="str">
        <f t="shared" si="290"/>
        <v/>
      </c>
      <c r="R560" s="94" t="str">
        <f t="shared" si="291"/>
        <v/>
      </c>
      <c r="S560" s="94" t="str">
        <f t="shared" si="292"/>
        <v/>
      </c>
      <c r="T560" s="94" t="str">
        <f t="shared" si="293"/>
        <v/>
      </c>
      <c r="U560" s="94" t="str">
        <f t="shared" si="294"/>
        <v/>
      </c>
      <c r="V560" s="94" t="str">
        <f t="shared" si="295"/>
        <v/>
      </c>
      <c r="W560" s="94" t="str">
        <f t="shared" si="296"/>
        <v/>
      </c>
      <c r="X560" s="94" t="str">
        <f t="shared" si="297"/>
        <v/>
      </c>
      <c r="Y560" s="94" t="str">
        <f t="shared" si="298"/>
        <v/>
      </c>
      <c r="Z560" s="94" t="str">
        <f t="shared" si="299"/>
        <v/>
      </c>
      <c r="AA560" s="94" t="str">
        <f t="shared" si="300"/>
        <v/>
      </c>
      <c r="AB560" s="94" t="str">
        <f t="shared" si="301"/>
        <v/>
      </c>
      <c r="AC560" s="94" t="str">
        <f t="shared" si="302"/>
        <v/>
      </c>
      <c r="AD560" s="95" t="str">
        <f t="shared" si="303"/>
        <v/>
      </c>
    </row>
    <row r="561" spans="1:30" x14ac:dyDescent="0.25">
      <c r="A561" s="92" t="str">
        <f t="shared" si="276"/>
        <v/>
      </c>
      <c r="B561" s="51">
        <v>1</v>
      </c>
      <c r="C561" s="52" t="s">
        <v>784</v>
      </c>
      <c r="D561" s="93" t="str">
        <f t="shared" si="277"/>
        <v/>
      </c>
      <c r="E561" s="94" t="str">
        <f t="shared" si="278"/>
        <v/>
      </c>
      <c r="F561" s="94" t="str">
        <f t="shared" si="279"/>
        <v/>
      </c>
      <c r="G561" s="94" t="str">
        <f t="shared" si="280"/>
        <v/>
      </c>
      <c r="H561" s="94" t="str">
        <f t="shared" si="281"/>
        <v/>
      </c>
      <c r="I561" s="94" t="str">
        <f t="shared" si="282"/>
        <v/>
      </c>
      <c r="J561" s="94" t="str">
        <f t="shared" si="283"/>
        <v/>
      </c>
      <c r="K561" s="94" t="str">
        <f t="shared" si="284"/>
        <v/>
      </c>
      <c r="L561" s="94" t="str">
        <f t="shared" si="285"/>
        <v/>
      </c>
      <c r="M561" s="94" t="str">
        <f t="shared" si="286"/>
        <v/>
      </c>
      <c r="N561" s="94" t="str">
        <f t="shared" si="287"/>
        <v/>
      </c>
      <c r="O561" s="94" t="str">
        <f t="shared" si="288"/>
        <v/>
      </c>
      <c r="P561" s="94" t="str">
        <f t="shared" si="289"/>
        <v/>
      </c>
      <c r="Q561" s="94" t="str">
        <f t="shared" si="290"/>
        <v/>
      </c>
      <c r="R561" s="94" t="str">
        <f t="shared" si="291"/>
        <v/>
      </c>
      <c r="S561" s="94" t="str">
        <f t="shared" si="292"/>
        <v/>
      </c>
      <c r="T561" s="94" t="str">
        <f t="shared" si="293"/>
        <v/>
      </c>
      <c r="U561" s="94" t="str">
        <f t="shared" si="294"/>
        <v/>
      </c>
      <c r="V561" s="94" t="str">
        <f t="shared" si="295"/>
        <v/>
      </c>
      <c r="W561" s="94" t="str">
        <f t="shared" si="296"/>
        <v/>
      </c>
      <c r="X561" s="94" t="str">
        <f t="shared" si="297"/>
        <v/>
      </c>
      <c r="Y561" s="94" t="str">
        <f t="shared" si="298"/>
        <v/>
      </c>
      <c r="Z561" s="94" t="str">
        <f t="shared" si="299"/>
        <v/>
      </c>
      <c r="AA561" s="94" t="str">
        <f t="shared" si="300"/>
        <v/>
      </c>
      <c r="AB561" s="94" t="str">
        <f t="shared" si="301"/>
        <v/>
      </c>
      <c r="AC561" s="94" t="str">
        <f t="shared" si="302"/>
        <v/>
      </c>
      <c r="AD561" s="95" t="str">
        <f t="shared" si="303"/>
        <v/>
      </c>
    </row>
    <row r="562" spans="1:30" x14ac:dyDescent="0.25">
      <c r="A562" s="92" t="str">
        <f t="shared" si="276"/>
        <v/>
      </c>
      <c r="B562" s="51">
        <v>1</v>
      </c>
      <c r="C562" s="52" t="s">
        <v>784</v>
      </c>
      <c r="D562" s="93" t="str">
        <f t="shared" si="277"/>
        <v/>
      </c>
      <c r="E562" s="94" t="str">
        <f t="shared" si="278"/>
        <v/>
      </c>
      <c r="F562" s="94" t="str">
        <f t="shared" si="279"/>
        <v/>
      </c>
      <c r="G562" s="94" t="str">
        <f t="shared" si="280"/>
        <v/>
      </c>
      <c r="H562" s="94" t="str">
        <f t="shared" si="281"/>
        <v/>
      </c>
      <c r="I562" s="94" t="str">
        <f t="shared" si="282"/>
        <v/>
      </c>
      <c r="J562" s="94" t="str">
        <f t="shared" si="283"/>
        <v/>
      </c>
      <c r="K562" s="94" t="str">
        <f t="shared" si="284"/>
        <v/>
      </c>
      <c r="L562" s="94" t="str">
        <f t="shared" si="285"/>
        <v/>
      </c>
      <c r="M562" s="94" t="str">
        <f t="shared" si="286"/>
        <v/>
      </c>
      <c r="N562" s="94" t="str">
        <f t="shared" si="287"/>
        <v/>
      </c>
      <c r="O562" s="94" t="str">
        <f t="shared" si="288"/>
        <v/>
      </c>
      <c r="P562" s="94" t="str">
        <f t="shared" si="289"/>
        <v/>
      </c>
      <c r="Q562" s="94" t="str">
        <f t="shared" si="290"/>
        <v/>
      </c>
      <c r="R562" s="94" t="str">
        <f t="shared" si="291"/>
        <v/>
      </c>
      <c r="S562" s="94" t="str">
        <f t="shared" si="292"/>
        <v/>
      </c>
      <c r="T562" s="94" t="str">
        <f t="shared" si="293"/>
        <v/>
      </c>
      <c r="U562" s="94" t="str">
        <f t="shared" si="294"/>
        <v/>
      </c>
      <c r="V562" s="94" t="str">
        <f t="shared" si="295"/>
        <v/>
      </c>
      <c r="W562" s="94" t="str">
        <f t="shared" si="296"/>
        <v/>
      </c>
      <c r="X562" s="94" t="str">
        <f t="shared" si="297"/>
        <v/>
      </c>
      <c r="Y562" s="94" t="str">
        <f t="shared" si="298"/>
        <v/>
      </c>
      <c r="Z562" s="94" t="str">
        <f t="shared" si="299"/>
        <v/>
      </c>
      <c r="AA562" s="94" t="str">
        <f t="shared" si="300"/>
        <v/>
      </c>
      <c r="AB562" s="94" t="str">
        <f t="shared" si="301"/>
        <v/>
      </c>
      <c r="AC562" s="94" t="str">
        <f t="shared" si="302"/>
        <v/>
      </c>
      <c r="AD562" s="95" t="str">
        <f t="shared" si="303"/>
        <v/>
      </c>
    </row>
    <row r="563" spans="1:30" x14ac:dyDescent="0.25">
      <c r="A563" s="92" t="str">
        <f t="shared" si="276"/>
        <v/>
      </c>
      <c r="B563" s="51">
        <v>1</v>
      </c>
      <c r="C563" s="52" t="s">
        <v>784</v>
      </c>
      <c r="D563" s="93" t="str">
        <f t="shared" si="277"/>
        <v/>
      </c>
      <c r="E563" s="94" t="str">
        <f t="shared" si="278"/>
        <v/>
      </c>
      <c r="F563" s="94" t="str">
        <f t="shared" si="279"/>
        <v/>
      </c>
      <c r="G563" s="94" t="str">
        <f t="shared" si="280"/>
        <v/>
      </c>
      <c r="H563" s="94" t="str">
        <f t="shared" si="281"/>
        <v/>
      </c>
      <c r="I563" s="94" t="str">
        <f t="shared" si="282"/>
        <v/>
      </c>
      <c r="J563" s="94" t="str">
        <f t="shared" si="283"/>
        <v/>
      </c>
      <c r="K563" s="94" t="str">
        <f t="shared" si="284"/>
        <v/>
      </c>
      <c r="L563" s="94" t="str">
        <f t="shared" si="285"/>
        <v/>
      </c>
      <c r="M563" s="94" t="str">
        <f t="shared" si="286"/>
        <v/>
      </c>
      <c r="N563" s="94" t="str">
        <f t="shared" si="287"/>
        <v/>
      </c>
      <c r="O563" s="94" t="str">
        <f t="shared" si="288"/>
        <v/>
      </c>
      <c r="P563" s="94" t="str">
        <f t="shared" si="289"/>
        <v/>
      </c>
      <c r="Q563" s="94" t="str">
        <f t="shared" si="290"/>
        <v/>
      </c>
      <c r="R563" s="94" t="str">
        <f t="shared" si="291"/>
        <v/>
      </c>
      <c r="S563" s="94" t="str">
        <f t="shared" si="292"/>
        <v/>
      </c>
      <c r="T563" s="94" t="str">
        <f t="shared" si="293"/>
        <v/>
      </c>
      <c r="U563" s="94" t="str">
        <f t="shared" si="294"/>
        <v/>
      </c>
      <c r="V563" s="94" t="str">
        <f t="shared" si="295"/>
        <v/>
      </c>
      <c r="W563" s="94" t="str">
        <f t="shared" si="296"/>
        <v/>
      </c>
      <c r="X563" s="94" t="str">
        <f t="shared" si="297"/>
        <v/>
      </c>
      <c r="Y563" s="94" t="str">
        <f t="shared" si="298"/>
        <v/>
      </c>
      <c r="Z563" s="94" t="str">
        <f t="shared" si="299"/>
        <v/>
      </c>
      <c r="AA563" s="94" t="str">
        <f t="shared" si="300"/>
        <v/>
      </c>
      <c r="AB563" s="94" t="str">
        <f t="shared" si="301"/>
        <v/>
      </c>
      <c r="AC563" s="94" t="str">
        <f t="shared" si="302"/>
        <v/>
      </c>
      <c r="AD563" s="95" t="str">
        <f t="shared" si="303"/>
        <v/>
      </c>
    </row>
    <row r="564" spans="1:30" x14ac:dyDescent="0.25">
      <c r="A564" s="92" t="str">
        <f t="shared" si="276"/>
        <v/>
      </c>
      <c r="B564" s="51">
        <v>1</v>
      </c>
      <c r="C564" s="52" t="s">
        <v>784</v>
      </c>
      <c r="D564" s="93" t="str">
        <f t="shared" si="277"/>
        <v/>
      </c>
      <c r="E564" s="94" t="str">
        <f t="shared" si="278"/>
        <v/>
      </c>
      <c r="F564" s="94" t="str">
        <f t="shared" si="279"/>
        <v/>
      </c>
      <c r="G564" s="94" t="str">
        <f t="shared" si="280"/>
        <v/>
      </c>
      <c r="H564" s="94" t="str">
        <f t="shared" si="281"/>
        <v/>
      </c>
      <c r="I564" s="94" t="str">
        <f t="shared" si="282"/>
        <v/>
      </c>
      <c r="J564" s="94" t="str">
        <f t="shared" si="283"/>
        <v/>
      </c>
      <c r="K564" s="94" t="str">
        <f t="shared" si="284"/>
        <v/>
      </c>
      <c r="L564" s="94" t="str">
        <f t="shared" si="285"/>
        <v/>
      </c>
      <c r="M564" s="94" t="str">
        <f t="shared" si="286"/>
        <v/>
      </c>
      <c r="N564" s="94" t="str">
        <f t="shared" si="287"/>
        <v/>
      </c>
      <c r="O564" s="94" t="str">
        <f t="shared" si="288"/>
        <v/>
      </c>
      <c r="P564" s="94" t="str">
        <f t="shared" si="289"/>
        <v/>
      </c>
      <c r="Q564" s="94" t="str">
        <f t="shared" si="290"/>
        <v/>
      </c>
      <c r="R564" s="94" t="str">
        <f t="shared" si="291"/>
        <v/>
      </c>
      <c r="S564" s="94" t="str">
        <f t="shared" si="292"/>
        <v/>
      </c>
      <c r="T564" s="94" t="str">
        <f t="shared" si="293"/>
        <v/>
      </c>
      <c r="U564" s="94" t="str">
        <f t="shared" si="294"/>
        <v/>
      </c>
      <c r="V564" s="94" t="str">
        <f t="shared" si="295"/>
        <v/>
      </c>
      <c r="W564" s="94" t="str">
        <f t="shared" si="296"/>
        <v/>
      </c>
      <c r="X564" s="94" t="str">
        <f t="shared" si="297"/>
        <v/>
      </c>
      <c r="Y564" s="94" t="str">
        <f t="shared" si="298"/>
        <v/>
      </c>
      <c r="Z564" s="94" t="str">
        <f t="shared" si="299"/>
        <v/>
      </c>
      <c r="AA564" s="94" t="str">
        <f t="shared" si="300"/>
        <v/>
      </c>
      <c r="AB564" s="94" t="str">
        <f t="shared" si="301"/>
        <v/>
      </c>
      <c r="AC564" s="94" t="str">
        <f t="shared" si="302"/>
        <v/>
      </c>
      <c r="AD564" s="95" t="str">
        <f t="shared" si="303"/>
        <v/>
      </c>
    </row>
    <row r="565" spans="1:30" x14ac:dyDescent="0.25">
      <c r="A565" s="92" t="str">
        <f t="shared" si="276"/>
        <v/>
      </c>
      <c r="B565" s="51">
        <v>1</v>
      </c>
      <c r="C565" s="52" t="s">
        <v>784</v>
      </c>
      <c r="D565" s="93" t="str">
        <f t="shared" si="277"/>
        <v/>
      </c>
      <c r="E565" s="94" t="str">
        <f t="shared" si="278"/>
        <v/>
      </c>
      <c r="F565" s="94" t="str">
        <f t="shared" si="279"/>
        <v/>
      </c>
      <c r="G565" s="94" t="str">
        <f t="shared" si="280"/>
        <v/>
      </c>
      <c r="H565" s="94" t="str">
        <f t="shared" si="281"/>
        <v/>
      </c>
      <c r="I565" s="94" t="str">
        <f t="shared" si="282"/>
        <v/>
      </c>
      <c r="J565" s="94" t="str">
        <f t="shared" si="283"/>
        <v/>
      </c>
      <c r="K565" s="94" t="str">
        <f t="shared" si="284"/>
        <v/>
      </c>
      <c r="L565" s="94" t="str">
        <f t="shared" si="285"/>
        <v/>
      </c>
      <c r="M565" s="94" t="str">
        <f t="shared" si="286"/>
        <v/>
      </c>
      <c r="N565" s="94" t="str">
        <f t="shared" si="287"/>
        <v/>
      </c>
      <c r="O565" s="94" t="str">
        <f t="shared" si="288"/>
        <v/>
      </c>
      <c r="P565" s="94" t="str">
        <f t="shared" si="289"/>
        <v/>
      </c>
      <c r="Q565" s="94" t="str">
        <f t="shared" si="290"/>
        <v/>
      </c>
      <c r="R565" s="94" t="str">
        <f t="shared" si="291"/>
        <v/>
      </c>
      <c r="S565" s="94" t="str">
        <f t="shared" si="292"/>
        <v/>
      </c>
      <c r="T565" s="94" t="str">
        <f t="shared" si="293"/>
        <v/>
      </c>
      <c r="U565" s="94" t="str">
        <f t="shared" si="294"/>
        <v/>
      </c>
      <c r="V565" s="94" t="str">
        <f t="shared" si="295"/>
        <v/>
      </c>
      <c r="W565" s="94" t="str">
        <f t="shared" si="296"/>
        <v/>
      </c>
      <c r="X565" s="94" t="str">
        <f t="shared" si="297"/>
        <v/>
      </c>
      <c r="Y565" s="94" t="str">
        <f t="shared" si="298"/>
        <v/>
      </c>
      <c r="Z565" s="94" t="str">
        <f t="shared" si="299"/>
        <v/>
      </c>
      <c r="AA565" s="94" t="str">
        <f t="shared" si="300"/>
        <v/>
      </c>
      <c r="AB565" s="94" t="str">
        <f t="shared" si="301"/>
        <v/>
      </c>
      <c r="AC565" s="94" t="str">
        <f t="shared" si="302"/>
        <v/>
      </c>
      <c r="AD565" s="95" t="str">
        <f t="shared" si="303"/>
        <v/>
      </c>
    </row>
    <row r="566" spans="1:30" x14ac:dyDescent="0.25">
      <c r="A566" s="92" t="str">
        <f t="shared" si="276"/>
        <v/>
      </c>
      <c r="B566" s="51">
        <v>1</v>
      </c>
      <c r="C566" s="52" t="s">
        <v>784</v>
      </c>
      <c r="D566" s="93" t="str">
        <f t="shared" si="277"/>
        <v/>
      </c>
      <c r="E566" s="94" t="str">
        <f t="shared" si="278"/>
        <v/>
      </c>
      <c r="F566" s="94" t="str">
        <f t="shared" si="279"/>
        <v/>
      </c>
      <c r="G566" s="94" t="str">
        <f t="shared" si="280"/>
        <v/>
      </c>
      <c r="H566" s="94" t="str">
        <f t="shared" si="281"/>
        <v/>
      </c>
      <c r="I566" s="94" t="str">
        <f t="shared" si="282"/>
        <v/>
      </c>
      <c r="J566" s="94" t="str">
        <f t="shared" si="283"/>
        <v/>
      </c>
      <c r="K566" s="94" t="str">
        <f t="shared" si="284"/>
        <v/>
      </c>
      <c r="L566" s="94" t="str">
        <f t="shared" si="285"/>
        <v/>
      </c>
      <c r="M566" s="94" t="str">
        <f t="shared" si="286"/>
        <v/>
      </c>
      <c r="N566" s="94" t="str">
        <f t="shared" si="287"/>
        <v/>
      </c>
      <c r="O566" s="94" t="str">
        <f t="shared" si="288"/>
        <v/>
      </c>
      <c r="P566" s="94" t="str">
        <f t="shared" si="289"/>
        <v/>
      </c>
      <c r="Q566" s="94" t="str">
        <f t="shared" si="290"/>
        <v/>
      </c>
      <c r="R566" s="94" t="str">
        <f t="shared" si="291"/>
        <v/>
      </c>
      <c r="S566" s="94" t="str">
        <f t="shared" si="292"/>
        <v/>
      </c>
      <c r="T566" s="94" t="str">
        <f t="shared" si="293"/>
        <v/>
      </c>
      <c r="U566" s="94" t="str">
        <f t="shared" si="294"/>
        <v/>
      </c>
      <c r="V566" s="94" t="str">
        <f t="shared" si="295"/>
        <v/>
      </c>
      <c r="W566" s="94" t="str">
        <f t="shared" si="296"/>
        <v/>
      </c>
      <c r="X566" s="94" t="str">
        <f t="shared" si="297"/>
        <v/>
      </c>
      <c r="Y566" s="94" t="str">
        <f t="shared" si="298"/>
        <v/>
      </c>
      <c r="Z566" s="94" t="str">
        <f t="shared" si="299"/>
        <v/>
      </c>
      <c r="AA566" s="94" t="str">
        <f t="shared" si="300"/>
        <v/>
      </c>
      <c r="AB566" s="94" t="str">
        <f t="shared" si="301"/>
        <v/>
      </c>
      <c r="AC566" s="94" t="str">
        <f t="shared" si="302"/>
        <v/>
      </c>
      <c r="AD566" s="95" t="str">
        <f t="shared" si="303"/>
        <v/>
      </c>
    </row>
    <row r="567" spans="1:30" x14ac:dyDescent="0.25">
      <c r="A567" s="92" t="str">
        <f t="shared" si="276"/>
        <v/>
      </c>
      <c r="B567" s="51">
        <v>1</v>
      </c>
      <c r="C567" s="52" t="s">
        <v>784</v>
      </c>
      <c r="D567" s="93" t="str">
        <f t="shared" si="277"/>
        <v/>
      </c>
      <c r="E567" s="94" t="str">
        <f t="shared" si="278"/>
        <v/>
      </c>
      <c r="F567" s="94" t="str">
        <f t="shared" si="279"/>
        <v/>
      </c>
      <c r="G567" s="94" t="str">
        <f t="shared" si="280"/>
        <v/>
      </c>
      <c r="H567" s="94" t="str">
        <f t="shared" si="281"/>
        <v/>
      </c>
      <c r="I567" s="94" t="str">
        <f t="shared" si="282"/>
        <v/>
      </c>
      <c r="J567" s="94" t="str">
        <f t="shared" si="283"/>
        <v/>
      </c>
      <c r="K567" s="94" t="str">
        <f t="shared" si="284"/>
        <v/>
      </c>
      <c r="L567" s="94" t="str">
        <f t="shared" si="285"/>
        <v/>
      </c>
      <c r="M567" s="94" t="str">
        <f t="shared" si="286"/>
        <v/>
      </c>
      <c r="N567" s="94" t="str">
        <f t="shared" si="287"/>
        <v/>
      </c>
      <c r="O567" s="94" t="str">
        <f t="shared" si="288"/>
        <v/>
      </c>
      <c r="P567" s="94" t="str">
        <f t="shared" si="289"/>
        <v/>
      </c>
      <c r="Q567" s="94" t="str">
        <f t="shared" si="290"/>
        <v/>
      </c>
      <c r="R567" s="94" t="str">
        <f t="shared" si="291"/>
        <v/>
      </c>
      <c r="S567" s="94" t="str">
        <f t="shared" si="292"/>
        <v/>
      </c>
      <c r="T567" s="94" t="str">
        <f t="shared" si="293"/>
        <v/>
      </c>
      <c r="U567" s="94" t="str">
        <f t="shared" si="294"/>
        <v/>
      </c>
      <c r="V567" s="94" t="str">
        <f t="shared" si="295"/>
        <v/>
      </c>
      <c r="W567" s="94" t="str">
        <f t="shared" si="296"/>
        <v/>
      </c>
      <c r="X567" s="94" t="str">
        <f t="shared" si="297"/>
        <v/>
      </c>
      <c r="Y567" s="94" t="str">
        <f t="shared" si="298"/>
        <v/>
      </c>
      <c r="Z567" s="94" t="str">
        <f t="shared" si="299"/>
        <v/>
      </c>
      <c r="AA567" s="94" t="str">
        <f t="shared" si="300"/>
        <v/>
      </c>
      <c r="AB567" s="94" t="str">
        <f t="shared" si="301"/>
        <v/>
      </c>
      <c r="AC567" s="94" t="str">
        <f t="shared" si="302"/>
        <v/>
      </c>
      <c r="AD567" s="95" t="str">
        <f t="shared" si="303"/>
        <v/>
      </c>
    </row>
    <row r="568" spans="1:30" x14ac:dyDescent="0.25">
      <c r="A568" s="92" t="str">
        <f t="shared" si="276"/>
        <v/>
      </c>
      <c r="B568" s="51">
        <v>1</v>
      </c>
      <c r="C568" s="52" t="s">
        <v>784</v>
      </c>
      <c r="D568" s="93" t="str">
        <f t="shared" si="277"/>
        <v/>
      </c>
      <c r="E568" s="94" t="str">
        <f t="shared" si="278"/>
        <v/>
      </c>
      <c r="F568" s="94" t="str">
        <f t="shared" si="279"/>
        <v/>
      </c>
      <c r="G568" s="94" t="str">
        <f t="shared" si="280"/>
        <v/>
      </c>
      <c r="H568" s="94" t="str">
        <f t="shared" si="281"/>
        <v/>
      </c>
      <c r="I568" s="94" t="str">
        <f t="shared" si="282"/>
        <v/>
      </c>
      <c r="J568" s="94" t="str">
        <f t="shared" si="283"/>
        <v/>
      </c>
      <c r="K568" s="94" t="str">
        <f t="shared" si="284"/>
        <v/>
      </c>
      <c r="L568" s="94" t="str">
        <f t="shared" si="285"/>
        <v/>
      </c>
      <c r="M568" s="94" t="str">
        <f t="shared" si="286"/>
        <v/>
      </c>
      <c r="N568" s="94" t="str">
        <f t="shared" si="287"/>
        <v/>
      </c>
      <c r="O568" s="94" t="str">
        <f t="shared" si="288"/>
        <v/>
      </c>
      <c r="P568" s="94" t="str">
        <f t="shared" si="289"/>
        <v/>
      </c>
      <c r="Q568" s="94" t="str">
        <f t="shared" si="290"/>
        <v/>
      </c>
      <c r="R568" s="94" t="str">
        <f t="shared" si="291"/>
        <v/>
      </c>
      <c r="S568" s="94" t="str">
        <f t="shared" si="292"/>
        <v/>
      </c>
      <c r="T568" s="94" t="str">
        <f t="shared" si="293"/>
        <v/>
      </c>
      <c r="U568" s="94" t="str">
        <f t="shared" si="294"/>
        <v/>
      </c>
      <c r="V568" s="94" t="str">
        <f t="shared" si="295"/>
        <v/>
      </c>
      <c r="W568" s="94" t="str">
        <f t="shared" si="296"/>
        <v/>
      </c>
      <c r="X568" s="94" t="str">
        <f t="shared" si="297"/>
        <v/>
      </c>
      <c r="Y568" s="94" t="str">
        <f t="shared" si="298"/>
        <v/>
      </c>
      <c r="Z568" s="94" t="str">
        <f t="shared" si="299"/>
        <v/>
      </c>
      <c r="AA568" s="94" t="str">
        <f t="shared" si="300"/>
        <v/>
      </c>
      <c r="AB568" s="94" t="str">
        <f t="shared" si="301"/>
        <v/>
      </c>
      <c r="AC568" s="94" t="str">
        <f t="shared" si="302"/>
        <v/>
      </c>
      <c r="AD568" s="95" t="str">
        <f t="shared" si="303"/>
        <v/>
      </c>
    </row>
    <row r="569" spans="1:30" x14ac:dyDescent="0.25">
      <c r="A569" s="92" t="str">
        <f t="shared" si="276"/>
        <v/>
      </c>
      <c r="B569" s="51">
        <v>1</v>
      </c>
      <c r="C569" s="52" t="s">
        <v>784</v>
      </c>
      <c r="D569" s="93" t="str">
        <f t="shared" si="277"/>
        <v/>
      </c>
      <c r="E569" s="94" t="str">
        <f t="shared" si="278"/>
        <v/>
      </c>
      <c r="F569" s="94" t="str">
        <f t="shared" si="279"/>
        <v/>
      </c>
      <c r="G569" s="94" t="str">
        <f t="shared" si="280"/>
        <v/>
      </c>
      <c r="H569" s="94" t="str">
        <f t="shared" si="281"/>
        <v/>
      </c>
      <c r="I569" s="94" t="str">
        <f t="shared" si="282"/>
        <v/>
      </c>
      <c r="J569" s="94" t="str">
        <f t="shared" si="283"/>
        <v/>
      </c>
      <c r="K569" s="94" t="str">
        <f t="shared" si="284"/>
        <v/>
      </c>
      <c r="L569" s="94" t="str">
        <f t="shared" si="285"/>
        <v/>
      </c>
      <c r="M569" s="94" t="str">
        <f t="shared" si="286"/>
        <v/>
      </c>
      <c r="N569" s="94" t="str">
        <f t="shared" si="287"/>
        <v/>
      </c>
      <c r="O569" s="94" t="str">
        <f t="shared" si="288"/>
        <v/>
      </c>
      <c r="P569" s="94" t="str">
        <f t="shared" si="289"/>
        <v/>
      </c>
      <c r="Q569" s="94" t="str">
        <f t="shared" si="290"/>
        <v/>
      </c>
      <c r="R569" s="94" t="str">
        <f t="shared" si="291"/>
        <v/>
      </c>
      <c r="S569" s="94" t="str">
        <f t="shared" si="292"/>
        <v/>
      </c>
      <c r="T569" s="94" t="str">
        <f t="shared" si="293"/>
        <v/>
      </c>
      <c r="U569" s="94" t="str">
        <f t="shared" si="294"/>
        <v/>
      </c>
      <c r="V569" s="94" t="str">
        <f t="shared" si="295"/>
        <v/>
      </c>
      <c r="W569" s="94" t="str">
        <f t="shared" si="296"/>
        <v/>
      </c>
      <c r="X569" s="94" t="str">
        <f t="shared" si="297"/>
        <v/>
      </c>
      <c r="Y569" s="94" t="str">
        <f t="shared" si="298"/>
        <v/>
      </c>
      <c r="Z569" s="94" t="str">
        <f t="shared" si="299"/>
        <v/>
      </c>
      <c r="AA569" s="94" t="str">
        <f t="shared" si="300"/>
        <v/>
      </c>
      <c r="AB569" s="94" t="str">
        <f t="shared" si="301"/>
        <v/>
      </c>
      <c r="AC569" s="94" t="str">
        <f t="shared" si="302"/>
        <v/>
      </c>
      <c r="AD569" s="95" t="str">
        <f t="shared" si="303"/>
        <v/>
      </c>
    </row>
    <row r="570" spans="1:30" x14ac:dyDescent="0.25">
      <c r="A570" s="92" t="str">
        <f t="shared" si="276"/>
        <v/>
      </c>
      <c r="B570" s="51">
        <v>1</v>
      </c>
      <c r="C570" s="52" t="s">
        <v>784</v>
      </c>
      <c r="D570" s="93" t="str">
        <f t="shared" si="277"/>
        <v/>
      </c>
      <c r="E570" s="94" t="str">
        <f t="shared" si="278"/>
        <v/>
      </c>
      <c r="F570" s="94" t="str">
        <f t="shared" si="279"/>
        <v/>
      </c>
      <c r="G570" s="94" t="str">
        <f t="shared" si="280"/>
        <v/>
      </c>
      <c r="H570" s="94" t="str">
        <f t="shared" si="281"/>
        <v/>
      </c>
      <c r="I570" s="94" t="str">
        <f t="shared" si="282"/>
        <v/>
      </c>
      <c r="J570" s="94" t="str">
        <f t="shared" si="283"/>
        <v/>
      </c>
      <c r="K570" s="94" t="str">
        <f t="shared" si="284"/>
        <v/>
      </c>
      <c r="L570" s="94" t="str">
        <f t="shared" si="285"/>
        <v/>
      </c>
      <c r="M570" s="94" t="str">
        <f t="shared" si="286"/>
        <v/>
      </c>
      <c r="N570" s="94" t="str">
        <f t="shared" si="287"/>
        <v/>
      </c>
      <c r="O570" s="94" t="str">
        <f t="shared" si="288"/>
        <v/>
      </c>
      <c r="P570" s="94" t="str">
        <f t="shared" si="289"/>
        <v/>
      </c>
      <c r="Q570" s="94" t="str">
        <f t="shared" si="290"/>
        <v/>
      </c>
      <c r="R570" s="94" t="str">
        <f t="shared" si="291"/>
        <v/>
      </c>
      <c r="S570" s="94" t="str">
        <f t="shared" si="292"/>
        <v/>
      </c>
      <c r="T570" s="94" t="str">
        <f t="shared" si="293"/>
        <v/>
      </c>
      <c r="U570" s="94" t="str">
        <f t="shared" si="294"/>
        <v/>
      </c>
      <c r="V570" s="94" t="str">
        <f t="shared" si="295"/>
        <v/>
      </c>
      <c r="W570" s="94" t="str">
        <f t="shared" si="296"/>
        <v/>
      </c>
      <c r="X570" s="94" t="str">
        <f t="shared" si="297"/>
        <v/>
      </c>
      <c r="Y570" s="94" t="str">
        <f t="shared" si="298"/>
        <v/>
      </c>
      <c r="Z570" s="94" t="str">
        <f t="shared" si="299"/>
        <v/>
      </c>
      <c r="AA570" s="94" t="str">
        <f t="shared" si="300"/>
        <v/>
      </c>
      <c r="AB570" s="94" t="str">
        <f t="shared" si="301"/>
        <v/>
      </c>
      <c r="AC570" s="94" t="str">
        <f t="shared" si="302"/>
        <v/>
      </c>
      <c r="AD570" s="95" t="str">
        <f t="shared" si="303"/>
        <v/>
      </c>
    </row>
    <row r="571" spans="1:30" x14ac:dyDescent="0.25">
      <c r="A571" s="92" t="str">
        <f t="shared" si="276"/>
        <v/>
      </c>
      <c r="B571" s="51">
        <v>1</v>
      </c>
      <c r="C571" s="52" t="s">
        <v>784</v>
      </c>
      <c r="D571" s="93" t="str">
        <f t="shared" si="277"/>
        <v/>
      </c>
      <c r="E571" s="94" t="str">
        <f t="shared" si="278"/>
        <v/>
      </c>
      <c r="F571" s="94" t="str">
        <f t="shared" si="279"/>
        <v/>
      </c>
      <c r="G571" s="94" t="str">
        <f t="shared" si="280"/>
        <v/>
      </c>
      <c r="H571" s="94" t="str">
        <f t="shared" si="281"/>
        <v/>
      </c>
      <c r="I571" s="94" t="str">
        <f t="shared" si="282"/>
        <v/>
      </c>
      <c r="J571" s="94" t="str">
        <f t="shared" si="283"/>
        <v/>
      </c>
      <c r="K571" s="94" t="str">
        <f t="shared" si="284"/>
        <v/>
      </c>
      <c r="L571" s="94" t="str">
        <f t="shared" si="285"/>
        <v/>
      </c>
      <c r="M571" s="94" t="str">
        <f t="shared" si="286"/>
        <v/>
      </c>
      <c r="N571" s="94" t="str">
        <f t="shared" si="287"/>
        <v/>
      </c>
      <c r="O571" s="94" t="str">
        <f t="shared" si="288"/>
        <v/>
      </c>
      <c r="P571" s="94" t="str">
        <f t="shared" si="289"/>
        <v/>
      </c>
      <c r="Q571" s="94" t="str">
        <f t="shared" si="290"/>
        <v/>
      </c>
      <c r="R571" s="94" t="str">
        <f t="shared" si="291"/>
        <v/>
      </c>
      <c r="S571" s="94" t="str">
        <f t="shared" si="292"/>
        <v/>
      </c>
      <c r="T571" s="94" t="str">
        <f t="shared" si="293"/>
        <v/>
      </c>
      <c r="U571" s="94" t="str">
        <f t="shared" si="294"/>
        <v/>
      </c>
      <c r="V571" s="94" t="str">
        <f t="shared" si="295"/>
        <v/>
      </c>
      <c r="W571" s="94" t="str">
        <f t="shared" si="296"/>
        <v/>
      </c>
      <c r="X571" s="94" t="str">
        <f t="shared" si="297"/>
        <v/>
      </c>
      <c r="Y571" s="94" t="str">
        <f t="shared" si="298"/>
        <v/>
      </c>
      <c r="Z571" s="94" t="str">
        <f t="shared" si="299"/>
        <v/>
      </c>
      <c r="AA571" s="94" t="str">
        <f t="shared" si="300"/>
        <v/>
      </c>
      <c r="AB571" s="94" t="str">
        <f t="shared" si="301"/>
        <v/>
      </c>
      <c r="AC571" s="94" t="str">
        <f t="shared" si="302"/>
        <v/>
      </c>
      <c r="AD571" s="95" t="str">
        <f t="shared" si="303"/>
        <v/>
      </c>
    </row>
    <row r="572" spans="1:30" x14ac:dyDescent="0.25">
      <c r="A572" s="92" t="str">
        <f t="shared" si="276"/>
        <v/>
      </c>
      <c r="B572" s="51">
        <v>1</v>
      </c>
      <c r="C572" s="52" t="s">
        <v>784</v>
      </c>
      <c r="D572" s="93" t="str">
        <f t="shared" si="277"/>
        <v/>
      </c>
      <c r="E572" s="94" t="str">
        <f t="shared" si="278"/>
        <v/>
      </c>
      <c r="F572" s="94" t="str">
        <f t="shared" si="279"/>
        <v/>
      </c>
      <c r="G572" s="94" t="str">
        <f t="shared" si="280"/>
        <v/>
      </c>
      <c r="H572" s="94" t="str">
        <f t="shared" si="281"/>
        <v/>
      </c>
      <c r="I572" s="94" t="str">
        <f t="shared" si="282"/>
        <v/>
      </c>
      <c r="J572" s="94" t="str">
        <f t="shared" si="283"/>
        <v/>
      </c>
      <c r="K572" s="94" t="str">
        <f t="shared" si="284"/>
        <v/>
      </c>
      <c r="L572" s="94" t="str">
        <f t="shared" si="285"/>
        <v/>
      </c>
      <c r="M572" s="94" t="str">
        <f t="shared" si="286"/>
        <v/>
      </c>
      <c r="N572" s="94" t="str">
        <f t="shared" si="287"/>
        <v/>
      </c>
      <c r="O572" s="94" t="str">
        <f t="shared" si="288"/>
        <v/>
      </c>
      <c r="P572" s="94" t="str">
        <f t="shared" si="289"/>
        <v/>
      </c>
      <c r="Q572" s="94" t="str">
        <f t="shared" si="290"/>
        <v/>
      </c>
      <c r="R572" s="94" t="str">
        <f t="shared" si="291"/>
        <v/>
      </c>
      <c r="S572" s="94" t="str">
        <f t="shared" si="292"/>
        <v/>
      </c>
      <c r="T572" s="94" t="str">
        <f t="shared" si="293"/>
        <v/>
      </c>
      <c r="U572" s="94" t="str">
        <f t="shared" si="294"/>
        <v/>
      </c>
      <c r="V572" s="94" t="str">
        <f t="shared" si="295"/>
        <v/>
      </c>
      <c r="W572" s="94" t="str">
        <f t="shared" si="296"/>
        <v/>
      </c>
      <c r="X572" s="94" t="str">
        <f t="shared" si="297"/>
        <v/>
      </c>
      <c r="Y572" s="94" t="str">
        <f t="shared" si="298"/>
        <v/>
      </c>
      <c r="Z572" s="94" t="str">
        <f t="shared" si="299"/>
        <v/>
      </c>
      <c r="AA572" s="94" t="str">
        <f t="shared" si="300"/>
        <v/>
      </c>
      <c r="AB572" s="94" t="str">
        <f t="shared" si="301"/>
        <v/>
      </c>
      <c r="AC572" s="94" t="str">
        <f t="shared" si="302"/>
        <v/>
      </c>
      <c r="AD572" s="95" t="str">
        <f t="shared" si="303"/>
        <v/>
      </c>
    </row>
    <row r="573" spans="1:30" x14ac:dyDescent="0.25">
      <c r="A573" s="92" t="str">
        <f t="shared" si="276"/>
        <v/>
      </c>
      <c r="B573" s="51">
        <v>1</v>
      </c>
      <c r="C573" s="52" t="s">
        <v>784</v>
      </c>
      <c r="D573" s="93" t="str">
        <f t="shared" si="277"/>
        <v/>
      </c>
      <c r="E573" s="94" t="str">
        <f t="shared" si="278"/>
        <v/>
      </c>
      <c r="F573" s="94" t="str">
        <f t="shared" si="279"/>
        <v/>
      </c>
      <c r="G573" s="94" t="str">
        <f t="shared" si="280"/>
        <v/>
      </c>
      <c r="H573" s="94" t="str">
        <f t="shared" si="281"/>
        <v/>
      </c>
      <c r="I573" s="94" t="str">
        <f t="shared" si="282"/>
        <v/>
      </c>
      <c r="J573" s="94" t="str">
        <f t="shared" si="283"/>
        <v/>
      </c>
      <c r="K573" s="94" t="str">
        <f t="shared" si="284"/>
        <v/>
      </c>
      <c r="L573" s="94" t="str">
        <f t="shared" si="285"/>
        <v/>
      </c>
      <c r="M573" s="94" t="str">
        <f t="shared" si="286"/>
        <v/>
      </c>
      <c r="N573" s="94" t="str">
        <f t="shared" si="287"/>
        <v/>
      </c>
      <c r="O573" s="94" t="str">
        <f t="shared" si="288"/>
        <v/>
      </c>
      <c r="P573" s="94" t="str">
        <f t="shared" si="289"/>
        <v/>
      </c>
      <c r="Q573" s="94" t="str">
        <f t="shared" si="290"/>
        <v/>
      </c>
      <c r="R573" s="94" t="str">
        <f t="shared" si="291"/>
        <v/>
      </c>
      <c r="S573" s="94" t="str">
        <f t="shared" si="292"/>
        <v/>
      </c>
      <c r="T573" s="94" t="str">
        <f t="shared" si="293"/>
        <v/>
      </c>
      <c r="U573" s="94" t="str">
        <f t="shared" si="294"/>
        <v/>
      </c>
      <c r="V573" s="94" t="str">
        <f t="shared" si="295"/>
        <v/>
      </c>
      <c r="W573" s="94" t="str">
        <f t="shared" si="296"/>
        <v/>
      </c>
      <c r="X573" s="94" t="str">
        <f t="shared" si="297"/>
        <v/>
      </c>
      <c r="Y573" s="94" t="str">
        <f t="shared" si="298"/>
        <v/>
      </c>
      <c r="Z573" s="94" t="str">
        <f t="shared" si="299"/>
        <v/>
      </c>
      <c r="AA573" s="94" t="str">
        <f t="shared" si="300"/>
        <v/>
      </c>
      <c r="AB573" s="94" t="str">
        <f t="shared" si="301"/>
        <v/>
      </c>
      <c r="AC573" s="94" t="str">
        <f t="shared" si="302"/>
        <v/>
      </c>
      <c r="AD573" s="95" t="str">
        <f t="shared" si="303"/>
        <v/>
      </c>
    </row>
    <row r="574" spans="1:30" x14ac:dyDescent="0.25">
      <c r="A574" s="92" t="str">
        <f t="shared" si="276"/>
        <v/>
      </c>
      <c r="B574" s="51">
        <v>1</v>
      </c>
      <c r="C574" s="52" t="s">
        <v>784</v>
      </c>
      <c r="D574" s="93" t="str">
        <f t="shared" si="277"/>
        <v/>
      </c>
      <c r="E574" s="94" t="str">
        <f t="shared" si="278"/>
        <v/>
      </c>
      <c r="F574" s="94" t="str">
        <f t="shared" si="279"/>
        <v/>
      </c>
      <c r="G574" s="94" t="str">
        <f t="shared" si="280"/>
        <v/>
      </c>
      <c r="H574" s="94" t="str">
        <f t="shared" si="281"/>
        <v/>
      </c>
      <c r="I574" s="94" t="str">
        <f t="shared" si="282"/>
        <v/>
      </c>
      <c r="J574" s="94" t="str">
        <f t="shared" si="283"/>
        <v/>
      </c>
      <c r="K574" s="94" t="str">
        <f t="shared" si="284"/>
        <v/>
      </c>
      <c r="L574" s="94" t="str">
        <f t="shared" si="285"/>
        <v/>
      </c>
      <c r="M574" s="94" t="str">
        <f t="shared" si="286"/>
        <v/>
      </c>
      <c r="N574" s="94" t="str">
        <f t="shared" si="287"/>
        <v/>
      </c>
      <c r="O574" s="94" t="str">
        <f t="shared" si="288"/>
        <v/>
      </c>
      <c r="P574" s="94" t="str">
        <f t="shared" si="289"/>
        <v/>
      </c>
      <c r="Q574" s="94" t="str">
        <f t="shared" si="290"/>
        <v/>
      </c>
      <c r="R574" s="94" t="str">
        <f t="shared" si="291"/>
        <v/>
      </c>
      <c r="S574" s="94" t="str">
        <f t="shared" si="292"/>
        <v/>
      </c>
      <c r="T574" s="94" t="str">
        <f t="shared" si="293"/>
        <v/>
      </c>
      <c r="U574" s="94" t="str">
        <f t="shared" si="294"/>
        <v/>
      </c>
      <c r="V574" s="94" t="str">
        <f t="shared" si="295"/>
        <v/>
      </c>
      <c r="W574" s="94" t="str">
        <f t="shared" si="296"/>
        <v/>
      </c>
      <c r="X574" s="94" t="str">
        <f t="shared" si="297"/>
        <v/>
      </c>
      <c r="Y574" s="94" t="str">
        <f t="shared" si="298"/>
        <v/>
      </c>
      <c r="Z574" s="94" t="str">
        <f t="shared" si="299"/>
        <v/>
      </c>
      <c r="AA574" s="94" t="str">
        <f t="shared" si="300"/>
        <v/>
      </c>
      <c r="AB574" s="94" t="str">
        <f t="shared" si="301"/>
        <v/>
      </c>
      <c r="AC574" s="94" t="str">
        <f t="shared" si="302"/>
        <v/>
      </c>
      <c r="AD574" s="95" t="str">
        <f t="shared" si="303"/>
        <v/>
      </c>
    </row>
    <row r="575" spans="1:30" x14ac:dyDescent="0.25">
      <c r="A575" s="92" t="str">
        <f t="shared" si="276"/>
        <v/>
      </c>
      <c r="B575" s="51">
        <v>1</v>
      </c>
      <c r="C575" s="52" t="s">
        <v>784</v>
      </c>
      <c r="D575" s="93" t="str">
        <f t="shared" si="277"/>
        <v/>
      </c>
      <c r="E575" s="94" t="str">
        <f t="shared" si="278"/>
        <v/>
      </c>
      <c r="F575" s="94" t="str">
        <f t="shared" si="279"/>
        <v/>
      </c>
      <c r="G575" s="94" t="str">
        <f t="shared" si="280"/>
        <v/>
      </c>
      <c r="H575" s="94" t="str">
        <f t="shared" si="281"/>
        <v/>
      </c>
      <c r="I575" s="94" t="str">
        <f t="shared" si="282"/>
        <v/>
      </c>
      <c r="J575" s="94" t="str">
        <f t="shared" si="283"/>
        <v/>
      </c>
      <c r="K575" s="94" t="str">
        <f t="shared" si="284"/>
        <v/>
      </c>
      <c r="L575" s="94" t="str">
        <f t="shared" si="285"/>
        <v/>
      </c>
      <c r="M575" s="94" t="str">
        <f t="shared" si="286"/>
        <v/>
      </c>
      <c r="N575" s="94" t="str">
        <f t="shared" si="287"/>
        <v/>
      </c>
      <c r="O575" s="94" t="str">
        <f t="shared" si="288"/>
        <v/>
      </c>
      <c r="P575" s="94" t="str">
        <f t="shared" si="289"/>
        <v/>
      </c>
      <c r="Q575" s="94" t="str">
        <f t="shared" si="290"/>
        <v/>
      </c>
      <c r="R575" s="94" t="str">
        <f t="shared" si="291"/>
        <v/>
      </c>
      <c r="S575" s="94" t="str">
        <f t="shared" si="292"/>
        <v/>
      </c>
      <c r="T575" s="94" t="str">
        <f t="shared" si="293"/>
        <v/>
      </c>
      <c r="U575" s="94" t="str">
        <f t="shared" si="294"/>
        <v/>
      </c>
      <c r="V575" s="94" t="str">
        <f t="shared" si="295"/>
        <v/>
      </c>
      <c r="W575" s="94" t="str">
        <f t="shared" si="296"/>
        <v/>
      </c>
      <c r="X575" s="94" t="str">
        <f t="shared" si="297"/>
        <v/>
      </c>
      <c r="Y575" s="94" t="str">
        <f t="shared" si="298"/>
        <v/>
      </c>
      <c r="Z575" s="94" t="str">
        <f t="shared" si="299"/>
        <v/>
      </c>
      <c r="AA575" s="94" t="str">
        <f t="shared" si="300"/>
        <v/>
      </c>
      <c r="AB575" s="94" t="str">
        <f t="shared" si="301"/>
        <v/>
      </c>
      <c r="AC575" s="94" t="str">
        <f t="shared" si="302"/>
        <v/>
      </c>
      <c r="AD575" s="95" t="str">
        <f t="shared" si="303"/>
        <v/>
      </c>
    </row>
    <row r="576" spans="1:30" x14ac:dyDescent="0.25">
      <c r="A576" s="92" t="str">
        <f t="shared" si="276"/>
        <v/>
      </c>
      <c r="B576" s="51">
        <v>1</v>
      </c>
      <c r="C576" s="52" t="s">
        <v>784</v>
      </c>
      <c r="D576" s="93" t="str">
        <f t="shared" si="277"/>
        <v/>
      </c>
      <c r="E576" s="94" t="str">
        <f t="shared" si="278"/>
        <v/>
      </c>
      <c r="F576" s="94" t="str">
        <f t="shared" si="279"/>
        <v/>
      </c>
      <c r="G576" s="94" t="str">
        <f t="shared" si="280"/>
        <v/>
      </c>
      <c r="H576" s="94" t="str">
        <f t="shared" si="281"/>
        <v/>
      </c>
      <c r="I576" s="94" t="str">
        <f t="shared" si="282"/>
        <v/>
      </c>
      <c r="J576" s="94" t="str">
        <f t="shared" si="283"/>
        <v/>
      </c>
      <c r="K576" s="94" t="str">
        <f t="shared" si="284"/>
        <v/>
      </c>
      <c r="L576" s="94" t="str">
        <f t="shared" si="285"/>
        <v/>
      </c>
      <c r="M576" s="94" t="str">
        <f t="shared" si="286"/>
        <v/>
      </c>
      <c r="N576" s="94" t="str">
        <f t="shared" si="287"/>
        <v/>
      </c>
      <c r="O576" s="94" t="str">
        <f t="shared" si="288"/>
        <v/>
      </c>
      <c r="P576" s="94" t="str">
        <f t="shared" si="289"/>
        <v/>
      </c>
      <c r="Q576" s="94" t="str">
        <f t="shared" si="290"/>
        <v/>
      </c>
      <c r="R576" s="94" t="str">
        <f t="shared" si="291"/>
        <v/>
      </c>
      <c r="S576" s="94" t="str">
        <f t="shared" si="292"/>
        <v/>
      </c>
      <c r="T576" s="94" t="str">
        <f t="shared" si="293"/>
        <v/>
      </c>
      <c r="U576" s="94" t="str">
        <f t="shared" si="294"/>
        <v/>
      </c>
      <c r="V576" s="94" t="str">
        <f t="shared" si="295"/>
        <v/>
      </c>
      <c r="W576" s="94" t="str">
        <f t="shared" si="296"/>
        <v/>
      </c>
      <c r="X576" s="94" t="str">
        <f t="shared" si="297"/>
        <v/>
      </c>
      <c r="Y576" s="94" t="str">
        <f t="shared" si="298"/>
        <v/>
      </c>
      <c r="Z576" s="94" t="str">
        <f t="shared" si="299"/>
        <v/>
      </c>
      <c r="AA576" s="94" t="str">
        <f t="shared" si="300"/>
        <v/>
      </c>
      <c r="AB576" s="94" t="str">
        <f t="shared" si="301"/>
        <v/>
      </c>
      <c r="AC576" s="94" t="str">
        <f t="shared" si="302"/>
        <v/>
      </c>
      <c r="AD576" s="95" t="str">
        <f t="shared" si="303"/>
        <v/>
      </c>
    </row>
    <row r="577" spans="1:30" x14ac:dyDescent="0.25">
      <c r="A577" s="92" t="str">
        <f t="shared" si="276"/>
        <v/>
      </c>
      <c r="B577" s="51">
        <v>1</v>
      </c>
      <c r="C577" s="52" t="s">
        <v>784</v>
      </c>
      <c r="D577" s="93" t="str">
        <f t="shared" si="277"/>
        <v/>
      </c>
      <c r="E577" s="94" t="str">
        <f t="shared" si="278"/>
        <v/>
      </c>
      <c r="F577" s="94" t="str">
        <f t="shared" si="279"/>
        <v/>
      </c>
      <c r="G577" s="94" t="str">
        <f t="shared" si="280"/>
        <v/>
      </c>
      <c r="H577" s="94" t="str">
        <f t="shared" si="281"/>
        <v/>
      </c>
      <c r="I577" s="94" t="str">
        <f t="shared" si="282"/>
        <v/>
      </c>
      <c r="J577" s="94" t="str">
        <f t="shared" si="283"/>
        <v/>
      </c>
      <c r="K577" s="94" t="str">
        <f t="shared" si="284"/>
        <v/>
      </c>
      <c r="L577" s="94" t="str">
        <f t="shared" si="285"/>
        <v/>
      </c>
      <c r="M577" s="94" t="str">
        <f t="shared" si="286"/>
        <v/>
      </c>
      <c r="N577" s="94" t="str">
        <f t="shared" si="287"/>
        <v/>
      </c>
      <c r="O577" s="94" t="str">
        <f t="shared" si="288"/>
        <v/>
      </c>
      <c r="P577" s="94" t="str">
        <f t="shared" si="289"/>
        <v/>
      </c>
      <c r="Q577" s="94" t="str">
        <f t="shared" si="290"/>
        <v/>
      </c>
      <c r="R577" s="94" t="str">
        <f t="shared" si="291"/>
        <v/>
      </c>
      <c r="S577" s="94" t="str">
        <f t="shared" si="292"/>
        <v/>
      </c>
      <c r="T577" s="94" t="str">
        <f t="shared" si="293"/>
        <v/>
      </c>
      <c r="U577" s="94" t="str">
        <f t="shared" si="294"/>
        <v/>
      </c>
      <c r="V577" s="94" t="str">
        <f t="shared" si="295"/>
        <v/>
      </c>
      <c r="W577" s="94" t="str">
        <f t="shared" si="296"/>
        <v/>
      </c>
      <c r="X577" s="94" t="str">
        <f t="shared" si="297"/>
        <v/>
      </c>
      <c r="Y577" s="94" t="str">
        <f t="shared" si="298"/>
        <v/>
      </c>
      <c r="Z577" s="94" t="str">
        <f t="shared" si="299"/>
        <v/>
      </c>
      <c r="AA577" s="94" t="str">
        <f t="shared" si="300"/>
        <v/>
      </c>
      <c r="AB577" s="94" t="str">
        <f t="shared" si="301"/>
        <v/>
      </c>
      <c r="AC577" s="94" t="str">
        <f t="shared" si="302"/>
        <v/>
      </c>
      <c r="AD577" s="95" t="str">
        <f t="shared" si="303"/>
        <v/>
      </c>
    </row>
    <row r="578" spans="1:30" x14ac:dyDescent="0.25">
      <c r="A578" s="92" t="str">
        <f t="shared" ref="A578:A599" si="304">IF(AD578&lt;&gt;"",RANK(AD578,AD:AD),"")</f>
        <v/>
      </c>
      <c r="B578" s="51">
        <v>1</v>
      </c>
      <c r="C578" s="52" t="s">
        <v>784</v>
      </c>
      <c r="D578" s="93" t="str">
        <f t="shared" ref="D578:D599" si="305">IFERROR(VLOOKUP($B578,eaw1_,2,FALSE),"")</f>
        <v/>
      </c>
      <c r="E578" s="94" t="str">
        <f t="shared" ref="E578:E599" si="306">IFERROR(VLOOKUP($B578,eaw2_,2,FALSE),"")</f>
        <v/>
      </c>
      <c r="F578" s="94" t="str">
        <f t="shared" ref="F578:F599" si="307">IFERROR(VLOOKUP($B578,eaw3_,2,FALSE),"")</f>
        <v/>
      </c>
      <c r="G578" s="94" t="str">
        <f t="shared" ref="G578:G599" si="308">IFERROR(VLOOKUP($B578,eaw4_,2,FALSE),"")</f>
        <v/>
      </c>
      <c r="H578" s="94" t="str">
        <f t="shared" ref="H578:H599" si="309">IFERROR(VLOOKUP($B578,eaw5_,2,FALSE),"")</f>
        <v/>
      </c>
      <c r="I578" s="94" t="str">
        <f t="shared" ref="I578:I599" si="310">IFERROR(VLOOKUP($B578,eaw6_,2,FALSE),"")</f>
        <v/>
      </c>
      <c r="J578" s="94" t="str">
        <f t="shared" ref="J578:J599" si="311">IFERROR(VLOOKUP($B578,eaw7_,2,FALSE),"")</f>
        <v/>
      </c>
      <c r="K578" s="94" t="str">
        <f t="shared" ref="K578:K599" si="312">IFERROR(VLOOKUP($B578,eaw8_,2,FALSE),"")</f>
        <v/>
      </c>
      <c r="L578" s="94" t="str">
        <f t="shared" ref="L578:L599" si="313">IFERROR(VLOOKUP($B578,eaw9_,2,FALSE),"")</f>
        <v/>
      </c>
      <c r="M578" s="94" t="str">
        <f t="shared" ref="M578:M599" si="314">IFERROR(VLOOKUP($B578,eaw10_,2,FALSE),"")</f>
        <v/>
      </c>
      <c r="N578" s="94" t="str">
        <f t="shared" ref="N578:N599" si="315">IFERROR(VLOOKUP($B578,eaw11_,2,FALSE),"")</f>
        <v/>
      </c>
      <c r="O578" s="94" t="str">
        <f t="shared" ref="O578:O599" si="316">IFERROR(VLOOKUP($B578,eaw12_,2,FALSE),"")</f>
        <v/>
      </c>
      <c r="P578" s="94" t="str">
        <f t="shared" ref="P578:P599" si="317">IFERROR(VLOOKUP($B578,eaw13_,2,FALSE),"")</f>
        <v/>
      </c>
      <c r="Q578" s="94" t="str">
        <f t="shared" ref="Q578:Q599" si="318">IFERROR(VLOOKUP($B578,eaw14_,2,FALSE),"")</f>
        <v/>
      </c>
      <c r="R578" s="94" t="str">
        <f t="shared" ref="R578:R599" si="319">IFERROR(VLOOKUP($B578,eaw15_,2,FALSE),"")</f>
        <v/>
      </c>
      <c r="S578" s="94" t="str">
        <f t="shared" ref="S578:S599" si="320">IFERROR(VLOOKUP($B578,eaw16_,2,FALSE),"")</f>
        <v/>
      </c>
      <c r="T578" s="94" t="str">
        <f t="shared" ref="T578:T599" si="321">IFERROR(VLOOKUP($B578,eaw17_,2,FALSE),"")</f>
        <v/>
      </c>
      <c r="U578" s="94" t="str">
        <f t="shared" ref="U578:U599" si="322">IFERROR(VLOOKUP($B578,eaw18_,2,FALSE),"")</f>
        <v/>
      </c>
      <c r="V578" s="94" t="str">
        <f t="shared" ref="V578:V599" si="323">IFERROR(VLOOKUP($B578,eaw19_,2,FALSE),"")</f>
        <v/>
      </c>
      <c r="W578" s="94" t="str">
        <f t="shared" ref="W578:W599" si="324">IFERROR(VLOOKUP($B578,eaw20_,2,FALSE),"")</f>
        <v/>
      </c>
      <c r="X578" s="94" t="str">
        <f t="shared" ref="X578:X599" si="325">IFERROR(VLOOKUP($B578,eaw21_,2,FALSE),"")</f>
        <v/>
      </c>
      <c r="Y578" s="94" t="str">
        <f t="shared" ref="Y578:Y599" si="326">IFERROR(VLOOKUP($B578,eaw22_,2,FALSE),"")</f>
        <v/>
      </c>
      <c r="Z578" s="94" t="str">
        <f t="shared" ref="Z578:Z599" si="327">IFERROR(VLOOKUP($B578,eaw23_,2,FALSE),"")</f>
        <v/>
      </c>
      <c r="AA578" s="94" t="str">
        <f t="shared" ref="AA578:AA599" si="328">IFERROR(VLOOKUP($B578,eaw24_,2,FALSE),"")</f>
        <v/>
      </c>
      <c r="AB578" s="94" t="str">
        <f t="shared" ref="AB578:AB599" si="329">IFERROR(VLOOKUP($B578,eaw25_,2,FALSE),"")</f>
        <v/>
      </c>
      <c r="AC578" s="94" t="str">
        <f t="shared" ref="AC578:AC599" si="330">IFERROR(VLOOKUP($B578,eaw26_,2,FALSE),"")</f>
        <v/>
      </c>
      <c r="AD578" s="95" t="str">
        <f t="shared" ref="AD578:AD599" si="331">IF(COUNTIF(D578:AC578,"&gt;=0"),SUM(D578:AC578),"")</f>
        <v/>
      </c>
    </row>
    <row r="579" spans="1:30" x14ac:dyDescent="0.25">
      <c r="A579" s="92" t="str">
        <f t="shared" si="304"/>
        <v/>
      </c>
      <c r="B579" s="51">
        <v>1</v>
      </c>
      <c r="C579" s="52" t="s">
        <v>784</v>
      </c>
      <c r="D579" s="93" t="str">
        <f t="shared" si="305"/>
        <v/>
      </c>
      <c r="E579" s="94" t="str">
        <f t="shared" si="306"/>
        <v/>
      </c>
      <c r="F579" s="94" t="str">
        <f t="shared" si="307"/>
        <v/>
      </c>
      <c r="G579" s="94" t="str">
        <f t="shared" si="308"/>
        <v/>
      </c>
      <c r="H579" s="94" t="str">
        <f t="shared" si="309"/>
        <v/>
      </c>
      <c r="I579" s="94" t="str">
        <f t="shared" si="310"/>
        <v/>
      </c>
      <c r="J579" s="94" t="str">
        <f t="shared" si="311"/>
        <v/>
      </c>
      <c r="K579" s="94" t="str">
        <f t="shared" si="312"/>
        <v/>
      </c>
      <c r="L579" s="94" t="str">
        <f t="shared" si="313"/>
        <v/>
      </c>
      <c r="M579" s="94" t="str">
        <f t="shared" si="314"/>
        <v/>
      </c>
      <c r="N579" s="94" t="str">
        <f t="shared" si="315"/>
        <v/>
      </c>
      <c r="O579" s="94" t="str">
        <f t="shared" si="316"/>
        <v/>
      </c>
      <c r="P579" s="94" t="str">
        <f t="shared" si="317"/>
        <v/>
      </c>
      <c r="Q579" s="94" t="str">
        <f t="shared" si="318"/>
        <v/>
      </c>
      <c r="R579" s="94" t="str">
        <f t="shared" si="319"/>
        <v/>
      </c>
      <c r="S579" s="94" t="str">
        <f t="shared" si="320"/>
        <v/>
      </c>
      <c r="T579" s="94" t="str">
        <f t="shared" si="321"/>
        <v/>
      </c>
      <c r="U579" s="94" t="str">
        <f t="shared" si="322"/>
        <v/>
      </c>
      <c r="V579" s="94" t="str">
        <f t="shared" si="323"/>
        <v/>
      </c>
      <c r="W579" s="94" t="str">
        <f t="shared" si="324"/>
        <v/>
      </c>
      <c r="X579" s="94" t="str">
        <f t="shared" si="325"/>
        <v/>
      </c>
      <c r="Y579" s="94" t="str">
        <f t="shared" si="326"/>
        <v/>
      </c>
      <c r="Z579" s="94" t="str">
        <f t="shared" si="327"/>
        <v/>
      </c>
      <c r="AA579" s="94" t="str">
        <f t="shared" si="328"/>
        <v/>
      </c>
      <c r="AB579" s="94" t="str">
        <f t="shared" si="329"/>
        <v/>
      </c>
      <c r="AC579" s="94" t="str">
        <f t="shared" si="330"/>
        <v/>
      </c>
      <c r="AD579" s="95" t="str">
        <f t="shared" si="331"/>
        <v/>
      </c>
    </row>
    <row r="580" spans="1:30" x14ac:dyDescent="0.25">
      <c r="A580" s="92" t="str">
        <f t="shared" si="304"/>
        <v/>
      </c>
      <c r="B580" s="51">
        <v>1</v>
      </c>
      <c r="C580" s="52" t="s">
        <v>784</v>
      </c>
      <c r="D580" s="93" t="str">
        <f t="shared" si="305"/>
        <v/>
      </c>
      <c r="E580" s="94" t="str">
        <f t="shared" si="306"/>
        <v/>
      </c>
      <c r="F580" s="94" t="str">
        <f t="shared" si="307"/>
        <v/>
      </c>
      <c r="G580" s="94" t="str">
        <f t="shared" si="308"/>
        <v/>
      </c>
      <c r="H580" s="94" t="str">
        <f t="shared" si="309"/>
        <v/>
      </c>
      <c r="I580" s="94" t="str">
        <f t="shared" si="310"/>
        <v/>
      </c>
      <c r="J580" s="94" t="str">
        <f t="shared" si="311"/>
        <v/>
      </c>
      <c r="K580" s="94" t="str">
        <f t="shared" si="312"/>
        <v/>
      </c>
      <c r="L580" s="94" t="str">
        <f t="shared" si="313"/>
        <v/>
      </c>
      <c r="M580" s="94" t="str">
        <f t="shared" si="314"/>
        <v/>
      </c>
      <c r="N580" s="94" t="str">
        <f t="shared" si="315"/>
        <v/>
      </c>
      <c r="O580" s="94" t="str">
        <f t="shared" si="316"/>
        <v/>
      </c>
      <c r="P580" s="94" t="str">
        <f t="shared" si="317"/>
        <v/>
      </c>
      <c r="Q580" s="94" t="str">
        <f t="shared" si="318"/>
        <v/>
      </c>
      <c r="R580" s="94" t="str">
        <f t="shared" si="319"/>
        <v/>
      </c>
      <c r="S580" s="94" t="str">
        <f t="shared" si="320"/>
        <v/>
      </c>
      <c r="T580" s="94" t="str">
        <f t="shared" si="321"/>
        <v/>
      </c>
      <c r="U580" s="94" t="str">
        <f t="shared" si="322"/>
        <v/>
      </c>
      <c r="V580" s="94" t="str">
        <f t="shared" si="323"/>
        <v/>
      </c>
      <c r="W580" s="94" t="str">
        <f t="shared" si="324"/>
        <v/>
      </c>
      <c r="X580" s="94" t="str">
        <f t="shared" si="325"/>
        <v/>
      </c>
      <c r="Y580" s="94" t="str">
        <f t="shared" si="326"/>
        <v/>
      </c>
      <c r="Z580" s="94" t="str">
        <f t="shared" si="327"/>
        <v/>
      </c>
      <c r="AA580" s="94" t="str">
        <f t="shared" si="328"/>
        <v/>
      </c>
      <c r="AB580" s="94" t="str">
        <f t="shared" si="329"/>
        <v/>
      </c>
      <c r="AC580" s="94" t="str">
        <f t="shared" si="330"/>
        <v/>
      </c>
      <c r="AD580" s="95" t="str">
        <f t="shared" si="331"/>
        <v/>
      </c>
    </row>
    <row r="581" spans="1:30" x14ac:dyDescent="0.25">
      <c r="A581" s="92" t="str">
        <f t="shared" si="304"/>
        <v/>
      </c>
      <c r="B581" s="51">
        <v>1</v>
      </c>
      <c r="C581" s="52" t="s">
        <v>784</v>
      </c>
      <c r="D581" s="93" t="str">
        <f t="shared" si="305"/>
        <v/>
      </c>
      <c r="E581" s="94" t="str">
        <f t="shared" si="306"/>
        <v/>
      </c>
      <c r="F581" s="94" t="str">
        <f t="shared" si="307"/>
        <v/>
      </c>
      <c r="G581" s="94" t="str">
        <f t="shared" si="308"/>
        <v/>
      </c>
      <c r="H581" s="94" t="str">
        <f t="shared" si="309"/>
        <v/>
      </c>
      <c r="I581" s="94" t="str">
        <f t="shared" si="310"/>
        <v/>
      </c>
      <c r="J581" s="94" t="str">
        <f t="shared" si="311"/>
        <v/>
      </c>
      <c r="K581" s="94" t="str">
        <f t="shared" si="312"/>
        <v/>
      </c>
      <c r="L581" s="94" t="str">
        <f t="shared" si="313"/>
        <v/>
      </c>
      <c r="M581" s="94" t="str">
        <f t="shared" si="314"/>
        <v/>
      </c>
      <c r="N581" s="94" t="str">
        <f t="shared" si="315"/>
        <v/>
      </c>
      <c r="O581" s="94" t="str">
        <f t="shared" si="316"/>
        <v/>
      </c>
      <c r="P581" s="94" t="str">
        <f t="shared" si="317"/>
        <v/>
      </c>
      <c r="Q581" s="94" t="str">
        <f t="shared" si="318"/>
        <v/>
      </c>
      <c r="R581" s="94" t="str">
        <f t="shared" si="319"/>
        <v/>
      </c>
      <c r="S581" s="94" t="str">
        <f t="shared" si="320"/>
        <v/>
      </c>
      <c r="T581" s="94" t="str">
        <f t="shared" si="321"/>
        <v/>
      </c>
      <c r="U581" s="94" t="str">
        <f t="shared" si="322"/>
        <v/>
      </c>
      <c r="V581" s="94" t="str">
        <f t="shared" si="323"/>
        <v/>
      </c>
      <c r="W581" s="94" t="str">
        <f t="shared" si="324"/>
        <v/>
      </c>
      <c r="X581" s="94" t="str">
        <f t="shared" si="325"/>
        <v/>
      </c>
      <c r="Y581" s="94" t="str">
        <f t="shared" si="326"/>
        <v/>
      </c>
      <c r="Z581" s="94" t="str">
        <f t="shared" si="327"/>
        <v/>
      </c>
      <c r="AA581" s="94" t="str">
        <f t="shared" si="328"/>
        <v/>
      </c>
      <c r="AB581" s="94" t="str">
        <f t="shared" si="329"/>
        <v/>
      </c>
      <c r="AC581" s="94" t="str">
        <f t="shared" si="330"/>
        <v/>
      </c>
      <c r="AD581" s="95" t="str">
        <f t="shared" si="331"/>
        <v/>
      </c>
    </row>
    <row r="582" spans="1:30" x14ac:dyDescent="0.25">
      <c r="A582" s="92" t="str">
        <f t="shared" si="304"/>
        <v/>
      </c>
      <c r="B582" s="51">
        <v>1</v>
      </c>
      <c r="C582" s="52" t="s">
        <v>784</v>
      </c>
      <c r="D582" s="93" t="str">
        <f t="shared" si="305"/>
        <v/>
      </c>
      <c r="E582" s="94" t="str">
        <f t="shared" si="306"/>
        <v/>
      </c>
      <c r="F582" s="94" t="str">
        <f t="shared" si="307"/>
        <v/>
      </c>
      <c r="G582" s="94" t="str">
        <f t="shared" si="308"/>
        <v/>
      </c>
      <c r="H582" s="94" t="str">
        <f t="shared" si="309"/>
        <v/>
      </c>
      <c r="I582" s="94" t="str">
        <f t="shared" si="310"/>
        <v/>
      </c>
      <c r="J582" s="94" t="str">
        <f t="shared" si="311"/>
        <v/>
      </c>
      <c r="K582" s="94" t="str">
        <f t="shared" si="312"/>
        <v/>
      </c>
      <c r="L582" s="94" t="str">
        <f t="shared" si="313"/>
        <v/>
      </c>
      <c r="M582" s="94" t="str">
        <f t="shared" si="314"/>
        <v/>
      </c>
      <c r="N582" s="94" t="str">
        <f t="shared" si="315"/>
        <v/>
      </c>
      <c r="O582" s="94" t="str">
        <f t="shared" si="316"/>
        <v/>
      </c>
      <c r="P582" s="94" t="str">
        <f t="shared" si="317"/>
        <v/>
      </c>
      <c r="Q582" s="94" t="str">
        <f t="shared" si="318"/>
        <v/>
      </c>
      <c r="R582" s="94" t="str">
        <f t="shared" si="319"/>
        <v/>
      </c>
      <c r="S582" s="94" t="str">
        <f t="shared" si="320"/>
        <v/>
      </c>
      <c r="T582" s="94" t="str">
        <f t="shared" si="321"/>
        <v/>
      </c>
      <c r="U582" s="94" t="str">
        <f t="shared" si="322"/>
        <v/>
      </c>
      <c r="V582" s="94" t="str">
        <f t="shared" si="323"/>
        <v/>
      </c>
      <c r="W582" s="94" t="str">
        <f t="shared" si="324"/>
        <v/>
      </c>
      <c r="X582" s="94" t="str">
        <f t="shared" si="325"/>
        <v/>
      </c>
      <c r="Y582" s="94" t="str">
        <f t="shared" si="326"/>
        <v/>
      </c>
      <c r="Z582" s="94" t="str">
        <f t="shared" si="327"/>
        <v/>
      </c>
      <c r="AA582" s="94" t="str">
        <f t="shared" si="328"/>
        <v/>
      </c>
      <c r="AB582" s="94" t="str">
        <f t="shared" si="329"/>
        <v/>
      </c>
      <c r="AC582" s="94" t="str">
        <f t="shared" si="330"/>
        <v/>
      </c>
      <c r="AD582" s="95" t="str">
        <f t="shared" si="331"/>
        <v/>
      </c>
    </row>
    <row r="583" spans="1:30" x14ac:dyDescent="0.25">
      <c r="A583" s="92" t="str">
        <f t="shared" si="304"/>
        <v/>
      </c>
      <c r="B583" s="51">
        <v>1</v>
      </c>
      <c r="C583" s="52" t="s">
        <v>784</v>
      </c>
      <c r="D583" s="93" t="str">
        <f t="shared" si="305"/>
        <v/>
      </c>
      <c r="E583" s="94" t="str">
        <f t="shared" si="306"/>
        <v/>
      </c>
      <c r="F583" s="94" t="str">
        <f t="shared" si="307"/>
        <v/>
      </c>
      <c r="G583" s="94" t="str">
        <f t="shared" si="308"/>
        <v/>
      </c>
      <c r="H583" s="94" t="str">
        <f t="shared" si="309"/>
        <v/>
      </c>
      <c r="I583" s="94" t="str">
        <f t="shared" si="310"/>
        <v/>
      </c>
      <c r="J583" s="94" t="str">
        <f t="shared" si="311"/>
        <v/>
      </c>
      <c r="K583" s="94" t="str">
        <f t="shared" si="312"/>
        <v/>
      </c>
      <c r="L583" s="94" t="str">
        <f t="shared" si="313"/>
        <v/>
      </c>
      <c r="M583" s="94" t="str">
        <f t="shared" si="314"/>
        <v/>
      </c>
      <c r="N583" s="94" t="str">
        <f t="shared" si="315"/>
        <v/>
      </c>
      <c r="O583" s="94" t="str">
        <f t="shared" si="316"/>
        <v/>
      </c>
      <c r="P583" s="94" t="str">
        <f t="shared" si="317"/>
        <v/>
      </c>
      <c r="Q583" s="94" t="str">
        <f t="shared" si="318"/>
        <v/>
      </c>
      <c r="R583" s="94" t="str">
        <f t="shared" si="319"/>
        <v/>
      </c>
      <c r="S583" s="94" t="str">
        <f t="shared" si="320"/>
        <v/>
      </c>
      <c r="T583" s="94" t="str">
        <f t="shared" si="321"/>
        <v/>
      </c>
      <c r="U583" s="94" t="str">
        <f t="shared" si="322"/>
        <v/>
      </c>
      <c r="V583" s="94" t="str">
        <f t="shared" si="323"/>
        <v/>
      </c>
      <c r="W583" s="94" t="str">
        <f t="shared" si="324"/>
        <v/>
      </c>
      <c r="X583" s="94" t="str">
        <f t="shared" si="325"/>
        <v/>
      </c>
      <c r="Y583" s="94" t="str">
        <f t="shared" si="326"/>
        <v/>
      </c>
      <c r="Z583" s="94" t="str">
        <f t="shared" si="327"/>
        <v/>
      </c>
      <c r="AA583" s="94" t="str">
        <f t="shared" si="328"/>
        <v/>
      </c>
      <c r="AB583" s="94" t="str">
        <f t="shared" si="329"/>
        <v/>
      </c>
      <c r="AC583" s="94" t="str">
        <f t="shared" si="330"/>
        <v/>
      </c>
      <c r="AD583" s="95" t="str">
        <f t="shared" si="331"/>
        <v/>
      </c>
    </row>
    <row r="584" spans="1:30" x14ac:dyDescent="0.25">
      <c r="A584" s="92" t="str">
        <f t="shared" si="304"/>
        <v/>
      </c>
      <c r="B584" s="51">
        <v>1</v>
      </c>
      <c r="C584" s="52" t="s">
        <v>784</v>
      </c>
      <c r="D584" s="93" t="str">
        <f t="shared" si="305"/>
        <v/>
      </c>
      <c r="E584" s="94" t="str">
        <f t="shared" si="306"/>
        <v/>
      </c>
      <c r="F584" s="94" t="str">
        <f t="shared" si="307"/>
        <v/>
      </c>
      <c r="G584" s="94" t="str">
        <f t="shared" si="308"/>
        <v/>
      </c>
      <c r="H584" s="94" t="str">
        <f t="shared" si="309"/>
        <v/>
      </c>
      <c r="I584" s="94" t="str">
        <f t="shared" si="310"/>
        <v/>
      </c>
      <c r="J584" s="94" t="str">
        <f t="shared" si="311"/>
        <v/>
      </c>
      <c r="K584" s="94" t="str">
        <f t="shared" si="312"/>
        <v/>
      </c>
      <c r="L584" s="94" t="str">
        <f t="shared" si="313"/>
        <v/>
      </c>
      <c r="M584" s="94" t="str">
        <f t="shared" si="314"/>
        <v/>
      </c>
      <c r="N584" s="94" t="str">
        <f t="shared" si="315"/>
        <v/>
      </c>
      <c r="O584" s="94" t="str">
        <f t="shared" si="316"/>
        <v/>
      </c>
      <c r="P584" s="94" t="str">
        <f t="shared" si="317"/>
        <v/>
      </c>
      <c r="Q584" s="94" t="str">
        <f t="shared" si="318"/>
        <v/>
      </c>
      <c r="R584" s="94" t="str">
        <f t="shared" si="319"/>
        <v/>
      </c>
      <c r="S584" s="94" t="str">
        <f t="shared" si="320"/>
        <v/>
      </c>
      <c r="T584" s="94" t="str">
        <f t="shared" si="321"/>
        <v/>
      </c>
      <c r="U584" s="94" t="str">
        <f t="shared" si="322"/>
        <v/>
      </c>
      <c r="V584" s="94" t="str">
        <f t="shared" si="323"/>
        <v/>
      </c>
      <c r="W584" s="94" t="str">
        <f t="shared" si="324"/>
        <v/>
      </c>
      <c r="X584" s="94" t="str">
        <f t="shared" si="325"/>
        <v/>
      </c>
      <c r="Y584" s="94" t="str">
        <f t="shared" si="326"/>
        <v/>
      </c>
      <c r="Z584" s="94" t="str">
        <f t="shared" si="327"/>
        <v/>
      </c>
      <c r="AA584" s="94" t="str">
        <f t="shared" si="328"/>
        <v/>
      </c>
      <c r="AB584" s="94" t="str">
        <f t="shared" si="329"/>
        <v/>
      </c>
      <c r="AC584" s="94" t="str">
        <f t="shared" si="330"/>
        <v/>
      </c>
      <c r="AD584" s="95" t="str">
        <f t="shared" si="331"/>
        <v/>
      </c>
    </row>
    <row r="585" spans="1:30" x14ac:dyDescent="0.25">
      <c r="A585" s="92" t="str">
        <f t="shared" si="304"/>
        <v/>
      </c>
      <c r="B585" s="51">
        <v>1</v>
      </c>
      <c r="C585" s="52" t="s">
        <v>784</v>
      </c>
      <c r="D585" s="93" t="str">
        <f t="shared" si="305"/>
        <v/>
      </c>
      <c r="E585" s="94" t="str">
        <f t="shared" si="306"/>
        <v/>
      </c>
      <c r="F585" s="94" t="str">
        <f t="shared" si="307"/>
        <v/>
      </c>
      <c r="G585" s="94" t="str">
        <f t="shared" si="308"/>
        <v/>
      </c>
      <c r="H585" s="94" t="str">
        <f t="shared" si="309"/>
        <v/>
      </c>
      <c r="I585" s="94" t="str">
        <f t="shared" si="310"/>
        <v/>
      </c>
      <c r="J585" s="94" t="str">
        <f t="shared" si="311"/>
        <v/>
      </c>
      <c r="K585" s="94" t="str">
        <f t="shared" si="312"/>
        <v/>
      </c>
      <c r="L585" s="94" t="str">
        <f t="shared" si="313"/>
        <v/>
      </c>
      <c r="M585" s="94" t="str">
        <f t="shared" si="314"/>
        <v/>
      </c>
      <c r="N585" s="94" t="str">
        <f t="shared" si="315"/>
        <v/>
      </c>
      <c r="O585" s="94" t="str">
        <f t="shared" si="316"/>
        <v/>
      </c>
      <c r="P585" s="94" t="str">
        <f t="shared" si="317"/>
        <v/>
      </c>
      <c r="Q585" s="94" t="str">
        <f t="shared" si="318"/>
        <v/>
      </c>
      <c r="R585" s="94" t="str">
        <f t="shared" si="319"/>
        <v/>
      </c>
      <c r="S585" s="94" t="str">
        <f t="shared" si="320"/>
        <v/>
      </c>
      <c r="T585" s="94" t="str">
        <f t="shared" si="321"/>
        <v/>
      </c>
      <c r="U585" s="94" t="str">
        <f t="shared" si="322"/>
        <v/>
      </c>
      <c r="V585" s="94" t="str">
        <f t="shared" si="323"/>
        <v/>
      </c>
      <c r="W585" s="94" t="str">
        <f t="shared" si="324"/>
        <v/>
      </c>
      <c r="X585" s="94" t="str">
        <f t="shared" si="325"/>
        <v/>
      </c>
      <c r="Y585" s="94" t="str">
        <f t="shared" si="326"/>
        <v/>
      </c>
      <c r="Z585" s="94" t="str">
        <f t="shared" si="327"/>
        <v/>
      </c>
      <c r="AA585" s="94" t="str">
        <f t="shared" si="328"/>
        <v/>
      </c>
      <c r="AB585" s="94" t="str">
        <f t="shared" si="329"/>
        <v/>
      </c>
      <c r="AC585" s="94" t="str">
        <f t="shared" si="330"/>
        <v/>
      </c>
      <c r="AD585" s="95" t="str">
        <f t="shared" si="331"/>
        <v/>
      </c>
    </row>
    <row r="586" spans="1:30" x14ac:dyDescent="0.25">
      <c r="A586" s="92" t="str">
        <f t="shared" si="304"/>
        <v/>
      </c>
      <c r="B586" s="51">
        <v>1</v>
      </c>
      <c r="C586" s="52" t="s">
        <v>784</v>
      </c>
      <c r="D586" s="93" t="str">
        <f t="shared" si="305"/>
        <v/>
      </c>
      <c r="E586" s="94" t="str">
        <f t="shared" si="306"/>
        <v/>
      </c>
      <c r="F586" s="94" t="str">
        <f t="shared" si="307"/>
        <v/>
      </c>
      <c r="G586" s="94" t="str">
        <f t="shared" si="308"/>
        <v/>
      </c>
      <c r="H586" s="94" t="str">
        <f t="shared" si="309"/>
        <v/>
      </c>
      <c r="I586" s="94" t="str">
        <f t="shared" si="310"/>
        <v/>
      </c>
      <c r="J586" s="94" t="str">
        <f t="shared" si="311"/>
        <v/>
      </c>
      <c r="K586" s="94" t="str">
        <f t="shared" si="312"/>
        <v/>
      </c>
      <c r="L586" s="94" t="str">
        <f t="shared" si="313"/>
        <v/>
      </c>
      <c r="M586" s="94" t="str">
        <f t="shared" si="314"/>
        <v/>
      </c>
      <c r="N586" s="94" t="str">
        <f t="shared" si="315"/>
        <v/>
      </c>
      <c r="O586" s="94" t="str">
        <f t="shared" si="316"/>
        <v/>
      </c>
      <c r="P586" s="94" t="str">
        <f t="shared" si="317"/>
        <v/>
      </c>
      <c r="Q586" s="94" t="str">
        <f t="shared" si="318"/>
        <v/>
      </c>
      <c r="R586" s="94" t="str">
        <f t="shared" si="319"/>
        <v/>
      </c>
      <c r="S586" s="94" t="str">
        <f t="shared" si="320"/>
        <v/>
      </c>
      <c r="T586" s="94" t="str">
        <f t="shared" si="321"/>
        <v/>
      </c>
      <c r="U586" s="94" t="str">
        <f t="shared" si="322"/>
        <v/>
      </c>
      <c r="V586" s="94" t="str">
        <f t="shared" si="323"/>
        <v/>
      </c>
      <c r="W586" s="94" t="str">
        <f t="shared" si="324"/>
        <v/>
      </c>
      <c r="X586" s="94" t="str">
        <f t="shared" si="325"/>
        <v/>
      </c>
      <c r="Y586" s="94" t="str">
        <f t="shared" si="326"/>
        <v/>
      </c>
      <c r="Z586" s="94" t="str">
        <f t="shared" si="327"/>
        <v/>
      </c>
      <c r="AA586" s="94" t="str">
        <f t="shared" si="328"/>
        <v/>
      </c>
      <c r="AB586" s="94" t="str">
        <f t="shared" si="329"/>
        <v/>
      </c>
      <c r="AC586" s="94" t="str">
        <f t="shared" si="330"/>
        <v/>
      </c>
      <c r="AD586" s="95" t="str">
        <f t="shared" si="331"/>
        <v/>
      </c>
    </row>
    <row r="587" spans="1:30" x14ac:dyDescent="0.25">
      <c r="A587" s="92" t="str">
        <f t="shared" si="304"/>
        <v/>
      </c>
      <c r="B587" s="51">
        <v>1</v>
      </c>
      <c r="C587" s="52" t="s">
        <v>784</v>
      </c>
      <c r="D587" s="93" t="str">
        <f t="shared" si="305"/>
        <v/>
      </c>
      <c r="E587" s="94" t="str">
        <f t="shared" si="306"/>
        <v/>
      </c>
      <c r="F587" s="94" t="str">
        <f t="shared" si="307"/>
        <v/>
      </c>
      <c r="G587" s="94" t="str">
        <f t="shared" si="308"/>
        <v/>
      </c>
      <c r="H587" s="94" t="str">
        <f t="shared" si="309"/>
        <v/>
      </c>
      <c r="I587" s="94" t="str">
        <f t="shared" si="310"/>
        <v/>
      </c>
      <c r="J587" s="94" t="str">
        <f t="shared" si="311"/>
        <v/>
      </c>
      <c r="K587" s="94" t="str">
        <f t="shared" si="312"/>
        <v/>
      </c>
      <c r="L587" s="94" t="str">
        <f t="shared" si="313"/>
        <v/>
      </c>
      <c r="M587" s="94" t="str">
        <f t="shared" si="314"/>
        <v/>
      </c>
      <c r="N587" s="94" t="str">
        <f t="shared" si="315"/>
        <v/>
      </c>
      <c r="O587" s="94" t="str">
        <f t="shared" si="316"/>
        <v/>
      </c>
      <c r="P587" s="94" t="str">
        <f t="shared" si="317"/>
        <v/>
      </c>
      <c r="Q587" s="94" t="str">
        <f t="shared" si="318"/>
        <v/>
      </c>
      <c r="R587" s="94" t="str">
        <f t="shared" si="319"/>
        <v/>
      </c>
      <c r="S587" s="94" t="str">
        <f t="shared" si="320"/>
        <v/>
      </c>
      <c r="T587" s="94" t="str">
        <f t="shared" si="321"/>
        <v/>
      </c>
      <c r="U587" s="94" t="str">
        <f t="shared" si="322"/>
        <v/>
      </c>
      <c r="V587" s="94" t="str">
        <f t="shared" si="323"/>
        <v/>
      </c>
      <c r="W587" s="94" t="str">
        <f t="shared" si="324"/>
        <v/>
      </c>
      <c r="X587" s="94" t="str">
        <f t="shared" si="325"/>
        <v/>
      </c>
      <c r="Y587" s="94" t="str">
        <f t="shared" si="326"/>
        <v/>
      </c>
      <c r="Z587" s="94" t="str">
        <f t="shared" si="327"/>
        <v/>
      </c>
      <c r="AA587" s="94" t="str">
        <f t="shared" si="328"/>
        <v/>
      </c>
      <c r="AB587" s="94" t="str">
        <f t="shared" si="329"/>
        <v/>
      </c>
      <c r="AC587" s="94" t="str">
        <f t="shared" si="330"/>
        <v/>
      </c>
      <c r="AD587" s="95" t="str">
        <f t="shared" si="331"/>
        <v/>
      </c>
    </row>
    <row r="588" spans="1:30" x14ac:dyDescent="0.25">
      <c r="A588" s="92" t="str">
        <f t="shared" si="304"/>
        <v/>
      </c>
      <c r="B588" s="51">
        <v>1</v>
      </c>
      <c r="C588" s="52" t="s">
        <v>784</v>
      </c>
      <c r="D588" s="93" t="str">
        <f t="shared" si="305"/>
        <v/>
      </c>
      <c r="E588" s="94" t="str">
        <f t="shared" si="306"/>
        <v/>
      </c>
      <c r="F588" s="94" t="str">
        <f t="shared" si="307"/>
        <v/>
      </c>
      <c r="G588" s="94" t="str">
        <f t="shared" si="308"/>
        <v/>
      </c>
      <c r="H588" s="94" t="str">
        <f t="shared" si="309"/>
        <v/>
      </c>
      <c r="I588" s="94" t="str">
        <f t="shared" si="310"/>
        <v/>
      </c>
      <c r="J588" s="94" t="str">
        <f t="shared" si="311"/>
        <v/>
      </c>
      <c r="K588" s="94" t="str">
        <f t="shared" si="312"/>
        <v/>
      </c>
      <c r="L588" s="94" t="str">
        <f t="shared" si="313"/>
        <v/>
      </c>
      <c r="M588" s="94" t="str">
        <f t="shared" si="314"/>
        <v/>
      </c>
      <c r="N588" s="94" t="str">
        <f t="shared" si="315"/>
        <v/>
      </c>
      <c r="O588" s="94" t="str">
        <f t="shared" si="316"/>
        <v/>
      </c>
      <c r="P588" s="94" t="str">
        <f t="shared" si="317"/>
        <v/>
      </c>
      <c r="Q588" s="94" t="str">
        <f t="shared" si="318"/>
        <v/>
      </c>
      <c r="R588" s="94" t="str">
        <f t="shared" si="319"/>
        <v/>
      </c>
      <c r="S588" s="94" t="str">
        <f t="shared" si="320"/>
        <v/>
      </c>
      <c r="T588" s="94" t="str">
        <f t="shared" si="321"/>
        <v/>
      </c>
      <c r="U588" s="94" t="str">
        <f t="shared" si="322"/>
        <v/>
      </c>
      <c r="V588" s="94" t="str">
        <f t="shared" si="323"/>
        <v/>
      </c>
      <c r="W588" s="94" t="str">
        <f t="shared" si="324"/>
        <v/>
      </c>
      <c r="X588" s="94" t="str">
        <f t="shared" si="325"/>
        <v/>
      </c>
      <c r="Y588" s="94" t="str">
        <f t="shared" si="326"/>
        <v/>
      </c>
      <c r="Z588" s="94" t="str">
        <f t="shared" si="327"/>
        <v/>
      </c>
      <c r="AA588" s="94" t="str">
        <f t="shared" si="328"/>
        <v/>
      </c>
      <c r="AB588" s="94" t="str">
        <f t="shared" si="329"/>
        <v/>
      </c>
      <c r="AC588" s="94" t="str">
        <f t="shared" si="330"/>
        <v/>
      </c>
      <c r="AD588" s="95" t="str">
        <f t="shared" si="331"/>
        <v/>
      </c>
    </row>
    <row r="589" spans="1:30" x14ac:dyDescent="0.25">
      <c r="A589" s="92" t="str">
        <f t="shared" si="304"/>
        <v/>
      </c>
      <c r="B589" s="51">
        <v>1</v>
      </c>
      <c r="C589" s="52" t="s">
        <v>784</v>
      </c>
      <c r="D589" s="93" t="str">
        <f t="shared" si="305"/>
        <v/>
      </c>
      <c r="E589" s="94" t="str">
        <f t="shared" si="306"/>
        <v/>
      </c>
      <c r="F589" s="94" t="str">
        <f t="shared" si="307"/>
        <v/>
      </c>
      <c r="G589" s="94" t="str">
        <f t="shared" si="308"/>
        <v/>
      </c>
      <c r="H589" s="94" t="str">
        <f t="shared" si="309"/>
        <v/>
      </c>
      <c r="I589" s="94" t="str">
        <f t="shared" si="310"/>
        <v/>
      </c>
      <c r="J589" s="94" t="str">
        <f t="shared" si="311"/>
        <v/>
      </c>
      <c r="K589" s="94" t="str">
        <f t="shared" si="312"/>
        <v/>
      </c>
      <c r="L589" s="94" t="str">
        <f t="shared" si="313"/>
        <v/>
      </c>
      <c r="M589" s="94" t="str">
        <f t="shared" si="314"/>
        <v/>
      </c>
      <c r="N589" s="94" t="str">
        <f t="shared" si="315"/>
        <v/>
      </c>
      <c r="O589" s="94" t="str">
        <f t="shared" si="316"/>
        <v/>
      </c>
      <c r="P589" s="94" t="str">
        <f t="shared" si="317"/>
        <v/>
      </c>
      <c r="Q589" s="94" t="str">
        <f t="shared" si="318"/>
        <v/>
      </c>
      <c r="R589" s="94" t="str">
        <f t="shared" si="319"/>
        <v/>
      </c>
      <c r="S589" s="94" t="str">
        <f t="shared" si="320"/>
        <v/>
      </c>
      <c r="T589" s="94" t="str">
        <f t="shared" si="321"/>
        <v/>
      </c>
      <c r="U589" s="94" t="str">
        <f t="shared" si="322"/>
        <v/>
      </c>
      <c r="V589" s="94" t="str">
        <f t="shared" si="323"/>
        <v/>
      </c>
      <c r="W589" s="94" t="str">
        <f t="shared" si="324"/>
        <v/>
      </c>
      <c r="X589" s="94" t="str">
        <f t="shared" si="325"/>
        <v/>
      </c>
      <c r="Y589" s="94" t="str">
        <f t="shared" si="326"/>
        <v/>
      </c>
      <c r="Z589" s="94" t="str">
        <f t="shared" si="327"/>
        <v/>
      </c>
      <c r="AA589" s="94" t="str">
        <f t="shared" si="328"/>
        <v/>
      </c>
      <c r="AB589" s="94" t="str">
        <f t="shared" si="329"/>
        <v/>
      </c>
      <c r="AC589" s="94" t="str">
        <f t="shared" si="330"/>
        <v/>
      </c>
      <c r="AD589" s="95" t="str">
        <f t="shared" si="331"/>
        <v/>
      </c>
    </row>
    <row r="590" spans="1:30" x14ac:dyDescent="0.25">
      <c r="A590" s="92" t="str">
        <f t="shared" si="304"/>
        <v/>
      </c>
      <c r="B590" s="51">
        <v>1</v>
      </c>
      <c r="C590" s="52" t="s">
        <v>784</v>
      </c>
      <c r="D590" s="93" t="str">
        <f t="shared" si="305"/>
        <v/>
      </c>
      <c r="E590" s="94" t="str">
        <f t="shared" si="306"/>
        <v/>
      </c>
      <c r="F590" s="94" t="str">
        <f t="shared" si="307"/>
        <v/>
      </c>
      <c r="G590" s="94" t="str">
        <f t="shared" si="308"/>
        <v/>
      </c>
      <c r="H590" s="94" t="str">
        <f t="shared" si="309"/>
        <v/>
      </c>
      <c r="I590" s="94" t="str">
        <f t="shared" si="310"/>
        <v/>
      </c>
      <c r="J590" s="94" t="str">
        <f t="shared" si="311"/>
        <v/>
      </c>
      <c r="K590" s="94" t="str">
        <f t="shared" si="312"/>
        <v/>
      </c>
      <c r="L590" s="94" t="str">
        <f t="shared" si="313"/>
        <v/>
      </c>
      <c r="M590" s="94" t="str">
        <f t="shared" si="314"/>
        <v/>
      </c>
      <c r="N590" s="94" t="str">
        <f t="shared" si="315"/>
        <v/>
      </c>
      <c r="O590" s="94" t="str">
        <f t="shared" si="316"/>
        <v/>
      </c>
      <c r="P590" s="94" t="str">
        <f t="shared" si="317"/>
        <v/>
      </c>
      <c r="Q590" s="94" t="str">
        <f t="shared" si="318"/>
        <v/>
      </c>
      <c r="R590" s="94" t="str">
        <f t="shared" si="319"/>
        <v/>
      </c>
      <c r="S590" s="94" t="str">
        <f t="shared" si="320"/>
        <v/>
      </c>
      <c r="T590" s="94" t="str">
        <f t="shared" si="321"/>
        <v/>
      </c>
      <c r="U590" s="94" t="str">
        <f t="shared" si="322"/>
        <v/>
      </c>
      <c r="V590" s="94" t="str">
        <f t="shared" si="323"/>
        <v/>
      </c>
      <c r="W590" s="94" t="str">
        <f t="shared" si="324"/>
        <v/>
      </c>
      <c r="X590" s="94" t="str">
        <f t="shared" si="325"/>
        <v/>
      </c>
      <c r="Y590" s="94" t="str">
        <f t="shared" si="326"/>
        <v/>
      </c>
      <c r="Z590" s="94" t="str">
        <f t="shared" si="327"/>
        <v/>
      </c>
      <c r="AA590" s="94" t="str">
        <f t="shared" si="328"/>
        <v/>
      </c>
      <c r="AB590" s="94" t="str">
        <f t="shared" si="329"/>
        <v/>
      </c>
      <c r="AC590" s="94" t="str">
        <f t="shared" si="330"/>
        <v/>
      </c>
      <c r="AD590" s="95" t="str">
        <f t="shared" si="331"/>
        <v/>
      </c>
    </row>
    <row r="591" spans="1:30" x14ac:dyDescent="0.25">
      <c r="A591" s="92" t="str">
        <f t="shared" si="304"/>
        <v/>
      </c>
      <c r="B591" s="51">
        <v>1</v>
      </c>
      <c r="C591" s="52" t="s">
        <v>784</v>
      </c>
      <c r="D591" s="93" t="str">
        <f t="shared" si="305"/>
        <v/>
      </c>
      <c r="E591" s="94" t="str">
        <f t="shared" si="306"/>
        <v/>
      </c>
      <c r="F591" s="94" t="str">
        <f t="shared" si="307"/>
        <v/>
      </c>
      <c r="G591" s="94" t="str">
        <f t="shared" si="308"/>
        <v/>
      </c>
      <c r="H591" s="94" t="str">
        <f t="shared" si="309"/>
        <v/>
      </c>
      <c r="I591" s="94" t="str">
        <f t="shared" si="310"/>
        <v/>
      </c>
      <c r="J591" s="94" t="str">
        <f t="shared" si="311"/>
        <v/>
      </c>
      <c r="K591" s="94" t="str">
        <f t="shared" si="312"/>
        <v/>
      </c>
      <c r="L591" s="94" t="str">
        <f t="shared" si="313"/>
        <v/>
      </c>
      <c r="M591" s="94" t="str">
        <f t="shared" si="314"/>
        <v/>
      </c>
      <c r="N591" s="94" t="str">
        <f t="shared" si="315"/>
        <v/>
      </c>
      <c r="O591" s="94" t="str">
        <f t="shared" si="316"/>
        <v/>
      </c>
      <c r="P591" s="94" t="str">
        <f t="shared" si="317"/>
        <v/>
      </c>
      <c r="Q591" s="94" t="str">
        <f t="shared" si="318"/>
        <v/>
      </c>
      <c r="R591" s="94" t="str">
        <f t="shared" si="319"/>
        <v/>
      </c>
      <c r="S591" s="94" t="str">
        <f t="shared" si="320"/>
        <v/>
      </c>
      <c r="T591" s="94" t="str">
        <f t="shared" si="321"/>
        <v/>
      </c>
      <c r="U591" s="94" t="str">
        <f t="shared" si="322"/>
        <v/>
      </c>
      <c r="V591" s="94" t="str">
        <f t="shared" si="323"/>
        <v/>
      </c>
      <c r="W591" s="94" t="str">
        <f t="shared" si="324"/>
        <v/>
      </c>
      <c r="X591" s="94" t="str">
        <f t="shared" si="325"/>
        <v/>
      </c>
      <c r="Y591" s="94" t="str">
        <f t="shared" si="326"/>
        <v/>
      </c>
      <c r="Z591" s="94" t="str">
        <f t="shared" si="327"/>
        <v/>
      </c>
      <c r="AA591" s="94" t="str">
        <f t="shared" si="328"/>
        <v/>
      </c>
      <c r="AB591" s="94" t="str">
        <f t="shared" si="329"/>
        <v/>
      </c>
      <c r="AC591" s="94" t="str">
        <f t="shared" si="330"/>
        <v/>
      </c>
      <c r="AD591" s="95" t="str">
        <f t="shared" si="331"/>
        <v/>
      </c>
    </row>
    <row r="592" spans="1:30" x14ac:dyDescent="0.25">
      <c r="A592" s="92" t="str">
        <f t="shared" si="304"/>
        <v/>
      </c>
      <c r="B592" s="51">
        <v>1</v>
      </c>
      <c r="C592" s="52" t="s">
        <v>784</v>
      </c>
      <c r="D592" s="93" t="str">
        <f t="shared" si="305"/>
        <v/>
      </c>
      <c r="E592" s="94" t="str">
        <f t="shared" si="306"/>
        <v/>
      </c>
      <c r="F592" s="94" t="str">
        <f t="shared" si="307"/>
        <v/>
      </c>
      <c r="G592" s="94" t="str">
        <f t="shared" si="308"/>
        <v/>
      </c>
      <c r="H592" s="94" t="str">
        <f t="shared" si="309"/>
        <v/>
      </c>
      <c r="I592" s="94" t="str">
        <f t="shared" si="310"/>
        <v/>
      </c>
      <c r="J592" s="94" t="str">
        <f t="shared" si="311"/>
        <v/>
      </c>
      <c r="K592" s="94" t="str">
        <f t="shared" si="312"/>
        <v/>
      </c>
      <c r="L592" s="94" t="str">
        <f t="shared" si="313"/>
        <v/>
      </c>
      <c r="M592" s="94" t="str">
        <f t="shared" si="314"/>
        <v/>
      </c>
      <c r="N592" s="94" t="str">
        <f t="shared" si="315"/>
        <v/>
      </c>
      <c r="O592" s="94" t="str">
        <f t="shared" si="316"/>
        <v/>
      </c>
      <c r="P592" s="94" t="str">
        <f t="shared" si="317"/>
        <v/>
      </c>
      <c r="Q592" s="94" t="str">
        <f t="shared" si="318"/>
        <v/>
      </c>
      <c r="R592" s="94" t="str">
        <f t="shared" si="319"/>
        <v/>
      </c>
      <c r="S592" s="94" t="str">
        <f t="shared" si="320"/>
        <v/>
      </c>
      <c r="T592" s="94" t="str">
        <f t="shared" si="321"/>
        <v/>
      </c>
      <c r="U592" s="94" t="str">
        <f t="shared" si="322"/>
        <v/>
      </c>
      <c r="V592" s="94" t="str">
        <f t="shared" si="323"/>
        <v/>
      </c>
      <c r="W592" s="94" t="str">
        <f t="shared" si="324"/>
        <v/>
      </c>
      <c r="X592" s="94" t="str">
        <f t="shared" si="325"/>
        <v/>
      </c>
      <c r="Y592" s="94" t="str">
        <f t="shared" si="326"/>
        <v/>
      </c>
      <c r="Z592" s="94" t="str">
        <f t="shared" si="327"/>
        <v/>
      </c>
      <c r="AA592" s="94" t="str">
        <f t="shared" si="328"/>
        <v/>
      </c>
      <c r="AB592" s="94" t="str">
        <f t="shared" si="329"/>
        <v/>
      </c>
      <c r="AC592" s="94" t="str">
        <f t="shared" si="330"/>
        <v/>
      </c>
      <c r="AD592" s="95" t="str">
        <f t="shared" si="331"/>
        <v/>
      </c>
    </row>
    <row r="593" spans="1:30" x14ac:dyDescent="0.25">
      <c r="A593" s="92" t="str">
        <f t="shared" si="304"/>
        <v/>
      </c>
      <c r="B593" s="51">
        <v>1</v>
      </c>
      <c r="C593" s="52" t="s">
        <v>784</v>
      </c>
      <c r="D593" s="93" t="str">
        <f t="shared" si="305"/>
        <v/>
      </c>
      <c r="E593" s="94" t="str">
        <f t="shared" si="306"/>
        <v/>
      </c>
      <c r="F593" s="94" t="str">
        <f t="shared" si="307"/>
        <v/>
      </c>
      <c r="G593" s="94" t="str">
        <f t="shared" si="308"/>
        <v/>
      </c>
      <c r="H593" s="94" t="str">
        <f t="shared" si="309"/>
        <v/>
      </c>
      <c r="I593" s="94" t="str">
        <f t="shared" si="310"/>
        <v/>
      </c>
      <c r="J593" s="94" t="str">
        <f t="shared" si="311"/>
        <v/>
      </c>
      <c r="K593" s="94" t="str">
        <f t="shared" si="312"/>
        <v/>
      </c>
      <c r="L593" s="94" t="str">
        <f t="shared" si="313"/>
        <v/>
      </c>
      <c r="M593" s="94" t="str">
        <f t="shared" si="314"/>
        <v/>
      </c>
      <c r="N593" s="94" t="str">
        <f t="shared" si="315"/>
        <v/>
      </c>
      <c r="O593" s="94" t="str">
        <f t="shared" si="316"/>
        <v/>
      </c>
      <c r="P593" s="94" t="str">
        <f t="shared" si="317"/>
        <v/>
      </c>
      <c r="Q593" s="94" t="str">
        <f t="shared" si="318"/>
        <v/>
      </c>
      <c r="R593" s="94" t="str">
        <f t="shared" si="319"/>
        <v/>
      </c>
      <c r="S593" s="94" t="str">
        <f t="shared" si="320"/>
        <v/>
      </c>
      <c r="T593" s="94" t="str">
        <f t="shared" si="321"/>
        <v/>
      </c>
      <c r="U593" s="94" t="str">
        <f t="shared" si="322"/>
        <v/>
      </c>
      <c r="V593" s="94" t="str">
        <f t="shared" si="323"/>
        <v/>
      </c>
      <c r="W593" s="94" t="str">
        <f t="shared" si="324"/>
        <v/>
      </c>
      <c r="X593" s="94" t="str">
        <f t="shared" si="325"/>
        <v/>
      </c>
      <c r="Y593" s="94" t="str">
        <f t="shared" si="326"/>
        <v/>
      </c>
      <c r="Z593" s="94" t="str">
        <f t="shared" si="327"/>
        <v/>
      </c>
      <c r="AA593" s="94" t="str">
        <f t="shared" si="328"/>
        <v/>
      </c>
      <c r="AB593" s="94" t="str">
        <f t="shared" si="329"/>
        <v/>
      </c>
      <c r="AC593" s="94" t="str">
        <f t="shared" si="330"/>
        <v/>
      </c>
      <c r="AD593" s="95" t="str">
        <f t="shared" si="331"/>
        <v/>
      </c>
    </row>
    <row r="594" spans="1:30" x14ac:dyDescent="0.25">
      <c r="A594" s="92" t="str">
        <f t="shared" si="304"/>
        <v/>
      </c>
      <c r="B594" s="51">
        <v>1</v>
      </c>
      <c r="C594" s="52" t="s">
        <v>784</v>
      </c>
      <c r="D594" s="93" t="str">
        <f t="shared" si="305"/>
        <v/>
      </c>
      <c r="E594" s="94" t="str">
        <f t="shared" si="306"/>
        <v/>
      </c>
      <c r="F594" s="94" t="str">
        <f t="shared" si="307"/>
        <v/>
      </c>
      <c r="G594" s="94" t="str">
        <f t="shared" si="308"/>
        <v/>
      </c>
      <c r="H594" s="94" t="str">
        <f t="shared" si="309"/>
        <v/>
      </c>
      <c r="I594" s="94" t="str">
        <f t="shared" si="310"/>
        <v/>
      </c>
      <c r="J594" s="94" t="str">
        <f t="shared" si="311"/>
        <v/>
      </c>
      <c r="K594" s="94" t="str">
        <f t="shared" si="312"/>
        <v/>
      </c>
      <c r="L594" s="94" t="str">
        <f t="shared" si="313"/>
        <v/>
      </c>
      <c r="M594" s="94" t="str">
        <f t="shared" si="314"/>
        <v/>
      </c>
      <c r="N594" s="94" t="str">
        <f t="shared" si="315"/>
        <v/>
      </c>
      <c r="O594" s="94" t="str">
        <f t="shared" si="316"/>
        <v/>
      </c>
      <c r="P594" s="94" t="str">
        <f t="shared" si="317"/>
        <v/>
      </c>
      <c r="Q594" s="94" t="str">
        <f t="shared" si="318"/>
        <v/>
      </c>
      <c r="R594" s="94" t="str">
        <f t="shared" si="319"/>
        <v/>
      </c>
      <c r="S594" s="94" t="str">
        <f t="shared" si="320"/>
        <v/>
      </c>
      <c r="T594" s="94" t="str">
        <f t="shared" si="321"/>
        <v/>
      </c>
      <c r="U594" s="94" t="str">
        <f t="shared" si="322"/>
        <v/>
      </c>
      <c r="V594" s="94" t="str">
        <f t="shared" si="323"/>
        <v/>
      </c>
      <c r="W594" s="94" t="str">
        <f t="shared" si="324"/>
        <v/>
      </c>
      <c r="X594" s="94" t="str">
        <f t="shared" si="325"/>
        <v/>
      </c>
      <c r="Y594" s="94" t="str">
        <f t="shared" si="326"/>
        <v/>
      </c>
      <c r="Z594" s="94" t="str">
        <f t="shared" si="327"/>
        <v/>
      </c>
      <c r="AA594" s="94" t="str">
        <f t="shared" si="328"/>
        <v/>
      </c>
      <c r="AB594" s="94" t="str">
        <f t="shared" si="329"/>
        <v/>
      </c>
      <c r="AC594" s="94" t="str">
        <f t="shared" si="330"/>
        <v/>
      </c>
      <c r="AD594" s="95" t="str">
        <f t="shared" si="331"/>
        <v/>
      </c>
    </row>
    <row r="595" spans="1:30" x14ac:dyDescent="0.25">
      <c r="A595" s="92" t="str">
        <f t="shared" si="304"/>
        <v/>
      </c>
      <c r="B595" s="51">
        <v>1</v>
      </c>
      <c r="C595" s="52" t="s">
        <v>784</v>
      </c>
      <c r="D595" s="93" t="str">
        <f t="shared" si="305"/>
        <v/>
      </c>
      <c r="E595" s="94" t="str">
        <f t="shared" si="306"/>
        <v/>
      </c>
      <c r="F595" s="94" t="str">
        <f t="shared" si="307"/>
        <v/>
      </c>
      <c r="G595" s="94" t="str">
        <f t="shared" si="308"/>
        <v/>
      </c>
      <c r="H595" s="94" t="str">
        <f t="shared" si="309"/>
        <v/>
      </c>
      <c r="I595" s="94" t="str">
        <f t="shared" si="310"/>
        <v/>
      </c>
      <c r="J595" s="94" t="str">
        <f t="shared" si="311"/>
        <v/>
      </c>
      <c r="K595" s="94" t="str">
        <f t="shared" si="312"/>
        <v/>
      </c>
      <c r="L595" s="94" t="str">
        <f t="shared" si="313"/>
        <v/>
      </c>
      <c r="M595" s="94" t="str">
        <f t="shared" si="314"/>
        <v/>
      </c>
      <c r="N595" s="94" t="str">
        <f t="shared" si="315"/>
        <v/>
      </c>
      <c r="O595" s="94" t="str">
        <f t="shared" si="316"/>
        <v/>
      </c>
      <c r="P595" s="94" t="str">
        <f t="shared" si="317"/>
        <v/>
      </c>
      <c r="Q595" s="94" t="str">
        <f t="shared" si="318"/>
        <v/>
      </c>
      <c r="R595" s="94" t="str">
        <f t="shared" si="319"/>
        <v/>
      </c>
      <c r="S595" s="94" t="str">
        <f t="shared" si="320"/>
        <v/>
      </c>
      <c r="T595" s="94" t="str">
        <f t="shared" si="321"/>
        <v/>
      </c>
      <c r="U595" s="94" t="str">
        <f t="shared" si="322"/>
        <v/>
      </c>
      <c r="V595" s="94" t="str">
        <f t="shared" si="323"/>
        <v/>
      </c>
      <c r="W595" s="94" t="str">
        <f t="shared" si="324"/>
        <v/>
      </c>
      <c r="X595" s="94" t="str">
        <f t="shared" si="325"/>
        <v/>
      </c>
      <c r="Y595" s="94" t="str">
        <f t="shared" si="326"/>
        <v/>
      </c>
      <c r="Z595" s="94" t="str">
        <f t="shared" si="327"/>
        <v/>
      </c>
      <c r="AA595" s="94" t="str">
        <f t="shared" si="328"/>
        <v/>
      </c>
      <c r="AB595" s="94" t="str">
        <f t="shared" si="329"/>
        <v/>
      </c>
      <c r="AC595" s="94" t="str">
        <f t="shared" si="330"/>
        <v/>
      </c>
      <c r="AD595" s="95" t="str">
        <f t="shared" si="331"/>
        <v/>
      </c>
    </row>
    <row r="596" spans="1:30" x14ac:dyDescent="0.25">
      <c r="A596" s="92" t="str">
        <f t="shared" si="304"/>
        <v/>
      </c>
      <c r="B596" s="51">
        <v>1</v>
      </c>
      <c r="C596" s="52" t="s">
        <v>784</v>
      </c>
      <c r="D596" s="93" t="str">
        <f t="shared" si="305"/>
        <v/>
      </c>
      <c r="E596" s="94" t="str">
        <f t="shared" si="306"/>
        <v/>
      </c>
      <c r="F596" s="94" t="str">
        <f t="shared" si="307"/>
        <v/>
      </c>
      <c r="G596" s="94" t="str">
        <f t="shared" si="308"/>
        <v/>
      </c>
      <c r="H596" s="94" t="str">
        <f t="shared" si="309"/>
        <v/>
      </c>
      <c r="I596" s="94" t="str">
        <f t="shared" si="310"/>
        <v/>
      </c>
      <c r="J596" s="94" t="str">
        <f t="shared" si="311"/>
        <v/>
      </c>
      <c r="K596" s="94" t="str">
        <f t="shared" si="312"/>
        <v/>
      </c>
      <c r="L596" s="94" t="str">
        <f t="shared" si="313"/>
        <v/>
      </c>
      <c r="M596" s="94" t="str">
        <f t="shared" si="314"/>
        <v/>
      </c>
      <c r="N596" s="94" t="str">
        <f t="shared" si="315"/>
        <v/>
      </c>
      <c r="O596" s="94" t="str">
        <f t="shared" si="316"/>
        <v/>
      </c>
      <c r="P596" s="94" t="str">
        <f t="shared" si="317"/>
        <v/>
      </c>
      <c r="Q596" s="94" t="str">
        <f t="shared" si="318"/>
        <v/>
      </c>
      <c r="R596" s="94" t="str">
        <f t="shared" si="319"/>
        <v/>
      </c>
      <c r="S596" s="94" t="str">
        <f t="shared" si="320"/>
        <v/>
      </c>
      <c r="T596" s="94" t="str">
        <f t="shared" si="321"/>
        <v/>
      </c>
      <c r="U596" s="94" t="str">
        <f t="shared" si="322"/>
        <v/>
      </c>
      <c r="V596" s="94" t="str">
        <f t="shared" si="323"/>
        <v/>
      </c>
      <c r="W596" s="94" t="str">
        <f t="shared" si="324"/>
        <v/>
      </c>
      <c r="X596" s="94" t="str">
        <f t="shared" si="325"/>
        <v/>
      </c>
      <c r="Y596" s="94" t="str">
        <f t="shared" si="326"/>
        <v/>
      </c>
      <c r="Z596" s="94" t="str">
        <f t="shared" si="327"/>
        <v/>
      </c>
      <c r="AA596" s="94" t="str">
        <f t="shared" si="328"/>
        <v/>
      </c>
      <c r="AB596" s="94" t="str">
        <f t="shared" si="329"/>
        <v/>
      </c>
      <c r="AC596" s="94" t="str">
        <f t="shared" si="330"/>
        <v/>
      </c>
      <c r="AD596" s="95" t="str">
        <f t="shared" si="331"/>
        <v/>
      </c>
    </row>
    <row r="597" spans="1:30" x14ac:dyDescent="0.25">
      <c r="A597" s="92" t="str">
        <f t="shared" si="304"/>
        <v/>
      </c>
      <c r="B597" s="51">
        <v>1</v>
      </c>
      <c r="C597" s="52" t="s">
        <v>784</v>
      </c>
      <c r="D597" s="93" t="str">
        <f t="shared" si="305"/>
        <v/>
      </c>
      <c r="E597" s="94" t="str">
        <f t="shared" si="306"/>
        <v/>
      </c>
      <c r="F597" s="94" t="str">
        <f t="shared" si="307"/>
        <v/>
      </c>
      <c r="G597" s="94" t="str">
        <f t="shared" si="308"/>
        <v/>
      </c>
      <c r="H597" s="94" t="str">
        <f t="shared" si="309"/>
        <v/>
      </c>
      <c r="I597" s="94" t="str">
        <f t="shared" si="310"/>
        <v/>
      </c>
      <c r="J597" s="94" t="str">
        <f t="shared" si="311"/>
        <v/>
      </c>
      <c r="K597" s="94" t="str">
        <f t="shared" si="312"/>
        <v/>
      </c>
      <c r="L597" s="94" t="str">
        <f t="shared" si="313"/>
        <v/>
      </c>
      <c r="M597" s="94" t="str">
        <f t="shared" si="314"/>
        <v/>
      </c>
      <c r="N597" s="94" t="str">
        <f t="shared" si="315"/>
        <v/>
      </c>
      <c r="O597" s="94" t="str">
        <f t="shared" si="316"/>
        <v/>
      </c>
      <c r="P597" s="94" t="str">
        <f t="shared" si="317"/>
        <v/>
      </c>
      <c r="Q597" s="94" t="str">
        <f t="shared" si="318"/>
        <v/>
      </c>
      <c r="R597" s="94" t="str">
        <f t="shared" si="319"/>
        <v/>
      </c>
      <c r="S597" s="94" t="str">
        <f t="shared" si="320"/>
        <v/>
      </c>
      <c r="T597" s="94" t="str">
        <f t="shared" si="321"/>
        <v/>
      </c>
      <c r="U597" s="94" t="str">
        <f t="shared" si="322"/>
        <v/>
      </c>
      <c r="V597" s="94" t="str">
        <f t="shared" si="323"/>
        <v/>
      </c>
      <c r="W597" s="94" t="str">
        <f t="shared" si="324"/>
        <v/>
      </c>
      <c r="X597" s="94" t="str">
        <f t="shared" si="325"/>
        <v/>
      </c>
      <c r="Y597" s="94" t="str">
        <f t="shared" si="326"/>
        <v/>
      </c>
      <c r="Z597" s="94" t="str">
        <f t="shared" si="327"/>
        <v/>
      </c>
      <c r="AA597" s="94" t="str">
        <f t="shared" si="328"/>
        <v/>
      </c>
      <c r="AB597" s="94" t="str">
        <f t="shared" si="329"/>
        <v/>
      </c>
      <c r="AC597" s="94" t="str">
        <f t="shared" si="330"/>
        <v/>
      </c>
      <c r="AD597" s="95" t="str">
        <f t="shared" si="331"/>
        <v/>
      </c>
    </row>
    <row r="598" spans="1:30" x14ac:dyDescent="0.25">
      <c r="A598" s="92" t="str">
        <f t="shared" si="304"/>
        <v/>
      </c>
      <c r="B598" s="51">
        <v>1</v>
      </c>
      <c r="C598" s="52" t="s">
        <v>784</v>
      </c>
      <c r="D598" s="93" t="str">
        <f t="shared" si="305"/>
        <v/>
      </c>
      <c r="E598" s="94" t="str">
        <f t="shared" si="306"/>
        <v/>
      </c>
      <c r="F598" s="94" t="str">
        <f t="shared" si="307"/>
        <v/>
      </c>
      <c r="G598" s="94" t="str">
        <f t="shared" si="308"/>
        <v/>
      </c>
      <c r="H598" s="94" t="str">
        <f t="shared" si="309"/>
        <v/>
      </c>
      <c r="I598" s="94" t="str">
        <f t="shared" si="310"/>
        <v/>
      </c>
      <c r="J598" s="94" t="str">
        <f t="shared" si="311"/>
        <v/>
      </c>
      <c r="K598" s="94" t="str">
        <f t="shared" si="312"/>
        <v/>
      </c>
      <c r="L598" s="94" t="str">
        <f t="shared" si="313"/>
        <v/>
      </c>
      <c r="M598" s="94" t="str">
        <f t="shared" si="314"/>
        <v/>
      </c>
      <c r="N598" s="94" t="str">
        <f t="shared" si="315"/>
        <v/>
      </c>
      <c r="O598" s="94" t="str">
        <f t="shared" si="316"/>
        <v/>
      </c>
      <c r="P598" s="94" t="str">
        <f t="shared" si="317"/>
        <v/>
      </c>
      <c r="Q598" s="94" t="str">
        <f t="shared" si="318"/>
        <v/>
      </c>
      <c r="R598" s="94" t="str">
        <f t="shared" si="319"/>
        <v/>
      </c>
      <c r="S598" s="94" t="str">
        <f t="shared" si="320"/>
        <v/>
      </c>
      <c r="T598" s="94" t="str">
        <f t="shared" si="321"/>
        <v/>
      </c>
      <c r="U598" s="94" t="str">
        <f t="shared" si="322"/>
        <v/>
      </c>
      <c r="V598" s="94" t="str">
        <f t="shared" si="323"/>
        <v/>
      </c>
      <c r="W598" s="94" t="str">
        <f t="shared" si="324"/>
        <v/>
      </c>
      <c r="X598" s="94" t="str">
        <f t="shared" si="325"/>
        <v/>
      </c>
      <c r="Y598" s="94" t="str">
        <f t="shared" si="326"/>
        <v/>
      </c>
      <c r="Z598" s="94" t="str">
        <f t="shared" si="327"/>
        <v/>
      </c>
      <c r="AA598" s="94" t="str">
        <f t="shared" si="328"/>
        <v/>
      </c>
      <c r="AB598" s="94" t="str">
        <f t="shared" si="329"/>
        <v/>
      </c>
      <c r="AC598" s="94" t="str">
        <f t="shared" si="330"/>
        <v/>
      </c>
      <c r="AD598" s="95" t="str">
        <f t="shared" si="331"/>
        <v/>
      </c>
    </row>
    <row r="599" spans="1:30" x14ac:dyDescent="0.25">
      <c r="A599" s="92" t="str">
        <f t="shared" si="304"/>
        <v/>
      </c>
      <c r="B599" s="51">
        <v>1</v>
      </c>
      <c r="C599" s="52" t="s">
        <v>784</v>
      </c>
      <c r="D599" s="93" t="str">
        <f t="shared" si="305"/>
        <v/>
      </c>
      <c r="E599" s="94" t="str">
        <f t="shared" si="306"/>
        <v/>
      </c>
      <c r="F599" s="94" t="str">
        <f t="shared" si="307"/>
        <v/>
      </c>
      <c r="G599" s="94" t="str">
        <f t="shared" si="308"/>
        <v/>
      </c>
      <c r="H599" s="94" t="str">
        <f t="shared" si="309"/>
        <v/>
      </c>
      <c r="I599" s="94" t="str">
        <f t="shared" si="310"/>
        <v/>
      </c>
      <c r="J599" s="94" t="str">
        <f t="shared" si="311"/>
        <v/>
      </c>
      <c r="K599" s="94" t="str">
        <f t="shared" si="312"/>
        <v/>
      </c>
      <c r="L599" s="94" t="str">
        <f t="shared" si="313"/>
        <v/>
      </c>
      <c r="M599" s="94" t="str">
        <f t="shared" si="314"/>
        <v/>
      </c>
      <c r="N599" s="94" t="str">
        <f t="shared" si="315"/>
        <v/>
      </c>
      <c r="O599" s="94" t="str">
        <f t="shared" si="316"/>
        <v/>
      </c>
      <c r="P599" s="94" t="str">
        <f t="shared" si="317"/>
        <v/>
      </c>
      <c r="Q599" s="94" t="str">
        <f t="shared" si="318"/>
        <v/>
      </c>
      <c r="R599" s="94" t="str">
        <f t="shared" si="319"/>
        <v/>
      </c>
      <c r="S599" s="94" t="str">
        <f t="shared" si="320"/>
        <v/>
      </c>
      <c r="T599" s="94" t="str">
        <f t="shared" si="321"/>
        <v/>
      </c>
      <c r="U599" s="94" t="str">
        <f t="shared" si="322"/>
        <v/>
      </c>
      <c r="V599" s="94" t="str">
        <f t="shared" si="323"/>
        <v/>
      </c>
      <c r="W599" s="94" t="str">
        <f t="shared" si="324"/>
        <v/>
      </c>
      <c r="X599" s="94" t="str">
        <f t="shared" si="325"/>
        <v/>
      </c>
      <c r="Y599" s="94" t="str">
        <f t="shared" si="326"/>
        <v/>
      </c>
      <c r="Z599" s="94" t="str">
        <f t="shared" si="327"/>
        <v/>
      </c>
      <c r="AA599" s="94" t="str">
        <f t="shared" si="328"/>
        <v/>
      </c>
      <c r="AB599" s="94" t="str">
        <f t="shared" si="329"/>
        <v/>
      </c>
      <c r="AC599" s="94" t="str">
        <f t="shared" si="330"/>
        <v/>
      </c>
      <c r="AD599" s="95" t="str">
        <f t="shared" si="331"/>
        <v/>
      </c>
    </row>
  </sheetData>
  <sheetProtection algorithmName="SHA-512" hashValue="EaZAQHYWCL0B9fYkIOJQBklCRIZsdLyoT08rIwb2CoqP8/pvdm4+F0LLcQqLvE08OKNVq9fVN0OnFUV1jk5d0g==" saltValue="zucfz10T6SeWd813BSULLw==" spinCount="100000" sheet="1" objects="1" scenarios="1" selectLockedCells="1"/>
  <autoFilter ref="B1:B599"/>
  <sortState ref="A2:AJ600">
    <sortCondition ref="A2:A600"/>
    <sortCondition ref="AE2:AE600"/>
    <sortCondition ref="C2:C600"/>
  </sortState>
  <pageMargins left="0.7" right="0.7" top="0.75" bottom="0.75" header="0.3" footer="0.3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sorteren_ere">
                <anchor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37</xdr:col>
                    <xdr:colOff>0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7"/>
  <dimension ref="A1:AH600"/>
  <sheetViews>
    <sheetView workbookViewId="0">
      <pane ySplit="1" topLeftCell="A2" activePane="bottomLeft" state="frozen"/>
      <selection activeCell="JV14" sqref="JV14"/>
      <selection pane="bottomLeft" activeCell="AK17" sqref="AK17"/>
    </sheetView>
  </sheetViews>
  <sheetFormatPr defaultRowHeight="15.75" x14ac:dyDescent="0.25"/>
  <cols>
    <col min="1" max="1" width="6.28515625" style="100" bestFit="1" customWidth="1"/>
    <col min="2" max="2" width="8" style="91" bestFit="1" customWidth="1"/>
    <col min="3" max="3" width="29.140625" style="101" bestFit="1" customWidth="1"/>
    <col min="4" max="5" width="3.28515625" style="102" customWidth="1"/>
    <col min="6" max="29" width="3.28515625" style="91" customWidth="1"/>
    <col min="30" max="30" width="6.42578125" style="100" bestFit="1" customWidth="1"/>
    <col min="31" max="31" width="5.42578125" style="100" hidden="1" customWidth="1"/>
    <col min="32" max="32" width="4" style="100" hidden="1" customWidth="1"/>
    <col min="33" max="33" width="5" style="100" hidden="1" customWidth="1"/>
    <col min="34" max="34" width="4.7109375" style="100" hidden="1" customWidth="1"/>
    <col min="35" max="16384" width="9.140625" style="91"/>
  </cols>
  <sheetData>
    <row r="1" spans="1:34" ht="16.5" thickBot="1" x14ac:dyDescent="0.3">
      <c r="A1" s="86" t="s">
        <v>85</v>
      </c>
      <c r="B1" s="87" t="s">
        <v>31</v>
      </c>
      <c r="C1" s="87" t="s">
        <v>32</v>
      </c>
      <c r="D1" s="89">
        <v>1</v>
      </c>
      <c r="E1" s="89">
        <v>2</v>
      </c>
      <c r="F1" s="89">
        <v>3</v>
      </c>
      <c r="G1" s="89">
        <v>4</v>
      </c>
      <c r="H1" s="89">
        <v>5</v>
      </c>
      <c r="I1" s="89">
        <v>6</v>
      </c>
      <c r="J1" s="89">
        <v>7</v>
      </c>
      <c r="K1" s="89">
        <v>8</v>
      </c>
      <c r="L1" s="89">
        <v>9</v>
      </c>
      <c r="M1" s="89">
        <v>10</v>
      </c>
      <c r="N1" s="89">
        <v>11</v>
      </c>
      <c r="O1" s="89">
        <v>12</v>
      </c>
      <c r="P1" s="89">
        <v>13</v>
      </c>
      <c r="Q1" s="89">
        <v>14</v>
      </c>
      <c r="R1" s="89">
        <v>15</v>
      </c>
      <c r="S1" s="89">
        <v>16</v>
      </c>
      <c r="T1" s="89">
        <v>17</v>
      </c>
      <c r="U1" s="89">
        <v>18</v>
      </c>
      <c r="V1" s="89">
        <v>19</v>
      </c>
      <c r="W1" s="89">
        <v>20</v>
      </c>
      <c r="X1" s="89">
        <v>21</v>
      </c>
      <c r="Y1" s="89">
        <v>22</v>
      </c>
      <c r="Z1" s="89">
        <v>23</v>
      </c>
      <c r="AA1" s="89">
        <v>24</v>
      </c>
      <c r="AB1" s="89">
        <v>25</v>
      </c>
      <c r="AC1" s="89">
        <v>26</v>
      </c>
      <c r="AD1" s="104" t="s">
        <v>33</v>
      </c>
      <c r="AE1" s="86" t="s">
        <v>154</v>
      </c>
      <c r="AF1" s="86" t="s">
        <v>84</v>
      </c>
      <c r="AG1" s="86" t="s">
        <v>86</v>
      </c>
      <c r="AH1" s="86" t="s">
        <v>136</v>
      </c>
    </row>
    <row r="2" spans="1:34" x14ac:dyDescent="0.25">
      <c r="A2" s="92">
        <f t="shared" ref="A2:A65" si="0">IF(AD2&lt;&gt;"",RANK(AD2,AD:AD),"")</f>
        <v>1</v>
      </c>
      <c r="B2" s="49">
        <v>2715</v>
      </c>
      <c r="C2" s="115" t="s">
        <v>482</v>
      </c>
      <c r="D2" s="94" t="str">
        <f t="shared" ref="D2:D65" si="1">IFERROR(VLOOKUP($B2,_1aw1,2,FALSE),"")</f>
        <v/>
      </c>
      <c r="E2" s="94">
        <f t="shared" ref="E2:E65" si="2">IFERROR(VLOOKUP($B2,_1aw2,2,FALSE),"")</f>
        <v>1</v>
      </c>
      <c r="F2" s="94">
        <f t="shared" ref="F2:F65" si="3">IFERROR(VLOOKUP($B2,_1aw3,2,FALSE),"")</f>
        <v>3</v>
      </c>
      <c r="G2" s="94">
        <f t="shared" ref="G2:G65" si="4">IFERROR(VLOOKUP($B2,_1aw4,2,FALSE),"")</f>
        <v>1</v>
      </c>
      <c r="H2" s="94">
        <f t="shared" ref="H2:H65" si="5">IFERROR(VLOOKUP($B2,_1aw5,2,FALSE),"")</f>
        <v>3</v>
      </c>
      <c r="I2" s="94">
        <f t="shared" ref="I2:I65" si="6">IFERROR(VLOOKUP($B2,_1aw6,2,FALSE),"")</f>
        <v>1</v>
      </c>
      <c r="J2" s="94">
        <f t="shared" ref="J2:J65" si="7">IFERROR(VLOOKUP($B2,_1aw7,2,FALSE),"")</f>
        <v>3</v>
      </c>
      <c r="K2" s="94">
        <f t="shared" ref="K2:K65" si="8">IFERROR(VLOOKUP($B2,_1aw8,2,FALSE),"")</f>
        <v>0</v>
      </c>
      <c r="L2" s="94">
        <f t="shared" ref="L2:L65" si="9">IFERROR(VLOOKUP($B2,_1aw9,2,FALSE),"")</f>
        <v>3</v>
      </c>
      <c r="M2" s="94">
        <f t="shared" ref="M2:M65" si="10">IFERROR(VLOOKUP($B2,_1aw10,2,FALSE),"")</f>
        <v>3</v>
      </c>
      <c r="N2" s="94">
        <f t="shared" ref="N2:N65" si="11">IFERROR(VLOOKUP($B2,_1aw11,2,FALSE),"")</f>
        <v>3</v>
      </c>
      <c r="O2" s="94">
        <f t="shared" ref="O2:O38" si="12">IFERROR(VLOOKUP($B2,_1aw12,2,FALSE),"")</f>
        <v>3</v>
      </c>
      <c r="P2" s="94">
        <f t="shared" ref="P2:P65" si="13">IFERROR(VLOOKUP($B2,_1aw13,2,FALSE),"")</f>
        <v>3</v>
      </c>
      <c r="Q2" s="94" t="str">
        <f t="shared" ref="Q2:Q65" si="14">IFERROR(VLOOKUP($B2,_1aw14,2,FALSE),"")</f>
        <v/>
      </c>
      <c r="R2" s="94">
        <f t="shared" ref="R2:R65" si="15">IFERROR(VLOOKUP($B2,_1aw15,2,FALSE),"")</f>
        <v>3</v>
      </c>
      <c r="S2" s="94">
        <f t="shared" ref="S2:S65" si="16">IFERROR(VLOOKUP($B2,_1aw16,2,FALSE),"")</f>
        <v>3</v>
      </c>
      <c r="T2" s="94">
        <f t="shared" ref="T2:T65" si="17">IFERROR(VLOOKUP($B2,_1aw17,2,FALSE),"")</f>
        <v>3</v>
      </c>
      <c r="U2" s="94">
        <f t="shared" ref="U2:U65" si="18">IFERROR(VLOOKUP($B2,_1aw18,2,FALSE),"")</f>
        <v>3</v>
      </c>
      <c r="V2" s="94">
        <f t="shared" ref="V2:V65" si="19">IFERROR(VLOOKUP($B2,_1aw19,2,FALSE),"")</f>
        <v>3</v>
      </c>
      <c r="W2" s="94">
        <f t="shared" ref="W2:W38" si="20">IFERROR(VLOOKUP($B2,_1aw20,2,FALSE),"")</f>
        <v>3</v>
      </c>
      <c r="X2" s="94">
        <f t="shared" ref="X2:X65" si="21">IFERROR(VLOOKUP($B2,_1aw21,2,FALSE),"")</f>
        <v>3</v>
      </c>
      <c r="Y2" s="94">
        <f t="shared" ref="Y2:Y65" si="22">IFERROR(VLOOKUP($B2,_1aw22,2,FALSE),"")</f>
        <v>1</v>
      </c>
      <c r="Z2" s="94">
        <f t="shared" ref="Z2:Z38" si="23">IFERROR(VLOOKUP($B2,_1aw23,2,FALSE),"")</f>
        <v>3</v>
      </c>
      <c r="AA2" s="94">
        <f t="shared" ref="AA2:AA65" si="24">IFERROR(VLOOKUP($B2,_1aw24,2,FALSE),"")</f>
        <v>3</v>
      </c>
      <c r="AB2" s="94">
        <f t="shared" ref="AB2:AB65" si="25">IFERROR(VLOOKUP($B2,_1aw25,2,FALSE),"")</f>
        <v>3</v>
      </c>
      <c r="AC2" s="94">
        <f t="shared" ref="AC2:AC65" si="26">IFERROR(VLOOKUP($B2,_1aw26,2,FALSE),"")</f>
        <v>3</v>
      </c>
      <c r="AD2" s="92">
        <f t="shared" ref="AD2:AD65" si="27">IF(COUNTIF(D2:AC2,"&gt;=0"),SUM(D2:AC2),"")</f>
        <v>61</v>
      </c>
      <c r="AE2" s="92">
        <f t="shared" ref="AE2:AE33" si="28">IF(B2&lt;&gt;"",COUNT(D2:AC2),"")</f>
        <v>24</v>
      </c>
      <c r="AF2" s="97">
        <f t="shared" ref="AF2:AF33" si="29">IFERROR(((AG2*2)+(AH2*1))/(AE2*2),"")</f>
        <v>8.3333333333333329E-2</v>
      </c>
      <c r="AG2" s="92">
        <f t="shared" ref="AG2:AG33" si="30">IF(B2&lt;&gt;"",COUNTIF(D2:AC2,"=2"),"")</f>
        <v>0</v>
      </c>
      <c r="AH2" s="92">
        <f t="shared" ref="AH2:AH33" si="31">IF(B2&lt;&gt;"",COUNTIF(D2:AC2,"=1"),"")</f>
        <v>4</v>
      </c>
    </row>
    <row r="3" spans="1:34" x14ac:dyDescent="0.25">
      <c r="A3" s="92">
        <f t="shared" si="0"/>
        <v>2</v>
      </c>
      <c r="B3" s="49">
        <v>3232</v>
      </c>
      <c r="C3" s="115" t="s">
        <v>730</v>
      </c>
      <c r="D3" s="94" t="str">
        <f t="shared" si="1"/>
        <v/>
      </c>
      <c r="E3" s="94">
        <f t="shared" si="2"/>
        <v>3</v>
      </c>
      <c r="F3" s="94">
        <f t="shared" si="3"/>
        <v>3</v>
      </c>
      <c r="G3" s="94">
        <f t="shared" si="4"/>
        <v>3</v>
      </c>
      <c r="H3" s="94">
        <f t="shared" si="5"/>
        <v>1</v>
      </c>
      <c r="I3" s="94">
        <f t="shared" si="6"/>
        <v>3</v>
      </c>
      <c r="J3" s="94">
        <f t="shared" si="7"/>
        <v>3</v>
      </c>
      <c r="K3" s="94">
        <f t="shared" si="8"/>
        <v>3</v>
      </c>
      <c r="L3" s="94">
        <f t="shared" si="9"/>
        <v>1</v>
      </c>
      <c r="M3" s="94">
        <f t="shared" si="10"/>
        <v>3</v>
      </c>
      <c r="N3" s="94">
        <f t="shared" si="11"/>
        <v>3</v>
      </c>
      <c r="O3" s="94">
        <f t="shared" si="12"/>
        <v>3</v>
      </c>
      <c r="P3" s="94">
        <f t="shared" si="13"/>
        <v>1</v>
      </c>
      <c r="Q3" s="94" t="str">
        <f t="shared" si="14"/>
        <v/>
      </c>
      <c r="R3" s="94">
        <f t="shared" si="15"/>
        <v>3</v>
      </c>
      <c r="S3" s="94">
        <f t="shared" si="16"/>
        <v>1</v>
      </c>
      <c r="T3" s="94">
        <f t="shared" si="17"/>
        <v>3</v>
      </c>
      <c r="U3" s="94">
        <f t="shared" si="18"/>
        <v>3</v>
      </c>
      <c r="V3" s="94">
        <f t="shared" si="19"/>
        <v>3</v>
      </c>
      <c r="W3" s="94">
        <f t="shared" si="20"/>
        <v>3</v>
      </c>
      <c r="X3" s="94">
        <f t="shared" si="21"/>
        <v>3</v>
      </c>
      <c r="Y3" s="94">
        <f t="shared" si="22"/>
        <v>1</v>
      </c>
      <c r="Z3" s="94">
        <f t="shared" si="23"/>
        <v>1</v>
      </c>
      <c r="AA3" s="94">
        <f t="shared" si="24"/>
        <v>1</v>
      </c>
      <c r="AB3" s="94">
        <f t="shared" si="25"/>
        <v>1</v>
      </c>
      <c r="AC3" s="94">
        <f t="shared" si="26"/>
        <v>3</v>
      </c>
      <c r="AD3" s="92">
        <f t="shared" si="27"/>
        <v>56</v>
      </c>
      <c r="AE3" s="92">
        <f t="shared" si="28"/>
        <v>24</v>
      </c>
      <c r="AF3" s="97">
        <f t="shared" si="29"/>
        <v>0.16666666666666666</v>
      </c>
      <c r="AG3" s="92">
        <f t="shared" si="30"/>
        <v>0</v>
      </c>
      <c r="AH3" s="92">
        <f t="shared" si="31"/>
        <v>8</v>
      </c>
    </row>
    <row r="4" spans="1:34" x14ac:dyDescent="0.25">
      <c r="A4" s="92">
        <f t="shared" si="0"/>
        <v>3</v>
      </c>
      <c r="B4" s="49">
        <v>3261</v>
      </c>
      <c r="C4" s="115" t="s">
        <v>366</v>
      </c>
      <c r="D4" s="94">
        <f t="shared" si="1"/>
        <v>1</v>
      </c>
      <c r="E4" s="94">
        <f t="shared" si="2"/>
        <v>1</v>
      </c>
      <c r="F4" s="94">
        <f t="shared" si="3"/>
        <v>3</v>
      </c>
      <c r="G4" s="94">
        <f t="shared" si="4"/>
        <v>3</v>
      </c>
      <c r="H4" s="94">
        <f t="shared" si="5"/>
        <v>1</v>
      </c>
      <c r="I4" s="94">
        <f t="shared" si="6"/>
        <v>1</v>
      </c>
      <c r="J4" s="94" t="str">
        <f t="shared" si="7"/>
        <v/>
      </c>
      <c r="K4" s="94">
        <f t="shared" si="8"/>
        <v>3</v>
      </c>
      <c r="L4" s="94">
        <f t="shared" si="9"/>
        <v>3</v>
      </c>
      <c r="M4" s="94">
        <f t="shared" si="10"/>
        <v>3</v>
      </c>
      <c r="N4" s="94">
        <f t="shared" si="11"/>
        <v>1</v>
      </c>
      <c r="O4" s="94">
        <f t="shared" si="12"/>
        <v>3</v>
      </c>
      <c r="P4" s="94">
        <f t="shared" si="13"/>
        <v>3</v>
      </c>
      <c r="Q4" s="94">
        <f t="shared" si="14"/>
        <v>3</v>
      </c>
      <c r="R4" s="94">
        <f t="shared" si="15"/>
        <v>3</v>
      </c>
      <c r="S4" s="94">
        <f t="shared" si="16"/>
        <v>3</v>
      </c>
      <c r="T4" s="94">
        <f t="shared" si="17"/>
        <v>3</v>
      </c>
      <c r="U4" s="94">
        <f t="shared" si="18"/>
        <v>3</v>
      </c>
      <c r="V4" s="94">
        <f t="shared" si="19"/>
        <v>0</v>
      </c>
      <c r="W4" s="94" t="str">
        <f t="shared" si="20"/>
        <v/>
      </c>
      <c r="X4" s="94">
        <f t="shared" si="21"/>
        <v>3</v>
      </c>
      <c r="Y4" s="94">
        <f t="shared" si="22"/>
        <v>3</v>
      </c>
      <c r="Z4" s="94">
        <f t="shared" si="23"/>
        <v>3</v>
      </c>
      <c r="AA4" s="94">
        <f t="shared" si="24"/>
        <v>1</v>
      </c>
      <c r="AB4" s="94">
        <f t="shared" si="25"/>
        <v>3</v>
      </c>
      <c r="AC4" s="94">
        <f t="shared" si="26"/>
        <v>1</v>
      </c>
      <c r="AD4" s="92">
        <f t="shared" si="27"/>
        <v>55</v>
      </c>
      <c r="AE4" s="92">
        <f t="shared" si="28"/>
        <v>24</v>
      </c>
      <c r="AF4" s="97">
        <f t="shared" si="29"/>
        <v>0.14583333333333334</v>
      </c>
      <c r="AG4" s="92">
        <f t="shared" si="30"/>
        <v>0</v>
      </c>
      <c r="AH4" s="92">
        <f t="shared" si="31"/>
        <v>7</v>
      </c>
    </row>
    <row r="5" spans="1:34" x14ac:dyDescent="0.25">
      <c r="A5" s="92">
        <f t="shared" si="0"/>
        <v>4</v>
      </c>
      <c r="B5" s="49">
        <v>4970</v>
      </c>
      <c r="C5" s="115" t="s">
        <v>682</v>
      </c>
      <c r="D5" s="94">
        <f t="shared" si="1"/>
        <v>1</v>
      </c>
      <c r="E5" s="94">
        <f t="shared" si="2"/>
        <v>3</v>
      </c>
      <c r="F5" s="94">
        <f t="shared" si="3"/>
        <v>3</v>
      </c>
      <c r="G5" s="94" t="str">
        <f t="shared" si="4"/>
        <v/>
      </c>
      <c r="H5" s="94">
        <f t="shared" si="5"/>
        <v>1</v>
      </c>
      <c r="I5" s="94">
        <f t="shared" si="6"/>
        <v>3</v>
      </c>
      <c r="J5" s="94">
        <f t="shared" si="7"/>
        <v>3</v>
      </c>
      <c r="K5" s="94">
        <f t="shared" si="8"/>
        <v>1</v>
      </c>
      <c r="L5" s="94">
        <f t="shared" si="9"/>
        <v>1</v>
      </c>
      <c r="M5" s="94">
        <f t="shared" si="10"/>
        <v>3</v>
      </c>
      <c r="N5" s="94">
        <f t="shared" si="11"/>
        <v>1</v>
      </c>
      <c r="O5" s="94">
        <f t="shared" si="12"/>
        <v>3</v>
      </c>
      <c r="P5" s="94">
        <f t="shared" si="13"/>
        <v>3</v>
      </c>
      <c r="Q5" s="94">
        <f t="shared" si="14"/>
        <v>3</v>
      </c>
      <c r="R5" s="94">
        <f t="shared" si="15"/>
        <v>3</v>
      </c>
      <c r="S5" s="94">
        <f t="shared" si="16"/>
        <v>3</v>
      </c>
      <c r="T5" s="94" t="str">
        <f t="shared" si="17"/>
        <v/>
      </c>
      <c r="U5" s="94">
        <f t="shared" si="18"/>
        <v>1</v>
      </c>
      <c r="V5" s="94">
        <f t="shared" si="19"/>
        <v>3</v>
      </c>
      <c r="W5" s="94">
        <f t="shared" si="20"/>
        <v>1</v>
      </c>
      <c r="X5" s="94">
        <f t="shared" si="21"/>
        <v>3</v>
      </c>
      <c r="Y5" s="94">
        <f t="shared" si="22"/>
        <v>3</v>
      </c>
      <c r="Z5" s="94">
        <f t="shared" si="23"/>
        <v>3</v>
      </c>
      <c r="AA5" s="94">
        <f t="shared" si="24"/>
        <v>3</v>
      </c>
      <c r="AB5" s="94">
        <f t="shared" si="25"/>
        <v>1</v>
      </c>
      <c r="AC5" s="94">
        <f t="shared" si="26"/>
        <v>1</v>
      </c>
      <c r="AD5" s="92">
        <f t="shared" si="27"/>
        <v>54</v>
      </c>
      <c r="AE5" s="92">
        <f t="shared" si="28"/>
        <v>24</v>
      </c>
      <c r="AF5" s="97">
        <f t="shared" si="29"/>
        <v>0.1875</v>
      </c>
      <c r="AG5" s="92">
        <f t="shared" si="30"/>
        <v>0</v>
      </c>
      <c r="AH5" s="92">
        <f t="shared" si="31"/>
        <v>9</v>
      </c>
    </row>
    <row r="6" spans="1:34" x14ac:dyDescent="0.25">
      <c r="A6" s="92">
        <f t="shared" si="0"/>
        <v>5</v>
      </c>
      <c r="B6" s="49">
        <v>4000</v>
      </c>
      <c r="C6" s="115" t="s">
        <v>447</v>
      </c>
      <c r="D6" s="94">
        <f t="shared" si="1"/>
        <v>3</v>
      </c>
      <c r="E6" s="94" t="str">
        <f t="shared" si="2"/>
        <v/>
      </c>
      <c r="F6" s="94">
        <f t="shared" si="3"/>
        <v>3</v>
      </c>
      <c r="G6" s="94">
        <f t="shared" si="4"/>
        <v>3</v>
      </c>
      <c r="H6" s="94" t="str">
        <f t="shared" si="5"/>
        <v/>
      </c>
      <c r="I6" s="94">
        <f t="shared" si="6"/>
        <v>1</v>
      </c>
      <c r="J6" s="94">
        <f t="shared" si="7"/>
        <v>1</v>
      </c>
      <c r="K6" s="94">
        <f t="shared" si="8"/>
        <v>3</v>
      </c>
      <c r="L6" s="94">
        <f t="shared" si="9"/>
        <v>1</v>
      </c>
      <c r="M6" s="94">
        <f t="shared" si="10"/>
        <v>3</v>
      </c>
      <c r="N6" s="94">
        <f t="shared" si="11"/>
        <v>1</v>
      </c>
      <c r="O6" s="94">
        <f t="shared" si="12"/>
        <v>1</v>
      </c>
      <c r="P6" s="94">
        <f t="shared" si="13"/>
        <v>3</v>
      </c>
      <c r="Q6" s="94">
        <f t="shared" si="14"/>
        <v>3</v>
      </c>
      <c r="R6" s="94">
        <f t="shared" si="15"/>
        <v>1</v>
      </c>
      <c r="S6" s="94">
        <f t="shared" si="16"/>
        <v>3</v>
      </c>
      <c r="T6" s="94">
        <f t="shared" si="17"/>
        <v>1</v>
      </c>
      <c r="U6" s="94" t="str">
        <f t="shared" si="18"/>
        <v/>
      </c>
      <c r="V6" s="94">
        <f t="shared" si="19"/>
        <v>1</v>
      </c>
      <c r="W6" s="94">
        <f t="shared" si="20"/>
        <v>1</v>
      </c>
      <c r="X6" s="94">
        <f t="shared" si="21"/>
        <v>3</v>
      </c>
      <c r="Y6" s="94">
        <f t="shared" si="22"/>
        <v>3</v>
      </c>
      <c r="Z6" s="94">
        <f t="shared" si="23"/>
        <v>3</v>
      </c>
      <c r="AA6" s="94">
        <f t="shared" si="24"/>
        <v>1</v>
      </c>
      <c r="AB6" s="94">
        <f t="shared" si="25"/>
        <v>0</v>
      </c>
      <c r="AC6" s="94">
        <f t="shared" si="26"/>
        <v>3</v>
      </c>
      <c r="AD6" s="92">
        <f t="shared" si="27"/>
        <v>46</v>
      </c>
      <c r="AE6" s="92">
        <f t="shared" si="28"/>
        <v>23</v>
      </c>
      <c r="AF6" s="97">
        <f t="shared" si="29"/>
        <v>0.21739130434782608</v>
      </c>
      <c r="AG6" s="92">
        <f t="shared" si="30"/>
        <v>0</v>
      </c>
      <c r="AH6" s="92">
        <f t="shared" si="31"/>
        <v>10</v>
      </c>
    </row>
    <row r="7" spans="1:34" x14ac:dyDescent="0.25">
      <c r="A7" s="92">
        <f t="shared" si="0"/>
        <v>5</v>
      </c>
      <c r="B7" s="49">
        <v>3647</v>
      </c>
      <c r="C7" s="115" t="s">
        <v>450</v>
      </c>
      <c r="D7" s="94">
        <f t="shared" si="1"/>
        <v>3</v>
      </c>
      <c r="E7" s="94">
        <f t="shared" si="2"/>
        <v>3</v>
      </c>
      <c r="F7" s="94">
        <f t="shared" si="3"/>
        <v>0</v>
      </c>
      <c r="G7" s="94">
        <f t="shared" si="4"/>
        <v>3</v>
      </c>
      <c r="H7" s="94" t="str">
        <f t="shared" si="5"/>
        <v/>
      </c>
      <c r="I7" s="94">
        <f t="shared" si="6"/>
        <v>1</v>
      </c>
      <c r="J7" s="94">
        <f t="shared" si="7"/>
        <v>0</v>
      </c>
      <c r="K7" s="94">
        <f t="shared" si="8"/>
        <v>3</v>
      </c>
      <c r="L7" s="94">
        <f t="shared" si="9"/>
        <v>3</v>
      </c>
      <c r="M7" s="94">
        <f t="shared" si="10"/>
        <v>1</v>
      </c>
      <c r="N7" s="94">
        <f t="shared" si="11"/>
        <v>0</v>
      </c>
      <c r="O7" s="94">
        <f t="shared" si="12"/>
        <v>3</v>
      </c>
      <c r="P7" s="94">
        <f t="shared" si="13"/>
        <v>0</v>
      </c>
      <c r="Q7" s="94">
        <f t="shared" si="14"/>
        <v>3</v>
      </c>
      <c r="R7" s="94">
        <f t="shared" si="15"/>
        <v>3</v>
      </c>
      <c r="S7" s="94">
        <f t="shared" si="16"/>
        <v>3</v>
      </c>
      <c r="T7" s="94">
        <f t="shared" si="17"/>
        <v>3</v>
      </c>
      <c r="U7" s="94" t="str">
        <f t="shared" si="18"/>
        <v/>
      </c>
      <c r="V7" s="94" t="str">
        <f t="shared" si="19"/>
        <v/>
      </c>
      <c r="W7" s="94">
        <f t="shared" si="20"/>
        <v>3</v>
      </c>
      <c r="X7" s="94">
        <f t="shared" si="21"/>
        <v>3</v>
      </c>
      <c r="Y7" s="94">
        <f t="shared" si="22"/>
        <v>1</v>
      </c>
      <c r="Z7" s="94">
        <f t="shared" si="23"/>
        <v>3</v>
      </c>
      <c r="AA7" s="94">
        <f t="shared" si="24"/>
        <v>1</v>
      </c>
      <c r="AB7" s="94">
        <f t="shared" si="25"/>
        <v>0</v>
      </c>
      <c r="AC7" s="94">
        <f t="shared" si="26"/>
        <v>3</v>
      </c>
      <c r="AD7" s="92">
        <f t="shared" si="27"/>
        <v>46</v>
      </c>
      <c r="AE7" s="92">
        <f t="shared" si="28"/>
        <v>23</v>
      </c>
      <c r="AF7" s="97">
        <f t="shared" si="29"/>
        <v>8.6956521739130432E-2</v>
      </c>
      <c r="AG7" s="92">
        <f t="shared" si="30"/>
        <v>0</v>
      </c>
      <c r="AH7" s="92">
        <f t="shared" si="31"/>
        <v>4</v>
      </c>
    </row>
    <row r="8" spans="1:34" x14ac:dyDescent="0.25">
      <c r="A8" s="92">
        <f t="shared" si="0"/>
        <v>7</v>
      </c>
      <c r="B8" s="49">
        <v>3923</v>
      </c>
      <c r="C8" s="115" t="s">
        <v>764</v>
      </c>
      <c r="D8" s="94">
        <f t="shared" si="1"/>
        <v>1</v>
      </c>
      <c r="E8" s="94" t="str">
        <f t="shared" si="2"/>
        <v/>
      </c>
      <c r="F8" s="94" t="str">
        <f t="shared" si="3"/>
        <v/>
      </c>
      <c r="G8" s="94">
        <f t="shared" si="4"/>
        <v>1</v>
      </c>
      <c r="H8" s="94">
        <f t="shared" si="5"/>
        <v>1</v>
      </c>
      <c r="I8" s="94">
        <f t="shared" si="6"/>
        <v>1</v>
      </c>
      <c r="J8" s="94">
        <f t="shared" si="7"/>
        <v>1</v>
      </c>
      <c r="K8" s="94">
        <f t="shared" si="8"/>
        <v>3</v>
      </c>
      <c r="L8" s="94">
        <f t="shared" si="9"/>
        <v>3</v>
      </c>
      <c r="M8" s="94">
        <f t="shared" si="10"/>
        <v>1</v>
      </c>
      <c r="N8" s="94">
        <f t="shared" si="11"/>
        <v>3</v>
      </c>
      <c r="O8" s="94">
        <f t="shared" si="12"/>
        <v>3</v>
      </c>
      <c r="P8" s="94">
        <f t="shared" si="13"/>
        <v>3</v>
      </c>
      <c r="Q8" s="94">
        <f t="shared" si="14"/>
        <v>1</v>
      </c>
      <c r="R8" s="94" t="str">
        <f t="shared" si="15"/>
        <v/>
      </c>
      <c r="S8" s="94">
        <f t="shared" si="16"/>
        <v>1</v>
      </c>
      <c r="T8" s="94">
        <f t="shared" si="17"/>
        <v>0</v>
      </c>
      <c r="U8" s="94">
        <f t="shared" si="18"/>
        <v>3</v>
      </c>
      <c r="V8" s="94">
        <f t="shared" si="19"/>
        <v>3</v>
      </c>
      <c r="W8" s="94">
        <f t="shared" si="20"/>
        <v>3</v>
      </c>
      <c r="X8" s="94">
        <f t="shared" si="21"/>
        <v>0</v>
      </c>
      <c r="Y8" s="94">
        <f t="shared" si="22"/>
        <v>3</v>
      </c>
      <c r="Z8" s="94" t="str">
        <f t="shared" si="23"/>
        <v/>
      </c>
      <c r="AA8" s="94">
        <f t="shared" si="24"/>
        <v>3</v>
      </c>
      <c r="AB8" s="94">
        <f t="shared" si="25"/>
        <v>3</v>
      </c>
      <c r="AC8" s="94">
        <f t="shared" si="26"/>
        <v>3</v>
      </c>
      <c r="AD8" s="92">
        <f t="shared" si="27"/>
        <v>44</v>
      </c>
      <c r="AE8" s="92">
        <f t="shared" si="28"/>
        <v>22</v>
      </c>
      <c r="AF8" s="97">
        <f t="shared" si="29"/>
        <v>0.18181818181818182</v>
      </c>
      <c r="AG8" s="92">
        <f t="shared" si="30"/>
        <v>0</v>
      </c>
      <c r="AH8" s="92">
        <f t="shared" si="31"/>
        <v>8</v>
      </c>
    </row>
    <row r="9" spans="1:34" x14ac:dyDescent="0.25">
      <c r="A9" s="92">
        <f t="shared" si="0"/>
        <v>7</v>
      </c>
      <c r="B9" s="49">
        <v>2879</v>
      </c>
      <c r="C9" s="115" t="s">
        <v>338</v>
      </c>
      <c r="D9" s="94" t="str">
        <f t="shared" si="1"/>
        <v/>
      </c>
      <c r="E9" s="94">
        <f t="shared" si="2"/>
        <v>1</v>
      </c>
      <c r="F9" s="94">
        <f t="shared" si="3"/>
        <v>3</v>
      </c>
      <c r="G9" s="94">
        <f t="shared" si="4"/>
        <v>0</v>
      </c>
      <c r="H9" s="94">
        <f t="shared" si="5"/>
        <v>3</v>
      </c>
      <c r="I9" s="94">
        <f t="shared" si="6"/>
        <v>1</v>
      </c>
      <c r="J9" s="94">
        <f t="shared" si="7"/>
        <v>3</v>
      </c>
      <c r="K9" s="94">
        <f t="shared" si="8"/>
        <v>1</v>
      </c>
      <c r="L9" s="94">
        <f t="shared" si="9"/>
        <v>1</v>
      </c>
      <c r="M9" s="94">
        <f t="shared" si="10"/>
        <v>3</v>
      </c>
      <c r="N9" s="94">
        <f t="shared" si="11"/>
        <v>3</v>
      </c>
      <c r="O9" s="94">
        <f t="shared" si="12"/>
        <v>1</v>
      </c>
      <c r="P9" s="94">
        <f t="shared" si="13"/>
        <v>1</v>
      </c>
      <c r="Q9" s="94" t="str">
        <f t="shared" si="14"/>
        <v/>
      </c>
      <c r="R9" s="94" t="str">
        <f t="shared" si="15"/>
        <v/>
      </c>
      <c r="S9" s="94">
        <f t="shared" si="16"/>
        <v>3</v>
      </c>
      <c r="T9" s="94">
        <f t="shared" si="17"/>
        <v>3</v>
      </c>
      <c r="U9" s="94">
        <f t="shared" si="18"/>
        <v>0</v>
      </c>
      <c r="V9" s="94">
        <f t="shared" si="19"/>
        <v>3</v>
      </c>
      <c r="W9" s="94">
        <f t="shared" si="20"/>
        <v>3</v>
      </c>
      <c r="X9" s="94">
        <f t="shared" si="21"/>
        <v>0</v>
      </c>
      <c r="Y9" s="94">
        <f t="shared" si="22"/>
        <v>1</v>
      </c>
      <c r="Z9" s="94">
        <f t="shared" si="23"/>
        <v>1</v>
      </c>
      <c r="AA9" s="94">
        <f t="shared" si="24"/>
        <v>3</v>
      </c>
      <c r="AB9" s="94">
        <f t="shared" si="25"/>
        <v>3</v>
      </c>
      <c r="AC9" s="94">
        <f t="shared" si="26"/>
        <v>3</v>
      </c>
      <c r="AD9" s="92">
        <f t="shared" si="27"/>
        <v>44</v>
      </c>
      <c r="AE9" s="92">
        <f t="shared" si="28"/>
        <v>23</v>
      </c>
      <c r="AF9" s="97">
        <f t="shared" si="29"/>
        <v>0.17391304347826086</v>
      </c>
      <c r="AG9" s="92">
        <f t="shared" si="30"/>
        <v>0</v>
      </c>
      <c r="AH9" s="92">
        <f t="shared" si="31"/>
        <v>8</v>
      </c>
    </row>
    <row r="10" spans="1:34" x14ac:dyDescent="0.25">
      <c r="A10" s="92">
        <f t="shared" si="0"/>
        <v>9</v>
      </c>
      <c r="B10" s="49">
        <v>304</v>
      </c>
      <c r="C10" s="115" t="s">
        <v>531</v>
      </c>
      <c r="D10" s="94">
        <f t="shared" si="1"/>
        <v>3</v>
      </c>
      <c r="E10" s="94">
        <f t="shared" si="2"/>
        <v>3</v>
      </c>
      <c r="F10" s="94">
        <f t="shared" si="3"/>
        <v>3</v>
      </c>
      <c r="G10" s="94">
        <f t="shared" si="4"/>
        <v>1</v>
      </c>
      <c r="H10" s="94">
        <f t="shared" si="5"/>
        <v>1</v>
      </c>
      <c r="I10" s="94">
        <f t="shared" si="6"/>
        <v>1</v>
      </c>
      <c r="J10" s="94" t="str">
        <f t="shared" si="7"/>
        <v/>
      </c>
      <c r="K10" s="94">
        <f t="shared" si="8"/>
        <v>0</v>
      </c>
      <c r="L10" s="94">
        <f t="shared" si="9"/>
        <v>0</v>
      </c>
      <c r="M10" s="94">
        <f t="shared" si="10"/>
        <v>3</v>
      </c>
      <c r="N10" s="94">
        <f t="shared" si="11"/>
        <v>3</v>
      </c>
      <c r="O10" s="94">
        <f t="shared" si="12"/>
        <v>3</v>
      </c>
      <c r="P10" s="94">
        <f t="shared" si="13"/>
        <v>3</v>
      </c>
      <c r="Q10" s="94">
        <f t="shared" si="14"/>
        <v>0</v>
      </c>
      <c r="R10" s="94">
        <f t="shared" si="15"/>
        <v>3</v>
      </c>
      <c r="S10" s="94">
        <f t="shared" si="16"/>
        <v>1</v>
      </c>
      <c r="T10" s="94">
        <f t="shared" si="17"/>
        <v>3</v>
      </c>
      <c r="U10" s="94">
        <f t="shared" si="18"/>
        <v>3</v>
      </c>
      <c r="V10" s="94">
        <f t="shared" si="19"/>
        <v>1</v>
      </c>
      <c r="W10" s="94" t="str">
        <f t="shared" si="20"/>
        <v/>
      </c>
      <c r="X10" s="94">
        <f t="shared" si="21"/>
        <v>1</v>
      </c>
      <c r="Y10" s="94">
        <f t="shared" si="22"/>
        <v>1</v>
      </c>
      <c r="Z10" s="94">
        <f t="shared" si="23"/>
        <v>1</v>
      </c>
      <c r="AA10" s="94">
        <f t="shared" si="24"/>
        <v>1</v>
      </c>
      <c r="AB10" s="94">
        <f t="shared" si="25"/>
        <v>3</v>
      </c>
      <c r="AC10" s="94" t="str">
        <f t="shared" si="26"/>
        <v/>
      </c>
      <c r="AD10" s="92">
        <f t="shared" si="27"/>
        <v>42</v>
      </c>
      <c r="AE10" s="92">
        <f t="shared" si="28"/>
        <v>23</v>
      </c>
      <c r="AF10" s="97">
        <f t="shared" si="29"/>
        <v>0.19565217391304349</v>
      </c>
      <c r="AG10" s="92">
        <f t="shared" si="30"/>
        <v>0</v>
      </c>
      <c r="AH10" s="92">
        <f t="shared" si="31"/>
        <v>9</v>
      </c>
    </row>
    <row r="11" spans="1:34" x14ac:dyDescent="0.25">
      <c r="A11" s="92">
        <f t="shared" si="0"/>
        <v>10</v>
      </c>
      <c r="B11" s="49">
        <v>3082</v>
      </c>
      <c r="C11" s="115" t="s">
        <v>541</v>
      </c>
      <c r="D11" s="94" t="str">
        <f t="shared" si="1"/>
        <v/>
      </c>
      <c r="E11" s="94">
        <f t="shared" si="2"/>
        <v>3</v>
      </c>
      <c r="F11" s="94" t="str">
        <f t="shared" si="3"/>
        <v/>
      </c>
      <c r="G11" s="94">
        <f t="shared" si="4"/>
        <v>1</v>
      </c>
      <c r="H11" s="94">
        <f t="shared" si="5"/>
        <v>3</v>
      </c>
      <c r="I11" s="94">
        <f t="shared" si="6"/>
        <v>0</v>
      </c>
      <c r="J11" s="94">
        <f t="shared" si="7"/>
        <v>3</v>
      </c>
      <c r="K11" s="94">
        <f t="shared" si="8"/>
        <v>1</v>
      </c>
      <c r="L11" s="94">
        <f t="shared" si="9"/>
        <v>1</v>
      </c>
      <c r="M11" s="94">
        <f t="shared" si="10"/>
        <v>3</v>
      </c>
      <c r="N11" s="94">
        <f t="shared" si="11"/>
        <v>3</v>
      </c>
      <c r="O11" s="94" t="str">
        <f t="shared" si="12"/>
        <v/>
      </c>
      <c r="P11" s="94">
        <f t="shared" si="13"/>
        <v>1</v>
      </c>
      <c r="Q11" s="94" t="str">
        <f t="shared" si="14"/>
        <v/>
      </c>
      <c r="R11" s="94">
        <f t="shared" si="15"/>
        <v>0</v>
      </c>
      <c r="S11" s="94">
        <f t="shared" si="16"/>
        <v>1</v>
      </c>
      <c r="T11" s="94">
        <f t="shared" si="17"/>
        <v>3</v>
      </c>
      <c r="U11" s="94">
        <f t="shared" si="18"/>
        <v>3</v>
      </c>
      <c r="V11" s="94" t="str">
        <f t="shared" si="19"/>
        <v/>
      </c>
      <c r="W11" s="94">
        <f t="shared" si="20"/>
        <v>3</v>
      </c>
      <c r="X11" s="94">
        <f t="shared" si="21"/>
        <v>3</v>
      </c>
      <c r="Y11" s="94">
        <f t="shared" si="22"/>
        <v>0</v>
      </c>
      <c r="Z11" s="94">
        <f t="shared" si="23"/>
        <v>3</v>
      </c>
      <c r="AA11" s="94">
        <f t="shared" si="24"/>
        <v>0</v>
      </c>
      <c r="AB11" s="94">
        <f t="shared" si="25"/>
        <v>3</v>
      </c>
      <c r="AC11" s="94">
        <f t="shared" si="26"/>
        <v>3</v>
      </c>
      <c r="AD11" s="92">
        <f t="shared" si="27"/>
        <v>41</v>
      </c>
      <c r="AE11" s="92">
        <f t="shared" si="28"/>
        <v>21</v>
      </c>
      <c r="AF11" s="97">
        <f t="shared" si="29"/>
        <v>0.11904761904761904</v>
      </c>
      <c r="AG11" s="92">
        <f t="shared" si="30"/>
        <v>0</v>
      </c>
      <c r="AH11" s="92">
        <f t="shared" si="31"/>
        <v>5</v>
      </c>
    </row>
    <row r="12" spans="1:34" x14ac:dyDescent="0.25">
      <c r="A12" s="92">
        <f t="shared" si="0"/>
        <v>10</v>
      </c>
      <c r="B12" s="49">
        <v>3349</v>
      </c>
      <c r="C12" s="115" t="s">
        <v>339</v>
      </c>
      <c r="D12" s="94" t="str">
        <f t="shared" si="1"/>
        <v/>
      </c>
      <c r="E12" s="94">
        <f t="shared" si="2"/>
        <v>1</v>
      </c>
      <c r="F12" s="94">
        <f t="shared" si="3"/>
        <v>1</v>
      </c>
      <c r="G12" s="94">
        <f t="shared" si="4"/>
        <v>1</v>
      </c>
      <c r="H12" s="94">
        <f t="shared" si="5"/>
        <v>3</v>
      </c>
      <c r="I12" s="94">
        <f t="shared" si="6"/>
        <v>3</v>
      </c>
      <c r="J12" s="94">
        <f t="shared" si="7"/>
        <v>1</v>
      </c>
      <c r="K12" s="94">
        <f t="shared" si="8"/>
        <v>3</v>
      </c>
      <c r="L12" s="94">
        <f t="shared" si="9"/>
        <v>1</v>
      </c>
      <c r="M12" s="94">
        <f t="shared" si="10"/>
        <v>3</v>
      </c>
      <c r="N12" s="94">
        <f t="shared" si="11"/>
        <v>1</v>
      </c>
      <c r="O12" s="94">
        <f t="shared" si="12"/>
        <v>3</v>
      </c>
      <c r="P12" s="94">
        <f t="shared" si="13"/>
        <v>1</v>
      </c>
      <c r="Q12" s="94" t="str">
        <f t="shared" si="14"/>
        <v/>
      </c>
      <c r="R12" s="94">
        <f t="shared" si="15"/>
        <v>1</v>
      </c>
      <c r="S12" s="94">
        <f t="shared" si="16"/>
        <v>0</v>
      </c>
      <c r="T12" s="94">
        <f t="shared" si="17"/>
        <v>0</v>
      </c>
      <c r="U12" s="94">
        <f t="shared" si="18"/>
        <v>3</v>
      </c>
      <c r="V12" s="94">
        <f t="shared" si="19"/>
        <v>1</v>
      </c>
      <c r="W12" s="94">
        <f t="shared" si="20"/>
        <v>1</v>
      </c>
      <c r="X12" s="94" t="str">
        <f t="shared" si="21"/>
        <v/>
      </c>
      <c r="Y12" s="94">
        <f t="shared" si="22"/>
        <v>3</v>
      </c>
      <c r="Z12" s="94">
        <f t="shared" si="23"/>
        <v>3</v>
      </c>
      <c r="AA12" s="94">
        <f t="shared" si="24"/>
        <v>1</v>
      </c>
      <c r="AB12" s="94">
        <f t="shared" si="25"/>
        <v>3</v>
      </c>
      <c r="AC12" s="94">
        <f t="shared" si="26"/>
        <v>3</v>
      </c>
      <c r="AD12" s="92">
        <f t="shared" si="27"/>
        <v>41</v>
      </c>
      <c r="AE12" s="92">
        <f t="shared" si="28"/>
        <v>23</v>
      </c>
      <c r="AF12" s="97">
        <f t="shared" si="29"/>
        <v>0.2391304347826087</v>
      </c>
      <c r="AG12" s="92">
        <f t="shared" si="30"/>
        <v>0</v>
      </c>
      <c r="AH12" s="92">
        <f t="shared" si="31"/>
        <v>11</v>
      </c>
    </row>
    <row r="13" spans="1:34" x14ac:dyDescent="0.25">
      <c r="A13" s="92">
        <f t="shared" si="0"/>
        <v>12</v>
      </c>
      <c r="B13" s="49">
        <v>5376</v>
      </c>
      <c r="C13" s="115" t="s">
        <v>602</v>
      </c>
      <c r="D13" s="94" t="str">
        <f t="shared" si="1"/>
        <v/>
      </c>
      <c r="E13" s="94">
        <f t="shared" si="2"/>
        <v>0</v>
      </c>
      <c r="F13" s="94">
        <f t="shared" si="3"/>
        <v>3</v>
      </c>
      <c r="G13" s="94">
        <f t="shared" si="4"/>
        <v>3</v>
      </c>
      <c r="H13" s="94">
        <f t="shared" si="5"/>
        <v>3</v>
      </c>
      <c r="I13" s="94">
        <f t="shared" si="6"/>
        <v>1</v>
      </c>
      <c r="J13" s="94">
        <f t="shared" si="7"/>
        <v>1</v>
      </c>
      <c r="K13" s="94">
        <f t="shared" si="8"/>
        <v>1</v>
      </c>
      <c r="L13" s="94" t="str">
        <f t="shared" si="9"/>
        <v/>
      </c>
      <c r="M13" s="94">
        <f t="shared" si="10"/>
        <v>1</v>
      </c>
      <c r="N13" s="94">
        <f t="shared" si="11"/>
        <v>1</v>
      </c>
      <c r="O13" s="94">
        <f t="shared" si="12"/>
        <v>0</v>
      </c>
      <c r="P13" s="94">
        <f t="shared" si="13"/>
        <v>0</v>
      </c>
      <c r="Q13" s="94">
        <f t="shared" si="14"/>
        <v>1</v>
      </c>
      <c r="R13" s="94">
        <f t="shared" si="15"/>
        <v>1</v>
      </c>
      <c r="S13" s="94">
        <f t="shared" si="16"/>
        <v>3</v>
      </c>
      <c r="T13" s="94">
        <f t="shared" si="17"/>
        <v>3</v>
      </c>
      <c r="U13" s="94">
        <f t="shared" si="18"/>
        <v>3</v>
      </c>
      <c r="V13" s="94">
        <f t="shared" si="19"/>
        <v>1</v>
      </c>
      <c r="W13" s="94">
        <f t="shared" si="20"/>
        <v>3</v>
      </c>
      <c r="X13" s="94">
        <f t="shared" si="21"/>
        <v>3</v>
      </c>
      <c r="Y13" s="94" t="str">
        <f t="shared" si="22"/>
        <v/>
      </c>
      <c r="Z13" s="94">
        <f t="shared" si="23"/>
        <v>3</v>
      </c>
      <c r="AA13" s="94">
        <f t="shared" si="24"/>
        <v>3</v>
      </c>
      <c r="AB13" s="94">
        <f t="shared" si="25"/>
        <v>1</v>
      </c>
      <c r="AC13" s="94">
        <f t="shared" si="26"/>
        <v>1</v>
      </c>
      <c r="AD13" s="92">
        <f t="shared" si="27"/>
        <v>40</v>
      </c>
      <c r="AE13" s="92">
        <f t="shared" si="28"/>
        <v>23</v>
      </c>
      <c r="AF13" s="97">
        <f t="shared" si="29"/>
        <v>0.21739130434782608</v>
      </c>
      <c r="AG13" s="92">
        <f t="shared" si="30"/>
        <v>0</v>
      </c>
      <c r="AH13" s="92">
        <f t="shared" si="31"/>
        <v>10</v>
      </c>
    </row>
    <row r="14" spans="1:34" x14ac:dyDescent="0.25">
      <c r="A14" s="92">
        <f t="shared" si="0"/>
        <v>12</v>
      </c>
      <c r="B14" s="49">
        <v>2600</v>
      </c>
      <c r="C14" s="115" t="s">
        <v>466</v>
      </c>
      <c r="D14" s="94">
        <f t="shared" si="1"/>
        <v>1</v>
      </c>
      <c r="E14" s="94">
        <f t="shared" si="2"/>
        <v>3</v>
      </c>
      <c r="F14" s="94">
        <f t="shared" si="3"/>
        <v>1</v>
      </c>
      <c r="G14" s="94" t="str">
        <f t="shared" si="4"/>
        <v/>
      </c>
      <c r="H14" s="94">
        <f t="shared" si="5"/>
        <v>1</v>
      </c>
      <c r="I14" s="94">
        <f t="shared" si="6"/>
        <v>3</v>
      </c>
      <c r="J14" s="94">
        <f t="shared" si="7"/>
        <v>0</v>
      </c>
      <c r="K14" s="94">
        <f t="shared" si="8"/>
        <v>0</v>
      </c>
      <c r="L14" s="94">
        <f t="shared" si="9"/>
        <v>1</v>
      </c>
      <c r="M14" s="94">
        <f t="shared" si="10"/>
        <v>1</v>
      </c>
      <c r="N14" s="94">
        <f t="shared" si="11"/>
        <v>3</v>
      </c>
      <c r="O14" s="94">
        <f t="shared" si="12"/>
        <v>3</v>
      </c>
      <c r="P14" s="94">
        <f t="shared" si="13"/>
        <v>3</v>
      </c>
      <c r="Q14" s="94">
        <f t="shared" si="14"/>
        <v>3</v>
      </c>
      <c r="R14" s="94">
        <f t="shared" si="15"/>
        <v>3</v>
      </c>
      <c r="S14" s="94">
        <f t="shared" si="16"/>
        <v>1</v>
      </c>
      <c r="T14" s="94" t="str">
        <f t="shared" si="17"/>
        <v/>
      </c>
      <c r="U14" s="94">
        <f t="shared" si="18"/>
        <v>0</v>
      </c>
      <c r="V14" s="94">
        <f t="shared" si="19"/>
        <v>3</v>
      </c>
      <c r="W14" s="94">
        <f t="shared" si="20"/>
        <v>0</v>
      </c>
      <c r="X14" s="94">
        <f t="shared" si="21"/>
        <v>3</v>
      </c>
      <c r="Y14" s="94">
        <f t="shared" si="22"/>
        <v>1</v>
      </c>
      <c r="Z14" s="94">
        <f t="shared" si="23"/>
        <v>1</v>
      </c>
      <c r="AA14" s="94">
        <f t="shared" si="24"/>
        <v>3</v>
      </c>
      <c r="AB14" s="94">
        <f t="shared" si="25"/>
        <v>1</v>
      </c>
      <c r="AC14" s="94">
        <f t="shared" si="26"/>
        <v>1</v>
      </c>
      <c r="AD14" s="92">
        <f t="shared" si="27"/>
        <v>40</v>
      </c>
      <c r="AE14" s="92">
        <f t="shared" si="28"/>
        <v>24</v>
      </c>
      <c r="AF14" s="97">
        <f t="shared" si="29"/>
        <v>0.20833333333333334</v>
      </c>
      <c r="AG14" s="92">
        <f t="shared" si="30"/>
        <v>0</v>
      </c>
      <c r="AH14" s="92">
        <f t="shared" si="31"/>
        <v>10</v>
      </c>
    </row>
    <row r="15" spans="1:34" x14ac:dyDescent="0.25">
      <c r="A15" s="92">
        <f t="shared" si="0"/>
        <v>12</v>
      </c>
      <c r="B15" s="49">
        <v>3625</v>
      </c>
      <c r="C15" s="115" t="s">
        <v>603</v>
      </c>
      <c r="D15" s="94">
        <f t="shared" si="1"/>
        <v>3</v>
      </c>
      <c r="E15" s="94">
        <f t="shared" si="2"/>
        <v>0</v>
      </c>
      <c r="F15" s="94">
        <f t="shared" si="3"/>
        <v>3</v>
      </c>
      <c r="G15" s="94">
        <f t="shared" si="4"/>
        <v>1</v>
      </c>
      <c r="H15" s="94">
        <f t="shared" si="5"/>
        <v>0</v>
      </c>
      <c r="I15" s="94">
        <f t="shared" si="6"/>
        <v>0</v>
      </c>
      <c r="J15" s="94" t="str">
        <f t="shared" si="7"/>
        <v/>
      </c>
      <c r="K15" s="94">
        <f t="shared" si="8"/>
        <v>3</v>
      </c>
      <c r="L15" s="94">
        <f t="shared" si="9"/>
        <v>3</v>
      </c>
      <c r="M15" s="94">
        <f t="shared" si="10"/>
        <v>1</v>
      </c>
      <c r="N15" s="94">
        <f t="shared" si="11"/>
        <v>0</v>
      </c>
      <c r="O15" s="94">
        <f t="shared" si="12"/>
        <v>1</v>
      </c>
      <c r="P15" s="94">
        <f t="shared" si="13"/>
        <v>1</v>
      </c>
      <c r="Q15" s="94">
        <f t="shared" si="14"/>
        <v>3</v>
      </c>
      <c r="R15" s="94">
        <f t="shared" si="15"/>
        <v>3</v>
      </c>
      <c r="S15" s="94">
        <f t="shared" si="16"/>
        <v>1</v>
      </c>
      <c r="T15" s="94">
        <f t="shared" si="17"/>
        <v>1</v>
      </c>
      <c r="U15" s="94">
        <f t="shared" si="18"/>
        <v>1</v>
      </c>
      <c r="V15" s="94">
        <f t="shared" si="19"/>
        <v>0</v>
      </c>
      <c r="W15" s="94" t="str">
        <f t="shared" si="20"/>
        <v/>
      </c>
      <c r="X15" s="94">
        <f t="shared" si="21"/>
        <v>3</v>
      </c>
      <c r="Y15" s="94">
        <f t="shared" si="22"/>
        <v>3</v>
      </c>
      <c r="Z15" s="94">
        <f t="shared" si="23"/>
        <v>3</v>
      </c>
      <c r="AA15" s="94">
        <f t="shared" si="24"/>
        <v>0</v>
      </c>
      <c r="AB15" s="94">
        <f t="shared" si="25"/>
        <v>3</v>
      </c>
      <c r="AC15" s="94">
        <f t="shared" si="26"/>
        <v>3</v>
      </c>
      <c r="AD15" s="92">
        <f t="shared" si="27"/>
        <v>40</v>
      </c>
      <c r="AE15" s="92">
        <f t="shared" si="28"/>
        <v>24</v>
      </c>
      <c r="AF15" s="97">
        <f t="shared" si="29"/>
        <v>0.14583333333333334</v>
      </c>
      <c r="AG15" s="92">
        <f t="shared" si="30"/>
        <v>0</v>
      </c>
      <c r="AH15" s="92">
        <f t="shared" si="31"/>
        <v>7</v>
      </c>
    </row>
    <row r="16" spans="1:34" x14ac:dyDescent="0.25">
      <c r="A16" s="92">
        <f t="shared" si="0"/>
        <v>15</v>
      </c>
      <c r="B16" s="49">
        <v>2748</v>
      </c>
      <c r="C16" s="115" t="s">
        <v>519</v>
      </c>
      <c r="D16" s="94">
        <f t="shared" si="1"/>
        <v>1</v>
      </c>
      <c r="E16" s="94">
        <f t="shared" si="2"/>
        <v>1</v>
      </c>
      <c r="F16" s="94">
        <f t="shared" si="3"/>
        <v>3</v>
      </c>
      <c r="G16" s="94">
        <f t="shared" si="4"/>
        <v>3</v>
      </c>
      <c r="H16" s="94">
        <f t="shared" si="5"/>
        <v>3</v>
      </c>
      <c r="I16" s="94">
        <f t="shared" si="6"/>
        <v>1</v>
      </c>
      <c r="J16" s="94">
        <f t="shared" si="7"/>
        <v>3</v>
      </c>
      <c r="K16" s="94" t="str">
        <f t="shared" si="8"/>
        <v/>
      </c>
      <c r="L16" s="94">
        <f t="shared" si="9"/>
        <v>3</v>
      </c>
      <c r="M16" s="94">
        <f t="shared" si="10"/>
        <v>0</v>
      </c>
      <c r="N16" s="94">
        <f t="shared" si="11"/>
        <v>3</v>
      </c>
      <c r="O16" s="94">
        <f t="shared" si="12"/>
        <v>3</v>
      </c>
      <c r="P16" s="94">
        <f t="shared" si="13"/>
        <v>0</v>
      </c>
      <c r="Q16" s="94">
        <f t="shared" si="14"/>
        <v>1</v>
      </c>
      <c r="R16" s="94">
        <f t="shared" si="15"/>
        <v>1</v>
      </c>
      <c r="S16" s="94">
        <f t="shared" si="16"/>
        <v>1</v>
      </c>
      <c r="T16" s="94">
        <f t="shared" si="17"/>
        <v>1</v>
      </c>
      <c r="U16" s="94">
        <f t="shared" si="18"/>
        <v>1</v>
      </c>
      <c r="V16" s="94">
        <f t="shared" si="19"/>
        <v>3</v>
      </c>
      <c r="W16" s="94">
        <f t="shared" si="20"/>
        <v>0</v>
      </c>
      <c r="X16" s="94" t="str">
        <f t="shared" si="21"/>
        <v/>
      </c>
      <c r="Y16" s="94">
        <f t="shared" si="22"/>
        <v>3</v>
      </c>
      <c r="Z16" s="94">
        <f t="shared" si="23"/>
        <v>3</v>
      </c>
      <c r="AA16" s="94">
        <f t="shared" si="24"/>
        <v>0</v>
      </c>
      <c r="AB16" s="94">
        <f t="shared" si="25"/>
        <v>1</v>
      </c>
      <c r="AC16" s="94">
        <f t="shared" si="26"/>
        <v>0</v>
      </c>
      <c r="AD16" s="92">
        <f t="shared" si="27"/>
        <v>39</v>
      </c>
      <c r="AE16" s="92">
        <f t="shared" si="28"/>
        <v>24</v>
      </c>
      <c r="AF16" s="97">
        <f t="shared" si="29"/>
        <v>0.1875</v>
      </c>
      <c r="AG16" s="92">
        <f t="shared" si="30"/>
        <v>0</v>
      </c>
      <c r="AH16" s="92">
        <f t="shared" si="31"/>
        <v>9</v>
      </c>
    </row>
    <row r="17" spans="1:34" x14ac:dyDescent="0.25">
      <c r="A17" s="92">
        <f t="shared" si="0"/>
        <v>16</v>
      </c>
      <c r="B17" s="49">
        <v>5211</v>
      </c>
      <c r="C17" s="115" t="s">
        <v>571</v>
      </c>
      <c r="D17" s="94" t="str">
        <f t="shared" si="1"/>
        <v/>
      </c>
      <c r="E17" s="94" t="str">
        <f t="shared" si="2"/>
        <v/>
      </c>
      <c r="F17" s="94" t="str">
        <f t="shared" si="3"/>
        <v/>
      </c>
      <c r="G17" s="94">
        <f t="shared" si="4"/>
        <v>3</v>
      </c>
      <c r="H17" s="94">
        <f t="shared" si="5"/>
        <v>3</v>
      </c>
      <c r="I17" s="94">
        <f t="shared" si="6"/>
        <v>3</v>
      </c>
      <c r="J17" s="94" t="str">
        <f t="shared" si="7"/>
        <v/>
      </c>
      <c r="K17" s="94">
        <f t="shared" si="8"/>
        <v>1</v>
      </c>
      <c r="L17" s="94">
        <f t="shared" si="9"/>
        <v>1</v>
      </c>
      <c r="M17" s="94">
        <f t="shared" si="10"/>
        <v>3</v>
      </c>
      <c r="N17" s="94">
        <f t="shared" si="11"/>
        <v>3</v>
      </c>
      <c r="O17" s="94">
        <f t="shared" si="12"/>
        <v>1</v>
      </c>
      <c r="P17" s="94">
        <f t="shared" si="13"/>
        <v>1</v>
      </c>
      <c r="Q17" s="94">
        <f t="shared" si="14"/>
        <v>3</v>
      </c>
      <c r="R17" s="94">
        <f t="shared" si="15"/>
        <v>3</v>
      </c>
      <c r="S17" s="94">
        <f t="shared" si="16"/>
        <v>3</v>
      </c>
      <c r="T17" s="94">
        <f t="shared" si="17"/>
        <v>1</v>
      </c>
      <c r="U17" s="94">
        <f t="shared" si="18"/>
        <v>1</v>
      </c>
      <c r="V17" s="94">
        <f t="shared" si="19"/>
        <v>0</v>
      </c>
      <c r="W17" s="94" t="str">
        <f t="shared" si="20"/>
        <v/>
      </c>
      <c r="X17" s="94">
        <f t="shared" si="21"/>
        <v>3</v>
      </c>
      <c r="Y17" s="94">
        <f t="shared" si="22"/>
        <v>1</v>
      </c>
      <c r="Z17" s="94" t="str">
        <f t="shared" si="23"/>
        <v/>
      </c>
      <c r="AA17" s="94" t="str">
        <f t="shared" si="24"/>
        <v/>
      </c>
      <c r="AB17" s="94">
        <f t="shared" si="25"/>
        <v>1</v>
      </c>
      <c r="AC17" s="94">
        <f t="shared" si="26"/>
        <v>3</v>
      </c>
      <c r="AD17" s="92">
        <f t="shared" si="27"/>
        <v>38</v>
      </c>
      <c r="AE17" s="92">
        <f t="shared" si="28"/>
        <v>19</v>
      </c>
      <c r="AF17" s="97">
        <f t="shared" si="29"/>
        <v>0.21052631578947367</v>
      </c>
      <c r="AG17" s="92">
        <f t="shared" si="30"/>
        <v>0</v>
      </c>
      <c r="AH17" s="92">
        <f t="shared" si="31"/>
        <v>8</v>
      </c>
    </row>
    <row r="18" spans="1:34" x14ac:dyDescent="0.25">
      <c r="A18" s="92">
        <f t="shared" si="0"/>
        <v>16</v>
      </c>
      <c r="B18" s="49">
        <v>4780</v>
      </c>
      <c r="C18" s="115" t="s">
        <v>699</v>
      </c>
      <c r="D18" s="94">
        <f t="shared" si="1"/>
        <v>1</v>
      </c>
      <c r="E18" s="94" t="str">
        <f t="shared" si="2"/>
        <v/>
      </c>
      <c r="F18" s="94">
        <f t="shared" si="3"/>
        <v>3</v>
      </c>
      <c r="G18" s="94">
        <f t="shared" si="4"/>
        <v>1</v>
      </c>
      <c r="H18" s="94">
        <f t="shared" si="5"/>
        <v>3</v>
      </c>
      <c r="I18" s="94">
        <f t="shared" si="6"/>
        <v>3</v>
      </c>
      <c r="J18" s="94">
        <f t="shared" si="7"/>
        <v>1</v>
      </c>
      <c r="K18" s="94">
        <f t="shared" si="8"/>
        <v>1</v>
      </c>
      <c r="L18" s="94">
        <f t="shared" si="9"/>
        <v>3</v>
      </c>
      <c r="M18" s="94">
        <f t="shared" si="10"/>
        <v>0</v>
      </c>
      <c r="N18" s="94">
        <f t="shared" si="11"/>
        <v>3</v>
      </c>
      <c r="O18" s="94">
        <f t="shared" si="12"/>
        <v>3</v>
      </c>
      <c r="P18" s="94">
        <f t="shared" si="13"/>
        <v>3</v>
      </c>
      <c r="Q18" s="94">
        <f t="shared" si="14"/>
        <v>1</v>
      </c>
      <c r="R18" s="94" t="str">
        <f t="shared" si="15"/>
        <v/>
      </c>
      <c r="S18" s="94">
        <f t="shared" si="16"/>
        <v>1</v>
      </c>
      <c r="T18" s="94" t="str">
        <f t="shared" si="17"/>
        <v/>
      </c>
      <c r="U18" s="94">
        <f t="shared" si="18"/>
        <v>3</v>
      </c>
      <c r="V18" s="94">
        <f t="shared" si="19"/>
        <v>0</v>
      </c>
      <c r="W18" s="94">
        <f t="shared" si="20"/>
        <v>0</v>
      </c>
      <c r="X18" s="94">
        <f t="shared" si="21"/>
        <v>0</v>
      </c>
      <c r="Y18" s="94">
        <f t="shared" si="22"/>
        <v>3</v>
      </c>
      <c r="Z18" s="94">
        <f t="shared" si="23"/>
        <v>3</v>
      </c>
      <c r="AA18" s="94">
        <f t="shared" si="24"/>
        <v>1</v>
      </c>
      <c r="AB18" s="94">
        <f t="shared" si="25"/>
        <v>0</v>
      </c>
      <c r="AC18" s="94">
        <f t="shared" si="26"/>
        <v>1</v>
      </c>
      <c r="AD18" s="92">
        <f t="shared" si="27"/>
        <v>38</v>
      </c>
      <c r="AE18" s="92">
        <f t="shared" si="28"/>
        <v>23</v>
      </c>
      <c r="AF18" s="97">
        <f t="shared" si="29"/>
        <v>0.17391304347826086</v>
      </c>
      <c r="AG18" s="92">
        <f t="shared" si="30"/>
        <v>0</v>
      </c>
      <c r="AH18" s="92">
        <f t="shared" si="31"/>
        <v>8</v>
      </c>
    </row>
    <row r="19" spans="1:34" x14ac:dyDescent="0.25">
      <c r="A19" s="92">
        <f t="shared" si="0"/>
        <v>18</v>
      </c>
      <c r="B19" s="49">
        <v>1106</v>
      </c>
      <c r="C19" s="115" t="s">
        <v>525</v>
      </c>
      <c r="D19" s="94">
        <f t="shared" si="1"/>
        <v>0</v>
      </c>
      <c r="E19" s="94">
        <f t="shared" si="2"/>
        <v>3</v>
      </c>
      <c r="F19" s="94">
        <f t="shared" si="3"/>
        <v>0</v>
      </c>
      <c r="G19" s="94">
        <f t="shared" si="4"/>
        <v>1</v>
      </c>
      <c r="H19" s="94">
        <f t="shared" si="5"/>
        <v>0</v>
      </c>
      <c r="I19" s="94">
        <f t="shared" si="6"/>
        <v>1</v>
      </c>
      <c r="J19" s="94">
        <f t="shared" si="7"/>
        <v>3</v>
      </c>
      <c r="K19" s="94">
        <f t="shared" si="8"/>
        <v>3</v>
      </c>
      <c r="L19" s="94">
        <f t="shared" si="9"/>
        <v>3</v>
      </c>
      <c r="M19" s="94">
        <f t="shared" si="10"/>
        <v>3</v>
      </c>
      <c r="N19" s="94">
        <f t="shared" si="11"/>
        <v>3</v>
      </c>
      <c r="O19" s="94" t="str">
        <f t="shared" si="12"/>
        <v/>
      </c>
      <c r="P19" s="94">
        <f t="shared" si="13"/>
        <v>1</v>
      </c>
      <c r="Q19" s="94" t="str">
        <f t="shared" si="14"/>
        <v/>
      </c>
      <c r="R19" s="94">
        <f t="shared" si="15"/>
        <v>1</v>
      </c>
      <c r="S19" s="94">
        <f t="shared" si="16"/>
        <v>1</v>
      </c>
      <c r="T19" s="94">
        <f t="shared" si="17"/>
        <v>1</v>
      </c>
      <c r="U19" s="94">
        <f t="shared" si="18"/>
        <v>1</v>
      </c>
      <c r="V19" s="94">
        <f t="shared" si="19"/>
        <v>3</v>
      </c>
      <c r="W19" s="94">
        <f t="shared" si="20"/>
        <v>1</v>
      </c>
      <c r="X19" s="94">
        <f t="shared" si="21"/>
        <v>1</v>
      </c>
      <c r="Y19" s="94">
        <f t="shared" si="22"/>
        <v>1</v>
      </c>
      <c r="Z19" s="94">
        <f t="shared" si="23"/>
        <v>0</v>
      </c>
      <c r="AA19" s="94">
        <f t="shared" si="24"/>
        <v>3</v>
      </c>
      <c r="AB19" s="94" t="str">
        <f t="shared" si="25"/>
        <v/>
      </c>
      <c r="AC19" s="94">
        <f t="shared" si="26"/>
        <v>3</v>
      </c>
      <c r="AD19" s="92">
        <f t="shared" si="27"/>
        <v>37</v>
      </c>
      <c r="AE19" s="92">
        <f t="shared" si="28"/>
        <v>23</v>
      </c>
      <c r="AF19" s="97">
        <f t="shared" si="29"/>
        <v>0.21739130434782608</v>
      </c>
      <c r="AG19" s="92">
        <f t="shared" si="30"/>
        <v>0</v>
      </c>
      <c r="AH19" s="92">
        <f t="shared" si="31"/>
        <v>10</v>
      </c>
    </row>
    <row r="20" spans="1:34" x14ac:dyDescent="0.25">
      <c r="A20" s="92">
        <f t="shared" si="0"/>
        <v>19</v>
      </c>
      <c r="B20" s="49">
        <v>8669</v>
      </c>
      <c r="C20" s="115" t="s">
        <v>481</v>
      </c>
      <c r="D20" s="94">
        <f t="shared" si="1"/>
        <v>1</v>
      </c>
      <c r="E20" s="94">
        <f t="shared" si="2"/>
        <v>3</v>
      </c>
      <c r="F20" s="94">
        <f t="shared" si="3"/>
        <v>0</v>
      </c>
      <c r="G20" s="94">
        <f t="shared" si="4"/>
        <v>3</v>
      </c>
      <c r="H20" s="94">
        <f t="shared" si="5"/>
        <v>0</v>
      </c>
      <c r="I20" s="94">
        <f t="shared" si="6"/>
        <v>1</v>
      </c>
      <c r="J20" s="94">
        <f t="shared" si="7"/>
        <v>3</v>
      </c>
      <c r="K20" s="94">
        <f t="shared" si="8"/>
        <v>1</v>
      </c>
      <c r="L20" s="94">
        <f t="shared" si="9"/>
        <v>1</v>
      </c>
      <c r="M20" s="94">
        <f t="shared" si="10"/>
        <v>0</v>
      </c>
      <c r="N20" s="94">
        <f t="shared" si="11"/>
        <v>1</v>
      </c>
      <c r="O20" s="94">
        <f t="shared" si="12"/>
        <v>1</v>
      </c>
      <c r="P20" s="94" t="str">
        <f t="shared" si="13"/>
        <v/>
      </c>
      <c r="Q20" s="94">
        <f t="shared" si="14"/>
        <v>1</v>
      </c>
      <c r="R20" s="94">
        <f t="shared" si="15"/>
        <v>3</v>
      </c>
      <c r="S20" s="94">
        <f t="shared" si="16"/>
        <v>0</v>
      </c>
      <c r="T20" s="94">
        <f t="shared" si="17"/>
        <v>3</v>
      </c>
      <c r="U20" s="94" t="str">
        <f t="shared" si="18"/>
        <v/>
      </c>
      <c r="V20" s="94">
        <f t="shared" si="19"/>
        <v>0</v>
      </c>
      <c r="W20" s="94">
        <f t="shared" si="20"/>
        <v>3</v>
      </c>
      <c r="X20" s="94">
        <f t="shared" si="21"/>
        <v>3</v>
      </c>
      <c r="Y20" s="94">
        <f t="shared" si="22"/>
        <v>3</v>
      </c>
      <c r="Z20" s="94">
        <f t="shared" si="23"/>
        <v>1</v>
      </c>
      <c r="AA20" s="94">
        <f t="shared" si="24"/>
        <v>3</v>
      </c>
      <c r="AB20" s="94">
        <f t="shared" si="25"/>
        <v>1</v>
      </c>
      <c r="AC20" s="94" t="str">
        <f t="shared" si="26"/>
        <v/>
      </c>
      <c r="AD20" s="92">
        <f t="shared" si="27"/>
        <v>36</v>
      </c>
      <c r="AE20" s="92">
        <f t="shared" si="28"/>
        <v>23</v>
      </c>
      <c r="AF20" s="97">
        <f t="shared" si="29"/>
        <v>0.19565217391304349</v>
      </c>
      <c r="AG20" s="92">
        <f t="shared" si="30"/>
        <v>0</v>
      </c>
      <c r="AH20" s="92">
        <f t="shared" si="31"/>
        <v>9</v>
      </c>
    </row>
    <row r="21" spans="1:34" x14ac:dyDescent="0.25">
      <c r="A21" s="92">
        <f t="shared" si="0"/>
        <v>20</v>
      </c>
      <c r="B21" s="49">
        <v>2964</v>
      </c>
      <c r="C21" s="115" t="s">
        <v>629</v>
      </c>
      <c r="D21" s="94">
        <f t="shared" si="1"/>
        <v>3</v>
      </c>
      <c r="E21" s="94">
        <f t="shared" si="2"/>
        <v>3</v>
      </c>
      <c r="F21" s="94">
        <f t="shared" si="3"/>
        <v>3</v>
      </c>
      <c r="G21" s="94">
        <f t="shared" si="4"/>
        <v>3</v>
      </c>
      <c r="H21" s="94">
        <f t="shared" si="5"/>
        <v>3</v>
      </c>
      <c r="I21" s="94">
        <f t="shared" si="6"/>
        <v>1</v>
      </c>
      <c r="J21" s="94">
        <f t="shared" si="7"/>
        <v>3</v>
      </c>
      <c r="K21" s="94" t="str">
        <f t="shared" si="8"/>
        <v/>
      </c>
      <c r="L21" s="94">
        <f t="shared" si="9"/>
        <v>1</v>
      </c>
      <c r="M21" s="94">
        <f t="shared" si="10"/>
        <v>1</v>
      </c>
      <c r="N21" s="94">
        <f t="shared" si="11"/>
        <v>1</v>
      </c>
      <c r="O21" s="94">
        <f t="shared" si="12"/>
        <v>0</v>
      </c>
      <c r="P21" s="94">
        <f t="shared" si="13"/>
        <v>0</v>
      </c>
      <c r="Q21" s="94">
        <f t="shared" si="14"/>
        <v>1</v>
      </c>
      <c r="R21" s="94" t="str">
        <f t="shared" si="15"/>
        <v/>
      </c>
      <c r="S21" s="94">
        <f t="shared" si="16"/>
        <v>3</v>
      </c>
      <c r="T21" s="94">
        <f t="shared" si="17"/>
        <v>3</v>
      </c>
      <c r="U21" s="94" t="str">
        <f t="shared" si="18"/>
        <v/>
      </c>
      <c r="V21" s="94">
        <f t="shared" si="19"/>
        <v>3</v>
      </c>
      <c r="W21" s="94">
        <f t="shared" si="20"/>
        <v>1</v>
      </c>
      <c r="X21" s="94" t="str">
        <f t="shared" si="21"/>
        <v/>
      </c>
      <c r="Y21" s="94">
        <f t="shared" si="22"/>
        <v>0</v>
      </c>
      <c r="Z21" s="94">
        <f t="shared" si="23"/>
        <v>0</v>
      </c>
      <c r="AA21" s="94">
        <f t="shared" si="24"/>
        <v>1</v>
      </c>
      <c r="AB21" s="94">
        <f t="shared" si="25"/>
        <v>1</v>
      </c>
      <c r="AC21" s="94">
        <f t="shared" si="26"/>
        <v>0</v>
      </c>
      <c r="AD21" s="92">
        <f t="shared" si="27"/>
        <v>35</v>
      </c>
      <c r="AE21" s="92">
        <f t="shared" si="28"/>
        <v>22</v>
      </c>
      <c r="AF21" s="97">
        <f t="shared" si="29"/>
        <v>0.18181818181818182</v>
      </c>
      <c r="AG21" s="92">
        <f t="shared" si="30"/>
        <v>0</v>
      </c>
      <c r="AH21" s="92">
        <f t="shared" si="31"/>
        <v>8</v>
      </c>
    </row>
    <row r="22" spans="1:34" x14ac:dyDescent="0.25">
      <c r="A22" s="92">
        <f t="shared" si="0"/>
        <v>20</v>
      </c>
      <c r="B22" s="49">
        <v>747</v>
      </c>
      <c r="C22" s="115" t="s">
        <v>422</v>
      </c>
      <c r="D22" s="94">
        <f t="shared" si="1"/>
        <v>1</v>
      </c>
      <c r="E22" s="94">
        <f t="shared" si="2"/>
        <v>1</v>
      </c>
      <c r="F22" s="94" t="str">
        <f t="shared" si="3"/>
        <v/>
      </c>
      <c r="G22" s="94">
        <f t="shared" si="4"/>
        <v>3</v>
      </c>
      <c r="H22" s="94">
        <f t="shared" si="5"/>
        <v>1</v>
      </c>
      <c r="I22" s="94">
        <f t="shared" si="6"/>
        <v>3</v>
      </c>
      <c r="J22" s="94">
        <f t="shared" si="7"/>
        <v>1</v>
      </c>
      <c r="K22" s="94">
        <f t="shared" si="8"/>
        <v>0</v>
      </c>
      <c r="L22" s="94" t="str">
        <f t="shared" si="9"/>
        <v/>
      </c>
      <c r="M22" s="94">
        <f t="shared" si="10"/>
        <v>3</v>
      </c>
      <c r="N22" s="94">
        <f t="shared" si="11"/>
        <v>1</v>
      </c>
      <c r="O22" s="94">
        <f t="shared" si="12"/>
        <v>1</v>
      </c>
      <c r="P22" s="94">
        <f t="shared" si="13"/>
        <v>1</v>
      </c>
      <c r="Q22" s="94">
        <f t="shared" si="14"/>
        <v>3</v>
      </c>
      <c r="R22" s="94">
        <f t="shared" si="15"/>
        <v>1</v>
      </c>
      <c r="S22" s="94">
        <f t="shared" si="16"/>
        <v>3</v>
      </c>
      <c r="T22" s="94">
        <f t="shared" si="17"/>
        <v>3</v>
      </c>
      <c r="U22" s="94">
        <f t="shared" si="18"/>
        <v>1</v>
      </c>
      <c r="V22" s="94">
        <f t="shared" si="19"/>
        <v>1</v>
      </c>
      <c r="W22" s="94">
        <f t="shared" si="20"/>
        <v>1</v>
      </c>
      <c r="X22" s="94">
        <f t="shared" si="21"/>
        <v>0</v>
      </c>
      <c r="Y22" s="94" t="str">
        <f t="shared" si="22"/>
        <v/>
      </c>
      <c r="Z22" s="94">
        <f t="shared" si="23"/>
        <v>3</v>
      </c>
      <c r="AA22" s="94">
        <f t="shared" si="24"/>
        <v>0</v>
      </c>
      <c r="AB22" s="94">
        <f t="shared" si="25"/>
        <v>0</v>
      </c>
      <c r="AC22" s="94">
        <f t="shared" si="26"/>
        <v>3</v>
      </c>
      <c r="AD22" s="92">
        <f t="shared" si="27"/>
        <v>35</v>
      </c>
      <c r="AE22" s="92">
        <f t="shared" si="28"/>
        <v>23</v>
      </c>
      <c r="AF22" s="97">
        <f t="shared" si="29"/>
        <v>0.2391304347826087</v>
      </c>
      <c r="AG22" s="92">
        <f t="shared" si="30"/>
        <v>0</v>
      </c>
      <c r="AH22" s="92">
        <f t="shared" si="31"/>
        <v>11</v>
      </c>
    </row>
    <row r="23" spans="1:34" x14ac:dyDescent="0.25">
      <c r="A23" s="92">
        <f t="shared" si="0"/>
        <v>20</v>
      </c>
      <c r="B23" s="49">
        <v>5434</v>
      </c>
      <c r="C23" s="115" t="s">
        <v>559</v>
      </c>
      <c r="D23" s="94">
        <f t="shared" si="1"/>
        <v>1</v>
      </c>
      <c r="E23" s="94">
        <f t="shared" si="2"/>
        <v>0</v>
      </c>
      <c r="F23" s="94">
        <f t="shared" si="3"/>
        <v>3</v>
      </c>
      <c r="G23" s="94">
        <f t="shared" si="4"/>
        <v>1</v>
      </c>
      <c r="H23" s="94">
        <f t="shared" si="5"/>
        <v>3</v>
      </c>
      <c r="I23" s="94">
        <f t="shared" si="6"/>
        <v>1</v>
      </c>
      <c r="J23" s="94">
        <f t="shared" si="7"/>
        <v>1</v>
      </c>
      <c r="K23" s="94">
        <f t="shared" si="8"/>
        <v>0</v>
      </c>
      <c r="L23" s="94">
        <f t="shared" si="9"/>
        <v>3</v>
      </c>
      <c r="M23" s="94">
        <f t="shared" si="10"/>
        <v>0</v>
      </c>
      <c r="N23" s="94">
        <f t="shared" si="11"/>
        <v>1</v>
      </c>
      <c r="O23" s="94" t="str">
        <f t="shared" si="12"/>
        <v/>
      </c>
      <c r="P23" s="94">
        <f t="shared" si="13"/>
        <v>1</v>
      </c>
      <c r="Q23" s="94">
        <f t="shared" si="14"/>
        <v>3</v>
      </c>
      <c r="R23" s="94">
        <f t="shared" si="15"/>
        <v>3</v>
      </c>
      <c r="S23" s="94">
        <f t="shared" si="16"/>
        <v>0</v>
      </c>
      <c r="T23" s="94">
        <f t="shared" si="17"/>
        <v>3</v>
      </c>
      <c r="U23" s="94">
        <f t="shared" si="18"/>
        <v>1</v>
      </c>
      <c r="V23" s="94">
        <f t="shared" si="19"/>
        <v>3</v>
      </c>
      <c r="W23" s="94">
        <f t="shared" si="20"/>
        <v>1</v>
      </c>
      <c r="X23" s="94">
        <f t="shared" si="21"/>
        <v>1</v>
      </c>
      <c r="Y23" s="94">
        <f t="shared" si="22"/>
        <v>3</v>
      </c>
      <c r="Z23" s="94">
        <f t="shared" si="23"/>
        <v>1</v>
      </c>
      <c r="AA23" s="94">
        <f t="shared" si="24"/>
        <v>0</v>
      </c>
      <c r="AB23" s="94" t="str">
        <f t="shared" si="25"/>
        <v/>
      </c>
      <c r="AC23" s="94">
        <f t="shared" si="26"/>
        <v>1</v>
      </c>
      <c r="AD23" s="92">
        <f t="shared" si="27"/>
        <v>35</v>
      </c>
      <c r="AE23" s="92">
        <f t="shared" si="28"/>
        <v>24</v>
      </c>
      <c r="AF23" s="97">
        <f t="shared" si="29"/>
        <v>0.22916666666666666</v>
      </c>
      <c r="AG23" s="92">
        <f t="shared" si="30"/>
        <v>0</v>
      </c>
      <c r="AH23" s="92">
        <f t="shared" si="31"/>
        <v>11</v>
      </c>
    </row>
    <row r="24" spans="1:34" x14ac:dyDescent="0.25">
      <c r="A24" s="92">
        <f t="shared" si="0"/>
        <v>23</v>
      </c>
      <c r="B24" s="49">
        <v>5112</v>
      </c>
      <c r="C24" s="115" t="s">
        <v>599</v>
      </c>
      <c r="D24" s="94">
        <f t="shared" si="1"/>
        <v>3</v>
      </c>
      <c r="E24" s="94">
        <f t="shared" si="2"/>
        <v>1</v>
      </c>
      <c r="F24" s="94">
        <f t="shared" si="3"/>
        <v>3</v>
      </c>
      <c r="G24" s="94">
        <f t="shared" si="4"/>
        <v>3</v>
      </c>
      <c r="H24" s="94">
        <f t="shared" si="5"/>
        <v>1</v>
      </c>
      <c r="I24" s="94">
        <f t="shared" si="6"/>
        <v>1</v>
      </c>
      <c r="J24" s="94">
        <f t="shared" si="7"/>
        <v>3</v>
      </c>
      <c r="K24" s="94">
        <f t="shared" si="8"/>
        <v>0</v>
      </c>
      <c r="L24" s="94" t="str">
        <f t="shared" si="9"/>
        <v/>
      </c>
      <c r="M24" s="94">
        <f t="shared" si="10"/>
        <v>0</v>
      </c>
      <c r="N24" s="94">
        <f t="shared" si="11"/>
        <v>1</v>
      </c>
      <c r="O24" s="94">
        <f t="shared" si="12"/>
        <v>1</v>
      </c>
      <c r="P24" s="94">
        <f t="shared" si="13"/>
        <v>0</v>
      </c>
      <c r="Q24" s="94">
        <f t="shared" si="14"/>
        <v>1</v>
      </c>
      <c r="R24" s="94">
        <f t="shared" si="15"/>
        <v>0</v>
      </c>
      <c r="S24" s="94">
        <f t="shared" si="16"/>
        <v>0</v>
      </c>
      <c r="T24" s="94">
        <f t="shared" si="17"/>
        <v>1</v>
      </c>
      <c r="U24" s="94">
        <f t="shared" si="18"/>
        <v>3</v>
      </c>
      <c r="V24" s="94">
        <f t="shared" si="19"/>
        <v>3</v>
      </c>
      <c r="W24" s="94">
        <f t="shared" si="20"/>
        <v>3</v>
      </c>
      <c r="X24" s="94">
        <f t="shared" si="21"/>
        <v>1</v>
      </c>
      <c r="Y24" s="94" t="str">
        <f t="shared" si="22"/>
        <v/>
      </c>
      <c r="Z24" s="94">
        <f t="shared" si="23"/>
        <v>3</v>
      </c>
      <c r="AA24" s="94">
        <f t="shared" si="24"/>
        <v>1</v>
      </c>
      <c r="AB24" s="94">
        <f t="shared" si="25"/>
        <v>1</v>
      </c>
      <c r="AC24" s="94">
        <f t="shared" si="26"/>
        <v>0</v>
      </c>
      <c r="AD24" s="92">
        <f t="shared" si="27"/>
        <v>34</v>
      </c>
      <c r="AE24" s="92">
        <f t="shared" si="28"/>
        <v>24</v>
      </c>
      <c r="AF24" s="97">
        <f t="shared" si="29"/>
        <v>0.20833333333333334</v>
      </c>
      <c r="AG24" s="92">
        <f t="shared" si="30"/>
        <v>0</v>
      </c>
      <c r="AH24" s="92">
        <f t="shared" si="31"/>
        <v>10</v>
      </c>
    </row>
    <row r="25" spans="1:34" x14ac:dyDescent="0.25">
      <c r="A25" s="92">
        <f t="shared" si="0"/>
        <v>24</v>
      </c>
      <c r="B25" s="49">
        <v>3222</v>
      </c>
      <c r="C25" s="115" t="s">
        <v>761</v>
      </c>
      <c r="D25" s="94">
        <f t="shared" si="1"/>
        <v>3</v>
      </c>
      <c r="E25" s="94" t="str">
        <f t="shared" si="2"/>
        <v/>
      </c>
      <c r="F25" s="94" t="str">
        <f t="shared" si="3"/>
        <v/>
      </c>
      <c r="G25" s="94">
        <f t="shared" si="4"/>
        <v>1</v>
      </c>
      <c r="H25" s="94" t="str">
        <f t="shared" si="5"/>
        <v/>
      </c>
      <c r="I25" s="94">
        <f t="shared" si="6"/>
        <v>3</v>
      </c>
      <c r="J25" s="94">
        <f t="shared" si="7"/>
        <v>3</v>
      </c>
      <c r="K25" s="94">
        <f t="shared" si="8"/>
        <v>3</v>
      </c>
      <c r="L25" s="94" t="str">
        <f t="shared" si="9"/>
        <v/>
      </c>
      <c r="M25" s="94">
        <f t="shared" si="10"/>
        <v>3</v>
      </c>
      <c r="N25" s="94">
        <f t="shared" si="11"/>
        <v>1</v>
      </c>
      <c r="O25" s="94">
        <f t="shared" si="12"/>
        <v>0</v>
      </c>
      <c r="P25" s="94" t="str">
        <f t="shared" si="13"/>
        <v/>
      </c>
      <c r="Q25" s="94">
        <f t="shared" si="14"/>
        <v>3</v>
      </c>
      <c r="R25" s="94" t="str">
        <f t="shared" si="15"/>
        <v/>
      </c>
      <c r="S25" s="94">
        <f t="shared" si="16"/>
        <v>3</v>
      </c>
      <c r="T25" s="94" t="str">
        <f t="shared" si="17"/>
        <v/>
      </c>
      <c r="U25" s="94" t="str">
        <f t="shared" si="18"/>
        <v/>
      </c>
      <c r="V25" s="94">
        <f t="shared" si="19"/>
        <v>3</v>
      </c>
      <c r="W25" s="94" t="str">
        <f t="shared" si="20"/>
        <v/>
      </c>
      <c r="X25" s="94">
        <f t="shared" si="21"/>
        <v>3</v>
      </c>
      <c r="Y25" s="94" t="str">
        <f t="shared" si="22"/>
        <v/>
      </c>
      <c r="Z25" s="94">
        <f t="shared" si="23"/>
        <v>0</v>
      </c>
      <c r="AA25" s="94">
        <f t="shared" si="24"/>
        <v>1</v>
      </c>
      <c r="AB25" s="94">
        <f t="shared" si="25"/>
        <v>0</v>
      </c>
      <c r="AC25" s="94">
        <f t="shared" si="26"/>
        <v>3</v>
      </c>
      <c r="AD25" s="92">
        <f t="shared" si="27"/>
        <v>33</v>
      </c>
      <c r="AE25" s="92">
        <f t="shared" si="28"/>
        <v>16</v>
      </c>
      <c r="AF25" s="97">
        <f t="shared" si="29"/>
        <v>9.375E-2</v>
      </c>
      <c r="AG25" s="92">
        <f t="shared" si="30"/>
        <v>0</v>
      </c>
      <c r="AH25" s="92">
        <f t="shared" si="31"/>
        <v>3</v>
      </c>
    </row>
    <row r="26" spans="1:34" x14ac:dyDescent="0.25">
      <c r="A26" s="92">
        <f t="shared" si="0"/>
        <v>24</v>
      </c>
      <c r="B26" s="49">
        <v>3648</v>
      </c>
      <c r="C26" s="115" t="s">
        <v>448</v>
      </c>
      <c r="D26" s="94">
        <f t="shared" si="1"/>
        <v>1</v>
      </c>
      <c r="E26" s="94">
        <f t="shared" si="2"/>
        <v>3</v>
      </c>
      <c r="F26" s="94">
        <f t="shared" si="3"/>
        <v>0</v>
      </c>
      <c r="G26" s="94" t="str">
        <f t="shared" si="4"/>
        <v/>
      </c>
      <c r="H26" s="94" t="str">
        <f t="shared" si="5"/>
        <v/>
      </c>
      <c r="I26" s="94">
        <f t="shared" si="6"/>
        <v>3</v>
      </c>
      <c r="J26" s="94" t="str">
        <f t="shared" si="7"/>
        <v/>
      </c>
      <c r="K26" s="94">
        <f t="shared" si="8"/>
        <v>0</v>
      </c>
      <c r="L26" s="94">
        <f t="shared" si="9"/>
        <v>0</v>
      </c>
      <c r="M26" s="94" t="str">
        <f t="shared" si="10"/>
        <v/>
      </c>
      <c r="N26" s="94">
        <f t="shared" si="11"/>
        <v>1</v>
      </c>
      <c r="O26" s="94">
        <f t="shared" si="12"/>
        <v>0</v>
      </c>
      <c r="P26" s="94">
        <f t="shared" si="13"/>
        <v>3</v>
      </c>
      <c r="Q26" s="94">
        <f t="shared" si="14"/>
        <v>3</v>
      </c>
      <c r="R26" s="94">
        <f t="shared" si="15"/>
        <v>1</v>
      </c>
      <c r="S26" s="94">
        <f t="shared" si="16"/>
        <v>3</v>
      </c>
      <c r="T26" s="94">
        <f t="shared" si="17"/>
        <v>3</v>
      </c>
      <c r="U26" s="94" t="str">
        <f t="shared" si="18"/>
        <v/>
      </c>
      <c r="V26" s="94">
        <f t="shared" si="19"/>
        <v>3</v>
      </c>
      <c r="W26" s="94">
        <f t="shared" si="20"/>
        <v>1</v>
      </c>
      <c r="X26" s="94">
        <f t="shared" si="21"/>
        <v>1</v>
      </c>
      <c r="Y26" s="94">
        <f t="shared" si="22"/>
        <v>0</v>
      </c>
      <c r="Z26" s="94">
        <f t="shared" si="23"/>
        <v>3</v>
      </c>
      <c r="AA26" s="94">
        <f t="shared" si="24"/>
        <v>1</v>
      </c>
      <c r="AB26" s="94">
        <f t="shared" si="25"/>
        <v>3</v>
      </c>
      <c r="AC26" s="94">
        <f t="shared" si="26"/>
        <v>0</v>
      </c>
      <c r="AD26" s="92">
        <f t="shared" si="27"/>
        <v>33</v>
      </c>
      <c r="AE26" s="92">
        <f t="shared" si="28"/>
        <v>21</v>
      </c>
      <c r="AF26" s="97">
        <f t="shared" si="29"/>
        <v>0.14285714285714285</v>
      </c>
      <c r="AG26" s="92">
        <f t="shared" si="30"/>
        <v>0</v>
      </c>
      <c r="AH26" s="92">
        <f t="shared" si="31"/>
        <v>6</v>
      </c>
    </row>
    <row r="27" spans="1:34" x14ac:dyDescent="0.25">
      <c r="A27" s="92">
        <f t="shared" si="0"/>
        <v>24</v>
      </c>
      <c r="B27" s="49">
        <v>4005</v>
      </c>
      <c r="C27" s="115" t="s">
        <v>688</v>
      </c>
      <c r="D27" s="94">
        <f t="shared" si="1"/>
        <v>1</v>
      </c>
      <c r="E27" s="94" t="str">
        <f t="shared" si="2"/>
        <v/>
      </c>
      <c r="F27" s="94">
        <f t="shared" si="3"/>
        <v>3</v>
      </c>
      <c r="G27" s="94">
        <f t="shared" si="4"/>
        <v>1</v>
      </c>
      <c r="H27" s="94">
        <f t="shared" si="5"/>
        <v>3</v>
      </c>
      <c r="I27" s="94">
        <f t="shared" si="6"/>
        <v>0</v>
      </c>
      <c r="J27" s="94">
        <f t="shared" si="7"/>
        <v>0</v>
      </c>
      <c r="K27" s="94">
        <f t="shared" si="8"/>
        <v>1</v>
      </c>
      <c r="L27" s="94">
        <f t="shared" si="9"/>
        <v>1</v>
      </c>
      <c r="M27" s="94">
        <f t="shared" si="10"/>
        <v>1</v>
      </c>
      <c r="N27" s="94">
        <f t="shared" si="11"/>
        <v>3</v>
      </c>
      <c r="O27" s="94">
        <f t="shared" si="12"/>
        <v>3</v>
      </c>
      <c r="P27" s="94">
        <f t="shared" si="13"/>
        <v>1</v>
      </c>
      <c r="Q27" s="94">
        <f t="shared" si="14"/>
        <v>1</v>
      </c>
      <c r="R27" s="94" t="str">
        <f t="shared" si="15"/>
        <v/>
      </c>
      <c r="S27" s="94">
        <f t="shared" si="16"/>
        <v>0</v>
      </c>
      <c r="T27" s="94">
        <f t="shared" si="17"/>
        <v>3</v>
      </c>
      <c r="U27" s="94">
        <f t="shared" si="18"/>
        <v>1</v>
      </c>
      <c r="V27" s="94">
        <f t="shared" si="19"/>
        <v>0</v>
      </c>
      <c r="W27" s="94">
        <f t="shared" si="20"/>
        <v>1</v>
      </c>
      <c r="X27" s="94">
        <f t="shared" si="21"/>
        <v>3</v>
      </c>
      <c r="Y27" s="94">
        <f t="shared" si="22"/>
        <v>0</v>
      </c>
      <c r="Z27" s="94">
        <f t="shared" si="23"/>
        <v>1</v>
      </c>
      <c r="AA27" s="94">
        <f t="shared" si="24"/>
        <v>3</v>
      </c>
      <c r="AB27" s="94">
        <f t="shared" si="25"/>
        <v>1</v>
      </c>
      <c r="AC27" s="94">
        <f t="shared" si="26"/>
        <v>1</v>
      </c>
      <c r="AD27" s="92">
        <f t="shared" si="27"/>
        <v>33</v>
      </c>
      <c r="AE27" s="92">
        <f t="shared" si="28"/>
        <v>24</v>
      </c>
      <c r="AF27" s="97">
        <f t="shared" si="29"/>
        <v>0.25</v>
      </c>
      <c r="AG27" s="92">
        <f t="shared" si="30"/>
        <v>0</v>
      </c>
      <c r="AH27" s="92">
        <f t="shared" si="31"/>
        <v>12</v>
      </c>
    </row>
    <row r="28" spans="1:34" x14ac:dyDescent="0.25">
      <c r="A28" s="92">
        <f t="shared" si="0"/>
        <v>27</v>
      </c>
      <c r="B28" s="49">
        <v>2789</v>
      </c>
      <c r="C28" s="115" t="s">
        <v>474</v>
      </c>
      <c r="D28" s="94">
        <f t="shared" si="1"/>
        <v>3</v>
      </c>
      <c r="E28" s="94">
        <f t="shared" si="2"/>
        <v>3</v>
      </c>
      <c r="F28" s="94">
        <f t="shared" si="3"/>
        <v>0</v>
      </c>
      <c r="G28" s="94">
        <f t="shared" si="4"/>
        <v>1</v>
      </c>
      <c r="H28" s="94" t="str">
        <f t="shared" si="5"/>
        <v/>
      </c>
      <c r="I28" s="94">
        <f t="shared" si="6"/>
        <v>1</v>
      </c>
      <c r="J28" s="94" t="str">
        <f t="shared" si="7"/>
        <v/>
      </c>
      <c r="K28" s="94">
        <f t="shared" si="8"/>
        <v>1</v>
      </c>
      <c r="L28" s="94" t="str">
        <f t="shared" si="9"/>
        <v/>
      </c>
      <c r="M28" s="94" t="str">
        <f t="shared" si="10"/>
        <v/>
      </c>
      <c r="N28" s="94">
        <f t="shared" si="11"/>
        <v>0</v>
      </c>
      <c r="O28" s="94">
        <f t="shared" si="12"/>
        <v>3</v>
      </c>
      <c r="P28" s="94" t="str">
        <f t="shared" si="13"/>
        <v/>
      </c>
      <c r="Q28" s="94" t="str">
        <f t="shared" si="14"/>
        <v/>
      </c>
      <c r="R28" s="94">
        <f t="shared" si="15"/>
        <v>3</v>
      </c>
      <c r="S28" s="94">
        <f t="shared" si="16"/>
        <v>1</v>
      </c>
      <c r="T28" s="94">
        <f t="shared" si="17"/>
        <v>3</v>
      </c>
      <c r="U28" s="94">
        <f t="shared" si="18"/>
        <v>3</v>
      </c>
      <c r="V28" s="94" t="str">
        <f t="shared" si="19"/>
        <v/>
      </c>
      <c r="W28" s="94" t="str">
        <f t="shared" si="20"/>
        <v/>
      </c>
      <c r="X28" s="94" t="str">
        <f t="shared" si="21"/>
        <v/>
      </c>
      <c r="Y28" s="94">
        <f t="shared" si="22"/>
        <v>3</v>
      </c>
      <c r="Z28" s="94">
        <f t="shared" si="23"/>
        <v>3</v>
      </c>
      <c r="AA28" s="94" t="str">
        <f t="shared" si="24"/>
        <v/>
      </c>
      <c r="AB28" s="94">
        <f t="shared" si="25"/>
        <v>1</v>
      </c>
      <c r="AC28" s="94">
        <f t="shared" si="26"/>
        <v>3</v>
      </c>
      <c r="AD28" s="92">
        <f t="shared" si="27"/>
        <v>32</v>
      </c>
      <c r="AE28" s="92">
        <f t="shared" si="28"/>
        <v>16</v>
      </c>
      <c r="AF28" s="97">
        <f t="shared" si="29"/>
        <v>0.15625</v>
      </c>
      <c r="AG28" s="92">
        <f t="shared" si="30"/>
        <v>0</v>
      </c>
      <c r="AH28" s="92">
        <f t="shared" si="31"/>
        <v>5</v>
      </c>
    </row>
    <row r="29" spans="1:34" x14ac:dyDescent="0.25">
      <c r="A29" s="92">
        <f t="shared" si="0"/>
        <v>27</v>
      </c>
      <c r="B29" s="49">
        <v>2092</v>
      </c>
      <c r="C29" s="115" t="s">
        <v>329</v>
      </c>
      <c r="D29" s="94">
        <f t="shared" si="1"/>
        <v>3</v>
      </c>
      <c r="E29" s="94">
        <f t="shared" si="2"/>
        <v>1</v>
      </c>
      <c r="F29" s="94">
        <f t="shared" si="3"/>
        <v>1</v>
      </c>
      <c r="G29" s="94">
        <f t="shared" si="4"/>
        <v>3</v>
      </c>
      <c r="H29" s="94" t="str">
        <f t="shared" si="5"/>
        <v/>
      </c>
      <c r="I29" s="94" t="str">
        <f t="shared" si="6"/>
        <v/>
      </c>
      <c r="J29" s="94">
        <f t="shared" si="7"/>
        <v>0</v>
      </c>
      <c r="K29" s="94">
        <f t="shared" si="8"/>
        <v>3</v>
      </c>
      <c r="L29" s="94">
        <f t="shared" si="9"/>
        <v>0</v>
      </c>
      <c r="M29" s="94">
        <f t="shared" si="10"/>
        <v>3</v>
      </c>
      <c r="N29" s="94">
        <f t="shared" si="11"/>
        <v>3</v>
      </c>
      <c r="O29" s="94" t="str">
        <f t="shared" si="12"/>
        <v/>
      </c>
      <c r="P29" s="94" t="str">
        <f t="shared" si="13"/>
        <v/>
      </c>
      <c r="Q29" s="94">
        <f t="shared" si="14"/>
        <v>3</v>
      </c>
      <c r="R29" s="94">
        <f t="shared" si="15"/>
        <v>1</v>
      </c>
      <c r="S29" s="94">
        <f t="shared" si="16"/>
        <v>1</v>
      </c>
      <c r="T29" s="94">
        <f t="shared" si="17"/>
        <v>1</v>
      </c>
      <c r="U29" s="94" t="str">
        <f t="shared" si="18"/>
        <v/>
      </c>
      <c r="V29" s="94">
        <f t="shared" si="19"/>
        <v>1</v>
      </c>
      <c r="W29" s="94">
        <f t="shared" si="20"/>
        <v>1</v>
      </c>
      <c r="X29" s="94">
        <f t="shared" si="21"/>
        <v>1</v>
      </c>
      <c r="Y29" s="94">
        <f t="shared" si="22"/>
        <v>0</v>
      </c>
      <c r="Z29" s="94">
        <f t="shared" si="23"/>
        <v>1</v>
      </c>
      <c r="AA29" s="94">
        <f t="shared" si="24"/>
        <v>3</v>
      </c>
      <c r="AB29" s="94">
        <f t="shared" si="25"/>
        <v>1</v>
      </c>
      <c r="AC29" s="94">
        <f t="shared" si="26"/>
        <v>1</v>
      </c>
      <c r="AD29" s="92">
        <f t="shared" si="27"/>
        <v>32</v>
      </c>
      <c r="AE29" s="92">
        <f t="shared" si="28"/>
        <v>21</v>
      </c>
      <c r="AF29" s="97">
        <f t="shared" si="29"/>
        <v>0.26190476190476192</v>
      </c>
      <c r="AG29" s="92">
        <f t="shared" si="30"/>
        <v>0</v>
      </c>
      <c r="AH29" s="92">
        <f t="shared" si="31"/>
        <v>11</v>
      </c>
    </row>
    <row r="30" spans="1:34" x14ac:dyDescent="0.25">
      <c r="A30" s="92">
        <f t="shared" si="0"/>
        <v>27</v>
      </c>
      <c r="B30" s="49">
        <v>2764</v>
      </c>
      <c r="C30" s="115" t="s">
        <v>445</v>
      </c>
      <c r="D30" s="94">
        <f t="shared" si="1"/>
        <v>3</v>
      </c>
      <c r="E30" s="94">
        <f t="shared" si="2"/>
        <v>3</v>
      </c>
      <c r="F30" s="94">
        <f t="shared" si="3"/>
        <v>1</v>
      </c>
      <c r="G30" s="94" t="str">
        <f t="shared" si="4"/>
        <v/>
      </c>
      <c r="H30" s="94">
        <f t="shared" si="5"/>
        <v>3</v>
      </c>
      <c r="I30" s="94" t="str">
        <f t="shared" si="6"/>
        <v/>
      </c>
      <c r="J30" s="94">
        <f t="shared" si="7"/>
        <v>1</v>
      </c>
      <c r="K30" s="94">
        <f t="shared" si="8"/>
        <v>1</v>
      </c>
      <c r="L30" s="94">
        <f t="shared" si="9"/>
        <v>1</v>
      </c>
      <c r="M30" s="94">
        <f t="shared" si="10"/>
        <v>3</v>
      </c>
      <c r="N30" s="94">
        <f t="shared" si="11"/>
        <v>1</v>
      </c>
      <c r="O30" s="94">
        <f t="shared" si="12"/>
        <v>3</v>
      </c>
      <c r="P30" s="94">
        <f t="shared" si="13"/>
        <v>1</v>
      </c>
      <c r="Q30" s="94" t="str">
        <f t="shared" si="14"/>
        <v/>
      </c>
      <c r="R30" s="94">
        <f t="shared" si="15"/>
        <v>1</v>
      </c>
      <c r="S30" s="94">
        <f t="shared" si="16"/>
        <v>0</v>
      </c>
      <c r="T30" s="94">
        <f t="shared" si="17"/>
        <v>3</v>
      </c>
      <c r="U30" s="94">
        <f t="shared" si="18"/>
        <v>1</v>
      </c>
      <c r="V30" s="94" t="str">
        <f t="shared" si="19"/>
        <v/>
      </c>
      <c r="W30" s="94">
        <f t="shared" si="20"/>
        <v>0</v>
      </c>
      <c r="X30" s="94">
        <f t="shared" si="21"/>
        <v>1</v>
      </c>
      <c r="Y30" s="94" t="str">
        <f t="shared" si="22"/>
        <v/>
      </c>
      <c r="Z30" s="94">
        <f t="shared" si="23"/>
        <v>3</v>
      </c>
      <c r="AA30" s="94">
        <f t="shared" si="24"/>
        <v>0</v>
      </c>
      <c r="AB30" s="94">
        <f t="shared" si="25"/>
        <v>1</v>
      </c>
      <c r="AC30" s="94">
        <f t="shared" si="26"/>
        <v>1</v>
      </c>
      <c r="AD30" s="92">
        <f t="shared" si="27"/>
        <v>32</v>
      </c>
      <c r="AE30" s="92">
        <f t="shared" si="28"/>
        <v>21</v>
      </c>
      <c r="AF30" s="97">
        <f t="shared" si="29"/>
        <v>0.26190476190476192</v>
      </c>
      <c r="AG30" s="92">
        <f t="shared" si="30"/>
        <v>0</v>
      </c>
      <c r="AH30" s="92">
        <f t="shared" si="31"/>
        <v>11</v>
      </c>
    </row>
    <row r="31" spans="1:34" x14ac:dyDescent="0.25">
      <c r="A31" s="92">
        <f t="shared" si="0"/>
        <v>27</v>
      </c>
      <c r="B31" s="49">
        <v>5002</v>
      </c>
      <c r="C31" s="115" t="s">
        <v>551</v>
      </c>
      <c r="D31" s="94" t="str">
        <f t="shared" si="1"/>
        <v/>
      </c>
      <c r="E31" s="94">
        <f t="shared" si="2"/>
        <v>3</v>
      </c>
      <c r="F31" s="94">
        <f t="shared" si="3"/>
        <v>3</v>
      </c>
      <c r="G31" s="94">
        <f t="shared" si="4"/>
        <v>1</v>
      </c>
      <c r="H31" s="94">
        <f t="shared" si="5"/>
        <v>1</v>
      </c>
      <c r="I31" s="94">
        <f t="shared" si="6"/>
        <v>1</v>
      </c>
      <c r="J31" s="94">
        <f t="shared" si="7"/>
        <v>1</v>
      </c>
      <c r="K31" s="94">
        <f t="shared" si="8"/>
        <v>3</v>
      </c>
      <c r="L31" s="94">
        <f t="shared" si="9"/>
        <v>1</v>
      </c>
      <c r="M31" s="94">
        <f t="shared" si="10"/>
        <v>0</v>
      </c>
      <c r="N31" s="94">
        <f t="shared" si="11"/>
        <v>1</v>
      </c>
      <c r="O31" s="94">
        <f t="shared" si="12"/>
        <v>1</v>
      </c>
      <c r="P31" s="94">
        <f t="shared" si="13"/>
        <v>3</v>
      </c>
      <c r="Q31" s="94" t="str">
        <f t="shared" si="14"/>
        <v/>
      </c>
      <c r="R31" s="94">
        <f t="shared" si="15"/>
        <v>1</v>
      </c>
      <c r="S31" s="94">
        <f t="shared" si="16"/>
        <v>1</v>
      </c>
      <c r="T31" s="94">
        <f t="shared" si="17"/>
        <v>3</v>
      </c>
      <c r="U31" s="94">
        <f t="shared" si="18"/>
        <v>3</v>
      </c>
      <c r="V31" s="94">
        <f t="shared" si="19"/>
        <v>1</v>
      </c>
      <c r="W31" s="94">
        <f t="shared" si="20"/>
        <v>1</v>
      </c>
      <c r="X31" s="94">
        <f t="shared" si="21"/>
        <v>1</v>
      </c>
      <c r="Y31" s="94">
        <f t="shared" si="22"/>
        <v>0</v>
      </c>
      <c r="Z31" s="94" t="str">
        <f t="shared" si="23"/>
        <v/>
      </c>
      <c r="AA31" s="94">
        <f t="shared" si="24"/>
        <v>1</v>
      </c>
      <c r="AB31" s="94">
        <f t="shared" si="25"/>
        <v>0</v>
      </c>
      <c r="AC31" s="94">
        <f t="shared" si="26"/>
        <v>1</v>
      </c>
      <c r="AD31" s="92">
        <f t="shared" si="27"/>
        <v>32</v>
      </c>
      <c r="AE31" s="92">
        <f t="shared" si="28"/>
        <v>23</v>
      </c>
      <c r="AF31" s="97">
        <f t="shared" si="29"/>
        <v>0.30434782608695654</v>
      </c>
      <c r="AG31" s="92">
        <f t="shared" si="30"/>
        <v>0</v>
      </c>
      <c r="AH31" s="92">
        <f t="shared" si="31"/>
        <v>14</v>
      </c>
    </row>
    <row r="32" spans="1:34" x14ac:dyDescent="0.25">
      <c r="A32" s="92">
        <f t="shared" si="0"/>
        <v>31</v>
      </c>
      <c r="B32" s="49">
        <v>3070</v>
      </c>
      <c r="C32" s="115" t="s">
        <v>589</v>
      </c>
      <c r="D32" s="94">
        <f t="shared" si="1"/>
        <v>1</v>
      </c>
      <c r="E32" s="94">
        <f t="shared" si="2"/>
        <v>0</v>
      </c>
      <c r="F32" s="94">
        <f t="shared" si="3"/>
        <v>1</v>
      </c>
      <c r="G32" s="94">
        <f t="shared" si="4"/>
        <v>1</v>
      </c>
      <c r="H32" s="94">
        <f t="shared" si="5"/>
        <v>1</v>
      </c>
      <c r="I32" s="94">
        <f t="shared" si="6"/>
        <v>3</v>
      </c>
      <c r="J32" s="94">
        <f t="shared" si="7"/>
        <v>3</v>
      </c>
      <c r="K32" s="94">
        <f t="shared" si="8"/>
        <v>1</v>
      </c>
      <c r="L32" s="94">
        <f t="shared" si="9"/>
        <v>3</v>
      </c>
      <c r="M32" s="94" t="str">
        <f t="shared" si="10"/>
        <v/>
      </c>
      <c r="N32" s="94">
        <f t="shared" si="11"/>
        <v>0</v>
      </c>
      <c r="O32" s="94">
        <f t="shared" si="12"/>
        <v>1</v>
      </c>
      <c r="P32" s="94">
        <f t="shared" si="13"/>
        <v>0</v>
      </c>
      <c r="Q32" s="94">
        <f t="shared" si="14"/>
        <v>1</v>
      </c>
      <c r="R32" s="94">
        <f t="shared" si="15"/>
        <v>1</v>
      </c>
      <c r="S32" s="94">
        <f t="shared" si="16"/>
        <v>3</v>
      </c>
      <c r="T32" s="94">
        <f t="shared" si="17"/>
        <v>1</v>
      </c>
      <c r="U32" s="94">
        <f t="shared" si="18"/>
        <v>1</v>
      </c>
      <c r="V32" s="94">
        <f t="shared" si="19"/>
        <v>3</v>
      </c>
      <c r="W32" s="94">
        <f t="shared" si="20"/>
        <v>1</v>
      </c>
      <c r="X32" s="94">
        <f t="shared" si="21"/>
        <v>0</v>
      </c>
      <c r="Y32" s="94">
        <f t="shared" si="22"/>
        <v>3</v>
      </c>
      <c r="Z32" s="94" t="str">
        <f t="shared" si="23"/>
        <v/>
      </c>
      <c r="AA32" s="94" t="str">
        <f t="shared" si="24"/>
        <v/>
      </c>
      <c r="AB32" s="94">
        <f t="shared" si="25"/>
        <v>1</v>
      </c>
      <c r="AC32" s="94">
        <f t="shared" si="26"/>
        <v>1</v>
      </c>
      <c r="AD32" s="92">
        <f t="shared" si="27"/>
        <v>31</v>
      </c>
      <c r="AE32" s="92">
        <f t="shared" si="28"/>
        <v>23</v>
      </c>
      <c r="AF32" s="97">
        <f t="shared" si="29"/>
        <v>0.28260869565217389</v>
      </c>
      <c r="AG32" s="92">
        <f t="shared" si="30"/>
        <v>0</v>
      </c>
      <c r="AH32" s="92">
        <f t="shared" si="31"/>
        <v>13</v>
      </c>
    </row>
    <row r="33" spans="1:34" x14ac:dyDescent="0.25">
      <c r="A33" s="92">
        <f t="shared" si="0"/>
        <v>31</v>
      </c>
      <c r="B33" s="49">
        <v>3004</v>
      </c>
      <c r="C33" s="115" t="s">
        <v>620</v>
      </c>
      <c r="D33" s="94">
        <f t="shared" si="1"/>
        <v>0</v>
      </c>
      <c r="E33" s="94">
        <f t="shared" si="2"/>
        <v>3</v>
      </c>
      <c r="F33" s="94">
        <f t="shared" si="3"/>
        <v>3</v>
      </c>
      <c r="G33" s="94" t="str">
        <f t="shared" si="4"/>
        <v/>
      </c>
      <c r="H33" s="94">
        <f t="shared" si="5"/>
        <v>1</v>
      </c>
      <c r="I33" s="94">
        <f t="shared" si="6"/>
        <v>1</v>
      </c>
      <c r="J33" s="94">
        <f t="shared" si="7"/>
        <v>1</v>
      </c>
      <c r="K33" s="94">
        <f t="shared" si="8"/>
        <v>3</v>
      </c>
      <c r="L33" s="94" t="str">
        <f t="shared" si="9"/>
        <v/>
      </c>
      <c r="M33" s="94">
        <f t="shared" si="10"/>
        <v>1</v>
      </c>
      <c r="N33" s="94">
        <f t="shared" si="11"/>
        <v>3</v>
      </c>
      <c r="O33" s="94">
        <f t="shared" si="12"/>
        <v>1</v>
      </c>
      <c r="P33" s="94">
        <f t="shared" si="13"/>
        <v>3</v>
      </c>
      <c r="Q33" s="94">
        <f t="shared" si="14"/>
        <v>3</v>
      </c>
      <c r="R33" s="94">
        <f t="shared" si="15"/>
        <v>1</v>
      </c>
      <c r="S33" s="94">
        <f t="shared" si="16"/>
        <v>1</v>
      </c>
      <c r="T33" s="94">
        <f t="shared" si="17"/>
        <v>1</v>
      </c>
      <c r="U33" s="94">
        <f t="shared" si="18"/>
        <v>0</v>
      </c>
      <c r="V33" s="94">
        <f t="shared" si="19"/>
        <v>0</v>
      </c>
      <c r="W33" s="94">
        <f t="shared" si="20"/>
        <v>1</v>
      </c>
      <c r="X33" s="94">
        <f t="shared" si="21"/>
        <v>0</v>
      </c>
      <c r="Y33" s="94" t="str">
        <f t="shared" si="22"/>
        <v/>
      </c>
      <c r="Z33" s="94">
        <f t="shared" si="23"/>
        <v>0</v>
      </c>
      <c r="AA33" s="94">
        <f t="shared" si="24"/>
        <v>1</v>
      </c>
      <c r="AB33" s="94">
        <f t="shared" si="25"/>
        <v>0</v>
      </c>
      <c r="AC33" s="94">
        <f t="shared" si="26"/>
        <v>3</v>
      </c>
      <c r="AD33" s="92">
        <f t="shared" si="27"/>
        <v>31</v>
      </c>
      <c r="AE33" s="92">
        <f t="shared" si="28"/>
        <v>23</v>
      </c>
      <c r="AF33" s="97">
        <f t="shared" si="29"/>
        <v>0.21739130434782608</v>
      </c>
      <c r="AG33" s="92">
        <f t="shared" si="30"/>
        <v>0</v>
      </c>
      <c r="AH33" s="92">
        <f t="shared" si="31"/>
        <v>10</v>
      </c>
    </row>
    <row r="34" spans="1:34" x14ac:dyDescent="0.25">
      <c r="A34" s="92">
        <f t="shared" si="0"/>
        <v>31</v>
      </c>
      <c r="B34" s="49">
        <v>3013</v>
      </c>
      <c r="C34" s="115" t="s">
        <v>337</v>
      </c>
      <c r="D34" s="94">
        <f t="shared" si="1"/>
        <v>0</v>
      </c>
      <c r="E34" s="94">
        <f t="shared" si="2"/>
        <v>3</v>
      </c>
      <c r="F34" s="94">
        <f t="shared" si="3"/>
        <v>0</v>
      </c>
      <c r="G34" s="94">
        <f t="shared" si="4"/>
        <v>1</v>
      </c>
      <c r="H34" s="94">
        <f t="shared" si="5"/>
        <v>0</v>
      </c>
      <c r="I34" s="94">
        <f t="shared" si="6"/>
        <v>1</v>
      </c>
      <c r="J34" s="94">
        <f t="shared" si="7"/>
        <v>0</v>
      </c>
      <c r="K34" s="94">
        <f t="shared" si="8"/>
        <v>1</v>
      </c>
      <c r="L34" s="94">
        <f t="shared" si="9"/>
        <v>1</v>
      </c>
      <c r="M34" s="94">
        <f t="shared" si="10"/>
        <v>0</v>
      </c>
      <c r="N34" s="94">
        <f t="shared" si="11"/>
        <v>1</v>
      </c>
      <c r="O34" s="94">
        <f t="shared" si="12"/>
        <v>3</v>
      </c>
      <c r="P34" s="94" t="str">
        <f t="shared" si="13"/>
        <v/>
      </c>
      <c r="Q34" s="94">
        <f t="shared" si="14"/>
        <v>1</v>
      </c>
      <c r="R34" s="94">
        <f t="shared" si="15"/>
        <v>1</v>
      </c>
      <c r="S34" s="94">
        <f t="shared" si="16"/>
        <v>1</v>
      </c>
      <c r="T34" s="94">
        <f t="shared" si="17"/>
        <v>3</v>
      </c>
      <c r="U34" s="94">
        <f t="shared" si="18"/>
        <v>1</v>
      </c>
      <c r="V34" s="94">
        <f t="shared" si="19"/>
        <v>3</v>
      </c>
      <c r="W34" s="94">
        <f t="shared" si="20"/>
        <v>3</v>
      </c>
      <c r="X34" s="94">
        <f t="shared" si="21"/>
        <v>1</v>
      </c>
      <c r="Y34" s="94">
        <f t="shared" si="22"/>
        <v>1</v>
      </c>
      <c r="Z34" s="94">
        <f t="shared" si="23"/>
        <v>1</v>
      </c>
      <c r="AA34" s="94">
        <f t="shared" si="24"/>
        <v>1</v>
      </c>
      <c r="AB34" s="94">
        <f t="shared" si="25"/>
        <v>3</v>
      </c>
      <c r="AC34" s="94" t="str">
        <f t="shared" si="26"/>
        <v/>
      </c>
      <c r="AD34" s="92">
        <f t="shared" si="27"/>
        <v>31</v>
      </c>
      <c r="AE34" s="92">
        <f t="shared" ref="AE34:AE67" si="32">IF(B34&lt;&gt;"",COUNT(D34:AC34),"")</f>
        <v>24</v>
      </c>
      <c r="AF34" s="97">
        <f t="shared" ref="AF34:AF65" si="33">IFERROR(((AG34*2)+(AH34*1))/(AE34*2),"")</f>
        <v>0.27083333333333331</v>
      </c>
      <c r="AG34" s="92">
        <f t="shared" ref="AG34:AG67" si="34">IF(B34&lt;&gt;"",COUNTIF(D34:AC34,"=2"),"")</f>
        <v>0</v>
      </c>
      <c r="AH34" s="92">
        <f t="shared" ref="AH34:AH67" si="35">IF(B34&lt;&gt;"",COUNTIF(D34:AC34,"=1"),"")</f>
        <v>13</v>
      </c>
    </row>
    <row r="35" spans="1:34" x14ac:dyDescent="0.25">
      <c r="A35" s="92">
        <f t="shared" si="0"/>
        <v>34</v>
      </c>
      <c r="B35" s="49">
        <v>2927</v>
      </c>
      <c r="C35" s="115" t="s">
        <v>411</v>
      </c>
      <c r="D35" s="94">
        <f t="shared" si="1"/>
        <v>1</v>
      </c>
      <c r="E35" s="94">
        <f t="shared" si="2"/>
        <v>0</v>
      </c>
      <c r="F35" s="94">
        <f t="shared" si="3"/>
        <v>1</v>
      </c>
      <c r="G35" s="94">
        <f t="shared" si="4"/>
        <v>1</v>
      </c>
      <c r="H35" s="94">
        <f t="shared" si="5"/>
        <v>1</v>
      </c>
      <c r="I35" s="94">
        <f t="shared" si="6"/>
        <v>3</v>
      </c>
      <c r="J35" s="94">
        <f t="shared" si="7"/>
        <v>1</v>
      </c>
      <c r="K35" s="94">
        <f t="shared" si="8"/>
        <v>3</v>
      </c>
      <c r="L35" s="94">
        <f t="shared" si="9"/>
        <v>1</v>
      </c>
      <c r="M35" s="94">
        <f t="shared" si="10"/>
        <v>3</v>
      </c>
      <c r="N35" s="94" t="str">
        <f t="shared" si="11"/>
        <v/>
      </c>
      <c r="O35" s="94">
        <f t="shared" si="12"/>
        <v>0</v>
      </c>
      <c r="P35" s="94">
        <f t="shared" si="13"/>
        <v>3</v>
      </c>
      <c r="Q35" s="94">
        <f t="shared" si="14"/>
        <v>3</v>
      </c>
      <c r="R35" s="94">
        <f t="shared" si="15"/>
        <v>3</v>
      </c>
      <c r="S35" s="94">
        <f t="shared" si="16"/>
        <v>1</v>
      </c>
      <c r="T35" s="94">
        <f t="shared" si="17"/>
        <v>0</v>
      </c>
      <c r="U35" s="94">
        <f t="shared" si="18"/>
        <v>1</v>
      </c>
      <c r="V35" s="94">
        <f t="shared" si="19"/>
        <v>0</v>
      </c>
      <c r="W35" s="94">
        <f t="shared" si="20"/>
        <v>0</v>
      </c>
      <c r="X35" s="94">
        <f t="shared" si="21"/>
        <v>1</v>
      </c>
      <c r="Y35" s="94">
        <f t="shared" si="22"/>
        <v>0</v>
      </c>
      <c r="Z35" s="94">
        <f t="shared" si="23"/>
        <v>0</v>
      </c>
      <c r="AA35" s="94" t="str">
        <f t="shared" si="24"/>
        <v/>
      </c>
      <c r="AB35" s="94" t="str">
        <f t="shared" si="25"/>
        <v/>
      </c>
      <c r="AC35" s="94">
        <f t="shared" si="26"/>
        <v>3</v>
      </c>
      <c r="AD35" s="92">
        <f t="shared" si="27"/>
        <v>30</v>
      </c>
      <c r="AE35" s="92">
        <f t="shared" si="32"/>
        <v>23</v>
      </c>
      <c r="AF35" s="97">
        <f t="shared" si="33"/>
        <v>0.19565217391304349</v>
      </c>
      <c r="AG35" s="92">
        <f t="shared" si="34"/>
        <v>0</v>
      </c>
      <c r="AH35" s="92">
        <f t="shared" si="35"/>
        <v>9</v>
      </c>
    </row>
    <row r="36" spans="1:34" x14ac:dyDescent="0.25">
      <c r="A36" s="92">
        <f t="shared" si="0"/>
        <v>35</v>
      </c>
      <c r="B36" s="49">
        <v>3026</v>
      </c>
      <c r="C36" s="115" t="s">
        <v>540</v>
      </c>
      <c r="D36" s="94">
        <f t="shared" si="1"/>
        <v>3</v>
      </c>
      <c r="E36" s="94">
        <f t="shared" si="2"/>
        <v>1</v>
      </c>
      <c r="F36" s="94">
        <f t="shared" si="3"/>
        <v>0</v>
      </c>
      <c r="G36" s="94">
        <f t="shared" si="4"/>
        <v>3</v>
      </c>
      <c r="H36" s="94">
        <f t="shared" si="5"/>
        <v>1</v>
      </c>
      <c r="I36" s="94">
        <f t="shared" si="6"/>
        <v>0</v>
      </c>
      <c r="J36" s="94">
        <f t="shared" si="7"/>
        <v>1</v>
      </c>
      <c r="K36" s="94" t="str">
        <f t="shared" si="8"/>
        <v/>
      </c>
      <c r="L36" s="94">
        <f t="shared" si="9"/>
        <v>1</v>
      </c>
      <c r="M36" s="94">
        <f t="shared" si="10"/>
        <v>1</v>
      </c>
      <c r="N36" s="94" t="str">
        <f t="shared" si="11"/>
        <v/>
      </c>
      <c r="O36" s="94">
        <f t="shared" si="12"/>
        <v>3</v>
      </c>
      <c r="P36" s="94">
        <f t="shared" si="13"/>
        <v>1</v>
      </c>
      <c r="Q36" s="94">
        <f t="shared" si="14"/>
        <v>0</v>
      </c>
      <c r="R36" s="94" t="str">
        <f t="shared" si="15"/>
        <v/>
      </c>
      <c r="S36" s="94">
        <f t="shared" si="16"/>
        <v>3</v>
      </c>
      <c r="T36" s="94">
        <f t="shared" si="17"/>
        <v>0</v>
      </c>
      <c r="U36" s="94">
        <f t="shared" si="18"/>
        <v>3</v>
      </c>
      <c r="V36" s="94">
        <f t="shared" si="19"/>
        <v>1</v>
      </c>
      <c r="W36" s="94">
        <f t="shared" si="20"/>
        <v>1</v>
      </c>
      <c r="X36" s="94" t="str">
        <f t="shared" si="21"/>
        <v/>
      </c>
      <c r="Y36" s="94">
        <f t="shared" si="22"/>
        <v>1</v>
      </c>
      <c r="Z36" s="94">
        <f t="shared" si="23"/>
        <v>1</v>
      </c>
      <c r="AA36" s="94">
        <f t="shared" si="24"/>
        <v>0</v>
      </c>
      <c r="AB36" s="94">
        <f t="shared" si="25"/>
        <v>3</v>
      </c>
      <c r="AC36" s="94">
        <f t="shared" si="26"/>
        <v>1</v>
      </c>
      <c r="AD36" s="92">
        <f t="shared" si="27"/>
        <v>29</v>
      </c>
      <c r="AE36" s="92">
        <f t="shared" si="32"/>
        <v>22</v>
      </c>
      <c r="AF36" s="97">
        <f t="shared" si="33"/>
        <v>0.25</v>
      </c>
      <c r="AG36" s="92">
        <f t="shared" si="34"/>
        <v>0</v>
      </c>
      <c r="AH36" s="92">
        <f t="shared" si="35"/>
        <v>11</v>
      </c>
    </row>
    <row r="37" spans="1:34" x14ac:dyDescent="0.25">
      <c r="A37" s="92">
        <f t="shared" si="0"/>
        <v>36</v>
      </c>
      <c r="B37" s="49">
        <v>1885</v>
      </c>
      <c r="C37" s="115" t="s">
        <v>618</v>
      </c>
      <c r="D37" s="94" t="str">
        <f t="shared" si="1"/>
        <v/>
      </c>
      <c r="E37" s="94">
        <f t="shared" si="2"/>
        <v>1</v>
      </c>
      <c r="F37" s="94">
        <f t="shared" si="3"/>
        <v>1</v>
      </c>
      <c r="G37" s="94">
        <f t="shared" si="4"/>
        <v>1</v>
      </c>
      <c r="H37" s="94" t="str">
        <f t="shared" si="5"/>
        <v/>
      </c>
      <c r="I37" s="94">
        <f t="shared" si="6"/>
        <v>3</v>
      </c>
      <c r="J37" s="94">
        <f t="shared" si="7"/>
        <v>3</v>
      </c>
      <c r="K37" s="94" t="str">
        <f t="shared" si="8"/>
        <v/>
      </c>
      <c r="L37" s="94">
        <f t="shared" si="9"/>
        <v>3</v>
      </c>
      <c r="M37" s="94">
        <f t="shared" si="10"/>
        <v>1</v>
      </c>
      <c r="N37" s="94">
        <f t="shared" si="11"/>
        <v>1</v>
      </c>
      <c r="O37" s="94">
        <f t="shared" si="12"/>
        <v>1</v>
      </c>
      <c r="P37" s="94">
        <f t="shared" si="13"/>
        <v>3</v>
      </c>
      <c r="Q37" s="94">
        <f t="shared" si="14"/>
        <v>1</v>
      </c>
      <c r="R37" s="94">
        <f t="shared" si="15"/>
        <v>3</v>
      </c>
      <c r="S37" s="94" t="str">
        <f t="shared" si="16"/>
        <v/>
      </c>
      <c r="T37" s="94">
        <f t="shared" si="17"/>
        <v>0</v>
      </c>
      <c r="U37" s="94" t="str">
        <f t="shared" si="18"/>
        <v/>
      </c>
      <c r="V37" s="94">
        <f t="shared" si="19"/>
        <v>3</v>
      </c>
      <c r="W37" s="94" t="str">
        <f t="shared" si="20"/>
        <v/>
      </c>
      <c r="X37" s="94">
        <f t="shared" si="21"/>
        <v>3</v>
      </c>
      <c r="Y37" s="94" t="str">
        <f t="shared" si="22"/>
        <v/>
      </c>
      <c r="Z37" s="94" t="str">
        <f t="shared" si="23"/>
        <v/>
      </c>
      <c r="AA37" s="94" t="str">
        <f t="shared" si="24"/>
        <v/>
      </c>
      <c r="AB37" s="94" t="str">
        <f t="shared" si="25"/>
        <v/>
      </c>
      <c r="AC37" s="94" t="str">
        <f t="shared" si="26"/>
        <v/>
      </c>
      <c r="AD37" s="92">
        <f t="shared" si="27"/>
        <v>28</v>
      </c>
      <c r="AE37" s="92">
        <f t="shared" si="32"/>
        <v>15</v>
      </c>
      <c r="AF37" s="97">
        <f t="shared" si="33"/>
        <v>0.23333333333333334</v>
      </c>
      <c r="AG37" s="92">
        <f t="shared" si="34"/>
        <v>0</v>
      </c>
      <c r="AH37" s="92">
        <f t="shared" si="35"/>
        <v>7</v>
      </c>
    </row>
    <row r="38" spans="1:34" x14ac:dyDescent="0.25">
      <c r="A38" s="92">
        <f t="shared" si="0"/>
        <v>36</v>
      </c>
      <c r="B38" s="49">
        <v>2935</v>
      </c>
      <c r="C38" s="115" t="s">
        <v>577</v>
      </c>
      <c r="D38" s="94">
        <f t="shared" si="1"/>
        <v>0</v>
      </c>
      <c r="E38" s="94">
        <f t="shared" si="2"/>
        <v>1</v>
      </c>
      <c r="F38" s="94" t="str">
        <f t="shared" si="3"/>
        <v/>
      </c>
      <c r="G38" s="94">
        <f t="shared" si="4"/>
        <v>3</v>
      </c>
      <c r="H38" s="94" t="str">
        <f t="shared" si="5"/>
        <v/>
      </c>
      <c r="I38" s="94">
        <f t="shared" si="6"/>
        <v>1</v>
      </c>
      <c r="J38" s="94" t="str">
        <f t="shared" si="7"/>
        <v/>
      </c>
      <c r="K38" s="94">
        <f t="shared" si="8"/>
        <v>3</v>
      </c>
      <c r="L38" s="94" t="str">
        <f t="shared" si="9"/>
        <v/>
      </c>
      <c r="M38" s="94">
        <f t="shared" si="10"/>
        <v>1</v>
      </c>
      <c r="N38" s="94">
        <f t="shared" si="11"/>
        <v>0</v>
      </c>
      <c r="O38" s="94">
        <f t="shared" si="12"/>
        <v>3</v>
      </c>
      <c r="P38" s="94">
        <f t="shared" si="13"/>
        <v>1</v>
      </c>
      <c r="Q38" s="94">
        <f t="shared" si="14"/>
        <v>0</v>
      </c>
      <c r="R38" s="94">
        <f t="shared" si="15"/>
        <v>3</v>
      </c>
      <c r="S38" s="94" t="str">
        <f t="shared" si="16"/>
        <v/>
      </c>
      <c r="T38" s="94" t="str">
        <f t="shared" si="17"/>
        <v/>
      </c>
      <c r="U38" s="94" t="str">
        <f t="shared" si="18"/>
        <v/>
      </c>
      <c r="V38" s="94">
        <f t="shared" si="19"/>
        <v>3</v>
      </c>
      <c r="W38" s="94">
        <f t="shared" si="20"/>
        <v>1</v>
      </c>
      <c r="X38" s="94">
        <f t="shared" si="21"/>
        <v>1</v>
      </c>
      <c r="Y38" s="94" t="str">
        <f t="shared" si="22"/>
        <v/>
      </c>
      <c r="Z38" s="94">
        <f t="shared" si="23"/>
        <v>3</v>
      </c>
      <c r="AA38" s="94">
        <f t="shared" si="24"/>
        <v>3</v>
      </c>
      <c r="AB38" s="94">
        <f t="shared" si="25"/>
        <v>1</v>
      </c>
      <c r="AC38" s="94">
        <f t="shared" si="26"/>
        <v>0</v>
      </c>
      <c r="AD38" s="92">
        <f t="shared" si="27"/>
        <v>28</v>
      </c>
      <c r="AE38" s="92">
        <f t="shared" si="32"/>
        <v>18</v>
      </c>
      <c r="AF38" s="97">
        <f t="shared" si="33"/>
        <v>0.19444444444444445</v>
      </c>
      <c r="AG38" s="92">
        <f t="shared" si="34"/>
        <v>0</v>
      </c>
      <c r="AH38" s="92">
        <f t="shared" si="35"/>
        <v>7</v>
      </c>
    </row>
    <row r="39" spans="1:34" x14ac:dyDescent="0.25">
      <c r="A39" s="92">
        <f t="shared" si="0"/>
        <v>36</v>
      </c>
      <c r="B39" s="49">
        <v>6080</v>
      </c>
      <c r="C39" s="115" t="s">
        <v>694</v>
      </c>
      <c r="D39" s="94">
        <f t="shared" si="1"/>
        <v>3</v>
      </c>
      <c r="E39" s="94">
        <f t="shared" si="2"/>
        <v>3</v>
      </c>
      <c r="F39" s="94">
        <f t="shared" si="3"/>
        <v>3</v>
      </c>
      <c r="G39" s="94">
        <f t="shared" si="4"/>
        <v>1</v>
      </c>
      <c r="H39" s="94">
        <f t="shared" si="5"/>
        <v>0</v>
      </c>
      <c r="I39" s="94">
        <f t="shared" si="6"/>
        <v>1</v>
      </c>
      <c r="J39" s="94">
        <f t="shared" si="7"/>
        <v>0</v>
      </c>
      <c r="K39" s="94">
        <f t="shared" si="8"/>
        <v>1</v>
      </c>
      <c r="L39" s="94">
        <f t="shared" si="9"/>
        <v>0</v>
      </c>
      <c r="M39" s="94">
        <f t="shared" si="10"/>
        <v>1</v>
      </c>
      <c r="N39" s="94" t="str">
        <f t="shared" si="11"/>
        <v/>
      </c>
      <c r="O39" s="94" t="str">
        <f>IFERROR(VLOOKUP($B39,_1aw12,3,FALSE),"")</f>
        <v/>
      </c>
      <c r="P39" s="94">
        <f t="shared" si="13"/>
        <v>0</v>
      </c>
      <c r="Q39" s="94">
        <f t="shared" si="14"/>
        <v>3</v>
      </c>
      <c r="R39" s="94">
        <f t="shared" si="15"/>
        <v>1</v>
      </c>
      <c r="S39" s="94">
        <f t="shared" si="16"/>
        <v>3</v>
      </c>
      <c r="T39" s="94">
        <f t="shared" si="17"/>
        <v>0</v>
      </c>
      <c r="U39" s="94">
        <f t="shared" si="18"/>
        <v>1</v>
      </c>
      <c r="V39" s="94">
        <f t="shared" si="19"/>
        <v>3</v>
      </c>
      <c r="W39" s="94" t="str">
        <f>IFERROR(VLOOKUP($B39,_1aw20,3,FALSE),"")</f>
        <v/>
      </c>
      <c r="X39" s="94">
        <f t="shared" si="21"/>
        <v>1</v>
      </c>
      <c r="Y39" s="94">
        <f t="shared" si="22"/>
        <v>1</v>
      </c>
      <c r="Z39" s="94" t="str">
        <f>IFERROR(VLOOKUP($B39,_1aw23,3,FALSE),"")</f>
        <v/>
      </c>
      <c r="AA39" s="94" t="str">
        <f t="shared" si="24"/>
        <v/>
      </c>
      <c r="AB39" s="94">
        <f t="shared" si="25"/>
        <v>1</v>
      </c>
      <c r="AC39" s="94">
        <f t="shared" si="26"/>
        <v>1</v>
      </c>
      <c r="AD39" s="92">
        <f t="shared" si="27"/>
        <v>28</v>
      </c>
      <c r="AE39" s="92">
        <f t="shared" si="32"/>
        <v>21</v>
      </c>
      <c r="AF39" s="97">
        <f t="shared" si="33"/>
        <v>0.23809523809523808</v>
      </c>
      <c r="AG39" s="92">
        <f t="shared" si="34"/>
        <v>0</v>
      </c>
      <c r="AH39" s="92">
        <f t="shared" si="35"/>
        <v>10</v>
      </c>
    </row>
    <row r="40" spans="1:34" x14ac:dyDescent="0.25">
      <c r="A40" s="92">
        <f t="shared" si="0"/>
        <v>39</v>
      </c>
      <c r="B40" s="49">
        <v>1575</v>
      </c>
      <c r="C40" s="115" t="s">
        <v>515</v>
      </c>
      <c r="D40" s="94">
        <f t="shared" si="1"/>
        <v>3</v>
      </c>
      <c r="E40" s="94">
        <f t="shared" si="2"/>
        <v>0</v>
      </c>
      <c r="F40" s="94">
        <f t="shared" si="3"/>
        <v>1</v>
      </c>
      <c r="G40" s="94" t="str">
        <f t="shared" si="4"/>
        <v/>
      </c>
      <c r="H40" s="94">
        <f t="shared" si="5"/>
        <v>1</v>
      </c>
      <c r="I40" s="94">
        <f t="shared" si="6"/>
        <v>1</v>
      </c>
      <c r="J40" s="94">
        <f t="shared" si="7"/>
        <v>1</v>
      </c>
      <c r="K40" s="94">
        <f t="shared" si="8"/>
        <v>1</v>
      </c>
      <c r="L40" s="94">
        <f t="shared" si="9"/>
        <v>0</v>
      </c>
      <c r="M40" s="94">
        <f t="shared" si="10"/>
        <v>1</v>
      </c>
      <c r="N40" s="94">
        <f t="shared" si="11"/>
        <v>1</v>
      </c>
      <c r="O40" s="94">
        <f t="shared" ref="O40:O71" si="36">IFERROR(VLOOKUP($B40,_1aw12,2,FALSE),"")</f>
        <v>0</v>
      </c>
      <c r="P40" s="94">
        <f t="shared" si="13"/>
        <v>1</v>
      </c>
      <c r="Q40" s="94">
        <f t="shared" si="14"/>
        <v>3</v>
      </c>
      <c r="R40" s="94">
        <f t="shared" si="15"/>
        <v>1</v>
      </c>
      <c r="S40" s="94">
        <f t="shared" si="16"/>
        <v>0</v>
      </c>
      <c r="T40" s="94" t="str">
        <f t="shared" si="17"/>
        <v/>
      </c>
      <c r="U40" s="94">
        <f t="shared" si="18"/>
        <v>1</v>
      </c>
      <c r="V40" s="94">
        <f t="shared" si="19"/>
        <v>0</v>
      </c>
      <c r="W40" s="94">
        <f t="shared" ref="W40:W71" si="37">IFERROR(VLOOKUP($B40,_1aw20,2,FALSE),"")</f>
        <v>3</v>
      </c>
      <c r="X40" s="94">
        <f t="shared" si="21"/>
        <v>1</v>
      </c>
      <c r="Y40" s="94">
        <f t="shared" si="22"/>
        <v>1</v>
      </c>
      <c r="Z40" s="94">
        <f t="shared" ref="Z40:Z71" si="38">IFERROR(VLOOKUP($B40,_1aw23,2,FALSE),"")</f>
        <v>3</v>
      </c>
      <c r="AA40" s="94">
        <f t="shared" si="24"/>
        <v>1</v>
      </c>
      <c r="AB40" s="94">
        <f t="shared" si="25"/>
        <v>1</v>
      </c>
      <c r="AC40" s="94">
        <f t="shared" si="26"/>
        <v>1</v>
      </c>
      <c r="AD40" s="92">
        <f t="shared" si="27"/>
        <v>27</v>
      </c>
      <c r="AE40" s="92">
        <f t="shared" si="32"/>
        <v>24</v>
      </c>
      <c r="AF40" s="97">
        <f t="shared" si="33"/>
        <v>0.3125</v>
      </c>
      <c r="AG40" s="92">
        <f t="shared" si="34"/>
        <v>0</v>
      </c>
      <c r="AH40" s="92">
        <f t="shared" si="35"/>
        <v>15</v>
      </c>
    </row>
    <row r="41" spans="1:34" x14ac:dyDescent="0.25">
      <c r="A41" s="92">
        <f t="shared" si="0"/>
        <v>39</v>
      </c>
      <c r="B41" s="49">
        <v>7811</v>
      </c>
      <c r="C41" s="115" t="s">
        <v>534</v>
      </c>
      <c r="D41" s="94">
        <f t="shared" si="1"/>
        <v>0</v>
      </c>
      <c r="E41" s="94">
        <f t="shared" si="2"/>
        <v>1</v>
      </c>
      <c r="F41" s="94">
        <f t="shared" si="3"/>
        <v>0</v>
      </c>
      <c r="G41" s="94" t="str">
        <f t="shared" si="4"/>
        <v/>
      </c>
      <c r="H41" s="94">
        <f t="shared" si="5"/>
        <v>0</v>
      </c>
      <c r="I41" s="94">
        <f t="shared" si="6"/>
        <v>1</v>
      </c>
      <c r="J41" s="94">
        <f t="shared" si="7"/>
        <v>3</v>
      </c>
      <c r="K41" s="94">
        <f t="shared" si="8"/>
        <v>3</v>
      </c>
      <c r="L41" s="94">
        <f t="shared" si="9"/>
        <v>1</v>
      </c>
      <c r="M41" s="94">
        <f t="shared" si="10"/>
        <v>0</v>
      </c>
      <c r="N41" s="94">
        <f t="shared" si="11"/>
        <v>3</v>
      </c>
      <c r="O41" s="94">
        <f t="shared" si="36"/>
        <v>0</v>
      </c>
      <c r="P41" s="94">
        <f t="shared" si="13"/>
        <v>1</v>
      </c>
      <c r="Q41" s="94">
        <f t="shared" si="14"/>
        <v>1</v>
      </c>
      <c r="R41" s="94">
        <f t="shared" si="15"/>
        <v>1</v>
      </c>
      <c r="S41" s="94">
        <f t="shared" si="16"/>
        <v>3</v>
      </c>
      <c r="T41" s="94" t="str">
        <f t="shared" si="17"/>
        <v/>
      </c>
      <c r="U41" s="94">
        <f t="shared" si="18"/>
        <v>1</v>
      </c>
      <c r="V41" s="94">
        <f t="shared" si="19"/>
        <v>1</v>
      </c>
      <c r="W41" s="94">
        <f t="shared" si="37"/>
        <v>1</v>
      </c>
      <c r="X41" s="94">
        <f t="shared" si="21"/>
        <v>3</v>
      </c>
      <c r="Y41" s="94">
        <f t="shared" si="22"/>
        <v>1</v>
      </c>
      <c r="Z41" s="94">
        <f t="shared" si="38"/>
        <v>0</v>
      </c>
      <c r="AA41" s="94">
        <f t="shared" si="24"/>
        <v>0</v>
      </c>
      <c r="AB41" s="94">
        <f t="shared" si="25"/>
        <v>1</v>
      </c>
      <c r="AC41" s="94">
        <f t="shared" si="26"/>
        <v>1</v>
      </c>
      <c r="AD41" s="92">
        <f t="shared" si="27"/>
        <v>27</v>
      </c>
      <c r="AE41" s="92">
        <f t="shared" si="32"/>
        <v>24</v>
      </c>
      <c r="AF41" s="97">
        <f t="shared" si="33"/>
        <v>0.25</v>
      </c>
      <c r="AG41" s="92">
        <f t="shared" si="34"/>
        <v>0</v>
      </c>
      <c r="AH41" s="92">
        <f t="shared" si="35"/>
        <v>12</v>
      </c>
    </row>
    <row r="42" spans="1:34" x14ac:dyDescent="0.25">
      <c r="A42" s="92">
        <f t="shared" si="0"/>
        <v>41</v>
      </c>
      <c r="B42" s="49">
        <v>2719</v>
      </c>
      <c r="C42" s="115" t="s">
        <v>333</v>
      </c>
      <c r="D42" s="94">
        <f t="shared" si="1"/>
        <v>0</v>
      </c>
      <c r="E42" s="94">
        <f t="shared" si="2"/>
        <v>3</v>
      </c>
      <c r="F42" s="94" t="str">
        <f t="shared" si="3"/>
        <v/>
      </c>
      <c r="G42" s="94">
        <f t="shared" si="4"/>
        <v>1</v>
      </c>
      <c r="H42" s="94">
        <f t="shared" si="5"/>
        <v>1</v>
      </c>
      <c r="I42" s="94">
        <f t="shared" si="6"/>
        <v>0</v>
      </c>
      <c r="J42" s="94">
        <f t="shared" si="7"/>
        <v>1</v>
      </c>
      <c r="K42" s="94">
        <f t="shared" si="8"/>
        <v>1</v>
      </c>
      <c r="L42" s="94">
        <f t="shared" si="9"/>
        <v>1</v>
      </c>
      <c r="M42" s="94" t="str">
        <f t="shared" si="10"/>
        <v/>
      </c>
      <c r="N42" s="94">
        <f t="shared" si="11"/>
        <v>3</v>
      </c>
      <c r="O42" s="94" t="str">
        <f t="shared" si="36"/>
        <v/>
      </c>
      <c r="P42" s="94">
        <f t="shared" si="13"/>
        <v>1</v>
      </c>
      <c r="Q42" s="94" t="str">
        <f t="shared" si="14"/>
        <v/>
      </c>
      <c r="R42" s="94">
        <f t="shared" si="15"/>
        <v>0</v>
      </c>
      <c r="S42" s="94" t="str">
        <f t="shared" si="16"/>
        <v/>
      </c>
      <c r="T42" s="94">
        <f t="shared" si="17"/>
        <v>0</v>
      </c>
      <c r="U42" s="94">
        <f t="shared" si="18"/>
        <v>0</v>
      </c>
      <c r="V42" s="94">
        <f t="shared" si="19"/>
        <v>3</v>
      </c>
      <c r="W42" s="94">
        <f t="shared" si="37"/>
        <v>0</v>
      </c>
      <c r="X42" s="94">
        <f t="shared" si="21"/>
        <v>1</v>
      </c>
      <c r="Y42" s="94">
        <f t="shared" si="22"/>
        <v>3</v>
      </c>
      <c r="Z42" s="94">
        <f t="shared" si="38"/>
        <v>3</v>
      </c>
      <c r="AA42" s="94">
        <f t="shared" si="24"/>
        <v>0</v>
      </c>
      <c r="AB42" s="94">
        <f t="shared" si="25"/>
        <v>3</v>
      </c>
      <c r="AC42" s="94">
        <f t="shared" si="26"/>
        <v>1</v>
      </c>
      <c r="AD42" s="92">
        <f t="shared" si="27"/>
        <v>26</v>
      </c>
      <c r="AE42" s="92">
        <f t="shared" si="32"/>
        <v>21</v>
      </c>
      <c r="AF42" s="97">
        <f t="shared" si="33"/>
        <v>0.19047619047619047</v>
      </c>
      <c r="AG42" s="92">
        <f t="shared" si="34"/>
        <v>0</v>
      </c>
      <c r="AH42" s="92">
        <f t="shared" si="35"/>
        <v>8</v>
      </c>
    </row>
    <row r="43" spans="1:34" x14ac:dyDescent="0.25">
      <c r="A43" s="92">
        <f t="shared" si="0"/>
        <v>42</v>
      </c>
      <c r="B43" s="49">
        <v>2982</v>
      </c>
      <c r="C43" s="115" t="s">
        <v>415</v>
      </c>
      <c r="D43" s="94">
        <f t="shared" si="1"/>
        <v>3</v>
      </c>
      <c r="E43" s="94">
        <f t="shared" si="2"/>
        <v>3</v>
      </c>
      <c r="F43" s="94">
        <f t="shared" si="3"/>
        <v>3</v>
      </c>
      <c r="G43" s="94">
        <f t="shared" si="4"/>
        <v>3</v>
      </c>
      <c r="H43" s="94">
        <f t="shared" si="5"/>
        <v>3</v>
      </c>
      <c r="I43" s="94" t="str">
        <f t="shared" si="6"/>
        <v/>
      </c>
      <c r="J43" s="94">
        <f t="shared" si="7"/>
        <v>0</v>
      </c>
      <c r="K43" s="94">
        <f t="shared" si="8"/>
        <v>3</v>
      </c>
      <c r="L43" s="94">
        <f t="shared" si="9"/>
        <v>1</v>
      </c>
      <c r="M43" s="94">
        <f t="shared" si="10"/>
        <v>1</v>
      </c>
      <c r="N43" s="94">
        <f t="shared" si="11"/>
        <v>0</v>
      </c>
      <c r="O43" s="94">
        <f t="shared" si="36"/>
        <v>1</v>
      </c>
      <c r="P43" s="94">
        <f t="shared" si="13"/>
        <v>3</v>
      </c>
      <c r="Q43" s="94">
        <f t="shared" si="14"/>
        <v>1</v>
      </c>
      <c r="R43" s="94" t="str">
        <f t="shared" si="15"/>
        <v/>
      </c>
      <c r="S43" s="94" t="str">
        <f t="shared" si="16"/>
        <v/>
      </c>
      <c r="T43" s="94" t="str">
        <f t="shared" si="17"/>
        <v/>
      </c>
      <c r="U43" s="94" t="str">
        <f t="shared" si="18"/>
        <v/>
      </c>
      <c r="V43" s="94" t="str">
        <f t="shared" si="19"/>
        <v/>
      </c>
      <c r="W43" s="94" t="str">
        <f t="shared" si="37"/>
        <v/>
      </c>
      <c r="X43" s="94" t="str">
        <f t="shared" si="21"/>
        <v/>
      </c>
      <c r="Y43" s="94" t="str">
        <f t="shared" si="22"/>
        <v/>
      </c>
      <c r="Z43" s="94" t="str">
        <f t="shared" si="38"/>
        <v/>
      </c>
      <c r="AA43" s="94" t="str">
        <f t="shared" si="24"/>
        <v/>
      </c>
      <c r="AB43" s="94" t="str">
        <f t="shared" si="25"/>
        <v/>
      </c>
      <c r="AC43" s="94" t="str">
        <f t="shared" si="26"/>
        <v/>
      </c>
      <c r="AD43" s="92">
        <f t="shared" si="27"/>
        <v>25</v>
      </c>
      <c r="AE43" s="92">
        <f t="shared" si="32"/>
        <v>13</v>
      </c>
      <c r="AF43" s="97">
        <f t="shared" si="33"/>
        <v>0.15384615384615385</v>
      </c>
      <c r="AG43" s="92">
        <f t="shared" si="34"/>
        <v>0</v>
      </c>
      <c r="AH43" s="92">
        <f t="shared" si="35"/>
        <v>4</v>
      </c>
    </row>
    <row r="44" spans="1:34" x14ac:dyDescent="0.25">
      <c r="A44" s="92">
        <f t="shared" si="0"/>
        <v>42</v>
      </c>
      <c r="B44" s="49">
        <v>2604</v>
      </c>
      <c r="C44" s="115" t="s">
        <v>505</v>
      </c>
      <c r="D44" s="94">
        <f t="shared" si="1"/>
        <v>1</v>
      </c>
      <c r="E44" s="94">
        <f t="shared" si="2"/>
        <v>0</v>
      </c>
      <c r="F44" s="94" t="str">
        <f t="shared" si="3"/>
        <v/>
      </c>
      <c r="G44" s="94">
        <f t="shared" si="4"/>
        <v>1</v>
      </c>
      <c r="H44" s="94">
        <f t="shared" si="5"/>
        <v>1</v>
      </c>
      <c r="I44" s="94">
        <f t="shared" si="6"/>
        <v>1</v>
      </c>
      <c r="J44" s="94">
        <f t="shared" si="7"/>
        <v>3</v>
      </c>
      <c r="K44" s="94" t="str">
        <f t="shared" si="8"/>
        <v/>
      </c>
      <c r="L44" s="94">
        <f t="shared" si="9"/>
        <v>3</v>
      </c>
      <c r="M44" s="94">
        <f t="shared" si="10"/>
        <v>1</v>
      </c>
      <c r="N44" s="94">
        <f t="shared" si="11"/>
        <v>3</v>
      </c>
      <c r="O44" s="94">
        <f t="shared" si="36"/>
        <v>3</v>
      </c>
      <c r="P44" s="94" t="str">
        <f t="shared" si="13"/>
        <v/>
      </c>
      <c r="Q44" s="94">
        <f t="shared" si="14"/>
        <v>0</v>
      </c>
      <c r="R44" s="94" t="str">
        <f t="shared" si="15"/>
        <v/>
      </c>
      <c r="S44" s="94" t="str">
        <f t="shared" si="16"/>
        <v/>
      </c>
      <c r="T44" s="94">
        <f t="shared" si="17"/>
        <v>0</v>
      </c>
      <c r="U44" s="94">
        <f t="shared" si="18"/>
        <v>0</v>
      </c>
      <c r="V44" s="94">
        <f t="shared" si="19"/>
        <v>1</v>
      </c>
      <c r="W44" s="94">
        <f t="shared" si="37"/>
        <v>3</v>
      </c>
      <c r="X44" s="94">
        <f t="shared" si="21"/>
        <v>3</v>
      </c>
      <c r="Y44" s="94" t="str">
        <f t="shared" si="22"/>
        <v/>
      </c>
      <c r="Z44" s="94">
        <f t="shared" si="38"/>
        <v>0</v>
      </c>
      <c r="AA44" s="94">
        <f t="shared" si="24"/>
        <v>0</v>
      </c>
      <c r="AB44" s="94">
        <f t="shared" si="25"/>
        <v>1</v>
      </c>
      <c r="AC44" s="94">
        <f t="shared" si="26"/>
        <v>0</v>
      </c>
      <c r="AD44" s="92">
        <f t="shared" si="27"/>
        <v>25</v>
      </c>
      <c r="AE44" s="92">
        <f t="shared" si="32"/>
        <v>20</v>
      </c>
      <c r="AF44" s="97">
        <f t="shared" si="33"/>
        <v>0.17499999999999999</v>
      </c>
      <c r="AG44" s="92">
        <f t="shared" si="34"/>
        <v>0</v>
      </c>
      <c r="AH44" s="92">
        <f t="shared" si="35"/>
        <v>7</v>
      </c>
    </row>
    <row r="45" spans="1:34" x14ac:dyDescent="0.25">
      <c r="A45" s="92">
        <f t="shared" si="0"/>
        <v>42</v>
      </c>
      <c r="B45" s="49">
        <v>3235</v>
      </c>
      <c r="C45" s="115" t="s">
        <v>612</v>
      </c>
      <c r="D45" s="94">
        <f t="shared" si="1"/>
        <v>1</v>
      </c>
      <c r="E45" s="94">
        <f t="shared" si="2"/>
        <v>0</v>
      </c>
      <c r="F45" s="94" t="str">
        <f t="shared" si="3"/>
        <v/>
      </c>
      <c r="G45" s="94">
        <f t="shared" si="4"/>
        <v>1</v>
      </c>
      <c r="H45" s="94">
        <f t="shared" si="5"/>
        <v>1</v>
      </c>
      <c r="I45" s="94" t="str">
        <f t="shared" si="6"/>
        <v/>
      </c>
      <c r="J45" s="94">
        <f t="shared" si="7"/>
        <v>0</v>
      </c>
      <c r="K45" s="94" t="str">
        <f t="shared" si="8"/>
        <v/>
      </c>
      <c r="L45" s="94">
        <f t="shared" si="9"/>
        <v>3</v>
      </c>
      <c r="M45" s="94" t="str">
        <f t="shared" si="10"/>
        <v/>
      </c>
      <c r="N45" s="94">
        <f t="shared" si="11"/>
        <v>3</v>
      </c>
      <c r="O45" s="94">
        <f t="shared" si="36"/>
        <v>1</v>
      </c>
      <c r="P45" s="94">
        <f t="shared" si="13"/>
        <v>1</v>
      </c>
      <c r="Q45" s="94">
        <f t="shared" si="14"/>
        <v>1</v>
      </c>
      <c r="R45" s="94">
        <f t="shared" si="15"/>
        <v>1</v>
      </c>
      <c r="S45" s="94">
        <f t="shared" si="16"/>
        <v>1</v>
      </c>
      <c r="T45" s="94">
        <f t="shared" si="17"/>
        <v>3</v>
      </c>
      <c r="U45" s="94" t="str">
        <f t="shared" si="18"/>
        <v/>
      </c>
      <c r="V45" s="94">
        <f t="shared" si="19"/>
        <v>1</v>
      </c>
      <c r="W45" s="94">
        <f t="shared" si="37"/>
        <v>0</v>
      </c>
      <c r="X45" s="94" t="str">
        <f t="shared" si="21"/>
        <v/>
      </c>
      <c r="Y45" s="94">
        <f t="shared" si="22"/>
        <v>0</v>
      </c>
      <c r="Z45" s="94">
        <f t="shared" si="38"/>
        <v>3</v>
      </c>
      <c r="AA45" s="94">
        <f t="shared" si="24"/>
        <v>1</v>
      </c>
      <c r="AB45" s="94">
        <f t="shared" si="25"/>
        <v>3</v>
      </c>
      <c r="AC45" s="94">
        <f t="shared" si="26"/>
        <v>0</v>
      </c>
      <c r="AD45" s="92">
        <f t="shared" si="27"/>
        <v>25</v>
      </c>
      <c r="AE45" s="92">
        <f t="shared" si="32"/>
        <v>20</v>
      </c>
      <c r="AF45" s="97">
        <f t="shared" si="33"/>
        <v>0.25</v>
      </c>
      <c r="AG45" s="92">
        <f t="shared" si="34"/>
        <v>0</v>
      </c>
      <c r="AH45" s="92">
        <f t="shared" si="35"/>
        <v>10</v>
      </c>
    </row>
    <row r="46" spans="1:34" x14ac:dyDescent="0.25">
      <c r="A46" s="92">
        <f t="shared" si="0"/>
        <v>45</v>
      </c>
      <c r="B46" s="49">
        <v>4944</v>
      </c>
      <c r="C46" s="115" t="s">
        <v>268</v>
      </c>
      <c r="D46" s="94" t="str">
        <f t="shared" si="1"/>
        <v/>
      </c>
      <c r="E46" s="94">
        <f t="shared" si="2"/>
        <v>3</v>
      </c>
      <c r="F46" s="94">
        <f t="shared" si="3"/>
        <v>3</v>
      </c>
      <c r="G46" s="94">
        <f t="shared" si="4"/>
        <v>0</v>
      </c>
      <c r="H46" s="94">
        <f t="shared" si="5"/>
        <v>1</v>
      </c>
      <c r="I46" s="94">
        <f t="shared" si="6"/>
        <v>1</v>
      </c>
      <c r="J46" s="94">
        <f t="shared" si="7"/>
        <v>0</v>
      </c>
      <c r="K46" s="94">
        <f t="shared" si="8"/>
        <v>3</v>
      </c>
      <c r="L46" s="94" t="str">
        <f t="shared" si="9"/>
        <v/>
      </c>
      <c r="M46" s="94">
        <f t="shared" si="10"/>
        <v>1</v>
      </c>
      <c r="N46" s="94" t="str">
        <f t="shared" si="11"/>
        <v/>
      </c>
      <c r="O46" s="94">
        <f t="shared" si="36"/>
        <v>0</v>
      </c>
      <c r="P46" s="94">
        <f t="shared" si="13"/>
        <v>0</v>
      </c>
      <c r="Q46" s="94">
        <f t="shared" si="14"/>
        <v>1</v>
      </c>
      <c r="R46" s="94">
        <f t="shared" si="15"/>
        <v>1</v>
      </c>
      <c r="S46" s="94">
        <f t="shared" si="16"/>
        <v>3</v>
      </c>
      <c r="T46" s="94" t="str">
        <f t="shared" si="17"/>
        <v/>
      </c>
      <c r="U46" s="94">
        <f t="shared" si="18"/>
        <v>3</v>
      </c>
      <c r="V46" s="94">
        <f t="shared" si="19"/>
        <v>0</v>
      </c>
      <c r="W46" s="94">
        <f t="shared" si="37"/>
        <v>0</v>
      </c>
      <c r="X46" s="94">
        <f t="shared" si="21"/>
        <v>3</v>
      </c>
      <c r="Y46" s="94">
        <f t="shared" si="22"/>
        <v>1</v>
      </c>
      <c r="Z46" s="94" t="str">
        <f t="shared" si="38"/>
        <v/>
      </c>
      <c r="AA46" s="94" t="str">
        <f t="shared" si="24"/>
        <v/>
      </c>
      <c r="AB46" s="94" t="str">
        <f t="shared" si="25"/>
        <v/>
      </c>
      <c r="AC46" s="94">
        <f t="shared" si="26"/>
        <v>0</v>
      </c>
      <c r="AD46" s="92">
        <f t="shared" si="27"/>
        <v>24</v>
      </c>
      <c r="AE46" s="92">
        <f t="shared" si="32"/>
        <v>19</v>
      </c>
      <c r="AF46" s="97">
        <f t="shared" si="33"/>
        <v>0.15789473684210525</v>
      </c>
      <c r="AG46" s="92">
        <f t="shared" si="34"/>
        <v>0</v>
      </c>
      <c r="AH46" s="92">
        <f t="shared" si="35"/>
        <v>6</v>
      </c>
    </row>
    <row r="47" spans="1:34" x14ac:dyDescent="0.25">
      <c r="A47" s="92">
        <f t="shared" si="0"/>
        <v>45</v>
      </c>
      <c r="B47" s="49">
        <v>1041</v>
      </c>
      <c r="C47" s="115" t="s">
        <v>395</v>
      </c>
      <c r="D47" s="94" t="str">
        <f t="shared" si="1"/>
        <v/>
      </c>
      <c r="E47" s="94">
        <f t="shared" si="2"/>
        <v>0</v>
      </c>
      <c r="F47" s="94">
        <f t="shared" si="3"/>
        <v>3</v>
      </c>
      <c r="G47" s="94">
        <f t="shared" si="4"/>
        <v>0</v>
      </c>
      <c r="H47" s="94">
        <f t="shared" si="5"/>
        <v>3</v>
      </c>
      <c r="I47" s="94">
        <f t="shared" si="6"/>
        <v>0</v>
      </c>
      <c r="J47" s="94">
        <f t="shared" si="7"/>
        <v>3</v>
      </c>
      <c r="K47" s="94" t="str">
        <f t="shared" si="8"/>
        <v/>
      </c>
      <c r="L47" s="94">
        <f t="shared" si="9"/>
        <v>0</v>
      </c>
      <c r="M47" s="94">
        <f t="shared" si="10"/>
        <v>1</v>
      </c>
      <c r="N47" s="94">
        <f t="shared" si="11"/>
        <v>0</v>
      </c>
      <c r="O47" s="94" t="str">
        <f t="shared" si="36"/>
        <v/>
      </c>
      <c r="P47" s="94" t="str">
        <f t="shared" si="13"/>
        <v/>
      </c>
      <c r="Q47" s="94">
        <f t="shared" si="14"/>
        <v>1</v>
      </c>
      <c r="R47" s="94">
        <f t="shared" si="15"/>
        <v>1</v>
      </c>
      <c r="S47" s="94">
        <f t="shared" si="16"/>
        <v>3</v>
      </c>
      <c r="T47" s="94" t="str">
        <f t="shared" si="17"/>
        <v/>
      </c>
      <c r="U47" s="94">
        <f t="shared" si="18"/>
        <v>1</v>
      </c>
      <c r="V47" s="94">
        <f t="shared" si="19"/>
        <v>1</v>
      </c>
      <c r="W47" s="94">
        <f t="shared" si="37"/>
        <v>3</v>
      </c>
      <c r="X47" s="94" t="str">
        <f t="shared" si="21"/>
        <v/>
      </c>
      <c r="Y47" s="94">
        <f t="shared" si="22"/>
        <v>1</v>
      </c>
      <c r="Z47" s="94">
        <f t="shared" si="38"/>
        <v>0</v>
      </c>
      <c r="AA47" s="94">
        <f t="shared" si="24"/>
        <v>3</v>
      </c>
      <c r="AB47" s="94">
        <f t="shared" si="25"/>
        <v>0</v>
      </c>
      <c r="AC47" s="94">
        <f t="shared" si="26"/>
        <v>0</v>
      </c>
      <c r="AD47" s="92">
        <f t="shared" si="27"/>
        <v>24</v>
      </c>
      <c r="AE47" s="92">
        <f t="shared" si="32"/>
        <v>20</v>
      </c>
      <c r="AF47" s="97">
        <f t="shared" si="33"/>
        <v>0.15</v>
      </c>
      <c r="AG47" s="92">
        <f t="shared" si="34"/>
        <v>0</v>
      </c>
      <c r="AH47" s="92">
        <f t="shared" si="35"/>
        <v>6</v>
      </c>
    </row>
    <row r="48" spans="1:34" x14ac:dyDescent="0.25">
      <c r="A48" s="92">
        <f t="shared" si="0"/>
        <v>45</v>
      </c>
      <c r="B48" s="49">
        <v>7322</v>
      </c>
      <c r="C48" s="115" t="s">
        <v>564</v>
      </c>
      <c r="D48" s="94">
        <f t="shared" si="1"/>
        <v>1</v>
      </c>
      <c r="E48" s="94" t="str">
        <f t="shared" si="2"/>
        <v/>
      </c>
      <c r="F48" s="94">
        <f t="shared" si="3"/>
        <v>0</v>
      </c>
      <c r="G48" s="94">
        <f t="shared" si="4"/>
        <v>0</v>
      </c>
      <c r="H48" s="94">
        <f t="shared" si="5"/>
        <v>3</v>
      </c>
      <c r="I48" s="94" t="str">
        <f t="shared" si="6"/>
        <v/>
      </c>
      <c r="J48" s="94">
        <f t="shared" si="7"/>
        <v>1</v>
      </c>
      <c r="K48" s="94">
        <f t="shared" si="8"/>
        <v>1</v>
      </c>
      <c r="L48" s="94" t="str">
        <f t="shared" si="9"/>
        <v/>
      </c>
      <c r="M48" s="94">
        <f t="shared" si="10"/>
        <v>1</v>
      </c>
      <c r="N48" s="94">
        <f t="shared" si="11"/>
        <v>0</v>
      </c>
      <c r="O48" s="94">
        <f t="shared" si="36"/>
        <v>3</v>
      </c>
      <c r="P48" s="94">
        <f t="shared" si="13"/>
        <v>0</v>
      </c>
      <c r="Q48" s="94">
        <f t="shared" si="14"/>
        <v>0</v>
      </c>
      <c r="R48" s="94">
        <f t="shared" si="15"/>
        <v>0</v>
      </c>
      <c r="S48" s="94">
        <f t="shared" si="16"/>
        <v>0</v>
      </c>
      <c r="T48" s="94">
        <f t="shared" si="17"/>
        <v>3</v>
      </c>
      <c r="U48" s="94">
        <f t="shared" si="18"/>
        <v>1</v>
      </c>
      <c r="V48" s="94" t="str">
        <f t="shared" si="19"/>
        <v/>
      </c>
      <c r="W48" s="94" t="str">
        <f t="shared" si="37"/>
        <v/>
      </c>
      <c r="X48" s="94">
        <f t="shared" si="21"/>
        <v>3</v>
      </c>
      <c r="Y48" s="94">
        <f t="shared" si="22"/>
        <v>3</v>
      </c>
      <c r="Z48" s="94">
        <f t="shared" si="38"/>
        <v>0</v>
      </c>
      <c r="AA48" s="94">
        <f t="shared" si="24"/>
        <v>3</v>
      </c>
      <c r="AB48" s="94">
        <f t="shared" si="25"/>
        <v>1</v>
      </c>
      <c r="AC48" s="94">
        <f t="shared" si="26"/>
        <v>0</v>
      </c>
      <c r="AD48" s="92">
        <f t="shared" si="27"/>
        <v>24</v>
      </c>
      <c r="AE48" s="92">
        <f t="shared" si="32"/>
        <v>21</v>
      </c>
      <c r="AF48" s="97">
        <f t="shared" si="33"/>
        <v>0.14285714285714285</v>
      </c>
      <c r="AG48" s="92">
        <f t="shared" si="34"/>
        <v>0</v>
      </c>
      <c r="AH48" s="92">
        <f t="shared" si="35"/>
        <v>6</v>
      </c>
    </row>
    <row r="49" spans="1:34" x14ac:dyDescent="0.25">
      <c r="A49" s="92">
        <f t="shared" si="0"/>
        <v>45</v>
      </c>
      <c r="B49" s="49">
        <v>6202</v>
      </c>
      <c r="C49" s="115" t="s">
        <v>683</v>
      </c>
      <c r="D49" s="94">
        <f t="shared" si="1"/>
        <v>1</v>
      </c>
      <c r="E49" s="94" t="str">
        <f t="shared" si="2"/>
        <v/>
      </c>
      <c r="F49" s="94">
        <f t="shared" si="3"/>
        <v>1</v>
      </c>
      <c r="G49" s="94">
        <f t="shared" si="4"/>
        <v>1</v>
      </c>
      <c r="H49" s="94">
        <f t="shared" si="5"/>
        <v>0</v>
      </c>
      <c r="I49" s="94">
        <f t="shared" si="6"/>
        <v>1</v>
      </c>
      <c r="J49" s="94" t="str">
        <f t="shared" si="7"/>
        <v/>
      </c>
      <c r="K49" s="94">
        <f t="shared" si="8"/>
        <v>1</v>
      </c>
      <c r="L49" s="94">
        <f t="shared" si="9"/>
        <v>1</v>
      </c>
      <c r="M49" s="94">
        <f t="shared" si="10"/>
        <v>1</v>
      </c>
      <c r="N49" s="94" t="str">
        <f t="shared" si="11"/>
        <v/>
      </c>
      <c r="O49" s="94">
        <f t="shared" si="36"/>
        <v>3</v>
      </c>
      <c r="P49" s="94">
        <f t="shared" si="13"/>
        <v>3</v>
      </c>
      <c r="Q49" s="94">
        <f t="shared" si="14"/>
        <v>1</v>
      </c>
      <c r="R49" s="94">
        <f t="shared" si="15"/>
        <v>1</v>
      </c>
      <c r="S49" s="94">
        <f t="shared" si="16"/>
        <v>1</v>
      </c>
      <c r="T49" s="94">
        <f t="shared" si="17"/>
        <v>1</v>
      </c>
      <c r="U49" s="94">
        <f t="shared" si="18"/>
        <v>1</v>
      </c>
      <c r="V49" s="94">
        <f t="shared" si="19"/>
        <v>1</v>
      </c>
      <c r="W49" s="94">
        <f t="shared" si="37"/>
        <v>1</v>
      </c>
      <c r="X49" s="94">
        <f t="shared" si="21"/>
        <v>3</v>
      </c>
      <c r="Y49" s="94">
        <f t="shared" si="22"/>
        <v>0</v>
      </c>
      <c r="Z49" s="94">
        <f t="shared" si="38"/>
        <v>0</v>
      </c>
      <c r="AA49" s="94" t="str">
        <f t="shared" si="24"/>
        <v/>
      </c>
      <c r="AB49" s="94">
        <f t="shared" si="25"/>
        <v>1</v>
      </c>
      <c r="AC49" s="94">
        <f t="shared" si="26"/>
        <v>0</v>
      </c>
      <c r="AD49" s="92">
        <f t="shared" si="27"/>
        <v>24</v>
      </c>
      <c r="AE49" s="92">
        <f t="shared" si="32"/>
        <v>22</v>
      </c>
      <c r="AF49" s="97">
        <f t="shared" si="33"/>
        <v>0.34090909090909088</v>
      </c>
      <c r="AG49" s="92">
        <f t="shared" si="34"/>
        <v>0</v>
      </c>
      <c r="AH49" s="92">
        <f t="shared" si="35"/>
        <v>15</v>
      </c>
    </row>
    <row r="50" spans="1:34" x14ac:dyDescent="0.25">
      <c r="A50" s="92">
        <f t="shared" si="0"/>
        <v>45</v>
      </c>
      <c r="B50" s="49">
        <v>2802</v>
      </c>
      <c r="C50" s="115" t="s">
        <v>656</v>
      </c>
      <c r="D50" s="94">
        <f t="shared" si="1"/>
        <v>1</v>
      </c>
      <c r="E50" s="94">
        <f t="shared" si="2"/>
        <v>1</v>
      </c>
      <c r="F50" s="94">
        <f t="shared" si="3"/>
        <v>0</v>
      </c>
      <c r="G50" s="94" t="str">
        <f t="shared" si="4"/>
        <v/>
      </c>
      <c r="H50" s="94">
        <f t="shared" si="5"/>
        <v>1</v>
      </c>
      <c r="I50" s="94">
        <f t="shared" si="6"/>
        <v>1</v>
      </c>
      <c r="J50" s="94">
        <f t="shared" si="7"/>
        <v>0</v>
      </c>
      <c r="K50" s="94" t="str">
        <f t="shared" si="8"/>
        <v/>
      </c>
      <c r="L50" s="94">
        <f t="shared" si="9"/>
        <v>3</v>
      </c>
      <c r="M50" s="94">
        <f t="shared" si="10"/>
        <v>3</v>
      </c>
      <c r="N50" s="94">
        <f t="shared" si="11"/>
        <v>0</v>
      </c>
      <c r="O50" s="94">
        <f t="shared" si="36"/>
        <v>3</v>
      </c>
      <c r="P50" s="94">
        <f t="shared" si="13"/>
        <v>1</v>
      </c>
      <c r="Q50" s="94">
        <f t="shared" si="14"/>
        <v>1</v>
      </c>
      <c r="R50" s="94">
        <f t="shared" si="15"/>
        <v>1</v>
      </c>
      <c r="S50" s="94">
        <f t="shared" si="16"/>
        <v>3</v>
      </c>
      <c r="T50" s="94">
        <f t="shared" si="17"/>
        <v>0</v>
      </c>
      <c r="U50" s="94">
        <f t="shared" si="18"/>
        <v>0</v>
      </c>
      <c r="V50" s="94">
        <f t="shared" si="19"/>
        <v>0</v>
      </c>
      <c r="W50" s="94">
        <f t="shared" si="37"/>
        <v>1</v>
      </c>
      <c r="X50" s="94" t="str">
        <f t="shared" si="21"/>
        <v/>
      </c>
      <c r="Y50" s="94">
        <f t="shared" si="22"/>
        <v>1</v>
      </c>
      <c r="Z50" s="94">
        <f t="shared" si="38"/>
        <v>1</v>
      </c>
      <c r="AA50" s="94">
        <f t="shared" si="24"/>
        <v>1</v>
      </c>
      <c r="AB50" s="94">
        <f t="shared" si="25"/>
        <v>1</v>
      </c>
      <c r="AC50" s="94">
        <f t="shared" si="26"/>
        <v>0</v>
      </c>
      <c r="AD50" s="92">
        <f t="shared" si="27"/>
        <v>24</v>
      </c>
      <c r="AE50" s="92">
        <f t="shared" si="32"/>
        <v>23</v>
      </c>
      <c r="AF50" s="97">
        <f t="shared" si="33"/>
        <v>0.2608695652173913</v>
      </c>
      <c r="AG50" s="92">
        <f t="shared" si="34"/>
        <v>0</v>
      </c>
      <c r="AH50" s="92">
        <f t="shared" si="35"/>
        <v>12</v>
      </c>
    </row>
    <row r="51" spans="1:34" x14ac:dyDescent="0.25">
      <c r="A51" s="92">
        <f t="shared" si="0"/>
        <v>45</v>
      </c>
      <c r="B51" s="49">
        <v>8152</v>
      </c>
      <c r="C51" s="115" t="s">
        <v>437</v>
      </c>
      <c r="D51" s="94">
        <f t="shared" si="1"/>
        <v>1</v>
      </c>
      <c r="E51" s="94">
        <f t="shared" si="2"/>
        <v>0</v>
      </c>
      <c r="F51" s="94">
        <f t="shared" si="3"/>
        <v>1</v>
      </c>
      <c r="G51" s="94">
        <f t="shared" si="4"/>
        <v>0</v>
      </c>
      <c r="H51" s="94">
        <f t="shared" si="5"/>
        <v>1</v>
      </c>
      <c r="I51" s="94" t="str">
        <f t="shared" si="6"/>
        <v/>
      </c>
      <c r="J51" s="94">
        <f t="shared" si="7"/>
        <v>1</v>
      </c>
      <c r="K51" s="94">
        <f t="shared" si="8"/>
        <v>1</v>
      </c>
      <c r="L51" s="94">
        <f t="shared" si="9"/>
        <v>0</v>
      </c>
      <c r="M51" s="94">
        <f t="shared" si="10"/>
        <v>3</v>
      </c>
      <c r="N51" s="94">
        <f t="shared" si="11"/>
        <v>1</v>
      </c>
      <c r="O51" s="94">
        <f t="shared" si="36"/>
        <v>1</v>
      </c>
      <c r="P51" s="94">
        <f t="shared" si="13"/>
        <v>1</v>
      </c>
      <c r="Q51" s="94">
        <f t="shared" si="14"/>
        <v>1</v>
      </c>
      <c r="R51" s="94">
        <f t="shared" si="15"/>
        <v>3</v>
      </c>
      <c r="S51" s="94">
        <f t="shared" si="16"/>
        <v>0</v>
      </c>
      <c r="T51" s="94">
        <f t="shared" si="17"/>
        <v>0</v>
      </c>
      <c r="U51" s="94">
        <f t="shared" si="18"/>
        <v>0</v>
      </c>
      <c r="V51" s="94" t="str">
        <f t="shared" si="19"/>
        <v/>
      </c>
      <c r="W51" s="94">
        <f t="shared" si="37"/>
        <v>3</v>
      </c>
      <c r="X51" s="94">
        <f t="shared" si="21"/>
        <v>0</v>
      </c>
      <c r="Y51" s="94">
        <f t="shared" si="22"/>
        <v>1</v>
      </c>
      <c r="Z51" s="94">
        <f t="shared" si="38"/>
        <v>1</v>
      </c>
      <c r="AA51" s="94">
        <f t="shared" si="24"/>
        <v>0</v>
      </c>
      <c r="AB51" s="94">
        <f t="shared" si="25"/>
        <v>1</v>
      </c>
      <c r="AC51" s="94">
        <f t="shared" si="26"/>
        <v>3</v>
      </c>
      <c r="AD51" s="92">
        <f t="shared" si="27"/>
        <v>24</v>
      </c>
      <c r="AE51" s="92">
        <f t="shared" si="32"/>
        <v>24</v>
      </c>
      <c r="AF51" s="97">
        <f t="shared" si="33"/>
        <v>0.25</v>
      </c>
      <c r="AG51" s="92">
        <f t="shared" si="34"/>
        <v>0</v>
      </c>
      <c r="AH51" s="92">
        <f t="shared" si="35"/>
        <v>12</v>
      </c>
    </row>
    <row r="52" spans="1:34" x14ac:dyDescent="0.25">
      <c r="A52" s="92">
        <f t="shared" si="0"/>
        <v>51</v>
      </c>
      <c r="B52" s="49">
        <v>149</v>
      </c>
      <c r="C52" s="115" t="s">
        <v>319</v>
      </c>
      <c r="D52" s="94" t="str">
        <f t="shared" si="1"/>
        <v/>
      </c>
      <c r="E52" s="94" t="str">
        <f t="shared" si="2"/>
        <v/>
      </c>
      <c r="F52" s="94" t="str">
        <f t="shared" si="3"/>
        <v/>
      </c>
      <c r="G52" s="94" t="str">
        <f t="shared" si="4"/>
        <v/>
      </c>
      <c r="H52" s="94">
        <f t="shared" si="5"/>
        <v>0</v>
      </c>
      <c r="I52" s="94">
        <f t="shared" si="6"/>
        <v>0</v>
      </c>
      <c r="J52" s="94">
        <f t="shared" si="7"/>
        <v>1</v>
      </c>
      <c r="K52" s="94">
        <f t="shared" si="8"/>
        <v>1</v>
      </c>
      <c r="L52" s="94" t="str">
        <f t="shared" si="9"/>
        <v/>
      </c>
      <c r="M52" s="94">
        <f t="shared" si="10"/>
        <v>1</v>
      </c>
      <c r="N52" s="94">
        <f t="shared" si="11"/>
        <v>3</v>
      </c>
      <c r="O52" s="94">
        <f t="shared" si="36"/>
        <v>3</v>
      </c>
      <c r="P52" s="94">
        <f t="shared" si="13"/>
        <v>3</v>
      </c>
      <c r="Q52" s="94">
        <f t="shared" si="14"/>
        <v>0</v>
      </c>
      <c r="R52" s="94">
        <f t="shared" si="15"/>
        <v>0</v>
      </c>
      <c r="S52" s="94" t="str">
        <f t="shared" si="16"/>
        <v/>
      </c>
      <c r="T52" s="94">
        <f t="shared" si="17"/>
        <v>1</v>
      </c>
      <c r="U52" s="94">
        <f t="shared" si="18"/>
        <v>0</v>
      </c>
      <c r="V52" s="94">
        <f t="shared" si="19"/>
        <v>0</v>
      </c>
      <c r="W52" s="94">
        <f t="shared" si="37"/>
        <v>3</v>
      </c>
      <c r="X52" s="94" t="str">
        <f t="shared" si="21"/>
        <v/>
      </c>
      <c r="Y52" s="94">
        <f t="shared" si="22"/>
        <v>3</v>
      </c>
      <c r="Z52" s="94">
        <f t="shared" si="38"/>
        <v>3</v>
      </c>
      <c r="AA52" s="94" t="str">
        <f t="shared" si="24"/>
        <v/>
      </c>
      <c r="AB52" s="94">
        <f t="shared" si="25"/>
        <v>1</v>
      </c>
      <c r="AC52" s="94" t="str">
        <f t="shared" si="26"/>
        <v/>
      </c>
      <c r="AD52" s="92">
        <f t="shared" si="27"/>
        <v>23</v>
      </c>
      <c r="AE52" s="92">
        <f t="shared" si="32"/>
        <v>17</v>
      </c>
      <c r="AF52" s="97">
        <f t="shared" si="33"/>
        <v>0.14705882352941177</v>
      </c>
      <c r="AG52" s="92">
        <f t="shared" si="34"/>
        <v>0</v>
      </c>
      <c r="AH52" s="92">
        <f t="shared" si="35"/>
        <v>5</v>
      </c>
    </row>
    <row r="53" spans="1:34" x14ac:dyDescent="0.25">
      <c r="A53" s="92">
        <f t="shared" si="0"/>
        <v>51</v>
      </c>
      <c r="B53" s="49">
        <v>3376</v>
      </c>
      <c r="C53" s="115" t="s">
        <v>295</v>
      </c>
      <c r="D53" s="94" t="str">
        <f t="shared" si="1"/>
        <v/>
      </c>
      <c r="E53" s="94">
        <f t="shared" si="2"/>
        <v>3</v>
      </c>
      <c r="F53" s="94">
        <f t="shared" si="3"/>
        <v>0</v>
      </c>
      <c r="G53" s="94" t="str">
        <f t="shared" si="4"/>
        <v/>
      </c>
      <c r="H53" s="94">
        <f t="shared" si="5"/>
        <v>1</v>
      </c>
      <c r="I53" s="94">
        <f t="shared" si="6"/>
        <v>0</v>
      </c>
      <c r="J53" s="94" t="str">
        <f t="shared" si="7"/>
        <v/>
      </c>
      <c r="K53" s="94" t="str">
        <f t="shared" si="8"/>
        <v/>
      </c>
      <c r="L53" s="94">
        <f t="shared" si="9"/>
        <v>3</v>
      </c>
      <c r="M53" s="94">
        <f t="shared" si="10"/>
        <v>3</v>
      </c>
      <c r="N53" s="94">
        <f t="shared" si="11"/>
        <v>3</v>
      </c>
      <c r="O53" s="94">
        <f t="shared" si="36"/>
        <v>1</v>
      </c>
      <c r="P53" s="94">
        <f t="shared" si="13"/>
        <v>0</v>
      </c>
      <c r="Q53" s="94">
        <f t="shared" si="14"/>
        <v>0</v>
      </c>
      <c r="R53" s="94">
        <f t="shared" si="15"/>
        <v>0</v>
      </c>
      <c r="S53" s="94">
        <f t="shared" si="16"/>
        <v>1</v>
      </c>
      <c r="T53" s="94">
        <f t="shared" si="17"/>
        <v>1</v>
      </c>
      <c r="U53" s="94">
        <f t="shared" si="18"/>
        <v>1</v>
      </c>
      <c r="V53" s="94">
        <f t="shared" si="19"/>
        <v>1</v>
      </c>
      <c r="W53" s="94" t="str">
        <f t="shared" si="37"/>
        <v/>
      </c>
      <c r="X53" s="94">
        <f t="shared" si="21"/>
        <v>3</v>
      </c>
      <c r="Y53" s="94" t="str">
        <f t="shared" si="22"/>
        <v/>
      </c>
      <c r="Z53" s="94">
        <f t="shared" si="38"/>
        <v>1</v>
      </c>
      <c r="AA53" s="94">
        <f t="shared" si="24"/>
        <v>1</v>
      </c>
      <c r="AB53" s="94" t="str">
        <f t="shared" si="25"/>
        <v/>
      </c>
      <c r="AC53" s="94">
        <f t="shared" si="26"/>
        <v>0</v>
      </c>
      <c r="AD53" s="92">
        <f t="shared" si="27"/>
        <v>23</v>
      </c>
      <c r="AE53" s="92">
        <f t="shared" si="32"/>
        <v>19</v>
      </c>
      <c r="AF53" s="97">
        <f t="shared" si="33"/>
        <v>0.21052631578947367</v>
      </c>
      <c r="AG53" s="92">
        <f t="shared" si="34"/>
        <v>0</v>
      </c>
      <c r="AH53" s="92">
        <f t="shared" si="35"/>
        <v>8</v>
      </c>
    </row>
    <row r="54" spans="1:34" x14ac:dyDescent="0.25">
      <c r="A54" s="92">
        <f t="shared" si="0"/>
        <v>51</v>
      </c>
      <c r="B54" s="49">
        <v>3369</v>
      </c>
      <c r="C54" s="115" t="s">
        <v>735</v>
      </c>
      <c r="D54" s="94">
        <f t="shared" si="1"/>
        <v>1</v>
      </c>
      <c r="E54" s="94" t="str">
        <f t="shared" si="2"/>
        <v/>
      </c>
      <c r="F54" s="94">
        <f t="shared" si="3"/>
        <v>0</v>
      </c>
      <c r="G54" s="94">
        <f t="shared" si="4"/>
        <v>1</v>
      </c>
      <c r="H54" s="94">
        <f t="shared" si="5"/>
        <v>1</v>
      </c>
      <c r="I54" s="94">
        <f t="shared" si="6"/>
        <v>0</v>
      </c>
      <c r="J54" s="94">
        <f t="shared" si="7"/>
        <v>0</v>
      </c>
      <c r="K54" s="94">
        <f t="shared" si="8"/>
        <v>1</v>
      </c>
      <c r="L54" s="94">
        <f t="shared" si="9"/>
        <v>1</v>
      </c>
      <c r="M54" s="94">
        <f t="shared" si="10"/>
        <v>1</v>
      </c>
      <c r="N54" s="94" t="str">
        <f t="shared" si="11"/>
        <v/>
      </c>
      <c r="O54" s="94">
        <f t="shared" si="36"/>
        <v>1</v>
      </c>
      <c r="P54" s="94" t="str">
        <f t="shared" si="13"/>
        <v/>
      </c>
      <c r="Q54" s="94">
        <f t="shared" si="14"/>
        <v>3</v>
      </c>
      <c r="R54" s="94">
        <f t="shared" si="15"/>
        <v>1</v>
      </c>
      <c r="S54" s="94">
        <f t="shared" si="16"/>
        <v>0</v>
      </c>
      <c r="T54" s="94">
        <f t="shared" si="17"/>
        <v>3</v>
      </c>
      <c r="U54" s="94">
        <f t="shared" si="18"/>
        <v>3</v>
      </c>
      <c r="V54" s="94">
        <f t="shared" si="19"/>
        <v>1</v>
      </c>
      <c r="W54" s="94">
        <f t="shared" si="37"/>
        <v>0</v>
      </c>
      <c r="X54" s="94">
        <f t="shared" si="21"/>
        <v>1</v>
      </c>
      <c r="Y54" s="94">
        <f t="shared" si="22"/>
        <v>3</v>
      </c>
      <c r="Z54" s="94" t="str">
        <f t="shared" si="38"/>
        <v/>
      </c>
      <c r="AA54" s="94">
        <f t="shared" si="24"/>
        <v>0</v>
      </c>
      <c r="AB54" s="94">
        <f t="shared" si="25"/>
        <v>1</v>
      </c>
      <c r="AC54" s="94" t="str">
        <f t="shared" si="26"/>
        <v/>
      </c>
      <c r="AD54" s="92">
        <f t="shared" si="27"/>
        <v>23</v>
      </c>
      <c r="AE54" s="92">
        <f t="shared" si="32"/>
        <v>21</v>
      </c>
      <c r="AF54" s="97">
        <f t="shared" si="33"/>
        <v>0.26190476190476192</v>
      </c>
      <c r="AG54" s="92">
        <f t="shared" si="34"/>
        <v>0</v>
      </c>
      <c r="AH54" s="92">
        <f t="shared" si="35"/>
        <v>11</v>
      </c>
    </row>
    <row r="55" spans="1:34" x14ac:dyDescent="0.25">
      <c r="A55" s="92">
        <f t="shared" si="0"/>
        <v>51</v>
      </c>
      <c r="B55" s="49">
        <v>3695</v>
      </c>
      <c r="C55" s="115" t="s">
        <v>383</v>
      </c>
      <c r="D55" s="94">
        <f t="shared" si="1"/>
        <v>1</v>
      </c>
      <c r="E55" s="94">
        <f t="shared" si="2"/>
        <v>0</v>
      </c>
      <c r="F55" s="94">
        <f t="shared" si="3"/>
        <v>1</v>
      </c>
      <c r="G55" s="94">
        <f t="shared" si="4"/>
        <v>1</v>
      </c>
      <c r="H55" s="94">
        <f t="shared" si="5"/>
        <v>3</v>
      </c>
      <c r="I55" s="94">
        <f t="shared" si="6"/>
        <v>1</v>
      </c>
      <c r="J55" s="94">
        <f t="shared" si="7"/>
        <v>1</v>
      </c>
      <c r="K55" s="94">
        <f t="shared" si="8"/>
        <v>0</v>
      </c>
      <c r="L55" s="94" t="str">
        <f t="shared" si="9"/>
        <v/>
      </c>
      <c r="M55" s="94">
        <f t="shared" si="10"/>
        <v>0</v>
      </c>
      <c r="N55" s="94">
        <f t="shared" si="11"/>
        <v>0</v>
      </c>
      <c r="O55" s="94">
        <f t="shared" si="36"/>
        <v>0</v>
      </c>
      <c r="P55" s="94">
        <f t="shared" si="13"/>
        <v>0</v>
      </c>
      <c r="Q55" s="94">
        <f t="shared" si="14"/>
        <v>1</v>
      </c>
      <c r="R55" s="94">
        <f t="shared" si="15"/>
        <v>3</v>
      </c>
      <c r="S55" s="94" t="str">
        <f t="shared" si="16"/>
        <v/>
      </c>
      <c r="T55" s="94">
        <f t="shared" si="17"/>
        <v>3</v>
      </c>
      <c r="U55" s="94">
        <f t="shared" si="18"/>
        <v>1</v>
      </c>
      <c r="V55" s="94" t="str">
        <f t="shared" si="19"/>
        <v/>
      </c>
      <c r="W55" s="94">
        <f t="shared" si="37"/>
        <v>0</v>
      </c>
      <c r="X55" s="94">
        <f t="shared" si="21"/>
        <v>0</v>
      </c>
      <c r="Y55" s="94" t="str">
        <f t="shared" si="22"/>
        <v/>
      </c>
      <c r="Z55" s="94">
        <f t="shared" si="38"/>
        <v>3</v>
      </c>
      <c r="AA55" s="94">
        <f t="shared" si="24"/>
        <v>1</v>
      </c>
      <c r="AB55" s="94">
        <f t="shared" si="25"/>
        <v>0</v>
      </c>
      <c r="AC55" s="94">
        <f t="shared" si="26"/>
        <v>3</v>
      </c>
      <c r="AD55" s="92">
        <f t="shared" si="27"/>
        <v>23</v>
      </c>
      <c r="AE55" s="92">
        <f t="shared" si="32"/>
        <v>22</v>
      </c>
      <c r="AF55" s="97">
        <f t="shared" si="33"/>
        <v>0.18181818181818182</v>
      </c>
      <c r="AG55" s="92">
        <f t="shared" si="34"/>
        <v>0</v>
      </c>
      <c r="AH55" s="92">
        <f t="shared" si="35"/>
        <v>8</v>
      </c>
    </row>
    <row r="56" spans="1:34" x14ac:dyDescent="0.25">
      <c r="A56" s="92">
        <f t="shared" si="0"/>
        <v>51</v>
      </c>
      <c r="B56" s="49">
        <v>1700</v>
      </c>
      <c r="C56" s="115" t="s">
        <v>530</v>
      </c>
      <c r="D56" s="94">
        <f t="shared" si="1"/>
        <v>3</v>
      </c>
      <c r="E56" s="94">
        <f t="shared" si="2"/>
        <v>1</v>
      </c>
      <c r="F56" s="94">
        <f t="shared" si="3"/>
        <v>0</v>
      </c>
      <c r="G56" s="94">
        <f t="shared" si="4"/>
        <v>0</v>
      </c>
      <c r="H56" s="94">
        <f t="shared" si="5"/>
        <v>0</v>
      </c>
      <c r="I56" s="94">
        <f t="shared" si="6"/>
        <v>1</v>
      </c>
      <c r="J56" s="94">
        <f t="shared" si="7"/>
        <v>1</v>
      </c>
      <c r="K56" s="94">
        <f t="shared" si="8"/>
        <v>0</v>
      </c>
      <c r="L56" s="94">
        <f t="shared" si="9"/>
        <v>1</v>
      </c>
      <c r="M56" s="94" t="str">
        <f t="shared" si="10"/>
        <v/>
      </c>
      <c r="N56" s="94">
        <f t="shared" si="11"/>
        <v>3</v>
      </c>
      <c r="O56" s="94">
        <f t="shared" si="36"/>
        <v>1</v>
      </c>
      <c r="P56" s="94">
        <f t="shared" si="13"/>
        <v>3</v>
      </c>
      <c r="Q56" s="94">
        <f t="shared" si="14"/>
        <v>1</v>
      </c>
      <c r="R56" s="94">
        <f t="shared" si="15"/>
        <v>0</v>
      </c>
      <c r="S56" s="94">
        <f t="shared" si="16"/>
        <v>1</v>
      </c>
      <c r="T56" s="94" t="str">
        <f t="shared" si="17"/>
        <v/>
      </c>
      <c r="U56" s="94">
        <f t="shared" si="18"/>
        <v>3</v>
      </c>
      <c r="V56" s="94">
        <f t="shared" si="19"/>
        <v>0</v>
      </c>
      <c r="W56" s="94">
        <f t="shared" si="37"/>
        <v>1</v>
      </c>
      <c r="X56" s="94">
        <f t="shared" si="21"/>
        <v>0</v>
      </c>
      <c r="Y56" s="94">
        <f t="shared" si="22"/>
        <v>1</v>
      </c>
      <c r="Z56" s="94" t="str">
        <f t="shared" si="38"/>
        <v/>
      </c>
      <c r="AA56" s="94" t="str">
        <f t="shared" si="24"/>
        <v/>
      </c>
      <c r="AB56" s="94">
        <f t="shared" si="25"/>
        <v>1</v>
      </c>
      <c r="AC56" s="94">
        <f t="shared" si="26"/>
        <v>1</v>
      </c>
      <c r="AD56" s="92">
        <f t="shared" si="27"/>
        <v>23</v>
      </c>
      <c r="AE56" s="92">
        <f t="shared" si="32"/>
        <v>22</v>
      </c>
      <c r="AF56" s="97">
        <f t="shared" si="33"/>
        <v>0.25</v>
      </c>
      <c r="AG56" s="92">
        <f t="shared" si="34"/>
        <v>0</v>
      </c>
      <c r="AH56" s="92">
        <f t="shared" si="35"/>
        <v>11</v>
      </c>
    </row>
    <row r="57" spans="1:34" x14ac:dyDescent="0.25">
      <c r="A57" s="92">
        <f t="shared" si="0"/>
        <v>51</v>
      </c>
      <c r="B57" s="49">
        <v>6016</v>
      </c>
      <c r="C57" s="115" t="s">
        <v>702</v>
      </c>
      <c r="D57" s="94">
        <f t="shared" si="1"/>
        <v>1</v>
      </c>
      <c r="E57" s="94">
        <f t="shared" si="2"/>
        <v>0</v>
      </c>
      <c r="F57" s="94">
        <f t="shared" si="3"/>
        <v>0</v>
      </c>
      <c r="G57" s="94">
        <f t="shared" si="4"/>
        <v>1</v>
      </c>
      <c r="H57" s="94">
        <f t="shared" si="5"/>
        <v>1</v>
      </c>
      <c r="I57" s="94">
        <f t="shared" si="6"/>
        <v>3</v>
      </c>
      <c r="J57" s="94">
        <f t="shared" si="7"/>
        <v>3</v>
      </c>
      <c r="K57" s="94">
        <f t="shared" si="8"/>
        <v>1</v>
      </c>
      <c r="L57" s="94" t="str">
        <f t="shared" si="9"/>
        <v/>
      </c>
      <c r="M57" s="94" t="str">
        <f t="shared" si="10"/>
        <v/>
      </c>
      <c r="N57" s="94">
        <f t="shared" si="11"/>
        <v>1</v>
      </c>
      <c r="O57" s="94">
        <f t="shared" si="36"/>
        <v>0</v>
      </c>
      <c r="P57" s="94">
        <f t="shared" si="13"/>
        <v>1</v>
      </c>
      <c r="Q57" s="94">
        <f t="shared" si="14"/>
        <v>1</v>
      </c>
      <c r="R57" s="94">
        <f t="shared" si="15"/>
        <v>1</v>
      </c>
      <c r="S57" s="94">
        <f t="shared" si="16"/>
        <v>0</v>
      </c>
      <c r="T57" s="94">
        <f t="shared" si="17"/>
        <v>3</v>
      </c>
      <c r="U57" s="94" t="str">
        <f t="shared" si="18"/>
        <v/>
      </c>
      <c r="V57" s="94">
        <f t="shared" si="19"/>
        <v>1</v>
      </c>
      <c r="W57" s="94">
        <f t="shared" si="37"/>
        <v>1</v>
      </c>
      <c r="X57" s="94">
        <f t="shared" si="21"/>
        <v>1</v>
      </c>
      <c r="Y57" s="94" t="str">
        <f t="shared" si="22"/>
        <v/>
      </c>
      <c r="Z57" s="94">
        <f t="shared" si="38"/>
        <v>1</v>
      </c>
      <c r="AA57" s="94">
        <f t="shared" si="24"/>
        <v>1</v>
      </c>
      <c r="AB57" s="94">
        <f t="shared" si="25"/>
        <v>0</v>
      </c>
      <c r="AC57" s="94">
        <f t="shared" si="26"/>
        <v>1</v>
      </c>
      <c r="AD57" s="92">
        <f t="shared" si="27"/>
        <v>23</v>
      </c>
      <c r="AE57" s="92">
        <f t="shared" si="32"/>
        <v>22</v>
      </c>
      <c r="AF57" s="97">
        <f t="shared" si="33"/>
        <v>0.31818181818181818</v>
      </c>
      <c r="AG57" s="92">
        <f t="shared" si="34"/>
        <v>0</v>
      </c>
      <c r="AH57" s="92">
        <f t="shared" si="35"/>
        <v>14</v>
      </c>
    </row>
    <row r="58" spans="1:34" x14ac:dyDescent="0.25">
      <c r="A58" s="92">
        <f t="shared" si="0"/>
        <v>57</v>
      </c>
      <c r="B58" s="49">
        <v>2697</v>
      </c>
      <c r="C58" s="115" t="s">
        <v>494</v>
      </c>
      <c r="D58" s="94">
        <f t="shared" si="1"/>
        <v>0</v>
      </c>
      <c r="E58" s="94" t="str">
        <f t="shared" si="2"/>
        <v/>
      </c>
      <c r="F58" s="94">
        <f t="shared" si="3"/>
        <v>3</v>
      </c>
      <c r="G58" s="94">
        <f t="shared" si="4"/>
        <v>3</v>
      </c>
      <c r="H58" s="94">
        <f t="shared" si="5"/>
        <v>1</v>
      </c>
      <c r="I58" s="94">
        <f t="shared" si="6"/>
        <v>1</v>
      </c>
      <c r="J58" s="94" t="str">
        <f t="shared" si="7"/>
        <v/>
      </c>
      <c r="K58" s="94">
        <f t="shared" si="8"/>
        <v>0</v>
      </c>
      <c r="L58" s="94">
        <f t="shared" si="9"/>
        <v>1</v>
      </c>
      <c r="M58" s="94">
        <f t="shared" si="10"/>
        <v>0</v>
      </c>
      <c r="N58" s="94">
        <f t="shared" si="11"/>
        <v>3</v>
      </c>
      <c r="O58" s="94">
        <f t="shared" si="36"/>
        <v>0</v>
      </c>
      <c r="P58" s="94">
        <f t="shared" si="13"/>
        <v>1</v>
      </c>
      <c r="Q58" s="94">
        <f t="shared" si="14"/>
        <v>1</v>
      </c>
      <c r="R58" s="94" t="str">
        <f t="shared" si="15"/>
        <v/>
      </c>
      <c r="S58" s="94">
        <f t="shared" si="16"/>
        <v>1</v>
      </c>
      <c r="T58" s="94">
        <f t="shared" si="17"/>
        <v>0</v>
      </c>
      <c r="U58" s="94" t="str">
        <f t="shared" si="18"/>
        <v/>
      </c>
      <c r="V58" s="94">
        <f t="shared" si="19"/>
        <v>1</v>
      </c>
      <c r="W58" s="94">
        <f t="shared" si="37"/>
        <v>1</v>
      </c>
      <c r="X58" s="94" t="str">
        <f t="shared" si="21"/>
        <v/>
      </c>
      <c r="Y58" s="94">
        <f t="shared" si="22"/>
        <v>1</v>
      </c>
      <c r="Z58" s="94">
        <f t="shared" si="38"/>
        <v>0</v>
      </c>
      <c r="AA58" s="94">
        <f t="shared" si="24"/>
        <v>1</v>
      </c>
      <c r="AB58" s="94" t="str">
        <f t="shared" si="25"/>
        <v/>
      </c>
      <c r="AC58" s="94">
        <f t="shared" si="26"/>
        <v>3</v>
      </c>
      <c r="AD58" s="92">
        <f t="shared" si="27"/>
        <v>22</v>
      </c>
      <c r="AE58" s="92">
        <f t="shared" si="32"/>
        <v>20</v>
      </c>
      <c r="AF58" s="97">
        <f t="shared" si="33"/>
        <v>0.25</v>
      </c>
      <c r="AG58" s="92">
        <f t="shared" si="34"/>
        <v>0</v>
      </c>
      <c r="AH58" s="92">
        <f t="shared" si="35"/>
        <v>10</v>
      </c>
    </row>
    <row r="59" spans="1:34" x14ac:dyDescent="0.25">
      <c r="A59" s="92">
        <f t="shared" si="0"/>
        <v>57</v>
      </c>
      <c r="B59" s="49">
        <v>2678</v>
      </c>
      <c r="C59" s="115" t="s">
        <v>507</v>
      </c>
      <c r="D59" s="94">
        <f t="shared" si="1"/>
        <v>1</v>
      </c>
      <c r="E59" s="94">
        <f t="shared" si="2"/>
        <v>1</v>
      </c>
      <c r="F59" s="94">
        <f t="shared" si="3"/>
        <v>1</v>
      </c>
      <c r="G59" s="94" t="str">
        <f t="shared" si="4"/>
        <v/>
      </c>
      <c r="H59" s="94">
        <f t="shared" si="5"/>
        <v>0</v>
      </c>
      <c r="I59" s="94">
        <f t="shared" si="6"/>
        <v>1</v>
      </c>
      <c r="J59" s="94">
        <f t="shared" si="7"/>
        <v>1</v>
      </c>
      <c r="K59" s="94">
        <f t="shared" si="8"/>
        <v>1</v>
      </c>
      <c r="L59" s="94">
        <f t="shared" si="9"/>
        <v>3</v>
      </c>
      <c r="M59" s="94">
        <f t="shared" si="10"/>
        <v>0</v>
      </c>
      <c r="N59" s="94">
        <f t="shared" si="11"/>
        <v>1</v>
      </c>
      <c r="O59" s="94">
        <f t="shared" si="36"/>
        <v>0</v>
      </c>
      <c r="P59" s="94" t="str">
        <f t="shared" si="13"/>
        <v/>
      </c>
      <c r="Q59" s="94">
        <f t="shared" si="14"/>
        <v>1</v>
      </c>
      <c r="R59" s="94">
        <f t="shared" si="15"/>
        <v>1</v>
      </c>
      <c r="S59" s="94">
        <f t="shared" si="16"/>
        <v>1</v>
      </c>
      <c r="T59" s="94">
        <f t="shared" si="17"/>
        <v>3</v>
      </c>
      <c r="U59" s="94">
        <f t="shared" si="18"/>
        <v>1</v>
      </c>
      <c r="V59" s="94">
        <f t="shared" si="19"/>
        <v>0</v>
      </c>
      <c r="W59" s="94">
        <f t="shared" si="37"/>
        <v>1</v>
      </c>
      <c r="X59" s="94">
        <f t="shared" si="21"/>
        <v>0</v>
      </c>
      <c r="Y59" s="94">
        <f t="shared" si="22"/>
        <v>1</v>
      </c>
      <c r="Z59" s="94">
        <f t="shared" si="38"/>
        <v>0</v>
      </c>
      <c r="AA59" s="94">
        <f t="shared" si="24"/>
        <v>3</v>
      </c>
      <c r="AB59" s="94">
        <f t="shared" si="25"/>
        <v>0</v>
      </c>
      <c r="AC59" s="94" t="str">
        <f t="shared" si="26"/>
        <v/>
      </c>
      <c r="AD59" s="92">
        <f t="shared" si="27"/>
        <v>22</v>
      </c>
      <c r="AE59" s="92">
        <f t="shared" si="32"/>
        <v>23</v>
      </c>
      <c r="AF59" s="97">
        <f t="shared" si="33"/>
        <v>0.28260869565217389</v>
      </c>
      <c r="AG59" s="92">
        <f t="shared" si="34"/>
        <v>0</v>
      </c>
      <c r="AH59" s="92">
        <f t="shared" si="35"/>
        <v>13</v>
      </c>
    </row>
    <row r="60" spans="1:34" x14ac:dyDescent="0.25">
      <c r="A60" s="92">
        <f t="shared" si="0"/>
        <v>57</v>
      </c>
      <c r="B60" s="49">
        <v>3645</v>
      </c>
      <c r="C60" s="115" t="s">
        <v>570</v>
      </c>
      <c r="D60" s="94">
        <f t="shared" si="1"/>
        <v>1</v>
      </c>
      <c r="E60" s="94">
        <f t="shared" si="2"/>
        <v>1</v>
      </c>
      <c r="F60" s="94">
        <f t="shared" si="3"/>
        <v>1</v>
      </c>
      <c r="G60" s="94">
        <f t="shared" si="4"/>
        <v>0</v>
      </c>
      <c r="H60" s="94">
        <f t="shared" si="5"/>
        <v>1</v>
      </c>
      <c r="I60" s="94">
        <f t="shared" si="6"/>
        <v>0</v>
      </c>
      <c r="J60" s="94">
        <f t="shared" si="7"/>
        <v>3</v>
      </c>
      <c r="K60" s="94">
        <f t="shared" si="8"/>
        <v>1</v>
      </c>
      <c r="L60" s="94">
        <f t="shared" si="9"/>
        <v>1</v>
      </c>
      <c r="M60" s="94" t="str">
        <f t="shared" si="10"/>
        <v/>
      </c>
      <c r="N60" s="94">
        <f t="shared" si="11"/>
        <v>0</v>
      </c>
      <c r="O60" s="94">
        <f t="shared" si="36"/>
        <v>0</v>
      </c>
      <c r="P60" s="94">
        <f t="shared" si="13"/>
        <v>1</v>
      </c>
      <c r="Q60" s="94">
        <f t="shared" si="14"/>
        <v>0</v>
      </c>
      <c r="R60" s="94">
        <f t="shared" si="15"/>
        <v>1</v>
      </c>
      <c r="S60" s="94">
        <f t="shared" si="16"/>
        <v>1</v>
      </c>
      <c r="T60" s="94">
        <f t="shared" si="17"/>
        <v>3</v>
      </c>
      <c r="U60" s="94">
        <f t="shared" si="18"/>
        <v>1</v>
      </c>
      <c r="V60" s="94">
        <f t="shared" si="19"/>
        <v>0</v>
      </c>
      <c r="W60" s="94">
        <f t="shared" si="37"/>
        <v>1</v>
      </c>
      <c r="X60" s="94">
        <f t="shared" si="21"/>
        <v>0</v>
      </c>
      <c r="Y60" s="94">
        <f t="shared" si="22"/>
        <v>0</v>
      </c>
      <c r="Z60" s="94" t="str">
        <f t="shared" si="38"/>
        <v/>
      </c>
      <c r="AA60" s="94">
        <f t="shared" si="24"/>
        <v>1</v>
      </c>
      <c r="AB60" s="94">
        <f t="shared" si="25"/>
        <v>1</v>
      </c>
      <c r="AC60" s="94">
        <f t="shared" si="26"/>
        <v>3</v>
      </c>
      <c r="AD60" s="92">
        <f t="shared" si="27"/>
        <v>22</v>
      </c>
      <c r="AE60" s="92">
        <f t="shared" si="32"/>
        <v>24</v>
      </c>
      <c r="AF60" s="97">
        <f t="shared" si="33"/>
        <v>0.27083333333333331</v>
      </c>
      <c r="AG60" s="92">
        <f t="shared" si="34"/>
        <v>0</v>
      </c>
      <c r="AH60" s="92">
        <f t="shared" si="35"/>
        <v>13</v>
      </c>
    </row>
    <row r="61" spans="1:34" x14ac:dyDescent="0.25">
      <c r="A61" s="92">
        <f t="shared" si="0"/>
        <v>60</v>
      </c>
      <c r="B61" s="49">
        <v>3527</v>
      </c>
      <c r="C61" s="115" t="s">
        <v>672</v>
      </c>
      <c r="D61" s="94">
        <f t="shared" si="1"/>
        <v>3</v>
      </c>
      <c r="E61" s="94" t="str">
        <f t="shared" si="2"/>
        <v/>
      </c>
      <c r="F61" s="94" t="str">
        <f t="shared" si="3"/>
        <v/>
      </c>
      <c r="G61" s="94" t="str">
        <f t="shared" si="4"/>
        <v/>
      </c>
      <c r="H61" s="94" t="str">
        <f t="shared" si="5"/>
        <v/>
      </c>
      <c r="I61" s="94" t="str">
        <f t="shared" si="6"/>
        <v/>
      </c>
      <c r="J61" s="94" t="str">
        <f t="shared" si="7"/>
        <v/>
      </c>
      <c r="K61" s="94" t="str">
        <f t="shared" si="8"/>
        <v/>
      </c>
      <c r="L61" s="94" t="str">
        <f t="shared" si="9"/>
        <v/>
      </c>
      <c r="M61" s="94" t="str">
        <f t="shared" si="10"/>
        <v/>
      </c>
      <c r="N61" s="94" t="str">
        <f t="shared" si="11"/>
        <v/>
      </c>
      <c r="O61" s="94" t="str">
        <f t="shared" si="36"/>
        <v/>
      </c>
      <c r="P61" s="94" t="str">
        <f t="shared" si="13"/>
        <v/>
      </c>
      <c r="Q61" s="94">
        <f t="shared" si="14"/>
        <v>0</v>
      </c>
      <c r="R61" s="94">
        <f t="shared" si="15"/>
        <v>0</v>
      </c>
      <c r="S61" s="94">
        <f t="shared" si="16"/>
        <v>3</v>
      </c>
      <c r="T61" s="94">
        <f t="shared" si="17"/>
        <v>0</v>
      </c>
      <c r="U61" s="94">
        <f t="shared" si="18"/>
        <v>3</v>
      </c>
      <c r="V61" s="94">
        <f t="shared" si="19"/>
        <v>1</v>
      </c>
      <c r="W61" s="94">
        <f t="shared" si="37"/>
        <v>1</v>
      </c>
      <c r="X61" s="94">
        <f t="shared" si="21"/>
        <v>1</v>
      </c>
      <c r="Y61" s="94">
        <f t="shared" si="22"/>
        <v>3</v>
      </c>
      <c r="Z61" s="94">
        <f t="shared" si="38"/>
        <v>0</v>
      </c>
      <c r="AA61" s="94">
        <f t="shared" si="24"/>
        <v>3</v>
      </c>
      <c r="AB61" s="94">
        <f t="shared" si="25"/>
        <v>3</v>
      </c>
      <c r="AC61" s="94" t="str">
        <f t="shared" si="26"/>
        <v/>
      </c>
      <c r="AD61" s="92">
        <f t="shared" si="27"/>
        <v>21</v>
      </c>
      <c r="AE61" s="92">
        <f t="shared" si="32"/>
        <v>13</v>
      </c>
      <c r="AF61" s="97">
        <f t="shared" si="33"/>
        <v>0.11538461538461539</v>
      </c>
      <c r="AG61" s="92">
        <f t="shared" si="34"/>
        <v>0</v>
      </c>
      <c r="AH61" s="92">
        <f t="shared" si="35"/>
        <v>3</v>
      </c>
    </row>
    <row r="62" spans="1:34" x14ac:dyDescent="0.25">
      <c r="A62" s="92">
        <f t="shared" si="0"/>
        <v>60</v>
      </c>
      <c r="B62" s="49">
        <v>2770</v>
      </c>
      <c r="C62" s="115" t="s">
        <v>638</v>
      </c>
      <c r="D62" s="94">
        <f t="shared" si="1"/>
        <v>3</v>
      </c>
      <c r="E62" s="94">
        <f t="shared" si="2"/>
        <v>1</v>
      </c>
      <c r="F62" s="94">
        <f t="shared" si="3"/>
        <v>0</v>
      </c>
      <c r="G62" s="94">
        <f t="shared" si="4"/>
        <v>1</v>
      </c>
      <c r="H62" s="94">
        <f t="shared" si="5"/>
        <v>0</v>
      </c>
      <c r="I62" s="94">
        <f t="shared" si="6"/>
        <v>1</v>
      </c>
      <c r="J62" s="94">
        <f t="shared" si="7"/>
        <v>0</v>
      </c>
      <c r="K62" s="94" t="str">
        <f t="shared" si="8"/>
        <v/>
      </c>
      <c r="L62" s="94">
        <f t="shared" si="9"/>
        <v>1</v>
      </c>
      <c r="M62" s="94" t="str">
        <f t="shared" si="10"/>
        <v/>
      </c>
      <c r="N62" s="94">
        <f t="shared" si="11"/>
        <v>3</v>
      </c>
      <c r="O62" s="94">
        <f t="shared" si="36"/>
        <v>0</v>
      </c>
      <c r="P62" s="94">
        <f t="shared" si="13"/>
        <v>1</v>
      </c>
      <c r="Q62" s="94">
        <f t="shared" si="14"/>
        <v>0</v>
      </c>
      <c r="R62" s="94">
        <f t="shared" si="15"/>
        <v>0</v>
      </c>
      <c r="S62" s="94">
        <f t="shared" si="16"/>
        <v>1</v>
      </c>
      <c r="T62" s="94">
        <f t="shared" si="17"/>
        <v>0</v>
      </c>
      <c r="U62" s="94">
        <f t="shared" si="18"/>
        <v>3</v>
      </c>
      <c r="V62" s="94">
        <f t="shared" si="19"/>
        <v>1</v>
      </c>
      <c r="W62" s="94">
        <f t="shared" si="37"/>
        <v>1</v>
      </c>
      <c r="X62" s="94">
        <f t="shared" si="21"/>
        <v>1</v>
      </c>
      <c r="Y62" s="94">
        <f t="shared" si="22"/>
        <v>1</v>
      </c>
      <c r="Z62" s="94" t="str">
        <f t="shared" si="38"/>
        <v/>
      </c>
      <c r="AA62" s="94">
        <f t="shared" si="24"/>
        <v>1</v>
      </c>
      <c r="AB62" s="94">
        <f t="shared" si="25"/>
        <v>0</v>
      </c>
      <c r="AC62" s="94">
        <f t="shared" si="26"/>
        <v>1</v>
      </c>
      <c r="AD62" s="92">
        <f t="shared" si="27"/>
        <v>21</v>
      </c>
      <c r="AE62" s="92">
        <f t="shared" si="32"/>
        <v>23</v>
      </c>
      <c r="AF62" s="97">
        <f t="shared" si="33"/>
        <v>0.2608695652173913</v>
      </c>
      <c r="AG62" s="92">
        <f t="shared" si="34"/>
        <v>0</v>
      </c>
      <c r="AH62" s="92">
        <f t="shared" si="35"/>
        <v>12</v>
      </c>
    </row>
    <row r="63" spans="1:34" x14ac:dyDescent="0.25">
      <c r="A63" s="92">
        <f t="shared" si="0"/>
        <v>62</v>
      </c>
      <c r="B63" s="49">
        <v>7498</v>
      </c>
      <c r="C63" s="115" t="s">
        <v>689</v>
      </c>
      <c r="D63" s="94">
        <f t="shared" si="1"/>
        <v>0</v>
      </c>
      <c r="E63" s="94">
        <f t="shared" si="2"/>
        <v>3</v>
      </c>
      <c r="F63" s="94">
        <f t="shared" si="3"/>
        <v>0</v>
      </c>
      <c r="G63" s="94">
        <f t="shared" si="4"/>
        <v>1</v>
      </c>
      <c r="H63" s="94">
        <f t="shared" si="5"/>
        <v>1</v>
      </c>
      <c r="I63" s="94">
        <f t="shared" si="6"/>
        <v>0</v>
      </c>
      <c r="J63" s="94">
        <f t="shared" si="7"/>
        <v>1</v>
      </c>
      <c r="K63" s="94">
        <f t="shared" si="8"/>
        <v>0</v>
      </c>
      <c r="L63" s="94">
        <f t="shared" si="9"/>
        <v>1</v>
      </c>
      <c r="M63" s="94">
        <f t="shared" si="10"/>
        <v>0</v>
      </c>
      <c r="N63" s="94">
        <f t="shared" si="11"/>
        <v>3</v>
      </c>
      <c r="O63" s="94" t="str">
        <f t="shared" si="36"/>
        <v/>
      </c>
      <c r="P63" s="94">
        <f t="shared" si="13"/>
        <v>3</v>
      </c>
      <c r="Q63" s="94">
        <f t="shared" si="14"/>
        <v>3</v>
      </c>
      <c r="R63" s="94">
        <f t="shared" si="15"/>
        <v>1</v>
      </c>
      <c r="S63" s="94">
        <f t="shared" si="16"/>
        <v>1</v>
      </c>
      <c r="T63" s="94">
        <f t="shared" si="17"/>
        <v>0</v>
      </c>
      <c r="U63" s="94">
        <f t="shared" si="18"/>
        <v>0</v>
      </c>
      <c r="V63" s="94">
        <f t="shared" si="19"/>
        <v>1</v>
      </c>
      <c r="W63" s="94">
        <f t="shared" si="37"/>
        <v>1</v>
      </c>
      <c r="X63" s="94">
        <f t="shared" si="21"/>
        <v>0</v>
      </c>
      <c r="Y63" s="94" t="str">
        <f t="shared" si="22"/>
        <v/>
      </c>
      <c r="Z63" s="94" t="str">
        <f t="shared" si="38"/>
        <v/>
      </c>
      <c r="AA63" s="94" t="str">
        <f t="shared" si="24"/>
        <v/>
      </c>
      <c r="AB63" s="94" t="str">
        <f t="shared" si="25"/>
        <v/>
      </c>
      <c r="AC63" s="94" t="str">
        <f t="shared" si="26"/>
        <v/>
      </c>
      <c r="AD63" s="92">
        <f t="shared" si="27"/>
        <v>20</v>
      </c>
      <c r="AE63" s="92">
        <f t="shared" si="32"/>
        <v>20</v>
      </c>
      <c r="AF63" s="97">
        <f t="shared" si="33"/>
        <v>0.2</v>
      </c>
      <c r="AG63" s="92">
        <f t="shared" si="34"/>
        <v>0</v>
      </c>
      <c r="AH63" s="92">
        <f t="shared" si="35"/>
        <v>8</v>
      </c>
    </row>
    <row r="64" spans="1:34" x14ac:dyDescent="0.25">
      <c r="A64" s="92">
        <f t="shared" si="0"/>
        <v>63</v>
      </c>
      <c r="B64" s="49">
        <v>2668</v>
      </c>
      <c r="C64" s="115" t="s">
        <v>712</v>
      </c>
      <c r="D64" s="94">
        <f t="shared" si="1"/>
        <v>3</v>
      </c>
      <c r="E64" s="94" t="str">
        <f t="shared" si="2"/>
        <v/>
      </c>
      <c r="F64" s="94" t="str">
        <f t="shared" si="3"/>
        <v/>
      </c>
      <c r="G64" s="94">
        <f t="shared" si="4"/>
        <v>1</v>
      </c>
      <c r="H64" s="94">
        <f t="shared" si="5"/>
        <v>1</v>
      </c>
      <c r="I64" s="94" t="str">
        <f t="shared" si="6"/>
        <v/>
      </c>
      <c r="J64" s="94" t="str">
        <f t="shared" si="7"/>
        <v/>
      </c>
      <c r="K64" s="94">
        <f t="shared" si="8"/>
        <v>1</v>
      </c>
      <c r="L64" s="94">
        <f t="shared" si="9"/>
        <v>0</v>
      </c>
      <c r="M64" s="94">
        <f t="shared" si="10"/>
        <v>1</v>
      </c>
      <c r="N64" s="94" t="str">
        <f t="shared" si="11"/>
        <v/>
      </c>
      <c r="O64" s="94" t="str">
        <f t="shared" si="36"/>
        <v/>
      </c>
      <c r="P64" s="94" t="str">
        <f t="shared" si="13"/>
        <v/>
      </c>
      <c r="Q64" s="94" t="str">
        <f t="shared" si="14"/>
        <v/>
      </c>
      <c r="R64" s="94" t="str">
        <f t="shared" si="15"/>
        <v/>
      </c>
      <c r="S64" s="94" t="str">
        <f t="shared" si="16"/>
        <v/>
      </c>
      <c r="T64" s="94" t="str">
        <f t="shared" si="17"/>
        <v/>
      </c>
      <c r="U64" s="94" t="str">
        <f t="shared" si="18"/>
        <v/>
      </c>
      <c r="V64" s="94">
        <f t="shared" si="19"/>
        <v>0</v>
      </c>
      <c r="W64" s="94" t="str">
        <f t="shared" si="37"/>
        <v/>
      </c>
      <c r="X64" s="94">
        <f t="shared" si="21"/>
        <v>3</v>
      </c>
      <c r="Y64" s="94">
        <f t="shared" si="22"/>
        <v>0</v>
      </c>
      <c r="Z64" s="94">
        <f t="shared" si="38"/>
        <v>1</v>
      </c>
      <c r="AA64" s="94">
        <f t="shared" si="24"/>
        <v>3</v>
      </c>
      <c r="AB64" s="94">
        <f t="shared" si="25"/>
        <v>3</v>
      </c>
      <c r="AC64" s="94">
        <f t="shared" si="26"/>
        <v>1</v>
      </c>
      <c r="AD64" s="92">
        <f t="shared" si="27"/>
        <v>18</v>
      </c>
      <c r="AE64" s="92">
        <f t="shared" si="32"/>
        <v>13</v>
      </c>
      <c r="AF64" s="97">
        <f t="shared" si="33"/>
        <v>0.23076923076923078</v>
      </c>
      <c r="AG64" s="92">
        <f t="shared" si="34"/>
        <v>0</v>
      </c>
      <c r="AH64" s="92">
        <f t="shared" si="35"/>
        <v>6</v>
      </c>
    </row>
    <row r="65" spans="1:34" x14ac:dyDescent="0.25">
      <c r="A65" s="92">
        <f t="shared" si="0"/>
        <v>63</v>
      </c>
      <c r="B65" s="49">
        <v>8397</v>
      </c>
      <c r="C65" s="115" t="s">
        <v>404</v>
      </c>
      <c r="D65" s="94" t="str">
        <f t="shared" si="1"/>
        <v/>
      </c>
      <c r="E65" s="94" t="str">
        <f t="shared" si="2"/>
        <v/>
      </c>
      <c r="F65" s="94">
        <f t="shared" si="3"/>
        <v>0</v>
      </c>
      <c r="G65" s="94" t="str">
        <f t="shared" si="4"/>
        <v/>
      </c>
      <c r="H65" s="94">
        <f t="shared" si="5"/>
        <v>3</v>
      </c>
      <c r="I65" s="94" t="str">
        <f t="shared" si="6"/>
        <v/>
      </c>
      <c r="J65" s="94">
        <f t="shared" si="7"/>
        <v>1</v>
      </c>
      <c r="K65" s="94">
        <f t="shared" si="8"/>
        <v>3</v>
      </c>
      <c r="L65" s="94">
        <f t="shared" si="9"/>
        <v>1</v>
      </c>
      <c r="M65" s="94" t="str">
        <f t="shared" si="10"/>
        <v/>
      </c>
      <c r="N65" s="94">
        <f t="shared" si="11"/>
        <v>0</v>
      </c>
      <c r="O65" s="94" t="str">
        <f t="shared" si="36"/>
        <v/>
      </c>
      <c r="P65" s="94">
        <f t="shared" si="13"/>
        <v>0</v>
      </c>
      <c r="Q65" s="94">
        <f t="shared" si="14"/>
        <v>3</v>
      </c>
      <c r="R65" s="94" t="str">
        <f t="shared" si="15"/>
        <v/>
      </c>
      <c r="S65" s="94">
        <f t="shared" si="16"/>
        <v>1</v>
      </c>
      <c r="T65" s="94">
        <f t="shared" si="17"/>
        <v>0</v>
      </c>
      <c r="U65" s="94">
        <f t="shared" si="18"/>
        <v>0</v>
      </c>
      <c r="V65" s="94" t="str">
        <f t="shared" si="19"/>
        <v/>
      </c>
      <c r="W65" s="94">
        <f t="shared" si="37"/>
        <v>1</v>
      </c>
      <c r="X65" s="94">
        <f t="shared" si="21"/>
        <v>1</v>
      </c>
      <c r="Y65" s="94" t="str">
        <f t="shared" si="22"/>
        <v/>
      </c>
      <c r="Z65" s="94" t="str">
        <f t="shared" si="38"/>
        <v/>
      </c>
      <c r="AA65" s="94" t="str">
        <f t="shared" si="24"/>
        <v/>
      </c>
      <c r="AB65" s="94">
        <f t="shared" si="25"/>
        <v>1</v>
      </c>
      <c r="AC65" s="94">
        <f t="shared" si="26"/>
        <v>3</v>
      </c>
      <c r="AD65" s="92">
        <f t="shared" si="27"/>
        <v>18</v>
      </c>
      <c r="AE65" s="92">
        <f t="shared" si="32"/>
        <v>15</v>
      </c>
      <c r="AF65" s="97">
        <f t="shared" si="33"/>
        <v>0.2</v>
      </c>
      <c r="AG65" s="92">
        <f t="shared" si="34"/>
        <v>0</v>
      </c>
      <c r="AH65" s="92">
        <f t="shared" si="35"/>
        <v>6</v>
      </c>
    </row>
    <row r="66" spans="1:34" x14ac:dyDescent="0.25">
      <c r="A66" s="92">
        <f t="shared" ref="A66:A129" si="39">IF(AD66&lt;&gt;"",RANK(AD66,AD:AD),"")</f>
        <v>63</v>
      </c>
      <c r="B66" s="49">
        <v>7324</v>
      </c>
      <c r="C66" s="115" t="s">
        <v>673</v>
      </c>
      <c r="D66" s="94">
        <f t="shared" ref="D66:D129" si="40">IFERROR(VLOOKUP($B66,_1aw1,2,FALSE),"")</f>
        <v>1</v>
      </c>
      <c r="E66" s="94" t="str">
        <f t="shared" ref="E66:E129" si="41">IFERROR(VLOOKUP($B66,_1aw2,2,FALSE),"")</f>
        <v/>
      </c>
      <c r="F66" s="94" t="str">
        <f t="shared" ref="F66:F129" si="42">IFERROR(VLOOKUP($B66,_1aw3,2,FALSE),"")</f>
        <v/>
      </c>
      <c r="G66" s="94" t="str">
        <f t="shared" ref="G66:G129" si="43">IFERROR(VLOOKUP($B66,_1aw4,2,FALSE),"")</f>
        <v/>
      </c>
      <c r="H66" s="94">
        <f t="shared" ref="H66:H129" si="44">IFERROR(VLOOKUP($B66,_1aw5,2,FALSE),"")</f>
        <v>0</v>
      </c>
      <c r="I66" s="94">
        <f t="shared" ref="I66:I129" si="45">IFERROR(VLOOKUP($B66,_1aw6,2,FALSE),"")</f>
        <v>1</v>
      </c>
      <c r="J66" s="94">
        <f t="shared" ref="J66:J129" si="46">IFERROR(VLOOKUP($B66,_1aw7,2,FALSE),"")</f>
        <v>3</v>
      </c>
      <c r="K66" s="94">
        <f t="shared" ref="K66:K129" si="47">IFERROR(VLOOKUP($B66,_1aw8,2,FALSE),"")</f>
        <v>1</v>
      </c>
      <c r="L66" s="94">
        <f t="shared" ref="L66:L129" si="48">IFERROR(VLOOKUP($B66,_1aw9,2,FALSE),"")</f>
        <v>1</v>
      </c>
      <c r="M66" s="94">
        <f t="shared" ref="M66:M129" si="49">IFERROR(VLOOKUP($B66,_1aw10,2,FALSE),"")</f>
        <v>3</v>
      </c>
      <c r="N66" s="94">
        <f t="shared" ref="N66:N129" si="50">IFERROR(VLOOKUP($B66,_1aw11,2,FALSE),"")</f>
        <v>1</v>
      </c>
      <c r="O66" s="94">
        <f t="shared" si="36"/>
        <v>0</v>
      </c>
      <c r="P66" s="94">
        <f t="shared" ref="P66:P129" si="51">IFERROR(VLOOKUP($B66,_1aw13,2,FALSE),"")</f>
        <v>1</v>
      </c>
      <c r="Q66" s="94" t="str">
        <f t="shared" ref="Q66:Q129" si="52">IFERROR(VLOOKUP($B66,_1aw14,2,FALSE),"")</f>
        <v/>
      </c>
      <c r="R66" s="94">
        <f t="shared" ref="R66:R129" si="53">IFERROR(VLOOKUP($B66,_1aw15,2,FALSE),"")</f>
        <v>0</v>
      </c>
      <c r="S66" s="94" t="str">
        <f t="shared" ref="S66:S129" si="54">IFERROR(VLOOKUP($B66,_1aw16,2,FALSE),"")</f>
        <v/>
      </c>
      <c r="T66" s="94">
        <f t="shared" ref="T66:T129" si="55">IFERROR(VLOOKUP($B66,_1aw17,2,FALSE),"")</f>
        <v>0</v>
      </c>
      <c r="U66" s="94">
        <f t="shared" ref="U66:U129" si="56">IFERROR(VLOOKUP($B66,_1aw18,2,FALSE),"")</f>
        <v>3</v>
      </c>
      <c r="V66" s="94">
        <f t="shared" ref="V66:V129" si="57">IFERROR(VLOOKUP($B66,_1aw19,2,FALSE),"")</f>
        <v>1</v>
      </c>
      <c r="W66" s="94">
        <f t="shared" si="37"/>
        <v>0</v>
      </c>
      <c r="X66" s="94">
        <f t="shared" ref="X66:X129" si="58">IFERROR(VLOOKUP($B66,_1aw21,2,FALSE),"")</f>
        <v>0</v>
      </c>
      <c r="Y66" s="94">
        <f t="shared" ref="Y66:Y129" si="59">IFERROR(VLOOKUP($B66,_1aw22,2,FALSE),"")</f>
        <v>0</v>
      </c>
      <c r="Z66" s="94">
        <f t="shared" si="38"/>
        <v>1</v>
      </c>
      <c r="AA66" s="94">
        <f t="shared" ref="AA66:AA129" si="60">IFERROR(VLOOKUP($B66,_1aw24,2,FALSE),"")</f>
        <v>0</v>
      </c>
      <c r="AB66" s="94">
        <f t="shared" ref="AB66:AB129" si="61">IFERROR(VLOOKUP($B66,_1aw25,2,FALSE),"")</f>
        <v>1</v>
      </c>
      <c r="AC66" s="94">
        <f t="shared" ref="AC66:AC129" si="62">IFERROR(VLOOKUP($B66,_1aw26,2,FALSE),"")</f>
        <v>0</v>
      </c>
      <c r="AD66" s="92">
        <f t="shared" ref="AD66:AD129" si="63">IF(COUNTIF(D66:AC66,"&gt;=0"),SUM(D66:AC66),"")</f>
        <v>18</v>
      </c>
      <c r="AE66" s="92">
        <f t="shared" si="32"/>
        <v>21</v>
      </c>
      <c r="AF66" s="97">
        <f t="shared" ref="AF66:AF67" si="64">IFERROR(((AG66*2)+(AH66*1))/(AE66*2),"")</f>
        <v>0.21428571428571427</v>
      </c>
      <c r="AG66" s="92">
        <f t="shared" si="34"/>
        <v>0</v>
      </c>
      <c r="AH66" s="92">
        <f t="shared" si="35"/>
        <v>9</v>
      </c>
    </row>
    <row r="67" spans="1:34" x14ac:dyDescent="0.25">
      <c r="A67" s="92">
        <f t="shared" si="39"/>
        <v>63</v>
      </c>
      <c r="B67" s="49">
        <v>2701</v>
      </c>
      <c r="C67" s="115" t="s">
        <v>488</v>
      </c>
      <c r="D67" s="94" t="str">
        <f t="shared" si="40"/>
        <v/>
      </c>
      <c r="E67" s="94">
        <f t="shared" si="41"/>
        <v>0</v>
      </c>
      <c r="F67" s="94">
        <f t="shared" si="42"/>
        <v>0</v>
      </c>
      <c r="G67" s="94" t="str">
        <f t="shared" si="43"/>
        <v/>
      </c>
      <c r="H67" s="94">
        <f t="shared" si="44"/>
        <v>3</v>
      </c>
      <c r="I67" s="94">
        <f t="shared" si="45"/>
        <v>1</v>
      </c>
      <c r="J67" s="94" t="str">
        <f t="shared" si="46"/>
        <v/>
      </c>
      <c r="K67" s="94">
        <f t="shared" si="47"/>
        <v>1</v>
      </c>
      <c r="L67" s="94">
        <f t="shared" si="48"/>
        <v>1</v>
      </c>
      <c r="M67" s="94">
        <f t="shared" si="49"/>
        <v>1</v>
      </c>
      <c r="N67" s="94">
        <f t="shared" si="50"/>
        <v>1</v>
      </c>
      <c r="O67" s="94">
        <f t="shared" si="36"/>
        <v>0</v>
      </c>
      <c r="P67" s="94">
        <f t="shared" si="51"/>
        <v>0</v>
      </c>
      <c r="Q67" s="94">
        <f t="shared" si="52"/>
        <v>1</v>
      </c>
      <c r="R67" s="94">
        <f t="shared" si="53"/>
        <v>0</v>
      </c>
      <c r="S67" s="94">
        <f t="shared" si="54"/>
        <v>1</v>
      </c>
      <c r="T67" s="94" t="str">
        <f t="shared" si="55"/>
        <v/>
      </c>
      <c r="U67" s="94">
        <f t="shared" si="56"/>
        <v>0</v>
      </c>
      <c r="V67" s="94">
        <f t="shared" si="57"/>
        <v>0</v>
      </c>
      <c r="W67" s="94">
        <f t="shared" si="37"/>
        <v>3</v>
      </c>
      <c r="X67" s="94">
        <f t="shared" si="58"/>
        <v>1</v>
      </c>
      <c r="Y67" s="94">
        <f t="shared" si="59"/>
        <v>3</v>
      </c>
      <c r="Z67" s="94">
        <f t="shared" si="38"/>
        <v>0</v>
      </c>
      <c r="AA67" s="94">
        <f t="shared" si="60"/>
        <v>0</v>
      </c>
      <c r="AB67" s="94">
        <f t="shared" si="61"/>
        <v>0</v>
      </c>
      <c r="AC67" s="94">
        <f t="shared" si="62"/>
        <v>1</v>
      </c>
      <c r="AD67" s="92">
        <f t="shared" si="63"/>
        <v>18</v>
      </c>
      <c r="AE67" s="92">
        <f t="shared" si="32"/>
        <v>22</v>
      </c>
      <c r="AF67" s="97">
        <f t="shared" si="64"/>
        <v>0.20454545454545456</v>
      </c>
      <c r="AG67" s="92">
        <f t="shared" si="34"/>
        <v>0</v>
      </c>
      <c r="AH67" s="92">
        <f t="shared" si="35"/>
        <v>9</v>
      </c>
    </row>
    <row r="68" spans="1:34" x14ac:dyDescent="0.25">
      <c r="A68" s="92">
        <f t="shared" si="39"/>
        <v>63</v>
      </c>
      <c r="B68" s="49">
        <v>5271</v>
      </c>
      <c r="C68" s="115" t="s">
        <v>745</v>
      </c>
      <c r="D68" s="94">
        <f t="shared" si="40"/>
        <v>1</v>
      </c>
      <c r="E68" s="94">
        <f t="shared" si="41"/>
        <v>0</v>
      </c>
      <c r="F68" s="94">
        <f t="shared" si="42"/>
        <v>1</v>
      </c>
      <c r="G68" s="94">
        <f t="shared" si="43"/>
        <v>3</v>
      </c>
      <c r="H68" s="94">
        <f t="shared" si="44"/>
        <v>0</v>
      </c>
      <c r="I68" s="94">
        <f t="shared" si="45"/>
        <v>3</v>
      </c>
      <c r="J68" s="94">
        <f t="shared" si="46"/>
        <v>1</v>
      </c>
      <c r="K68" s="94">
        <f t="shared" si="47"/>
        <v>0</v>
      </c>
      <c r="L68" s="94">
        <f t="shared" si="48"/>
        <v>0</v>
      </c>
      <c r="M68" s="94" t="str">
        <f t="shared" si="49"/>
        <v/>
      </c>
      <c r="N68" s="94">
        <f t="shared" si="50"/>
        <v>0</v>
      </c>
      <c r="O68" s="94">
        <f t="shared" si="36"/>
        <v>1</v>
      </c>
      <c r="P68" s="94">
        <f t="shared" si="51"/>
        <v>0</v>
      </c>
      <c r="Q68" s="94">
        <f t="shared" si="52"/>
        <v>1</v>
      </c>
      <c r="R68" s="94">
        <f t="shared" si="53"/>
        <v>3</v>
      </c>
      <c r="S68" s="94">
        <f t="shared" si="54"/>
        <v>0</v>
      </c>
      <c r="T68" s="94">
        <f t="shared" si="55"/>
        <v>1</v>
      </c>
      <c r="U68" s="94">
        <f t="shared" si="56"/>
        <v>0</v>
      </c>
      <c r="V68" s="94">
        <f t="shared" si="57"/>
        <v>1</v>
      </c>
      <c r="W68" s="94">
        <f t="shared" si="37"/>
        <v>1</v>
      </c>
      <c r="X68" s="94">
        <f t="shared" si="58"/>
        <v>0</v>
      </c>
      <c r="Y68" s="94">
        <f t="shared" si="59"/>
        <v>0</v>
      </c>
      <c r="Z68" s="94" t="str">
        <f t="shared" si="38"/>
        <v/>
      </c>
      <c r="AA68" s="94">
        <f t="shared" si="60"/>
        <v>0</v>
      </c>
      <c r="AB68" s="94">
        <f t="shared" si="61"/>
        <v>0</v>
      </c>
      <c r="AC68" s="94">
        <f t="shared" si="62"/>
        <v>1</v>
      </c>
      <c r="AD68" s="92">
        <f t="shared" si="63"/>
        <v>18</v>
      </c>
      <c r="AE68" s="92"/>
      <c r="AF68" s="92"/>
      <c r="AG68" s="92"/>
      <c r="AH68" s="92"/>
    </row>
    <row r="69" spans="1:34" x14ac:dyDescent="0.25">
      <c r="A69" s="92">
        <f t="shared" si="39"/>
        <v>68</v>
      </c>
      <c r="B69" s="49">
        <v>15</v>
      </c>
      <c r="C69" s="115" t="s">
        <v>336</v>
      </c>
      <c r="D69" s="94" t="str">
        <f t="shared" si="40"/>
        <v/>
      </c>
      <c r="E69" s="94">
        <f t="shared" si="41"/>
        <v>1</v>
      </c>
      <c r="F69" s="94" t="str">
        <f t="shared" si="42"/>
        <v/>
      </c>
      <c r="G69" s="94">
        <f t="shared" si="43"/>
        <v>1</v>
      </c>
      <c r="H69" s="94" t="str">
        <f t="shared" si="44"/>
        <v/>
      </c>
      <c r="I69" s="94" t="str">
        <f t="shared" si="45"/>
        <v/>
      </c>
      <c r="J69" s="94">
        <f t="shared" si="46"/>
        <v>3</v>
      </c>
      <c r="K69" s="94" t="str">
        <f t="shared" si="47"/>
        <v/>
      </c>
      <c r="L69" s="94">
        <f t="shared" si="48"/>
        <v>0</v>
      </c>
      <c r="M69" s="94">
        <f t="shared" si="49"/>
        <v>3</v>
      </c>
      <c r="N69" s="94">
        <f t="shared" si="50"/>
        <v>0</v>
      </c>
      <c r="O69" s="94" t="str">
        <f t="shared" si="36"/>
        <v/>
      </c>
      <c r="P69" s="94">
        <f t="shared" si="51"/>
        <v>0</v>
      </c>
      <c r="Q69" s="94" t="str">
        <f t="shared" si="52"/>
        <v/>
      </c>
      <c r="R69" s="94">
        <f t="shared" si="53"/>
        <v>0</v>
      </c>
      <c r="S69" s="94">
        <f t="shared" si="54"/>
        <v>1</v>
      </c>
      <c r="T69" s="94">
        <f t="shared" si="55"/>
        <v>1</v>
      </c>
      <c r="U69" s="94" t="str">
        <f t="shared" si="56"/>
        <v/>
      </c>
      <c r="V69" s="94" t="str">
        <f t="shared" si="57"/>
        <v/>
      </c>
      <c r="W69" s="94">
        <f t="shared" si="37"/>
        <v>1</v>
      </c>
      <c r="X69" s="94">
        <f t="shared" si="58"/>
        <v>1</v>
      </c>
      <c r="Y69" s="94">
        <f t="shared" si="59"/>
        <v>0</v>
      </c>
      <c r="Z69" s="94">
        <f t="shared" si="38"/>
        <v>0</v>
      </c>
      <c r="AA69" s="94">
        <f t="shared" si="60"/>
        <v>1</v>
      </c>
      <c r="AB69" s="94">
        <f t="shared" si="61"/>
        <v>3</v>
      </c>
      <c r="AC69" s="94">
        <f t="shared" si="62"/>
        <v>1</v>
      </c>
      <c r="AD69" s="92">
        <f t="shared" si="63"/>
        <v>17</v>
      </c>
      <c r="AE69" s="92">
        <f t="shared" ref="AE69:AE94" si="65">IF(B69&lt;&gt;"",COUNT(D69:AC69),"")</f>
        <v>17</v>
      </c>
      <c r="AF69" s="97">
        <f t="shared" ref="AF69:AF94" si="66">IFERROR(((AG69*2)+(AH69*1))/(AE69*2),"")</f>
        <v>0.23529411764705882</v>
      </c>
      <c r="AG69" s="92">
        <f t="shared" ref="AG69:AG94" si="67">IF(B69&lt;&gt;"",COUNTIF(D69:AC69,"=2"),"")</f>
        <v>0</v>
      </c>
      <c r="AH69" s="92">
        <f t="shared" ref="AH69:AH94" si="68">IF(B69&lt;&gt;"",COUNTIF(D69:AC69,"=1"),"")</f>
        <v>8</v>
      </c>
    </row>
    <row r="70" spans="1:34" x14ac:dyDescent="0.25">
      <c r="A70" s="92">
        <f t="shared" si="39"/>
        <v>68</v>
      </c>
      <c r="B70" s="49">
        <v>5270</v>
      </c>
      <c r="C70" s="115" t="s">
        <v>680</v>
      </c>
      <c r="D70" s="94">
        <f t="shared" si="40"/>
        <v>0</v>
      </c>
      <c r="E70" s="94">
        <f t="shared" si="41"/>
        <v>3</v>
      </c>
      <c r="F70" s="94" t="str">
        <f t="shared" si="42"/>
        <v/>
      </c>
      <c r="G70" s="94">
        <f t="shared" si="43"/>
        <v>3</v>
      </c>
      <c r="H70" s="94">
        <f t="shared" si="44"/>
        <v>0</v>
      </c>
      <c r="I70" s="94">
        <f t="shared" si="45"/>
        <v>1</v>
      </c>
      <c r="J70" s="94" t="str">
        <f t="shared" si="46"/>
        <v/>
      </c>
      <c r="K70" s="94">
        <f t="shared" si="47"/>
        <v>0</v>
      </c>
      <c r="L70" s="94">
        <f t="shared" si="48"/>
        <v>0</v>
      </c>
      <c r="M70" s="94" t="str">
        <f t="shared" si="49"/>
        <v/>
      </c>
      <c r="N70" s="94">
        <f t="shared" si="50"/>
        <v>0</v>
      </c>
      <c r="O70" s="94" t="str">
        <f t="shared" si="36"/>
        <v/>
      </c>
      <c r="P70" s="94">
        <f t="shared" si="51"/>
        <v>3</v>
      </c>
      <c r="Q70" s="94">
        <f t="shared" si="52"/>
        <v>0</v>
      </c>
      <c r="R70" s="94">
        <f t="shared" si="53"/>
        <v>0</v>
      </c>
      <c r="S70" s="94">
        <f t="shared" si="54"/>
        <v>0</v>
      </c>
      <c r="T70" s="94" t="str">
        <f t="shared" si="55"/>
        <v/>
      </c>
      <c r="U70" s="94">
        <f t="shared" si="56"/>
        <v>3</v>
      </c>
      <c r="V70" s="94" t="str">
        <f t="shared" si="57"/>
        <v/>
      </c>
      <c r="W70" s="94">
        <f t="shared" si="37"/>
        <v>1</v>
      </c>
      <c r="X70" s="94" t="str">
        <f t="shared" si="58"/>
        <v/>
      </c>
      <c r="Y70" s="94">
        <f t="shared" si="59"/>
        <v>3</v>
      </c>
      <c r="Z70" s="94">
        <f t="shared" si="38"/>
        <v>0</v>
      </c>
      <c r="AA70" s="94">
        <f t="shared" si="60"/>
        <v>0</v>
      </c>
      <c r="AB70" s="94" t="str">
        <f t="shared" si="61"/>
        <v/>
      </c>
      <c r="AC70" s="94" t="str">
        <f t="shared" si="62"/>
        <v/>
      </c>
      <c r="AD70" s="92">
        <f t="shared" si="63"/>
        <v>17</v>
      </c>
      <c r="AE70" s="92">
        <f t="shared" si="65"/>
        <v>17</v>
      </c>
      <c r="AF70" s="97">
        <f t="shared" si="66"/>
        <v>5.8823529411764705E-2</v>
      </c>
      <c r="AG70" s="92">
        <f t="shared" si="67"/>
        <v>0</v>
      </c>
      <c r="AH70" s="92">
        <f t="shared" si="68"/>
        <v>2</v>
      </c>
    </row>
    <row r="71" spans="1:34" x14ac:dyDescent="0.25">
      <c r="A71" s="92">
        <f t="shared" si="39"/>
        <v>70</v>
      </c>
      <c r="B71" s="49">
        <v>2742</v>
      </c>
      <c r="C71" s="115" t="s">
        <v>523</v>
      </c>
      <c r="D71" s="94">
        <f t="shared" si="40"/>
        <v>1</v>
      </c>
      <c r="E71" s="94" t="str">
        <f t="shared" si="41"/>
        <v/>
      </c>
      <c r="F71" s="94">
        <f t="shared" si="42"/>
        <v>3</v>
      </c>
      <c r="G71" s="94" t="str">
        <f t="shared" si="43"/>
        <v/>
      </c>
      <c r="H71" s="94">
        <f t="shared" si="44"/>
        <v>0</v>
      </c>
      <c r="I71" s="94" t="str">
        <f t="shared" si="45"/>
        <v/>
      </c>
      <c r="J71" s="94" t="str">
        <f t="shared" si="46"/>
        <v/>
      </c>
      <c r="K71" s="94">
        <f t="shared" si="47"/>
        <v>0</v>
      </c>
      <c r="L71" s="94">
        <f t="shared" si="48"/>
        <v>1</v>
      </c>
      <c r="M71" s="94" t="str">
        <f t="shared" si="49"/>
        <v/>
      </c>
      <c r="N71" s="94" t="str">
        <f t="shared" si="50"/>
        <v/>
      </c>
      <c r="O71" s="94" t="str">
        <f t="shared" si="36"/>
        <v/>
      </c>
      <c r="P71" s="94">
        <f t="shared" si="51"/>
        <v>3</v>
      </c>
      <c r="Q71" s="94" t="str">
        <f t="shared" si="52"/>
        <v/>
      </c>
      <c r="R71" s="94">
        <f t="shared" si="53"/>
        <v>1</v>
      </c>
      <c r="S71" s="94" t="str">
        <f t="shared" si="54"/>
        <v/>
      </c>
      <c r="T71" s="94" t="str">
        <f t="shared" si="55"/>
        <v/>
      </c>
      <c r="U71" s="94" t="str">
        <f t="shared" si="56"/>
        <v/>
      </c>
      <c r="V71" s="94">
        <f t="shared" si="57"/>
        <v>0</v>
      </c>
      <c r="W71" s="94">
        <f t="shared" si="37"/>
        <v>1</v>
      </c>
      <c r="X71" s="94" t="str">
        <f t="shared" si="58"/>
        <v/>
      </c>
      <c r="Y71" s="94">
        <f t="shared" si="59"/>
        <v>3</v>
      </c>
      <c r="Z71" s="94" t="str">
        <f t="shared" si="38"/>
        <v/>
      </c>
      <c r="AA71" s="94">
        <f t="shared" si="60"/>
        <v>3</v>
      </c>
      <c r="AB71" s="94" t="str">
        <f t="shared" si="61"/>
        <v/>
      </c>
      <c r="AC71" s="94">
        <f t="shared" si="62"/>
        <v>0</v>
      </c>
      <c r="AD71" s="92">
        <f t="shared" si="63"/>
        <v>16</v>
      </c>
      <c r="AE71" s="92">
        <f t="shared" si="65"/>
        <v>12</v>
      </c>
      <c r="AF71" s="97">
        <f t="shared" si="66"/>
        <v>0.16666666666666666</v>
      </c>
      <c r="AG71" s="92">
        <f t="shared" si="67"/>
        <v>0</v>
      </c>
      <c r="AH71" s="92">
        <f t="shared" si="68"/>
        <v>4</v>
      </c>
    </row>
    <row r="72" spans="1:34" x14ac:dyDescent="0.25">
      <c r="A72" s="92">
        <f t="shared" si="39"/>
        <v>70</v>
      </c>
      <c r="B72" s="49">
        <v>7590</v>
      </c>
      <c r="C72" s="115" t="s">
        <v>695</v>
      </c>
      <c r="D72" s="94">
        <f t="shared" si="40"/>
        <v>0</v>
      </c>
      <c r="E72" s="94">
        <f t="shared" si="41"/>
        <v>3</v>
      </c>
      <c r="F72" s="94">
        <f t="shared" si="42"/>
        <v>3</v>
      </c>
      <c r="G72" s="94">
        <f t="shared" si="43"/>
        <v>0</v>
      </c>
      <c r="H72" s="94">
        <f t="shared" si="44"/>
        <v>1</v>
      </c>
      <c r="I72" s="94">
        <f t="shared" si="45"/>
        <v>0</v>
      </c>
      <c r="J72" s="94">
        <f t="shared" si="46"/>
        <v>0</v>
      </c>
      <c r="K72" s="94">
        <f t="shared" si="47"/>
        <v>1</v>
      </c>
      <c r="L72" s="94">
        <f t="shared" si="48"/>
        <v>0</v>
      </c>
      <c r="M72" s="94">
        <f t="shared" si="49"/>
        <v>0</v>
      </c>
      <c r="N72" s="94" t="str">
        <f t="shared" si="50"/>
        <v/>
      </c>
      <c r="O72" s="94" t="str">
        <f t="shared" ref="O72:O103" si="69">IFERROR(VLOOKUP($B72,_1aw12,2,FALSE),"")</f>
        <v/>
      </c>
      <c r="P72" s="94">
        <f t="shared" si="51"/>
        <v>3</v>
      </c>
      <c r="Q72" s="94">
        <f t="shared" si="52"/>
        <v>0</v>
      </c>
      <c r="R72" s="94">
        <f t="shared" si="53"/>
        <v>0</v>
      </c>
      <c r="S72" s="94">
        <f t="shared" si="54"/>
        <v>1</v>
      </c>
      <c r="T72" s="94" t="str">
        <f t="shared" si="55"/>
        <v/>
      </c>
      <c r="U72" s="94">
        <f t="shared" si="56"/>
        <v>0</v>
      </c>
      <c r="V72" s="94" t="str">
        <f t="shared" si="57"/>
        <v/>
      </c>
      <c r="W72" s="94" t="str">
        <f t="shared" ref="W72:W103" si="70">IFERROR(VLOOKUP($B72,_1aw20,2,FALSE),"")</f>
        <v/>
      </c>
      <c r="X72" s="94" t="str">
        <f t="shared" si="58"/>
        <v/>
      </c>
      <c r="Y72" s="94">
        <f t="shared" si="59"/>
        <v>0</v>
      </c>
      <c r="Z72" s="94">
        <f t="shared" ref="Z72:Z103" si="71">IFERROR(VLOOKUP($B72,_1aw23,2,FALSE),"")</f>
        <v>1</v>
      </c>
      <c r="AA72" s="94" t="str">
        <f t="shared" si="60"/>
        <v/>
      </c>
      <c r="AB72" s="94">
        <f t="shared" si="61"/>
        <v>3</v>
      </c>
      <c r="AC72" s="94">
        <f t="shared" si="62"/>
        <v>0</v>
      </c>
      <c r="AD72" s="92">
        <f t="shared" si="63"/>
        <v>16</v>
      </c>
      <c r="AE72" s="92">
        <f t="shared" si="65"/>
        <v>19</v>
      </c>
      <c r="AF72" s="97">
        <f t="shared" si="66"/>
        <v>0.10526315789473684</v>
      </c>
      <c r="AG72" s="92">
        <f t="shared" si="67"/>
        <v>0</v>
      </c>
      <c r="AH72" s="92">
        <f t="shared" si="68"/>
        <v>4</v>
      </c>
    </row>
    <row r="73" spans="1:34" x14ac:dyDescent="0.25">
      <c r="A73" s="92">
        <f t="shared" si="39"/>
        <v>70</v>
      </c>
      <c r="B73" s="49">
        <v>8691</v>
      </c>
      <c r="C73" s="115" t="s">
        <v>438</v>
      </c>
      <c r="D73" s="94">
        <f t="shared" si="40"/>
        <v>0</v>
      </c>
      <c r="E73" s="94">
        <f t="shared" si="41"/>
        <v>0</v>
      </c>
      <c r="F73" s="94">
        <f t="shared" si="42"/>
        <v>3</v>
      </c>
      <c r="G73" s="94">
        <f t="shared" si="43"/>
        <v>0</v>
      </c>
      <c r="H73" s="94">
        <f t="shared" si="44"/>
        <v>1</v>
      </c>
      <c r="I73" s="94" t="str">
        <f t="shared" si="45"/>
        <v/>
      </c>
      <c r="J73" s="94">
        <f t="shared" si="46"/>
        <v>0</v>
      </c>
      <c r="K73" s="94">
        <f t="shared" si="47"/>
        <v>0</v>
      </c>
      <c r="L73" s="94">
        <f t="shared" si="48"/>
        <v>1</v>
      </c>
      <c r="M73" s="94">
        <f t="shared" si="49"/>
        <v>0</v>
      </c>
      <c r="N73" s="94">
        <f t="shared" si="50"/>
        <v>0</v>
      </c>
      <c r="O73" s="94">
        <f t="shared" si="69"/>
        <v>1</v>
      </c>
      <c r="P73" s="94">
        <f t="shared" si="51"/>
        <v>1</v>
      </c>
      <c r="Q73" s="94">
        <f t="shared" si="52"/>
        <v>0</v>
      </c>
      <c r="R73" s="94">
        <f t="shared" si="53"/>
        <v>1</v>
      </c>
      <c r="S73" s="94">
        <f t="shared" si="54"/>
        <v>0</v>
      </c>
      <c r="T73" s="94">
        <f t="shared" si="55"/>
        <v>0</v>
      </c>
      <c r="U73" s="94">
        <f t="shared" si="56"/>
        <v>1</v>
      </c>
      <c r="V73" s="94" t="str">
        <f t="shared" si="57"/>
        <v/>
      </c>
      <c r="W73" s="94">
        <f t="shared" si="70"/>
        <v>1</v>
      </c>
      <c r="X73" s="94">
        <f t="shared" si="58"/>
        <v>1</v>
      </c>
      <c r="Y73" s="94">
        <f t="shared" si="59"/>
        <v>1</v>
      </c>
      <c r="Z73" s="94">
        <f t="shared" si="71"/>
        <v>0</v>
      </c>
      <c r="AA73" s="94">
        <f t="shared" si="60"/>
        <v>1</v>
      </c>
      <c r="AB73" s="94">
        <f t="shared" si="61"/>
        <v>3</v>
      </c>
      <c r="AC73" s="94">
        <f t="shared" si="62"/>
        <v>0</v>
      </c>
      <c r="AD73" s="92">
        <f t="shared" si="63"/>
        <v>16</v>
      </c>
      <c r="AE73" s="92">
        <f t="shared" si="65"/>
        <v>24</v>
      </c>
      <c r="AF73" s="97">
        <f t="shared" si="66"/>
        <v>0.20833333333333334</v>
      </c>
      <c r="AG73" s="92">
        <f t="shared" si="67"/>
        <v>0</v>
      </c>
      <c r="AH73" s="92">
        <f t="shared" si="68"/>
        <v>10</v>
      </c>
    </row>
    <row r="74" spans="1:34" x14ac:dyDescent="0.25">
      <c r="A74" s="92">
        <f t="shared" si="39"/>
        <v>73</v>
      </c>
      <c r="B74" s="49">
        <v>2502</v>
      </c>
      <c r="C74" s="115" t="s">
        <v>363</v>
      </c>
      <c r="D74" s="94">
        <f t="shared" si="40"/>
        <v>1</v>
      </c>
      <c r="E74" s="94" t="str">
        <f t="shared" si="41"/>
        <v/>
      </c>
      <c r="F74" s="94">
        <f t="shared" si="42"/>
        <v>3</v>
      </c>
      <c r="G74" s="94">
        <f t="shared" si="43"/>
        <v>3</v>
      </c>
      <c r="H74" s="94" t="str">
        <f t="shared" si="44"/>
        <v/>
      </c>
      <c r="I74" s="94">
        <f t="shared" si="45"/>
        <v>1</v>
      </c>
      <c r="J74" s="94" t="str">
        <f t="shared" si="46"/>
        <v/>
      </c>
      <c r="K74" s="94" t="str">
        <f t="shared" si="47"/>
        <v/>
      </c>
      <c r="L74" s="94" t="str">
        <f t="shared" si="48"/>
        <v/>
      </c>
      <c r="M74" s="94">
        <f t="shared" si="49"/>
        <v>3</v>
      </c>
      <c r="N74" s="94">
        <f t="shared" si="50"/>
        <v>0</v>
      </c>
      <c r="O74" s="94">
        <f t="shared" si="69"/>
        <v>3</v>
      </c>
      <c r="P74" s="94">
        <f t="shared" si="51"/>
        <v>1</v>
      </c>
      <c r="Q74" s="94" t="str">
        <f t="shared" si="52"/>
        <v/>
      </c>
      <c r="R74" s="94" t="str">
        <f t="shared" si="53"/>
        <v/>
      </c>
      <c r="S74" s="94" t="str">
        <f t="shared" si="54"/>
        <v/>
      </c>
      <c r="T74" s="94" t="str">
        <f t="shared" si="55"/>
        <v/>
      </c>
      <c r="U74" s="94" t="str">
        <f t="shared" si="56"/>
        <v/>
      </c>
      <c r="V74" s="94" t="str">
        <f t="shared" si="57"/>
        <v/>
      </c>
      <c r="W74" s="94" t="str">
        <f t="shared" si="70"/>
        <v/>
      </c>
      <c r="X74" s="94" t="str">
        <f t="shared" si="58"/>
        <v/>
      </c>
      <c r="Y74" s="94" t="str">
        <f t="shared" si="59"/>
        <v/>
      </c>
      <c r="Z74" s="94" t="str">
        <f t="shared" si="71"/>
        <v/>
      </c>
      <c r="AA74" s="94" t="str">
        <f t="shared" si="60"/>
        <v/>
      </c>
      <c r="AB74" s="94" t="str">
        <f t="shared" si="61"/>
        <v/>
      </c>
      <c r="AC74" s="94" t="str">
        <f t="shared" si="62"/>
        <v/>
      </c>
      <c r="AD74" s="92">
        <f t="shared" si="63"/>
        <v>15</v>
      </c>
      <c r="AE74" s="92">
        <f t="shared" si="65"/>
        <v>8</v>
      </c>
      <c r="AF74" s="97">
        <f t="shared" si="66"/>
        <v>0.1875</v>
      </c>
      <c r="AG74" s="92">
        <f t="shared" si="67"/>
        <v>0</v>
      </c>
      <c r="AH74" s="92">
        <f t="shared" si="68"/>
        <v>3</v>
      </c>
    </row>
    <row r="75" spans="1:34" x14ac:dyDescent="0.25">
      <c r="A75" s="92">
        <f t="shared" si="39"/>
        <v>73</v>
      </c>
      <c r="B75" s="49">
        <v>4875</v>
      </c>
      <c r="C75" s="115" t="s">
        <v>700</v>
      </c>
      <c r="D75" s="94">
        <f t="shared" si="40"/>
        <v>1</v>
      </c>
      <c r="E75" s="94" t="str">
        <f t="shared" si="41"/>
        <v/>
      </c>
      <c r="F75" s="94">
        <f t="shared" si="42"/>
        <v>0</v>
      </c>
      <c r="G75" s="94">
        <f t="shared" si="43"/>
        <v>1</v>
      </c>
      <c r="H75" s="94" t="str">
        <f t="shared" si="44"/>
        <v/>
      </c>
      <c r="I75" s="94">
        <f t="shared" si="45"/>
        <v>1</v>
      </c>
      <c r="J75" s="94">
        <f t="shared" si="46"/>
        <v>1</v>
      </c>
      <c r="K75" s="94" t="str">
        <f t="shared" si="47"/>
        <v/>
      </c>
      <c r="L75" s="94" t="str">
        <f t="shared" si="48"/>
        <v/>
      </c>
      <c r="M75" s="94">
        <f t="shared" si="49"/>
        <v>1</v>
      </c>
      <c r="N75" s="94" t="str">
        <f t="shared" si="50"/>
        <v/>
      </c>
      <c r="O75" s="94" t="str">
        <f t="shared" si="69"/>
        <v/>
      </c>
      <c r="P75" s="94" t="str">
        <f t="shared" si="51"/>
        <v/>
      </c>
      <c r="Q75" s="94" t="str">
        <f t="shared" si="52"/>
        <v/>
      </c>
      <c r="R75" s="94" t="str">
        <f t="shared" si="53"/>
        <v/>
      </c>
      <c r="S75" s="94" t="str">
        <f t="shared" si="54"/>
        <v/>
      </c>
      <c r="T75" s="94">
        <f t="shared" si="55"/>
        <v>0</v>
      </c>
      <c r="U75" s="94">
        <f t="shared" si="56"/>
        <v>1</v>
      </c>
      <c r="V75" s="94">
        <f t="shared" si="57"/>
        <v>3</v>
      </c>
      <c r="W75" s="94" t="str">
        <f t="shared" si="70"/>
        <v/>
      </c>
      <c r="X75" s="94">
        <f t="shared" si="58"/>
        <v>0</v>
      </c>
      <c r="Y75" s="94" t="str">
        <f t="shared" si="59"/>
        <v/>
      </c>
      <c r="Z75" s="94">
        <f t="shared" si="71"/>
        <v>3</v>
      </c>
      <c r="AA75" s="94">
        <f t="shared" si="60"/>
        <v>0</v>
      </c>
      <c r="AB75" s="94">
        <f t="shared" si="61"/>
        <v>3</v>
      </c>
      <c r="AC75" s="94" t="str">
        <f t="shared" si="62"/>
        <v/>
      </c>
      <c r="AD75" s="92">
        <f t="shared" si="63"/>
        <v>15</v>
      </c>
      <c r="AE75" s="92">
        <f t="shared" si="65"/>
        <v>13</v>
      </c>
      <c r="AF75" s="97">
        <f t="shared" si="66"/>
        <v>0.23076923076923078</v>
      </c>
      <c r="AG75" s="92">
        <f t="shared" si="67"/>
        <v>0</v>
      </c>
      <c r="AH75" s="92">
        <f t="shared" si="68"/>
        <v>6</v>
      </c>
    </row>
    <row r="76" spans="1:34" x14ac:dyDescent="0.25">
      <c r="A76" s="92">
        <f t="shared" si="39"/>
        <v>73</v>
      </c>
      <c r="B76" s="49">
        <v>3282</v>
      </c>
      <c r="C76" s="115" t="s">
        <v>467</v>
      </c>
      <c r="D76" s="94">
        <f t="shared" si="40"/>
        <v>3</v>
      </c>
      <c r="E76" s="94">
        <f t="shared" si="41"/>
        <v>0</v>
      </c>
      <c r="F76" s="94">
        <f t="shared" si="42"/>
        <v>0</v>
      </c>
      <c r="G76" s="94" t="str">
        <f t="shared" si="43"/>
        <v/>
      </c>
      <c r="H76" s="94" t="str">
        <f t="shared" si="44"/>
        <v/>
      </c>
      <c r="I76" s="94" t="str">
        <f t="shared" si="45"/>
        <v/>
      </c>
      <c r="J76" s="94">
        <f t="shared" si="46"/>
        <v>0</v>
      </c>
      <c r="K76" s="94">
        <f t="shared" si="47"/>
        <v>0</v>
      </c>
      <c r="L76" s="94">
        <f t="shared" si="48"/>
        <v>1</v>
      </c>
      <c r="M76" s="94">
        <f t="shared" si="49"/>
        <v>0</v>
      </c>
      <c r="N76" s="94">
        <f t="shared" si="50"/>
        <v>3</v>
      </c>
      <c r="O76" s="94">
        <f t="shared" si="69"/>
        <v>0</v>
      </c>
      <c r="P76" s="94">
        <f t="shared" si="51"/>
        <v>3</v>
      </c>
      <c r="Q76" s="94">
        <f t="shared" si="52"/>
        <v>1</v>
      </c>
      <c r="R76" s="94">
        <f t="shared" si="53"/>
        <v>1</v>
      </c>
      <c r="S76" s="94">
        <f t="shared" si="54"/>
        <v>0</v>
      </c>
      <c r="T76" s="94" t="str">
        <f t="shared" si="55"/>
        <v/>
      </c>
      <c r="U76" s="94">
        <f t="shared" si="56"/>
        <v>0</v>
      </c>
      <c r="V76" s="94">
        <f t="shared" si="57"/>
        <v>0</v>
      </c>
      <c r="W76" s="94">
        <f t="shared" si="70"/>
        <v>1</v>
      </c>
      <c r="X76" s="94">
        <f t="shared" si="58"/>
        <v>0</v>
      </c>
      <c r="Y76" s="94" t="str">
        <f t="shared" si="59"/>
        <v/>
      </c>
      <c r="Z76" s="94">
        <f t="shared" si="71"/>
        <v>1</v>
      </c>
      <c r="AA76" s="94">
        <f t="shared" si="60"/>
        <v>0</v>
      </c>
      <c r="AB76" s="94">
        <f t="shared" si="61"/>
        <v>1</v>
      </c>
      <c r="AC76" s="94">
        <f t="shared" si="62"/>
        <v>0</v>
      </c>
      <c r="AD76" s="92">
        <f t="shared" si="63"/>
        <v>15</v>
      </c>
      <c r="AE76" s="92">
        <f t="shared" si="65"/>
        <v>21</v>
      </c>
      <c r="AF76" s="97">
        <f t="shared" si="66"/>
        <v>0.14285714285714285</v>
      </c>
      <c r="AG76" s="92">
        <f t="shared" si="67"/>
        <v>0</v>
      </c>
      <c r="AH76" s="92">
        <f t="shared" si="68"/>
        <v>6</v>
      </c>
    </row>
    <row r="77" spans="1:34" x14ac:dyDescent="0.25">
      <c r="A77" s="92">
        <f t="shared" si="39"/>
        <v>73</v>
      </c>
      <c r="B77" s="49">
        <v>5582</v>
      </c>
      <c r="C77" s="115" t="s">
        <v>560</v>
      </c>
      <c r="D77" s="94">
        <f t="shared" si="40"/>
        <v>0</v>
      </c>
      <c r="E77" s="94" t="str">
        <f t="shared" si="41"/>
        <v/>
      </c>
      <c r="F77" s="94">
        <f t="shared" si="42"/>
        <v>0</v>
      </c>
      <c r="G77" s="94">
        <f t="shared" si="43"/>
        <v>0</v>
      </c>
      <c r="H77" s="94">
        <f t="shared" si="44"/>
        <v>0</v>
      </c>
      <c r="I77" s="94">
        <f t="shared" si="45"/>
        <v>0</v>
      </c>
      <c r="J77" s="94">
        <f t="shared" si="46"/>
        <v>0</v>
      </c>
      <c r="K77" s="94">
        <f t="shared" si="47"/>
        <v>1</v>
      </c>
      <c r="L77" s="94">
        <f t="shared" si="48"/>
        <v>3</v>
      </c>
      <c r="M77" s="94">
        <f t="shared" si="49"/>
        <v>0</v>
      </c>
      <c r="N77" s="94">
        <f t="shared" si="50"/>
        <v>0</v>
      </c>
      <c r="O77" s="94">
        <f t="shared" si="69"/>
        <v>1</v>
      </c>
      <c r="P77" s="94">
        <f t="shared" si="51"/>
        <v>1</v>
      </c>
      <c r="Q77" s="94">
        <f t="shared" si="52"/>
        <v>1</v>
      </c>
      <c r="R77" s="94" t="str">
        <f t="shared" si="53"/>
        <v/>
      </c>
      <c r="S77" s="94">
        <f t="shared" si="54"/>
        <v>0</v>
      </c>
      <c r="T77" s="94">
        <f t="shared" si="55"/>
        <v>0</v>
      </c>
      <c r="U77" s="94">
        <f t="shared" si="56"/>
        <v>1</v>
      </c>
      <c r="V77" s="94">
        <f t="shared" si="57"/>
        <v>1</v>
      </c>
      <c r="W77" s="94">
        <f t="shared" si="70"/>
        <v>0</v>
      </c>
      <c r="X77" s="94">
        <f t="shared" si="58"/>
        <v>1</v>
      </c>
      <c r="Y77" s="94">
        <f t="shared" si="59"/>
        <v>1</v>
      </c>
      <c r="Z77" s="94">
        <f t="shared" si="71"/>
        <v>0</v>
      </c>
      <c r="AA77" s="94">
        <f t="shared" si="60"/>
        <v>1</v>
      </c>
      <c r="AB77" s="94">
        <f t="shared" si="61"/>
        <v>0</v>
      </c>
      <c r="AC77" s="94">
        <f t="shared" si="62"/>
        <v>3</v>
      </c>
      <c r="AD77" s="92">
        <f t="shared" si="63"/>
        <v>15</v>
      </c>
      <c r="AE77" s="92">
        <f t="shared" si="65"/>
        <v>24</v>
      </c>
      <c r="AF77" s="97">
        <f t="shared" si="66"/>
        <v>0.1875</v>
      </c>
      <c r="AG77" s="92">
        <f t="shared" si="67"/>
        <v>0</v>
      </c>
      <c r="AH77" s="92">
        <f t="shared" si="68"/>
        <v>9</v>
      </c>
    </row>
    <row r="78" spans="1:34" x14ac:dyDescent="0.25">
      <c r="A78" s="92">
        <f t="shared" si="39"/>
        <v>77</v>
      </c>
      <c r="B78" s="49">
        <v>2988</v>
      </c>
      <c r="C78" s="115" t="s">
        <v>367</v>
      </c>
      <c r="D78" s="94" t="str">
        <f t="shared" si="40"/>
        <v/>
      </c>
      <c r="E78" s="94" t="str">
        <f t="shared" si="41"/>
        <v/>
      </c>
      <c r="F78" s="94">
        <f t="shared" si="42"/>
        <v>3</v>
      </c>
      <c r="G78" s="94" t="str">
        <f t="shared" si="43"/>
        <v/>
      </c>
      <c r="H78" s="94">
        <f t="shared" si="44"/>
        <v>1</v>
      </c>
      <c r="I78" s="94" t="str">
        <f t="shared" si="45"/>
        <v/>
      </c>
      <c r="J78" s="94" t="str">
        <f t="shared" si="46"/>
        <v/>
      </c>
      <c r="K78" s="94" t="str">
        <f t="shared" si="47"/>
        <v/>
      </c>
      <c r="L78" s="94" t="str">
        <f t="shared" si="48"/>
        <v/>
      </c>
      <c r="M78" s="94" t="str">
        <f t="shared" si="49"/>
        <v/>
      </c>
      <c r="N78" s="94" t="str">
        <f t="shared" si="50"/>
        <v/>
      </c>
      <c r="O78" s="94" t="str">
        <f t="shared" si="69"/>
        <v/>
      </c>
      <c r="P78" s="94" t="str">
        <f t="shared" si="51"/>
        <v/>
      </c>
      <c r="Q78" s="94">
        <f t="shared" si="52"/>
        <v>1</v>
      </c>
      <c r="R78" s="94">
        <f t="shared" si="53"/>
        <v>1</v>
      </c>
      <c r="S78" s="94">
        <f t="shared" si="54"/>
        <v>0</v>
      </c>
      <c r="T78" s="94" t="str">
        <f t="shared" si="55"/>
        <v/>
      </c>
      <c r="U78" s="94">
        <f t="shared" si="56"/>
        <v>0</v>
      </c>
      <c r="V78" s="94" t="str">
        <f t="shared" si="57"/>
        <v/>
      </c>
      <c r="W78" s="94">
        <f t="shared" si="70"/>
        <v>3</v>
      </c>
      <c r="X78" s="94">
        <f t="shared" si="58"/>
        <v>0</v>
      </c>
      <c r="Y78" s="94">
        <f t="shared" si="59"/>
        <v>1</v>
      </c>
      <c r="Z78" s="94">
        <f t="shared" si="71"/>
        <v>0</v>
      </c>
      <c r="AA78" s="94">
        <f t="shared" si="60"/>
        <v>1</v>
      </c>
      <c r="AB78" s="94">
        <f t="shared" si="61"/>
        <v>3</v>
      </c>
      <c r="AC78" s="94" t="str">
        <f t="shared" si="62"/>
        <v/>
      </c>
      <c r="AD78" s="92">
        <f t="shared" si="63"/>
        <v>14</v>
      </c>
      <c r="AE78" s="92">
        <f t="shared" si="65"/>
        <v>12</v>
      </c>
      <c r="AF78" s="97">
        <f t="shared" si="66"/>
        <v>0.20833333333333334</v>
      </c>
      <c r="AG78" s="92">
        <f t="shared" si="67"/>
        <v>0</v>
      </c>
      <c r="AH78" s="92">
        <f t="shared" si="68"/>
        <v>5</v>
      </c>
    </row>
    <row r="79" spans="1:34" x14ac:dyDescent="0.25">
      <c r="A79" s="92">
        <f t="shared" si="39"/>
        <v>78</v>
      </c>
      <c r="B79" s="49">
        <v>2840</v>
      </c>
      <c r="C79" s="115" t="s">
        <v>537</v>
      </c>
      <c r="D79" s="94">
        <f t="shared" si="40"/>
        <v>1</v>
      </c>
      <c r="E79" s="94">
        <f t="shared" si="41"/>
        <v>3</v>
      </c>
      <c r="F79" s="94" t="str">
        <f t="shared" si="42"/>
        <v/>
      </c>
      <c r="G79" s="94">
        <f t="shared" si="43"/>
        <v>1</v>
      </c>
      <c r="H79" s="94">
        <f t="shared" si="44"/>
        <v>1</v>
      </c>
      <c r="I79" s="94">
        <f t="shared" si="45"/>
        <v>0</v>
      </c>
      <c r="J79" s="94">
        <f t="shared" si="46"/>
        <v>3</v>
      </c>
      <c r="K79" s="94" t="str">
        <f t="shared" si="47"/>
        <v/>
      </c>
      <c r="L79" s="94" t="str">
        <f t="shared" si="48"/>
        <v/>
      </c>
      <c r="M79" s="94" t="str">
        <f t="shared" si="49"/>
        <v/>
      </c>
      <c r="N79" s="94" t="str">
        <f t="shared" si="50"/>
        <v/>
      </c>
      <c r="O79" s="94" t="str">
        <f t="shared" si="69"/>
        <v/>
      </c>
      <c r="P79" s="94" t="str">
        <f t="shared" si="51"/>
        <v/>
      </c>
      <c r="Q79" s="94" t="str">
        <f t="shared" si="52"/>
        <v/>
      </c>
      <c r="R79" s="94" t="str">
        <f t="shared" si="53"/>
        <v/>
      </c>
      <c r="S79" s="94" t="str">
        <f t="shared" si="54"/>
        <v/>
      </c>
      <c r="T79" s="94">
        <f t="shared" si="55"/>
        <v>1</v>
      </c>
      <c r="U79" s="94">
        <f t="shared" si="56"/>
        <v>1</v>
      </c>
      <c r="V79" s="94">
        <f t="shared" si="57"/>
        <v>0</v>
      </c>
      <c r="W79" s="94">
        <f t="shared" si="70"/>
        <v>1</v>
      </c>
      <c r="X79" s="94">
        <f t="shared" si="58"/>
        <v>1</v>
      </c>
      <c r="Y79" s="94">
        <f t="shared" si="59"/>
        <v>0</v>
      </c>
      <c r="Z79" s="94">
        <f t="shared" si="71"/>
        <v>0</v>
      </c>
      <c r="AA79" s="94">
        <f t="shared" si="60"/>
        <v>0</v>
      </c>
      <c r="AB79" s="94">
        <f t="shared" si="61"/>
        <v>0</v>
      </c>
      <c r="AC79" s="94" t="str">
        <f t="shared" si="62"/>
        <v/>
      </c>
      <c r="AD79" s="92">
        <f t="shared" si="63"/>
        <v>13</v>
      </c>
      <c r="AE79" s="92">
        <f t="shared" si="65"/>
        <v>15</v>
      </c>
      <c r="AF79" s="97">
        <f t="shared" si="66"/>
        <v>0.23333333333333334</v>
      </c>
      <c r="AG79" s="92">
        <f t="shared" si="67"/>
        <v>0</v>
      </c>
      <c r="AH79" s="92">
        <f t="shared" si="68"/>
        <v>7</v>
      </c>
    </row>
    <row r="80" spans="1:34" x14ac:dyDescent="0.25">
      <c r="A80" s="92">
        <f t="shared" si="39"/>
        <v>78</v>
      </c>
      <c r="B80" s="49">
        <v>2602</v>
      </c>
      <c r="C80" s="115" t="s">
        <v>409</v>
      </c>
      <c r="D80" s="94">
        <f t="shared" si="40"/>
        <v>1</v>
      </c>
      <c r="E80" s="94" t="str">
        <f t="shared" si="41"/>
        <v/>
      </c>
      <c r="F80" s="94" t="str">
        <f t="shared" si="42"/>
        <v/>
      </c>
      <c r="G80" s="94" t="str">
        <f t="shared" si="43"/>
        <v/>
      </c>
      <c r="H80" s="94" t="str">
        <f t="shared" si="44"/>
        <v/>
      </c>
      <c r="I80" s="94">
        <f t="shared" si="45"/>
        <v>1</v>
      </c>
      <c r="J80" s="94">
        <f t="shared" si="46"/>
        <v>3</v>
      </c>
      <c r="K80" s="94">
        <f t="shared" si="47"/>
        <v>3</v>
      </c>
      <c r="L80" s="94">
        <f t="shared" si="48"/>
        <v>0</v>
      </c>
      <c r="M80" s="94">
        <f t="shared" si="49"/>
        <v>1</v>
      </c>
      <c r="N80" s="94" t="str">
        <f t="shared" si="50"/>
        <v/>
      </c>
      <c r="O80" s="94">
        <f t="shared" si="69"/>
        <v>0</v>
      </c>
      <c r="P80" s="94">
        <f t="shared" si="51"/>
        <v>0</v>
      </c>
      <c r="Q80" s="94" t="str">
        <f t="shared" si="52"/>
        <v/>
      </c>
      <c r="R80" s="94" t="str">
        <f t="shared" si="53"/>
        <v/>
      </c>
      <c r="S80" s="94">
        <f t="shared" si="54"/>
        <v>3</v>
      </c>
      <c r="T80" s="94">
        <f t="shared" si="55"/>
        <v>0</v>
      </c>
      <c r="U80" s="94" t="str">
        <f t="shared" si="56"/>
        <v/>
      </c>
      <c r="V80" s="94">
        <f t="shared" si="57"/>
        <v>0</v>
      </c>
      <c r="W80" s="94">
        <f t="shared" si="70"/>
        <v>0</v>
      </c>
      <c r="X80" s="94" t="str">
        <f t="shared" si="58"/>
        <v/>
      </c>
      <c r="Y80" s="94">
        <f t="shared" si="59"/>
        <v>1</v>
      </c>
      <c r="Z80" s="94">
        <f t="shared" si="71"/>
        <v>0</v>
      </c>
      <c r="AA80" s="94">
        <f t="shared" si="60"/>
        <v>0</v>
      </c>
      <c r="AB80" s="94">
        <f t="shared" si="61"/>
        <v>0</v>
      </c>
      <c r="AC80" s="94" t="str">
        <f t="shared" si="62"/>
        <v/>
      </c>
      <c r="AD80" s="92">
        <f t="shared" si="63"/>
        <v>13</v>
      </c>
      <c r="AE80" s="92">
        <f t="shared" si="65"/>
        <v>16</v>
      </c>
      <c r="AF80" s="97">
        <f t="shared" si="66"/>
        <v>0.125</v>
      </c>
      <c r="AG80" s="92">
        <f t="shared" si="67"/>
        <v>0</v>
      </c>
      <c r="AH80" s="92">
        <f t="shared" si="68"/>
        <v>4</v>
      </c>
    </row>
    <row r="81" spans="1:34" x14ac:dyDescent="0.25">
      <c r="A81" s="92">
        <f t="shared" si="39"/>
        <v>78</v>
      </c>
      <c r="B81" s="49">
        <v>2415</v>
      </c>
      <c r="C81" s="115" t="s">
        <v>669</v>
      </c>
      <c r="D81" s="94">
        <f t="shared" si="40"/>
        <v>0</v>
      </c>
      <c r="E81" s="94">
        <f t="shared" si="41"/>
        <v>1</v>
      </c>
      <c r="F81" s="94">
        <f t="shared" si="42"/>
        <v>0</v>
      </c>
      <c r="G81" s="94">
        <f t="shared" si="43"/>
        <v>1</v>
      </c>
      <c r="H81" s="94">
        <f t="shared" si="44"/>
        <v>1</v>
      </c>
      <c r="I81" s="94">
        <f t="shared" si="45"/>
        <v>0</v>
      </c>
      <c r="J81" s="94">
        <f t="shared" si="46"/>
        <v>1</v>
      </c>
      <c r="K81" s="94">
        <f t="shared" si="47"/>
        <v>0</v>
      </c>
      <c r="L81" s="94">
        <f t="shared" si="48"/>
        <v>1</v>
      </c>
      <c r="M81" s="94">
        <f t="shared" si="49"/>
        <v>0</v>
      </c>
      <c r="N81" s="94">
        <f t="shared" si="50"/>
        <v>0</v>
      </c>
      <c r="O81" s="94" t="str">
        <f t="shared" si="69"/>
        <v/>
      </c>
      <c r="P81" s="94">
        <f t="shared" si="51"/>
        <v>0</v>
      </c>
      <c r="Q81" s="94">
        <f t="shared" si="52"/>
        <v>0</v>
      </c>
      <c r="R81" s="94">
        <f t="shared" si="53"/>
        <v>3</v>
      </c>
      <c r="S81" s="94">
        <f t="shared" si="54"/>
        <v>0</v>
      </c>
      <c r="T81" s="94" t="str">
        <f t="shared" si="55"/>
        <v/>
      </c>
      <c r="U81" s="94">
        <f t="shared" si="56"/>
        <v>0</v>
      </c>
      <c r="V81" s="94">
        <f t="shared" si="57"/>
        <v>3</v>
      </c>
      <c r="W81" s="94">
        <f t="shared" si="70"/>
        <v>1</v>
      </c>
      <c r="X81" s="94">
        <f t="shared" si="58"/>
        <v>0</v>
      </c>
      <c r="Y81" s="94">
        <f t="shared" si="59"/>
        <v>1</v>
      </c>
      <c r="Z81" s="94">
        <f t="shared" si="71"/>
        <v>0</v>
      </c>
      <c r="AA81" s="94">
        <f t="shared" si="60"/>
        <v>0</v>
      </c>
      <c r="AB81" s="94" t="str">
        <f t="shared" si="61"/>
        <v/>
      </c>
      <c r="AC81" s="94">
        <f t="shared" si="62"/>
        <v>0</v>
      </c>
      <c r="AD81" s="92">
        <f t="shared" si="63"/>
        <v>13</v>
      </c>
      <c r="AE81" s="92">
        <f t="shared" si="65"/>
        <v>23</v>
      </c>
      <c r="AF81" s="97">
        <f t="shared" si="66"/>
        <v>0.15217391304347827</v>
      </c>
      <c r="AG81" s="92">
        <f t="shared" si="67"/>
        <v>0</v>
      </c>
      <c r="AH81" s="92">
        <f t="shared" si="68"/>
        <v>7</v>
      </c>
    </row>
    <row r="82" spans="1:34" x14ac:dyDescent="0.25">
      <c r="A82" s="92">
        <f t="shared" si="39"/>
        <v>81</v>
      </c>
      <c r="B82" s="49">
        <v>5055</v>
      </c>
      <c r="C82" s="115" t="s">
        <v>611</v>
      </c>
      <c r="D82" s="94">
        <f t="shared" si="40"/>
        <v>1</v>
      </c>
      <c r="E82" s="94" t="str">
        <f t="shared" si="41"/>
        <v/>
      </c>
      <c r="F82" s="94" t="str">
        <f t="shared" si="42"/>
        <v/>
      </c>
      <c r="G82" s="94">
        <f t="shared" si="43"/>
        <v>1</v>
      </c>
      <c r="H82" s="94" t="str">
        <f t="shared" si="44"/>
        <v/>
      </c>
      <c r="I82" s="94" t="str">
        <f t="shared" si="45"/>
        <v/>
      </c>
      <c r="J82" s="94">
        <f t="shared" si="46"/>
        <v>1</v>
      </c>
      <c r="K82" s="94" t="str">
        <f t="shared" si="47"/>
        <v/>
      </c>
      <c r="L82" s="94" t="str">
        <f t="shared" si="48"/>
        <v/>
      </c>
      <c r="M82" s="94" t="str">
        <f t="shared" si="49"/>
        <v/>
      </c>
      <c r="N82" s="94" t="str">
        <f t="shared" si="50"/>
        <v/>
      </c>
      <c r="O82" s="94">
        <f t="shared" si="69"/>
        <v>0</v>
      </c>
      <c r="P82" s="94" t="str">
        <f t="shared" si="51"/>
        <v/>
      </c>
      <c r="Q82" s="94">
        <f t="shared" si="52"/>
        <v>1</v>
      </c>
      <c r="R82" s="94" t="str">
        <f t="shared" si="53"/>
        <v/>
      </c>
      <c r="S82" s="94" t="str">
        <f t="shared" si="54"/>
        <v/>
      </c>
      <c r="T82" s="94">
        <f t="shared" si="55"/>
        <v>1</v>
      </c>
      <c r="U82" s="94" t="str">
        <f t="shared" si="56"/>
        <v/>
      </c>
      <c r="V82" s="94" t="str">
        <f t="shared" si="57"/>
        <v/>
      </c>
      <c r="W82" s="94">
        <f t="shared" si="70"/>
        <v>1</v>
      </c>
      <c r="X82" s="94">
        <f t="shared" si="58"/>
        <v>1</v>
      </c>
      <c r="Y82" s="94">
        <f t="shared" si="59"/>
        <v>1</v>
      </c>
      <c r="Z82" s="94">
        <f t="shared" si="71"/>
        <v>3</v>
      </c>
      <c r="AA82" s="94" t="str">
        <f t="shared" si="60"/>
        <v/>
      </c>
      <c r="AB82" s="94">
        <f t="shared" si="61"/>
        <v>1</v>
      </c>
      <c r="AC82" s="94" t="str">
        <f t="shared" si="62"/>
        <v/>
      </c>
      <c r="AD82" s="92">
        <f t="shared" si="63"/>
        <v>12</v>
      </c>
      <c r="AE82" s="92">
        <f t="shared" si="65"/>
        <v>11</v>
      </c>
      <c r="AF82" s="97">
        <f t="shared" si="66"/>
        <v>0.40909090909090912</v>
      </c>
      <c r="AG82" s="92">
        <f t="shared" si="67"/>
        <v>0</v>
      </c>
      <c r="AH82" s="92">
        <f t="shared" si="68"/>
        <v>9</v>
      </c>
    </row>
    <row r="83" spans="1:34" x14ac:dyDescent="0.25">
      <c r="A83" s="92">
        <f t="shared" si="39"/>
        <v>82</v>
      </c>
      <c r="B83" s="49">
        <v>8302</v>
      </c>
      <c r="C83" s="115" t="s">
        <v>697</v>
      </c>
      <c r="D83" s="94">
        <f t="shared" si="40"/>
        <v>0</v>
      </c>
      <c r="E83" s="94">
        <f t="shared" si="41"/>
        <v>0</v>
      </c>
      <c r="F83" s="94" t="str">
        <f t="shared" si="42"/>
        <v/>
      </c>
      <c r="G83" s="94">
        <f t="shared" si="43"/>
        <v>0</v>
      </c>
      <c r="H83" s="94">
        <f t="shared" si="44"/>
        <v>0</v>
      </c>
      <c r="I83" s="94" t="str">
        <f t="shared" si="45"/>
        <v/>
      </c>
      <c r="J83" s="94">
        <f t="shared" si="46"/>
        <v>1</v>
      </c>
      <c r="K83" s="94">
        <f t="shared" si="47"/>
        <v>1</v>
      </c>
      <c r="L83" s="94">
        <f t="shared" si="48"/>
        <v>0</v>
      </c>
      <c r="M83" s="94">
        <f t="shared" si="49"/>
        <v>1</v>
      </c>
      <c r="N83" s="94">
        <f t="shared" si="50"/>
        <v>0</v>
      </c>
      <c r="O83" s="94">
        <f t="shared" si="69"/>
        <v>0</v>
      </c>
      <c r="P83" s="94" t="str">
        <f t="shared" si="51"/>
        <v/>
      </c>
      <c r="Q83" s="94">
        <f t="shared" si="52"/>
        <v>1</v>
      </c>
      <c r="R83" s="94">
        <f t="shared" si="53"/>
        <v>0</v>
      </c>
      <c r="S83" s="94" t="str">
        <f t="shared" si="54"/>
        <v/>
      </c>
      <c r="T83" s="94">
        <f t="shared" si="55"/>
        <v>1</v>
      </c>
      <c r="U83" s="94">
        <f t="shared" si="56"/>
        <v>0</v>
      </c>
      <c r="V83" s="94">
        <f t="shared" si="57"/>
        <v>1</v>
      </c>
      <c r="W83" s="94" t="str">
        <f t="shared" si="70"/>
        <v/>
      </c>
      <c r="X83" s="94">
        <f t="shared" si="58"/>
        <v>1</v>
      </c>
      <c r="Y83" s="94">
        <f t="shared" si="59"/>
        <v>1</v>
      </c>
      <c r="Z83" s="94" t="str">
        <f t="shared" si="71"/>
        <v/>
      </c>
      <c r="AA83" s="94">
        <f t="shared" si="60"/>
        <v>3</v>
      </c>
      <c r="AB83" s="94" t="str">
        <f t="shared" si="61"/>
        <v/>
      </c>
      <c r="AC83" s="94">
        <f t="shared" si="62"/>
        <v>0</v>
      </c>
      <c r="AD83" s="92">
        <f t="shared" si="63"/>
        <v>11</v>
      </c>
      <c r="AE83" s="92">
        <f t="shared" si="65"/>
        <v>19</v>
      </c>
      <c r="AF83" s="97">
        <f t="shared" si="66"/>
        <v>0.21052631578947367</v>
      </c>
      <c r="AG83" s="92">
        <f t="shared" si="67"/>
        <v>0</v>
      </c>
      <c r="AH83" s="92">
        <f t="shared" si="68"/>
        <v>8</v>
      </c>
    </row>
    <row r="84" spans="1:34" x14ac:dyDescent="0.25">
      <c r="A84" s="92">
        <f t="shared" si="39"/>
        <v>82</v>
      </c>
      <c r="B84" s="49">
        <v>3334</v>
      </c>
      <c r="C84" s="115" t="s">
        <v>658</v>
      </c>
      <c r="D84" s="94">
        <f t="shared" si="40"/>
        <v>0</v>
      </c>
      <c r="E84" s="94">
        <f t="shared" si="41"/>
        <v>0</v>
      </c>
      <c r="F84" s="94">
        <f t="shared" si="42"/>
        <v>0</v>
      </c>
      <c r="G84" s="94">
        <f t="shared" si="43"/>
        <v>0</v>
      </c>
      <c r="H84" s="94">
        <f t="shared" si="44"/>
        <v>1</v>
      </c>
      <c r="I84" s="94">
        <f t="shared" si="45"/>
        <v>1</v>
      </c>
      <c r="J84" s="94">
        <f t="shared" si="46"/>
        <v>1</v>
      </c>
      <c r="K84" s="94">
        <f t="shared" si="47"/>
        <v>3</v>
      </c>
      <c r="L84" s="94">
        <f t="shared" si="48"/>
        <v>1</v>
      </c>
      <c r="M84" s="94" t="str">
        <f t="shared" si="49"/>
        <v/>
      </c>
      <c r="N84" s="94">
        <f t="shared" si="50"/>
        <v>0</v>
      </c>
      <c r="O84" s="94" t="str">
        <f t="shared" si="69"/>
        <v/>
      </c>
      <c r="P84" s="94">
        <f t="shared" si="51"/>
        <v>0</v>
      </c>
      <c r="Q84" s="94">
        <f t="shared" si="52"/>
        <v>1</v>
      </c>
      <c r="R84" s="94">
        <f t="shared" si="53"/>
        <v>0</v>
      </c>
      <c r="S84" s="94">
        <f t="shared" si="54"/>
        <v>0</v>
      </c>
      <c r="T84" s="94" t="str">
        <f t="shared" si="55"/>
        <v/>
      </c>
      <c r="U84" s="94">
        <f t="shared" si="56"/>
        <v>1</v>
      </c>
      <c r="V84" s="94">
        <f t="shared" si="57"/>
        <v>1</v>
      </c>
      <c r="W84" s="94">
        <f t="shared" si="70"/>
        <v>1</v>
      </c>
      <c r="X84" s="94" t="str">
        <f t="shared" si="58"/>
        <v/>
      </c>
      <c r="Y84" s="94">
        <f t="shared" si="59"/>
        <v>0</v>
      </c>
      <c r="Z84" s="94" t="str">
        <f t="shared" si="71"/>
        <v/>
      </c>
      <c r="AA84" s="94">
        <f t="shared" si="60"/>
        <v>0</v>
      </c>
      <c r="AB84" s="94">
        <f t="shared" si="61"/>
        <v>0</v>
      </c>
      <c r="AC84" s="94" t="str">
        <f t="shared" si="62"/>
        <v/>
      </c>
      <c r="AD84" s="92">
        <f t="shared" si="63"/>
        <v>11</v>
      </c>
      <c r="AE84" s="92">
        <f t="shared" si="65"/>
        <v>20</v>
      </c>
      <c r="AF84" s="97">
        <f t="shared" si="66"/>
        <v>0.2</v>
      </c>
      <c r="AG84" s="92">
        <f t="shared" si="67"/>
        <v>0</v>
      </c>
      <c r="AH84" s="92">
        <f t="shared" si="68"/>
        <v>8</v>
      </c>
    </row>
    <row r="85" spans="1:34" x14ac:dyDescent="0.25">
      <c r="A85" s="92">
        <f t="shared" si="39"/>
        <v>84</v>
      </c>
      <c r="B85" s="49">
        <v>2656</v>
      </c>
      <c r="C85" s="115" t="s">
        <v>753</v>
      </c>
      <c r="D85" s="94" t="str">
        <f t="shared" si="40"/>
        <v/>
      </c>
      <c r="E85" s="94">
        <f t="shared" si="41"/>
        <v>1</v>
      </c>
      <c r="F85" s="94" t="str">
        <f t="shared" si="42"/>
        <v/>
      </c>
      <c r="G85" s="94">
        <f t="shared" si="43"/>
        <v>0</v>
      </c>
      <c r="H85" s="94" t="str">
        <f t="shared" si="44"/>
        <v/>
      </c>
      <c r="I85" s="94">
        <f t="shared" si="45"/>
        <v>3</v>
      </c>
      <c r="J85" s="94" t="str">
        <f t="shared" si="46"/>
        <v/>
      </c>
      <c r="K85" s="94" t="str">
        <f t="shared" si="47"/>
        <v/>
      </c>
      <c r="L85" s="94">
        <f t="shared" si="48"/>
        <v>0</v>
      </c>
      <c r="M85" s="94" t="str">
        <f t="shared" si="49"/>
        <v/>
      </c>
      <c r="N85" s="94" t="str">
        <f t="shared" si="50"/>
        <v/>
      </c>
      <c r="O85" s="94" t="str">
        <f t="shared" si="69"/>
        <v/>
      </c>
      <c r="P85" s="94" t="str">
        <f t="shared" si="51"/>
        <v/>
      </c>
      <c r="Q85" s="94">
        <f t="shared" si="52"/>
        <v>0</v>
      </c>
      <c r="R85" s="94" t="str">
        <f t="shared" si="53"/>
        <v/>
      </c>
      <c r="S85" s="94" t="str">
        <f t="shared" si="54"/>
        <v/>
      </c>
      <c r="T85" s="94" t="str">
        <f t="shared" si="55"/>
        <v/>
      </c>
      <c r="U85" s="94" t="str">
        <f t="shared" si="56"/>
        <v/>
      </c>
      <c r="V85" s="94" t="str">
        <f t="shared" si="57"/>
        <v/>
      </c>
      <c r="W85" s="94">
        <f t="shared" si="70"/>
        <v>1</v>
      </c>
      <c r="X85" s="94">
        <f t="shared" si="58"/>
        <v>1</v>
      </c>
      <c r="Y85" s="94" t="str">
        <f t="shared" si="59"/>
        <v/>
      </c>
      <c r="Z85" s="94">
        <f t="shared" si="71"/>
        <v>1</v>
      </c>
      <c r="AA85" s="94">
        <f t="shared" si="60"/>
        <v>3</v>
      </c>
      <c r="AB85" s="94" t="str">
        <f t="shared" si="61"/>
        <v/>
      </c>
      <c r="AC85" s="94" t="str">
        <f t="shared" si="62"/>
        <v/>
      </c>
      <c r="AD85" s="92">
        <f t="shared" si="63"/>
        <v>10</v>
      </c>
      <c r="AE85" s="92">
        <f t="shared" si="65"/>
        <v>9</v>
      </c>
      <c r="AF85" s="97">
        <f t="shared" si="66"/>
        <v>0.22222222222222221</v>
      </c>
      <c r="AG85" s="92">
        <f t="shared" si="67"/>
        <v>0</v>
      </c>
      <c r="AH85" s="92">
        <f t="shared" si="68"/>
        <v>4</v>
      </c>
    </row>
    <row r="86" spans="1:34" x14ac:dyDescent="0.25">
      <c r="A86" s="92">
        <f t="shared" si="39"/>
        <v>85</v>
      </c>
      <c r="B86" s="49">
        <v>1253</v>
      </c>
      <c r="C86" s="115" t="s">
        <v>609</v>
      </c>
      <c r="D86" s="94" t="str">
        <f t="shared" si="40"/>
        <v/>
      </c>
      <c r="E86" s="94">
        <f t="shared" si="41"/>
        <v>0</v>
      </c>
      <c r="F86" s="94">
        <f t="shared" si="42"/>
        <v>1</v>
      </c>
      <c r="G86" s="94" t="str">
        <f t="shared" si="43"/>
        <v/>
      </c>
      <c r="H86" s="94">
        <f t="shared" si="44"/>
        <v>1</v>
      </c>
      <c r="I86" s="94">
        <f t="shared" si="45"/>
        <v>3</v>
      </c>
      <c r="J86" s="94">
        <f t="shared" si="46"/>
        <v>0</v>
      </c>
      <c r="K86" s="94">
        <f t="shared" si="47"/>
        <v>0</v>
      </c>
      <c r="L86" s="94">
        <f t="shared" si="48"/>
        <v>1</v>
      </c>
      <c r="M86" s="94">
        <f t="shared" si="49"/>
        <v>1</v>
      </c>
      <c r="N86" s="94" t="str">
        <f t="shared" si="50"/>
        <v/>
      </c>
      <c r="O86" s="94">
        <f t="shared" si="69"/>
        <v>0</v>
      </c>
      <c r="P86" s="94">
        <f t="shared" si="51"/>
        <v>0</v>
      </c>
      <c r="Q86" s="94" t="str">
        <f t="shared" si="52"/>
        <v/>
      </c>
      <c r="R86" s="94">
        <f t="shared" si="53"/>
        <v>0</v>
      </c>
      <c r="S86" s="94">
        <f t="shared" si="54"/>
        <v>0</v>
      </c>
      <c r="T86" s="94">
        <f t="shared" si="55"/>
        <v>0</v>
      </c>
      <c r="U86" s="94">
        <f t="shared" si="56"/>
        <v>0</v>
      </c>
      <c r="V86" s="94">
        <f t="shared" si="57"/>
        <v>1</v>
      </c>
      <c r="W86" s="94">
        <f t="shared" si="70"/>
        <v>0</v>
      </c>
      <c r="X86" s="94">
        <f t="shared" si="58"/>
        <v>0</v>
      </c>
      <c r="Y86" s="94" t="str">
        <f t="shared" si="59"/>
        <v/>
      </c>
      <c r="Z86" s="94">
        <f t="shared" si="71"/>
        <v>0</v>
      </c>
      <c r="AA86" s="94" t="str">
        <f t="shared" si="60"/>
        <v/>
      </c>
      <c r="AB86" s="94">
        <f t="shared" si="61"/>
        <v>0</v>
      </c>
      <c r="AC86" s="94">
        <f t="shared" si="62"/>
        <v>0</v>
      </c>
      <c r="AD86" s="92">
        <f t="shared" si="63"/>
        <v>8</v>
      </c>
      <c r="AE86" s="92">
        <f t="shared" si="65"/>
        <v>20</v>
      </c>
      <c r="AF86" s="97">
        <f t="shared" si="66"/>
        <v>0.125</v>
      </c>
      <c r="AG86" s="92">
        <f t="shared" si="67"/>
        <v>0</v>
      </c>
      <c r="AH86" s="92">
        <f t="shared" si="68"/>
        <v>5</v>
      </c>
    </row>
    <row r="87" spans="1:34" x14ac:dyDescent="0.25">
      <c r="A87" s="92">
        <f t="shared" si="39"/>
        <v>86</v>
      </c>
      <c r="B87" s="49">
        <v>1117</v>
      </c>
      <c r="C87" s="115" t="s">
        <v>791</v>
      </c>
      <c r="D87" s="94" t="str">
        <f t="shared" si="40"/>
        <v/>
      </c>
      <c r="E87" s="94" t="str">
        <f t="shared" si="41"/>
        <v/>
      </c>
      <c r="F87" s="94" t="str">
        <f t="shared" si="42"/>
        <v/>
      </c>
      <c r="G87" s="94" t="str">
        <f t="shared" si="43"/>
        <v/>
      </c>
      <c r="H87" s="94" t="str">
        <f t="shared" si="44"/>
        <v/>
      </c>
      <c r="I87" s="94" t="str">
        <f t="shared" si="45"/>
        <v/>
      </c>
      <c r="J87" s="94" t="str">
        <f t="shared" si="46"/>
        <v/>
      </c>
      <c r="K87" s="94" t="str">
        <f t="shared" si="47"/>
        <v/>
      </c>
      <c r="L87" s="94" t="str">
        <f t="shared" si="48"/>
        <v/>
      </c>
      <c r="M87" s="94" t="str">
        <f t="shared" si="49"/>
        <v/>
      </c>
      <c r="N87" s="94" t="str">
        <f t="shared" si="50"/>
        <v/>
      </c>
      <c r="O87" s="94" t="str">
        <f t="shared" si="69"/>
        <v/>
      </c>
      <c r="P87" s="94">
        <f t="shared" si="51"/>
        <v>1</v>
      </c>
      <c r="Q87" s="94">
        <f t="shared" si="52"/>
        <v>3</v>
      </c>
      <c r="R87" s="94" t="str">
        <f t="shared" si="53"/>
        <v/>
      </c>
      <c r="S87" s="94" t="str">
        <f t="shared" si="54"/>
        <v/>
      </c>
      <c r="T87" s="94" t="str">
        <f t="shared" si="55"/>
        <v/>
      </c>
      <c r="U87" s="94" t="str">
        <f t="shared" si="56"/>
        <v/>
      </c>
      <c r="V87" s="94" t="str">
        <f t="shared" si="57"/>
        <v/>
      </c>
      <c r="W87" s="94" t="str">
        <f t="shared" si="70"/>
        <v/>
      </c>
      <c r="X87" s="94" t="str">
        <f t="shared" si="58"/>
        <v/>
      </c>
      <c r="Y87" s="94" t="str">
        <f t="shared" si="59"/>
        <v/>
      </c>
      <c r="Z87" s="94" t="str">
        <f t="shared" si="71"/>
        <v/>
      </c>
      <c r="AA87" s="94">
        <f t="shared" si="60"/>
        <v>3</v>
      </c>
      <c r="AB87" s="94" t="str">
        <f t="shared" si="61"/>
        <v/>
      </c>
      <c r="AC87" s="94" t="str">
        <f t="shared" si="62"/>
        <v/>
      </c>
      <c r="AD87" s="92">
        <f t="shared" si="63"/>
        <v>7</v>
      </c>
      <c r="AE87" s="92">
        <f t="shared" si="65"/>
        <v>3</v>
      </c>
      <c r="AF87" s="97">
        <f t="shared" si="66"/>
        <v>0.16666666666666666</v>
      </c>
      <c r="AG87" s="92">
        <f t="shared" si="67"/>
        <v>0</v>
      </c>
      <c r="AH87" s="92">
        <f t="shared" si="68"/>
        <v>1</v>
      </c>
    </row>
    <row r="88" spans="1:34" x14ac:dyDescent="0.25">
      <c r="A88" s="92">
        <f t="shared" si="39"/>
        <v>86</v>
      </c>
      <c r="B88" s="49">
        <v>5364</v>
      </c>
      <c r="C88" s="115" t="s">
        <v>498</v>
      </c>
      <c r="D88" s="94" t="str">
        <f t="shared" si="40"/>
        <v/>
      </c>
      <c r="E88" s="94">
        <f t="shared" si="41"/>
        <v>1</v>
      </c>
      <c r="F88" s="94">
        <f t="shared" si="42"/>
        <v>0</v>
      </c>
      <c r="G88" s="94">
        <f t="shared" si="43"/>
        <v>1</v>
      </c>
      <c r="H88" s="94">
        <f t="shared" si="44"/>
        <v>1</v>
      </c>
      <c r="I88" s="94">
        <f t="shared" si="45"/>
        <v>0</v>
      </c>
      <c r="J88" s="94">
        <f t="shared" si="46"/>
        <v>0</v>
      </c>
      <c r="K88" s="94">
        <f t="shared" si="47"/>
        <v>0</v>
      </c>
      <c r="L88" s="94">
        <f t="shared" si="48"/>
        <v>1</v>
      </c>
      <c r="M88" s="94">
        <f t="shared" si="49"/>
        <v>1</v>
      </c>
      <c r="N88" s="94">
        <f t="shared" si="50"/>
        <v>0</v>
      </c>
      <c r="O88" s="94">
        <f t="shared" si="69"/>
        <v>0</v>
      </c>
      <c r="P88" s="94" t="str">
        <f t="shared" si="51"/>
        <v/>
      </c>
      <c r="Q88" s="94">
        <f t="shared" si="52"/>
        <v>0</v>
      </c>
      <c r="R88" s="94">
        <f t="shared" si="53"/>
        <v>1</v>
      </c>
      <c r="S88" s="94">
        <f t="shared" si="54"/>
        <v>1</v>
      </c>
      <c r="T88" s="94" t="str">
        <f t="shared" si="55"/>
        <v/>
      </c>
      <c r="U88" s="94" t="str">
        <f t="shared" si="56"/>
        <v/>
      </c>
      <c r="V88" s="94" t="str">
        <f t="shared" si="57"/>
        <v/>
      </c>
      <c r="W88" s="94" t="str">
        <f t="shared" si="70"/>
        <v/>
      </c>
      <c r="X88" s="94" t="str">
        <f t="shared" si="58"/>
        <v/>
      </c>
      <c r="Y88" s="94" t="str">
        <f t="shared" si="59"/>
        <v/>
      </c>
      <c r="Z88" s="94" t="str">
        <f t="shared" si="71"/>
        <v/>
      </c>
      <c r="AA88" s="94" t="str">
        <f t="shared" si="60"/>
        <v/>
      </c>
      <c r="AB88" s="94" t="str">
        <f t="shared" si="61"/>
        <v/>
      </c>
      <c r="AC88" s="94" t="str">
        <f t="shared" si="62"/>
        <v/>
      </c>
      <c r="AD88" s="92">
        <f t="shared" si="63"/>
        <v>7</v>
      </c>
      <c r="AE88" s="92">
        <f t="shared" si="65"/>
        <v>14</v>
      </c>
      <c r="AF88" s="97">
        <f t="shared" si="66"/>
        <v>0.25</v>
      </c>
      <c r="AG88" s="92">
        <f t="shared" si="67"/>
        <v>0</v>
      </c>
      <c r="AH88" s="92">
        <f t="shared" si="68"/>
        <v>7</v>
      </c>
    </row>
    <row r="89" spans="1:34" x14ac:dyDescent="0.25">
      <c r="A89" s="92">
        <f t="shared" si="39"/>
        <v>88</v>
      </c>
      <c r="B89" s="49">
        <v>3072</v>
      </c>
      <c r="C89" s="115" t="s">
        <v>340</v>
      </c>
      <c r="D89" s="94" t="str">
        <f t="shared" si="40"/>
        <v/>
      </c>
      <c r="E89" s="94" t="str">
        <f t="shared" si="41"/>
        <v/>
      </c>
      <c r="F89" s="94" t="str">
        <f t="shared" si="42"/>
        <v/>
      </c>
      <c r="G89" s="94" t="str">
        <f t="shared" si="43"/>
        <v/>
      </c>
      <c r="H89" s="94" t="str">
        <f t="shared" si="44"/>
        <v/>
      </c>
      <c r="I89" s="94" t="str">
        <f t="shared" si="45"/>
        <v/>
      </c>
      <c r="J89" s="94" t="str">
        <f t="shared" si="46"/>
        <v/>
      </c>
      <c r="K89" s="94" t="str">
        <f t="shared" si="47"/>
        <v/>
      </c>
      <c r="L89" s="94" t="str">
        <f t="shared" si="48"/>
        <v/>
      </c>
      <c r="M89" s="94" t="str">
        <f t="shared" si="49"/>
        <v/>
      </c>
      <c r="N89" s="94" t="str">
        <f t="shared" si="50"/>
        <v/>
      </c>
      <c r="O89" s="94">
        <f t="shared" si="69"/>
        <v>3</v>
      </c>
      <c r="P89" s="94" t="str">
        <f t="shared" si="51"/>
        <v/>
      </c>
      <c r="Q89" s="94" t="str">
        <f t="shared" si="52"/>
        <v/>
      </c>
      <c r="R89" s="94" t="str">
        <f t="shared" si="53"/>
        <v/>
      </c>
      <c r="S89" s="94" t="str">
        <f t="shared" si="54"/>
        <v/>
      </c>
      <c r="T89" s="94">
        <f t="shared" si="55"/>
        <v>3</v>
      </c>
      <c r="U89" s="94" t="str">
        <f t="shared" si="56"/>
        <v/>
      </c>
      <c r="V89" s="94" t="str">
        <f t="shared" si="57"/>
        <v/>
      </c>
      <c r="W89" s="94" t="str">
        <f t="shared" si="70"/>
        <v/>
      </c>
      <c r="X89" s="94" t="str">
        <f t="shared" si="58"/>
        <v/>
      </c>
      <c r="Y89" s="94" t="str">
        <f t="shared" si="59"/>
        <v/>
      </c>
      <c r="Z89" s="94" t="str">
        <f t="shared" si="71"/>
        <v/>
      </c>
      <c r="AA89" s="94" t="str">
        <f t="shared" si="60"/>
        <v/>
      </c>
      <c r="AB89" s="94" t="str">
        <f t="shared" si="61"/>
        <v/>
      </c>
      <c r="AC89" s="94" t="str">
        <f t="shared" si="62"/>
        <v/>
      </c>
      <c r="AD89" s="92">
        <f t="shared" si="63"/>
        <v>6</v>
      </c>
      <c r="AE89" s="92">
        <f t="shared" si="65"/>
        <v>2</v>
      </c>
      <c r="AF89" s="97">
        <f t="shared" si="66"/>
        <v>0</v>
      </c>
      <c r="AG89" s="92">
        <f t="shared" si="67"/>
        <v>0</v>
      </c>
      <c r="AH89" s="92">
        <f t="shared" si="68"/>
        <v>0</v>
      </c>
    </row>
    <row r="90" spans="1:34" x14ac:dyDescent="0.25">
      <c r="A90" s="92">
        <f t="shared" si="39"/>
        <v>89</v>
      </c>
      <c r="B90" s="49">
        <v>2953</v>
      </c>
      <c r="C90" s="115" t="s">
        <v>604</v>
      </c>
      <c r="D90" s="94">
        <f t="shared" si="40"/>
        <v>0</v>
      </c>
      <c r="E90" s="94" t="str">
        <f t="shared" si="41"/>
        <v/>
      </c>
      <c r="F90" s="94" t="str">
        <f t="shared" si="42"/>
        <v/>
      </c>
      <c r="G90" s="94" t="str">
        <f t="shared" si="43"/>
        <v/>
      </c>
      <c r="H90" s="94" t="str">
        <f t="shared" si="44"/>
        <v/>
      </c>
      <c r="I90" s="94" t="str">
        <f t="shared" si="45"/>
        <v/>
      </c>
      <c r="J90" s="94" t="str">
        <f t="shared" si="46"/>
        <v/>
      </c>
      <c r="K90" s="94" t="str">
        <f t="shared" si="47"/>
        <v/>
      </c>
      <c r="L90" s="94" t="str">
        <f t="shared" si="48"/>
        <v/>
      </c>
      <c r="M90" s="94" t="str">
        <f t="shared" si="49"/>
        <v/>
      </c>
      <c r="N90" s="94" t="str">
        <f t="shared" si="50"/>
        <v/>
      </c>
      <c r="O90" s="94">
        <f t="shared" si="69"/>
        <v>3</v>
      </c>
      <c r="P90" s="94">
        <f t="shared" si="51"/>
        <v>0</v>
      </c>
      <c r="Q90" s="94" t="str">
        <f t="shared" si="52"/>
        <v/>
      </c>
      <c r="R90" s="94" t="str">
        <f t="shared" si="53"/>
        <v/>
      </c>
      <c r="S90" s="94" t="str">
        <f t="shared" si="54"/>
        <v/>
      </c>
      <c r="T90" s="94" t="str">
        <f t="shared" si="55"/>
        <v/>
      </c>
      <c r="U90" s="94" t="str">
        <f t="shared" si="56"/>
        <v/>
      </c>
      <c r="V90" s="94" t="str">
        <f t="shared" si="57"/>
        <v/>
      </c>
      <c r="W90" s="94" t="str">
        <f t="shared" si="70"/>
        <v/>
      </c>
      <c r="X90" s="94" t="str">
        <f t="shared" si="58"/>
        <v/>
      </c>
      <c r="Y90" s="94" t="str">
        <f t="shared" si="59"/>
        <v/>
      </c>
      <c r="Z90" s="94" t="str">
        <f t="shared" si="71"/>
        <v/>
      </c>
      <c r="AA90" s="94" t="str">
        <f t="shared" si="60"/>
        <v/>
      </c>
      <c r="AB90" s="94">
        <f t="shared" si="61"/>
        <v>1</v>
      </c>
      <c r="AC90" s="94">
        <f t="shared" si="62"/>
        <v>1</v>
      </c>
      <c r="AD90" s="92">
        <f t="shared" si="63"/>
        <v>5</v>
      </c>
      <c r="AE90" s="92">
        <f t="shared" si="65"/>
        <v>5</v>
      </c>
      <c r="AF90" s="97">
        <f t="shared" si="66"/>
        <v>0.2</v>
      </c>
      <c r="AG90" s="92">
        <f t="shared" si="67"/>
        <v>0</v>
      </c>
      <c r="AH90" s="92">
        <f t="shared" si="68"/>
        <v>2</v>
      </c>
    </row>
    <row r="91" spans="1:34" x14ac:dyDescent="0.25">
      <c r="A91" s="92">
        <f t="shared" si="39"/>
        <v>90</v>
      </c>
      <c r="B91" s="49">
        <v>4994</v>
      </c>
      <c r="C91" s="115" t="s">
        <v>355</v>
      </c>
      <c r="D91" s="94" t="str">
        <f t="shared" si="40"/>
        <v/>
      </c>
      <c r="E91" s="94" t="str">
        <f t="shared" si="41"/>
        <v/>
      </c>
      <c r="F91" s="94" t="str">
        <f t="shared" si="42"/>
        <v/>
      </c>
      <c r="G91" s="94" t="str">
        <f t="shared" si="43"/>
        <v/>
      </c>
      <c r="H91" s="94" t="str">
        <f t="shared" si="44"/>
        <v/>
      </c>
      <c r="I91" s="94" t="str">
        <f t="shared" si="45"/>
        <v/>
      </c>
      <c r="J91" s="94" t="str">
        <f t="shared" si="46"/>
        <v/>
      </c>
      <c r="K91" s="94" t="str">
        <f t="shared" si="47"/>
        <v/>
      </c>
      <c r="L91" s="94" t="str">
        <f t="shared" si="48"/>
        <v/>
      </c>
      <c r="M91" s="94" t="str">
        <f t="shared" si="49"/>
        <v/>
      </c>
      <c r="N91" s="94" t="str">
        <f t="shared" si="50"/>
        <v/>
      </c>
      <c r="O91" s="94" t="str">
        <f t="shared" si="69"/>
        <v/>
      </c>
      <c r="P91" s="94" t="str">
        <f t="shared" si="51"/>
        <v/>
      </c>
      <c r="Q91" s="94" t="str">
        <f t="shared" si="52"/>
        <v/>
      </c>
      <c r="R91" s="94" t="str">
        <f t="shared" si="53"/>
        <v/>
      </c>
      <c r="S91" s="94" t="str">
        <f t="shared" si="54"/>
        <v/>
      </c>
      <c r="T91" s="94" t="str">
        <f t="shared" si="55"/>
        <v/>
      </c>
      <c r="U91" s="94" t="str">
        <f t="shared" si="56"/>
        <v/>
      </c>
      <c r="V91" s="94">
        <f t="shared" si="57"/>
        <v>3</v>
      </c>
      <c r="W91" s="94" t="str">
        <f t="shared" si="70"/>
        <v/>
      </c>
      <c r="X91" s="94">
        <f t="shared" si="58"/>
        <v>1</v>
      </c>
      <c r="Y91" s="94" t="str">
        <f t="shared" si="59"/>
        <v/>
      </c>
      <c r="Z91" s="94" t="str">
        <f t="shared" si="71"/>
        <v/>
      </c>
      <c r="AA91" s="94" t="str">
        <f t="shared" si="60"/>
        <v/>
      </c>
      <c r="AB91" s="94" t="str">
        <f t="shared" si="61"/>
        <v/>
      </c>
      <c r="AC91" s="94" t="str">
        <f t="shared" si="62"/>
        <v/>
      </c>
      <c r="AD91" s="92">
        <f t="shared" si="63"/>
        <v>4</v>
      </c>
      <c r="AE91" s="92">
        <f t="shared" si="65"/>
        <v>2</v>
      </c>
      <c r="AF91" s="97">
        <f t="shared" si="66"/>
        <v>0.25</v>
      </c>
      <c r="AG91" s="92">
        <f t="shared" si="67"/>
        <v>0</v>
      </c>
      <c r="AH91" s="92">
        <f t="shared" si="68"/>
        <v>1</v>
      </c>
    </row>
    <row r="92" spans="1:34" x14ac:dyDescent="0.25">
      <c r="A92" s="92">
        <f t="shared" si="39"/>
        <v>90</v>
      </c>
      <c r="B92" s="49">
        <v>2632</v>
      </c>
      <c r="C92" s="115" t="s">
        <v>721</v>
      </c>
      <c r="D92" s="94" t="str">
        <f t="shared" si="40"/>
        <v/>
      </c>
      <c r="E92" s="94" t="str">
        <f t="shared" si="41"/>
        <v/>
      </c>
      <c r="F92" s="94" t="str">
        <f t="shared" si="42"/>
        <v/>
      </c>
      <c r="G92" s="94" t="str">
        <f t="shared" si="43"/>
        <v/>
      </c>
      <c r="H92" s="94">
        <f t="shared" si="44"/>
        <v>1</v>
      </c>
      <c r="I92" s="94">
        <f t="shared" si="45"/>
        <v>3</v>
      </c>
      <c r="J92" s="94" t="str">
        <f t="shared" si="46"/>
        <v/>
      </c>
      <c r="K92" s="94" t="str">
        <f t="shared" si="47"/>
        <v/>
      </c>
      <c r="L92" s="94" t="str">
        <f t="shared" si="48"/>
        <v/>
      </c>
      <c r="M92" s="94" t="str">
        <f t="shared" si="49"/>
        <v/>
      </c>
      <c r="N92" s="94" t="str">
        <f t="shared" si="50"/>
        <v/>
      </c>
      <c r="O92" s="94" t="str">
        <f t="shared" si="69"/>
        <v/>
      </c>
      <c r="P92" s="94" t="str">
        <f t="shared" si="51"/>
        <v/>
      </c>
      <c r="Q92" s="94" t="str">
        <f t="shared" si="52"/>
        <v/>
      </c>
      <c r="R92" s="94" t="str">
        <f t="shared" si="53"/>
        <v/>
      </c>
      <c r="S92" s="94" t="str">
        <f t="shared" si="54"/>
        <v/>
      </c>
      <c r="T92" s="94" t="str">
        <f t="shared" si="55"/>
        <v/>
      </c>
      <c r="U92" s="94" t="str">
        <f t="shared" si="56"/>
        <v/>
      </c>
      <c r="V92" s="94" t="str">
        <f t="shared" si="57"/>
        <v/>
      </c>
      <c r="W92" s="94" t="str">
        <f t="shared" si="70"/>
        <v/>
      </c>
      <c r="X92" s="94" t="str">
        <f t="shared" si="58"/>
        <v/>
      </c>
      <c r="Y92" s="94" t="str">
        <f t="shared" si="59"/>
        <v/>
      </c>
      <c r="Z92" s="94" t="str">
        <f t="shared" si="71"/>
        <v/>
      </c>
      <c r="AA92" s="94" t="str">
        <f t="shared" si="60"/>
        <v/>
      </c>
      <c r="AB92" s="94" t="str">
        <f t="shared" si="61"/>
        <v/>
      </c>
      <c r="AC92" s="94" t="str">
        <f t="shared" si="62"/>
        <v/>
      </c>
      <c r="AD92" s="92">
        <f t="shared" si="63"/>
        <v>4</v>
      </c>
      <c r="AE92" s="92">
        <f t="shared" si="65"/>
        <v>2</v>
      </c>
      <c r="AF92" s="97">
        <f t="shared" si="66"/>
        <v>0.25</v>
      </c>
      <c r="AG92" s="92">
        <f t="shared" si="67"/>
        <v>0</v>
      </c>
      <c r="AH92" s="92">
        <f t="shared" si="68"/>
        <v>1</v>
      </c>
    </row>
    <row r="93" spans="1:34" x14ac:dyDescent="0.25">
      <c r="A93" s="92">
        <f t="shared" si="39"/>
        <v>90</v>
      </c>
      <c r="B93" s="49">
        <v>8712</v>
      </c>
      <c r="C93" s="115" t="s">
        <v>485</v>
      </c>
      <c r="D93" s="94" t="str">
        <f t="shared" si="40"/>
        <v/>
      </c>
      <c r="E93" s="94" t="str">
        <f t="shared" si="41"/>
        <v/>
      </c>
      <c r="F93" s="94">
        <f t="shared" si="42"/>
        <v>0</v>
      </c>
      <c r="G93" s="94" t="str">
        <f t="shared" si="43"/>
        <v/>
      </c>
      <c r="H93" s="94" t="str">
        <f t="shared" si="44"/>
        <v/>
      </c>
      <c r="I93" s="94" t="str">
        <f t="shared" si="45"/>
        <v/>
      </c>
      <c r="J93" s="94" t="str">
        <f t="shared" si="46"/>
        <v/>
      </c>
      <c r="K93" s="94" t="str">
        <f t="shared" si="47"/>
        <v/>
      </c>
      <c r="L93" s="94" t="str">
        <f t="shared" si="48"/>
        <v/>
      </c>
      <c r="M93" s="94" t="str">
        <f t="shared" si="49"/>
        <v/>
      </c>
      <c r="N93" s="94" t="str">
        <f t="shared" si="50"/>
        <v/>
      </c>
      <c r="O93" s="94" t="str">
        <f t="shared" si="69"/>
        <v/>
      </c>
      <c r="P93" s="94">
        <f t="shared" si="51"/>
        <v>0</v>
      </c>
      <c r="Q93" s="94" t="str">
        <f t="shared" si="52"/>
        <v/>
      </c>
      <c r="R93" s="94" t="str">
        <f t="shared" si="53"/>
        <v/>
      </c>
      <c r="S93" s="94" t="str">
        <f t="shared" si="54"/>
        <v/>
      </c>
      <c r="T93" s="94" t="str">
        <f t="shared" si="55"/>
        <v/>
      </c>
      <c r="U93" s="94" t="str">
        <f t="shared" si="56"/>
        <v/>
      </c>
      <c r="V93" s="94" t="str">
        <f t="shared" si="57"/>
        <v/>
      </c>
      <c r="W93" s="94">
        <f t="shared" si="70"/>
        <v>0</v>
      </c>
      <c r="X93" s="94" t="str">
        <f t="shared" si="58"/>
        <v/>
      </c>
      <c r="Y93" s="94">
        <f t="shared" si="59"/>
        <v>1</v>
      </c>
      <c r="Z93" s="94" t="str">
        <f t="shared" si="71"/>
        <v/>
      </c>
      <c r="AA93" s="94" t="str">
        <f t="shared" si="60"/>
        <v/>
      </c>
      <c r="AB93" s="94" t="str">
        <f t="shared" si="61"/>
        <v/>
      </c>
      <c r="AC93" s="94">
        <f t="shared" si="62"/>
        <v>3</v>
      </c>
      <c r="AD93" s="92">
        <f t="shared" si="63"/>
        <v>4</v>
      </c>
      <c r="AE93" s="92">
        <f t="shared" si="65"/>
        <v>5</v>
      </c>
      <c r="AF93" s="97">
        <f t="shared" si="66"/>
        <v>0.1</v>
      </c>
      <c r="AG93" s="92">
        <f t="shared" si="67"/>
        <v>0</v>
      </c>
      <c r="AH93" s="92">
        <f t="shared" si="68"/>
        <v>1</v>
      </c>
    </row>
    <row r="94" spans="1:34" x14ac:dyDescent="0.25">
      <c r="A94" s="92">
        <f t="shared" si="39"/>
        <v>90</v>
      </c>
      <c r="B94" s="49">
        <v>3565</v>
      </c>
      <c r="C94" s="115" t="s">
        <v>524</v>
      </c>
      <c r="D94" s="94" t="str">
        <f t="shared" si="40"/>
        <v/>
      </c>
      <c r="E94" s="94" t="str">
        <f t="shared" si="41"/>
        <v/>
      </c>
      <c r="F94" s="94" t="str">
        <f t="shared" si="42"/>
        <v/>
      </c>
      <c r="G94" s="94" t="str">
        <f t="shared" si="43"/>
        <v/>
      </c>
      <c r="H94" s="94" t="str">
        <f t="shared" si="44"/>
        <v/>
      </c>
      <c r="I94" s="94" t="str">
        <f t="shared" si="45"/>
        <v/>
      </c>
      <c r="J94" s="94" t="str">
        <f t="shared" si="46"/>
        <v/>
      </c>
      <c r="K94" s="94" t="str">
        <f t="shared" si="47"/>
        <v/>
      </c>
      <c r="L94" s="94" t="str">
        <f t="shared" si="48"/>
        <v/>
      </c>
      <c r="M94" s="94">
        <f t="shared" si="49"/>
        <v>0</v>
      </c>
      <c r="N94" s="94" t="str">
        <f t="shared" si="50"/>
        <v/>
      </c>
      <c r="O94" s="94" t="str">
        <f t="shared" si="69"/>
        <v/>
      </c>
      <c r="P94" s="94" t="str">
        <f t="shared" si="51"/>
        <v/>
      </c>
      <c r="Q94" s="94">
        <f t="shared" si="52"/>
        <v>0</v>
      </c>
      <c r="R94" s="94" t="str">
        <f t="shared" si="53"/>
        <v/>
      </c>
      <c r="S94" s="94" t="str">
        <f t="shared" si="54"/>
        <v/>
      </c>
      <c r="T94" s="94" t="str">
        <f t="shared" si="55"/>
        <v/>
      </c>
      <c r="U94" s="94" t="str">
        <f t="shared" si="56"/>
        <v/>
      </c>
      <c r="V94" s="94">
        <f t="shared" si="57"/>
        <v>0</v>
      </c>
      <c r="W94" s="94" t="str">
        <f t="shared" si="70"/>
        <v/>
      </c>
      <c r="X94" s="94" t="str">
        <f t="shared" si="58"/>
        <v/>
      </c>
      <c r="Y94" s="94">
        <f t="shared" si="59"/>
        <v>1</v>
      </c>
      <c r="Z94" s="94" t="str">
        <f t="shared" si="71"/>
        <v/>
      </c>
      <c r="AA94" s="94">
        <f t="shared" si="60"/>
        <v>3</v>
      </c>
      <c r="AB94" s="94" t="str">
        <f t="shared" si="61"/>
        <v/>
      </c>
      <c r="AC94" s="94">
        <f t="shared" si="62"/>
        <v>0</v>
      </c>
      <c r="AD94" s="92">
        <f t="shared" si="63"/>
        <v>4</v>
      </c>
      <c r="AE94" s="92">
        <f t="shared" si="65"/>
        <v>6</v>
      </c>
      <c r="AF94" s="97">
        <f t="shared" si="66"/>
        <v>8.3333333333333329E-2</v>
      </c>
      <c r="AG94" s="92">
        <f t="shared" si="67"/>
        <v>0</v>
      </c>
      <c r="AH94" s="92">
        <f t="shared" si="68"/>
        <v>1</v>
      </c>
    </row>
    <row r="95" spans="1:34" x14ac:dyDescent="0.25">
      <c r="A95" s="92">
        <f t="shared" si="39"/>
        <v>90</v>
      </c>
      <c r="B95" s="49">
        <v>2886</v>
      </c>
      <c r="C95" s="115" t="s">
        <v>704</v>
      </c>
      <c r="D95" s="94" t="str">
        <f t="shared" si="40"/>
        <v/>
      </c>
      <c r="E95" s="94" t="str">
        <f t="shared" si="41"/>
        <v/>
      </c>
      <c r="F95" s="94" t="str">
        <f t="shared" si="42"/>
        <v/>
      </c>
      <c r="G95" s="94" t="str">
        <f t="shared" si="43"/>
        <v/>
      </c>
      <c r="H95" s="94" t="str">
        <f t="shared" si="44"/>
        <v/>
      </c>
      <c r="I95" s="94" t="str">
        <f t="shared" si="45"/>
        <v/>
      </c>
      <c r="J95" s="94" t="str">
        <f t="shared" si="46"/>
        <v/>
      </c>
      <c r="K95" s="94" t="str">
        <f t="shared" si="47"/>
        <v/>
      </c>
      <c r="L95" s="94" t="str">
        <f t="shared" si="48"/>
        <v/>
      </c>
      <c r="M95" s="94" t="str">
        <f t="shared" si="49"/>
        <v/>
      </c>
      <c r="N95" s="94" t="str">
        <f t="shared" si="50"/>
        <v/>
      </c>
      <c r="O95" s="94" t="str">
        <f t="shared" si="69"/>
        <v/>
      </c>
      <c r="P95" s="94" t="str">
        <f t="shared" si="51"/>
        <v/>
      </c>
      <c r="Q95" s="94" t="str">
        <f t="shared" si="52"/>
        <v/>
      </c>
      <c r="R95" s="94" t="str">
        <f t="shared" si="53"/>
        <v/>
      </c>
      <c r="S95" s="94" t="str">
        <f t="shared" si="54"/>
        <v/>
      </c>
      <c r="T95" s="94" t="str">
        <f t="shared" si="55"/>
        <v/>
      </c>
      <c r="U95" s="94" t="str">
        <f t="shared" si="56"/>
        <v/>
      </c>
      <c r="V95" s="94" t="str">
        <f t="shared" si="57"/>
        <v/>
      </c>
      <c r="W95" s="94" t="str">
        <f t="shared" si="70"/>
        <v/>
      </c>
      <c r="X95" s="94" t="str">
        <f t="shared" si="58"/>
        <v/>
      </c>
      <c r="Y95" s="94" t="str">
        <f t="shared" si="59"/>
        <v/>
      </c>
      <c r="Z95" s="94" t="str">
        <f t="shared" si="71"/>
        <v/>
      </c>
      <c r="AA95" s="94">
        <f t="shared" si="60"/>
        <v>3</v>
      </c>
      <c r="AB95" s="94" t="str">
        <f t="shared" si="61"/>
        <v/>
      </c>
      <c r="AC95" s="94">
        <f t="shared" si="62"/>
        <v>1</v>
      </c>
      <c r="AD95" s="92">
        <f t="shared" si="63"/>
        <v>4</v>
      </c>
      <c r="AE95" s="92"/>
      <c r="AF95" s="92"/>
      <c r="AG95" s="92"/>
      <c r="AH95" s="92"/>
    </row>
    <row r="96" spans="1:34" x14ac:dyDescent="0.25">
      <c r="A96" s="92">
        <f t="shared" si="39"/>
        <v>95</v>
      </c>
      <c r="B96" s="49">
        <v>3797</v>
      </c>
      <c r="C96" s="115" t="s">
        <v>772</v>
      </c>
      <c r="D96" s="94" t="str">
        <f t="shared" si="40"/>
        <v/>
      </c>
      <c r="E96" s="94" t="str">
        <f t="shared" si="41"/>
        <v/>
      </c>
      <c r="F96" s="94" t="str">
        <f t="shared" si="42"/>
        <v/>
      </c>
      <c r="G96" s="94" t="str">
        <f t="shared" si="43"/>
        <v/>
      </c>
      <c r="H96" s="94" t="str">
        <f t="shared" si="44"/>
        <v/>
      </c>
      <c r="I96" s="94" t="str">
        <f t="shared" si="45"/>
        <v/>
      </c>
      <c r="J96" s="94" t="str">
        <f t="shared" si="46"/>
        <v/>
      </c>
      <c r="K96" s="94" t="str">
        <f t="shared" si="47"/>
        <v/>
      </c>
      <c r="L96" s="94" t="str">
        <f t="shared" si="48"/>
        <v/>
      </c>
      <c r="M96" s="94" t="str">
        <f t="shared" si="49"/>
        <v/>
      </c>
      <c r="N96" s="94" t="str">
        <f t="shared" si="50"/>
        <v/>
      </c>
      <c r="O96" s="94" t="str">
        <f t="shared" si="69"/>
        <v/>
      </c>
      <c r="P96" s="94" t="str">
        <f t="shared" si="51"/>
        <v/>
      </c>
      <c r="Q96" s="94" t="str">
        <f t="shared" si="52"/>
        <v/>
      </c>
      <c r="R96" s="94" t="str">
        <f t="shared" si="53"/>
        <v/>
      </c>
      <c r="S96" s="94" t="str">
        <f t="shared" si="54"/>
        <v/>
      </c>
      <c r="T96" s="94" t="str">
        <f t="shared" si="55"/>
        <v/>
      </c>
      <c r="U96" s="94" t="str">
        <f t="shared" si="56"/>
        <v/>
      </c>
      <c r="V96" s="94" t="str">
        <f t="shared" si="57"/>
        <v/>
      </c>
      <c r="W96" s="94" t="str">
        <f t="shared" si="70"/>
        <v/>
      </c>
      <c r="X96" s="94" t="str">
        <f t="shared" si="58"/>
        <v/>
      </c>
      <c r="Y96" s="94" t="str">
        <f t="shared" si="59"/>
        <v/>
      </c>
      <c r="Z96" s="94">
        <f t="shared" si="71"/>
        <v>3</v>
      </c>
      <c r="AA96" s="94" t="str">
        <f t="shared" si="60"/>
        <v/>
      </c>
      <c r="AB96" s="94" t="str">
        <f t="shared" si="61"/>
        <v/>
      </c>
      <c r="AC96" s="94" t="str">
        <f t="shared" si="62"/>
        <v/>
      </c>
      <c r="AD96" s="92">
        <f t="shared" si="63"/>
        <v>3</v>
      </c>
      <c r="AE96" s="92">
        <f t="shared" ref="AE96:AE115" si="72">IF(B96&lt;&gt;"",COUNT(D96:AC96),"")</f>
        <v>1</v>
      </c>
      <c r="AF96" s="97">
        <f t="shared" ref="AF96:AF115" si="73">IFERROR(((AG96*2)+(AH96*1))/(AE96*2),"")</f>
        <v>0</v>
      </c>
      <c r="AG96" s="92">
        <f t="shared" ref="AG96:AG115" si="74">IF(B96&lt;&gt;"",COUNTIF(D96:AC96,"=2"),"")</f>
        <v>0</v>
      </c>
      <c r="AH96" s="92">
        <f t="shared" ref="AH96:AH115" si="75">IF(B96&lt;&gt;"",COUNTIF(D96:AC96,"=1"),"")</f>
        <v>0</v>
      </c>
    </row>
    <row r="97" spans="1:34" x14ac:dyDescent="0.25">
      <c r="A97" s="92">
        <f t="shared" si="39"/>
        <v>95</v>
      </c>
      <c r="B97" s="49">
        <v>5740</v>
      </c>
      <c r="C97" s="115" t="s">
        <v>769</v>
      </c>
      <c r="D97" s="94" t="str">
        <f t="shared" si="40"/>
        <v/>
      </c>
      <c r="E97" s="94" t="str">
        <f t="shared" si="41"/>
        <v/>
      </c>
      <c r="F97" s="94" t="str">
        <f t="shared" si="42"/>
        <v/>
      </c>
      <c r="G97" s="94" t="str">
        <f t="shared" si="43"/>
        <v/>
      </c>
      <c r="H97" s="94" t="str">
        <f t="shared" si="44"/>
        <v/>
      </c>
      <c r="I97" s="94" t="str">
        <f t="shared" si="45"/>
        <v/>
      </c>
      <c r="J97" s="94" t="str">
        <f t="shared" si="46"/>
        <v/>
      </c>
      <c r="K97" s="94" t="str">
        <f t="shared" si="47"/>
        <v/>
      </c>
      <c r="L97" s="94" t="str">
        <f t="shared" si="48"/>
        <v/>
      </c>
      <c r="M97" s="94" t="str">
        <f t="shared" si="49"/>
        <v/>
      </c>
      <c r="N97" s="94" t="str">
        <f t="shared" si="50"/>
        <v/>
      </c>
      <c r="O97" s="94" t="str">
        <f t="shared" si="69"/>
        <v/>
      </c>
      <c r="P97" s="94" t="str">
        <f t="shared" si="51"/>
        <v/>
      </c>
      <c r="Q97" s="94" t="str">
        <f t="shared" si="52"/>
        <v/>
      </c>
      <c r="R97" s="94" t="str">
        <f t="shared" si="53"/>
        <v/>
      </c>
      <c r="S97" s="94" t="str">
        <f t="shared" si="54"/>
        <v/>
      </c>
      <c r="T97" s="94">
        <f t="shared" si="55"/>
        <v>3</v>
      </c>
      <c r="U97" s="94" t="str">
        <f t="shared" si="56"/>
        <v/>
      </c>
      <c r="V97" s="94" t="str">
        <f t="shared" si="57"/>
        <v/>
      </c>
      <c r="W97" s="94" t="str">
        <f t="shared" si="70"/>
        <v/>
      </c>
      <c r="X97" s="94" t="str">
        <f t="shared" si="58"/>
        <v/>
      </c>
      <c r="Y97" s="94" t="str">
        <f t="shared" si="59"/>
        <v/>
      </c>
      <c r="Z97" s="94" t="str">
        <f t="shared" si="71"/>
        <v/>
      </c>
      <c r="AA97" s="94" t="str">
        <f t="shared" si="60"/>
        <v/>
      </c>
      <c r="AB97" s="94" t="str">
        <f t="shared" si="61"/>
        <v/>
      </c>
      <c r="AC97" s="94" t="str">
        <f t="shared" si="62"/>
        <v/>
      </c>
      <c r="AD97" s="92">
        <f t="shared" si="63"/>
        <v>3</v>
      </c>
      <c r="AE97" s="92">
        <f t="shared" si="72"/>
        <v>1</v>
      </c>
      <c r="AF97" s="97">
        <f t="shared" si="73"/>
        <v>0</v>
      </c>
      <c r="AG97" s="92">
        <f t="shared" si="74"/>
        <v>0</v>
      </c>
      <c r="AH97" s="92">
        <f t="shared" si="75"/>
        <v>0</v>
      </c>
    </row>
    <row r="98" spans="1:34" x14ac:dyDescent="0.25">
      <c r="A98" s="92">
        <f t="shared" si="39"/>
        <v>95</v>
      </c>
      <c r="B98" s="49">
        <v>3255</v>
      </c>
      <c r="C98" s="115" t="s">
        <v>605</v>
      </c>
      <c r="D98" s="94" t="str">
        <f t="shared" si="40"/>
        <v/>
      </c>
      <c r="E98" s="94" t="str">
        <f t="shared" si="41"/>
        <v/>
      </c>
      <c r="F98" s="94" t="str">
        <f t="shared" si="42"/>
        <v/>
      </c>
      <c r="G98" s="94" t="str">
        <f t="shared" si="43"/>
        <v/>
      </c>
      <c r="H98" s="94" t="str">
        <f t="shared" si="44"/>
        <v/>
      </c>
      <c r="I98" s="94" t="str">
        <f t="shared" si="45"/>
        <v/>
      </c>
      <c r="J98" s="94" t="str">
        <f t="shared" si="46"/>
        <v/>
      </c>
      <c r="K98" s="94" t="str">
        <f t="shared" si="47"/>
        <v/>
      </c>
      <c r="L98" s="94" t="str">
        <f t="shared" si="48"/>
        <v/>
      </c>
      <c r="M98" s="94" t="str">
        <f t="shared" si="49"/>
        <v/>
      </c>
      <c r="N98" s="94" t="str">
        <f t="shared" si="50"/>
        <v/>
      </c>
      <c r="O98" s="94" t="str">
        <f t="shared" si="69"/>
        <v/>
      </c>
      <c r="P98" s="94" t="str">
        <f t="shared" si="51"/>
        <v/>
      </c>
      <c r="Q98" s="94" t="str">
        <f t="shared" si="52"/>
        <v/>
      </c>
      <c r="R98" s="94" t="str">
        <f t="shared" si="53"/>
        <v/>
      </c>
      <c r="S98" s="94" t="str">
        <f t="shared" si="54"/>
        <v/>
      </c>
      <c r="T98" s="94" t="str">
        <f t="shared" si="55"/>
        <v/>
      </c>
      <c r="U98" s="94" t="str">
        <f t="shared" si="56"/>
        <v/>
      </c>
      <c r="V98" s="94">
        <f t="shared" si="57"/>
        <v>3</v>
      </c>
      <c r="W98" s="94" t="str">
        <f t="shared" si="70"/>
        <v/>
      </c>
      <c r="X98" s="94" t="str">
        <f t="shared" si="58"/>
        <v/>
      </c>
      <c r="Y98" s="94" t="str">
        <f t="shared" si="59"/>
        <v/>
      </c>
      <c r="Z98" s="94" t="str">
        <f t="shared" si="71"/>
        <v/>
      </c>
      <c r="AA98" s="94" t="str">
        <f t="shared" si="60"/>
        <v/>
      </c>
      <c r="AB98" s="94" t="str">
        <f t="shared" si="61"/>
        <v/>
      </c>
      <c r="AC98" s="94" t="str">
        <f t="shared" si="62"/>
        <v/>
      </c>
      <c r="AD98" s="92">
        <f t="shared" si="63"/>
        <v>3</v>
      </c>
      <c r="AE98" s="92">
        <f t="shared" si="72"/>
        <v>1</v>
      </c>
      <c r="AF98" s="97">
        <f t="shared" si="73"/>
        <v>0</v>
      </c>
      <c r="AG98" s="92">
        <f t="shared" si="74"/>
        <v>0</v>
      </c>
      <c r="AH98" s="92">
        <f t="shared" si="75"/>
        <v>0</v>
      </c>
    </row>
    <row r="99" spans="1:34" x14ac:dyDescent="0.25">
      <c r="A99" s="92">
        <f t="shared" si="39"/>
        <v>95</v>
      </c>
      <c r="B99" s="49">
        <v>5054</v>
      </c>
      <c r="C99" s="115" t="s">
        <v>607</v>
      </c>
      <c r="D99" s="94" t="str">
        <f t="shared" si="40"/>
        <v/>
      </c>
      <c r="E99" s="94" t="str">
        <f t="shared" si="41"/>
        <v/>
      </c>
      <c r="F99" s="94" t="str">
        <f t="shared" si="42"/>
        <v/>
      </c>
      <c r="G99" s="94" t="str">
        <f t="shared" si="43"/>
        <v/>
      </c>
      <c r="H99" s="94" t="str">
        <f t="shared" si="44"/>
        <v/>
      </c>
      <c r="I99" s="94" t="str">
        <f t="shared" si="45"/>
        <v/>
      </c>
      <c r="J99" s="94" t="str">
        <f t="shared" si="46"/>
        <v/>
      </c>
      <c r="K99" s="94" t="str">
        <f t="shared" si="47"/>
        <v/>
      </c>
      <c r="L99" s="94">
        <f t="shared" si="48"/>
        <v>3</v>
      </c>
      <c r="M99" s="94" t="str">
        <f t="shared" si="49"/>
        <v/>
      </c>
      <c r="N99" s="94" t="str">
        <f t="shared" si="50"/>
        <v/>
      </c>
      <c r="O99" s="94" t="str">
        <f t="shared" si="69"/>
        <v/>
      </c>
      <c r="P99" s="94" t="str">
        <f t="shared" si="51"/>
        <v/>
      </c>
      <c r="Q99" s="94" t="str">
        <f t="shared" si="52"/>
        <v/>
      </c>
      <c r="R99" s="94" t="str">
        <f t="shared" si="53"/>
        <v/>
      </c>
      <c r="S99" s="94" t="str">
        <f t="shared" si="54"/>
        <v/>
      </c>
      <c r="T99" s="94" t="str">
        <f t="shared" si="55"/>
        <v/>
      </c>
      <c r="U99" s="94" t="str">
        <f t="shared" si="56"/>
        <v/>
      </c>
      <c r="V99" s="94" t="str">
        <f t="shared" si="57"/>
        <v/>
      </c>
      <c r="W99" s="94" t="str">
        <f t="shared" si="70"/>
        <v/>
      </c>
      <c r="X99" s="94" t="str">
        <f t="shared" si="58"/>
        <v/>
      </c>
      <c r="Y99" s="94" t="str">
        <f t="shared" si="59"/>
        <v/>
      </c>
      <c r="Z99" s="94" t="str">
        <f t="shared" si="71"/>
        <v/>
      </c>
      <c r="AA99" s="94" t="str">
        <f t="shared" si="60"/>
        <v/>
      </c>
      <c r="AB99" s="94" t="str">
        <f t="shared" si="61"/>
        <v/>
      </c>
      <c r="AC99" s="94" t="str">
        <f t="shared" si="62"/>
        <v/>
      </c>
      <c r="AD99" s="92">
        <f t="shared" si="63"/>
        <v>3</v>
      </c>
      <c r="AE99" s="92">
        <f t="shared" si="72"/>
        <v>1</v>
      </c>
      <c r="AF99" s="97">
        <f t="shared" si="73"/>
        <v>0</v>
      </c>
      <c r="AG99" s="92">
        <f t="shared" si="74"/>
        <v>0</v>
      </c>
      <c r="AH99" s="92">
        <f t="shared" si="75"/>
        <v>0</v>
      </c>
    </row>
    <row r="100" spans="1:34" x14ac:dyDescent="0.25">
      <c r="A100" s="92">
        <f t="shared" si="39"/>
        <v>95</v>
      </c>
      <c r="B100" s="49">
        <v>2739</v>
      </c>
      <c r="C100" s="115" t="s">
        <v>628</v>
      </c>
      <c r="D100" s="94" t="str">
        <f t="shared" si="40"/>
        <v/>
      </c>
      <c r="E100" s="94" t="str">
        <f t="shared" si="41"/>
        <v/>
      </c>
      <c r="F100" s="94">
        <f t="shared" si="42"/>
        <v>3</v>
      </c>
      <c r="G100" s="94" t="str">
        <f t="shared" si="43"/>
        <v/>
      </c>
      <c r="H100" s="94" t="str">
        <f t="shared" si="44"/>
        <v/>
      </c>
      <c r="I100" s="94" t="str">
        <f t="shared" si="45"/>
        <v/>
      </c>
      <c r="J100" s="94" t="str">
        <f t="shared" si="46"/>
        <v/>
      </c>
      <c r="K100" s="94" t="str">
        <f t="shared" si="47"/>
        <v/>
      </c>
      <c r="L100" s="94" t="str">
        <f t="shared" si="48"/>
        <v/>
      </c>
      <c r="M100" s="94" t="str">
        <f t="shared" si="49"/>
        <v/>
      </c>
      <c r="N100" s="94" t="str">
        <f t="shared" si="50"/>
        <v/>
      </c>
      <c r="O100" s="94" t="str">
        <f t="shared" si="69"/>
        <v/>
      </c>
      <c r="P100" s="94" t="str">
        <f t="shared" si="51"/>
        <v/>
      </c>
      <c r="Q100" s="94" t="str">
        <f t="shared" si="52"/>
        <v/>
      </c>
      <c r="R100" s="94" t="str">
        <f t="shared" si="53"/>
        <v/>
      </c>
      <c r="S100" s="94" t="str">
        <f t="shared" si="54"/>
        <v/>
      </c>
      <c r="T100" s="94" t="str">
        <f t="shared" si="55"/>
        <v/>
      </c>
      <c r="U100" s="94" t="str">
        <f t="shared" si="56"/>
        <v/>
      </c>
      <c r="V100" s="94" t="str">
        <f t="shared" si="57"/>
        <v/>
      </c>
      <c r="W100" s="94" t="str">
        <f t="shared" si="70"/>
        <v/>
      </c>
      <c r="X100" s="94" t="str">
        <f t="shared" si="58"/>
        <v/>
      </c>
      <c r="Y100" s="94" t="str">
        <f t="shared" si="59"/>
        <v/>
      </c>
      <c r="Z100" s="94" t="str">
        <f t="shared" si="71"/>
        <v/>
      </c>
      <c r="AA100" s="94" t="str">
        <f t="shared" si="60"/>
        <v/>
      </c>
      <c r="AB100" s="94" t="str">
        <f t="shared" si="61"/>
        <v/>
      </c>
      <c r="AC100" s="94" t="str">
        <f t="shared" si="62"/>
        <v/>
      </c>
      <c r="AD100" s="92">
        <f t="shared" si="63"/>
        <v>3</v>
      </c>
      <c r="AE100" s="92">
        <f t="shared" si="72"/>
        <v>1</v>
      </c>
      <c r="AF100" s="97">
        <f t="shared" si="73"/>
        <v>0</v>
      </c>
      <c r="AG100" s="92">
        <f t="shared" si="74"/>
        <v>0</v>
      </c>
      <c r="AH100" s="92">
        <f t="shared" si="75"/>
        <v>0</v>
      </c>
    </row>
    <row r="101" spans="1:34" x14ac:dyDescent="0.25">
      <c r="A101" s="92">
        <f t="shared" si="39"/>
        <v>95</v>
      </c>
      <c r="B101" s="49">
        <v>1962</v>
      </c>
      <c r="C101" s="115" t="s">
        <v>789</v>
      </c>
      <c r="D101" s="94" t="str">
        <f t="shared" si="40"/>
        <v/>
      </c>
      <c r="E101" s="94" t="str">
        <f t="shared" si="41"/>
        <v/>
      </c>
      <c r="F101" s="94" t="str">
        <f t="shared" si="42"/>
        <v/>
      </c>
      <c r="G101" s="94" t="str">
        <f t="shared" si="43"/>
        <v/>
      </c>
      <c r="H101" s="94" t="str">
        <f t="shared" si="44"/>
        <v/>
      </c>
      <c r="I101" s="94" t="str">
        <f t="shared" si="45"/>
        <v/>
      </c>
      <c r="J101" s="94" t="str">
        <f t="shared" si="46"/>
        <v/>
      </c>
      <c r="K101" s="94" t="str">
        <f t="shared" si="47"/>
        <v/>
      </c>
      <c r="L101" s="94" t="str">
        <f t="shared" si="48"/>
        <v/>
      </c>
      <c r="M101" s="94" t="str">
        <f t="shared" si="49"/>
        <v/>
      </c>
      <c r="N101" s="94" t="str">
        <f t="shared" si="50"/>
        <v/>
      </c>
      <c r="O101" s="94">
        <f t="shared" si="69"/>
        <v>0</v>
      </c>
      <c r="P101" s="94" t="str">
        <f t="shared" si="51"/>
        <v/>
      </c>
      <c r="Q101" s="94" t="str">
        <f t="shared" si="52"/>
        <v/>
      </c>
      <c r="R101" s="94">
        <f t="shared" si="53"/>
        <v>3</v>
      </c>
      <c r="S101" s="94" t="str">
        <f t="shared" si="54"/>
        <v/>
      </c>
      <c r="T101" s="94" t="str">
        <f t="shared" si="55"/>
        <v/>
      </c>
      <c r="U101" s="94" t="str">
        <f t="shared" si="56"/>
        <v/>
      </c>
      <c r="V101" s="94" t="str">
        <f t="shared" si="57"/>
        <v/>
      </c>
      <c r="W101" s="94" t="str">
        <f t="shared" si="70"/>
        <v/>
      </c>
      <c r="X101" s="94" t="str">
        <f t="shared" si="58"/>
        <v/>
      </c>
      <c r="Y101" s="94" t="str">
        <f t="shared" si="59"/>
        <v/>
      </c>
      <c r="Z101" s="94" t="str">
        <f t="shared" si="71"/>
        <v/>
      </c>
      <c r="AA101" s="94" t="str">
        <f t="shared" si="60"/>
        <v/>
      </c>
      <c r="AB101" s="94" t="str">
        <f t="shared" si="61"/>
        <v/>
      </c>
      <c r="AC101" s="94" t="str">
        <f t="shared" si="62"/>
        <v/>
      </c>
      <c r="AD101" s="92">
        <f t="shared" si="63"/>
        <v>3</v>
      </c>
      <c r="AE101" s="92">
        <f t="shared" si="72"/>
        <v>2</v>
      </c>
      <c r="AF101" s="97">
        <f t="shared" si="73"/>
        <v>0</v>
      </c>
      <c r="AG101" s="92">
        <f t="shared" si="74"/>
        <v>0</v>
      </c>
      <c r="AH101" s="92">
        <f t="shared" si="75"/>
        <v>0</v>
      </c>
    </row>
    <row r="102" spans="1:34" x14ac:dyDescent="0.25">
      <c r="A102" s="92">
        <f t="shared" si="39"/>
        <v>95</v>
      </c>
      <c r="B102" s="49">
        <v>7530</v>
      </c>
      <c r="C102" s="115" t="s">
        <v>371</v>
      </c>
      <c r="D102" s="94">
        <f t="shared" si="40"/>
        <v>1</v>
      </c>
      <c r="E102" s="94">
        <f t="shared" si="41"/>
        <v>1</v>
      </c>
      <c r="F102" s="94" t="str">
        <f t="shared" si="42"/>
        <v/>
      </c>
      <c r="G102" s="94" t="str">
        <f t="shared" si="43"/>
        <v/>
      </c>
      <c r="H102" s="94" t="str">
        <f t="shared" si="44"/>
        <v/>
      </c>
      <c r="I102" s="94" t="str">
        <f t="shared" si="45"/>
        <v/>
      </c>
      <c r="J102" s="94" t="str">
        <f t="shared" si="46"/>
        <v/>
      </c>
      <c r="K102" s="94" t="str">
        <f t="shared" si="47"/>
        <v/>
      </c>
      <c r="L102" s="94" t="str">
        <f t="shared" si="48"/>
        <v/>
      </c>
      <c r="M102" s="94" t="str">
        <f t="shared" si="49"/>
        <v/>
      </c>
      <c r="N102" s="94" t="str">
        <f t="shared" si="50"/>
        <v/>
      </c>
      <c r="O102" s="94" t="str">
        <f t="shared" si="69"/>
        <v/>
      </c>
      <c r="P102" s="94" t="str">
        <f t="shared" si="51"/>
        <v/>
      </c>
      <c r="Q102" s="94" t="str">
        <f t="shared" si="52"/>
        <v/>
      </c>
      <c r="R102" s="94" t="str">
        <f t="shared" si="53"/>
        <v/>
      </c>
      <c r="S102" s="94" t="str">
        <f t="shared" si="54"/>
        <v/>
      </c>
      <c r="T102" s="94">
        <f t="shared" si="55"/>
        <v>1</v>
      </c>
      <c r="U102" s="94" t="str">
        <f t="shared" si="56"/>
        <v/>
      </c>
      <c r="V102" s="94" t="str">
        <f t="shared" si="57"/>
        <v/>
      </c>
      <c r="W102" s="94">
        <f t="shared" si="70"/>
        <v>0</v>
      </c>
      <c r="X102" s="94" t="str">
        <f t="shared" si="58"/>
        <v/>
      </c>
      <c r="Y102" s="94" t="str">
        <f t="shared" si="59"/>
        <v/>
      </c>
      <c r="Z102" s="94" t="str">
        <f t="shared" si="71"/>
        <v/>
      </c>
      <c r="AA102" s="94" t="str">
        <f t="shared" si="60"/>
        <v/>
      </c>
      <c r="AB102" s="94">
        <f t="shared" si="61"/>
        <v>0</v>
      </c>
      <c r="AC102" s="94" t="str">
        <f t="shared" si="62"/>
        <v/>
      </c>
      <c r="AD102" s="92">
        <f t="shared" si="63"/>
        <v>3</v>
      </c>
      <c r="AE102" s="92">
        <f t="shared" si="72"/>
        <v>5</v>
      </c>
      <c r="AF102" s="97">
        <f t="shared" si="73"/>
        <v>0.3</v>
      </c>
      <c r="AG102" s="92">
        <f t="shared" si="74"/>
        <v>0</v>
      </c>
      <c r="AH102" s="92">
        <f t="shared" si="75"/>
        <v>3</v>
      </c>
    </row>
    <row r="103" spans="1:34" x14ac:dyDescent="0.25">
      <c r="A103" s="92">
        <f t="shared" si="39"/>
        <v>95</v>
      </c>
      <c r="B103" s="49">
        <v>3564</v>
      </c>
      <c r="C103" s="115" t="s">
        <v>324</v>
      </c>
      <c r="D103" s="94" t="str">
        <f t="shared" si="40"/>
        <v/>
      </c>
      <c r="E103" s="94">
        <f t="shared" si="41"/>
        <v>0</v>
      </c>
      <c r="F103" s="94">
        <f t="shared" si="42"/>
        <v>0</v>
      </c>
      <c r="G103" s="94" t="str">
        <f t="shared" si="43"/>
        <v/>
      </c>
      <c r="H103" s="94" t="str">
        <f t="shared" si="44"/>
        <v/>
      </c>
      <c r="I103" s="94">
        <f t="shared" si="45"/>
        <v>0</v>
      </c>
      <c r="J103" s="94">
        <f t="shared" si="46"/>
        <v>0</v>
      </c>
      <c r="K103" s="94" t="str">
        <f t="shared" si="47"/>
        <v/>
      </c>
      <c r="L103" s="94" t="str">
        <f t="shared" si="48"/>
        <v/>
      </c>
      <c r="M103" s="94">
        <f t="shared" si="49"/>
        <v>0</v>
      </c>
      <c r="N103" s="94">
        <f t="shared" si="50"/>
        <v>0</v>
      </c>
      <c r="O103" s="94" t="str">
        <f t="shared" si="69"/>
        <v/>
      </c>
      <c r="P103" s="94" t="str">
        <f t="shared" si="51"/>
        <v/>
      </c>
      <c r="Q103" s="94" t="str">
        <f t="shared" si="52"/>
        <v/>
      </c>
      <c r="R103" s="94" t="str">
        <f t="shared" si="53"/>
        <v/>
      </c>
      <c r="S103" s="94">
        <f t="shared" si="54"/>
        <v>0</v>
      </c>
      <c r="T103" s="94">
        <f t="shared" si="55"/>
        <v>0</v>
      </c>
      <c r="U103" s="94">
        <f t="shared" si="56"/>
        <v>1</v>
      </c>
      <c r="V103" s="94" t="str">
        <f t="shared" si="57"/>
        <v/>
      </c>
      <c r="W103" s="94" t="str">
        <f t="shared" si="70"/>
        <v/>
      </c>
      <c r="X103" s="94">
        <f t="shared" si="58"/>
        <v>0</v>
      </c>
      <c r="Y103" s="94" t="str">
        <f t="shared" si="59"/>
        <v/>
      </c>
      <c r="Z103" s="94">
        <f t="shared" si="71"/>
        <v>1</v>
      </c>
      <c r="AA103" s="94" t="str">
        <f t="shared" si="60"/>
        <v/>
      </c>
      <c r="AB103" s="94" t="str">
        <f t="shared" si="61"/>
        <v/>
      </c>
      <c r="AC103" s="94">
        <f t="shared" si="62"/>
        <v>1</v>
      </c>
      <c r="AD103" s="92">
        <f t="shared" si="63"/>
        <v>3</v>
      </c>
      <c r="AE103" s="92">
        <f t="shared" si="72"/>
        <v>12</v>
      </c>
      <c r="AF103" s="97">
        <f t="shared" si="73"/>
        <v>0.125</v>
      </c>
      <c r="AG103" s="92">
        <f t="shared" si="74"/>
        <v>0</v>
      </c>
      <c r="AH103" s="92">
        <f t="shared" si="75"/>
        <v>3</v>
      </c>
    </row>
    <row r="104" spans="1:34" x14ac:dyDescent="0.25">
      <c r="A104" s="92">
        <f t="shared" si="39"/>
        <v>103</v>
      </c>
      <c r="B104" s="49">
        <v>4876</v>
      </c>
      <c r="C104" s="115" t="s">
        <v>698</v>
      </c>
      <c r="D104" s="94" t="str">
        <f t="shared" si="40"/>
        <v/>
      </c>
      <c r="E104" s="94" t="str">
        <f t="shared" si="41"/>
        <v/>
      </c>
      <c r="F104" s="94" t="str">
        <f t="shared" si="42"/>
        <v/>
      </c>
      <c r="G104" s="94" t="str">
        <f t="shared" si="43"/>
        <v/>
      </c>
      <c r="H104" s="94" t="str">
        <f t="shared" si="44"/>
        <v/>
      </c>
      <c r="I104" s="94" t="str">
        <f t="shared" si="45"/>
        <v/>
      </c>
      <c r="J104" s="94" t="str">
        <f t="shared" si="46"/>
        <v/>
      </c>
      <c r="K104" s="94" t="str">
        <f t="shared" si="47"/>
        <v/>
      </c>
      <c r="L104" s="94" t="str">
        <f t="shared" si="48"/>
        <v/>
      </c>
      <c r="M104" s="94" t="str">
        <f t="shared" si="49"/>
        <v/>
      </c>
      <c r="N104" s="94" t="str">
        <f t="shared" si="50"/>
        <v/>
      </c>
      <c r="O104" s="94">
        <f t="shared" ref="O104:O135" si="76">IFERROR(VLOOKUP($B104,_1aw12,2,FALSE),"")</f>
        <v>1</v>
      </c>
      <c r="P104" s="94" t="str">
        <f t="shared" si="51"/>
        <v/>
      </c>
      <c r="Q104" s="94" t="str">
        <f t="shared" si="52"/>
        <v/>
      </c>
      <c r="R104" s="94" t="str">
        <f t="shared" si="53"/>
        <v/>
      </c>
      <c r="S104" s="94" t="str">
        <f t="shared" si="54"/>
        <v/>
      </c>
      <c r="T104" s="94" t="str">
        <f t="shared" si="55"/>
        <v/>
      </c>
      <c r="U104" s="94" t="str">
        <f t="shared" si="56"/>
        <v/>
      </c>
      <c r="V104" s="94" t="str">
        <f t="shared" si="57"/>
        <v/>
      </c>
      <c r="W104" s="94" t="str">
        <f t="shared" ref="W104:W135" si="77">IFERROR(VLOOKUP($B104,_1aw20,2,FALSE),"")</f>
        <v/>
      </c>
      <c r="X104" s="94" t="str">
        <f t="shared" si="58"/>
        <v/>
      </c>
      <c r="Y104" s="94">
        <f t="shared" si="59"/>
        <v>1</v>
      </c>
      <c r="Z104" s="94">
        <f t="shared" ref="Z104:Z135" si="78">IFERROR(VLOOKUP($B104,_1aw23,2,FALSE),"")</f>
        <v>0</v>
      </c>
      <c r="AA104" s="94" t="str">
        <f t="shared" si="60"/>
        <v/>
      </c>
      <c r="AB104" s="94" t="str">
        <f t="shared" si="61"/>
        <v/>
      </c>
      <c r="AC104" s="94" t="str">
        <f t="shared" si="62"/>
        <v/>
      </c>
      <c r="AD104" s="92">
        <f t="shared" si="63"/>
        <v>2</v>
      </c>
      <c r="AE104" s="92">
        <f t="shared" si="72"/>
        <v>3</v>
      </c>
      <c r="AF104" s="97">
        <f t="shared" si="73"/>
        <v>0.33333333333333331</v>
      </c>
      <c r="AG104" s="92">
        <f t="shared" si="74"/>
        <v>0</v>
      </c>
      <c r="AH104" s="92">
        <f t="shared" si="75"/>
        <v>2</v>
      </c>
    </row>
    <row r="105" spans="1:34" x14ac:dyDescent="0.25">
      <c r="A105" s="92">
        <f t="shared" si="39"/>
        <v>103</v>
      </c>
      <c r="B105" s="49">
        <v>1622</v>
      </c>
      <c r="C105" s="115" t="s">
        <v>617</v>
      </c>
      <c r="D105" s="94" t="str">
        <f t="shared" si="40"/>
        <v/>
      </c>
      <c r="E105" s="94">
        <f t="shared" si="41"/>
        <v>0</v>
      </c>
      <c r="F105" s="94" t="str">
        <f t="shared" si="42"/>
        <v/>
      </c>
      <c r="G105" s="94">
        <f t="shared" si="43"/>
        <v>0</v>
      </c>
      <c r="H105" s="94">
        <f t="shared" si="44"/>
        <v>0</v>
      </c>
      <c r="I105" s="94" t="str">
        <f t="shared" si="45"/>
        <v/>
      </c>
      <c r="J105" s="94">
        <f t="shared" si="46"/>
        <v>0</v>
      </c>
      <c r="K105" s="94">
        <f t="shared" si="47"/>
        <v>1</v>
      </c>
      <c r="L105" s="94">
        <f t="shared" si="48"/>
        <v>0</v>
      </c>
      <c r="M105" s="94">
        <f t="shared" si="49"/>
        <v>0</v>
      </c>
      <c r="N105" s="94" t="str">
        <f t="shared" si="50"/>
        <v/>
      </c>
      <c r="O105" s="94" t="str">
        <f t="shared" si="76"/>
        <v/>
      </c>
      <c r="P105" s="94">
        <f t="shared" si="51"/>
        <v>0</v>
      </c>
      <c r="Q105" s="94">
        <f t="shared" si="52"/>
        <v>0</v>
      </c>
      <c r="R105" s="94">
        <f t="shared" si="53"/>
        <v>0</v>
      </c>
      <c r="S105" s="94" t="str">
        <f t="shared" si="54"/>
        <v/>
      </c>
      <c r="T105" s="94">
        <f t="shared" si="55"/>
        <v>0</v>
      </c>
      <c r="U105" s="94">
        <f t="shared" si="56"/>
        <v>0</v>
      </c>
      <c r="V105" s="94" t="str">
        <f t="shared" si="57"/>
        <v/>
      </c>
      <c r="W105" s="94" t="str">
        <f t="shared" si="77"/>
        <v/>
      </c>
      <c r="X105" s="94" t="str">
        <f t="shared" si="58"/>
        <v/>
      </c>
      <c r="Y105" s="94">
        <f t="shared" si="59"/>
        <v>1</v>
      </c>
      <c r="Z105" s="94" t="str">
        <f t="shared" si="78"/>
        <v/>
      </c>
      <c r="AA105" s="94" t="str">
        <f t="shared" si="60"/>
        <v/>
      </c>
      <c r="AB105" s="94" t="str">
        <f t="shared" si="61"/>
        <v/>
      </c>
      <c r="AC105" s="94" t="str">
        <f t="shared" si="62"/>
        <v/>
      </c>
      <c r="AD105" s="92">
        <f t="shared" si="63"/>
        <v>2</v>
      </c>
      <c r="AE105" s="92">
        <f t="shared" si="72"/>
        <v>13</v>
      </c>
      <c r="AF105" s="97">
        <f t="shared" si="73"/>
        <v>7.6923076923076927E-2</v>
      </c>
      <c r="AG105" s="92">
        <f t="shared" si="74"/>
        <v>0</v>
      </c>
      <c r="AH105" s="92">
        <f t="shared" si="75"/>
        <v>2</v>
      </c>
    </row>
    <row r="106" spans="1:34" x14ac:dyDescent="0.25">
      <c r="A106" s="92">
        <f t="shared" si="39"/>
        <v>105</v>
      </c>
      <c r="B106" s="49">
        <v>3337</v>
      </c>
      <c r="C106" s="115" t="s">
        <v>297</v>
      </c>
      <c r="D106" s="94" t="str">
        <f t="shared" si="40"/>
        <v/>
      </c>
      <c r="E106" s="94" t="str">
        <f t="shared" si="41"/>
        <v/>
      </c>
      <c r="F106" s="94" t="str">
        <f t="shared" si="42"/>
        <v/>
      </c>
      <c r="G106" s="94" t="str">
        <f t="shared" si="43"/>
        <v/>
      </c>
      <c r="H106" s="94" t="str">
        <f t="shared" si="44"/>
        <v/>
      </c>
      <c r="I106" s="94" t="str">
        <f t="shared" si="45"/>
        <v/>
      </c>
      <c r="J106" s="94" t="str">
        <f t="shared" si="46"/>
        <v/>
      </c>
      <c r="K106" s="94">
        <f t="shared" si="47"/>
        <v>1</v>
      </c>
      <c r="L106" s="94" t="str">
        <f t="shared" si="48"/>
        <v/>
      </c>
      <c r="M106" s="94" t="str">
        <f t="shared" si="49"/>
        <v/>
      </c>
      <c r="N106" s="94" t="str">
        <f t="shared" si="50"/>
        <v/>
      </c>
      <c r="O106" s="94" t="str">
        <f t="shared" si="76"/>
        <v/>
      </c>
      <c r="P106" s="94" t="str">
        <f t="shared" si="51"/>
        <v/>
      </c>
      <c r="Q106" s="94" t="str">
        <f t="shared" si="52"/>
        <v/>
      </c>
      <c r="R106" s="94" t="str">
        <f t="shared" si="53"/>
        <v/>
      </c>
      <c r="S106" s="94" t="str">
        <f t="shared" si="54"/>
        <v/>
      </c>
      <c r="T106" s="94" t="str">
        <f t="shared" si="55"/>
        <v/>
      </c>
      <c r="U106" s="94" t="str">
        <f t="shared" si="56"/>
        <v/>
      </c>
      <c r="V106" s="94" t="str">
        <f t="shared" si="57"/>
        <v/>
      </c>
      <c r="W106" s="94" t="str">
        <f t="shared" si="77"/>
        <v/>
      </c>
      <c r="X106" s="94" t="str">
        <f t="shared" si="58"/>
        <v/>
      </c>
      <c r="Y106" s="94" t="str">
        <f t="shared" si="59"/>
        <v/>
      </c>
      <c r="Z106" s="94" t="str">
        <f t="shared" si="78"/>
        <v/>
      </c>
      <c r="AA106" s="94" t="str">
        <f t="shared" si="60"/>
        <v/>
      </c>
      <c r="AB106" s="94" t="str">
        <f t="shared" si="61"/>
        <v/>
      </c>
      <c r="AC106" s="94" t="str">
        <f t="shared" si="62"/>
        <v/>
      </c>
      <c r="AD106" s="92">
        <f t="shared" si="63"/>
        <v>1</v>
      </c>
      <c r="AE106" s="92">
        <f t="shared" si="72"/>
        <v>1</v>
      </c>
      <c r="AF106" s="97">
        <f t="shared" si="73"/>
        <v>0.5</v>
      </c>
      <c r="AG106" s="92">
        <f t="shared" si="74"/>
        <v>0</v>
      </c>
      <c r="AH106" s="92">
        <f t="shared" si="75"/>
        <v>1</v>
      </c>
    </row>
    <row r="107" spans="1:34" x14ac:dyDescent="0.25">
      <c r="A107" s="92">
        <f t="shared" si="39"/>
        <v>105</v>
      </c>
      <c r="B107" s="49">
        <v>3791</v>
      </c>
      <c r="C107" s="115" t="s">
        <v>390</v>
      </c>
      <c r="D107" s="94" t="str">
        <f t="shared" si="40"/>
        <v/>
      </c>
      <c r="E107" s="94">
        <f t="shared" si="41"/>
        <v>1</v>
      </c>
      <c r="F107" s="94" t="str">
        <f t="shared" si="42"/>
        <v/>
      </c>
      <c r="G107" s="94" t="str">
        <f t="shared" si="43"/>
        <v/>
      </c>
      <c r="H107" s="94" t="str">
        <f t="shared" si="44"/>
        <v/>
      </c>
      <c r="I107" s="94" t="str">
        <f t="shared" si="45"/>
        <v/>
      </c>
      <c r="J107" s="94" t="str">
        <f t="shared" si="46"/>
        <v/>
      </c>
      <c r="K107" s="94" t="str">
        <f t="shared" si="47"/>
        <v/>
      </c>
      <c r="L107" s="94" t="str">
        <f t="shared" si="48"/>
        <v/>
      </c>
      <c r="M107" s="94" t="str">
        <f t="shared" si="49"/>
        <v/>
      </c>
      <c r="N107" s="94" t="str">
        <f t="shared" si="50"/>
        <v/>
      </c>
      <c r="O107" s="94" t="str">
        <f t="shared" si="76"/>
        <v/>
      </c>
      <c r="P107" s="94" t="str">
        <f t="shared" si="51"/>
        <v/>
      </c>
      <c r="Q107" s="94" t="str">
        <f t="shared" si="52"/>
        <v/>
      </c>
      <c r="R107" s="94" t="str">
        <f t="shared" si="53"/>
        <v/>
      </c>
      <c r="S107" s="94" t="str">
        <f t="shared" si="54"/>
        <v/>
      </c>
      <c r="T107" s="94" t="str">
        <f t="shared" si="55"/>
        <v/>
      </c>
      <c r="U107" s="94" t="str">
        <f t="shared" si="56"/>
        <v/>
      </c>
      <c r="V107" s="94" t="str">
        <f t="shared" si="57"/>
        <v/>
      </c>
      <c r="W107" s="94" t="str">
        <f t="shared" si="77"/>
        <v/>
      </c>
      <c r="X107" s="94" t="str">
        <f t="shared" si="58"/>
        <v/>
      </c>
      <c r="Y107" s="94" t="str">
        <f t="shared" si="59"/>
        <v/>
      </c>
      <c r="Z107" s="94" t="str">
        <f t="shared" si="78"/>
        <v/>
      </c>
      <c r="AA107" s="94" t="str">
        <f t="shared" si="60"/>
        <v/>
      </c>
      <c r="AB107" s="94" t="str">
        <f t="shared" si="61"/>
        <v/>
      </c>
      <c r="AC107" s="94" t="str">
        <f t="shared" si="62"/>
        <v/>
      </c>
      <c r="AD107" s="92">
        <f t="shared" si="63"/>
        <v>1</v>
      </c>
      <c r="AE107" s="92">
        <f t="shared" si="72"/>
        <v>1</v>
      </c>
      <c r="AF107" s="97">
        <f t="shared" si="73"/>
        <v>0.5</v>
      </c>
      <c r="AG107" s="92">
        <f t="shared" si="74"/>
        <v>0</v>
      </c>
      <c r="AH107" s="92">
        <f t="shared" si="75"/>
        <v>1</v>
      </c>
    </row>
    <row r="108" spans="1:34" x14ac:dyDescent="0.25">
      <c r="A108" s="92">
        <f t="shared" si="39"/>
        <v>105</v>
      </c>
      <c r="B108" s="49">
        <v>4979</v>
      </c>
      <c r="C108" s="115" t="s">
        <v>410</v>
      </c>
      <c r="D108" s="94">
        <f t="shared" si="40"/>
        <v>1</v>
      </c>
      <c r="E108" s="94" t="str">
        <f t="shared" si="41"/>
        <v/>
      </c>
      <c r="F108" s="94" t="str">
        <f t="shared" si="42"/>
        <v/>
      </c>
      <c r="G108" s="94" t="str">
        <f t="shared" si="43"/>
        <v/>
      </c>
      <c r="H108" s="94" t="str">
        <f t="shared" si="44"/>
        <v/>
      </c>
      <c r="I108" s="94" t="str">
        <f t="shared" si="45"/>
        <v/>
      </c>
      <c r="J108" s="94" t="str">
        <f t="shared" si="46"/>
        <v/>
      </c>
      <c r="K108" s="94" t="str">
        <f t="shared" si="47"/>
        <v/>
      </c>
      <c r="L108" s="94" t="str">
        <f t="shared" si="48"/>
        <v/>
      </c>
      <c r="M108" s="94" t="str">
        <f t="shared" si="49"/>
        <v/>
      </c>
      <c r="N108" s="94" t="str">
        <f t="shared" si="50"/>
        <v/>
      </c>
      <c r="O108" s="94" t="str">
        <f t="shared" si="76"/>
        <v/>
      </c>
      <c r="P108" s="94" t="str">
        <f t="shared" si="51"/>
        <v/>
      </c>
      <c r="Q108" s="94" t="str">
        <f t="shared" si="52"/>
        <v/>
      </c>
      <c r="R108" s="94" t="str">
        <f t="shared" si="53"/>
        <v/>
      </c>
      <c r="S108" s="94" t="str">
        <f t="shared" si="54"/>
        <v/>
      </c>
      <c r="T108" s="94" t="str">
        <f t="shared" si="55"/>
        <v/>
      </c>
      <c r="U108" s="94" t="str">
        <f t="shared" si="56"/>
        <v/>
      </c>
      <c r="V108" s="94" t="str">
        <f t="shared" si="57"/>
        <v/>
      </c>
      <c r="W108" s="94" t="str">
        <f t="shared" si="77"/>
        <v/>
      </c>
      <c r="X108" s="94" t="str">
        <f t="shared" si="58"/>
        <v/>
      </c>
      <c r="Y108" s="94" t="str">
        <f t="shared" si="59"/>
        <v/>
      </c>
      <c r="Z108" s="94" t="str">
        <f t="shared" si="78"/>
        <v/>
      </c>
      <c r="AA108" s="94" t="str">
        <f t="shared" si="60"/>
        <v/>
      </c>
      <c r="AB108" s="94" t="str">
        <f t="shared" si="61"/>
        <v/>
      </c>
      <c r="AC108" s="94" t="str">
        <f t="shared" si="62"/>
        <v/>
      </c>
      <c r="AD108" s="92">
        <f t="shared" si="63"/>
        <v>1</v>
      </c>
      <c r="AE108" s="92">
        <f t="shared" si="72"/>
        <v>1</v>
      </c>
      <c r="AF108" s="97">
        <f t="shared" si="73"/>
        <v>0.5</v>
      </c>
      <c r="AG108" s="92">
        <f t="shared" si="74"/>
        <v>0</v>
      </c>
      <c r="AH108" s="92">
        <f t="shared" si="75"/>
        <v>1</v>
      </c>
    </row>
    <row r="109" spans="1:34" x14ac:dyDescent="0.25">
      <c r="A109" s="92">
        <f t="shared" si="39"/>
        <v>105</v>
      </c>
      <c r="B109" s="49">
        <v>6011</v>
      </c>
      <c r="C109" s="115" t="s">
        <v>657</v>
      </c>
      <c r="D109" s="94" t="str">
        <f t="shared" si="40"/>
        <v/>
      </c>
      <c r="E109" s="94" t="str">
        <f t="shared" si="41"/>
        <v/>
      </c>
      <c r="F109" s="94" t="str">
        <f t="shared" si="42"/>
        <v/>
      </c>
      <c r="G109" s="94" t="str">
        <f t="shared" si="43"/>
        <v/>
      </c>
      <c r="H109" s="94" t="str">
        <f t="shared" si="44"/>
        <v/>
      </c>
      <c r="I109" s="94" t="str">
        <f t="shared" si="45"/>
        <v/>
      </c>
      <c r="J109" s="94" t="str">
        <f t="shared" si="46"/>
        <v/>
      </c>
      <c r="K109" s="94" t="str">
        <f t="shared" si="47"/>
        <v/>
      </c>
      <c r="L109" s="94" t="str">
        <f t="shared" si="48"/>
        <v/>
      </c>
      <c r="M109" s="94" t="str">
        <f t="shared" si="49"/>
        <v/>
      </c>
      <c r="N109" s="94" t="str">
        <f t="shared" si="50"/>
        <v/>
      </c>
      <c r="O109" s="94" t="str">
        <f t="shared" si="76"/>
        <v/>
      </c>
      <c r="P109" s="94" t="str">
        <f t="shared" si="51"/>
        <v/>
      </c>
      <c r="Q109" s="94" t="str">
        <f t="shared" si="52"/>
        <v/>
      </c>
      <c r="R109" s="94">
        <f t="shared" si="53"/>
        <v>1</v>
      </c>
      <c r="S109" s="94" t="str">
        <f t="shared" si="54"/>
        <v/>
      </c>
      <c r="T109" s="94" t="str">
        <f t="shared" si="55"/>
        <v/>
      </c>
      <c r="U109" s="94" t="str">
        <f t="shared" si="56"/>
        <v/>
      </c>
      <c r="V109" s="94" t="str">
        <f t="shared" si="57"/>
        <v/>
      </c>
      <c r="W109" s="94" t="str">
        <f t="shared" si="77"/>
        <v/>
      </c>
      <c r="X109" s="94" t="str">
        <f t="shared" si="58"/>
        <v/>
      </c>
      <c r="Y109" s="94" t="str">
        <f t="shared" si="59"/>
        <v/>
      </c>
      <c r="Z109" s="94" t="str">
        <f t="shared" si="78"/>
        <v/>
      </c>
      <c r="AA109" s="94" t="str">
        <f t="shared" si="60"/>
        <v/>
      </c>
      <c r="AB109" s="94" t="str">
        <f t="shared" si="61"/>
        <v/>
      </c>
      <c r="AC109" s="94" t="str">
        <f t="shared" si="62"/>
        <v/>
      </c>
      <c r="AD109" s="92">
        <f t="shared" si="63"/>
        <v>1</v>
      </c>
      <c r="AE109" s="92">
        <f t="shared" si="72"/>
        <v>1</v>
      </c>
      <c r="AF109" s="97">
        <f t="shared" si="73"/>
        <v>0.5</v>
      </c>
      <c r="AG109" s="92">
        <f t="shared" si="74"/>
        <v>0</v>
      </c>
      <c r="AH109" s="92">
        <f t="shared" si="75"/>
        <v>1</v>
      </c>
    </row>
    <row r="110" spans="1:34" x14ac:dyDescent="0.25">
      <c r="A110" s="92">
        <f t="shared" si="39"/>
        <v>105</v>
      </c>
      <c r="B110" s="49">
        <v>2639</v>
      </c>
      <c r="C110" s="115" t="s">
        <v>666</v>
      </c>
      <c r="D110" s="94" t="str">
        <f t="shared" si="40"/>
        <v/>
      </c>
      <c r="E110" s="94" t="str">
        <f t="shared" si="41"/>
        <v/>
      </c>
      <c r="F110" s="94" t="str">
        <f t="shared" si="42"/>
        <v/>
      </c>
      <c r="G110" s="94" t="str">
        <f t="shared" si="43"/>
        <v/>
      </c>
      <c r="H110" s="94" t="str">
        <f t="shared" si="44"/>
        <v/>
      </c>
      <c r="I110" s="94" t="str">
        <f t="shared" si="45"/>
        <v/>
      </c>
      <c r="J110" s="94" t="str">
        <f t="shared" si="46"/>
        <v/>
      </c>
      <c r="K110" s="94" t="str">
        <f t="shared" si="47"/>
        <v/>
      </c>
      <c r="L110" s="94" t="str">
        <f t="shared" si="48"/>
        <v/>
      </c>
      <c r="M110" s="94" t="str">
        <f t="shared" si="49"/>
        <v/>
      </c>
      <c r="N110" s="94" t="str">
        <f t="shared" si="50"/>
        <v/>
      </c>
      <c r="O110" s="94" t="str">
        <f t="shared" si="76"/>
        <v/>
      </c>
      <c r="P110" s="94" t="str">
        <f t="shared" si="51"/>
        <v/>
      </c>
      <c r="Q110" s="94" t="str">
        <f t="shared" si="52"/>
        <v/>
      </c>
      <c r="R110" s="94" t="str">
        <f t="shared" si="53"/>
        <v/>
      </c>
      <c r="S110" s="94" t="str">
        <f t="shared" si="54"/>
        <v/>
      </c>
      <c r="T110" s="94" t="str">
        <f t="shared" si="55"/>
        <v/>
      </c>
      <c r="U110" s="94" t="str">
        <f t="shared" si="56"/>
        <v/>
      </c>
      <c r="V110" s="94" t="str">
        <f t="shared" si="57"/>
        <v/>
      </c>
      <c r="W110" s="94" t="str">
        <f t="shared" si="77"/>
        <v/>
      </c>
      <c r="X110" s="94" t="str">
        <f t="shared" si="58"/>
        <v/>
      </c>
      <c r="Y110" s="94" t="str">
        <f t="shared" si="59"/>
        <v/>
      </c>
      <c r="Z110" s="94" t="str">
        <f t="shared" si="78"/>
        <v/>
      </c>
      <c r="AA110" s="94">
        <f t="shared" si="60"/>
        <v>1</v>
      </c>
      <c r="AB110" s="94" t="str">
        <f t="shared" si="61"/>
        <v/>
      </c>
      <c r="AC110" s="94" t="str">
        <f t="shared" si="62"/>
        <v/>
      </c>
      <c r="AD110" s="92">
        <f t="shared" si="63"/>
        <v>1</v>
      </c>
      <c r="AE110" s="92">
        <f t="shared" si="72"/>
        <v>1</v>
      </c>
      <c r="AF110" s="97">
        <f t="shared" si="73"/>
        <v>0.5</v>
      </c>
      <c r="AG110" s="92">
        <f t="shared" si="74"/>
        <v>0</v>
      </c>
      <c r="AH110" s="92">
        <f t="shared" si="75"/>
        <v>1</v>
      </c>
    </row>
    <row r="111" spans="1:34" x14ac:dyDescent="0.25">
      <c r="A111" s="92">
        <f t="shared" si="39"/>
        <v>105</v>
      </c>
      <c r="B111" s="49">
        <v>1561</v>
      </c>
      <c r="C111" s="115" t="s">
        <v>771</v>
      </c>
      <c r="D111" s="94" t="str">
        <f t="shared" si="40"/>
        <v/>
      </c>
      <c r="E111" s="94">
        <f t="shared" si="41"/>
        <v>1</v>
      </c>
      <c r="F111" s="94" t="str">
        <f t="shared" si="42"/>
        <v/>
      </c>
      <c r="G111" s="94" t="str">
        <f t="shared" si="43"/>
        <v/>
      </c>
      <c r="H111" s="94" t="str">
        <f t="shared" si="44"/>
        <v/>
      </c>
      <c r="I111" s="94" t="str">
        <f t="shared" si="45"/>
        <v/>
      </c>
      <c r="J111" s="94" t="str">
        <f t="shared" si="46"/>
        <v/>
      </c>
      <c r="K111" s="94" t="str">
        <f t="shared" si="47"/>
        <v/>
      </c>
      <c r="L111" s="94" t="str">
        <f t="shared" si="48"/>
        <v/>
      </c>
      <c r="M111" s="94" t="str">
        <f t="shared" si="49"/>
        <v/>
      </c>
      <c r="N111" s="94" t="str">
        <f t="shared" si="50"/>
        <v/>
      </c>
      <c r="O111" s="94" t="str">
        <f t="shared" si="76"/>
        <v/>
      </c>
      <c r="P111" s="94" t="str">
        <f t="shared" si="51"/>
        <v/>
      </c>
      <c r="Q111" s="94" t="str">
        <f t="shared" si="52"/>
        <v/>
      </c>
      <c r="R111" s="94" t="str">
        <f t="shared" si="53"/>
        <v/>
      </c>
      <c r="S111" s="94" t="str">
        <f t="shared" si="54"/>
        <v/>
      </c>
      <c r="T111" s="94" t="str">
        <f t="shared" si="55"/>
        <v/>
      </c>
      <c r="U111" s="94" t="str">
        <f t="shared" si="56"/>
        <v/>
      </c>
      <c r="V111" s="94" t="str">
        <f t="shared" si="57"/>
        <v/>
      </c>
      <c r="W111" s="94" t="str">
        <f t="shared" si="77"/>
        <v/>
      </c>
      <c r="X111" s="94" t="str">
        <f t="shared" si="58"/>
        <v/>
      </c>
      <c r="Y111" s="94" t="str">
        <f t="shared" si="59"/>
        <v/>
      </c>
      <c r="Z111" s="94" t="str">
        <f t="shared" si="78"/>
        <v/>
      </c>
      <c r="AA111" s="94" t="str">
        <f t="shared" si="60"/>
        <v/>
      </c>
      <c r="AB111" s="94" t="str">
        <f t="shared" si="61"/>
        <v/>
      </c>
      <c r="AC111" s="94" t="str">
        <f t="shared" si="62"/>
        <v/>
      </c>
      <c r="AD111" s="92">
        <f t="shared" si="63"/>
        <v>1</v>
      </c>
      <c r="AE111" s="92">
        <f t="shared" si="72"/>
        <v>1</v>
      </c>
      <c r="AF111" s="97">
        <f t="shared" si="73"/>
        <v>0.5</v>
      </c>
      <c r="AG111" s="92">
        <f t="shared" si="74"/>
        <v>0</v>
      </c>
      <c r="AH111" s="92">
        <f t="shared" si="75"/>
        <v>1</v>
      </c>
    </row>
    <row r="112" spans="1:34" x14ac:dyDescent="0.25">
      <c r="A112" s="92">
        <f t="shared" si="39"/>
        <v>105</v>
      </c>
      <c r="B112" s="49">
        <v>2286</v>
      </c>
      <c r="C112" s="115" t="s">
        <v>678</v>
      </c>
      <c r="D112" s="94" t="str">
        <f t="shared" si="40"/>
        <v/>
      </c>
      <c r="E112" s="94" t="str">
        <f t="shared" si="41"/>
        <v/>
      </c>
      <c r="F112" s="94" t="str">
        <f t="shared" si="42"/>
        <v/>
      </c>
      <c r="G112" s="94" t="str">
        <f t="shared" si="43"/>
        <v/>
      </c>
      <c r="H112" s="94" t="str">
        <f t="shared" si="44"/>
        <v/>
      </c>
      <c r="I112" s="94" t="str">
        <f t="shared" si="45"/>
        <v/>
      </c>
      <c r="J112" s="94" t="str">
        <f t="shared" si="46"/>
        <v/>
      </c>
      <c r="K112" s="94" t="str">
        <f t="shared" si="47"/>
        <v/>
      </c>
      <c r="L112" s="94" t="str">
        <f t="shared" si="48"/>
        <v/>
      </c>
      <c r="M112" s="94" t="str">
        <f t="shared" si="49"/>
        <v/>
      </c>
      <c r="N112" s="94" t="str">
        <f t="shared" si="50"/>
        <v/>
      </c>
      <c r="O112" s="94" t="str">
        <f t="shared" si="76"/>
        <v/>
      </c>
      <c r="P112" s="94" t="str">
        <f t="shared" si="51"/>
        <v/>
      </c>
      <c r="Q112" s="94" t="str">
        <f t="shared" si="52"/>
        <v/>
      </c>
      <c r="R112" s="94" t="str">
        <f t="shared" si="53"/>
        <v/>
      </c>
      <c r="S112" s="94" t="str">
        <f t="shared" si="54"/>
        <v/>
      </c>
      <c r="T112" s="94" t="str">
        <f t="shared" si="55"/>
        <v/>
      </c>
      <c r="U112" s="94">
        <f t="shared" si="56"/>
        <v>1</v>
      </c>
      <c r="V112" s="94" t="str">
        <f t="shared" si="57"/>
        <v/>
      </c>
      <c r="W112" s="94" t="str">
        <f t="shared" si="77"/>
        <v/>
      </c>
      <c r="X112" s="94" t="str">
        <f t="shared" si="58"/>
        <v/>
      </c>
      <c r="Y112" s="94" t="str">
        <f t="shared" si="59"/>
        <v/>
      </c>
      <c r="Z112" s="94" t="str">
        <f t="shared" si="78"/>
        <v/>
      </c>
      <c r="AA112" s="94" t="str">
        <f t="shared" si="60"/>
        <v/>
      </c>
      <c r="AB112" s="94" t="str">
        <f t="shared" si="61"/>
        <v/>
      </c>
      <c r="AC112" s="94" t="str">
        <f t="shared" si="62"/>
        <v/>
      </c>
      <c r="AD112" s="92">
        <f t="shared" si="63"/>
        <v>1</v>
      </c>
      <c r="AE112" s="92">
        <f t="shared" si="72"/>
        <v>1</v>
      </c>
      <c r="AF112" s="97">
        <f t="shared" si="73"/>
        <v>0.5</v>
      </c>
      <c r="AG112" s="92">
        <f t="shared" si="74"/>
        <v>0</v>
      </c>
      <c r="AH112" s="92">
        <f t="shared" si="75"/>
        <v>1</v>
      </c>
    </row>
    <row r="113" spans="1:34" x14ac:dyDescent="0.25">
      <c r="A113" s="92">
        <f t="shared" si="39"/>
        <v>105</v>
      </c>
      <c r="B113" s="49">
        <v>4739</v>
      </c>
      <c r="C113" s="115" t="s">
        <v>429</v>
      </c>
      <c r="D113" s="94" t="str">
        <f t="shared" si="40"/>
        <v/>
      </c>
      <c r="E113" s="94" t="str">
        <f t="shared" si="41"/>
        <v/>
      </c>
      <c r="F113" s="94">
        <f t="shared" si="42"/>
        <v>1</v>
      </c>
      <c r="G113" s="94">
        <f t="shared" si="43"/>
        <v>0</v>
      </c>
      <c r="H113" s="94" t="str">
        <f t="shared" si="44"/>
        <v/>
      </c>
      <c r="I113" s="94" t="str">
        <f t="shared" si="45"/>
        <v/>
      </c>
      <c r="J113" s="94" t="str">
        <f t="shared" si="46"/>
        <v/>
      </c>
      <c r="K113" s="94" t="str">
        <f t="shared" si="47"/>
        <v/>
      </c>
      <c r="L113" s="94" t="str">
        <f t="shared" si="48"/>
        <v/>
      </c>
      <c r="M113" s="94" t="str">
        <f t="shared" si="49"/>
        <v/>
      </c>
      <c r="N113" s="94" t="str">
        <f t="shared" si="50"/>
        <v/>
      </c>
      <c r="O113" s="94" t="str">
        <f t="shared" si="76"/>
        <v/>
      </c>
      <c r="P113" s="94" t="str">
        <f t="shared" si="51"/>
        <v/>
      </c>
      <c r="Q113" s="94" t="str">
        <f t="shared" si="52"/>
        <v/>
      </c>
      <c r="R113" s="94" t="str">
        <f t="shared" si="53"/>
        <v/>
      </c>
      <c r="S113" s="94" t="str">
        <f t="shared" si="54"/>
        <v/>
      </c>
      <c r="T113" s="94" t="str">
        <f t="shared" si="55"/>
        <v/>
      </c>
      <c r="U113" s="94" t="str">
        <f t="shared" si="56"/>
        <v/>
      </c>
      <c r="V113" s="94" t="str">
        <f t="shared" si="57"/>
        <v/>
      </c>
      <c r="W113" s="94" t="str">
        <f t="shared" si="77"/>
        <v/>
      </c>
      <c r="X113" s="94" t="str">
        <f t="shared" si="58"/>
        <v/>
      </c>
      <c r="Y113" s="94" t="str">
        <f t="shared" si="59"/>
        <v/>
      </c>
      <c r="Z113" s="94" t="str">
        <f t="shared" si="78"/>
        <v/>
      </c>
      <c r="AA113" s="94" t="str">
        <f t="shared" si="60"/>
        <v/>
      </c>
      <c r="AB113" s="94" t="str">
        <f t="shared" si="61"/>
        <v/>
      </c>
      <c r="AC113" s="94" t="str">
        <f t="shared" si="62"/>
        <v/>
      </c>
      <c r="AD113" s="92">
        <f t="shared" si="63"/>
        <v>1</v>
      </c>
      <c r="AE113" s="92">
        <f t="shared" si="72"/>
        <v>2</v>
      </c>
      <c r="AF113" s="97">
        <f t="shared" si="73"/>
        <v>0.25</v>
      </c>
      <c r="AG113" s="92">
        <f t="shared" si="74"/>
        <v>0</v>
      </c>
      <c r="AH113" s="92">
        <f t="shared" si="75"/>
        <v>1</v>
      </c>
    </row>
    <row r="114" spans="1:34" x14ac:dyDescent="0.25">
      <c r="A114" s="92">
        <f t="shared" si="39"/>
        <v>105</v>
      </c>
      <c r="B114" s="49">
        <v>2909</v>
      </c>
      <c r="C114" s="115" t="s">
        <v>720</v>
      </c>
      <c r="D114" s="94" t="str">
        <f t="shared" si="40"/>
        <v/>
      </c>
      <c r="E114" s="94" t="str">
        <f t="shared" si="41"/>
        <v/>
      </c>
      <c r="F114" s="94" t="str">
        <f t="shared" si="42"/>
        <v/>
      </c>
      <c r="G114" s="94" t="str">
        <f t="shared" si="43"/>
        <v/>
      </c>
      <c r="H114" s="94" t="str">
        <f t="shared" si="44"/>
        <v/>
      </c>
      <c r="I114" s="94" t="str">
        <f t="shared" si="45"/>
        <v/>
      </c>
      <c r="J114" s="94" t="str">
        <f t="shared" si="46"/>
        <v/>
      </c>
      <c r="K114" s="94">
        <f t="shared" si="47"/>
        <v>1</v>
      </c>
      <c r="L114" s="94" t="str">
        <f t="shared" si="48"/>
        <v/>
      </c>
      <c r="M114" s="94" t="str">
        <f t="shared" si="49"/>
        <v/>
      </c>
      <c r="N114" s="94">
        <f t="shared" si="50"/>
        <v>0</v>
      </c>
      <c r="O114" s="94" t="str">
        <f t="shared" si="76"/>
        <v/>
      </c>
      <c r="P114" s="94" t="str">
        <f t="shared" si="51"/>
        <v/>
      </c>
      <c r="Q114" s="94" t="str">
        <f t="shared" si="52"/>
        <v/>
      </c>
      <c r="R114" s="94" t="str">
        <f t="shared" si="53"/>
        <v/>
      </c>
      <c r="S114" s="94" t="str">
        <f t="shared" si="54"/>
        <v/>
      </c>
      <c r="T114" s="94" t="str">
        <f t="shared" si="55"/>
        <v/>
      </c>
      <c r="U114" s="94" t="str">
        <f t="shared" si="56"/>
        <v/>
      </c>
      <c r="V114" s="94" t="str">
        <f t="shared" si="57"/>
        <v/>
      </c>
      <c r="W114" s="94" t="str">
        <f t="shared" si="77"/>
        <v/>
      </c>
      <c r="X114" s="94" t="str">
        <f t="shared" si="58"/>
        <v/>
      </c>
      <c r="Y114" s="94" t="str">
        <f t="shared" si="59"/>
        <v/>
      </c>
      <c r="Z114" s="94" t="str">
        <f t="shared" si="78"/>
        <v/>
      </c>
      <c r="AA114" s="94" t="str">
        <f t="shared" si="60"/>
        <v/>
      </c>
      <c r="AB114" s="94" t="str">
        <f t="shared" si="61"/>
        <v/>
      </c>
      <c r="AC114" s="94" t="str">
        <f t="shared" si="62"/>
        <v/>
      </c>
      <c r="AD114" s="92">
        <f t="shared" si="63"/>
        <v>1</v>
      </c>
      <c r="AE114" s="92">
        <f t="shared" si="72"/>
        <v>2</v>
      </c>
      <c r="AF114" s="97">
        <f t="shared" si="73"/>
        <v>0.25</v>
      </c>
      <c r="AG114" s="92">
        <f t="shared" si="74"/>
        <v>0</v>
      </c>
      <c r="AH114" s="92">
        <f t="shared" si="75"/>
        <v>1</v>
      </c>
    </row>
    <row r="115" spans="1:34" x14ac:dyDescent="0.25">
      <c r="A115" s="92">
        <f t="shared" si="39"/>
        <v>105</v>
      </c>
      <c r="B115" s="49">
        <v>2981</v>
      </c>
      <c r="C115" s="115" t="s">
        <v>722</v>
      </c>
      <c r="D115" s="94" t="str">
        <f t="shared" si="40"/>
        <v/>
      </c>
      <c r="E115" s="94" t="str">
        <f t="shared" si="41"/>
        <v/>
      </c>
      <c r="F115" s="94" t="str">
        <f t="shared" si="42"/>
        <v/>
      </c>
      <c r="G115" s="94" t="str">
        <f t="shared" si="43"/>
        <v/>
      </c>
      <c r="H115" s="94" t="str">
        <f t="shared" si="44"/>
        <v/>
      </c>
      <c r="I115" s="94" t="str">
        <f t="shared" si="45"/>
        <v/>
      </c>
      <c r="J115" s="94" t="str">
        <f t="shared" si="46"/>
        <v/>
      </c>
      <c r="K115" s="94" t="str">
        <f t="shared" si="47"/>
        <v/>
      </c>
      <c r="L115" s="94" t="str">
        <f t="shared" si="48"/>
        <v/>
      </c>
      <c r="M115" s="94" t="str">
        <f t="shared" si="49"/>
        <v/>
      </c>
      <c r="N115" s="94">
        <f t="shared" si="50"/>
        <v>0</v>
      </c>
      <c r="O115" s="94" t="str">
        <f t="shared" si="76"/>
        <v/>
      </c>
      <c r="P115" s="94" t="str">
        <f t="shared" si="51"/>
        <v/>
      </c>
      <c r="Q115" s="94" t="str">
        <f t="shared" si="52"/>
        <v/>
      </c>
      <c r="R115" s="94" t="str">
        <f t="shared" si="53"/>
        <v/>
      </c>
      <c r="S115" s="94" t="str">
        <f t="shared" si="54"/>
        <v/>
      </c>
      <c r="T115" s="94" t="str">
        <f t="shared" si="55"/>
        <v/>
      </c>
      <c r="U115" s="94">
        <f t="shared" si="56"/>
        <v>1</v>
      </c>
      <c r="V115" s="94" t="str">
        <f t="shared" si="57"/>
        <v/>
      </c>
      <c r="W115" s="94" t="str">
        <f t="shared" si="77"/>
        <v/>
      </c>
      <c r="X115" s="94" t="str">
        <f t="shared" si="58"/>
        <v/>
      </c>
      <c r="Y115" s="94" t="str">
        <f t="shared" si="59"/>
        <v/>
      </c>
      <c r="Z115" s="94" t="str">
        <f t="shared" si="78"/>
        <v/>
      </c>
      <c r="AA115" s="94" t="str">
        <f t="shared" si="60"/>
        <v/>
      </c>
      <c r="AB115" s="94" t="str">
        <f t="shared" si="61"/>
        <v/>
      </c>
      <c r="AC115" s="94" t="str">
        <f t="shared" si="62"/>
        <v/>
      </c>
      <c r="AD115" s="92">
        <f t="shared" si="63"/>
        <v>1</v>
      </c>
      <c r="AE115" s="92">
        <f t="shared" si="72"/>
        <v>2</v>
      </c>
      <c r="AF115" s="97">
        <f t="shared" si="73"/>
        <v>0.25</v>
      </c>
      <c r="AG115" s="92">
        <f t="shared" si="74"/>
        <v>0</v>
      </c>
      <c r="AH115" s="92">
        <f t="shared" si="75"/>
        <v>1</v>
      </c>
    </row>
    <row r="116" spans="1:34" x14ac:dyDescent="0.25">
      <c r="A116" s="92">
        <f t="shared" si="39"/>
        <v>105</v>
      </c>
      <c r="B116" s="116">
        <v>7801</v>
      </c>
      <c r="C116" s="118" t="s">
        <v>811</v>
      </c>
      <c r="D116" s="94" t="str">
        <f t="shared" si="40"/>
        <v/>
      </c>
      <c r="E116" s="94" t="str">
        <f t="shared" si="41"/>
        <v/>
      </c>
      <c r="F116" s="94" t="str">
        <f t="shared" si="42"/>
        <v/>
      </c>
      <c r="G116" s="94" t="str">
        <f t="shared" si="43"/>
        <v/>
      </c>
      <c r="H116" s="94" t="str">
        <f t="shared" si="44"/>
        <v/>
      </c>
      <c r="I116" s="94" t="str">
        <f t="shared" si="45"/>
        <v/>
      </c>
      <c r="J116" s="94" t="str">
        <f t="shared" si="46"/>
        <v/>
      </c>
      <c r="K116" s="94" t="str">
        <f t="shared" si="47"/>
        <v/>
      </c>
      <c r="L116" s="94" t="str">
        <f t="shared" si="48"/>
        <v/>
      </c>
      <c r="M116" s="94" t="str">
        <f t="shared" si="49"/>
        <v/>
      </c>
      <c r="N116" s="94" t="str">
        <f t="shared" si="50"/>
        <v/>
      </c>
      <c r="O116" s="94" t="str">
        <f t="shared" si="76"/>
        <v/>
      </c>
      <c r="P116" s="94" t="str">
        <f t="shared" si="51"/>
        <v/>
      </c>
      <c r="Q116" s="94" t="str">
        <f t="shared" si="52"/>
        <v/>
      </c>
      <c r="R116" s="94" t="str">
        <f t="shared" si="53"/>
        <v/>
      </c>
      <c r="S116" s="94">
        <f t="shared" si="54"/>
        <v>1</v>
      </c>
      <c r="T116" s="94" t="str">
        <f t="shared" si="55"/>
        <v/>
      </c>
      <c r="U116" s="94" t="str">
        <f t="shared" si="56"/>
        <v/>
      </c>
      <c r="V116" s="94" t="str">
        <f t="shared" si="57"/>
        <v/>
      </c>
      <c r="W116" s="94" t="str">
        <f t="shared" si="77"/>
        <v/>
      </c>
      <c r="X116" s="94" t="str">
        <f t="shared" si="58"/>
        <v/>
      </c>
      <c r="Y116" s="94" t="str">
        <f t="shared" si="59"/>
        <v/>
      </c>
      <c r="Z116" s="94" t="str">
        <f t="shared" si="78"/>
        <v/>
      </c>
      <c r="AA116" s="94" t="str">
        <f t="shared" si="60"/>
        <v/>
      </c>
      <c r="AB116" s="94" t="str">
        <f t="shared" si="61"/>
        <v/>
      </c>
      <c r="AC116" s="94" t="str">
        <f t="shared" si="62"/>
        <v/>
      </c>
      <c r="AD116" s="92">
        <f t="shared" si="63"/>
        <v>1</v>
      </c>
      <c r="AE116" s="92"/>
      <c r="AF116" s="92"/>
      <c r="AG116" s="92"/>
      <c r="AH116" s="92"/>
    </row>
    <row r="117" spans="1:34" x14ac:dyDescent="0.25">
      <c r="A117" s="92">
        <f t="shared" si="39"/>
        <v>105</v>
      </c>
      <c r="B117" s="116">
        <v>7895</v>
      </c>
      <c r="C117" s="118" t="s">
        <v>814</v>
      </c>
      <c r="D117" s="94" t="str">
        <f t="shared" si="40"/>
        <v/>
      </c>
      <c r="E117" s="94" t="str">
        <f t="shared" si="41"/>
        <v/>
      </c>
      <c r="F117" s="94" t="str">
        <f t="shared" si="42"/>
        <v/>
      </c>
      <c r="G117" s="94" t="str">
        <f t="shared" si="43"/>
        <v/>
      </c>
      <c r="H117" s="94" t="str">
        <f t="shared" si="44"/>
        <v/>
      </c>
      <c r="I117" s="94" t="str">
        <f t="shared" si="45"/>
        <v/>
      </c>
      <c r="J117" s="94" t="str">
        <f t="shared" si="46"/>
        <v/>
      </c>
      <c r="K117" s="94" t="str">
        <f t="shared" si="47"/>
        <v/>
      </c>
      <c r="L117" s="94" t="str">
        <f t="shared" si="48"/>
        <v/>
      </c>
      <c r="M117" s="94" t="str">
        <f t="shared" si="49"/>
        <v/>
      </c>
      <c r="N117" s="94" t="str">
        <f t="shared" si="50"/>
        <v/>
      </c>
      <c r="O117" s="94" t="str">
        <f t="shared" si="76"/>
        <v/>
      </c>
      <c r="P117" s="94" t="str">
        <f t="shared" si="51"/>
        <v/>
      </c>
      <c r="Q117" s="94" t="str">
        <f t="shared" si="52"/>
        <v/>
      </c>
      <c r="R117" s="94" t="str">
        <f t="shared" si="53"/>
        <v/>
      </c>
      <c r="S117" s="94" t="str">
        <f t="shared" si="54"/>
        <v/>
      </c>
      <c r="T117" s="94" t="str">
        <f t="shared" si="55"/>
        <v/>
      </c>
      <c r="U117" s="94">
        <f t="shared" si="56"/>
        <v>1</v>
      </c>
      <c r="V117" s="94">
        <f t="shared" si="57"/>
        <v>0</v>
      </c>
      <c r="W117" s="94" t="str">
        <f t="shared" si="77"/>
        <v/>
      </c>
      <c r="X117" s="94" t="str">
        <f t="shared" si="58"/>
        <v/>
      </c>
      <c r="Y117" s="94" t="str">
        <f t="shared" si="59"/>
        <v/>
      </c>
      <c r="Z117" s="94" t="str">
        <f t="shared" si="78"/>
        <v/>
      </c>
      <c r="AA117" s="94" t="str">
        <f t="shared" si="60"/>
        <v/>
      </c>
      <c r="AB117" s="94" t="str">
        <f t="shared" si="61"/>
        <v/>
      </c>
      <c r="AC117" s="94" t="str">
        <f t="shared" si="62"/>
        <v/>
      </c>
      <c r="AD117" s="92">
        <f t="shared" si="63"/>
        <v>1</v>
      </c>
      <c r="AE117" s="92"/>
      <c r="AF117" s="92"/>
      <c r="AG117" s="92"/>
      <c r="AH117" s="92"/>
    </row>
    <row r="118" spans="1:34" x14ac:dyDescent="0.25">
      <c r="A118" s="92">
        <f t="shared" si="39"/>
        <v>117</v>
      </c>
      <c r="B118" s="49">
        <v>4860</v>
      </c>
      <c r="C118" s="115" t="s">
        <v>316</v>
      </c>
      <c r="D118" s="94" t="str">
        <f t="shared" si="40"/>
        <v/>
      </c>
      <c r="E118" s="94" t="str">
        <f t="shared" si="41"/>
        <v/>
      </c>
      <c r="F118" s="94" t="str">
        <f t="shared" si="42"/>
        <v/>
      </c>
      <c r="G118" s="94" t="str">
        <f t="shared" si="43"/>
        <v/>
      </c>
      <c r="H118" s="94" t="str">
        <f t="shared" si="44"/>
        <v/>
      </c>
      <c r="I118" s="94" t="str">
        <f t="shared" si="45"/>
        <v/>
      </c>
      <c r="J118" s="94" t="str">
        <f t="shared" si="46"/>
        <v/>
      </c>
      <c r="K118" s="94" t="str">
        <f t="shared" si="47"/>
        <v/>
      </c>
      <c r="L118" s="94" t="str">
        <f t="shared" si="48"/>
        <v/>
      </c>
      <c r="M118" s="94" t="str">
        <f t="shared" si="49"/>
        <v/>
      </c>
      <c r="N118" s="94" t="str">
        <f t="shared" si="50"/>
        <v/>
      </c>
      <c r="O118" s="94" t="str">
        <f t="shared" si="76"/>
        <v/>
      </c>
      <c r="P118" s="94" t="str">
        <f t="shared" si="51"/>
        <v/>
      </c>
      <c r="Q118" s="94" t="str">
        <f t="shared" si="52"/>
        <v/>
      </c>
      <c r="R118" s="94">
        <f t="shared" si="53"/>
        <v>0</v>
      </c>
      <c r="S118" s="94" t="str">
        <f t="shared" si="54"/>
        <v/>
      </c>
      <c r="T118" s="94" t="str">
        <f t="shared" si="55"/>
        <v/>
      </c>
      <c r="U118" s="94" t="str">
        <f t="shared" si="56"/>
        <v/>
      </c>
      <c r="V118" s="94" t="str">
        <f t="shared" si="57"/>
        <v/>
      </c>
      <c r="W118" s="94" t="str">
        <f t="shared" si="77"/>
        <v/>
      </c>
      <c r="X118" s="94" t="str">
        <f t="shared" si="58"/>
        <v/>
      </c>
      <c r="Y118" s="94" t="str">
        <f t="shared" si="59"/>
        <v/>
      </c>
      <c r="Z118" s="94" t="str">
        <f t="shared" si="78"/>
        <v/>
      </c>
      <c r="AA118" s="94" t="str">
        <f t="shared" si="60"/>
        <v/>
      </c>
      <c r="AB118" s="94" t="str">
        <f t="shared" si="61"/>
        <v/>
      </c>
      <c r="AC118" s="94" t="str">
        <f t="shared" si="62"/>
        <v/>
      </c>
      <c r="AD118" s="92">
        <f t="shared" si="63"/>
        <v>0</v>
      </c>
      <c r="AE118" s="92">
        <f t="shared" ref="AE118:AE132" si="79">IF(B118&lt;&gt;"",COUNT(D118:AC118),"")</f>
        <v>1</v>
      </c>
      <c r="AF118" s="97">
        <f t="shared" ref="AF118:AF132" si="80">IFERROR(((AG118*2)+(AH118*1))/(AE118*2),"")</f>
        <v>0</v>
      </c>
      <c r="AG118" s="92">
        <f t="shared" ref="AG118:AG132" si="81">IF(B118&lt;&gt;"",COUNTIF(D118:AC118,"=2"),"")</f>
        <v>0</v>
      </c>
      <c r="AH118" s="92">
        <f t="shared" ref="AH118:AH132" si="82">IF(B118&lt;&gt;"",COUNTIF(D118:AC118,"=1"),"")</f>
        <v>0</v>
      </c>
    </row>
    <row r="119" spans="1:34" x14ac:dyDescent="0.25">
      <c r="A119" s="92">
        <f t="shared" si="39"/>
        <v>117</v>
      </c>
      <c r="B119" s="49">
        <v>2638</v>
      </c>
      <c r="C119" s="115" t="s">
        <v>787</v>
      </c>
      <c r="D119" s="94" t="str">
        <f t="shared" si="40"/>
        <v/>
      </c>
      <c r="E119" s="94" t="str">
        <f t="shared" si="41"/>
        <v/>
      </c>
      <c r="F119" s="94" t="str">
        <f t="shared" si="42"/>
        <v/>
      </c>
      <c r="G119" s="94" t="str">
        <f t="shared" si="43"/>
        <v/>
      </c>
      <c r="H119" s="94" t="str">
        <f t="shared" si="44"/>
        <v/>
      </c>
      <c r="I119" s="94" t="str">
        <f t="shared" si="45"/>
        <v/>
      </c>
      <c r="J119" s="94" t="str">
        <f t="shared" si="46"/>
        <v/>
      </c>
      <c r="K119" s="94" t="str">
        <f t="shared" si="47"/>
        <v/>
      </c>
      <c r="L119" s="94" t="str">
        <f t="shared" si="48"/>
        <v/>
      </c>
      <c r="M119" s="94" t="str">
        <f t="shared" si="49"/>
        <v/>
      </c>
      <c r="N119" s="94" t="str">
        <f t="shared" si="50"/>
        <v/>
      </c>
      <c r="O119" s="94" t="str">
        <f t="shared" si="76"/>
        <v/>
      </c>
      <c r="P119" s="94" t="str">
        <f t="shared" si="51"/>
        <v/>
      </c>
      <c r="Q119" s="94" t="str">
        <f t="shared" si="52"/>
        <v/>
      </c>
      <c r="R119" s="94" t="str">
        <f t="shared" si="53"/>
        <v/>
      </c>
      <c r="S119" s="94" t="str">
        <f t="shared" si="54"/>
        <v/>
      </c>
      <c r="T119" s="94">
        <f t="shared" si="55"/>
        <v>0</v>
      </c>
      <c r="U119" s="94" t="str">
        <f t="shared" si="56"/>
        <v/>
      </c>
      <c r="V119" s="94" t="str">
        <f t="shared" si="57"/>
        <v/>
      </c>
      <c r="W119" s="94" t="str">
        <f t="shared" si="77"/>
        <v/>
      </c>
      <c r="X119" s="94" t="str">
        <f t="shared" si="58"/>
        <v/>
      </c>
      <c r="Y119" s="94" t="str">
        <f t="shared" si="59"/>
        <v/>
      </c>
      <c r="Z119" s="94" t="str">
        <f t="shared" si="78"/>
        <v/>
      </c>
      <c r="AA119" s="94" t="str">
        <f t="shared" si="60"/>
        <v/>
      </c>
      <c r="AB119" s="94" t="str">
        <f t="shared" si="61"/>
        <v/>
      </c>
      <c r="AC119" s="94" t="str">
        <f t="shared" si="62"/>
        <v/>
      </c>
      <c r="AD119" s="92">
        <f t="shared" si="63"/>
        <v>0</v>
      </c>
      <c r="AE119" s="92">
        <f t="shared" si="79"/>
        <v>1</v>
      </c>
      <c r="AF119" s="97">
        <f t="shared" si="80"/>
        <v>0</v>
      </c>
      <c r="AG119" s="92">
        <f t="shared" si="81"/>
        <v>0</v>
      </c>
      <c r="AH119" s="92">
        <f t="shared" si="82"/>
        <v>0</v>
      </c>
    </row>
    <row r="120" spans="1:34" x14ac:dyDescent="0.25">
      <c r="A120" s="92">
        <f t="shared" si="39"/>
        <v>117</v>
      </c>
      <c r="B120" s="49">
        <v>3327</v>
      </c>
      <c r="C120" s="115" t="s">
        <v>402</v>
      </c>
      <c r="D120" s="94" t="str">
        <f t="shared" si="40"/>
        <v/>
      </c>
      <c r="E120" s="94" t="str">
        <f t="shared" si="41"/>
        <v/>
      </c>
      <c r="F120" s="94" t="str">
        <f t="shared" si="42"/>
        <v/>
      </c>
      <c r="G120" s="94" t="str">
        <f t="shared" si="43"/>
        <v/>
      </c>
      <c r="H120" s="94" t="str">
        <f t="shared" si="44"/>
        <v/>
      </c>
      <c r="I120" s="94" t="str">
        <f t="shared" si="45"/>
        <v/>
      </c>
      <c r="J120" s="94" t="str">
        <f t="shared" si="46"/>
        <v/>
      </c>
      <c r="K120" s="94" t="str">
        <f t="shared" si="47"/>
        <v/>
      </c>
      <c r="L120" s="94" t="str">
        <f t="shared" si="48"/>
        <v/>
      </c>
      <c r="M120" s="94" t="str">
        <f t="shared" si="49"/>
        <v/>
      </c>
      <c r="N120" s="94" t="str">
        <f t="shared" si="50"/>
        <v/>
      </c>
      <c r="O120" s="94" t="str">
        <f t="shared" si="76"/>
        <v/>
      </c>
      <c r="P120" s="94" t="str">
        <f t="shared" si="51"/>
        <v/>
      </c>
      <c r="Q120" s="94" t="str">
        <f t="shared" si="52"/>
        <v/>
      </c>
      <c r="R120" s="94">
        <f t="shared" si="53"/>
        <v>0</v>
      </c>
      <c r="S120" s="94" t="str">
        <f t="shared" si="54"/>
        <v/>
      </c>
      <c r="T120" s="94" t="str">
        <f t="shared" si="55"/>
        <v/>
      </c>
      <c r="U120" s="94" t="str">
        <f t="shared" si="56"/>
        <v/>
      </c>
      <c r="V120" s="94" t="str">
        <f t="shared" si="57"/>
        <v/>
      </c>
      <c r="W120" s="94" t="str">
        <f t="shared" si="77"/>
        <v/>
      </c>
      <c r="X120" s="94" t="str">
        <f t="shared" si="58"/>
        <v/>
      </c>
      <c r="Y120" s="94" t="str">
        <f t="shared" si="59"/>
        <v/>
      </c>
      <c r="Z120" s="94" t="str">
        <f t="shared" si="78"/>
        <v/>
      </c>
      <c r="AA120" s="94" t="str">
        <f t="shared" si="60"/>
        <v/>
      </c>
      <c r="AB120" s="94" t="str">
        <f t="shared" si="61"/>
        <v/>
      </c>
      <c r="AC120" s="94" t="str">
        <f t="shared" si="62"/>
        <v/>
      </c>
      <c r="AD120" s="92">
        <f t="shared" si="63"/>
        <v>0</v>
      </c>
      <c r="AE120" s="92">
        <f t="shared" si="79"/>
        <v>1</v>
      </c>
      <c r="AF120" s="97">
        <f t="shared" si="80"/>
        <v>0</v>
      </c>
      <c r="AG120" s="92">
        <f t="shared" si="81"/>
        <v>0</v>
      </c>
      <c r="AH120" s="92">
        <f t="shared" si="82"/>
        <v>0</v>
      </c>
    </row>
    <row r="121" spans="1:34" x14ac:dyDescent="0.25">
      <c r="A121" s="92">
        <f t="shared" si="39"/>
        <v>117</v>
      </c>
      <c r="B121" s="49">
        <v>5741</v>
      </c>
      <c r="C121" s="115" t="s">
        <v>423</v>
      </c>
      <c r="D121" s="94" t="str">
        <f t="shared" si="40"/>
        <v/>
      </c>
      <c r="E121" s="94" t="str">
        <f t="shared" si="41"/>
        <v/>
      </c>
      <c r="F121" s="94" t="str">
        <f t="shared" si="42"/>
        <v/>
      </c>
      <c r="G121" s="94" t="str">
        <f t="shared" si="43"/>
        <v/>
      </c>
      <c r="H121" s="94" t="str">
        <f t="shared" si="44"/>
        <v/>
      </c>
      <c r="I121" s="94" t="str">
        <f t="shared" si="45"/>
        <v/>
      </c>
      <c r="J121" s="94" t="str">
        <f t="shared" si="46"/>
        <v/>
      </c>
      <c r="K121" s="94" t="str">
        <f t="shared" si="47"/>
        <v/>
      </c>
      <c r="L121" s="94" t="str">
        <f t="shared" si="48"/>
        <v/>
      </c>
      <c r="M121" s="94">
        <f t="shared" si="49"/>
        <v>0</v>
      </c>
      <c r="N121" s="94" t="str">
        <f t="shared" si="50"/>
        <v/>
      </c>
      <c r="O121" s="94" t="str">
        <f t="shared" si="76"/>
        <v/>
      </c>
      <c r="P121" s="94" t="str">
        <f t="shared" si="51"/>
        <v/>
      </c>
      <c r="Q121" s="94" t="str">
        <f t="shared" si="52"/>
        <v/>
      </c>
      <c r="R121" s="94" t="str">
        <f t="shared" si="53"/>
        <v/>
      </c>
      <c r="S121" s="94" t="str">
        <f t="shared" si="54"/>
        <v/>
      </c>
      <c r="T121" s="94" t="str">
        <f t="shared" si="55"/>
        <v/>
      </c>
      <c r="U121" s="94" t="str">
        <f t="shared" si="56"/>
        <v/>
      </c>
      <c r="V121" s="94" t="str">
        <f t="shared" si="57"/>
        <v/>
      </c>
      <c r="W121" s="94" t="str">
        <f t="shared" si="77"/>
        <v/>
      </c>
      <c r="X121" s="94" t="str">
        <f t="shared" si="58"/>
        <v/>
      </c>
      <c r="Y121" s="94" t="str">
        <f t="shared" si="59"/>
        <v/>
      </c>
      <c r="Z121" s="94" t="str">
        <f t="shared" si="78"/>
        <v/>
      </c>
      <c r="AA121" s="94" t="str">
        <f t="shared" si="60"/>
        <v/>
      </c>
      <c r="AB121" s="94" t="str">
        <f t="shared" si="61"/>
        <v/>
      </c>
      <c r="AC121" s="94" t="str">
        <f t="shared" si="62"/>
        <v/>
      </c>
      <c r="AD121" s="92">
        <f t="shared" si="63"/>
        <v>0</v>
      </c>
      <c r="AE121" s="92">
        <f t="shared" si="79"/>
        <v>1</v>
      </c>
      <c r="AF121" s="97">
        <f t="shared" si="80"/>
        <v>0</v>
      </c>
      <c r="AG121" s="92">
        <f t="shared" si="81"/>
        <v>0</v>
      </c>
      <c r="AH121" s="92">
        <f t="shared" si="82"/>
        <v>0</v>
      </c>
    </row>
    <row r="122" spans="1:34" x14ac:dyDescent="0.25">
      <c r="A122" s="92">
        <f t="shared" si="39"/>
        <v>117</v>
      </c>
      <c r="B122" s="49">
        <v>5774</v>
      </c>
      <c r="C122" s="115" t="s">
        <v>538</v>
      </c>
      <c r="D122" s="94" t="str">
        <f t="shared" si="40"/>
        <v/>
      </c>
      <c r="E122" s="94" t="str">
        <f t="shared" si="41"/>
        <v/>
      </c>
      <c r="F122" s="94" t="str">
        <f t="shared" si="42"/>
        <v/>
      </c>
      <c r="G122" s="94" t="str">
        <f t="shared" si="43"/>
        <v/>
      </c>
      <c r="H122" s="94" t="str">
        <f t="shared" si="44"/>
        <v/>
      </c>
      <c r="I122" s="94" t="str">
        <f t="shared" si="45"/>
        <v/>
      </c>
      <c r="J122" s="94" t="str">
        <f t="shared" si="46"/>
        <v/>
      </c>
      <c r="K122" s="94" t="str">
        <f t="shared" si="47"/>
        <v/>
      </c>
      <c r="L122" s="94" t="str">
        <f t="shared" si="48"/>
        <v/>
      </c>
      <c r="M122" s="94" t="str">
        <f t="shared" si="49"/>
        <v/>
      </c>
      <c r="N122" s="94" t="str">
        <f t="shared" si="50"/>
        <v/>
      </c>
      <c r="O122" s="94" t="str">
        <f t="shared" si="76"/>
        <v/>
      </c>
      <c r="P122" s="94" t="str">
        <f t="shared" si="51"/>
        <v/>
      </c>
      <c r="Q122" s="94" t="str">
        <f t="shared" si="52"/>
        <v/>
      </c>
      <c r="R122" s="94" t="str">
        <f t="shared" si="53"/>
        <v/>
      </c>
      <c r="S122" s="94" t="str">
        <f t="shared" si="54"/>
        <v/>
      </c>
      <c r="T122" s="94" t="str">
        <f t="shared" si="55"/>
        <v/>
      </c>
      <c r="U122" s="94">
        <f t="shared" si="56"/>
        <v>0</v>
      </c>
      <c r="V122" s="94" t="str">
        <f t="shared" si="57"/>
        <v/>
      </c>
      <c r="W122" s="94" t="str">
        <f t="shared" si="77"/>
        <v/>
      </c>
      <c r="X122" s="94" t="str">
        <f t="shared" si="58"/>
        <v/>
      </c>
      <c r="Y122" s="94" t="str">
        <f t="shared" si="59"/>
        <v/>
      </c>
      <c r="Z122" s="94" t="str">
        <f t="shared" si="78"/>
        <v/>
      </c>
      <c r="AA122" s="94" t="str">
        <f t="shared" si="60"/>
        <v/>
      </c>
      <c r="AB122" s="94" t="str">
        <f t="shared" si="61"/>
        <v/>
      </c>
      <c r="AC122" s="94" t="str">
        <f t="shared" si="62"/>
        <v/>
      </c>
      <c r="AD122" s="92">
        <f t="shared" si="63"/>
        <v>0</v>
      </c>
      <c r="AE122" s="92">
        <f t="shared" si="79"/>
        <v>1</v>
      </c>
      <c r="AF122" s="97">
        <f t="shared" si="80"/>
        <v>0</v>
      </c>
      <c r="AG122" s="92">
        <f t="shared" si="81"/>
        <v>0</v>
      </c>
      <c r="AH122" s="92">
        <f t="shared" si="82"/>
        <v>0</v>
      </c>
    </row>
    <row r="123" spans="1:34" x14ac:dyDescent="0.25">
      <c r="A123" s="92">
        <f t="shared" si="39"/>
        <v>117</v>
      </c>
      <c r="B123" s="49">
        <v>5026</v>
      </c>
      <c r="C123" s="115" t="s">
        <v>557</v>
      </c>
      <c r="D123" s="94" t="str">
        <f t="shared" si="40"/>
        <v/>
      </c>
      <c r="E123" s="94" t="str">
        <f t="shared" si="41"/>
        <v/>
      </c>
      <c r="F123" s="94" t="str">
        <f t="shared" si="42"/>
        <v/>
      </c>
      <c r="G123" s="94" t="str">
        <f t="shared" si="43"/>
        <v/>
      </c>
      <c r="H123" s="94" t="str">
        <f t="shared" si="44"/>
        <v/>
      </c>
      <c r="I123" s="94" t="str">
        <f t="shared" si="45"/>
        <v/>
      </c>
      <c r="J123" s="94" t="str">
        <f t="shared" si="46"/>
        <v/>
      </c>
      <c r="K123" s="94" t="str">
        <f t="shared" si="47"/>
        <v/>
      </c>
      <c r="L123" s="94" t="str">
        <f t="shared" si="48"/>
        <v/>
      </c>
      <c r="M123" s="94" t="str">
        <f t="shared" si="49"/>
        <v/>
      </c>
      <c r="N123" s="94" t="str">
        <f t="shared" si="50"/>
        <v/>
      </c>
      <c r="O123" s="94" t="str">
        <f t="shared" si="76"/>
        <v/>
      </c>
      <c r="P123" s="94" t="str">
        <f t="shared" si="51"/>
        <v/>
      </c>
      <c r="Q123" s="94" t="str">
        <f t="shared" si="52"/>
        <v/>
      </c>
      <c r="R123" s="94" t="str">
        <f t="shared" si="53"/>
        <v/>
      </c>
      <c r="S123" s="94" t="str">
        <f t="shared" si="54"/>
        <v/>
      </c>
      <c r="T123" s="94">
        <f t="shared" si="55"/>
        <v>0</v>
      </c>
      <c r="U123" s="94" t="str">
        <f t="shared" si="56"/>
        <v/>
      </c>
      <c r="V123" s="94" t="str">
        <f t="shared" si="57"/>
        <v/>
      </c>
      <c r="W123" s="94" t="str">
        <f t="shared" si="77"/>
        <v/>
      </c>
      <c r="X123" s="94" t="str">
        <f t="shared" si="58"/>
        <v/>
      </c>
      <c r="Y123" s="94" t="str">
        <f t="shared" si="59"/>
        <v/>
      </c>
      <c r="Z123" s="94" t="str">
        <f t="shared" si="78"/>
        <v/>
      </c>
      <c r="AA123" s="94" t="str">
        <f t="shared" si="60"/>
        <v/>
      </c>
      <c r="AB123" s="94" t="str">
        <f t="shared" si="61"/>
        <v/>
      </c>
      <c r="AC123" s="94" t="str">
        <f t="shared" si="62"/>
        <v/>
      </c>
      <c r="AD123" s="92">
        <f t="shared" si="63"/>
        <v>0</v>
      </c>
      <c r="AE123" s="92">
        <f t="shared" si="79"/>
        <v>1</v>
      </c>
      <c r="AF123" s="97">
        <f t="shared" si="80"/>
        <v>0</v>
      </c>
      <c r="AG123" s="92">
        <f t="shared" si="81"/>
        <v>0</v>
      </c>
      <c r="AH123" s="92">
        <f t="shared" si="82"/>
        <v>0</v>
      </c>
    </row>
    <row r="124" spans="1:34" x14ac:dyDescent="0.25">
      <c r="A124" s="92">
        <f t="shared" si="39"/>
        <v>117</v>
      </c>
      <c r="B124" s="49">
        <v>749</v>
      </c>
      <c r="C124" s="115" t="s">
        <v>566</v>
      </c>
      <c r="D124" s="94" t="str">
        <f t="shared" si="40"/>
        <v/>
      </c>
      <c r="E124" s="94" t="str">
        <f t="shared" si="41"/>
        <v/>
      </c>
      <c r="F124" s="94" t="str">
        <f t="shared" si="42"/>
        <v/>
      </c>
      <c r="G124" s="94" t="str">
        <f t="shared" si="43"/>
        <v/>
      </c>
      <c r="H124" s="94" t="str">
        <f t="shared" si="44"/>
        <v/>
      </c>
      <c r="I124" s="94" t="str">
        <f t="shared" si="45"/>
        <v/>
      </c>
      <c r="J124" s="94" t="str">
        <f t="shared" si="46"/>
        <v/>
      </c>
      <c r="K124" s="94" t="str">
        <f t="shared" si="47"/>
        <v/>
      </c>
      <c r="L124" s="94" t="str">
        <f t="shared" si="48"/>
        <v/>
      </c>
      <c r="M124" s="94" t="str">
        <f t="shared" si="49"/>
        <v/>
      </c>
      <c r="N124" s="94" t="str">
        <f t="shared" si="50"/>
        <v/>
      </c>
      <c r="O124" s="94" t="str">
        <f t="shared" si="76"/>
        <v/>
      </c>
      <c r="P124" s="94" t="str">
        <f t="shared" si="51"/>
        <v/>
      </c>
      <c r="Q124" s="94" t="str">
        <f t="shared" si="52"/>
        <v/>
      </c>
      <c r="R124" s="94" t="str">
        <f t="shared" si="53"/>
        <v/>
      </c>
      <c r="S124" s="94" t="str">
        <f t="shared" si="54"/>
        <v/>
      </c>
      <c r="T124" s="94" t="str">
        <f t="shared" si="55"/>
        <v/>
      </c>
      <c r="U124" s="94" t="str">
        <f t="shared" si="56"/>
        <v/>
      </c>
      <c r="V124" s="94" t="str">
        <f t="shared" si="57"/>
        <v/>
      </c>
      <c r="W124" s="94" t="str">
        <f t="shared" si="77"/>
        <v/>
      </c>
      <c r="X124" s="94">
        <f t="shared" si="58"/>
        <v>0</v>
      </c>
      <c r="Y124" s="94" t="str">
        <f t="shared" si="59"/>
        <v/>
      </c>
      <c r="Z124" s="94" t="str">
        <f t="shared" si="78"/>
        <v/>
      </c>
      <c r="AA124" s="94" t="str">
        <f t="shared" si="60"/>
        <v/>
      </c>
      <c r="AB124" s="94" t="str">
        <f t="shared" si="61"/>
        <v/>
      </c>
      <c r="AC124" s="94" t="str">
        <f t="shared" si="62"/>
        <v/>
      </c>
      <c r="AD124" s="92">
        <f t="shared" si="63"/>
        <v>0</v>
      </c>
      <c r="AE124" s="92">
        <f t="shared" si="79"/>
        <v>1</v>
      </c>
      <c r="AF124" s="97">
        <f t="shared" si="80"/>
        <v>0</v>
      </c>
      <c r="AG124" s="92">
        <f t="shared" si="81"/>
        <v>0</v>
      </c>
      <c r="AH124" s="92">
        <f t="shared" si="82"/>
        <v>0</v>
      </c>
    </row>
    <row r="125" spans="1:34" x14ac:dyDescent="0.25">
      <c r="A125" s="92">
        <f t="shared" si="39"/>
        <v>117</v>
      </c>
      <c r="B125" s="49">
        <v>2655</v>
      </c>
      <c r="C125" s="115" t="s">
        <v>572</v>
      </c>
      <c r="D125" s="94" t="str">
        <f t="shared" si="40"/>
        <v/>
      </c>
      <c r="E125" s="94" t="str">
        <f t="shared" si="41"/>
        <v/>
      </c>
      <c r="F125" s="94" t="str">
        <f t="shared" si="42"/>
        <v/>
      </c>
      <c r="G125" s="94">
        <f t="shared" si="43"/>
        <v>0</v>
      </c>
      <c r="H125" s="94" t="str">
        <f t="shared" si="44"/>
        <v/>
      </c>
      <c r="I125" s="94" t="str">
        <f t="shared" si="45"/>
        <v/>
      </c>
      <c r="J125" s="94" t="str">
        <f t="shared" si="46"/>
        <v/>
      </c>
      <c r="K125" s="94" t="str">
        <f t="shared" si="47"/>
        <v/>
      </c>
      <c r="L125" s="94" t="str">
        <f t="shared" si="48"/>
        <v/>
      </c>
      <c r="M125" s="94" t="str">
        <f t="shared" si="49"/>
        <v/>
      </c>
      <c r="N125" s="94" t="str">
        <f t="shared" si="50"/>
        <v/>
      </c>
      <c r="O125" s="94" t="str">
        <f t="shared" si="76"/>
        <v/>
      </c>
      <c r="P125" s="94" t="str">
        <f t="shared" si="51"/>
        <v/>
      </c>
      <c r="Q125" s="94" t="str">
        <f t="shared" si="52"/>
        <v/>
      </c>
      <c r="R125" s="94" t="str">
        <f t="shared" si="53"/>
        <v/>
      </c>
      <c r="S125" s="94" t="str">
        <f t="shared" si="54"/>
        <v/>
      </c>
      <c r="T125" s="94" t="str">
        <f t="shared" si="55"/>
        <v/>
      </c>
      <c r="U125" s="94" t="str">
        <f t="shared" si="56"/>
        <v/>
      </c>
      <c r="V125" s="94" t="str">
        <f t="shared" si="57"/>
        <v/>
      </c>
      <c r="W125" s="94" t="str">
        <f t="shared" si="77"/>
        <v/>
      </c>
      <c r="X125" s="94" t="str">
        <f t="shared" si="58"/>
        <v/>
      </c>
      <c r="Y125" s="94" t="str">
        <f t="shared" si="59"/>
        <v/>
      </c>
      <c r="Z125" s="94" t="str">
        <f t="shared" si="78"/>
        <v/>
      </c>
      <c r="AA125" s="94" t="str">
        <f t="shared" si="60"/>
        <v/>
      </c>
      <c r="AB125" s="94" t="str">
        <f t="shared" si="61"/>
        <v/>
      </c>
      <c r="AC125" s="94" t="str">
        <f t="shared" si="62"/>
        <v/>
      </c>
      <c r="AD125" s="92">
        <f t="shared" si="63"/>
        <v>0</v>
      </c>
      <c r="AE125" s="92">
        <f t="shared" si="79"/>
        <v>1</v>
      </c>
      <c r="AF125" s="97">
        <f t="shared" si="80"/>
        <v>0</v>
      </c>
      <c r="AG125" s="92">
        <f t="shared" si="81"/>
        <v>0</v>
      </c>
      <c r="AH125" s="92">
        <f t="shared" si="82"/>
        <v>0</v>
      </c>
    </row>
    <row r="126" spans="1:34" x14ac:dyDescent="0.25">
      <c r="A126" s="92">
        <f t="shared" si="39"/>
        <v>117</v>
      </c>
      <c r="B126" s="49">
        <v>2631</v>
      </c>
      <c r="C126" s="115" t="s">
        <v>600</v>
      </c>
      <c r="D126" s="94" t="str">
        <f t="shared" si="40"/>
        <v/>
      </c>
      <c r="E126" s="94" t="str">
        <f t="shared" si="41"/>
        <v/>
      </c>
      <c r="F126" s="94" t="str">
        <f t="shared" si="42"/>
        <v/>
      </c>
      <c r="G126" s="94" t="str">
        <f t="shared" si="43"/>
        <v/>
      </c>
      <c r="H126" s="94" t="str">
        <f t="shared" si="44"/>
        <v/>
      </c>
      <c r="I126" s="94" t="str">
        <f t="shared" si="45"/>
        <v/>
      </c>
      <c r="J126" s="94" t="str">
        <f t="shared" si="46"/>
        <v/>
      </c>
      <c r="K126" s="94" t="str">
        <f t="shared" si="47"/>
        <v/>
      </c>
      <c r="L126" s="94" t="str">
        <f t="shared" si="48"/>
        <v/>
      </c>
      <c r="M126" s="94" t="str">
        <f t="shared" si="49"/>
        <v/>
      </c>
      <c r="N126" s="94" t="str">
        <f t="shared" si="50"/>
        <v/>
      </c>
      <c r="O126" s="94" t="str">
        <f t="shared" si="76"/>
        <v/>
      </c>
      <c r="P126" s="94" t="str">
        <f t="shared" si="51"/>
        <v/>
      </c>
      <c r="Q126" s="94" t="str">
        <f t="shared" si="52"/>
        <v/>
      </c>
      <c r="R126" s="94" t="str">
        <f t="shared" si="53"/>
        <v/>
      </c>
      <c r="S126" s="94" t="str">
        <f t="shared" si="54"/>
        <v/>
      </c>
      <c r="T126" s="94" t="str">
        <f t="shared" si="55"/>
        <v/>
      </c>
      <c r="U126" s="94" t="str">
        <f t="shared" si="56"/>
        <v/>
      </c>
      <c r="V126" s="94" t="str">
        <f t="shared" si="57"/>
        <v/>
      </c>
      <c r="W126" s="94" t="str">
        <f t="shared" si="77"/>
        <v/>
      </c>
      <c r="X126" s="94" t="str">
        <f t="shared" si="58"/>
        <v/>
      </c>
      <c r="Y126" s="94">
        <f t="shared" si="59"/>
        <v>0</v>
      </c>
      <c r="Z126" s="94" t="str">
        <f t="shared" si="78"/>
        <v/>
      </c>
      <c r="AA126" s="94" t="str">
        <f t="shared" si="60"/>
        <v/>
      </c>
      <c r="AB126" s="94" t="str">
        <f t="shared" si="61"/>
        <v/>
      </c>
      <c r="AC126" s="94" t="str">
        <f t="shared" si="62"/>
        <v/>
      </c>
      <c r="AD126" s="92">
        <f t="shared" si="63"/>
        <v>0</v>
      </c>
      <c r="AE126" s="92">
        <f t="shared" si="79"/>
        <v>1</v>
      </c>
      <c r="AF126" s="97">
        <f t="shared" si="80"/>
        <v>0</v>
      </c>
      <c r="AG126" s="92">
        <f t="shared" si="81"/>
        <v>0</v>
      </c>
      <c r="AH126" s="92">
        <f t="shared" si="82"/>
        <v>0</v>
      </c>
    </row>
    <row r="127" spans="1:34" x14ac:dyDescent="0.25">
      <c r="A127" s="92">
        <f t="shared" si="39"/>
        <v>117</v>
      </c>
      <c r="B127" s="49">
        <v>1284</v>
      </c>
      <c r="C127" s="115" t="s">
        <v>601</v>
      </c>
      <c r="D127" s="94">
        <f t="shared" si="40"/>
        <v>0</v>
      </c>
      <c r="E127" s="94" t="str">
        <f t="shared" si="41"/>
        <v/>
      </c>
      <c r="F127" s="94" t="str">
        <f t="shared" si="42"/>
        <v/>
      </c>
      <c r="G127" s="94" t="str">
        <f t="shared" si="43"/>
        <v/>
      </c>
      <c r="H127" s="94" t="str">
        <f t="shared" si="44"/>
        <v/>
      </c>
      <c r="I127" s="94" t="str">
        <f t="shared" si="45"/>
        <v/>
      </c>
      <c r="J127" s="94" t="str">
        <f t="shared" si="46"/>
        <v/>
      </c>
      <c r="K127" s="94" t="str">
        <f t="shared" si="47"/>
        <v/>
      </c>
      <c r="L127" s="94" t="str">
        <f t="shared" si="48"/>
        <v/>
      </c>
      <c r="M127" s="94" t="str">
        <f t="shared" si="49"/>
        <v/>
      </c>
      <c r="N127" s="94" t="str">
        <f t="shared" si="50"/>
        <v/>
      </c>
      <c r="O127" s="94" t="str">
        <f t="shared" si="76"/>
        <v/>
      </c>
      <c r="P127" s="94" t="str">
        <f t="shared" si="51"/>
        <v/>
      </c>
      <c r="Q127" s="94" t="str">
        <f t="shared" si="52"/>
        <v/>
      </c>
      <c r="R127" s="94" t="str">
        <f t="shared" si="53"/>
        <v/>
      </c>
      <c r="S127" s="94" t="str">
        <f t="shared" si="54"/>
        <v/>
      </c>
      <c r="T127" s="94" t="str">
        <f t="shared" si="55"/>
        <v/>
      </c>
      <c r="U127" s="94" t="str">
        <f t="shared" si="56"/>
        <v/>
      </c>
      <c r="V127" s="94" t="str">
        <f t="shared" si="57"/>
        <v/>
      </c>
      <c r="W127" s="94" t="str">
        <f t="shared" si="77"/>
        <v/>
      </c>
      <c r="X127" s="94" t="str">
        <f t="shared" si="58"/>
        <v/>
      </c>
      <c r="Y127" s="94" t="str">
        <f t="shared" si="59"/>
        <v/>
      </c>
      <c r="Z127" s="94" t="str">
        <f t="shared" si="78"/>
        <v/>
      </c>
      <c r="AA127" s="94" t="str">
        <f t="shared" si="60"/>
        <v/>
      </c>
      <c r="AB127" s="94" t="str">
        <f t="shared" si="61"/>
        <v/>
      </c>
      <c r="AC127" s="94" t="str">
        <f t="shared" si="62"/>
        <v/>
      </c>
      <c r="AD127" s="92">
        <f t="shared" si="63"/>
        <v>0</v>
      </c>
      <c r="AE127" s="92">
        <f t="shared" si="79"/>
        <v>1</v>
      </c>
      <c r="AF127" s="97">
        <f t="shared" si="80"/>
        <v>0</v>
      </c>
      <c r="AG127" s="92">
        <f t="shared" si="81"/>
        <v>0</v>
      </c>
      <c r="AH127" s="92">
        <f t="shared" si="82"/>
        <v>0</v>
      </c>
    </row>
    <row r="128" spans="1:34" x14ac:dyDescent="0.25">
      <c r="A128" s="92">
        <f t="shared" si="39"/>
        <v>117</v>
      </c>
      <c r="B128" s="49">
        <v>7803</v>
      </c>
      <c r="C128" s="115" t="s">
        <v>711</v>
      </c>
      <c r="D128" s="94" t="str">
        <f t="shared" si="40"/>
        <v/>
      </c>
      <c r="E128" s="94">
        <f t="shared" si="41"/>
        <v>0</v>
      </c>
      <c r="F128" s="94" t="str">
        <f t="shared" si="42"/>
        <v/>
      </c>
      <c r="G128" s="94" t="str">
        <f t="shared" si="43"/>
        <v/>
      </c>
      <c r="H128" s="94" t="str">
        <f t="shared" si="44"/>
        <v/>
      </c>
      <c r="I128" s="94" t="str">
        <f t="shared" si="45"/>
        <v/>
      </c>
      <c r="J128" s="94" t="str">
        <f t="shared" si="46"/>
        <v/>
      </c>
      <c r="K128" s="94" t="str">
        <f t="shared" si="47"/>
        <v/>
      </c>
      <c r="L128" s="94" t="str">
        <f t="shared" si="48"/>
        <v/>
      </c>
      <c r="M128" s="94" t="str">
        <f t="shared" si="49"/>
        <v/>
      </c>
      <c r="N128" s="94" t="str">
        <f t="shared" si="50"/>
        <v/>
      </c>
      <c r="O128" s="94" t="str">
        <f t="shared" si="76"/>
        <v/>
      </c>
      <c r="P128" s="94" t="str">
        <f t="shared" si="51"/>
        <v/>
      </c>
      <c r="Q128" s="94" t="str">
        <f t="shared" si="52"/>
        <v/>
      </c>
      <c r="R128" s="94" t="str">
        <f t="shared" si="53"/>
        <v/>
      </c>
      <c r="S128" s="94" t="str">
        <f t="shared" si="54"/>
        <v/>
      </c>
      <c r="T128" s="94" t="str">
        <f t="shared" si="55"/>
        <v/>
      </c>
      <c r="U128" s="94" t="str">
        <f t="shared" si="56"/>
        <v/>
      </c>
      <c r="V128" s="94" t="str">
        <f t="shared" si="57"/>
        <v/>
      </c>
      <c r="W128" s="94" t="str">
        <f t="shared" si="77"/>
        <v/>
      </c>
      <c r="X128" s="94" t="str">
        <f t="shared" si="58"/>
        <v/>
      </c>
      <c r="Y128" s="94" t="str">
        <f t="shared" si="59"/>
        <v/>
      </c>
      <c r="Z128" s="94" t="str">
        <f t="shared" si="78"/>
        <v/>
      </c>
      <c r="AA128" s="94" t="str">
        <f t="shared" si="60"/>
        <v/>
      </c>
      <c r="AB128" s="94" t="str">
        <f t="shared" si="61"/>
        <v/>
      </c>
      <c r="AC128" s="94" t="str">
        <f t="shared" si="62"/>
        <v/>
      </c>
      <c r="AD128" s="92">
        <f t="shared" si="63"/>
        <v>0</v>
      </c>
      <c r="AE128" s="92">
        <f t="shared" si="79"/>
        <v>1</v>
      </c>
      <c r="AF128" s="97">
        <f t="shared" si="80"/>
        <v>0</v>
      </c>
      <c r="AG128" s="92">
        <f t="shared" si="81"/>
        <v>0</v>
      </c>
      <c r="AH128" s="92">
        <f t="shared" si="82"/>
        <v>0</v>
      </c>
    </row>
    <row r="129" spans="1:34" x14ac:dyDescent="0.25">
      <c r="A129" s="92">
        <f t="shared" si="39"/>
        <v>117</v>
      </c>
      <c r="B129" s="49">
        <v>2778</v>
      </c>
      <c r="C129" s="115" t="s">
        <v>713</v>
      </c>
      <c r="D129" s="94" t="str">
        <f t="shared" si="40"/>
        <v/>
      </c>
      <c r="E129" s="94" t="str">
        <f t="shared" si="41"/>
        <v/>
      </c>
      <c r="F129" s="94">
        <f t="shared" si="42"/>
        <v>0</v>
      </c>
      <c r="G129" s="94" t="str">
        <f t="shared" si="43"/>
        <v/>
      </c>
      <c r="H129" s="94" t="str">
        <f t="shared" si="44"/>
        <v/>
      </c>
      <c r="I129" s="94" t="str">
        <f t="shared" si="45"/>
        <v/>
      </c>
      <c r="J129" s="94" t="str">
        <f t="shared" si="46"/>
        <v/>
      </c>
      <c r="K129" s="94" t="str">
        <f t="shared" si="47"/>
        <v/>
      </c>
      <c r="L129" s="94" t="str">
        <f t="shared" si="48"/>
        <v/>
      </c>
      <c r="M129" s="94" t="str">
        <f t="shared" si="49"/>
        <v/>
      </c>
      <c r="N129" s="94" t="str">
        <f t="shared" si="50"/>
        <v/>
      </c>
      <c r="O129" s="94" t="str">
        <f t="shared" si="76"/>
        <v/>
      </c>
      <c r="P129" s="94" t="str">
        <f t="shared" si="51"/>
        <v/>
      </c>
      <c r="Q129" s="94" t="str">
        <f t="shared" si="52"/>
        <v/>
      </c>
      <c r="R129" s="94" t="str">
        <f t="shared" si="53"/>
        <v/>
      </c>
      <c r="S129" s="94" t="str">
        <f t="shared" si="54"/>
        <v/>
      </c>
      <c r="T129" s="94" t="str">
        <f t="shared" si="55"/>
        <v/>
      </c>
      <c r="U129" s="94" t="str">
        <f t="shared" si="56"/>
        <v/>
      </c>
      <c r="V129" s="94" t="str">
        <f t="shared" si="57"/>
        <v/>
      </c>
      <c r="W129" s="94" t="str">
        <f t="shared" si="77"/>
        <v/>
      </c>
      <c r="X129" s="94" t="str">
        <f t="shared" si="58"/>
        <v/>
      </c>
      <c r="Y129" s="94" t="str">
        <f t="shared" si="59"/>
        <v/>
      </c>
      <c r="Z129" s="94" t="str">
        <f t="shared" si="78"/>
        <v/>
      </c>
      <c r="AA129" s="94" t="str">
        <f t="shared" si="60"/>
        <v/>
      </c>
      <c r="AB129" s="94" t="str">
        <f t="shared" si="61"/>
        <v/>
      </c>
      <c r="AC129" s="94" t="str">
        <f t="shared" si="62"/>
        <v/>
      </c>
      <c r="AD129" s="92">
        <f t="shared" si="63"/>
        <v>0</v>
      </c>
      <c r="AE129" s="92">
        <f t="shared" si="79"/>
        <v>1</v>
      </c>
      <c r="AF129" s="97">
        <f t="shared" si="80"/>
        <v>0</v>
      </c>
      <c r="AG129" s="92">
        <f t="shared" si="81"/>
        <v>0</v>
      </c>
      <c r="AH129" s="92">
        <f t="shared" si="82"/>
        <v>0</v>
      </c>
    </row>
    <row r="130" spans="1:34" x14ac:dyDescent="0.25">
      <c r="A130" s="92">
        <f t="shared" ref="A130:A193" si="83">IF(AD130&lt;&gt;"",RANK(AD130,AD:AD),"")</f>
        <v>117</v>
      </c>
      <c r="B130" s="49">
        <v>6290</v>
      </c>
      <c r="C130" s="115" t="s">
        <v>724</v>
      </c>
      <c r="D130" s="94">
        <f t="shared" ref="D130:D193" si="84">IFERROR(VLOOKUP($B130,_1aw1,2,FALSE),"")</f>
        <v>0</v>
      </c>
      <c r="E130" s="94" t="str">
        <f t="shared" ref="E130:E193" si="85">IFERROR(VLOOKUP($B130,_1aw2,2,FALSE),"")</f>
        <v/>
      </c>
      <c r="F130" s="94" t="str">
        <f t="shared" ref="F130:F193" si="86">IFERROR(VLOOKUP($B130,_1aw3,2,FALSE),"")</f>
        <v/>
      </c>
      <c r="G130" s="94" t="str">
        <f t="shared" ref="G130:G193" si="87">IFERROR(VLOOKUP($B130,_1aw4,2,FALSE),"")</f>
        <v/>
      </c>
      <c r="H130" s="94" t="str">
        <f t="shared" ref="H130:H193" si="88">IFERROR(VLOOKUP($B130,_1aw5,2,FALSE),"")</f>
        <v/>
      </c>
      <c r="I130" s="94" t="str">
        <f t="shared" ref="I130:I193" si="89">IFERROR(VLOOKUP($B130,_1aw6,2,FALSE),"")</f>
        <v/>
      </c>
      <c r="J130" s="94" t="str">
        <f t="shared" ref="J130:J193" si="90">IFERROR(VLOOKUP($B130,_1aw7,2,FALSE),"")</f>
        <v/>
      </c>
      <c r="K130" s="94" t="str">
        <f t="shared" ref="K130:K193" si="91">IFERROR(VLOOKUP($B130,_1aw8,2,FALSE),"")</f>
        <v/>
      </c>
      <c r="L130" s="94" t="str">
        <f t="shared" ref="L130:L193" si="92">IFERROR(VLOOKUP($B130,_1aw9,2,FALSE),"")</f>
        <v/>
      </c>
      <c r="M130" s="94" t="str">
        <f t="shared" ref="M130:M193" si="93">IFERROR(VLOOKUP($B130,_1aw10,2,FALSE),"")</f>
        <v/>
      </c>
      <c r="N130" s="94" t="str">
        <f t="shared" ref="N130:N193" si="94">IFERROR(VLOOKUP($B130,_1aw11,2,FALSE),"")</f>
        <v/>
      </c>
      <c r="O130" s="94" t="str">
        <f t="shared" si="76"/>
        <v/>
      </c>
      <c r="P130" s="94" t="str">
        <f t="shared" ref="P130:P193" si="95">IFERROR(VLOOKUP($B130,_1aw13,2,FALSE),"")</f>
        <v/>
      </c>
      <c r="Q130" s="94" t="str">
        <f t="shared" ref="Q130:Q193" si="96">IFERROR(VLOOKUP($B130,_1aw14,2,FALSE),"")</f>
        <v/>
      </c>
      <c r="R130" s="94" t="str">
        <f t="shared" ref="R130:R193" si="97">IFERROR(VLOOKUP($B130,_1aw15,2,FALSE),"")</f>
        <v/>
      </c>
      <c r="S130" s="94" t="str">
        <f t="shared" ref="S130:S193" si="98">IFERROR(VLOOKUP($B130,_1aw16,2,FALSE),"")</f>
        <v/>
      </c>
      <c r="T130" s="94" t="str">
        <f t="shared" ref="T130:T193" si="99">IFERROR(VLOOKUP($B130,_1aw17,2,FALSE),"")</f>
        <v/>
      </c>
      <c r="U130" s="94" t="str">
        <f t="shared" ref="U130:U193" si="100">IFERROR(VLOOKUP($B130,_1aw18,2,FALSE),"")</f>
        <v/>
      </c>
      <c r="V130" s="94" t="str">
        <f t="shared" ref="V130:V193" si="101">IFERROR(VLOOKUP($B130,_1aw19,2,FALSE),"")</f>
        <v/>
      </c>
      <c r="W130" s="94" t="str">
        <f t="shared" si="77"/>
        <v/>
      </c>
      <c r="X130" s="94" t="str">
        <f t="shared" ref="X130:X193" si="102">IFERROR(VLOOKUP($B130,_1aw21,2,FALSE),"")</f>
        <v/>
      </c>
      <c r="Y130" s="94" t="str">
        <f t="shared" ref="Y130:Y193" si="103">IFERROR(VLOOKUP($B130,_1aw22,2,FALSE),"")</f>
        <v/>
      </c>
      <c r="Z130" s="94" t="str">
        <f t="shared" si="78"/>
        <v/>
      </c>
      <c r="AA130" s="94" t="str">
        <f t="shared" ref="AA130:AA193" si="104">IFERROR(VLOOKUP($B130,_1aw24,2,FALSE),"")</f>
        <v/>
      </c>
      <c r="AB130" s="94" t="str">
        <f t="shared" ref="AB130:AB193" si="105">IFERROR(VLOOKUP($B130,_1aw25,2,FALSE),"")</f>
        <v/>
      </c>
      <c r="AC130" s="94" t="str">
        <f t="shared" ref="AC130:AC193" si="106">IFERROR(VLOOKUP($B130,_1aw26,2,FALSE),"")</f>
        <v/>
      </c>
      <c r="AD130" s="92">
        <f t="shared" ref="AD130:AD193" si="107">IF(COUNTIF(D130:AC130,"&gt;=0"),SUM(D130:AC130),"")</f>
        <v>0</v>
      </c>
      <c r="AE130" s="92">
        <f t="shared" si="79"/>
        <v>1</v>
      </c>
      <c r="AF130" s="97">
        <f t="shared" si="80"/>
        <v>0</v>
      </c>
      <c r="AG130" s="92">
        <f t="shared" si="81"/>
        <v>0</v>
      </c>
      <c r="AH130" s="92">
        <f t="shared" si="82"/>
        <v>0</v>
      </c>
    </row>
    <row r="131" spans="1:34" x14ac:dyDescent="0.25">
      <c r="A131" s="92">
        <f t="shared" si="83"/>
        <v>117</v>
      </c>
      <c r="B131" s="49">
        <v>8221</v>
      </c>
      <c r="C131" s="115" t="s">
        <v>379</v>
      </c>
      <c r="D131" s="94" t="str">
        <f t="shared" si="84"/>
        <v/>
      </c>
      <c r="E131" s="94" t="str">
        <f t="shared" si="85"/>
        <v/>
      </c>
      <c r="F131" s="94" t="str">
        <f t="shared" si="86"/>
        <v/>
      </c>
      <c r="G131" s="94">
        <f t="shared" si="87"/>
        <v>0</v>
      </c>
      <c r="H131" s="94" t="str">
        <f t="shared" si="88"/>
        <v/>
      </c>
      <c r="I131" s="94" t="str">
        <f t="shared" si="89"/>
        <v/>
      </c>
      <c r="J131" s="94">
        <f t="shared" si="90"/>
        <v>0</v>
      </c>
      <c r="K131" s="94" t="str">
        <f t="shared" si="91"/>
        <v/>
      </c>
      <c r="L131" s="94" t="str">
        <f t="shared" si="92"/>
        <v/>
      </c>
      <c r="M131" s="94" t="str">
        <f t="shared" si="93"/>
        <v/>
      </c>
      <c r="N131" s="94" t="str">
        <f t="shared" si="94"/>
        <v/>
      </c>
      <c r="O131" s="94" t="str">
        <f t="shared" si="76"/>
        <v/>
      </c>
      <c r="P131" s="94" t="str">
        <f t="shared" si="95"/>
        <v/>
      </c>
      <c r="Q131" s="94" t="str">
        <f t="shared" si="96"/>
        <v/>
      </c>
      <c r="R131" s="94" t="str">
        <f t="shared" si="97"/>
        <v/>
      </c>
      <c r="S131" s="94" t="str">
        <f t="shared" si="98"/>
        <v/>
      </c>
      <c r="T131" s="94" t="str">
        <f t="shared" si="99"/>
        <v/>
      </c>
      <c r="U131" s="94" t="str">
        <f t="shared" si="100"/>
        <v/>
      </c>
      <c r="V131" s="94" t="str">
        <f t="shared" si="101"/>
        <v/>
      </c>
      <c r="W131" s="94" t="str">
        <f t="shared" si="77"/>
        <v/>
      </c>
      <c r="X131" s="94" t="str">
        <f t="shared" si="102"/>
        <v/>
      </c>
      <c r="Y131" s="94" t="str">
        <f t="shared" si="103"/>
        <v/>
      </c>
      <c r="Z131" s="94" t="str">
        <f t="shared" si="78"/>
        <v/>
      </c>
      <c r="AA131" s="94" t="str">
        <f t="shared" si="104"/>
        <v/>
      </c>
      <c r="AB131" s="94" t="str">
        <f t="shared" si="105"/>
        <v/>
      </c>
      <c r="AC131" s="94" t="str">
        <f t="shared" si="106"/>
        <v/>
      </c>
      <c r="AD131" s="92">
        <f t="shared" si="107"/>
        <v>0</v>
      </c>
      <c r="AE131" s="92">
        <f t="shared" si="79"/>
        <v>2</v>
      </c>
      <c r="AF131" s="97">
        <f t="shared" si="80"/>
        <v>0</v>
      </c>
      <c r="AG131" s="92">
        <f t="shared" si="81"/>
        <v>0</v>
      </c>
      <c r="AH131" s="92">
        <f t="shared" si="82"/>
        <v>0</v>
      </c>
    </row>
    <row r="132" spans="1:34" x14ac:dyDescent="0.25">
      <c r="A132" s="92">
        <f t="shared" si="83"/>
        <v>117</v>
      </c>
      <c r="B132" s="49">
        <v>1663</v>
      </c>
      <c r="C132" s="115" t="s">
        <v>432</v>
      </c>
      <c r="D132" s="94" t="str">
        <f t="shared" si="84"/>
        <v/>
      </c>
      <c r="E132" s="94">
        <f t="shared" si="85"/>
        <v>0</v>
      </c>
      <c r="F132" s="94">
        <f t="shared" si="86"/>
        <v>0</v>
      </c>
      <c r="G132" s="94">
        <f t="shared" si="87"/>
        <v>0</v>
      </c>
      <c r="H132" s="94" t="str">
        <f t="shared" si="88"/>
        <v/>
      </c>
      <c r="I132" s="94" t="str">
        <f t="shared" si="89"/>
        <v/>
      </c>
      <c r="J132" s="94" t="str">
        <f t="shared" si="90"/>
        <v/>
      </c>
      <c r="K132" s="94" t="str">
        <f t="shared" si="91"/>
        <v/>
      </c>
      <c r="L132" s="94" t="str">
        <f t="shared" si="92"/>
        <v/>
      </c>
      <c r="M132" s="94" t="str">
        <f t="shared" si="93"/>
        <v/>
      </c>
      <c r="N132" s="94" t="str">
        <f t="shared" si="94"/>
        <v/>
      </c>
      <c r="O132" s="94" t="str">
        <f t="shared" si="76"/>
        <v/>
      </c>
      <c r="P132" s="94" t="str">
        <f t="shared" si="95"/>
        <v/>
      </c>
      <c r="Q132" s="94" t="str">
        <f t="shared" si="96"/>
        <v/>
      </c>
      <c r="R132" s="94" t="str">
        <f t="shared" si="97"/>
        <v/>
      </c>
      <c r="S132" s="94" t="str">
        <f t="shared" si="98"/>
        <v/>
      </c>
      <c r="T132" s="94" t="str">
        <f t="shared" si="99"/>
        <v/>
      </c>
      <c r="U132" s="94" t="str">
        <f t="shared" si="100"/>
        <v/>
      </c>
      <c r="V132" s="94" t="str">
        <f t="shared" si="101"/>
        <v/>
      </c>
      <c r="W132" s="94" t="str">
        <f t="shared" si="77"/>
        <v/>
      </c>
      <c r="X132" s="94" t="str">
        <f t="shared" si="102"/>
        <v/>
      </c>
      <c r="Y132" s="94" t="str">
        <f t="shared" si="103"/>
        <v/>
      </c>
      <c r="Z132" s="94" t="str">
        <f t="shared" si="78"/>
        <v/>
      </c>
      <c r="AA132" s="94" t="str">
        <f t="shared" si="104"/>
        <v/>
      </c>
      <c r="AB132" s="94" t="str">
        <f t="shared" si="105"/>
        <v/>
      </c>
      <c r="AC132" s="94" t="str">
        <f t="shared" si="106"/>
        <v/>
      </c>
      <c r="AD132" s="92">
        <f t="shared" si="107"/>
        <v>0</v>
      </c>
      <c r="AE132" s="92">
        <f t="shared" si="79"/>
        <v>3</v>
      </c>
      <c r="AF132" s="97">
        <f t="shared" si="80"/>
        <v>0</v>
      </c>
      <c r="AG132" s="92">
        <f t="shared" si="81"/>
        <v>0</v>
      </c>
      <c r="AH132" s="92">
        <f t="shared" si="82"/>
        <v>0</v>
      </c>
    </row>
    <row r="133" spans="1:34" x14ac:dyDescent="0.25">
      <c r="A133" s="92">
        <f t="shared" si="83"/>
        <v>117</v>
      </c>
      <c r="B133" s="116">
        <v>7457</v>
      </c>
      <c r="C133" s="118" t="s">
        <v>805</v>
      </c>
      <c r="D133" s="94" t="str">
        <f t="shared" si="84"/>
        <v/>
      </c>
      <c r="E133" s="94" t="str">
        <f t="shared" si="85"/>
        <v/>
      </c>
      <c r="F133" s="94" t="str">
        <f t="shared" si="86"/>
        <v/>
      </c>
      <c r="G133" s="94" t="str">
        <f t="shared" si="87"/>
        <v/>
      </c>
      <c r="H133" s="94" t="str">
        <f t="shared" si="88"/>
        <v/>
      </c>
      <c r="I133" s="94" t="str">
        <f t="shared" si="89"/>
        <v/>
      </c>
      <c r="J133" s="94" t="str">
        <f t="shared" si="90"/>
        <v/>
      </c>
      <c r="K133" s="94" t="str">
        <f t="shared" si="91"/>
        <v/>
      </c>
      <c r="L133" s="94" t="str">
        <f t="shared" si="92"/>
        <v/>
      </c>
      <c r="M133" s="94" t="str">
        <f t="shared" si="93"/>
        <v/>
      </c>
      <c r="N133" s="94" t="str">
        <f t="shared" si="94"/>
        <v/>
      </c>
      <c r="O133" s="94" t="str">
        <f t="shared" si="76"/>
        <v/>
      </c>
      <c r="P133" s="94" t="str">
        <f t="shared" si="95"/>
        <v/>
      </c>
      <c r="Q133" s="94">
        <f t="shared" si="96"/>
        <v>0</v>
      </c>
      <c r="R133" s="94" t="str">
        <f t="shared" si="97"/>
        <v/>
      </c>
      <c r="S133" s="94" t="str">
        <f t="shared" si="98"/>
        <v/>
      </c>
      <c r="T133" s="94">
        <f t="shared" si="99"/>
        <v>0</v>
      </c>
      <c r="U133" s="94" t="str">
        <f t="shared" si="100"/>
        <v/>
      </c>
      <c r="V133" s="94" t="str">
        <f t="shared" si="101"/>
        <v/>
      </c>
      <c r="W133" s="94" t="str">
        <f t="shared" si="77"/>
        <v/>
      </c>
      <c r="X133" s="94">
        <f t="shared" si="102"/>
        <v>0</v>
      </c>
      <c r="Y133" s="94" t="str">
        <f t="shared" si="103"/>
        <v/>
      </c>
      <c r="Z133" s="94">
        <f t="shared" si="78"/>
        <v>0</v>
      </c>
      <c r="AA133" s="94" t="str">
        <f t="shared" si="104"/>
        <v/>
      </c>
      <c r="AB133" s="94" t="str">
        <f t="shared" si="105"/>
        <v/>
      </c>
      <c r="AC133" s="94" t="str">
        <f t="shared" si="106"/>
        <v/>
      </c>
      <c r="AD133" s="92">
        <f t="shared" si="107"/>
        <v>0</v>
      </c>
      <c r="AE133" s="92"/>
      <c r="AF133" s="92"/>
      <c r="AG133" s="92"/>
      <c r="AH133" s="92"/>
    </row>
    <row r="134" spans="1:34" x14ac:dyDescent="0.25">
      <c r="A134" s="92" t="str">
        <f t="shared" si="83"/>
        <v/>
      </c>
      <c r="B134" s="49">
        <v>2883</v>
      </c>
      <c r="C134" s="115" t="s">
        <v>270</v>
      </c>
      <c r="D134" s="94" t="str">
        <f t="shared" si="84"/>
        <v/>
      </c>
      <c r="E134" s="94" t="str">
        <f t="shared" si="85"/>
        <v/>
      </c>
      <c r="F134" s="94" t="str">
        <f t="shared" si="86"/>
        <v/>
      </c>
      <c r="G134" s="94" t="str">
        <f t="shared" si="87"/>
        <v/>
      </c>
      <c r="H134" s="94" t="str">
        <f t="shared" si="88"/>
        <v/>
      </c>
      <c r="I134" s="94" t="str">
        <f t="shared" si="89"/>
        <v/>
      </c>
      <c r="J134" s="94" t="str">
        <f t="shared" si="90"/>
        <v/>
      </c>
      <c r="K134" s="94" t="str">
        <f t="shared" si="91"/>
        <v/>
      </c>
      <c r="L134" s="94" t="str">
        <f t="shared" si="92"/>
        <v/>
      </c>
      <c r="M134" s="94" t="str">
        <f t="shared" si="93"/>
        <v/>
      </c>
      <c r="N134" s="94" t="str">
        <f t="shared" si="94"/>
        <v/>
      </c>
      <c r="O134" s="94" t="str">
        <f t="shared" si="76"/>
        <v/>
      </c>
      <c r="P134" s="94" t="str">
        <f t="shared" si="95"/>
        <v/>
      </c>
      <c r="Q134" s="94" t="str">
        <f t="shared" si="96"/>
        <v/>
      </c>
      <c r="R134" s="94" t="str">
        <f t="shared" si="97"/>
        <v/>
      </c>
      <c r="S134" s="94" t="str">
        <f t="shared" si="98"/>
        <v/>
      </c>
      <c r="T134" s="94" t="str">
        <f t="shared" si="99"/>
        <v/>
      </c>
      <c r="U134" s="94" t="str">
        <f t="shared" si="100"/>
        <v/>
      </c>
      <c r="V134" s="94" t="str">
        <f t="shared" si="101"/>
        <v/>
      </c>
      <c r="W134" s="94" t="str">
        <f t="shared" si="77"/>
        <v/>
      </c>
      <c r="X134" s="94" t="str">
        <f t="shared" si="102"/>
        <v/>
      </c>
      <c r="Y134" s="94" t="str">
        <f t="shared" si="103"/>
        <v/>
      </c>
      <c r="Z134" s="94" t="str">
        <f t="shared" si="78"/>
        <v/>
      </c>
      <c r="AA134" s="94" t="str">
        <f t="shared" si="104"/>
        <v/>
      </c>
      <c r="AB134" s="94" t="str">
        <f t="shared" si="105"/>
        <v/>
      </c>
      <c r="AC134" s="94" t="str">
        <f t="shared" si="106"/>
        <v/>
      </c>
      <c r="AD134" s="92" t="str">
        <f t="shared" si="107"/>
        <v/>
      </c>
      <c r="AE134" s="92">
        <f t="shared" ref="AE134:AE197" si="108">IF(B134&lt;&gt;"",COUNT(D134:AC134),"")</f>
        <v>0</v>
      </c>
      <c r="AF134" s="97" t="str">
        <f t="shared" ref="AF134:AF197" si="109">IFERROR(((AG134*2)+(AH134*1))/(AE134*2),"")</f>
        <v/>
      </c>
      <c r="AG134" s="92">
        <f t="shared" ref="AG134:AG197" si="110">IF(B134&lt;&gt;"",COUNTIF(D134:AC134,"=2"),"")</f>
        <v>0</v>
      </c>
      <c r="AH134" s="92">
        <f t="shared" ref="AH134:AH197" si="111">IF(B134&lt;&gt;"",COUNTIF(D134:AC134,"=1"),"")</f>
        <v>0</v>
      </c>
    </row>
    <row r="135" spans="1:34" x14ac:dyDescent="0.25">
      <c r="A135" s="92" t="str">
        <f t="shared" si="83"/>
        <v/>
      </c>
      <c r="B135" s="49">
        <v>432</v>
      </c>
      <c r="C135" s="115" t="s">
        <v>272</v>
      </c>
      <c r="D135" s="94" t="str">
        <f t="shared" si="84"/>
        <v/>
      </c>
      <c r="E135" s="94" t="str">
        <f t="shared" si="85"/>
        <v/>
      </c>
      <c r="F135" s="94" t="str">
        <f t="shared" si="86"/>
        <v/>
      </c>
      <c r="G135" s="94" t="str">
        <f t="shared" si="87"/>
        <v/>
      </c>
      <c r="H135" s="94" t="str">
        <f t="shared" si="88"/>
        <v/>
      </c>
      <c r="I135" s="94" t="str">
        <f t="shared" si="89"/>
        <v/>
      </c>
      <c r="J135" s="94" t="str">
        <f t="shared" si="90"/>
        <v/>
      </c>
      <c r="K135" s="94" t="str">
        <f t="shared" si="91"/>
        <v/>
      </c>
      <c r="L135" s="94" t="str">
        <f t="shared" si="92"/>
        <v/>
      </c>
      <c r="M135" s="94" t="str">
        <f t="shared" si="93"/>
        <v/>
      </c>
      <c r="N135" s="94" t="str">
        <f t="shared" si="94"/>
        <v/>
      </c>
      <c r="O135" s="94" t="str">
        <f t="shared" si="76"/>
        <v/>
      </c>
      <c r="P135" s="94" t="str">
        <f t="shared" si="95"/>
        <v/>
      </c>
      <c r="Q135" s="94" t="str">
        <f t="shared" si="96"/>
        <v/>
      </c>
      <c r="R135" s="94" t="str">
        <f t="shared" si="97"/>
        <v/>
      </c>
      <c r="S135" s="94" t="str">
        <f t="shared" si="98"/>
        <v/>
      </c>
      <c r="T135" s="94" t="str">
        <f t="shared" si="99"/>
        <v/>
      </c>
      <c r="U135" s="94" t="str">
        <f t="shared" si="100"/>
        <v/>
      </c>
      <c r="V135" s="94" t="str">
        <f t="shared" si="101"/>
        <v/>
      </c>
      <c r="W135" s="94" t="str">
        <f t="shared" si="77"/>
        <v/>
      </c>
      <c r="X135" s="94" t="str">
        <f t="shared" si="102"/>
        <v/>
      </c>
      <c r="Y135" s="94" t="str">
        <f t="shared" si="103"/>
        <v/>
      </c>
      <c r="Z135" s="94" t="str">
        <f t="shared" si="78"/>
        <v/>
      </c>
      <c r="AA135" s="94" t="str">
        <f t="shared" si="104"/>
        <v/>
      </c>
      <c r="AB135" s="94" t="str">
        <f t="shared" si="105"/>
        <v/>
      </c>
      <c r="AC135" s="94" t="str">
        <f t="shared" si="106"/>
        <v/>
      </c>
      <c r="AD135" s="92" t="str">
        <f t="shared" si="107"/>
        <v/>
      </c>
      <c r="AE135" s="92">
        <f t="shared" si="108"/>
        <v>0</v>
      </c>
      <c r="AF135" s="97" t="str">
        <f t="shared" si="109"/>
        <v/>
      </c>
      <c r="AG135" s="92">
        <f t="shared" si="110"/>
        <v>0</v>
      </c>
      <c r="AH135" s="92">
        <f t="shared" si="111"/>
        <v>0</v>
      </c>
    </row>
    <row r="136" spans="1:34" x14ac:dyDescent="0.25">
      <c r="A136" s="92" t="str">
        <f t="shared" si="83"/>
        <v/>
      </c>
      <c r="B136" s="49">
        <v>3691</v>
      </c>
      <c r="C136" s="115" t="s">
        <v>273</v>
      </c>
      <c r="D136" s="94" t="str">
        <f t="shared" si="84"/>
        <v/>
      </c>
      <c r="E136" s="94" t="str">
        <f t="shared" si="85"/>
        <v/>
      </c>
      <c r="F136" s="94" t="str">
        <f t="shared" si="86"/>
        <v/>
      </c>
      <c r="G136" s="94" t="str">
        <f t="shared" si="87"/>
        <v/>
      </c>
      <c r="H136" s="94" t="str">
        <f t="shared" si="88"/>
        <v/>
      </c>
      <c r="I136" s="94" t="str">
        <f t="shared" si="89"/>
        <v/>
      </c>
      <c r="J136" s="94" t="str">
        <f t="shared" si="90"/>
        <v/>
      </c>
      <c r="K136" s="94" t="str">
        <f t="shared" si="91"/>
        <v/>
      </c>
      <c r="L136" s="94" t="str">
        <f t="shared" si="92"/>
        <v/>
      </c>
      <c r="M136" s="94" t="str">
        <f t="shared" si="93"/>
        <v/>
      </c>
      <c r="N136" s="94" t="str">
        <f t="shared" si="94"/>
        <v/>
      </c>
      <c r="O136" s="94" t="str">
        <f t="shared" ref="O136:O150" si="112">IFERROR(VLOOKUP($B136,_1aw12,2,FALSE),"")</f>
        <v/>
      </c>
      <c r="P136" s="94" t="str">
        <f t="shared" si="95"/>
        <v/>
      </c>
      <c r="Q136" s="94" t="str">
        <f t="shared" si="96"/>
        <v/>
      </c>
      <c r="R136" s="94" t="str">
        <f t="shared" si="97"/>
        <v/>
      </c>
      <c r="S136" s="94" t="str">
        <f t="shared" si="98"/>
        <v/>
      </c>
      <c r="T136" s="94" t="str">
        <f t="shared" si="99"/>
        <v/>
      </c>
      <c r="U136" s="94" t="str">
        <f t="shared" si="100"/>
        <v/>
      </c>
      <c r="V136" s="94" t="str">
        <f t="shared" si="101"/>
        <v/>
      </c>
      <c r="W136" s="94" t="str">
        <f t="shared" ref="W136:W150" si="113">IFERROR(VLOOKUP($B136,_1aw20,2,FALSE),"")</f>
        <v/>
      </c>
      <c r="X136" s="94" t="str">
        <f t="shared" si="102"/>
        <v/>
      </c>
      <c r="Y136" s="94" t="str">
        <f t="shared" si="103"/>
        <v/>
      </c>
      <c r="Z136" s="94" t="str">
        <f t="shared" ref="Z136:Z150" si="114">IFERROR(VLOOKUP($B136,_1aw23,2,FALSE),"")</f>
        <v/>
      </c>
      <c r="AA136" s="94" t="str">
        <f t="shared" si="104"/>
        <v/>
      </c>
      <c r="AB136" s="94" t="str">
        <f t="shared" si="105"/>
        <v/>
      </c>
      <c r="AC136" s="94" t="str">
        <f t="shared" si="106"/>
        <v/>
      </c>
      <c r="AD136" s="92" t="str">
        <f t="shared" si="107"/>
        <v/>
      </c>
      <c r="AE136" s="92">
        <f t="shared" si="108"/>
        <v>0</v>
      </c>
      <c r="AF136" s="97" t="str">
        <f t="shared" si="109"/>
        <v/>
      </c>
      <c r="AG136" s="92">
        <f t="shared" si="110"/>
        <v>0</v>
      </c>
      <c r="AH136" s="92">
        <f t="shared" si="111"/>
        <v>0</v>
      </c>
    </row>
    <row r="137" spans="1:34" x14ac:dyDescent="0.25">
      <c r="A137" s="92" t="str">
        <f t="shared" si="83"/>
        <v/>
      </c>
      <c r="B137" s="49">
        <v>2970</v>
      </c>
      <c r="C137" s="115" t="s">
        <v>274</v>
      </c>
      <c r="D137" s="94" t="str">
        <f t="shared" si="84"/>
        <v/>
      </c>
      <c r="E137" s="94" t="str">
        <f t="shared" si="85"/>
        <v/>
      </c>
      <c r="F137" s="94" t="str">
        <f t="shared" si="86"/>
        <v/>
      </c>
      <c r="G137" s="94" t="str">
        <f t="shared" si="87"/>
        <v/>
      </c>
      <c r="H137" s="94" t="str">
        <f t="shared" si="88"/>
        <v/>
      </c>
      <c r="I137" s="94" t="str">
        <f t="shared" si="89"/>
        <v/>
      </c>
      <c r="J137" s="94" t="str">
        <f t="shared" si="90"/>
        <v/>
      </c>
      <c r="K137" s="94" t="str">
        <f t="shared" si="91"/>
        <v/>
      </c>
      <c r="L137" s="94" t="str">
        <f t="shared" si="92"/>
        <v/>
      </c>
      <c r="M137" s="94" t="str">
        <f t="shared" si="93"/>
        <v/>
      </c>
      <c r="N137" s="94" t="str">
        <f t="shared" si="94"/>
        <v/>
      </c>
      <c r="O137" s="94" t="str">
        <f t="shared" si="112"/>
        <v/>
      </c>
      <c r="P137" s="94" t="str">
        <f t="shared" si="95"/>
        <v/>
      </c>
      <c r="Q137" s="94" t="str">
        <f t="shared" si="96"/>
        <v/>
      </c>
      <c r="R137" s="94" t="str">
        <f t="shared" si="97"/>
        <v/>
      </c>
      <c r="S137" s="94" t="str">
        <f t="shared" si="98"/>
        <v/>
      </c>
      <c r="T137" s="94" t="str">
        <f t="shared" si="99"/>
        <v/>
      </c>
      <c r="U137" s="94" t="str">
        <f t="shared" si="100"/>
        <v/>
      </c>
      <c r="V137" s="94" t="str">
        <f t="shared" si="101"/>
        <v/>
      </c>
      <c r="W137" s="94" t="str">
        <f t="shared" si="113"/>
        <v/>
      </c>
      <c r="X137" s="94" t="str">
        <f t="shared" si="102"/>
        <v/>
      </c>
      <c r="Y137" s="94" t="str">
        <f t="shared" si="103"/>
        <v/>
      </c>
      <c r="Z137" s="94" t="str">
        <f t="shared" si="114"/>
        <v/>
      </c>
      <c r="AA137" s="94" t="str">
        <f t="shared" si="104"/>
        <v/>
      </c>
      <c r="AB137" s="94" t="str">
        <f t="shared" si="105"/>
        <v/>
      </c>
      <c r="AC137" s="94" t="str">
        <f t="shared" si="106"/>
        <v/>
      </c>
      <c r="AD137" s="92" t="str">
        <f t="shared" si="107"/>
        <v/>
      </c>
      <c r="AE137" s="92">
        <f t="shared" si="108"/>
        <v>0</v>
      </c>
      <c r="AF137" s="97" t="str">
        <f t="shared" si="109"/>
        <v/>
      </c>
      <c r="AG137" s="92">
        <f t="shared" si="110"/>
        <v>0</v>
      </c>
      <c r="AH137" s="92">
        <f t="shared" si="111"/>
        <v>0</v>
      </c>
    </row>
    <row r="138" spans="1:34" x14ac:dyDescent="0.25">
      <c r="A138" s="92" t="str">
        <f t="shared" si="83"/>
        <v/>
      </c>
      <c r="B138" s="49">
        <v>8646</v>
      </c>
      <c r="C138" s="115" t="s">
        <v>276</v>
      </c>
      <c r="D138" s="94" t="str">
        <f t="shared" si="84"/>
        <v/>
      </c>
      <c r="E138" s="94" t="str">
        <f t="shared" si="85"/>
        <v/>
      </c>
      <c r="F138" s="94" t="str">
        <f t="shared" si="86"/>
        <v/>
      </c>
      <c r="G138" s="94" t="str">
        <f t="shared" si="87"/>
        <v/>
      </c>
      <c r="H138" s="94" t="str">
        <f t="shared" si="88"/>
        <v/>
      </c>
      <c r="I138" s="94" t="str">
        <f t="shared" si="89"/>
        <v/>
      </c>
      <c r="J138" s="94" t="str">
        <f t="shared" si="90"/>
        <v/>
      </c>
      <c r="K138" s="94" t="str">
        <f t="shared" si="91"/>
        <v/>
      </c>
      <c r="L138" s="94" t="str">
        <f t="shared" si="92"/>
        <v/>
      </c>
      <c r="M138" s="94" t="str">
        <f t="shared" si="93"/>
        <v/>
      </c>
      <c r="N138" s="94" t="str">
        <f t="shared" si="94"/>
        <v/>
      </c>
      <c r="O138" s="94" t="str">
        <f t="shared" si="112"/>
        <v/>
      </c>
      <c r="P138" s="94" t="str">
        <f t="shared" si="95"/>
        <v/>
      </c>
      <c r="Q138" s="94" t="str">
        <f t="shared" si="96"/>
        <v/>
      </c>
      <c r="R138" s="94" t="str">
        <f t="shared" si="97"/>
        <v/>
      </c>
      <c r="S138" s="94" t="str">
        <f t="shared" si="98"/>
        <v/>
      </c>
      <c r="T138" s="94" t="str">
        <f t="shared" si="99"/>
        <v/>
      </c>
      <c r="U138" s="94" t="str">
        <f t="shared" si="100"/>
        <v/>
      </c>
      <c r="V138" s="94" t="str">
        <f t="shared" si="101"/>
        <v/>
      </c>
      <c r="W138" s="94" t="str">
        <f t="shared" si="113"/>
        <v/>
      </c>
      <c r="X138" s="94" t="str">
        <f t="shared" si="102"/>
        <v/>
      </c>
      <c r="Y138" s="94" t="str">
        <f t="shared" si="103"/>
        <v/>
      </c>
      <c r="Z138" s="94" t="str">
        <f t="shared" si="114"/>
        <v/>
      </c>
      <c r="AA138" s="94" t="str">
        <f t="shared" si="104"/>
        <v/>
      </c>
      <c r="AB138" s="94" t="str">
        <f t="shared" si="105"/>
        <v/>
      </c>
      <c r="AC138" s="94" t="str">
        <f t="shared" si="106"/>
        <v/>
      </c>
      <c r="AD138" s="92" t="str">
        <f t="shared" si="107"/>
        <v/>
      </c>
      <c r="AE138" s="92">
        <f t="shared" si="108"/>
        <v>0</v>
      </c>
      <c r="AF138" s="97" t="str">
        <f t="shared" si="109"/>
        <v/>
      </c>
      <c r="AG138" s="92">
        <f t="shared" si="110"/>
        <v>0</v>
      </c>
      <c r="AH138" s="92">
        <f t="shared" si="111"/>
        <v>0</v>
      </c>
    </row>
    <row r="139" spans="1:34" x14ac:dyDescent="0.25">
      <c r="A139" s="92" t="str">
        <f t="shared" si="83"/>
        <v/>
      </c>
      <c r="B139" s="49">
        <v>2641</v>
      </c>
      <c r="C139" s="115" t="s">
        <v>278</v>
      </c>
      <c r="D139" s="94" t="str">
        <f t="shared" si="84"/>
        <v/>
      </c>
      <c r="E139" s="94" t="str">
        <f t="shared" si="85"/>
        <v/>
      </c>
      <c r="F139" s="94" t="str">
        <f t="shared" si="86"/>
        <v/>
      </c>
      <c r="G139" s="94" t="str">
        <f t="shared" si="87"/>
        <v/>
      </c>
      <c r="H139" s="94" t="str">
        <f t="shared" si="88"/>
        <v/>
      </c>
      <c r="I139" s="94" t="str">
        <f t="shared" si="89"/>
        <v/>
      </c>
      <c r="J139" s="94" t="str">
        <f t="shared" si="90"/>
        <v/>
      </c>
      <c r="K139" s="94" t="str">
        <f t="shared" si="91"/>
        <v/>
      </c>
      <c r="L139" s="94" t="str">
        <f t="shared" si="92"/>
        <v/>
      </c>
      <c r="M139" s="94" t="str">
        <f t="shared" si="93"/>
        <v/>
      </c>
      <c r="N139" s="94" t="str">
        <f t="shared" si="94"/>
        <v/>
      </c>
      <c r="O139" s="94" t="str">
        <f t="shared" si="112"/>
        <v/>
      </c>
      <c r="P139" s="94" t="str">
        <f t="shared" si="95"/>
        <v/>
      </c>
      <c r="Q139" s="94" t="str">
        <f t="shared" si="96"/>
        <v/>
      </c>
      <c r="R139" s="94" t="str">
        <f t="shared" si="97"/>
        <v/>
      </c>
      <c r="S139" s="94" t="str">
        <f t="shared" si="98"/>
        <v/>
      </c>
      <c r="T139" s="94" t="str">
        <f t="shared" si="99"/>
        <v/>
      </c>
      <c r="U139" s="94" t="str">
        <f t="shared" si="100"/>
        <v/>
      </c>
      <c r="V139" s="94" t="str">
        <f t="shared" si="101"/>
        <v/>
      </c>
      <c r="W139" s="94" t="str">
        <f t="shared" si="113"/>
        <v/>
      </c>
      <c r="X139" s="94" t="str">
        <f t="shared" si="102"/>
        <v/>
      </c>
      <c r="Y139" s="94" t="str">
        <f t="shared" si="103"/>
        <v/>
      </c>
      <c r="Z139" s="94" t="str">
        <f t="shared" si="114"/>
        <v/>
      </c>
      <c r="AA139" s="94" t="str">
        <f t="shared" si="104"/>
        <v/>
      </c>
      <c r="AB139" s="94" t="str">
        <f t="shared" si="105"/>
        <v/>
      </c>
      <c r="AC139" s="94" t="str">
        <f t="shared" si="106"/>
        <v/>
      </c>
      <c r="AD139" s="92" t="str">
        <f t="shared" si="107"/>
        <v/>
      </c>
      <c r="AE139" s="92">
        <f t="shared" si="108"/>
        <v>0</v>
      </c>
      <c r="AF139" s="97" t="str">
        <f t="shared" si="109"/>
        <v/>
      </c>
      <c r="AG139" s="92">
        <f t="shared" si="110"/>
        <v>0</v>
      </c>
      <c r="AH139" s="92">
        <f t="shared" si="111"/>
        <v>0</v>
      </c>
    </row>
    <row r="140" spans="1:34" x14ac:dyDescent="0.25">
      <c r="A140" s="92" t="str">
        <f t="shared" si="83"/>
        <v/>
      </c>
      <c r="B140" s="49">
        <v>1685</v>
      </c>
      <c r="C140" s="115" t="s">
        <v>280</v>
      </c>
      <c r="D140" s="94" t="str">
        <f t="shared" si="84"/>
        <v/>
      </c>
      <c r="E140" s="94" t="str">
        <f t="shared" si="85"/>
        <v/>
      </c>
      <c r="F140" s="94" t="str">
        <f t="shared" si="86"/>
        <v/>
      </c>
      <c r="G140" s="94" t="str">
        <f t="shared" si="87"/>
        <v/>
      </c>
      <c r="H140" s="94" t="str">
        <f t="shared" si="88"/>
        <v/>
      </c>
      <c r="I140" s="94" t="str">
        <f t="shared" si="89"/>
        <v/>
      </c>
      <c r="J140" s="94" t="str">
        <f t="shared" si="90"/>
        <v/>
      </c>
      <c r="K140" s="94" t="str">
        <f t="shared" si="91"/>
        <v/>
      </c>
      <c r="L140" s="94" t="str">
        <f t="shared" si="92"/>
        <v/>
      </c>
      <c r="M140" s="94" t="str">
        <f t="shared" si="93"/>
        <v/>
      </c>
      <c r="N140" s="94" t="str">
        <f t="shared" si="94"/>
        <v/>
      </c>
      <c r="O140" s="94" t="str">
        <f t="shared" si="112"/>
        <v/>
      </c>
      <c r="P140" s="94" t="str">
        <f t="shared" si="95"/>
        <v/>
      </c>
      <c r="Q140" s="94" t="str">
        <f t="shared" si="96"/>
        <v/>
      </c>
      <c r="R140" s="94" t="str">
        <f t="shared" si="97"/>
        <v/>
      </c>
      <c r="S140" s="94" t="str">
        <f t="shared" si="98"/>
        <v/>
      </c>
      <c r="T140" s="94" t="str">
        <f t="shared" si="99"/>
        <v/>
      </c>
      <c r="U140" s="94" t="str">
        <f t="shared" si="100"/>
        <v/>
      </c>
      <c r="V140" s="94" t="str">
        <f t="shared" si="101"/>
        <v/>
      </c>
      <c r="W140" s="94" t="str">
        <f t="shared" si="113"/>
        <v/>
      </c>
      <c r="X140" s="94" t="str">
        <f t="shared" si="102"/>
        <v/>
      </c>
      <c r="Y140" s="94" t="str">
        <f t="shared" si="103"/>
        <v/>
      </c>
      <c r="Z140" s="94" t="str">
        <f t="shared" si="114"/>
        <v/>
      </c>
      <c r="AA140" s="94" t="str">
        <f t="shared" si="104"/>
        <v/>
      </c>
      <c r="AB140" s="94" t="str">
        <f t="shared" si="105"/>
        <v/>
      </c>
      <c r="AC140" s="94" t="str">
        <f t="shared" si="106"/>
        <v/>
      </c>
      <c r="AD140" s="92" t="str">
        <f t="shared" si="107"/>
        <v/>
      </c>
      <c r="AE140" s="92">
        <f t="shared" si="108"/>
        <v>0</v>
      </c>
      <c r="AF140" s="97" t="str">
        <f t="shared" si="109"/>
        <v/>
      </c>
      <c r="AG140" s="92">
        <f t="shared" si="110"/>
        <v>0</v>
      </c>
      <c r="AH140" s="92">
        <f t="shared" si="111"/>
        <v>0</v>
      </c>
    </row>
    <row r="141" spans="1:34" x14ac:dyDescent="0.25">
      <c r="A141" s="92" t="str">
        <f t="shared" si="83"/>
        <v/>
      </c>
      <c r="B141" s="49">
        <v>2586</v>
      </c>
      <c r="C141" s="115" t="s">
        <v>281</v>
      </c>
      <c r="D141" s="94" t="str">
        <f t="shared" si="84"/>
        <v/>
      </c>
      <c r="E141" s="94" t="str">
        <f t="shared" si="85"/>
        <v/>
      </c>
      <c r="F141" s="94" t="str">
        <f t="shared" si="86"/>
        <v/>
      </c>
      <c r="G141" s="94" t="str">
        <f t="shared" si="87"/>
        <v/>
      </c>
      <c r="H141" s="94" t="str">
        <f t="shared" si="88"/>
        <v/>
      </c>
      <c r="I141" s="94" t="str">
        <f t="shared" si="89"/>
        <v/>
      </c>
      <c r="J141" s="94" t="str">
        <f t="shared" si="90"/>
        <v/>
      </c>
      <c r="K141" s="94" t="str">
        <f t="shared" si="91"/>
        <v/>
      </c>
      <c r="L141" s="94" t="str">
        <f t="shared" si="92"/>
        <v/>
      </c>
      <c r="M141" s="94" t="str">
        <f t="shared" si="93"/>
        <v/>
      </c>
      <c r="N141" s="94" t="str">
        <f t="shared" si="94"/>
        <v/>
      </c>
      <c r="O141" s="94" t="str">
        <f t="shared" si="112"/>
        <v/>
      </c>
      <c r="P141" s="94" t="str">
        <f t="shared" si="95"/>
        <v/>
      </c>
      <c r="Q141" s="94" t="str">
        <f t="shared" si="96"/>
        <v/>
      </c>
      <c r="R141" s="94" t="str">
        <f t="shared" si="97"/>
        <v/>
      </c>
      <c r="S141" s="94" t="str">
        <f t="shared" si="98"/>
        <v/>
      </c>
      <c r="T141" s="94" t="str">
        <f t="shared" si="99"/>
        <v/>
      </c>
      <c r="U141" s="94" t="str">
        <f t="shared" si="100"/>
        <v/>
      </c>
      <c r="V141" s="94" t="str">
        <f t="shared" si="101"/>
        <v/>
      </c>
      <c r="W141" s="94" t="str">
        <f t="shared" si="113"/>
        <v/>
      </c>
      <c r="X141" s="94" t="str">
        <f t="shared" si="102"/>
        <v/>
      </c>
      <c r="Y141" s="94" t="str">
        <f t="shared" si="103"/>
        <v/>
      </c>
      <c r="Z141" s="94" t="str">
        <f t="shared" si="114"/>
        <v/>
      </c>
      <c r="AA141" s="94" t="str">
        <f t="shared" si="104"/>
        <v/>
      </c>
      <c r="AB141" s="94" t="str">
        <f t="shared" si="105"/>
        <v/>
      </c>
      <c r="AC141" s="94" t="str">
        <f t="shared" si="106"/>
        <v/>
      </c>
      <c r="AD141" s="92" t="str">
        <f t="shared" si="107"/>
        <v/>
      </c>
      <c r="AE141" s="92">
        <f t="shared" si="108"/>
        <v>0</v>
      </c>
      <c r="AF141" s="97" t="str">
        <f t="shared" si="109"/>
        <v/>
      </c>
      <c r="AG141" s="92">
        <f t="shared" si="110"/>
        <v>0</v>
      </c>
      <c r="AH141" s="92">
        <f t="shared" si="111"/>
        <v>0</v>
      </c>
    </row>
    <row r="142" spans="1:34" x14ac:dyDescent="0.25">
      <c r="A142" s="92" t="str">
        <f t="shared" si="83"/>
        <v/>
      </c>
      <c r="B142" s="49">
        <v>2652</v>
      </c>
      <c r="C142" s="115" t="s">
        <v>282</v>
      </c>
      <c r="D142" s="94" t="str">
        <f t="shared" si="84"/>
        <v/>
      </c>
      <c r="E142" s="94" t="str">
        <f t="shared" si="85"/>
        <v/>
      </c>
      <c r="F142" s="94" t="str">
        <f t="shared" si="86"/>
        <v/>
      </c>
      <c r="G142" s="94" t="str">
        <f t="shared" si="87"/>
        <v/>
      </c>
      <c r="H142" s="94" t="str">
        <f t="shared" si="88"/>
        <v/>
      </c>
      <c r="I142" s="94" t="str">
        <f t="shared" si="89"/>
        <v/>
      </c>
      <c r="J142" s="94" t="str">
        <f t="shared" si="90"/>
        <v/>
      </c>
      <c r="K142" s="94" t="str">
        <f t="shared" si="91"/>
        <v/>
      </c>
      <c r="L142" s="94" t="str">
        <f t="shared" si="92"/>
        <v/>
      </c>
      <c r="M142" s="94" t="str">
        <f t="shared" si="93"/>
        <v/>
      </c>
      <c r="N142" s="94" t="str">
        <f t="shared" si="94"/>
        <v/>
      </c>
      <c r="O142" s="94" t="str">
        <f t="shared" si="112"/>
        <v/>
      </c>
      <c r="P142" s="94" t="str">
        <f t="shared" si="95"/>
        <v/>
      </c>
      <c r="Q142" s="94" t="str">
        <f t="shared" si="96"/>
        <v/>
      </c>
      <c r="R142" s="94" t="str">
        <f t="shared" si="97"/>
        <v/>
      </c>
      <c r="S142" s="94" t="str">
        <f t="shared" si="98"/>
        <v/>
      </c>
      <c r="T142" s="94" t="str">
        <f t="shared" si="99"/>
        <v/>
      </c>
      <c r="U142" s="94" t="str">
        <f t="shared" si="100"/>
        <v/>
      </c>
      <c r="V142" s="94" t="str">
        <f t="shared" si="101"/>
        <v/>
      </c>
      <c r="W142" s="94" t="str">
        <f t="shared" si="113"/>
        <v/>
      </c>
      <c r="X142" s="94" t="str">
        <f t="shared" si="102"/>
        <v/>
      </c>
      <c r="Y142" s="94" t="str">
        <f t="shared" si="103"/>
        <v/>
      </c>
      <c r="Z142" s="94" t="str">
        <f t="shared" si="114"/>
        <v/>
      </c>
      <c r="AA142" s="94" t="str">
        <f t="shared" si="104"/>
        <v/>
      </c>
      <c r="AB142" s="94" t="str">
        <f t="shared" si="105"/>
        <v/>
      </c>
      <c r="AC142" s="94" t="str">
        <f t="shared" si="106"/>
        <v/>
      </c>
      <c r="AD142" s="92" t="str">
        <f t="shared" si="107"/>
        <v/>
      </c>
      <c r="AE142" s="92">
        <f t="shared" si="108"/>
        <v>0</v>
      </c>
      <c r="AF142" s="97" t="str">
        <f t="shared" si="109"/>
        <v/>
      </c>
      <c r="AG142" s="92">
        <f t="shared" si="110"/>
        <v>0</v>
      </c>
      <c r="AH142" s="92">
        <f t="shared" si="111"/>
        <v>0</v>
      </c>
    </row>
    <row r="143" spans="1:34" x14ac:dyDescent="0.25">
      <c r="A143" s="92" t="str">
        <f t="shared" si="83"/>
        <v/>
      </c>
      <c r="B143" s="49">
        <v>7767</v>
      </c>
      <c r="C143" s="115" t="s">
        <v>284</v>
      </c>
      <c r="D143" s="94" t="str">
        <f t="shared" si="84"/>
        <v/>
      </c>
      <c r="E143" s="94" t="str">
        <f t="shared" si="85"/>
        <v/>
      </c>
      <c r="F143" s="94" t="str">
        <f t="shared" si="86"/>
        <v/>
      </c>
      <c r="G143" s="94" t="str">
        <f t="shared" si="87"/>
        <v/>
      </c>
      <c r="H143" s="94" t="str">
        <f t="shared" si="88"/>
        <v/>
      </c>
      <c r="I143" s="94" t="str">
        <f t="shared" si="89"/>
        <v/>
      </c>
      <c r="J143" s="94" t="str">
        <f t="shared" si="90"/>
        <v/>
      </c>
      <c r="K143" s="94" t="str">
        <f t="shared" si="91"/>
        <v/>
      </c>
      <c r="L143" s="94" t="str">
        <f t="shared" si="92"/>
        <v/>
      </c>
      <c r="M143" s="94" t="str">
        <f t="shared" si="93"/>
        <v/>
      </c>
      <c r="N143" s="94" t="str">
        <f t="shared" si="94"/>
        <v/>
      </c>
      <c r="O143" s="94" t="str">
        <f t="shared" si="112"/>
        <v/>
      </c>
      <c r="P143" s="94" t="str">
        <f t="shared" si="95"/>
        <v/>
      </c>
      <c r="Q143" s="94" t="str">
        <f t="shared" si="96"/>
        <v/>
      </c>
      <c r="R143" s="94" t="str">
        <f t="shared" si="97"/>
        <v/>
      </c>
      <c r="S143" s="94" t="str">
        <f t="shared" si="98"/>
        <v/>
      </c>
      <c r="T143" s="94" t="str">
        <f t="shared" si="99"/>
        <v/>
      </c>
      <c r="U143" s="94" t="str">
        <f t="shared" si="100"/>
        <v/>
      </c>
      <c r="V143" s="94" t="str">
        <f t="shared" si="101"/>
        <v/>
      </c>
      <c r="W143" s="94" t="str">
        <f t="shared" si="113"/>
        <v/>
      </c>
      <c r="X143" s="94" t="str">
        <f t="shared" si="102"/>
        <v/>
      </c>
      <c r="Y143" s="94" t="str">
        <f t="shared" si="103"/>
        <v/>
      </c>
      <c r="Z143" s="94" t="str">
        <f t="shared" si="114"/>
        <v/>
      </c>
      <c r="AA143" s="94" t="str">
        <f t="shared" si="104"/>
        <v/>
      </c>
      <c r="AB143" s="94" t="str">
        <f t="shared" si="105"/>
        <v/>
      </c>
      <c r="AC143" s="94" t="str">
        <f t="shared" si="106"/>
        <v/>
      </c>
      <c r="AD143" s="92" t="str">
        <f t="shared" si="107"/>
        <v/>
      </c>
      <c r="AE143" s="92">
        <f t="shared" si="108"/>
        <v>0</v>
      </c>
      <c r="AF143" s="97" t="str">
        <f t="shared" si="109"/>
        <v/>
      </c>
      <c r="AG143" s="92">
        <f t="shared" si="110"/>
        <v>0</v>
      </c>
      <c r="AH143" s="92">
        <f t="shared" si="111"/>
        <v>0</v>
      </c>
    </row>
    <row r="144" spans="1:34" x14ac:dyDescent="0.25">
      <c r="A144" s="92" t="str">
        <f t="shared" si="83"/>
        <v/>
      </c>
      <c r="B144" s="49">
        <v>6267</v>
      </c>
      <c r="C144" s="115" t="s">
        <v>286</v>
      </c>
      <c r="D144" s="94" t="str">
        <f t="shared" si="84"/>
        <v/>
      </c>
      <c r="E144" s="94" t="str">
        <f t="shared" si="85"/>
        <v/>
      </c>
      <c r="F144" s="94" t="str">
        <f t="shared" si="86"/>
        <v/>
      </c>
      <c r="G144" s="94" t="str">
        <f t="shared" si="87"/>
        <v/>
      </c>
      <c r="H144" s="94" t="str">
        <f t="shared" si="88"/>
        <v/>
      </c>
      <c r="I144" s="94" t="str">
        <f t="shared" si="89"/>
        <v/>
      </c>
      <c r="J144" s="94" t="str">
        <f t="shared" si="90"/>
        <v/>
      </c>
      <c r="K144" s="94" t="str">
        <f t="shared" si="91"/>
        <v/>
      </c>
      <c r="L144" s="94" t="str">
        <f t="shared" si="92"/>
        <v/>
      </c>
      <c r="M144" s="94" t="str">
        <f t="shared" si="93"/>
        <v/>
      </c>
      <c r="N144" s="94" t="str">
        <f t="shared" si="94"/>
        <v/>
      </c>
      <c r="O144" s="94" t="str">
        <f t="shared" si="112"/>
        <v/>
      </c>
      <c r="P144" s="94" t="str">
        <f t="shared" si="95"/>
        <v/>
      </c>
      <c r="Q144" s="94" t="str">
        <f t="shared" si="96"/>
        <v/>
      </c>
      <c r="R144" s="94" t="str">
        <f t="shared" si="97"/>
        <v/>
      </c>
      <c r="S144" s="94" t="str">
        <f t="shared" si="98"/>
        <v/>
      </c>
      <c r="T144" s="94" t="str">
        <f t="shared" si="99"/>
        <v/>
      </c>
      <c r="U144" s="94" t="str">
        <f t="shared" si="100"/>
        <v/>
      </c>
      <c r="V144" s="94" t="str">
        <f t="shared" si="101"/>
        <v/>
      </c>
      <c r="W144" s="94" t="str">
        <f t="shared" si="113"/>
        <v/>
      </c>
      <c r="X144" s="94" t="str">
        <f t="shared" si="102"/>
        <v/>
      </c>
      <c r="Y144" s="94" t="str">
        <f t="shared" si="103"/>
        <v/>
      </c>
      <c r="Z144" s="94" t="str">
        <f t="shared" si="114"/>
        <v/>
      </c>
      <c r="AA144" s="94" t="str">
        <f t="shared" si="104"/>
        <v/>
      </c>
      <c r="AB144" s="94" t="str">
        <f t="shared" si="105"/>
        <v/>
      </c>
      <c r="AC144" s="94" t="str">
        <f t="shared" si="106"/>
        <v/>
      </c>
      <c r="AD144" s="92" t="str">
        <f t="shared" si="107"/>
        <v/>
      </c>
      <c r="AE144" s="92">
        <f t="shared" si="108"/>
        <v>0</v>
      </c>
      <c r="AF144" s="97" t="str">
        <f t="shared" si="109"/>
        <v/>
      </c>
      <c r="AG144" s="92">
        <f t="shared" si="110"/>
        <v>0</v>
      </c>
      <c r="AH144" s="92">
        <f t="shared" si="111"/>
        <v>0</v>
      </c>
    </row>
    <row r="145" spans="1:34" x14ac:dyDescent="0.25">
      <c r="A145" s="92" t="str">
        <f t="shared" si="83"/>
        <v/>
      </c>
      <c r="B145" s="49">
        <v>4986</v>
      </c>
      <c r="C145" s="115" t="s">
        <v>288</v>
      </c>
      <c r="D145" s="94" t="str">
        <f t="shared" si="84"/>
        <v/>
      </c>
      <c r="E145" s="94" t="str">
        <f t="shared" si="85"/>
        <v/>
      </c>
      <c r="F145" s="94" t="str">
        <f t="shared" si="86"/>
        <v/>
      </c>
      <c r="G145" s="94" t="str">
        <f t="shared" si="87"/>
        <v/>
      </c>
      <c r="H145" s="94" t="str">
        <f t="shared" si="88"/>
        <v/>
      </c>
      <c r="I145" s="94" t="str">
        <f t="shared" si="89"/>
        <v/>
      </c>
      <c r="J145" s="94" t="str">
        <f t="shared" si="90"/>
        <v/>
      </c>
      <c r="K145" s="94" t="str">
        <f t="shared" si="91"/>
        <v/>
      </c>
      <c r="L145" s="94" t="str">
        <f t="shared" si="92"/>
        <v/>
      </c>
      <c r="M145" s="94" t="str">
        <f t="shared" si="93"/>
        <v/>
      </c>
      <c r="N145" s="94" t="str">
        <f t="shared" si="94"/>
        <v/>
      </c>
      <c r="O145" s="94" t="str">
        <f t="shared" si="112"/>
        <v/>
      </c>
      <c r="P145" s="94" t="str">
        <f t="shared" si="95"/>
        <v/>
      </c>
      <c r="Q145" s="94" t="str">
        <f t="shared" si="96"/>
        <v/>
      </c>
      <c r="R145" s="94" t="str">
        <f t="shared" si="97"/>
        <v/>
      </c>
      <c r="S145" s="94" t="str">
        <f t="shared" si="98"/>
        <v/>
      </c>
      <c r="T145" s="94" t="str">
        <f t="shared" si="99"/>
        <v/>
      </c>
      <c r="U145" s="94" t="str">
        <f t="shared" si="100"/>
        <v/>
      </c>
      <c r="V145" s="94" t="str">
        <f t="shared" si="101"/>
        <v/>
      </c>
      <c r="W145" s="94" t="str">
        <f t="shared" si="113"/>
        <v/>
      </c>
      <c r="X145" s="94" t="str">
        <f t="shared" si="102"/>
        <v/>
      </c>
      <c r="Y145" s="94" t="str">
        <f t="shared" si="103"/>
        <v/>
      </c>
      <c r="Z145" s="94" t="str">
        <f t="shared" si="114"/>
        <v/>
      </c>
      <c r="AA145" s="94" t="str">
        <f t="shared" si="104"/>
        <v/>
      </c>
      <c r="AB145" s="94" t="str">
        <f t="shared" si="105"/>
        <v/>
      </c>
      <c r="AC145" s="94" t="str">
        <f t="shared" si="106"/>
        <v/>
      </c>
      <c r="AD145" s="92" t="str">
        <f t="shared" si="107"/>
        <v/>
      </c>
      <c r="AE145" s="92">
        <f t="shared" si="108"/>
        <v>0</v>
      </c>
      <c r="AF145" s="97" t="str">
        <f t="shared" si="109"/>
        <v/>
      </c>
      <c r="AG145" s="92">
        <f t="shared" si="110"/>
        <v>0</v>
      </c>
      <c r="AH145" s="92">
        <f t="shared" si="111"/>
        <v>0</v>
      </c>
    </row>
    <row r="146" spans="1:34" x14ac:dyDescent="0.25">
      <c r="A146" s="92" t="str">
        <f t="shared" si="83"/>
        <v/>
      </c>
      <c r="B146" s="49">
        <v>8097</v>
      </c>
      <c r="C146" s="115" t="s">
        <v>290</v>
      </c>
      <c r="D146" s="94" t="str">
        <f t="shared" si="84"/>
        <v/>
      </c>
      <c r="E146" s="94" t="str">
        <f t="shared" si="85"/>
        <v/>
      </c>
      <c r="F146" s="94" t="str">
        <f t="shared" si="86"/>
        <v/>
      </c>
      <c r="G146" s="94" t="str">
        <f t="shared" si="87"/>
        <v/>
      </c>
      <c r="H146" s="94" t="str">
        <f t="shared" si="88"/>
        <v/>
      </c>
      <c r="I146" s="94" t="str">
        <f t="shared" si="89"/>
        <v/>
      </c>
      <c r="J146" s="94" t="str">
        <f t="shared" si="90"/>
        <v/>
      </c>
      <c r="K146" s="94" t="str">
        <f t="shared" si="91"/>
        <v/>
      </c>
      <c r="L146" s="94" t="str">
        <f t="shared" si="92"/>
        <v/>
      </c>
      <c r="M146" s="94" t="str">
        <f t="shared" si="93"/>
        <v/>
      </c>
      <c r="N146" s="94" t="str">
        <f t="shared" si="94"/>
        <v/>
      </c>
      <c r="O146" s="94" t="str">
        <f t="shared" si="112"/>
        <v/>
      </c>
      <c r="P146" s="94" t="str">
        <f t="shared" si="95"/>
        <v/>
      </c>
      <c r="Q146" s="94" t="str">
        <f t="shared" si="96"/>
        <v/>
      </c>
      <c r="R146" s="94" t="str">
        <f t="shared" si="97"/>
        <v/>
      </c>
      <c r="S146" s="94" t="str">
        <f t="shared" si="98"/>
        <v/>
      </c>
      <c r="T146" s="94" t="str">
        <f t="shared" si="99"/>
        <v/>
      </c>
      <c r="U146" s="94" t="str">
        <f t="shared" si="100"/>
        <v/>
      </c>
      <c r="V146" s="94" t="str">
        <f t="shared" si="101"/>
        <v/>
      </c>
      <c r="W146" s="94" t="str">
        <f t="shared" si="113"/>
        <v/>
      </c>
      <c r="X146" s="94" t="str">
        <f t="shared" si="102"/>
        <v/>
      </c>
      <c r="Y146" s="94" t="str">
        <f t="shared" si="103"/>
        <v/>
      </c>
      <c r="Z146" s="94" t="str">
        <f t="shared" si="114"/>
        <v/>
      </c>
      <c r="AA146" s="94" t="str">
        <f t="shared" si="104"/>
        <v/>
      </c>
      <c r="AB146" s="94" t="str">
        <f t="shared" si="105"/>
        <v/>
      </c>
      <c r="AC146" s="94" t="str">
        <f t="shared" si="106"/>
        <v/>
      </c>
      <c r="AD146" s="92" t="str">
        <f t="shared" si="107"/>
        <v/>
      </c>
      <c r="AE146" s="92">
        <f t="shared" si="108"/>
        <v>0</v>
      </c>
      <c r="AF146" s="97" t="str">
        <f t="shared" si="109"/>
        <v/>
      </c>
      <c r="AG146" s="92">
        <f t="shared" si="110"/>
        <v>0</v>
      </c>
      <c r="AH146" s="92">
        <f t="shared" si="111"/>
        <v>0</v>
      </c>
    </row>
    <row r="147" spans="1:34" x14ac:dyDescent="0.25">
      <c r="A147" s="92" t="str">
        <f t="shared" si="83"/>
        <v/>
      </c>
      <c r="B147" s="49">
        <v>2662</v>
      </c>
      <c r="C147" s="115" t="s">
        <v>291</v>
      </c>
      <c r="D147" s="94" t="str">
        <f t="shared" si="84"/>
        <v/>
      </c>
      <c r="E147" s="94" t="str">
        <f t="shared" si="85"/>
        <v/>
      </c>
      <c r="F147" s="94" t="str">
        <f t="shared" si="86"/>
        <v/>
      </c>
      <c r="G147" s="94" t="str">
        <f t="shared" si="87"/>
        <v/>
      </c>
      <c r="H147" s="94" t="str">
        <f t="shared" si="88"/>
        <v/>
      </c>
      <c r="I147" s="94" t="str">
        <f t="shared" si="89"/>
        <v/>
      </c>
      <c r="J147" s="94" t="str">
        <f t="shared" si="90"/>
        <v/>
      </c>
      <c r="K147" s="94" t="str">
        <f t="shared" si="91"/>
        <v/>
      </c>
      <c r="L147" s="94" t="str">
        <f t="shared" si="92"/>
        <v/>
      </c>
      <c r="M147" s="94" t="str">
        <f t="shared" si="93"/>
        <v/>
      </c>
      <c r="N147" s="94" t="str">
        <f t="shared" si="94"/>
        <v/>
      </c>
      <c r="O147" s="94" t="str">
        <f t="shared" si="112"/>
        <v/>
      </c>
      <c r="P147" s="94" t="str">
        <f t="shared" si="95"/>
        <v/>
      </c>
      <c r="Q147" s="94" t="str">
        <f t="shared" si="96"/>
        <v/>
      </c>
      <c r="R147" s="94" t="str">
        <f t="shared" si="97"/>
        <v/>
      </c>
      <c r="S147" s="94" t="str">
        <f t="shared" si="98"/>
        <v/>
      </c>
      <c r="T147" s="94" t="str">
        <f t="shared" si="99"/>
        <v/>
      </c>
      <c r="U147" s="94" t="str">
        <f t="shared" si="100"/>
        <v/>
      </c>
      <c r="V147" s="94" t="str">
        <f t="shared" si="101"/>
        <v/>
      </c>
      <c r="W147" s="94" t="str">
        <f t="shared" si="113"/>
        <v/>
      </c>
      <c r="X147" s="94" t="str">
        <f t="shared" si="102"/>
        <v/>
      </c>
      <c r="Y147" s="94" t="str">
        <f t="shared" si="103"/>
        <v/>
      </c>
      <c r="Z147" s="94" t="str">
        <f t="shared" si="114"/>
        <v/>
      </c>
      <c r="AA147" s="94" t="str">
        <f t="shared" si="104"/>
        <v/>
      </c>
      <c r="AB147" s="94" t="str">
        <f t="shared" si="105"/>
        <v/>
      </c>
      <c r="AC147" s="94" t="str">
        <f t="shared" si="106"/>
        <v/>
      </c>
      <c r="AD147" s="92" t="str">
        <f t="shared" si="107"/>
        <v/>
      </c>
      <c r="AE147" s="92">
        <f t="shared" si="108"/>
        <v>0</v>
      </c>
      <c r="AF147" s="97" t="str">
        <f t="shared" si="109"/>
        <v/>
      </c>
      <c r="AG147" s="92">
        <f t="shared" si="110"/>
        <v>0</v>
      </c>
      <c r="AH147" s="92">
        <f t="shared" si="111"/>
        <v>0</v>
      </c>
    </row>
    <row r="148" spans="1:34" x14ac:dyDescent="0.25">
      <c r="A148" s="92" t="str">
        <f t="shared" si="83"/>
        <v/>
      </c>
      <c r="B148" s="49">
        <v>3663</v>
      </c>
      <c r="C148" s="115" t="s">
        <v>292</v>
      </c>
      <c r="D148" s="94" t="str">
        <f t="shared" si="84"/>
        <v/>
      </c>
      <c r="E148" s="94" t="str">
        <f t="shared" si="85"/>
        <v/>
      </c>
      <c r="F148" s="94" t="str">
        <f t="shared" si="86"/>
        <v/>
      </c>
      <c r="G148" s="94" t="str">
        <f t="shared" si="87"/>
        <v/>
      </c>
      <c r="H148" s="94" t="str">
        <f t="shared" si="88"/>
        <v/>
      </c>
      <c r="I148" s="94" t="str">
        <f t="shared" si="89"/>
        <v/>
      </c>
      <c r="J148" s="94" t="str">
        <f t="shared" si="90"/>
        <v/>
      </c>
      <c r="K148" s="94" t="str">
        <f t="shared" si="91"/>
        <v/>
      </c>
      <c r="L148" s="94" t="str">
        <f t="shared" si="92"/>
        <v/>
      </c>
      <c r="M148" s="94" t="str">
        <f t="shared" si="93"/>
        <v/>
      </c>
      <c r="N148" s="94" t="str">
        <f t="shared" si="94"/>
        <v/>
      </c>
      <c r="O148" s="94" t="str">
        <f t="shared" si="112"/>
        <v/>
      </c>
      <c r="P148" s="94" t="str">
        <f t="shared" si="95"/>
        <v/>
      </c>
      <c r="Q148" s="94" t="str">
        <f t="shared" si="96"/>
        <v/>
      </c>
      <c r="R148" s="94" t="str">
        <f t="shared" si="97"/>
        <v/>
      </c>
      <c r="S148" s="94" t="str">
        <f t="shared" si="98"/>
        <v/>
      </c>
      <c r="T148" s="94" t="str">
        <f t="shared" si="99"/>
        <v/>
      </c>
      <c r="U148" s="94" t="str">
        <f t="shared" si="100"/>
        <v/>
      </c>
      <c r="V148" s="94" t="str">
        <f t="shared" si="101"/>
        <v/>
      </c>
      <c r="W148" s="94" t="str">
        <f t="shared" si="113"/>
        <v/>
      </c>
      <c r="X148" s="94" t="str">
        <f t="shared" si="102"/>
        <v/>
      </c>
      <c r="Y148" s="94" t="str">
        <f t="shared" si="103"/>
        <v/>
      </c>
      <c r="Z148" s="94" t="str">
        <f t="shared" si="114"/>
        <v/>
      </c>
      <c r="AA148" s="94" t="str">
        <f t="shared" si="104"/>
        <v/>
      </c>
      <c r="AB148" s="94" t="str">
        <f t="shared" si="105"/>
        <v/>
      </c>
      <c r="AC148" s="94" t="str">
        <f t="shared" si="106"/>
        <v/>
      </c>
      <c r="AD148" s="92" t="str">
        <f t="shared" si="107"/>
        <v/>
      </c>
      <c r="AE148" s="92">
        <f t="shared" si="108"/>
        <v>0</v>
      </c>
      <c r="AF148" s="97" t="str">
        <f t="shared" si="109"/>
        <v/>
      </c>
      <c r="AG148" s="92">
        <f t="shared" si="110"/>
        <v>0</v>
      </c>
      <c r="AH148" s="92">
        <f t="shared" si="111"/>
        <v>0</v>
      </c>
    </row>
    <row r="149" spans="1:34" x14ac:dyDescent="0.25">
      <c r="A149" s="92" t="str">
        <f t="shared" si="83"/>
        <v/>
      </c>
      <c r="B149" s="49">
        <v>3243</v>
      </c>
      <c r="C149" s="115" t="s">
        <v>293</v>
      </c>
      <c r="D149" s="94" t="str">
        <f t="shared" si="84"/>
        <v/>
      </c>
      <c r="E149" s="94" t="str">
        <f t="shared" si="85"/>
        <v/>
      </c>
      <c r="F149" s="94" t="str">
        <f t="shared" si="86"/>
        <v/>
      </c>
      <c r="G149" s="94" t="str">
        <f t="shared" si="87"/>
        <v/>
      </c>
      <c r="H149" s="94" t="str">
        <f t="shared" si="88"/>
        <v/>
      </c>
      <c r="I149" s="94" t="str">
        <f t="shared" si="89"/>
        <v/>
      </c>
      <c r="J149" s="94" t="str">
        <f t="shared" si="90"/>
        <v/>
      </c>
      <c r="K149" s="94" t="str">
        <f t="shared" si="91"/>
        <v/>
      </c>
      <c r="L149" s="94" t="str">
        <f t="shared" si="92"/>
        <v/>
      </c>
      <c r="M149" s="94" t="str">
        <f t="shared" si="93"/>
        <v/>
      </c>
      <c r="N149" s="94" t="str">
        <f t="shared" si="94"/>
        <v/>
      </c>
      <c r="O149" s="94" t="str">
        <f t="shared" si="112"/>
        <v/>
      </c>
      <c r="P149" s="94" t="str">
        <f t="shared" si="95"/>
        <v/>
      </c>
      <c r="Q149" s="94" t="str">
        <f t="shared" si="96"/>
        <v/>
      </c>
      <c r="R149" s="94" t="str">
        <f t="shared" si="97"/>
        <v/>
      </c>
      <c r="S149" s="94" t="str">
        <f t="shared" si="98"/>
        <v/>
      </c>
      <c r="T149" s="94" t="str">
        <f t="shared" si="99"/>
        <v/>
      </c>
      <c r="U149" s="94" t="str">
        <f t="shared" si="100"/>
        <v/>
      </c>
      <c r="V149" s="94" t="str">
        <f t="shared" si="101"/>
        <v/>
      </c>
      <c r="W149" s="94" t="str">
        <f t="shared" si="113"/>
        <v/>
      </c>
      <c r="X149" s="94" t="str">
        <f t="shared" si="102"/>
        <v/>
      </c>
      <c r="Y149" s="94" t="str">
        <f t="shared" si="103"/>
        <v/>
      </c>
      <c r="Z149" s="94" t="str">
        <f t="shared" si="114"/>
        <v/>
      </c>
      <c r="AA149" s="94" t="str">
        <f t="shared" si="104"/>
        <v/>
      </c>
      <c r="AB149" s="94" t="str">
        <f t="shared" si="105"/>
        <v/>
      </c>
      <c r="AC149" s="94" t="str">
        <f t="shared" si="106"/>
        <v/>
      </c>
      <c r="AD149" s="92" t="str">
        <f t="shared" si="107"/>
        <v/>
      </c>
      <c r="AE149" s="92">
        <f t="shared" si="108"/>
        <v>0</v>
      </c>
      <c r="AF149" s="97" t="str">
        <f t="shared" si="109"/>
        <v/>
      </c>
      <c r="AG149" s="92">
        <f t="shared" si="110"/>
        <v>0</v>
      </c>
      <c r="AH149" s="92">
        <f t="shared" si="111"/>
        <v>0</v>
      </c>
    </row>
    <row r="150" spans="1:34" x14ac:dyDescent="0.25">
      <c r="A150" s="92" t="str">
        <f t="shared" si="83"/>
        <v/>
      </c>
      <c r="B150" s="49">
        <v>4031</v>
      </c>
      <c r="C150" s="115" t="s">
        <v>780</v>
      </c>
      <c r="D150" s="94" t="str">
        <f t="shared" si="84"/>
        <v/>
      </c>
      <c r="E150" s="94" t="str">
        <f t="shared" si="85"/>
        <v/>
      </c>
      <c r="F150" s="94" t="str">
        <f t="shared" si="86"/>
        <v/>
      </c>
      <c r="G150" s="94" t="str">
        <f t="shared" si="87"/>
        <v/>
      </c>
      <c r="H150" s="94" t="str">
        <f t="shared" si="88"/>
        <v/>
      </c>
      <c r="I150" s="94" t="str">
        <f t="shared" si="89"/>
        <v/>
      </c>
      <c r="J150" s="94" t="str">
        <f t="shared" si="90"/>
        <v/>
      </c>
      <c r="K150" s="94" t="str">
        <f t="shared" si="91"/>
        <v/>
      </c>
      <c r="L150" s="94" t="str">
        <f t="shared" si="92"/>
        <v/>
      </c>
      <c r="M150" s="94" t="str">
        <f t="shared" si="93"/>
        <v/>
      </c>
      <c r="N150" s="94" t="str">
        <f t="shared" si="94"/>
        <v/>
      </c>
      <c r="O150" s="94" t="str">
        <f t="shared" si="112"/>
        <v/>
      </c>
      <c r="P150" s="94" t="str">
        <f t="shared" si="95"/>
        <v/>
      </c>
      <c r="Q150" s="94" t="str">
        <f t="shared" si="96"/>
        <v/>
      </c>
      <c r="R150" s="94" t="str">
        <f t="shared" si="97"/>
        <v/>
      </c>
      <c r="S150" s="94" t="str">
        <f t="shared" si="98"/>
        <v/>
      </c>
      <c r="T150" s="94" t="str">
        <f t="shared" si="99"/>
        <v/>
      </c>
      <c r="U150" s="94" t="str">
        <f t="shared" si="100"/>
        <v/>
      </c>
      <c r="V150" s="94" t="str">
        <f t="shared" si="101"/>
        <v/>
      </c>
      <c r="W150" s="94" t="str">
        <f t="shared" si="113"/>
        <v/>
      </c>
      <c r="X150" s="94" t="str">
        <f t="shared" si="102"/>
        <v/>
      </c>
      <c r="Y150" s="94" t="str">
        <f t="shared" si="103"/>
        <v/>
      </c>
      <c r="Z150" s="94" t="str">
        <f t="shared" si="114"/>
        <v/>
      </c>
      <c r="AA150" s="94" t="str">
        <f t="shared" si="104"/>
        <v/>
      </c>
      <c r="AB150" s="94" t="str">
        <f t="shared" si="105"/>
        <v/>
      </c>
      <c r="AC150" s="94" t="str">
        <f t="shared" si="106"/>
        <v/>
      </c>
      <c r="AD150" s="92" t="str">
        <f t="shared" si="107"/>
        <v/>
      </c>
      <c r="AE150" s="92">
        <f t="shared" si="108"/>
        <v>0</v>
      </c>
      <c r="AF150" s="97" t="str">
        <f t="shared" si="109"/>
        <v/>
      </c>
      <c r="AG150" s="92">
        <f t="shared" si="110"/>
        <v>0</v>
      </c>
      <c r="AH150" s="92">
        <f t="shared" si="111"/>
        <v>0</v>
      </c>
    </row>
    <row r="151" spans="1:34" x14ac:dyDescent="0.25">
      <c r="A151" s="92" t="str">
        <f t="shared" si="83"/>
        <v/>
      </c>
      <c r="B151" s="49">
        <v>7531</v>
      </c>
      <c r="C151" s="115" t="s">
        <v>296</v>
      </c>
      <c r="D151" s="94" t="str">
        <f t="shared" si="84"/>
        <v/>
      </c>
      <c r="E151" s="94" t="str">
        <f t="shared" si="85"/>
        <v/>
      </c>
      <c r="F151" s="94" t="str">
        <f t="shared" si="86"/>
        <v/>
      </c>
      <c r="G151" s="94" t="str">
        <f t="shared" si="87"/>
        <v/>
      </c>
      <c r="H151" s="94" t="str">
        <f t="shared" si="88"/>
        <v/>
      </c>
      <c r="I151" s="94" t="str">
        <f t="shared" si="89"/>
        <v/>
      </c>
      <c r="J151" s="94" t="str">
        <f t="shared" si="90"/>
        <v/>
      </c>
      <c r="K151" s="94" t="str">
        <f t="shared" si="91"/>
        <v/>
      </c>
      <c r="L151" s="94" t="str">
        <f t="shared" si="92"/>
        <v/>
      </c>
      <c r="M151" s="94" t="str">
        <f t="shared" si="93"/>
        <v/>
      </c>
      <c r="N151" s="94" t="str">
        <f t="shared" si="94"/>
        <v/>
      </c>
      <c r="O151" s="94" t="str">
        <f>IFERROR(VLOOKUP($B151,_1aw12,3,FALSE),"")</f>
        <v/>
      </c>
      <c r="P151" s="94" t="str">
        <f t="shared" si="95"/>
        <v/>
      </c>
      <c r="Q151" s="94" t="str">
        <f t="shared" si="96"/>
        <v/>
      </c>
      <c r="R151" s="94" t="str">
        <f t="shared" si="97"/>
        <v/>
      </c>
      <c r="S151" s="94" t="str">
        <f t="shared" si="98"/>
        <v/>
      </c>
      <c r="T151" s="94" t="str">
        <f t="shared" si="99"/>
        <v/>
      </c>
      <c r="U151" s="94" t="str">
        <f t="shared" si="100"/>
        <v/>
      </c>
      <c r="V151" s="94" t="str">
        <f t="shared" si="101"/>
        <v/>
      </c>
      <c r="W151" s="94" t="str">
        <f>IFERROR(VLOOKUP($B151,_1aw20,3,FALSE),"")</f>
        <v/>
      </c>
      <c r="X151" s="94" t="str">
        <f t="shared" si="102"/>
        <v/>
      </c>
      <c r="Y151" s="94" t="str">
        <f t="shared" si="103"/>
        <v/>
      </c>
      <c r="Z151" s="94" t="str">
        <f>IFERROR(VLOOKUP($B151,_1aw23,3,FALSE),"")</f>
        <v/>
      </c>
      <c r="AA151" s="94" t="str">
        <f t="shared" si="104"/>
        <v/>
      </c>
      <c r="AB151" s="94" t="str">
        <f t="shared" si="105"/>
        <v/>
      </c>
      <c r="AC151" s="94" t="str">
        <f t="shared" si="106"/>
        <v/>
      </c>
      <c r="AD151" s="92" t="str">
        <f t="shared" si="107"/>
        <v/>
      </c>
      <c r="AE151" s="92">
        <f t="shared" si="108"/>
        <v>0</v>
      </c>
      <c r="AF151" s="97" t="str">
        <f t="shared" si="109"/>
        <v/>
      </c>
      <c r="AG151" s="92">
        <f t="shared" si="110"/>
        <v>0</v>
      </c>
      <c r="AH151" s="92">
        <f t="shared" si="111"/>
        <v>0</v>
      </c>
    </row>
    <row r="152" spans="1:34" x14ac:dyDescent="0.25">
      <c r="A152" s="92" t="str">
        <f t="shared" si="83"/>
        <v/>
      </c>
      <c r="B152" s="49">
        <v>7911</v>
      </c>
      <c r="C152" s="115" t="s">
        <v>774</v>
      </c>
      <c r="D152" s="94" t="str">
        <f t="shared" si="84"/>
        <v/>
      </c>
      <c r="E152" s="94" t="str">
        <f t="shared" si="85"/>
        <v/>
      </c>
      <c r="F152" s="94" t="str">
        <f t="shared" si="86"/>
        <v/>
      </c>
      <c r="G152" s="94" t="str">
        <f t="shared" si="87"/>
        <v/>
      </c>
      <c r="H152" s="94" t="str">
        <f t="shared" si="88"/>
        <v/>
      </c>
      <c r="I152" s="94" t="str">
        <f t="shared" si="89"/>
        <v/>
      </c>
      <c r="J152" s="94" t="str">
        <f t="shared" si="90"/>
        <v/>
      </c>
      <c r="K152" s="94" t="str">
        <f t="shared" si="91"/>
        <v/>
      </c>
      <c r="L152" s="94" t="str">
        <f t="shared" si="92"/>
        <v/>
      </c>
      <c r="M152" s="94" t="str">
        <f t="shared" si="93"/>
        <v/>
      </c>
      <c r="N152" s="94" t="str">
        <f t="shared" si="94"/>
        <v/>
      </c>
      <c r="O152" s="94" t="str">
        <f t="shared" ref="O152:O169" si="115">IFERROR(VLOOKUP($B152,_1aw12,2,FALSE),"")</f>
        <v/>
      </c>
      <c r="P152" s="94" t="str">
        <f t="shared" si="95"/>
        <v/>
      </c>
      <c r="Q152" s="94" t="str">
        <f t="shared" si="96"/>
        <v/>
      </c>
      <c r="R152" s="94" t="str">
        <f t="shared" si="97"/>
        <v/>
      </c>
      <c r="S152" s="94" t="str">
        <f t="shared" si="98"/>
        <v/>
      </c>
      <c r="T152" s="94" t="str">
        <f t="shared" si="99"/>
        <v/>
      </c>
      <c r="U152" s="94" t="str">
        <f t="shared" si="100"/>
        <v/>
      </c>
      <c r="V152" s="94" t="str">
        <f t="shared" si="101"/>
        <v/>
      </c>
      <c r="W152" s="94" t="str">
        <f t="shared" ref="W152:W169" si="116">IFERROR(VLOOKUP($B152,_1aw20,2,FALSE),"")</f>
        <v/>
      </c>
      <c r="X152" s="94" t="str">
        <f t="shared" si="102"/>
        <v/>
      </c>
      <c r="Y152" s="94" t="str">
        <f t="shared" si="103"/>
        <v/>
      </c>
      <c r="Z152" s="94" t="str">
        <f t="shared" ref="Z152:Z169" si="117">IFERROR(VLOOKUP($B152,_1aw23,2,FALSE),"")</f>
        <v/>
      </c>
      <c r="AA152" s="94" t="str">
        <f t="shared" si="104"/>
        <v/>
      </c>
      <c r="AB152" s="94" t="str">
        <f t="shared" si="105"/>
        <v/>
      </c>
      <c r="AC152" s="94" t="str">
        <f t="shared" si="106"/>
        <v/>
      </c>
      <c r="AD152" s="92" t="str">
        <f t="shared" si="107"/>
        <v/>
      </c>
      <c r="AE152" s="92">
        <f t="shared" si="108"/>
        <v>0</v>
      </c>
      <c r="AF152" s="97" t="str">
        <f t="shared" si="109"/>
        <v/>
      </c>
      <c r="AG152" s="92">
        <f t="shared" si="110"/>
        <v>0</v>
      </c>
      <c r="AH152" s="92">
        <f t="shared" si="111"/>
        <v>0</v>
      </c>
    </row>
    <row r="153" spans="1:34" x14ac:dyDescent="0.25">
      <c r="A153" s="92" t="str">
        <f t="shared" si="83"/>
        <v/>
      </c>
      <c r="B153" s="49">
        <v>5317</v>
      </c>
      <c r="C153" s="115" t="s">
        <v>299</v>
      </c>
      <c r="D153" s="94" t="str">
        <f t="shared" si="84"/>
        <v/>
      </c>
      <c r="E153" s="94" t="str">
        <f t="shared" si="85"/>
        <v/>
      </c>
      <c r="F153" s="94" t="str">
        <f t="shared" si="86"/>
        <v/>
      </c>
      <c r="G153" s="94" t="str">
        <f t="shared" si="87"/>
        <v/>
      </c>
      <c r="H153" s="94" t="str">
        <f t="shared" si="88"/>
        <v/>
      </c>
      <c r="I153" s="94" t="str">
        <f t="shared" si="89"/>
        <v/>
      </c>
      <c r="J153" s="94" t="str">
        <f t="shared" si="90"/>
        <v/>
      </c>
      <c r="K153" s="94" t="str">
        <f t="shared" si="91"/>
        <v/>
      </c>
      <c r="L153" s="94" t="str">
        <f t="shared" si="92"/>
        <v/>
      </c>
      <c r="M153" s="94" t="str">
        <f t="shared" si="93"/>
        <v/>
      </c>
      <c r="N153" s="94" t="str">
        <f t="shared" si="94"/>
        <v/>
      </c>
      <c r="O153" s="94" t="str">
        <f t="shared" si="115"/>
        <v/>
      </c>
      <c r="P153" s="94" t="str">
        <f t="shared" si="95"/>
        <v/>
      </c>
      <c r="Q153" s="94" t="str">
        <f t="shared" si="96"/>
        <v/>
      </c>
      <c r="R153" s="94" t="str">
        <f t="shared" si="97"/>
        <v/>
      </c>
      <c r="S153" s="94" t="str">
        <f t="shared" si="98"/>
        <v/>
      </c>
      <c r="T153" s="94" t="str">
        <f t="shared" si="99"/>
        <v/>
      </c>
      <c r="U153" s="94" t="str">
        <f t="shared" si="100"/>
        <v/>
      </c>
      <c r="V153" s="94" t="str">
        <f t="shared" si="101"/>
        <v/>
      </c>
      <c r="W153" s="94" t="str">
        <f t="shared" si="116"/>
        <v/>
      </c>
      <c r="X153" s="94" t="str">
        <f t="shared" si="102"/>
        <v/>
      </c>
      <c r="Y153" s="94" t="str">
        <f t="shared" si="103"/>
        <v/>
      </c>
      <c r="Z153" s="94" t="str">
        <f t="shared" si="117"/>
        <v/>
      </c>
      <c r="AA153" s="94" t="str">
        <f t="shared" si="104"/>
        <v/>
      </c>
      <c r="AB153" s="94" t="str">
        <f t="shared" si="105"/>
        <v/>
      </c>
      <c r="AC153" s="94" t="str">
        <f t="shared" si="106"/>
        <v/>
      </c>
      <c r="AD153" s="92" t="str">
        <f t="shared" si="107"/>
        <v/>
      </c>
      <c r="AE153" s="92">
        <f t="shared" si="108"/>
        <v>0</v>
      </c>
      <c r="AF153" s="97" t="str">
        <f t="shared" si="109"/>
        <v/>
      </c>
      <c r="AG153" s="92">
        <f t="shared" si="110"/>
        <v>0</v>
      </c>
      <c r="AH153" s="92">
        <f t="shared" si="111"/>
        <v>0</v>
      </c>
    </row>
    <row r="154" spans="1:34" x14ac:dyDescent="0.25">
      <c r="A154" s="92" t="str">
        <f t="shared" si="83"/>
        <v/>
      </c>
      <c r="B154" s="49">
        <v>5287</v>
      </c>
      <c r="C154" s="115" t="s">
        <v>300</v>
      </c>
      <c r="D154" s="94" t="str">
        <f t="shared" si="84"/>
        <v/>
      </c>
      <c r="E154" s="94" t="str">
        <f t="shared" si="85"/>
        <v/>
      </c>
      <c r="F154" s="94" t="str">
        <f t="shared" si="86"/>
        <v/>
      </c>
      <c r="G154" s="94" t="str">
        <f t="shared" si="87"/>
        <v/>
      </c>
      <c r="H154" s="94" t="str">
        <f t="shared" si="88"/>
        <v/>
      </c>
      <c r="I154" s="94" t="str">
        <f t="shared" si="89"/>
        <v/>
      </c>
      <c r="J154" s="94" t="str">
        <f t="shared" si="90"/>
        <v/>
      </c>
      <c r="K154" s="94" t="str">
        <f t="shared" si="91"/>
        <v/>
      </c>
      <c r="L154" s="94" t="str">
        <f t="shared" si="92"/>
        <v/>
      </c>
      <c r="M154" s="94" t="str">
        <f t="shared" si="93"/>
        <v/>
      </c>
      <c r="N154" s="94" t="str">
        <f t="shared" si="94"/>
        <v/>
      </c>
      <c r="O154" s="94" t="str">
        <f t="shared" si="115"/>
        <v/>
      </c>
      <c r="P154" s="94" t="str">
        <f t="shared" si="95"/>
        <v/>
      </c>
      <c r="Q154" s="94" t="str">
        <f t="shared" si="96"/>
        <v/>
      </c>
      <c r="R154" s="94" t="str">
        <f t="shared" si="97"/>
        <v/>
      </c>
      <c r="S154" s="94" t="str">
        <f t="shared" si="98"/>
        <v/>
      </c>
      <c r="T154" s="94" t="str">
        <f t="shared" si="99"/>
        <v/>
      </c>
      <c r="U154" s="94" t="str">
        <f t="shared" si="100"/>
        <v/>
      </c>
      <c r="V154" s="94" t="str">
        <f t="shared" si="101"/>
        <v/>
      </c>
      <c r="W154" s="94" t="str">
        <f t="shared" si="116"/>
        <v/>
      </c>
      <c r="X154" s="94" t="str">
        <f t="shared" si="102"/>
        <v/>
      </c>
      <c r="Y154" s="94" t="str">
        <f t="shared" si="103"/>
        <v/>
      </c>
      <c r="Z154" s="94" t="str">
        <f t="shared" si="117"/>
        <v/>
      </c>
      <c r="AA154" s="94" t="str">
        <f t="shared" si="104"/>
        <v/>
      </c>
      <c r="AB154" s="94" t="str">
        <f t="shared" si="105"/>
        <v/>
      </c>
      <c r="AC154" s="94" t="str">
        <f t="shared" si="106"/>
        <v/>
      </c>
      <c r="AD154" s="92" t="str">
        <f t="shared" si="107"/>
        <v/>
      </c>
      <c r="AE154" s="92">
        <f t="shared" si="108"/>
        <v>0</v>
      </c>
      <c r="AF154" s="97" t="str">
        <f t="shared" si="109"/>
        <v/>
      </c>
      <c r="AG154" s="92">
        <f t="shared" si="110"/>
        <v>0</v>
      </c>
      <c r="AH154" s="92">
        <f t="shared" si="111"/>
        <v>0</v>
      </c>
    </row>
    <row r="155" spans="1:34" x14ac:dyDescent="0.25">
      <c r="A155" s="92" t="str">
        <f t="shared" si="83"/>
        <v/>
      </c>
      <c r="B155" s="49">
        <v>1022</v>
      </c>
      <c r="C155" s="115" t="s">
        <v>788</v>
      </c>
      <c r="D155" s="94" t="str">
        <f t="shared" si="84"/>
        <v/>
      </c>
      <c r="E155" s="94" t="str">
        <f t="shared" si="85"/>
        <v/>
      </c>
      <c r="F155" s="94" t="str">
        <f t="shared" si="86"/>
        <v/>
      </c>
      <c r="G155" s="94" t="str">
        <f t="shared" si="87"/>
        <v/>
      </c>
      <c r="H155" s="94" t="str">
        <f t="shared" si="88"/>
        <v/>
      </c>
      <c r="I155" s="94" t="str">
        <f t="shared" si="89"/>
        <v/>
      </c>
      <c r="J155" s="94" t="str">
        <f t="shared" si="90"/>
        <v/>
      </c>
      <c r="K155" s="94" t="str">
        <f t="shared" si="91"/>
        <v/>
      </c>
      <c r="L155" s="94" t="str">
        <f t="shared" si="92"/>
        <v/>
      </c>
      <c r="M155" s="94" t="str">
        <f t="shared" si="93"/>
        <v/>
      </c>
      <c r="N155" s="94" t="str">
        <f t="shared" si="94"/>
        <v/>
      </c>
      <c r="O155" s="94" t="str">
        <f t="shared" si="115"/>
        <v/>
      </c>
      <c r="P155" s="94" t="str">
        <f t="shared" si="95"/>
        <v/>
      </c>
      <c r="Q155" s="94" t="str">
        <f t="shared" si="96"/>
        <v/>
      </c>
      <c r="R155" s="94" t="str">
        <f t="shared" si="97"/>
        <v/>
      </c>
      <c r="S155" s="94" t="str">
        <f t="shared" si="98"/>
        <v/>
      </c>
      <c r="T155" s="94" t="str">
        <f t="shared" si="99"/>
        <v/>
      </c>
      <c r="U155" s="94" t="str">
        <f t="shared" si="100"/>
        <v/>
      </c>
      <c r="V155" s="94" t="str">
        <f t="shared" si="101"/>
        <v/>
      </c>
      <c r="W155" s="94" t="str">
        <f t="shared" si="116"/>
        <v/>
      </c>
      <c r="X155" s="94" t="str">
        <f t="shared" si="102"/>
        <v/>
      </c>
      <c r="Y155" s="94" t="str">
        <f t="shared" si="103"/>
        <v/>
      </c>
      <c r="Z155" s="94" t="str">
        <f t="shared" si="117"/>
        <v/>
      </c>
      <c r="AA155" s="94" t="str">
        <f t="shared" si="104"/>
        <v/>
      </c>
      <c r="AB155" s="94" t="str">
        <f t="shared" si="105"/>
        <v/>
      </c>
      <c r="AC155" s="94" t="str">
        <f t="shared" si="106"/>
        <v/>
      </c>
      <c r="AD155" s="92" t="str">
        <f t="shared" si="107"/>
        <v/>
      </c>
      <c r="AE155" s="92">
        <f t="shared" si="108"/>
        <v>0</v>
      </c>
      <c r="AF155" s="97" t="str">
        <f t="shared" si="109"/>
        <v/>
      </c>
      <c r="AG155" s="92">
        <f t="shared" si="110"/>
        <v>0</v>
      </c>
      <c r="AH155" s="92">
        <f t="shared" si="111"/>
        <v>0</v>
      </c>
    </row>
    <row r="156" spans="1:34" x14ac:dyDescent="0.25">
      <c r="A156" s="92" t="str">
        <f t="shared" si="83"/>
        <v/>
      </c>
      <c r="B156" s="49">
        <v>7497</v>
      </c>
      <c r="C156" s="115" t="s">
        <v>302</v>
      </c>
      <c r="D156" s="94" t="str">
        <f t="shared" si="84"/>
        <v/>
      </c>
      <c r="E156" s="94" t="str">
        <f t="shared" si="85"/>
        <v/>
      </c>
      <c r="F156" s="94" t="str">
        <f t="shared" si="86"/>
        <v/>
      </c>
      <c r="G156" s="94" t="str">
        <f t="shared" si="87"/>
        <v/>
      </c>
      <c r="H156" s="94" t="str">
        <f t="shared" si="88"/>
        <v/>
      </c>
      <c r="I156" s="94" t="str">
        <f t="shared" si="89"/>
        <v/>
      </c>
      <c r="J156" s="94" t="str">
        <f t="shared" si="90"/>
        <v/>
      </c>
      <c r="K156" s="94" t="str">
        <f t="shared" si="91"/>
        <v/>
      </c>
      <c r="L156" s="94" t="str">
        <f t="shared" si="92"/>
        <v/>
      </c>
      <c r="M156" s="94" t="str">
        <f t="shared" si="93"/>
        <v/>
      </c>
      <c r="N156" s="94" t="str">
        <f t="shared" si="94"/>
        <v/>
      </c>
      <c r="O156" s="94" t="str">
        <f t="shared" si="115"/>
        <v/>
      </c>
      <c r="P156" s="94" t="str">
        <f t="shared" si="95"/>
        <v/>
      </c>
      <c r="Q156" s="94" t="str">
        <f t="shared" si="96"/>
        <v/>
      </c>
      <c r="R156" s="94" t="str">
        <f t="shared" si="97"/>
        <v/>
      </c>
      <c r="S156" s="94" t="str">
        <f t="shared" si="98"/>
        <v/>
      </c>
      <c r="T156" s="94" t="str">
        <f t="shared" si="99"/>
        <v/>
      </c>
      <c r="U156" s="94" t="str">
        <f t="shared" si="100"/>
        <v/>
      </c>
      <c r="V156" s="94" t="str">
        <f t="shared" si="101"/>
        <v/>
      </c>
      <c r="W156" s="94" t="str">
        <f t="shared" si="116"/>
        <v/>
      </c>
      <c r="X156" s="94" t="str">
        <f t="shared" si="102"/>
        <v/>
      </c>
      <c r="Y156" s="94" t="str">
        <f t="shared" si="103"/>
        <v/>
      </c>
      <c r="Z156" s="94" t="str">
        <f t="shared" si="117"/>
        <v/>
      </c>
      <c r="AA156" s="94" t="str">
        <f t="shared" si="104"/>
        <v/>
      </c>
      <c r="AB156" s="94" t="str">
        <f t="shared" si="105"/>
        <v/>
      </c>
      <c r="AC156" s="94" t="str">
        <f t="shared" si="106"/>
        <v/>
      </c>
      <c r="AD156" s="92" t="str">
        <f t="shared" si="107"/>
        <v/>
      </c>
      <c r="AE156" s="92">
        <f t="shared" si="108"/>
        <v>0</v>
      </c>
      <c r="AF156" s="97" t="str">
        <f t="shared" si="109"/>
        <v/>
      </c>
      <c r="AG156" s="92">
        <f t="shared" si="110"/>
        <v>0</v>
      </c>
      <c r="AH156" s="92">
        <f t="shared" si="111"/>
        <v>0</v>
      </c>
    </row>
    <row r="157" spans="1:34" x14ac:dyDescent="0.25">
      <c r="A157" s="92" t="str">
        <f t="shared" si="83"/>
        <v/>
      </c>
      <c r="B157" s="49">
        <v>1293</v>
      </c>
      <c r="C157" s="115" t="s">
        <v>304</v>
      </c>
      <c r="D157" s="94" t="str">
        <f t="shared" si="84"/>
        <v/>
      </c>
      <c r="E157" s="94" t="str">
        <f t="shared" si="85"/>
        <v/>
      </c>
      <c r="F157" s="94" t="str">
        <f t="shared" si="86"/>
        <v/>
      </c>
      <c r="G157" s="94" t="str">
        <f t="shared" si="87"/>
        <v/>
      </c>
      <c r="H157" s="94" t="str">
        <f t="shared" si="88"/>
        <v/>
      </c>
      <c r="I157" s="94" t="str">
        <f t="shared" si="89"/>
        <v/>
      </c>
      <c r="J157" s="94" t="str">
        <f t="shared" si="90"/>
        <v/>
      </c>
      <c r="K157" s="94" t="str">
        <f t="shared" si="91"/>
        <v/>
      </c>
      <c r="L157" s="94" t="str">
        <f t="shared" si="92"/>
        <v/>
      </c>
      <c r="M157" s="94" t="str">
        <f t="shared" si="93"/>
        <v/>
      </c>
      <c r="N157" s="94" t="str">
        <f t="shared" si="94"/>
        <v/>
      </c>
      <c r="O157" s="94" t="str">
        <f t="shared" si="115"/>
        <v/>
      </c>
      <c r="P157" s="94" t="str">
        <f t="shared" si="95"/>
        <v/>
      </c>
      <c r="Q157" s="94" t="str">
        <f t="shared" si="96"/>
        <v/>
      </c>
      <c r="R157" s="94" t="str">
        <f t="shared" si="97"/>
        <v/>
      </c>
      <c r="S157" s="94" t="str">
        <f t="shared" si="98"/>
        <v/>
      </c>
      <c r="T157" s="94" t="str">
        <f t="shared" si="99"/>
        <v/>
      </c>
      <c r="U157" s="94" t="str">
        <f t="shared" si="100"/>
        <v/>
      </c>
      <c r="V157" s="94" t="str">
        <f t="shared" si="101"/>
        <v/>
      </c>
      <c r="W157" s="94" t="str">
        <f t="shared" si="116"/>
        <v/>
      </c>
      <c r="X157" s="94" t="str">
        <f t="shared" si="102"/>
        <v/>
      </c>
      <c r="Y157" s="94" t="str">
        <f t="shared" si="103"/>
        <v/>
      </c>
      <c r="Z157" s="94" t="str">
        <f t="shared" si="117"/>
        <v/>
      </c>
      <c r="AA157" s="94" t="str">
        <f t="shared" si="104"/>
        <v/>
      </c>
      <c r="AB157" s="94" t="str">
        <f t="shared" si="105"/>
        <v/>
      </c>
      <c r="AC157" s="94" t="str">
        <f t="shared" si="106"/>
        <v/>
      </c>
      <c r="AD157" s="92" t="str">
        <f t="shared" si="107"/>
        <v/>
      </c>
      <c r="AE157" s="92">
        <f t="shared" si="108"/>
        <v>0</v>
      </c>
      <c r="AF157" s="97" t="str">
        <f t="shared" si="109"/>
        <v/>
      </c>
      <c r="AG157" s="92">
        <f t="shared" si="110"/>
        <v>0</v>
      </c>
      <c r="AH157" s="92">
        <f t="shared" si="111"/>
        <v>0</v>
      </c>
    </row>
    <row r="158" spans="1:34" x14ac:dyDescent="0.25">
      <c r="A158" s="92" t="str">
        <f t="shared" si="83"/>
        <v/>
      </c>
      <c r="B158" s="49">
        <v>7592</v>
      </c>
      <c r="C158" s="115" t="s">
        <v>306</v>
      </c>
      <c r="D158" s="94" t="str">
        <f t="shared" si="84"/>
        <v/>
      </c>
      <c r="E158" s="94" t="str">
        <f t="shared" si="85"/>
        <v/>
      </c>
      <c r="F158" s="94" t="str">
        <f t="shared" si="86"/>
        <v/>
      </c>
      <c r="G158" s="94" t="str">
        <f t="shared" si="87"/>
        <v/>
      </c>
      <c r="H158" s="94" t="str">
        <f t="shared" si="88"/>
        <v/>
      </c>
      <c r="I158" s="94" t="str">
        <f t="shared" si="89"/>
        <v/>
      </c>
      <c r="J158" s="94" t="str">
        <f t="shared" si="90"/>
        <v/>
      </c>
      <c r="K158" s="94" t="str">
        <f t="shared" si="91"/>
        <v/>
      </c>
      <c r="L158" s="94" t="str">
        <f t="shared" si="92"/>
        <v/>
      </c>
      <c r="M158" s="94" t="str">
        <f t="shared" si="93"/>
        <v/>
      </c>
      <c r="N158" s="94" t="str">
        <f t="shared" si="94"/>
        <v/>
      </c>
      <c r="O158" s="94" t="str">
        <f t="shared" si="115"/>
        <v/>
      </c>
      <c r="P158" s="94" t="str">
        <f t="shared" si="95"/>
        <v/>
      </c>
      <c r="Q158" s="94" t="str">
        <f t="shared" si="96"/>
        <v/>
      </c>
      <c r="R158" s="94" t="str">
        <f t="shared" si="97"/>
        <v/>
      </c>
      <c r="S158" s="94" t="str">
        <f t="shared" si="98"/>
        <v/>
      </c>
      <c r="T158" s="94" t="str">
        <f t="shared" si="99"/>
        <v/>
      </c>
      <c r="U158" s="94" t="str">
        <f t="shared" si="100"/>
        <v/>
      </c>
      <c r="V158" s="94" t="str">
        <f t="shared" si="101"/>
        <v/>
      </c>
      <c r="W158" s="94" t="str">
        <f t="shared" si="116"/>
        <v/>
      </c>
      <c r="X158" s="94" t="str">
        <f t="shared" si="102"/>
        <v/>
      </c>
      <c r="Y158" s="94" t="str">
        <f t="shared" si="103"/>
        <v/>
      </c>
      <c r="Z158" s="94" t="str">
        <f t="shared" si="117"/>
        <v/>
      </c>
      <c r="AA158" s="94" t="str">
        <f t="shared" si="104"/>
        <v/>
      </c>
      <c r="AB158" s="94" t="str">
        <f t="shared" si="105"/>
        <v/>
      </c>
      <c r="AC158" s="94" t="str">
        <f t="shared" si="106"/>
        <v/>
      </c>
      <c r="AD158" s="92" t="str">
        <f t="shared" si="107"/>
        <v/>
      </c>
      <c r="AE158" s="92">
        <f t="shared" si="108"/>
        <v>0</v>
      </c>
      <c r="AF158" s="97" t="str">
        <f t="shared" si="109"/>
        <v/>
      </c>
      <c r="AG158" s="92">
        <f t="shared" si="110"/>
        <v>0</v>
      </c>
      <c r="AH158" s="92">
        <f t="shared" si="111"/>
        <v>0</v>
      </c>
    </row>
    <row r="159" spans="1:34" x14ac:dyDescent="0.25">
      <c r="A159" s="92" t="str">
        <f t="shared" si="83"/>
        <v/>
      </c>
      <c r="B159" s="49">
        <v>3687</v>
      </c>
      <c r="C159" s="115" t="s">
        <v>308</v>
      </c>
      <c r="D159" s="94" t="str">
        <f t="shared" si="84"/>
        <v/>
      </c>
      <c r="E159" s="94" t="str">
        <f t="shared" si="85"/>
        <v/>
      </c>
      <c r="F159" s="94" t="str">
        <f t="shared" si="86"/>
        <v/>
      </c>
      <c r="G159" s="94" t="str">
        <f t="shared" si="87"/>
        <v/>
      </c>
      <c r="H159" s="94" t="str">
        <f t="shared" si="88"/>
        <v/>
      </c>
      <c r="I159" s="94" t="str">
        <f t="shared" si="89"/>
        <v/>
      </c>
      <c r="J159" s="94" t="str">
        <f t="shared" si="90"/>
        <v/>
      </c>
      <c r="K159" s="94" t="str">
        <f t="shared" si="91"/>
        <v/>
      </c>
      <c r="L159" s="94" t="str">
        <f t="shared" si="92"/>
        <v/>
      </c>
      <c r="M159" s="94" t="str">
        <f t="shared" si="93"/>
        <v/>
      </c>
      <c r="N159" s="94" t="str">
        <f t="shared" si="94"/>
        <v/>
      </c>
      <c r="O159" s="94" t="str">
        <f t="shared" si="115"/>
        <v/>
      </c>
      <c r="P159" s="94" t="str">
        <f t="shared" si="95"/>
        <v/>
      </c>
      <c r="Q159" s="94" t="str">
        <f t="shared" si="96"/>
        <v/>
      </c>
      <c r="R159" s="94" t="str">
        <f t="shared" si="97"/>
        <v/>
      </c>
      <c r="S159" s="94" t="str">
        <f t="shared" si="98"/>
        <v/>
      </c>
      <c r="T159" s="94" t="str">
        <f t="shared" si="99"/>
        <v/>
      </c>
      <c r="U159" s="94" t="str">
        <f t="shared" si="100"/>
        <v/>
      </c>
      <c r="V159" s="94" t="str">
        <f t="shared" si="101"/>
        <v/>
      </c>
      <c r="W159" s="94" t="str">
        <f t="shared" si="116"/>
        <v/>
      </c>
      <c r="X159" s="94" t="str">
        <f t="shared" si="102"/>
        <v/>
      </c>
      <c r="Y159" s="94" t="str">
        <f t="shared" si="103"/>
        <v/>
      </c>
      <c r="Z159" s="94" t="str">
        <f t="shared" si="117"/>
        <v/>
      </c>
      <c r="AA159" s="94" t="str">
        <f t="shared" si="104"/>
        <v/>
      </c>
      <c r="AB159" s="94" t="str">
        <f t="shared" si="105"/>
        <v/>
      </c>
      <c r="AC159" s="94" t="str">
        <f t="shared" si="106"/>
        <v/>
      </c>
      <c r="AD159" s="92" t="str">
        <f t="shared" si="107"/>
        <v/>
      </c>
      <c r="AE159" s="92">
        <f t="shared" si="108"/>
        <v>0</v>
      </c>
      <c r="AF159" s="97" t="str">
        <f t="shared" si="109"/>
        <v/>
      </c>
      <c r="AG159" s="92">
        <f t="shared" si="110"/>
        <v>0</v>
      </c>
      <c r="AH159" s="92">
        <f t="shared" si="111"/>
        <v>0</v>
      </c>
    </row>
    <row r="160" spans="1:34" x14ac:dyDescent="0.25">
      <c r="A160" s="92" t="str">
        <f t="shared" si="83"/>
        <v/>
      </c>
      <c r="B160" s="49">
        <v>6206</v>
      </c>
      <c r="C160" s="115" t="s">
        <v>309</v>
      </c>
      <c r="D160" s="94" t="str">
        <f t="shared" si="84"/>
        <v/>
      </c>
      <c r="E160" s="94" t="str">
        <f t="shared" si="85"/>
        <v/>
      </c>
      <c r="F160" s="94" t="str">
        <f t="shared" si="86"/>
        <v/>
      </c>
      <c r="G160" s="94" t="str">
        <f t="shared" si="87"/>
        <v/>
      </c>
      <c r="H160" s="94" t="str">
        <f t="shared" si="88"/>
        <v/>
      </c>
      <c r="I160" s="94" t="str">
        <f t="shared" si="89"/>
        <v/>
      </c>
      <c r="J160" s="94" t="str">
        <f t="shared" si="90"/>
        <v/>
      </c>
      <c r="K160" s="94" t="str">
        <f t="shared" si="91"/>
        <v/>
      </c>
      <c r="L160" s="94" t="str">
        <f t="shared" si="92"/>
        <v/>
      </c>
      <c r="M160" s="94" t="str">
        <f t="shared" si="93"/>
        <v/>
      </c>
      <c r="N160" s="94" t="str">
        <f t="shared" si="94"/>
        <v/>
      </c>
      <c r="O160" s="94" t="str">
        <f t="shared" si="115"/>
        <v/>
      </c>
      <c r="P160" s="94" t="str">
        <f t="shared" si="95"/>
        <v/>
      </c>
      <c r="Q160" s="94" t="str">
        <f t="shared" si="96"/>
        <v/>
      </c>
      <c r="R160" s="94" t="str">
        <f t="shared" si="97"/>
        <v/>
      </c>
      <c r="S160" s="94" t="str">
        <f t="shared" si="98"/>
        <v/>
      </c>
      <c r="T160" s="94" t="str">
        <f t="shared" si="99"/>
        <v/>
      </c>
      <c r="U160" s="94" t="str">
        <f t="shared" si="100"/>
        <v/>
      </c>
      <c r="V160" s="94" t="str">
        <f t="shared" si="101"/>
        <v/>
      </c>
      <c r="W160" s="94" t="str">
        <f t="shared" si="116"/>
        <v/>
      </c>
      <c r="X160" s="94" t="str">
        <f t="shared" si="102"/>
        <v/>
      </c>
      <c r="Y160" s="94" t="str">
        <f t="shared" si="103"/>
        <v/>
      </c>
      <c r="Z160" s="94" t="str">
        <f t="shared" si="117"/>
        <v/>
      </c>
      <c r="AA160" s="94" t="str">
        <f t="shared" si="104"/>
        <v/>
      </c>
      <c r="AB160" s="94" t="str">
        <f t="shared" si="105"/>
        <v/>
      </c>
      <c r="AC160" s="94" t="str">
        <f t="shared" si="106"/>
        <v/>
      </c>
      <c r="AD160" s="92" t="str">
        <f t="shared" si="107"/>
        <v/>
      </c>
      <c r="AE160" s="92">
        <f t="shared" si="108"/>
        <v>0</v>
      </c>
      <c r="AF160" s="97" t="str">
        <f t="shared" si="109"/>
        <v/>
      </c>
      <c r="AG160" s="92">
        <f t="shared" si="110"/>
        <v>0</v>
      </c>
      <c r="AH160" s="92">
        <f t="shared" si="111"/>
        <v>0</v>
      </c>
    </row>
    <row r="161" spans="1:34" x14ac:dyDescent="0.25">
      <c r="A161" s="92" t="str">
        <f t="shared" si="83"/>
        <v/>
      </c>
      <c r="B161" s="49">
        <v>4903</v>
      </c>
      <c r="C161" s="115" t="s">
        <v>310</v>
      </c>
      <c r="D161" s="94" t="str">
        <f t="shared" si="84"/>
        <v/>
      </c>
      <c r="E161" s="94" t="str">
        <f t="shared" si="85"/>
        <v/>
      </c>
      <c r="F161" s="94" t="str">
        <f t="shared" si="86"/>
        <v/>
      </c>
      <c r="G161" s="94" t="str">
        <f t="shared" si="87"/>
        <v/>
      </c>
      <c r="H161" s="94" t="str">
        <f t="shared" si="88"/>
        <v/>
      </c>
      <c r="I161" s="94" t="str">
        <f t="shared" si="89"/>
        <v/>
      </c>
      <c r="J161" s="94" t="str">
        <f t="shared" si="90"/>
        <v/>
      </c>
      <c r="K161" s="94" t="str">
        <f t="shared" si="91"/>
        <v/>
      </c>
      <c r="L161" s="94" t="str">
        <f t="shared" si="92"/>
        <v/>
      </c>
      <c r="M161" s="94" t="str">
        <f t="shared" si="93"/>
        <v/>
      </c>
      <c r="N161" s="94" t="str">
        <f t="shared" si="94"/>
        <v/>
      </c>
      <c r="O161" s="94" t="str">
        <f t="shared" si="115"/>
        <v/>
      </c>
      <c r="P161" s="94" t="str">
        <f t="shared" si="95"/>
        <v/>
      </c>
      <c r="Q161" s="94" t="str">
        <f t="shared" si="96"/>
        <v/>
      </c>
      <c r="R161" s="94" t="str">
        <f t="shared" si="97"/>
        <v/>
      </c>
      <c r="S161" s="94" t="str">
        <f t="shared" si="98"/>
        <v/>
      </c>
      <c r="T161" s="94" t="str">
        <f t="shared" si="99"/>
        <v/>
      </c>
      <c r="U161" s="94" t="str">
        <f t="shared" si="100"/>
        <v/>
      </c>
      <c r="V161" s="94" t="str">
        <f t="shared" si="101"/>
        <v/>
      </c>
      <c r="W161" s="94" t="str">
        <f t="shared" si="116"/>
        <v/>
      </c>
      <c r="X161" s="94" t="str">
        <f t="shared" si="102"/>
        <v/>
      </c>
      <c r="Y161" s="94" t="str">
        <f t="shared" si="103"/>
        <v/>
      </c>
      <c r="Z161" s="94" t="str">
        <f t="shared" si="117"/>
        <v/>
      </c>
      <c r="AA161" s="94" t="str">
        <f t="shared" si="104"/>
        <v/>
      </c>
      <c r="AB161" s="94" t="str">
        <f t="shared" si="105"/>
        <v/>
      </c>
      <c r="AC161" s="94" t="str">
        <f t="shared" si="106"/>
        <v/>
      </c>
      <c r="AD161" s="92" t="str">
        <f t="shared" si="107"/>
        <v/>
      </c>
      <c r="AE161" s="92">
        <f t="shared" si="108"/>
        <v>0</v>
      </c>
      <c r="AF161" s="97" t="str">
        <f t="shared" si="109"/>
        <v/>
      </c>
      <c r="AG161" s="92">
        <f t="shared" si="110"/>
        <v>0</v>
      </c>
      <c r="AH161" s="92">
        <f t="shared" si="111"/>
        <v>0</v>
      </c>
    </row>
    <row r="162" spans="1:34" x14ac:dyDescent="0.25">
      <c r="A162" s="92" t="str">
        <f t="shared" si="83"/>
        <v/>
      </c>
      <c r="B162" s="49">
        <v>2777</v>
      </c>
      <c r="C162" s="115" t="s">
        <v>311</v>
      </c>
      <c r="D162" s="94" t="str">
        <f t="shared" si="84"/>
        <v/>
      </c>
      <c r="E162" s="94" t="str">
        <f t="shared" si="85"/>
        <v/>
      </c>
      <c r="F162" s="94" t="str">
        <f t="shared" si="86"/>
        <v/>
      </c>
      <c r="G162" s="94" t="str">
        <f t="shared" si="87"/>
        <v/>
      </c>
      <c r="H162" s="94" t="str">
        <f t="shared" si="88"/>
        <v/>
      </c>
      <c r="I162" s="94" t="str">
        <f t="shared" si="89"/>
        <v/>
      </c>
      <c r="J162" s="94" t="str">
        <f t="shared" si="90"/>
        <v/>
      </c>
      <c r="K162" s="94" t="str">
        <f t="shared" si="91"/>
        <v/>
      </c>
      <c r="L162" s="94" t="str">
        <f t="shared" si="92"/>
        <v/>
      </c>
      <c r="M162" s="94" t="str">
        <f t="shared" si="93"/>
        <v/>
      </c>
      <c r="N162" s="94" t="str">
        <f t="shared" si="94"/>
        <v/>
      </c>
      <c r="O162" s="94" t="str">
        <f t="shared" si="115"/>
        <v/>
      </c>
      <c r="P162" s="94" t="str">
        <f t="shared" si="95"/>
        <v/>
      </c>
      <c r="Q162" s="94" t="str">
        <f t="shared" si="96"/>
        <v/>
      </c>
      <c r="R162" s="94" t="str">
        <f t="shared" si="97"/>
        <v/>
      </c>
      <c r="S162" s="94" t="str">
        <f t="shared" si="98"/>
        <v/>
      </c>
      <c r="T162" s="94" t="str">
        <f t="shared" si="99"/>
        <v/>
      </c>
      <c r="U162" s="94" t="str">
        <f t="shared" si="100"/>
        <v/>
      </c>
      <c r="V162" s="94" t="str">
        <f t="shared" si="101"/>
        <v/>
      </c>
      <c r="W162" s="94" t="str">
        <f t="shared" si="116"/>
        <v/>
      </c>
      <c r="X162" s="94" t="str">
        <f t="shared" si="102"/>
        <v/>
      </c>
      <c r="Y162" s="94" t="str">
        <f t="shared" si="103"/>
        <v/>
      </c>
      <c r="Z162" s="94" t="str">
        <f t="shared" si="117"/>
        <v/>
      </c>
      <c r="AA162" s="94" t="str">
        <f t="shared" si="104"/>
        <v/>
      </c>
      <c r="AB162" s="94" t="str">
        <f t="shared" si="105"/>
        <v/>
      </c>
      <c r="AC162" s="94" t="str">
        <f t="shared" si="106"/>
        <v/>
      </c>
      <c r="AD162" s="92" t="str">
        <f t="shared" si="107"/>
        <v/>
      </c>
      <c r="AE162" s="92">
        <f t="shared" si="108"/>
        <v>0</v>
      </c>
      <c r="AF162" s="97" t="str">
        <f t="shared" si="109"/>
        <v/>
      </c>
      <c r="AG162" s="92">
        <f t="shared" si="110"/>
        <v>0</v>
      </c>
      <c r="AH162" s="92">
        <f t="shared" si="111"/>
        <v>0</v>
      </c>
    </row>
    <row r="163" spans="1:34" x14ac:dyDescent="0.25">
      <c r="A163" s="92" t="str">
        <f t="shared" si="83"/>
        <v/>
      </c>
      <c r="B163" s="49">
        <v>7871</v>
      </c>
      <c r="C163" s="115" t="s">
        <v>786</v>
      </c>
      <c r="D163" s="94" t="str">
        <f t="shared" si="84"/>
        <v/>
      </c>
      <c r="E163" s="94" t="str">
        <f t="shared" si="85"/>
        <v/>
      </c>
      <c r="F163" s="94" t="str">
        <f t="shared" si="86"/>
        <v/>
      </c>
      <c r="G163" s="94" t="str">
        <f t="shared" si="87"/>
        <v/>
      </c>
      <c r="H163" s="94" t="str">
        <f t="shared" si="88"/>
        <v/>
      </c>
      <c r="I163" s="94" t="str">
        <f t="shared" si="89"/>
        <v/>
      </c>
      <c r="J163" s="94" t="str">
        <f t="shared" si="90"/>
        <v/>
      </c>
      <c r="K163" s="94" t="str">
        <f t="shared" si="91"/>
        <v/>
      </c>
      <c r="L163" s="94" t="str">
        <f t="shared" si="92"/>
        <v/>
      </c>
      <c r="M163" s="94" t="str">
        <f t="shared" si="93"/>
        <v/>
      </c>
      <c r="N163" s="94" t="str">
        <f t="shared" si="94"/>
        <v/>
      </c>
      <c r="O163" s="94" t="str">
        <f t="shared" si="115"/>
        <v/>
      </c>
      <c r="P163" s="94" t="str">
        <f t="shared" si="95"/>
        <v/>
      </c>
      <c r="Q163" s="94" t="str">
        <f t="shared" si="96"/>
        <v/>
      </c>
      <c r="R163" s="94" t="str">
        <f t="shared" si="97"/>
        <v/>
      </c>
      <c r="S163" s="94" t="str">
        <f t="shared" si="98"/>
        <v/>
      </c>
      <c r="T163" s="94" t="str">
        <f t="shared" si="99"/>
        <v/>
      </c>
      <c r="U163" s="94" t="str">
        <f t="shared" si="100"/>
        <v/>
      </c>
      <c r="V163" s="94" t="str">
        <f t="shared" si="101"/>
        <v/>
      </c>
      <c r="W163" s="94" t="str">
        <f t="shared" si="116"/>
        <v/>
      </c>
      <c r="X163" s="94" t="str">
        <f t="shared" si="102"/>
        <v/>
      </c>
      <c r="Y163" s="94" t="str">
        <f t="shared" si="103"/>
        <v/>
      </c>
      <c r="Z163" s="94" t="str">
        <f t="shared" si="117"/>
        <v/>
      </c>
      <c r="AA163" s="94" t="str">
        <f t="shared" si="104"/>
        <v/>
      </c>
      <c r="AB163" s="94" t="str">
        <f t="shared" si="105"/>
        <v/>
      </c>
      <c r="AC163" s="94" t="str">
        <f t="shared" si="106"/>
        <v/>
      </c>
      <c r="AD163" s="92" t="str">
        <f t="shared" si="107"/>
        <v/>
      </c>
      <c r="AE163" s="92">
        <f t="shared" si="108"/>
        <v>0</v>
      </c>
      <c r="AF163" s="97" t="str">
        <f t="shared" si="109"/>
        <v/>
      </c>
      <c r="AG163" s="92">
        <f t="shared" si="110"/>
        <v>0</v>
      </c>
      <c r="AH163" s="92">
        <f t="shared" si="111"/>
        <v>0</v>
      </c>
    </row>
    <row r="164" spans="1:34" x14ac:dyDescent="0.25">
      <c r="A164" s="92" t="str">
        <f t="shared" si="83"/>
        <v/>
      </c>
      <c r="B164" s="49">
        <v>5275</v>
      </c>
      <c r="C164" s="115" t="s">
        <v>313</v>
      </c>
      <c r="D164" s="94" t="str">
        <f t="shared" si="84"/>
        <v/>
      </c>
      <c r="E164" s="94" t="str">
        <f t="shared" si="85"/>
        <v/>
      </c>
      <c r="F164" s="94" t="str">
        <f t="shared" si="86"/>
        <v/>
      </c>
      <c r="G164" s="94" t="str">
        <f t="shared" si="87"/>
        <v/>
      </c>
      <c r="H164" s="94" t="str">
        <f t="shared" si="88"/>
        <v/>
      </c>
      <c r="I164" s="94" t="str">
        <f t="shared" si="89"/>
        <v/>
      </c>
      <c r="J164" s="94" t="str">
        <f t="shared" si="90"/>
        <v/>
      </c>
      <c r="K164" s="94" t="str">
        <f t="shared" si="91"/>
        <v/>
      </c>
      <c r="L164" s="94" t="str">
        <f t="shared" si="92"/>
        <v/>
      </c>
      <c r="M164" s="94" t="str">
        <f t="shared" si="93"/>
        <v/>
      </c>
      <c r="N164" s="94" t="str">
        <f t="shared" si="94"/>
        <v/>
      </c>
      <c r="O164" s="94" t="str">
        <f t="shared" si="115"/>
        <v/>
      </c>
      <c r="P164" s="94" t="str">
        <f t="shared" si="95"/>
        <v/>
      </c>
      <c r="Q164" s="94" t="str">
        <f t="shared" si="96"/>
        <v/>
      </c>
      <c r="R164" s="94" t="str">
        <f t="shared" si="97"/>
        <v/>
      </c>
      <c r="S164" s="94" t="str">
        <f t="shared" si="98"/>
        <v/>
      </c>
      <c r="T164" s="94" t="str">
        <f t="shared" si="99"/>
        <v/>
      </c>
      <c r="U164" s="94" t="str">
        <f t="shared" si="100"/>
        <v/>
      </c>
      <c r="V164" s="94" t="str">
        <f t="shared" si="101"/>
        <v/>
      </c>
      <c r="W164" s="94" t="str">
        <f t="shared" si="116"/>
        <v/>
      </c>
      <c r="X164" s="94" t="str">
        <f t="shared" si="102"/>
        <v/>
      </c>
      <c r="Y164" s="94" t="str">
        <f t="shared" si="103"/>
        <v/>
      </c>
      <c r="Z164" s="94" t="str">
        <f t="shared" si="117"/>
        <v/>
      </c>
      <c r="AA164" s="94" t="str">
        <f t="shared" si="104"/>
        <v/>
      </c>
      <c r="AB164" s="94" t="str">
        <f t="shared" si="105"/>
        <v/>
      </c>
      <c r="AC164" s="94" t="str">
        <f t="shared" si="106"/>
        <v/>
      </c>
      <c r="AD164" s="92" t="str">
        <f t="shared" si="107"/>
        <v/>
      </c>
      <c r="AE164" s="92">
        <f t="shared" si="108"/>
        <v>0</v>
      </c>
      <c r="AF164" s="97" t="str">
        <f t="shared" si="109"/>
        <v/>
      </c>
      <c r="AG164" s="92">
        <f t="shared" si="110"/>
        <v>0</v>
      </c>
      <c r="AH164" s="92">
        <f t="shared" si="111"/>
        <v>0</v>
      </c>
    </row>
    <row r="165" spans="1:34" x14ac:dyDescent="0.25">
      <c r="A165" s="92" t="str">
        <f t="shared" si="83"/>
        <v/>
      </c>
      <c r="B165" s="49">
        <v>7290</v>
      </c>
      <c r="C165" s="115" t="s">
        <v>314</v>
      </c>
      <c r="D165" s="94" t="str">
        <f t="shared" si="84"/>
        <v/>
      </c>
      <c r="E165" s="94" t="str">
        <f t="shared" si="85"/>
        <v/>
      </c>
      <c r="F165" s="94" t="str">
        <f t="shared" si="86"/>
        <v/>
      </c>
      <c r="G165" s="94" t="str">
        <f t="shared" si="87"/>
        <v/>
      </c>
      <c r="H165" s="94" t="str">
        <f t="shared" si="88"/>
        <v/>
      </c>
      <c r="I165" s="94" t="str">
        <f t="shared" si="89"/>
        <v/>
      </c>
      <c r="J165" s="94" t="str">
        <f t="shared" si="90"/>
        <v/>
      </c>
      <c r="K165" s="94" t="str">
        <f t="shared" si="91"/>
        <v/>
      </c>
      <c r="L165" s="94" t="str">
        <f t="shared" si="92"/>
        <v/>
      </c>
      <c r="M165" s="94" t="str">
        <f t="shared" si="93"/>
        <v/>
      </c>
      <c r="N165" s="94" t="str">
        <f t="shared" si="94"/>
        <v/>
      </c>
      <c r="O165" s="94" t="str">
        <f t="shared" si="115"/>
        <v/>
      </c>
      <c r="P165" s="94" t="str">
        <f t="shared" si="95"/>
        <v/>
      </c>
      <c r="Q165" s="94" t="str">
        <f t="shared" si="96"/>
        <v/>
      </c>
      <c r="R165" s="94" t="str">
        <f t="shared" si="97"/>
        <v/>
      </c>
      <c r="S165" s="94" t="str">
        <f t="shared" si="98"/>
        <v/>
      </c>
      <c r="T165" s="94" t="str">
        <f t="shared" si="99"/>
        <v/>
      </c>
      <c r="U165" s="94" t="str">
        <f t="shared" si="100"/>
        <v/>
      </c>
      <c r="V165" s="94" t="str">
        <f t="shared" si="101"/>
        <v/>
      </c>
      <c r="W165" s="94" t="str">
        <f t="shared" si="116"/>
        <v/>
      </c>
      <c r="X165" s="94" t="str">
        <f t="shared" si="102"/>
        <v/>
      </c>
      <c r="Y165" s="94" t="str">
        <f t="shared" si="103"/>
        <v/>
      </c>
      <c r="Z165" s="94" t="str">
        <f t="shared" si="117"/>
        <v/>
      </c>
      <c r="AA165" s="94" t="str">
        <f t="shared" si="104"/>
        <v/>
      </c>
      <c r="AB165" s="94" t="str">
        <f t="shared" si="105"/>
        <v/>
      </c>
      <c r="AC165" s="94" t="str">
        <f t="shared" si="106"/>
        <v/>
      </c>
      <c r="AD165" s="92" t="str">
        <f t="shared" si="107"/>
        <v/>
      </c>
      <c r="AE165" s="92">
        <f t="shared" si="108"/>
        <v>0</v>
      </c>
      <c r="AF165" s="97" t="str">
        <f t="shared" si="109"/>
        <v/>
      </c>
      <c r="AG165" s="92">
        <f t="shared" si="110"/>
        <v>0</v>
      </c>
      <c r="AH165" s="92">
        <f t="shared" si="111"/>
        <v>0</v>
      </c>
    </row>
    <row r="166" spans="1:34" x14ac:dyDescent="0.25">
      <c r="A166" s="92" t="str">
        <f t="shared" si="83"/>
        <v/>
      </c>
      <c r="B166" s="49">
        <v>3401</v>
      </c>
      <c r="C166" s="115" t="s">
        <v>317</v>
      </c>
      <c r="D166" s="94" t="str">
        <f t="shared" si="84"/>
        <v/>
      </c>
      <c r="E166" s="94" t="str">
        <f t="shared" si="85"/>
        <v/>
      </c>
      <c r="F166" s="94" t="str">
        <f t="shared" si="86"/>
        <v/>
      </c>
      <c r="G166" s="94" t="str">
        <f t="shared" si="87"/>
        <v/>
      </c>
      <c r="H166" s="94" t="str">
        <f t="shared" si="88"/>
        <v/>
      </c>
      <c r="I166" s="94" t="str">
        <f t="shared" si="89"/>
        <v/>
      </c>
      <c r="J166" s="94" t="str">
        <f t="shared" si="90"/>
        <v/>
      </c>
      <c r="K166" s="94" t="str">
        <f t="shared" si="91"/>
        <v/>
      </c>
      <c r="L166" s="94" t="str">
        <f t="shared" si="92"/>
        <v/>
      </c>
      <c r="M166" s="94" t="str">
        <f t="shared" si="93"/>
        <v/>
      </c>
      <c r="N166" s="94" t="str">
        <f t="shared" si="94"/>
        <v/>
      </c>
      <c r="O166" s="94" t="str">
        <f t="shared" si="115"/>
        <v/>
      </c>
      <c r="P166" s="94" t="str">
        <f t="shared" si="95"/>
        <v/>
      </c>
      <c r="Q166" s="94" t="str">
        <f t="shared" si="96"/>
        <v/>
      </c>
      <c r="R166" s="94" t="str">
        <f t="shared" si="97"/>
        <v/>
      </c>
      <c r="S166" s="94" t="str">
        <f t="shared" si="98"/>
        <v/>
      </c>
      <c r="T166" s="94" t="str">
        <f t="shared" si="99"/>
        <v/>
      </c>
      <c r="U166" s="94" t="str">
        <f t="shared" si="100"/>
        <v/>
      </c>
      <c r="V166" s="94" t="str">
        <f t="shared" si="101"/>
        <v/>
      </c>
      <c r="W166" s="94" t="str">
        <f t="shared" si="116"/>
        <v/>
      </c>
      <c r="X166" s="94" t="str">
        <f t="shared" si="102"/>
        <v/>
      </c>
      <c r="Y166" s="94" t="str">
        <f t="shared" si="103"/>
        <v/>
      </c>
      <c r="Z166" s="94" t="str">
        <f t="shared" si="117"/>
        <v/>
      </c>
      <c r="AA166" s="94" t="str">
        <f t="shared" si="104"/>
        <v/>
      </c>
      <c r="AB166" s="94" t="str">
        <f t="shared" si="105"/>
        <v/>
      </c>
      <c r="AC166" s="94" t="str">
        <f t="shared" si="106"/>
        <v/>
      </c>
      <c r="AD166" s="92" t="str">
        <f t="shared" si="107"/>
        <v/>
      </c>
      <c r="AE166" s="92">
        <f t="shared" si="108"/>
        <v>0</v>
      </c>
      <c r="AF166" s="97" t="str">
        <f t="shared" si="109"/>
        <v/>
      </c>
      <c r="AG166" s="92">
        <f t="shared" si="110"/>
        <v>0</v>
      </c>
      <c r="AH166" s="92">
        <f t="shared" si="111"/>
        <v>0</v>
      </c>
    </row>
    <row r="167" spans="1:34" x14ac:dyDescent="0.25">
      <c r="A167" s="92" t="str">
        <f t="shared" si="83"/>
        <v/>
      </c>
      <c r="B167" s="49">
        <v>546</v>
      </c>
      <c r="C167" s="115" t="s">
        <v>320</v>
      </c>
      <c r="D167" s="94" t="str">
        <f t="shared" si="84"/>
        <v/>
      </c>
      <c r="E167" s="94" t="str">
        <f t="shared" si="85"/>
        <v/>
      </c>
      <c r="F167" s="94" t="str">
        <f t="shared" si="86"/>
        <v/>
      </c>
      <c r="G167" s="94" t="str">
        <f t="shared" si="87"/>
        <v/>
      </c>
      <c r="H167" s="94" t="str">
        <f t="shared" si="88"/>
        <v/>
      </c>
      <c r="I167" s="94" t="str">
        <f t="shared" si="89"/>
        <v/>
      </c>
      <c r="J167" s="94" t="str">
        <f t="shared" si="90"/>
        <v/>
      </c>
      <c r="K167" s="94" t="str">
        <f t="shared" si="91"/>
        <v/>
      </c>
      <c r="L167" s="94" t="str">
        <f t="shared" si="92"/>
        <v/>
      </c>
      <c r="M167" s="94" t="str">
        <f t="shared" si="93"/>
        <v/>
      </c>
      <c r="N167" s="94" t="str">
        <f t="shared" si="94"/>
        <v/>
      </c>
      <c r="O167" s="94" t="str">
        <f t="shared" si="115"/>
        <v/>
      </c>
      <c r="P167" s="94" t="str">
        <f t="shared" si="95"/>
        <v/>
      </c>
      <c r="Q167" s="94" t="str">
        <f t="shared" si="96"/>
        <v/>
      </c>
      <c r="R167" s="94" t="str">
        <f t="shared" si="97"/>
        <v/>
      </c>
      <c r="S167" s="94" t="str">
        <f t="shared" si="98"/>
        <v/>
      </c>
      <c r="T167" s="94" t="str">
        <f t="shared" si="99"/>
        <v/>
      </c>
      <c r="U167" s="94" t="str">
        <f t="shared" si="100"/>
        <v/>
      </c>
      <c r="V167" s="94" t="str">
        <f t="shared" si="101"/>
        <v/>
      </c>
      <c r="W167" s="94" t="str">
        <f t="shared" si="116"/>
        <v/>
      </c>
      <c r="X167" s="94" t="str">
        <f t="shared" si="102"/>
        <v/>
      </c>
      <c r="Y167" s="94" t="str">
        <f t="shared" si="103"/>
        <v/>
      </c>
      <c r="Z167" s="94" t="str">
        <f t="shared" si="117"/>
        <v/>
      </c>
      <c r="AA167" s="94" t="str">
        <f t="shared" si="104"/>
        <v/>
      </c>
      <c r="AB167" s="94" t="str">
        <f t="shared" si="105"/>
        <v/>
      </c>
      <c r="AC167" s="94" t="str">
        <f t="shared" si="106"/>
        <v/>
      </c>
      <c r="AD167" s="92" t="str">
        <f t="shared" si="107"/>
        <v/>
      </c>
      <c r="AE167" s="92">
        <f t="shared" si="108"/>
        <v>0</v>
      </c>
      <c r="AF167" s="97" t="str">
        <f t="shared" si="109"/>
        <v/>
      </c>
      <c r="AG167" s="92">
        <f t="shared" si="110"/>
        <v>0</v>
      </c>
      <c r="AH167" s="92">
        <f t="shared" si="111"/>
        <v>0</v>
      </c>
    </row>
    <row r="168" spans="1:34" x14ac:dyDescent="0.25">
      <c r="A168" s="92" t="str">
        <f t="shared" si="83"/>
        <v/>
      </c>
      <c r="B168" s="49">
        <v>5436</v>
      </c>
      <c r="C168" s="115" t="s">
        <v>322</v>
      </c>
      <c r="D168" s="94" t="str">
        <f t="shared" si="84"/>
        <v/>
      </c>
      <c r="E168" s="94" t="str">
        <f t="shared" si="85"/>
        <v/>
      </c>
      <c r="F168" s="94" t="str">
        <f t="shared" si="86"/>
        <v/>
      </c>
      <c r="G168" s="94" t="str">
        <f t="shared" si="87"/>
        <v/>
      </c>
      <c r="H168" s="94" t="str">
        <f t="shared" si="88"/>
        <v/>
      </c>
      <c r="I168" s="94" t="str">
        <f t="shared" si="89"/>
        <v/>
      </c>
      <c r="J168" s="94" t="str">
        <f t="shared" si="90"/>
        <v/>
      </c>
      <c r="K168" s="94" t="str">
        <f t="shared" si="91"/>
        <v/>
      </c>
      <c r="L168" s="94" t="str">
        <f t="shared" si="92"/>
        <v/>
      </c>
      <c r="M168" s="94" t="str">
        <f t="shared" si="93"/>
        <v/>
      </c>
      <c r="N168" s="94" t="str">
        <f t="shared" si="94"/>
        <v/>
      </c>
      <c r="O168" s="94" t="str">
        <f t="shared" si="115"/>
        <v/>
      </c>
      <c r="P168" s="94" t="str">
        <f t="shared" si="95"/>
        <v/>
      </c>
      <c r="Q168" s="94" t="str">
        <f t="shared" si="96"/>
        <v/>
      </c>
      <c r="R168" s="94" t="str">
        <f t="shared" si="97"/>
        <v/>
      </c>
      <c r="S168" s="94" t="str">
        <f t="shared" si="98"/>
        <v/>
      </c>
      <c r="T168" s="94" t="str">
        <f t="shared" si="99"/>
        <v/>
      </c>
      <c r="U168" s="94" t="str">
        <f t="shared" si="100"/>
        <v/>
      </c>
      <c r="V168" s="94" t="str">
        <f t="shared" si="101"/>
        <v/>
      </c>
      <c r="W168" s="94" t="str">
        <f t="shared" si="116"/>
        <v/>
      </c>
      <c r="X168" s="94" t="str">
        <f t="shared" si="102"/>
        <v/>
      </c>
      <c r="Y168" s="94" t="str">
        <f t="shared" si="103"/>
        <v/>
      </c>
      <c r="Z168" s="94" t="str">
        <f t="shared" si="117"/>
        <v/>
      </c>
      <c r="AA168" s="94" t="str">
        <f t="shared" si="104"/>
        <v/>
      </c>
      <c r="AB168" s="94" t="str">
        <f t="shared" si="105"/>
        <v/>
      </c>
      <c r="AC168" s="94" t="str">
        <f t="shared" si="106"/>
        <v/>
      </c>
      <c r="AD168" s="92" t="str">
        <f t="shared" si="107"/>
        <v/>
      </c>
      <c r="AE168" s="92">
        <f t="shared" si="108"/>
        <v>0</v>
      </c>
      <c r="AF168" s="97" t="str">
        <f t="shared" si="109"/>
        <v/>
      </c>
      <c r="AG168" s="92">
        <f t="shared" si="110"/>
        <v>0</v>
      </c>
      <c r="AH168" s="92">
        <f t="shared" si="111"/>
        <v>0</v>
      </c>
    </row>
    <row r="169" spans="1:34" x14ac:dyDescent="0.25">
      <c r="A169" s="92" t="str">
        <f t="shared" si="83"/>
        <v/>
      </c>
      <c r="B169" s="49">
        <v>7751</v>
      </c>
      <c r="C169" s="115" t="s">
        <v>325</v>
      </c>
      <c r="D169" s="94" t="str">
        <f t="shared" si="84"/>
        <v/>
      </c>
      <c r="E169" s="94" t="str">
        <f t="shared" si="85"/>
        <v/>
      </c>
      <c r="F169" s="94" t="str">
        <f t="shared" si="86"/>
        <v/>
      </c>
      <c r="G169" s="94" t="str">
        <f t="shared" si="87"/>
        <v/>
      </c>
      <c r="H169" s="94" t="str">
        <f t="shared" si="88"/>
        <v/>
      </c>
      <c r="I169" s="94" t="str">
        <f t="shared" si="89"/>
        <v/>
      </c>
      <c r="J169" s="94" t="str">
        <f t="shared" si="90"/>
        <v/>
      </c>
      <c r="K169" s="94" t="str">
        <f t="shared" si="91"/>
        <v/>
      </c>
      <c r="L169" s="94" t="str">
        <f t="shared" si="92"/>
        <v/>
      </c>
      <c r="M169" s="94" t="str">
        <f t="shared" si="93"/>
        <v/>
      </c>
      <c r="N169" s="94" t="str">
        <f t="shared" si="94"/>
        <v/>
      </c>
      <c r="O169" s="94" t="str">
        <f t="shared" si="115"/>
        <v/>
      </c>
      <c r="P169" s="94" t="str">
        <f t="shared" si="95"/>
        <v/>
      </c>
      <c r="Q169" s="94" t="str">
        <f t="shared" si="96"/>
        <v/>
      </c>
      <c r="R169" s="94" t="str">
        <f t="shared" si="97"/>
        <v/>
      </c>
      <c r="S169" s="94" t="str">
        <f t="shared" si="98"/>
        <v/>
      </c>
      <c r="T169" s="94" t="str">
        <f t="shared" si="99"/>
        <v/>
      </c>
      <c r="U169" s="94" t="str">
        <f t="shared" si="100"/>
        <v/>
      </c>
      <c r="V169" s="94" t="str">
        <f t="shared" si="101"/>
        <v/>
      </c>
      <c r="W169" s="94" t="str">
        <f t="shared" si="116"/>
        <v/>
      </c>
      <c r="X169" s="94" t="str">
        <f t="shared" si="102"/>
        <v/>
      </c>
      <c r="Y169" s="94" t="str">
        <f t="shared" si="103"/>
        <v/>
      </c>
      <c r="Z169" s="94" t="str">
        <f t="shared" si="117"/>
        <v/>
      </c>
      <c r="AA169" s="94" t="str">
        <f t="shared" si="104"/>
        <v/>
      </c>
      <c r="AB169" s="94" t="str">
        <f t="shared" si="105"/>
        <v/>
      </c>
      <c r="AC169" s="94" t="str">
        <f t="shared" si="106"/>
        <v/>
      </c>
      <c r="AD169" s="92" t="str">
        <f t="shared" si="107"/>
        <v/>
      </c>
      <c r="AE169" s="92">
        <f t="shared" si="108"/>
        <v>0</v>
      </c>
      <c r="AF169" s="97" t="str">
        <f t="shared" si="109"/>
        <v/>
      </c>
      <c r="AG169" s="92">
        <f t="shared" si="110"/>
        <v>0</v>
      </c>
      <c r="AH169" s="92">
        <f t="shared" si="111"/>
        <v>0</v>
      </c>
    </row>
    <row r="170" spans="1:34" x14ac:dyDescent="0.25">
      <c r="A170" s="92" t="str">
        <f t="shared" si="83"/>
        <v/>
      </c>
      <c r="B170" s="49">
        <v>8075</v>
      </c>
      <c r="C170" s="115" t="s">
        <v>327</v>
      </c>
      <c r="D170" s="94" t="str">
        <f t="shared" si="84"/>
        <v/>
      </c>
      <c r="E170" s="94" t="str">
        <f t="shared" si="85"/>
        <v/>
      </c>
      <c r="F170" s="94" t="str">
        <f t="shared" si="86"/>
        <v/>
      </c>
      <c r="G170" s="94" t="str">
        <f t="shared" si="87"/>
        <v/>
      </c>
      <c r="H170" s="94" t="str">
        <f t="shared" si="88"/>
        <v/>
      </c>
      <c r="I170" s="94" t="str">
        <f t="shared" si="89"/>
        <v/>
      </c>
      <c r="J170" s="94" t="str">
        <f t="shared" si="90"/>
        <v/>
      </c>
      <c r="K170" s="94" t="str">
        <f t="shared" si="91"/>
        <v/>
      </c>
      <c r="L170" s="94" t="str">
        <f t="shared" si="92"/>
        <v/>
      </c>
      <c r="M170" s="94" t="str">
        <f t="shared" si="93"/>
        <v/>
      </c>
      <c r="N170" s="94" t="str">
        <f t="shared" si="94"/>
        <v/>
      </c>
      <c r="O170" s="94" t="str">
        <f>IFERROR(VLOOKUP($B170,_1aw12,3,FALSE),"")</f>
        <v/>
      </c>
      <c r="P170" s="94" t="str">
        <f t="shared" si="95"/>
        <v/>
      </c>
      <c r="Q170" s="94" t="str">
        <f t="shared" si="96"/>
        <v/>
      </c>
      <c r="R170" s="94" t="str">
        <f t="shared" si="97"/>
        <v/>
      </c>
      <c r="S170" s="94" t="str">
        <f t="shared" si="98"/>
        <v/>
      </c>
      <c r="T170" s="94" t="str">
        <f t="shared" si="99"/>
        <v/>
      </c>
      <c r="U170" s="94" t="str">
        <f t="shared" si="100"/>
        <v/>
      </c>
      <c r="V170" s="94" t="str">
        <f t="shared" si="101"/>
        <v/>
      </c>
      <c r="W170" s="94" t="str">
        <f>IFERROR(VLOOKUP($B170,_1aw20,3,FALSE),"")</f>
        <v/>
      </c>
      <c r="X170" s="94" t="str">
        <f t="shared" si="102"/>
        <v/>
      </c>
      <c r="Y170" s="94" t="str">
        <f t="shared" si="103"/>
        <v/>
      </c>
      <c r="Z170" s="94" t="str">
        <f>IFERROR(VLOOKUP($B170,_1aw23,3,FALSE),"")</f>
        <v/>
      </c>
      <c r="AA170" s="94" t="str">
        <f t="shared" si="104"/>
        <v/>
      </c>
      <c r="AB170" s="94" t="str">
        <f t="shared" si="105"/>
        <v/>
      </c>
      <c r="AC170" s="94" t="str">
        <f t="shared" si="106"/>
        <v/>
      </c>
      <c r="AD170" s="92" t="str">
        <f t="shared" si="107"/>
        <v/>
      </c>
      <c r="AE170" s="92">
        <f t="shared" si="108"/>
        <v>0</v>
      </c>
      <c r="AF170" s="97" t="str">
        <f t="shared" si="109"/>
        <v/>
      </c>
      <c r="AG170" s="92">
        <f t="shared" si="110"/>
        <v>0</v>
      </c>
      <c r="AH170" s="92">
        <f t="shared" si="111"/>
        <v>0</v>
      </c>
    </row>
    <row r="171" spans="1:34" x14ac:dyDescent="0.25">
      <c r="A171" s="92" t="str">
        <f t="shared" si="83"/>
        <v/>
      </c>
      <c r="B171" s="49">
        <v>5343</v>
      </c>
      <c r="C171" s="115" t="s">
        <v>330</v>
      </c>
      <c r="D171" s="94" t="str">
        <f t="shared" si="84"/>
        <v/>
      </c>
      <c r="E171" s="94" t="str">
        <f t="shared" si="85"/>
        <v/>
      </c>
      <c r="F171" s="94" t="str">
        <f t="shared" si="86"/>
        <v/>
      </c>
      <c r="G171" s="94" t="str">
        <f t="shared" si="87"/>
        <v/>
      </c>
      <c r="H171" s="94" t="str">
        <f t="shared" si="88"/>
        <v/>
      </c>
      <c r="I171" s="94" t="str">
        <f t="shared" si="89"/>
        <v/>
      </c>
      <c r="J171" s="94" t="str">
        <f t="shared" si="90"/>
        <v/>
      </c>
      <c r="K171" s="94" t="str">
        <f t="shared" si="91"/>
        <v/>
      </c>
      <c r="L171" s="94" t="str">
        <f t="shared" si="92"/>
        <v/>
      </c>
      <c r="M171" s="94" t="str">
        <f t="shared" si="93"/>
        <v/>
      </c>
      <c r="N171" s="94" t="str">
        <f t="shared" si="94"/>
        <v/>
      </c>
      <c r="O171" s="94" t="str">
        <f t="shared" ref="O171:O202" si="118">IFERROR(VLOOKUP($B171,_1aw12,2,FALSE),"")</f>
        <v/>
      </c>
      <c r="P171" s="94" t="str">
        <f t="shared" si="95"/>
        <v/>
      </c>
      <c r="Q171" s="94" t="str">
        <f t="shared" si="96"/>
        <v/>
      </c>
      <c r="R171" s="94" t="str">
        <f t="shared" si="97"/>
        <v/>
      </c>
      <c r="S171" s="94" t="str">
        <f t="shared" si="98"/>
        <v/>
      </c>
      <c r="T171" s="94" t="str">
        <f t="shared" si="99"/>
        <v/>
      </c>
      <c r="U171" s="94" t="str">
        <f t="shared" si="100"/>
        <v/>
      </c>
      <c r="V171" s="94" t="str">
        <f t="shared" si="101"/>
        <v/>
      </c>
      <c r="W171" s="94" t="str">
        <f t="shared" ref="W171:W202" si="119">IFERROR(VLOOKUP($B171,_1aw20,2,FALSE),"")</f>
        <v/>
      </c>
      <c r="X171" s="94" t="str">
        <f t="shared" si="102"/>
        <v/>
      </c>
      <c r="Y171" s="94" t="str">
        <f t="shared" si="103"/>
        <v/>
      </c>
      <c r="Z171" s="94" t="str">
        <f t="shared" ref="Z171:Z202" si="120">IFERROR(VLOOKUP($B171,_1aw23,2,FALSE),"")</f>
        <v/>
      </c>
      <c r="AA171" s="94" t="str">
        <f t="shared" si="104"/>
        <v/>
      </c>
      <c r="AB171" s="94" t="str">
        <f t="shared" si="105"/>
        <v/>
      </c>
      <c r="AC171" s="94" t="str">
        <f t="shared" si="106"/>
        <v/>
      </c>
      <c r="AD171" s="92" t="str">
        <f t="shared" si="107"/>
        <v/>
      </c>
      <c r="AE171" s="92">
        <f t="shared" si="108"/>
        <v>0</v>
      </c>
      <c r="AF171" s="97" t="str">
        <f t="shared" si="109"/>
        <v/>
      </c>
      <c r="AG171" s="92">
        <f t="shared" si="110"/>
        <v>0</v>
      </c>
      <c r="AH171" s="92">
        <f t="shared" si="111"/>
        <v>0</v>
      </c>
    </row>
    <row r="172" spans="1:34" x14ac:dyDescent="0.25">
      <c r="A172" s="92" t="str">
        <f t="shared" si="83"/>
        <v/>
      </c>
      <c r="B172" s="49">
        <v>6446</v>
      </c>
      <c r="C172" s="115" t="s">
        <v>332</v>
      </c>
      <c r="D172" s="94" t="str">
        <f t="shared" si="84"/>
        <v/>
      </c>
      <c r="E172" s="94" t="str">
        <f t="shared" si="85"/>
        <v/>
      </c>
      <c r="F172" s="94" t="str">
        <f t="shared" si="86"/>
        <v/>
      </c>
      <c r="G172" s="94" t="str">
        <f t="shared" si="87"/>
        <v/>
      </c>
      <c r="H172" s="94" t="str">
        <f t="shared" si="88"/>
        <v/>
      </c>
      <c r="I172" s="94" t="str">
        <f t="shared" si="89"/>
        <v/>
      </c>
      <c r="J172" s="94" t="str">
        <f t="shared" si="90"/>
        <v/>
      </c>
      <c r="K172" s="94" t="str">
        <f t="shared" si="91"/>
        <v/>
      </c>
      <c r="L172" s="94" t="str">
        <f t="shared" si="92"/>
        <v/>
      </c>
      <c r="M172" s="94" t="str">
        <f t="shared" si="93"/>
        <v/>
      </c>
      <c r="N172" s="94" t="str">
        <f t="shared" si="94"/>
        <v/>
      </c>
      <c r="O172" s="94" t="str">
        <f t="shared" si="118"/>
        <v/>
      </c>
      <c r="P172" s="94" t="str">
        <f t="shared" si="95"/>
        <v/>
      </c>
      <c r="Q172" s="94" t="str">
        <f t="shared" si="96"/>
        <v/>
      </c>
      <c r="R172" s="94" t="str">
        <f t="shared" si="97"/>
        <v/>
      </c>
      <c r="S172" s="94" t="str">
        <f t="shared" si="98"/>
        <v/>
      </c>
      <c r="T172" s="94" t="str">
        <f t="shared" si="99"/>
        <v/>
      </c>
      <c r="U172" s="94" t="str">
        <f t="shared" si="100"/>
        <v/>
      </c>
      <c r="V172" s="94" t="str">
        <f t="shared" si="101"/>
        <v/>
      </c>
      <c r="W172" s="94" t="str">
        <f t="shared" si="119"/>
        <v/>
      </c>
      <c r="X172" s="94" t="str">
        <f t="shared" si="102"/>
        <v/>
      </c>
      <c r="Y172" s="94" t="str">
        <f t="shared" si="103"/>
        <v/>
      </c>
      <c r="Z172" s="94" t="str">
        <f t="shared" si="120"/>
        <v/>
      </c>
      <c r="AA172" s="94" t="str">
        <f t="shared" si="104"/>
        <v/>
      </c>
      <c r="AB172" s="94" t="str">
        <f t="shared" si="105"/>
        <v/>
      </c>
      <c r="AC172" s="94" t="str">
        <f t="shared" si="106"/>
        <v/>
      </c>
      <c r="AD172" s="92" t="str">
        <f t="shared" si="107"/>
        <v/>
      </c>
      <c r="AE172" s="92">
        <f t="shared" si="108"/>
        <v>0</v>
      </c>
      <c r="AF172" s="97" t="str">
        <f t="shared" si="109"/>
        <v/>
      </c>
      <c r="AG172" s="92">
        <f t="shared" si="110"/>
        <v>0</v>
      </c>
      <c r="AH172" s="92">
        <f t="shared" si="111"/>
        <v>0</v>
      </c>
    </row>
    <row r="173" spans="1:34" x14ac:dyDescent="0.25">
      <c r="A173" s="92" t="str">
        <f t="shared" si="83"/>
        <v/>
      </c>
      <c r="B173" s="49">
        <v>4715</v>
      </c>
      <c r="C173" s="115" t="s">
        <v>334</v>
      </c>
      <c r="D173" s="94" t="str">
        <f t="shared" si="84"/>
        <v/>
      </c>
      <c r="E173" s="94" t="str">
        <f t="shared" si="85"/>
        <v/>
      </c>
      <c r="F173" s="94" t="str">
        <f t="shared" si="86"/>
        <v/>
      </c>
      <c r="G173" s="94" t="str">
        <f t="shared" si="87"/>
        <v/>
      </c>
      <c r="H173" s="94" t="str">
        <f t="shared" si="88"/>
        <v/>
      </c>
      <c r="I173" s="94" t="str">
        <f t="shared" si="89"/>
        <v/>
      </c>
      <c r="J173" s="94" t="str">
        <f t="shared" si="90"/>
        <v/>
      </c>
      <c r="K173" s="94" t="str">
        <f t="shared" si="91"/>
        <v/>
      </c>
      <c r="L173" s="94" t="str">
        <f t="shared" si="92"/>
        <v/>
      </c>
      <c r="M173" s="94" t="str">
        <f t="shared" si="93"/>
        <v/>
      </c>
      <c r="N173" s="94" t="str">
        <f t="shared" si="94"/>
        <v/>
      </c>
      <c r="O173" s="94" t="str">
        <f t="shared" si="118"/>
        <v/>
      </c>
      <c r="P173" s="94" t="str">
        <f t="shared" si="95"/>
        <v/>
      </c>
      <c r="Q173" s="94" t="str">
        <f t="shared" si="96"/>
        <v/>
      </c>
      <c r="R173" s="94" t="str">
        <f t="shared" si="97"/>
        <v/>
      </c>
      <c r="S173" s="94" t="str">
        <f t="shared" si="98"/>
        <v/>
      </c>
      <c r="T173" s="94" t="str">
        <f t="shared" si="99"/>
        <v/>
      </c>
      <c r="U173" s="94" t="str">
        <f t="shared" si="100"/>
        <v/>
      </c>
      <c r="V173" s="94" t="str">
        <f t="shared" si="101"/>
        <v/>
      </c>
      <c r="W173" s="94" t="str">
        <f t="shared" si="119"/>
        <v/>
      </c>
      <c r="X173" s="94" t="str">
        <f t="shared" si="102"/>
        <v/>
      </c>
      <c r="Y173" s="94" t="str">
        <f t="shared" si="103"/>
        <v/>
      </c>
      <c r="Z173" s="94" t="str">
        <f t="shared" si="120"/>
        <v/>
      </c>
      <c r="AA173" s="94" t="str">
        <f t="shared" si="104"/>
        <v/>
      </c>
      <c r="AB173" s="94" t="str">
        <f t="shared" si="105"/>
        <v/>
      </c>
      <c r="AC173" s="94" t="str">
        <f t="shared" si="106"/>
        <v/>
      </c>
      <c r="AD173" s="92" t="str">
        <f t="shared" si="107"/>
        <v/>
      </c>
      <c r="AE173" s="92">
        <f t="shared" si="108"/>
        <v>0</v>
      </c>
      <c r="AF173" s="97" t="str">
        <f t="shared" si="109"/>
        <v/>
      </c>
      <c r="AG173" s="92">
        <f t="shared" si="110"/>
        <v>0</v>
      </c>
      <c r="AH173" s="92">
        <f t="shared" si="111"/>
        <v>0</v>
      </c>
    </row>
    <row r="174" spans="1:34" x14ac:dyDescent="0.25">
      <c r="A174" s="92" t="str">
        <f t="shared" si="83"/>
        <v/>
      </c>
      <c r="B174" s="49">
        <v>7283</v>
      </c>
      <c r="C174" s="115" t="s">
        <v>341</v>
      </c>
      <c r="D174" s="94" t="str">
        <f t="shared" si="84"/>
        <v/>
      </c>
      <c r="E174" s="94" t="str">
        <f t="shared" si="85"/>
        <v/>
      </c>
      <c r="F174" s="94" t="str">
        <f t="shared" si="86"/>
        <v/>
      </c>
      <c r="G174" s="94" t="str">
        <f t="shared" si="87"/>
        <v/>
      </c>
      <c r="H174" s="94" t="str">
        <f t="shared" si="88"/>
        <v/>
      </c>
      <c r="I174" s="94" t="str">
        <f t="shared" si="89"/>
        <v/>
      </c>
      <c r="J174" s="94" t="str">
        <f t="shared" si="90"/>
        <v/>
      </c>
      <c r="K174" s="94" t="str">
        <f t="shared" si="91"/>
        <v/>
      </c>
      <c r="L174" s="94" t="str">
        <f t="shared" si="92"/>
        <v/>
      </c>
      <c r="M174" s="94" t="str">
        <f t="shared" si="93"/>
        <v/>
      </c>
      <c r="N174" s="94" t="str">
        <f t="shared" si="94"/>
        <v/>
      </c>
      <c r="O174" s="94" t="str">
        <f t="shared" si="118"/>
        <v/>
      </c>
      <c r="P174" s="94" t="str">
        <f t="shared" si="95"/>
        <v/>
      </c>
      <c r="Q174" s="94" t="str">
        <f t="shared" si="96"/>
        <v/>
      </c>
      <c r="R174" s="94" t="str">
        <f t="shared" si="97"/>
        <v/>
      </c>
      <c r="S174" s="94" t="str">
        <f t="shared" si="98"/>
        <v/>
      </c>
      <c r="T174" s="94" t="str">
        <f t="shared" si="99"/>
        <v/>
      </c>
      <c r="U174" s="94" t="str">
        <f t="shared" si="100"/>
        <v/>
      </c>
      <c r="V174" s="94" t="str">
        <f t="shared" si="101"/>
        <v/>
      </c>
      <c r="W174" s="94" t="str">
        <f t="shared" si="119"/>
        <v/>
      </c>
      <c r="X174" s="94" t="str">
        <f t="shared" si="102"/>
        <v/>
      </c>
      <c r="Y174" s="94" t="str">
        <f t="shared" si="103"/>
        <v/>
      </c>
      <c r="Z174" s="94" t="str">
        <f t="shared" si="120"/>
        <v/>
      </c>
      <c r="AA174" s="94" t="str">
        <f t="shared" si="104"/>
        <v/>
      </c>
      <c r="AB174" s="94" t="str">
        <f t="shared" si="105"/>
        <v/>
      </c>
      <c r="AC174" s="94" t="str">
        <f t="shared" si="106"/>
        <v/>
      </c>
      <c r="AD174" s="92" t="str">
        <f t="shared" si="107"/>
        <v/>
      </c>
      <c r="AE174" s="92">
        <f t="shared" si="108"/>
        <v>0</v>
      </c>
      <c r="AF174" s="97" t="str">
        <f t="shared" si="109"/>
        <v/>
      </c>
      <c r="AG174" s="92">
        <f t="shared" si="110"/>
        <v>0</v>
      </c>
      <c r="AH174" s="92">
        <f t="shared" si="111"/>
        <v>0</v>
      </c>
    </row>
    <row r="175" spans="1:34" x14ac:dyDescent="0.25">
      <c r="A175" s="92" t="str">
        <f t="shared" si="83"/>
        <v/>
      </c>
      <c r="B175" s="49">
        <v>2961</v>
      </c>
      <c r="C175" s="115" t="s">
        <v>342</v>
      </c>
      <c r="D175" s="94" t="str">
        <f t="shared" si="84"/>
        <v/>
      </c>
      <c r="E175" s="94" t="str">
        <f t="shared" si="85"/>
        <v/>
      </c>
      <c r="F175" s="94" t="str">
        <f t="shared" si="86"/>
        <v/>
      </c>
      <c r="G175" s="94" t="str">
        <f t="shared" si="87"/>
        <v/>
      </c>
      <c r="H175" s="94" t="str">
        <f t="shared" si="88"/>
        <v/>
      </c>
      <c r="I175" s="94" t="str">
        <f t="shared" si="89"/>
        <v/>
      </c>
      <c r="J175" s="94" t="str">
        <f t="shared" si="90"/>
        <v/>
      </c>
      <c r="K175" s="94" t="str">
        <f t="shared" si="91"/>
        <v/>
      </c>
      <c r="L175" s="94" t="str">
        <f t="shared" si="92"/>
        <v/>
      </c>
      <c r="M175" s="94" t="str">
        <f t="shared" si="93"/>
        <v/>
      </c>
      <c r="N175" s="94" t="str">
        <f t="shared" si="94"/>
        <v/>
      </c>
      <c r="O175" s="94" t="str">
        <f t="shared" si="118"/>
        <v/>
      </c>
      <c r="P175" s="94" t="str">
        <f t="shared" si="95"/>
        <v/>
      </c>
      <c r="Q175" s="94" t="str">
        <f t="shared" si="96"/>
        <v/>
      </c>
      <c r="R175" s="94" t="str">
        <f t="shared" si="97"/>
        <v/>
      </c>
      <c r="S175" s="94" t="str">
        <f t="shared" si="98"/>
        <v/>
      </c>
      <c r="T175" s="94" t="str">
        <f t="shared" si="99"/>
        <v/>
      </c>
      <c r="U175" s="94" t="str">
        <f t="shared" si="100"/>
        <v/>
      </c>
      <c r="V175" s="94" t="str">
        <f t="shared" si="101"/>
        <v/>
      </c>
      <c r="W175" s="94" t="str">
        <f t="shared" si="119"/>
        <v/>
      </c>
      <c r="X175" s="94" t="str">
        <f t="shared" si="102"/>
        <v/>
      </c>
      <c r="Y175" s="94" t="str">
        <f t="shared" si="103"/>
        <v/>
      </c>
      <c r="Z175" s="94" t="str">
        <f t="shared" si="120"/>
        <v/>
      </c>
      <c r="AA175" s="94" t="str">
        <f t="shared" si="104"/>
        <v/>
      </c>
      <c r="AB175" s="94" t="str">
        <f t="shared" si="105"/>
        <v/>
      </c>
      <c r="AC175" s="94" t="str">
        <f t="shared" si="106"/>
        <v/>
      </c>
      <c r="AD175" s="92" t="str">
        <f t="shared" si="107"/>
        <v/>
      </c>
      <c r="AE175" s="92">
        <f t="shared" si="108"/>
        <v>0</v>
      </c>
      <c r="AF175" s="97" t="str">
        <f t="shared" si="109"/>
        <v/>
      </c>
      <c r="AG175" s="92">
        <f t="shared" si="110"/>
        <v>0</v>
      </c>
      <c r="AH175" s="92">
        <f t="shared" si="111"/>
        <v>0</v>
      </c>
    </row>
    <row r="176" spans="1:34" x14ac:dyDescent="0.25">
      <c r="A176" s="92" t="str">
        <f t="shared" si="83"/>
        <v/>
      </c>
      <c r="B176" s="49">
        <v>3268</v>
      </c>
      <c r="C176" s="115" t="s">
        <v>343</v>
      </c>
      <c r="D176" s="94" t="str">
        <f t="shared" si="84"/>
        <v/>
      </c>
      <c r="E176" s="94" t="str">
        <f t="shared" si="85"/>
        <v/>
      </c>
      <c r="F176" s="94" t="str">
        <f t="shared" si="86"/>
        <v/>
      </c>
      <c r="G176" s="94" t="str">
        <f t="shared" si="87"/>
        <v/>
      </c>
      <c r="H176" s="94" t="str">
        <f t="shared" si="88"/>
        <v/>
      </c>
      <c r="I176" s="94" t="str">
        <f t="shared" si="89"/>
        <v/>
      </c>
      <c r="J176" s="94" t="str">
        <f t="shared" si="90"/>
        <v/>
      </c>
      <c r="K176" s="94" t="str">
        <f t="shared" si="91"/>
        <v/>
      </c>
      <c r="L176" s="94" t="str">
        <f t="shared" si="92"/>
        <v/>
      </c>
      <c r="M176" s="94" t="str">
        <f t="shared" si="93"/>
        <v/>
      </c>
      <c r="N176" s="94" t="str">
        <f t="shared" si="94"/>
        <v/>
      </c>
      <c r="O176" s="94" t="str">
        <f t="shared" si="118"/>
        <v/>
      </c>
      <c r="P176" s="94" t="str">
        <f t="shared" si="95"/>
        <v/>
      </c>
      <c r="Q176" s="94" t="str">
        <f t="shared" si="96"/>
        <v/>
      </c>
      <c r="R176" s="94" t="str">
        <f t="shared" si="97"/>
        <v/>
      </c>
      <c r="S176" s="94" t="str">
        <f t="shared" si="98"/>
        <v/>
      </c>
      <c r="T176" s="94" t="str">
        <f t="shared" si="99"/>
        <v/>
      </c>
      <c r="U176" s="94" t="str">
        <f t="shared" si="100"/>
        <v/>
      </c>
      <c r="V176" s="94" t="str">
        <f t="shared" si="101"/>
        <v/>
      </c>
      <c r="W176" s="94" t="str">
        <f t="shared" si="119"/>
        <v/>
      </c>
      <c r="X176" s="94" t="str">
        <f t="shared" si="102"/>
        <v/>
      </c>
      <c r="Y176" s="94" t="str">
        <f t="shared" si="103"/>
        <v/>
      </c>
      <c r="Z176" s="94" t="str">
        <f t="shared" si="120"/>
        <v/>
      </c>
      <c r="AA176" s="94" t="str">
        <f t="shared" si="104"/>
        <v/>
      </c>
      <c r="AB176" s="94" t="str">
        <f t="shared" si="105"/>
        <v/>
      </c>
      <c r="AC176" s="94" t="str">
        <f t="shared" si="106"/>
        <v/>
      </c>
      <c r="AD176" s="92" t="str">
        <f t="shared" si="107"/>
        <v/>
      </c>
      <c r="AE176" s="92">
        <f t="shared" si="108"/>
        <v>0</v>
      </c>
      <c r="AF176" s="97" t="str">
        <f t="shared" si="109"/>
        <v/>
      </c>
      <c r="AG176" s="92">
        <f t="shared" si="110"/>
        <v>0</v>
      </c>
      <c r="AH176" s="92">
        <f t="shared" si="111"/>
        <v>0</v>
      </c>
    </row>
    <row r="177" spans="1:34" x14ac:dyDescent="0.25">
      <c r="A177" s="92" t="str">
        <f t="shared" si="83"/>
        <v/>
      </c>
      <c r="B177" s="49">
        <v>3244</v>
      </c>
      <c r="C177" s="115" t="s">
        <v>344</v>
      </c>
      <c r="D177" s="94" t="str">
        <f t="shared" si="84"/>
        <v/>
      </c>
      <c r="E177" s="94" t="str">
        <f t="shared" si="85"/>
        <v/>
      </c>
      <c r="F177" s="94" t="str">
        <f t="shared" si="86"/>
        <v/>
      </c>
      <c r="G177" s="94" t="str">
        <f t="shared" si="87"/>
        <v/>
      </c>
      <c r="H177" s="94" t="str">
        <f t="shared" si="88"/>
        <v/>
      </c>
      <c r="I177" s="94" t="str">
        <f t="shared" si="89"/>
        <v/>
      </c>
      <c r="J177" s="94" t="str">
        <f t="shared" si="90"/>
        <v/>
      </c>
      <c r="K177" s="94" t="str">
        <f t="shared" si="91"/>
        <v/>
      </c>
      <c r="L177" s="94" t="str">
        <f t="shared" si="92"/>
        <v/>
      </c>
      <c r="M177" s="94" t="str">
        <f t="shared" si="93"/>
        <v/>
      </c>
      <c r="N177" s="94" t="str">
        <f t="shared" si="94"/>
        <v/>
      </c>
      <c r="O177" s="94" t="str">
        <f t="shared" si="118"/>
        <v/>
      </c>
      <c r="P177" s="94" t="str">
        <f t="shared" si="95"/>
        <v/>
      </c>
      <c r="Q177" s="94" t="str">
        <f t="shared" si="96"/>
        <v/>
      </c>
      <c r="R177" s="94" t="str">
        <f t="shared" si="97"/>
        <v/>
      </c>
      <c r="S177" s="94" t="str">
        <f t="shared" si="98"/>
        <v/>
      </c>
      <c r="T177" s="94" t="str">
        <f t="shared" si="99"/>
        <v/>
      </c>
      <c r="U177" s="94" t="str">
        <f t="shared" si="100"/>
        <v/>
      </c>
      <c r="V177" s="94" t="str">
        <f t="shared" si="101"/>
        <v/>
      </c>
      <c r="W177" s="94" t="str">
        <f t="shared" si="119"/>
        <v/>
      </c>
      <c r="X177" s="94" t="str">
        <f t="shared" si="102"/>
        <v/>
      </c>
      <c r="Y177" s="94" t="str">
        <f t="shared" si="103"/>
        <v/>
      </c>
      <c r="Z177" s="94" t="str">
        <f t="shared" si="120"/>
        <v/>
      </c>
      <c r="AA177" s="94" t="str">
        <f t="shared" si="104"/>
        <v/>
      </c>
      <c r="AB177" s="94" t="str">
        <f t="shared" si="105"/>
        <v/>
      </c>
      <c r="AC177" s="94" t="str">
        <f t="shared" si="106"/>
        <v/>
      </c>
      <c r="AD177" s="92" t="str">
        <f t="shared" si="107"/>
        <v/>
      </c>
      <c r="AE177" s="92">
        <f t="shared" si="108"/>
        <v>0</v>
      </c>
      <c r="AF177" s="97" t="str">
        <f t="shared" si="109"/>
        <v/>
      </c>
      <c r="AG177" s="92">
        <f t="shared" si="110"/>
        <v>0</v>
      </c>
      <c r="AH177" s="92">
        <f t="shared" si="111"/>
        <v>0</v>
      </c>
    </row>
    <row r="178" spans="1:34" x14ac:dyDescent="0.25">
      <c r="A178" s="92" t="str">
        <f t="shared" si="83"/>
        <v/>
      </c>
      <c r="B178" s="49">
        <v>1696</v>
      </c>
      <c r="C178" s="115" t="s">
        <v>345</v>
      </c>
      <c r="D178" s="94" t="str">
        <f t="shared" si="84"/>
        <v/>
      </c>
      <c r="E178" s="94" t="str">
        <f t="shared" si="85"/>
        <v/>
      </c>
      <c r="F178" s="94" t="str">
        <f t="shared" si="86"/>
        <v/>
      </c>
      <c r="G178" s="94" t="str">
        <f t="shared" si="87"/>
        <v/>
      </c>
      <c r="H178" s="94" t="str">
        <f t="shared" si="88"/>
        <v/>
      </c>
      <c r="I178" s="94" t="str">
        <f t="shared" si="89"/>
        <v/>
      </c>
      <c r="J178" s="94" t="str">
        <f t="shared" si="90"/>
        <v/>
      </c>
      <c r="K178" s="94" t="str">
        <f t="shared" si="91"/>
        <v/>
      </c>
      <c r="L178" s="94" t="str">
        <f t="shared" si="92"/>
        <v/>
      </c>
      <c r="M178" s="94" t="str">
        <f t="shared" si="93"/>
        <v/>
      </c>
      <c r="N178" s="94" t="str">
        <f t="shared" si="94"/>
        <v/>
      </c>
      <c r="O178" s="94" t="str">
        <f t="shared" si="118"/>
        <v/>
      </c>
      <c r="P178" s="94" t="str">
        <f t="shared" si="95"/>
        <v/>
      </c>
      <c r="Q178" s="94" t="str">
        <f t="shared" si="96"/>
        <v/>
      </c>
      <c r="R178" s="94" t="str">
        <f t="shared" si="97"/>
        <v/>
      </c>
      <c r="S178" s="94" t="str">
        <f t="shared" si="98"/>
        <v/>
      </c>
      <c r="T178" s="94" t="str">
        <f t="shared" si="99"/>
        <v/>
      </c>
      <c r="U178" s="94" t="str">
        <f t="shared" si="100"/>
        <v/>
      </c>
      <c r="V178" s="94" t="str">
        <f t="shared" si="101"/>
        <v/>
      </c>
      <c r="W178" s="94" t="str">
        <f t="shared" si="119"/>
        <v/>
      </c>
      <c r="X178" s="94" t="str">
        <f t="shared" si="102"/>
        <v/>
      </c>
      <c r="Y178" s="94" t="str">
        <f t="shared" si="103"/>
        <v/>
      </c>
      <c r="Z178" s="94" t="str">
        <f t="shared" si="120"/>
        <v/>
      </c>
      <c r="AA178" s="94" t="str">
        <f t="shared" si="104"/>
        <v/>
      </c>
      <c r="AB178" s="94" t="str">
        <f t="shared" si="105"/>
        <v/>
      </c>
      <c r="AC178" s="94" t="str">
        <f t="shared" si="106"/>
        <v/>
      </c>
      <c r="AD178" s="92" t="str">
        <f t="shared" si="107"/>
        <v/>
      </c>
      <c r="AE178" s="92">
        <f t="shared" si="108"/>
        <v>0</v>
      </c>
      <c r="AF178" s="97" t="str">
        <f t="shared" si="109"/>
        <v/>
      </c>
      <c r="AG178" s="92">
        <f t="shared" si="110"/>
        <v>0</v>
      </c>
      <c r="AH178" s="92">
        <f t="shared" si="111"/>
        <v>0</v>
      </c>
    </row>
    <row r="179" spans="1:34" x14ac:dyDescent="0.25">
      <c r="A179" s="92" t="str">
        <f t="shared" si="83"/>
        <v/>
      </c>
      <c r="B179" s="49">
        <v>3024</v>
      </c>
      <c r="C179" s="115" t="s">
        <v>346</v>
      </c>
      <c r="D179" s="94" t="str">
        <f t="shared" si="84"/>
        <v/>
      </c>
      <c r="E179" s="94" t="str">
        <f t="shared" si="85"/>
        <v/>
      </c>
      <c r="F179" s="94" t="str">
        <f t="shared" si="86"/>
        <v/>
      </c>
      <c r="G179" s="94" t="str">
        <f t="shared" si="87"/>
        <v/>
      </c>
      <c r="H179" s="94" t="str">
        <f t="shared" si="88"/>
        <v/>
      </c>
      <c r="I179" s="94" t="str">
        <f t="shared" si="89"/>
        <v/>
      </c>
      <c r="J179" s="94" t="str">
        <f t="shared" si="90"/>
        <v/>
      </c>
      <c r="K179" s="94" t="str">
        <f t="shared" si="91"/>
        <v/>
      </c>
      <c r="L179" s="94" t="str">
        <f t="shared" si="92"/>
        <v/>
      </c>
      <c r="M179" s="94" t="str">
        <f t="shared" si="93"/>
        <v/>
      </c>
      <c r="N179" s="94" t="str">
        <f t="shared" si="94"/>
        <v/>
      </c>
      <c r="O179" s="94" t="str">
        <f t="shared" si="118"/>
        <v/>
      </c>
      <c r="P179" s="94" t="str">
        <f t="shared" si="95"/>
        <v/>
      </c>
      <c r="Q179" s="94" t="str">
        <f t="shared" si="96"/>
        <v/>
      </c>
      <c r="R179" s="94" t="str">
        <f t="shared" si="97"/>
        <v/>
      </c>
      <c r="S179" s="94" t="str">
        <f t="shared" si="98"/>
        <v/>
      </c>
      <c r="T179" s="94" t="str">
        <f t="shared" si="99"/>
        <v/>
      </c>
      <c r="U179" s="94" t="str">
        <f t="shared" si="100"/>
        <v/>
      </c>
      <c r="V179" s="94" t="str">
        <f t="shared" si="101"/>
        <v/>
      </c>
      <c r="W179" s="94" t="str">
        <f t="shared" si="119"/>
        <v/>
      </c>
      <c r="X179" s="94" t="str">
        <f t="shared" si="102"/>
        <v/>
      </c>
      <c r="Y179" s="94" t="str">
        <f t="shared" si="103"/>
        <v/>
      </c>
      <c r="Z179" s="94" t="str">
        <f t="shared" si="120"/>
        <v/>
      </c>
      <c r="AA179" s="94" t="str">
        <f t="shared" si="104"/>
        <v/>
      </c>
      <c r="AB179" s="94" t="str">
        <f t="shared" si="105"/>
        <v/>
      </c>
      <c r="AC179" s="94" t="str">
        <f t="shared" si="106"/>
        <v/>
      </c>
      <c r="AD179" s="92" t="str">
        <f t="shared" si="107"/>
        <v/>
      </c>
      <c r="AE179" s="92">
        <f t="shared" si="108"/>
        <v>0</v>
      </c>
      <c r="AF179" s="97" t="str">
        <f t="shared" si="109"/>
        <v/>
      </c>
      <c r="AG179" s="92">
        <f t="shared" si="110"/>
        <v>0</v>
      </c>
      <c r="AH179" s="92">
        <f t="shared" si="111"/>
        <v>0</v>
      </c>
    </row>
    <row r="180" spans="1:34" x14ac:dyDescent="0.25">
      <c r="A180" s="92" t="str">
        <f t="shared" si="83"/>
        <v/>
      </c>
      <c r="B180" s="49">
        <v>8426</v>
      </c>
      <c r="C180" s="115" t="s">
        <v>347</v>
      </c>
      <c r="D180" s="94" t="str">
        <f t="shared" si="84"/>
        <v/>
      </c>
      <c r="E180" s="94" t="str">
        <f t="shared" si="85"/>
        <v/>
      </c>
      <c r="F180" s="94" t="str">
        <f t="shared" si="86"/>
        <v/>
      </c>
      <c r="G180" s="94" t="str">
        <f t="shared" si="87"/>
        <v/>
      </c>
      <c r="H180" s="94" t="str">
        <f t="shared" si="88"/>
        <v/>
      </c>
      <c r="I180" s="94" t="str">
        <f t="shared" si="89"/>
        <v/>
      </c>
      <c r="J180" s="94" t="str">
        <f t="shared" si="90"/>
        <v/>
      </c>
      <c r="K180" s="94" t="str">
        <f t="shared" si="91"/>
        <v/>
      </c>
      <c r="L180" s="94" t="str">
        <f t="shared" si="92"/>
        <v/>
      </c>
      <c r="M180" s="94" t="str">
        <f t="shared" si="93"/>
        <v/>
      </c>
      <c r="N180" s="94" t="str">
        <f t="shared" si="94"/>
        <v/>
      </c>
      <c r="O180" s="94" t="str">
        <f t="shared" si="118"/>
        <v/>
      </c>
      <c r="P180" s="94" t="str">
        <f t="shared" si="95"/>
        <v/>
      </c>
      <c r="Q180" s="94" t="str">
        <f t="shared" si="96"/>
        <v/>
      </c>
      <c r="R180" s="94" t="str">
        <f t="shared" si="97"/>
        <v/>
      </c>
      <c r="S180" s="94" t="str">
        <f t="shared" si="98"/>
        <v/>
      </c>
      <c r="T180" s="94" t="str">
        <f t="shared" si="99"/>
        <v/>
      </c>
      <c r="U180" s="94" t="str">
        <f t="shared" si="100"/>
        <v/>
      </c>
      <c r="V180" s="94" t="str">
        <f t="shared" si="101"/>
        <v/>
      </c>
      <c r="W180" s="94" t="str">
        <f t="shared" si="119"/>
        <v/>
      </c>
      <c r="X180" s="94" t="str">
        <f t="shared" si="102"/>
        <v/>
      </c>
      <c r="Y180" s="94" t="str">
        <f t="shared" si="103"/>
        <v/>
      </c>
      <c r="Z180" s="94" t="str">
        <f t="shared" si="120"/>
        <v/>
      </c>
      <c r="AA180" s="94" t="str">
        <f t="shared" si="104"/>
        <v/>
      </c>
      <c r="AB180" s="94" t="str">
        <f t="shared" si="105"/>
        <v/>
      </c>
      <c r="AC180" s="94" t="str">
        <f t="shared" si="106"/>
        <v/>
      </c>
      <c r="AD180" s="92" t="str">
        <f t="shared" si="107"/>
        <v/>
      </c>
      <c r="AE180" s="92">
        <f t="shared" si="108"/>
        <v>0</v>
      </c>
      <c r="AF180" s="97" t="str">
        <f t="shared" si="109"/>
        <v/>
      </c>
      <c r="AG180" s="92">
        <f t="shared" si="110"/>
        <v>0</v>
      </c>
      <c r="AH180" s="92">
        <f t="shared" si="111"/>
        <v>0</v>
      </c>
    </row>
    <row r="181" spans="1:34" x14ac:dyDescent="0.25">
      <c r="A181" s="92" t="str">
        <f t="shared" si="83"/>
        <v/>
      </c>
      <c r="B181" s="49">
        <v>2776</v>
      </c>
      <c r="C181" s="115" t="s">
        <v>348</v>
      </c>
      <c r="D181" s="94" t="str">
        <f t="shared" si="84"/>
        <v/>
      </c>
      <c r="E181" s="94" t="str">
        <f t="shared" si="85"/>
        <v/>
      </c>
      <c r="F181" s="94" t="str">
        <f t="shared" si="86"/>
        <v/>
      </c>
      <c r="G181" s="94" t="str">
        <f t="shared" si="87"/>
        <v/>
      </c>
      <c r="H181" s="94" t="str">
        <f t="shared" si="88"/>
        <v/>
      </c>
      <c r="I181" s="94" t="str">
        <f t="shared" si="89"/>
        <v/>
      </c>
      <c r="J181" s="94" t="str">
        <f t="shared" si="90"/>
        <v/>
      </c>
      <c r="K181" s="94" t="str">
        <f t="shared" si="91"/>
        <v/>
      </c>
      <c r="L181" s="94" t="str">
        <f t="shared" si="92"/>
        <v/>
      </c>
      <c r="M181" s="94" t="str">
        <f t="shared" si="93"/>
        <v/>
      </c>
      <c r="N181" s="94" t="str">
        <f t="shared" si="94"/>
        <v/>
      </c>
      <c r="O181" s="94" t="str">
        <f t="shared" si="118"/>
        <v/>
      </c>
      <c r="P181" s="94" t="str">
        <f t="shared" si="95"/>
        <v/>
      </c>
      <c r="Q181" s="94" t="str">
        <f t="shared" si="96"/>
        <v/>
      </c>
      <c r="R181" s="94" t="str">
        <f t="shared" si="97"/>
        <v/>
      </c>
      <c r="S181" s="94" t="str">
        <f t="shared" si="98"/>
        <v/>
      </c>
      <c r="T181" s="94" t="str">
        <f t="shared" si="99"/>
        <v/>
      </c>
      <c r="U181" s="94" t="str">
        <f t="shared" si="100"/>
        <v/>
      </c>
      <c r="V181" s="94" t="str">
        <f t="shared" si="101"/>
        <v/>
      </c>
      <c r="W181" s="94" t="str">
        <f t="shared" si="119"/>
        <v/>
      </c>
      <c r="X181" s="94" t="str">
        <f t="shared" si="102"/>
        <v/>
      </c>
      <c r="Y181" s="94" t="str">
        <f t="shared" si="103"/>
        <v/>
      </c>
      <c r="Z181" s="94" t="str">
        <f t="shared" si="120"/>
        <v/>
      </c>
      <c r="AA181" s="94" t="str">
        <f t="shared" si="104"/>
        <v/>
      </c>
      <c r="AB181" s="94" t="str">
        <f t="shared" si="105"/>
        <v/>
      </c>
      <c r="AC181" s="94" t="str">
        <f t="shared" si="106"/>
        <v/>
      </c>
      <c r="AD181" s="92" t="str">
        <f t="shared" si="107"/>
        <v/>
      </c>
      <c r="AE181" s="92">
        <f t="shared" si="108"/>
        <v>0</v>
      </c>
      <c r="AF181" s="97" t="str">
        <f t="shared" si="109"/>
        <v/>
      </c>
      <c r="AG181" s="92">
        <f t="shared" si="110"/>
        <v>0</v>
      </c>
      <c r="AH181" s="92">
        <f t="shared" si="111"/>
        <v>0</v>
      </c>
    </row>
    <row r="182" spans="1:34" x14ac:dyDescent="0.25">
      <c r="A182" s="92" t="str">
        <f t="shared" si="83"/>
        <v/>
      </c>
      <c r="B182" s="49">
        <v>4209</v>
      </c>
      <c r="C182" s="115" t="s">
        <v>349</v>
      </c>
      <c r="D182" s="94" t="str">
        <f t="shared" si="84"/>
        <v/>
      </c>
      <c r="E182" s="94" t="str">
        <f t="shared" si="85"/>
        <v/>
      </c>
      <c r="F182" s="94" t="str">
        <f t="shared" si="86"/>
        <v/>
      </c>
      <c r="G182" s="94" t="str">
        <f t="shared" si="87"/>
        <v/>
      </c>
      <c r="H182" s="94" t="str">
        <f t="shared" si="88"/>
        <v/>
      </c>
      <c r="I182" s="94" t="str">
        <f t="shared" si="89"/>
        <v/>
      </c>
      <c r="J182" s="94" t="str">
        <f t="shared" si="90"/>
        <v/>
      </c>
      <c r="K182" s="94" t="str">
        <f t="shared" si="91"/>
        <v/>
      </c>
      <c r="L182" s="94" t="str">
        <f t="shared" si="92"/>
        <v/>
      </c>
      <c r="M182" s="94" t="str">
        <f t="shared" si="93"/>
        <v/>
      </c>
      <c r="N182" s="94" t="str">
        <f t="shared" si="94"/>
        <v/>
      </c>
      <c r="O182" s="94" t="str">
        <f t="shared" si="118"/>
        <v/>
      </c>
      <c r="P182" s="94" t="str">
        <f t="shared" si="95"/>
        <v/>
      </c>
      <c r="Q182" s="94" t="str">
        <f t="shared" si="96"/>
        <v/>
      </c>
      <c r="R182" s="94" t="str">
        <f t="shared" si="97"/>
        <v/>
      </c>
      <c r="S182" s="94" t="str">
        <f t="shared" si="98"/>
        <v/>
      </c>
      <c r="T182" s="94" t="str">
        <f t="shared" si="99"/>
        <v/>
      </c>
      <c r="U182" s="94" t="str">
        <f t="shared" si="100"/>
        <v/>
      </c>
      <c r="V182" s="94" t="str">
        <f t="shared" si="101"/>
        <v/>
      </c>
      <c r="W182" s="94" t="str">
        <f t="shared" si="119"/>
        <v/>
      </c>
      <c r="X182" s="94" t="str">
        <f t="shared" si="102"/>
        <v/>
      </c>
      <c r="Y182" s="94" t="str">
        <f t="shared" si="103"/>
        <v/>
      </c>
      <c r="Z182" s="94" t="str">
        <f t="shared" si="120"/>
        <v/>
      </c>
      <c r="AA182" s="94" t="str">
        <f t="shared" si="104"/>
        <v/>
      </c>
      <c r="AB182" s="94" t="str">
        <f t="shared" si="105"/>
        <v/>
      </c>
      <c r="AC182" s="94" t="str">
        <f t="shared" si="106"/>
        <v/>
      </c>
      <c r="AD182" s="92" t="str">
        <f t="shared" si="107"/>
        <v/>
      </c>
      <c r="AE182" s="92">
        <f t="shared" si="108"/>
        <v>0</v>
      </c>
      <c r="AF182" s="97" t="str">
        <f t="shared" si="109"/>
        <v/>
      </c>
      <c r="AG182" s="92">
        <f t="shared" si="110"/>
        <v>0</v>
      </c>
      <c r="AH182" s="92">
        <f t="shared" si="111"/>
        <v>0</v>
      </c>
    </row>
    <row r="183" spans="1:34" x14ac:dyDescent="0.25">
      <c r="A183" s="92" t="str">
        <f t="shared" si="83"/>
        <v/>
      </c>
      <c r="B183" s="49">
        <v>3914</v>
      </c>
      <c r="C183" s="115" t="s">
        <v>350</v>
      </c>
      <c r="D183" s="94" t="str">
        <f t="shared" si="84"/>
        <v/>
      </c>
      <c r="E183" s="94" t="str">
        <f t="shared" si="85"/>
        <v/>
      </c>
      <c r="F183" s="94" t="str">
        <f t="shared" si="86"/>
        <v/>
      </c>
      <c r="G183" s="94" t="str">
        <f t="shared" si="87"/>
        <v/>
      </c>
      <c r="H183" s="94" t="str">
        <f t="shared" si="88"/>
        <v/>
      </c>
      <c r="I183" s="94" t="str">
        <f t="shared" si="89"/>
        <v/>
      </c>
      <c r="J183" s="94" t="str">
        <f t="shared" si="90"/>
        <v/>
      </c>
      <c r="K183" s="94" t="str">
        <f t="shared" si="91"/>
        <v/>
      </c>
      <c r="L183" s="94" t="str">
        <f t="shared" si="92"/>
        <v/>
      </c>
      <c r="M183" s="94" t="str">
        <f t="shared" si="93"/>
        <v/>
      </c>
      <c r="N183" s="94" t="str">
        <f t="shared" si="94"/>
        <v/>
      </c>
      <c r="O183" s="94" t="str">
        <f t="shared" si="118"/>
        <v/>
      </c>
      <c r="P183" s="94" t="str">
        <f t="shared" si="95"/>
        <v/>
      </c>
      <c r="Q183" s="94" t="str">
        <f t="shared" si="96"/>
        <v/>
      </c>
      <c r="R183" s="94" t="str">
        <f t="shared" si="97"/>
        <v/>
      </c>
      <c r="S183" s="94" t="str">
        <f t="shared" si="98"/>
        <v/>
      </c>
      <c r="T183" s="94" t="str">
        <f t="shared" si="99"/>
        <v/>
      </c>
      <c r="U183" s="94" t="str">
        <f t="shared" si="100"/>
        <v/>
      </c>
      <c r="V183" s="94" t="str">
        <f t="shared" si="101"/>
        <v/>
      </c>
      <c r="W183" s="94" t="str">
        <f t="shared" si="119"/>
        <v/>
      </c>
      <c r="X183" s="94" t="str">
        <f t="shared" si="102"/>
        <v/>
      </c>
      <c r="Y183" s="94" t="str">
        <f t="shared" si="103"/>
        <v/>
      </c>
      <c r="Z183" s="94" t="str">
        <f t="shared" si="120"/>
        <v/>
      </c>
      <c r="AA183" s="94" t="str">
        <f t="shared" si="104"/>
        <v/>
      </c>
      <c r="AB183" s="94" t="str">
        <f t="shared" si="105"/>
        <v/>
      </c>
      <c r="AC183" s="94" t="str">
        <f t="shared" si="106"/>
        <v/>
      </c>
      <c r="AD183" s="92" t="str">
        <f t="shared" si="107"/>
        <v/>
      </c>
      <c r="AE183" s="92">
        <f t="shared" si="108"/>
        <v>0</v>
      </c>
      <c r="AF183" s="97" t="str">
        <f t="shared" si="109"/>
        <v/>
      </c>
      <c r="AG183" s="92">
        <f t="shared" si="110"/>
        <v>0</v>
      </c>
      <c r="AH183" s="92">
        <f t="shared" si="111"/>
        <v>0</v>
      </c>
    </row>
    <row r="184" spans="1:34" x14ac:dyDescent="0.25">
      <c r="A184" s="92" t="str">
        <f t="shared" si="83"/>
        <v/>
      </c>
      <c r="B184" s="49">
        <v>2696</v>
      </c>
      <c r="C184" s="115" t="s">
        <v>352</v>
      </c>
      <c r="D184" s="94" t="str">
        <f t="shared" si="84"/>
        <v/>
      </c>
      <c r="E184" s="94" t="str">
        <f t="shared" si="85"/>
        <v/>
      </c>
      <c r="F184" s="94" t="str">
        <f t="shared" si="86"/>
        <v/>
      </c>
      <c r="G184" s="94" t="str">
        <f t="shared" si="87"/>
        <v/>
      </c>
      <c r="H184" s="94" t="str">
        <f t="shared" si="88"/>
        <v/>
      </c>
      <c r="I184" s="94" t="str">
        <f t="shared" si="89"/>
        <v/>
      </c>
      <c r="J184" s="94" t="str">
        <f t="shared" si="90"/>
        <v/>
      </c>
      <c r="K184" s="94" t="str">
        <f t="shared" si="91"/>
        <v/>
      </c>
      <c r="L184" s="94" t="str">
        <f t="shared" si="92"/>
        <v/>
      </c>
      <c r="M184" s="94" t="str">
        <f t="shared" si="93"/>
        <v/>
      </c>
      <c r="N184" s="94" t="str">
        <f t="shared" si="94"/>
        <v/>
      </c>
      <c r="O184" s="94" t="str">
        <f t="shared" si="118"/>
        <v/>
      </c>
      <c r="P184" s="94" t="str">
        <f t="shared" si="95"/>
        <v/>
      </c>
      <c r="Q184" s="94" t="str">
        <f t="shared" si="96"/>
        <v/>
      </c>
      <c r="R184" s="94" t="str">
        <f t="shared" si="97"/>
        <v/>
      </c>
      <c r="S184" s="94" t="str">
        <f t="shared" si="98"/>
        <v/>
      </c>
      <c r="T184" s="94" t="str">
        <f t="shared" si="99"/>
        <v/>
      </c>
      <c r="U184" s="94" t="str">
        <f t="shared" si="100"/>
        <v/>
      </c>
      <c r="V184" s="94" t="str">
        <f t="shared" si="101"/>
        <v/>
      </c>
      <c r="W184" s="94" t="str">
        <f t="shared" si="119"/>
        <v/>
      </c>
      <c r="X184" s="94" t="str">
        <f t="shared" si="102"/>
        <v/>
      </c>
      <c r="Y184" s="94" t="str">
        <f t="shared" si="103"/>
        <v/>
      </c>
      <c r="Z184" s="94" t="str">
        <f t="shared" si="120"/>
        <v/>
      </c>
      <c r="AA184" s="94" t="str">
        <f t="shared" si="104"/>
        <v/>
      </c>
      <c r="AB184" s="94" t="str">
        <f t="shared" si="105"/>
        <v/>
      </c>
      <c r="AC184" s="94" t="str">
        <f t="shared" si="106"/>
        <v/>
      </c>
      <c r="AD184" s="92" t="str">
        <f t="shared" si="107"/>
        <v/>
      </c>
      <c r="AE184" s="92">
        <f t="shared" si="108"/>
        <v>0</v>
      </c>
      <c r="AF184" s="97" t="str">
        <f t="shared" si="109"/>
        <v/>
      </c>
      <c r="AG184" s="92">
        <f t="shared" si="110"/>
        <v>0</v>
      </c>
      <c r="AH184" s="92">
        <f t="shared" si="111"/>
        <v>0</v>
      </c>
    </row>
    <row r="185" spans="1:34" x14ac:dyDescent="0.25">
      <c r="A185" s="92" t="str">
        <f t="shared" si="83"/>
        <v/>
      </c>
      <c r="B185" s="49">
        <v>842</v>
      </c>
      <c r="C185" s="115" t="s">
        <v>353</v>
      </c>
      <c r="D185" s="94" t="str">
        <f t="shared" si="84"/>
        <v/>
      </c>
      <c r="E185" s="94" t="str">
        <f t="shared" si="85"/>
        <v/>
      </c>
      <c r="F185" s="94" t="str">
        <f t="shared" si="86"/>
        <v/>
      </c>
      <c r="G185" s="94" t="str">
        <f t="shared" si="87"/>
        <v/>
      </c>
      <c r="H185" s="94" t="str">
        <f t="shared" si="88"/>
        <v/>
      </c>
      <c r="I185" s="94" t="str">
        <f t="shared" si="89"/>
        <v/>
      </c>
      <c r="J185" s="94" t="str">
        <f t="shared" si="90"/>
        <v/>
      </c>
      <c r="K185" s="94" t="str">
        <f t="shared" si="91"/>
        <v/>
      </c>
      <c r="L185" s="94" t="str">
        <f t="shared" si="92"/>
        <v/>
      </c>
      <c r="M185" s="94" t="str">
        <f t="shared" si="93"/>
        <v/>
      </c>
      <c r="N185" s="94" t="str">
        <f t="shared" si="94"/>
        <v/>
      </c>
      <c r="O185" s="94" t="str">
        <f t="shared" si="118"/>
        <v/>
      </c>
      <c r="P185" s="94" t="str">
        <f t="shared" si="95"/>
        <v/>
      </c>
      <c r="Q185" s="94" t="str">
        <f t="shared" si="96"/>
        <v/>
      </c>
      <c r="R185" s="94" t="str">
        <f t="shared" si="97"/>
        <v/>
      </c>
      <c r="S185" s="94" t="str">
        <f t="shared" si="98"/>
        <v/>
      </c>
      <c r="T185" s="94" t="str">
        <f t="shared" si="99"/>
        <v/>
      </c>
      <c r="U185" s="94" t="str">
        <f t="shared" si="100"/>
        <v/>
      </c>
      <c r="V185" s="94" t="str">
        <f t="shared" si="101"/>
        <v/>
      </c>
      <c r="W185" s="94" t="str">
        <f t="shared" si="119"/>
        <v/>
      </c>
      <c r="X185" s="94" t="str">
        <f t="shared" si="102"/>
        <v/>
      </c>
      <c r="Y185" s="94" t="str">
        <f t="shared" si="103"/>
        <v/>
      </c>
      <c r="Z185" s="94" t="str">
        <f t="shared" si="120"/>
        <v/>
      </c>
      <c r="AA185" s="94" t="str">
        <f t="shared" si="104"/>
        <v/>
      </c>
      <c r="AB185" s="94" t="str">
        <f t="shared" si="105"/>
        <v/>
      </c>
      <c r="AC185" s="94" t="str">
        <f t="shared" si="106"/>
        <v/>
      </c>
      <c r="AD185" s="92" t="str">
        <f t="shared" si="107"/>
        <v/>
      </c>
      <c r="AE185" s="92">
        <f t="shared" si="108"/>
        <v>0</v>
      </c>
      <c r="AF185" s="97" t="str">
        <f t="shared" si="109"/>
        <v/>
      </c>
      <c r="AG185" s="92">
        <f t="shared" si="110"/>
        <v>0</v>
      </c>
      <c r="AH185" s="92">
        <f t="shared" si="111"/>
        <v>0</v>
      </c>
    </row>
    <row r="186" spans="1:34" x14ac:dyDescent="0.25">
      <c r="A186" s="92" t="str">
        <f t="shared" si="83"/>
        <v/>
      </c>
      <c r="B186" s="49">
        <v>5523</v>
      </c>
      <c r="C186" s="115" t="s">
        <v>354</v>
      </c>
      <c r="D186" s="94" t="str">
        <f t="shared" si="84"/>
        <v/>
      </c>
      <c r="E186" s="94" t="str">
        <f t="shared" si="85"/>
        <v/>
      </c>
      <c r="F186" s="94" t="str">
        <f t="shared" si="86"/>
        <v/>
      </c>
      <c r="G186" s="94" t="str">
        <f t="shared" si="87"/>
        <v/>
      </c>
      <c r="H186" s="94" t="str">
        <f t="shared" si="88"/>
        <v/>
      </c>
      <c r="I186" s="94" t="str">
        <f t="shared" si="89"/>
        <v/>
      </c>
      <c r="J186" s="94" t="str">
        <f t="shared" si="90"/>
        <v/>
      </c>
      <c r="K186" s="94" t="str">
        <f t="shared" si="91"/>
        <v/>
      </c>
      <c r="L186" s="94" t="str">
        <f t="shared" si="92"/>
        <v/>
      </c>
      <c r="M186" s="94" t="str">
        <f t="shared" si="93"/>
        <v/>
      </c>
      <c r="N186" s="94" t="str">
        <f t="shared" si="94"/>
        <v/>
      </c>
      <c r="O186" s="94" t="str">
        <f t="shared" si="118"/>
        <v/>
      </c>
      <c r="P186" s="94" t="str">
        <f t="shared" si="95"/>
        <v/>
      </c>
      <c r="Q186" s="94" t="str">
        <f t="shared" si="96"/>
        <v/>
      </c>
      <c r="R186" s="94" t="str">
        <f t="shared" si="97"/>
        <v/>
      </c>
      <c r="S186" s="94" t="str">
        <f t="shared" si="98"/>
        <v/>
      </c>
      <c r="T186" s="94" t="str">
        <f t="shared" si="99"/>
        <v/>
      </c>
      <c r="U186" s="94" t="str">
        <f t="shared" si="100"/>
        <v/>
      </c>
      <c r="V186" s="94" t="str">
        <f t="shared" si="101"/>
        <v/>
      </c>
      <c r="W186" s="94" t="str">
        <f t="shared" si="119"/>
        <v/>
      </c>
      <c r="X186" s="94" t="str">
        <f t="shared" si="102"/>
        <v/>
      </c>
      <c r="Y186" s="94" t="str">
        <f t="shared" si="103"/>
        <v/>
      </c>
      <c r="Z186" s="94" t="str">
        <f t="shared" si="120"/>
        <v/>
      </c>
      <c r="AA186" s="94" t="str">
        <f t="shared" si="104"/>
        <v/>
      </c>
      <c r="AB186" s="94" t="str">
        <f t="shared" si="105"/>
        <v/>
      </c>
      <c r="AC186" s="94" t="str">
        <f t="shared" si="106"/>
        <v/>
      </c>
      <c r="AD186" s="92" t="str">
        <f t="shared" si="107"/>
        <v/>
      </c>
      <c r="AE186" s="92">
        <f t="shared" si="108"/>
        <v>0</v>
      </c>
      <c r="AF186" s="97" t="str">
        <f t="shared" si="109"/>
        <v/>
      </c>
      <c r="AG186" s="92">
        <f t="shared" si="110"/>
        <v>0</v>
      </c>
      <c r="AH186" s="92">
        <f t="shared" si="111"/>
        <v>0</v>
      </c>
    </row>
    <row r="187" spans="1:34" x14ac:dyDescent="0.25">
      <c r="A187" s="92" t="str">
        <f t="shared" si="83"/>
        <v/>
      </c>
      <c r="B187" s="49">
        <v>2957</v>
      </c>
      <c r="C187" s="115" t="s">
        <v>356</v>
      </c>
      <c r="D187" s="94" t="str">
        <f t="shared" si="84"/>
        <v/>
      </c>
      <c r="E187" s="94" t="str">
        <f t="shared" si="85"/>
        <v/>
      </c>
      <c r="F187" s="94" t="str">
        <f t="shared" si="86"/>
        <v/>
      </c>
      <c r="G187" s="94" t="str">
        <f t="shared" si="87"/>
        <v/>
      </c>
      <c r="H187" s="94" t="str">
        <f t="shared" si="88"/>
        <v/>
      </c>
      <c r="I187" s="94" t="str">
        <f t="shared" si="89"/>
        <v/>
      </c>
      <c r="J187" s="94" t="str">
        <f t="shared" si="90"/>
        <v/>
      </c>
      <c r="K187" s="94" t="str">
        <f t="shared" si="91"/>
        <v/>
      </c>
      <c r="L187" s="94" t="str">
        <f t="shared" si="92"/>
        <v/>
      </c>
      <c r="M187" s="94" t="str">
        <f t="shared" si="93"/>
        <v/>
      </c>
      <c r="N187" s="94" t="str">
        <f t="shared" si="94"/>
        <v/>
      </c>
      <c r="O187" s="94" t="str">
        <f t="shared" si="118"/>
        <v/>
      </c>
      <c r="P187" s="94" t="str">
        <f t="shared" si="95"/>
        <v/>
      </c>
      <c r="Q187" s="94" t="str">
        <f t="shared" si="96"/>
        <v/>
      </c>
      <c r="R187" s="94" t="str">
        <f t="shared" si="97"/>
        <v/>
      </c>
      <c r="S187" s="94" t="str">
        <f t="shared" si="98"/>
        <v/>
      </c>
      <c r="T187" s="94" t="str">
        <f t="shared" si="99"/>
        <v/>
      </c>
      <c r="U187" s="94" t="str">
        <f t="shared" si="100"/>
        <v/>
      </c>
      <c r="V187" s="94" t="str">
        <f t="shared" si="101"/>
        <v/>
      </c>
      <c r="W187" s="94" t="str">
        <f t="shared" si="119"/>
        <v/>
      </c>
      <c r="X187" s="94" t="str">
        <f t="shared" si="102"/>
        <v/>
      </c>
      <c r="Y187" s="94" t="str">
        <f t="shared" si="103"/>
        <v/>
      </c>
      <c r="Z187" s="94" t="str">
        <f t="shared" si="120"/>
        <v/>
      </c>
      <c r="AA187" s="94" t="str">
        <f t="shared" si="104"/>
        <v/>
      </c>
      <c r="AB187" s="94" t="str">
        <f t="shared" si="105"/>
        <v/>
      </c>
      <c r="AC187" s="94" t="str">
        <f t="shared" si="106"/>
        <v/>
      </c>
      <c r="AD187" s="92" t="str">
        <f t="shared" si="107"/>
        <v/>
      </c>
      <c r="AE187" s="92">
        <f t="shared" si="108"/>
        <v>0</v>
      </c>
      <c r="AF187" s="97" t="str">
        <f t="shared" si="109"/>
        <v/>
      </c>
      <c r="AG187" s="92">
        <f t="shared" si="110"/>
        <v>0</v>
      </c>
      <c r="AH187" s="92">
        <f t="shared" si="111"/>
        <v>0</v>
      </c>
    </row>
    <row r="188" spans="1:34" x14ac:dyDescent="0.25">
      <c r="A188" s="92" t="str">
        <f t="shared" si="83"/>
        <v/>
      </c>
      <c r="B188" s="49">
        <v>3017</v>
      </c>
      <c r="C188" s="115" t="s">
        <v>357</v>
      </c>
      <c r="D188" s="94" t="str">
        <f t="shared" si="84"/>
        <v/>
      </c>
      <c r="E188" s="94" t="str">
        <f t="shared" si="85"/>
        <v/>
      </c>
      <c r="F188" s="94" t="str">
        <f t="shared" si="86"/>
        <v/>
      </c>
      <c r="G188" s="94" t="str">
        <f t="shared" si="87"/>
        <v/>
      </c>
      <c r="H188" s="94" t="str">
        <f t="shared" si="88"/>
        <v/>
      </c>
      <c r="I188" s="94" t="str">
        <f t="shared" si="89"/>
        <v/>
      </c>
      <c r="J188" s="94" t="str">
        <f t="shared" si="90"/>
        <v/>
      </c>
      <c r="K188" s="94" t="str">
        <f t="shared" si="91"/>
        <v/>
      </c>
      <c r="L188" s="94" t="str">
        <f t="shared" si="92"/>
        <v/>
      </c>
      <c r="M188" s="94" t="str">
        <f t="shared" si="93"/>
        <v/>
      </c>
      <c r="N188" s="94" t="str">
        <f t="shared" si="94"/>
        <v/>
      </c>
      <c r="O188" s="94" t="str">
        <f t="shared" si="118"/>
        <v/>
      </c>
      <c r="P188" s="94" t="str">
        <f t="shared" si="95"/>
        <v/>
      </c>
      <c r="Q188" s="94" t="str">
        <f t="shared" si="96"/>
        <v/>
      </c>
      <c r="R188" s="94" t="str">
        <f t="shared" si="97"/>
        <v/>
      </c>
      <c r="S188" s="94" t="str">
        <f t="shared" si="98"/>
        <v/>
      </c>
      <c r="T188" s="94" t="str">
        <f t="shared" si="99"/>
        <v/>
      </c>
      <c r="U188" s="94" t="str">
        <f t="shared" si="100"/>
        <v/>
      </c>
      <c r="V188" s="94" t="str">
        <f t="shared" si="101"/>
        <v/>
      </c>
      <c r="W188" s="94" t="str">
        <f t="shared" si="119"/>
        <v/>
      </c>
      <c r="X188" s="94" t="str">
        <f t="shared" si="102"/>
        <v/>
      </c>
      <c r="Y188" s="94" t="str">
        <f t="shared" si="103"/>
        <v/>
      </c>
      <c r="Z188" s="94" t="str">
        <f t="shared" si="120"/>
        <v/>
      </c>
      <c r="AA188" s="94" t="str">
        <f t="shared" si="104"/>
        <v/>
      </c>
      <c r="AB188" s="94" t="str">
        <f t="shared" si="105"/>
        <v/>
      </c>
      <c r="AC188" s="94" t="str">
        <f t="shared" si="106"/>
        <v/>
      </c>
      <c r="AD188" s="92" t="str">
        <f t="shared" si="107"/>
        <v/>
      </c>
      <c r="AE188" s="92">
        <f t="shared" si="108"/>
        <v>0</v>
      </c>
      <c r="AF188" s="97" t="str">
        <f t="shared" si="109"/>
        <v/>
      </c>
      <c r="AG188" s="92">
        <f t="shared" si="110"/>
        <v>0</v>
      </c>
      <c r="AH188" s="92">
        <f t="shared" si="111"/>
        <v>0</v>
      </c>
    </row>
    <row r="189" spans="1:34" x14ac:dyDescent="0.25">
      <c r="A189" s="92" t="str">
        <f t="shared" si="83"/>
        <v/>
      </c>
      <c r="B189" s="49">
        <v>3208</v>
      </c>
      <c r="C189" s="115" t="s">
        <v>358</v>
      </c>
      <c r="D189" s="94" t="str">
        <f t="shared" si="84"/>
        <v/>
      </c>
      <c r="E189" s="94" t="str">
        <f t="shared" si="85"/>
        <v/>
      </c>
      <c r="F189" s="94" t="str">
        <f t="shared" si="86"/>
        <v/>
      </c>
      <c r="G189" s="94" t="str">
        <f t="shared" si="87"/>
        <v/>
      </c>
      <c r="H189" s="94" t="str">
        <f t="shared" si="88"/>
        <v/>
      </c>
      <c r="I189" s="94" t="str">
        <f t="shared" si="89"/>
        <v/>
      </c>
      <c r="J189" s="94" t="str">
        <f t="shared" si="90"/>
        <v/>
      </c>
      <c r="K189" s="94" t="str">
        <f t="shared" si="91"/>
        <v/>
      </c>
      <c r="L189" s="94" t="str">
        <f t="shared" si="92"/>
        <v/>
      </c>
      <c r="M189" s="94" t="str">
        <f t="shared" si="93"/>
        <v/>
      </c>
      <c r="N189" s="94" t="str">
        <f t="shared" si="94"/>
        <v/>
      </c>
      <c r="O189" s="94" t="str">
        <f t="shared" si="118"/>
        <v/>
      </c>
      <c r="P189" s="94" t="str">
        <f t="shared" si="95"/>
        <v/>
      </c>
      <c r="Q189" s="94" t="str">
        <f t="shared" si="96"/>
        <v/>
      </c>
      <c r="R189" s="94" t="str">
        <f t="shared" si="97"/>
        <v/>
      </c>
      <c r="S189" s="94" t="str">
        <f t="shared" si="98"/>
        <v/>
      </c>
      <c r="T189" s="94" t="str">
        <f t="shared" si="99"/>
        <v/>
      </c>
      <c r="U189" s="94" t="str">
        <f t="shared" si="100"/>
        <v/>
      </c>
      <c r="V189" s="94" t="str">
        <f t="shared" si="101"/>
        <v/>
      </c>
      <c r="W189" s="94" t="str">
        <f t="shared" si="119"/>
        <v/>
      </c>
      <c r="X189" s="94" t="str">
        <f t="shared" si="102"/>
        <v/>
      </c>
      <c r="Y189" s="94" t="str">
        <f t="shared" si="103"/>
        <v/>
      </c>
      <c r="Z189" s="94" t="str">
        <f t="shared" si="120"/>
        <v/>
      </c>
      <c r="AA189" s="94" t="str">
        <f t="shared" si="104"/>
        <v/>
      </c>
      <c r="AB189" s="94" t="str">
        <f t="shared" si="105"/>
        <v/>
      </c>
      <c r="AC189" s="94" t="str">
        <f t="shared" si="106"/>
        <v/>
      </c>
      <c r="AD189" s="92" t="str">
        <f t="shared" si="107"/>
        <v/>
      </c>
      <c r="AE189" s="92">
        <f t="shared" si="108"/>
        <v>0</v>
      </c>
      <c r="AF189" s="97" t="str">
        <f t="shared" si="109"/>
        <v/>
      </c>
      <c r="AG189" s="92">
        <f t="shared" si="110"/>
        <v>0</v>
      </c>
      <c r="AH189" s="92">
        <f t="shared" si="111"/>
        <v>0</v>
      </c>
    </row>
    <row r="190" spans="1:34" x14ac:dyDescent="0.25">
      <c r="A190" s="92" t="str">
        <f t="shared" si="83"/>
        <v/>
      </c>
      <c r="B190" s="49">
        <v>3356</v>
      </c>
      <c r="C190" s="115" t="s">
        <v>359</v>
      </c>
      <c r="D190" s="94" t="str">
        <f t="shared" si="84"/>
        <v/>
      </c>
      <c r="E190" s="94" t="str">
        <f t="shared" si="85"/>
        <v/>
      </c>
      <c r="F190" s="94" t="str">
        <f t="shared" si="86"/>
        <v/>
      </c>
      <c r="G190" s="94" t="str">
        <f t="shared" si="87"/>
        <v/>
      </c>
      <c r="H190" s="94" t="str">
        <f t="shared" si="88"/>
        <v/>
      </c>
      <c r="I190" s="94" t="str">
        <f t="shared" si="89"/>
        <v/>
      </c>
      <c r="J190" s="94" t="str">
        <f t="shared" si="90"/>
        <v/>
      </c>
      <c r="K190" s="94" t="str">
        <f t="shared" si="91"/>
        <v/>
      </c>
      <c r="L190" s="94" t="str">
        <f t="shared" si="92"/>
        <v/>
      </c>
      <c r="M190" s="94" t="str">
        <f t="shared" si="93"/>
        <v/>
      </c>
      <c r="N190" s="94" t="str">
        <f t="shared" si="94"/>
        <v/>
      </c>
      <c r="O190" s="94" t="str">
        <f t="shared" si="118"/>
        <v/>
      </c>
      <c r="P190" s="94" t="str">
        <f t="shared" si="95"/>
        <v/>
      </c>
      <c r="Q190" s="94" t="str">
        <f t="shared" si="96"/>
        <v/>
      </c>
      <c r="R190" s="94" t="str">
        <f t="shared" si="97"/>
        <v/>
      </c>
      <c r="S190" s="94" t="str">
        <f t="shared" si="98"/>
        <v/>
      </c>
      <c r="T190" s="94" t="str">
        <f t="shared" si="99"/>
        <v/>
      </c>
      <c r="U190" s="94" t="str">
        <f t="shared" si="100"/>
        <v/>
      </c>
      <c r="V190" s="94" t="str">
        <f t="shared" si="101"/>
        <v/>
      </c>
      <c r="W190" s="94" t="str">
        <f t="shared" si="119"/>
        <v/>
      </c>
      <c r="X190" s="94" t="str">
        <f t="shared" si="102"/>
        <v/>
      </c>
      <c r="Y190" s="94" t="str">
        <f t="shared" si="103"/>
        <v/>
      </c>
      <c r="Z190" s="94" t="str">
        <f t="shared" si="120"/>
        <v/>
      </c>
      <c r="AA190" s="94" t="str">
        <f t="shared" si="104"/>
        <v/>
      </c>
      <c r="AB190" s="94" t="str">
        <f t="shared" si="105"/>
        <v/>
      </c>
      <c r="AC190" s="94" t="str">
        <f t="shared" si="106"/>
        <v/>
      </c>
      <c r="AD190" s="92" t="str">
        <f t="shared" si="107"/>
        <v/>
      </c>
      <c r="AE190" s="92">
        <f t="shared" si="108"/>
        <v>0</v>
      </c>
      <c r="AF190" s="97" t="str">
        <f t="shared" si="109"/>
        <v/>
      </c>
      <c r="AG190" s="92">
        <f t="shared" si="110"/>
        <v>0</v>
      </c>
      <c r="AH190" s="92">
        <f t="shared" si="111"/>
        <v>0</v>
      </c>
    </row>
    <row r="191" spans="1:34" x14ac:dyDescent="0.25">
      <c r="A191" s="92" t="str">
        <f t="shared" si="83"/>
        <v/>
      </c>
      <c r="B191" s="49">
        <v>1437</v>
      </c>
      <c r="C191" s="115" t="s">
        <v>781</v>
      </c>
      <c r="D191" s="94" t="str">
        <f t="shared" si="84"/>
        <v/>
      </c>
      <c r="E191" s="94" t="str">
        <f t="shared" si="85"/>
        <v/>
      </c>
      <c r="F191" s="94" t="str">
        <f t="shared" si="86"/>
        <v/>
      </c>
      <c r="G191" s="94" t="str">
        <f t="shared" si="87"/>
        <v/>
      </c>
      <c r="H191" s="94" t="str">
        <f t="shared" si="88"/>
        <v/>
      </c>
      <c r="I191" s="94" t="str">
        <f t="shared" si="89"/>
        <v/>
      </c>
      <c r="J191" s="94" t="str">
        <f t="shared" si="90"/>
        <v/>
      </c>
      <c r="K191" s="94" t="str">
        <f t="shared" si="91"/>
        <v/>
      </c>
      <c r="L191" s="94" t="str">
        <f t="shared" si="92"/>
        <v/>
      </c>
      <c r="M191" s="94" t="str">
        <f t="shared" si="93"/>
        <v/>
      </c>
      <c r="N191" s="94" t="str">
        <f t="shared" si="94"/>
        <v/>
      </c>
      <c r="O191" s="94" t="str">
        <f t="shared" si="118"/>
        <v/>
      </c>
      <c r="P191" s="94" t="str">
        <f t="shared" si="95"/>
        <v/>
      </c>
      <c r="Q191" s="94" t="str">
        <f t="shared" si="96"/>
        <v/>
      </c>
      <c r="R191" s="94" t="str">
        <f t="shared" si="97"/>
        <v/>
      </c>
      <c r="S191" s="94" t="str">
        <f t="shared" si="98"/>
        <v/>
      </c>
      <c r="T191" s="94" t="str">
        <f t="shared" si="99"/>
        <v/>
      </c>
      <c r="U191" s="94" t="str">
        <f t="shared" si="100"/>
        <v/>
      </c>
      <c r="V191" s="94" t="str">
        <f t="shared" si="101"/>
        <v/>
      </c>
      <c r="W191" s="94" t="str">
        <f t="shared" si="119"/>
        <v/>
      </c>
      <c r="X191" s="94" t="str">
        <f t="shared" si="102"/>
        <v/>
      </c>
      <c r="Y191" s="94" t="str">
        <f t="shared" si="103"/>
        <v/>
      </c>
      <c r="Z191" s="94" t="str">
        <f t="shared" si="120"/>
        <v/>
      </c>
      <c r="AA191" s="94" t="str">
        <f t="shared" si="104"/>
        <v/>
      </c>
      <c r="AB191" s="94" t="str">
        <f t="shared" si="105"/>
        <v/>
      </c>
      <c r="AC191" s="94" t="str">
        <f t="shared" si="106"/>
        <v/>
      </c>
      <c r="AD191" s="92" t="str">
        <f t="shared" si="107"/>
        <v/>
      </c>
      <c r="AE191" s="92">
        <f t="shared" si="108"/>
        <v>0</v>
      </c>
      <c r="AF191" s="97" t="str">
        <f t="shared" si="109"/>
        <v/>
      </c>
      <c r="AG191" s="92">
        <f t="shared" si="110"/>
        <v>0</v>
      </c>
      <c r="AH191" s="92">
        <f t="shared" si="111"/>
        <v>0</v>
      </c>
    </row>
    <row r="192" spans="1:34" x14ac:dyDescent="0.25">
      <c r="A192" s="92" t="str">
        <f t="shared" si="83"/>
        <v/>
      </c>
      <c r="B192" s="49">
        <v>1487</v>
      </c>
      <c r="C192" s="115" t="s">
        <v>360</v>
      </c>
      <c r="D192" s="94" t="str">
        <f t="shared" si="84"/>
        <v/>
      </c>
      <c r="E192" s="94" t="str">
        <f t="shared" si="85"/>
        <v/>
      </c>
      <c r="F192" s="94" t="str">
        <f t="shared" si="86"/>
        <v/>
      </c>
      <c r="G192" s="94" t="str">
        <f t="shared" si="87"/>
        <v/>
      </c>
      <c r="H192" s="94" t="str">
        <f t="shared" si="88"/>
        <v/>
      </c>
      <c r="I192" s="94" t="str">
        <f t="shared" si="89"/>
        <v/>
      </c>
      <c r="J192" s="94" t="str">
        <f t="shared" si="90"/>
        <v/>
      </c>
      <c r="K192" s="94" t="str">
        <f t="shared" si="91"/>
        <v/>
      </c>
      <c r="L192" s="94" t="str">
        <f t="shared" si="92"/>
        <v/>
      </c>
      <c r="M192" s="94" t="str">
        <f t="shared" si="93"/>
        <v/>
      </c>
      <c r="N192" s="94" t="str">
        <f t="shared" si="94"/>
        <v/>
      </c>
      <c r="O192" s="94" t="str">
        <f t="shared" si="118"/>
        <v/>
      </c>
      <c r="P192" s="94" t="str">
        <f t="shared" si="95"/>
        <v/>
      </c>
      <c r="Q192" s="94" t="str">
        <f t="shared" si="96"/>
        <v/>
      </c>
      <c r="R192" s="94" t="str">
        <f t="shared" si="97"/>
        <v/>
      </c>
      <c r="S192" s="94" t="str">
        <f t="shared" si="98"/>
        <v/>
      </c>
      <c r="T192" s="94" t="str">
        <f t="shared" si="99"/>
        <v/>
      </c>
      <c r="U192" s="94" t="str">
        <f t="shared" si="100"/>
        <v/>
      </c>
      <c r="V192" s="94" t="str">
        <f t="shared" si="101"/>
        <v/>
      </c>
      <c r="W192" s="94" t="str">
        <f t="shared" si="119"/>
        <v/>
      </c>
      <c r="X192" s="94" t="str">
        <f t="shared" si="102"/>
        <v/>
      </c>
      <c r="Y192" s="94" t="str">
        <f t="shared" si="103"/>
        <v/>
      </c>
      <c r="Z192" s="94" t="str">
        <f t="shared" si="120"/>
        <v/>
      </c>
      <c r="AA192" s="94" t="str">
        <f t="shared" si="104"/>
        <v/>
      </c>
      <c r="AB192" s="94" t="str">
        <f t="shared" si="105"/>
        <v/>
      </c>
      <c r="AC192" s="94" t="str">
        <f t="shared" si="106"/>
        <v/>
      </c>
      <c r="AD192" s="92" t="str">
        <f t="shared" si="107"/>
        <v/>
      </c>
      <c r="AE192" s="92">
        <f t="shared" si="108"/>
        <v>0</v>
      </c>
      <c r="AF192" s="97" t="str">
        <f t="shared" si="109"/>
        <v/>
      </c>
      <c r="AG192" s="92">
        <f t="shared" si="110"/>
        <v>0</v>
      </c>
      <c r="AH192" s="92">
        <f t="shared" si="111"/>
        <v>0</v>
      </c>
    </row>
    <row r="193" spans="1:34" x14ac:dyDescent="0.25">
      <c r="A193" s="92" t="str">
        <f t="shared" si="83"/>
        <v/>
      </c>
      <c r="B193" s="49">
        <v>6952</v>
      </c>
      <c r="C193" s="115" t="s">
        <v>365</v>
      </c>
      <c r="D193" s="94" t="str">
        <f t="shared" si="84"/>
        <v/>
      </c>
      <c r="E193" s="94" t="str">
        <f t="shared" si="85"/>
        <v/>
      </c>
      <c r="F193" s="94" t="str">
        <f t="shared" si="86"/>
        <v/>
      </c>
      <c r="G193" s="94" t="str">
        <f t="shared" si="87"/>
        <v/>
      </c>
      <c r="H193" s="94" t="str">
        <f t="shared" si="88"/>
        <v/>
      </c>
      <c r="I193" s="94" t="str">
        <f t="shared" si="89"/>
        <v/>
      </c>
      <c r="J193" s="94" t="str">
        <f t="shared" si="90"/>
        <v/>
      </c>
      <c r="K193" s="94" t="str">
        <f t="shared" si="91"/>
        <v/>
      </c>
      <c r="L193" s="94" t="str">
        <f t="shared" si="92"/>
        <v/>
      </c>
      <c r="M193" s="94" t="str">
        <f t="shared" si="93"/>
        <v/>
      </c>
      <c r="N193" s="94" t="str">
        <f t="shared" si="94"/>
        <v/>
      </c>
      <c r="O193" s="94" t="str">
        <f t="shared" si="118"/>
        <v/>
      </c>
      <c r="P193" s="94" t="str">
        <f t="shared" si="95"/>
        <v/>
      </c>
      <c r="Q193" s="94" t="str">
        <f t="shared" si="96"/>
        <v/>
      </c>
      <c r="R193" s="94" t="str">
        <f t="shared" si="97"/>
        <v/>
      </c>
      <c r="S193" s="94" t="str">
        <f t="shared" si="98"/>
        <v/>
      </c>
      <c r="T193" s="94" t="str">
        <f t="shared" si="99"/>
        <v/>
      </c>
      <c r="U193" s="94" t="str">
        <f t="shared" si="100"/>
        <v/>
      </c>
      <c r="V193" s="94" t="str">
        <f t="shared" si="101"/>
        <v/>
      </c>
      <c r="W193" s="94" t="str">
        <f t="shared" si="119"/>
        <v/>
      </c>
      <c r="X193" s="94" t="str">
        <f t="shared" si="102"/>
        <v/>
      </c>
      <c r="Y193" s="94" t="str">
        <f t="shared" si="103"/>
        <v/>
      </c>
      <c r="Z193" s="94" t="str">
        <f t="shared" si="120"/>
        <v/>
      </c>
      <c r="AA193" s="94" t="str">
        <f t="shared" si="104"/>
        <v/>
      </c>
      <c r="AB193" s="94" t="str">
        <f t="shared" si="105"/>
        <v/>
      </c>
      <c r="AC193" s="94" t="str">
        <f t="shared" si="106"/>
        <v/>
      </c>
      <c r="AD193" s="92" t="str">
        <f t="shared" si="107"/>
        <v/>
      </c>
      <c r="AE193" s="92">
        <f t="shared" si="108"/>
        <v>0</v>
      </c>
      <c r="AF193" s="97" t="str">
        <f t="shared" si="109"/>
        <v/>
      </c>
      <c r="AG193" s="92">
        <f t="shared" si="110"/>
        <v>0</v>
      </c>
      <c r="AH193" s="92">
        <f t="shared" si="111"/>
        <v>0</v>
      </c>
    </row>
    <row r="194" spans="1:34" x14ac:dyDescent="0.25">
      <c r="A194" s="92" t="str">
        <f t="shared" ref="A194:A257" si="121">IF(AD194&lt;&gt;"",RANK(AD194,AD:AD),"")</f>
        <v/>
      </c>
      <c r="B194" s="49">
        <v>4383</v>
      </c>
      <c r="C194" s="115" t="s">
        <v>368</v>
      </c>
      <c r="D194" s="94" t="str">
        <f t="shared" ref="D194:D254" si="122">IFERROR(VLOOKUP($B194,_1aw1,2,FALSE),"")</f>
        <v/>
      </c>
      <c r="E194" s="94" t="str">
        <f t="shared" ref="E194:E257" si="123">IFERROR(VLOOKUP($B194,_1aw2,2,FALSE),"")</f>
        <v/>
      </c>
      <c r="F194" s="94" t="str">
        <f t="shared" ref="F194:F257" si="124">IFERROR(VLOOKUP($B194,_1aw3,2,FALSE),"")</f>
        <v/>
      </c>
      <c r="G194" s="94" t="str">
        <f t="shared" ref="G194:G257" si="125">IFERROR(VLOOKUP($B194,_1aw4,2,FALSE),"")</f>
        <v/>
      </c>
      <c r="H194" s="94" t="str">
        <f t="shared" ref="H194:H257" si="126">IFERROR(VLOOKUP($B194,_1aw5,2,FALSE),"")</f>
        <v/>
      </c>
      <c r="I194" s="94" t="str">
        <f t="shared" ref="I194:I257" si="127">IFERROR(VLOOKUP($B194,_1aw6,2,FALSE),"")</f>
        <v/>
      </c>
      <c r="J194" s="94" t="str">
        <f t="shared" ref="J194:J257" si="128">IFERROR(VLOOKUP($B194,_1aw7,2,FALSE),"")</f>
        <v/>
      </c>
      <c r="K194" s="94" t="str">
        <f t="shared" ref="K194:K257" si="129">IFERROR(VLOOKUP($B194,_1aw8,2,FALSE),"")</f>
        <v/>
      </c>
      <c r="L194" s="94" t="str">
        <f t="shared" ref="L194:L257" si="130">IFERROR(VLOOKUP($B194,_1aw9,2,FALSE),"")</f>
        <v/>
      </c>
      <c r="M194" s="94" t="str">
        <f t="shared" ref="M194:M257" si="131">IFERROR(VLOOKUP($B194,_1aw10,2,FALSE),"")</f>
        <v/>
      </c>
      <c r="N194" s="94" t="str">
        <f t="shared" ref="N194:N257" si="132">IFERROR(VLOOKUP($B194,_1aw11,2,FALSE),"")</f>
        <v/>
      </c>
      <c r="O194" s="94" t="str">
        <f t="shared" si="118"/>
        <v/>
      </c>
      <c r="P194" s="94" t="str">
        <f t="shared" ref="P194:P257" si="133">IFERROR(VLOOKUP($B194,_1aw13,2,FALSE),"")</f>
        <v/>
      </c>
      <c r="Q194" s="94" t="str">
        <f t="shared" ref="Q194:Q257" si="134">IFERROR(VLOOKUP($B194,_1aw14,2,FALSE),"")</f>
        <v/>
      </c>
      <c r="R194" s="94" t="str">
        <f t="shared" ref="R194:R257" si="135">IFERROR(VLOOKUP($B194,_1aw15,2,FALSE),"")</f>
        <v/>
      </c>
      <c r="S194" s="94" t="str">
        <f t="shared" ref="S194:S257" si="136">IFERROR(VLOOKUP($B194,_1aw16,2,FALSE),"")</f>
        <v/>
      </c>
      <c r="T194" s="94" t="str">
        <f t="shared" ref="T194:T257" si="137">IFERROR(VLOOKUP($B194,_1aw17,2,FALSE),"")</f>
        <v/>
      </c>
      <c r="U194" s="94" t="str">
        <f t="shared" ref="U194:U257" si="138">IFERROR(VLOOKUP($B194,_1aw18,2,FALSE),"")</f>
        <v/>
      </c>
      <c r="V194" s="94" t="str">
        <f t="shared" ref="V194:V257" si="139">IFERROR(VLOOKUP($B194,_1aw19,2,FALSE),"")</f>
        <v/>
      </c>
      <c r="W194" s="94" t="str">
        <f t="shared" si="119"/>
        <v/>
      </c>
      <c r="X194" s="94" t="str">
        <f t="shared" ref="X194:X257" si="140">IFERROR(VLOOKUP($B194,_1aw21,2,FALSE),"")</f>
        <v/>
      </c>
      <c r="Y194" s="94" t="str">
        <f t="shared" ref="Y194:Y257" si="141">IFERROR(VLOOKUP($B194,_1aw22,2,FALSE),"")</f>
        <v/>
      </c>
      <c r="Z194" s="94" t="str">
        <f t="shared" si="120"/>
        <v/>
      </c>
      <c r="AA194" s="94" t="str">
        <f t="shared" ref="AA194:AA257" si="142">IFERROR(VLOOKUP($B194,_1aw24,2,FALSE),"")</f>
        <v/>
      </c>
      <c r="AB194" s="94" t="str">
        <f t="shared" ref="AB194:AB257" si="143">IFERROR(VLOOKUP($B194,_1aw25,2,FALSE),"")</f>
        <v/>
      </c>
      <c r="AC194" s="94" t="str">
        <f t="shared" ref="AC194:AC257" si="144">IFERROR(VLOOKUP($B194,_1aw26,2,FALSE),"")</f>
        <v/>
      </c>
      <c r="AD194" s="92" t="str">
        <f t="shared" ref="AD194:AD257" si="145">IF(COUNTIF(D194:AC194,"&gt;=0"),SUM(D194:AC194),"")</f>
        <v/>
      </c>
      <c r="AE194" s="92">
        <f t="shared" si="108"/>
        <v>0</v>
      </c>
      <c r="AF194" s="97" t="str">
        <f t="shared" si="109"/>
        <v/>
      </c>
      <c r="AG194" s="92">
        <f t="shared" si="110"/>
        <v>0</v>
      </c>
      <c r="AH194" s="92">
        <f t="shared" si="111"/>
        <v>0</v>
      </c>
    </row>
    <row r="195" spans="1:34" x14ac:dyDescent="0.25">
      <c r="A195" s="92" t="str">
        <f t="shared" si="121"/>
        <v/>
      </c>
      <c r="B195" s="49">
        <v>605</v>
      </c>
      <c r="C195" s="115" t="s">
        <v>369</v>
      </c>
      <c r="D195" s="94" t="str">
        <f t="shared" si="122"/>
        <v/>
      </c>
      <c r="E195" s="94" t="str">
        <f t="shared" si="123"/>
        <v/>
      </c>
      <c r="F195" s="94" t="str">
        <f t="shared" si="124"/>
        <v/>
      </c>
      <c r="G195" s="94" t="str">
        <f t="shared" si="125"/>
        <v/>
      </c>
      <c r="H195" s="94" t="str">
        <f t="shared" si="126"/>
        <v/>
      </c>
      <c r="I195" s="94" t="str">
        <f t="shared" si="127"/>
        <v/>
      </c>
      <c r="J195" s="94" t="str">
        <f t="shared" si="128"/>
        <v/>
      </c>
      <c r="K195" s="94" t="str">
        <f t="shared" si="129"/>
        <v/>
      </c>
      <c r="L195" s="94" t="str">
        <f t="shared" si="130"/>
        <v/>
      </c>
      <c r="M195" s="94" t="str">
        <f t="shared" si="131"/>
        <v/>
      </c>
      <c r="N195" s="94" t="str">
        <f t="shared" si="132"/>
        <v/>
      </c>
      <c r="O195" s="94" t="str">
        <f t="shared" si="118"/>
        <v/>
      </c>
      <c r="P195" s="94" t="str">
        <f t="shared" si="133"/>
        <v/>
      </c>
      <c r="Q195" s="94" t="str">
        <f t="shared" si="134"/>
        <v/>
      </c>
      <c r="R195" s="94" t="str">
        <f t="shared" si="135"/>
        <v/>
      </c>
      <c r="S195" s="94" t="str">
        <f t="shared" si="136"/>
        <v/>
      </c>
      <c r="T195" s="94" t="str">
        <f t="shared" si="137"/>
        <v/>
      </c>
      <c r="U195" s="94" t="str">
        <f t="shared" si="138"/>
        <v/>
      </c>
      <c r="V195" s="94" t="str">
        <f t="shared" si="139"/>
        <v/>
      </c>
      <c r="W195" s="94" t="str">
        <f t="shared" si="119"/>
        <v/>
      </c>
      <c r="X195" s="94" t="str">
        <f t="shared" si="140"/>
        <v/>
      </c>
      <c r="Y195" s="94" t="str">
        <f t="shared" si="141"/>
        <v/>
      </c>
      <c r="Z195" s="94" t="str">
        <f t="shared" si="120"/>
        <v/>
      </c>
      <c r="AA195" s="94" t="str">
        <f t="shared" si="142"/>
        <v/>
      </c>
      <c r="AB195" s="94" t="str">
        <f t="shared" si="143"/>
        <v/>
      </c>
      <c r="AC195" s="94" t="str">
        <f t="shared" si="144"/>
        <v/>
      </c>
      <c r="AD195" s="92" t="str">
        <f t="shared" si="145"/>
        <v/>
      </c>
      <c r="AE195" s="92">
        <f t="shared" si="108"/>
        <v>0</v>
      </c>
      <c r="AF195" s="97" t="str">
        <f t="shared" si="109"/>
        <v/>
      </c>
      <c r="AG195" s="92">
        <f t="shared" si="110"/>
        <v>0</v>
      </c>
      <c r="AH195" s="92">
        <f t="shared" si="111"/>
        <v>0</v>
      </c>
    </row>
    <row r="196" spans="1:34" x14ac:dyDescent="0.25">
      <c r="A196" s="92" t="str">
        <f t="shared" si="121"/>
        <v/>
      </c>
      <c r="B196" s="49">
        <v>2971</v>
      </c>
      <c r="C196" s="115" t="s">
        <v>370</v>
      </c>
      <c r="D196" s="94" t="str">
        <f t="shared" si="122"/>
        <v/>
      </c>
      <c r="E196" s="94" t="str">
        <f t="shared" si="123"/>
        <v/>
      </c>
      <c r="F196" s="94" t="str">
        <f t="shared" si="124"/>
        <v/>
      </c>
      <c r="G196" s="94" t="str">
        <f t="shared" si="125"/>
        <v/>
      </c>
      <c r="H196" s="94" t="str">
        <f t="shared" si="126"/>
        <v/>
      </c>
      <c r="I196" s="94" t="str">
        <f t="shared" si="127"/>
        <v/>
      </c>
      <c r="J196" s="94" t="str">
        <f t="shared" si="128"/>
        <v/>
      </c>
      <c r="K196" s="94" t="str">
        <f t="shared" si="129"/>
        <v/>
      </c>
      <c r="L196" s="94" t="str">
        <f t="shared" si="130"/>
        <v/>
      </c>
      <c r="M196" s="94" t="str">
        <f t="shared" si="131"/>
        <v/>
      </c>
      <c r="N196" s="94" t="str">
        <f t="shared" si="132"/>
        <v/>
      </c>
      <c r="O196" s="94" t="str">
        <f t="shared" si="118"/>
        <v/>
      </c>
      <c r="P196" s="94" t="str">
        <f t="shared" si="133"/>
        <v/>
      </c>
      <c r="Q196" s="94" t="str">
        <f t="shared" si="134"/>
        <v/>
      </c>
      <c r="R196" s="94" t="str">
        <f t="shared" si="135"/>
        <v/>
      </c>
      <c r="S196" s="94" t="str">
        <f t="shared" si="136"/>
        <v/>
      </c>
      <c r="T196" s="94" t="str">
        <f t="shared" si="137"/>
        <v/>
      </c>
      <c r="U196" s="94" t="str">
        <f t="shared" si="138"/>
        <v/>
      </c>
      <c r="V196" s="94" t="str">
        <f t="shared" si="139"/>
        <v/>
      </c>
      <c r="W196" s="94" t="str">
        <f t="shared" si="119"/>
        <v/>
      </c>
      <c r="X196" s="94" t="str">
        <f t="shared" si="140"/>
        <v/>
      </c>
      <c r="Y196" s="94" t="str">
        <f t="shared" si="141"/>
        <v/>
      </c>
      <c r="Z196" s="94" t="str">
        <f t="shared" si="120"/>
        <v/>
      </c>
      <c r="AA196" s="94" t="str">
        <f t="shared" si="142"/>
        <v/>
      </c>
      <c r="AB196" s="94" t="str">
        <f t="shared" si="143"/>
        <v/>
      </c>
      <c r="AC196" s="94" t="str">
        <f t="shared" si="144"/>
        <v/>
      </c>
      <c r="AD196" s="92" t="str">
        <f t="shared" si="145"/>
        <v/>
      </c>
      <c r="AE196" s="92">
        <f t="shared" si="108"/>
        <v>0</v>
      </c>
      <c r="AF196" s="97" t="str">
        <f t="shared" si="109"/>
        <v/>
      </c>
      <c r="AG196" s="92">
        <f t="shared" si="110"/>
        <v>0</v>
      </c>
      <c r="AH196" s="92">
        <f t="shared" si="111"/>
        <v>0</v>
      </c>
    </row>
    <row r="197" spans="1:34" x14ac:dyDescent="0.25">
      <c r="A197" s="92" t="str">
        <f t="shared" si="121"/>
        <v/>
      </c>
      <c r="B197" s="49">
        <v>5792</v>
      </c>
      <c r="C197" s="115" t="s">
        <v>767</v>
      </c>
      <c r="D197" s="94" t="str">
        <f t="shared" si="122"/>
        <v/>
      </c>
      <c r="E197" s="94" t="str">
        <f t="shared" si="123"/>
        <v/>
      </c>
      <c r="F197" s="94" t="str">
        <f t="shared" si="124"/>
        <v/>
      </c>
      <c r="G197" s="94" t="str">
        <f t="shared" si="125"/>
        <v/>
      </c>
      <c r="H197" s="94" t="str">
        <f t="shared" si="126"/>
        <v/>
      </c>
      <c r="I197" s="94" t="str">
        <f t="shared" si="127"/>
        <v/>
      </c>
      <c r="J197" s="94" t="str">
        <f t="shared" si="128"/>
        <v/>
      </c>
      <c r="K197" s="94" t="str">
        <f t="shared" si="129"/>
        <v/>
      </c>
      <c r="L197" s="94" t="str">
        <f t="shared" si="130"/>
        <v/>
      </c>
      <c r="M197" s="94" t="str">
        <f t="shared" si="131"/>
        <v/>
      </c>
      <c r="N197" s="94" t="str">
        <f t="shared" si="132"/>
        <v/>
      </c>
      <c r="O197" s="94" t="str">
        <f t="shared" si="118"/>
        <v/>
      </c>
      <c r="P197" s="94" t="str">
        <f t="shared" si="133"/>
        <v/>
      </c>
      <c r="Q197" s="94" t="str">
        <f t="shared" si="134"/>
        <v/>
      </c>
      <c r="R197" s="94" t="str">
        <f t="shared" si="135"/>
        <v/>
      </c>
      <c r="S197" s="94" t="str">
        <f t="shared" si="136"/>
        <v/>
      </c>
      <c r="T197" s="94" t="str">
        <f t="shared" si="137"/>
        <v/>
      </c>
      <c r="U197" s="94" t="str">
        <f t="shared" si="138"/>
        <v/>
      </c>
      <c r="V197" s="94" t="str">
        <f t="shared" si="139"/>
        <v/>
      </c>
      <c r="W197" s="94" t="str">
        <f t="shared" si="119"/>
        <v/>
      </c>
      <c r="X197" s="94" t="str">
        <f t="shared" si="140"/>
        <v/>
      </c>
      <c r="Y197" s="94" t="str">
        <f t="shared" si="141"/>
        <v/>
      </c>
      <c r="Z197" s="94" t="str">
        <f t="shared" si="120"/>
        <v/>
      </c>
      <c r="AA197" s="94" t="str">
        <f t="shared" si="142"/>
        <v/>
      </c>
      <c r="AB197" s="94" t="str">
        <f t="shared" si="143"/>
        <v/>
      </c>
      <c r="AC197" s="94" t="str">
        <f t="shared" si="144"/>
        <v/>
      </c>
      <c r="AD197" s="92" t="str">
        <f t="shared" si="145"/>
        <v/>
      </c>
      <c r="AE197" s="92">
        <f t="shared" si="108"/>
        <v>0</v>
      </c>
      <c r="AF197" s="97" t="str">
        <f t="shared" si="109"/>
        <v/>
      </c>
      <c r="AG197" s="92">
        <f t="shared" si="110"/>
        <v>0</v>
      </c>
      <c r="AH197" s="92">
        <f t="shared" si="111"/>
        <v>0</v>
      </c>
    </row>
    <row r="198" spans="1:34" x14ac:dyDescent="0.25">
      <c r="A198" s="92" t="str">
        <f t="shared" si="121"/>
        <v/>
      </c>
      <c r="B198" s="49">
        <v>8383</v>
      </c>
      <c r="C198" s="115" t="s">
        <v>372</v>
      </c>
      <c r="D198" s="94" t="str">
        <f t="shared" si="122"/>
        <v/>
      </c>
      <c r="E198" s="94" t="str">
        <f t="shared" si="123"/>
        <v/>
      </c>
      <c r="F198" s="94" t="str">
        <f t="shared" si="124"/>
        <v/>
      </c>
      <c r="G198" s="94" t="str">
        <f t="shared" si="125"/>
        <v/>
      </c>
      <c r="H198" s="94" t="str">
        <f t="shared" si="126"/>
        <v/>
      </c>
      <c r="I198" s="94" t="str">
        <f t="shared" si="127"/>
        <v/>
      </c>
      <c r="J198" s="94" t="str">
        <f t="shared" si="128"/>
        <v/>
      </c>
      <c r="K198" s="94" t="str">
        <f t="shared" si="129"/>
        <v/>
      </c>
      <c r="L198" s="94" t="str">
        <f t="shared" si="130"/>
        <v/>
      </c>
      <c r="M198" s="94" t="str">
        <f t="shared" si="131"/>
        <v/>
      </c>
      <c r="N198" s="94" t="str">
        <f t="shared" si="132"/>
        <v/>
      </c>
      <c r="O198" s="94" t="str">
        <f t="shared" si="118"/>
        <v/>
      </c>
      <c r="P198" s="94" t="str">
        <f t="shared" si="133"/>
        <v/>
      </c>
      <c r="Q198" s="94" t="str">
        <f t="shared" si="134"/>
        <v/>
      </c>
      <c r="R198" s="94" t="str">
        <f t="shared" si="135"/>
        <v/>
      </c>
      <c r="S198" s="94" t="str">
        <f t="shared" si="136"/>
        <v/>
      </c>
      <c r="T198" s="94" t="str">
        <f t="shared" si="137"/>
        <v/>
      </c>
      <c r="U198" s="94" t="str">
        <f t="shared" si="138"/>
        <v/>
      </c>
      <c r="V198" s="94" t="str">
        <f t="shared" si="139"/>
        <v/>
      </c>
      <c r="W198" s="94" t="str">
        <f t="shared" si="119"/>
        <v/>
      </c>
      <c r="X198" s="94" t="str">
        <f t="shared" si="140"/>
        <v/>
      </c>
      <c r="Y198" s="94" t="str">
        <f t="shared" si="141"/>
        <v/>
      </c>
      <c r="Z198" s="94" t="str">
        <f t="shared" si="120"/>
        <v/>
      </c>
      <c r="AA198" s="94" t="str">
        <f t="shared" si="142"/>
        <v/>
      </c>
      <c r="AB198" s="94" t="str">
        <f t="shared" si="143"/>
        <v/>
      </c>
      <c r="AC198" s="94" t="str">
        <f t="shared" si="144"/>
        <v/>
      </c>
      <c r="AD198" s="92" t="str">
        <f t="shared" si="145"/>
        <v/>
      </c>
      <c r="AE198" s="92">
        <f t="shared" ref="AE198:AE261" si="146">IF(B198&lt;&gt;"",COUNT(D198:AC198),"")</f>
        <v>0</v>
      </c>
      <c r="AF198" s="97" t="str">
        <f t="shared" ref="AF198:AF261" si="147">IFERROR(((AG198*2)+(AH198*1))/(AE198*2),"")</f>
        <v/>
      </c>
      <c r="AG198" s="92">
        <f t="shared" ref="AG198:AG261" si="148">IF(B198&lt;&gt;"",COUNTIF(D198:AC198,"=2"),"")</f>
        <v>0</v>
      </c>
      <c r="AH198" s="92">
        <f t="shared" ref="AH198:AH261" si="149">IF(B198&lt;&gt;"",COUNTIF(D198:AC198,"=1"),"")</f>
        <v>0</v>
      </c>
    </row>
    <row r="199" spans="1:34" x14ac:dyDescent="0.25">
      <c r="A199" s="92" t="str">
        <f t="shared" si="121"/>
        <v/>
      </c>
      <c r="B199" s="49">
        <v>7386</v>
      </c>
      <c r="C199" s="115" t="s">
        <v>783</v>
      </c>
      <c r="D199" s="94" t="str">
        <f t="shared" si="122"/>
        <v/>
      </c>
      <c r="E199" s="94" t="str">
        <f t="shared" si="123"/>
        <v/>
      </c>
      <c r="F199" s="94" t="str">
        <f t="shared" si="124"/>
        <v/>
      </c>
      <c r="G199" s="94" t="str">
        <f t="shared" si="125"/>
        <v/>
      </c>
      <c r="H199" s="94" t="str">
        <f t="shared" si="126"/>
        <v/>
      </c>
      <c r="I199" s="94" t="str">
        <f t="shared" si="127"/>
        <v/>
      </c>
      <c r="J199" s="94" t="str">
        <f t="shared" si="128"/>
        <v/>
      </c>
      <c r="K199" s="94" t="str">
        <f t="shared" si="129"/>
        <v/>
      </c>
      <c r="L199" s="94" t="str">
        <f t="shared" si="130"/>
        <v/>
      </c>
      <c r="M199" s="94" t="str">
        <f t="shared" si="131"/>
        <v/>
      </c>
      <c r="N199" s="94" t="str">
        <f t="shared" si="132"/>
        <v/>
      </c>
      <c r="O199" s="94" t="str">
        <f t="shared" si="118"/>
        <v/>
      </c>
      <c r="P199" s="94" t="str">
        <f t="shared" si="133"/>
        <v/>
      </c>
      <c r="Q199" s="94" t="str">
        <f t="shared" si="134"/>
        <v/>
      </c>
      <c r="R199" s="94" t="str">
        <f t="shared" si="135"/>
        <v/>
      </c>
      <c r="S199" s="94" t="str">
        <f t="shared" si="136"/>
        <v/>
      </c>
      <c r="T199" s="94" t="str">
        <f t="shared" si="137"/>
        <v/>
      </c>
      <c r="U199" s="94" t="str">
        <f t="shared" si="138"/>
        <v/>
      </c>
      <c r="V199" s="94" t="str">
        <f t="shared" si="139"/>
        <v/>
      </c>
      <c r="W199" s="94" t="str">
        <f t="shared" si="119"/>
        <v/>
      </c>
      <c r="X199" s="94" t="str">
        <f t="shared" si="140"/>
        <v/>
      </c>
      <c r="Y199" s="94" t="str">
        <f t="shared" si="141"/>
        <v/>
      </c>
      <c r="Z199" s="94" t="str">
        <f t="shared" si="120"/>
        <v/>
      </c>
      <c r="AA199" s="94" t="str">
        <f t="shared" si="142"/>
        <v/>
      </c>
      <c r="AB199" s="94" t="str">
        <f t="shared" si="143"/>
        <v/>
      </c>
      <c r="AC199" s="94" t="str">
        <f t="shared" si="144"/>
        <v/>
      </c>
      <c r="AD199" s="92" t="str">
        <f t="shared" si="145"/>
        <v/>
      </c>
      <c r="AE199" s="92">
        <f t="shared" si="146"/>
        <v>0</v>
      </c>
      <c r="AF199" s="97" t="str">
        <f t="shared" si="147"/>
        <v/>
      </c>
      <c r="AG199" s="92">
        <f t="shared" si="148"/>
        <v>0</v>
      </c>
      <c r="AH199" s="92">
        <f t="shared" si="149"/>
        <v>0</v>
      </c>
    </row>
    <row r="200" spans="1:34" x14ac:dyDescent="0.25">
      <c r="A200" s="92" t="str">
        <f t="shared" si="121"/>
        <v/>
      </c>
      <c r="B200" s="49">
        <v>6430</v>
      </c>
      <c r="C200" s="115" t="s">
        <v>373</v>
      </c>
      <c r="D200" s="94" t="str">
        <f t="shared" si="122"/>
        <v/>
      </c>
      <c r="E200" s="94" t="str">
        <f t="shared" si="123"/>
        <v/>
      </c>
      <c r="F200" s="94" t="str">
        <f t="shared" si="124"/>
        <v/>
      </c>
      <c r="G200" s="94" t="str">
        <f t="shared" si="125"/>
        <v/>
      </c>
      <c r="H200" s="94" t="str">
        <f t="shared" si="126"/>
        <v/>
      </c>
      <c r="I200" s="94" t="str">
        <f t="shared" si="127"/>
        <v/>
      </c>
      <c r="J200" s="94" t="str">
        <f t="shared" si="128"/>
        <v/>
      </c>
      <c r="K200" s="94" t="str">
        <f t="shared" si="129"/>
        <v/>
      </c>
      <c r="L200" s="94" t="str">
        <f t="shared" si="130"/>
        <v/>
      </c>
      <c r="M200" s="94" t="str">
        <f t="shared" si="131"/>
        <v/>
      </c>
      <c r="N200" s="94" t="str">
        <f t="shared" si="132"/>
        <v/>
      </c>
      <c r="O200" s="94" t="str">
        <f t="shared" si="118"/>
        <v/>
      </c>
      <c r="P200" s="94" t="str">
        <f t="shared" si="133"/>
        <v/>
      </c>
      <c r="Q200" s="94" t="str">
        <f t="shared" si="134"/>
        <v/>
      </c>
      <c r="R200" s="94" t="str">
        <f t="shared" si="135"/>
        <v/>
      </c>
      <c r="S200" s="94" t="str">
        <f t="shared" si="136"/>
        <v/>
      </c>
      <c r="T200" s="94" t="str">
        <f t="shared" si="137"/>
        <v/>
      </c>
      <c r="U200" s="94" t="str">
        <f t="shared" si="138"/>
        <v/>
      </c>
      <c r="V200" s="94" t="str">
        <f t="shared" si="139"/>
        <v/>
      </c>
      <c r="W200" s="94" t="str">
        <f t="shared" si="119"/>
        <v/>
      </c>
      <c r="X200" s="94" t="str">
        <f t="shared" si="140"/>
        <v/>
      </c>
      <c r="Y200" s="94" t="str">
        <f t="shared" si="141"/>
        <v/>
      </c>
      <c r="Z200" s="94" t="str">
        <f t="shared" si="120"/>
        <v/>
      </c>
      <c r="AA200" s="94" t="str">
        <f t="shared" si="142"/>
        <v/>
      </c>
      <c r="AB200" s="94" t="str">
        <f t="shared" si="143"/>
        <v/>
      </c>
      <c r="AC200" s="94" t="str">
        <f t="shared" si="144"/>
        <v/>
      </c>
      <c r="AD200" s="92" t="str">
        <f t="shared" si="145"/>
        <v/>
      </c>
      <c r="AE200" s="92">
        <f t="shared" si="146"/>
        <v>0</v>
      </c>
      <c r="AF200" s="97" t="str">
        <f t="shared" si="147"/>
        <v/>
      </c>
      <c r="AG200" s="92">
        <f t="shared" si="148"/>
        <v>0</v>
      </c>
      <c r="AH200" s="92">
        <f t="shared" si="149"/>
        <v>0</v>
      </c>
    </row>
    <row r="201" spans="1:34" x14ac:dyDescent="0.25">
      <c r="A201" s="92" t="str">
        <f t="shared" si="121"/>
        <v/>
      </c>
      <c r="B201" s="49">
        <v>4808</v>
      </c>
      <c r="C201" s="115" t="s">
        <v>374</v>
      </c>
      <c r="D201" s="94" t="str">
        <f t="shared" si="122"/>
        <v/>
      </c>
      <c r="E201" s="94" t="str">
        <f t="shared" si="123"/>
        <v/>
      </c>
      <c r="F201" s="94" t="str">
        <f t="shared" si="124"/>
        <v/>
      </c>
      <c r="G201" s="94" t="str">
        <f t="shared" si="125"/>
        <v/>
      </c>
      <c r="H201" s="94" t="str">
        <f t="shared" si="126"/>
        <v/>
      </c>
      <c r="I201" s="94" t="str">
        <f t="shared" si="127"/>
        <v/>
      </c>
      <c r="J201" s="94" t="str">
        <f t="shared" si="128"/>
        <v/>
      </c>
      <c r="K201" s="94" t="str">
        <f t="shared" si="129"/>
        <v/>
      </c>
      <c r="L201" s="94" t="str">
        <f t="shared" si="130"/>
        <v/>
      </c>
      <c r="M201" s="94" t="str">
        <f t="shared" si="131"/>
        <v/>
      </c>
      <c r="N201" s="94" t="str">
        <f t="shared" si="132"/>
        <v/>
      </c>
      <c r="O201" s="94" t="str">
        <f t="shared" si="118"/>
        <v/>
      </c>
      <c r="P201" s="94" t="str">
        <f t="shared" si="133"/>
        <v/>
      </c>
      <c r="Q201" s="94" t="str">
        <f t="shared" si="134"/>
        <v/>
      </c>
      <c r="R201" s="94" t="str">
        <f t="shared" si="135"/>
        <v/>
      </c>
      <c r="S201" s="94" t="str">
        <f t="shared" si="136"/>
        <v/>
      </c>
      <c r="T201" s="94" t="str">
        <f t="shared" si="137"/>
        <v/>
      </c>
      <c r="U201" s="94" t="str">
        <f t="shared" si="138"/>
        <v/>
      </c>
      <c r="V201" s="94" t="str">
        <f t="shared" si="139"/>
        <v/>
      </c>
      <c r="W201" s="94" t="str">
        <f t="shared" si="119"/>
        <v/>
      </c>
      <c r="X201" s="94" t="str">
        <f t="shared" si="140"/>
        <v/>
      </c>
      <c r="Y201" s="94" t="str">
        <f t="shared" si="141"/>
        <v/>
      </c>
      <c r="Z201" s="94" t="str">
        <f t="shared" si="120"/>
        <v/>
      </c>
      <c r="AA201" s="94" t="str">
        <f t="shared" si="142"/>
        <v/>
      </c>
      <c r="AB201" s="94" t="str">
        <f t="shared" si="143"/>
        <v/>
      </c>
      <c r="AC201" s="94" t="str">
        <f t="shared" si="144"/>
        <v/>
      </c>
      <c r="AD201" s="92" t="str">
        <f t="shared" si="145"/>
        <v/>
      </c>
      <c r="AE201" s="92">
        <f t="shared" si="146"/>
        <v>0</v>
      </c>
      <c r="AF201" s="97" t="str">
        <f t="shared" si="147"/>
        <v/>
      </c>
      <c r="AG201" s="92">
        <f t="shared" si="148"/>
        <v>0</v>
      </c>
      <c r="AH201" s="92">
        <f t="shared" si="149"/>
        <v>0</v>
      </c>
    </row>
    <row r="202" spans="1:34" x14ac:dyDescent="0.25">
      <c r="A202" s="92" t="str">
        <f t="shared" si="121"/>
        <v/>
      </c>
      <c r="B202" s="49">
        <v>5367</v>
      </c>
      <c r="C202" s="115" t="s">
        <v>375</v>
      </c>
      <c r="D202" s="94" t="str">
        <f t="shared" si="122"/>
        <v/>
      </c>
      <c r="E202" s="94" t="str">
        <f t="shared" si="123"/>
        <v/>
      </c>
      <c r="F202" s="94" t="str">
        <f t="shared" si="124"/>
        <v/>
      </c>
      <c r="G202" s="94" t="str">
        <f t="shared" si="125"/>
        <v/>
      </c>
      <c r="H202" s="94" t="str">
        <f t="shared" si="126"/>
        <v/>
      </c>
      <c r="I202" s="94" t="str">
        <f t="shared" si="127"/>
        <v/>
      </c>
      <c r="J202" s="94" t="str">
        <f t="shared" si="128"/>
        <v/>
      </c>
      <c r="K202" s="94" t="str">
        <f t="shared" si="129"/>
        <v/>
      </c>
      <c r="L202" s="94" t="str">
        <f t="shared" si="130"/>
        <v/>
      </c>
      <c r="M202" s="94" t="str">
        <f t="shared" si="131"/>
        <v/>
      </c>
      <c r="N202" s="94" t="str">
        <f t="shared" si="132"/>
        <v/>
      </c>
      <c r="O202" s="94" t="str">
        <f t="shared" si="118"/>
        <v/>
      </c>
      <c r="P202" s="94" t="str">
        <f t="shared" si="133"/>
        <v/>
      </c>
      <c r="Q202" s="94" t="str">
        <f t="shared" si="134"/>
        <v/>
      </c>
      <c r="R202" s="94" t="str">
        <f t="shared" si="135"/>
        <v/>
      </c>
      <c r="S202" s="94" t="str">
        <f t="shared" si="136"/>
        <v/>
      </c>
      <c r="T202" s="94" t="str">
        <f t="shared" si="137"/>
        <v/>
      </c>
      <c r="U202" s="94" t="str">
        <f t="shared" si="138"/>
        <v/>
      </c>
      <c r="V202" s="94" t="str">
        <f t="shared" si="139"/>
        <v/>
      </c>
      <c r="W202" s="94" t="str">
        <f t="shared" si="119"/>
        <v/>
      </c>
      <c r="X202" s="94" t="str">
        <f t="shared" si="140"/>
        <v/>
      </c>
      <c r="Y202" s="94" t="str">
        <f t="shared" si="141"/>
        <v/>
      </c>
      <c r="Z202" s="94" t="str">
        <f t="shared" si="120"/>
        <v/>
      </c>
      <c r="AA202" s="94" t="str">
        <f t="shared" si="142"/>
        <v/>
      </c>
      <c r="AB202" s="94" t="str">
        <f t="shared" si="143"/>
        <v/>
      </c>
      <c r="AC202" s="94" t="str">
        <f t="shared" si="144"/>
        <v/>
      </c>
      <c r="AD202" s="92" t="str">
        <f t="shared" si="145"/>
        <v/>
      </c>
      <c r="AE202" s="92">
        <f t="shared" si="146"/>
        <v>0</v>
      </c>
      <c r="AF202" s="97" t="str">
        <f t="shared" si="147"/>
        <v/>
      </c>
      <c r="AG202" s="92">
        <f t="shared" si="148"/>
        <v>0</v>
      </c>
      <c r="AH202" s="92">
        <f t="shared" si="149"/>
        <v>0</v>
      </c>
    </row>
    <row r="203" spans="1:34" x14ac:dyDescent="0.25">
      <c r="A203" s="92" t="str">
        <f t="shared" si="121"/>
        <v/>
      </c>
      <c r="B203" s="49">
        <v>1864</v>
      </c>
      <c r="C203" s="115" t="s">
        <v>376</v>
      </c>
      <c r="D203" s="94" t="str">
        <f t="shared" si="122"/>
        <v/>
      </c>
      <c r="E203" s="94" t="str">
        <f t="shared" si="123"/>
        <v/>
      </c>
      <c r="F203" s="94" t="str">
        <f t="shared" si="124"/>
        <v/>
      </c>
      <c r="G203" s="94" t="str">
        <f t="shared" si="125"/>
        <v/>
      </c>
      <c r="H203" s="94" t="str">
        <f t="shared" si="126"/>
        <v/>
      </c>
      <c r="I203" s="94" t="str">
        <f t="shared" si="127"/>
        <v/>
      </c>
      <c r="J203" s="94" t="str">
        <f t="shared" si="128"/>
        <v/>
      </c>
      <c r="K203" s="94" t="str">
        <f t="shared" si="129"/>
        <v/>
      </c>
      <c r="L203" s="94" t="str">
        <f t="shared" si="130"/>
        <v/>
      </c>
      <c r="M203" s="94" t="str">
        <f t="shared" si="131"/>
        <v/>
      </c>
      <c r="N203" s="94" t="str">
        <f t="shared" si="132"/>
        <v/>
      </c>
      <c r="O203" s="94" t="str">
        <f t="shared" ref="O203:O234" si="150">IFERROR(VLOOKUP($B203,_1aw12,2,FALSE),"")</f>
        <v/>
      </c>
      <c r="P203" s="94" t="str">
        <f t="shared" si="133"/>
        <v/>
      </c>
      <c r="Q203" s="94" t="str">
        <f t="shared" si="134"/>
        <v/>
      </c>
      <c r="R203" s="94" t="str">
        <f t="shared" si="135"/>
        <v/>
      </c>
      <c r="S203" s="94" t="str">
        <f t="shared" si="136"/>
        <v/>
      </c>
      <c r="T203" s="94" t="str">
        <f t="shared" si="137"/>
        <v/>
      </c>
      <c r="U203" s="94" t="str">
        <f t="shared" si="138"/>
        <v/>
      </c>
      <c r="V203" s="94" t="str">
        <f t="shared" si="139"/>
        <v/>
      </c>
      <c r="W203" s="94" t="str">
        <f t="shared" ref="W203:W234" si="151">IFERROR(VLOOKUP($B203,_1aw20,2,FALSE),"")</f>
        <v/>
      </c>
      <c r="X203" s="94" t="str">
        <f t="shared" si="140"/>
        <v/>
      </c>
      <c r="Y203" s="94" t="str">
        <f t="shared" si="141"/>
        <v/>
      </c>
      <c r="Z203" s="94" t="str">
        <f t="shared" ref="Z203:Z234" si="152">IFERROR(VLOOKUP($B203,_1aw23,2,FALSE),"")</f>
        <v/>
      </c>
      <c r="AA203" s="94" t="str">
        <f t="shared" si="142"/>
        <v/>
      </c>
      <c r="AB203" s="94" t="str">
        <f t="shared" si="143"/>
        <v/>
      </c>
      <c r="AC203" s="94" t="str">
        <f t="shared" si="144"/>
        <v/>
      </c>
      <c r="AD203" s="92" t="str">
        <f t="shared" si="145"/>
        <v/>
      </c>
      <c r="AE203" s="92">
        <f t="shared" si="146"/>
        <v>0</v>
      </c>
      <c r="AF203" s="97" t="str">
        <f t="shared" si="147"/>
        <v/>
      </c>
      <c r="AG203" s="92">
        <f t="shared" si="148"/>
        <v>0</v>
      </c>
      <c r="AH203" s="92">
        <f t="shared" si="149"/>
        <v>0</v>
      </c>
    </row>
    <row r="204" spans="1:34" x14ac:dyDescent="0.25">
      <c r="A204" s="92" t="str">
        <f t="shared" si="121"/>
        <v/>
      </c>
      <c r="B204" s="49">
        <v>18</v>
      </c>
      <c r="C204" s="115" t="s">
        <v>790</v>
      </c>
      <c r="D204" s="94" t="str">
        <f t="shared" si="122"/>
        <v/>
      </c>
      <c r="E204" s="94" t="str">
        <f t="shared" si="123"/>
        <v/>
      </c>
      <c r="F204" s="94" t="str">
        <f t="shared" si="124"/>
        <v/>
      </c>
      <c r="G204" s="94" t="str">
        <f t="shared" si="125"/>
        <v/>
      </c>
      <c r="H204" s="94" t="str">
        <f t="shared" si="126"/>
        <v/>
      </c>
      <c r="I204" s="94" t="str">
        <f t="shared" si="127"/>
        <v/>
      </c>
      <c r="J204" s="94" t="str">
        <f t="shared" si="128"/>
        <v/>
      </c>
      <c r="K204" s="94" t="str">
        <f t="shared" si="129"/>
        <v/>
      </c>
      <c r="L204" s="94" t="str">
        <f t="shared" si="130"/>
        <v/>
      </c>
      <c r="M204" s="94" t="str">
        <f t="shared" si="131"/>
        <v/>
      </c>
      <c r="N204" s="94" t="str">
        <f t="shared" si="132"/>
        <v/>
      </c>
      <c r="O204" s="94" t="str">
        <f t="shared" si="150"/>
        <v/>
      </c>
      <c r="P204" s="94" t="str">
        <f t="shared" si="133"/>
        <v/>
      </c>
      <c r="Q204" s="94" t="str">
        <f t="shared" si="134"/>
        <v/>
      </c>
      <c r="R204" s="94" t="str">
        <f t="shared" si="135"/>
        <v/>
      </c>
      <c r="S204" s="94" t="str">
        <f t="shared" si="136"/>
        <v/>
      </c>
      <c r="T204" s="94" t="str">
        <f t="shared" si="137"/>
        <v/>
      </c>
      <c r="U204" s="94" t="str">
        <f t="shared" si="138"/>
        <v/>
      </c>
      <c r="V204" s="94" t="str">
        <f t="shared" si="139"/>
        <v/>
      </c>
      <c r="W204" s="94" t="str">
        <f t="shared" si="151"/>
        <v/>
      </c>
      <c r="X204" s="94" t="str">
        <f t="shared" si="140"/>
        <v/>
      </c>
      <c r="Y204" s="94" t="str">
        <f t="shared" si="141"/>
        <v/>
      </c>
      <c r="Z204" s="94" t="str">
        <f t="shared" si="152"/>
        <v/>
      </c>
      <c r="AA204" s="94" t="str">
        <f t="shared" si="142"/>
        <v/>
      </c>
      <c r="AB204" s="94" t="str">
        <f t="shared" si="143"/>
        <v/>
      </c>
      <c r="AC204" s="94" t="str">
        <f t="shared" si="144"/>
        <v/>
      </c>
      <c r="AD204" s="92" t="str">
        <f t="shared" si="145"/>
        <v/>
      </c>
      <c r="AE204" s="92">
        <f t="shared" si="146"/>
        <v>0</v>
      </c>
      <c r="AF204" s="97" t="str">
        <f t="shared" si="147"/>
        <v/>
      </c>
      <c r="AG204" s="92">
        <f t="shared" si="148"/>
        <v>0</v>
      </c>
      <c r="AH204" s="92">
        <f t="shared" si="149"/>
        <v>0</v>
      </c>
    </row>
    <row r="205" spans="1:34" x14ac:dyDescent="0.25">
      <c r="A205" s="92" t="str">
        <f t="shared" si="121"/>
        <v/>
      </c>
      <c r="B205" s="49">
        <v>5335</v>
      </c>
      <c r="C205" s="115" t="s">
        <v>377</v>
      </c>
      <c r="D205" s="94" t="str">
        <f t="shared" si="122"/>
        <v/>
      </c>
      <c r="E205" s="94" t="str">
        <f t="shared" si="123"/>
        <v/>
      </c>
      <c r="F205" s="94" t="str">
        <f t="shared" si="124"/>
        <v/>
      </c>
      <c r="G205" s="94" t="str">
        <f t="shared" si="125"/>
        <v/>
      </c>
      <c r="H205" s="94" t="str">
        <f t="shared" si="126"/>
        <v/>
      </c>
      <c r="I205" s="94" t="str">
        <f t="shared" si="127"/>
        <v/>
      </c>
      <c r="J205" s="94" t="str">
        <f t="shared" si="128"/>
        <v/>
      </c>
      <c r="K205" s="94" t="str">
        <f t="shared" si="129"/>
        <v/>
      </c>
      <c r="L205" s="94" t="str">
        <f t="shared" si="130"/>
        <v/>
      </c>
      <c r="M205" s="94" t="str">
        <f t="shared" si="131"/>
        <v/>
      </c>
      <c r="N205" s="94" t="str">
        <f t="shared" si="132"/>
        <v/>
      </c>
      <c r="O205" s="94" t="str">
        <f t="shared" si="150"/>
        <v/>
      </c>
      <c r="P205" s="94" t="str">
        <f t="shared" si="133"/>
        <v/>
      </c>
      <c r="Q205" s="94" t="str">
        <f t="shared" si="134"/>
        <v/>
      </c>
      <c r="R205" s="94" t="str">
        <f t="shared" si="135"/>
        <v/>
      </c>
      <c r="S205" s="94" t="str">
        <f t="shared" si="136"/>
        <v/>
      </c>
      <c r="T205" s="94" t="str">
        <f t="shared" si="137"/>
        <v/>
      </c>
      <c r="U205" s="94" t="str">
        <f t="shared" si="138"/>
        <v/>
      </c>
      <c r="V205" s="94" t="str">
        <f t="shared" si="139"/>
        <v/>
      </c>
      <c r="W205" s="94" t="str">
        <f t="shared" si="151"/>
        <v/>
      </c>
      <c r="X205" s="94" t="str">
        <f t="shared" si="140"/>
        <v/>
      </c>
      <c r="Y205" s="94" t="str">
        <f t="shared" si="141"/>
        <v/>
      </c>
      <c r="Z205" s="94" t="str">
        <f t="shared" si="152"/>
        <v/>
      </c>
      <c r="AA205" s="94" t="str">
        <f t="shared" si="142"/>
        <v/>
      </c>
      <c r="AB205" s="94" t="str">
        <f t="shared" si="143"/>
        <v/>
      </c>
      <c r="AC205" s="94" t="str">
        <f t="shared" si="144"/>
        <v/>
      </c>
      <c r="AD205" s="92" t="str">
        <f t="shared" si="145"/>
        <v/>
      </c>
      <c r="AE205" s="92">
        <f t="shared" si="146"/>
        <v>0</v>
      </c>
      <c r="AF205" s="97" t="str">
        <f t="shared" si="147"/>
        <v/>
      </c>
      <c r="AG205" s="92">
        <f t="shared" si="148"/>
        <v>0</v>
      </c>
      <c r="AH205" s="92">
        <f t="shared" si="149"/>
        <v>0</v>
      </c>
    </row>
    <row r="206" spans="1:34" x14ac:dyDescent="0.25">
      <c r="A206" s="92" t="str">
        <f t="shared" si="121"/>
        <v/>
      </c>
      <c r="B206" s="49">
        <v>4972</v>
      </c>
      <c r="C206" s="115" t="s">
        <v>378</v>
      </c>
      <c r="D206" s="94" t="str">
        <f t="shared" si="122"/>
        <v/>
      </c>
      <c r="E206" s="94" t="str">
        <f t="shared" si="123"/>
        <v/>
      </c>
      <c r="F206" s="94" t="str">
        <f t="shared" si="124"/>
        <v/>
      </c>
      <c r="G206" s="94" t="str">
        <f t="shared" si="125"/>
        <v/>
      </c>
      <c r="H206" s="94" t="str">
        <f t="shared" si="126"/>
        <v/>
      </c>
      <c r="I206" s="94" t="str">
        <f t="shared" si="127"/>
        <v/>
      </c>
      <c r="J206" s="94" t="str">
        <f t="shared" si="128"/>
        <v/>
      </c>
      <c r="K206" s="94" t="str">
        <f t="shared" si="129"/>
        <v/>
      </c>
      <c r="L206" s="94" t="str">
        <f t="shared" si="130"/>
        <v/>
      </c>
      <c r="M206" s="94" t="str">
        <f t="shared" si="131"/>
        <v/>
      </c>
      <c r="N206" s="94" t="str">
        <f t="shared" si="132"/>
        <v/>
      </c>
      <c r="O206" s="94" t="str">
        <f t="shared" si="150"/>
        <v/>
      </c>
      <c r="P206" s="94" t="str">
        <f t="shared" si="133"/>
        <v/>
      </c>
      <c r="Q206" s="94" t="str">
        <f t="shared" si="134"/>
        <v/>
      </c>
      <c r="R206" s="94" t="str">
        <f t="shared" si="135"/>
        <v/>
      </c>
      <c r="S206" s="94" t="str">
        <f t="shared" si="136"/>
        <v/>
      </c>
      <c r="T206" s="94" t="str">
        <f t="shared" si="137"/>
        <v/>
      </c>
      <c r="U206" s="94" t="str">
        <f t="shared" si="138"/>
        <v/>
      </c>
      <c r="V206" s="94" t="str">
        <f t="shared" si="139"/>
        <v/>
      </c>
      <c r="W206" s="94" t="str">
        <f t="shared" si="151"/>
        <v/>
      </c>
      <c r="X206" s="94" t="str">
        <f t="shared" si="140"/>
        <v/>
      </c>
      <c r="Y206" s="94" t="str">
        <f t="shared" si="141"/>
        <v/>
      </c>
      <c r="Z206" s="94" t="str">
        <f t="shared" si="152"/>
        <v/>
      </c>
      <c r="AA206" s="94" t="str">
        <f t="shared" si="142"/>
        <v/>
      </c>
      <c r="AB206" s="94" t="str">
        <f t="shared" si="143"/>
        <v/>
      </c>
      <c r="AC206" s="94" t="str">
        <f t="shared" si="144"/>
        <v/>
      </c>
      <c r="AD206" s="92" t="str">
        <f t="shared" si="145"/>
        <v/>
      </c>
      <c r="AE206" s="92">
        <f t="shared" si="146"/>
        <v>0</v>
      </c>
      <c r="AF206" s="97" t="str">
        <f t="shared" si="147"/>
        <v/>
      </c>
      <c r="AG206" s="92">
        <f t="shared" si="148"/>
        <v>0</v>
      </c>
      <c r="AH206" s="92">
        <f t="shared" si="149"/>
        <v>0</v>
      </c>
    </row>
    <row r="207" spans="1:34" x14ac:dyDescent="0.25">
      <c r="A207" s="92" t="str">
        <f t="shared" si="121"/>
        <v/>
      </c>
      <c r="B207" s="49">
        <v>2613</v>
      </c>
      <c r="C207" s="115" t="s">
        <v>380</v>
      </c>
      <c r="D207" s="94" t="str">
        <f t="shared" si="122"/>
        <v/>
      </c>
      <c r="E207" s="94" t="str">
        <f t="shared" si="123"/>
        <v/>
      </c>
      <c r="F207" s="94" t="str">
        <f t="shared" si="124"/>
        <v/>
      </c>
      <c r="G207" s="94" t="str">
        <f t="shared" si="125"/>
        <v/>
      </c>
      <c r="H207" s="94" t="str">
        <f t="shared" si="126"/>
        <v/>
      </c>
      <c r="I207" s="94" t="str">
        <f t="shared" si="127"/>
        <v/>
      </c>
      <c r="J207" s="94" t="str">
        <f t="shared" si="128"/>
        <v/>
      </c>
      <c r="K207" s="94" t="str">
        <f t="shared" si="129"/>
        <v/>
      </c>
      <c r="L207" s="94" t="str">
        <f t="shared" si="130"/>
        <v/>
      </c>
      <c r="M207" s="94" t="str">
        <f t="shared" si="131"/>
        <v/>
      </c>
      <c r="N207" s="94" t="str">
        <f t="shared" si="132"/>
        <v/>
      </c>
      <c r="O207" s="94" t="str">
        <f t="shared" si="150"/>
        <v/>
      </c>
      <c r="P207" s="94" t="str">
        <f t="shared" si="133"/>
        <v/>
      </c>
      <c r="Q207" s="94" t="str">
        <f t="shared" si="134"/>
        <v/>
      </c>
      <c r="R207" s="94" t="str">
        <f t="shared" si="135"/>
        <v/>
      </c>
      <c r="S207" s="94" t="str">
        <f t="shared" si="136"/>
        <v/>
      </c>
      <c r="T207" s="94" t="str">
        <f t="shared" si="137"/>
        <v/>
      </c>
      <c r="U207" s="94" t="str">
        <f t="shared" si="138"/>
        <v/>
      </c>
      <c r="V207" s="94" t="str">
        <f t="shared" si="139"/>
        <v/>
      </c>
      <c r="W207" s="94" t="str">
        <f t="shared" si="151"/>
        <v/>
      </c>
      <c r="X207" s="94" t="str">
        <f t="shared" si="140"/>
        <v/>
      </c>
      <c r="Y207" s="94" t="str">
        <f t="shared" si="141"/>
        <v/>
      </c>
      <c r="Z207" s="94" t="str">
        <f t="shared" si="152"/>
        <v/>
      </c>
      <c r="AA207" s="94" t="str">
        <f t="shared" si="142"/>
        <v/>
      </c>
      <c r="AB207" s="94" t="str">
        <f t="shared" si="143"/>
        <v/>
      </c>
      <c r="AC207" s="94" t="str">
        <f t="shared" si="144"/>
        <v/>
      </c>
      <c r="AD207" s="92" t="str">
        <f t="shared" si="145"/>
        <v/>
      </c>
      <c r="AE207" s="92">
        <f t="shared" si="146"/>
        <v>0</v>
      </c>
      <c r="AF207" s="97" t="str">
        <f t="shared" si="147"/>
        <v/>
      </c>
      <c r="AG207" s="92">
        <f t="shared" si="148"/>
        <v>0</v>
      </c>
      <c r="AH207" s="92">
        <f t="shared" si="149"/>
        <v>0</v>
      </c>
    </row>
    <row r="208" spans="1:34" x14ac:dyDescent="0.25">
      <c r="A208" s="92" t="str">
        <f t="shared" si="121"/>
        <v/>
      </c>
      <c r="B208" s="49">
        <v>5513</v>
      </c>
      <c r="C208" s="115" t="s">
        <v>381</v>
      </c>
      <c r="D208" s="94" t="str">
        <f t="shared" si="122"/>
        <v/>
      </c>
      <c r="E208" s="94" t="str">
        <f t="shared" si="123"/>
        <v/>
      </c>
      <c r="F208" s="94" t="str">
        <f t="shared" si="124"/>
        <v/>
      </c>
      <c r="G208" s="94" t="str">
        <f t="shared" si="125"/>
        <v/>
      </c>
      <c r="H208" s="94" t="str">
        <f t="shared" si="126"/>
        <v/>
      </c>
      <c r="I208" s="94" t="str">
        <f t="shared" si="127"/>
        <v/>
      </c>
      <c r="J208" s="94" t="str">
        <f t="shared" si="128"/>
        <v/>
      </c>
      <c r="K208" s="94" t="str">
        <f t="shared" si="129"/>
        <v/>
      </c>
      <c r="L208" s="94" t="str">
        <f t="shared" si="130"/>
        <v/>
      </c>
      <c r="M208" s="94" t="str">
        <f t="shared" si="131"/>
        <v/>
      </c>
      <c r="N208" s="94" t="str">
        <f t="shared" si="132"/>
        <v/>
      </c>
      <c r="O208" s="94" t="str">
        <f t="shared" si="150"/>
        <v/>
      </c>
      <c r="P208" s="94" t="str">
        <f t="shared" si="133"/>
        <v/>
      </c>
      <c r="Q208" s="94" t="str">
        <f t="shared" si="134"/>
        <v/>
      </c>
      <c r="R208" s="94" t="str">
        <f t="shared" si="135"/>
        <v/>
      </c>
      <c r="S208" s="94" t="str">
        <f t="shared" si="136"/>
        <v/>
      </c>
      <c r="T208" s="94" t="str">
        <f t="shared" si="137"/>
        <v/>
      </c>
      <c r="U208" s="94" t="str">
        <f t="shared" si="138"/>
        <v/>
      </c>
      <c r="V208" s="94" t="str">
        <f t="shared" si="139"/>
        <v/>
      </c>
      <c r="W208" s="94" t="str">
        <f t="shared" si="151"/>
        <v/>
      </c>
      <c r="X208" s="94" t="str">
        <f t="shared" si="140"/>
        <v/>
      </c>
      <c r="Y208" s="94" t="str">
        <f t="shared" si="141"/>
        <v/>
      </c>
      <c r="Z208" s="94" t="str">
        <f t="shared" si="152"/>
        <v/>
      </c>
      <c r="AA208" s="94" t="str">
        <f t="shared" si="142"/>
        <v/>
      </c>
      <c r="AB208" s="94" t="str">
        <f t="shared" si="143"/>
        <v/>
      </c>
      <c r="AC208" s="94" t="str">
        <f t="shared" si="144"/>
        <v/>
      </c>
      <c r="AD208" s="92" t="str">
        <f t="shared" si="145"/>
        <v/>
      </c>
      <c r="AE208" s="92">
        <f t="shared" si="146"/>
        <v>0</v>
      </c>
      <c r="AF208" s="97" t="str">
        <f t="shared" si="147"/>
        <v/>
      </c>
      <c r="AG208" s="92">
        <f t="shared" si="148"/>
        <v>0</v>
      </c>
      <c r="AH208" s="92">
        <f t="shared" si="149"/>
        <v>0</v>
      </c>
    </row>
    <row r="209" spans="1:34" x14ac:dyDescent="0.25">
      <c r="A209" s="92" t="str">
        <f t="shared" si="121"/>
        <v/>
      </c>
      <c r="B209" s="49">
        <v>7853</v>
      </c>
      <c r="C209" s="115" t="s">
        <v>384</v>
      </c>
      <c r="D209" s="94" t="str">
        <f t="shared" si="122"/>
        <v/>
      </c>
      <c r="E209" s="94" t="str">
        <f t="shared" si="123"/>
        <v/>
      </c>
      <c r="F209" s="94" t="str">
        <f t="shared" si="124"/>
        <v/>
      </c>
      <c r="G209" s="94" t="str">
        <f t="shared" si="125"/>
        <v/>
      </c>
      <c r="H209" s="94" t="str">
        <f t="shared" si="126"/>
        <v/>
      </c>
      <c r="I209" s="94" t="str">
        <f t="shared" si="127"/>
        <v/>
      </c>
      <c r="J209" s="94" t="str">
        <f t="shared" si="128"/>
        <v/>
      </c>
      <c r="K209" s="94" t="str">
        <f t="shared" si="129"/>
        <v/>
      </c>
      <c r="L209" s="94" t="str">
        <f t="shared" si="130"/>
        <v/>
      </c>
      <c r="M209" s="94" t="str">
        <f t="shared" si="131"/>
        <v/>
      </c>
      <c r="N209" s="94" t="str">
        <f t="shared" si="132"/>
        <v/>
      </c>
      <c r="O209" s="94" t="str">
        <f t="shared" si="150"/>
        <v/>
      </c>
      <c r="P209" s="94" t="str">
        <f t="shared" si="133"/>
        <v/>
      </c>
      <c r="Q209" s="94" t="str">
        <f t="shared" si="134"/>
        <v/>
      </c>
      <c r="R209" s="94" t="str">
        <f t="shared" si="135"/>
        <v/>
      </c>
      <c r="S209" s="94" t="str">
        <f t="shared" si="136"/>
        <v/>
      </c>
      <c r="T209" s="94" t="str">
        <f t="shared" si="137"/>
        <v/>
      </c>
      <c r="U209" s="94" t="str">
        <f t="shared" si="138"/>
        <v/>
      </c>
      <c r="V209" s="94" t="str">
        <f t="shared" si="139"/>
        <v/>
      </c>
      <c r="W209" s="94" t="str">
        <f t="shared" si="151"/>
        <v/>
      </c>
      <c r="X209" s="94" t="str">
        <f t="shared" si="140"/>
        <v/>
      </c>
      <c r="Y209" s="94" t="str">
        <f t="shared" si="141"/>
        <v/>
      </c>
      <c r="Z209" s="94" t="str">
        <f t="shared" si="152"/>
        <v/>
      </c>
      <c r="AA209" s="94" t="str">
        <f t="shared" si="142"/>
        <v/>
      </c>
      <c r="AB209" s="94" t="str">
        <f t="shared" si="143"/>
        <v/>
      </c>
      <c r="AC209" s="94" t="str">
        <f t="shared" si="144"/>
        <v/>
      </c>
      <c r="AD209" s="92" t="str">
        <f t="shared" si="145"/>
        <v/>
      </c>
      <c r="AE209" s="92">
        <f t="shared" si="146"/>
        <v>0</v>
      </c>
      <c r="AF209" s="97" t="str">
        <f t="shared" si="147"/>
        <v/>
      </c>
      <c r="AG209" s="92">
        <f t="shared" si="148"/>
        <v>0</v>
      </c>
      <c r="AH209" s="92">
        <f t="shared" si="149"/>
        <v>0</v>
      </c>
    </row>
    <row r="210" spans="1:34" x14ac:dyDescent="0.25">
      <c r="A210" s="92" t="str">
        <f t="shared" si="121"/>
        <v/>
      </c>
      <c r="B210" s="49">
        <v>7086</v>
      </c>
      <c r="C210" s="115" t="s">
        <v>385</v>
      </c>
      <c r="D210" s="94" t="str">
        <f t="shared" si="122"/>
        <v/>
      </c>
      <c r="E210" s="94" t="str">
        <f t="shared" si="123"/>
        <v/>
      </c>
      <c r="F210" s="94" t="str">
        <f t="shared" si="124"/>
        <v/>
      </c>
      <c r="G210" s="94" t="str">
        <f t="shared" si="125"/>
        <v/>
      </c>
      <c r="H210" s="94" t="str">
        <f t="shared" si="126"/>
        <v/>
      </c>
      <c r="I210" s="94" t="str">
        <f t="shared" si="127"/>
        <v/>
      </c>
      <c r="J210" s="94" t="str">
        <f t="shared" si="128"/>
        <v/>
      </c>
      <c r="K210" s="94" t="str">
        <f t="shared" si="129"/>
        <v/>
      </c>
      <c r="L210" s="94" t="str">
        <f t="shared" si="130"/>
        <v/>
      </c>
      <c r="M210" s="94" t="str">
        <f t="shared" si="131"/>
        <v/>
      </c>
      <c r="N210" s="94" t="str">
        <f t="shared" si="132"/>
        <v/>
      </c>
      <c r="O210" s="94" t="str">
        <f t="shared" si="150"/>
        <v/>
      </c>
      <c r="P210" s="94" t="str">
        <f t="shared" si="133"/>
        <v/>
      </c>
      <c r="Q210" s="94" t="str">
        <f t="shared" si="134"/>
        <v/>
      </c>
      <c r="R210" s="94" t="str">
        <f t="shared" si="135"/>
        <v/>
      </c>
      <c r="S210" s="94" t="str">
        <f t="shared" si="136"/>
        <v/>
      </c>
      <c r="T210" s="94" t="str">
        <f t="shared" si="137"/>
        <v/>
      </c>
      <c r="U210" s="94" t="str">
        <f t="shared" si="138"/>
        <v/>
      </c>
      <c r="V210" s="94" t="str">
        <f t="shared" si="139"/>
        <v/>
      </c>
      <c r="W210" s="94" t="str">
        <f t="shared" si="151"/>
        <v/>
      </c>
      <c r="X210" s="94" t="str">
        <f t="shared" si="140"/>
        <v/>
      </c>
      <c r="Y210" s="94" t="str">
        <f t="shared" si="141"/>
        <v/>
      </c>
      <c r="Z210" s="94" t="str">
        <f t="shared" si="152"/>
        <v/>
      </c>
      <c r="AA210" s="94" t="str">
        <f t="shared" si="142"/>
        <v/>
      </c>
      <c r="AB210" s="94" t="str">
        <f t="shared" si="143"/>
        <v/>
      </c>
      <c r="AC210" s="94" t="str">
        <f t="shared" si="144"/>
        <v/>
      </c>
      <c r="AD210" s="92" t="str">
        <f t="shared" si="145"/>
        <v/>
      </c>
      <c r="AE210" s="92">
        <f t="shared" si="146"/>
        <v>0</v>
      </c>
      <c r="AF210" s="97" t="str">
        <f t="shared" si="147"/>
        <v/>
      </c>
      <c r="AG210" s="92">
        <f t="shared" si="148"/>
        <v>0</v>
      </c>
      <c r="AH210" s="92">
        <f t="shared" si="149"/>
        <v>0</v>
      </c>
    </row>
    <row r="211" spans="1:34" x14ac:dyDescent="0.25">
      <c r="A211" s="92" t="str">
        <f t="shared" si="121"/>
        <v/>
      </c>
      <c r="B211" s="49">
        <v>3766</v>
      </c>
      <c r="C211" s="115" t="s">
        <v>386</v>
      </c>
      <c r="D211" s="94" t="str">
        <f t="shared" si="122"/>
        <v/>
      </c>
      <c r="E211" s="94" t="str">
        <f t="shared" si="123"/>
        <v/>
      </c>
      <c r="F211" s="94" t="str">
        <f t="shared" si="124"/>
        <v/>
      </c>
      <c r="G211" s="94" t="str">
        <f t="shared" si="125"/>
        <v/>
      </c>
      <c r="H211" s="94" t="str">
        <f t="shared" si="126"/>
        <v/>
      </c>
      <c r="I211" s="94" t="str">
        <f t="shared" si="127"/>
        <v/>
      </c>
      <c r="J211" s="94" t="str">
        <f t="shared" si="128"/>
        <v/>
      </c>
      <c r="K211" s="94" t="str">
        <f t="shared" si="129"/>
        <v/>
      </c>
      <c r="L211" s="94" t="str">
        <f t="shared" si="130"/>
        <v/>
      </c>
      <c r="M211" s="94" t="str">
        <f t="shared" si="131"/>
        <v/>
      </c>
      <c r="N211" s="94" t="str">
        <f t="shared" si="132"/>
        <v/>
      </c>
      <c r="O211" s="94" t="str">
        <f t="shared" si="150"/>
        <v/>
      </c>
      <c r="P211" s="94" t="str">
        <f t="shared" si="133"/>
        <v/>
      </c>
      <c r="Q211" s="94" t="str">
        <f t="shared" si="134"/>
        <v/>
      </c>
      <c r="R211" s="94" t="str">
        <f t="shared" si="135"/>
        <v/>
      </c>
      <c r="S211" s="94" t="str">
        <f t="shared" si="136"/>
        <v/>
      </c>
      <c r="T211" s="94" t="str">
        <f t="shared" si="137"/>
        <v/>
      </c>
      <c r="U211" s="94" t="str">
        <f t="shared" si="138"/>
        <v/>
      </c>
      <c r="V211" s="94" t="str">
        <f t="shared" si="139"/>
        <v/>
      </c>
      <c r="W211" s="94" t="str">
        <f t="shared" si="151"/>
        <v/>
      </c>
      <c r="X211" s="94" t="str">
        <f t="shared" si="140"/>
        <v/>
      </c>
      <c r="Y211" s="94" t="str">
        <f t="shared" si="141"/>
        <v/>
      </c>
      <c r="Z211" s="94" t="str">
        <f t="shared" si="152"/>
        <v/>
      </c>
      <c r="AA211" s="94" t="str">
        <f t="shared" si="142"/>
        <v/>
      </c>
      <c r="AB211" s="94" t="str">
        <f t="shared" si="143"/>
        <v/>
      </c>
      <c r="AC211" s="94" t="str">
        <f t="shared" si="144"/>
        <v/>
      </c>
      <c r="AD211" s="92" t="str">
        <f t="shared" si="145"/>
        <v/>
      </c>
      <c r="AE211" s="92">
        <f t="shared" si="146"/>
        <v>0</v>
      </c>
      <c r="AF211" s="97" t="str">
        <f t="shared" si="147"/>
        <v/>
      </c>
      <c r="AG211" s="92">
        <f t="shared" si="148"/>
        <v>0</v>
      </c>
      <c r="AH211" s="92">
        <f t="shared" si="149"/>
        <v>0</v>
      </c>
    </row>
    <row r="212" spans="1:34" x14ac:dyDescent="0.25">
      <c r="A212" s="92" t="str">
        <f t="shared" si="121"/>
        <v/>
      </c>
      <c r="B212" s="49">
        <v>2682</v>
      </c>
      <c r="C212" s="115" t="s">
        <v>387</v>
      </c>
      <c r="D212" s="94" t="str">
        <f t="shared" si="122"/>
        <v/>
      </c>
      <c r="E212" s="94" t="str">
        <f t="shared" si="123"/>
        <v/>
      </c>
      <c r="F212" s="94" t="str">
        <f t="shared" si="124"/>
        <v/>
      </c>
      <c r="G212" s="94" t="str">
        <f t="shared" si="125"/>
        <v/>
      </c>
      <c r="H212" s="94" t="str">
        <f t="shared" si="126"/>
        <v/>
      </c>
      <c r="I212" s="94" t="str">
        <f t="shared" si="127"/>
        <v/>
      </c>
      <c r="J212" s="94" t="str">
        <f t="shared" si="128"/>
        <v/>
      </c>
      <c r="K212" s="94" t="str">
        <f t="shared" si="129"/>
        <v/>
      </c>
      <c r="L212" s="94" t="str">
        <f t="shared" si="130"/>
        <v/>
      </c>
      <c r="M212" s="94" t="str">
        <f t="shared" si="131"/>
        <v/>
      </c>
      <c r="N212" s="94" t="str">
        <f t="shared" si="132"/>
        <v/>
      </c>
      <c r="O212" s="94" t="str">
        <f t="shared" si="150"/>
        <v/>
      </c>
      <c r="P212" s="94" t="str">
        <f t="shared" si="133"/>
        <v/>
      </c>
      <c r="Q212" s="94" t="str">
        <f t="shared" si="134"/>
        <v/>
      </c>
      <c r="R212" s="94" t="str">
        <f t="shared" si="135"/>
        <v/>
      </c>
      <c r="S212" s="94" t="str">
        <f t="shared" si="136"/>
        <v/>
      </c>
      <c r="T212" s="94" t="str">
        <f t="shared" si="137"/>
        <v/>
      </c>
      <c r="U212" s="94" t="str">
        <f t="shared" si="138"/>
        <v/>
      </c>
      <c r="V212" s="94" t="str">
        <f t="shared" si="139"/>
        <v/>
      </c>
      <c r="W212" s="94" t="str">
        <f t="shared" si="151"/>
        <v/>
      </c>
      <c r="X212" s="94" t="str">
        <f t="shared" si="140"/>
        <v/>
      </c>
      <c r="Y212" s="94" t="str">
        <f t="shared" si="141"/>
        <v/>
      </c>
      <c r="Z212" s="94" t="str">
        <f t="shared" si="152"/>
        <v/>
      </c>
      <c r="AA212" s="94" t="str">
        <f t="shared" si="142"/>
        <v/>
      </c>
      <c r="AB212" s="94" t="str">
        <f t="shared" si="143"/>
        <v/>
      </c>
      <c r="AC212" s="94" t="str">
        <f t="shared" si="144"/>
        <v/>
      </c>
      <c r="AD212" s="92" t="str">
        <f t="shared" si="145"/>
        <v/>
      </c>
      <c r="AE212" s="92">
        <f t="shared" si="146"/>
        <v>0</v>
      </c>
      <c r="AF212" s="97" t="str">
        <f t="shared" si="147"/>
        <v/>
      </c>
      <c r="AG212" s="92">
        <f t="shared" si="148"/>
        <v>0</v>
      </c>
      <c r="AH212" s="92">
        <f t="shared" si="149"/>
        <v>0</v>
      </c>
    </row>
    <row r="213" spans="1:34" x14ac:dyDescent="0.25">
      <c r="A213" s="92" t="str">
        <f t="shared" si="121"/>
        <v/>
      </c>
      <c r="B213" s="49">
        <v>8715</v>
      </c>
      <c r="C213" s="115" t="s">
        <v>388</v>
      </c>
      <c r="D213" s="94" t="str">
        <f t="shared" si="122"/>
        <v/>
      </c>
      <c r="E213" s="94" t="str">
        <f t="shared" si="123"/>
        <v/>
      </c>
      <c r="F213" s="94" t="str">
        <f t="shared" si="124"/>
        <v/>
      </c>
      <c r="G213" s="94" t="str">
        <f t="shared" si="125"/>
        <v/>
      </c>
      <c r="H213" s="94" t="str">
        <f t="shared" si="126"/>
        <v/>
      </c>
      <c r="I213" s="94" t="str">
        <f t="shared" si="127"/>
        <v/>
      </c>
      <c r="J213" s="94" t="str">
        <f t="shared" si="128"/>
        <v/>
      </c>
      <c r="K213" s="94" t="str">
        <f t="shared" si="129"/>
        <v/>
      </c>
      <c r="L213" s="94" t="str">
        <f t="shared" si="130"/>
        <v/>
      </c>
      <c r="M213" s="94" t="str">
        <f t="shared" si="131"/>
        <v/>
      </c>
      <c r="N213" s="94" t="str">
        <f t="shared" si="132"/>
        <v/>
      </c>
      <c r="O213" s="94" t="str">
        <f t="shared" si="150"/>
        <v/>
      </c>
      <c r="P213" s="94" t="str">
        <f t="shared" si="133"/>
        <v/>
      </c>
      <c r="Q213" s="94" t="str">
        <f t="shared" si="134"/>
        <v/>
      </c>
      <c r="R213" s="94" t="str">
        <f t="shared" si="135"/>
        <v/>
      </c>
      <c r="S213" s="94" t="str">
        <f t="shared" si="136"/>
        <v/>
      </c>
      <c r="T213" s="94" t="str">
        <f t="shared" si="137"/>
        <v/>
      </c>
      <c r="U213" s="94" t="str">
        <f t="shared" si="138"/>
        <v/>
      </c>
      <c r="V213" s="94" t="str">
        <f t="shared" si="139"/>
        <v/>
      </c>
      <c r="W213" s="94" t="str">
        <f t="shared" si="151"/>
        <v/>
      </c>
      <c r="X213" s="94" t="str">
        <f t="shared" si="140"/>
        <v/>
      </c>
      <c r="Y213" s="94" t="str">
        <f t="shared" si="141"/>
        <v/>
      </c>
      <c r="Z213" s="94" t="str">
        <f t="shared" si="152"/>
        <v/>
      </c>
      <c r="AA213" s="94" t="str">
        <f t="shared" si="142"/>
        <v/>
      </c>
      <c r="AB213" s="94" t="str">
        <f t="shared" si="143"/>
        <v/>
      </c>
      <c r="AC213" s="94" t="str">
        <f t="shared" si="144"/>
        <v/>
      </c>
      <c r="AD213" s="92" t="str">
        <f t="shared" si="145"/>
        <v/>
      </c>
      <c r="AE213" s="92">
        <f t="shared" si="146"/>
        <v>0</v>
      </c>
      <c r="AF213" s="97" t="str">
        <f t="shared" si="147"/>
        <v/>
      </c>
      <c r="AG213" s="92">
        <f t="shared" si="148"/>
        <v>0</v>
      </c>
      <c r="AH213" s="92">
        <f t="shared" si="149"/>
        <v>0</v>
      </c>
    </row>
    <row r="214" spans="1:34" x14ac:dyDescent="0.25">
      <c r="A214" s="92" t="str">
        <f t="shared" si="121"/>
        <v/>
      </c>
      <c r="B214" s="49">
        <v>6541</v>
      </c>
      <c r="C214" s="115" t="s">
        <v>389</v>
      </c>
      <c r="D214" s="94" t="str">
        <f t="shared" si="122"/>
        <v/>
      </c>
      <c r="E214" s="94" t="str">
        <f t="shared" si="123"/>
        <v/>
      </c>
      <c r="F214" s="94" t="str">
        <f t="shared" si="124"/>
        <v/>
      </c>
      <c r="G214" s="94" t="str">
        <f t="shared" si="125"/>
        <v/>
      </c>
      <c r="H214" s="94" t="str">
        <f t="shared" si="126"/>
        <v/>
      </c>
      <c r="I214" s="94" t="str">
        <f t="shared" si="127"/>
        <v/>
      </c>
      <c r="J214" s="94" t="str">
        <f t="shared" si="128"/>
        <v/>
      </c>
      <c r="K214" s="94" t="str">
        <f t="shared" si="129"/>
        <v/>
      </c>
      <c r="L214" s="94" t="str">
        <f t="shared" si="130"/>
        <v/>
      </c>
      <c r="M214" s="94" t="str">
        <f t="shared" si="131"/>
        <v/>
      </c>
      <c r="N214" s="94" t="str">
        <f t="shared" si="132"/>
        <v/>
      </c>
      <c r="O214" s="94" t="str">
        <f t="shared" si="150"/>
        <v/>
      </c>
      <c r="P214" s="94" t="str">
        <f t="shared" si="133"/>
        <v/>
      </c>
      <c r="Q214" s="94" t="str">
        <f t="shared" si="134"/>
        <v/>
      </c>
      <c r="R214" s="94" t="str">
        <f t="shared" si="135"/>
        <v/>
      </c>
      <c r="S214" s="94" t="str">
        <f t="shared" si="136"/>
        <v/>
      </c>
      <c r="T214" s="94" t="str">
        <f t="shared" si="137"/>
        <v/>
      </c>
      <c r="U214" s="94" t="str">
        <f t="shared" si="138"/>
        <v/>
      </c>
      <c r="V214" s="94" t="str">
        <f t="shared" si="139"/>
        <v/>
      </c>
      <c r="W214" s="94" t="str">
        <f t="shared" si="151"/>
        <v/>
      </c>
      <c r="X214" s="94" t="str">
        <f t="shared" si="140"/>
        <v/>
      </c>
      <c r="Y214" s="94" t="str">
        <f t="shared" si="141"/>
        <v/>
      </c>
      <c r="Z214" s="94" t="str">
        <f t="shared" si="152"/>
        <v/>
      </c>
      <c r="AA214" s="94" t="str">
        <f t="shared" si="142"/>
        <v/>
      </c>
      <c r="AB214" s="94" t="str">
        <f t="shared" si="143"/>
        <v/>
      </c>
      <c r="AC214" s="94" t="str">
        <f t="shared" si="144"/>
        <v/>
      </c>
      <c r="AD214" s="92" t="str">
        <f t="shared" si="145"/>
        <v/>
      </c>
      <c r="AE214" s="92">
        <f t="shared" si="146"/>
        <v>0</v>
      </c>
      <c r="AF214" s="97" t="str">
        <f t="shared" si="147"/>
        <v/>
      </c>
      <c r="AG214" s="92">
        <f t="shared" si="148"/>
        <v>0</v>
      </c>
      <c r="AH214" s="92">
        <f t="shared" si="149"/>
        <v>0</v>
      </c>
    </row>
    <row r="215" spans="1:34" x14ac:dyDescent="0.25">
      <c r="A215" s="92" t="str">
        <f t="shared" si="121"/>
        <v/>
      </c>
      <c r="B215" s="49">
        <v>3773</v>
      </c>
      <c r="C215" s="115" t="s">
        <v>391</v>
      </c>
      <c r="D215" s="94" t="str">
        <f t="shared" si="122"/>
        <v/>
      </c>
      <c r="E215" s="94" t="str">
        <f t="shared" si="123"/>
        <v/>
      </c>
      <c r="F215" s="94" t="str">
        <f t="shared" si="124"/>
        <v/>
      </c>
      <c r="G215" s="94" t="str">
        <f t="shared" si="125"/>
        <v/>
      </c>
      <c r="H215" s="94" t="str">
        <f t="shared" si="126"/>
        <v/>
      </c>
      <c r="I215" s="94" t="str">
        <f t="shared" si="127"/>
        <v/>
      </c>
      <c r="J215" s="94" t="str">
        <f t="shared" si="128"/>
        <v/>
      </c>
      <c r="K215" s="94" t="str">
        <f t="shared" si="129"/>
        <v/>
      </c>
      <c r="L215" s="94" t="str">
        <f t="shared" si="130"/>
        <v/>
      </c>
      <c r="M215" s="94" t="str">
        <f t="shared" si="131"/>
        <v/>
      </c>
      <c r="N215" s="94" t="str">
        <f t="shared" si="132"/>
        <v/>
      </c>
      <c r="O215" s="94" t="str">
        <f t="shared" si="150"/>
        <v/>
      </c>
      <c r="P215" s="94" t="str">
        <f t="shared" si="133"/>
        <v/>
      </c>
      <c r="Q215" s="94" t="str">
        <f t="shared" si="134"/>
        <v/>
      </c>
      <c r="R215" s="94" t="str">
        <f t="shared" si="135"/>
        <v/>
      </c>
      <c r="S215" s="94" t="str">
        <f t="shared" si="136"/>
        <v/>
      </c>
      <c r="T215" s="94" t="str">
        <f t="shared" si="137"/>
        <v/>
      </c>
      <c r="U215" s="94" t="str">
        <f t="shared" si="138"/>
        <v/>
      </c>
      <c r="V215" s="94" t="str">
        <f t="shared" si="139"/>
        <v/>
      </c>
      <c r="W215" s="94" t="str">
        <f t="shared" si="151"/>
        <v/>
      </c>
      <c r="X215" s="94" t="str">
        <f t="shared" si="140"/>
        <v/>
      </c>
      <c r="Y215" s="94" t="str">
        <f t="shared" si="141"/>
        <v/>
      </c>
      <c r="Z215" s="94" t="str">
        <f t="shared" si="152"/>
        <v/>
      </c>
      <c r="AA215" s="94" t="str">
        <f t="shared" si="142"/>
        <v/>
      </c>
      <c r="AB215" s="94" t="str">
        <f t="shared" si="143"/>
        <v/>
      </c>
      <c r="AC215" s="94" t="str">
        <f t="shared" si="144"/>
        <v/>
      </c>
      <c r="AD215" s="92" t="str">
        <f t="shared" si="145"/>
        <v/>
      </c>
      <c r="AE215" s="92">
        <f t="shared" si="146"/>
        <v>0</v>
      </c>
      <c r="AF215" s="97" t="str">
        <f t="shared" si="147"/>
        <v/>
      </c>
      <c r="AG215" s="92">
        <f t="shared" si="148"/>
        <v>0</v>
      </c>
      <c r="AH215" s="92">
        <f t="shared" si="149"/>
        <v>0</v>
      </c>
    </row>
    <row r="216" spans="1:34" x14ac:dyDescent="0.25">
      <c r="A216" s="92" t="str">
        <f t="shared" si="121"/>
        <v/>
      </c>
      <c r="B216" s="49">
        <v>2022</v>
      </c>
      <c r="C216" s="115" t="s">
        <v>392</v>
      </c>
      <c r="D216" s="94" t="str">
        <f t="shared" si="122"/>
        <v/>
      </c>
      <c r="E216" s="94" t="str">
        <f t="shared" si="123"/>
        <v/>
      </c>
      <c r="F216" s="94" t="str">
        <f t="shared" si="124"/>
        <v/>
      </c>
      <c r="G216" s="94" t="str">
        <f t="shared" si="125"/>
        <v/>
      </c>
      <c r="H216" s="94" t="str">
        <f t="shared" si="126"/>
        <v/>
      </c>
      <c r="I216" s="94" t="str">
        <f t="shared" si="127"/>
        <v/>
      </c>
      <c r="J216" s="94" t="str">
        <f t="shared" si="128"/>
        <v/>
      </c>
      <c r="K216" s="94" t="str">
        <f t="shared" si="129"/>
        <v/>
      </c>
      <c r="L216" s="94" t="str">
        <f t="shared" si="130"/>
        <v/>
      </c>
      <c r="M216" s="94" t="str">
        <f t="shared" si="131"/>
        <v/>
      </c>
      <c r="N216" s="94" t="str">
        <f t="shared" si="132"/>
        <v/>
      </c>
      <c r="O216" s="94" t="str">
        <f t="shared" si="150"/>
        <v/>
      </c>
      <c r="P216" s="94" t="str">
        <f t="shared" si="133"/>
        <v/>
      </c>
      <c r="Q216" s="94" t="str">
        <f t="shared" si="134"/>
        <v/>
      </c>
      <c r="R216" s="94" t="str">
        <f t="shared" si="135"/>
        <v/>
      </c>
      <c r="S216" s="94" t="str">
        <f t="shared" si="136"/>
        <v/>
      </c>
      <c r="T216" s="94" t="str">
        <f t="shared" si="137"/>
        <v/>
      </c>
      <c r="U216" s="94" t="str">
        <f t="shared" si="138"/>
        <v/>
      </c>
      <c r="V216" s="94" t="str">
        <f t="shared" si="139"/>
        <v/>
      </c>
      <c r="W216" s="94" t="str">
        <f t="shared" si="151"/>
        <v/>
      </c>
      <c r="X216" s="94" t="str">
        <f t="shared" si="140"/>
        <v/>
      </c>
      <c r="Y216" s="94" t="str">
        <f t="shared" si="141"/>
        <v/>
      </c>
      <c r="Z216" s="94" t="str">
        <f t="shared" si="152"/>
        <v/>
      </c>
      <c r="AA216" s="94" t="str">
        <f t="shared" si="142"/>
        <v/>
      </c>
      <c r="AB216" s="94" t="str">
        <f t="shared" si="143"/>
        <v/>
      </c>
      <c r="AC216" s="94" t="str">
        <f t="shared" si="144"/>
        <v/>
      </c>
      <c r="AD216" s="92" t="str">
        <f t="shared" si="145"/>
        <v/>
      </c>
      <c r="AE216" s="92">
        <f t="shared" si="146"/>
        <v>0</v>
      </c>
      <c r="AF216" s="97" t="str">
        <f t="shared" si="147"/>
        <v/>
      </c>
      <c r="AG216" s="92">
        <f t="shared" si="148"/>
        <v>0</v>
      </c>
      <c r="AH216" s="92">
        <f t="shared" si="149"/>
        <v>0</v>
      </c>
    </row>
    <row r="217" spans="1:34" x14ac:dyDescent="0.25">
      <c r="A217" s="92" t="str">
        <f t="shared" si="121"/>
        <v/>
      </c>
      <c r="B217" s="49">
        <v>2816</v>
      </c>
      <c r="C217" s="115" t="s">
        <v>393</v>
      </c>
      <c r="D217" s="94" t="str">
        <f t="shared" si="122"/>
        <v/>
      </c>
      <c r="E217" s="94" t="str">
        <f t="shared" si="123"/>
        <v/>
      </c>
      <c r="F217" s="94" t="str">
        <f t="shared" si="124"/>
        <v/>
      </c>
      <c r="G217" s="94" t="str">
        <f t="shared" si="125"/>
        <v/>
      </c>
      <c r="H217" s="94" t="str">
        <f t="shared" si="126"/>
        <v/>
      </c>
      <c r="I217" s="94" t="str">
        <f t="shared" si="127"/>
        <v/>
      </c>
      <c r="J217" s="94" t="str">
        <f t="shared" si="128"/>
        <v/>
      </c>
      <c r="K217" s="94" t="str">
        <f t="shared" si="129"/>
        <v/>
      </c>
      <c r="L217" s="94" t="str">
        <f t="shared" si="130"/>
        <v/>
      </c>
      <c r="M217" s="94" t="str">
        <f t="shared" si="131"/>
        <v/>
      </c>
      <c r="N217" s="94" t="str">
        <f t="shared" si="132"/>
        <v/>
      </c>
      <c r="O217" s="94" t="str">
        <f t="shared" si="150"/>
        <v/>
      </c>
      <c r="P217" s="94" t="str">
        <f t="shared" si="133"/>
        <v/>
      </c>
      <c r="Q217" s="94" t="str">
        <f t="shared" si="134"/>
        <v/>
      </c>
      <c r="R217" s="94" t="str">
        <f t="shared" si="135"/>
        <v/>
      </c>
      <c r="S217" s="94" t="str">
        <f t="shared" si="136"/>
        <v/>
      </c>
      <c r="T217" s="94" t="str">
        <f t="shared" si="137"/>
        <v/>
      </c>
      <c r="U217" s="94" t="str">
        <f t="shared" si="138"/>
        <v/>
      </c>
      <c r="V217" s="94" t="str">
        <f t="shared" si="139"/>
        <v/>
      </c>
      <c r="W217" s="94" t="str">
        <f t="shared" si="151"/>
        <v/>
      </c>
      <c r="X217" s="94" t="str">
        <f t="shared" si="140"/>
        <v/>
      </c>
      <c r="Y217" s="94" t="str">
        <f t="shared" si="141"/>
        <v/>
      </c>
      <c r="Z217" s="94" t="str">
        <f t="shared" si="152"/>
        <v/>
      </c>
      <c r="AA217" s="94" t="str">
        <f t="shared" si="142"/>
        <v/>
      </c>
      <c r="AB217" s="94" t="str">
        <f t="shared" si="143"/>
        <v/>
      </c>
      <c r="AC217" s="94" t="str">
        <f t="shared" si="144"/>
        <v/>
      </c>
      <c r="AD217" s="92" t="str">
        <f t="shared" si="145"/>
        <v/>
      </c>
      <c r="AE217" s="92">
        <f t="shared" si="146"/>
        <v>0</v>
      </c>
      <c r="AF217" s="97" t="str">
        <f t="shared" si="147"/>
        <v/>
      </c>
      <c r="AG217" s="92">
        <f t="shared" si="148"/>
        <v>0</v>
      </c>
      <c r="AH217" s="92">
        <f t="shared" si="149"/>
        <v>0</v>
      </c>
    </row>
    <row r="218" spans="1:34" x14ac:dyDescent="0.25">
      <c r="A218" s="92" t="str">
        <f t="shared" si="121"/>
        <v/>
      </c>
      <c r="B218" s="49">
        <v>2669</v>
      </c>
      <c r="C218" s="115" t="s">
        <v>394</v>
      </c>
      <c r="D218" s="94" t="str">
        <f t="shared" si="122"/>
        <v/>
      </c>
      <c r="E218" s="94" t="str">
        <f t="shared" si="123"/>
        <v/>
      </c>
      <c r="F218" s="94" t="str">
        <f t="shared" si="124"/>
        <v/>
      </c>
      <c r="G218" s="94" t="str">
        <f t="shared" si="125"/>
        <v/>
      </c>
      <c r="H218" s="94" t="str">
        <f t="shared" si="126"/>
        <v/>
      </c>
      <c r="I218" s="94" t="str">
        <f t="shared" si="127"/>
        <v/>
      </c>
      <c r="J218" s="94" t="str">
        <f t="shared" si="128"/>
        <v/>
      </c>
      <c r="K218" s="94" t="str">
        <f t="shared" si="129"/>
        <v/>
      </c>
      <c r="L218" s="94" t="str">
        <f t="shared" si="130"/>
        <v/>
      </c>
      <c r="M218" s="94" t="str">
        <f t="shared" si="131"/>
        <v/>
      </c>
      <c r="N218" s="94" t="str">
        <f t="shared" si="132"/>
        <v/>
      </c>
      <c r="O218" s="94" t="str">
        <f t="shared" si="150"/>
        <v/>
      </c>
      <c r="P218" s="94" t="str">
        <f t="shared" si="133"/>
        <v/>
      </c>
      <c r="Q218" s="94" t="str">
        <f t="shared" si="134"/>
        <v/>
      </c>
      <c r="R218" s="94" t="str">
        <f t="shared" si="135"/>
        <v/>
      </c>
      <c r="S218" s="94" t="str">
        <f t="shared" si="136"/>
        <v/>
      </c>
      <c r="T218" s="94" t="str">
        <f t="shared" si="137"/>
        <v/>
      </c>
      <c r="U218" s="94" t="str">
        <f t="shared" si="138"/>
        <v/>
      </c>
      <c r="V218" s="94" t="str">
        <f t="shared" si="139"/>
        <v/>
      </c>
      <c r="W218" s="94" t="str">
        <f t="shared" si="151"/>
        <v/>
      </c>
      <c r="X218" s="94" t="str">
        <f t="shared" si="140"/>
        <v/>
      </c>
      <c r="Y218" s="94" t="str">
        <f t="shared" si="141"/>
        <v/>
      </c>
      <c r="Z218" s="94" t="str">
        <f t="shared" si="152"/>
        <v/>
      </c>
      <c r="AA218" s="94" t="str">
        <f t="shared" si="142"/>
        <v/>
      </c>
      <c r="AB218" s="94" t="str">
        <f t="shared" si="143"/>
        <v/>
      </c>
      <c r="AC218" s="94" t="str">
        <f t="shared" si="144"/>
        <v/>
      </c>
      <c r="AD218" s="92" t="str">
        <f t="shared" si="145"/>
        <v/>
      </c>
      <c r="AE218" s="92">
        <f t="shared" si="146"/>
        <v>0</v>
      </c>
      <c r="AF218" s="97" t="str">
        <f t="shared" si="147"/>
        <v/>
      </c>
      <c r="AG218" s="92">
        <f t="shared" si="148"/>
        <v>0</v>
      </c>
      <c r="AH218" s="92">
        <f t="shared" si="149"/>
        <v>0</v>
      </c>
    </row>
    <row r="219" spans="1:34" x14ac:dyDescent="0.25">
      <c r="A219" s="92" t="str">
        <f t="shared" si="121"/>
        <v/>
      </c>
      <c r="B219" s="49">
        <v>2798</v>
      </c>
      <c r="C219" s="115" t="s">
        <v>396</v>
      </c>
      <c r="D219" s="94" t="str">
        <f t="shared" si="122"/>
        <v/>
      </c>
      <c r="E219" s="94" t="str">
        <f t="shared" si="123"/>
        <v/>
      </c>
      <c r="F219" s="94" t="str">
        <f t="shared" si="124"/>
        <v/>
      </c>
      <c r="G219" s="94" t="str">
        <f t="shared" si="125"/>
        <v/>
      </c>
      <c r="H219" s="94" t="str">
        <f t="shared" si="126"/>
        <v/>
      </c>
      <c r="I219" s="94" t="str">
        <f t="shared" si="127"/>
        <v/>
      </c>
      <c r="J219" s="94" t="str">
        <f t="shared" si="128"/>
        <v/>
      </c>
      <c r="K219" s="94" t="str">
        <f t="shared" si="129"/>
        <v/>
      </c>
      <c r="L219" s="94" t="str">
        <f t="shared" si="130"/>
        <v/>
      </c>
      <c r="M219" s="94" t="str">
        <f t="shared" si="131"/>
        <v/>
      </c>
      <c r="N219" s="94" t="str">
        <f t="shared" si="132"/>
        <v/>
      </c>
      <c r="O219" s="94" t="str">
        <f t="shared" si="150"/>
        <v/>
      </c>
      <c r="P219" s="94" t="str">
        <f t="shared" si="133"/>
        <v/>
      </c>
      <c r="Q219" s="94" t="str">
        <f t="shared" si="134"/>
        <v/>
      </c>
      <c r="R219" s="94" t="str">
        <f t="shared" si="135"/>
        <v/>
      </c>
      <c r="S219" s="94" t="str">
        <f t="shared" si="136"/>
        <v/>
      </c>
      <c r="T219" s="94" t="str">
        <f t="shared" si="137"/>
        <v/>
      </c>
      <c r="U219" s="94" t="str">
        <f t="shared" si="138"/>
        <v/>
      </c>
      <c r="V219" s="94" t="str">
        <f t="shared" si="139"/>
        <v/>
      </c>
      <c r="W219" s="94" t="str">
        <f t="shared" si="151"/>
        <v/>
      </c>
      <c r="X219" s="94" t="str">
        <f t="shared" si="140"/>
        <v/>
      </c>
      <c r="Y219" s="94" t="str">
        <f t="shared" si="141"/>
        <v/>
      </c>
      <c r="Z219" s="94" t="str">
        <f t="shared" si="152"/>
        <v/>
      </c>
      <c r="AA219" s="94" t="str">
        <f t="shared" si="142"/>
        <v/>
      </c>
      <c r="AB219" s="94" t="str">
        <f t="shared" si="143"/>
        <v/>
      </c>
      <c r="AC219" s="94" t="str">
        <f t="shared" si="144"/>
        <v/>
      </c>
      <c r="AD219" s="92" t="str">
        <f t="shared" si="145"/>
        <v/>
      </c>
      <c r="AE219" s="92">
        <f t="shared" si="146"/>
        <v>0</v>
      </c>
      <c r="AF219" s="97" t="str">
        <f t="shared" si="147"/>
        <v/>
      </c>
      <c r="AG219" s="92">
        <f t="shared" si="148"/>
        <v>0</v>
      </c>
      <c r="AH219" s="92">
        <f t="shared" si="149"/>
        <v>0</v>
      </c>
    </row>
    <row r="220" spans="1:34" x14ac:dyDescent="0.25">
      <c r="A220" s="92" t="str">
        <f t="shared" si="121"/>
        <v/>
      </c>
      <c r="B220" s="49">
        <v>3250</v>
      </c>
      <c r="C220" s="115" t="s">
        <v>397</v>
      </c>
      <c r="D220" s="94" t="str">
        <f t="shared" si="122"/>
        <v/>
      </c>
      <c r="E220" s="94" t="str">
        <f t="shared" si="123"/>
        <v/>
      </c>
      <c r="F220" s="94" t="str">
        <f t="shared" si="124"/>
        <v/>
      </c>
      <c r="G220" s="94" t="str">
        <f t="shared" si="125"/>
        <v/>
      </c>
      <c r="H220" s="94" t="str">
        <f t="shared" si="126"/>
        <v/>
      </c>
      <c r="I220" s="94" t="str">
        <f t="shared" si="127"/>
        <v/>
      </c>
      <c r="J220" s="94" t="str">
        <f t="shared" si="128"/>
        <v/>
      </c>
      <c r="K220" s="94" t="str">
        <f t="shared" si="129"/>
        <v/>
      </c>
      <c r="L220" s="94" t="str">
        <f t="shared" si="130"/>
        <v/>
      </c>
      <c r="M220" s="94" t="str">
        <f t="shared" si="131"/>
        <v/>
      </c>
      <c r="N220" s="94" t="str">
        <f t="shared" si="132"/>
        <v/>
      </c>
      <c r="O220" s="94" t="str">
        <f t="shared" si="150"/>
        <v/>
      </c>
      <c r="P220" s="94" t="str">
        <f t="shared" si="133"/>
        <v/>
      </c>
      <c r="Q220" s="94" t="str">
        <f t="shared" si="134"/>
        <v/>
      </c>
      <c r="R220" s="94" t="str">
        <f t="shared" si="135"/>
        <v/>
      </c>
      <c r="S220" s="94" t="str">
        <f t="shared" si="136"/>
        <v/>
      </c>
      <c r="T220" s="94" t="str">
        <f t="shared" si="137"/>
        <v/>
      </c>
      <c r="U220" s="94" t="str">
        <f t="shared" si="138"/>
        <v/>
      </c>
      <c r="V220" s="94" t="str">
        <f t="shared" si="139"/>
        <v/>
      </c>
      <c r="W220" s="94" t="str">
        <f t="shared" si="151"/>
        <v/>
      </c>
      <c r="X220" s="94" t="str">
        <f t="shared" si="140"/>
        <v/>
      </c>
      <c r="Y220" s="94" t="str">
        <f t="shared" si="141"/>
        <v/>
      </c>
      <c r="Z220" s="94" t="str">
        <f t="shared" si="152"/>
        <v/>
      </c>
      <c r="AA220" s="94" t="str">
        <f t="shared" si="142"/>
        <v/>
      </c>
      <c r="AB220" s="94" t="str">
        <f t="shared" si="143"/>
        <v/>
      </c>
      <c r="AC220" s="94" t="str">
        <f t="shared" si="144"/>
        <v/>
      </c>
      <c r="AD220" s="92" t="str">
        <f t="shared" si="145"/>
        <v/>
      </c>
      <c r="AE220" s="92">
        <f t="shared" si="146"/>
        <v>0</v>
      </c>
      <c r="AF220" s="97" t="str">
        <f t="shared" si="147"/>
        <v/>
      </c>
      <c r="AG220" s="92">
        <f t="shared" si="148"/>
        <v>0</v>
      </c>
      <c r="AH220" s="92">
        <f t="shared" si="149"/>
        <v>0</v>
      </c>
    </row>
    <row r="221" spans="1:34" x14ac:dyDescent="0.25">
      <c r="A221" s="92" t="str">
        <f t="shared" si="121"/>
        <v/>
      </c>
      <c r="B221" s="49">
        <v>3621</v>
      </c>
      <c r="C221" s="115" t="s">
        <v>398</v>
      </c>
      <c r="D221" s="94" t="str">
        <f t="shared" si="122"/>
        <v/>
      </c>
      <c r="E221" s="94" t="str">
        <f t="shared" si="123"/>
        <v/>
      </c>
      <c r="F221" s="94" t="str">
        <f t="shared" si="124"/>
        <v/>
      </c>
      <c r="G221" s="94" t="str">
        <f t="shared" si="125"/>
        <v/>
      </c>
      <c r="H221" s="94" t="str">
        <f t="shared" si="126"/>
        <v/>
      </c>
      <c r="I221" s="94" t="str">
        <f t="shared" si="127"/>
        <v/>
      </c>
      <c r="J221" s="94" t="str">
        <f t="shared" si="128"/>
        <v/>
      </c>
      <c r="K221" s="94" t="str">
        <f t="shared" si="129"/>
        <v/>
      </c>
      <c r="L221" s="94" t="str">
        <f t="shared" si="130"/>
        <v/>
      </c>
      <c r="M221" s="94" t="str">
        <f t="shared" si="131"/>
        <v/>
      </c>
      <c r="N221" s="94" t="str">
        <f t="shared" si="132"/>
        <v/>
      </c>
      <c r="O221" s="94" t="str">
        <f t="shared" si="150"/>
        <v/>
      </c>
      <c r="P221" s="94" t="str">
        <f t="shared" si="133"/>
        <v/>
      </c>
      <c r="Q221" s="94" t="str">
        <f t="shared" si="134"/>
        <v/>
      </c>
      <c r="R221" s="94" t="str">
        <f t="shared" si="135"/>
        <v/>
      </c>
      <c r="S221" s="94" t="str">
        <f t="shared" si="136"/>
        <v/>
      </c>
      <c r="T221" s="94" t="str">
        <f t="shared" si="137"/>
        <v/>
      </c>
      <c r="U221" s="94" t="str">
        <f t="shared" si="138"/>
        <v/>
      </c>
      <c r="V221" s="94" t="str">
        <f t="shared" si="139"/>
        <v/>
      </c>
      <c r="W221" s="94" t="str">
        <f t="shared" si="151"/>
        <v/>
      </c>
      <c r="X221" s="94" t="str">
        <f t="shared" si="140"/>
        <v/>
      </c>
      <c r="Y221" s="94" t="str">
        <f t="shared" si="141"/>
        <v/>
      </c>
      <c r="Z221" s="94" t="str">
        <f t="shared" si="152"/>
        <v/>
      </c>
      <c r="AA221" s="94" t="str">
        <f t="shared" si="142"/>
        <v/>
      </c>
      <c r="AB221" s="94" t="str">
        <f t="shared" si="143"/>
        <v/>
      </c>
      <c r="AC221" s="94" t="str">
        <f t="shared" si="144"/>
        <v/>
      </c>
      <c r="AD221" s="92" t="str">
        <f t="shared" si="145"/>
        <v/>
      </c>
      <c r="AE221" s="92">
        <f t="shared" si="146"/>
        <v>0</v>
      </c>
      <c r="AF221" s="97" t="str">
        <f t="shared" si="147"/>
        <v/>
      </c>
      <c r="AG221" s="92">
        <f t="shared" si="148"/>
        <v>0</v>
      </c>
      <c r="AH221" s="92">
        <f t="shared" si="149"/>
        <v>0</v>
      </c>
    </row>
    <row r="222" spans="1:34" x14ac:dyDescent="0.25">
      <c r="A222" s="92" t="str">
        <f t="shared" si="121"/>
        <v/>
      </c>
      <c r="B222" s="49">
        <v>3829</v>
      </c>
      <c r="C222" s="115" t="s">
        <v>399</v>
      </c>
      <c r="D222" s="94" t="str">
        <f t="shared" si="122"/>
        <v/>
      </c>
      <c r="E222" s="94" t="str">
        <f t="shared" si="123"/>
        <v/>
      </c>
      <c r="F222" s="94" t="str">
        <f t="shared" si="124"/>
        <v/>
      </c>
      <c r="G222" s="94" t="str">
        <f t="shared" si="125"/>
        <v/>
      </c>
      <c r="H222" s="94" t="str">
        <f t="shared" si="126"/>
        <v/>
      </c>
      <c r="I222" s="94" t="str">
        <f t="shared" si="127"/>
        <v/>
      </c>
      <c r="J222" s="94" t="str">
        <f t="shared" si="128"/>
        <v/>
      </c>
      <c r="K222" s="94" t="str">
        <f t="shared" si="129"/>
        <v/>
      </c>
      <c r="L222" s="94" t="str">
        <f t="shared" si="130"/>
        <v/>
      </c>
      <c r="M222" s="94" t="str">
        <f t="shared" si="131"/>
        <v/>
      </c>
      <c r="N222" s="94" t="str">
        <f t="shared" si="132"/>
        <v/>
      </c>
      <c r="O222" s="94" t="str">
        <f t="shared" si="150"/>
        <v/>
      </c>
      <c r="P222" s="94" t="str">
        <f t="shared" si="133"/>
        <v/>
      </c>
      <c r="Q222" s="94" t="str">
        <f t="shared" si="134"/>
        <v/>
      </c>
      <c r="R222" s="94" t="str">
        <f t="shared" si="135"/>
        <v/>
      </c>
      <c r="S222" s="94" t="str">
        <f t="shared" si="136"/>
        <v/>
      </c>
      <c r="T222" s="94" t="str">
        <f t="shared" si="137"/>
        <v/>
      </c>
      <c r="U222" s="94" t="str">
        <f t="shared" si="138"/>
        <v/>
      </c>
      <c r="V222" s="94" t="str">
        <f t="shared" si="139"/>
        <v/>
      </c>
      <c r="W222" s="94" t="str">
        <f t="shared" si="151"/>
        <v/>
      </c>
      <c r="X222" s="94" t="str">
        <f t="shared" si="140"/>
        <v/>
      </c>
      <c r="Y222" s="94" t="str">
        <f t="shared" si="141"/>
        <v/>
      </c>
      <c r="Z222" s="94" t="str">
        <f t="shared" si="152"/>
        <v/>
      </c>
      <c r="AA222" s="94" t="str">
        <f t="shared" si="142"/>
        <v/>
      </c>
      <c r="AB222" s="94" t="str">
        <f t="shared" si="143"/>
        <v/>
      </c>
      <c r="AC222" s="94" t="str">
        <f t="shared" si="144"/>
        <v/>
      </c>
      <c r="AD222" s="92" t="str">
        <f t="shared" si="145"/>
        <v/>
      </c>
      <c r="AE222" s="92">
        <f t="shared" si="146"/>
        <v>0</v>
      </c>
      <c r="AF222" s="97" t="str">
        <f t="shared" si="147"/>
        <v/>
      </c>
      <c r="AG222" s="92">
        <f t="shared" si="148"/>
        <v>0</v>
      </c>
      <c r="AH222" s="92">
        <f t="shared" si="149"/>
        <v>0</v>
      </c>
    </row>
    <row r="223" spans="1:34" x14ac:dyDescent="0.25">
      <c r="A223" s="92" t="str">
        <f t="shared" si="121"/>
        <v/>
      </c>
      <c r="B223" s="49">
        <v>8736</v>
      </c>
      <c r="C223" s="115" t="s">
        <v>400</v>
      </c>
      <c r="D223" s="94" t="str">
        <f t="shared" si="122"/>
        <v/>
      </c>
      <c r="E223" s="94" t="str">
        <f t="shared" si="123"/>
        <v/>
      </c>
      <c r="F223" s="94" t="str">
        <f t="shared" si="124"/>
        <v/>
      </c>
      <c r="G223" s="94" t="str">
        <f t="shared" si="125"/>
        <v/>
      </c>
      <c r="H223" s="94" t="str">
        <f t="shared" si="126"/>
        <v/>
      </c>
      <c r="I223" s="94" t="str">
        <f t="shared" si="127"/>
        <v/>
      </c>
      <c r="J223" s="94" t="str">
        <f t="shared" si="128"/>
        <v/>
      </c>
      <c r="K223" s="94" t="str">
        <f t="shared" si="129"/>
        <v/>
      </c>
      <c r="L223" s="94" t="str">
        <f t="shared" si="130"/>
        <v/>
      </c>
      <c r="M223" s="94" t="str">
        <f t="shared" si="131"/>
        <v/>
      </c>
      <c r="N223" s="94" t="str">
        <f t="shared" si="132"/>
        <v/>
      </c>
      <c r="O223" s="94" t="str">
        <f t="shared" si="150"/>
        <v/>
      </c>
      <c r="P223" s="94" t="str">
        <f t="shared" si="133"/>
        <v/>
      </c>
      <c r="Q223" s="94" t="str">
        <f t="shared" si="134"/>
        <v/>
      </c>
      <c r="R223" s="94" t="str">
        <f t="shared" si="135"/>
        <v/>
      </c>
      <c r="S223" s="94" t="str">
        <f t="shared" si="136"/>
        <v/>
      </c>
      <c r="T223" s="94" t="str">
        <f t="shared" si="137"/>
        <v/>
      </c>
      <c r="U223" s="94" t="str">
        <f t="shared" si="138"/>
        <v/>
      </c>
      <c r="V223" s="94" t="str">
        <f t="shared" si="139"/>
        <v/>
      </c>
      <c r="W223" s="94" t="str">
        <f t="shared" si="151"/>
        <v/>
      </c>
      <c r="X223" s="94" t="str">
        <f t="shared" si="140"/>
        <v/>
      </c>
      <c r="Y223" s="94" t="str">
        <f t="shared" si="141"/>
        <v/>
      </c>
      <c r="Z223" s="94" t="str">
        <f t="shared" si="152"/>
        <v/>
      </c>
      <c r="AA223" s="94" t="str">
        <f t="shared" si="142"/>
        <v/>
      </c>
      <c r="AB223" s="94" t="str">
        <f t="shared" si="143"/>
        <v/>
      </c>
      <c r="AC223" s="94" t="str">
        <f t="shared" si="144"/>
        <v/>
      </c>
      <c r="AD223" s="92" t="str">
        <f t="shared" si="145"/>
        <v/>
      </c>
      <c r="AE223" s="92">
        <f t="shared" si="146"/>
        <v>0</v>
      </c>
      <c r="AF223" s="97" t="str">
        <f t="shared" si="147"/>
        <v/>
      </c>
      <c r="AG223" s="92">
        <f t="shared" si="148"/>
        <v>0</v>
      </c>
      <c r="AH223" s="92">
        <f t="shared" si="149"/>
        <v>0</v>
      </c>
    </row>
    <row r="224" spans="1:34" x14ac:dyDescent="0.25">
      <c r="A224" s="92" t="str">
        <f t="shared" si="121"/>
        <v/>
      </c>
      <c r="B224" s="49">
        <v>759</v>
      </c>
      <c r="C224" s="115" t="s">
        <v>401</v>
      </c>
      <c r="D224" s="94" t="str">
        <f t="shared" si="122"/>
        <v/>
      </c>
      <c r="E224" s="94" t="str">
        <f t="shared" si="123"/>
        <v/>
      </c>
      <c r="F224" s="94" t="str">
        <f t="shared" si="124"/>
        <v/>
      </c>
      <c r="G224" s="94" t="str">
        <f t="shared" si="125"/>
        <v/>
      </c>
      <c r="H224" s="94" t="str">
        <f t="shared" si="126"/>
        <v/>
      </c>
      <c r="I224" s="94" t="str">
        <f t="shared" si="127"/>
        <v/>
      </c>
      <c r="J224" s="94" t="str">
        <f t="shared" si="128"/>
        <v/>
      </c>
      <c r="K224" s="94" t="str">
        <f t="shared" si="129"/>
        <v/>
      </c>
      <c r="L224" s="94" t="str">
        <f t="shared" si="130"/>
        <v/>
      </c>
      <c r="M224" s="94" t="str">
        <f t="shared" si="131"/>
        <v/>
      </c>
      <c r="N224" s="94" t="str">
        <f t="shared" si="132"/>
        <v/>
      </c>
      <c r="O224" s="94" t="str">
        <f t="shared" si="150"/>
        <v/>
      </c>
      <c r="P224" s="94" t="str">
        <f t="shared" si="133"/>
        <v/>
      </c>
      <c r="Q224" s="94" t="str">
        <f t="shared" si="134"/>
        <v/>
      </c>
      <c r="R224" s="94" t="str">
        <f t="shared" si="135"/>
        <v/>
      </c>
      <c r="S224" s="94" t="str">
        <f t="shared" si="136"/>
        <v/>
      </c>
      <c r="T224" s="94" t="str">
        <f t="shared" si="137"/>
        <v/>
      </c>
      <c r="U224" s="94" t="str">
        <f t="shared" si="138"/>
        <v/>
      </c>
      <c r="V224" s="94" t="str">
        <f t="shared" si="139"/>
        <v/>
      </c>
      <c r="W224" s="94" t="str">
        <f t="shared" si="151"/>
        <v/>
      </c>
      <c r="X224" s="94" t="str">
        <f t="shared" si="140"/>
        <v/>
      </c>
      <c r="Y224" s="94" t="str">
        <f t="shared" si="141"/>
        <v/>
      </c>
      <c r="Z224" s="94" t="str">
        <f t="shared" si="152"/>
        <v/>
      </c>
      <c r="AA224" s="94" t="str">
        <f t="shared" si="142"/>
        <v/>
      </c>
      <c r="AB224" s="94" t="str">
        <f t="shared" si="143"/>
        <v/>
      </c>
      <c r="AC224" s="94" t="str">
        <f t="shared" si="144"/>
        <v/>
      </c>
      <c r="AD224" s="92" t="str">
        <f t="shared" si="145"/>
        <v/>
      </c>
      <c r="AE224" s="92">
        <f t="shared" si="146"/>
        <v>0</v>
      </c>
      <c r="AF224" s="97" t="str">
        <f t="shared" si="147"/>
        <v/>
      </c>
      <c r="AG224" s="92">
        <f t="shared" si="148"/>
        <v>0</v>
      </c>
      <c r="AH224" s="92">
        <f t="shared" si="149"/>
        <v>0</v>
      </c>
    </row>
    <row r="225" spans="1:34" x14ac:dyDescent="0.25">
      <c r="A225" s="92" t="str">
        <f t="shared" si="121"/>
        <v/>
      </c>
      <c r="B225" s="49">
        <v>7954</v>
      </c>
      <c r="C225" s="115" t="s">
        <v>405</v>
      </c>
      <c r="D225" s="94" t="str">
        <f t="shared" si="122"/>
        <v/>
      </c>
      <c r="E225" s="94" t="str">
        <f t="shared" si="123"/>
        <v/>
      </c>
      <c r="F225" s="94" t="str">
        <f t="shared" si="124"/>
        <v/>
      </c>
      <c r="G225" s="94" t="str">
        <f t="shared" si="125"/>
        <v/>
      </c>
      <c r="H225" s="94" t="str">
        <f t="shared" si="126"/>
        <v/>
      </c>
      <c r="I225" s="94" t="str">
        <f t="shared" si="127"/>
        <v/>
      </c>
      <c r="J225" s="94" t="str">
        <f t="shared" si="128"/>
        <v/>
      </c>
      <c r="K225" s="94" t="str">
        <f t="shared" si="129"/>
        <v/>
      </c>
      <c r="L225" s="94" t="str">
        <f t="shared" si="130"/>
        <v/>
      </c>
      <c r="M225" s="94" t="str">
        <f t="shared" si="131"/>
        <v/>
      </c>
      <c r="N225" s="94" t="str">
        <f t="shared" si="132"/>
        <v/>
      </c>
      <c r="O225" s="94" t="str">
        <f t="shared" si="150"/>
        <v/>
      </c>
      <c r="P225" s="94" t="str">
        <f t="shared" si="133"/>
        <v/>
      </c>
      <c r="Q225" s="94" t="str">
        <f t="shared" si="134"/>
        <v/>
      </c>
      <c r="R225" s="94" t="str">
        <f t="shared" si="135"/>
        <v/>
      </c>
      <c r="S225" s="94" t="str">
        <f t="shared" si="136"/>
        <v/>
      </c>
      <c r="T225" s="94" t="str">
        <f t="shared" si="137"/>
        <v/>
      </c>
      <c r="U225" s="94" t="str">
        <f t="shared" si="138"/>
        <v/>
      </c>
      <c r="V225" s="94" t="str">
        <f t="shared" si="139"/>
        <v/>
      </c>
      <c r="W225" s="94" t="str">
        <f t="shared" si="151"/>
        <v/>
      </c>
      <c r="X225" s="94" t="str">
        <f t="shared" si="140"/>
        <v/>
      </c>
      <c r="Y225" s="94" t="str">
        <f t="shared" si="141"/>
        <v/>
      </c>
      <c r="Z225" s="94" t="str">
        <f t="shared" si="152"/>
        <v/>
      </c>
      <c r="AA225" s="94" t="str">
        <f t="shared" si="142"/>
        <v/>
      </c>
      <c r="AB225" s="94" t="str">
        <f t="shared" si="143"/>
        <v/>
      </c>
      <c r="AC225" s="94" t="str">
        <f t="shared" si="144"/>
        <v/>
      </c>
      <c r="AD225" s="92" t="str">
        <f t="shared" si="145"/>
        <v/>
      </c>
      <c r="AE225" s="92">
        <f t="shared" si="146"/>
        <v>0</v>
      </c>
      <c r="AF225" s="97" t="str">
        <f t="shared" si="147"/>
        <v/>
      </c>
      <c r="AG225" s="92">
        <f t="shared" si="148"/>
        <v>0</v>
      </c>
      <c r="AH225" s="92">
        <f t="shared" si="149"/>
        <v>0</v>
      </c>
    </row>
    <row r="226" spans="1:34" x14ac:dyDescent="0.25">
      <c r="A226" s="92" t="str">
        <f t="shared" si="121"/>
        <v/>
      </c>
      <c r="B226" s="49">
        <v>8598</v>
      </c>
      <c r="C226" s="115" t="s">
        <v>406</v>
      </c>
      <c r="D226" s="94" t="str">
        <f t="shared" si="122"/>
        <v/>
      </c>
      <c r="E226" s="94" t="str">
        <f t="shared" si="123"/>
        <v/>
      </c>
      <c r="F226" s="94" t="str">
        <f t="shared" si="124"/>
        <v/>
      </c>
      <c r="G226" s="94" t="str">
        <f t="shared" si="125"/>
        <v/>
      </c>
      <c r="H226" s="94" t="str">
        <f t="shared" si="126"/>
        <v/>
      </c>
      <c r="I226" s="94" t="str">
        <f t="shared" si="127"/>
        <v/>
      </c>
      <c r="J226" s="94" t="str">
        <f t="shared" si="128"/>
        <v/>
      </c>
      <c r="K226" s="94" t="str">
        <f t="shared" si="129"/>
        <v/>
      </c>
      <c r="L226" s="94" t="str">
        <f t="shared" si="130"/>
        <v/>
      </c>
      <c r="M226" s="94" t="str">
        <f t="shared" si="131"/>
        <v/>
      </c>
      <c r="N226" s="94" t="str">
        <f t="shared" si="132"/>
        <v/>
      </c>
      <c r="O226" s="94" t="str">
        <f t="shared" si="150"/>
        <v/>
      </c>
      <c r="P226" s="94" t="str">
        <f t="shared" si="133"/>
        <v/>
      </c>
      <c r="Q226" s="94" t="str">
        <f t="shared" si="134"/>
        <v/>
      </c>
      <c r="R226" s="94" t="str">
        <f t="shared" si="135"/>
        <v/>
      </c>
      <c r="S226" s="94" t="str">
        <f t="shared" si="136"/>
        <v/>
      </c>
      <c r="T226" s="94" t="str">
        <f t="shared" si="137"/>
        <v/>
      </c>
      <c r="U226" s="94" t="str">
        <f t="shared" si="138"/>
        <v/>
      </c>
      <c r="V226" s="94" t="str">
        <f t="shared" si="139"/>
        <v/>
      </c>
      <c r="W226" s="94" t="str">
        <f t="shared" si="151"/>
        <v/>
      </c>
      <c r="X226" s="94" t="str">
        <f t="shared" si="140"/>
        <v/>
      </c>
      <c r="Y226" s="94" t="str">
        <f t="shared" si="141"/>
        <v/>
      </c>
      <c r="Z226" s="94" t="str">
        <f t="shared" si="152"/>
        <v/>
      </c>
      <c r="AA226" s="94" t="str">
        <f t="shared" si="142"/>
        <v/>
      </c>
      <c r="AB226" s="94" t="str">
        <f t="shared" si="143"/>
        <v/>
      </c>
      <c r="AC226" s="94" t="str">
        <f t="shared" si="144"/>
        <v/>
      </c>
      <c r="AD226" s="92" t="str">
        <f t="shared" si="145"/>
        <v/>
      </c>
      <c r="AE226" s="92">
        <f t="shared" si="146"/>
        <v>0</v>
      </c>
      <c r="AF226" s="97" t="str">
        <f t="shared" si="147"/>
        <v/>
      </c>
      <c r="AG226" s="92">
        <f t="shared" si="148"/>
        <v>0</v>
      </c>
      <c r="AH226" s="92">
        <f t="shared" si="149"/>
        <v>0</v>
      </c>
    </row>
    <row r="227" spans="1:34" x14ac:dyDescent="0.25">
      <c r="A227" s="92" t="str">
        <f t="shared" si="121"/>
        <v/>
      </c>
      <c r="B227" s="49">
        <v>2934</v>
      </c>
      <c r="C227" s="115" t="s">
        <v>407</v>
      </c>
      <c r="D227" s="94" t="str">
        <f t="shared" si="122"/>
        <v/>
      </c>
      <c r="E227" s="94" t="str">
        <f t="shared" si="123"/>
        <v/>
      </c>
      <c r="F227" s="94" t="str">
        <f t="shared" si="124"/>
        <v/>
      </c>
      <c r="G227" s="94" t="str">
        <f t="shared" si="125"/>
        <v/>
      </c>
      <c r="H227" s="94" t="str">
        <f t="shared" si="126"/>
        <v/>
      </c>
      <c r="I227" s="94" t="str">
        <f t="shared" si="127"/>
        <v/>
      </c>
      <c r="J227" s="94" t="str">
        <f t="shared" si="128"/>
        <v/>
      </c>
      <c r="K227" s="94" t="str">
        <f t="shared" si="129"/>
        <v/>
      </c>
      <c r="L227" s="94" t="str">
        <f t="shared" si="130"/>
        <v/>
      </c>
      <c r="M227" s="94" t="str">
        <f t="shared" si="131"/>
        <v/>
      </c>
      <c r="N227" s="94" t="str">
        <f t="shared" si="132"/>
        <v/>
      </c>
      <c r="O227" s="94" t="str">
        <f t="shared" si="150"/>
        <v/>
      </c>
      <c r="P227" s="94" t="str">
        <f t="shared" si="133"/>
        <v/>
      </c>
      <c r="Q227" s="94" t="str">
        <f t="shared" si="134"/>
        <v/>
      </c>
      <c r="R227" s="94" t="str">
        <f t="shared" si="135"/>
        <v/>
      </c>
      <c r="S227" s="94" t="str">
        <f t="shared" si="136"/>
        <v/>
      </c>
      <c r="T227" s="94" t="str">
        <f t="shared" si="137"/>
        <v/>
      </c>
      <c r="U227" s="94" t="str">
        <f t="shared" si="138"/>
        <v/>
      </c>
      <c r="V227" s="94" t="str">
        <f t="shared" si="139"/>
        <v/>
      </c>
      <c r="W227" s="94" t="str">
        <f t="shared" si="151"/>
        <v/>
      </c>
      <c r="X227" s="94" t="str">
        <f t="shared" si="140"/>
        <v/>
      </c>
      <c r="Y227" s="94" t="str">
        <f t="shared" si="141"/>
        <v/>
      </c>
      <c r="Z227" s="94" t="str">
        <f t="shared" si="152"/>
        <v/>
      </c>
      <c r="AA227" s="94" t="str">
        <f t="shared" si="142"/>
        <v/>
      </c>
      <c r="AB227" s="94" t="str">
        <f t="shared" si="143"/>
        <v/>
      </c>
      <c r="AC227" s="94" t="str">
        <f t="shared" si="144"/>
        <v/>
      </c>
      <c r="AD227" s="92" t="str">
        <f t="shared" si="145"/>
        <v/>
      </c>
      <c r="AE227" s="92">
        <f t="shared" si="146"/>
        <v>0</v>
      </c>
      <c r="AF227" s="97" t="str">
        <f t="shared" si="147"/>
        <v/>
      </c>
      <c r="AG227" s="92">
        <f t="shared" si="148"/>
        <v>0</v>
      </c>
      <c r="AH227" s="92">
        <f t="shared" si="149"/>
        <v>0</v>
      </c>
    </row>
    <row r="228" spans="1:34" x14ac:dyDescent="0.25">
      <c r="A228" s="92" t="str">
        <f t="shared" si="121"/>
        <v/>
      </c>
      <c r="B228" s="49">
        <v>7168</v>
      </c>
      <c r="C228" s="115" t="s">
        <v>408</v>
      </c>
      <c r="D228" s="94" t="str">
        <f t="shared" si="122"/>
        <v/>
      </c>
      <c r="E228" s="94" t="str">
        <f t="shared" si="123"/>
        <v/>
      </c>
      <c r="F228" s="94" t="str">
        <f t="shared" si="124"/>
        <v/>
      </c>
      <c r="G228" s="94" t="str">
        <f t="shared" si="125"/>
        <v/>
      </c>
      <c r="H228" s="94" t="str">
        <f t="shared" si="126"/>
        <v/>
      </c>
      <c r="I228" s="94" t="str">
        <f t="shared" si="127"/>
        <v/>
      </c>
      <c r="J228" s="94" t="str">
        <f t="shared" si="128"/>
        <v/>
      </c>
      <c r="K228" s="94" t="str">
        <f t="shared" si="129"/>
        <v/>
      </c>
      <c r="L228" s="94" t="str">
        <f t="shared" si="130"/>
        <v/>
      </c>
      <c r="M228" s="94" t="str">
        <f t="shared" si="131"/>
        <v/>
      </c>
      <c r="N228" s="94" t="str">
        <f t="shared" si="132"/>
        <v/>
      </c>
      <c r="O228" s="94" t="str">
        <f t="shared" si="150"/>
        <v/>
      </c>
      <c r="P228" s="94" t="str">
        <f t="shared" si="133"/>
        <v/>
      </c>
      <c r="Q228" s="94" t="str">
        <f t="shared" si="134"/>
        <v/>
      </c>
      <c r="R228" s="94" t="str">
        <f t="shared" si="135"/>
        <v/>
      </c>
      <c r="S228" s="94" t="str">
        <f t="shared" si="136"/>
        <v/>
      </c>
      <c r="T228" s="94" t="str">
        <f t="shared" si="137"/>
        <v/>
      </c>
      <c r="U228" s="94" t="str">
        <f t="shared" si="138"/>
        <v/>
      </c>
      <c r="V228" s="94" t="str">
        <f t="shared" si="139"/>
        <v/>
      </c>
      <c r="W228" s="94" t="str">
        <f t="shared" si="151"/>
        <v/>
      </c>
      <c r="X228" s="94" t="str">
        <f t="shared" si="140"/>
        <v/>
      </c>
      <c r="Y228" s="94" t="str">
        <f t="shared" si="141"/>
        <v/>
      </c>
      <c r="Z228" s="94" t="str">
        <f t="shared" si="152"/>
        <v/>
      </c>
      <c r="AA228" s="94" t="str">
        <f t="shared" si="142"/>
        <v/>
      </c>
      <c r="AB228" s="94" t="str">
        <f t="shared" si="143"/>
        <v/>
      </c>
      <c r="AC228" s="94" t="str">
        <f t="shared" si="144"/>
        <v/>
      </c>
      <c r="AD228" s="92" t="str">
        <f t="shared" si="145"/>
        <v/>
      </c>
      <c r="AE228" s="92">
        <f t="shared" si="146"/>
        <v>0</v>
      </c>
      <c r="AF228" s="97" t="str">
        <f t="shared" si="147"/>
        <v/>
      </c>
      <c r="AG228" s="92">
        <f t="shared" si="148"/>
        <v>0</v>
      </c>
      <c r="AH228" s="92">
        <f t="shared" si="149"/>
        <v>0</v>
      </c>
    </row>
    <row r="229" spans="1:34" x14ac:dyDescent="0.25">
      <c r="A229" s="92" t="str">
        <f t="shared" si="121"/>
        <v/>
      </c>
      <c r="B229" s="49">
        <v>6298</v>
      </c>
      <c r="C229" s="115" t="s">
        <v>412</v>
      </c>
      <c r="D229" s="94" t="str">
        <f t="shared" si="122"/>
        <v/>
      </c>
      <c r="E229" s="94" t="str">
        <f t="shared" si="123"/>
        <v/>
      </c>
      <c r="F229" s="94" t="str">
        <f t="shared" si="124"/>
        <v/>
      </c>
      <c r="G229" s="94" t="str">
        <f t="shared" si="125"/>
        <v/>
      </c>
      <c r="H229" s="94" t="str">
        <f t="shared" si="126"/>
        <v/>
      </c>
      <c r="I229" s="94" t="str">
        <f t="shared" si="127"/>
        <v/>
      </c>
      <c r="J229" s="94" t="str">
        <f t="shared" si="128"/>
        <v/>
      </c>
      <c r="K229" s="94" t="str">
        <f t="shared" si="129"/>
        <v/>
      </c>
      <c r="L229" s="94" t="str">
        <f t="shared" si="130"/>
        <v/>
      </c>
      <c r="M229" s="94" t="str">
        <f t="shared" si="131"/>
        <v/>
      </c>
      <c r="N229" s="94" t="str">
        <f t="shared" si="132"/>
        <v/>
      </c>
      <c r="O229" s="94" t="str">
        <f t="shared" si="150"/>
        <v/>
      </c>
      <c r="P229" s="94" t="str">
        <f t="shared" si="133"/>
        <v/>
      </c>
      <c r="Q229" s="94" t="str">
        <f t="shared" si="134"/>
        <v/>
      </c>
      <c r="R229" s="94" t="str">
        <f t="shared" si="135"/>
        <v/>
      </c>
      <c r="S229" s="94" t="str">
        <f t="shared" si="136"/>
        <v/>
      </c>
      <c r="T229" s="94" t="str">
        <f t="shared" si="137"/>
        <v/>
      </c>
      <c r="U229" s="94" t="str">
        <f t="shared" si="138"/>
        <v/>
      </c>
      <c r="V229" s="94" t="str">
        <f t="shared" si="139"/>
        <v/>
      </c>
      <c r="W229" s="94" t="str">
        <f t="shared" si="151"/>
        <v/>
      </c>
      <c r="X229" s="94" t="str">
        <f t="shared" si="140"/>
        <v/>
      </c>
      <c r="Y229" s="94" t="str">
        <f t="shared" si="141"/>
        <v/>
      </c>
      <c r="Z229" s="94" t="str">
        <f t="shared" si="152"/>
        <v/>
      </c>
      <c r="AA229" s="94" t="str">
        <f t="shared" si="142"/>
        <v/>
      </c>
      <c r="AB229" s="94" t="str">
        <f t="shared" si="143"/>
        <v/>
      </c>
      <c r="AC229" s="94" t="str">
        <f t="shared" si="144"/>
        <v/>
      </c>
      <c r="AD229" s="92" t="str">
        <f t="shared" si="145"/>
        <v/>
      </c>
      <c r="AE229" s="92">
        <f t="shared" si="146"/>
        <v>0</v>
      </c>
      <c r="AF229" s="97" t="str">
        <f t="shared" si="147"/>
        <v/>
      </c>
      <c r="AG229" s="92">
        <f t="shared" si="148"/>
        <v>0</v>
      </c>
      <c r="AH229" s="92">
        <f t="shared" si="149"/>
        <v>0</v>
      </c>
    </row>
    <row r="230" spans="1:34" x14ac:dyDescent="0.25">
      <c r="A230" s="92" t="str">
        <f t="shared" si="121"/>
        <v/>
      </c>
      <c r="B230" s="49">
        <v>5042</v>
      </c>
      <c r="C230" s="115" t="s">
        <v>413</v>
      </c>
      <c r="D230" s="94" t="str">
        <f t="shared" si="122"/>
        <v/>
      </c>
      <c r="E230" s="94" t="str">
        <f t="shared" si="123"/>
        <v/>
      </c>
      <c r="F230" s="94" t="str">
        <f t="shared" si="124"/>
        <v/>
      </c>
      <c r="G230" s="94" t="str">
        <f t="shared" si="125"/>
        <v/>
      </c>
      <c r="H230" s="94" t="str">
        <f t="shared" si="126"/>
        <v/>
      </c>
      <c r="I230" s="94" t="str">
        <f t="shared" si="127"/>
        <v/>
      </c>
      <c r="J230" s="94" t="str">
        <f t="shared" si="128"/>
        <v/>
      </c>
      <c r="K230" s="94" t="str">
        <f t="shared" si="129"/>
        <v/>
      </c>
      <c r="L230" s="94" t="str">
        <f t="shared" si="130"/>
        <v/>
      </c>
      <c r="M230" s="94" t="str">
        <f t="shared" si="131"/>
        <v/>
      </c>
      <c r="N230" s="94" t="str">
        <f t="shared" si="132"/>
        <v/>
      </c>
      <c r="O230" s="94" t="str">
        <f t="shared" si="150"/>
        <v/>
      </c>
      <c r="P230" s="94" t="str">
        <f t="shared" si="133"/>
        <v/>
      </c>
      <c r="Q230" s="94" t="str">
        <f t="shared" si="134"/>
        <v/>
      </c>
      <c r="R230" s="94" t="str">
        <f t="shared" si="135"/>
        <v/>
      </c>
      <c r="S230" s="94" t="str">
        <f t="shared" si="136"/>
        <v/>
      </c>
      <c r="T230" s="94" t="str">
        <f t="shared" si="137"/>
        <v/>
      </c>
      <c r="U230" s="94" t="str">
        <f t="shared" si="138"/>
        <v/>
      </c>
      <c r="V230" s="94" t="str">
        <f t="shared" si="139"/>
        <v/>
      </c>
      <c r="W230" s="94" t="str">
        <f t="shared" si="151"/>
        <v/>
      </c>
      <c r="X230" s="94" t="str">
        <f t="shared" si="140"/>
        <v/>
      </c>
      <c r="Y230" s="94" t="str">
        <f t="shared" si="141"/>
        <v/>
      </c>
      <c r="Z230" s="94" t="str">
        <f t="shared" si="152"/>
        <v/>
      </c>
      <c r="AA230" s="94" t="str">
        <f t="shared" si="142"/>
        <v/>
      </c>
      <c r="AB230" s="94" t="str">
        <f t="shared" si="143"/>
        <v/>
      </c>
      <c r="AC230" s="94" t="str">
        <f t="shared" si="144"/>
        <v/>
      </c>
      <c r="AD230" s="92" t="str">
        <f t="shared" si="145"/>
        <v/>
      </c>
      <c r="AE230" s="92">
        <f t="shared" si="146"/>
        <v>0</v>
      </c>
      <c r="AF230" s="97" t="str">
        <f t="shared" si="147"/>
        <v/>
      </c>
      <c r="AG230" s="92">
        <f t="shared" si="148"/>
        <v>0</v>
      </c>
      <c r="AH230" s="92">
        <f t="shared" si="149"/>
        <v>0</v>
      </c>
    </row>
    <row r="231" spans="1:34" x14ac:dyDescent="0.25">
      <c r="A231" s="92" t="str">
        <f t="shared" si="121"/>
        <v/>
      </c>
      <c r="B231" s="49">
        <v>7888</v>
      </c>
      <c r="C231" s="115" t="s">
        <v>414</v>
      </c>
      <c r="D231" s="94" t="str">
        <f t="shared" si="122"/>
        <v/>
      </c>
      <c r="E231" s="94" t="str">
        <f t="shared" si="123"/>
        <v/>
      </c>
      <c r="F231" s="94" t="str">
        <f t="shared" si="124"/>
        <v/>
      </c>
      <c r="G231" s="94" t="str">
        <f t="shared" si="125"/>
        <v/>
      </c>
      <c r="H231" s="94" t="str">
        <f t="shared" si="126"/>
        <v/>
      </c>
      <c r="I231" s="94" t="str">
        <f t="shared" si="127"/>
        <v/>
      </c>
      <c r="J231" s="94" t="str">
        <f t="shared" si="128"/>
        <v/>
      </c>
      <c r="K231" s="94" t="str">
        <f t="shared" si="129"/>
        <v/>
      </c>
      <c r="L231" s="94" t="str">
        <f t="shared" si="130"/>
        <v/>
      </c>
      <c r="M231" s="94" t="str">
        <f t="shared" si="131"/>
        <v/>
      </c>
      <c r="N231" s="94" t="str">
        <f t="shared" si="132"/>
        <v/>
      </c>
      <c r="O231" s="94" t="str">
        <f t="shared" si="150"/>
        <v/>
      </c>
      <c r="P231" s="94" t="str">
        <f t="shared" si="133"/>
        <v/>
      </c>
      <c r="Q231" s="94" t="str">
        <f t="shared" si="134"/>
        <v/>
      </c>
      <c r="R231" s="94" t="str">
        <f t="shared" si="135"/>
        <v/>
      </c>
      <c r="S231" s="94" t="str">
        <f t="shared" si="136"/>
        <v/>
      </c>
      <c r="T231" s="94" t="str">
        <f t="shared" si="137"/>
        <v/>
      </c>
      <c r="U231" s="94" t="str">
        <f t="shared" si="138"/>
        <v/>
      </c>
      <c r="V231" s="94" t="str">
        <f t="shared" si="139"/>
        <v/>
      </c>
      <c r="W231" s="94" t="str">
        <f t="shared" si="151"/>
        <v/>
      </c>
      <c r="X231" s="94" t="str">
        <f t="shared" si="140"/>
        <v/>
      </c>
      <c r="Y231" s="94" t="str">
        <f t="shared" si="141"/>
        <v/>
      </c>
      <c r="Z231" s="94" t="str">
        <f t="shared" si="152"/>
        <v/>
      </c>
      <c r="AA231" s="94" t="str">
        <f t="shared" si="142"/>
        <v/>
      </c>
      <c r="AB231" s="94" t="str">
        <f t="shared" si="143"/>
        <v/>
      </c>
      <c r="AC231" s="94" t="str">
        <f t="shared" si="144"/>
        <v/>
      </c>
      <c r="AD231" s="92" t="str">
        <f t="shared" si="145"/>
        <v/>
      </c>
      <c r="AE231" s="92">
        <f t="shared" si="146"/>
        <v>0</v>
      </c>
      <c r="AF231" s="97" t="str">
        <f t="shared" si="147"/>
        <v/>
      </c>
      <c r="AG231" s="92">
        <f t="shared" si="148"/>
        <v>0</v>
      </c>
      <c r="AH231" s="92">
        <f t="shared" si="149"/>
        <v>0</v>
      </c>
    </row>
    <row r="232" spans="1:34" x14ac:dyDescent="0.25">
      <c r="A232" s="92" t="str">
        <f t="shared" si="121"/>
        <v/>
      </c>
      <c r="B232" s="49">
        <v>2763</v>
      </c>
      <c r="C232" s="115" t="s">
        <v>416</v>
      </c>
      <c r="D232" s="94" t="str">
        <f t="shared" si="122"/>
        <v/>
      </c>
      <c r="E232" s="94" t="str">
        <f t="shared" si="123"/>
        <v/>
      </c>
      <c r="F232" s="94" t="str">
        <f t="shared" si="124"/>
        <v/>
      </c>
      <c r="G232" s="94" t="str">
        <f t="shared" si="125"/>
        <v/>
      </c>
      <c r="H232" s="94" t="str">
        <f t="shared" si="126"/>
        <v/>
      </c>
      <c r="I232" s="94" t="str">
        <f t="shared" si="127"/>
        <v/>
      </c>
      <c r="J232" s="94" t="str">
        <f t="shared" si="128"/>
        <v/>
      </c>
      <c r="K232" s="94" t="str">
        <f t="shared" si="129"/>
        <v/>
      </c>
      <c r="L232" s="94" t="str">
        <f t="shared" si="130"/>
        <v/>
      </c>
      <c r="M232" s="94" t="str">
        <f t="shared" si="131"/>
        <v/>
      </c>
      <c r="N232" s="94" t="str">
        <f t="shared" si="132"/>
        <v/>
      </c>
      <c r="O232" s="94" t="str">
        <f t="shared" si="150"/>
        <v/>
      </c>
      <c r="P232" s="94" t="str">
        <f t="shared" si="133"/>
        <v/>
      </c>
      <c r="Q232" s="94" t="str">
        <f t="shared" si="134"/>
        <v/>
      </c>
      <c r="R232" s="94" t="str">
        <f t="shared" si="135"/>
        <v/>
      </c>
      <c r="S232" s="94" t="str">
        <f t="shared" si="136"/>
        <v/>
      </c>
      <c r="T232" s="94" t="str">
        <f t="shared" si="137"/>
        <v/>
      </c>
      <c r="U232" s="94" t="str">
        <f t="shared" si="138"/>
        <v/>
      </c>
      <c r="V232" s="94" t="str">
        <f t="shared" si="139"/>
        <v/>
      </c>
      <c r="W232" s="94" t="str">
        <f t="shared" si="151"/>
        <v/>
      </c>
      <c r="X232" s="94" t="str">
        <f t="shared" si="140"/>
        <v/>
      </c>
      <c r="Y232" s="94" t="str">
        <f t="shared" si="141"/>
        <v/>
      </c>
      <c r="Z232" s="94" t="str">
        <f t="shared" si="152"/>
        <v/>
      </c>
      <c r="AA232" s="94" t="str">
        <f t="shared" si="142"/>
        <v/>
      </c>
      <c r="AB232" s="94" t="str">
        <f t="shared" si="143"/>
        <v/>
      </c>
      <c r="AC232" s="94" t="str">
        <f t="shared" si="144"/>
        <v/>
      </c>
      <c r="AD232" s="92" t="str">
        <f t="shared" si="145"/>
        <v/>
      </c>
      <c r="AE232" s="92">
        <f t="shared" si="146"/>
        <v>0</v>
      </c>
      <c r="AF232" s="97" t="str">
        <f t="shared" si="147"/>
        <v/>
      </c>
      <c r="AG232" s="92">
        <f t="shared" si="148"/>
        <v>0</v>
      </c>
      <c r="AH232" s="92">
        <f t="shared" si="149"/>
        <v>0</v>
      </c>
    </row>
    <row r="233" spans="1:34" x14ac:dyDescent="0.25">
      <c r="A233" s="92" t="str">
        <f t="shared" si="121"/>
        <v/>
      </c>
      <c r="B233" s="49">
        <v>2899</v>
      </c>
      <c r="C233" s="115" t="s">
        <v>417</v>
      </c>
      <c r="D233" s="94" t="str">
        <f t="shared" si="122"/>
        <v/>
      </c>
      <c r="E233" s="94" t="str">
        <f t="shared" si="123"/>
        <v/>
      </c>
      <c r="F233" s="94" t="str">
        <f t="shared" si="124"/>
        <v/>
      </c>
      <c r="G233" s="94" t="str">
        <f t="shared" si="125"/>
        <v/>
      </c>
      <c r="H233" s="94" t="str">
        <f t="shared" si="126"/>
        <v/>
      </c>
      <c r="I233" s="94" t="str">
        <f t="shared" si="127"/>
        <v/>
      </c>
      <c r="J233" s="94" t="str">
        <f t="shared" si="128"/>
        <v/>
      </c>
      <c r="K233" s="94" t="str">
        <f t="shared" si="129"/>
        <v/>
      </c>
      <c r="L233" s="94" t="str">
        <f t="shared" si="130"/>
        <v/>
      </c>
      <c r="M233" s="94" t="str">
        <f t="shared" si="131"/>
        <v/>
      </c>
      <c r="N233" s="94" t="str">
        <f t="shared" si="132"/>
        <v/>
      </c>
      <c r="O233" s="94" t="str">
        <f t="shared" si="150"/>
        <v/>
      </c>
      <c r="P233" s="94" t="str">
        <f t="shared" si="133"/>
        <v/>
      </c>
      <c r="Q233" s="94" t="str">
        <f t="shared" si="134"/>
        <v/>
      </c>
      <c r="R233" s="94" t="str">
        <f t="shared" si="135"/>
        <v/>
      </c>
      <c r="S233" s="94" t="str">
        <f t="shared" si="136"/>
        <v/>
      </c>
      <c r="T233" s="94" t="str">
        <f t="shared" si="137"/>
        <v/>
      </c>
      <c r="U233" s="94" t="str">
        <f t="shared" si="138"/>
        <v/>
      </c>
      <c r="V233" s="94" t="str">
        <f t="shared" si="139"/>
        <v/>
      </c>
      <c r="W233" s="94" t="str">
        <f t="shared" si="151"/>
        <v/>
      </c>
      <c r="X233" s="94" t="str">
        <f t="shared" si="140"/>
        <v/>
      </c>
      <c r="Y233" s="94" t="str">
        <f t="shared" si="141"/>
        <v/>
      </c>
      <c r="Z233" s="94" t="str">
        <f t="shared" si="152"/>
        <v/>
      </c>
      <c r="AA233" s="94" t="str">
        <f t="shared" si="142"/>
        <v/>
      </c>
      <c r="AB233" s="94" t="str">
        <f t="shared" si="143"/>
        <v/>
      </c>
      <c r="AC233" s="94" t="str">
        <f t="shared" si="144"/>
        <v/>
      </c>
      <c r="AD233" s="92" t="str">
        <f t="shared" si="145"/>
        <v/>
      </c>
      <c r="AE233" s="92">
        <f t="shared" si="146"/>
        <v>0</v>
      </c>
      <c r="AF233" s="97" t="str">
        <f t="shared" si="147"/>
        <v/>
      </c>
      <c r="AG233" s="92">
        <f t="shared" si="148"/>
        <v>0</v>
      </c>
      <c r="AH233" s="92">
        <f t="shared" si="149"/>
        <v>0</v>
      </c>
    </row>
    <row r="234" spans="1:34" x14ac:dyDescent="0.25">
      <c r="A234" s="92" t="str">
        <f t="shared" si="121"/>
        <v/>
      </c>
      <c r="B234" s="49">
        <v>1374</v>
      </c>
      <c r="C234" s="115" t="s">
        <v>418</v>
      </c>
      <c r="D234" s="94" t="str">
        <f t="shared" si="122"/>
        <v/>
      </c>
      <c r="E234" s="94" t="str">
        <f t="shared" si="123"/>
        <v/>
      </c>
      <c r="F234" s="94" t="str">
        <f t="shared" si="124"/>
        <v/>
      </c>
      <c r="G234" s="94" t="str">
        <f t="shared" si="125"/>
        <v/>
      </c>
      <c r="H234" s="94" t="str">
        <f t="shared" si="126"/>
        <v/>
      </c>
      <c r="I234" s="94" t="str">
        <f t="shared" si="127"/>
        <v/>
      </c>
      <c r="J234" s="94" t="str">
        <f t="shared" si="128"/>
        <v/>
      </c>
      <c r="K234" s="94" t="str">
        <f t="shared" si="129"/>
        <v/>
      </c>
      <c r="L234" s="94" t="str">
        <f t="shared" si="130"/>
        <v/>
      </c>
      <c r="M234" s="94" t="str">
        <f t="shared" si="131"/>
        <v/>
      </c>
      <c r="N234" s="94" t="str">
        <f t="shared" si="132"/>
        <v/>
      </c>
      <c r="O234" s="94" t="str">
        <f t="shared" si="150"/>
        <v/>
      </c>
      <c r="P234" s="94" t="str">
        <f t="shared" si="133"/>
        <v/>
      </c>
      <c r="Q234" s="94" t="str">
        <f t="shared" si="134"/>
        <v/>
      </c>
      <c r="R234" s="94" t="str">
        <f t="shared" si="135"/>
        <v/>
      </c>
      <c r="S234" s="94" t="str">
        <f t="shared" si="136"/>
        <v/>
      </c>
      <c r="T234" s="94" t="str">
        <f t="shared" si="137"/>
        <v/>
      </c>
      <c r="U234" s="94" t="str">
        <f t="shared" si="138"/>
        <v/>
      </c>
      <c r="V234" s="94" t="str">
        <f t="shared" si="139"/>
        <v/>
      </c>
      <c r="W234" s="94" t="str">
        <f t="shared" si="151"/>
        <v/>
      </c>
      <c r="X234" s="94" t="str">
        <f t="shared" si="140"/>
        <v/>
      </c>
      <c r="Y234" s="94" t="str">
        <f t="shared" si="141"/>
        <v/>
      </c>
      <c r="Z234" s="94" t="str">
        <f t="shared" si="152"/>
        <v/>
      </c>
      <c r="AA234" s="94" t="str">
        <f t="shared" si="142"/>
        <v/>
      </c>
      <c r="AB234" s="94" t="str">
        <f t="shared" si="143"/>
        <v/>
      </c>
      <c r="AC234" s="94" t="str">
        <f t="shared" si="144"/>
        <v/>
      </c>
      <c r="AD234" s="92" t="str">
        <f t="shared" si="145"/>
        <v/>
      </c>
      <c r="AE234" s="92">
        <f t="shared" si="146"/>
        <v>0</v>
      </c>
      <c r="AF234" s="97" t="str">
        <f t="shared" si="147"/>
        <v/>
      </c>
      <c r="AG234" s="92">
        <f t="shared" si="148"/>
        <v>0</v>
      </c>
      <c r="AH234" s="92">
        <f t="shared" si="149"/>
        <v>0</v>
      </c>
    </row>
    <row r="235" spans="1:34" x14ac:dyDescent="0.25">
      <c r="A235" s="92" t="str">
        <f t="shared" si="121"/>
        <v/>
      </c>
      <c r="B235" s="49">
        <v>7584</v>
      </c>
      <c r="C235" s="115" t="s">
        <v>419</v>
      </c>
      <c r="D235" s="94" t="str">
        <f t="shared" si="122"/>
        <v/>
      </c>
      <c r="E235" s="94" t="str">
        <f t="shared" si="123"/>
        <v/>
      </c>
      <c r="F235" s="94" t="str">
        <f t="shared" si="124"/>
        <v/>
      </c>
      <c r="G235" s="94" t="str">
        <f t="shared" si="125"/>
        <v/>
      </c>
      <c r="H235" s="94" t="str">
        <f t="shared" si="126"/>
        <v/>
      </c>
      <c r="I235" s="94" t="str">
        <f t="shared" si="127"/>
        <v/>
      </c>
      <c r="J235" s="94" t="str">
        <f t="shared" si="128"/>
        <v/>
      </c>
      <c r="K235" s="94" t="str">
        <f t="shared" si="129"/>
        <v/>
      </c>
      <c r="L235" s="94" t="str">
        <f t="shared" si="130"/>
        <v/>
      </c>
      <c r="M235" s="94" t="str">
        <f t="shared" si="131"/>
        <v/>
      </c>
      <c r="N235" s="94" t="str">
        <f t="shared" si="132"/>
        <v/>
      </c>
      <c r="O235" s="94" t="str">
        <f t="shared" ref="O235:O266" si="153">IFERROR(VLOOKUP($B235,_1aw12,2,FALSE),"")</f>
        <v/>
      </c>
      <c r="P235" s="94" t="str">
        <f t="shared" si="133"/>
        <v/>
      </c>
      <c r="Q235" s="94" t="str">
        <f t="shared" si="134"/>
        <v/>
      </c>
      <c r="R235" s="94" t="str">
        <f t="shared" si="135"/>
        <v/>
      </c>
      <c r="S235" s="94" t="str">
        <f t="shared" si="136"/>
        <v/>
      </c>
      <c r="T235" s="94" t="str">
        <f t="shared" si="137"/>
        <v/>
      </c>
      <c r="U235" s="94" t="str">
        <f t="shared" si="138"/>
        <v/>
      </c>
      <c r="V235" s="94" t="str">
        <f t="shared" si="139"/>
        <v/>
      </c>
      <c r="W235" s="94" t="str">
        <f t="shared" ref="W235:W266" si="154">IFERROR(VLOOKUP($B235,_1aw20,2,FALSE),"")</f>
        <v/>
      </c>
      <c r="X235" s="94" t="str">
        <f t="shared" si="140"/>
        <v/>
      </c>
      <c r="Y235" s="94" t="str">
        <f t="shared" si="141"/>
        <v/>
      </c>
      <c r="Z235" s="94" t="str">
        <f t="shared" ref="Z235:Z266" si="155">IFERROR(VLOOKUP($B235,_1aw23,2,FALSE),"")</f>
        <v/>
      </c>
      <c r="AA235" s="94" t="str">
        <f t="shared" si="142"/>
        <v/>
      </c>
      <c r="AB235" s="94" t="str">
        <f t="shared" si="143"/>
        <v/>
      </c>
      <c r="AC235" s="94" t="str">
        <f t="shared" si="144"/>
        <v/>
      </c>
      <c r="AD235" s="92" t="str">
        <f t="shared" si="145"/>
        <v/>
      </c>
      <c r="AE235" s="92">
        <f t="shared" si="146"/>
        <v>0</v>
      </c>
      <c r="AF235" s="97" t="str">
        <f t="shared" si="147"/>
        <v/>
      </c>
      <c r="AG235" s="92">
        <f t="shared" si="148"/>
        <v>0</v>
      </c>
      <c r="AH235" s="92">
        <f t="shared" si="149"/>
        <v>0</v>
      </c>
    </row>
    <row r="236" spans="1:34" x14ac:dyDescent="0.25">
      <c r="A236" s="92" t="str">
        <f t="shared" si="121"/>
        <v/>
      </c>
      <c r="B236" s="49">
        <v>389</v>
      </c>
      <c r="C236" s="115" t="s">
        <v>420</v>
      </c>
      <c r="D236" s="94" t="str">
        <f t="shared" si="122"/>
        <v/>
      </c>
      <c r="E236" s="94" t="str">
        <f t="shared" si="123"/>
        <v/>
      </c>
      <c r="F236" s="94" t="str">
        <f t="shared" si="124"/>
        <v/>
      </c>
      <c r="G236" s="94" t="str">
        <f t="shared" si="125"/>
        <v/>
      </c>
      <c r="H236" s="94" t="str">
        <f t="shared" si="126"/>
        <v/>
      </c>
      <c r="I236" s="94" t="str">
        <f t="shared" si="127"/>
        <v/>
      </c>
      <c r="J236" s="94" t="str">
        <f t="shared" si="128"/>
        <v/>
      </c>
      <c r="K236" s="94" t="str">
        <f t="shared" si="129"/>
        <v/>
      </c>
      <c r="L236" s="94" t="str">
        <f t="shared" si="130"/>
        <v/>
      </c>
      <c r="M236" s="94" t="str">
        <f t="shared" si="131"/>
        <v/>
      </c>
      <c r="N236" s="94" t="str">
        <f t="shared" si="132"/>
        <v/>
      </c>
      <c r="O236" s="94" t="str">
        <f t="shared" si="153"/>
        <v/>
      </c>
      <c r="P236" s="94" t="str">
        <f t="shared" si="133"/>
        <v/>
      </c>
      <c r="Q236" s="94" t="str">
        <f t="shared" si="134"/>
        <v/>
      </c>
      <c r="R236" s="94" t="str">
        <f t="shared" si="135"/>
        <v/>
      </c>
      <c r="S236" s="94" t="str">
        <f t="shared" si="136"/>
        <v/>
      </c>
      <c r="T236" s="94" t="str">
        <f t="shared" si="137"/>
        <v/>
      </c>
      <c r="U236" s="94" t="str">
        <f t="shared" si="138"/>
        <v/>
      </c>
      <c r="V236" s="94" t="str">
        <f t="shared" si="139"/>
        <v/>
      </c>
      <c r="W236" s="94" t="str">
        <f t="shared" si="154"/>
        <v/>
      </c>
      <c r="X236" s="94" t="str">
        <f t="shared" si="140"/>
        <v/>
      </c>
      <c r="Y236" s="94" t="str">
        <f t="shared" si="141"/>
        <v/>
      </c>
      <c r="Z236" s="94" t="str">
        <f t="shared" si="155"/>
        <v/>
      </c>
      <c r="AA236" s="94" t="str">
        <f t="shared" si="142"/>
        <v/>
      </c>
      <c r="AB236" s="94" t="str">
        <f t="shared" si="143"/>
        <v/>
      </c>
      <c r="AC236" s="94" t="str">
        <f t="shared" si="144"/>
        <v/>
      </c>
      <c r="AD236" s="92" t="str">
        <f t="shared" si="145"/>
        <v/>
      </c>
      <c r="AE236" s="92">
        <f t="shared" si="146"/>
        <v>0</v>
      </c>
      <c r="AF236" s="97" t="str">
        <f t="shared" si="147"/>
        <v/>
      </c>
      <c r="AG236" s="92">
        <f t="shared" si="148"/>
        <v>0</v>
      </c>
      <c r="AH236" s="92">
        <f t="shared" si="149"/>
        <v>0</v>
      </c>
    </row>
    <row r="237" spans="1:34" x14ac:dyDescent="0.25">
      <c r="A237" s="92" t="str">
        <f t="shared" si="121"/>
        <v/>
      </c>
      <c r="B237" s="49">
        <v>8714</v>
      </c>
      <c r="C237" s="115" t="s">
        <v>421</v>
      </c>
      <c r="D237" s="94" t="str">
        <f t="shared" si="122"/>
        <v/>
      </c>
      <c r="E237" s="94" t="str">
        <f t="shared" si="123"/>
        <v/>
      </c>
      <c r="F237" s="94" t="str">
        <f t="shared" si="124"/>
        <v/>
      </c>
      <c r="G237" s="94" t="str">
        <f t="shared" si="125"/>
        <v/>
      </c>
      <c r="H237" s="94" t="str">
        <f t="shared" si="126"/>
        <v/>
      </c>
      <c r="I237" s="94" t="str">
        <f t="shared" si="127"/>
        <v/>
      </c>
      <c r="J237" s="94" t="str">
        <f t="shared" si="128"/>
        <v/>
      </c>
      <c r="K237" s="94" t="str">
        <f t="shared" si="129"/>
        <v/>
      </c>
      <c r="L237" s="94" t="str">
        <f t="shared" si="130"/>
        <v/>
      </c>
      <c r="M237" s="94" t="str">
        <f t="shared" si="131"/>
        <v/>
      </c>
      <c r="N237" s="94" t="str">
        <f t="shared" si="132"/>
        <v/>
      </c>
      <c r="O237" s="94" t="str">
        <f t="shared" si="153"/>
        <v/>
      </c>
      <c r="P237" s="94" t="str">
        <f t="shared" si="133"/>
        <v/>
      </c>
      <c r="Q237" s="94" t="str">
        <f t="shared" si="134"/>
        <v/>
      </c>
      <c r="R237" s="94" t="str">
        <f t="shared" si="135"/>
        <v/>
      </c>
      <c r="S237" s="94" t="str">
        <f t="shared" si="136"/>
        <v/>
      </c>
      <c r="T237" s="94" t="str">
        <f t="shared" si="137"/>
        <v/>
      </c>
      <c r="U237" s="94" t="str">
        <f t="shared" si="138"/>
        <v/>
      </c>
      <c r="V237" s="94" t="str">
        <f t="shared" si="139"/>
        <v/>
      </c>
      <c r="W237" s="94" t="str">
        <f t="shared" si="154"/>
        <v/>
      </c>
      <c r="X237" s="94" t="str">
        <f t="shared" si="140"/>
        <v/>
      </c>
      <c r="Y237" s="94" t="str">
        <f t="shared" si="141"/>
        <v/>
      </c>
      <c r="Z237" s="94" t="str">
        <f t="shared" si="155"/>
        <v/>
      </c>
      <c r="AA237" s="94" t="str">
        <f t="shared" si="142"/>
        <v/>
      </c>
      <c r="AB237" s="94" t="str">
        <f t="shared" si="143"/>
        <v/>
      </c>
      <c r="AC237" s="94" t="str">
        <f t="shared" si="144"/>
        <v/>
      </c>
      <c r="AD237" s="92" t="str">
        <f t="shared" si="145"/>
        <v/>
      </c>
      <c r="AE237" s="92">
        <f t="shared" si="146"/>
        <v>0</v>
      </c>
      <c r="AF237" s="97" t="str">
        <f t="shared" si="147"/>
        <v/>
      </c>
      <c r="AG237" s="92">
        <f t="shared" si="148"/>
        <v>0</v>
      </c>
      <c r="AH237" s="92">
        <f t="shared" si="149"/>
        <v>0</v>
      </c>
    </row>
    <row r="238" spans="1:34" x14ac:dyDescent="0.25">
      <c r="A238" s="92" t="str">
        <f t="shared" si="121"/>
        <v/>
      </c>
      <c r="B238" s="49">
        <v>3727</v>
      </c>
      <c r="C238" s="115" t="s">
        <v>424</v>
      </c>
      <c r="D238" s="94" t="str">
        <f t="shared" si="122"/>
        <v/>
      </c>
      <c r="E238" s="94" t="str">
        <f t="shared" si="123"/>
        <v/>
      </c>
      <c r="F238" s="94" t="str">
        <f t="shared" si="124"/>
        <v/>
      </c>
      <c r="G238" s="94" t="str">
        <f t="shared" si="125"/>
        <v/>
      </c>
      <c r="H238" s="94" t="str">
        <f t="shared" si="126"/>
        <v/>
      </c>
      <c r="I238" s="94" t="str">
        <f t="shared" si="127"/>
        <v/>
      </c>
      <c r="J238" s="94" t="str">
        <f t="shared" si="128"/>
        <v/>
      </c>
      <c r="K238" s="94" t="str">
        <f t="shared" si="129"/>
        <v/>
      </c>
      <c r="L238" s="94" t="str">
        <f t="shared" si="130"/>
        <v/>
      </c>
      <c r="M238" s="94" t="str">
        <f t="shared" si="131"/>
        <v/>
      </c>
      <c r="N238" s="94" t="str">
        <f t="shared" si="132"/>
        <v/>
      </c>
      <c r="O238" s="94" t="str">
        <f t="shared" si="153"/>
        <v/>
      </c>
      <c r="P238" s="94" t="str">
        <f t="shared" si="133"/>
        <v/>
      </c>
      <c r="Q238" s="94" t="str">
        <f t="shared" si="134"/>
        <v/>
      </c>
      <c r="R238" s="94" t="str">
        <f t="shared" si="135"/>
        <v/>
      </c>
      <c r="S238" s="94" t="str">
        <f t="shared" si="136"/>
        <v/>
      </c>
      <c r="T238" s="94" t="str">
        <f t="shared" si="137"/>
        <v/>
      </c>
      <c r="U238" s="94" t="str">
        <f t="shared" si="138"/>
        <v/>
      </c>
      <c r="V238" s="94" t="str">
        <f t="shared" si="139"/>
        <v/>
      </c>
      <c r="W238" s="94" t="str">
        <f t="shared" si="154"/>
        <v/>
      </c>
      <c r="X238" s="94" t="str">
        <f t="shared" si="140"/>
        <v/>
      </c>
      <c r="Y238" s="94" t="str">
        <f t="shared" si="141"/>
        <v/>
      </c>
      <c r="Z238" s="94" t="str">
        <f t="shared" si="155"/>
        <v/>
      </c>
      <c r="AA238" s="94" t="str">
        <f t="shared" si="142"/>
        <v/>
      </c>
      <c r="AB238" s="94" t="str">
        <f t="shared" si="143"/>
        <v/>
      </c>
      <c r="AC238" s="94" t="str">
        <f t="shared" si="144"/>
        <v/>
      </c>
      <c r="AD238" s="92" t="str">
        <f t="shared" si="145"/>
        <v/>
      </c>
      <c r="AE238" s="92">
        <f t="shared" si="146"/>
        <v>0</v>
      </c>
      <c r="AF238" s="97" t="str">
        <f t="shared" si="147"/>
        <v/>
      </c>
      <c r="AG238" s="92">
        <f t="shared" si="148"/>
        <v>0</v>
      </c>
      <c r="AH238" s="92">
        <f t="shared" si="149"/>
        <v>0</v>
      </c>
    </row>
    <row r="239" spans="1:34" x14ac:dyDescent="0.25">
      <c r="A239" s="92" t="str">
        <f t="shared" si="121"/>
        <v/>
      </c>
      <c r="B239" s="49">
        <v>1216</v>
      </c>
      <c r="C239" s="115" t="s">
        <v>425</v>
      </c>
      <c r="D239" s="94" t="str">
        <f t="shared" si="122"/>
        <v/>
      </c>
      <c r="E239" s="94" t="str">
        <f t="shared" si="123"/>
        <v/>
      </c>
      <c r="F239" s="94" t="str">
        <f t="shared" si="124"/>
        <v/>
      </c>
      <c r="G239" s="94" t="str">
        <f t="shared" si="125"/>
        <v/>
      </c>
      <c r="H239" s="94" t="str">
        <f t="shared" si="126"/>
        <v/>
      </c>
      <c r="I239" s="94" t="str">
        <f t="shared" si="127"/>
        <v/>
      </c>
      <c r="J239" s="94" t="str">
        <f t="shared" si="128"/>
        <v/>
      </c>
      <c r="K239" s="94" t="str">
        <f t="shared" si="129"/>
        <v/>
      </c>
      <c r="L239" s="94" t="str">
        <f t="shared" si="130"/>
        <v/>
      </c>
      <c r="M239" s="94" t="str">
        <f t="shared" si="131"/>
        <v/>
      </c>
      <c r="N239" s="94" t="str">
        <f t="shared" si="132"/>
        <v/>
      </c>
      <c r="O239" s="94" t="str">
        <f t="shared" si="153"/>
        <v/>
      </c>
      <c r="P239" s="94" t="str">
        <f t="shared" si="133"/>
        <v/>
      </c>
      <c r="Q239" s="94" t="str">
        <f t="shared" si="134"/>
        <v/>
      </c>
      <c r="R239" s="94" t="str">
        <f t="shared" si="135"/>
        <v/>
      </c>
      <c r="S239" s="94" t="str">
        <f t="shared" si="136"/>
        <v/>
      </c>
      <c r="T239" s="94" t="str">
        <f t="shared" si="137"/>
        <v/>
      </c>
      <c r="U239" s="94" t="str">
        <f t="shared" si="138"/>
        <v/>
      </c>
      <c r="V239" s="94" t="str">
        <f t="shared" si="139"/>
        <v/>
      </c>
      <c r="W239" s="94" t="str">
        <f t="shared" si="154"/>
        <v/>
      </c>
      <c r="X239" s="94" t="str">
        <f t="shared" si="140"/>
        <v/>
      </c>
      <c r="Y239" s="94" t="str">
        <f t="shared" si="141"/>
        <v/>
      </c>
      <c r="Z239" s="94" t="str">
        <f t="shared" si="155"/>
        <v/>
      </c>
      <c r="AA239" s="94" t="str">
        <f t="shared" si="142"/>
        <v/>
      </c>
      <c r="AB239" s="94" t="str">
        <f t="shared" si="143"/>
        <v/>
      </c>
      <c r="AC239" s="94" t="str">
        <f t="shared" si="144"/>
        <v/>
      </c>
      <c r="AD239" s="92" t="str">
        <f t="shared" si="145"/>
        <v/>
      </c>
      <c r="AE239" s="92">
        <f t="shared" si="146"/>
        <v>0</v>
      </c>
      <c r="AF239" s="97" t="str">
        <f t="shared" si="147"/>
        <v/>
      </c>
      <c r="AG239" s="92">
        <f t="shared" si="148"/>
        <v>0</v>
      </c>
      <c r="AH239" s="92">
        <f t="shared" si="149"/>
        <v>0</v>
      </c>
    </row>
    <row r="240" spans="1:34" x14ac:dyDescent="0.25">
      <c r="A240" s="92" t="str">
        <f t="shared" si="121"/>
        <v/>
      </c>
      <c r="B240" s="49">
        <v>2199</v>
      </c>
      <c r="C240" s="115" t="s">
        <v>426</v>
      </c>
      <c r="D240" s="94" t="str">
        <f t="shared" si="122"/>
        <v/>
      </c>
      <c r="E240" s="94" t="str">
        <f t="shared" si="123"/>
        <v/>
      </c>
      <c r="F240" s="94" t="str">
        <f t="shared" si="124"/>
        <v/>
      </c>
      <c r="G240" s="94" t="str">
        <f t="shared" si="125"/>
        <v/>
      </c>
      <c r="H240" s="94" t="str">
        <f t="shared" si="126"/>
        <v/>
      </c>
      <c r="I240" s="94" t="str">
        <f t="shared" si="127"/>
        <v/>
      </c>
      <c r="J240" s="94" t="str">
        <f t="shared" si="128"/>
        <v/>
      </c>
      <c r="K240" s="94" t="str">
        <f t="shared" si="129"/>
        <v/>
      </c>
      <c r="L240" s="94" t="str">
        <f t="shared" si="130"/>
        <v/>
      </c>
      <c r="M240" s="94" t="str">
        <f t="shared" si="131"/>
        <v/>
      </c>
      <c r="N240" s="94" t="str">
        <f t="shared" si="132"/>
        <v/>
      </c>
      <c r="O240" s="94" t="str">
        <f t="shared" si="153"/>
        <v/>
      </c>
      <c r="P240" s="94" t="str">
        <f t="shared" si="133"/>
        <v/>
      </c>
      <c r="Q240" s="94" t="str">
        <f t="shared" si="134"/>
        <v/>
      </c>
      <c r="R240" s="94" t="str">
        <f t="shared" si="135"/>
        <v/>
      </c>
      <c r="S240" s="94" t="str">
        <f t="shared" si="136"/>
        <v/>
      </c>
      <c r="T240" s="94" t="str">
        <f t="shared" si="137"/>
        <v/>
      </c>
      <c r="U240" s="94" t="str">
        <f t="shared" si="138"/>
        <v/>
      </c>
      <c r="V240" s="94" t="str">
        <f t="shared" si="139"/>
        <v/>
      </c>
      <c r="W240" s="94" t="str">
        <f t="shared" si="154"/>
        <v/>
      </c>
      <c r="X240" s="94" t="str">
        <f t="shared" si="140"/>
        <v/>
      </c>
      <c r="Y240" s="94" t="str">
        <f t="shared" si="141"/>
        <v/>
      </c>
      <c r="Z240" s="94" t="str">
        <f t="shared" si="155"/>
        <v/>
      </c>
      <c r="AA240" s="94" t="str">
        <f t="shared" si="142"/>
        <v/>
      </c>
      <c r="AB240" s="94" t="str">
        <f t="shared" si="143"/>
        <v/>
      </c>
      <c r="AC240" s="94" t="str">
        <f t="shared" si="144"/>
        <v/>
      </c>
      <c r="AD240" s="92" t="str">
        <f t="shared" si="145"/>
        <v/>
      </c>
      <c r="AE240" s="92">
        <f t="shared" si="146"/>
        <v>0</v>
      </c>
      <c r="AF240" s="97" t="str">
        <f t="shared" si="147"/>
        <v/>
      </c>
      <c r="AG240" s="92">
        <f t="shared" si="148"/>
        <v>0</v>
      </c>
      <c r="AH240" s="92">
        <f t="shared" si="149"/>
        <v>0</v>
      </c>
    </row>
    <row r="241" spans="1:34" x14ac:dyDescent="0.25">
      <c r="A241" s="92" t="str">
        <f t="shared" si="121"/>
        <v/>
      </c>
      <c r="B241" s="49">
        <v>1769</v>
      </c>
      <c r="C241" s="115" t="s">
        <v>782</v>
      </c>
      <c r="D241" s="94" t="str">
        <f t="shared" si="122"/>
        <v/>
      </c>
      <c r="E241" s="94" t="str">
        <f t="shared" si="123"/>
        <v/>
      </c>
      <c r="F241" s="94" t="str">
        <f t="shared" si="124"/>
        <v/>
      </c>
      <c r="G241" s="94" t="str">
        <f t="shared" si="125"/>
        <v/>
      </c>
      <c r="H241" s="94" t="str">
        <f t="shared" si="126"/>
        <v/>
      </c>
      <c r="I241" s="94" t="str">
        <f t="shared" si="127"/>
        <v/>
      </c>
      <c r="J241" s="94" t="str">
        <f t="shared" si="128"/>
        <v/>
      </c>
      <c r="K241" s="94" t="str">
        <f t="shared" si="129"/>
        <v/>
      </c>
      <c r="L241" s="94" t="str">
        <f t="shared" si="130"/>
        <v/>
      </c>
      <c r="M241" s="94" t="str">
        <f t="shared" si="131"/>
        <v/>
      </c>
      <c r="N241" s="94" t="str">
        <f t="shared" si="132"/>
        <v/>
      </c>
      <c r="O241" s="94" t="str">
        <f t="shared" si="153"/>
        <v/>
      </c>
      <c r="P241" s="94" t="str">
        <f t="shared" si="133"/>
        <v/>
      </c>
      <c r="Q241" s="94" t="str">
        <f t="shared" si="134"/>
        <v/>
      </c>
      <c r="R241" s="94" t="str">
        <f t="shared" si="135"/>
        <v/>
      </c>
      <c r="S241" s="94" t="str">
        <f t="shared" si="136"/>
        <v/>
      </c>
      <c r="T241" s="94" t="str">
        <f t="shared" si="137"/>
        <v/>
      </c>
      <c r="U241" s="94" t="str">
        <f t="shared" si="138"/>
        <v/>
      </c>
      <c r="V241" s="94" t="str">
        <f t="shared" si="139"/>
        <v/>
      </c>
      <c r="W241" s="94" t="str">
        <f t="shared" si="154"/>
        <v/>
      </c>
      <c r="X241" s="94" t="str">
        <f t="shared" si="140"/>
        <v/>
      </c>
      <c r="Y241" s="94" t="str">
        <f t="shared" si="141"/>
        <v/>
      </c>
      <c r="Z241" s="94" t="str">
        <f t="shared" si="155"/>
        <v/>
      </c>
      <c r="AA241" s="94" t="str">
        <f t="shared" si="142"/>
        <v/>
      </c>
      <c r="AB241" s="94" t="str">
        <f t="shared" si="143"/>
        <v/>
      </c>
      <c r="AC241" s="94" t="str">
        <f t="shared" si="144"/>
        <v/>
      </c>
      <c r="AD241" s="92" t="str">
        <f t="shared" si="145"/>
        <v/>
      </c>
      <c r="AE241" s="92">
        <f t="shared" si="146"/>
        <v>0</v>
      </c>
      <c r="AF241" s="97" t="str">
        <f t="shared" si="147"/>
        <v/>
      </c>
      <c r="AG241" s="92">
        <f t="shared" si="148"/>
        <v>0</v>
      </c>
      <c r="AH241" s="92">
        <f t="shared" si="149"/>
        <v>0</v>
      </c>
    </row>
    <row r="242" spans="1:34" x14ac:dyDescent="0.25">
      <c r="A242" s="92" t="str">
        <f t="shared" si="121"/>
        <v/>
      </c>
      <c r="B242" s="49">
        <v>7887</v>
      </c>
      <c r="C242" s="115" t="s">
        <v>427</v>
      </c>
      <c r="D242" s="94" t="str">
        <f t="shared" si="122"/>
        <v/>
      </c>
      <c r="E242" s="94" t="str">
        <f t="shared" si="123"/>
        <v/>
      </c>
      <c r="F242" s="94" t="str">
        <f t="shared" si="124"/>
        <v/>
      </c>
      <c r="G242" s="94" t="str">
        <f t="shared" si="125"/>
        <v/>
      </c>
      <c r="H242" s="94" t="str">
        <f t="shared" si="126"/>
        <v/>
      </c>
      <c r="I242" s="94" t="str">
        <f t="shared" si="127"/>
        <v/>
      </c>
      <c r="J242" s="94" t="str">
        <f t="shared" si="128"/>
        <v/>
      </c>
      <c r="K242" s="94" t="str">
        <f t="shared" si="129"/>
        <v/>
      </c>
      <c r="L242" s="94" t="str">
        <f t="shared" si="130"/>
        <v/>
      </c>
      <c r="M242" s="94" t="str">
        <f t="shared" si="131"/>
        <v/>
      </c>
      <c r="N242" s="94" t="str">
        <f t="shared" si="132"/>
        <v/>
      </c>
      <c r="O242" s="94" t="str">
        <f t="shared" si="153"/>
        <v/>
      </c>
      <c r="P242" s="94" t="str">
        <f t="shared" si="133"/>
        <v/>
      </c>
      <c r="Q242" s="94" t="str">
        <f t="shared" si="134"/>
        <v/>
      </c>
      <c r="R242" s="94" t="str">
        <f t="shared" si="135"/>
        <v/>
      </c>
      <c r="S242" s="94" t="str">
        <f t="shared" si="136"/>
        <v/>
      </c>
      <c r="T242" s="94" t="str">
        <f t="shared" si="137"/>
        <v/>
      </c>
      <c r="U242" s="94" t="str">
        <f t="shared" si="138"/>
        <v/>
      </c>
      <c r="V242" s="94" t="str">
        <f t="shared" si="139"/>
        <v/>
      </c>
      <c r="W242" s="94" t="str">
        <f t="shared" si="154"/>
        <v/>
      </c>
      <c r="X242" s="94" t="str">
        <f t="shared" si="140"/>
        <v/>
      </c>
      <c r="Y242" s="94" t="str">
        <f t="shared" si="141"/>
        <v/>
      </c>
      <c r="Z242" s="94" t="str">
        <f t="shared" si="155"/>
        <v/>
      </c>
      <c r="AA242" s="94" t="str">
        <f t="shared" si="142"/>
        <v/>
      </c>
      <c r="AB242" s="94" t="str">
        <f t="shared" si="143"/>
        <v/>
      </c>
      <c r="AC242" s="94" t="str">
        <f t="shared" si="144"/>
        <v/>
      </c>
      <c r="AD242" s="92" t="str">
        <f t="shared" si="145"/>
        <v/>
      </c>
      <c r="AE242" s="92">
        <f t="shared" si="146"/>
        <v>0</v>
      </c>
      <c r="AF242" s="97" t="str">
        <f t="shared" si="147"/>
        <v/>
      </c>
      <c r="AG242" s="92">
        <f t="shared" si="148"/>
        <v>0</v>
      </c>
      <c r="AH242" s="92">
        <f t="shared" si="149"/>
        <v>0</v>
      </c>
    </row>
    <row r="243" spans="1:34" x14ac:dyDescent="0.25">
      <c r="A243" s="92" t="str">
        <f t="shared" si="121"/>
        <v/>
      </c>
      <c r="B243" s="49">
        <v>7453</v>
      </c>
      <c r="C243" s="115" t="s">
        <v>428</v>
      </c>
      <c r="D243" s="94" t="str">
        <f t="shared" si="122"/>
        <v/>
      </c>
      <c r="E243" s="94" t="str">
        <f t="shared" si="123"/>
        <v/>
      </c>
      <c r="F243" s="94" t="str">
        <f t="shared" si="124"/>
        <v/>
      </c>
      <c r="G243" s="94" t="str">
        <f t="shared" si="125"/>
        <v/>
      </c>
      <c r="H243" s="94" t="str">
        <f t="shared" si="126"/>
        <v/>
      </c>
      <c r="I243" s="94" t="str">
        <f t="shared" si="127"/>
        <v/>
      </c>
      <c r="J243" s="94" t="str">
        <f t="shared" si="128"/>
        <v/>
      </c>
      <c r="K243" s="94" t="str">
        <f t="shared" si="129"/>
        <v/>
      </c>
      <c r="L243" s="94" t="str">
        <f t="shared" si="130"/>
        <v/>
      </c>
      <c r="M243" s="94" t="str">
        <f t="shared" si="131"/>
        <v/>
      </c>
      <c r="N243" s="94" t="str">
        <f t="shared" si="132"/>
        <v/>
      </c>
      <c r="O243" s="94" t="str">
        <f t="shared" si="153"/>
        <v/>
      </c>
      <c r="P243" s="94" t="str">
        <f t="shared" si="133"/>
        <v/>
      </c>
      <c r="Q243" s="94" t="str">
        <f t="shared" si="134"/>
        <v/>
      </c>
      <c r="R243" s="94" t="str">
        <f t="shared" si="135"/>
        <v/>
      </c>
      <c r="S243" s="94" t="str">
        <f t="shared" si="136"/>
        <v/>
      </c>
      <c r="T243" s="94" t="str">
        <f t="shared" si="137"/>
        <v/>
      </c>
      <c r="U243" s="94" t="str">
        <f t="shared" si="138"/>
        <v/>
      </c>
      <c r="V243" s="94" t="str">
        <f t="shared" si="139"/>
        <v/>
      </c>
      <c r="W243" s="94" t="str">
        <f t="shared" si="154"/>
        <v/>
      </c>
      <c r="X243" s="94" t="str">
        <f t="shared" si="140"/>
        <v/>
      </c>
      <c r="Y243" s="94" t="str">
        <f t="shared" si="141"/>
        <v/>
      </c>
      <c r="Z243" s="94" t="str">
        <f t="shared" si="155"/>
        <v/>
      </c>
      <c r="AA243" s="94" t="str">
        <f t="shared" si="142"/>
        <v/>
      </c>
      <c r="AB243" s="94" t="str">
        <f t="shared" si="143"/>
        <v/>
      </c>
      <c r="AC243" s="94" t="str">
        <f t="shared" si="144"/>
        <v/>
      </c>
      <c r="AD243" s="92" t="str">
        <f t="shared" si="145"/>
        <v/>
      </c>
      <c r="AE243" s="92">
        <f t="shared" si="146"/>
        <v>0</v>
      </c>
      <c r="AF243" s="97" t="str">
        <f t="shared" si="147"/>
        <v/>
      </c>
      <c r="AG243" s="92">
        <f t="shared" si="148"/>
        <v>0</v>
      </c>
      <c r="AH243" s="92">
        <f t="shared" si="149"/>
        <v>0</v>
      </c>
    </row>
    <row r="244" spans="1:34" x14ac:dyDescent="0.25">
      <c r="A244" s="92" t="str">
        <f t="shared" si="121"/>
        <v/>
      </c>
      <c r="B244" s="49">
        <v>3305</v>
      </c>
      <c r="C244" s="115" t="s">
        <v>768</v>
      </c>
      <c r="D244" s="94" t="str">
        <f t="shared" si="122"/>
        <v/>
      </c>
      <c r="E244" s="94" t="str">
        <f t="shared" si="123"/>
        <v/>
      </c>
      <c r="F244" s="94" t="str">
        <f t="shared" si="124"/>
        <v/>
      </c>
      <c r="G244" s="94" t="str">
        <f t="shared" si="125"/>
        <v/>
      </c>
      <c r="H244" s="94" t="str">
        <f t="shared" si="126"/>
        <v/>
      </c>
      <c r="I244" s="94" t="str">
        <f t="shared" si="127"/>
        <v/>
      </c>
      <c r="J244" s="94" t="str">
        <f t="shared" si="128"/>
        <v/>
      </c>
      <c r="K244" s="94" t="str">
        <f t="shared" si="129"/>
        <v/>
      </c>
      <c r="L244" s="94" t="str">
        <f t="shared" si="130"/>
        <v/>
      </c>
      <c r="M244" s="94" t="str">
        <f t="shared" si="131"/>
        <v/>
      </c>
      <c r="N244" s="94" t="str">
        <f t="shared" si="132"/>
        <v/>
      </c>
      <c r="O244" s="94" t="str">
        <f t="shared" si="153"/>
        <v/>
      </c>
      <c r="P244" s="94" t="str">
        <f t="shared" si="133"/>
        <v/>
      </c>
      <c r="Q244" s="94" t="str">
        <f t="shared" si="134"/>
        <v/>
      </c>
      <c r="R244" s="94" t="str">
        <f t="shared" si="135"/>
        <v/>
      </c>
      <c r="S244" s="94" t="str">
        <f t="shared" si="136"/>
        <v/>
      </c>
      <c r="T244" s="94" t="str">
        <f t="shared" si="137"/>
        <v/>
      </c>
      <c r="U244" s="94" t="str">
        <f t="shared" si="138"/>
        <v/>
      </c>
      <c r="V244" s="94" t="str">
        <f t="shared" si="139"/>
        <v/>
      </c>
      <c r="W244" s="94" t="str">
        <f t="shared" si="154"/>
        <v/>
      </c>
      <c r="X244" s="94" t="str">
        <f t="shared" si="140"/>
        <v/>
      </c>
      <c r="Y244" s="94" t="str">
        <f t="shared" si="141"/>
        <v/>
      </c>
      <c r="Z244" s="94" t="str">
        <f t="shared" si="155"/>
        <v/>
      </c>
      <c r="AA244" s="94" t="str">
        <f t="shared" si="142"/>
        <v/>
      </c>
      <c r="AB244" s="94" t="str">
        <f t="shared" si="143"/>
        <v/>
      </c>
      <c r="AC244" s="94" t="str">
        <f t="shared" si="144"/>
        <v/>
      </c>
      <c r="AD244" s="92" t="str">
        <f t="shared" si="145"/>
        <v/>
      </c>
      <c r="AE244" s="92">
        <f t="shared" si="146"/>
        <v>0</v>
      </c>
      <c r="AF244" s="97" t="str">
        <f t="shared" si="147"/>
        <v/>
      </c>
      <c r="AG244" s="92">
        <f t="shared" si="148"/>
        <v>0</v>
      </c>
      <c r="AH244" s="92">
        <f t="shared" si="149"/>
        <v>0</v>
      </c>
    </row>
    <row r="245" spans="1:34" x14ac:dyDescent="0.25">
      <c r="A245" s="92" t="str">
        <f t="shared" si="121"/>
        <v/>
      </c>
      <c r="B245" s="49">
        <v>8670</v>
      </c>
      <c r="C245" s="115" t="s">
        <v>430</v>
      </c>
      <c r="D245" s="94" t="str">
        <f t="shared" si="122"/>
        <v/>
      </c>
      <c r="E245" s="94" t="str">
        <f t="shared" si="123"/>
        <v/>
      </c>
      <c r="F245" s="94" t="str">
        <f t="shared" si="124"/>
        <v/>
      </c>
      <c r="G245" s="94" t="str">
        <f t="shared" si="125"/>
        <v/>
      </c>
      <c r="H245" s="94" t="str">
        <f t="shared" si="126"/>
        <v/>
      </c>
      <c r="I245" s="94" t="str">
        <f t="shared" si="127"/>
        <v/>
      </c>
      <c r="J245" s="94" t="str">
        <f t="shared" si="128"/>
        <v/>
      </c>
      <c r="K245" s="94" t="str">
        <f t="shared" si="129"/>
        <v/>
      </c>
      <c r="L245" s="94" t="str">
        <f t="shared" si="130"/>
        <v/>
      </c>
      <c r="M245" s="94" t="str">
        <f t="shared" si="131"/>
        <v/>
      </c>
      <c r="N245" s="94" t="str">
        <f t="shared" si="132"/>
        <v/>
      </c>
      <c r="O245" s="94" t="str">
        <f t="shared" si="153"/>
        <v/>
      </c>
      <c r="P245" s="94" t="str">
        <f t="shared" si="133"/>
        <v/>
      </c>
      <c r="Q245" s="94" t="str">
        <f t="shared" si="134"/>
        <v/>
      </c>
      <c r="R245" s="94" t="str">
        <f t="shared" si="135"/>
        <v/>
      </c>
      <c r="S245" s="94" t="str">
        <f t="shared" si="136"/>
        <v/>
      </c>
      <c r="T245" s="94" t="str">
        <f t="shared" si="137"/>
        <v/>
      </c>
      <c r="U245" s="94" t="str">
        <f t="shared" si="138"/>
        <v/>
      </c>
      <c r="V245" s="94" t="str">
        <f t="shared" si="139"/>
        <v/>
      </c>
      <c r="W245" s="94" t="str">
        <f t="shared" si="154"/>
        <v/>
      </c>
      <c r="X245" s="94" t="str">
        <f t="shared" si="140"/>
        <v/>
      </c>
      <c r="Y245" s="94" t="str">
        <f t="shared" si="141"/>
        <v/>
      </c>
      <c r="Z245" s="94" t="str">
        <f t="shared" si="155"/>
        <v/>
      </c>
      <c r="AA245" s="94" t="str">
        <f t="shared" si="142"/>
        <v/>
      </c>
      <c r="AB245" s="94" t="str">
        <f t="shared" si="143"/>
        <v/>
      </c>
      <c r="AC245" s="94" t="str">
        <f t="shared" si="144"/>
        <v/>
      </c>
      <c r="AD245" s="92" t="str">
        <f t="shared" si="145"/>
        <v/>
      </c>
      <c r="AE245" s="92">
        <f t="shared" si="146"/>
        <v>0</v>
      </c>
      <c r="AF245" s="97" t="str">
        <f t="shared" si="147"/>
        <v/>
      </c>
      <c r="AG245" s="92">
        <f t="shared" si="148"/>
        <v>0</v>
      </c>
      <c r="AH245" s="92">
        <f t="shared" si="149"/>
        <v>0</v>
      </c>
    </row>
    <row r="246" spans="1:34" x14ac:dyDescent="0.25">
      <c r="A246" s="92" t="str">
        <f t="shared" si="121"/>
        <v/>
      </c>
      <c r="B246" s="49">
        <v>3857</v>
      </c>
      <c r="C246" s="115" t="s">
        <v>431</v>
      </c>
      <c r="D246" s="94" t="str">
        <f t="shared" si="122"/>
        <v/>
      </c>
      <c r="E246" s="94" t="str">
        <f t="shared" si="123"/>
        <v/>
      </c>
      <c r="F246" s="94" t="str">
        <f t="shared" si="124"/>
        <v/>
      </c>
      <c r="G246" s="94" t="str">
        <f t="shared" si="125"/>
        <v/>
      </c>
      <c r="H246" s="94" t="str">
        <f t="shared" si="126"/>
        <v/>
      </c>
      <c r="I246" s="94" t="str">
        <f t="shared" si="127"/>
        <v/>
      </c>
      <c r="J246" s="94" t="str">
        <f t="shared" si="128"/>
        <v/>
      </c>
      <c r="K246" s="94" t="str">
        <f t="shared" si="129"/>
        <v/>
      </c>
      <c r="L246" s="94" t="str">
        <f t="shared" si="130"/>
        <v/>
      </c>
      <c r="M246" s="94" t="str">
        <f t="shared" si="131"/>
        <v/>
      </c>
      <c r="N246" s="94" t="str">
        <f t="shared" si="132"/>
        <v/>
      </c>
      <c r="O246" s="94" t="str">
        <f t="shared" si="153"/>
        <v/>
      </c>
      <c r="P246" s="94" t="str">
        <f t="shared" si="133"/>
        <v/>
      </c>
      <c r="Q246" s="94" t="str">
        <f t="shared" si="134"/>
        <v/>
      </c>
      <c r="R246" s="94" t="str">
        <f t="shared" si="135"/>
        <v/>
      </c>
      <c r="S246" s="94" t="str">
        <f t="shared" si="136"/>
        <v/>
      </c>
      <c r="T246" s="94" t="str">
        <f t="shared" si="137"/>
        <v/>
      </c>
      <c r="U246" s="94" t="str">
        <f t="shared" si="138"/>
        <v/>
      </c>
      <c r="V246" s="94" t="str">
        <f t="shared" si="139"/>
        <v/>
      </c>
      <c r="W246" s="94" t="str">
        <f t="shared" si="154"/>
        <v/>
      </c>
      <c r="X246" s="94" t="str">
        <f t="shared" si="140"/>
        <v/>
      </c>
      <c r="Y246" s="94" t="str">
        <f t="shared" si="141"/>
        <v/>
      </c>
      <c r="Z246" s="94" t="str">
        <f t="shared" si="155"/>
        <v/>
      </c>
      <c r="AA246" s="94" t="str">
        <f t="shared" si="142"/>
        <v/>
      </c>
      <c r="AB246" s="94" t="str">
        <f t="shared" si="143"/>
        <v/>
      </c>
      <c r="AC246" s="94" t="str">
        <f t="shared" si="144"/>
        <v/>
      </c>
      <c r="AD246" s="92" t="str">
        <f t="shared" si="145"/>
        <v/>
      </c>
      <c r="AE246" s="92">
        <f t="shared" si="146"/>
        <v>0</v>
      </c>
      <c r="AF246" s="97" t="str">
        <f t="shared" si="147"/>
        <v/>
      </c>
      <c r="AG246" s="92">
        <f t="shared" si="148"/>
        <v>0</v>
      </c>
      <c r="AH246" s="92">
        <f t="shared" si="149"/>
        <v>0</v>
      </c>
    </row>
    <row r="247" spans="1:34" x14ac:dyDescent="0.25">
      <c r="A247" s="92" t="str">
        <f t="shared" si="121"/>
        <v/>
      </c>
      <c r="B247" s="49">
        <v>7839</v>
      </c>
      <c r="C247" s="115" t="s">
        <v>433</v>
      </c>
      <c r="D247" s="94" t="str">
        <f t="shared" si="122"/>
        <v/>
      </c>
      <c r="E247" s="94" t="str">
        <f t="shared" si="123"/>
        <v/>
      </c>
      <c r="F247" s="94" t="str">
        <f t="shared" si="124"/>
        <v/>
      </c>
      <c r="G247" s="94" t="str">
        <f t="shared" si="125"/>
        <v/>
      </c>
      <c r="H247" s="94" t="str">
        <f t="shared" si="126"/>
        <v/>
      </c>
      <c r="I247" s="94" t="str">
        <f t="shared" si="127"/>
        <v/>
      </c>
      <c r="J247" s="94" t="str">
        <f t="shared" si="128"/>
        <v/>
      </c>
      <c r="K247" s="94" t="str">
        <f t="shared" si="129"/>
        <v/>
      </c>
      <c r="L247" s="94" t="str">
        <f t="shared" si="130"/>
        <v/>
      </c>
      <c r="M247" s="94" t="str">
        <f t="shared" si="131"/>
        <v/>
      </c>
      <c r="N247" s="94" t="str">
        <f t="shared" si="132"/>
        <v/>
      </c>
      <c r="O247" s="94" t="str">
        <f t="shared" si="153"/>
        <v/>
      </c>
      <c r="P247" s="94" t="str">
        <f t="shared" si="133"/>
        <v/>
      </c>
      <c r="Q247" s="94" t="str">
        <f t="shared" si="134"/>
        <v/>
      </c>
      <c r="R247" s="94" t="str">
        <f t="shared" si="135"/>
        <v/>
      </c>
      <c r="S247" s="94" t="str">
        <f t="shared" si="136"/>
        <v/>
      </c>
      <c r="T247" s="94" t="str">
        <f t="shared" si="137"/>
        <v/>
      </c>
      <c r="U247" s="94" t="str">
        <f t="shared" si="138"/>
        <v/>
      </c>
      <c r="V247" s="94" t="str">
        <f t="shared" si="139"/>
        <v/>
      </c>
      <c r="W247" s="94" t="str">
        <f t="shared" si="154"/>
        <v/>
      </c>
      <c r="X247" s="94" t="str">
        <f t="shared" si="140"/>
        <v/>
      </c>
      <c r="Y247" s="94" t="str">
        <f t="shared" si="141"/>
        <v/>
      </c>
      <c r="Z247" s="94" t="str">
        <f t="shared" si="155"/>
        <v/>
      </c>
      <c r="AA247" s="94" t="str">
        <f t="shared" si="142"/>
        <v/>
      </c>
      <c r="AB247" s="94" t="str">
        <f t="shared" si="143"/>
        <v/>
      </c>
      <c r="AC247" s="94" t="str">
        <f t="shared" si="144"/>
        <v/>
      </c>
      <c r="AD247" s="92" t="str">
        <f t="shared" si="145"/>
        <v/>
      </c>
      <c r="AE247" s="92">
        <f t="shared" si="146"/>
        <v>0</v>
      </c>
      <c r="AF247" s="97" t="str">
        <f t="shared" si="147"/>
        <v/>
      </c>
      <c r="AG247" s="92">
        <f t="shared" si="148"/>
        <v>0</v>
      </c>
      <c r="AH247" s="92">
        <f t="shared" si="149"/>
        <v>0</v>
      </c>
    </row>
    <row r="248" spans="1:34" x14ac:dyDescent="0.25">
      <c r="A248" s="92" t="str">
        <f t="shared" si="121"/>
        <v/>
      </c>
      <c r="B248" s="49">
        <v>7889</v>
      </c>
      <c r="C248" s="115" t="s">
        <v>434</v>
      </c>
      <c r="D248" s="94" t="str">
        <f t="shared" si="122"/>
        <v/>
      </c>
      <c r="E248" s="94" t="str">
        <f t="shared" si="123"/>
        <v/>
      </c>
      <c r="F248" s="94" t="str">
        <f t="shared" si="124"/>
        <v/>
      </c>
      <c r="G248" s="94" t="str">
        <f t="shared" si="125"/>
        <v/>
      </c>
      <c r="H248" s="94" t="str">
        <f t="shared" si="126"/>
        <v/>
      </c>
      <c r="I248" s="94" t="str">
        <f t="shared" si="127"/>
        <v/>
      </c>
      <c r="J248" s="94" t="str">
        <f t="shared" si="128"/>
        <v/>
      </c>
      <c r="K248" s="94" t="str">
        <f t="shared" si="129"/>
        <v/>
      </c>
      <c r="L248" s="94" t="str">
        <f t="shared" si="130"/>
        <v/>
      </c>
      <c r="M248" s="94" t="str">
        <f t="shared" si="131"/>
        <v/>
      </c>
      <c r="N248" s="94" t="str">
        <f t="shared" si="132"/>
        <v/>
      </c>
      <c r="O248" s="94" t="str">
        <f t="shared" si="153"/>
        <v/>
      </c>
      <c r="P248" s="94" t="str">
        <f t="shared" si="133"/>
        <v/>
      </c>
      <c r="Q248" s="94" t="str">
        <f t="shared" si="134"/>
        <v/>
      </c>
      <c r="R248" s="94" t="str">
        <f t="shared" si="135"/>
        <v/>
      </c>
      <c r="S248" s="94" t="str">
        <f t="shared" si="136"/>
        <v/>
      </c>
      <c r="T248" s="94" t="str">
        <f t="shared" si="137"/>
        <v/>
      </c>
      <c r="U248" s="94" t="str">
        <f t="shared" si="138"/>
        <v/>
      </c>
      <c r="V248" s="94" t="str">
        <f t="shared" si="139"/>
        <v/>
      </c>
      <c r="W248" s="94" t="str">
        <f t="shared" si="154"/>
        <v/>
      </c>
      <c r="X248" s="94" t="str">
        <f t="shared" si="140"/>
        <v/>
      </c>
      <c r="Y248" s="94" t="str">
        <f t="shared" si="141"/>
        <v/>
      </c>
      <c r="Z248" s="94" t="str">
        <f t="shared" si="155"/>
        <v/>
      </c>
      <c r="AA248" s="94" t="str">
        <f t="shared" si="142"/>
        <v/>
      </c>
      <c r="AB248" s="94" t="str">
        <f t="shared" si="143"/>
        <v/>
      </c>
      <c r="AC248" s="94" t="str">
        <f t="shared" si="144"/>
        <v/>
      </c>
      <c r="AD248" s="92" t="str">
        <f t="shared" si="145"/>
        <v/>
      </c>
      <c r="AE248" s="92">
        <f t="shared" si="146"/>
        <v>0</v>
      </c>
      <c r="AF248" s="97" t="str">
        <f t="shared" si="147"/>
        <v/>
      </c>
      <c r="AG248" s="92">
        <f t="shared" si="148"/>
        <v>0</v>
      </c>
      <c r="AH248" s="92">
        <f t="shared" si="149"/>
        <v>0</v>
      </c>
    </row>
    <row r="249" spans="1:34" x14ac:dyDescent="0.25">
      <c r="A249" s="92" t="str">
        <f t="shared" si="121"/>
        <v/>
      </c>
      <c r="B249" s="49">
        <v>2911</v>
      </c>
      <c r="C249" s="115" t="s">
        <v>435</v>
      </c>
      <c r="D249" s="94" t="str">
        <f t="shared" si="122"/>
        <v/>
      </c>
      <c r="E249" s="94" t="str">
        <f t="shared" si="123"/>
        <v/>
      </c>
      <c r="F249" s="94" t="str">
        <f t="shared" si="124"/>
        <v/>
      </c>
      <c r="G249" s="94" t="str">
        <f t="shared" si="125"/>
        <v/>
      </c>
      <c r="H249" s="94" t="str">
        <f t="shared" si="126"/>
        <v/>
      </c>
      <c r="I249" s="94" t="str">
        <f t="shared" si="127"/>
        <v/>
      </c>
      <c r="J249" s="94" t="str">
        <f t="shared" si="128"/>
        <v/>
      </c>
      <c r="K249" s="94" t="str">
        <f t="shared" si="129"/>
        <v/>
      </c>
      <c r="L249" s="94" t="str">
        <f t="shared" si="130"/>
        <v/>
      </c>
      <c r="M249" s="94" t="str">
        <f t="shared" si="131"/>
        <v/>
      </c>
      <c r="N249" s="94" t="str">
        <f t="shared" si="132"/>
        <v/>
      </c>
      <c r="O249" s="94" t="str">
        <f t="shared" si="153"/>
        <v/>
      </c>
      <c r="P249" s="94" t="str">
        <f t="shared" si="133"/>
        <v/>
      </c>
      <c r="Q249" s="94" t="str">
        <f t="shared" si="134"/>
        <v/>
      </c>
      <c r="R249" s="94" t="str">
        <f t="shared" si="135"/>
        <v/>
      </c>
      <c r="S249" s="94" t="str">
        <f t="shared" si="136"/>
        <v/>
      </c>
      <c r="T249" s="94" t="str">
        <f t="shared" si="137"/>
        <v/>
      </c>
      <c r="U249" s="94" t="str">
        <f t="shared" si="138"/>
        <v/>
      </c>
      <c r="V249" s="94" t="str">
        <f t="shared" si="139"/>
        <v/>
      </c>
      <c r="W249" s="94" t="str">
        <f t="shared" si="154"/>
        <v/>
      </c>
      <c r="X249" s="94" t="str">
        <f t="shared" si="140"/>
        <v/>
      </c>
      <c r="Y249" s="94" t="str">
        <f t="shared" si="141"/>
        <v/>
      </c>
      <c r="Z249" s="94" t="str">
        <f t="shared" si="155"/>
        <v/>
      </c>
      <c r="AA249" s="94" t="str">
        <f t="shared" si="142"/>
        <v/>
      </c>
      <c r="AB249" s="94" t="str">
        <f t="shared" si="143"/>
        <v/>
      </c>
      <c r="AC249" s="94" t="str">
        <f t="shared" si="144"/>
        <v/>
      </c>
      <c r="AD249" s="92" t="str">
        <f t="shared" si="145"/>
        <v/>
      </c>
      <c r="AE249" s="92">
        <f t="shared" si="146"/>
        <v>0</v>
      </c>
      <c r="AF249" s="97" t="str">
        <f t="shared" si="147"/>
        <v/>
      </c>
      <c r="AG249" s="92">
        <f t="shared" si="148"/>
        <v>0</v>
      </c>
      <c r="AH249" s="92">
        <f t="shared" si="149"/>
        <v>0</v>
      </c>
    </row>
    <row r="250" spans="1:34" x14ac:dyDescent="0.25">
      <c r="A250" s="92" t="str">
        <f t="shared" si="121"/>
        <v/>
      </c>
      <c r="B250" s="49">
        <v>3288</v>
      </c>
      <c r="C250" s="115" t="s">
        <v>436</v>
      </c>
      <c r="D250" s="94" t="str">
        <f t="shared" si="122"/>
        <v/>
      </c>
      <c r="E250" s="94" t="str">
        <f t="shared" si="123"/>
        <v/>
      </c>
      <c r="F250" s="94" t="str">
        <f t="shared" si="124"/>
        <v/>
      </c>
      <c r="G250" s="94" t="str">
        <f t="shared" si="125"/>
        <v/>
      </c>
      <c r="H250" s="94" t="str">
        <f t="shared" si="126"/>
        <v/>
      </c>
      <c r="I250" s="94" t="str">
        <f t="shared" si="127"/>
        <v/>
      </c>
      <c r="J250" s="94" t="str">
        <f t="shared" si="128"/>
        <v/>
      </c>
      <c r="K250" s="94" t="str">
        <f t="shared" si="129"/>
        <v/>
      </c>
      <c r="L250" s="94" t="str">
        <f t="shared" si="130"/>
        <v/>
      </c>
      <c r="M250" s="94" t="str">
        <f t="shared" si="131"/>
        <v/>
      </c>
      <c r="N250" s="94" t="str">
        <f t="shared" si="132"/>
        <v/>
      </c>
      <c r="O250" s="94" t="str">
        <f t="shared" si="153"/>
        <v/>
      </c>
      <c r="P250" s="94" t="str">
        <f t="shared" si="133"/>
        <v/>
      </c>
      <c r="Q250" s="94" t="str">
        <f t="shared" si="134"/>
        <v/>
      </c>
      <c r="R250" s="94" t="str">
        <f t="shared" si="135"/>
        <v/>
      </c>
      <c r="S250" s="94" t="str">
        <f t="shared" si="136"/>
        <v/>
      </c>
      <c r="T250" s="94" t="str">
        <f t="shared" si="137"/>
        <v/>
      </c>
      <c r="U250" s="94" t="str">
        <f t="shared" si="138"/>
        <v/>
      </c>
      <c r="V250" s="94" t="str">
        <f t="shared" si="139"/>
        <v/>
      </c>
      <c r="W250" s="94" t="str">
        <f t="shared" si="154"/>
        <v/>
      </c>
      <c r="X250" s="94" t="str">
        <f t="shared" si="140"/>
        <v/>
      </c>
      <c r="Y250" s="94" t="str">
        <f t="shared" si="141"/>
        <v/>
      </c>
      <c r="Z250" s="94" t="str">
        <f t="shared" si="155"/>
        <v/>
      </c>
      <c r="AA250" s="94" t="str">
        <f t="shared" si="142"/>
        <v/>
      </c>
      <c r="AB250" s="94" t="str">
        <f t="shared" si="143"/>
        <v/>
      </c>
      <c r="AC250" s="94" t="str">
        <f t="shared" si="144"/>
        <v/>
      </c>
      <c r="AD250" s="92" t="str">
        <f t="shared" si="145"/>
        <v/>
      </c>
      <c r="AE250" s="92">
        <f t="shared" si="146"/>
        <v>0</v>
      </c>
      <c r="AF250" s="97" t="str">
        <f t="shared" si="147"/>
        <v/>
      </c>
      <c r="AG250" s="92">
        <f t="shared" si="148"/>
        <v>0</v>
      </c>
      <c r="AH250" s="92">
        <f t="shared" si="149"/>
        <v>0</v>
      </c>
    </row>
    <row r="251" spans="1:34" x14ac:dyDescent="0.25">
      <c r="A251" s="92" t="str">
        <f t="shared" si="121"/>
        <v/>
      </c>
      <c r="B251" s="49">
        <v>7119</v>
      </c>
      <c r="C251" s="115" t="s">
        <v>439</v>
      </c>
      <c r="D251" s="94" t="str">
        <f t="shared" si="122"/>
        <v/>
      </c>
      <c r="E251" s="94" t="str">
        <f t="shared" si="123"/>
        <v/>
      </c>
      <c r="F251" s="94" t="str">
        <f t="shared" si="124"/>
        <v/>
      </c>
      <c r="G251" s="94" t="str">
        <f t="shared" si="125"/>
        <v/>
      </c>
      <c r="H251" s="94" t="str">
        <f t="shared" si="126"/>
        <v/>
      </c>
      <c r="I251" s="94" t="str">
        <f t="shared" si="127"/>
        <v/>
      </c>
      <c r="J251" s="94" t="str">
        <f t="shared" si="128"/>
        <v/>
      </c>
      <c r="K251" s="94" t="str">
        <f t="shared" si="129"/>
        <v/>
      </c>
      <c r="L251" s="94" t="str">
        <f t="shared" si="130"/>
        <v/>
      </c>
      <c r="M251" s="94" t="str">
        <f t="shared" si="131"/>
        <v/>
      </c>
      <c r="N251" s="94" t="str">
        <f t="shared" si="132"/>
        <v/>
      </c>
      <c r="O251" s="94" t="str">
        <f t="shared" si="153"/>
        <v/>
      </c>
      <c r="P251" s="94" t="str">
        <f t="shared" si="133"/>
        <v/>
      </c>
      <c r="Q251" s="94" t="str">
        <f t="shared" si="134"/>
        <v/>
      </c>
      <c r="R251" s="94" t="str">
        <f t="shared" si="135"/>
        <v/>
      </c>
      <c r="S251" s="94" t="str">
        <f t="shared" si="136"/>
        <v/>
      </c>
      <c r="T251" s="94" t="str">
        <f t="shared" si="137"/>
        <v/>
      </c>
      <c r="U251" s="94" t="str">
        <f t="shared" si="138"/>
        <v/>
      </c>
      <c r="V251" s="94" t="str">
        <f t="shared" si="139"/>
        <v/>
      </c>
      <c r="W251" s="94" t="str">
        <f t="shared" si="154"/>
        <v/>
      </c>
      <c r="X251" s="94" t="str">
        <f t="shared" si="140"/>
        <v/>
      </c>
      <c r="Y251" s="94" t="str">
        <f t="shared" si="141"/>
        <v/>
      </c>
      <c r="Z251" s="94" t="str">
        <f t="shared" si="155"/>
        <v/>
      </c>
      <c r="AA251" s="94" t="str">
        <f t="shared" si="142"/>
        <v/>
      </c>
      <c r="AB251" s="94" t="str">
        <f t="shared" si="143"/>
        <v/>
      </c>
      <c r="AC251" s="94" t="str">
        <f t="shared" si="144"/>
        <v/>
      </c>
      <c r="AD251" s="92" t="str">
        <f t="shared" si="145"/>
        <v/>
      </c>
      <c r="AE251" s="92">
        <f t="shared" si="146"/>
        <v>0</v>
      </c>
      <c r="AF251" s="97" t="str">
        <f t="shared" si="147"/>
        <v/>
      </c>
      <c r="AG251" s="92">
        <f t="shared" si="148"/>
        <v>0</v>
      </c>
      <c r="AH251" s="92">
        <f t="shared" si="149"/>
        <v>0</v>
      </c>
    </row>
    <row r="252" spans="1:34" x14ac:dyDescent="0.25">
      <c r="A252" s="92" t="str">
        <f t="shared" si="121"/>
        <v/>
      </c>
      <c r="B252" s="49">
        <v>2621</v>
      </c>
      <c r="C252" s="115" t="s">
        <v>440</v>
      </c>
      <c r="D252" s="94" t="str">
        <f t="shared" si="122"/>
        <v/>
      </c>
      <c r="E252" s="94" t="str">
        <f t="shared" si="123"/>
        <v/>
      </c>
      <c r="F252" s="94" t="str">
        <f t="shared" si="124"/>
        <v/>
      </c>
      <c r="G252" s="94" t="str">
        <f t="shared" si="125"/>
        <v/>
      </c>
      <c r="H252" s="94" t="str">
        <f t="shared" si="126"/>
        <v/>
      </c>
      <c r="I252" s="94" t="str">
        <f t="shared" si="127"/>
        <v/>
      </c>
      <c r="J252" s="94" t="str">
        <f t="shared" si="128"/>
        <v/>
      </c>
      <c r="K252" s="94" t="str">
        <f t="shared" si="129"/>
        <v/>
      </c>
      <c r="L252" s="94" t="str">
        <f t="shared" si="130"/>
        <v/>
      </c>
      <c r="M252" s="94" t="str">
        <f t="shared" si="131"/>
        <v/>
      </c>
      <c r="N252" s="94" t="str">
        <f t="shared" si="132"/>
        <v/>
      </c>
      <c r="O252" s="94" t="str">
        <f t="shared" si="153"/>
        <v/>
      </c>
      <c r="P252" s="94" t="str">
        <f t="shared" si="133"/>
        <v/>
      </c>
      <c r="Q252" s="94" t="str">
        <f t="shared" si="134"/>
        <v/>
      </c>
      <c r="R252" s="94" t="str">
        <f t="shared" si="135"/>
        <v/>
      </c>
      <c r="S252" s="94" t="str">
        <f t="shared" si="136"/>
        <v/>
      </c>
      <c r="T252" s="94" t="str">
        <f t="shared" si="137"/>
        <v/>
      </c>
      <c r="U252" s="94" t="str">
        <f t="shared" si="138"/>
        <v/>
      </c>
      <c r="V252" s="94" t="str">
        <f t="shared" si="139"/>
        <v/>
      </c>
      <c r="W252" s="94" t="str">
        <f t="shared" si="154"/>
        <v/>
      </c>
      <c r="X252" s="94" t="str">
        <f t="shared" si="140"/>
        <v/>
      </c>
      <c r="Y252" s="94" t="str">
        <f t="shared" si="141"/>
        <v/>
      </c>
      <c r="Z252" s="94" t="str">
        <f t="shared" si="155"/>
        <v/>
      </c>
      <c r="AA252" s="94" t="str">
        <f t="shared" si="142"/>
        <v/>
      </c>
      <c r="AB252" s="94" t="str">
        <f t="shared" si="143"/>
        <v/>
      </c>
      <c r="AC252" s="94" t="str">
        <f t="shared" si="144"/>
        <v/>
      </c>
      <c r="AD252" s="92" t="str">
        <f t="shared" si="145"/>
        <v/>
      </c>
      <c r="AE252" s="92">
        <f t="shared" si="146"/>
        <v>0</v>
      </c>
      <c r="AF252" s="97" t="str">
        <f t="shared" si="147"/>
        <v/>
      </c>
      <c r="AG252" s="92">
        <f t="shared" si="148"/>
        <v>0</v>
      </c>
      <c r="AH252" s="92">
        <f t="shared" si="149"/>
        <v>0</v>
      </c>
    </row>
    <row r="253" spans="1:34" x14ac:dyDescent="0.25">
      <c r="A253" s="92" t="str">
        <f t="shared" si="121"/>
        <v/>
      </c>
      <c r="B253" s="49">
        <v>7450</v>
      </c>
      <c r="C253" s="115" t="s">
        <v>441</v>
      </c>
      <c r="D253" s="94" t="str">
        <f t="shared" si="122"/>
        <v/>
      </c>
      <c r="E253" s="94" t="str">
        <f t="shared" si="123"/>
        <v/>
      </c>
      <c r="F253" s="94" t="str">
        <f t="shared" si="124"/>
        <v/>
      </c>
      <c r="G253" s="94" t="str">
        <f t="shared" si="125"/>
        <v/>
      </c>
      <c r="H253" s="94" t="str">
        <f t="shared" si="126"/>
        <v/>
      </c>
      <c r="I253" s="94" t="str">
        <f t="shared" si="127"/>
        <v/>
      </c>
      <c r="J253" s="94" t="str">
        <f t="shared" si="128"/>
        <v/>
      </c>
      <c r="K253" s="94" t="str">
        <f t="shared" si="129"/>
        <v/>
      </c>
      <c r="L253" s="94" t="str">
        <f t="shared" si="130"/>
        <v/>
      </c>
      <c r="M253" s="94" t="str">
        <f t="shared" si="131"/>
        <v/>
      </c>
      <c r="N253" s="94" t="str">
        <f t="shared" si="132"/>
        <v/>
      </c>
      <c r="O253" s="94" t="str">
        <f t="shared" si="153"/>
        <v/>
      </c>
      <c r="P253" s="94" t="str">
        <f t="shared" si="133"/>
        <v/>
      </c>
      <c r="Q253" s="94" t="str">
        <f t="shared" si="134"/>
        <v/>
      </c>
      <c r="R253" s="94" t="str">
        <f t="shared" si="135"/>
        <v/>
      </c>
      <c r="S253" s="94" t="str">
        <f t="shared" si="136"/>
        <v/>
      </c>
      <c r="T253" s="94" t="str">
        <f t="shared" si="137"/>
        <v/>
      </c>
      <c r="U253" s="94" t="str">
        <f t="shared" si="138"/>
        <v/>
      </c>
      <c r="V253" s="94" t="str">
        <f t="shared" si="139"/>
        <v/>
      </c>
      <c r="W253" s="94" t="str">
        <f t="shared" si="154"/>
        <v/>
      </c>
      <c r="X253" s="94" t="str">
        <f t="shared" si="140"/>
        <v/>
      </c>
      <c r="Y253" s="94" t="str">
        <f t="shared" si="141"/>
        <v/>
      </c>
      <c r="Z253" s="94" t="str">
        <f t="shared" si="155"/>
        <v/>
      </c>
      <c r="AA253" s="94" t="str">
        <f t="shared" si="142"/>
        <v/>
      </c>
      <c r="AB253" s="94" t="str">
        <f t="shared" si="143"/>
        <v/>
      </c>
      <c r="AC253" s="94" t="str">
        <f t="shared" si="144"/>
        <v/>
      </c>
      <c r="AD253" s="92" t="str">
        <f t="shared" si="145"/>
        <v/>
      </c>
      <c r="AE253" s="92">
        <f t="shared" si="146"/>
        <v>0</v>
      </c>
      <c r="AF253" s="97" t="str">
        <f t="shared" si="147"/>
        <v/>
      </c>
      <c r="AG253" s="92">
        <f t="shared" si="148"/>
        <v>0</v>
      </c>
      <c r="AH253" s="92">
        <f t="shared" si="149"/>
        <v>0</v>
      </c>
    </row>
    <row r="254" spans="1:34" x14ac:dyDescent="0.25">
      <c r="A254" s="92" t="str">
        <f t="shared" si="121"/>
        <v/>
      </c>
      <c r="B254" s="49">
        <v>8072</v>
      </c>
      <c r="C254" s="115" t="s">
        <v>442</v>
      </c>
      <c r="D254" s="94" t="str">
        <f t="shared" si="122"/>
        <v/>
      </c>
      <c r="E254" s="94" t="str">
        <f t="shared" si="123"/>
        <v/>
      </c>
      <c r="F254" s="94" t="str">
        <f t="shared" si="124"/>
        <v/>
      </c>
      <c r="G254" s="94" t="str">
        <f t="shared" si="125"/>
        <v/>
      </c>
      <c r="H254" s="94" t="str">
        <f t="shared" si="126"/>
        <v/>
      </c>
      <c r="I254" s="94" t="str">
        <f t="shared" si="127"/>
        <v/>
      </c>
      <c r="J254" s="94" t="str">
        <f t="shared" si="128"/>
        <v/>
      </c>
      <c r="K254" s="94" t="str">
        <f t="shared" si="129"/>
        <v/>
      </c>
      <c r="L254" s="94" t="str">
        <f t="shared" si="130"/>
        <v/>
      </c>
      <c r="M254" s="94" t="str">
        <f t="shared" si="131"/>
        <v/>
      </c>
      <c r="N254" s="94" t="str">
        <f t="shared" si="132"/>
        <v/>
      </c>
      <c r="O254" s="94" t="str">
        <f t="shared" si="153"/>
        <v/>
      </c>
      <c r="P254" s="94" t="str">
        <f t="shared" si="133"/>
        <v/>
      </c>
      <c r="Q254" s="94" t="str">
        <f t="shared" si="134"/>
        <v/>
      </c>
      <c r="R254" s="94" t="str">
        <f t="shared" si="135"/>
        <v/>
      </c>
      <c r="S254" s="94" t="str">
        <f t="shared" si="136"/>
        <v/>
      </c>
      <c r="T254" s="94" t="str">
        <f t="shared" si="137"/>
        <v/>
      </c>
      <c r="U254" s="94" t="str">
        <f t="shared" si="138"/>
        <v/>
      </c>
      <c r="V254" s="94" t="str">
        <f t="shared" si="139"/>
        <v/>
      </c>
      <c r="W254" s="94" t="str">
        <f t="shared" si="154"/>
        <v/>
      </c>
      <c r="X254" s="94" t="str">
        <f t="shared" si="140"/>
        <v/>
      </c>
      <c r="Y254" s="94" t="str">
        <f t="shared" si="141"/>
        <v/>
      </c>
      <c r="Z254" s="94" t="str">
        <f t="shared" si="155"/>
        <v/>
      </c>
      <c r="AA254" s="94" t="str">
        <f t="shared" si="142"/>
        <v/>
      </c>
      <c r="AB254" s="94" t="str">
        <f t="shared" si="143"/>
        <v/>
      </c>
      <c r="AC254" s="94" t="str">
        <f t="shared" si="144"/>
        <v/>
      </c>
      <c r="AD254" s="92" t="str">
        <f t="shared" si="145"/>
        <v/>
      </c>
      <c r="AE254" s="92">
        <f t="shared" si="146"/>
        <v>0</v>
      </c>
      <c r="AF254" s="97" t="str">
        <f t="shared" si="147"/>
        <v/>
      </c>
      <c r="AG254" s="92">
        <f t="shared" si="148"/>
        <v>0</v>
      </c>
      <c r="AH254" s="92">
        <f t="shared" si="149"/>
        <v>0</v>
      </c>
    </row>
    <row r="255" spans="1:34" x14ac:dyDescent="0.25">
      <c r="A255" s="92" t="str">
        <f t="shared" si="121"/>
        <v/>
      </c>
      <c r="B255" s="49">
        <v>3037</v>
      </c>
      <c r="C255" s="115" t="s">
        <v>443</v>
      </c>
      <c r="D255" s="94"/>
      <c r="E255" s="94" t="str">
        <f t="shared" si="123"/>
        <v/>
      </c>
      <c r="F255" s="94" t="str">
        <f t="shared" si="124"/>
        <v/>
      </c>
      <c r="G255" s="94" t="str">
        <f t="shared" si="125"/>
        <v/>
      </c>
      <c r="H255" s="94" t="str">
        <f t="shared" si="126"/>
        <v/>
      </c>
      <c r="I255" s="94" t="str">
        <f t="shared" si="127"/>
        <v/>
      </c>
      <c r="J255" s="94" t="str">
        <f t="shared" si="128"/>
        <v/>
      </c>
      <c r="K255" s="94" t="str">
        <f t="shared" si="129"/>
        <v/>
      </c>
      <c r="L255" s="94" t="str">
        <f t="shared" si="130"/>
        <v/>
      </c>
      <c r="M255" s="94" t="str">
        <f t="shared" si="131"/>
        <v/>
      </c>
      <c r="N255" s="94" t="str">
        <f t="shared" si="132"/>
        <v/>
      </c>
      <c r="O255" s="94" t="str">
        <f t="shared" si="153"/>
        <v/>
      </c>
      <c r="P255" s="94" t="str">
        <f t="shared" si="133"/>
        <v/>
      </c>
      <c r="Q255" s="94" t="str">
        <f t="shared" si="134"/>
        <v/>
      </c>
      <c r="R255" s="94" t="str">
        <f t="shared" si="135"/>
        <v/>
      </c>
      <c r="S255" s="94" t="str">
        <f t="shared" si="136"/>
        <v/>
      </c>
      <c r="T255" s="94" t="str">
        <f t="shared" si="137"/>
        <v/>
      </c>
      <c r="U255" s="94" t="str">
        <f t="shared" si="138"/>
        <v/>
      </c>
      <c r="V255" s="94" t="str">
        <f t="shared" si="139"/>
        <v/>
      </c>
      <c r="W255" s="94" t="str">
        <f t="shared" si="154"/>
        <v/>
      </c>
      <c r="X255" s="94" t="str">
        <f t="shared" si="140"/>
        <v/>
      </c>
      <c r="Y255" s="94" t="str">
        <f t="shared" si="141"/>
        <v/>
      </c>
      <c r="Z255" s="94" t="str">
        <f t="shared" si="155"/>
        <v/>
      </c>
      <c r="AA255" s="94" t="str">
        <f t="shared" si="142"/>
        <v/>
      </c>
      <c r="AB255" s="94" t="str">
        <f t="shared" si="143"/>
        <v/>
      </c>
      <c r="AC255" s="94" t="str">
        <f t="shared" si="144"/>
        <v/>
      </c>
      <c r="AD255" s="92" t="str">
        <f t="shared" si="145"/>
        <v/>
      </c>
      <c r="AE255" s="92">
        <f t="shared" si="146"/>
        <v>0</v>
      </c>
      <c r="AF255" s="97" t="str">
        <f t="shared" si="147"/>
        <v/>
      </c>
      <c r="AG255" s="92">
        <f t="shared" si="148"/>
        <v>0</v>
      </c>
      <c r="AH255" s="92">
        <f t="shared" si="149"/>
        <v>0</v>
      </c>
    </row>
    <row r="256" spans="1:34" x14ac:dyDescent="0.25">
      <c r="A256" s="92" t="str">
        <f t="shared" si="121"/>
        <v/>
      </c>
      <c r="B256" s="49">
        <v>3657</v>
      </c>
      <c r="C256" s="115" t="s">
        <v>444</v>
      </c>
      <c r="D256" s="94" t="str">
        <f t="shared" ref="D256:D287" si="156">IFERROR(VLOOKUP($B256,_1aw1,2,FALSE),"")</f>
        <v/>
      </c>
      <c r="E256" s="94" t="str">
        <f t="shared" si="123"/>
        <v/>
      </c>
      <c r="F256" s="94" t="str">
        <f t="shared" si="124"/>
        <v/>
      </c>
      <c r="G256" s="94" t="str">
        <f t="shared" si="125"/>
        <v/>
      </c>
      <c r="H256" s="94" t="str">
        <f t="shared" si="126"/>
        <v/>
      </c>
      <c r="I256" s="94" t="str">
        <f t="shared" si="127"/>
        <v/>
      </c>
      <c r="J256" s="94" t="str">
        <f t="shared" si="128"/>
        <v/>
      </c>
      <c r="K256" s="94" t="str">
        <f t="shared" si="129"/>
        <v/>
      </c>
      <c r="L256" s="94" t="str">
        <f t="shared" si="130"/>
        <v/>
      </c>
      <c r="M256" s="94" t="str">
        <f t="shared" si="131"/>
        <v/>
      </c>
      <c r="N256" s="94" t="str">
        <f t="shared" si="132"/>
        <v/>
      </c>
      <c r="O256" s="94" t="str">
        <f t="shared" si="153"/>
        <v/>
      </c>
      <c r="P256" s="94" t="str">
        <f t="shared" si="133"/>
        <v/>
      </c>
      <c r="Q256" s="94" t="str">
        <f t="shared" si="134"/>
        <v/>
      </c>
      <c r="R256" s="94" t="str">
        <f t="shared" si="135"/>
        <v/>
      </c>
      <c r="S256" s="94" t="str">
        <f t="shared" si="136"/>
        <v/>
      </c>
      <c r="T256" s="94" t="str">
        <f t="shared" si="137"/>
        <v/>
      </c>
      <c r="U256" s="94" t="str">
        <f t="shared" si="138"/>
        <v/>
      </c>
      <c r="V256" s="94" t="str">
        <f t="shared" si="139"/>
        <v/>
      </c>
      <c r="W256" s="94" t="str">
        <f t="shared" si="154"/>
        <v/>
      </c>
      <c r="X256" s="94" t="str">
        <f t="shared" si="140"/>
        <v/>
      </c>
      <c r="Y256" s="94" t="str">
        <f t="shared" si="141"/>
        <v/>
      </c>
      <c r="Z256" s="94" t="str">
        <f t="shared" si="155"/>
        <v/>
      </c>
      <c r="AA256" s="94" t="str">
        <f t="shared" si="142"/>
        <v/>
      </c>
      <c r="AB256" s="94" t="str">
        <f t="shared" si="143"/>
        <v/>
      </c>
      <c r="AC256" s="94" t="str">
        <f t="shared" si="144"/>
        <v/>
      </c>
      <c r="AD256" s="92" t="str">
        <f t="shared" si="145"/>
        <v/>
      </c>
      <c r="AE256" s="92">
        <f t="shared" si="146"/>
        <v>0</v>
      </c>
      <c r="AF256" s="97" t="str">
        <f t="shared" si="147"/>
        <v/>
      </c>
      <c r="AG256" s="92">
        <f t="shared" si="148"/>
        <v>0</v>
      </c>
      <c r="AH256" s="92">
        <f t="shared" si="149"/>
        <v>0</v>
      </c>
    </row>
    <row r="257" spans="1:34" x14ac:dyDescent="0.25">
      <c r="A257" s="92" t="str">
        <f t="shared" si="121"/>
        <v/>
      </c>
      <c r="B257" s="49">
        <v>3498</v>
      </c>
      <c r="C257" s="115" t="s">
        <v>446</v>
      </c>
      <c r="D257" s="94" t="str">
        <f t="shared" si="156"/>
        <v/>
      </c>
      <c r="E257" s="94" t="str">
        <f t="shared" si="123"/>
        <v/>
      </c>
      <c r="F257" s="94" t="str">
        <f t="shared" si="124"/>
        <v/>
      </c>
      <c r="G257" s="94" t="str">
        <f t="shared" si="125"/>
        <v/>
      </c>
      <c r="H257" s="94" t="str">
        <f t="shared" si="126"/>
        <v/>
      </c>
      <c r="I257" s="94" t="str">
        <f t="shared" si="127"/>
        <v/>
      </c>
      <c r="J257" s="94" t="str">
        <f t="shared" si="128"/>
        <v/>
      </c>
      <c r="K257" s="94" t="str">
        <f t="shared" si="129"/>
        <v/>
      </c>
      <c r="L257" s="94" t="str">
        <f t="shared" si="130"/>
        <v/>
      </c>
      <c r="M257" s="94" t="str">
        <f t="shared" si="131"/>
        <v/>
      </c>
      <c r="N257" s="94" t="str">
        <f t="shared" si="132"/>
        <v/>
      </c>
      <c r="O257" s="94" t="str">
        <f t="shared" si="153"/>
        <v/>
      </c>
      <c r="P257" s="94" t="str">
        <f t="shared" si="133"/>
        <v/>
      </c>
      <c r="Q257" s="94" t="str">
        <f t="shared" si="134"/>
        <v/>
      </c>
      <c r="R257" s="94" t="str">
        <f t="shared" si="135"/>
        <v/>
      </c>
      <c r="S257" s="94" t="str">
        <f t="shared" si="136"/>
        <v/>
      </c>
      <c r="T257" s="94" t="str">
        <f t="shared" si="137"/>
        <v/>
      </c>
      <c r="U257" s="94" t="str">
        <f t="shared" si="138"/>
        <v/>
      </c>
      <c r="V257" s="94" t="str">
        <f t="shared" si="139"/>
        <v/>
      </c>
      <c r="W257" s="94" t="str">
        <f t="shared" si="154"/>
        <v/>
      </c>
      <c r="X257" s="94" t="str">
        <f t="shared" si="140"/>
        <v/>
      </c>
      <c r="Y257" s="94" t="str">
        <f t="shared" si="141"/>
        <v/>
      </c>
      <c r="Z257" s="94" t="str">
        <f t="shared" si="155"/>
        <v/>
      </c>
      <c r="AA257" s="94" t="str">
        <f t="shared" si="142"/>
        <v/>
      </c>
      <c r="AB257" s="94" t="str">
        <f t="shared" si="143"/>
        <v/>
      </c>
      <c r="AC257" s="94" t="str">
        <f t="shared" si="144"/>
        <v/>
      </c>
      <c r="AD257" s="92" t="str">
        <f t="shared" si="145"/>
        <v/>
      </c>
      <c r="AE257" s="92">
        <f t="shared" si="146"/>
        <v>0</v>
      </c>
      <c r="AF257" s="97" t="str">
        <f t="shared" si="147"/>
        <v/>
      </c>
      <c r="AG257" s="92">
        <f t="shared" si="148"/>
        <v>0</v>
      </c>
      <c r="AH257" s="92">
        <f t="shared" si="149"/>
        <v>0</v>
      </c>
    </row>
    <row r="258" spans="1:34" x14ac:dyDescent="0.25">
      <c r="A258" s="92" t="str">
        <f t="shared" ref="A258:A321" si="157">IF(AD258&lt;&gt;"",RANK(AD258,AD:AD),"")</f>
        <v/>
      </c>
      <c r="B258" s="49">
        <v>3612</v>
      </c>
      <c r="C258" s="115" t="s">
        <v>449</v>
      </c>
      <c r="D258" s="94" t="str">
        <f t="shared" si="156"/>
        <v/>
      </c>
      <c r="E258" s="94" t="str">
        <f t="shared" ref="E258:E321" si="158">IFERROR(VLOOKUP($B258,_1aw2,2,FALSE),"")</f>
        <v/>
      </c>
      <c r="F258" s="94" t="str">
        <f t="shared" ref="F258:F321" si="159">IFERROR(VLOOKUP($B258,_1aw3,2,FALSE),"")</f>
        <v/>
      </c>
      <c r="G258" s="94" t="str">
        <f t="shared" ref="G258:G321" si="160">IFERROR(VLOOKUP($B258,_1aw4,2,FALSE),"")</f>
        <v/>
      </c>
      <c r="H258" s="94" t="str">
        <f t="shared" ref="H258:H321" si="161">IFERROR(VLOOKUP($B258,_1aw5,2,FALSE),"")</f>
        <v/>
      </c>
      <c r="I258" s="94" t="str">
        <f t="shared" ref="I258:I321" si="162">IFERROR(VLOOKUP($B258,_1aw6,2,FALSE),"")</f>
        <v/>
      </c>
      <c r="J258" s="94" t="str">
        <f t="shared" ref="J258:J321" si="163">IFERROR(VLOOKUP($B258,_1aw7,2,FALSE),"")</f>
        <v/>
      </c>
      <c r="K258" s="94" t="str">
        <f t="shared" ref="K258:K321" si="164">IFERROR(VLOOKUP($B258,_1aw8,2,FALSE),"")</f>
        <v/>
      </c>
      <c r="L258" s="94" t="str">
        <f t="shared" ref="L258:L321" si="165">IFERROR(VLOOKUP($B258,_1aw9,2,FALSE),"")</f>
        <v/>
      </c>
      <c r="M258" s="94" t="str">
        <f t="shared" ref="M258:M321" si="166">IFERROR(VLOOKUP($B258,_1aw10,2,FALSE),"")</f>
        <v/>
      </c>
      <c r="N258" s="94" t="str">
        <f t="shared" ref="N258:N321" si="167">IFERROR(VLOOKUP($B258,_1aw11,2,FALSE),"")</f>
        <v/>
      </c>
      <c r="O258" s="94" t="str">
        <f t="shared" si="153"/>
        <v/>
      </c>
      <c r="P258" s="94" t="str">
        <f t="shared" ref="P258:P321" si="168">IFERROR(VLOOKUP($B258,_1aw13,2,FALSE),"")</f>
        <v/>
      </c>
      <c r="Q258" s="94" t="str">
        <f t="shared" ref="Q258:Q321" si="169">IFERROR(VLOOKUP($B258,_1aw14,2,FALSE),"")</f>
        <v/>
      </c>
      <c r="R258" s="94" t="str">
        <f t="shared" ref="R258:R321" si="170">IFERROR(VLOOKUP($B258,_1aw15,2,FALSE),"")</f>
        <v/>
      </c>
      <c r="S258" s="94" t="str">
        <f t="shared" ref="S258:S321" si="171">IFERROR(VLOOKUP($B258,_1aw16,2,FALSE),"")</f>
        <v/>
      </c>
      <c r="T258" s="94" t="str">
        <f t="shared" ref="T258:T321" si="172">IFERROR(VLOOKUP($B258,_1aw17,2,FALSE),"")</f>
        <v/>
      </c>
      <c r="U258" s="94" t="str">
        <f t="shared" ref="U258:U321" si="173">IFERROR(VLOOKUP($B258,_1aw18,2,FALSE),"")</f>
        <v/>
      </c>
      <c r="V258" s="94" t="str">
        <f t="shared" ref="V258:V321" si="174">IFERROR(VLOOKUP($B258,_1aw19,2,FALSE),"")</f>
        <v/>
      </c>
      <c r="W258" s="94" t="str">
        <f t="shared" si="154"/>
        <v/>
      </c>
      <c r="X258" s="94" t="str">
        <f t="shared" ref="X258:X321" si="175">IFERROR(VLOOKUP($B258,_1aw21,2,FALSE),"")</f>
        <v/>
      </c>
      <c r="Y258" s="94" t="str">
        <f t="shared" ref="Y258:Y321" si="176">IFERROR(VLOOKUP($B258,_1aw22,2,FALSE),"")</f>
        <v/>
      </c>
      <c r="Z258" s="94" t="str">
        <f t="shared" si="155"/>
        <v/>
      </c>
      <c r="AA258" s="94" t="str">
        <f t="shared" ref="AA258:AA321" si="177">IFERROR(VLOOKUP($B258,_1aw24,2,FALSE),"")</f>
        <v/>
      </c>
      <c r="AB258" s="94" t="str">
        <f t="shared" ref="AB258:AB321" si="178">IFERROR(VLOOKUP($B258,_1aw25,2,FALSE),"")</f>
        <v/>
      </c>
      <c r="AC258" s="94" t="str">
        <f t="shared" ref="AC258:AC321" si="179">IFERROR(VLOOKUP($B258,_1aw26,2,FALSE),"")</f>
        <v/>
      </c>
      <c r="AD258" s="92" t="str">
        <f t="shared" ref="AD258:AD321" si="180">IF(COUNTIF(D258:AC258,"&gt;=0"),SUM(D258:AC258),"")</f>
        <v/>
      </c>
      <c r="AE258" s="92">
        <f t="shared" si="146"/>
        <v>0</v>
      </c>
      <c r="AF258" s="97" t="str">
        <f t="shared" si="147"/>
        <v/>
      </c>
      <c r="AG258" s="92">
        <f t="shared" si="148"/>
        <v>0</v>
      </c>
      <c r="AH258" s="92">
        <f t="shared" si="149"/>
        <v>0</v>
      </c>
    </row>
    <row r="259" spans="1:34" x14ac:dyDescent="0.25">
      <c r="A259" s="92" t="str">
        <f t="shared" si="157"/>
        <v/>
      </c>
      <c r="B259" s="49">
        <v>3326</v>
      </c>
      <c r="C259" s="115" t="s">
        <v>451</v>
      </c>
      <c r="D259" s="94" t="str">
        <f t="shared" si="156"/>
        <v/>
      </c>
      <c r="E259" s="94" t="str">
        <f t="shared" si="158"/>
        <v/>
      </c>
      <c r="F259" s="94" t="str">
        <f t="shared" si="159"/>
        <v/>
      </c>
      <c r="G259" s="94" t="str">
        <f t="shared" si="160"/>
        <v/>
      </c>
      <c r="H259" s="94" t="str">
        <f t="shared" si="161"/>
        <v/>
      </c>
      <c r="I259" s="94" t="str">
        <f t="shared" si="162"/>
        <v/>
      </c>
      <c r="J259" s="94" t="str">
        <f t="shared" si="163"/>
        <v/>
      </c>
      <c r="K259" s="94" t="str">
        <f t="shared" si="164"/>
        <v/>
      </c>
      <c r="L259" s="94" t="str">
        <f t="shared" si="165"/>
        <v/>
      </c>
      <c r="M259" s="94" t="str">
        <f t="shared" si="166"/>
        <v/>
      </c>
      <c r="N259" s="94" t="str">
        <f t="shared" si="167"/>
        <v/>
      </c>
      <c r="O259" s="94" t="str">
        <f t="shared" si="153"/>
        <v/>
      </c>
      <c r="P259" s="94" t="str">
        <f t="shared" si="168"/>
        <v/>
      </c>
      <c r="Q259" s="94" t="str">
        <f t="shared" si="169"/>
        <v/>
      </c>
      <c r="R259" s="94" t="str">
        <f t="shared" si="170"/>
        <v/>
      </c>
      <c r="S259" s="94" t="str">
        <f t="shared" si="171"/>
        <v/>
      </c>
      <c r="T259" s="94" t="str">
        <f t="shared" si="172"/>
        <v/>
      </c>
      <c r="U259" s="94" t="str">
        <f t="shared" si="173"/>
        <v/>
      </c>
      <c r="V259" s="94" t="str">
        <f t="shared" si="174"/>
        <v/>
      </c>
      <c r="W259" s="94" t="str">
        <f t="shared" si="154"/>
        <v/>
      </c>
      <c r="X259" s="94" t="str">
        <f t="shared" si="175"/>
        <v/>
      </c>
      <c r="Y259" s="94" t="str">
        <f t="shared" si="176"/>
        <v/>
      </c>
      <c r="Z259" s="94" t="str">
        <f t="shared" si="155"/>
        <v/>
      </c>
      <c r="AA259" s="94" t="str">
        <f t="shared" si="177"/>
        <v/>
      </c>
      <c r="AB259" s="94" t="str">
        <f t="shared" si="178"/>
        <v/>
      </c>
      <c r="AC259" s="94" t="str">
        <f t="shared" si="179"/>
        <v/>
      </c>
      <c r="AD259" s="92" t="str">
        <f t="shared" si="180"/>
        <v/>
      </c>
      <c r="AE259" s="92">
        <f t="shared" si="146"/>
        <v>0</v>
      </c>
      <c r="AF259" s="97" t="str">
        <f t="shared" si="147"/>
        <v/>
      </c>
      <c r="AG259" s="92">
        <f t="shared" si="148"/>
        <v>0</v>
      </c>
      <c r="AH259" s="92">
        <f t="shared" si="149"/>
        <v>0</v>
      </c>
    </row>
    <row r="260" spans="1:34" x14ac:dyDescent="0.25">
      <c r="A260" s="92" t="str">
        <f t="shared" si="157"/>
        <v/>
      </c>
      <c r="B260" s="49">
        <v>7589</v>
      </c>
      <c r="C260" s="115" t="s">
        <v>452</v>
      </c>
      <c r="D260" s="94" t="str">
        <f t="shared" si="156"/>
        <v/>
      </c>
      <c r="E260" s="94" t="str">
        <f t="shared" si="158"/>
        <v/>
      </c>
      <c r="F260" s="94" t="str">
        <f t="shared" si="159"/>
        <v/>
      </c>
      <c r="G260" s="94" t="str">
        <f t="shared" si="160"/>
        <v/>
      </c>
      <c r="H260" s="94" t="str">
        <f t="shared" si="161"/>
        <v/>
      </c>
      <c r="I260" s="94" t="str">
        <f t="shared" si="162"/>
        <v/>
      </c>
      <c r="J260" s="94" t="str">
        <f t="shared" si="163"/>
        <v/>
      </c>
      <c r="K260" s="94" t="str">
        <f t="shared" si="164"/>
        <v/>
      </c>
      <c r="L260" s="94" t="str">
        <f t="shared" si="165"/>
        <v/>
      </c>
      <c r="M260" s="94" t="str">
        <f t="shared" si="166"/>
        <v/>
      </c>
      <c r="N260" s="94" t="str">
        <f t="shared" si="167"/>
        <v/>
      </c>
      <c r="O260" s="94" t="str">
        <f t="shared" si="153"/>
        <v/>
      </c>
      <c r="P260" s="94" t="str">
        <f t="shared" si="168"/>
        <v/>
      </c>
      <c r="Q260" s="94" t="str">
        <f t="shared" si="169"/>
        <v/>
      </c>
      <c r="R260" s="94" t="str">
        <f t="shared" si="170"/>
        <v/>
      </c>
      <c r="S260" s="94" t="str">
        <f t="shared" si="171"/>
        <v/>
      </c>
      <c r="T260" s="94" t="str">
        <f t="shared" si="172"/>
        <v/>
      </c>
      <c r="U260" s="94" t="str">
        <f t="shared" si="173"/>
        <v/>
      </c>
      <c r="V260" s="94" t="str">
        <f t="shared" si="174"/>
        <v/>
      </c>
      <c r="W260" s="94" t="str">
        <f t="shared" si="154"/>
        <v/>
      </c>
      <c r="X260" s="94" t="str">
        <f t="shared" si="175"/>
        <v/>
      </c>
      <c r="Y260" s="94" t="str">
        <f t="shared" si="176"/>
        <v/>
      </c>
      <c r="Z260" s="94" t="str">
        <f t="shared" si="155"/>
        <v/>
      </c>
      <c r="AA260" s="94" t="str">
        <f t="shared" si="177"/>
        <v/>
      </c>
      <c r="AB260" s="94" t="str">
        <f t="shared" si="178"/>
        <v/>
      </c>
      <c r="AC260" s="94" t="str">
        <f t="shared" si="179"/>
        <v/>
      </c>
      <c r="AD260" s="92" t="str">
        <f t="shared" si="180"/>
        <v/>
      </c>
      <c r="AE260" s="92">
        <f t="shared" si="146"/>
        <v>0</v>
      </c>
      <c r="AF260" s="97" t="str">
        <f t="shared" si="147"/>
        <v/>
      </c>
      <c r="AG260" s="92">
        <f t="shared" si="148"/>
        <v>0</v>
      </c>
      <c r="AH260" s="92">
        <f t="shared" si="149"/>
        <v>0</v>
      </c>
    </row>
    <row r="261" spans="1:34" x14ac:dyDescent="0.25">
      <c r="A261" s="92" t="str">
        <f t="shared" si="157"/>
        <v/>
      </c>
      <c r="B261" s="49">
        <v>5291</v>
      </c>
      <c r="C261" s="115" t="s">
        <v>453</v>
      </c>
      <c r="D261" s="94" t="str">
        <f t="shared" si="156"/>
        <v/>
      </c>
      <c r="E261" s="94" t="str">
        <f t="shared" si="158"/>
        <v/>
      </c>
      <c r="F261" s="94" t="str">
        <f t="shared" si="159"/>
        <v/>
      </c>
      <c r="G261" s="94" t="str">
        <f t="shared" si="160"/>
        <v/>
      </c>
      <c r="H261" s="94" t="str">
        <f t="shared" si="161"/>
        <v/>
      </c>
      <c r="I261" s="94" t="str">
        <f t="shared" si="162"/>
        <v/>
      </c>
      <c r="J261" s="94" t="str">
        <f t="shared" si="163"/>
        <v/>
      </c>
      <c r="K261" s="94" t="str">
        <f t="shared" si="164"/>
        <v/>
      </c>
      <c r="L261" s="94" t="str">
        <f t="shared" si="165"/>
        <v/>
      </c>
      <c r="M261" s="94" t="str">
        <f t="shared" si="166"/>
        <v/>
      </c>
      <c r="N261" s="94" t="str">
        <f t="shared" si="167"/>
        <v/>
      </c>
      <c r="O261" s="94" t="str">
        <f t="shared" si="153"/>
        <v/>
      </c>
      <c r="P261" s="94" t="str">
        <f t="shared" si="168"/>
        <v/>
      </c>
      <c r="Q261" s="94" t="str">
        <f t="shared" si="169"/>
        <v/>
      </c>
      <c r="R261" s="94" t="str">
        <f t="shared" si="170"/>
        <v/>
      </c>
      <c r="S261" s="94" t="str">
        <f t="shared" si="171"/>
        <v/>
      </c>
      <c r="T261" s="94" t="str">
        <f t="shared" si="172"/>
        <v/>
      </c>
      <c r="U261" s="94" t="str">
        <f t="shared" si="173"/>
        <v/>
      </c>
      <c r="V261" s="94" t="str">
        <f t="shared" si="174"/>
        <v/>
      </c>
      <c r="W261" s="94" t="str">
        <f t="shared" si="154"/>
        <v/>
      </c>
      <c r="X261" s="94" t="str">
        <f t="shared" si="175"/>
        <v/>
      </c>
      <c r="Y261" s="94" t="str">
        <f t="shared" si="176"/>
        <v/>
      </c>
      <c r="Z261" s="94" t="str">
        <f t="shared" si="155"/>
        <v/>
      </c>
      <c r="AA261" s="94" t="str">
        <f t="shared" si="177"/>
        <v/>
      </c>
      <c r="AB261" s="94" t="str">
        <f t="shared" si="178"/>
        <v/>
      </c>
      <c r="AC261" s="94" t="str">
        <f t="shared" si="179"/>
        <v/>
      </c>
      <c r="AD261" s="92" t="str">
        <f t="shared" si="180"/>
        <v/>
      </c>
      <c r="AE261" s="92">
        <f t="shared" si="146"/>
        <v>0</v>
      </c>
      <c r="AF261" s="97" t="str">
        <f t="shared" si="147"/>
        <v/>
      </c>
      <c r="AG261" s="92">
        <f t="shared" si="148"/>
        <v>0</v>
      </c>
      <c r="AH261" s="92">
        <f t="shared" si="149"/>
        <v>0</v>
      </c>
    </row>
    <row r="262" spans="1:34" x14ac:dyDescent="0.25">
      <c r="A262" s="92" t="str">
        <f t="shared" si="157"/>
        <v/>
      </c>
      <c r="B262" s="49">
        <v>2801</v>
      </c>
      <c r="C262" s="115" t="s">
        <v>454</v>
      </c>
      <c r="D262" s="94" t="str">
        <f t="shared" si="156"/>
        <v/>
      </c>
      <c r="E262" s="94" t="str">
        <f t="shared" si="158"/>
        <v/>
      </c>
      <c r="F262" s="94" t="str">
        <f t="shared" si="159"/>
        <v/>
      </c>
      <c r="G262" s="94" t="str">
        <f t="shared" si="160"/>
        <v/>
      </c>
      <c r="H262" s="94" t="str">
        <f t="shared" si="161"/>
        <v/>
      </c>
      <c r="I262" s="94" t="str">
        <f t="shared" si="162"/>
        <v/>
      </c>
      <c r="J262" s="94" t="str">
        <f t="shared" si="163"/>
        <v/>
      </c>
      <c r="K262" s="94" t="str">
        <f t="shared" si="164"/>
        <v/>
      </c>
      <c r="L262" s="94" t="str">
        <f t="shared" si="165"/>
        <v/>
      </c>
      <c r="M262" s="94" t="str">
        <f t="shared" si="166"/>
        <v/>
      </c>
      <c r="N262" s="94" t="str">
        <f t="shared" si="167"/>
        <v/>
      </c>
      <c r="O262" s="94" t="str">
        <f t="shared" si="153"/>
        <v/>
      </c>
      <c r="P262" s="94" t="str">
        <f t="shared" si="168"/>
        <v/>
      </c>
      <c r="Q262" s="94" t="str">
        <f t="shared" si="169"/>
        <v/>
      </c>
      <c r="R262" s="94" t="str">
        <f t="shared" si="170"/>
        <v/>
      </c>
      <c r="S262" s="94" t="str">
        <f t="shared" si="171"/>
        <v/>
      </c>
      <c r="T262" s="94" t="str">
        <f t="shared" si="172"/>
        <v/>
      </c>
      <c r="U262" s="94" t="str">
        <f t="shared" si="173"/>
        <v/>
      </c>
      <c r="V262" s="94" t="str">
        <f t="shared" si="174"/>
        <v/>
      </c>
      <c r="W262" s="94" t="str">
        <f t="shared" si="154"/>
        <v/>
      </c>
      <c r="X262" s="94" t="str">
        <f t="shared" si="175"/>
        <v/>
      </c>
      <c r="Y262" s="94" t="str">
        <f t="shared" si="176"/>
        <v/>
      </c>
      <c r="Z262" s="94" t="str">
        <f t="shared" si="155"/>
        <v/>
      </c>
      <c r="AA262" s="94" t="str">
        <f t="shared" si="177"/>
        <v/>
      </c>
      <c r="AB262" s="94" t="str">
        <f t="shared" si="178"/>
        <v/>
      </c>
      <c r="AC262" s="94" t="str">
        <f t="shared" si="179"/>
        <v/>
      </c>
      <c r="AD262" s="92" t="str">
        <f t="shared" si="180"/>
        <v/>
      </c>
      <c r="AE262" s="92">
        <f t="shared" ref="AE262:AE325" si="181">IF(B262&lt;&gt;"",COUNT(D262:AC262),"")</f>
        <v>0</v>
      </c>
      <c r="AF262" s="97" t="str">
        <f t="shared" ref="AF262:AF325" si="182">IFERROR(((AG262*2)+(AH262*1))/(AE262*2),"")</f>
        <v/>
      </c>
      <c r="AG262" s="92">
        <f t="shared" ref="AG262:AG325" si="183">IF(B262&lt;&gt;"",COUNTIF(D262:AC262,"=2"),"")</f>
        <v>0</v>
      </c>
      <c r="AH262" s="92">
        <f t="shared" ref="AH262:AH325" si="184">IF(B262&lt;&gt;"",COUNTIF(D262:AC262,"=1"),"")</f>
        <v>0</v>
      </c>
    </row>
    <row r="263" spans="1:34" x14ac:dyDescent="0.25">
      <c r="A263" s="92" t="str">
        <f t="shared" si="157"/>
        <v/>
      </c>
      <c r="B263" s="49">
        <v>5570</v>
      </c>
      <c r="C263" s="115" t="s">
        <v>455</v>
      </c>
      <c r="D263" s="94" t="str">
        <f t="shared" si="156"/>
        <v/>
      </c>
      <c r="E263" s="94" t="str">
        <f t="shared" si="158"/>
        <v/>
      </c>
      <c r="F263" s="94" t="str">
        <f t="shared" si="159"/>
        <v/>
      </c>
      <c r="G263" s="94" t="str">
        <f t="shared" si="160"/>
        <v/>
      </c>
      <c r="H263" s="94" t="str">
        <f t="shared" si="161"/>
        <v/>
      </c>
      <c r="I263" s="94" t="str">
        <f t="shared" si="162"/>
        <v/>
      </c>
      <c r="J263" s="94" t="str">
        <f t="shared" si="163"/>
        <v/>
      </c>
      <c r="K263" s="94" t="str">
        <f t="shared" si="164"/>
        <v/>
      </c>
      <c r="L263" s="94" t="str">
        <f t="shared" si="165"/>
        <v/>
      </c>
      <c r="M263" s="94" t="str">
        <f t="shared" si="166"/>
        <v/>
      </c>
      <c r="N263" s="94" t="str">
        <f t="shared" si="167"/>
        <v/>
      </c>
      <c r="O263" s="94" t="str">
        <f t="shared" si="153"/>
        <v/>
      </c>
      <c r="P263" s="94" t="str">
        <f t="shared" si="168"/>
        <v/>
      </c>
      <c r="Q263" s="94" t="str">
        <f t="shared" si="169"/>
        <v/>
      </c>
      <c r="R263" s="94" t="str">
        <f t="shared" si="170"/>
        <v/>
      </c>
      <c r="S263" s="94" t="str">
        <f t="shared" si="171"/>
        <v/>
      </c>
      <c r="T263" s="94" t="str">
        <f t="shared" si="172"/>
        <v/>
      </c>
      <c r="U263" s="94" t="str">
        <f t="shared" si="173"/>
        <v/>
      </c>
      <c r="V263" s="94" t="str">
        <f t="shared" si="174"/>
        <v/>
      </c>
      <c r="W263" s="94" t="str">
        <f t="shared" si="154"/>
        <v/>
      </c>
      <c r="X263" s="94" t="str">
        <f t="shared" si="175"/>
        <v/>
      </c>
      <c r="Y263" s="94" t="str">
        <f t="shared" si="176"/>
        <v/>
      </c>
      <c r="Z263" s="94" t="str">
        <f t="shared" si="155"/>
        <v/>
      </c>
      <c r="AA263" s="94" t="str">
        <f t="shared" si="177"/>
        <v/>
      </c>
      <c r="AB263" s="94" t="str">
        <f t="shared" si="178"/>
        <v/>
      </c>
      <c r="AC263" s="94" t="str">
        <f t="shared" si="179"/>
        <v/>
      </c>
      <c r="AD263" s="92" t="str">
        <f t="shared" si="180"/>
        <v/>
      </c>
      <c r="AE263" s="92">
        <f t="shared" si="181"/>
        <v>0</v>
      </c>
      <c r="AF263" s="97" t="str">
        <f t="shared" si="182"/>
        <v/>
      </c>
      <c r="AG263" s="92">
        <f t="shared" si="183"/>
        <v>0</v>
      </c>
      <c r="AH263" s="92">
        <f t="shared" si="184"/>
        <v>0</v>
      </c>
    </row>
    <row r="264" spans="1:34" x14ac:dyDescent="0.25">
      <c r="A264" s="92" t="str">
        <f t="shared" si="157"/>
        <v/>
      </c>
      <c r="B264" s="49">
        <v>8241</v>
      </c>
      <c r="C264" s="115" t="s">
        <v>456</v>
      </c>
      <c r="D264" s="94" t="str">
        <f t="shared" si="156"/>
        <v/>
      </c>
      <c r="E264" s="94" t="str">
        <f t="shared" si="158"/>
        <v/>
      </c>
      <c r="F264" s="94" t="str">
        <f t="shared" si="159"/>
        <v/>
      </c>
      <c r="G264" s="94" t="str">
        <f t="shared" si="160"/>
        <v/>
      </c>
      <c r="H264" s="94" t="str">
        <f t="shared" si="161"/>
        <v/>
      </c>
      <c r="I264" s="94" t="str">
        <f t="shared" si="162"/>
        <v/>
      </c>
      <c r="J264" s="94" t="str">
        <f t="shared" si="163"/>
        <v/>
      </c>
      <c r="K264" s="94" t="str">
        <f t="shared" si="164"/>
        <v/>
      </c>
      <c r="L264" s="94" t="str">
        <f t="shared" si="165"/>
        <v/>
      </c>
      <c r="M264" s="94" t="str">
        <f t="shared" si="166"/>
        <v/>
      </c>
      <c r="N264" s="94" t="str">
        <f t="shared" si="167"/>
        <v/>
      </c>
      <c r="O264" s="94" t="str">
        <f t="shared" si="153"/>
        <v/>
      </c>
      <c r="P264" s="94" t="str">
        <f t="shared" si="168"/>
        <v/>
      </c>
      <c r="Q264" s="94" t="str">
        <f t="shared" si="169"/>
        <v/>
      </c>
      <c r="R264" s="94" t="str">
        <f t="shared" si="170"/>
        <v/>
      </c>
      <c r="S264" s="94" t="str">
        <f t="shared" si="171"/>
        <v/>
      </c>
      <c r="T264" s="94" t="str">
        <f t="shared" si="172"/>
        <v/>
      </c>
      <c r="U264" s="94" t="str">
        <f t="shared" si="173"/>
        <v/>
      </c>
      <c r="V264" s="94" t="str">
        <f t="shared" si="174"/>
        <v/>
      </c>
      <c r="W264" s="94" t="str">
        <f t="shared" si="154"/>
        <v/>
      </c>
      <c r="X264" s="94" t="str">
        <f t="shared" si="175"/>
        <v/>
      </c>
      <c r="Y264" s="94" t="str">
        <f t="shared" si="176"/>
        <v/>
      </c>
      <c r="Z264" s="94" t="str">
        <f t="shared" si="155"/>
        <v/>
      </c>
      <c r="AA264" s="94" t="str">
        <f t="shared" si="177"/>
        <v/>
      </c>
      <c r="AB264" s="94" t="str">
        <f t="shared" si="178"/>
        <v/>
      </c>
      <c r="AC264" s="94" t="str">
        <f t="shared" si="179"/>
        <v/>
      </c>
      <c r="AD264" s="92" t="str">
        <f t="shared" si="180"/>
        <v/>
      </c>
      <c r="AE264" s="92">
        <f t="shared" si="181"/>
        <v>0</v>
      </c>
      <c r="AF264" s="97" t="str">
        <f t="shared" si="182"/>
        <v/>
      </c>
      <c r="AG264" s="92">
        <f t="shared" si="183"/>
        <v>0</v>
      </c>
      <c r="AH264" s="92">
        <f t="shared" si="184"/>
        <v>0</v>
      </c>
    </row>
    <row r="265" spans="1:34" x14ac:dyDescent="0.25">
      <c r="A265" s="92" t="str">
        <f t="shared" si="157"/>
        <v/>
      </c>
      <c r="B265" s="49">
        <v>7545</v>
      </c>
      <c r="C265" s="115" t="s">
        <v>457</v>
      </c>
      <c r="D265" s="94" t="str">
        <f t="shared" si="156"/>
        <v/>
      </c>
      <c r="E265" s="94" t="str">
        <f t="shared" si="158"/>
        <v/>
      </c>
      <c r="F265" s="94" t="str">
        <f t="shared" si="159"/>
        <v/>
      </c>
      <c r="G265" s="94" t="str">
        <f t="shared" si="160"/>
        <v/>
      </c>
      <c r="H265" s="94" t="str">
        <f t="shared" si="161"/>
        <v/>
      </c>
      <c r="I265" s="94" t="str">
        <f t="shared" si="162"/>
        <v/>
      </c>
      <c r="J265" s="94" t="str">
        <f t="shared" si="163"/>
        <v/>
      </c>
      <c r="K265" s="94" t="str">
        <f t="shared" si="164"/>
        <v/>
      </c>
      <c r="L265" s="94" t="str">
        <f t="shared" si="165"/>
        <v/>
      </c>
      <c r="M265" s="94" t="str">
        <f t="shared" si="166"/>
        <v/>
      </c>
      <c r="N265" s="94" t="str">
        <f t="shared" si="167"/>
        <v/>
      </c>
      <c r="O265" s="94" t="str">
        <f t="shared" si="153"/>
        <v/>
      </c>
      <c r="P265" s="94" t="str">
        <f t="shared" si="168"/>
        <v/>
      </c>
      <c r="Q265" s="94" t="str">
        <f t="shared" si="169"/>
        <v/>
      </c>
      <c r="R265" s="94" t="str">
        <f t="shared" si="170"/>
        <v/>
      </c>
      <c r="S265" s="94" t="str">
        <f t="shared" si="171"/>
        <v/>
      </c>
      <c r="T265" s="94" t="str">
        <f t="shared" si="172"/>
        <v/>
      </c>
      <c r="U265" s="94" t="str">
        <f t="shared" si="173"/>
        <v/>
      </c>
      <c r="V265" s="94" t="str">
        <f t="shared" si="174"/>
        <v/>
      </c>
      <c r="W265" s="94" t="str">
        <f t="shared" si="154"/>
        <v/>
      </c>
      <c r="X265" s="94" t="str">
        <f t="shared" si="175"/>
        <v/>
      </c>
      <c r="Y265" s="94" t="str">
        <f t="shared" si="176"/>
        <v/>
      </c>
      <c r="Z265" s="94" t="str">
        <f t="shared" si="155"/>
        <v/>
      </c>
      <c r="AA265" s="94" t="str">
        <f t="shared" si="177"/>
        <v/>
      </c>
      <c r="AB265" s="94" t="str">
        <f t="shared" si="178"/>
        <v/>
      </c>
      <c r="AC265" s="94" t="str">
        <f t="shared" si="179"/>
        <v/>
      </c>
      <c r="AD265" s="92" t="str">
        <f t="shared" si="180"/>
        <v/>
      </c>
      <c r="AE265" s="92">
        <f t="shared" si="181"/>
        <v>0</v>
      </c>
      <c r="AF265" s="97" t="str">
        <f t="shared" si="182"/>
        <v/>
      </c>
      <c r="AG265" s="92">
        <f t="shared" si="183"/>
        <v>0</v>
      </c>
      <c r="AH265" s="92">
        <f t="shared" si="184"/>
        <v>0</v>
      </c>
    </row>
    <row r="266" spans="1:34" x14ac:dyDescent="0.25">
      <c r="A266" s="92" t="str">
        <f t="shared" si="157"/>
        <v/>
      </c>
      <c r="B266" s="49">
        <v>5074</v>
      </c>
      <c r="C266" s="115" t="s">
        <v>458</v>
      </c>
      <c r="D266" s="94" t="str">
        <f t="shared" si="156"/>
        <v/>
      </c>
      <c r="E266" s="94" t="str">
        <f t="shared" si="158"/>
        <v/>
      </c>
      <c r="F266" s="94" t="str">
        <f t="shared" si="159"/>
        <v/>
      </c>
      <c r="G266" s="94" t="str">
        <f t="shared" si="160"/>
        <v/>
      </c>
      <c r="H266" s="94" t="str">
        <f t="shared" si="161"/>
        <v/>
      </c>
      <c r="I266" s="94" t="str">
        <f t="shared" si="162"/>
        <v/>
      </c>
      <c r="J266" s="94" t="str">
        <f t="shared" si="163"/>
        <v/>
      </c>
      <c r="K266" s="94" t="str">
        <f t="shared" si="164"/>
        <v/>
      </c>
      <c r="L266" s="94" t="str">
        <f t="shared" si="165"/>
        <v/>
      </c>
      <c r="M266" s="94" t="str">
        <f t="shared" si="166"/>
        <v/>
      </c>
      <c r="N266" s="94" t="str">
        <f t="shared" si="167"/>
        <v/>
      </c>
      <c r="O266" s="94" t="str">
        <f t="shared" si="153"/>
        <v/>
      </c>
      <c r="P266" s="94" t="str">
        <f t="shared" si="168"/>
        <v/>
      </c>
      <c r="Q266" s="94" t="str">
        <f t="shared" si="169"/>
        <v/>
      </c>
      <c r="R266" s="94" t="str">
        <f t="shared" si="170"/>
        <v/>
      </c>
      <c r="S266" s="94" t="str">
        <f t="shared" si="171"/>
        <v/>
      </c>
      <c r="T266" s="94" t="str">
        <f t="shared" si="172"/>
        <v/>
      </c>
      <c r="U266" s="94" t="str">
        <f t="shared" si="173"/>
        <v/>
      </c>
      <c r="V266" s="94" t="str">
        <f t="shared" si="174"/>
        <v/>
      </c>
      <c r="W266" s="94" t="str">
        <f t="shared" si="154"/>
        <v/>
      </c>
      <c r="X266" s="94" t="str">
        <f t="shared" si="175"/>
        <v/>
      </c>
      <c r="Y266" s="94" t="str">
        <f t="shared" si="176"/>
        <v/>
      </c>
      <c r="Z266" s="94" t="str">
        <f t="shared" si="155"/>
        <v/>
      </c>
      <c r="AA266" s="94" t="str">
        <f t="shared" si="177"/>
        <v/>
      </c>
      <c r="AB266" s="94" t="str">
        <f t="shared" si="178"/>
        <v/>
      </c>
      <c r="AC266" s="94" t="str">
        <f t="shared" si="179"/>
        <v/>
      </c>
      <c r="AD266" s="92" t="str">
        <f t="shared" si="180"/>
        <v/>
      </c>
      <c r="AE266" s="92">
        <f t="shared" si="181"/>
        <v>0</v>
      </c>
      <c r="AF266" s="97" t="str">
        <f t="shared" si="182"/>
        <v/>
      </c>
      <c r="AG266" s="92">
        <f t="shared" si="183"/>
        <v>0</v>
      </c>
      <c r="AH266" s="92">
        <f t="shared" si="184"/>
        <v>0</v>
      </c>
    </row>
    <row r="267" spans="1:34" x14ac:dyDescent="0.25">
      <c r="A267" s="92" t="str">
        <f t="shared" si="157"/>
        <v/>
      </c>
      <c r="B267" s="49">
        <v>7547</v>
      </c>
      <c r="C267" s="115" t="s">
        <v>459</v>
      </c>
      <c r="D267" s="94" t="str">
        <f t="shared" si="156"/>
        <v/>
      </c>
      <c r="E267" s="94" t="str">
        <f t="shared" si="158"/>
        <v/>
      </c>
      <c r="F267" s="94" t="str">
        <f t="shared" si="159"/>
        <v/>
      </c>
      <c r="G267" s="94" t="str">
        <f t="shared" si="160"/>
        <v/>
      </c>
      <c r="H267" s="94" t="str">
        <f t="shared" si="161"/>
        <v/>
      </c>
      <c r="I267" s="94" t="str">
        <f t="shared" si="162"/>
        <v/>
      </c>
      <c r="J267" s="94" t="str">
        <f t="shared" si="163"/>
        <v/>
      </c>
      <c r="K267" s="94" t="str">
        <f t="shared" si="164"/>
        <v/>
      </c>
      <c r="L267" s="94" t="str">
        <f t="shared" si="165"/>
        <v/>
      </c>
      <c r="M267" s="94" t="str">
        <f t="shared" si="166"/>
        <v/>
      </c>
      <c r="N267" s="94" t="str">
        <f t="shared" si="167"/>
        <v/>
      </c>
      <c r="O267" s="94" t="str">
        <f t="shared" ref="O267:O303" si="185">IFERROR(VLOOKUP($B267,_1aw12,2,FALSE),"")</f>
        <v/>
      </c>
      <c r="P267" s="94" t="str">
        <f t="shared" si="168"/>
        <v/>
      </c>
      <c r="Q267" s="94" t="str">
        <f t="shared" si="169"/>
        <v/>
      </c>
      <c r="R267" s="94" t="str">
        <f t="shared" si="170"/>
        <v/>
      </c>
      <c r="S267" s="94" t="str">
        <f t="shared" si="171"/>
        <v/>
      </c>
      <c r="T267" s="94" t="str">
        <f t="shared" si="172"/>
        <v/>
      </c>
      <c r="U267" s="94" t="str">
        <f t="shared" si="173"/>
        <v/>
      </c>
      <c r="V267" s="94" t="str">
        <f t="shared" si="174"/>
        <v/>
      </c>
      <c r="W267" s="94" t="str">
        <f t="shared" ref="W267:W303" si="186">IFERROR(VLOOKUP($B267,_1aw20,2,FALSE),"")</f>
        <v/>
      </c>
      <c r="X267" s="94" t="str">
        <f t="shared" si="175"/>
        <v/>
      </c>
      <c r="Y267" s="94" t="str">
        <f t="shared" si="176"/>
        <v/>
      </c>
      <c r="Z267" s="94" t="str">
        <f t="shared" ref="Z267:Z303" si="187">IFERROR(VLOOKUP($B267,_1aw23,2,FALSE),"")</f>
        <v/>
      </c>
      <c r="AA267" s="94" t="str">
        <f t="shared" si="177"/>
        <v/>
      </c>
      <c r="AB267" s="94" t="str">
        <f t="shared" si="178"/>
        <v/>
      </c>
      <c r="AC267" s="94" t="str">
        <f t="shared" si="179"/>
        <v/>
      </c>
      <c r="AD267" s="92" t="str">
        <f t="shared" si="180"/>
        <v/>
      </c>
      <c r="AE267" s="92">
        <f t="shared" si="181"/>
        <v>0</v>
      </c>
      <c r="AF267" s="97" t="str">
        <f t="shared" si="182"/>
        <v/>
      </c>
      <c r="AG267" s="92">
        <f t="shared" si="183"/>
        <v>0</v>
      </c>
      <c r="AH267" s="92">
        <f t="shared" si="184"/>
        <v>0</v>
      </c>
    </row>
    <row r="268" spans="1:34" x14ac:dyDescent="0.25">
      <c r="A268" s="92" t="str">
        <f t="shared" si="157"/>
        <v/>
      </c>
      <c r="B268" s="49">
        <v>3050</v>
      </c>
      <c r="C268" s="115" t="s">
        <v>460</v>
      </c>
      <c r="D268" s="94" t="str">
        <f t="shared" si="156"/>
        <v/>
      </c>
      <c r="E268" s="94" t="str">
        <f t="shared" si="158"/>
        <v/>
      </c>
      <c r="F268" s="94" t="str">
        <f t="shared" si="159"/>
        <v/>
      </c>
      <c r="G268" s="94" t="str">
        <f t="shared" si="160"/>
        <v/>
      </c>
      <c r="H268" s="94" t="str">
        <f t="shared" si="161"/>
        <v/>
      </c>
      <c r="I268" s="94" t="str">
        <f t="shared" si="162"/>
        <v/>
      </c>
      <c r="J268" s="94" t="str">
        <f t="shared" si="163"/>
        <v/>
      </c>
      <c r="K268" s="94" t="str">
        <f t="shared" si="164"/>
        <v/>
      </c>
      <c r="L268" s="94" t="str">
        <f t="shared" si="165"/>
        <v/>
      </c>
      <c r="M268" s="94" t="str">
        <f t="shared" si="166"/>
        <v/>
      </c>
      <c r="N268" s="94" t="str">
        <f t="shared" si="167"/>
        <v/>
      </c>
      <c r="O268" s="94" t="str">
        <f t="shared" si="185"/>
        <v/>
      </c>
      <c r="P268" s="94" t="str">
        <f t="shared" si="168"/>
        <v/>
      </c>
      <c r="Q268" s="94" t="str">
        <f t="shared" si="169"/>
        <v/>
      </c>
      <c r="R268" s="94" t="str">
        <f t="shared" si="170"/>
        <v/>
      </c>
      <c r="S268" s="94" t="str">
        <f t="shared" si="171"/>
        <v/>
      </c>
      <c r="T268" s="94" t="str">
        <f t="shared" si="172"/>
        <v/>
      </c>
      <c r="U268" s="94" t="str">
        <f t="shared" si="173"/>
        <v/>
      </c>
      <c r="V268" s="94" t="str">
        <f t="shared" si="174"/>
        <v/>
      </c>
      <c r="W268" s="94" t="str">
        <f t="shared" si="186"/>
        <v/>
      </c>
      <c r="X268" s="94" t="str">
        <f t="shared" si="175"/>
        <v/>
      </c>
      <c r="Y268" s="94" t="str">
        <f t="shared" si="176"/>
        <v/>
      </c>
      <c r="Z268" s="94" t="str">
        <f t="shared" si="187"/>
        <v/>
      </c>
      <c r="AA268" s="94" t="str">
        <f t="shared" si="177"/>
        <v/>
      </c>
      <c r="AB268" s="94" t="str">
        <f t="shared" si="178"/>
        <v/>
      </c>
      <c r="AC268" s="94" t="str">
        <f t="shared" si="179"/>
        <v/>
      </c>
      <c r="AD268" s="92" t="str">
        <f t="shared" si="180"/>
        <v/>
      </c>
      <c r="AE268" s="92">
        <f t="shared" si="181"/>
        <v>0</v>
      </c>
      <c r="AF268" s="97" t="str">
        <f t="shared" si="182"/>
        <v/>
      </c>
      <c r="AG268" s="92">
        <f t="shared" si="183"/>
        <v>0</v>
      </c>
      <c r="AH268" s="92">
        <f t="shared" si="184"/>
        <v>0</v>
      </c>
    </row>
    <row r="269" spans="1:34" x14ac:dyDescent="0.25">
      <c r="A269" s="92" t="str">
        <f t="shared" si="157"/>
        <v/>
      </c>
      <c r="B269" s="49">
        <v>5013</v>
      </c>
      <c r="C269" s="115" t="s">
        <v>461</v>
      </c>
      <c r="D269" s="94" t="str">
        <f t="shared" si="156"/>
        <v/>
      </c>
      <c r="E269" s="94" t="str">
        <f t="shared" si="158"/>
        <v/>
      </c>
      <c r="F269" s="94" t="str">
        <f t="shared" si="159"/>
        <v/>
      </c>
      <c r="G269" s="94" t="str">
        <f t="shared" si="160"/>
        <v/>
      </c>
      <c r="H269" s="94" t="str">
        <f t="shared" si="161"/>
        <v/>
      </c>
      <c r="I269" s="94" t="str">
        <f t="shared" si="162"/>
        <v/>
      </c>
      <c r="J269" s="94" t="str">
        <f t="shared" si="163"/>
        <v/>
      </c>
      <c r="K269" s="94" t="str">
        <f t="shared" si="164"/>
        <v/>
      </c>
      <c r="L269" s="94" t="str">
        <f t="shared" si="165"/>
        <v/>
      </c>
      <c r="M269" s="94" t="str">
        <f t="shared" si="166"/>
        <v/>
      </c>
      <c r="N269" s="94" t="str">
        <f t="shared" si="167"/>
        <v/>
      </c>
      <c r="O269" s="94" t="str">
        <f t="shared" si="185"/>
        <v/>
      </c>
      <c r="P269" s="94" t="str">
        <f t="shared" si="168"/>
        <v/>
      </c>
      <c r="Q269" s="94" t="str">
        <f t="shared" si="169"/>
        <v/>
      </c>
      <c r="R269" s="94" t="str">
        <f t="shared" si="170"/>
        <v/>
      </c>
      <c r="S269" s="94" t="str">
        <f t="shared" si="171"/>
        <v/>
      </c>
      <c r="T269" s="94" t="str">
        <f t="shared" si="172"/>
        <v/>
      </c>
      <c r="U269" s="94" t="str">
        <f t="shared" si="173"/>
        <v/>
      </c>
      <c r="V269" s="94" t="str">
        <f t="shared" si="174"/>
        <v/>
      </c>
      <c r="W269" s="94" t="str">
        <f t="shared" si="186"/>
        <v/>
      </c>
      <c r="X269" s="94" t="str">
        <f t="shared" si="175"/>
        <v/>
      </c>
      <c r="Y269" s="94" t="str">
        <f t="shared" si="176"/>
        <v/>
      </c>
      <c r="Z269" s="94" t="str">
        <f t="shared" si="187"/>
        <v/>
      </c>
      <c r="AA269" s="94" t="str">
        <f t="shared" si="177"/>
        <v/>
      </c>
      <c r="AB269" s="94" t="str">
        <f t="shared" si="178"/>
        <v/>
      </c>
      <c r="AC269" s="94" t="str">
        <f t="shared" si="179"/>
        <v/>
      </c>
      <c r="AD269" s="92" t="str">
        <f t="shared" si="180"/>
        <v/>
      </c>
      <c r="AE269" s="92">
        <f t="shared" si="181"/>
        <v>0</v>
      </c>
      <c r="AF269" s="97" t="str">
        <f t="shared" si="182"/>
        <v/>
      </c>
      <c r="AG269" s="92">
        <f t="shared" si="183"/>
        <v>0</v>
      </c>
      <c r="AH269" s="92">
        <f t="shared" si="184"/>
        <v>0</v>
      </c>
    </row>
    <row r="270" spans="1:34" x14ac:dyDescent="0.25">
      <c r="A270" s="92" t="str">
        <f t="shared" si="157"/>
        <v/>
      </c>
      <c r="B270" s="49">
        <v>2709</v>
      </c>
      <c r="C270" s="115" t="s">
        <v>773</v>
      </c>
      <c r="D270" s="94" t="str">
        <f t="shared" si="156"/>
        <v/>
      </c>
      <c r="E270" s="94" t="str">
        <f t="shared" si="158"/>
        <v/>
      </c>
      <c r="F270" s="94" t="str">
        <f t="shared" si="159"/>
        <v/>
      </c>
      <c r="G270" s="94" t="str">
        <f t="shared" si="160"/>
        <v/>
      </c>
      <c r="H270" s="94" t="str">
        <f t="shared" si="161"/>
        <v/>
      </c>
      <c r="I270" s="94" t="str">
        <f t="shared" si="162"/>
        <v/>
      </c>
      <c r="J270" s="94" t="str">
        <f t="shared" si="163"/>
        <v/>
      </c>
      <c r="K270" s="94" t="str">
        <f t="shared" si="164"/>
        <v/>
      </c>
      <c r="L270" s="94" t="str">
        <f t="shared" si="165"/>
        <v/>
      </c>
      <c r="M270" s="94" t="str">
        <f t="shared" si="166"/>
        <v/>
      </c>
      <c r="N270" s="94" t="str">
        <f t="shared" si="167"/>
        <v/>
      </c>
      <c r="O270" s="94" t="str">
        <f t="shared" si="185"/>
        <v/>
      </c>
      <c r="P270" s="94" t="str">
        <f t="shared" si="168"/>
        <v/>
      </c>
      <c r="Q270" s="94" t="str">
        <f t="shared" si="169"/>
        <v/>
      </c>
      <c r="R270" s="94" t="str">
        <f t="shared" si="170"/>
        <v/>
      </c>
      <c r="S270" s="94" t="str">
        <f t="shared" si="171"/>
        <v/>
      </c>
      <c r="T270" s="94" t="str">
        <f t="shared" si="172"/>
        <v/>
      </c>
      <c r="U270" s="94" t="str">
        <f t="shared" si="173"/>
        <v/>
      </c>
      <c r="V270" s="94" t="str">
        <f t="shared" si="174"/>
        <v/>
      </c>
      <c r="W270" s="94" t="str">
        <f t="shared" si="186"/>
        <v/>
      </c>
      <c r="X270" s="94" t="str">
        <f t="shared" si="175"/>
        <v/>
      </c>
      <c r="Y270" s="94" t="str">
        <f t="shared" si="176"/>
        <v/>
      </c>
      <c r="Z270" s="94" t="str">
        <f t="shared" si="187"/>
        <v/>
      </c>
      <c r="AA270" s="94" t="str">
        <f t="shared" si="177"/>
        <v/>
      </c>
      <c r="AB270" s="94" t="str">
        <f t="shared" si="178"/>
        <v/>
      </c>
      <c r="AC270" s="94" t="str">
        <f t="shared" si="179"/>
        <v/>
      </c>
      <c r="AD270" s="92" t="str">
        <f t="shared" si="180"/>
        <v/>
      </c>
      <c r="AE270" s="92">
        <f t="shared" si="181"/>
        <v>0</v>
      </c>
      <c r="AF270" s="97" t="str">
        <f t="shared" si="182"/>
        <v/>
      </c>
      <c r="AG270" s="92">
        <f t="shared" si="183"/>
        <v>0</v>
      </c>
      <c r="AH270" s="92">
        <f t="shared" si="184"/>
        <v>0</v>
      </c>
    </row>
    <row r="271" spans="1:34" x14ac:dyDescent="0.25">
      <c r="A271" s="92" t="str">
        <f t="shared" si="157"/>
        <v/>
      </c>
      <c r="B271" s="49">
        <v>5398</v>
      </c>
      <c r="C271" s="115" t="s">
        <v>462</v>
      </c>
      <c r="D271" s="94" t="str">
        <f t="shared" si="156"/>
        <v/>
      </c>
      <c r="E271" s="94" t="str">
        <f t="shared" si="158"/>
        <v/>
      </c>
      <c r="F271" s="94" t="str">
        <f t="shared" si="159"/>
        <v/>
      </c>
      <c r="G271" s="94" t="str">
        <f t="shared" si="160"/>
        <v/>
      </c>
      <c r="H271" s="94" t="str">
        <f t="shared" si="161"/>
        <v/>
      </c>
      <c r="I271" s="94" t="str">
        <f t="shared" si="162"/>
        <v/>
      </c>
      <c r="J271" s="94" t="str">
        <f t="shared" si="163"/>
        <v/>
      </c>
      <c r="K271" s="94" t="str">
        <f t="shared" si="164"/>
        <v/>
      </c>
      <c r="L271" s="94" t="str">
        <f t="shared" si="165"/>
        <v/>
      </c>
      <c r="M271" s="94" t="str">
        <f t="shared" si="166"/>
        <v/>
      </c>
      <c r="N271" s="94" t="str">
        <f t="shared" si="167"/>
        <v/>
      </c>
      <c r="O271" s="94" t="str">
        <f t="shared" si="185"/>
        <v/>
      </c>
      <c r="P271" s="94" t="str">
        <f t="shared" si="168"/>
        <v/>
      </c>
      <c r="Q271" s="94" t="str">
        <f t="shared" si="169"/>
        <v/>
      </c>
      <c r="R271" s="94" t="str">
        <f t="shared" si="170"/>
        <v/>
      </c>
      <c r="S271" s="94" t="str">
        <f t="shared" si="171"/>
        <v/>
      </c>
      <c r="T271" s="94" t="str">
        <f t="shared" si="172"/>
        <v/>
      </c>
      <c r="U271" s="94" t="str">
        <f t="shared" si="173"/>
        <v/>
      </c>
      <c r="V271" s="94" t="str">
        <f t="shared" si="174"/>
        <v/>
      </c>
      <c r="W271" s="94" t="str">
        <f t="shared" si="186"/>
        <v/>
      </c>
      <c r="X271" s="94" t="str">
        <f t="shared" si="175"/>
        <v/>
      </c>
      <c r="Y271" s="94" t="str">
        <f t="shared" si="176"/>
        <v/>
      </c>
      <c r="Z271" s="94" t="str">
        <f t="shared" si="187"/>
        <v/>
      </c>
      <c r="AA271" s="94" t="str">
        <f t="shared" si="177"/>
        <v/>
      </c>
      <c r="AB271" s="94" t="str">
        <f t="shared" si="178"/>
        <v/>
      </c>
      <c r="AC271" s="94" t="str">
        <f t="shared" si="179"/>
        <v/>
      </c>
      <c r="AD271" s="92" t="str">
        <f t="shared" si="180"/>
        <v/>
      </c>
      <c r="AE271" s="92">
        <f t="shared" si="181"/>
        <v>0</v>
      </c>
      <c r="AF271" s="97" t="str">
        <f t="shared" si="182"/>
        <v/>
      </c>
      <c r="AG271" s="92">
        <f t="shared" si="183"/>
        <v>0</v>
      </c>
      <c r="AH271" s="92">
        <f t="shared" si="184"/>
        <v>0</v>
      </c>
    </row>
    <row r="272" spans="1:34" x14ac:dyDescent="0.25">
      <c r="A272" s="92" t="str">
        <f t="shared" si="157"/>
        <v/>
      </c>
      <c r="B272" s="49">
        <v>3608</v>
      </c>
      <c r="C272" s="115" t="s">
        <v>463</v>
      </c>
      <c r="D272" s="94" t="str">
        <f t="shared" si="156"/>
        <v/>
      </c>
      <c r="E272" s="94" t="str">
        <f t="shared" si="158"/>
        <v/>
      </c>
      <c r="F272" s="94" t="str">
        <f t="shared" si="159"/>
        <v/>
      </c>
      <c r="G272" s="94" t="str">
        <f t="shared" si="160"/>
        <v/>
      </c>
      <c r="H272" s="94" t="str">
        <f t="shared" si="161"/>
        <v/>
      </c>
      <c r="I272" s="94" t="str">
        <f t="shared" si="162"/>
        <v/>
      </c>
      <c r="J272" s="94" t="str">
        <f t="shared" si="163"/>
        <v/>
      </c>
      <c r="K272" s="94" t="str">
        <f t="shared" si="164"/>
        <v/>
      </c>
      <c r="L272" s="94" t="str">
        <f t="shared" si="165"/>
        <v/>
      </c>
      <c r="M272" s="94" t="str">
        <f t="shared" si="166"/>
        <v/>
      </c>
      <c r="N272" s="94" t="str">
        <f t="shared" si="167"/>
        <v/>
      </c>
      <c r="O272" s="94" t="str">
        <f t="shared" si="185"/>
        <v/>
      </c>
      <c r="P272" s="94" t="str">
        <f t="shared" si="168"/>
        <v/>
      </c>
      <c r="Q272" s="94" t="str">
        <f t="shared" si="169"/>
        <v/>
      </c>
      <c r="R272" s="94" t="str">
        <f t="shared" si="170"/>
        <v/>
      </c>
      <c r="S272" s="94" t="str">
        <f t="shared" si="171"/>
        <v/>
      </c>
      <c r="T272" s="94" t="str">
        <f t="shared" si="172"/>
        <v/>
      </c>
      <c r="U272" s="94" t="str">
        <f t="shared" si="173"/>
        <v/>
      </c>
      <c r="V272" s="94" t="str">
        <f t="shared" si="174"/>
        <v/>
      </c>
      <c r="W272" s="94" t="str">
        <f t="shared" si="186"/>
        <v/>
      </c>
      <c r="X272" s="94" t="str">
        <f t="shared" si="175"/>
        <v/>
      </c>
      <c r="Y272" s="94" t="str">
        <f t="shared" si="176"/>
        <v/>
      </c>
      <c r="Z272" s="94" t="str">
        <f t="shared" si="187"/>
        <v/>
      </c>
      <c r="AA272" s="94" t="str">
        <f t="shared" si="177"/>
        <v/>
      </c>
      <c r="AB272" s="94" t="str">
        <f t="shared" si="178"/>
        <v/>
      </c>
      <c r="AC272" s="94" t="str">
        <f t="shared" si="179"/>
        <v/>
      </c>
      <c r="AD272" s="92" t="str">
        <f t="shared" si="180"/>
        <v/>
      </c>
      <c r="AE272" s="92">
        <f t="shared" si="181"/>
        <v>0</v>
      </c>
      <c r="AF272" s="97" t="str">
        <f t="shared" si="182"/>
        <v/>
      </c>
      <c r="AG272" s="92">
        <f t="shared" si="183"/>
        <v>0</v>
      </c>
      <c r="AH272" s="92">
        <f t="shared" si="184"/>
        <v>0</v>
      </c>
    </row>
    <row r="273" spans="1:34" x14ac:dyDescent="0.25">
      <c r="A273" s="92" t="str">
        <f t="shared" si="157"/>
        <v/>
      </c>
      <c r="B273" s="49">
        <v>7091</v>
      </c>
      <c r="C273" s="115" t="s">
        <v>465</v>
      </c>
      <c r="D273" s="94" t="str">
        <f t="shared" si="156"/>
        <v/>
      </c>
      <c r="E273" s="94" t="str">
        <f t="shared" si="158"/>
        <v/>
      </c>
      <c r="F273" s="94" t="str">
        <f t="shared" si="159"/>
        <v/>
      </c>
      <c r="G273" s="94" t="str">
        <f t="shared" si="160"/>
        <v/>
      </c>
      <c r="H273" s="94" t="str">
        <f t="shared" si="161"/>
        <v/>
      </c>
      <c r="I273" s="94" t="str">
        <f t="shared" si="162"/>
        <v/>
      </c>
      <c r="J273" s="94" t="str">
        <f t="shared" si="163"/>
        <v/>
      </c>
      <c r="K273" s="94" t="str">
        <f t="shared" si="164"/>
        <v/>
      </c>
      <c r="L273" s="94" t="str">
        <f t="shared" si="165"/>
        <v/>
      </c>
      <c r="M273" s="94" t="str">
        <f t="shared" si="166"/>
        <v/>
      </c>
      <c r="N273" s="94" t="str">
        <f t="shared" si="167"/>
        <v/>
      </c>
      <c r="O273" s="94" t="str">
        <f t="shared" si="185"/>
        <v/>
      </c>
      <c r="P273" s="94" t="str">
        <f t="shared" si="168"/>
        <v/>
      </c>
      <c r="Q273" s="94" t="str">
        <f t="shared" si="169"/>
        <v/>
      </c>
      <c r="R273" s="94" t="str">
        <f t="shared" si="170"/>
        <v/>
      </c>
      <c r="S273" s="94" t="str">
        <f t="shared" si="171"/>
        <v/>
      </c>
      <c r="T273" s="94" t="str">
        <f t="shared" si="172"/>
        <v/>
      </c>
      <c r="U273" s="94" t="str">
        <f t="shared" si="173"/>
        <v/>
      </c>
      <c r="V273" s="94" t="str">
        <f t="shared" si="174"/>
        <v/>
      </c>
      <c r="W273" s="94" t="str">
        <f t="shared" si="186"/>
        <v/>
      </c>
      <c r="X273" s="94" t="str">
        <f t="shared" si="175"/>
        <v/>
      </c>
      <c r="Y273" s="94" t="str">
        <f t="shared" si="176"/>
        <v/>
      </c>
      <c r="Z273" s="94" t="str">
        <f t="shared" si="187"/>
        <v/>
      </c>
      <c r="AA273" s="94" t="str">
        <f t="shared" si="177"/>
        <v/>
      </c>
      <c r="AB273" s="94" t="str">
        <f t="shared" si="178"/>
        <v/>
      </c>
      <c r="AC273" s="94" t="str">
        <f t="shared" si="179"/>
        <v/>
      </c>
      <c r="AD273" s="92" t="str">
        <f t="shared" si="180"/>
        <v/>
      </c>
      <c r="AE273" s="92">
        <f t="shared" si="181"/>
        <v>0</v>
      </c>
      <c r="AF273" s="97" t="str">
        <f t="shared" si="182"/>
        <v/>
      </c>
      <c r="AG273" s="92">
        <f t="shared" si="183"/>
        <v>0</v>
      </c>
      <c r="AH273" s="92">
        <f t="shared" si="184"/>
        <v>0</v>
      </c>
    </row>
    <row r="274" spans="1:34" x14ac:dyDescent="0.25">
      <c r="A274" s="92" t="str">
        <f t="shared" si="157"/>
        <v/>
      </c>
      <c r="B274" s="49">
        <v>3041</v>
      </c>
      <c r="C274" s="115" t="s">
        <v>468</v>
      </c>
      <c r="D274" s="94" t="str">
        <f t="shared" si="156"/>
        <v/>
      </c>
      <c r="E274" s="94" t="str">
        <f t="shared" si="158"/>
        <v/>
      </c>
      <c r="F274" s="94" t="str">
        <f t="shared" si="159"/>
        <v/>
      </c>
      <c r="G274" s="94" t="str">
        <f t="shared" si="160"/>
        <v/>
      </c>
      <c r="H274" s="94" t="str">
        <f t="shared" si="161"/>
        <v/>
      </c>
      <c r="I274" s="94" t="str">
        <f t="shared" si="162"/>
        <v/>
      </c>
      <c r="J274" s="94" t="str">
        <f t="shared" si="163"/>
        <v/>
      </c>
      <c r="K274" s="94" t="str">
        <f t="shared" si="164"/>
        <v/>
      </c>
      <c r="L274" s="94" t="str">
        <f t="shared" si="165"/>
        <v/>
      </c>
      <c r="M274" s="94" t="str">
        <f t="shared" si="166"/>
        <v/>
      </c>
      <c r="N274" s="94" t="str">
        <f t="shared" si="167"/>
        <v/>
      </c>
      <c r="O274" s="94" t="str">
        <f t="shared" si="185"/>
        <v/>
      </c>
      <c r="P274" s="94" t="str">
        <f t="shared" si="168"/>
        <v/>
      </c>
      <c r="Q274" s="94" t="str">
        <f t="shared" si="169"/>
        <v/>
      </c>
      <c r="R274" s="94" t="str">
        <f t="shared" si="170"/>
        <v/>
      </c>
      <c r="S274" s="94" t="str">
        <f t="shared" si="171"/>
        <v/>
      </c>
      <c r="T274" s="94" t="str">
        <f t="shared" si="172"/>
        <v/>
      </c>
      <c r="U274" s="94" t="str">
        <f t="shared" si="173"/>
        <v/>
      </c>
      <c r="V274" s="94" t="str">
        <f t="shared" si="174"/>
        <v/>
      </c>
      <c r="W274" s="94" t="str">
        <f t="shared" si="186"/>
        <v/>
      </c>
      <c r="X274" s="94" t="str">
        <f t="shared" si="175"/>
        <v/>
      </c>
      <c r="Y274" s="94" t="str">
        <f t="shared" si="176"/>
        <v/>
      </c>
      <c r="Z274" s="94" t="str">
        <f t="shared" si="187"/>
        <v/>
      </c>
      <c r="AA274" s="94" t="str">
        <f t="shared" si="177"/>
        <v/>
      </c>
      <c r="AB274" s="94" t="str">
        <f t="shared" si="178"/>
        <v/>
      </c>
      <c r="AC274" s="94" t="str">
        <f t="shared" si="179"/>
        <v/>
      </c>
      <c r="AD274" s="92" t="str">
        <f t="shared" si="180"/>
        <v/>
      </c>
      <c r="AE274" s="92">
        <f t="shared" si="181"/>
        <v>0</v>
      </c>
      <c r="AF274" s="97" t="str">
        <f t="shared" si="182"/>
        <v/>
      </c>
      <c r="AG274" s="92">
        <f t="shared" si="183"/>
        <v>0</v>
      </c>
      <c r="AH274" s="92">
        <f t="shared" si="184"/>
        <v>0</v>
      </c>
    </row>
    <row r="275" spans="1:34" x14ac:dyDescent="0.25">
      <c r="A275" s="92" t="str">
        <f t="shared" si="157"/>
        <v/>
      </c>
      <c r="B275" s="49">
        <v>3042</v>
      </c>
      <c r="C275" s="115" t="s">
        <v>469</v>
      </c>
      <c r="D275" s="94" t="str">
        <f t="shared" si="156"/>
        <v/>
      </c>
      <c r="E275" s="94" t="str">
        <f t="shared" si="158"/>
        <v/>
      </c>
      <c r="F275" s="94" t="str">
        <f t="shared" si="159"/>
        <v/>
      </c>
      <c r="G275" s="94" t="str">
        <f t="shared" si="160"/>
        <v/>
      </c>
      <c r="H275" s="94" t="str">
        <f t="shared" si="161"/>
        <v/>
      </c>
      <c r="I275" s="94" t="str">
        <f t="shared" si="162"/>
        <v/>
      </c>
      <c r="J275" s="94" t="str">
        <f t="shared" si="163"/>
        <v/>
      </c>
      <c r="K275" s="94" t="str">
        <f t="shared" si="164"/>
        <v/>
      </c>
      <c r="L275" s="94" t="str">
        <f t="shared" si="165"/>
        <v/>
      </c>
      <c r="M275" s="94" t="str">
        <f t="shared" si="166"/>
        <v/>
      </c>
      <c r="N275" s="94" t="str">
        <f t="shared" si="167"/>
        <v/>
      </c>
      <c r="O275" s="94" t="str">
        <f t="shared" si="185"/>
        <v/>
      </c>
      <c r="P275" s="94" t="str">
        <f t="shared" si="168"/>
        <v/>
      </c>
      <c r="Q275" s="94" t="str">
        <f t="shared" si="169"/>
        <v/>
      </c>
      <c r="R275" s="94" t="str">
        <f t="shared" si="170"/>
        <v/>
      </c>
      <c r="S275" s="94" t="str">
        <f t="shared" si="171"/>
        <v/>
      </c>
      <c r="T275" s="94" t="str">
        <f t="shared" si="172"/>
        <v/>
      </c>
      <c r="U275" s="94" t="str">
        <f t="shared" si="173"/>
        <v/>
      </c>
      <c r="V275" s="94" t="str">
        <f t="shared" si="174"/>
        <v/>
      </c>
      <c r="W275" s="94" t="str">
        <f t="shared" si="186"/>
        <v/>
      </c>
      <c r="X275" s="94" t="str">
        <f t="shared" si="175"/>
        <v/>
      </c>
      <c r="Y275" s="94" t="str">
        <f t="shared" si="176"/>
        <v/>
      </c>
      <c r="Z275" s="94" t="str">
        <f t="shared" si="187"/>
        <v/>
      </c>
      <c r="AA275" s="94" t="str">
        <f t="shared" si="177"/>
        <v/>
      </c>
      <c r="AB275" s="94" t="str">
        <f t="shared" si="178"/>
        <v/>
      </c>
      <c r="AC275" s="94" t="str">
        <f t="shared" si="179"/>
        <v/>
      </c>
      <c r="AD275" s="92" t="str">
        <f t="shared" si="180"/>
        <v/>
      </c>
      <c r="AE275" s="92">
        <f t="shared" si="181"/>
        <v>0</v>
      </c>
      <c r="AF275" s="97" t="str">
        <f t="shared" si="182"/>
        <v/>
      </c>
      <c r="AG275" s="92">
        <f t="shared" si="183"/>
        <v>0</v>
      </c>
      <c r="AH275" s="92">
        <f t="shared" si="184"/>
        <v>0</v>
      </c>
    </row>
    <row r="276" spans="1:34" x14ac:dyDescent="0.25">
      <c r="A276" s="92" t="str">
        <f t="shared" si="157"/>
        <v/>
      </c>
      <c r="B276" s="49">
        <v>2711</v>
      </c>
      <c r="C276" s="115" t="s">
        <v>470</v>
      </c>
      <c r="D276" s="94" t="str">
        <f t="shared" si="156"/>
        <v/>
      </c>
      <c r="E276" s="94" t="str">
        <f t="shared" si="158"/>
        <v/>
      </c>
      <c r="F276" s="94" t="str">
        <f t="shared" si="159"/>
        <v/>
      </c>
      <c r="G276" s="94" t="str">
        <f t="shared" si="160"/>
        <v/>
      </c>
      <c r="H276" s="94" t="str">
        <f t="shared" si="161"/>
        <v/>
      </c>
      <c r="I276" s="94" t="str">
        <f t="shared" si="162"/>
        <v/>
      </c>
      <c r="J276" s="94" t="str">
        <f t="shared" si="163"/>
        <v/>
      </c>
      <c r="K276" s="94" t="str">
        <f t="shared" si="164"/>
        <v/>
      </c>
      <c r="L276" s="94" t="str">
        <f t="shared" si="165"/>
        <v/>
      </c>
      <c r="M276" s="94" t="str">
        <f t="shared" si="166"/>
        <v/>
      </c>
      <c r="N276" s="94" t="str">
        <f t="shared" si="167"/>
        <v/>
      </c>
      <c r="O276" s="94" t="str">
        <f t="shared" si="185"/>
        <v/>
      </c>
      <c r="P276" s="94" t="str">
        <f t="shared" si="168"/>
        <v/>
      </c>
      <c r="Q276" s="94" t="str">
        <f t="shared" si="169"/>
        <v/>
      </c>
      <c r="R276" s="94" t="str">
        <f t="shared" si="170"/>
        <v/>
      </c>
      <c r="S276" s="94" t="str">
        <f t="shared" si="171"/>
        <v/>
      </c>
      <c r="T276" s="94" t="str">
        <f t="shared" si="172"/>
        <v/>
      </c>
      <c r="U276" s="94" t="str">
        <f t="shared" si="173"/>
        <v/>
      </c>
      <c r="V276" s="94" t="str">
        <f t="shared" si="174"/>
        <v/>
      </c>
      <c r="W276" s="94" t="str">
        <f t="shared" si="186"/>
        <v/>
      </c>
      <c r="X276" s="94" t="str">
        <f t="shared" si="175"/>
        <v/>
      </c>
      <c r="Y276" s="94" t="str">
        <f t="shared" si="176"/>
        <v/>
      </c>
      <c r="Z276" s="94" t="str">
        <f t="shared" si="187"/>
        <v/>
      </c>
      <c r="AA276" s="94" t="str">
        <f t="shared" si="177"/>
        <v/>
      </c>
      <c r="AB276" s="94" t="str">
        <f t="shared" si="178"/>
        <v/>
      </c>
      <c r="AC276" s="94" t="str">
        <f t="shared" si="179"/>
        <v/>
      </c>
      <c r="AD276" s="92" t="str">
        <f t="shared" si="180"/>
        <v/>
      </c>
      <c r="AE276" s="92">
        <f t="shared" si="181"/>
        <v>0</v>
      </c>
      <c r="AF276" s="97" t="str">
        <f t="shared" si="182"/>
        <v/>
      </c>
      <c r="AG276" s="92">
        <f t="shared" si="183"/>
        <v>0</v>
      </c>
      <c r="AH276" s="92">
        <f t="shared" si="184"/>
        <v>0</v>
      </c>
    </row>
    <row r="277" spans="1:34" x14ac:dyDescent="0.25">
      <c r="A277" s="92" t="str">
        <f t="shared" si="157"/>
        <v/>
      </c>
      <c r="B277" s="49">
        <v>4856</v>
      </c>
      <c r="C277" s="115" t="s">
        <v>471</v>
      </c>
      <c r="D277" s="94" t="str">
        <f t="shared" si="156"/>
        <v/>
      </c>
      <c r="E277" s="94" t="str">
        <f t="shared" si="158"/>
        <v/>
      </c>
      <c r="F277" s="94" t="str">
        <f t="shared" si="159"/>
        <v/>
      </c>
      <c r="G277" s="94" t="str">
        <f t="shared" si="160"/>
        <v/>
      </c>
      <c r="H277" s="94" t="str">
        <f t="shared" si="161"/>
        <v/>
      </c>
      <c r="I277" s="94" t="str">
        <f t="shared" si="162"/>
        <v/>
      </c>
      <c r="J277" s="94" t="str">
        <f t="shared" si="163"/>
        <v/>
      </c>
      <c r="K277" s="94" t="str">
        <f t="shared" si="164"/>
        <v/>
      </c>
      <c r="L277" s="94" t="str">
        <f t="shared" si="165"/>
        <v/>
      </c>
      <c r="M277" s="94" t="str">
        <f t="shared" si="166"/>
        <v/>
      </c>
      <c r="N277" s="94" t="str">
        <f t="shared" si="167"/>
        <v/>
      </c>
      <c r="O277" s="94" t="str">
        <f t="shared" si="185"/>
        <v/>
      </c>
      <c r="P277" s="94" t="str">
        <f t="shared" si="168"/>
        <v/>
      </c>
      <c r="Q277" s="94" t="str">
        <f t="shared" si="169"/>
        <v/>
      </c>
      <c r="R277" s="94" t="str">
        <f t="shared" si="170"/>
        <v/>
      </c>
      <c r="S277" s="94" t="str">
        <f t="shared" si="171"/>
        <v/>
      </c>
      <c r="T277" s="94" t="str">
        <f t="shared" si="172"/>
        <v/>
      </c>
      <c r="U277" s="94" t="str">
        <f t="shared" si="173"/>
        <v/>
      </c>
      <c r="V277" s="94" t="str">
        <f t="shared" si="174"/>
        <v/>
      </c>
      <c r="W277" s="94" t="str">
        <f t="shared" si="186"/>
        <v/>
      </c>
      <c r="X277" s="94" t="str">
        <f t="shared" si="175"/>
        <v/>
      </c>
      <c r="Y277" s="94" t="str">
        <f t="shared" si="176"/>
        <v/>
      </c>
      <c r="Z277" s="94" t="str">
        <f t="shared" si="187"/>
        <v/>
      </c>
      <c r="AA277" s="94" t="str">
        <f t="shared" si="177"/>
        <v/>
      </c>
      <c r="AB277" s="94" t="str">
        <f t="shared" si="178"/>
        <v/>
      </c>
      <c r="AC277" s="94" t="str">
        <f t="shared" si="179"/>
        <v/>
      </c>
      <c r="AD277" s="92" t="str">
        <f t="shared" si="180"/>
        <v/>
      </c>
      <c r="AE277" s="92">
        <f t="shared" si="181"/>
        <v>0</v>
      </c>
      <c r="AF277" s="97" t="str">
        <f t="shared" si="182"/>
        <v/>
      </c>
      <c r="AG277" s="92">
        <f t="shared" si="183"/>
        <v>0</v>
      </c>
      <c r="AH277" s="92">
        <f t="shared" si="184"/>
        <v>0</v>
      </c>
    </row>
    <row r="278" spans="1:34" x14ac:dyDescent="0.25">
      <c r="A278" s="92" t="str">
        <f t="shared" si="157"/>
        <v/>
      </c>
      <c r="B278" s="49">
        <v>6727</v>
      </c>
      <c r="C278" s="115" t="s">
        <v>472</v>
      </c>
      <c r="D278" s="94" t="str">
        <f t="shared" si="156"/>
        <v/>
      </c>
      <c r="E278" s="94" t="str">
        <f t="shared" si="158"/>
        <v/>
      </c>
      <c r="F278" s="94" t="str">
        <f t="shared" si="159"/>
        <v/>
      </c>
      <c r="G278" s="94" t="str">
        <f t="shared" si="160"/>
        <v/>
      </c>
      <c r="H278" s="94" t="str">
        <f t="shared" si="161"/>
        <v/>
      </c>
      <c r="I278" s="94" t="str">
        <f t="shared" si="162"/>
        <v/>
      </c>
      <c r="J278" s="94" t="str">
        <f t="shared" si="163"/>
        <v/>
      </c>
      <c r="K278" s="94" t="str">
        <f t="shared" si="164"/>
        <v/>
      </c>
      <c r="L278" s="94" t="str">
        <f t="shared" si="165"/>
        <v/>
      </c>
      <c r="M278" s="94" t="str">
        <f t="shared" si="166"/>
        <v/>
      </c>
      <c r="N278" s="94" t="str">
        <f t="shared" si="167"/>
        <v/>
      </c>
      <c r="O278" s="94" t="str">
        <f t="shared" si="185"/>
        <v/>
      </c>
      <c r="P278" s="94" t="str">
        <f t="shared" si="168"/>
        <v/>
      </c>
      <c r="Q278" s="94" t="str">
        <f t="shared" si="169"/>
        <v/>
      </c>
      <c r="R278" s="94" t="str">
        <f t="shared" si="170"/>
        <v/>
      </c>
      <c r="S278" s="94" t="str">
        <f t="shared" si="171"/>
        <v/>
      </c>
      <c r="T278" s="94" t="str">
        <f t="shared" si="172"/>
        <v/>
      </c>
      <c r="U278" s="94" t="str">
        <f t="shared" si="173"/>
        <v/>
      </c>
      <c r="V278" s="94" t="str">
        <f t="shared" si="174"/>
        <v/>
      </c>
      <c r="W278" s="94" t="str">
        <f t="shared" si="186"/>
        <v/>
      </c>
      <c r="X278" s="94" t="str">
        <f t="shared" si="175"/>
        <v/>
      </c>
      <c r="Y278" s="94" t="str">
        <f t="shared" si="176"/>
        <v/>
      </c>
      <c r="Z278" s="94" t="str">
        <f t="shared" si="187"/>
        <v/>
      </c>
      <c r="AA278" s="94" t="str">
        <f t="shared" si="177"/>
        <v/>
      </c>
      <c r="AB278" s="94" t="str">
        <f t="shared" si="178"/>
        <v/>
      </c>
      <c r="AC278" s="94" t="str">
        <f t="shared" si="179"/>
        <v/>
      </c>
      <c r="AD278" s="92" t="str">
        <f t="shared" si="180"/>
        <v/>
      </c>
      <c r="AE278" s="92">
        <f t="shared" si="181"/>
        <v>0</v>
      </c>
      <c r="AF278" s="97" t="str">
        <f t="shared" si="182"/>
        <v/>
      </c>
      <c r="AG278" s="92">
        <f t="shared" si="183"/>
        <v>0</v>
      </c>
      <c r="AH278" s="92">
        <f t="shared" si="184"/>
        <v>0</v>
      </c>
    </row>
    <row r="279" spans="1:34" x14ac:dyDescent="0.25">
      <c r="A279" s="92" t="str">
        <f t="shared" si="157"/>
        <v/>
      </c>
      <c r="B279" s="49">
        <v>5840</v>
      </c>
      <c r="C279" s="115" t="s">
        <v>473</v>
      </c>
      <c r="D279" s="94" t="str">
        <f t="shared" si="156"/>
        <v/>
      </c>
      <c r="E279" s="94" t="str">
        <f t="shared" si="158"/>
        <v/>
      </c>
      <c r="F279" s="94" t="str">
        <f t="shared" si="159"/>
        <v/>
      </c>
      <c r="G279" s="94" t="str">
        <f t="shared" si="160"/>
        <v/>
      </c>
      <c r="H279" s="94" t="str">
        <f t="shared" si="161"/>
        <v/>
      </c>
      <c r="I279" s="94" t="str">
        <f t="shared" si="162"/>
        <v/>
      </c>
      <c r="J279" s="94" t="str">
        <f t="shared" si="163"/>
        <v/>
      </c>
      <c r="K279" s="94" t="str">
        <f t="shared" si="164"/>
        <v/>
      </c>
      <c r="L279" s="94" t="str">
        <f t="shared" si="165"/>
        <v/>
      </c>
      <c r="M279" s="94" t="str">
        <f t="shared" si="166"/>
        <v/>
      </c>
      <c r="N279" s="94" t="str">
        <f t="shared" si="167"/>
        <v/>
      </c>
      <c r="O279" s="94" t="str">
        <f t="shared" si="185"/>
        <v/>
      </c>
      <c r="P279" s="94" t="str">
        <f t="shared" si="168"/>
        <v/>
      </c>
      <c r="Q279" s="94" t="str">
        <f t="shared" si="169"/>
        <v/>
      </c>
      <c r="R279" s="94" t="str">
        <f t="shared" si="170"/>
        <v/>
      </c>
      <c r="S279" s="94" t="str">
        <f t="shared" si="171"/>
        <v/>
      </c>
      <c r="T279" s="94" t="str">
        <f t="shared" si="172"/>
        <v/>
      </c>
      <c r="U279" s="94" t="str">
        <f t="shared" si="173"/>
        <v/>
      </c>
      <c r="V279" s="94" t="str">
        <f t="shared" si="174"/>
        <v/>
      </c>
      <c r="W279" s="94" t="str">
        <f t="shared" si="186"/>
        <v/>
      </c>
      <c r="X279" s="94" t="str">
        <f t="shared" si="175"/>
        <v/>
      </c>
      <c r="Y279" s="94" t="str">
        <f t="shared" si="176"/>
        <v/>
      </c>
      <c r="Z279" s="94" t="str">
        <f t="shared" si="187"/>
        <v/>
      </c>
      <c r="AA279" s="94" t="str">
        <f t="shared" si="177"/>
        <v/>
      </c>
      <c r="AB279" s="94" t="str">
        <f t="shared" si="178"/>
        <v/>
      </c>
      <c r="AC279" s="94" t="str">
        <f t="shared" si="179"/>
        <v/>
      </c>
      <c r="AD279" s="92" t="str">
        <f t="shared" si="180"/>
        <v/>
      </c>
      <c r="AE279" s="92">
        <f t="shared" si="181"/>
        <v>0</v>
      </c>
      <c r="AF279" s="97" t="str">
        <f t="shared" si="182"/>
        <v/>
      </c>
      <c r="AG279" s="92">
        <f t="shared" si="183"/>
        <v>0</v>
      </c>
      <c r="AH279" s="92">
        <f t="shared" si="184"/>
        <v>0</v>
      </c>
    </row>
    <row r="280" spans="1:34" x14ac:dyDescent="0.25">
      <c r="A280" s="92" t="str">
        <f t="shared" si="157"/>
        <v/>
      </c>
      <c r="B280" s="49">
        <v>854</v>
      </c>
      <c r="C280" s="115" t="s">
        <v>475</v>
      </c>
      <c r="D280" s="94" t="str">
        <f t="shared" si="156"/>
        <v/>
      </c>
      <c r="E280" s="94" t="str">
        <f t="shared" si="158"/>
        <v/>
      </c>
      <c r="F280" s="94" t="str">
        <f t="shared" si="159"/>
        <v/>
      </c>
      <c r="G280" s="94" t="str">
        <f t="shared" si="160"/>
        <v/>
      </c>
      <c r="H280" s="94" t="str">
        <f t="shared" si="161"/>
        <v/>
      </c>
      <c r="I280" s="94" t="str">
        <f t="shared" si="162"/>
        <v/>
      </c>
      <c r="J280" s="94" t="str">
        <f t="shared" si="163"/>
        <v/>
      </c>
      <c r="K280" s="94" t="str">
        <f t="shared" si="164"/>
        <v/>
      </c>
      <c r="L280" s="94" t="str">
        <f t="shared" si="165"/>
        <v/>
      </c>
      <c r="M280" s="94" t="str">
        <f t="shared" si="166"/>
        <v/>
      </c>
      <c r="N280" s="94" t="str">
        <f t="shared" si="167"/>
        <v/>
      </c>
      <c r="O280" s="94" t="str">
        <f t="shared" si="185"/>
        <v/>
      </c>
      <c r="P280" s="94" t="str">
        <f t="shared" si="168"/>
        <v/>
      </c>
      <c r="Q280" s="94" t="str">
        <f t="shared" si="169"/>
        <v/>
      </c>
      <c r="R280" s="94" t="str">
        <f t="shared" si="170"/>
        <v/>
      </c>
      <c r="S280" s="94" t="str">
        <f t="shared" si="171"/>
        <v/>
      </c>
      <c r="T280" s="94" t="str">
        <f t="shared" si="172"/>
        <v/>
      </c>
      <c r="U280" s="94" t="str">
        <f t="shared" si="173"/>
        <v/>
      </c>
      <c r="V280" s="94" t="str">
        <f t="shared" si="174"/>
        <v/>
      </c>
      <c r="W280" s="94" t="str">
        <f t="shared" si="186"/>
        <v/>
      </c>
      <c r="X280" s="94" t="str">
        <f t="shared" si="175"/>
        <v/>
      </c>
      <c r="Y280" s="94" t="str">
        <f t="shared" si="176"/>
        <v/>
      </c>
      <c r="Z280" s="94" t="str">
        <f t="shared" si="187"/>
        <v/>
      </c>
      <c r="AA280" s="94" t="str">
        <f t="shared" si="177"/>
        <v/>
      </c>
      <c r="AB280" s="94" t="str">
        <f t="shared" si="178"/>
        <v/>
      </c>
      <c r="AC280" s="94" t="str">
        <f t="shared" si="179"/>
        <v/>
      </c>
      <c r="AD280" s="92" t="str">
        <f t="shared" si="180"/>
        <v/>
      </c>
      <c r="AE280" s="92">
        <f t="shared" si="181"/>
        <v>0</v>
      </c>
      <c r="AF280" s="97" t="str">
        <f t="shared" si="182"/>
        <v/>
      </c>
      <c r="AG280" s="92">
        <f t="shared" si="183"/>
        <v>0</v>
      </c>
      <c r="AH280" s="92">
        <f t="shared" si="184"/>
        <v>0</v>
      </c>
    </row>
    <row r="281" spans="1:34" x14ac:dyDescent="0.25">
      <c r="A281" s="92" t="str">
        <f t="shared" si="157"/>
        <v/>
      </c>
      <c r="B281" s="49">
        <v>397</v>
      </c>
      <c r="C281" s="115" t="s">
        <v>775</v>
      </c>
      <c r="D281" s="94" t="str">
        <f t="shared" si="156"/>
        <v/>
      </c>
      <c r="E281" s="94" t="str">
        <f t="shared" si="158"/>
        <v/>
      </c>
      <c r="F281" s="94" t="str">
        <f t="shared" si="159"/>
        <v/>
      </c>
      <c r="G281" s="94" t="str">
        <f t="shared" si="160"/>
        <v/>
      </c>
      <c r="H281" s="94" t="str">
        <f t="shared" si="161"/>
        <v/>
      </c>
      <c r="I281" s="94" t="str">
        <f t="shared" si="162"/>
        <v/>
      </c>
      <c r="J281" s="94" t="str">
        <f t="shared" si="163"/>
        <v/>
      </c>
      <c r="K281" s="94" t="str">
        <f t="shared" si="164"/>
        <v/>
      </c>
      <c r="L281" s="94" t="str">
        <f t="shared" si="165"/>
        <v/>
      </c>
      <c r="M281" s="94" t="str">
        <f t="shared" si="166"/>
        <v/>
      </c>
      <c r="N281" s="94" t="str">
        <f t="shared" si="167"/>
        <v/>
      </c>
      <c r="O281" s="94" t="str">
        <f t="shared" si="185"/>
        <v/>
      </c>
      <c r="P281" s="94" t="str">
        <f t="shared" si="168"/>
        <v/>
      </c>
      <c r="Q281" s="94" t="str">
        <f t="shared" si="169"/>
        <v/>
      </c>
      <c r="R281" s="94" t="str">
        <f t="shared" si="170"/>
        <v/>
      </c>
      <c r="S281" s="94" t="str">
        <f t="shared" si="171"/>
        <v/>
      </c>
      <c r="T281" s="94" t="str">
        <f t="shared" si="172"/>
        <v/>
      </c>
      <c r="U281" s="94" t="str">
        <f t="shared" si="173"/>
        <v/>
      </c>
      <c r="V281" s="94" t="str">
        <f t="shared" si="174"/>
        <v/>
      </c>
      <c r="W281" s="94" t="str">
        <f t="shared" si="186"/>
        <v/>
      </c>
      <c r="X281" s="94" t="str">
        <f t="shared" si="175"/>
        <v/>
      </c>
      <c r="Y281" s="94" t="str">
        <f t="shared" si="176"/>
        <v/>
      </c>
      <c r="Z281" s="94" t="str">
        <f t="shared" si="187"/>
        <v/>
      </c>
      <c r="AA281" s="94" t="str">
        <f t="shared" si="177"/>
        <v/>
      </c>
      <c r="AB281" s="94" t="str">
        <f t="shared" si="178"/>
        <v/>
      </c>
      <c r="AC281" s="94" t="str">
        <f t="shared" si="179"/>
        <v/>
      </c>
      <c r="AD281" s="92" t="str">
        <f t="shared" si="180"/>
        <v/>
      </c>
      <c r="AE281" s="92">
        <f t="shared" si="181"/>
        <v>0</v>
      </c>
      <c r="AF281" s="97" t="str">
        <f t="shared" si="182"/>
        <v/>
      </c>
      <c r="AG281" s="92">
        <f t="shared" si="183"/>
        <v>0</v>
      </c>
      <c r="AH281" s="92">
        <f t="shared" si="184"/>
        <v>0</v>
      </c>
    </row>
    <row r="282" spans="1:34" x14ac:dyDescent="0.25">
      <c r="A282" s="92" t="str">
        <f t="shared" si="157"/>
        <v/>
      </c>
      <c r="B282" s="49">
        <v>2781</v>
      </c>
      <c r="C282" s="115" t="s">
        <v>476</v>
      </c>
      <c r="D282" s="94" t="str">
        <f t="shared" si="156"/>
        <v/>
      </c>
      <c r="E282" s="94" t="str">
        <f t="shared" si="158"/>
        <v/>
      </c>
      <c r="F282" s="94" t="str">
        <f t="shared" si="159"/>
        <v/>
      </c>
      <c r="G282" s="94" t="str">
        <f t="shared" si="160"/>
        <v/>
      </c>
      <c r="H282" s="94" t="str">
        <f t="shared" si="161"/>
        <v/>
      </c>
      <c r="I282" s="94" t="str">
        <f t="shared" si="162"/>
        <v/>
      </c>
      <c r="J282" s="94" t="str">
        <f t="shared" si="163"/>
        <v/>
      </c>
      <c r="K282" s="94" t="str">
        <f t="shared" si="164"/>
        <v/>
      </c>
      <c r="L282" s="94" t="str">
        <f t="shared" si="165"/>
        <v/>
      </c>
      <c r="M282" s="94" t="str">
        <f t="shared" si="166"/>
        <v/>
      </c>
      <c r="N282" s="94" t="str">
        <f t="shared" si="167"/>
        <v/>
      </c>
      <c r="O282" s="94" t="str">
        <f t="shared" si="185"/>
        <v/>
      </c>
      <c r="P282" s="94" t="str">
        <f t="shared" si="168"/>
        <v/>
      </c>
      <c r="Q282" s="94" t="str">
        <f t="shared" si="169"/>
        <v/>
      </c>
      <c r="R282" s="94" t="str">
        <f t="shared" si="170"/>
        <v/>
      </c>
      <c r="S282" s="94" t="str">
        <f t="shared" si="171"/>
        <v/>
      </c>
      <c r="T282" s="94" t="str">
        <f t="shared" si="172"/>
        <v/>
      </c>
      <c r="U282" s="94" t="str">
        <f t="shared" si="173"/>
        <v/>
      </c>
      <c r="V282" s="94" t="str">
        <f t="shared" si="174"/>
        <v/>
      </c>
      <c r="W282" s="94" t="str">
        <f t="shared" si="186"/>
        <v/>
      </c>
      <c r="X282" s="94" t="str">
        <f t="shared" si="175"/>
        <v/>
      </c>
      <c r="Y282" s="94" t="str">
        <f t="shared" si="176"/>
        <v/>
      </c>
      <c r="Z282" s="94" t="str">
        <f t="shared" si="187"/>
        <v/>
      </c>
      <c r="AA282" s="94" t="str">
        <f t="shared" si="177"/>
        <v/>
      </c>
      <c r="AB282" s="94" t="str">
        <f t="shared" si="178"/>
        <v/>
      </c>
      <c r="AC282" s="94" t="str">
        <f t="shared" si="179"/>
        <v/>
      </c>
      <c r="AD282" s="92" t="str">
        <f t="shared" si="180"/>
        <v/>
      </c>
      <c r="AE282" s="92">
        <f t="shared" si="181"/>
        <v>0</v>
      </c>
      <c r="AF282" s="97" t="str">
        <f t="shared" si="182"/>
        <v/>
      </c>
      <c r="AG282" s="92">
        <f t="shared" si="183"/>
        <v>0</v>
      </c>
      <c r="AH282" s="92">
        <f t="shared" si="184"/>
        <v>0</v>
      </c>
    </row>
    <row r="283" spans="1:34" x14ac:dyDescent="0.25">
      <c r="A283" s="92" t="str">
        <f t="shared" si="157"/>
        <v/>
      </c>
      <c r="B283" s="49">
        <v>8063</v>
      </c>
      <c r="C283" s="115" t="s">
        <v>477</v>
      </c>
      <c r="D283" s="94" t="str">
        <f t="shared" si="156"/>
        <v/>
      </c>
      <c r="E283" s="94" t="str">
        <f t="shared" si="158"/>
        <v/>
      </c>
      <c r="F283" s="94" t="str">
        <f t="shared" si="159"/>
        <v/>
      </c>
      <c r="G283" s="94" t="str">
        <f t="shared" si="160"/>
        <v/>
      </c>
      <c r="H283" s="94" t="str">
        <f t="shared" si="161"/>
        <v/>
      </c>
      <c r="I283" s="94" t="str">
        <f t="shared" si="162"/>
        <v/>
      </c>
      <c r="J283" s="94" t="str">
        <f t="shared" si="163"/>
        <v/>
      </c>
      <c r="K283" s="94" t="str">
        <f t="shared" si="164"/>
        <v/>
      </c>
      <c r="L283" s="94" t="str">
        <f t="shared" si="165"/>
        <v/>
      </c>
      <c r="M283" s="94" t="str">
        <f t="shared" si="166"/>
        <v/>
      </c>
      <c r="N283" s="94" t="str">
        <f t="shared" si="167"/>
        <v/>
      </c>
      <c r="O283" s="94" t="str">
        <f t="shared" si="185"/>
        <v/>
      </c>
      <c r="P283" s="94" t="str">
        <f t="shared" si="168"/>
        <v/>
      </c>
      <c r="Q283" s="94" t="str">
        <f t="shared" si="169"/>
        <v/>
      </c>
      <c r="R283" s="94" t="str">
        <f t="shared" si="170"/>
        <v/>
      </c>
      <c r="S283" s="94" t="str">
        <f t="shared" si="171"/>
        <v/>
      </c>
      <c r="T283" s="94" t="str">
        <f t="shared" si="172"/>
        <v/>
      </c>
      <c r="U283" s="94" t="str">
        <f t="shared" si="173"/>
        <v/>
      </c>
      <c r="V283" s="94" t="str">
        <f t="shared" si="174"/>
        <v/>
      </c>
      <c r="W283" s="94" t="str">
        <f t="shared" si="186"/>
        <v/>
      </c>
      <c r="X283" s="94" t="str">
        <f t="shared" si="175"/>
        <v/>
      </c>
      <c r="Y283" s="94" t="str">
        <f t="shared" si="176"/>
        <v/>
      </c>
      <c r="Z283" s="94" t="str">
        <f t="shared" si="187"/>
        <v/>
      </c>
      <c r="AA283" s="94" t="str">
        <f t="shared" si="177"/>
        <v/>
      </c>
      <c r="AB283" s="94" t="str">
        <f t="shared" si="178"/>
        <v/>
      </c>
      <c r="AC283" s="94" t="str">
        <f t="shared" si="179"/>
        <v/>
      </c>
      <c r="AD283" s="92" t="str">
        <f t="shared" si="180"/>
        <v/>
      </c>
      <c r="AE283" s="92">
        <f t="shared" si="181"/>
        <v>0</v>
      </c>
      <c r="AF283" s="97" t="str">
        <f t="shared" si="182"/>
        <v/>
      </c>
      <c r="AG283" s="92">
        <f t="shared" si="183"/>
        <v>0</v>
      </c>
      <c r="AH283" s="92">
        <f t="shared" si="184"/>
        <v>0</v>
      </c>
    </row>
    <row r="284" spans="1:34" x14ac:dyDescent="0.25">
      <c r="A284" s="92" t="str">
        <f t="shared" si="157"/>
        <v/>
      </c>
      <c r="B284" s="49">
        <v>3271</v>
      </c>
      <c r="C284" s="115" t="s">
        <v>478</v>
      </c>
      <c r="D284" s="94" t="str">
        <f t="shared" si="156"/>
        <v/>
      </c>
      <c r="E284" s="94" t="str">
        <f t="shared" si="158"/>
        <v/>
      </c>
      <c r="F284" s="94" t="str">
        <f t="shared" si="159"/>
        <v/>
      </c>
      <c r="G284" s="94" t="str">
        <f t="shared" si="160"/>
        <v/>
      </c>
      <c r="H284" s="94" t="str">
        <f t="shared" si="161"/>
        <v/>
      </c>
      <c r="I284" s="94" t="str">
        <f t="shared" si="162"/>
        <v/>
      </c>
      <c r="J284" s="94" t="str">
        <f t="shared" si="163"/>
        <v/>
      </c>
      <c r="K284" s="94" t="str">
        <f t="shared" si="164"/>
        <v/>
      </c>
      <c r="L284" s="94" t="str">
        <f t="shared" si="165"/>
        <v/>
      </c>
      <c r="M284" s="94" t="str">
        <f t="shared" si="166"/>
        <v/>
      </c>
      <c r="N284" s="94" t="str">
        <f t="shared" si="167"/>
        <v/>
      </c>
      <c r="O284" s="94" t="str">
        <f t="shared" si="185"/>
        <v/>
      </c>
      <c r="P284" s="94" t="str">
        <f t="shared" si="168"/>
        <v/>
      </c>
      <c r="Q284" s="94" t="str">
        <f t="shared" si="169"/>
        <v/>
      </c>
      <c r="R284" s="94" t="str">
        <f t="shared" si="170"/>
        <v/>
      </c>
      <c r="S284" s="94" t="str">
        <f t="shared" si="171"/>
        <v/>
      </c>
      <c r="T284" s="94" t="str">
        <f t="shared" si="172"/>
        <v/>
      </c>
      <c r="U284" s="94" t="str">
        <f t="shared" si="173"/>
        <v/>
      </c>
      <c r="V284" s="94" t="str">
        <f t="shared" si="174"/>
        <v/>
      </c>
      <c r="W284" s="94" t="str">
        <f t="shared" si="186"/>
        <v/>
      </c>
      <c r="X284" s="94" t="str">
        <f t="shared" si="175"/>
        <v/>
      </c>
      <c r="Y284" s="94" t="str">
        <f t="shared" si="176"/>
        <v/>
      </c>
      <c r="Z284" s="94" t="str">
        <f t="shared" si="187"/>
        <v/>
      </c>
      <c r="AA284" s="94" t="str">
        <f t="shared" si="177"/>
        <v/>
      </c>
      <c r="AB284" s="94" t="str">
        <f t="shared" si="178"/>
        <v/>
      </c>
      <c r="AC284" s="94" t="str">
        <f t="shared" si="179"/>
        <v/>
      </c>
      <c r="AD284" s="92" t="str">
        <f t="shared" si="180"/>
        <v/>
      </c>
      <c r="AE284" s="92">
        <f t="shared" si="181"/>
        <v>0</v>
      </c>
      <c r="AF284" s="97" t="str">
        <f t="shared" si="182"/>
        <v/>
      </c>
      <c r="AG284" s="92">
        <f t="shared" si="183"/>
        <v>0</v>
      </c>
      <c r="AH284" s="92">
        <f t="shared" si="184"/>
        <v>0</v>
      </c>
    </row>
    <row r="285" spans="1:34" x14ac:dyDescent="0.25">
      <c r="A285" s="92" t="str">
        <f t="shared" si="157"/>
        <v/>
      </c>
      <c r="B285" s="49">
        <v>7595</v>
      </c>
      <c r="C285" s="115" t="s">
        <v>479</v>
      </c>
      <c r="D285" s="94" t="str">
        <f t="shared" si="156"/>
        <v/>
      </c>
      <c r="E285" s="94" t="str">
        <f t="shared" si="158"/>
        <v/>
      </c>
      <c r="F285" s="94" t="str">
        <f t="shared" si="159"/>
        <v/>
      </c>
      <c r="G285" s="94" t="str">
        <f t="shared" si="160"/>
        <v/>
      </c>
      <c r="H285" s="94" t="str">
        <f t="shared" si="161"/>
        <v/>
      </c>
      <c r="I285" s="94" t="str">
        <f t="shared" si="162"/>
        <v/>
      </c>
      <c r="J285" s="94" t="str">
        <f t="shared" si="163"/>
        <v/>
      </c>
      <c r="K285" s="94" t="str">
        <f t="shared" si="164"/>
        <v/>
      </c>
      <c r="L285" s="94" t="str">
        <f t="shared" si="165"/>
        <v/>
      </c>
      <c r="M285" s="94" t="str">
        <f t="shared" si="166"/>
        <v/>
      </c>
      <c r="N285" s="94" t="str">
        <f t="shared" si="167"/>
        <v/>
      </c>
      <c r="O285" s="94" t="str">
        <f t="shared" si="185"/>
        <v/>
      </c>
      <c r="P285" s="94" t="str">
        <f t="shared" si="168"/>
        <v/>
      </c>
      <c r="Q285" s="94" t="str">
        <f t="shared" si="169"/>
        <v/>
      </c>
      <c r="R285" s="94" t="str">
        <f t="shared" si="170"/>
        <v/>
      </c>
      <c r="S285" s="94" t="str">
        <f t="shared" si="171"/>
        <v/>
      </c>
      <c r="T285" s="94" t="str">
        <f t="shared" si="172"/>
        <v/>
      </c>
      <c r="U285" s="94" t="str">
        <f t="shared" si="173"/>
        <v/>
      </c>
      <c r="V285" s="94" t="str">
        <f t="shared" si="174"/>
        <v/>
      </c>
      <c r="W285" s="94" t="str">
        <f t="shared" si="186"/>
        <v/>
      </c>
      <c r="X285" s="94" t="str">
        <f t="shared" si="175"/>
        <v/>
      </c>
      <c r="Y285" s="94" t="str">
        <f t="shared" si="176"/>
        <v/>
      </c>
      <c r="Z285" s="94" t="str">
        <f t="shared" si="187"/>
        <v/>
      </c>
      <c r="AA285" s="94" t="str">
        <f t="shared" si="177"/>
        <v/>
      </c>
      <c r="AB285" s="94" t="str">
        <f t="shared" si="178"/>
        <v/>
      </c>
      <c r="AC285" s="94" t="str">
        <f t="shared" si="179"/>
        <v/>
      </c>
      <c r="AD285" s="92" t="str">
        <f t="shared" si="180"/>
        <v/>
      </c>
      <c r="AE285" s="92">
        <f t="shared" si="181"/>
        <v>0</v>
      </c>
      <c r="AF285" s="97" t="str">
        <f t="shared" si="182"/>
        <v/>
      </c>
      <c r="AG285" s="92">
        <f t="shared" si="183"/>
        <v>0</v>
      </c>
      <c r="AH285" s="92">
        <f t="shared" si="184"/>
        <v>0</v>
      </c>
    </row>
    <row r="286" spans="1:34" x14ac:dyDescent="0.25">
      <c r="A286" s="92" t="str">
        <f t="shared" si="157"/>
        <v/>
      </c>
      <c r="B286" s="49">
        <v>7900</v>
      </c>
      <c r="C286" s="115" t="s">
        <v>480</v>
      </c>
      <c r="D286" s="94" t="str">
        <f t="shared" si="156"/>
        <v/>
      </c>
      <c r="E286" s="94" t="str">
        <f t="shared" si="158"/>
        <v/>
      </c>
      <c r="F286" s="94" t="str">
        <f t="shared" si="159"/>
        <v/>
      </c>
      <c r="G286" s="94" t="str">
        <f t="shared" si="160"/>
        <v/>
      </c>
      <c r="H286" s="94" t="str">
        <f t="shared" si="161"/>
        <v/>
      </c>
      <c r="I286" s="94" t="str">
        <f t="shared" si="162"/>
        <v/>
      </c>
      <c r="J286" s="94" t="str">
        <f t="shared" si="163"/>
        <v/>
      </c>
      <c r="K286" s="94" t="str">
        <f t="shared" si="164"/>
        <v/>
      </c>
      <c r="L286" s="94" t="str">
        <f t="shared" si="165"/>
        <v/>
      </c>
      <c r="M286" s="94" t="str">
        <f t="shared" si="166"/>
        <v/>
      </c>
      <c r="N286" s="94" t="str">
        <f t="shared" si="167"/>
        <v/>
      </c>
      <c r="O286" s="94" t="str">
        <f t="shared" si="185"/>
        <v/>
      </c>
      <c r="P286" s="94" t="str">
        <f t="shared" si="168"/>
        <v/>
      </c>
      <c r="Q286" s="94" t="str">
        <f t="shared" si="169"/>
        <v/>
      </c>
      <c r="R286" s="94" t="str">
        <f t="shared" si="170"/>
        <v/>
      </c>
      <c r="S286" s="94" t="str">
        <f t="shared" si="171"/>
        <v/>
      </c>
      <c r="T286" s="94" t="str">
        <f t="shared" si="172"/>
        <v/>
      </c>
      <c r="U286" s="94" t="str">
        <f t="shared" si="173"/>
        <v/>
      </c>
      <c r="V286" s="94" t="str">
        <f t="shared" si="174"/>
        <v/>
      </c>
      <c r="W286" s="94" t="str">
        <f t="shared" si="186"/>
        <v/>
      </c>
      <c r="X286" s="94" t="str">
        <f t="shared" si="175"/>
        <v/>
      </c>
      <c r="Y286" s="94" t="str">
        <f t="shared" si="176"/>
        <v/>
      </c>
      <c r="Z286" s="94" t="str">
        <f t="shared" si="187"/>
        <v/>
      </c>
      <c r="AA286" s="94" t="str">
        <f t="shared" si="177"/>
        <v/>
      </c>
      <c r="AB286" s="94" t="str">
        <f t="shared" si="178"/>
        <v/>
      </c>
      <c r="AC286" s="94" t="str">
        <f t="shared" si="179"/>
        <v/>
      </c>
      <c r="AD286" s="92" t="str">
        <f t="shared" si="180"/>
        <v/>
      </c>
      <c r="AE286" s="92">
        <f t="shared" si="181"/>
        <v>0</v>
      </c>
      <c r="AF286" s="97" t="str">
        <f t="shared" si="182"/>
        <v/>
      </c>
      <c r="AG286" s="92">
        <f t="shared" si="183"/>
        <v>0</v>
      </c>
      <c r="AH286" s="92">
        <f t="shared" si="184"/>
        <v>0</v>
      </c>
    </row>
    <row r="287" spans="1:34" x14ac:dyDescent="0.25">
      <c r="A287" s="92" t="str">
        <f t="shared" si="157"/>
        <v/>
      </c>
      <c r="B287" s="49">
        <v>3841</v>
      </c>
      <c r="C287" s="115" t="s">
        <v>483</v>
      </c>
      <c r="D287" s="94" t="str">
        <f t="shared" si="156"/>
        <v/>
      </c>
      <c r="E287" s="94" t="str">
        <f t="shared" si="158"/>
        <v/>
      </c>
      <c r="F287" s="94" t="str">
        <f t="shared" si="159"/>
        <v/>
      </c>
      <c r="G287" s="94" t="str">
        <f t="shared" si="160"/>
        <v/>
      </c>
      <c r="H287" s="94" t="str">
        <f t="shared" si="161"/>
        <v/>
      </c>
      <c r="I287" s="94" t="str">
        <f t="shared" si="162"/>
        <v/>
      </c>
      <c r="J287" s="94" t="str">
        <f t="shared" si="163"/>
        <v/>
      </c>
      <c r="K287" s="94" t="str">
        <f t="shared" si="164"/>
        <v/>
      </c>
      <c r="L287" s="94" t="str">
        <f t="shared" si="165"/>
        <v/>
      </c>
      <c r="M287" s="94" t="str">
        <f t="shared" si="166"/>
        <v/>
      </c>
      <c r="N287" s="94" t="str">
        <f t="shared" si="167"/>
        <v/>
      </c>
      <c r="O287" s="94" t="str">
        <f t="shared" si="185"/>
        <v/>
      </c>
      <c r="P287" s="94" t="str">
        <f t="shared" si="168"/>
        <v/>
      </c>
      <c r="Q287" s="94" t="str">
        <f t="shared" si="169"/>
        <v/>
      </c>
      <c r="R287" s="94" t="str">
        <f t="shared" si="170"/>
        <v/>
      </c>
      <c r="S287" s="94" t="str">
        <f t="shared" si="171"/>
        <v/>
      </c>
      <c r="T287" s="94" t="str">
        <f t="shared" si="172"/>
        <v/>
      </c>
      <c r="U287" s="94" t="str">
        <f t="shared" si="173"/>
        <v/>
      </c>
      <c r="V287" s="94" t="str">
        <f t="shared" si="174"/>
        <v/>
      </c>
      <c r="W287" s="94" t="str">
        <f t="shared" si="186"/>
        <v/>
      </c>
      <c r="X287" s="94" t="str">
        <f t="shared" si="175"/>
        <v/>
      </c>
      <c r="Y287" s="94" t="str">
        <f t="shared" si="176"/>
        <v/>
      </c>
      <c r="Z287" s="94" t="str">
        <f t="shared" si="187"/>
        <v/>
      </c>
      <c r="AA287" s="94" t="str">
        <f t="shared" si="177"/>
        <v/>
      </c>
      <c r="AB287" s="94" t="str">
        <f t="shared" si="178"/>
        <v/>
      </c>
      <c r="AC287" s="94" t="str">
        <f t="shared" si="179"/>
        <v/>
      </c>
      <c r="AD287" s="92" t="str">
        <f t="shared" si="180"/>
        <v/>
      </c>
      <c r="AE287" s="92">
        <f t="shared" si="181"/>
        <v>0</v>
      </c>
      <c r="AF287" s="97" t="str">
        <f t="shared" si="182"/>
        <v/>
      </c>
      <c r="AG287" s="92">
        <f t="shared" si="183"/>
        <v>0</v>
      </c>
      <c r="AH287" s="92">
        <f t="shared" si="184"/>
        <v>0</v>
      </c>
    </row>
    <row r="288" spans="1:34" x14ac:dyDescent="0.25">
      <c r="A288" s="92" t="str">
        <f t="shared" si="157"/>
        <v/>
      </c>
      <c r="B288" s="49">
        <v>8064</v>
      </c>
      <c r="C288" s="115" t="s">
        <v>484</v>
      </c>
      <c r="D288" s="94" t="str">
        <f t="shared" ref="D288:D319" si="188">IFERROR(VLOOKUP($B288,_1aw1,2,FALSE),"")</f>
        <v/>
      </c>
      <c r="E288" s="94" t="str">
        <f t="shared" si="158"/>
        <v/>
      </c>
      <c r="F288" s="94" t="str">
        <f t="shared" si="159"/>
        <v/>
      </c>
      <c r="G288" s="94" t="str">
        <f t="shared" si="160"/>
        <v/>
      </c>
      <c r="H288" s="94" t="str">
        <f t="shared" si="161"/>
        <v/>
      </c>
      <c r="I288" s="94" t="str">
        <f t="shared" si="162"/>
        <v/>
      </c>
      <c r="J288" s="94" t="str">
        <f t="shared" si="163"/>
        <v/>
      </c>
      <c r="K288" s="94" t="str">
        <f t="shared" si="164"/>
        <v/>
      </c>
      <c r="L288" s="94" t="str">
        <f t="shared" si="165"/>
        <v/>
      </c>
      <c r="M288" s="94" t="str">
        <f t="shared" si="166"/>
        <v/>
      </c>
      <c r="N288" s="94" t="str">
        <f t="shared" si="167"/>
        <v/>
      </c>
      <c r="O288" s="94" t="str">
        <f t="shared" si="185"/>
        <v/>
      </c>
      <c r="P288" s="94" t="str">
        <f t="shared" si="168"/>
        <v/>
      </c>
      <c r="Q288" s="94" t="str">
        <f t="shared" si="169"/>
        <v/>
      </c>
      <c r="R288" s="94" t="str">
        <f t="shared" si="170"/>
        <v/>
      </c>
      <c r="S288" s="94" t="str">
        <f t="shared" si="171"/>
        <v/>
      </c>
      <c r="T288" s="94" t="str">
        <f t="shared" si="172"/>
        <v/>
      </c>
      <c r="U288" s="94" t="str">
        <f t="shared" si="173"/>
        <v/>
      </c>
      <c r="V288" s="94" t="str">
        <f t="shared" si="174"/>
        <v/>
      </c>
      <c r="W288" s="94" t="str">
        <f t="shared" si="186"/>
        <v/>
      </c>
      <c r="X288" s="94" t="str">
        <f t="shared" si="175"/>
        <v/>
      </c>
      <c r="Y288" s="94" t="str">
        <f t="shared" si="176"/>
        <v/>
      </c>
      <c r="Z288" s="94" t="str">
        <f t="shared" si="187"/>
        <v/>
      </c>
      <c r="AA288" s="94" t="str">
        <f t="shared" si="177"/>
        <v/>
      </c>
      <c r="AB288" s="94" t="str">
        <f t="shared" si="178"/>
        <v/>
      </c>
      <c r="AC288" s="94" t="str">
        <f t="shared" si="179"/>
        <v/>
      </c>
      <c r="AD288" s="92" t="str">
        <f t="shared" si="180"/>
        <v/>
      </c>
      <c r="AE288" s="92">
        <f t="shared" si="181"/>
        <v>0</v>
      </c>
      <c r="AF288" s="97" t="str">
        <f t="shared" si="182"/>
        <v/>
      </c>
      <c r="AG288" s="92">
        <f t="shared" si="183"/>
        <v>0</v>
      </c>
      <c r="AH288" s="92">
        <f t="shared" si="184"/>
        <v>0</v>
      </c>
    </row>
    <row r="289" spans="1:34" x14ac:dyDescent="0.25">
      <c r="A289" s="92" t="str">
        <f t="shared" si="157"/>
        <v/>
      </c>
      <c r="B289" s="49">
        <v>4636</v>
      </c>
      <c r="C289" s="115" t="s">
        <v>486</v>
      </c>
      <c r="D289" s="94" t="str">
        <f t="shared" si="188"/>
        <v/>
      </c>
      <c r="E289" s="94" t="str">
        <f t="shared" si="158"/>
        <v/>
      </c>
      <c r="F289" s="94" t="str">
        <f t="shared" si="159"/>
        <v/>
      </c>
      <c r="G289" s="94" t="str">
        <f t="shared" si="160"/>
        <v/>
      </c>
      <c r="H289" s="94" t="str">
        <f t="shared" si="161"/>
        <v/>
      </c>
      <c r="I289" s="94" t="str">
        <f t="shared" si="162"/>
        <v/>
      </c>
      <c r="J289" s="94" t="str">
        <f t="shared" si="163"/>
        <v/>
      </c>
      <c r="K289" s="94" t="str">
        <f t="shared" si="164"/>
        <v/>
      </c>
      <c r="L289" s="94" t="str">
        <f t="shared" si="165"/>
        <v/>
      </c>
      <c r="M289" s="94" t="str">
        <f t="shared" si="166"/>
        <v/>
      </c>
      <c r="N289" s="94" t="str">
        <f t="shared" si="167"/>
        <v/>
      </c>
      <c r="O289" s="94" t="str">
        <f t="shared" si="185"/>
        <v/>
      </c>
      <c r="P289" s="94" t="str">
        <f t="shared" si="168"/>
        <v/>
      </c>
      <c r="Q289" s="94" t="str">
        <f t="shared" si="169"/>
        <v/>
      </c>
      <c r="R289" s="94" t="str">
        <f t="shared" si="170"/>
        <v/>
      </c>
      <c r="S289" s="94" t="str">
        <f t="shared" si="171"/>
        <v/>
      </c>
      <c r="T289" s="94" t="str">
        <f t="shared" si="172"/>
        <v/>
      </c>
      <c r="U289" s="94" t="str">
        <f t="shared" si="173"/>
        <v/>
      </c>
      <c r="V289" s="94" t="str">
        <f t="shared" si="174"/>
        <v/>
      </c>
      <c r="W289" s="94" t="str">
        <f t="shared" si="186"/>
        <v/>
      </c>
      <c r="X289" s="94" t="str">
        <f t="shared" si="175"/>
        <v/>
      </c>
      <c r="Y289" s="94" t="str">
        <f t="shared" si="176"/>
        <v/>
      </c>
      <c r="Z289" s="94" t="str">
        <f t="shared" si="187"/>
        <v/>
      </c>
      <c r="AA289" s="94" t="str">
        <f t="shared" si="177"/>
        <v/>
      </c>
      <c r="AB289" s="94" t="str">
        <f t="shared" si="178"/>
        <v/>
      </c>
      <c r="AC289" s="94" t="str">
        <f t="shared" si="179"/>
        <v/>
      </c>
      <c r="AD289" s="92" t="str">
        <f t="shared" si="180"/>
        <v/>
      </c>
      <c r="AE289" s="92">
        <f t="shared" si="181"/>
        <v>0</v>
      </c>
      <c r="AF289" s="97" t="str">
        <f t="shared" si="182"/>
        <v/>
      </c>
      <c r="AG289" s="92">
        <f t="shared" si="183"/>
        <v>0</v>
      </c>
      <c r="AH289" s="92">
        <f t="shared" si="184"/>
        <v>0</v>
      </c>
    </row>
    <row r="290" spans="1:34" x14ac:dyDescent="0.25">
      <c r="A290" s="92" t="str">
        <f t="shared" si="157"/>
        <v/>
      </c>
      <c r="B290" s="49">
        <v>1007</v>
      </c>
      <c r="C290" s="115" t="s">
        <v>487</v>
      </c>
      <c r="D290" s="94" t="str">
        <f t="shared" si="188"/>
        <v/>
      </c>
      <c r="E290" s="94" t="str">
        <f t="shared" si="158"/>
        <v/>
      </c>
      <c r="F290" s="94" t="str">
        <f t="shared" si="159"/>
        <v/>
      </c>
      <c r="G290" s="94" t="str">
        <f t="shared" si="160"/>
        <v/>
      </c>
      <c r="H290" s="94" t="str">
        <f t="shared" si="161"/>
        <v/>
      </c>
      <c r="I290" s="94" t="str">
        <f t="shared" si="162"/>
        <v/>
      </c>
      <c r="J290" s="94" t="str">
        <f t="shared" si="163"/>
        <v/>
      </c>
      <c r="K290" s="94" t="str">
        <f t="shared" si="164"/>
        <v/>
      </c>
      <c r="L290" s="94" t="str">
        <f t="shared" si="165"/>
        <v/>
      </c>
      <c r="M290" s="94" t="str">
        <f t="shared" si="166"/>
        <v/>
      </c>
      <c r="N290" s="94" t="str">
        <f t="shared" si="167"/>
        <v/>
      </c>
      <c r="O290" s="94" t="str">
        <f t="shared" si="185"/>
        <v/>
      </c>
      <c r="P290" s="94" t="str">
        <f t="shared" si="168"/>
        <v/>
      </c>
      <c r="Q290" s="94" t="str">
        <f t="shared" si="169"/>
        <v/>
      </c>
      <c r="R290" s="94" t="str">
        <f t="shared" si="170"/>
        <v/>
      </c>
      <c r="S290" s="94" t="str">
        <f t="shared" si="171"/>
        <v/>
      </c>
      <c r="T290" s="94" t="str">
        <f t="shared" si="172"/>
        <v/>
      </c>
      <c r="U290" s="94" t="str">
        <f t="shared" si="173"/>
        <v/>
      </c>
      <c r="V290" s="94" t="str">
        <f t="shared" si="174"/>
        <v/>
      </c>
      <c r="W290" s="94" t="str">
        <f t="shared" si="186"/>
        <v/>
      </c>
      <c r="X290" s="94" t="str">
        <f t="shared" si="175"/>
        <v/>
      </c>
      <c r="Y290" s="94" t="str">
        <f t="shared" si="176"/>
        <v/>
      </c>
      <c r="Z290" s="94" t="str">
        <f t="shared" si="187"/>
        <v/>
      </c>
      <c r="AA290" s="94" t="str">
        <f t="shared" si="177"/>
        <v/>
      </c>
      <c r="AB290" s="94" t="str">
        <f t="shared" si="178"/>
        <v/>
      </c>
      <c r="AC290" s="94" t="str">
        <f t="shared" si="179"/>
        <v/>
      </c>
      <c r="AD290" s="92" t="str">
        <f t="shared" si="180"/>
        <v/>
      </c>
      <c r="AE290" s="92">
        <f t="shared" si="181"/>
        <v>0</v>
      </c>
      <c r="AF290" s="97" t="str">
        <f t="shared" si="182"/>
        <v/>
      </c>
      <c r="AG290" s="92">
        <f t="shared" si="183"/>
        <v>0</v>
      </c>
      <c r="AH290" s="92">
        <f t="shared" si="184"/>
        <v>0</v>
      </c>
    </row>
    <row r="291" spans="1:34" x14ac:dyDescent="0.25">
      <c r="A291" s="92" t="str">
        <f t="shared" si="157"/>
        <v/>
      </c>
      <c r="B291" s="49">
        <v>4521</v>
      </c>
      <c r="C291" s="115" t="s">
        <v>489</v>
      </c>
      <c r="D291" s="94" t="str">
        <f t="shared" si="188"/>
        <v/>
      </c>
      <c r="E291" s="94" t="str">
        <f t="shared" si="158"/>
        <v/>
      </c>
      <c r="F291" s="94" t="str">
        <f t="shared" si="159"/>
        <v/>
      </c>
      <c r="G291" s="94" t="str">
        <f t="shared" si="160"/>
        <v/>
      </c>
      <c r="H291" s="94" t="str">
        <f t="shared" si="161"/>
        <v/>
      </c>
      <c r="I291" s="94" t="str">
        <f t="shared" si="162"/>
        <v/>
      </c>
      <c r="J291" s="94" t="str">
        <f t="shared" si="163"/>
        <v/>
      </c>
      <c r="K291" s="94" t="str">
        <f t="shared" si="164"/>
        <v/>
      </c>
      <c r="L291" s="94" t="str">
        <f t="shared" si="165"/>
        <v/>
      </c>
      <c r="M291" s="94" t="str">
        <f t="shared" si="166"/>
        <v/>
      </c>
      <c r="N291" s="94" t="str">
        <f t="shared" si="167"/>
        <v/>
      </c>
      <c r="O291" s="94" t="str">
        <f t="shared" si="185"/>
        <v/>
      </c>
      <c r="P291" s="94" t="str">
        <f t="shared" si="168"/>
        <v/>
      </c>
      <c r="Q291" s="94" t="str">
        <f t="shared" si="169"/>
        <v/>
      </c>
      <c r="R291" s="94" t="str">
        <f t="shared" si="170"/>
        <v/>
      </c>
      <c r="S291" s="94" t="str">
        <f t="shared" si="171"/>
        <v/>
      </c>
      <c r="T291" s="94" t="str">
        <f t="shared" si="172"/>
        <v/>
      </c>
      <c r="U291" s="94" t="str">
        <f t="shared" si="173"/>
        <v/>
      </c>
      <c r="V291" s="94" t="str">
        <f t="shared" si="174"/>
        <v/>
      </c>
      <c r="W291" s="94" t="str">
        <f t="shared" si="186"/>
        <v/>
      </c>
      <c r="X291" s="94" t="str">
        <f t="shared" si="175"/>
        <v/>
      </c>
      <c r="Y291" s="94" t="str">
        <f t="shared" si="176"/>
        <v/>
      </c>
      <c r="Z291" s="94" t="str">
        <f t="shared" si="187"/>
        <v/>
      </c>
      <c r="AA291" s="94" t="str">
        <f t="shared" si="177"/>
        <v/>
      </c>
      <c r="AB291" s="94" t="str">
        <f t="shared" si="178"/>
        <v/>
      </c>
      <c r="AC291" s="94" t="str">
        <f t="shared" si="179"/>
        <v/>
      </c>
      <c r="AD291" s="92" t="str">
        <f t="shared" si="180"/>
        <v/>
      </c>
      <c r="AE291" s="92">
        <f t="shared" si="181"/>
        <v>0</v>
      </c>
      <c r="AF291" s="97" t="str">
        <f t="shared" si="182"/>
        <v/>
      </c>
      <c r="AG291" s="92">
        <f t="shared" si="183"/>
        <v>0</v>
      </c>
      <c r="AH291" s="92">
        <f t="shared" si="184"/>
        <v>0</v>
      </c>
    </row>
    <row r="292" spans="1:34" x14ac:dyDescent="0.25">
      <c r="A292" s="92" t="str">
        <f t="shared" si="157"/>
        <v/>
      </c>
      <c r="B292" s="49">
        <v>1274</v>
      </c>
      <c r="C292" s="115" t="s">
        <v>490</v>
      </c>
      <c r="D292" s="94" t="str">
        <f t="shared" si="188"/>
        <v/>
      </c>
      <c r="E292" s="94" t="str">
        <f t="shared" si="158"/>
        <v/>
      </c>
      <c r="F292" s="94" t="str">
        <f t="shared" si="159"/>
        <v/>
      </c>
      <c r="G292" s="94" t="str">
        <f t="shared" si="160"/>
        <v/>
      </c>
      <c r="H292" s="94" t="str">
        <f t="shared" si="161"/>
        <v/>
      </c>
      <c r="I292" s="94" t="str">
        <f t="shared" si="162"/>
        <v/>
      </c>
      <c r="J292" s="94" t="str">
        <f t="shared" si="163"/>
        <v/>
      </c>
      <c r="K292" s="94" t="str">
        <f t="shared" si="164"/>
        <v/>
      </c>
      <c r="L292" s="94" t="str">
        <f t="shared" si="165"/>
        <v/>
      </c>
      <c r="M292" s="94" t="str">
        <f t="shared" si="166"/>
        <v/>
      </c>
      <c r="N292" s="94" t="str">
        <f t="shared" si="167"/>
        <v/>
      </c>
      <c r="O292" s="94" t="str">
        <f t="shared" si="185"/>
        <v/>
      </c>
      <c r="P292" s="94" t="str">
        <f t="shared" si="168"/>
        <v/>
      </c>
      <c r="Q292" s="94" t="str">
        <f t="shared" si="169"/>
        <v/>
      </c>
      <c r="R292" s="94" t="str">
        <f t="shared" si="170"/>
        <v/>
      </c>
      <c r="S292" s="94" t="str">
        <f t="shared" si="171"/>
        <v/>
      </c>
      <c r="T292" s="94" t="str">
        <f t="shared" si="172"/>
        <v/>
      </c>
      <c r="U292" s="94" t="str">
        <f t="shared" si="173"/>
        <v/>
      </c>
      <c r="V292" s="94" t="str">
        <f t="shared" si="174"/>
        <v/>
      </c>
      <c r="W292" s="94" t="str">
        <f t="shared" si="186"/>
        <v/>
      </c>
      <c r="X292" s="94" t="str">
        <f t="shared" si="175"/>
        <v/>
      </c>
      <c r="Y292" s="94" t="str">
        <f t="shared" si="176"/>
        <v/>
      </c>
      <c r="Z292" s="94" t="str">
        <f t="shared" si="187"/>
        <v/>
      </c>
      <c r="AA292" s="94" t="str">
        <f t="shared" si="177"/>
        <v/>
      </c>
      <c r="AB292" s="94" t="str">
        <f t="shared" si="178"/>
        <v/>
      </c>
      <c r="AC292" s="94" t="str">
        <f t="shared" si="179"/>
        <v/>
      </c>
      <c r="AD292" s="92" t="str">
        <f t="shared" si="180"/>
        <v/>
      </c>
      <c r="AE292" s="92">
        <f t="shared" si="181"/>
        <v>0</v>
      </c>
      <c r="AF292" s="97" t="str">
        <f t="shared" si="182"/>
        <v/>
      </c>
      <c r="AG292" s="92">
        <f t="shared" si="183"/>
        <v>0</v>
      </c>
      <c r="AH292" s="92">
        <f t="shared" si="184"/>
        <v>0</v>
      </c>
    </row>
    <row r="293" spans="1:34" x14ac:dyDescent="0.25">
      <c r="A293" s="92" t="str">
        <f t="shared" si="157"/>
        <v/>
      </c>
      <c r="B293" s="49">
        <v>1352</v>
      </c>
      <c r="C293" s="115" t="s">
        <v>491</v>
      </c>
      <c r="D293" s="94" t="str">
        <f t="shared" si="188"/>
        <v/>
      </c>
      <c r="E293" s="94" t="str">
        <f t="shared" si="158"/>
        <v/>
      </c>
      <c r="F293" s="94" t="str">
        <f t="shared" si="159"/>
        <v/>
      </c>
      <c r="G293" s="94" t="str">
        <f t="shared" si="160"/>
        <v/>
      </c>
      <c r="H293" s="94" t="str">
        <f t="shared" si="161"/>
        <v/>
      </c>
      <c r="I293" s="94" t="str">
        <f t="shared" si="162"/>
        <v/>
      </c>
      <c r="J293" s="94" t="str">
        <f t="shared" si="163"/>
        <v/>
      </c>
      <c r="K293" s="94" t="str">
        <f t="shared" si="164"/>
        <v/>
      </c>
      <c r="L293" s="94" t="str">
        <f t="shared" si="165"/>
        <v/>
      </c>
      <c r="M293" s="94" t="str">
        <f t="shared" si="166"/>
        <v/>
      </c>
      <c r="N293" s="94" t="str">
        <f t="shared" si="167"/>
        <v/>
      </c>
      <c r="O293" s="94" t="str">
        <f t="shared" si="185"/>
        <v/>
      </c>
      <c r="P293" s="94" t="str">
        <f t="shared" si="168"/>
        <v/>
      </c>
      <c r="Q293" s="94" t="str">
        <f t="shared" si="169"/>
        <v/>
      </c>
      <c r="R293" s="94" t="str">
        <f t="shared" si="170"/>
        <v/>
      </c>
      <c r="S293" s="94" t="str">
        <f t="shared" si="171"/>
        <v/>
      </c>
      <c r="T293" s="94" t="str">
        <f t="shared" si="172"/>
        <v/>
      </c>
      <c r="U293" s="94" t="str">
        <f t="shared" si="173"/>
        <v/>
      </c>
      <c r="V293" s="94" t="str">
        <f t="shared" si="174"/>
        <v/>
      </c>
      <c r="W293" s="94" t="str">
        <f t="shared" si="186"/>
        <v/>
      </c>
      <c r="X293" s="94" t="str">
        <f t="shared" si="175"/>
        <v/>
      </c>
      <c r="Y293" s="94" t="str">
        <f t="shared" si="176"/>
        <v/>
      </c>
      <c r="Z293" s="94" t="str">
        <f t="shared" si="187"/>
        <v/>
      </c>
      <c r="AA293" s="94" t="str">
        <f t="shared" si="177"/>
        <v/>
      </c>
      <c r="AB293" s="94" t="str">
        <f t="shared" si="178"/>
        <v/>
      </c>
      <c r="AC293" s="94" t="str">
        <f t="shared" si="179"/>
        <v/>
      </c>
      <c r="AD293" s="92" t="str">
        <f t="shared" si="180"/>
        <v/>
      </c>
      <c r="AE293" s="92">
        <f t="shared" si="181"/>
        <v>0</v>
      </c>
      <c r="AF293" s="97" t="str">
        <f t="shared" si="182"/>
        <v/>
      </c>
      <c r="AG293" s="92">
        <f t="shared" si="183"/>
        <v>0</v>
      </c>
      <c r="AH293" s="92">
        <f t="shared" si="184"/>
        <v>0</v>
      </c>
    </row>
    <row r="294" spans="1:34" x14ac:dyDescent="0.25">
      <c r="A294" s="92" t="str">
        <f t="shared" si="157"/>
        <v/>
      </c>
      <c r="B294" s="49">
        <v>2598</v>
      </c>
      <c r="C294" s="115" t="s">
        <v>492</v>
      </c>
      <c r="D294" s="94" t="str">
        <f t="shared" si="188"/>
        <v/>
      </c>
      <c r="E294" s="94" t="str">
        <f t="shared" si="158"/>
        <v/>
      </c>
      <c r="F294" s="94" t="str">
        <f t="shared" si="159"/>
        <v/>
      </c>
      <c r="G294" s="94" t="str">
        <f t="shared" si="160"/>
        <v/>
      </c>
      <c r="H294" s="94" t="str">
        <f t="shared" si="161"/>
        <v/>
      </c>
      <c r="I294" s="94" t="str">
        <f t="shared" si="162"/>
        <v/>
      </c>
      <c r="J294" s="94" t="str">
        <f t="shared" si="163"/>
        <v/>
      </c>
      <c r="K294" s="94" t="str">
        <f t="shared" si="164"/>
        <v/>
      </c>
      <c r="L294" s="94" t="str">
        <f t="shared" si="165"/>
        <v/>
      </c>
      <c r="M294" s="94" t="str">
        <f t="shared" si="166"/>
        <v/>
      </c>
      <c r="N294" s="94" t="str">
        <f t="shared" si="167"/>
        <v/>
      </c>
      <c r="O294" s="94" t="str">
        <f t="shared" si="185"/>
        <v/>
      </c>
      <c r="P294" s="94" t="str">
        <f t="shared" si="168"/>
        <v/>
      </c>
      <c r="Q294" s="94" t="str">
        <f t="shared" si="169"/>
        <v/>
      </c>
      <c r="R294" s="94" t="str">
        <f t="shared" si="170"/>
        <v/>
      </c>
      <c r="S294" s="94" t="str">
        <f t="shared" si="171"/>
        <v/>
      </c>
      <c r="T294" s="94" t="str">
        <f t="shared" si="172"/>
        <v/>
      </c>
      <c r="U294" s="94" t="str">
        <f t="shared" si="173"/>
        <v/>
      </c>
      <c r="V294" s="94" t="str">
        <f t="shared" si="174"/>
        <v/>
      </c>
      <c r="W294" s="94" t="str">
        <f t="shared" si="186"/>
        <v/>
      </c>
      <c r="X294" s="94" t="str">
        <f t="shared" si="175"/>
        <v/>
      </c>
      <c r="Y294" s="94" t="str">
        <f t="shared" si="176"/>
        <v/>
      </c>
      <c r="Z294" s="94" t="str">
        <f t="shared" si="187"/>
        <v/>
      </c>
      <c r="AA294" s="94" t="str">
        <f t="shared" si="177"/>
        <v/>
      </c>
      <c r="AB294" s="94" t="str">
        <f t="shared" si="178"/>
        <v/>
      </c>
      <c r="AC294" s="94" t="str">
        <f t="shared" si="179"/>
        <v/>
      </c>
      <c r="AD294" s="92" t="str">
        <f t="shared" si="180"/>
        <v/>
      </c>
      <c r="AE294" s="92">
        <f t="shared" si="181"/>
        <v>0</v>
      </c>
      <c r="AF294" s="97" t="str">
        <f t="shared" si="182"/>
        <v/>
      </c>
      <c r="AG294" s="92">
        <f t="shared" si="183"/>
        <v>0</v>
      </c>
      <c r="AH294" s="92">
        <f t="shared" si="184"/>
        <v>0</v>
      </c>
    </row>
    <row r="295" spans="1:34" x14ac:dyDescent="0.25">
      <c r="A295" s="92" t="str">
        <f t="shared" si="157"/>
        <v/>
      </c>
      <c r="B295" s="49">
        <v>5230</v>
      </c>
      <c r="C295" s="115" t="s">
        <v>493</v>
      </c>
      <c r="D295" s="94" t="str">
        <f t="shared" si="188"/>
        <v/>
      </c>
      <c r="E295" s="94" t="str">
        <f t="shared" si="158"/>
        <v/>
      </c>
      <c r="F295" s="94" t="str">
        <f t="shared" si="159"/>
        <v/>
      </c>
      <c r="G295" s="94" t="str">
        <f t="shared" si="160"/>
        <v/>
      </c>
      <c r="H295" s="94" t="str">
        <f t="shared" si="161"/>
        <v/>
      </c>
      <c r="I295" s="94" t="str">
        <f t="shared" si="162"/>
        <v/>
      </c>
      <c r="J295" s="94" t="str">
        <f t="shared" si="163"/>
        <v/>
      </c>
      <c r="K295" s="94" t="str">
        <f t="shared" si="164"/>
        <v/>
      </c>
      <c r="L295" s="94" t="str">
        <f t="shared" si="165"/>
        <v/>
      </c>
      <c r="M295" s="94" t="str">
        <f t="shared" si="166"/>
        <v/>
      </c>
      <c r="N295" s="94" t="str">
        <f t="shared" si="167"/>
        <v/>
      </c>
      <c r="O295" s="94" t="str">
        <f t="shared" si="185"/>
        <v/>
      </c>
      <c r="P295" s="94" t="str">
        <f t="shared" si="168"/>
        <v/>
      </c>
      <c r="Q295" s="94" t="str">
        <f t="shared" si="169"/>
        <v/>
      </c>
      <c r="R295" s="94" t="str">
        <f t="shared" si="170"/>
        <v/>
      </c>
      <c r="S295" s="94" t="str">
        <f t="shared" si="171"/>
        <v/>
      </c>
      <c r="T295" s="94" t="str">
        <f t="shared" si="172"/>
        <v/>
      </c>
      <c r="U295" s="94" t="str">
        <f t="shared" si="173"/>
        <v/>
      </c>
      <c r="V295" s="94" t="str">
        <f t="shared" si="174"/>
        <v/>
      </c>
      <c r="W295" s="94" t="str">
        <f t="shared" si="186"/>
        <v/>
      </c>
      <c r="X295" s="94" t="str">
        <f t="shared" si="175"/>
        <v/>
      </c>
      <c r="Y295" s="94" t="str">
        <f t="shared" si="176"/>
        <v/>
      </c>
      <c r="Z295" s="94" t="str">
        <f t="shared" si="187"/>
        <v/>
      </c>
      <c r="AA295" s="94" t="str">
        <f t="shared" si="177"/>
        <v/>
      </c>
      <c r="AB295" s="94" t="str">
        <f t="shared" si="178"/>
        <v/>
      </c>
      <c r="AC295" s="94" t="str">
        <f t="shared" si="179"/>
        <v/>
      </c>
      <c r="AD295" s="92" t="str">
        <f t="shared" si="180"/>
        <v/>
      </c>
      <c r="AE295" s="92">
        <f t="shared" si="181"/>
        <v>0</v>
      </c>
      <c r="AF295" s="97" t="str">
        <f t="shared" si="182"/>
        <v/>
      </c>
      <c r="AG295" s="92">
        <f t="shared" si="183"/>
        <v>0</v>
      </c>
      <c r="AH295" s="92">
        <f t="shared" si="184"/>
        <v>0</v>
      </c>
    </row>
    <row r="296" spans="1:34" x14ac:dyDescent="0.25">
      <c r="A296" s="92" t="str">
        <f t="shared" si="157"/>
        <v/>
      </c>
      <c r="B296" s="49">
        <v>2926</v>
      </c>
      <c r="C296" s="115" t="s">
        <v>495</v>
      </c>
      <c r="D296" s="94" t="str">
        <f t="shared" si="188"/>
        <v/>
      </c>
      <c r="E296" s="94" t="str">
        <f t="shared" si="158"/>
        <v/>
      </c>
      <c r="F296" s="94" t="str">
        <f t="shared" si="159"/>
        <v/>
      </c>
      <c r="G296" s="94" t="str">
        <f t="shared" si="160"/>
        <v/>
      </c>
      <c r="H296" s="94" t="str">
        <f t="shared" si="161"/>
        <v/>
      </c>
      <c r="I296" s="94" t="str">
        <f t="shared" si="162"/>
        <v/>
      </c>
      <c r="J296" s="94" t="str">
        <f t="shared" si="163"/>
        <v/>
      </c>
      <c r="K296" s="94" t="str">
        <f t="shared" si="164"/>
        <v/>
      </c>
      <c r="L296" s="94" t="str">
        <f t="shared" si="165"/>
        <v/>
      </c>
      <c r="M296" s="94" t="str">
        <f t="shared" si="166"/>
        <v/>
      </c>
      <c r="N296" s="94" t="str">
        <f t="shared" si="167"/>
        <v/>
      </c>
      <c r="O296" s="94" t="str">
        <f t="shared" si="185"/>
        <v/>
      </c>
      <c r="P296" s="94" t="str">
        <f t="shared" si="168"/>
        <v/>
      </c>
      <c r="Q296" s="94" t="str">
        <f t="shared" si="169"/>
        <v/>
      </c>
      <c r="R296" s="94" t="str">
        <f t="shared" si="170"/>
        <v/>
      </c>
      <c r="S296" s="94" t="str">
        <f t="shared" si="171"/>
        <v/>
      </c>
      <c r="T296" s="94" t="str">
        <f t="shared" si="172"/>
        <v/>
      </c>
      <c r="U296" s="94" t="str">
        <f t="shared" si="173"/>
        <v/>
      </c>
      <c r="V296" s="94" t="str">
        <f t="shared" si="174"/>
        <v/>
      </c>
      <c r="W296" s="94" t="str">
        <f t="shared" si="186"/>
        <v/>
      </c>
      <c r="X296" s="94" t="str">
        <f t="shared" si="175"/>
        <v/>
      </c>
      <c r="Y296" s="94" t="str">
        <f t="shared" si="176"/>
        <v/>
      </c>
      <c r="Z296" s="94" t="str">
        <f t="shared" si="187"/>
        <v/>
      </c>
      <c r="AA296" s="94" t="str">
        <f t="shared" si="177"/>
        <v/>
      </c>
      <c r="AB296" s="94" t="str">
        <f t="shared" si="178"/>
        <v/>
      </c>
      <c r="AC296" s="94" t="str">
        <f t="shared" si="179"/>
        <v/>
      </c>
      <c r="AD296" s="92" t="str">
        <f t="shared" si="180"/>
        <v/>
      </c>
      <c r="AE296" s="92">
        <f t="shared" si="181"/>
        <v>0</v>
      </c>
      <c r="AF296" s="97" t="str">
        <f t="shared" si="182"/>
        <v/>
      </c>
      <c r="AG296" s="92">
        <f t="shared" si="183"/>
        <v>0</v>
      </c>
      <c r="AH296" s="92">
        <f t="shared" si="184"/>
        <v>0</v>
      </c>
    </row>
    <row r="297" spans="1:34" x14ac:dyDescent="0.25">
      <c r="A297" s="92" t="str">
        <f t="shared" si="157"/>
        <v/>
      </c>
      <c r="B297" s="49">
        <v>8732</v>
      </c>
      <c r="C297" s="115" t="s">
        <v>496</v>
      </c>
      <c r="D297" s="94" t="str">
        <f t="shared" si="188"/>
        <v/>
      </c>
      <c r="E297" s="94" t="str">
        <f t="shared" si="158"/>
        <v/>
      </c>
      <c r="F297" s="94" t="str">
        <f t="shared" si="159"/>
        <v/>
      </c>
      <c r="G297" s="94" t="str">
        <f t="shared" si="160"/>
        <v/>
      </c>
      <c r="H297" s="94" t="str">
        <f t="shared" si="161"/>
        <v/>
      </c>
      <c r="I297" s="94" t="str">
        <f t="shared" si="162"/>
        <v/>
      </c>
      <c r="J297" s="94" t="str">
        <f t="shared" si="163"/>
        <v/>
      </c>
      <c r="K297" s="94" t="str">
        <f t="shared" si="164"/>
        <v/>
      </c>
      <c r="L297" s="94" t="str">
        <f t="shared" si="165"/>
        <v/>
      </c>
      <c r="M297" s="94" t="str">
        <f t="shared" si="166"/>
        <v/>
      </c>
      <c r="N297" s="94" t="str">
        <f t="shared" si="167"/>
        <v/>
      </c>
      <c r="O297" s="94" t="str">
        <f t="shared" si="185"/>
        <v/>
      </c>
      <c r="P297" s="94" t="str">
        <f t="shared" si="168"/>
        <v/>
      </c>
      <c r="Q297" s="94" t="str">
        <f t="shared" si="169"/>
        <v/>
      </c>
      <c r="R297" s="94" t="str">
        <f t="shared" si="170"/>
        <v/>
      </c>
      <c r="S297" s="94" t="str">
        <f t="shared" si="171"/>
        <v/>
      </c>
      <c r="T297" s="94" t="str">
        <f t="shared" si="172"/>
        <v/>
      </c>
      <c r="U297" s="94" t="str">
        <f t="shared" si="173"/>
        <v/>
      </c>
      <c r="V297" s="94" t="str">
        <f t="shared" si="174"/>
        <v/>
      </c>
      <c r="W297" s="94" t="str">
        <f t="shared" si="186"/>
        <v/>
      </c>
      <c r="X297" s="94" t="str">
        <f t="shared" si="175"/>
        <v/>
      </c>
      <c r="Y297" s="94" t="str">
        <f t="shared" si="176"/>
        <v/>
      </c>
      <c r="Z297" s="94" t="str">
        <f t="shared" si="187"/>
        <v/>
      </c>
      <c r="AA297" s="94" t="str">
        <f t="shared" si="177"/>
        <v/>
      </c>
      <c r="AB297" s="94" t="str">
        <f t="shared" si="178"/>
        <v/>
      </c>
      <c r="AC297" s="94" t="str">
        <f t="shared" si="179"/>
        <v/>
      </c>
      <c r="AD297" s="92" t="str">
        <f t="shared" si="180"/>
        <v/>
      </c>
      <c r="AE297" s="92">
        <f t="shared" si="181"/>
        <v>0</v>
      </c>
      <c r="AF297" s="97" t="str">
        <f t="shared" si="182"/>
        <v/>
      </c>
      <c r="AG297" s="92">
        <f t="shared" si="183"/>
        <v>0</v>
      </c>
      <c r="AH297" s="92">
        <f t="shared" si="184"/>
        <v>0</v>
      </c>
    </row>
    <row r="298" spans="1:34" x14ac:dyDescent="0.25">
      <c r="A298" s="92" t="str">
        <f t="shared" si="157"/>
        <v/>
      </c>
      <c r="B298" s="49">
        <v>2612</v>
      </c>
      <c r="C298" s="115" t="s">
        <v>497</v>
      </c>
      <c r="D298" s="94" t="str">
        <f t="shared" si="188"/>
        <v/>
      </c>
      <c r="E298" s="94" t="str">
        <f t="shared" si="158"/>
        <v/>
      </c>
      <c r="F298" s="94" t="str">
        <f t="shared" si="159"/>
        <v/>
      </c>
      <c r="G298" s="94" t="str">
        <f t="shared" si="160"/>
        <v/>
      </c>
      <c r="H298" s="94" t="str">
        <f t="shared" si="161"/>
        <v/>
      </c>
      <c r="I298" s="94" t="str">
        <f t="shared" si="162"/>
        <v/>
      </c>
      <c r="J298" s="94" t="str">
        <f t="shared" si="163"/>
        <v/>
      </c>
      <c r="K298" s="94" t="str">
        <f t="shared" si="164"/>
        <v/>
      </c>
      <c r="L298" s="94" t="str">
        <f t="shared" si="165"/>
        <v/>
      </c>
      <c r="M298" s="94" t="str">
        <f t="shared" si="166"/>
        <v/>
      </c>
      <c r="N298" s="94" t="str">
        <f t="shared" si="167"/>
        <v/>
      </c>
      <c r="O298" s="94" t="str">
        <f t="shared" si="185"/>
        <v/>
      </c>
      <c r="P298" s="94" t="str">
        <f t="shared" si="168"/>
        <v/>
      </c>
      <c r="Q298" s="94" t="str">
        <f t="shared" si="169"/>
        <v/>
      </c>
      <c r="R298" s="94" t="str">
        <f t="shared" si="170"/>
        <v/>
      </c>
      <c r="S298" s="94" t="str">
        <f t="shared" si="171"/>
        <v/>
      </c>
      <c r="T298" s="94" t="str">
        <f t="shared" si="172"/>
        <v/>
      </c>
      <c r="U298" s="94" t="str">
        <f t="shared" si="173"/>
        <v/>
      </c>
      <c r="V298" s="94" t="str">
        <f t="shared" si="174"/>
        <v/>
      </c>
      <c r="W298" s="94" t="str">
        <f t="shared" si="186"/>
        <v/>
      </c>
      <c r="X298" s="94" t="str">
        <f t="shared" si="175"/>
        <v/>
      </c>
      <c r="Y298" s="94" t="str">
        <f t="shared" si="176"/>
        <v/>
      </c>
      <c r="Z298" s="94" t="str">
        <f t="shared" si="187"/>
        <v/>
      </c>
      <c r="AA298" s="94" t="str">
        <f t="shared" si="177"/>
        <v/>
      </c>
      <c r="AB298" s="94" t="str">
        <f t="shared" si="178"/>
        <v/>
      </c>
      <c r="AC298" s="94" t="str">
        <f t="shared" si="179"/>
        <v/>
      </c>
      <c r="AD298" s="92" t="str">
        <f t="shared" si="180"/>
        <v/>
      </c>
      <c r="AE298" s="92">
        <f t="shared" si="181"/>
        <v>0</v>
      </c>
      <c r="AF298" s="97" t="str">
        <f t="shared" si="182"/>
        <v/>
      </c>
      <c r="AG298" s="92">
        <f t="shared" si="183"/>
        <v>0</v>
      </c>
      <c r="AH298" s="92">
        <f t="shared" si="184"/>
        <v>0</v>
      </c>
    </row>
    <row r="299" spans="1:34" x14ac:dyDescent="0.25">
      <c r="A299" s="92" t="str">
        <f t="shared" si="157"/>
        <v/>
      </c>
      <c r="B299" s="49">
        <v>3409</v>
      </c>
      <c r="C299" s="115" t="s">
        <v>499</v>
      </c>
      <c r="D299" s="94" t="str">
        <f t="shared" si="188"/>
        <v/>
      </c>
      <c r="E299" s="94" t="str">
        <f t="shared" si="158"/>
        <v/>
      </c>
      <c r="F299" s="94" t="str">
        <f t="shared" si="159"/>
        <v/>
      </c>
      <c r="G299" s="94" t="str">
        <f t="shared" si="160"/>
        <v/>
      </c>
      <c r="H299" s="94" t="str">
        <f t="shared" si="161"/>
        <v/>
      </c>
      <c r="I299" s="94" t="str">
        <f t="shared" si="162"/>
        <v/>
      </c>
      <c r="J299" s="94" t="str">
        <f t="shared" si="163"/>
        <v/>
      </c>
      <c r="K299" s="94" t="str">
        <f t="shared" si="164"/>
        <v/>
      </c>
      <c r="L299" s="94" t="str">
        <f t="shared" si="165"/>
        <v/>
      </c>
      <c r="M299" s="94" t="str">
        <f t="shared" si="166"/>
        <v/>
      </c>
      <c r="N299" s="94" t="str">
        <f t="shared" si="167"/>
        <v/>
      </c>
      <c r="O299" s="94" t="str">
        <f t="shared" si="185"/>
        <v/>
      </c>
      <c r="P299" s="94" t="str">
        <f t="shared" si="168"/>
        <v/>
      </c>
      <c r="Q299" s="94" t="str">
        <f t="shared" si="169"/>
        <v/>
      </c>
      <c r="R299" s="94" t="str">
        <f t="shared" si="170"/>
        <v/>
      </c>
      <c r="S299" s="94" t="str">
        <f t="shared" si="171"/>
        <v/>
      </c>
      <c r="T299" s="94" t="str">
        <f t="shared" si="172"/>
        <v/>
      </c>
      <c r="U299" s="94" t="str">
        <f t="shared" si="173"/>
        <v/>
      </c>
      <c r="V299" s="94" t="str">
        <f t="shared" si="174"/>
        <v/>
      </c>
      <c r="W299" s="94" t="str">
        <f t="shared" si="186"/>
        <v/>
      </c>
      <c r="X299" s="94" t="str">
        <f t="shared" si="175"/>
        <v/>
      </c>
      <c r="Y299" s="94" t="str">
        <f t="shared" si="176"/>
        <v/>
      </c>
      <c r="Z299" s="94" t="str">
        <f t="shared" si="187"/>
        <v/>
      </c>
      <c r="AA299" s="94" t="str">
        <f t="shared" si="177"/>
        <v/>
      </c>
      <c r="AB299" s="94" t="str">
        <f t="shared" si="178"/>
        <v/>
      </c>
      <c r="AC299" s="94" t="str">
        <f t="shared" si="179"/>
        <v/>
      </c>
      <c r="AD299" s="92" t="str">
        <f t="shared" si="180"/>
        <v/>
      </c>
      <c r="AE299" s="92">
        <f t="shared" si="181"/>
        <v>0</v>
      </c>
      <c r="AF299" s="97" t="str">
        <f t="shared" si="182"/>
        <v/>
      </c>
      <c r="AG299" s="92">
        <f t="shared" si="183"/>
        <v>0</v>
      </c>
      <c r="AH299" s="92">
        <f t="shared" si="184"/>
        <v>0</v>
      </c>
    </row>
    <row r="300" spans="1:34" x14ac:dyDescent="0.25">
      <c r="A300" s="92" t="str">
        <f t="shared" si="157"/>
        <v/>
      </c>
      <c r="B300" s="49">
        <v>8631</v>
      </c>
      <c r="C300" s="115" t="s">
        <v>500</v>
      </c>
      <c r="D300" s="94" t="str">
        <f t="shared" si="188"/>
        <v/>
      </c>
      <c r="E300" s="94" t="str">
        <f t="shared" si="158"/>
        <v/>
      </c>
      <c r="F300" s="94" t="str">
        <f t="shared" si="159"/>
        <v/>
      </c>
      <c r="G300" s="94" t="str">
        <f t="shared" si="160"/>
        <v/>
      </c>
      <c r="H300" s="94" t="str">
        <f t="shared" si="161"/>
        <v/>
      </c>
      <c r="I300" s="94" t="str">
        <f t="shared" si="162"/>
        <v/>
      </c>
      <c r="J300" s="94" t="str">
        <f t="shared" si="163"/>
        <v/>
      </c>
      <c r="K300" s="94" t="str">
        <f t="shared" si="164"/>
        <v/>
      </c>
      <c r="L300" s="94" t="str">
        <f t="shared" si="165"/>
        <v/>
      </c>
      <c r="M300" s="94" t="str">
        <f t="shared" si="166"/>
        <v/>
      </c>
      <c r="N300" s="94" t="str">
        <f t="shared" si="167"/>
        <v/>
      </c>
      <c r="O300" s="94" t="str">
        <f t="shared" si="185"/>
        <v/>
      </c>
      <c r="P300" s="94" t="str">
        <f t="shared" si="168"/>
        <v/>
      </c>
      <c r="Q300" s="94" t="str">
        <f t="shared" si="169"/>
        <v/>
      </c>
      <c r="R300" s="94" t="str">
        <f t="shared" si="170"/>
        <v/>
      </c>
      <c r="S300" s="94" t="str">
        <f t="shared" si="171"/>
        <v/>
      </c>
      <c r="T300" s="94" t="str">
        <f t="shared" si="172"/>
        <v/>
      </c>
      <c r="U300" s="94" t="str">
        <f t="shared" si="173"/>
        <v/>
      </c>
      <c r="V300" s="94" t="str">
        <f t="shared" si="174"/>
        <v/>
      </c>
      <c r="W300" s="94" t="str">
        <f t="shared" si="186"/>
        <v/>
      </c>
      <c r="X300" s="94" t="str">
        <f t="shared" si="175"/>
        <v/>
      </c>
      <c r="Y300" s="94" t="str">
        <f t="shared" si="176"/>
        <v/>
      </c>
      <c r="Z300" s="94" t="str">
        <f t="shared" si="187"/>
        <v/>
      </c>
      <c r="AA300" s="94" t="str">
        <f t="shared" si="177"/>
        <v/>
      </c>
      <c r="AB300" s="94" t="str">
        <f t="shared" si="178"/>
        <v/>
      </c>
      <c r="AC300" s="94" t="str">
        <f t="shared" si="179"/>
        <v/>
      </c>
      <c r="AD300" s="92" t="str">
        <f t="shared" si="180"/>
        <v/>
      </c>
      <c r="AE300" s="92">
        <f t="shared" si="181"/>
        <v>0</v>
      </c>
      <c r="AF300" s="97" t="str">
        <f t="shared" si="182"/>
        <v/>
      </c>
      <c r="AG300" s="92">
        <f t="shared" si="183"/>
        <v>0</v>
      </c>
      <c r="AH300" s="92">
        <f t="shared" si="184"/>
        <v>0</v>
      </c>
    </row>
    <row r="301" spans="1:34" x14ac:dyDescent="0.25">
      <c r="A301" s="92" t="str">
        <f t="shared" si="157"/>
        <v/>
      </c>
      <c r="B301" s="49">
        <v>2616</v>
      </c>
      <c r="C301" s="115" t="s">
        <v>501</v>
      </c>
      <c r="D301" s="94" t="str">
        <f t="shared" si="188"/>
        <v/>
      </c>
      <c r="E301" s="94" t="str">
        <f t="shared" si="158"/>
        <v/>
      </c>
      <c r="F301" s="94" t="str">
        <f t="shared" si="159"/>
        <v/>
      </c>
      <c r="G301" s="94" t="str">
        <f t="shared" si="160"/>
        <v/>
      </c>
      <c r="H301" s="94" t="str">
        <f t="shared" si="161"/>
        <v/>
      </c>
      <c r="I301" s="94" t="str">
        <f t="shared" si="162"/>
        <v/>
      </c>
      <c r="J301" s="94" t="str">
        <f t="shared" si="163"/>
        <v/>
      </c>
      <c r="K301" s="94" t="str">
        <f t="shared" si="164"/>
        <v/>
      </c>
      <c r="L301" s="94" t="str">
        <f t="shared" si="165"/>
        <v/>
      </c>
      <c r="M301" s="94" t="str">
        <f t="shared" si="166"/>
        <v/>
      </c>
      <c r="N301" s="94" t="str">
        <f t="shared" si="167"/>
        <v/>
      </c>
      <c r="O301" s="94" t="str">
        <f t="shared" si="185"/>
        <v/>
      </c>
      <c r="P301" s="94" t="str">
        <f t="shared" si="168"/>
        <v/>
      </c>
      <c r="Q301" s="94" t="str">
        <f t="shared" si="169"/>
        <v/>
      </c>
      <c r="R301" s="94" t="str">
        <f t="shared" si="170"/>
        <v/>
      </c>
      <c r="S301" s="94" t="str">
        <f t="shared" si="171"/>
        <v/>
      </c>
      <c r="T301" s="94" t="str">
        <f t="shared" si="172"/>
        <v/>
      </c>
      <c r="U301" s="94" t="str">
        <f t="shared" si="173"/>
        <v/>
      </c>
      <c r="V301" s="94" t="str">
        <f t="shared" si="174"/>
        <v/>
      </c>
      <c r="W301" s="94" t="str">
        <f t="shared" si="186"/>
        <v/>
      </c>
      <c r="X301" s="94" t="str">
        <f t="shared" si="175"/>
        <v/>
      </c>
      <c r="Y301" s="94" t="str">
        <f t="shared" si="176"/>
        <v/>
      </c>
      <c r="Z301" s="94" t="str">
        <f t="shared" si="187"/>
        <v/>
      </c>
      <c r="AA301" s="94" t="str">
        <f t="shared" si="177"/>
        <v/>
      </c>
      <c r="AB301" s="94" t="str">
        <f t="shared" si="178"/>
        <v/>
      </c>
      <c r="AC301" s="94" t="str">
        <f t="shared" si="179"/>
        <v/>
      </c>
      <c r="AD301" s="92" t="str">
        <f t="shared" si="180"/>
        <v/>
      </c>
      <c r="AE301" s="92">
        <f t="shared" si="181"/>
        <v>0</v>
      </c>
      <c r="AF301" s="97" t="str">
        <f t="shared" si="182"/>
        <v/>
      </c>
      <c r="AG301" s="92">
        <f t="shared" si="183"/>
        <v>0</v>
      </c>
      <c r="AH301" s="92">
        <f t="shared" si="184"/>
        <v>0</v>
      </c>
    </row>
    <row r="302" spans="1:34" x14ac:dyDescent="0.25">
      <c r="A302" s="92" t="str">
        <f t="shared" si="157"/>
        <v/>
      </c>
      <c r="B302" s="49">
        <v>3877</v>
      </c>
      <c r="C302" s="115" t="s">
        <v>502</v>
      </c>
      <c r="D302" s="94" t="str">
        <f t="shared" si="188"/>
        <v/>
      </c>
      <c r="E302" s="94" t="str">
        <f t="shared" si="158"/>
        <v/>
      </c>
      <c r="F302" s="94" t="str">
        <f t="shared" si="159"/>
        <v/>
      </c>
      <c r="G302" s="94" t="str">
        <f t="shared" si="160"/>
        <v/>
      </c>
      <c r="H302" s="94" t="str">
        <f t="shared" si="161"/>
        <v/>
      </c>
      <c r="I302" s="94" t="str">
        <f t="shared" si="162"/>
        <v/>
      </c>
      <c r="J302" s="94" t="str">
        <f t="shared" si="163"/>
        <v/>
      </c>
      <c r="K302" s="94" t="str">
        <f t="shared" si="164"/>
        <v/>
      </c>
      <c r="L302" s="94" t="str">
        <f t="shared" si="165"/>
        <v/>
      </c>
      <c r="M302" s="94" t="str">
        <f t="shared" si="166"/>
        <v/>
      </c>
      <c r="N302" s="94" t="str">
        <f t="shared" si="167"/>
        <v/>
      </c>
      <c r="O302" s="94" t="str">
        <f t="shared" si="185"/>
        <v/>
      </c>
      <c r="P302" s="94" t="str">
        <f t="shared" si="168"/>
        <v/>
      </c>
      <c r="Q302" s="94" t="str">
        <f t="shared" si="169"/>
        <v/>
      </c>
      <c r="R302" s="94" t="str">
        <f t="shared" si="170"/>
        <v/>
      </c>
      <c r="S302" s="94" t="str">
        <f t="shared" si="171"/>
        <v/>
      </c>
      <c r="T302" s="94" t="str">
        <f t="shared" si="172"/>
        <v/>
      </c>
      <c r="U302" s="94" t="str">
        <f t="shared" si="173"/>
        <v/>
      </c>
      <c r="V302" s="94" t="str">
        <f t="shared" si="174"/>
        <v/>
      </c>
      <c r="W302" s="94" t="str">
        <f t="shared" si="186"/>
        <v/>
      </c>
      <c r="X302" s="94" t="str">
        <f t="shared" si="175"/>
        <v/>
      </c>
      <c r="Y302" s="94" t="str">
        <f t="shared" si="176"/>
        <v/>
      </c>
      <c r="Z302" s="94" t="str">
        <f t="shared" si="187"/>
        <v/>
      </c>
      <c r="AA302" s="94" t="str">
        <f t="shared" si="177"/>
        <v/>
      </c>
      <c r="AB302" s="94" t="str">
        <f t="shared" si="178"/>
        <v/>
      </c>
      <c r="AC302" s="94" t="str">
        <f t="shared" si="179"/>
        <v/>
      </c>
      <c r="AD302" s="92" t="str">
        <f t="shared" si="180"/>
        <v/>
      </c>
      <c r="AE302" s="92">
        <f t="shared" si="181"/>
        <v>0</v>
      </c>
      <c r="AF302" s="97" t="str">
        <f t="shared" si="182"/>
        <v/>
      </c>
      <c r="AG302" s="92">
        <f t="shared" si="183"/>
        <v>0</v>
      </c>
      <c r="AH302" s="92">
        <f t="shared" si="184"/>
        <v>0</v>
      </c>
    </row>
    <row r="303" spans="1:34" x14ac:dyDescent="0.25">
      <c r="A303" s="92" t="str">
        <f t="shared" si="157"/>
        <v/>
      </c>
      <c r="B303" s="49">
        <v>8048</v>
      </c>
      <c r="C303" s="115" t="s">
        <v>503</v>
      </c>
      <c r="D303" s="94" t="str">
        <f t="shared" si="188"/>
        <v/>
      </c>
      <c r="E303" s="94" t="str">
        <f t="shared" si="158"/>
        <v/>
      </c>
      <c r="F303" s="94" t="str">
        <f t="shared" si="159"/>
        <v/>
      </c>
      <c r="G303" s="94" t="str">
        <f t="shared" si="160"/>
        <v/>
      </c>
      <c r="H303" s="94" t="str">
        <f t="shared" si="161"/>
        <v/>
      </c>
      <c r="I303" s="94" t="str">
        <f t="shared" si="162"/>
        <v/>
      </c>
      <c r="J303" s="94" t="str">
        <f t="shared" si="163"/>
        <v/>
      </c>
      <c r="K303" s="94" t="str">
        <f t="shared" si="164"/>
        <v/>
      </c>
      <c r="L303" s="94" t="str">
        <f t="shared" si="165"/>
        <v/>
      </c>
      <c r="M303" s="94" t="str">
        <f t="shared" si="166"/>
        <v/>
      </c>
      <c r="N303" s="94" t="str">
        <f t="shared" si="167"/>
        <v/>
      </c>
      <c r="O303" s="94" t="str">
        <f t="shared" si="185"/>
        <v/>
      </c>
      <c r="P303" s="94" t="str">
        <f t="shared" si="168"/>
        <v/>
      </c>
      <c r="Q303" s="94" t="str">
        <f t="shared" si="169"/>
        <v/>
      </c>
      <c r="R303" s="94" t="str">
        <f t="shared" si="170"/>
        <v/>
      </c>
      <c r="S303" s="94" t="str">
        <f t="shared" si="171"/>
        <v/>
      </c>
      <c r="T303" s="94" t="str">
        <f t="shared" si="172"/>
        <v/>
      </c>
      <c r="U303" s="94" t="str">
        <f t="shared" si="173"/>
        <v/>
      </c>
      <c r="V303" s="94" t="str">
        <f t="shared" si="174"/>
        <v/>
      </c>
      <c r="W303" s="94" t="str">
        <f t="shared" si="186"/>
        <v/>
      </c>
      <c r="X303" s="94" t="str">
        <f t="shared" si="175"/>
        <v/>
      </c>
      <c r="Y303" s="94" t="str">
        <f t="shared" si="176"/>
        <v/>
      </c>
      <c r="Z303" s="94" t="str">
        <f t="shared" si="187"/>
        <v/>
      </c>
      <c r="AA303" s="94" t="str">
        <f t="shared" si="177"/>
        <v/>
      </c>
      <c r="AB303" s="94" t="str">
        <f t="shared" si="178"/>
        <v/>
      </c>
      <c r="AC303" s="94" t="str">
        <f t="shared" si="179"/>
        <v/>
      </c>
      <c r="AD303" s="92" t="str">
        <f t="shared" si="180"/>
        <v/>
      </c>
      <c r="AE303" s="92">
        <f t="shared" si="181"/>
        <v>0</v>
      </c>
      <c r="AF303" s="97" t="str">
        <f t="shared" si="182"/>
        <v/>
      </c>
      <c r="AG303" s="92">
        <f t="shared" si="183"/>
        <v>0</v>
      </c>
      <c r="AH303" s="92">
        <f t="shared" si="184"/>
        <v>0</v>
      </c>
    </row>
    <row r="304" spans="1:34" x14ac:dyDescent="0.25">
      <c r="A304" s="92" t="str">
        <f t="shared" si="157"/>
        <v/>
      </c>
      <c r="B304" s="49">
        <v>8286</v>
      </c>
      <c r="C304" s="115" t="s">
        <v>504</v>
      </c>
      <c r="D304" s="94" t="str">
        <f t="shared" si="188"/>
        <v/>
      </c>
      <c r="E304" s="94" t="str">
        <f t="shared" si="158"/>
        <v/>
      </c>
      <c r="F304" s="94" t="str">
        <f t="shared" si="159"/>
        <v/>
      </c>
      <c r="G304" s="94" t="str">
        <f t="shared" si="160"/>
        <v/>
      </c>
      <c r="H304" s="94" t="str">
        <f t="shared" si="161"/>
        <v/>
      </c>
      <c r="I304" s="94" t="str">
        <f t="shared" si="162"/>
        <v/>
      </c>
      <c r="J304" s="94" t="str">
        <f t="shared" si="163"/>
        <v/>
      </c>
      <c r="K304" s="94" t="str">
        <f t="shared" si="164"/>
        <v/>
      </c>
      <c r="L304" s="94" t="str">
        <f t="shared" si="165"/>
        <v/>
      </c>
      <c r="M304" s="94" t="str">
        <f t="shared" si="166"/>
        <v/>
      </c>
      <c r="N304" s="94" t="str">
        <f t="shared" si="167"/>
        <v/>
      </c>
      <c r="O304" s="94" t="str">
        <f>IFERROR(VLOOKUP($B304,_1aw12,3,FALSE),"")</f>
        <v/>
      </c>
      <c r="P304" s="94" t="str">
        <f t="shared" si="168"/>
        <v/>
      </c>
      <c r="Q304" s="94" t="str">
        <f t="shared" si="169"/>
        <v/>
      </c>
      <c r="R304" s="94" t="str">
        <f t="shared" si="170"/>
        <v/>
      </c>
      <c r="S304" s="94" t="str">
        <f t="shared" si="171"/>
        <v/>
      </c>
      <c r="T304" s="94" t="str">
        <f t="shared" si="172"/>
        <v/>
      </c>
      <c r="U304" s="94" t="str">
        <f t="shared" si="173"/>
        <v/>
      </c>
      <c r="V304" s="94" t="str">
        <f t="shared" si="174"/>
        <v/>
      </c>
      <c r="W304" s="94" t="str">
        <f>IFERROR(VLOOKUP($B304,_1aw20,3,FALSE),"")</f>
        <v/>
      </c>
      <c r="X304" s="94" t="str">
        <f t="shared" si="175"/>
        <v/>
      </c>
      <c r="Y304" s="94" t="str">
        <f t="shared" si="176"/>
        <v/>
      </c>
      <c r="Z304" s="94" t="str">
        <f>IFERROR(VLOOKUP($B304,_1aw23,3,FALSE),"")</f>
        <v/>
      </c>
      <c r="AA304" s="94" t="str">
        <f t="shared" si="177"/>
        <v/>
      </c>
      <c r="AB304" s="94" t="str">
        <f t="shared" si="178"/>
        <v/>
      </c>
      <c r="AC304" s="94" t="str">
        <f t="shared" si="179"/>
        <v/>
      </c>
      <c r="AD304" s="92" t="str">
        <f t="shared" si="180"/>
        <v/>
      </c>
      <c r="AE304" s="92">
        <f t="shared" si="181"/>
        <v>0</v>
      </c>
      <c r="AF304" s="97" t="str">
        <f t="shared" si="182"/>
        <v/>
      </c>
      <c r="AG304" s="92">
        <f t="shared" si="183"/>
        <v>0</v>
      </c>
      <c r="AH304" s="92">
        <f t="shared" si="184"/>
        <v>0</v>
      </c>
    </row>
    <row r="305" spans="1:34" x14ac:dyDescent="0.25">
      <c r="A305" s="92" t="str">
        <f t="shared" si="157"/>
        <v/>
      </c>
      <c r="B305" s="49">
        <v>5295</v>
      </c>
      <c r="C305" s="115" t="s">
        <v>506</v>
      </c>
      <c r="D305" s="94" t="str">
        <f t="shared" si="188"/>
        <v/>
      </c>
      <c r="E305" s="94" t="str">
        <f t="shared" si="158"/>
        <v/>
      </c>
      <c r="F305" s="94" t="str">
        <f t="shared" si="159"/>
        <v/>
      </c>
      <c r="G305" s="94" t="str">
        <f t="shared" si="160"/>
        <v/>
      </c>
      <c r="H305" s="94" t="str">
        <f t="shared" si="161"/>
        <v/>
      </c>
      <c r="I305" s="94" t="str">
        <f t="shared" si="162"/>
        <v/>
      </c>
      <c r="J305" s="94" t="str">
        <f t="shared" si="163"/>
        <v/>
      </c>
      <c r="K305" s="94" t="str">
        <f t="shared" si="164"/>
        <v/>
      </c>
      <c r="L305" s="94" t="str">
        <f t="shared" si="165"/>
        <v/>
      </c>
      <c r="M305" s="94" t="str">
        <f t="shared" si="166"/>
        <v/>
      </c>
      <c r="N305" s="94" t="str">
        <f t="shared" si="167"/>
        <v/>
      </c>
      <c r="O305" s="94" t="str">
        <f t="shared" ref="O305:O339" si="189">IFERROR(VLOOKUP($B305,_1aw12,2,FALSE),"")</f>
        <v/>
      </c>
      <c r="P305" s="94" t="str">
        <f t="shared" si="168"/>
        <v/>
      </c>
      <c r="Q305" s="94" t="str">
        <f t="shared" si="169"/>
        <v/>
      </c>
      <c r="R305" s="94" t="str">
        <f t="shared" si="170"/>
        <v/>
      </c>
      <c r="S305" s="94" t="str">
        <f t="shared" si="171"/>
        <v/>
      </c>
      <c r="T305" s="94" t="str">
        <f t="shared" si="172"/>
        <v/>
      </c>
      <c r="U305" s="94" t="str">
        <f t="shared" si="173"/>
        <v/>
      </c>
      <c r="V305" s="94" t="str">
        <f t="shared" si="174"/>
        <v/>
      </c>
      <c r="W305" s="94" t="str">
        <f t="shared" ref="W305:W339" si="190">IFERROR(VLOOKUP($B305,_1aw20,2,FALSE),"")</f>
        <v/>
      </c>
      <c r="X305" s="94" t="str">
        <f t="shared" si="175"/>
        <v/>
      </c>
      <c r="Y305" s="94" t="str">
        <f t="shared" si="176"/>
        <v/>
      </c>
      <c r="Z305" s="94" t="str">
        <f t="shared" ref="Z305:Z339" si="191">IFERROR(VLOOKUP($B305,_1aw23,2,FALSE),"")</f>
        <v/>
      </c>
      <c r="AA305" s="94" t="str">
        <f t="shared" si="177"/>
        <v/>
      </c>
      <c r="AB305" s="94" t="str">
        <f t="shared" si="178"/>
        <v/>
      </c>
      <c r="AC305" s="94" t="str">
        <f t="shared" si="179"/>
        <v/>
      </c>
      <c r="AD305" s="92" t="str">
        <f t="shared" si="180"/>
        <v/>
      </c>
      <c r="AE305" s="92">
        <f t="shared" si="181"/>
        <v>0</v>
      </c>
      <c r="AF305" s="97" t="str">
        <f t="shared" si="182"/>
        <v/>
      </c>
      <c r="AG305" s="92">
        <f t="shared" si="183"/>
        <v>0</v>
      </c>
      <c r="AH305" s="92">
        <f t="shared" si="184"/>
        <v>0</v>
      </c>
    </row>
    <row r="306" spans="1:34" x14ac:dyDescent="0.25">
      <c r="A306" s="92" t="str">
        <f t="shared" si="157"/>
        <v/>
      </c>
      <c r="B306" s="49">
        <v>8378</v>
      </c>
      <c r="C306" s="115" t="s">
        <v>508</v>
      </c>
      <c r="D306" s="94" t="str">
        <f t="shared" si="188"/>
        <v/>
      </c>
      <c r="E306" s="94" t="str">
        <f t="shared" si="158"/>
        <v/>
      </c>
      <c r="F306" s="94" t="str">
        <f t="shared" si="159"/>
        <v/>
      </c>
      <c r="G306" s="94" t="str">
        <f t="shared" si="160"/>
        <v/>
      </c>
      <c r="H306" s="94" t="str">
        <f t="shared" si="161"/>
        <v/>
      </c>
      <c r="I306" s="94" t="str">
        <f t="shared" si="162"/>
        <v/>
      </c>
      <c r="J306" s="94" t="str">
        <f t="shared" si="163"/>
        <v/>
      </c>
      <c r="K306" s="94" t="str">
        <f t="shared" si="164"/>
        <v/>
      </c>
      <c r="L306" s="94" t="str">
        <f t="shared" si="165"/>
        <v/>
      </c>
      <c r="M306" s="94" t="str">
        <f t="shared" si="166"/>
        <v/>
      </c>
      <c r="N306" s="94" t="str">
        <f t="shared" si="167"/>
        <v/>
      </c>
      <c r="O306" s="94" t="str">
        <f t="shared" si="189"/>
        <v/>
      </c>
      <c r="P306" s="94" t="str">
        <f t="shared" si="168"/>
        <v/>
      </c>
      <c r="Q306" s="94" t="str">
        <f t="shared" si="169"/>
        <v/>
      </c>
      <c r="R306" s="94" t="str">
        <f t="shared" si="170"/>
        <v/>
      </c>
      <c r="S306" s="94" t="str">
        <f t="shared" si="171"/>
        <v/>
      </c>
      <c r="T306" s="94" t="str">
        <f t="shared" si="172"/>
        <v/>
      </c>
      <c r="U306" s="94" t="str">
        <f t="shared" si="173"/>
        <v/>
      </c>
      <c r="V306" s="94" t="str">
        <f t="shared" si="174"/>
        <v/>
      </c>
      <c r="W306" s="94" t="str">
        <f t="shared" si="190"/>
        <v/>
      </c>
      <c r="X306" s="94" t="str">
        <f t="shared" si="175"/>
        <v/>
      </c>
      <c r="Y306" s="94" t="str">
        <f t="shared" si="176"/>
        <v/>
      </c>
      <c r="Z306" s="94" t="str">
        <f t="shared" si="191"/>
        <v/>
      </c>
      <c r="AA306" s="94" t="str">
        <f t="shared" si="177"/>
        <v/>
      </c>
      <c r="AB306" s="94" t="str">
        <f t="shared" si="178"/>
        <v/>
      </c>
      <c r="AC306" s="94" t="str">
        <f t="shared" si="179"/>
        <v/>
      </c>
      <c r="AD306" s="92" t="str">
        <f t="shared" si="180"/>
        <v/>
      </c>
      <c r="AE306" s="92">
        <f t="shared" si="181"/>
        <v>0</v>
      </c>
      <c r="AF306" s="97" t="str">
        <f t="shared" si="182"/>
        <v/>
      </c>
      <c r="AG306" s="92">
        <f t="shared" si="183"/>
        <v>0</v>
      </c>
      <c r="AH306" s="92">
        <f t="shared" si="184"/>
        <v>0</v>
      </c>
    </row>
    <row r="307" spans="1:34" x14ac:dyDescent="0.25">
      <c r="A307" s="92" t="str">
        <f t="shared" si="157"/>
        <v/>
      </c>
      <c r="B307" s="49">
        <v>3184</v>
      </c>
      <c r="C307" s="115" t="s">
        <v>509</v>
      </c>
      <c r="D307" s="94" t="str">
        <f t="shared" si="188"/>
        <v/>
      </c>
      <c r="E307" s="94" t="str">
        <f t="shared" si="158"/>
        <v/>
      </c>
      <c r="F307" s="94" t="str">
        <f t="shared" si="159"/>
        <v/>
      </c>
      <c r="G307" s="94" t="str">
        <f t="shared" si="160"/>
        <v/>
      </c>
      <c r="H307" s="94" t="str">
        <f t="shared" si="161"/>
        <v/>
      </c>
      <c r="I307" s="94" t="str">
        <f t="shared" si="162"/>
        <v/>
      </c>
      <c r="J307" s="94" t="str">
        <f t="shared" si="163"/>
        <v/>
      </c>
      <c r="K307" s="94" t="str">
        <f t="shared" si="164"/>
        <v/>
      </c>
      <c r="L307" s="94" t="str">
        <f t="shared" si="165"/>
        <v/>
      </c>
      <c r="M307" s="94" t="str">
        <f t="shared" si="166"/>
        <v/>
      </c>
      <c r="N307" s="94" t="str">
        <f t="shared" si="167"/>
        <v/>
      </c>
      <c r="O307" s="94" t="str">
        <f t="shared" si="189"/>
        <v/>
      </c>
      <c r="P307" s="94" t="str">
        <f t="shared" si="168"/>
        <v/>
      </c>
      <c r="Q307" s="94" t="str">
        <f t="shared" si="169"/>
        <v/>
      </c>
      <c r="R307" s="94" t="str">
        <f t="shared" si="170"/>
        <v/>
      </c>
      <c r="S307" s="94" t="str">
        <f t="shared" si="171"/>
        <v/>
      </c>
      <c r="T307" s="94" t="str">
        <f t="shared" si="172"/>
        <v/>
      </c>
      <c r="U307" s="94" t="str">
        <f t="shared" si="173"/>
        <v/>
      </c>
      <c r="V307" s="94" t="str">
        <f t="shared" si="174"/>
        <v/>
      </c>
      <c r="W307" s="94" t="str">
        <f t="shared" si="190"/>
        <v/>
      </c>
      <c r="X307" s="94" t="str">
        <f t="shared" si="175"/>
        <v/>
      </c>
      <c r="Y307" s="94" t="str">
        <f t="shared" si="176"/>
        <v/>
      </c>
      <c r="Z307" s="94" t="str">
        <f t="shared" si="191"/>
        <v/>
      </c>
      <c r="AA307" s="94" t="str">
        <f t="shared" si="177"/>
        <v/>
      </c>
      <c r="AB307" s="94" t="str">
        <f t="shared" si="178"/>
        <v/>
      </c>
      <c r="AC307" s="94" t="str">
        <f t="shared" si="179"/>
        <v/>
      </c>
      <c r="AD307" s="92" t="str">
        <f t="shared" si="180"/>
        <v/>
      </c>
      <c r="AE307" s="92">
        <f t="shared" si="181"/>
        <v>0</v>
      </c>
      <c r="AF307" s="97" t="str">
        <f t="shared" si="182"/>
        <v/>
      </c>
      <c r="AG307" s="92">
        <f t="shared" si="183"/>
        <v>0</v>
      </c>
      <c r="AH307" s="92">
        <f t="shared" si="184"/>
        <v>0</v>
      </c>
    </row>
    <row r="308" spans="1:34" x14ac:dyDescent="0.25">
      <c r="A308" s="92" t="str">
        <f t="shared" si="157"/>
        <v/>
      </c>
      <c r="B308" s="49">
        <v>8303</v>
      </c>
      <c r="C308" s="115" t="s">
        <v>510</v>
      </c>
      <c r="D308" s="94" t="str">
        <f t="shared" si="188"/>
        <v/>
      </c>
      <c r="E308" s="94" t="str">
        <f t="shared" si="158"/>
        <v/>
      </c>
      <c r="F308" s="94" t="str">
        <f t="shared" si="159"/>
        <v/>
      </c>
      <c r="G308" s="94" t="str">
        <f t="shared" si="160"/>
        <v/>
      </c>
      <c r="H308" s="94" t="str">
        <f t="shared" si="161"/>
        <v/>
      </c>
      <c r="I308" s="94" t="str">
        <f t="shared" si="162"/>
        <v/>
      </c>
      <c r="J308" s="94" t="str">
        <f t="shared" si="163"/>
        <v/>
      </c>
      <c r="K308" s="94" t="str">
        <f t="shared" si="164"/>
        <v/>
      </c>
      <c r="L308" s="94" t="str">
        <f t="shared" si="165"/>
        <v/>
      </c>
      <c r="M308" s="94" t="str">
        <f t="shared" si="166"/>
        <v/>
      </c>
      <c r="N308" s="94" t="str">
        <f t="shared" si="167"/>
        <v/>
      </c>
      <c r="O308" s="94" t="str">
        <f t="shared" si="189"/>
        <v/>
      </c>
      <c r="P308" s="94" t="str">
        <f t="shared" si="168"/>
        <v/>
      </c>
      <c r="Q308" s="94" t="str">
        <f t="shared" si="169"/>
        <v/>
      </c>
      <c r="R308" s="94" t="str">
        <f t="shared" si="170"/>
        <v/>
      </c>
      <c r="S308" s="94" t="str">
        <f t="shared" si="171"/>
        <v/>
      </c>
      <c r="T308" s="94" t="str">
        <f t="shared" si="172"/>
        <v/>
      </c>
      <c r="U308" s="94" t="str">
        <f t="shared" si="173"/>
        <v/>
      </c>
      <c r="V308" s="94" t="str">
        <f t="shared" si="174"/>
        <v/>
      </c>
      <c r="W308" s="94" t="str">
        <f t="shared" si="190"/>
        <v/>
      </c>
      <c r="X308" s="94" t="str">
        <f t="shared" si="175"/>
        <v/>
      </c>
      <c r="Y308" s="94" t="str">
        <f t="shared" si="176"/>
        <v/>
      </c>
      <c r="Z308" s="94" t="str">
        <f t="shared" si="191"/>
        <v/>
      </c>
      <c r="AA308" s="94" t="str">
        <f t="shared" si="177"/>
        <v/>
      </c>
      <c r="AB308" s="94" t="str">
        <f t="shared" si="178"/>
        <v/>
      </c>
      <c r="AC308" s="94" t="str">
        <f t="shared" si="179"/>
        <v/>
      </c>
      <c r="AD308" s="92" t="str">
        <f t="shared" si="180"/>
        <v/>
      </c>
      <c r="AE308" s="92">
        <f t="shared" si="181"/>
        <v>0</v>
      </c>
      <c r="AF308" s="97" t="str">
        <f t="shared" si="182"/>
        <v/>
      </c>
      <c r="AG308" s="92">
        <f t="shared" si="183"/>
        <v>0</v>
      </c>
      <c r="AH308" s="92">
        <f t="shared" si="184"/>
        <v>0</v>
      </c>
    </row>
    <row r="309" spans="1:34" x14ac:dyDescent="0.25">
      <c r="A309" s="92" t="str">
        <f t="shared" si="157"/>
        <v/>
      </c>
      <c r="B309" s="49">
        <v>566</v>
      </c>
      <c r="C309" s="115" t="s">
        <v>511</v>
      </c>
      <c r="D309" s="94" t="str">
        <f t="shared" si="188"/>
        <v/>
      </c>
      <c r="E309" s="94" t="str">
        <f t="shared" si="158"/>
        <v/>
      </c>
      <c r="F309" s="94" t="str">
        <f t="shared" si="159"/>
        <v/>
      </c>
      <c r="G309" s="94" t="str">
        <f t="shared" si="160"/>
        <v/>
      </c>
      <c r="H309" s="94" t="str">
        <f t="shared" si="161"/>
        <v/>
      </c>
      <c r="I309" s="94" t="str">
        <f t="shared" si="162"/>
        <v/>
      </c>
      <c r="J309" s="94" t="str">
        <f t="shared" si="163"/>
        <v/>
      </c>
      <c r="K309" s="94" t="str">
        <f t="shared" si="164"/>
        <v/>
      </c>
      <c r="L309" s="94" t="str">
        <f t="shared" si="165"/>
        <v/>
      </c>
      <c r="M309" s="94" t="str">
        <f t="shared" si="166"/>
        <v/>
      </c>
      <c r="N309" s="94" t="str">
        <f t="shared" si="167"/>
        <v/>
      </c>
      <c r="O309" s="94" t="str">
        <f t="shared" si="189"/>
        <v/>
      </c>
      <c r="P309" s="94" t="str">
        <f t="shared" si="168"/>
        <v/>
      </c>
      <c r="Q309" s="94" t="str">
        <f t="shared" si="169"/>
        <v/>
      </c>
      <c r="R309" s="94" t="str">
        <f t="shared" si="170"/>
        <v/>
      </c>
      <c r="S309" s="94" t="str">
        <f t="shared" si="171"/>
        <v/>
      </c>
      <c r="T309" s="94" t="str">
        <f t="shared" si="172"/>
        <v/>
      </c>
      <c r="U309" s="94" t="str">
        <f t="shared" si="173"/>
        <v/>
      </c>
      <c r="V309" s="94" t="str">
        <f t="shared" si="174"/>
        <v/>
      </c>
      <c r="W309" s="94" t="str">
        <f t="shared" si="190"/>
        <v/>
      </c>
      <c r="X309" s="94" t="str">
        <f t="shared" si="175"/>
        <v/>
      </c>
      <c r="Y309" s="94" t="str">
        <f t="shared" si="176"/>
        <v/>
      </c>
      <c r="Z309" s="94" t="str">
        <f t="shared" si="191"/>
        <v/>
      </c>
      <c r="AA309" s="94" t="str">
        <f t="shared" si="177"/>
        <v/>
      </c>
      <c r="AB309" s="94" t="str">
        <f t="shared" si="178"/>
        <v/>
      </c>
      <c r="AC309" s="94" t="str">
        <f t="shared" si="179"/>
        <v/>
      </c>
      <c r="AD309" s="92" t="str">
        <f t="shared" si="180"/>
        <v/>
      </c>
      <c r="AE309" s="92">
        <f t="shared" si="181"/>
        <v>0</v>
      </c>
      <c r="AF309" s="97" t="str">
        <f t="shared" si="182"/>
        <v/>
      </c>
      <c r="AG309" s="92">
        <f t="shared" si="183"/>
        <v>0</v>
      </c>
      <c r="AH309" s="92">
        <f t="shared" si="184"/>
        <v>0</v>
      </c>
    </row>
    <row r="310" spans="1:34" x14ac:dyDescent="0.25">
      <c r="A310" s="92" t="str">
        <f t="shared" si="157"/>
        <v/>
      </c>
      <c r="B310" s="49">
        <v>5272</v>
      </c>
      <c r="C310" s="115" t="s">
        <v>512</v>
      </c>
      <c r="D310" s="94" t="str">
        <f t="shared" si="188"/>
        <v/>
      </c>
      <c r="E310" s="94" t="str">
        <f t="shared" si="158"/>
        <v/>
      </c>
      <c r="F310" s="94" t="str">
        <f t="shared" si="159"/>
        <v/>
      </c>
      <c r="G310" s="94" t="str">
        <f t="shared" si="160"/>
        <v/>
      </c>
      <c r="H310" s="94" t="str">
        <f t="shared" si="161"/>
        <v/>
      </c>
      <c r="I310" s="94" t="str">
        <f t="shared" si="162"/>
        <v/>
      </c>
      <c r="J310" s="94" t="str">
        <f t="shared" si="163"/>
        <v/>
      </c>
      <c r="K310" s="94" t="str">
        <f t="shared" si="164"/>
        <v/>
      </c>
      <c r="L310" s="94" t="str">
        <f t="shared" si="165"/>
        <v/>
      </c>
      <c r="M310" s="94" t="str">
        <f t="shared" si="166"/>
        <v/>
      </c>
      <c r="N310" s="94" t="str">
        <f t="shared" si="167"/>
        <v/>
      </c>
      <c r="O310" s="94" t="str">
        <f t="shared" si="189"/>
        <v/>
      </c>
      <c r="P310" s="94" t="str">
        <f t="shared" si="168"/>
        <v/>
      </c>
      <c r="Q310" s="94" t="str">
        <f t="shared" si="169"/>
        <v/>
      </c>
      <c r="R310" s="94" t="str">
        <f t="shared" si="170"/>
        <v/>
      </c>
      <c r="S310" s="94" t="str">
        <f t="shared" si="171"/>
        <v/>
      </c>
      <c r="T310" s="94" t="str">
        <f t="shared" si="172"/>
        <v/>
      </c>
      <c r="U310" s="94" t="str">
        <f t="shared" si="173"/>
        <v/>
      </c>
      <c r="V310" s="94" t="str">
        <f t="shared" si="174"/>
        <v/>
      </c>
      <c r="W310" s="94" t="str">
        <f t="shared" si="190"/>
        <v/>
      </c>
      <c r="X310" s="94" t="str">
        <f t="shared" si="175"/>
        <v/>
      </c>
      <c r="Y310" s="94" t="str">
        <f t="shared" si="176"/>
        <v/>
      </c>
      <c r="Z310" s="94" t="str">
        <f t="shared" si="191"/>
        <v/>
      </c>
      <c r="AA310" s="94" t="str">
        <f t="shared" si="177"/>
        <v/>
      </c>
      <c r="AB310" s="94" t="str">
        <f t="shared" si="178"/>
        <v/>
      </c>
      <c r="AC310" s="94" t="str">
        <f t="shared" si="179"/>
        <v/>
      </c>
      <c r="AD310" s="92" t="str">
        <f t="shared" si="180"/>
        <v/>
      </c>
      <c r="AE310" s="92">
        <f t="shared" si="181"/>
        <v>0</v>
      </c>
      <c r="AF310" s="97" t="str">
        <f t="shared" si="182"/>
        <v/>
      </c>
      <c r="AG310" s="92">
        <f t="shared" si="183"/>
        <v>0</v>
      </c>
      <c r="AH310" s="92">
        <f t="shared" si="184"/>
        <v>0</v>
      </c>
    </row>
    <row r="311" spans="1:34" x14ac:dyDescent="0.25">
      <c r="A311" s="92" t="str">
        <f t="shared" si="157"/>
        <v/>
      </c>
      <c r="B311" s="49">
        <v>2844</v>
      </c>
      <c r="C311" s="115" t="s">
        <v>513</v>
      </c>
      <c r="D311" s="94" t="str">
        <f t="shared" si="188"/>
        <v/>
      </c>
      <c r="E311" s="94" t="str">
        <f t="shared" si="158"/>
        <v/>
      </c>
      <c r="F311" s="94" t="str">
        <f t="shared" si="159"/>
        <v/>
      </c>
      <c r="G311" s="94" t="str">
        <f t="shared" si="160"/>
        <v/>
      </c>
      <c r="H311" s="94" t="str">
        <f t="shared" si="161"/>
        <v/>
      </c>
      <c r="I311" s="94" t="str">
        <f t="shared" si="162"/>
        <v/>
      </c>
      <c r="J311" s="94" t="str">
        <f t="shared" si="163"/>
        <v/>
      </c>
      <c r="K311" s="94" t="str">
        <f t="shared" si="164"/>
        <v/>
      </c>
      <c r="L311" s="94" t="str">
        <f t="shared" si="165"/>
        <v/>
      </c>
      <c r="M311" s="94" t="str">
        <f t="shared" si="166"/>
        <v/>
      </c>
      <c r="N311" s="94" t="str">
        <f t="shared" si="167"/>
        <v/>
      </c>
      <c r="O311" s="94" t="str">
        <f t="shared" si="189"/>
        <v/>
      </c>
      <c r="P311" s="94" t="str">
        <f t="shared" si="168"/>
        <v/>
      </c>
      <c r="Q311" s="94" t="str">
        <f t="shared" si="169"/>
        <v/>
      </c>
      <c r="R311" s="94" t="str">
        <f t="shared" si="170"/>
        <v/>
      </c>
      <c r="S311" s="94" t="str">
        <f t="shared" si="171"/>
        <v/>
      </c>
      <c r="T311" s="94" t="str">
        <f t="shared" si="172"/>
        <v/>
      </c>
      <c r="U311" s="94" t="str">
        <f t="shared" si="173"/>
        <v/>
      </c>
      <c r="V311" s="94" t="str">
        <f t="shared" si="174"/>
        <v/>
      </c>
      <c r="W311" s="94" t="str">
        <f t="shared" si="190"/>
        <v/>
      </c>
      <c r="X311" s="94" t="str">
        <f t="shared" si="175"/>
        <v/>
      </c>
      <c r="Y311" s="94" t="str">
        <f t="shared" si="176"/>
        <v/>
      </c>
      <c r="Z311" s="94" t="str">
        <f t="shared" si="191"/>
        <v/>
      </c>
      <c r="AA311" s="94" t="str">
        <f t="shared" si="177"/>
        <v/>
      </c>
      <c r="AB311" s="94" t="str">
        <f t="shared" si="178"/>
        <v/>
      </c>
      <c r="AC311" s="94" t="str">
        <f t="shared" si="179"/>
        <v/>
      </c>
      <c r="AD311" s="92" t="str">
        <f t="shared" si="180"/>
        <v/>
      </c>
      <c r="AE311" s="92">
        <f t="shared" si="181"/>
        <v>0</v>
      </c>
      <c r="AF311" s="97" t="str">
        <f t="shared" si="182"/>
        <v/>
      </c>
      <c r="AG311" s="92">
        <f t="shared" si="183"/>
        <v>0</v>
      </c>
      <c r="AH311" s="92">
        <f t="shared" si="184"/>
        <v>0</v>
      </c>
    </row>
    <row r="312" spans="1:34" x14ac:dyDescent="0.25">
      <c r="A312" s="92" t="str">
        <f t="shared" si="157"/>
        <v/>
      </c>
      <c r="B312" s="49">
        <v>612</v>
      </c>
      <c r="C312" s="115" t="s">
        <v>514</v>
      </c>
      <c r="D312" s="94" t="str">
        <f t="shared" si="188"/>
        <v/>
      </c>
      <c r="E312" s="94" t="str">
        <f t="shared" si="158"/>
        <v/>
      </c>
      <c r="F312" s="94" t="str">
        <f t="shared" si="159"/>
        <v/>
      </c>
      <c r="G312" s="94" t="str">
        <f t="shared" si="160"/>
        <v/>
      </c>
      <c r="H312" s="94" t="str">
        <f t="shared" si="161"/>
        <v/>
      </c>
      <c r="I312" s="94" t="str">
        <f t="shared" si="162"/>
        <v/>
      </c>
      <c r="J312" s="94" t="str">
        <f t="shared" si="163"/>
        <v/>
      </c>
      <c r="K312" s="94" t="str">
        <f t="shared" si="164"/>
        <v/>
      </c>
      <c r="L312" s="94" t="str">
        <f t="shared" si="165"/>
        <v/>
      </c>
      <c r="M312" s="94" t="str">
        <f t="shared" si="166"/>
        <v/>
      </c>
      <c r="N312" s="94" t="str">
        <f t="shared" si="167"/>
        <v/>
      </c>
      <c r="O312" s="94" t="str">
        <f t="shared" si="189"/>
        <v/>
      </c>
      <c r="P312" s="94" t="str">
        <f t="shared" si="168"/>
        <v/>
      </c>
      <c r="Q312" s="94" t="str">
        <f t="shared" si="169"/>
        <v/>
      </c>
      <c r="R312" s="94" t="str">
        <f t="shared" si="170"/>
        <v/>
      </c>
      <c r="S312" s="94" t="str">
        <f t="shared" si="171"/>
        <v/>
      </c>
      <c r="T312" s="94" t="str">
        <f t="shared" si="172"/>
        <v/>
      </c>
      <c r="U312" s="94" t="str">
        <f t="shared" si="173"/>
        <v/>
      </c>
      <c r="V312" s="94" t="str">
        <f t="shared" si="174"/>
        <v/>
      </c>
      <c r="W312" s="94" t="str">
        <f t="shared" si="190"/>
        <v/>
      </c>
      <c r="X312" s="94" t="str">
        <f t="shared" si="175"/>
        <v/>
      </c>
      <c r="Y312" s="94" t="str">
        <f t="shared" si="176"/>
        <v/>
      </c>
      <c r="Z312" s="94" t="str">
        <f t="shared" si="191"/>
        <v/>
      </c>
      <c r="AA312" s="94" t="str">
        <f t="shared" si="177"/>
        <v/>
      </c>
      <c r="AB312" s="94" t="str">
        <f t="shared" si="178"/>
        <v/>
      </c>
      <c r="AC312" s="94" t="str">
        <f t="shared" si="179"/>
        <v/>
      </c>
      <c r="AD312" s="92" t="str">
        <f t="shared" si="180"/>
        <v/>
      </c>
      <c r="AE312" s="92">
        <f t="shared" si="181"/>
        <v>0</v>
      </c>
      <c r="AF312" s="97" t="str">
        <f t="shared" si="182"/>
        <v/>
      </c>
      <c r="AG312" s="92">
        <f t="shared" si="183"/>
        <v>0</v>
      </c>
      <c r="AH312" s="92">
        <f t="shared" si="184"/>
        <v>0</v>
      </c>
    </row>
    <row r="313" spans="1:34" x14ac:dyDescent="0.25">
      <c r="A313" s="92" t="str">
        <f t="shared" si="157"/>
        <v/>
      </c>
      <c r="B313" s="49">
        <v>3224</v>
      </c>
      <c r="C313" s="115" t="s">
        <v>792</v>
      </c>
      <c r="D313" s="94" t="str">
        <f t="shared" si="188"/>
        <v/>
      </c>
      <c r="E313" s="94" t="str">
        <f t="shared" si="158"/>
        <v/>
      </c>
      <c r="F313" s="94" t="str">
        <f t="shared" si="159"/>
        <v/>
      </c>
      <c r="G313" s="94" t="str">
        <f t="shared" si="160"/>
        <v/>
      </c>
      <c r="H313" s="94" t="str">
        <f t="shared" si="161"/>
        <v/>
      </c>
      <c r="I313" s="94" t="str">
        <f t="shared" si="162"/>
        <v/>
      </c>
      <c r="J313" s="94" t="str">
        <f t="shared" si="163"/>
        <v/>
      </c>
      <c r="K313" s="94" t="str">
        <f t="shared" si="164"/>
        <v/>
      </c>
      <c r="L313" s="94" t="str">
        <f t="shared" si="165"/>
        <v/>
      </c>
      <c r="M313" s="94" t="str">
        <f t="shared" si="166"/>
        <v/>
      </c>
      <c r="N313" s="94" t="str">
        <f t="shared" si="167"/>
        <v/>
      </c>
      <c r="O313" s="94" t="str">
        <f t="shared" si="189"/>
        <v/>
      </c>
      <c r="P313" s="94" t="str">
        <f t="shared" si="168"/>
        <v/>
      </c>
      <c r="Q313" s="94" t="str">
        <f t="shared" si="169"/>
        <v/>
      </c>
      <c r="R313" s="94" t="str">
        <f t="shared" si="170"/>
        <v/>
      </c>
      <c r="S313" s="94" t="str">
        <f t="shared" si="171"/>
        <v/>
      </c>
      <c r="T313" s="94" t="str">
        <f t="shared" si="172"/>
        <v/>
      </c>
      <c r="U313" s="94" t="str">
        <f t="shared" si="173"/>
        <v/>
      </c>
      <c r="V313" s="94" t="str">
        <f t="shared" si="174"/>
        <v/>
      </c>
      <c r="W313" s="94" t="str">
        <f t="shared" si="190"/>
        <v/>
      </c>
      <c r="X313" s="94" t="str">
        <f t="shared" si="175"/>
        <v/>
      </c>
      <c r="Y313" s="94" t="str">
        <f t="shared" si="176"/>
        <v/>
      </c>
      <c r="Z313" s="94" t="str">
        <f t="shared" si="191"/>
        <v/>
      </c>
      <c r="AA313" s="94" t="str">
        <f t="shared" si="177"/>
        <v/>
      </c>
      <c r="AB313" s="94" t="str">
        <f t="shared" si="178"/>
        <v/>
      </c>
      <c r="AC313" s="94" t="str">
        <f t="shared" si="179"/>
        <v/>
      </c>
      <c r="AD313" s="92" t="str">
        <f t="shared" si="180"/>
        <v/>
      </c>
      <c r="AE313" s="92">
        <f t="shared" si="181"/>
        <v>0</v>
      </c>
      <c r="AF313" s="97" t="str">
        <f t="shared" si="182"/>
        <v/>
      </c>
      <c r="AG313" s="92">
        <f t="shared" si="183"/>
        <v>0</v>
      </c>
      <c r="AH313" s="92">
        <f t="shared" si="184"/>
        <v>0</v>
      </c>
    </row>
    <row r="314" spans="1:34" x14ac:dyDescent="0.25">
      <c r="A314" s="92" t="str">
        <f t="shared" si="157"/>
        <v/>
      </c>
      <c r="B314" s="49">
        <v>3591</v>
      </c>
      <c r="C314" s="115" t="s">
        <v>516</v>
      </c>
      <c r="D314" s="94" t="str">
        <f t="shared" si="188"/>
        <v/>
      </c>
      <c r="E314" s="94" t="str">
        <f t="shared" si="158"/>
        <v/>
      </c>
      <c r="F314" s="94" t="str">
        <f t="shared" si="159"/>
        <v/>
      </c>
      <c r="G314" s="94" t="str">
        <f t="shared" si="160"/>
        <v/>
      </c>
      <c r="H314" s="94" t="str">
        <f t="shared" si="161"/>
        <v/>
      </c>
      <c r="I314" s="94" t="str">
        <f t="shared" si="162"/>
        <v/>
      </c>
      <c r="J314" s="94" t="str">
        <f t="shared" si="163"/>
        <v/>
      </c>
      <c r="K314" s="94" t="str">
        <f t="shared" si="164"/>
        <v/>
      </c>
      <c r="L314" s="94" t="str">
        <f t="shared" si="165"/>
        <v/>
      </c>
      <c r="M314" s="94" t="str">
        <f t="shared" si="166"/>
        <v/>
      </c>
      <c r="N314" s="94" t="str">
        <f t="shared" si="167"/>
        <v/>
      </c>
      <c r="O314" s="94" t="str">
        <f t="shared" si="189"/>
        <v/>
      </c>
      <c r="P314" s="94" t="str">
        <f t="shared" si="168"/>
        <v/>
      </c>
      <c r="Q314" s="94" t="str">
        <f t="shared" si="169"/>
        <v/>
      </c>
      <c r="R314" s="94" t="str">
        <f t="shared" si="170"/>
        <v/>
      </c>
      <c r="S314" s="94" t="str">
        <f t="shared" si="171"/>
        <v/>
      </c>
      <c r="T314" s="94" t="str">
        <f t="shared" si="172"/>
        <v/>
      </c>
      <c r="U314" s="94" t="str">
        <f t="shared" si="173"/>
        <v/>
      </c>
      <c r="V314" s="94" t="str">
        <f t="shared" si="174"/>
        <v/>
      </c>
      <c r="W314" s="94" t="str">
        <f t="shared" si="190"/>
        <v/>
      </c>
      <c r="X314" s="94" t="str">
        <f t="shared" si="175"/>
        <v/>
      </c>
      <c r="Y314" s="94" t="str">
        <f t="shared" si="176"/>
        <v/>
      </c>
      <c r="Z314" s="94" t="str">
        <f t="shared" si="191"/>
        <v/>
      </c>
      <c r="AA314" s="94" t="str">
        <f t="shared" si="177"/>
        <v/>
      </c>
      <c r="AB314" s="94" t="str">
        <f t="shared" si="178"/>
        <v/>
      </c>
      <c r="AC314" s="94" t="str">
        <f t="shared" si="179"/>
        <v/>
      </c>
      <c r="AD314" s="92" t="str">
        <f t="shared" si="180"/>
        <v/>
      </c>
      <c r="AE314" s="92">
        <f t="shared" si="181"/>
        <v>0</v>
      </c>
      <c r="AF314" s="97" t="str">
        <f t="shared" si="182"/>
        <v/>
      </c>
      <c r="AG314" s="92">
        <f t="shared" si="183"/>
        <v>0</v>
      </c>
      <c r="AH314" s="92">
        <f t="shared" si="184"/>
        <v>0</v>
      </c>
    </row>
    <row r="315" spans="1:34" x14ac:dyDescent="0.25">
      <c r="A315" s="92" t="str">
        <f t="shared" si="157"/>
        <v/>
      </c>
      <c r="B315" s="49">
        <v>8058</v>
      </c>
      <c r="C315" s="115" t="s">
        <v>517</v>
      </c>
      <c r="D315" s="94" t="str">
        <f t="shared" si="188"/>
        <v/>
      </c>
      <c r="E315" s="94" t="str">
        <f t="shared" si="158"/>
        <v/>
      </c>
      <c r="F315" s="94" t="str">
        <f t="shared" si="159"/>
        <v/>
      </c>
      <c r="G315" s="94" t="str">
        <f t="shared" si="160"/>
        <v/>
      </c>
      <c r="H315" s="94" t="str">
        <f t="shared" si="161"/>
        <v/>
      </c>
      <c r="I315" s="94" t="str">
        <f t="shared" si="162"/>
        <v/>
      </c>
      <c r="J315" s="94" t="str">
        <f t="shared" si="163"/>
        <v/>
      </c>
      <c r="K315" s="94" t="str">
        <f t="shared" si="164"/>
        <v/>
      </c>
      <c r="L315" s="94" t="str">
        <f t="shared" si="165"/>
        <v/>
      </c>
      <c r="M315" s="94" t="str">
        <f t="shared" si="166"/>
        <v/>
      </c>
      <c r="N315" s="94" t="str">
        <f t="shared" si="167"/>
        <v/>
      </c>
      <c r="O315" s="94" t="str">
        <f t="shared" si="189"/>
        <v/>
      </c>
      <c r="P315" s="94" t="str">
        <f t="shared" si="168"/>
        <v/>
      </c>
      <c r="Q315" s="94" t="str">
        <f t="shared" si="169"/>
        <v/>
      </c>
      <c r="R315" s="94" t="str">
        <f t="shared" si="170"/>
        <v/>
      </c>
      <c r="S315" s="94" t="str">
        <f t="shared" si="171"/>
        <v/>
      </c>
      <c r="T315" s="94" t="str">
        <f t="shared" si="172"/>
        <v/>
      </c>
      <c r="U315" s="94" t="str">
        <f t="shared" si="173"/>
        <v/>
      </c>
      <c r="V315" s="94" t="str">
        <f t="shared" si="174"/>
        <v/>
      </c>
      <c r="W315" s="94" t="str">
        <f t="shared" si="190"/>
        <v/>
      </c>
      <c r="X315" s="94" t="str">
        <f t="shared" si="175"/>
        <v/>
      </c>
      <c r="Y315" s="94" t="str">
        <f t="shared" si="176"/>
        <v/>
      </c>
      <c r="Z315" s="94" t="str">
        <f t="shared" si="191"/>
        <v/>
      </c>
      <c r="AA315" s="94" t="str">
        <f t="shared" si="177"/>
        <v/>
      </c>
      <c r="AB315" s="94" t="str">
        <f t="shared" si="178"/>
        <v/>
      </c>
      <c r="AC315" s="94" t="str">
        <f t="shared" si="179"/>
        <v/>
      </c>
      <c r="AD315" s="92" t="str">
        <f t="shared" si="180"/>
        <v/>
      </c>
      <c r="AE315" s="92">
        <f t="shared" si="181"/>
        <v>0</v>
      </c>
      <c r="AF315" s="97" t="str">
        <f t="shared" si="182"/>
        <v/>
      </c>
      <c r="AG315" s="92">
        <f t="shared" si="183"/>
        <v>0</v>
      </c>
      <c r="AH315" s="92">
        <f t="shared" si="184"/>
        <v>0</v>
      </c>
    </row>
    <row r="316" spans="1:34" x14ac:dyDescent="0.25">
      <c r="A316" s="92" t="str">
        <f t="shared" si="157"/>
        <v/>
      </c>
      <c r="B316" s="49">
        <v>5929</v>
      </c>
      <c r="C316" s="115" t="s">
        <v>518</v>
      </c>
      <c r="D316" s="94" t="str">
        <f t="shared" si="188"/>
        <v/>
      </c>
      <c r="E316" s="94" t="str">
        <f t="shared" si="158"/>
        <v/>
      </c>
      <c r="F316" s="94" t="str">
        <f t="shared" si="159"/>
        <v/>
      </c>
      <c r="G316" s="94" t="str">
        <f t="shared" si="160"/>
        <v/>
      </c>
      <c r="H316" s="94" t="str">
        <f t="shared" si="161"/>
        <v/>
      </c>
      <c r="I316" s="94" t="str">
        <f t="shared" si="162"/>
        <v/>
      </c>
      <c r="J316" s="94" t="str">
        <f t="shared" si="163"/>
        <v/>
      </c>
      <c r="K316" s="94" t="str">
        <f t="shared" si="164"/>
        <v/>
      </c>
      <c r="L316" s="94" t="str">
        <f t="shared" si="165"/>
        <v/>
      </c>
      <c r="M316" s="94" t="str">
        <f t="shared" si="166"/>
        <v/>
      </c>
      <c r="N316" s="94" t="str">
        <f t="shared" si="167"/>
        <v/>
      </c>
      <c r="O316" s="94" t="str">
        <f t="shared" si="189"/>
        <v/>
      </c>
      <c r="P316" s="94" t="str">
        <f t="shared" si="168"/>
        <v/>
      </c>
      <c r="Q316" s="94" t="str">
        <f t="shared" si="169"/>
        <v/>
      </c>
      <c r="R316" s="94" t="str">
        <f t="shared" si="170"/>
        <v/>
      </c>
      <c r="S316" s="94" t="str">
        <f t="shared" si="171"/>
        <v/>
      </c>
      <c r="T316" s="94" t="str">
        <f t="shared" si="172"/>
        <v/>
      </c>
      <c r="U316" s="94" t="str">
        <f t="shared" si="173"/>
        <v/>
      </c>
      <c r="V316" s="94" t="str">
        <f t="shared" si="174"/>
        <v/>
      </c>
      <c r="W316" s="94" t="str">
        <f t="shared" si="190"/>
        <v/>
      </c>
      <c r="X316" s="94" t="str">
        <f t="shared" si="175"/>
        <v/>
      </c>
      <c r="Y316" s="94" t="str">
        <f t="shared" si="176"/>
        <v/>
      </c>
      <c r="Z316" s="94" t="str">
        <f t="shared" si="191"/>
        <v/>
      </c>
      <c r="AA316" s="94" t="str">
        <f t="shared" si="177"/>
        <v/>
      </c>
      <c r="AB316" s="94" t="str">
        <f t="shared" si="178"/>
        <v/>
      </c>
      <c r="AC316" s="94" t="str">
        <f t="shared" si="179"/>
        <v/>
      </c>
      <c r="AD316" s="92" t="str">
        <f t="shared" si="180"/>
        <v/>
      </c>
      <c r="AE316" s="92">
        <f t="shared" si="181"/>
        <v>0</v>
      </c>
      <c r="AF316" s="97" t="str">
        <f t="shared" si="182"/>
        <v/>
      </c>
      <c r="AG316" s="92">
        <f t="shared" si="183"/>
        <v>0</v>
      </c>
      <c r="AH316" s="92">
        <f t="shared" si="184"/>
        <v>0</v>
      </c>
    </row>
    <row r="317" spans="1:34" x14ac:dyDescent="0.25">
      <c r="A317" s="92" t="str">
        <f t="shared" si="157"/>
        <v/>
      </c>
      <c r="B317" s="49">
        <v>3257</v>
      </c>
      <c r="C317" s="115" t="s">
        <v>520</v>
      </c>
      <c r="D317" s="94" t="str">
        <f t="shared" si="188"/>
        <v/>
      </c>
      <c r="E317" s="94" t="str">
        <f t="shared" si="158"/>
        <v/>
      </c>
      <c r="F317" s="94" t="str">
        <f t="shared" si="159"/>
        <v/>
      </c>
      <c r="G317" s="94" t="str">
        <f t="shared" si="160"/>
        <v/>
      </c>
      <c r="H317" s="94" t="str">
        <f t="shared" si="161"/>
        <v/>
      </c>
      <c r="I317" s="94" t="str">
        <f t="shared" si="162"/>
        <v/>
      </c>
      <c r="J317" s="94" t="str">
        <f t="shared" si="163"/>
        <v/>
      </c>
      <c r="K317" s="94" t="str">
        <f t="shared" si="164"/>
        <v/>
      </c>
      <c r="L317" s="94" t="str">
        <f t="shared" si="165"/>
        <v/>
      </c>
      <c r="M317" s="94" t="str">
        <f t="shared" si="166"/>
        <v/>
      </c>
      <c r="N317" s="94" t="str">
        <f t="shared" si="167"/>
        <v/>
      </c>
      <c r="O317" s="94" t="str">
        <f t="shared" si="189"/>
        <v/>
      </c>
      <c r="P317" s="94" t="str">
        <f t="shared" si="168"/>
        <v/>
      </c>
      <c r="Q317" s="94" t="str">
        <f t="shared" si="169"/>
        <v/>
      </c>
      <c r="R317" s="94" t="str">
        <f t="shared" si="170"/>
        <v/>
      </c>
      <c r="S317" s="94" t="str">
        <f t="shared" si="171"/>
        <v/>
      </c>
      <c r="T317" s="94" t="str">
        <f t="shared" si="172"/>
        <v/>
      </c>
      <c r="U317" s="94" t="str">
        <f t="shared" si="173"/>
        <v/>
      </c>
      <c r="V317" s="94" t="str">
        <f t="shared" si="174"/>
        <v/>
      </c>
      <c r="W317" s="94" t="str">
        <f t="shared" si="190"/>
        <v/>
      </c>
      <c r="X317" s="94" t="str">
        <f t="shared" si="175"/>
        <v/>
      </c>
      <c r="Y317" s="94" t="str">
        <f t="shared" si="176"/>
        <v/>
      </c>
      <c r="Z317" s="94" t="str">
        <f t="shared" si="191"/>
        <v/>
      </c>
      <c r="AA317" s="94" t="str">
        <f t="shared" si="177"/>
        <v/>
      </c>
      <c r="AB317" s="94" t="str">
        <f t="shared" si="178"/>
        <v/>
      </c>
      <c r="AC317" s="94" t="str">
        <f t="shared" si="179"/>
        <v/>
      </c>
      <c r="AD317" s="92" t="str">
        <f t="shared" si="180"/>
        <v/>
      </c>
      <c r="AE317" s="92">
        <f t="shared" si="181"/>
        <v>0</v>
      </c>
      <c r="AF317" s="97" t="str">
        <f t="shared" si="182"/>
        <v/>
      </c>
      <c r="AG317" s="92">
        <f t="shared" si="183"/>
        <v>0</v>
      </c>
      <c r="AH317" s="92">
        <f t="shared" si="184"/>
        <v>0</v>
      </c>
    </row>
    <row r="318" spans="1:34" x14ac:dyDescent="0.25">
      <c r="A318" s="92" t="str">
        <f t="shared" si="157"/>
        <v/>
      </c>
      <c r="B318" s="49">
        <v>3220</v>
      </c>
      <c r="C318" s="115" t="s">
        <v>521</v>
      </c>
      <c r="D318" s="94" t="str">
        <f t="shared" si="188"/>
        <v/>
      </c>
      <c r="E318" s="94" t="str">
        <f t="shared" si="158"/>
        <v/>
      </c>
      <c r="F318" s="94" t="str">
        <f t="shared" si="159"/>
        <v/>
      </c>
      <c r="G318" s="94" t="str">
        <f t="shared" si="160"/>
        <v/>
      </c>
      <c r="H318" s="94" t="str">
        <f t="shared" si="161"/>
        <v/>
      </c>
      <c r="I318" s="94" t="str">
        <f t="shared" si="162"/>
        <v/>
      </c>
      <c r="J318" s="94" t="str">
        <f t="shared" si="163"/>
        <v/>
      </c>
      <c r="K318" s="94" t="str">
        <f t="shared" si="164"/>
        <v/>
      </c>
      <c r="L318" s="94" t="str">
        <f t="shared" si="165"/>
        <v/>
      </c>
      <c r="M318" s="94" t="str">
        <f t="shared" si="166"/>
        <v/>
      </c>
      <c r="N318" s="94" t="str">
        <f t="shared" si="167"/>
        <v/>
      </c>
      <c r="O318" s="94" t="str">
        <f t="shared" si="189"/>
        <v/>
      </c>
      <c r="P318" s="94" t="str">
        <f t="shared" si="168"/>
        <v/>
      </c>
      <c r="Q318" s="94" t="str">
        <f t="shared" si="169"/>
        <v/>
      </c>
      <c r="R318" s="94" t="str">
        <f t="shared" si="170"/>
        <v/>
      </c>
      <c r="S318" s="94" t="str">
        <f t="shared" si="171"/>
        <v/>
      </c>
      <c r="T318" s="94" t="str">
        <f t="shared" si="172"/>
        <v/>
      </c>
      <c r="U318" s="94" t="str">
        <f t="shared" si="173"/>
        <v/>
      </c>
      <c r="V318" s="94" t="str">
        <f t="shared" si="174"/>
        <v/>
      </c>
      <c r="W318" s="94" t="str">
        <f t="shared" si="190"/>
        <v/>
      </c>
      <c r="X318" s="94" t="str">
        <f t="shared" si="175"/>
        <v/>
      </c>
      <c r="Y318" s="94" t="str">
        <f t="shared" si="176"/>
        <v/>
      </c>
      <c r="Z318" s="94" t="str">
        <f t="shared" si="191"/>
        <v/>
      </c>
      <c r="AA318" s="94" t="str">
        <f t="shared" si="177"/>
        <v/>
      </c>
      <c r="AB318" s="94" t="str">
        <f t="shared" si="178"/>
        <v/>
      </c>
      <c r="AC318" s="94" t="str">
        <f t="shared" si="179"/>
        <v/>
      </c>
      <c r="AD318" s="92" t="str">
        <f t="shared" si="180"/>
        <v/>
      </c>
      <c r="AE318" s="92">
        <f t="shared" si="181"/>
        <v>0</v>
      </c>
      <c r="AF318" s="97" t="str">
        <f t="shared" si="182"/>
        <v/>
      </c>
      <c r="AG318" s="92">
        <f t="shared" si="183"/>
        <v>0</v>
      </c>
      <c r="AH318" s="92">
        <f t="shared" si="184"/>
        <v>0</v>
      </c>
    </row>
    <row r="319" spans="1:34" x14ac:dyDescent="0.25">
      <c r="A319" s="92" t="str">
        <f t="shared" si="157"/>
        <v/>
      </c>
      <c r="B319" s="49">
        <v>3258</v>
      </c>
      <c r="C319" s="115" t="s">
        <v>522</v>
      </c>
      <c r="D319" s="94" t="str">
        <f t="shared" si="188"/>
        <v/>
      </c>
      <c r="E319" s="94" t="str">
        <f t="shared" si="158"/>
        <v/>
      </c>
      <c r="F319" s="94" t="str">
        <f t="shared" si="159"/>
        <v/>
      </c>
      <c r="G319" s="94" t="str">
        <f t="shared" si="160"/>
        <v/>
      </c>
      <c r="H319" s="94" t="str">
        <f t="shared" si="161"/>
        <v/>
      </c>
      <c r="I319" s="94" t="str">
        <f t="shared" si="162"/>
        <v/>
      </c>
      <c r="J319" s="94" t="str">
        <f t="shared" si="163"/>
        <v/>
      </c>
      <c r="K319" s="94" t="str">
        <f t="shared" si="164"/>
        <v/>
      </c>
      <c r="L319" s="94" t="str">
        <f t="shared" si="165"/>
        <v/>
      </c>
      <c r="M319" s="94" t="str">
        <f t="shared" si="166"/>
        <v/>
      </c>
      <c r="N319" s="94" t="str">
        <f t="shared" si="167"/>
        <v/>
      </c>
      <c r="O319" s="94" t="str">
        <f t="shared" si="189"/>
        <v/>
      </c>
      <c r="P319" s="94" t="str">
        <f t="shared" si="168"/>
        <v/>
      </c>
      <c r="Q319" s="94" t="str">
        <f t="shared" si="169"/>
        <v/>
      </c>
      <c r="R319" s="94" t="str">
        <f t="shared" si="170"/>
        <v/>
      </c>
      <c r="S319" s="94" t="str">
        <f t="shared" si="171"/>
        <v/>
      </c>
      <c r="T319" s="94" t="str">
        <f t="shared" si="172"/>
        <v/>
      </c>
      <c r="U319" s="94" t="str">
        <f t="shared" si="173"/>
        <v/>
      </c>
      <c r="V319" s="94" t="str">
        <f t="shared" si="174"/>
        <v/>
      </c>
      <c r="W319" s="94" t="str">
        <f t="shared" si="190"/>
        <v/>
      </c>
      <c r="X319" s="94" t="str">
        <f t="shared" si="175"/>
        <v/>
      </c>
      <c r="Y319" s="94" t="str">
        <f t="shared" si="176"/>
        <v/>
      </c>
      <c r="Z319" s="94" t="str">
        <f t="shared" si="191"/>
        <v/>
      </c>
      <c r="AA319" s="94" t="str">
        <f t="shared" si="177"/>
        <v/>
      </c>
      <c r="AB319" s="94" t="str">
        <f t="shared" si="178"/>
        <v/>
      </c>
      <c r="AC319" s="94" t="str">
        <f t="shared" si="179"/>
        <v/>
      </c>
      <c r="AD319" s="92" t="str">
        <f t="shared" si="180"/>
        <v/>
      </c>
      <c r="AE319" s="92">
        <f t="shared" si="181"/>
        <v>0</v>
      </c>
      <c r="AF319" s="97" t="str">
        <f t="shared" si="182"/>
        <v/>
      </c>
      <c r="AG319" s="92">
        <f t="shared" si="183"/>
        <v>0</v>
      </c>
      <c r="AH319" s="92">
        <f t="shared" si="184"/>
        <v>0</v>
      </c>
    </row>
    <row r="320" spans="1:34" x14ac:dyDescent="0.25">
      <c r="A320" s="92" t="str">
        <f t="shared" si="157"/>
        <v/>
      </c>
      <c r="B320" s="49">
        <v>5427</v>
      </c>
      <c r="C320" s="115" t="s">
        <v>526</v>
      </c>
      <c r="D320" s="94" t="str">
        <f t="shared" ref="D320:D351" si="192">IFERROR(VLOOKUP($B320,_1aw1,2,FALSE),"")</f>
        <v/>
      </c>
      <c r="E320" s="94" t="str">
        <f t="shared" si="158"/>
        <v/>
      </c>
      <c r="F320" s="94" t="str">
        <f t="shared" si="159"/>
        <v/>
      </c>
      <c r="G320" s="94" t="str">
        <f t="shared" si="160"/>
        <v/>
      </c>
      <c r="H320" s="94" t="str">
        <f t="shared" si="161"/>
        <v/>
      </c>
      <c r="I320" s="94" t="str">
        <f t="shared" si="162"/>
        <v/>
      </c>
      <c r="J320" s="94" t="str">
        <f t="shared" si="163"/>
        <v/>
      </c>
      <c r="K320" s="94" t="str">
        <f t="shared" si="164"/>
        <v/>
      </c>
      <c r="L320" s="94" t="str">
        <f t="shared" si="165"/>
        <v/>
      </c>
      <c r="M320" s="94" t="str">
        <f t="shared" si="166"/>
        <v/>
      </c>
      <c r="N320" s="94" t="str">
        <f t="shared" si="167"/>
        <v/>
      </c>
      <c r="O320" s="94" t="str">
        <f t="shared" si="189"/>
        <v/>
      </c>
      <c r="P320" s="94" t="str">
        <f t="shared" si="168"/>
        <v/>
      </c>
      <c r="Q320" s="94" t="str">
        <f t="shared" si="169"/>
        <v/>
      </c>
      <c r="R320" s="94" t="str">
        <f t="shared" si="170"/>
        <v/>
      </c>
      <c r="S320" s="94" t="str">
        <f t="shared" si="171"/>
        <v/>
      </c>
      <c r="T320" s="94" t="str">
        <f t="shared" si="172"/>
        <v/>
      </c>
      <c r="U320" s="94" t="str">
        <f t="shared" si="173"/>
        <v/>
      </c>
      <c r="V320" s="94" t="str">
        <f t="shared" si="174"/>
        <v/>
      </c>
      <c r="W320" s="94" t="str">
        <f t="shared" si="190"/>
        <v/>
      </c>
      <c r="X320" s="94" t="str">
        <f t="shared" si="175"/>
        <v/>
      </c>
      <c r="Y320" s="94" t="str">
        <f t="shared" si="176"/>
        <v/>
      </c>
      <c r="Z320" s="94" t="str">
        <f t="shared" si="191"/>
        <v/>
      </c>
      <c r="AA320" s="94" t="str">
        <f t="shared" si="177"/>
        <v/>
      </c>
      <c r="AB320" s="94" t="str">
        <f t="shared" si="178"/>
        <v/>
      </c>
      <c r="AC320" s="94" t="str">
        <f t="shared" si="179"/>
        <v/>
      </c>
      <c r="AD320" s="92" t="str">
        <f t="shared" si="180"/>
        <v/>
      </c>
      <c r="AE320" s="92">
        <f t="shared" si="181"/>
        <v>0</v>
      </c>
      <c r="AF320" s="97" t="str">
        <f t="shared" si="182"/>
        <v/>
      </c>
      <c r="AG320" s="92">
        <f t="shared" si="183"/>
        <v>0</v>
      </c>
      <c r="AH320" s="92">
        <f t="shared" si="184"/>
        <v>0</v>
      </c>
    </row>
    <row r="321" spans="1:34" x14ac:dyDescent="0.25">
      <c r="A321" s="92" t="str">
        <f t="shared" si="157"/>
        <v/>
      </c>
      <c r="B321" s="49">
        <v>4385</v>
      </c>
      <c r="C321" s="115" t="s">
        <v>527</v>
      </c>
      <c r="D321" s="94" t="str">
        <f t="shared" si="192"/>
        <v/>
      </c>
      <c r="E321" s="94" t="str">
        <f t="shared" si="158"/>
        <v/>
      </c>
      <c r="F321" s="94" t="str">
        <f t="shared" si="159"/>
        <v/>
      </c>
      <c r="G321" s="94" t="str">
        <f t="shared" si="160"/>
        <v/>
      </c>
      <c r="H321" s="94" t="str">
        <f t="shared" si="161"/>
        <v/>
      </c>
      <c r="I321" s="94" t="str">
        <f t="shared" si="162"/>
        <v/>
      </c>
      <c r="J321" s="94" t="str">
        <f t="shared" si="163"/>
        <v/>
      </c>
      <c r="K321" s="94" t="str">
        <f t="shared" si="164"/>
        <v/>
      </c>
      <c r="L321" s="94" t="str">
        <f t="shared" si="165"/>
        <v/>
      </c>
      <c r="M321" s="94" t="str">
        <f t="shared" si="166"/>
        <v/>
      </c>
      <c r="N321" s="94" t="str">
        <f t="shared" si="167"/>
        <v/>
      </c>
      <c r="O321" s="94" t="str">
        <f t="shared" si="189"/>
        <v/>
      </c>
      <c r="P321" s="94" t="str">
        <f t="shared" si="168"/>
        <v/>
      </c>
      <c r="Q321" s="94" t="str">
        <f t="shared" si="169"/>
        <v/>
      </c>
      <c r="R321" s="94" t="str">
        <f t="shared" si="170"/>
        <v/>
      </c>
      <c r="S321" s="94" t="str">
        <f t="shared" si="171"/>
        <v/>
      </c>
      <c r="T321" s="94" t="str">
        <f t="shared" si="172"/>
        <v/>
      </c>
      <c r="U321" s="94" t="str">
        <f t="shared" si="173"/>
        <v/>
      </c>
      <c r="V321" s="94" t="str">
        <f t="shared" si="174"/>
        <v/>
      </c>
      <c r="W321" s="94" t="str">
        <f t="shared" si="190"/>
        <v/>
      </c>
      <c r="X321" s="94" t="str">
        <f t="shared" si="175"/>
        <v/>
      </c>
      <c r="Y321" s="94" t="str">
        <f t="shared" si="176"/>
        <v/>
      </c>
      <c r="Z321" s="94" t="str">
        <f t="shared" si="191"/>
        <v/>
      </c>
      <c r="AA321" s="94" t="str">
        <f t="shared" si="177"/>
        <v/>
      </c>
      <c r="AB321" s="94" t="str">
        <f t="shared" si="178"/>
        <v/>
      </c>
      <c r="AC321" s="94" t="str">
        <f t="shared" si="179"/>
        <v/>
      </c>
      <c r="AD321" s="92" t="str">
        <f t="shared" si="180"/>
        <v/>
      </c>
      <c r="AE321" s="92">
        <f t="shared" si="181"/>
        <v>0</v>
      </c>
      <c r="AF321" s="97" t="str">
        <f t="shared" si="182"/>
        <v/>
      </c>
      <c r="AG321" s="92">
        <f t="shared" si="183"/>
        <v>0</v>
      </c>
      <c r="AH321" s="92">
        <f t="shared" si="184"/>
        <v>0</v>
      </c>
    </row>
    <row r="322" spans="1:34" x14ac:dyDescent="0.25">
      <c r="A322" s="92" t="str">
        <f t="shared" ref="A322:A385" si="193">IF(AD322&lt;&gt;"",RANK(AD322,AD:AD),"")</f>
        <v/>
      </c>
      <c r="B322" s="49">
        <v>3022</v>
      </c>
      <c r="C322" s="115" t="s">
        <v>527</v>
      </c>
      <c r="D322" s="94" t="str">
        <f t="shared" si="192"/>
        <v/>
      </c>
      <c r="E322" s="94" t="str">
        <f t="shared" ref="E322:E385" si="194">IFERROR(VLOOKUP($B322,_1aw2,2,FALSE),"")</f>
        <v/>
      </c>
      <c r="F322" s="94" t="str">
        <f t="shared" ref="F322:F385" si="195">IFERROR(VLOOKUP($B322,_1aw3,2,FALSE),"")</f>
        <v/>
      </c>
      <c r="G322" s="94" t="str">
        <f t="shared" ref="G322:G385" si="196">IFERROR(VLOOKUP($B322,_1aw4,2,FALSE),"")</f>
        <v/>
      </c>
      <c r="H322" s="94" t="str">
        <f t="shared" ref="H322:H385" si="197">IFERROR(VLOOKUP($B322,_1aw5,2,FALSE),"")</f>
        <v/>
      </c>
      <c r="I322" s="94" t="str">
        <f t="shared" ref="I322:I385" si="198">IFERROR(VLOOKUP($B322,_1aw6,2,FALSE),"")</f>
        <v/>
      </c>
      <c r="J322" s="94" t="str">
        <f t="shared" ref="J322:J385" si="199">IFERROR(VLOOKUP($B322,_1aw7,2,FALSE),"")</f>
        <v/>
      </c>
      <c r="K322" s="94" t="str">
        <f t="shared" ref="K322:K385" si="200">IFERROR(VLOOKUP($B322,_1aw8,2,FALSE),"")</f>
        <v/>
      </c>
      <c r="L322" s="94" t="str">
        <f t="shared" ref="L322:L385" si="201">IFERROR(VLOOKUP($B322,_1aw9,2,FALSE),"")</f>
        <v/>
      </c>
      <c r="M322" s="94" t="str">
        <f t="shared" ref="M322:M385" si="202">IFERROR(VLOOKUP($B322,_1aw10,2,FALSE),"")</f>
        <v/>
      </c>
      <c r="N322" s="94" t="str">
        <f t="shared" ref="N322:N385" si="203">IFERROR(VLOOKUP($B322,_1aw11,2,FALSE),"")</f>
        <v/>
      </c>
      <c r="O322" s="94" t="str">
        <f t="shared" si="189"/>
        <v/>
      </c>
      <c r="P322" s="94" t="str">
        <f t="shared" ref="P322:P385" si="204">IFERROR(VLOOKUP($B322,_1aw13,2,FALSE),"")</f>
        <v/>
      </c>
      <c r="Q322" s="94" t="str">
        <f t="shared" ref="Q322:Q385" si="205">IFERROR(VLOOKUP($B322,_1aw14,2,FALSE),"")</f>
        <v/>
      </c>
      <c r="R322" s="94" t="str">
        <f t="shared" ref="R322:R385" si="206">IFERROR(VLOOKUP($B322,_1aw15,2,FALSE),"")</f>
        <v/>
      </c>
      <c r="S322" s="94" t="str">
        <f t="shared" ref="S322:S385" si="207">IFERROR(VLOOKUP($B322,_1aw16,2,FALSE),"")</f>
        <v/>
      </c>
      <c r="T322" s="94" t="str">
        <f t="shared" ref="T322:T385" si="208">IFERROR(VLOOKUP($B322,_1aw17,2,FALSE),"")</f>
        <v/>
      </c>
      <c r="U322" s="94" t="str">
        <f t="shared" ref="U322:U385" si="209">IFERROR(VLOOKUP($B322,_1aw18,2,FALSE),"")</f>
        <v/>
      </c>
      <c r="V322" s="94" t="str">
        <f t="shared" ref="V322:V385" si="210">IFERROR(VLOOKUP($B322,_1aw19,2,FALSE),"")</f>
        <v/>
      </c>
      <c r="W322" s="94" t="str">
        <f t="shared" si="190"/>
        <v/>
      </c>
      <c r="X322" s="94" t="str">
        <f t="shared" ref="X322:X385" si="211">IFERROR(VLOOKUP($B322,_1aw21,2,FALSE),"")</f>
        <v/>
      </c>
      <c r="Y322" s="94" t="str">
        <f t="shared" ref="Y322:Y385" si="212">IFERROR(VLOOKUP($B322,_1aw22,2,FALSE),"")</f>
        <v/>
      </c>
      <c r="Z322" s="94" t="str">
        <f t="shared" si="191"/>
        <v/>
      </c>
      <c r="AA322" s="94" t="str">
        <f t="shared" ref="AA322:AA385" si="213">IFERROR(VLOOKUP($B322,_1aw24,2,FALSE),"")</f>
        <v/>
      </c>
      <c r="AB322" s="94" t="str">
        <f t="shared" ref="AB322:AB385" si="214">IFERROR(VLOOKUP($B322,_1aw25,2,FALSE),"")</f>
        <v/>
      </c>
      <c r="AC322" s="94" t="str">
        <f t="shared" ref="AC322:AC385" si="215">IFERROR(VLOOKUP($B322,_1aw26,2,FALSE),"")</f>
        <v/>
      </c>
      <c r="AD322" s="92" t="str">
        <f t="shared" ref="AD322:AD385" si="216">IF(COUNTIF(D322:AC322,"&gt;=0"),SUM(D322:AC322),"")</f>
        <v/>
      </c>
      <c r="AE322" s="92">
        <f t="shared" si="181"/>
        <v>0</v>
      </c>
      <c r="AF322" s="97" t="str">
        <f t="shared" si="182"/>
        <v/>
      </c>
      <c r="AG322" s="92">
        <f t="shared" si="183"/>
        <v>0</v>
      </c>
      <c r="AH322" s="92">
        <f t="shared" si="184"/>
        <v>0</v>
      </c>
    </row>
    <row r="323" spans="1:34" x14ac:dyDescent="0.25">
      <c r="A323" s="92" t="str">
        <f t="shared" si="193"/>
        <v/>
      </c>
      <c r="B323" s="49">
        <v>5998</v>
      </c>
      <c r="C323" s="115" t="s">
        <v>528</v>
      </c>
      <c r="D323" s="94" t="str">
        <f t="shared" si="192"/>
        <v/>
      </c>
      <c r="E323" s="94" t="str">
        <f t="shared" si="194"/>
        <v/>
      </c>
      <c r="F323" s="94" t="str">
        <f t="shared" si="195"/>
        <v/>
      </c>
      <c r="G323" s="94" t="str">
        <f t="shared" si="196"/>
        <v/>
      </c>
      <c r="H323" s="94" t="str">
        <f t="shared" si="197"/>
        <v/>
      </c>
      <c r="I323" s="94" t="str">
        <f t="shared" si="198"/>
        <v/>
      </c>
      <c r="J323" s="94" t="str">
        <f t="shared" si="199"/>
        <v/>
      </c>
      <c r="K323" s="94" t="str">
        <f t="shared" si="200"/>
        <v/>
      </c>
      <c r="L323" s="94" t="str">
        <f t="shared" si="201"/>
        <v/>
      </c>
      <c r="M323" s="94" t="str">
        <f t="shared" si="202"/>
        <v/>
      </c>
      <c r="N323" s="94" t="str">
        <f t="shared" si="203"/>
        <v/>
      </c>
      <c r="O323" s="94" t="str">
        <f t="shared" si="189"/>
        <v/>
      </c>
      <c r="P323" s="94" t="str">
        <f t="shared" si="204"/>
        <v/>
      </c>
      <c r="Q323" s="94" t="str">
        <f t="shared" si="205"/>
        <v/>
      </c>
      <c r="R323" s="94" t="str">
        <f t="shared" si="206"/>
        <v/>
      </c>
      <c r="S323" s="94" t="str">
        <f t="shared" si="207"/>
        <v/>
      </c>
      <c r="T323" s="94" t="str">
        <f t="shared" si="208"/>
        <v/>
      </c>
      <c r="U323" s="94" t="str">
        <f t="shared" si="209"/>
        <v/>
      </c>
      <c r="V323" s="94" t="str">
        <f t="shared" si="210"/>
        <v/>
      </c>
      <c r="W323" s="94" t="str">
        <f t="shared" si="190"/>
        <v/>
      </c>
      <c r="X323" s="94" t="str">
        <f t="shared" si="211"/>
        <v/>
      </c>
      <c r="Y323" s="94" t="str">
        <f t="shared" si="212"/>
        <v/>
      </c>
      <c r="Z323" s="94" t="str">
        <f t="shared" si="191"/>
        <v/>
      </c>
      <c r="AA323" s="94" t="str">
        <f t="shared" si="213"/>
        <v/>
      </c>
      <c r="AB323" s="94" t="str">
        <f t="shared" si="214"/>
        <v/>
      </c>
      <c r="AC323" s="94" t="str">
        <f t="shared" si="215"/>
        <v/>
      </c>
      <c r="AD323" s="92" t="str">
        <f t="shared" si="216"/>
        <v/>
      </c>
      <c r="AE323" s="92">
        <f t="shared" si="181"/>
        <v>0</v>
      </c>
      <c r="AF323" s="97" t="str">
        <f t="shared" si="182"/>
        <v/>
      </c>
      <c r="AG323" s="92">
        <f t="shared" si="183"/>
        <v>0</v>
      </c>
      <c r="AH323" s="92">
        <f t="shared" si="184"/>
        <v>0</v>
      </c>
    </row>
    <row r="324" spans="1:34" x14ac:dyDescent="0.25">
      <c r="A324" s="92" t="str">
        <f t="shared" si="193"/>
        <v/>
      </c>
      <c r="B324" s="49">
        <v>2048</v>
      </c>
      <c r="C324" s="115" t="s">
        <v>529</v>
      </c>
      <c r="D324" s="94" t="str">
        <f t="shared" si="192"/>
        <v/>
      </c>
      <c r="E324" s="94" t="str">
        <f t="shared" si="194"/>
        <v/>
      </c>
      <c r="F324" s="94" t="str">
        <f t="shared" si="195"/>
        <v/>
      </c>
      <c r="G324" s="94" t="str">
        <f t="shared" si="196"/>
        <v/>
      </c>
      <c r="H324" s="94" t="str">
        <f t="shared" si="197"/>
        <v/>
      </c>
      <c r="I324" s="94" t="str">
        <f t="shared" si="198"/>
        <v/>
      </c>
      <c r="J324" s="94" t="str">
        <f t="shared" si="199"/>
        <v/>
      </c>
      <c r="K324" s="94" t="str">
        <f t="shared" si="200"/>
        <v/>
      </c>
      <c r="L324" s="94" t="str">
        <f t="shared" si="201"/>
        <v/>
      </c>
      <c r="M324" s="94" t="str">
        <f t="shared" si="202"/>
        <v/>
      </c>
      <c r="N324" s="94" t="str">
        <f t="shared" si="203"/>
        <v/>
      </c>
      <c r="O324" s="94" t="str">
        <f t="shared" si="189"/>
        <v/>
      </c>
      <c r="P324" s="94" t="str">
        <f t="shared" si="204"/>
        <v/>
      </c>
      <c r="Q324" s="94" t="str">
        <f t="shared" si="205"/>
        <v/>
      </c>
      <c r="R324" s="94" t="str">
        <f t="shared" si="206"/>
        <v/>
      </c>
      <c r="S324" s="94" t="str">
        <f t="shared" si="207"/>
        <v/>
      </c>
      <c r="T324" s="94" t="str">
        <f t="shared" si="208"/>
        <v/>
      </c>
      <c r="U324" s="94" t="str">
        <f t="shared" si="209"/>
        <v/>
      </c>
      <c r="V324" s="94" t="str">
        <f t="shared" si="210"/>
        <v/>
      </c>
      <c r="W324" s="94" t="str">
        <f t="shared" si="190"/>
        <v/>
      </c>
      <c r="X324" s="94" t="str">
        <f t="shared" si="211"/>
        <v/>
      </c>
      <c r="Y324" s="94" t="str">
        <f t="shared" si="212"/>
        <v/>
      </c>
      <c r="Z324" s="94" t="str">
        <f t="shared" si="191"/>
        <v/>
      </c>
      <c r="AA324" s="94" t="str">
        <f t="shared" si="213"/>
        <v/>
      </c>
      <c r="AB324" s="94" t="str">
        <f t="shared" si="214"/>
        <v/>
      </c>
      <c r="AC324" s="94" t="str">
        <f t="shared" si="215"/>
        <v/>
      </c>
      <c r="AD324" s="92" t="str">
        <f t="shared" si="216"/>
        <v/>
      </c>
      <c r="AE324" s="92">
        <f t="shared" si="181"/>
        <v>0</v>
      </c>
      <c r="AF324" s="97" t="str">
        <f t="shared" si="182"/>
        <v/>
      </c>
      <c r="AG324" s="92">
        <f t="shared" si="183"/>
        <v>0</v>
      </c>
      <c r="AH324" s="92">
        <f t="shared" si="184"/>
        <v>0</v>
      </c>
    </row>
    <row r="325" spans="1:34" x14ac:dyDescent="0.25">
      <c r="A325" s="92" t="str">
        <f t="shared" si="193"/>
        <v/>
      </c>
      <c r="B325" s="49">
        <v>5046</v>
      </c>
      <c r="C325" s="115" t="s">
        <v>532</v>
      </c>
      <c r="D325" s="94" t="str">
        <f t="shared" si="192"/>
        <v/>
      </c>
      <c r="E325" s="94" t="str">
        <f t="shared" si="194"/>
        <v/>
      </c>
      <c r="F325" s="94" t="str">
        <f t="shared" si="195"/>
        <v/>
      </c>
      <c r="G325" s="94" t="str">
        <f t="shared" si="196"/>
        <v/>
      </c>
      <c r="H325" s="94" t="str">
        <f t="shared" si="197"/>
        <v/>
      </c>
      <c r="I325" s="94" t="str">
        <f t="shared" si="198"/>
        <v/>
      </c>
      <c r="J325" s="94" t="str">
        <f t="shared" si="199"/>
        <v/>
      </c>
      <c r="K325" s="94" t="str">
        <f t="shared" si="200"/>
        <v/>
      </c>
      <c r="L325" s="94" t="str">
        <f t="shared" si="201"/>
        <v/>
      </c>
      <c r="M325" s="94" t="str">
        <f t="shared" si="202"/>
        <v/>
      </c>
      <c r="N325" s="94" t="str">
        <f t="shared" si="203"/>
        <v/>
      </c>
      <c r="O325" s="94" t="str">
        <f t="shared" si="189"/>
        <v/>
      </c>
      <c r="P325" s="94" t="str">
        <f t="shared" si="204"/>
        <v/>
      </c>
      <c r="Q325" s="94" t="str">
        <f t="shared" si="205"/>
        <v/>
      </c>
      <c r="R325" s="94" t="str">
        <f t="shared" si="206"/>
        <v/>
      </c>
      <c r="S325" s="94" t="str">
        <f t="shared" si="207"/>
        <v/>
      </c>
      <c r="T325" s="94" t="str">
        <f t="shared" si="208"/>
        <v/>
      </c>
      <c r="U325" s="94" t="str">
        <f t="shared" si="209"/>
        <v/>
      </c>
      <c r="V325" s="94" t="str">
        <f t="shared" si="210"/>
        <v/>
      </c>
      <c r="W325" s="94" t="str">
        <f t="shared" si="190"/>
        <v/>
      </c>
      <c r="X325" s="94" t="str">
        <f t="shared" si="211"/>
        <v/>
      </c>
      <c r="Y325" s="94" t="str">
        <f t="shared" si="212"/>
        <v/>
      </c>
      <c r="Z325" s="94" t="str">
        <f t="shared" si="191"/>
        <v/>
      </c>
      <c r="AA325" s="94" t="str">
        <f t="shared" si="213"/>
        <v/>
      </c>
      <c r="AB325" s="94" t="str">
        <f t="shared" si="214"/>
        <v/>
      </c>
      <c r="AC325" s="94" t="str">
        <f t="shared" si="215"/>
        <v/>
      </c>
      <c r="AD325" s="92" t="str">
        <f t="shared" si="216"/>
        <v/>
      </c>
      <c r="AE325" s="92">
        <f t="shared" si="181"/>
        <v>0</v>
      </c>
      <c r="AF325" s="97" t="str">
        <f t="shared" si="182"/>
        <v/>
      </c>
      <c r="AG325" s="92">
        <f t="shared" si="183"/>
        <v>0</v>
      </c>
      <c r="AH325" s="92">
        <f t="shared" si="184"/>
        <v>0</v>
      </c>
    </row>
    <row r="326" spans="1:34" x14ac:dyDescent="0.25">
      <c r="A326" s="92" t="str">
        <f t="shared" si="193"/>
        <v/>
      </c>
      <c r="B326" s="49">
        <v>5731</v>
      </c>
      <c r="C326" s="115" t="s">
        <v>533</v>
      </c>
      <c r="D326" s="94" t="str">
        <f t="shared" si="192"/>
        <v/>
      </c>
      <c r="E326" s="94" t="str">
        <f t="shared" si="194"/>
        <v/>
      </c>
      <c r="F326" s="94" t="str">
        <f t="shared" si="195"/>
        <v/>
      </c>
      <c r="G326" s="94" t="str">
        <f t="shared" si="196"/>
        <v/>
      </c>
      <c r="H326" s="94" t="str">
        <f t="shared" si="197"/>
        <v/>
      </c>
      <c r="I326" s="94" t="str">
        <f t="shared" si="198"/>
        <v/>
      </c>
      <c r="J326" s="94" t="str">
        <f t="shared" si="199"/>
        <v/>
      </c>
      <c r="K326" s="94" t="str">
        <f t="shared" si="200"/>
        <v/>
      </c>
      <c r="L326" s="94" t="str">
        <f t="shared" si="201"/>
        <v/>
      </c>
      <c r="M326" s="94" t="str">
        <f t="shared" si="202"/>
        <v/>
      </c>
      <c r="N326" s="94" t="str">
        <f t="shared" si="203"/>
        <v/>
      </c>
      <c r="O326" s="94" t="str">
        <f t="shared" si="189"/>
        <v/>
      </c>
      <c r="P326" s="94" t="str">
        <f t="shared" si="204"/>
        <v/>
      </c>
      <c r="Q326" s="94" t="str">
        <f t="shared" si="205"/>
        <v/>
      </c>
      <c r="R326" s="94" t="str">
        <f t="shared" si="206"/>
        <v/>
      </c>
      <c r="S326" s="94" t="str">
        <f t="shared" si="207"/>
        <v/>
      </c>
      <c r="T326" s="94" t="str">
        <f t="shared" si="208"/>
        <v/>
      </c>
      <c r="U326" s="94" t="str">
        <f t="shared" si="209"/>
        <v/>
      </c>
      <c r="V326" s="94" t="str">
        <f t="shared" si="210"/>
        <v/>
      </c>
      <c r="W326" s="94" t="str">
        <f t="shared" si="190"/>
        <v/>
      </c>
      <c r="X326" s="94" t="str">
        <f t="shared" si="211"/>
        <v/>
      </c>
      <c r="Y326" s="94" t="str">
        <f t="shared" si="212"/>
        <v/>
      </c>
      <c r="Z326" s="94" t="str">
        <f t="shared" si="191"/>
        <v/>
      </c>
      <c r="AA326" s="94" t="str">
        <f t="shared" si="213"/>
        <v/>
      </c>
      <c r="AB326" s="94" t="str">
        <f t="shared" si="214"/>
        <v/>
      </c>
      <c r="AC326" s="94" t="str">
        <f t="shared" si="215"/>
        <v/>
      </c>
      <c r="AD326" s="92" t="str">
        <f t="shared" si="216"/>
        <v/>
      </c>
      <c r="AE326" s="92">
        <f t="shared" ref="AE326:AE389" si="217">IF(B326&lt;&gt;"",COUNT(D326:AC326),"")</f>
        <v>0</v>
      </c>
      <c r="AF326" s="97" t="str">
        <f t="shared" ref="AF326:AF389" si="218">IFERROR(((AG326*2)+(AH326*1))/(AE326*2),"")</f>
        <v/>
      </c>
      <c r="AG326" s="92">
        <f t="shared" ref="AG326:AG394" si="219">IF(B326&lt;&gt;"",COUNTIF(D326:AC326,"=2"),"")</f>
        <v>0</v>
      </c>
      <c r="AH326" s="92">
        <f t="shared" ref="AH326:AH389" si="220">IF(B326&lt;&gt;"",COUNTIF(D326:AC326,"=1"),"")</f>
        <v>0</v>
      </c>
    </row>
    <row r="327" spans="1:34" x14ac:dyDescent="0.25">
      <c r="A327" s="92" t="str">
        <f t="shared" si="193"/>
        <v/>
      </c>
      <c r="B327" s="49">
        <v>8739</v>
      </c>
      <c r="C327" s="115" t="s">
        <v>535</v>
      </c>
      <c r="D327" s="94" t="str">
        <f t="shared" si="192"/>
        <v/>
      </c>
      <c r="E327" s="94" t="str">
        <f t="shared" si="194"/>
        <v/>
      </c>
      <c r="F327" s="94" t="str">
        <f t="shared" si="195"/>
        <v/>
      </c>
      <c r="G327" s="94" t="str">
        <f t="shared" si="196"/>
        <v/>
      </c>
      <c r="H327" s="94" t="str">
        <f t="shared" si="197"/>
        <v/>
      </c>
      <c r="I327" s="94" t="str">
        <f t="shared" si="198"/>
        <v/>
      </c>
      <c r="J327" s="94" t="str">
        <f t="shared" si="199"/>
        <v/>
      </c>
      <c r="K327" s="94" t="str">
        <f t="shared" si="200"/>
        <v/>
      </c>
      <c r="L327" s="94" t="str">
        <f t="shared" si="201"/>
        <v/>
      </c>
      <c r="M327" s="94" t="str">
        <f t="shared" si="202"/>
        <v/>
      </c>
      <c r="N327" s="94" t="str">
        <f t="shared" si="203"/>
        <v/>
      </c>
      <c r="O327" s="94" t="str">
        <f t="shared" si="189"/>
        <v/>
      </c>
      <c r="P327" s="94" t="str">
        <f t="shared" si="204"/>
        <v/>
      </c>
      <c r="Q327" s="94" t="str">
        <f t="shared" si="205"/>
        <v/>
      </c>
      <c r="R327" s="94" t="str">
        <f t="shared" si="206"/>
        <v/>
      </c>
      <c r="S327" s="94" t="str">
        <f t="shared" si="207"/>
        <v/>
      </c>
      <c r="T327" s="94" t="str">
        <f t="shared" si="208"/>
        <v/>
      </c>
      <c r="U327" s="94" t="str">
        <f t="shared" si="209"/>
        <v/>
      </c>
      <c r="V327" s="94" t="str">
        <f t="shared" si="210"/>
        <v/>
      </c>
      <c r="W327" s="94" t="str">
        <f t="shared" si="190"/>
        <v/>
      </c>
      <c r="X327" s="94" t="str">
        <f t="shared" si="211"/>
        <v/>
      </c>
      <c r="Y327" s="94" t="str">
        <f t="shared" si="212"/>
        <v/>
      </c>
      <c r="Z327" s="94" t="str">
        <f t="shared" si="191"/>
        <v/>
      </c>
      <c r="AA327" s="94" t="str">
        <f t="shared" si="213"/>
        <v/>
      </c>
      <c r="AB327" s="94" t="str">
        <f t="shared" si="214"/>
        <v/>
      </c>
      <c r="AC327" s="94" t="str">
        <f t="shared" si="215"/>
        <v/>
      </c>
      <c r="AD327" s="92" t="str">
        <f t="shared" si="216"/>
        <v/>
      </c>
      <c r="AE327" s="92">
        <f t="shared" si="217"/>
        <v>0</v>
      </c>
      <c r="AF327" s="97" t="str">
        <f t="shared" si="218"/>
        <v/>
      </c>
      <c r="AG327" s="92">
        <f t="shared" si="219"/>
        <v>0</v>
      </c>
      <c r="AH327" s="92">
        <f t="shared" si="220"/>
        <v>0</v>
      </c>
    </row>
    <row r="328" spans="1:34" x14ac:dyDescent="0.25">
      <c r="A328" s="92" t="str">
        <f t="shared" si="193"/>
        <v/>
      </c>
      <c r="B328" s="49">
        <v>8056</v>
      </c>
      <c r="C328" s="115" t="s">
        <v>536</v>
      </c>
      <c r="D328" s="94" t="str">
        <f t="shared" si="192"/>
        <v/>
      </c>
      <c r="E328" s="94" t="str">
        <f t="shared" si="194"/>
        <v/>
      </c>
      <c r="F328" s="94" t="str">
        <f t="shared" si="195"/>
        <v/>
      </c>
      <c r="G328" s="94" t="str">
        <f t="shared" si="196"/>
        <v/>
      </c>
      <c r="H328" s="94" t="str">
        <f t="shared" si="197"/>
        <v/>
      </c>
      <c r="I328" s="94" t="str">
        <f t="shared" si="198"/>
        <v/>
      </c>
      <c r="J328" s="94" t="str">
        <f t="shared" si="199"/>
        <v/>
      </c>
      <c r="K328" s="94" t="str">
        <f t="shared" si="200"/>
        <v/>
      </c>
      <c r="L328" s="94" t="str">
        <f t="shared" si="201"/>
        <v/>
      </c>
      <c r="M328" s="94" t="str">
        <f t="shared" si="202"/>
        <v/>
      </c>
      <c r="N328" s="94" t="str">
        <f t="shared" si="203"/>
        <v/>
      </c>
      <c r="O328" s="94" t="str">
        <f t="shared" si="189"/>
        <v/>
      </c>
      <c r="P328" s="94" t="str">
        <f t="shared" si="204"/>
        <v/>
      </c>
      <c r="Q328" s="94" t="str">
        <f t="shared" si="205"/>
        <v/>
      </c>
      <c r="R328" s="94" t="str">
        <f t="shared" si="206"/>
        <v/>
      </c>
      <c r="S328" s="94" t="str">
        <f t="shared" si="207"/>
        <v/>
      </c>
      <c r="T328" s="94" t="str">
        <f t="shared" si="208"/>
        <v/>
      </c>
      <c r="U328" s="94" t="str">
        <f t="shared" si="209"/>
        <v/>
      </c>
      <c r="V328" s="94" t="str">
        <f t="shared" si="210"/>
        <v/>
      </c>
      <c r="W328" s="94" t="str">
        <f t="shared" si="190"/>
        <v/>
      </c>
      <c r="X328" s="94" t="str">
        <f t="shared" si="211"/>
        <v/>
      </c>
      <c r="Y328" s="94" t="str">
        <f t="shared" si="212"/>
        <v/>
      </c>
      <c r="Z328" s="94" t="str">
        <f t="shared" si="191"/>
        <v/>
      </c>
      <c r="AA328" s="94" t="str">
        <f t="shared" si="213"/>
        <v/>
      </c>
      <c r="AB328" s="94" t="str">
        <f t="shared" si="214"/>
        <v/>
      </c>
      <c r="AC328" s="94" t="str">
        <f t="shared" si="215"/>
        <v/>
      </c>
      <c r="AD328" s="92" t="str">
        <f t="shared" si="216"/>
        <v/>
      </c>
      <c r="AE328" s="92">
        <f t="shared" si="217"/>
        <v>0</v>
      </c>
      <c r="AF328" s="97" t="str">
        <f t="shared" si="218"/>
        <v/>
      </c>
      <c r="AG328" s="92">
        <f t="shared" si="219"/>
        <v>0</v>
      </c>
      <c r="AH328" s="92">
        <f t="shared" si="220"/>
        <v>0</v>
      </c>
    </row>
    <row r="329" spans="1:34" x14ac:dyDescent="0.25">
      <c r="A329" s="92" t="str">
        <f t="shared" si="193"/>
        <v/>
      </c>
      <c r="B329" s="49">
        <v>1446</v>
      </c>
      <c r="C329" s="115" t="s">
        <v>539</v>
      </c>
      <c r="D329" s="94" t="str">
        <f t="shared" si="192"/>
        <v/>
      </c>
      <c r="E329" s="94" t="str">
        <f t="shared" si="194"/>
        <v/>
      </c>
      <c r="F329" s="94" t="str">
        <f t="shared" si="195"/>
        <v/>
      </c>
      <c r="G329" s="94" t="str">
        <f t="shared" si="196"/>
        <v/>
      </c>
      <c r="H329" s="94" t="str">
        <f t="shared" si="197"/>
        <v/>
      </c>
      <c r="I329" s="94" t="str">
        <f t="shared" si="198"/>
        <v/>
      </c>
      <c r="J329" s="94" t="str">
        <f t="shared" si="199"/>
        <v/>
      </c>
      <c r="K329" s="94" t="str">
        <f t="shared" si="200"/>
        <v/>
      </c>
      <c r="L329" s="94" t="str">
        <f t="shared" si="201"/>
        <v/>
      </c>
      <c r="M329" s="94" t="str">
        <f t="shared" si="202"/>
        <v/>
      </c>
      <c r="N329" s="94" t="str">
        <f t="shared" si="203"/>
        <v/>
      </c>
      <c r="O329" s="94" t="str">
        <f t="shared" si="189"/>
        <v/>
      </c>
      <c r="P329" s="94" t="str">
        <f t="shared" si="204"/>
        <v/>
      </c>
      <c r="Q329" s="94" t="str">
        <f t="shared" si="205"/>
        <v/>
      </c>
      <c r="R329" s="94" t="str">
        <f t="shared" si="206"/>
        <v/>
      </c>
      <c r="S329" s="94" t="str">
        <f t="shared" si="207"/>
        <v/>
      </c>
      <c r="T329" s="94" t="str">
        <f t="shared" si="208"/>
        <v/>
      </c>
      <c r="U329" s="94" t="str">
        <f t="shared" si="209"/>
        <v/>
      </c>
      <c r="V329" s="94" t="str">
        <f t="shared" si="210"/>
        <v/>
      </c>
      <c r="W329" s="94" t="str">
        <f t="shared" si="190"/>
        <v/>
      </c>
      <c r="X329" s="94" t="str">
        <f t="shared" si="211"/>
        <v/>
      </c>
      <c r="Y329" s="94" t="str">
        <f t="shared" si="212"/>
        <v/>
      </c>
      <c r="Z329" s="94" t="str">
        <f t="shared" si="191"/>
        <v/>
      </c>
      <c r="AA329" s="94" t="str">
        <f t="shared" si="213"/>
        <v/>
      </c>
      <c r="AB329" s="94" t="str">
        <f t="shared" si="214"/>
        <v/>
      </c>
      <c r="AC329" s="94" t="str">
        <f t="shared" si="215"/>
        <v/>
      </c>
      <c r="AD329" s="92" t="str">
        <f t="shared" si="216"/>
        <v/>
      </c>
      <c r="AE329" s="92">
        <f t="shared" si="217"/>
        <v>0</v>
      </c>
      <c r="AF329" s="97" t="str">
        <f t="shared" si="218"/>
        <v/>
      </c>
      <c r="AG329" s="92">
        <f t="shared" si="219"/>
        <v>0</v>
      </c>
      <c r="AH329" s="92">
        <f t="shared" si="220"/>
        <v>0</v>
      </c>
    </row>
    <row r="330" spans="1:34" x14ac:dyDescent="0.25">
      <c r="A330" s="92" t="str">
        <f t="shared" si="193"/>
        <v/>
      </c>
      <c r="B330" s="49">
        <v>3205</v>
      </c>
      <c r="C330" s="115" t="s">
        <v>542</v>
      </c>
      <c r="D330" s="94" t="str">
        <f t="shared" si="192"/>
        <v/>
      </c>
      <c r="E330" s="94" t="str">
        <f t="shared" si="194"/>
        <v/>
      </c>
      <c r="F330" s="94" t="str">
        <f t="shared" si="195"/>
        <v/>
      </c>
      <c r="G330" s="94" t="str">
        <f t="shared" si="196"/>
        <v/>
      </c>
      <c r="H330" s="94" t="str">
        <f t="shared" si="197"/>
        <v/>
      </c>
      <c r="I330" s="94" t="str">
        <f t="shared" si="198"/>
        <v/>
      </c>
      <c r="J330" s="94" t="str">
        <f t="shared" si="199"/>
        <v/>
      </c>
      <c r="K330" s="94" t="str">
        <f t="shared" si="200"/>
        <v/>
      </c>
      <c r="L330" s="94" t="str">
        <f t="shared" si="201"/>
        <v/>
      </c>
      <c r="M330" s="94" t="str">
        <f t="shared" si="202"/>
        <v/>
      </c>
      <c r="N330" s="94" t="str">
        <f t="shared" si="203"/>
        <v/>
      </c>
      <c r="O330" s="94" t="str">
        <f t="shared" si="189"/>
        <v/>
      </c>
      <c r="P330" s="94" t="str">
        <f t="shared" si="204"/>
        <v/>
      </c>
      <c r="Q330" s="94" t="str">
        <f t="shared" si="205"/>
        <v/>
      </c>
      <c r="R330" s="94" t="str">
        <f t="shared" si="206"/>
        <v/>
      </c>
      <c r="S330" s="94" t="str">
        <f t="shared" si="207"/>
        <v/>
      </c>
      <c r="T330" s="94" t="str">
        <f t="shared" si="208"/>
        <v/>
      </c>
      <c r="U330" s="94" t="str">
        <f t="shared" si="209"/>
        <v/>
      </c>
      <c r="V330" s="94" t="str">
        <f t="shared" si="210"/>
        <v/>
      </c>
      <c r="W330" s="94" t="str">
        <f t="shared" si="190"/>
        <v/>
      </c>
      <c r="X330" s="94" t="str">
        <f t="shared" si="211"/>
        <v/>
      </c>
      <c r="Y330" s="94" t="str">
        <f t="shared" si="212"/>
        <v/>
      </c>
      <c r="Z330" s="94" t="str">
        <f t="shared" si="191"/>
        <v/>
      </c>
      <c r="AA330" s="94" t="str">
        <f t="shared" si="213"/>
        <v/>
      </c>
      <c r="AB330" s="94" t="str">
        <f t="shared" si="214"/>
        <v/>
      </c>
      <c r="AC330" s="94" t="str">
        <f t="shared" si="215"/>
        <v/>
      </c>
      <c r="AD330" s="92" t="str">
        <f t="shared" si="216"/>
        <v/>
      </c>
      <c r="AE330" s="92">
        <f t="shared" si="217"/>
        <v>0</v>
      </c>
      <c r="AF330" s="97" t="str">
        <f t="shared" si="218"/>
        <v/>
      </c>
      <c r="AG330" s="92">
        <f t="shared" si="219"/>
        <v>0</v>
      </c>
      <c r="AH330" s="92">
        <f t="shared" si="220"/>
        <v>0</v>
      </c>
    </row>
    <row r="331" spans="1:34" x14ac:dyDescent="0.25">
      <c r="A331" s="92" t="str">
        <f t="shared" si="193"/>
        <v/>
      </c>
      <c r="B331" s="49">
        <v>2242</v>
      </c>
      <c r="C331" s="115" t="s">
        <v>543</v>
      </c>
      <c r="D331" s="94" t="str">
        <f t="shared" si="192"/>
        <v/>
      </c>
      <c r="E331" s="94" t="str">
        <f t="shared" si="194"/>
        <v/>
      </c>
      <c r="F331" s="94" t="str">
        <f t="shared" si="195"/>
        <v/>
      </c>
      <c r="G331" s="94" t="str">
        <f t="shared" si="196"/>
        <v/>
      </c>
      <c r="H331" s="94" t="str">
        <f t="shared" si="197"/>
        <v/>
      </c>
      <c r="I331" s="94" t="str">
        <f t="shared" si="198"/>
        <v/>
      </c>
      <c r="J331" s="94" t="str">
        <f t="shared" si="199"/>
        <v/>
      </c>
      <c r="K331" s="94" t="str">
        <f t="shared" si="200"/>
        <v/>
      </c>
      <c r="L331" s="94" t="str">
        <f t="shared" si="201"/>
        <v/>
      </c>
      <c r="M331" s="94" t="str">
        <f t="shared" si="202"/>
        <v/>
      </c>
      <c r="N331" s="94" t="str">
        <f t="shared" si="203"/>
        <v/>
      </c>
      <c r="O331" s="94" t="str">
        <f t="shared" si="189"/>
        <v/>
      </c>
      <c r="P331" s="94" t="str">
        <f t="shared" si="204"/>
        <v/>
      </c>
      <c r="Q331" s="94" t="str">
        <f t="shared" si="205"/>
        <v/>
      </c>
      <c r="R331" s="94" t="str">
        <f t="shared" si="206"/>
        <v/>
      </c>
      <c r="S331" s="94" t="str">
        <f t="shared" si="207"/>
        <v/>
      </c>
      <c r="T331" s="94" t="str">
        <f t="shared" si="208"/>
        <v/>
      </c>
      <c r="U331" s="94" t="str">
        <f t="shared" si="209"/>
        <v/>
      </c>
      <c r="V331" s="94" t="str">
        <f t="shared" si="210"/>
        <v/>
      </c>
      <c r="W331" s="94" t="str">
        <f t="shared" si="190"/>
        <v/>
      </c>
      <c r="X331" s="94" t="str">
        <f t="shared" si="211"/>
        <v/>
      </c>
      <c r="Y331" s="94" t="str">
        <f t="shared" si="212"/>
        <v/>
      </c>
      <c r="Z331" s="94" t="str">
        <f t="shared" si="191"/>
        <v/>
      </c>
      <c r="AA331" s="94" t="str">
        <f t="shared" si="213"/>
        <v/>
      </c>
      <c r="AB331" s="94" t="str">
        <f t="shared" si="214"/>
        <v/>
      </c>
      <c r="AC331" s="94" t="str">
        <f t="shared" si="215"/>
        <v/>
      </c>
      <c r="AD331" s="92" t="str">
        <f t="shared" si="216"/>
        <v/>
      </c>
      <c r="AE331" s="92">
        <f t="shared" si="217"/>
        <v>0</v>
      </c>
      <c r="AF331" s="97" t="str">
        <f t="shared" si="218"/>
        <v/>
      </c>
      <c r="AG331" s="92">
        <f t="shared" si="219"/>
        <v>0</v>
      </c>
      <c r="AH331" s="92">
        <f t="shared" si="220"/>
        <v>0</v>
      </c>
    </row>
    <row r="332" spans="1:34" x14ac:dyDescent="0.25">
      <c r="A332" s="92" t="str">
        <f t="shared" si="193"/>
        <v/>
      </c>
      <c r="B332" s="49">
        <v>4802</v>
      </c>
      <c r="C332" s="115" t="s">
        <v>544</v>
      </c>
      <c r="D332" s="94" t="str">
        <f t="shared" si="192"/>
        <v/>
      </c>
      <c r="E332" s="94" t="str">
        <f t="shared" si="194"/>
        <v/>
      </c>
      <c r="F332" s="94" t="str">
        <f t="shared" si="195"/>
        <v/>
      </c>
      <c r="G332" s="94" t="str">
        <f t="shared" si="196"/>
        <v/>
      </c>
      <c r="H332" s="94" t="str">
        <f t="shared" si="197"/>
        <v/>
      </c>
      <c r="I332" s="94" t="str">
        <f t="shared" si="198"/>
        <v/>
      </c>
      <c r="J332" s="94" t="str">
        <f t="shared" si="199"/>
        <v/>
      </c>
      <c r="K332" s="94" t="str">
        <f t="shared" si="200"/>
        <v/>
      </c>
      <c r="L332" s="94" t="str">
        <f t="shared" si="201"/>
        <v/>
      </c>
      <c r="M332" s="94" t="str">
        <f t="shared" si="202"/>
        <v/>
      </c>
      <c r="N332" s="94" t="str">
        <f t="shared" si="203"/>
        <v/>
      </c>
      <c r="O332" s="94" t="str">
        <f t="shared" si="189"/>
        <v/>
      </c>
      <c r="P332" s="94" t="str">
        <f t="shared" si="204"/>
        <v/>
      </c>
      <c r="Q332" s="94" t="str">
        <f t="shared" si="205"/>
        <v/>
      </c>
      <c r="R332" s="94" t="str">
        <f t="shared" si="206"/>
        <v/>
      </c>
      <c r="S332" s="94" t="str">
        <f t="shared" si="207"/>
        <v/>
      </c>
      <c r="T332" s="94" t="str">
        <f t="shared" si="208"/>
        <v/>
      </c>
      <c r="U332" s="94" t="str">
        <f t="shared" si="209"/>
        <v/>
      </c>
      <c r="V332" s="94" t="str">
        <f t="shared" si="210"/>
        <v/>
      </c>
      <c r="W332" s="94" t="str">
        <f t="shared" si="190"/>
        <v/>
      </c>
      <c r="X332" s="94" t="str">
        <f t="shared" si="211"/>
        <v/>
      </c>
      <c r="Y332" s="94" t="str">
        <f t="shared" si="212"/>
        <v/>
      </c>
      <c r="Z332" s="94" t="str">
        <f t="shared" si="191"/>
        <v/>
      </c>
      <c r="AA332" s="94" t="str">
        <f t="shared" si="213"/>
        <v/>
      </c>
      <c r="AB332" s="94" t="str">
        <f t="shared" si="214"/>
        <v/>
      </c>
      <c r="AC332" s="94" t="str">
        <f t="shared" si="215"/>
        <v/>
      </c>
      <c r="AD332" s="92" t="str">
        <f t="shared" si="216"/>
        <v/>
      </c>
      <c r="AE332" s="92">
        <f t="shared" si="217"/>
        <v>0</v>
      </c>
      <c r="AF332" s="97" t="str">
        <f t="shared" si="218"/>
        <v/>
      </c>
      <c r="AG332" s="92">
        <f t="shared" si="219"/>
        <v>0</v>
      </c>
      <c r="AH332" s="92">
        <f t="shared" si="220"/>
        <v>0</v>
      </c>
    </row>
    <row r="333" spans="1:34" x14ac:dyDescent="0.25">
      <c r="A333" s="92" t="str">
        <f t="shared" si="193"/>
        <v/>
      </c>
      <c r="B333" s="49">
        <v>4022</v>
      </c>
      <c r="C333" s="115" t="s">
        <v>545</v>
      </c>
      <c r="D333" s="94" t="str">
        <f t="shared" si="192"/>
        <v/>
      </c>
      <c r="E333" s="94" t="str">
        <f t="shared" si="194"/>
        <v/>
      </c>
      <c r="F333" s="94" t="str">
        <f t="shared" si="195"/>
        <v/>
      </c>
      <c r="G333" s="94" t="str">
        <f t="shared" si="196"/>
        <v/>
      </c>
      <c r="H333" s="94" t="str">
        <f t="shared" si="197"/>
        <v/>
      </c>
      <c r="I333" s="94" t="str">
        <f t="shared" si="198"/>
        <v/>
      </c>
      <c r="J333" s="94" t="str">
        <f t="shared" si="199"/>
        <v/>
      </c>
      <c r="K333" s="94" t="str">
        <f t="shared" si="200"/>
        <v/>
      </c>
      <c r="L333" s="94" t="str">
        <f t="shared" si="201"/>
        <v/>
      </c>
      <c r="M333" s="94" t="str">
        <f t="shared" si="202"/>
        <v/>
      </c>
      <c r="N333" s="94" t="str">
        <f t="shared" si="203"/>
        <v/>
      </c>
      <c r="O333" s="94" t="str">
        <f t="shared" si="189"/>
        <v/>
      </c>
      <c r="P333" s="94" t="str">
        <f t="shared" si="204"/>
        <v/>
      </c>
      <c r="Q333" s="94" t="str">
        <f t="shared" si="205"/>
        <v/>
      </c>
      <c r="R333" s="94" t="str">
        <f t="shared" si="206"/>
        <v/>
      </c>
      <c r="S333" s="94" t="str">
        <f t="shared" si="207"/>
        <v/>
      </c>
      <c r="T333" s="94" t="str">
        <f t="shared" si="208"/>
        <v/>
      </c>
      <c r="U333" s="94" t="str">
        <f t="shared" si="209"/>
        <v/>
      </c>
      <c r="V333" s="94" t="str">
        <f t="shared" si="210"/>
        <v/>
      </c>
      <c r="W333" s="94" t="str">
        <f t="shared" si="190"/>
        <v/>
      </c>
      <c r="X333" s="94" t="str">
        <f t="shared" si="211"/>
        <v/>
      </c>
      <c r="Y333" s="94" t="str">
        <f t="shared" si="212"/>
        <v/>
      </c>
      <c r="Z333" s="94" t="str">
        <f t="shared" si="191"/>
        <v/>
      </c>
      <c r="AA333" s="94" t="str">
        <f t="shared" si="213"/>
        <v/>
      </c>
      <c r="AB333" s="94" t="str">
        <f t="shared" si="214"/>
        <v/>
      </c>
      <c r="AC333" s="94" t="str">
        <f t="shared" si="215"/>
        <v/>
      </c>
      <c r="AD333" s="92" t="str">
        <f t="shared" si="216"/>
        <v/>
      </c>
      <c r="AE333" s="92">
        <f t="shared" si="217"/>
        <v>0</v>
      </c>
      <c r="AF333" s="97" t="str">
        <f t="shared" si="218"/>
        <v/>
      </c>
      <c r="AG333" s="92">
        <f t="shared" si="219"/>
        <v>0</v>
      </c>
      <c r="AH333" s="92">
        <f t="shared" si="220"/>
        <v>0</v>
      </c>
    </row>
    <row r="334" spans="1:34" x14ac:dyDescent="0.25">
      <c r="A334" s="92" t="str">
        <f t="shared" si="193"/>
        <v/>
      </c>
      <c r="B334" s="49">
        <v>435</v>
      </c>
      <c r="C334" s="115" t="s">
        <v>546</v>
      </c>
      <c r="D334" s="94" t="str">
        <f t="shared" si="192"/>
        <v/>
      </c>
      <c r="E334" s="94" t="str">
        <f t="shared" si="194"/>
        <v/>
      </c>
      <c r="F334" s="94" t="str">
        <f t="shared" si="195"/>
        <v/>
      </c>
      <c r="G334" s="94" t="str">
        <f t="shared" si="196"/>
        <v/>
      </c>
      <c r="H334" s="94" t="str">
        <f t="shared" si="197"/>
        <v/>
      </c>
      <c r="I334" s="94" t="str">
        <f t="shared" si="198"/>
        <v/>
      </c>
      <c r="J334" s="94" t="str">
        <f t="shared" si="199"/>
        <v/>
      </c>
      <c r="K334" s="94" t="str">
        <f t="shared" si="200"/>
        <v/>
      </c>
      <c r="L334" s="94" t="str">
        <f t="shared" si="201"/>
        <v/>
      </c>
      <c r="M334" s="94" t="str">
        <f t="shared" si="202"/>
        <v/>
      </c>
      <c r="N334" s="94" t="str">
        <f t="shared" si="203"/>
        <v/>
      </c>
      <c r="O334" s="94" t="str">
        <f t="shared" si="189"/>
        <v/>
      </c>
      <c r="P334" s="94" t="str">
        <f t="shared" si="204"/>
        <v/>
      </c>
      <c r="Q334" s="94" t="str">
        <f t="shared" si="205"/>
        <v/>
      </c>
      <c r="R334" s="94" t="str">
        <f t="shared" si="206"/>
        <v/>
      </c>
      <c r="S334" s="94" t="str">
        <f t="shared" si="207"/>
        <v/>
      </c>
      <c r="T334" s="94" t="str">
        <f t="shared" si="208"/>
        <v/>
      </c>
      <c r="U334" s="94" t="str">
        <f t="shared" si="209"/>
        <v/>
      </c>
      <c r="V334" s="94" t="str">
        <f t="shared" si="210"/>
        <v/>
      </c>
      <c r="W334" s="94" t="str">
        <f t="shared" si="190"/>
        <v/>
      </c>
      <c r="X334" s="94" t="str">
        <f t="shared" si="211"/>
        <v/>
      </c>
      <c r="Y334" s="94" t="str">
        <f t="shared" si="212"/>
        <v/>
      </c>
      <c r="Z334" s="94" t="str">
        <f t="shared" si="191"/>
        <v/>
      </c>
      <c r="AA334" s="94" t="str">
        <f t="shared" si="213"/>
        <v/>
      </c>
      <c r="AB334" s="94" t="str">
        <f t="shared" si="214"/>
        <v/>
      </c>
      <c r="AC334" s="94" t="str">
        <f t="shared" si="215"/>
        <v/>
      </c>
      <c r="AD334" s="92" t="str">
        <f t="shared" si="216"/>
        <v/>
      </c>
      <c r="AE334" s="92">
        <f t="shared" si="217"/>
        <v>0</v>
      </c>
      <c r="AF334" s="97" t="str">
        <f t="shared" si="218"/>
        <v/>
      </c>
      <c r="AG334" s="92">
        <f t="shared" si="219"/>
        <v>0</v>
      </c>
      <c r="AH334" s="92">
        <f t="shared" si="220"/>
        <v>0</v>
      </c>
    </row>
    <row r="335" spans="1:34" x14ac:dyDescent="0.25">
      <c r="A335" s="92" t="str">
        <f t="shared" si="193"/>
        <v/>
      </c>
      <c r="B335" s="49">
        <v>8304</v>
      </c>
      <c r="C335" s="115" t="s">
        <v>547</v>
      </c>
      <c r="D335" s="94" t="str">
        <f t="shared" si="192"/>
        <v/>
      </c>
      <c r="E335" s="94" t="str">
        <f t="shared" si="194"/>
        <v/>
      </c>
      <c r="F335" s="94" t="str">
        <f t="shared" si="195"/>
        <v/>
      </c>
      <c r="G335" s="94" t="str">
        <f t="shared" si="196"/>
        <v/>
      </c>
      <c r="H335" s="94" t="str">
        <f t="shared" si="197"/>
        <v/>
      </c>
      <c r="I335" s="94" t="str">
        <f t="shared" si="198"/>
        <v/>
      </c>
      <c r="J335" s="94" t="str">
        <f t="shared" si="199"/>
        <v/>
      </c>
      <c r="K335" s="94" t="str">
        <f t="shared" si="200"/>
        <v/>
      </c>
      <c r="L335" s="94" t="str">
        <f t="shared" si="201"/>
        <v/>
      </c>
      <c r="M335" s="94" t="str">
        <f t="shared" si="202"/>
        <v/>
      </c>
      <c r="N335" s="94" t="str">
        <f t="shared" si="203"/>
        <v/>
      </c>
      <c r="O335" s="94" t="str">
        <f t="shared" si="189"/>
        <v/>
      </c>
      <c r="P335" s="94" t="str">
        <f t="shared" si="204"/>
        <v/>
      </c>
      <c r="Q335" s="94" t="str">
        <f t="shared" si="205"/>
        <v/>
      </c>
      <c r="R335" s="94" t="str">
        <f t="shared" si="206"/>
        <v/>
      </c>
      <c r="S335" s="94" t="str">
        <f t="shared" si="207"/>
        <v/>
      </c>
      <c r="T335" s="94" t="str">
        <f t="shared" si="208"/>
        <v/>
      </c>
      <c r="U335" s="94" t="str">
        <f t="shared" si="209"/>
        <v/>
      </c>
      <c r="V335" s="94" t="str">
        <f t="shared" si="210"/>
        <v/>
      </c>
      <c r="W335" s="94" t="str">
        <f t="shared" si="190"/>
        <v/>
      </c>
      <c r="X335" s="94" t="str">
        <f t="shared" si="211"/>
        <v/>
      </c>
      <c r="Y335" s="94" t="str">
        <f t="shared" si="212"/>
        <v/>
      </c>
      <c r="Z335" s="94" t="str">
        <f t="shared" si="191"/>
        <v/>
      </c>
      <c r="AA335" s="94" t="str">
        <f t="shared" si="213"/>
        <v/>
      </c>
      <c r="AB335" s="94" t="str">
        <f t="shared" si="214"/>
        <v/>
      </c>
      <c r="AC335" s="94" t="str">
        <f t="shared" si="215"/>
        <v/>
      </c>
      <c r="AD335" s="92" t="str">
        <f t="shared" si="216"/>
        <v/>
      </c>
      <c r="AE335" s="92">
        <f t="shared" si="217"/>
        <v>0</v>
      </c>
      <c r="AF335" s="97" t="str">
        <f t="shared" si="218"/>
        <v/>
      </c>
      <c r="AG335" s="92">
        <f t="shared" si="219"/>
        <v>0</v>
      </c>
      <c r="AH335" s="92">
        <f t="shared" si="220"/>
        <v>0</v>
      </c>
    </row>
    <row r="336" spans="1:34" x14ac:dyDescent="0.25">
      <c r="A336" s="92" t="str">
        <f t="shared" si="193"/>
        <v/>
      </c>
      <c r="B336" s="49">
        <v>2885</v>
      </c>
      <c r="C336" s="115" t="s">
        <v>548</v>
      </c>
      <c r="D336" s="94" t="str">
        <f t="shared" si="192"/>
        <v/>
      </c>
      <c r="E336" s="94" t="str">
        <f t="shared" si="194"/>
        <v/>
      </c>
      <c r="F336" s="94" t="str">
        <f t="shared" si="195"/>
        <v/>
      </c>
      <c r="G336" s="94" t="str">
        <f t="shared" si="196"/>
        <v/>
      </c>
      <c r="H336" s="94" t="str">
        <f t="shared" si="197"/>
        <v/>
      </c>
      <c r="I336" s="94" t="str">
        <f t="shared" si="198"/>
        <v/>
      </c>
      <c r="J336" s="94" t="str">
        <f t="shared" si="199"/>
        <v/>
      </c>
      <c r="K336" s="94" t="str">
        <f t="shared" si="200"/>
        <v/>
      </c>
      <c r="L336" s="94" t="str">
        <f t="shared" si="201"/>
        <v/>
      </c>
      <c r="M336" s="94" t="str">
        <f t="shared" si="202"/>
        <v/>
      </c>
      <c r="N336" s="94" t="str">
        <f t="shared" si="203"/>
        <v/>
      </c>
      <c r="O336" s="94" t="str">
        <f t="shared" si="189"/>
        <v/>
      </c>
      <c r="P336" s="94" t="str">
        <f t="shared" si="204"/>
        <v/>
      </c>
      <c r="Q336" s="94" t="str">
        <f t="shared" si="205"/>
        <v/>
      </c>
      <c r="R336" s="94" t="str">
        <f t="shared" si="206"/>
        <v/>
      </c>
      <c r="S336" s="94" t="str">
        <f t="shared" si="207"/>
        <v/>
      </c>
      <c r="T336" s="94" t="str">
        <f t="shared" si="208"/>
        <v/>
      </c>
      <c r="U336" s="94" t="str">
        <f t="shared" si="209"/>
        <v/>
      </c>
      <c r="V336" s="94" t="str">
        <f t="shared" si="210"/>
        <v/>
      </c>
      <c r="W336" s="94" t="str">
        <f t="shared" si="190"/>
        <v/>
      </c>
      <c r="X336" s="94" t="str">
        <f t="shared" si="211"/>
        <v/>
      </c>
      <c r="Y336" s="94" t="str">
        <f t="shared" si="212"/>
        <v/>
      </c>
      <c r="Z336" s="94" t="str">
        <f t="shared" si="191"/>
        <v/>
      </c>
      <c r="AA336" s="94" t="str">
        <f t="shared" si="213"/>
        <v/>
      </c>
      <c r="AB336" s="94" t="str">
        <f t="shared" si="214"/>
        <v/>
      </c>
      <c r="AC336" s="94" t="str">
        <f t="shared" si="215"/>
        <v/>
      </c>
      <c r="AD336" s="92" t="str">
        <f t="shared" si="216"/>
        <v/>
      </c>
      <c r="AE336" s="92">
        <f t="shared" si="217"/>
        <v>0</v>
      </c>
      <c r="AF336" s="97" t="str">
        <f t="shared" si="218"/>
        <v/>
      </c>
      <c r="AG336" s="92">
        <f t="shared" si="219"/>
        <v>0</v>
      </c>
      <c r="AH336" s="92">
        <f t="shared" si="220"/>
        <v>0</v>
      </c>
    </row>
    <row r="337" spans="1:34" x14ac:dyDescent="0.25">
      <c r="A337" s="92" t="str">
        <f t="shared" si="193"/>
        <v/>
      </c>
      <c r="B337" s="49">
        <v>5310</v>
      </c>
      <c r="C337" s="115" t="s">
        <v>549</v>
      </c>
      <c r="D337" s="94" t="str">
        <f t="shared" si="192"/>
        <v/>
      </c>
      <c r="E337" s="94" t="str">
        <f t="shared" si="194"/>
        <v/>
      </c>
      <c r="F337" s="94" t="str">
        <f t="shared" si="195"/>
        <v/>
      </c>
      <c r="G337" s="94" t="str">
        <f t="shared" si="196"/>
        <v/>
      </c>
      <c r="H337" s="94" t="str">
        <f t="shared" si="197"/>
        <v/>
      </c>
      <c r="I337" s="94" t="str">
        <f t="shared" si="198"/>
        <v/>
      </c>
      <c r="J337" s="94" t="str">
        <f t="shared" si="199"/>
        <v/>
      </c>
      <c r="K337" s="94" t="str">
        <f t="shared" si="200"/>
        <v/>
      </c>
      <c r="L337" s="94" t="str">
        <f t="shared" si="201"/>
        <v/>
      </c>
      <c r="M337" s="94" t="str">
        <f t="shared" si="202"/>
        <v/>
      </c>
      <c r="N337" s="94" t="str">
        <f t="shared" si="203"/>
        <v/>
      </c>
      <c r="O337" s="94" t="str">
        <f t="shared" si="189"/>
        <v/>
      </c>
      <c r="P337" s="94" t="str">
        <f t="shared" si="204"/>
        <v/>
      </c>
      <c r="Q337" s="94" t="str">
        <f t="shared" si="205"/>
        <v/>
      </c>
      <c r="R337" s="94" t="str">
        <f t="shared" si="206"/>
        <v/>
      </c>
      <c r="S337" s="94" t="str">
        <f t="shared" si="207"/>
        <v/>
      </c>
      <c r="T337" s="94" t="str">
        <f t="shared" si="208"/>
        <v/>
      </c>
      <c r="U337" s="94" t="str">
        <f t="shared" si="209"/>
        <v/>
      </c>
      <c r="V337" s="94" t="str">
        <f t="shared" si="210"/>
        <v/>
      </c>
      <c r="W337" s="94" t="str">
        <f t="shared" si="190"/>
        <v/>
      </c>
      <c r="X337" s="94" t="str">
        <f t="shared" si="211"/>
        <v/>
      </c>
      <c r="Y337" s="94" t="str">
        <f t="shared" si="212"/>
        <v/>
      </c>
      <c r="Z337" s="94" t="str">
        <f t="shared" si="191"/>
        <v/>
      </c>
      <c r="AA337" s="94" t="str">
        <f t="shared" si="213"/>
        <v/>
      </c>
      <c r="AB337" s="94" t="str">
        <f t="shared" si="214"/>
        <v/>
      </c>
      <c r="AC337" s="94" t="str">
        <f t="shared" si="215"/>
        <v/>
      </c>
      <c r="AD337" s="92" t="str">
        <f t="shared" si="216"/>
        <v/>
      </c>
      <c r="AE337" s="92">
        <f t="shared" si="217"/>
        <v>0</v>
      </c>
      <c r="AF337" s="97" t="str">
        <f t="shared" si="218"/>
        <v/>
      </c>
      <c r="AG337" s="92">
        <f t="shared" si="219"/>
        <v>0</v>
      </c>
      <c r="AH337" s="92">
        <f t="shared" si="220"/>
        <v>0</v>
      </c>
    </row>
    <row r="338" spans="1:34" x14ac:dyDescent="0.25">
      <c r="A338" s="92" t="str">
        <f t="shared" si="193"/>
        <v/>
      </c>
      <c r="B338" s="49">
        <v>3033</v>
      </c>
      <c r="C338" s="115" t="s">
        <v>550</v>
      </c>
      <c r="D338" s="94" t="str">
        <f t="shared" si="192"/>
        <v/>
      </c>
      <c r="E338" s="94" t="str">
        <f t="shared" si="194"/>
        <v/>
      </c>
      <c r="F338" s="94" t="str">
        <f t="shared" si="195"/>
        <v/>
      </c>
      <c r="G338" s="94" t="str">
        <f t="shared" si="196"/>
        <v/>
      </c>
      <c r="H338" s="94" t="str">
        <f t="shared" si="197"/>
        <v/>
      </c>
      <c r="I338" s="94" t="str">
        <f t="shared" si="198"/>
        <v/>
      </c>
      <c r="J338" s="94" t="str">
        <f t="shared" si="199"/>
        <v/>
      </c>
      <c r="K338" s="94" t="str">
        <f t="shared" si="200"/>
        <v/>
      </c>
      <c r="L338" s="94" t="str">
        <f t="shared" si="201"/>
        <v/>
      </c>
      <c r="M338" s="94" t="str">
        <f t="shared" si="202"/>
        <v/>
      </c>
      <c r="N338" s="94" t="str">
        <f t="shared" si="203"/>
        <v/>
      </c>
      <c r="O338" s="94" t="str">
        <f t="shared" si="189"/>
        <v/>
      </c>
      <c r="P338" s="94" t="str">
        <f t="shared" si="204"/>
        <v/>
      </c>
      <c r="Q338" s="94" t="str">
        <f t="shared" si="205"/>
        <v/>
      </c>
      <c r="R338" s="94" t="str">
        <f t="shared" si="206"/>
        <v/>
      </c>
      <c r="S338" s="94" t="str">
        <f t="shared" si="207"/>
        <v/>
      </c>
      <c r="T338" s="94" t="str">
        <f t="shared" si="208"/>
        <v/>
      </c>
      <c r="U338" s="94" t="str">
        <f t="shared" si="209"/>
        <v/>
      </c>
      <c r="V338" s="94" t="str">
        <f t="shared" si="210"/>
        <v/>
      </c>
      <c r="W338" s="94" t="str">
        <f t="shared" si="190"/>
        <v/>
      </c>
      <c r="X338" s="94" t="str">
        <f t="shared" si="211"/>
        <v/>
      </c>
      <c r="Y338" s="94" t="str">
        <f t="shared" si="212"/>
        <v/>
      </c>
      <c r="Z338" s="94" t="str">
        <f t="shared" si="191"/>
        <v/>
      </c>
      <c r="AA338" s="94" t="str">
        <f t="shared" si="213"/>
        <v/>
      </c>
      <c r="AB338" s="94" t="str">
        <f t="shared" si="214"/>
        <v/>
      </c>
      <c r="AC338" s="94" t="str">
        <f t="shared" si="215"/>
        <v/>
      </c>
      <c r="AD338" s="92" t="str">
        <f t="shared" si="216"/>
        <v/>
      </c>
      <c r="AE338" s="92">
        <f t="shared" si="217"/>
        <v>0</v>
      </c>
      <c r="AF338" s="97" t="str">
        <f t="shared" si="218"/>
        <v/>
      </c>
      <c r="AG338" s="92">
        <f t="shared" si="219"/>
        <v>0</v>
      </c>
      <c r="AH338" s="92">
        <f t="shared" si="220"/>
        <v>0</v>
      </c>
    </row>
    <row r="339" spans="1:34" x14ac:dyDescent="0.25">
      <c r="A339" s="92" t="str">
        <f t="shared" si="193"/>
        <v/>
      </c>
      <c r="B339" s="49">
        <v>5397</v>
      </c>
      <c r="C339" s="115" t="s">
        <v>552</v>
      </c>
      <c r="D339" s="94" t="str">
        <f t="shared" si="192"/>
        <v/>
      </c>
      <c r="E339" s="94" t="str">
        <f t="shared" si="194"/>
        <v/>
      </c>
      <c r="F339" s="94" t="str">
        <f t="shared" si="195"/>
        <v/>
      </c>
      <c r="G339" s="94" t="str">
        <f t="shared" si="196"/>
        <v/>
      </c>
      <c r="H339" s="94" t="str">
        <f t="shared" si="197"/>
        <v/>
      </c>
      <c r="I339" s="94" t="str">
        <f t="shared" si="198"/>
        <v/>
      </c>
      <c r="J339" s="94" t="str">
        <f t="shared" si="199"/>
        <v/>
      </c>
      <c r="K339" s="94" t="str">
        <f t="shared" si="200"/>
        <v/>
      </c>
      <c r="L339" s="94" t="str">
        <f t="shared" si="201"/>
        <v/>
      </c>
      <c r="M339" s="94" t="str">
        <f t="shared" si="202"/>
        <v/>
      </c>
      <c r="N339" s="94" t="str">
        <f t="shared" si="203"/>
        <v/>
      </c>
      <c r="O339" s="94" t="str">
        <f t="shared" si="189"/>
        <v/>
      </c>
      <c r="P339" s="94" t="str">
        <f t="shared" si="204"/>
        <v/>
      </c>
      <c r="Q339" s="94" t="str">
        <f t="shared" si="205"/>
        <v/>
      </c>
      <c r="R339" s="94" t="str">
        <f t="shared" si="206"/>
        <v/>
      </c>
      <c r="S339" s="94" t="str">
        <f t="shared" si="207"/>
        <v/>
      </c>
      <c r="T339" s="94" t="str">
        <f t="shared" si="208"/>
        <v/>
      </c>
      <c r="U339" s="94" t="str">
        <f t="shared" si="209"/>
        <v/>
      </c>
      <c r="V339" s="94" t="str">
        <f t="shared" si="210"/>
        <v/>
      </c>
      <c r="W339" s="94" t="str">
        <f t="shared" si="190"/>
        <v/>
      </c>
      <c r="X339" s="94" t="str">
        <f t="shared" si="211"/>
        <v/>
      </c>
      <c r="Y339" s="94" t="str">
        <f t="shared" si="212"/>
        <v/>
      </c>
      <c r="Z339" s="94" t="str">
        <f t="shared" si="191"/>
        <v/>
      </c>
      <c r="AA339" s="94" t="str">
        <f t="shared" si="213"/>
        <v/>
      </c>
      <c r="AB339" s="94" t="str">
        <f t="shared" si="214"/>
        <v/>
      </c>
      <c r="AC339" s="94" t="str">
        <f t="shared" si="215"/>
        <v/>
      </c>
      <c r="AD339" s="92" t="str">
        <f t="shared" si="216"/>
        <v/>
      </c>
      <c r="AE339" s="92">
        <f t="shared" si="217"/>
        <v>0</v>
      </c>
      <c r="AF339" s="97" t="str">
        <f t="shared" si="218"/>
        <v/>
      </c>
      <c r="AG339" s="92">
        <f t="shared" si="219"/>
        <v>0</v>
      </c>
      <c r="AH339" s="92">
        <f t="shared" si="220"/>
        <v>0</v>
      </c>
    </row>
    <row r="340" spans="1:34" x14ac:dyDescent="0.25">
      <c r="A340" s="92" t="str">
        <f t="shared" si="193"/>
        <v/>
      </c>
      <c r="B340" s="49">
        <v>2741</v>
      </c>
      <c r="C340" s="115" t="s">
        <v>553</v>
      </c>
      <c r="D340" s="94" t="str">
        <f t="shared" si="192"/>
        <v/>
      </c>
      <c r="E340" s="94" t="str">
        <f t="shared" si="194"/>
        <v/>
      </c>
      <c r="F340" s="94" t="str">
        <f t="shared" si="195"/>
        <v/>
      </c>
      <c r="G340" s="94" t="str">
        <f t="shared" si="196"/>
        <v/>
      </c>
      <c r="H340" s="94" t="str">
        <f t="shared" si="197"/>
        <v/>
      </c>
      <c r="I340" s="94" t="str">
        <f t="shared" si="198"/>
        <v/>
      </c>
      <c r="J340" s="94" t="str">
        <f t="shared" si="199"/>
        <v/>
      </c>
      <c r="K340" s="94" t="str">
        <f t="shared" si="200"/>
        <v/>
      </c>
      <c r="L340" s="94" t="str">
        <f t="shared" si="201"/>
        <v/>
      </c>
      <c r="M340" s="94" t="str">
        <f t="shared" si="202"/>
        <v/>
      </c>
      <c r="N340" s="94" t="str">
        <f t="shared" si="203"/>
        <v/>
      </c>
      <c r="O340" s="94" t="str">
        <f>IFERROR(VLOOKUP($B340,_1aw12,3,FALSE),"")</f>
        <v/>
      </c>
      <c r="P340" s="94" t="str">
        <f t="shared" si="204"/>
        <v/>
      </c>
      <c r="Q340" s="94" t="str">
        <f t="shared" si="205"/>
        <v/>
      </c>
      <c r="R340" s="94" t="str">
        <f t="shared" si="206"/>
        <v/>
      </c>
      <c r="S340" s="94" t="str">
        <f t="shared" si="207"/>
        <v/>
      </c>
      <c r="T340" s="94" t="str">
        <f t="shared" si="208"/>
        <v/>
      </c>
      <c r="U340" s="94" t="str">
        <f t="shared" si="209"/>
        <v/>
      </c>
      <c r="V340" s="94" t="str">
        <f t="shared" si="210"/>
        <v/>
      </c>
      <c r="W340" s="94" t="str">
        <f>IFERROR(VLOOKUP($B340,_1aw20,3,FALSE),"")</f>
        <v/>
      </c>
      <c r="X340" s="94" t="str">
        <f t="shared" si="211"/>
        <v/>
      </c>
      <c r="Y340" s="94" t="str">
        <f t="shared" si="212"/>
        <v/>
      </c>
      <c r="Z340" s="94" t="str">
        <f>IFERROR(VLOOKUP($B340,_1aw23,3,FALSE),"")</f>
        <v/>
      </c>
      <c r="AA340" s="94" t="str">
        <f t="shared" si="213"/>
        <v/>
      </c>
      <c r="AB340" s="94" t="str">
        <f t="shared" si="214"/>
        <v/>
      </c>
      <c r="AC340" s="94" t="str">
        <f t="shared" si="215"/>
        <v/>
      </c>
      <c r="AD340" s="92" t="str">
        <f t="shared" si="216"/>
        <v/>
      </c>
      <c r="AE340" s="92">
        <f t="shared" si="217"/>
        <v>0</v>
      </c>
      <c r="AF340" s="97" t="str">
        <f t="shared" si="218"/>
        <v/>
      </c>
      <c r="AG340" s="92">
        <f t="shared" si="219"/>
        <v>0</v>
      </c>
      <c r="AH340" s="92">
        <f t="shared" si="220"/>
        <v>0</v>
      </c>
    </row>
    <row r="341" spans="1:34" x14ac:dyDescent="0.25">
      <c r="A341" s="92" t="str">
        <f t="shared" si="193"/>
        <v/>
      </c>
      <c r="B341" s="49">
        <v>5137</v>
      </c>
      <c r="C341" s="115" t="s">
        <v>554</v>
      </c>
      <c r="D341" s="94" t="str">
        <f t="shared" si="192"/>
        <v/>
      </c>
      <c r="E341" s="94" t="str">
        <f t="shared" si="194"/>
        <v/>
      </c>
      <c r="F341" s="94" t="str">
        <f t="shared" si="195"/>
        <v/>
      </c>
      <c r="G341" s="94" t="str">
        <f t="shared" si="196"/>
        <v/>
      </c>
      <c r="H341" s="94" t="str">
        <f t="shared" si="197"/>
        <v/>
      </c>
      <c r="I341" s="94" t="str">
        <f t="shared" si="198"/>
        <v/>
      </c>
      <c r="J341" s="94" t="str">
        <f t="shared" si="199"/>
        <v/>
      </c>
      <c r="K341" s="94" t="str">
        <f t="shared" si="200"/>
        <v/>
      </c>
      <c r="L341" s="94" t="str">
        <f t="shared" si="201"/>
        <v/>
      </c>
      <c r="M341" s="94" t="str">
        <f t="shared" si="202"/>
        <v/>
      </c>
      <c r="N341" s="94" t="str">
        <f t="shared" si="203"/>
        <v/>
      </c>
      <c r="O341" s="94" t="str">
        <f t="shared" ref="O341:O346" si="221">IFERROR(VLOOKUP($B341,_1aw12,2,FALSE),"")</f>
        <v/>
      </c>
      <c r="P341" s="94" t="str">
        <f t="shared" si="204"/>
        <v/>
      </c>
      <c r="Q341" s="94" t="str">
        <f t="shared" si="205"/>
        <v/>
      </c>
      <c r="R341" s="94" t="str">
        <f t="shared" si="206"/>
        <v/>
      </c>
      <c r="S341" s="94" t="str">
        <f t="shared" si="207"/>
        <v/>
      </c>
      <c r="T341" s="94" t="str">
        <f t="shared" si="208"/>
        <v/>
      </c>
      <c r="U341" s="94" t="str">
        <f t="shared" si="209"/>
        <v/>
      </c>
      <c r="V341" s="94" t="str">
        <f t="shared" si="210"/>
        <v/>
      </c>
      <c r="W341" s="94" t="str">
        <f t="shared" ref="W341:W346" si="222">IFERROR(VLOOKUP($B341,_1aw20,2,FALSE),"")</f>
        <v/>
      </c>
      <c r="X341" s="94" t="str">
        <f t="shared" si="211"/>
        <v/>
      </c>
      <c r="Y341" s="94" t="str">
        <f t="shared" si="212"/>
        <v/>
      </c>
      <c r="Z341" s="94" t="str">
        <f t="shared" ref="Z341:Z346" si="223">IFERROR(VLOOKUP($B341,_1aw23,2,FALSE),"")</f>
        <v/>
      </c>
      <c r="AA341" s="94" t="str">
        <f t="shared" si="213"/>
        <v/>
      </c>
      <c r="AB341" s="94" t="str">
        <f t="shared" si="214"/>
        <v/>
      </c>
      <c r="AC341" s="94" t="str">
        <f t="shared" si="215"/>
        <v/>
      </c>
      <c r="AD341" s="92" t="str">
        <f t="shared" si="216"/>
        <v/>
      </c>
      <c r="AE341" s="92">
        <f t="shared" si="217"/>
        <v>0</v>
      </c>
      <c r="AF341" s="97" t="str">
        <f t="shared" si="218"/>
        <v/>
      </c>
      <c r="AG341" s="92">
        <f t="shared" si="219"/>
        <v>0</v>
      </c>
      <c r="AH341" s="92">
        <f t="shared" si="220"/>
        <v>0</v>
      </c>
    </row>
    <row r="342" spans="1:34" x14ac:dyDescent="0.25">
      <c r="A342" s="92" t="str">
        <f t="shared" si="193"/>
        <v/>
      </c>
      <c r="B342" s="49">
        <v>7532</v>
      </c>
      <c r="C342" s="115" t="s">
        <v>555</v>
      </c>
      <c r="D342" s="94" t="str">
        <f t="shared" si="192"/>
        <v/>
      </c>
      <c r="E342" s="94" t="str">
        <f t="shared" si="194"/>
        <v/>
      </c>
      <c r="F342" s="94" t="str">
        <f t="shared" si="195"/>
        <v/>
      </c>
      <c r="G342" s="94" t="str">
        <f t="shared" si="196"/>
        <v/>
      </c>
      <c r="H342" s="94" t="str">
        <f t="shared" si="197"/>
        <v/>
      </c>
      <c r="I342" s="94" t="str">
        <f t="shared" si="198"/>
        <v/>
      </c>
      <c r="J342" s="94" t="str">
        <f t="shared" si="199"/>
        <v/>
      </c>
      <c r="K342" s="94" t="str">
        <f t="shared" si="200"/>
        <v/>
      </c>
      <c r="L342" s="94" t="str">
        <f t="shared" si="201"/>
        <v/>
      </c>
      <c r="M342" s="94" t="str">
        <f t="shared" si="202"/>
        <v/>
      </c>
      <c r="N342" s="94" t="str">
        <f t="shared" si="203"/>
        <v/>
      </c>
      <c r="O342" s="94" t="str">
        <f t="shared" si="221"/>
        <v/>
      </c>
      <c r="P342" s="94" t="str">
        <f t="shared" si="204"/>
        <v/>
      </c>
      <c r="Q342" s="94" t="str">
        <f t="shared" si="205"/>
        <v/>
      </c>
      <c r="R342" s="94" t="str">
        <f t="shared" si="206"/>
        <v/>
      </c>
      <c r="S342" s="94" t="str">
        <f t="shared" si="207"/>
        <v/>
      </c>
      <c r="T342" s="94" t="str">
        <f t="shared" si="208"/>
        <v/>
      </c>
      <c r="U342" s="94" t="str">
        <f t="shared" si="209"/>
        <v/>
      </c>
      <c r="V342" s="94" t="str">
        <f t="shared" si="210"/>
        <v/>
      </c>
      <c r="W342" s="94" t="str">
        <f t="shared" si="222"/>
        <v/>
      </c>
      <c r="X342" s="94" t="str">
        <f t="shared" si="211"/>
        <v/>
      </c>
      <c r="Y342" s="94" t="str">
        <f t="shared" si="212"/>
        <v/>
      </c>
      <c r="Z342" s="94" t="str">
        <f t="shared" si="223"/>
        <v/>
      </c>
      <c r="AA342" s="94" t="str">
        <f t="shared" si="213"/>
        <v/>
      </c>
      <c r="AB342" s="94" t="str">
        <f t="shared" si="214"/>
        <v/>
      </c>
      <c r="AC342" s="94" t="str">
        <f t="shared" si="215"/>
        <v/>
      </c>
      <c r="AD342" s="92" t="str">
        <f t="shared" si="216"/>
        <v/>
      </c>
      <c r="AE342" s="92">
        <f t="shared" si="217"/>
        <v>0</v>
      </c>
      <c r="AF342" s="97" t="str">
        <f t="shared" si="218"/>
        <v/>
      </c>
      <c r="AG342" s="92">
        <f t="shared" si="219"/>
        <v>0</v>
      </c>
      <c r="AH342" s="92">
        <f t="shared" si="220"/>
        <v>0</v>
      </c>
    </row>
    <row r="343" spans="1:34" x14ac:dyDescent="0.25">
      <c r="A343" s="92" t="str">
        <f t="shared" si="193"/>
        <v/>
      </c>
      <c r="B343" s="49">
        <v>4505</v>
      </c>
      <c r="C343" s="115" t="s">
        <v>556</v>
      </c>
      <c r="D343" s="94" t="str">
        <f t="shared" si="192"/>
        <v/>
      </c>
      <c r="E343" s="94" t="str">
        <f t="shared" si="194"/>
        <v/>
      </c>
      <c r="F343" s="94" t="str">
        <f t="shared" si="195"/>
        <v/>
      </c>
      <c r="G343" s="94" t="str">
        <f t="shared" si="196"/>
        <v/>
      </c>
      <c r="H343" s="94" t="str">
        <f t="shared" si="197"/>
        <v/>
      </c>
      <c r="I343" s="94" t="str">
        <f t="shared" si="198"/>
        <v/>
      </c>
      <c r="J343" s="94" t="str">
        <f t="shared" si="199"/>
        <v/>
      </c>
      <c r="K343" s="94" t="str">
        <f t="shared" si="200"/>
        <v/>
      </c>
      <c r="L343" s="94" t="str">
        <f t="shared" si="201"/>
        <v/>
      </c>
      <c r="M343" s="94" t="str">
        <f t="shared" si="202"/>
        <v/>
      </c>
      <c r="N343" s="94" t="str">
        <f t="shared" si="203"/>
        <v/>
      </c>
      <c r="O343" s="94" t="str">
        <f t="shared" si="221"/>
        <v/>
      </c>
      <c r="P343" s="94" t="str">
        <f t="shared" si="204"/>
        <v/>
      </c>
      <c r="Q343" s="94" t="str">
        <f t="shared" si="205"/>
        <v/>
      </c>
      <c r="R343" s="94" t="str">
        <f t="shared" si="206"/>
        <v/>
      </c>
      <c r="S343" s="94" t="str">
        <f t="shared" si="207"/>
        <v/>
      </c>
      <c r="T343" s="94" t="str">
        <f t="shared" si="208"/>
        <v/>
      </c>
      <c r="U343" s="94" t="str">
        <f t="shared" si="209"/>
        <v/>
      </c>
      <c r="V343" s="94" t="str">
        <f t="shared" si="210"/>
        <v/>
      </c>
      <c r="W343" s="94" t="str">
        <f t="shared" si="222"/>
        <v/>
      </c>
      <c r="X343" s="94" t="str">
        <f t="shared" si="211"/>
        <v/>
      </c>
      <c r="Y343" s="94" t="str">
        <f t="shared" si="212"/>
        <v/>
      </c>
      <c r="Z343" s="94" t="str">
        <f t="shared" si="223"/>
        <v/>
      </c>
      <c r="AA343" s="94" t="str">
        <f t="shared" si="213"/>
        <v/>
      </c>
      <c r="AB343" s="94" t="str">
        <f t="shared" si="214"/>
        <v/>
      </c>
      <c r="AC343" s="94" t="str">
        <f t="shared" si="215"/>
        <v/>
      </c>
      <c r="AD343" s="92" t="str">
        <f t="shared" si="216"/>
        <v/>
      </c>
      <c r="AE343" s="92">
        <f t="shared" si="217"/>
        <v>0</v>
      </c>
      <c r="AF343" s="97" t="str">
        <f t="shared" si="218"/>
        <v/>
      </c>
      <c r="AG343" s="92">
        <f t="shared" si="219"/>
        <v>0</v>
      </c>
      <c r="AH343" s="92">
        <f t="shared" si="220"/>
        <v>0</v>
      </c>
    </row>
    <row r="344" spans="1:34" x14ac:dyDescent="0.25">
      <c r="A344" s="92" t="str">
        <f t="shared" si="193"/>
        <v/>
      </c>
      <c r="B344" s="49">
        <v>2753</v>
      </c>
      <c r="C344" s="115" t="s">
        <v>558</v>
      </c>
      <c r="D344" s="94" t="str">
        <f t="shared" si="192"/>
        <v/>
      </c>
      <c r="E344" s="94" t="str">
        <f t="shared" si="194"/>
        <v/>
      </c>
      <c r="F344" s="94" t="str">
        <f t="shared" si="195"/>
        <v/>
      </c>
      <c r="G344" s="94" t="str">
        <f t="shared" si="196"/>
        <v/>
      </c>
      <c r="H344" s="94" t="str">
        <f t="shared" si="197"/>
        <v/>
      </c>
      <c r="I344" s="94" t="str">
        <f t="shared" si="198"/>
        <v/>
      </c>
      <c r="J344" s="94" t="str">
        <f t="shared" si="199"/>
        <v/>
      </c>
      <c r="K344" s="94" t="str">
        <f t="shared" si="200"/>
        <v/>
      </c>
      <c r="L344" s="94" t="str">
        <f t="shared" si="201"/>
        <v/>
      </c>
      <c r="M344" s="94" t="str">
        <f t="shared" si="202"/>
        <v/>
      </c>
      <c r="N344" s="94" t="str">
        <f t="shared" si="203"/>
        <v/>
      </c>
      <c r="O344" s="94" t="str">
        <f t="shared" si="221"/>
        <v/>
      </c>
      <c r="P344" s="94" t="str">
        <f t="shared" si="204"/>
        <v/>
      </c>
      <c r="Q344" s="94" t="str">
        <f t="shared" si="205"/>
        <v/>
      </c>
      <c r="R344" s="94" t="str">
        <f t="shared" si="206"/>
        <v/>
      </c>
      <c r="S344" s="94" t="str">
        <f t="shared" si="207"/>
        <v/>
      </c>
      <c r="T344" s="94" t="str">
        <f t="shared" si="208"/>
        <v/>
      </c>
      <c r="U344" s="94" t="str">
        <f t="shared" si="209"/>
        <v/>
      </c>
      <c r="V344" s="94" t="str">
        <f t="shared" si="210"/>
        <v/>
      </c>
      <c r="W344" s="94" t="str">
        <f t="shared" si="222"/>
        <v/>
      </c>
      <c r="X344" s="94" t="str">
        <f t="shared" si="211"/>
        <v/>
      </c>
      <c r="Y344" s="94" t="str">
        <f t="shared" si="212"/>
        <v/>
      </c>
      <c r="Z344" s="94" t="str">
        <f t="shared" si="223"/>
        <v/>
      </c>
      <c r="AA344" s="94" t="str">
        <f t="shared" si="213"/>
        <v/>
      </c>
      <c r="AB344" s="94" t="str">
        <f t="shared" si="214"/>
        <v/>
      </c>
      <c r="AC344" s="94" t="str">
        <f t="shared" si="215"/>
        <v/>
      </c>
      <c r="AD344" s="92" t="str">
        <f t="shared" si="216"/>
        <v/>
      </c>
      <c r="AE344" s="92">
        <f t="shared" si="217"/>
        <v>0</v>
      </c>
      <c r="AF344" s="97" t="str">
        <f t="shared" si="218"/>
        <v/>
      </c>
      <c r="AG344" s="92">
        <f t="shared" si="219"/>
        <v>0</v>
      </c>
      <c r="AH344" s="92">
        <f t="shared" si="220"/>
        <v>0</v>
      </c>
    </row>
    <row r="345" spans="1:34" x14ac:dyDescent="0.25">
      <c r="A345" s="92" t="str">
        <f t="shared" si="193"/>
        <v/>
      </c>
      <c r="B345" s="49">
        <v>1697</v>
      </c>
      <c r="C345" s="115" t="s">
        <v>561</v>
      </c>
      <c r="D345" s="94" t="str">
        <f t="shared" si="192"/>
        <v/>
      </c>
      <c r="E345" s="94" t="str">
        <f t="shared" si="194"/>
        <v/>
      </c>
      <c r="F345" s="94" t="str">
        <f t="shared" si="195"/>
        <v/>
      </c>
      <c r="G345" s="94" t="str">
        <f t="shared" si="196"/>
        <v/>
      </c>
      <c r="H345" s="94" t="str">
        <f t="shared" si="197"/>
        <v/>
      </c>
      <c r="I345" s="94" t="str">
        <f t="shared" si="198"/>
        <v/>
      </c>
      <c r="J345" s="94" t="str">
        <f t="shared" si="199"/>
        <v/>
      </c>
      <c r="K345" s="94" t="str">
        <f t="shared" si="200"/>
        <v/>
      </c>
      <c r="L345" s="94" t="str">
        <f t="shared" si="201"/>
        <v/>
      </c>
      <c r="M345" s="94" t="str">
        <f t="shared" si="202"/>
        <v/>
      </c>
      <c r="N345" s="94" t="str">
        <f t="shared" si="203"/>
        <v/>
      </c>
      <c r="O345" s="94" t="str">
        <f t="shared" si="221"/>
        <v/>
      </c>
      <c r="P345" s="94" t="str">
        <f t="shared" si="204"/>
        <v/>
      </c>
      <c r="Q345" s="94" t="str">
        <f t="shared" si="205"/>
        <v/>
      </c>
      <c r="R345" s="94" t="str">
        <f t="shared" si="206"/>
        <v/>
      </c>
      <c r="S345" s="94" t="str">
        <f t="shared" si="207"/>
        <v/>
      </c>
      <c r="T345" s="94" t="str">
        <f t="shared" si="208"/>
        <v/>
      </c>
      <c r="U345" s="94" t="str">
        <f t="shared" si="209"/>
        <v/>
      </c>
      <c r="V345" s="94" t="str">
        <f t="shared" si="210"/>
        <v/>
      </c>
      <c r="W345" s="94" t="str">
        <f t="shared" si="222"/>
        <v/>
      </c>
      <c r="X345" s="94" t="str">
        <f t="shared" si="211"/>
        <v/>
      </c>
      <c r="Y345" s="94" t="str">
        <f t="shared" si="212"/>
        <v/>
      </c>
      <c r="Z345" s="94" t="str">
        <f t="shared" si="223"/>
        <v/>
      </c>
      <c r="AA345" s="94" t="str">
        <f t="shared" si="213"/>
        <v/>
      </c>
      <c r="AB345" s="94" t="str">
        <f t="shared" si="214"/>
        <v/>
      </c>
      <c r="AC345" s="94" t="str">
        <f t="shared" si="215"/>
        <v/>
      </c>
      <c r="AD345" s="92" t="str">
        <f t="shared" si="216"/>
        <v/>
      </c>
      <c r="AE345" s="92">
        <f t="shared" si="217"/>
        <v>0</v>
      </c>
      <c r="AF345" s="97" t="str">
        <f t="shared" si="218"/>
        <v/>
      </c>
      <c r="AG345" s="92">
        <f t="shared" si="219"/>
        <v>0</v>
      </c>
      <c r="AH345" s="92">
        <f t="shared" si="220"/>
        <v>0</v>
      </c>
    </row>
    <row r="346" spans="1:34" x14ac:dyDescent="0.25">
      <c r="A346" s="92" t="str">
        <f t="shared" si="193"/>
        <v/>
      </c>
      <c r="B346" s="49">
        <v>3010</v>
      </c>
      <c r="C346" s="115" t="s">
        <v>562</v>
      </c>
      <c r="D346" s="94" t="str">
        <f t="shared" si="192"/>
        <v/>
      </c>
      <c r="E346" s="94" t="str">
        <f t="shared" si="194"/>
        <v/>
      </c>
      <c r="F346" s="94" t="str">
        <f t="shared" si="195"/>
        <v/>
      </c>
      <c r="G346" s="94" t="str">
        <f t="shared" si="196"/>
        <v/>
      </c>
      <c r="H346" s="94" t="str">
        <f t="shared" si="197"/>
        <v/>
      </c>
      <c r="I346" s="94" t="str">
        <f t="shared" si="198"/>
        <v/>
      </c>
      <c r="J346" s="94" t="str">
        <f t="shared" si="199"/>
        <v/>
      </c>
      <c r="K346" s="94" t="str">
        <f t="shared" si="200"/>
        <v/>
      </c>
      <c r="L346" s="94" t="str">
        <f t="shared" si="201"/>
        <v/>
      </c>
      <c r="M346" s="94" t="str">
        <f t="shared" si="202"/>
        <v/>
      </c>
      <c r="N346" s="94" t="str">
        <f t="shared" si="203"/>
        <v/>
      </c>
      <c r="O346" s="94" t="str">
        <f t="shared" si="221"/>
        <v/>
      </c>
      <c r="P346" s="94" t="str">
        <f t="shared" si="204"/>
        <v/>
      </c>
      <c r="Q346" s="94" t="str">
        <f t="shared" si="205"/>
        <v/>
      </c>
      <c r="R346" s="94" t="str">
        <f t="shared" si="206"/>
        <v/>
      </c>
      <c r="S346" s="94" t="str">
        <f t="shared" si="207"/>
        <v/>
      </c>
      <c r="T346" s="94" t="str">
        <f t="shared" si="208"/>
        <v/>
      </c>
      <c r="U346" s="94" t="str">
        <f t="shared" si="209"/>
        <v/>
      </c>
      <c r="V346" s="94" t="str">
        <f t="shared" si="210"/>
        <v/>
      </c>
      <c r="W346" s="94" t="str">
        <f t="shared" si="222"/>
        <v/>
      </c>
      <c r="X346" s="94" t="str">
        <f t="shared" si="211"/>
        <v/>
      </c>
      <c r="Y346" s="94" t="str">
        <f t="shared" si="212"/>
        <v/>
      </c>
      <c r="Z346" s="94" t="str">
        <f t="shared" si="223"/>
        <v/>
      </c>
      <c r="AA346" s="94" t="str">
        <f t="shared" si="213"/>
        <v/>
      </c>
      <c r="AB346" s="94" t="str">
        <f t="shared" si="214"/>
        <v/>
      </c>
      <c r="AC346" s="94" t="str">
        <f t="shared" si="215"/>
        <v/>
      </c>
      <c r="AD346" s="92" t="str">
        <f t="shared" si="216"/>
        <v/>
      </c>
      <c r="AE346" s="92">
        <f t="shared" si="217"/>
        <v>0</v>
      </c>
      <c r="AF346" s="97" t="str">
        <f t="shared" si="218"/>
        <v/>
      </c>
      <c r="AG346" s="92">
        <f t="shared" si="219"/>
        <v>0</v>
      </c>
      <c r="AH346" s="92">
        <f t="shared" si="220"/>
        <v>0</v>
      </c>
    </row>
    <row r="347" spans="1:34" x14ac:dyDescent="0.25">
      <c r="A347" s="92" t="str">
        <f t="shared" si="193"/>
        <v/>
      </c>
      <c r="B347" s="49">
        <v>3685</v>
      </c>
      <c r="C347" s="115" t="s">
        <v>563</v>
      </c>
      <c r="D347" s="94" t="str">
        <f t="shared" si="192"/>
        <v/>
      </c>
      <c r="E347" s="94" t="str">
        <f t="shared" si="194"/>
        <v/>
      </c>
      <c r="F347" s="94" t="str">
        <f t="shared" si="195"/>
        <v/>
      </c>
      <c r="G347" s="94" t="str">
        <f t="shared" si="196"/>
        <v/>
      </c>
      <c r="H347" s="94" t="str">
        <f t="shared" si="197"/>
        <v/>
      </c>
      <c r="I347" s="94" t="str">
        <f t="shared" si="198"/>
        <v/>
      </c>
      <c r="J347" s="94" t="str">
        <f t="shared" si="199"/>
        <v/>
      </c>
      <c r="K347" s="94" t="str">
        <f t="shared" si="200"/>
        <v/>
      </c>
      <c r="L347" s="94" t="str">
        <f t="shared" si="201"/>
        <v/>
      </c>
      <c r="M347" s="94" t="str">
        <f t="shared" si="202"/>
        <v/>
      </c>
      <c r="N347" s="94" t="str">
        <f t="shared" si="203"/>
        <v/>
      </c>
      <c r="O347" s="94" t="str">
        <f>IFERROR(VLOOKUP($B347,_1aw12,3,FALSE),"")</f>
        <v/>
      </c>
      <c r="P347" s="94" t="str">
        <f t="shared" si="204"/>
        <v/>
      </c>
      <c r="Q347" s="94" t="str">
        <f t="shared" si="205"/>
        <v/>
      </c>
      <c r="R347" s="94" t="str">
        <f t="shared" si="206"/>
        <v/>
      </c>
      <c r="S347" s="94" t="str">
        <f t="shared" si="207"/>
        <v/>
      </c>
      <c r="T347" s="94" t="str">
        <f t="shared" si="208"/>
        <v/>
      </c>
      <c r="U347" s="94" t="str">
        <f t="shared" si="209"/>
        <v/>
      </c>
      <c r="V347" s="94" t="str">
        <f t="shared" si="210"/>
        <v/>
      </c>
      <c r="W347" s="94" t="str">
        <f>IFERROR(VLOOKUP($B347,_1aw20,3,FALSE),"")</f>
        <v/>
      </c>
      <c r="X347" s="94" t="str">
        <f t="shared" si="211"/>
        <v/>
      </c>
      <c r="Y347" s="94" t="str">
        <f t="shared" si="212"/>
        <v/>
      </c>
      <c r="Z347" s="94" t="str">
        <f>IFERROR(VLOOKUP($B347,_1aw23,3,FALSE),"")</f>
        <v/>
      </c>
      <c r="AA347" s="94" t="str">
        <f t="shared" si="213"/>
        <v/>
      </c>
      <c r="AB347" s="94" t="str">
        <f t="shared" si="214"/>
        <v/>
      </c>
      <c r="AC347" s="94" t="str">
        <f t="shared" si="215"/>
        <v/>
      </c>
      <c r="AD347" s="92" t="str">
        <f t="shared" si="216"/>
        <v/>
      </c>
      <c r="AE347" s="92">
        <f t="shared" si="217"/>
        <v>0</v>
      </c>
      <c r="AF347" s="97" t="str">
        <f t="shared" si="218"/>
        <v/>
      </c>
      <c r="AG347" s="92">
        <f t="shared" si="219"/>
        <v>0</v>
      </c>
      <c r="AH347" s="92">
        <f t="shared" si="220"/>
        <v>0</v>
      </c>
    </row>
    <row r="348" spans="1:34" x14ac:dyDescent="0.25">
      <c r="A348" s="92" t="str">
        <f t="shared" si="193"/>
        <v/>
      </c>
      <c r="B348" s="49">
        <v>2913</v>
      </c>
      <c r="C348" s="115" t="s">
        <v>565</v>
      </c>
      <c r="D348" s="94" t="str">
        <f t="shared" si="192"/>
        <v/>
      </c>
      <c r="E348" s="94" t="str">
        <f t="shared" si="194"/>
        <v/>
      </c>
      <c r="F348" s="94" t="str">
        <f t="shared" si="195"/>
        <v/>
      </c>
      <c r="G348" s="94" t="str">
        <f t="shared" si="196"/>
        <v/>
      </c>
      <c r="H348" s="94" t="str">
        <f t="shared" si="197"/>
        <v/>
      </c>
      <c r="I348" s="94" t="str">
        <f t="shared" si="198"/>
        <v/>
      </c>
      <c r="J348" s="94" t="str">
        <f t="shared" si="199"/>
        <v/>
      </c>
      <c r="K348" s="94" t="str">
        <f t="shared" si="200"/>
        <v/>
      </c>
      <c r="L348" s="94" t="str">
        <f t="shared" si="201"/>
        <v/>
      </c>
      <c r="M348" s="94" t="str">
        <f t="shared" si="202"/>
        <v/>
      </c>
      <c r="N348" s="94" t="str">
        <f t="shared" si="203"/>
        <v/>
      </c>
      <c r="O348" s="94" t="str">
        <f t="shared" ref="O348:O356" si="224">IFERROR(VLOOKUP($B348,_1aw12,2,FALSE),"")</f>
        <v/>
      </c>
      <c r="P348" s="94" t="str">
        <f t="shared" si="204"/>
        <v/>
      </c>
      <c r="Q348" s="94" t="str">
        <f t="shared" si="205"/>
        <v/>
      </c>
      <c r="R348" s="94" t="str">
        <f t="shared" si="206"/>
        <v/>
      </c>
      <c r="S348" s="94" t="str">
        <f t="shared" si="207"/>
        <v/>
      </c>
      <c r="T348" s="94" t="str">
        <f t="shared" si="208"/>
        <v/>
      </c>
      <c r="U348" s="94" t="str">
        <f t="shared" si="209"/>
        <v/>
      </c>
      <c r="V348" s="94" t="str">
        <f t="shared" si="210"/>
        <v/>
      </c>
      <c r="W348" s="94" t="str">
        <f t="shared" ref="W348:W356" si="225">IFERROR(VLOOKUP($B348,_1aw20,2,FALSE),"")</f>
        <v/>
      </c>
      <c r="X348" s="94" t="str">
        <f t="shared" si="211"/>
        <v/>
      </c>
      <c r="Y348" s="94" t="str">
        <f t="shared" si="212"/>
        <v/>
      </c>
      <c r="Z348" s="94" t="str">
        <f t="shared" ref="Z348:Z356" si="226">IFERROR(VLOOKUP($B348,_1aw23,2,FALSE),"")</f>
        <v/>
      </c>
      <c r="AA348" s="94" t="str">
        <f t="shared" si="213"/>
        <v/>
      </c>
      <c r="AB348" s="94" t="str">
        <f t="shared" si="214"/>
        <v/>
      </c>
      <c r="AC348" s="94" t="str">
        <f t="shared" si="215"/>
        <v/>
      </c>
      <c r="AD348" s="92" t="str">
        <f t="shared" si="216"/>
        <v/>
      </c>
      <c r="AE348" s="92">
        <f t="shared" si="217"/>
        <v>0</v>
      </c>
      <c r="AF348" s="97" t="str">
        <f t="shared" si="218"/>
        <v/>
      </c>
      <c r="AG348" s="92">
        <f t="shared" si="219"/>
        <v>0</v>
      </c>
      <c r="AH348" s="92">
        <f t="shared" si="220"/>
        <v>0</v>
      </c>
    </row>
    <row r="349" spans="1:34" x14ac:dyDescent="0.25">
      <c r="A349" s="92" t="str">
        <f t="shared" si="193"/>
        <v/>
      </c>
      <c r="B349" s="49">
        <v>7837</v>
      </c>
      <c r="C349" s="115" t="s">
        <v>567</v>
      </c>
      <c r="D349" s="94" t="str">
        <f t="shared" si="192"/>
        <v/>
      </c>
      <c r="E349" s="94" t="str">
        <f t="shared" si="194"/>
        <v/>
      </c>
      <c r="F349" s="94" t="str">
        <f t="shared" si="195"/>
        <v/>
      </c>
      <c r="G349" s="94" t="str">
        <f t="shared" si="196"/>
        <v/>
      </c>
      <c r="H349" s="94" t="str">
        <f t="shared" si="197"/>
        <v/>
      </c>
      <c r="I349" s="94" t="str">
        <f t="shared" si="198"/>
        <v/>
      </c>
      <c r="J349" s="94" t="str">
        <f t="shared" si="199"/>
        <v/>
      </c>
      <c r="K349" s="94" t="str">
        <f t="shared" si="200"/>
        <v/>
      </c>
      <c r="L349" s="94" t="str">
        <f t="shared" si="201"/>
        <v/>
      </c>
      <c r="M349" s="94" t="str">
        <f t="shared" si="202"/>
        <v/>
      </c>
      <c r="N349" s="94" t="str">
        <f t="shared" si="203"/>
        <v/>
      </c>
      <c r="O349" s="94" t="str">
        <f t="shared" si="224"/>
        <v/>
      </c>
      <c r="P349" s="94" t="str">
        <f t="shared" si="204"/>
        <v/>
      </c>
      <c r="Q349" s="94" t="str">
        <f t="shared" si="205"/>
        <v/>
      </c>
      <c r="R349" s="94" t="str">
        <f t="shared" si="206"/>
        <v/>
      </c>
      <c r="S349" s="94" t="str">
        <f t="shared" si="207"/>
        <v/>
      </c>
      <c r="T349" s="94" t="str">
        <f t="shared" si="208"/>
        <v/>
      </c>
      <c r="U349" s="94" t="str">
        <f t="shared" si="209"/>
        <v/>
      </c>
      <c r="V349" s="94" t="str">
        <f t="shared" si="210"/>
        <v/>
      </c>
      <c r="W349" s="94" t="str">
        <f t="shared" si="225"/>
        <v/>
      </c>
      <c r="X349" s="94" t="str">
        <f t="shared" si="211"/>
        <v/>
      </c>
      <c r="Y349" s="94" t="str">
        <f t="shared" si="212"/>
        <v/>
      </c>
      <c r="Z349" s="94" t="str">
        <f t="shared" si="226"/>
        <v/>
      </c>
      <c r="AA349" s="94" t="str">
        <f t="shared" si="213"/>
        <v/>
      </c>
      <c r="AB349" s="94" t="str">
        <f t="shared" si="214"/>
        <v/>
      </c>
      <c r="AC349" s="94" t="str">
        <f t="shared" si="215"/>
        <v/>
      </c>
      <c r="AD349" s="92" t="str">
        <f t="shared" si="216"/>
        <v/>
      </c>
      <c r="AE349" s="92">
        <f t="shared" si="217"/>
        <v>0</v>
      </c>
      <c r="AF349" s="97" t="str">
        <f t="shared" si="218"/>
        <v/>
      </c>
      <c r="AG349" s="92">
        <f t="shared" si="219"/>
        <v>0</v>
      </c>
      <c r="AH349" s="92">
        <f t="shared" si="220"/>
        <v>0</v>
      </c>
    </row>
    <row r="350" spans="1:34" x14ac:dyDescent="0.25">
      <c r="A350" s="92" t="str">
        <f t="shared" si="193"/>
        <v/>
      </c>
      <c r="B350" s="49">
        <v>4173</v>
      </c>
      <c r="C350" s="115" t="s">
        <v>568</v>
      </c>
      <c r="D350" s="94" t="str">
        <f t="shared" si="192"/>
        <v/>
      </c>
      <c r="E350" s="94" t="str">
        <f t="shared" si="194"/>
        <v/>
      </c>
      <c r="F350" s="94" t="str">
        <f t="shared" si="195"/>
        <v/>
      </c>
      <c r="G350" s="94" t="str">
        <f t="shared" si="196"/>
        <v/>
      </c>
      <c r="H350" s="94" t="str">
        <f t="shared" si="197"/>
        <v/>
      </c>
      <c r="I350" s="94" t="str">
        <f t="shared" si="198"/>
        <v/>
      </c>
      <c r="J350" s="94" t="str">
        <f t="shared" si="199"/>
        <v/>
      </c>
      <c r="K350" s="94" t="str">
        <f t="shared" si="200"/>
        <v/>
      </c>
      <c r="L350" s="94" t="str">
        <f t="shared" si="201"/>
        <v/>
      </c>
      <c r="M350" s="94" t="str">
        <f t="shared" si="202"/>
        <v/>
      </c>
      <c r="N350" s="94" t="str">
        <f t="shared" si="203"/>
        <v/>
      </c>
      <c r="O350" s="94" t="str">
        <f t="shared" si="224"/>
        <v/>
      </c>
      <c r="P350" s="94" t="str">
        <f t="shared" si="204"/>
        <v/>
      </c>
      <c r="Q350" s="94" t="str">
        <f t="shared" si="205"/>
        <v/>
      </c>
      <c r="R350" s="94" t="str">
        <f t="shared" si="206"/>
        <v/>
      </c>
      <c r="S350" s="94" t="str">
        <f t="shared" si="207"/>
        <v/>
      </c>
      <c r="T350" s="94" t="str">
        <f t="shared" si="208"/>
        <v/>
      </c>
      <c r="U350" s="94" t="str">
        <f t="shared" si="209"/>
        <v/>
      </c>
      <c r="V350" s="94" t="str">
        <f t="shared" si="210"/>
        <v/>
      </c>
      <c r="W350" s="94" t="str">
        <f t="shared" si="225"/>
        <v/>
      </c>
      <c r="X350" s="94" t="str">
        <f t="shared" si="211"/>
        <v/>
      </c>
      <c r="Y350" s="94" t="str">
        <f t="shared" si="212"/>
        <v/>
      </c>
      <c r="Z350" s="94" t="str">
        <f t="shared" si="226"/>
        <v/>
      </c>
      <c r="AA350" s="94" t="str">
        <f t="shared" si="213"/>
        <v/>
      </c>
      <c r="AB350" s="94" t="str">
        <f t="shared" si="214"/>
        <v/>
      </c>
      <c r="AC350" s="94" t="str">
        <f t="shared" si="215"/>
        <v/>
      </c>
      <c r="AD350" s="92" t="str">
        <f t="shared" si="216"/>
        <v/>
      </c>
      <c r="AE350" s="92">
        <f t="shared" si="217"/>
        <v>0</v>
      </c>
      <c r="AF350" s="97" t="str">
        <f t="shared" si="218"/>
        <v/>
      </c>
      <c r="AG350" s="92">
        <f t="shared" si="219"/>
        <v>0</v>
      </c>
      <c r="AH350" s="92">
        <f t="shared" si="220"/>
        <v>0</v>
      </c>
    </row>
    <row r="351" spans="1:34" x14ac:dyDescent="0.25">
      <c r="A351" s="92" t="str">
        <f t="shared" si="193"/>
        <v/>
      </c>
      <c r="B351" s="49">
        <v>3246</v>
      </c>
      <c r="C351" s="115" t="s">
        <v>569</v>
      </c>
      <c r="D351" s="94" t="str">
        <f t="shared" si="192"/>
        <v/>
      </c>
      <c r="E351" s="94" t="str">
        <f t="shared" si="194"/>
        <v/>
      </c>
      <c r="F351" s="94" t="str">
        <f t="shared" si="195"/>
        <v/>
      </c>
      <c r="G351" s="94" t="str">
        <f t="shared" si="196"/>
        <v/>
      </c>
      <c r="H351" s="94" t="str">
        <f t="shared" si="197"/>
        <v/>
      </c>
      <c r="I351" s="94" t="str">
        <f t="shared" si="198"/>
        <v/>
      </c>
      <c r="J351" s="94" t="str">
        <f t="shared" si="199"/>
        <v/>
      </c>
      <c r="K351" s="94" t="str">
        <f t="shared" si="200"/>
        <v/>
      </c>
      <c r="L351" s="94" t="str">
        <f t="shared" si="201"/>
        <v/>
      </c>
      <c r="M351" s="94" t="str">
        <f t="shared" si="202"/>
        <v/>
      </c>
      <c r="N351" s="94" t="str">
        <f t="shared" si="203"/>
        <v/>
      </c>
      <c r="O351" s="94" t="str">
        <f t="shared" si="224"/>
        <v/>
      </c>
      <c r="P351" s="94" t="str">
        <f t="shared" si="204"/>
        <v/>
      </c>
      <c r="Q351" s="94" t="str">
        <f t="shared" si="205"/>
        <v/>
      </c>
      <c r="R351" s="94" t="str">
        <f t="shared" si="206"/>
        <v/>
      </c>
      <c r="S351" s="94" t="str">
        <f t="shared" si="207"/>
        <v/>
      </c>
      <c r="T351" s="94" t="str">
        <f t="shared" si="208"/>
        <v/>
      </c>
      <c r="U351" s="94" t="str">
        <f t="shared" si="209"/>
        <v/>
      </c>
      <c r="V351" s="94" t="str">
        <f t="shared" si="210"/>
        <v/>
      </c>
      <c r="W351" s="94" t="str">
        <f t="shared" si="225"/>
        <v/>
      </c>
      <c r="X351" s="94" t="str">
        <f t="shared" si="211"/>
        <v/>
      </c>
      <c r="Y351" s="94" t="str">
        <f t="shared" si="212"/>
        <v/>
      </c>
      <c r="Z351" s="94" t="str">
        <f t="shared" si="226"/>
        <v/>
      </c>
      <c r="AA351" s="94" t="str">
        <f t="shared" si="213"/>
        <v/>
      </c>
      <c r="AB351" s="94" t="str">
        <f t="shared" si="214"/>
        <v/>
      </c>
      <c r="AC351" s="94" t="str">
        <f t="shared" si="215"/>
        <v/>
      </c>
      <c r="AD351" s="92" t="str">
        <f t="shared" si="216"/>
        <v/>
      </c>
      <c r="AE351" s="92">
        <f t="shared" si="217"/>
        <v>0</v>
      </c>
      <c r="AF351" s="97" t="str">
        <f t="shared" si="218"/>
        <v/>
      </c>
      <c r="AG351" s="92">
        <f t="shared" si="219"/>
        <v>0</v>
      </c>
      <c r="AH351" s="92">
        <f t="shared" si="220"/>
        <v>0</v>
      </c>
    </row>
    <row r="352" spans="1:34" x14ac:dyDescent="0.25">
      <c r="A352" s="92" t="str">
        <f t="shared" si="193"/>
        <v/>
      </c>
      <c r="B352" s="49">
        <v>7705</v>
      </c>
      <c r="C352" s="115" t="s">
        <v>573</v>
      </c>
      <c r="D352" s="94" t="str">
        <f t="shared" ref="D352:D383" si="227">IFERROR(VLOOKUP($B352,_1aw1,2,FALSE),"")</f>
        <v/>
      </c>
      <c r="E352" s="94" t="str">
        <f t="shared" si="194"/>
        <v/>
      </c>
      <c r="F352" s="94" t="str">
        <f t="shared" si="195"/>
        <v/>
      </c>
      <c r="G352" s="94" t="str">
        <f t="shared" si="196"/>
        <v/>
      </c>
      <c r="H352" s="94" t="str">
        <f t="shared" si="197"/>
        <v/>
      </c>
      <c r="I352" s="94" t="str">
        <f t="shared" si="198"/>
        <v/>
      </c>
      <c r="J352" s="94" t="str">
        <f t="shared" si="199"/>
        <v/>
      </c>
      <c r="K352" s="94" t="str">
        <f t="shared" si="200"/>
        <v/>
      </c>
      <c r="L352" s="94" t="str">
        <f t="shared" si="201"/>
        <v/>
      </c>
      <c r="M352" s="94" t="str">
        <f t="shared" si="202"/>
        <v/>
      </c>
      <c r="N352" s="94" t="str">
        <f t="shared" si="203"/>
        <v/>
      </c>
      <c r="O352" s="94" t="str">
        <f t="shared" si="224"/>
        <v/>
      </c>
      <c r="P352" s="94" t="str">
        <f t="shared" si="204"/>
        <v/>
      </c>
      <c r="Q352" s="94" t="str">
        <f t="shared" si="205"/>
        <v/>
      </c>
      <c r="R352" s="94" t="str">
        <f t="shared" si="206"/>
        <v/>
      </c>
      <c r="S352" s="94" t="str">
        <f t="shared" si="207"/>
        <v/>
      </c>
      <c r="T352" s="94" t="str">
        <f t="shared" si="208"/>
        <v/>
      </c>
      <c r="U352" s="94" t="str">
        <f t="shared" si="209"/>
        <v/>
      </c>
      <c r="V352" s="94" t="str">
        <f t="shared" si="210"/>
        <v/>
      </c>
      <c r="W352" s="94" t="str">
        <f t="shared" si="225"/>
        <v/>
      </c>
      <c r="X352" s="94" t="str">
        <f t="shared" si="211"/>
        <v/>
      </c>
      <c r="Y352" s="94" t="str">
        <f t="shared" si="212"/>
        <v/>
      </c>
      <c r="Z352" s="94" t="str">
        <f t="shared" si="226"/>
        <v/>
      </c>
      <c r="AA352" s="94" t="str">
        <f t="shared" si="213"/>
        <v/>
      </c>
      <c r="AB352" s="94" t="str">
        <f t="shared" si="214"/>
        <v/>
      </c>
      <c r="AC352" s="94" t="str">
        <f t="shared" si="215"/>
        <v/>
      </c>
      <c r="AD352" s="92" t="str">
        <f t="shared" si="216"/>
        <v/>
      </c>
      <c r="AE352" s="92">
        <f t="shared" si="217"/>
        <v>0</v>
      </c>
      <c r="AF352" s="97" t="str">
        <f t="shared" si="218"/>
        <v/>
      </c>
      <c r="AG352" s="92">
        <f t="shared" si="219"/>
        <v>0</v>
      </c>
      <c r="AH352" s="92">
        <f t="shared" si="220"/>
        <v>0</v>
      </c>
    </row>
    <row r="353" spans="1:34" x14ac:dyDescent="0.25">
      <c r="A353" s="92" t="str">
        <f t="shared" si="193"/>
        <v/>
      </c>
      <c r="B353" s="49">
        <v>4858</v>
      </c>
      <c r="C353" s="115" t="s">
        <v>574</v>
      </c>
      <c r="D353" s="94" t="str">
        <f t="shared" si="227"/>
        <v/>
      </c>
      <c r="E353" s="94" t="str">
        <f t="shared" si="194"/>
        <v/>
      </c>
      <c r="F353" s="94" t="str">
        <f t="shared" si="195"/>
        <v/>
      </c>
      <c r="G353" s="94" t="str">
        <f t="shared" si="196"/>
        <v/>
      </c>
      <c r="H353" s="94" t="str">
        <f t="shared" si="197"/>
        <v/>
      </c>
      <c r="I353" s="94" t="str">
        <f t="shared" si="198"/>
        <v/>
      </c>
      <c r="J353" s="94" t="str">
        <f t="shared" si="199"/>
        <v/>
      </c>
      <c r="K353" s="94" t="str">
        <f t="shared" si="200"/>
        <v/>
      </c>
      <c r="L353" s="94" t="str">
        <f t="shared" si="201"/>
        <v/>
      </c>
      <c r="M353" s="94" t="str">
        <f t="shared" si="202"/>
        <v/>
      </c>
      <c r="N353" s="94" t="str">
        <f t="shared" si="203"/>
        <v/>
      </c>
      <c r="O353" s="94" t="str">
        <f t="shared" si="224"/>
        <v/>
      </c>
      <c r="P353" s="94" t="str">
        <f t="shared" si="204"/>
        <v/>
      </c>
      <c r="Q353" s="94" t="str">
        <f t="shared" si="205"/>
        <v/>
      </c>
      <c r="R353" s="94" t="str">
        <f t="shared" si="206"/>
        <v/>
      </c>
      <c r="S353" s="94" t="str">
        <f t="shared" si="207"/>
        <v/>
      </c>
      <c r="T353" s="94" t="str">
        <f t="shared" si="208"/>
        <v/>
      </c>
      <c r="U353" s="94" t="str">
        <f t="shared" si="209"/>
        <v/>
      </c>
      <c r="V353" s="94" t="str">
        <f t="shared" si="210"/>
        <v/>
      </c>
      <c r="W353" s="94" t="str">
        <f t="shared" si="225"/>
        <v/>
      </c>
      <c r="X353" s="94" t="str">
        <f t="shared" si="211"/>
        <v/>
      </c>
      <c r="Y353" s="94" t="str">
        <f t="shared" si="212"/>
        <v/>
      </c>
      <c r="Z353" s="94" t="str">
        <f t="shared" si="226"/>
        <v/>
      </c>
      <c r="AA353" s="94" t="str">
        <f t="shared" si="213"/>
        <v/>
      </c>
      <c r="AB353" s="94" t="str">
        <f t="shared" si="214"/>
        <v/>
      </c>
      <c r="AC353" s="94" t="str">
        <f t="shared" si="215"/>
        <v/>
      </c>
      <c r="AD353" s="92" t="str">
        <f t="shared" si="216"/>
        <v/>
      </c>
      <c r="AE353" s="92">
        <f t="shared" si="217"/>
        <v>0</v>
      </c>
      <c r="AF353" s="97" t="str">
        <f t="shared" si="218"/>
        <v/>
      </c>
      <c r="AG353" s="92">
        <f t="shared" si="219"/>
        <v>0</v>
      </c>
      <c r="AH353" s="92">
        <f t="shared" si="220"/>
        <v>0</v>
      </c>
    </row>
    <row r="354" spans="1:34" x14ac:dyDescent="0.25">
      <c r="A354" s="92" t="str">
        <f t="shared" si="193"/>
        <v/>
      </c>
      <c r="B354" s="49">
        <v>3059</v>
      </c>
      <c r="C354" s="115" t="s">
        <v>575</v>
      </c>
      <c r="D354" s="94" t="str">
        <f t="shared" si="227"/>
        <v/>
      </c>
      <c r="E354" s="94" t="str">
        <f t="shared" si="194"/>
        <v/>
      </c>
      <c r="F354" s="94" t="str">
        <f t="shared" si="195"/>
        <v/>
      </c>
      <c r="G354" s="94" t="str">
        <f t="shared" si="196"/>
        <v/>
      </c>
      <c r="H354" s="94" t="str">
        <f t="shared" si="197"/>
        <v/>
      </c>
      <c r="I354" s="94" t="str">
        <f t="shared" si="198"/>
        <v/>
      </c>
      <c r="J354" s="94" t="str">
        <f t="shared" si="199"/>
        <v/>
      </c>
      <c r="K354" s="94" t="str">
        <f t="shared" si="200"/>
        <v/>
      </c>
      <c r="L354" s="94" t="str">
        <f t="shared" si="201"/>
        <v/>
      </c>
      <c r="M354" s="94" t="str">
        <f t="shared" si="202"/>
        <v/>
      </c>
      <c r="N354" s="94" t="str">
        <f t="shared" si="203"/>
        <v/>
      </c>
      <c r="O354" s="94" t="str">
        <f t="shared" si="224"/>
        <v/>
      </c>
      <c r="P354" s="94" t="str">
        <f t="shared" si="204"/>
        <v/>
      </c>
      <c r="Q354" s="94" t="str">
        <f t="shared" si="205"/>
        <v/>
      </c>
      <c r="R354" s="94" t="str">
        <f t="shared" si="206"/>
        <v/>
      </c>
      <c r="S354" s="94" t="str">
        <f t="shared" si="207"/>
        <v/>
      </c>
      <c r="T354" s="94" t="str">
        <f t="shared" si="208"/>
        <v/>
      </c>
      <c r="U354" s="94" t="str">
        <f t="shared" si="209"/>
        <v/>
      </c>
      <c r="V354" s="94" t="str">
        <f t="shared" si="210"/>
        <v/>
      </c>
      <c r="W354" s="94" t="str">
        <f t="shared" si="225"/>
        <v/>
      </c>
      <c r="X354" s="94" t="str">
        <f t="shared" si="211"/>
        <v/>
      </c>
      <c r="Y354" s="94" t="str">
        <f t="shared" si="212"/>
        <v/>
      </c>
      <c r="Z354" s="94" t="str">
        <f t="shared" si="226"/>
        <v/>
      </c>
      <c r="AA354" s="94" t="str">
        <f t="shared" si="213"/>
        <v/>
      </c>
      <c r="AB354" s="94" t="str">
        <f t="shared" si="214"/>
        <v/>
      </c>
      <c r="AC354" s="94" t="str">
        <f t="shared" si="215"/>
        <v/>
      </c>
      <c r="AD354" s="92" t="str">
        <f t="shared" si="216"/>
        <v/>
      </c>
      <c r="AE354" s="92">
        <f t="shared" si="217"/>
        <v>0</v>
      </c>
      <c r="AF354" s="97" t="str">
        <f t="shared" si="218"/>
        <v/>
      </c>
      <c r="AG354" s="92">
        <f t="shared" si="219"/>
        <v>0</v>
      </c>
      <c r="AH354" s="92">
        <f t="shared" si="220"/>
        <v>0</v>
      </c>
    </row>
    <row r="355" spans="1:34" x14ac:dyDescent="0.25">
      <c r="A355" s="92" t="str">
        <f t="shared" si="193"/>
        <v/>
      </c>
      <c r="B355" s="49">
        <v>3277</v>
      </c>
      <c r="C355" s="115" t="s">
        <v>576</v>
      </c>
      <c r="D355" s="94" t="str">
        <f t="shared" si="227"/>
        <v/>
      </c>
      <c r="E355" s="94" t="str">
        <f t="shared" si="194"/>
        <v/>
      </c>
      <c r="F355" s="94" t="str">
        <f t="shared" si="195"/>
        <v/>
      </c>
      <c r="G355" s="94" t="str">
        <f t="shared" si="196"/>
        <v/>
      </c>
      <c r="H355" s="94" t="str">
        <f t="shared" si="197"/>
        <v/>
      </c>
      <c r="I355" s="94" t="str">
        <f t="shared" si="198"/>
        <v/>
      </c>
      <c r="J355" s="94" t="str">
        <f t="shared" si="199"/>
        <v/>
      </c>
      <c r="K355" s="94" t="str">
        <f t="shared" si="200"/>
        <v/>
      </c>
      <c r="L355" s="94" t="str">
        <f t="shared" si="201"/>
        <v/>
      </c>
      <c r="M355" s="94" t="str">
        <f t="shared" si="202"/>
        <v/>
      </c>
      <c r="N355" s="94" t="str">
        <f t="shared" si="203"/>
        <v/>
      </c>
      <c r="O355" s="94" t="str">
        <f t="shared" si="224"/>
        <v/>
      </c>
      <c r="P355" s="94" t="str">
        <f t="shared" si="204"/>
        <v/>
      </c>
      <c r="Q355" s="94" t="str">
        <f t="shared" si="205"/>
        <v/>
      </c>
      <c r="R355" s="94" t="str">
        <f t="shared" si="206"/>
        <v/>
      </c>
      <c r="S355" s="94" t="str">
        <f t="shared" si="207"/>
        <v/>
      </c>
      <c r="T355" s="94" t="str">
        <f t="shared" si="208"/>
        <v/>
      </c>
      <c r="U355" s="94" t="str">
        <f t="shared" si="209"/>
        <v/>
      </c>
      <c r="V355" s="94" t="str">
        <f t="shared" si="210"/>
        <v/>
      </c>
      <c r="W355" s="94" t="str">
        <f t="shared" si="225"/>
        <v/>
      </c>
      <c r="X355" s="94" t="str">
        <f t="shared" si="211"/>
        <v/>
      </c>
      <c r="Y355" s="94" t="str">
        <f t="shared" si="212"/>
        <v/>
      </c>
      <c r="Z355" s="94" t="str">
        <f t="shared" si="226"/>
        <v/>
      </c>
      <c r="AA355" s="94" t="str">
        <f t="shared" si="213"/>
        <v/>
      </c>
      <c r="AB355" s="94" t="str">
        <f t="shared" si="214"/>
        <v/>
      </c>
      <c r="AC355" s="94" t="str">
        <f t="shared" si="215"/>
        <v/>
      </c>
      <c r="AD355" s="92" t="str">
        <f t="shared" si="216"/>
        <v/>
      </c>
      <c r="AE355" s="92">
        <f t="shared" si="217"/>
        <v>0</v>
      </c>
      <c r="AF355" s="97" t="str">
        <f t="shared" si="218"/>
        <v/>
      </c>
      <c r="AG355" s="92">
        <f t="shared" si="219"/>
        <v>0</v>
      </c>
      <c r="AH355" s="92">
        <f t="shared" si="220"/>
        <v>0</v>
      </c>
    </row>
    <row r="356" spans="1:34" x14ac:dyDescent="0.25">
      <c r="A356" s="92" t="str">
        <f t="shared" si="193"/>
        <v/>
      </c>
      <c r="B356" s="49">
        <v>8672</v>
      </c>
      <c r="C356" s="115" t="s">
        <v>578</v>
      </c>
      <c r="D356" s="94" t="str">
        <f t="shared" si="227"/>
        <v/>
      </c>
      <c r="E356" s="94" t="str">
        <f t="shared" si="194"/>
        <v/>
      </c>
      <c r="F356" s="94" t="str">
        <f t="shared" si="195"/>
        <v/>
      </c>
      <c r="G356" s="94" t="str">
        <f t="shared" si="196"/>
        <v/>
      </c>
      <c r="H356" s="94" t="str">
        <f t="shared" si="197"/>
        <v/>
      </c>
      <c r="I356" s="94" t="str">
        <f t="shared" si="198"/>
        <v/>
      </c>
      <c r="J356" s="94" t="str">
        <f t="shared" si="199"/>
        <v/>
      </c>
      <c r="K356" s="94" t="str">
        <f t="shared" si="200"/>
        <v/>
      </c>
      <c r="L356" s="94" t="str">
        <f t="shared" si="201"/>
        <v/>
      </c>
      <c r="M356" s="94" t="str">
        <f t="shared" si="202"/>
        <v/>
      </c>
      <c r="N356" s="94" t="str">
        <f t="shared" si="203"/>
        <v/>
      </c>
      <c r="O356" s="94" t="str">
        <f t="shared" si="224"/>
        <v/>
      </c>
      <c r="P356" s="94" t="str">
        <f t="shared" si="204"/>
        <v/>
      </c>
      <c r="Q356" s="94" t="str">
        <f t="shared" si="205"/>
        <v/>
      </c>
      <c r="R356" s="94" t="str">
        <f t="shared" si="206"/>
        <v/>
      </c>
      <c r="S356" s="94" t="str">
        <f t="shared" si="207"/>
        <v/>
      </c>
      <c r="T356" s="94" t="str">
        <f t="shared" si="208"/>
        <v/>
      </c>
      <c r="U356" s="94" t="str">
        <f t="shared" si="209"/>
        <v/>
      </c>
      <c r="V356" s="94" t="str">
        <f t="shared" si="210"/>
        <v/>
      </c>
      <c r="W356" s="94" t="str">
        <f t="shared" si="225"/>
        <v/>
      </c>
      <c r="X356" s="94" t="str">
        <f t="shared" si="211"/>
        <v/>
      </c>
      <c r="Y356" s="94" t="str">
        <f t="shared" si="212"/>
        <v/>
      </c>
      <c r="Z356" s="94" t="str">
        <f t="shared" si="226"/>
        <v/>
      </c>
      <c r="AA356" s="94" t="str">
        <f t="shared" si="213"/>
        <v/>
      </c>
      <c r="AB356" s="94" t="str">
        <f t="shared" si="214"/>
        <v/>
      </c>
      <c r="AC356" s="94" t="str">
        <f t="shared" si="215"/>
        <v/>
      </c>
      <c r="AD356" s="92" t="str">
        <f t="shared" si="216"/>
        <v/>
      </c>
      <c r="AE356" s="92">
        <f t="shared" si="217"/>
        <v>0</v>
      </c>
      <c r="AF356" s="97" t="str">
        <f t="shared" si="218"/>
        <v/>
      </c>
      <c r="AG356" s="92">
        <f t="shared" si="219"/>
        <v>0</v>
      </c>
      <c r="AH356" s="92">
        <f t="shared" si="220"/>
        <v>0</v>
      </c>
    </row>
    <row r="357" spans="1:34" x14ac:dyDescent="0.25">
      <c r="A357" s="92" t="str">
        <f t="shared" si="193"/>
        <v/>
      </c>
      <c r="B357" s="49">
        <v>2720</v>
      </c>
      <c r="C357" s="115" t="s">
        <v>579</v>
      </c>
      <c r="D357" s="94" t="str">
        <f t="shared" si="227"/>
        <v/>
      </c>
      <c r="E357" s="94" t="str">
        <f t="shared" si="194"/>
        <v/>
      </c>
      <c r="F357" s="94" t="str">
        <f t="shared" si="195"/>
        <v/>
      </c>
      <c r="G357" s="94" t="str">
        <f t="shared" si="196"/>
        <v/>
      </c>
      <c r="H357" s="94" t="str">
        <f t="shared" si="197"/>
        <v/>
      </c>
      <c r="I357" s="94" t="str">
        <f t="shared" si="198"/>
        <v/>
      </c>
      <c r="J357" s="94" t="str">
        <f t="shared" si="199"/>
        <v/>
      </c>
      <c r="K357" s="94" t="str">
        <f t="shared" si="200"/>
        <v/>
      </c>
      <c r="L357" s="94" t="str">
        <f t="shared" si="201"/>
        <v/>
      </c>
      <c r="M357" s="94" t="str">
        <f t="shared" si="202"/>
        <v/>
      </c>
      <c r="N357" s="94" t="str">
        <f t="shared" si="203"/>
        <v/>
      </c>
      <c r="O357" s="94" t="str">
        <f>IFERROR(VLOOKUP($B357,_1aw12,3,FALSE),"")</f>
        <v/>
      </c>
      <c r="P357" s="94" t="str">
        <f t="shared" si="204"/>
        <v/>
      </c>
      <c r="Q357" s="94" t="str">
        <f t="shared" si="205"/>
        <v/>
      </c>
      <c r="R357" s="94" t="str">
        <f t="shared" si="206"/>
        <v/>
      </c>
      <c r="S357" s="94" t="str">
        <f t="shared" si="207"/>
        <v/>
      </c>
      <c r="T357" s="94" t="str">
        <f t="shared" si="208"/>
        <v/>
      </c>
      <c r="U357" s="94" t="str">
        <f t="shared" si="209"/>
        <v/>
      </c>
      <c r="V357" s="94" t="str">
        <f t="shared" si="210"/>
        <v/>
      </c>
      <c r="W357" s="94" t="str">
        <f>IFERROR(VLOOKUP($B357,_1aw20,3,FALSE),"")</f>
        <v/>
      </c>
      <c r="X357" s="94" t="str">
        <f t="shared" si="211"/>
        <v/>
      </c>
      <c r="Y357" s="94" t="str">
        <f t="shared" si="212"/>
        <v/>
      </c>
      <c r="Z357" s="94" t="str">
        <f>IFERROR(VLOOKUP($B357,_1aw23,3,FALSE),"")</f>
        <v/>
      </c>
      <c r="AA357" s="94" t="str">
        <f t="shared" si="213"/>
        <v/>
      </c>
      <c r="AB357" s="94" t="str">
        <f t="shared" si="214"/>
        <v/>
      </c>
      <c r="AC357" s="94" t="str">
        <f t="shared" si="215"/>
        <v/>
      </c>
      <c r="AD357" s="92" t="str">
        <f t="shared" si="216"/>
        <v/>
      </c>
      <c r="AE357" s="92">
        <f t="shared" si="217"/>
        <v>0</v>
      </c>
      <c r="AF357" s="97" t="str">
        <f t="shared" si="218"/>
        <v/>
      </c>
      <c r="AG357" s="92">
        <f t="shared" si="219"/>
        <v>0</v>
      </c>
      <c r="AH357" s="92">
        <f t="shared" si="220"/>
        <v>0</v>
      </c>
    </row>
    <row r="358" spans="1:34" x14ac:dyDescent="0.25">
      <c r="A358" s="92" t="str">
        <f t="shared" si="193"/>
        <v/>
      </c>
      <c r="B358" s="49">
        <v>8069</v>
      </c>
      <c r="C358" s="115" t="s">
        <v>580</v>
      </c>
      <c r="D358" s="94" t="str">
        <f t="shared" si="227"/>
        <v/>
      </c>
      <c r="E358" s="94" t="str">
        <f t="shared" si="194"/>
        <v/>
      </c>
      <c r="F358" s="94" t="str">
        <f t="shared" si="195"/>
        <v/>
      </c>
      <c r="G358" s="94" t="str">
        <f t="shared" si="196"/>
        <v/>
      </c>
      <c r="H358" s="94" t="str">
        <f t="shared" si="197"/>
        <v/>
      </c>
      <c r="I358" s="94" t="str">
        <f t="shared" si="198"/>
        <v/>
      </c>
      <c r="J358" s="94" t="str">
        <f t="shared" si="199"/>
        <v/>
      </c>
      <c r="K358" s="94" t="str">
        <f t="shared" si="200"/>
        <v/>
      </c>
      <c r="L358" s="94" t="str">
        <f t="shared" si="201"/>
        <v/>
      </c>
      <c r="M358" s="94" t="str">
        <f t="shared" si="202"/>
        <v/>
      </c>
      <c r="N358" s="94" t="str">
        <f t="shared" si="203"/>
        <v/>
      </c>
      <c r="O358" s="94" t="str">
        <f t="shared" ref="O358:O366" si="228">IFERROR(VLOOKUP($B358,_1aw12,2,FALSE),"")</f>
        <v/>
      </c>
      <c r="P358" s="94" t="str">
        <f t="shared" si="204"/>
        <v/>
      </c>
      <c r="Q358" s="94" t="str">
        <f t="shared" si="205"/>
        <v/>
      </c>
      <c r="R358" s="94" t="str">
        <f t="shared" si="206"/>
        <v/>
      </c>
      <c r="S358" s="94" t="str">
        <f t="shared" si="207"/>
        <v/>
      </c>
      <c r="T358" s="94" t="str">
        <f t="shared" si="208"/>
        <v/>
      </c>
      <c r="U358" s="94" t="str">
        <f t="shared" si="209"/>
        <v/>
      </c>
      <c r="V358" s="94" t="str">
        <f t="shared" si="210"/>
        <v/>
      </c>
      <c r="W358" s="94" t="str">
        <f t="shared" ref="W358:W366" si="229">IFERROR(VLOOKUP($B358,_1aw20,2,FALSE),"")</f>
        <v/>
      </c>
      <c r="X358" s="94" t="str">
        <f t="shared" si="211"/>
        <v/>
      </c>
      <c r="Y358" s="94" t="str">
        <f t="shared" si="212"/>
        <v/>
      </c>
      <c r="Z358" s="94" t="str">
        <f t="shared" ref="Z358:Z366" si="230">IFERROR(VLOOKUP($B358,_1aw23,2,FALSE),"")</f>
        <v/>
      </c>
      <c r="AA358" s="94" t="str">
        <f t="shared" si="213"/>
        <v/>
      </c>
      <c r="AB358" s="94" t="str">
        <f t="shared" si="214"/>
        <v/>
      </c>
      <c r="AC358" s="94" t="str">
        <f t="shared" si="215"/>
        <v/>
      </c>
      <c r="AD358" s="92" t="str">
        <f t="shared" si="216"/>
        <v/>
      </c>
      <c r="AE358" s="92">
        <f t="shared" si="217"/>
        <v>0</v>
      </c>
      <c r="AF358" s="97" t="str">
        <f t="shared" si="218"/>
        <v/>
      </c>
      <c r="AG358" s="92">
        <f t="shared" si="219"/>
        <v>0</v>
      </c>
      <c r="AH358" s="92">
        <f t="shared" si="220"/>
        <v>0</v>
      </c>
    </row>
    <row r="359" spans="1:34" x14ac:dyDescent="0.25">
      <c r="A359" s="92" t="str">
        <f t="shared" si="193"/>
        <v/>
      </c>
      <c r="B359" s="49">
        <v>2888</v>
      </c>
      <c r="C359" s="115" t="s">
        <v>581</v>
      </c>
      <c r="D359" s="94" t="str">
        <f t="shared" si="227"/>
        <v/>
      </c>
      <c r="E359" s="94" t="str">
        <f t="shared" si="194"/>
        <v/>
      </c>
      <c r="F359" s="94" t="str">
        <f t="shared" si="195"/>
        <v/>
      </c>
      <c r="G359" s="94" t="str">
        <f t="shared" si="196"/>
        <v/>
      </c>
      <c r="H359" s="94" t="str">
        <f t="shared" si="197"/>
        <v/>
      </c>
      <c r="I359" s="94" t="str">
        <f t="shared" si="198"/>
        <v/>
      </c>
      <c r="J359" s="94" t="str">
        <f t="shared" si="199"/>
        <v/>
      </c>
      <c r="K359" s="94" t="str">
        <f t="shared" si="200"/>
        <v/>
      </c>
      <c r="L359" s="94" t="str">
        <f t="shared" si="201"/>
        <v/>
      </c>
      <c r="M359" s="94" t="str">
        <f t="shared" si="202"/>
        <v/>
      </c>
      <c r="N359" s="94" t="str">
        <f t="shared" si="203"/>
        <v/>
      </c>
      <c r="O359" s="94" t="str">
        <f t="shared" si="228"/>
        <v/>
      </c>
      <c r="P359" s="94" t="str">
        <f t="shared" si="204"/>
        <v/>
      </c>
      <c r="Q359" s="94" t="str">
        <f t="shared" si="205"/>
        <v/>
      </c>
      <c r="R359" s="94" t="str">
        <f t="shared" si="206"/>
        <v/>
      </c>
      <c r="S359" s="94" t="str">
        <f t="shared" si="207"/>
        <v/>
      </c>
      <c r="T359" s="94" t="str">
        <f t="shared" si="208"/>
        <v/>
      </c>
      <c r="U359" s="94" t="str">
        <f t="shared" si="209"/>
        <v/>
      </c>
      <c r="V359" s="94" t="str">
        <f t="shared" si="210"/>
        <v/>
      </c>
      <c r="W359" s="94" t="str">
        <f t="shared" si="229"/>
        <v/>
      </c>
      <c r="X359" s="94" t="str">
        <f t="shared" si="211"/>
        <v/>
      </c>
      <c r="Y359" s="94" t="str">
        <f t="shared" si="212"/>
        <v/>
      </c>
      <c r="Z359" s="94" t="str">
        <f t="shared" si="230"/>
        <v/>
      </c>
      <c r="AA359" s="94" t="str">
        <f t="shared" si="213"/>
        <v/>
      </c>
      <c r="AB359" s="94" t="str">
        <f t="shared" si="214"/>
        <v/>
      </c>
      <c r="AC359" s="94" t="str">
        <f t="shared" si="215"/>
        <v/>
      </c>
      <c r="AD359" s="92" t="str">
        <f t="shared" si="216"/>
        <v/>
      </c>
      <c r="AE359" s="92">
        <f t="shared" si="217"/>
        <v>0</v>
      </c>
      <c r="AF359" s="97" t="str">
        <f t="shared" si="218"/>
        <v/>
      </c>
      <c r="AG359" s="92">
        <f t="shared" si="219"/>
        <v>0</v>
      </c>
      <c r="AH359" s="92">
        <f t="shared" si="220"/>
        <v>0</v>
      </c>
    </row>
    <row r="360" spans="1:34" x14ac:dyDescent="0.25">
      <c r="A360" s="92" t="str">
        <f t="shared" si="193"/>
        <v/>
      </c>
      <c r="B360" s="49">
        <v>2284</v>
      </c>
      <c r="C360" s="115" t="s">
        <v>583</v>
      </c>
      <c r="D360" s="94" t="str">
        <f t="shared" si="227"/>
        <v/>
      </c>
      <c r="E360" s="94" t="str">
        <f t="shared" si="194"/>
        <v/>
      </c>
      <c r="F360" s="94" t="str">
        <f t="shared" si="195"/>
        <v/>
      </c>
      <c r="G360" s="94" t="str">
        <f t="shared" si="196"/>
        <v/>
      </c>
      <c r="H360" s="94" t="str">
        <f t="shared" si="197"/>
        <v/>
      </c>
      <c r="I360" s="94" t="str">
        <f t="shared" si="198"/>
        <v/>
      </c>
      <c r="J360" s="94" t="str">
        <f t="shared" si="199"/>
        <v/>
      </c>
      <c r="K360" s="94" t="str">
        <f t="shared" si="200"/>
        <v/>
      </c>
      <c r="L360" s="94" t="str">
        <f t="shared" si="201"/>
        <v/>
      </c>
      <c r="M360" s="94" t="str">
        <f t="shared" si="202"/>
        <v/>
      </c>
      <c r="N360" s="94" t="str">
        <f t="shared" si="203"/>
        <v/>
      </c>
      <c r="O360" s="94" t="str">
        <f t="shared" si="228"/>
        <v/>
      </c>
      <c r="P360" s="94" t="str">
        <f t="shared" si="204"/>
        <v/>
      </c>
      <c r="Q360" s="94" t="str">
        <f t="shared" si="205"/>
        <v/>
      </c>
      <c r="R360" s="94" t="str">
        <f t="shared" si="206"/>
        <v/>
      </c>
      <c r="S360" s="94" t="str">
        <f t="shared" si="207"/>
        <v/>
      </c>
      <c r="T360" s="94" t="str">
        <f t="shared" si="208"/>
        <v/>
      </c>
      <c r="U360" s="94" t="str">
        <f t="shared" si="209"/>
        <v/>
      </c>
      <c r="V360" s="94" t="str">
        <f t="shared" si="210"/>
        <v/>
      </c>
      <c r="W360" s="94" t="str">
        <f t="shared" si="229"/>
        <v/>
      </c>
      <c r="X360" s="94" t="str">
        <f t="shared" si="211"/>
        <v/>
      </c>
      <c r="Y360" s="94" t="str">
        <f t="shared" si="212"/>
        <v/>
      </c>
      <c r="Z360" s="94" t="str">
        <f t="shared" si="230"/>
        <v/>
      </c>
      <c r="AA360" s="94" t="str">
        <f t="shared" si="213"/>
        <v/>
      </c>
      <c r="AB360" s="94" t="str">
        <f t="shared" si="214"/>
        <v/>
      </c>
      <c r="AC360" s="94" t="str">
        <f t="shared" si="215"/>
        <v/>
      </c>
      <c r="AD360" s="92" t="str">
        <f t="shared" si="216"/>
        <v/>
      </c>
      <c r="AE360" s="92">
        <f t="shared" si="217"/>
        <v>0</v>
      </c>
      <c r="AF360" s="97" t="str">
        <f t="shared" si="218"/>
        <v/>
      </c>
      <c r="AG360" s="92">
        <f t="shared" si="219"/>
        <v>0</v>
      </c>
      <c r="AH360" s="92">
        <f t="shared" si="220"/>
        <v>0</v>
      </c>
    </row>
    <row r="361" spans="1:34" x14ac:dyDescent="0.25">
      <c r="A361" s="92" t="str">
        <f t="shared" si="193"/>
        <v/>
      </c>
      <c r="B361" s="49">
        <v>1194</v>
      </c>
      <c r="C361" s="115" t="s">
        <v>584</v>
      </c>
      <c r="D361" s="94" t="str">
        <f t="shared" si="227"/>
        <v/>
      </c>
      <c r="E361" s="94" t="str">
        <f t="shared" si="194"/>
        <v/>
      </c>
      <c r="F361" s="94" t="str">
        <f t="shared" si="195"/>
        <v/>
      </c>
      <c r="G361" s="94" t="str">
        <f t="shared" si="196"/>
        <v/>
      </c>
      <c r="H361" s="94" t="str">
        <f t="shared" si="197"/>
        <v/>
      </c>
      <c r="I361" s="94" t="str">
        <f t="shared" si="198"/>
        <v/>
      </c>
      <c r="J361" s="94" t="str">
        <f t="shared" si="199"/>
        <v/>
      </c>
      <c r="K361" s="94" t="str">
        <f t="shared" si="200"/>
        <v/>
      </c>
      <c r="L361" s="94" t="str">
        <f t="shared" si="201"/>
        <v/>
      </c>
      <c r="M361" s="94" t="str">
        <f t="shared" si="202"/>
        <v/>
      </c>
      <c r="N361" s="94" t="str">
        <f t="shared" si="203"/>
        <v/>
      </c>
      <c r="O361" s="94" t="str">
        <f t="shared" si="228"/>
        <v/>
      </c>
      <c r="P361" s="94" t="str">
        <f t="shared" si="204"/>
        <v/>
      </c>
      <c r="Q361" s="94" t="str">
        <f t="shared" si="205"/>
        <v/>
      </c>
      <c r="R361" s="94" t="str">
        <f t="shared" si="206"/>
        <v/>
      </c>
      <c r="S361" s="94" t="str">
        <f t="shared" si="207"/>
        <v/>
      </c>
      <c r="T361" s="94" t="str">
        <f t="shared" si="208"/>
        <v/>
      </c>
      <c r="U361" s="94" t="str">
        <f t="shared" si="209"/>
        <v/>
      </c>
      <c r="V361" s="94" t="str">
        <f t="shared" si="210"/>
        <v/>
      </c>
      <c r="W361" s="94" t="str">
        <f t="shared" si="229"/>
        <v/>
      </c>
      <c r="X361" s="94" t="str">
        <f t="shared" si="211"/>
        <v/>
      </c>
      <c r="Y361" s="94" t="str">
        <f t="shared" si="212"/>
        <v/>
      </c>
      <c r="Z361" s="94" t="str">
        <f t="shared" si="230"/>
        <v/>
      </c>
      <c r="AA361" s="94" t="str">
        <f t="shared" si="213"/>
        <v/>
      </c>
      <c r="AB361" s="94" t="str">
        <f t="shared" si="214"/>
        <v/>
      </c>
      <c r="AC361" s="94" t="str">
        <f t="shared" si="215"/>
        <v/>
      </c>
      <c r="AD361" s="92" t="str">
        <f t="shared" si="216"/>
        <v/>
      </c>
      <c r="AE361" s="92">
        <f t="shared" si="217"/>
        <v>0</v>
      </c>
      <c r="AF361" s="97" t="str">
        <f t="shared" si="218"/>
        <v/>
      </c>
      <c r="AG361" s="92">
        <f t="shared" si="219"/>
        <v>0</v>
      </c>
      <c r="AH361" s="92">
        <f t="shared" si="220"/>
        <v>0</v>
      </c>
    </row>
    <row r="362" spans="1:34" x14ac:dyDescent="0.25">
      <c r="A362" s="92" t="str">
        <f t="shared" si="193"/>
        <v/>
      </c>
      <c r="B362" s="49">
        <v>7714</v>
      </c>
      <c r="C362" s="115" t="s">
        <v>585</v>
      </c>
      <c r="D362" s="94" t="str">
        <f t="shared" si="227"/>
        <v/>
      </c>
      <c r="E362" s="94" t="str">
        <f t="shared" si="194"/>
        <v/>
      </c>
      <c r="F362" s="94" t="str">
        <f t="shared" si="195"/>
        <v/>
      </c>
      <c r="G362" s="94" t="str">
        <f t="shared" si="196"/>
        <v/>
      </c>
      <c r="H362" s="94" t="str">
        <f t="shared" si="197"/>
        <v/>
      </c>
      <c r="I362" s="94" t="str">
        <f t="shared" si="198"/>
        <v/>
      </c>
      <c r="J362" s="94" t="str">
        <f t="shared" si="199"/>
        <v/>
      </c>
      <c r="K362" s="94" t="str">
        <f t="shared" si="200"/>
        <v/>
      </c>
      <c r="L362" s="94" t="str">
        <f t="shared" si="201"/>
        <v/>
      </c>
      <c r="M362" s="94" t="str">
        <f t="shared" si="202"/>
        <v/>
      </c>
      <c r="N362" s="94" t="str">
        <f t="shared" si="203"/>
        <v/>
      </c>
      <c r="O362" s="94" t="str">
        <f t="shared" si="228"/>
        <v/>
      </c>
      <c r="P362" s="94" t="str">
        <f t="shared" si="204"/>
        <v/>
      </c>
      <c r="Q362" s="94" t="str">
        <f t="shared" si="205"/>
        <v/>
      </c>
      <c r="R362" s="94" t="str">
        <f t="shared" si="206"/>
        <v/>
      </c>
      <c r="S362" s="94" t="str">
        <f t="shared" si="207"/>
        <v/>
      </c>
      <c r="T362" s="94" t="str">
        <f t="shared" si="208"/>
        <v/>
      </c>
      <c r="U362" s="94" t="str">
        <f t="shared" si="209"/>
        <v/>
      </c>
      <c r="V362" s="94" t="str">
        <f t="shared" si="210"/>
        <v/>
      </c>
      <c r="W362" s="94" t="str">
        <f t="shared" si="229"/>
        <v/>
      </c>
      <c r="X362" s="94" t="str">
        <f t="shared" si="211"/>
        <v/>
      </c>
      <c r="Y362" s="94" t="str">
        <f t="shared" si="212"/>
        <v/>
      </c>
      <c r="Z362" s="94" t="str">
        <f t="shared" si="230"/>
        <v/>
      </c>
      <c r="AA362" s="94" t="str">
        <f t="shared" si="213"/>
        <v/>
      </c>
      <c r="AB362" s="94" t="str">
        <f t="shared" si="214"/>
        <v/>
      </c>
      <c r="AC362" s="94" t="str">
        <f t="shared" si="215"/>
        <v/>
      </c>
      <c r="AD362" s="92" t="str">
        <f t="shared" si="216"/>
        <v/>
      </c>
      <c r="AE362" s="92">
        <f t="shared" si="217"/>
        <v>0</v>
      </c>
      <c r="AF362" s="97" t="str">
        <f t="shared" si="218"/>
        <v/>
      </c>
      <c r="AG362" s="92">
        <f t="shared" si="219"/>
        <v>0</v>
      </c>
      <c r="AH362" s="92">
        <f t="shared" si="220"/>
        <v>0</v>
      </c>
    </row>
    <row r="363" spans="1:34" x14ac:dyDescent="0.25">
      <c r="A363" s="92" t="str">
        <f t="shared" si="193"/>
        <v/>
      </c>
      <c r="B363" s="49">
        <v>3247</v>
      </c>
      <c r="C363" s="115" t="s">
        <v>586</v>
      </c>
      <c r="D363" s="94" t="str">
        <f t="shared" si="227"/>
        <v/>
      </c>
      <c r="E363" s="94" t="str">
        <f t="shared" si="194"/>
        <v/>
      </c>
      <c r="F363" s="94" t="str">
        <f t="shared" si="195"/>
        <v/>
      </c>
      <c r="G363" s="94" t="str">
        <f t="shared" si="196"/>
        <v/>
      </c>
      <c r="H363" s="94" t="str">
        <f t="shared" si="197"/>
        <v/>
      </c>
      <c r="I363" s="94" t="str">
        <f t="shared" si="198"/>
        <v/>
      </c>
      <c r="J363" s="94" t="str">
        <f t="shared" si="199"/>
        <v/>
      </c>
      <c r="K363" s="94" t="str">
        <f t="shared" si="200"/>
        <v/>
      </c>
      <c r="L363" s="94" t="str">
        <f t="shared" si="201"/>
        <v/>
      </c>
      <c r="M363" s="94" t="str">
        <f t="shared" si="202"/>
        <v/>
      </c>
      <c r="N363" s="94" t="str">
        <f t="shared" si="203"/>
        <v/>
      </c>
      <c r="O363" s="94" t="str">
        <f t="shared" si="228"/>
        <v/>
      </c>
      <c r="P363" s="94" t="str">
        <f t="shared" si="204"/>
        <v/>
      </c>
      <c r="Q363" s="94" t="str">
        <f t="shared" si="205"/>
        <v/>
      </c>
      <c r="R363" s="94" t="str">
        <f t="shared" si="206"/>
        <v/>
      </c>
      <c r="S363" s="94" t="str">
        <f t="shared" si="207"/>
        <v/>
      </c>
      <c r="T363" s="94" t="str">
        <f t="shared" si="208"/>
        <v/>
      </c>
      <c r="U363" s="94" t="str">
        <f t="shared" si="209"/>
        <v/>
      </c>
      <c r="V363" s="94" t="str">
        <f t="shared" si="210"/>
        <v/>
      </c>
      <c r="W363" s="94" t="str">
        <f t="shared" si="229"/>
        <v/>
      </c>
      <c r="X363" s="94" t="str">
        <f t="shared" si="211"/>
        <v/>
      </c>
      <c r="Y363" s="94" t="str">
        <f t="shared" si="212"/>
        <v/>
      </c>
      <c r="Z363" s="94" t="str">
        <f t="shared" si="230"/>
        <v/>
      </c>
      <c r="AA363" s="94" t="str">
        <f t="shared" si="213"/>
        <v/>
      </c>
      <c r="AB363" s="94" t="str">
        <f t="shared" si="214"/>
        <v/>
      </c>
      <c r="AC363" s="94" t="str">
        <f t="shared" si="215"/>
        <v/>
      </c>
      <c r="AD363" s="92" t="str">
        <f t="shared" si="216"/>
        <v/>
      </c>
      <c r="AE363" s="92">
        <f t="shared" si="217"/>
        <v>0</v>
      </c>
      <c r="AF363" s="97" t="str">
        <f t="shared" si="218"/>
        <v/>
      </c>
      <c r="AG363" s="92">
        <f t="shared" si="219"/>
        <v>0</v>
      </c>
      <c r="AH363" s="92">
        <f t="shared" si="220"/>
        <v>0</v>
      </c>
    </row>
    <row r="364" spans="1:34" x14ac:dyDescent="0.25">
      <c r="A364" s="92" t="str">
        <f t="shared" si="193"/>
        <v/>
      </c>
      <c r="B364" s="49">
        <v>6327</v>
      </c>
      <c r="C364" s="115" t="s">
        <v>587</v>
      </c>
      <c r="D364" s="94" t="str">
        <f t="shared" si="227"/>
        <v/>
      </c>
      <c r="E364" s="94" t="str">
        <f t="shared" si="194"/>
        <v/>
      </c>
      <c r="F364" s="94" t="str">
        <f t="shared" si="195"/>
        <v/>
      </c>
      <c r="G364" s="94" t="str">
        <f t="shared" si="196"/>
        <v/>
      </c>
      <c r="H364" s="94" t="str">
        <f t="shared" si="197"/>
        <v/>
      </c>
      <c r="I364" s="94" t="str">
        <f t="shared" si="198"/>
        <v/>
      </c>
      <c r="J364" s="94" t="str">
        <f t="shared" si="199"/>
        <v/>
      </c>
      <c r="K364" s="94" t="str">
        <f t="shared" si="200"/>
        <v/>
      </c>
      <c r="L364" s="94" t="str">
        <f t="shared" si="201"/>
        <v/>
      </c>
      <c r="M364" s="94" t="str">
        <f t="shared" si="202"/>
        <v/>
      </c>
      <c r="N364" s="94" t="str">
        <f t="shared" si="203"/>
        <v/>
      </c>
      <c r="O364" s="94" t="str">
        <f t="shared" si="228"/>
        <v/>
      </c>
      <c r="P364" s="94" t="str">
        <f t="shared" si="204"/>
        <v/>
      </c>
      <c r="Q364" s="94" t="str">
        <f t="shared" si="205"/>
        <v/>
      </c>
      <c r="R364" s="94" t="str">
        <f t="shared" si="206"/>
        <v/>
      </c>
      <c r="S364" s="94" t="str">
        <f t="shared" si="207"/>
        <v/>
      </c>
      <c r="T364" s="94" t="str">
        <f t="shared" si="208"/>
        <v/>
      </c>
      <c r="U364" s="94" t="str">
        <f t="shared" si="209"/>
        <v/>
      </c>
      <c r="V364" s="94" t="str">
        <f t="shared" si="210"/>
        <v/>
      </c>
      <c r="W364" s="94" t="str">
        <f t="shared" si="229"/>
        <v/>
      </c>
      <c r="X364" s="94" t="str">
        <f t="shared" si="211"/>
        <v/>
      </c>
      <c r="Y364" s="94" t="str">
        <f t="shared" si="212"/>
        <v/>
      </c>
      <c r="Z364" s="94" t="str">
        <f t="shared" si="230"/>
        <v/>
      </c>
      <c r="AA364" s="94" t="str">
        <f t="shared" si="213"/>
        <v/>
      </c>
      <c r="AB364" s="94" t="str">
        <f t="shared" si="214"/>
        <v/>
      </c>
      <c r="AC364" s="94" t="str">
        <f t="shared" si="215"/>
        <v/>
      </c>
      <c r="AD364" s="92" t="str">
        <f t="shared" si="216"/>
        <v/>
      </c>
      <c r="AE364" s="92">
        <f t="shared" si="217"/>
        <v>0</v>
      </c>
      <c r="AF364" s="97" t="str">
        <f t="shared" si="218"/>
        <v/>
      </c>
      <c r="AG364" s="92">
        <f t="shared" si="219"/>
        <v>0</v>
      </c>
      <c r="AH364" s="92">
        <f t="shared" si="220"/>
        <v>0</v>
      </c>
    </row>
    <row r="365" spans="1:34" x14ac:dyDescent="0.25">
      <c r="A365" s="92" t="str">
        <f t="shared" si="193"/>
        <v/>
      </c>
      <c r="B365" s="49">
        <v>7646</v>
      </c>
      <c r="C365" s="115" t="s">
        <v>588</v>
      </c>
      <c r="D365" s="94" t="str">
        <f t="shared" si="227"/>
        <v/>
      </c>
      <c r="E365" s="94" t="str">
        <f t="shared" si="194"/>
        <v/>
      </c>
      <c r="F365" s="94" t="str">
        <f t="shared" si="195"/>
        <v/>
      </c>
      <c r="G365" s="94" t="str">
        <f t="shared" si="196"/>
        <v/>
      </c>
      <c r="H365" s="94" t="str">
        <f t="shared" si="197"/>
        <v/>
      </c>
      <c r="I365" s="94" t="str">
        <f t="shared" si="198"/>
        <v/>
      </c>
      <c r="J365" s="94" t="str">
        <f t="shared" si="199"/>
        <v/>
      </c>
      <c r="K365" s="94" t="str">
        <f t="shared" si="200"/>
        <v/>
      </c>
      <c r="L365" s="94" t="str">
        <f t="shared" si="201"/>
        <v/>
      </c>
      <c r="M365" s="94" t="str">
        <f t="shared" si="202"/>
        <v/>
      </c>
      <c r="N365" s="94" t="str">
        <f t="shared" si="203"/>
        <v/>
      </c>
      <c r="O365" s="94" t="str">
        <f t="shared" si="228"/>
        <v/>
      </c>
      <c r="P365" s="94" t="str">
        <f t="shared" si="204"/>
        <v/>
      </c>
      <c r="Q365" s="94" t="str">
        <f t="shared" si="205"/>
        <v/>
      </c>
      <c r="R365" s="94" t="str">
        <f t="shared" si="206"/>
        <v/>
      </c>
      <c r="S365" s="94" t="str">
        <f t="shared" si="207"/>
        <v/>
      </c>
      <c r="T365" s="94" t="str">
        <f t="shared" si="208"/>
        <v/>
      </c>
      <c r="U365" s="94" t="str">
        <f t="shared" si="209"/>
        <v/>
      </c>
      <c r="V365" s="94" t="str">
        <f t="shared" si="210"/>
        <v/>
      </c>
      <c r="W365" s="94" t="str">
        <f t="shared" si="229"/>
        <v/>
      </c>
      <c r="X365" s="94" t="str">
        <f t="shared" si="211"/>
        <v/>
      </c>
      <c r="Y365" s="94" t="str">
        <f t="shared" si="212"/>
        <v/>
      </c>
      <c r="Z365" s="94" t="str">
        <f t="shared" si="230"/>
        <v/>
      </c>
      <c r="AA365" s="94" t="str">
        <f t="shared" si="213"/>
        <v/>
      </c>
      <c r="AB365" s="94" t="str">
        <f t="shared" si="214"/>
        <v/>
      </c>
      <c r="AC365" s="94" t="str">
        <f t="shared" si="215"/>
        <v/>
      </c>
      <c r="AD365" s="92" t="str">
        <f t="shared" si="216"/>
        <v/>
      </c>
      <c r="AE365" s="92">
        <f t="shared" si="217"/>
        <v>0</v>
      </c>
      <c r="AF365" s="97" t="str">
        <f t="shared" si="218"/>
        <v/>
      </c>
      <c r="AG365" s="92">
        <f t="shared" si="219"/>
        <v>0</v>
      </c>
      <c r="AH365" s="92">
        <f t="shared" si="220"/>
        <v>0</v>
      </c>
    </row>
    <row r="366" spans="1:34" x14ac:dyDescent="0.25">
      <c r="A366" s="92" t="str">
        <f t="shared" si="193"/>
        <v/>
      </c>
      <c r="B366" s="49">
        <v>2893</v>
      </c>
      <c r="C366" s="115" t="s">
        <v>590</v>
      </c>
      <c r="D366" s="94" t="str">
        <f t="shared" si="227"/>
        <v/>
      </c>
      <c r="E366" s="94" t="str">
        <f t="shared" si="194"/>
        <v/>
      </c>
      <c r="F366" s="94" t="str">
        <f t="shared" si="195"/>
        <v/>
      </c>
      <c r="G366" s="94" t="str">
        <f t="shared" si="196"/>
        <v/>
      </c>
      <c r="H366" s="94" t="str">
        <f t="shared" si="197"/>
        <v/>
      </c>
      <c r="I366" s="94" t="str">
        <f t="shared" si="198"/>
        <v/>
      </c>
      <c r="J366" s="94" t="str">
        <f t="shared" si="199"/>
        <v/>
      </c>
      <c r="K366" s="94" t="str">
        <f t="shared" si="200"/>
        <v/>
      </c>
      <c r="L366" s="94" t="str">
        <f t="shared" si="201"/>
        <v/>
      </c>
      <c r="M366" s="94" t="str">
        <f t="shared" si="202"/>
        <v/>
      </c>
      <c r="N366" s="94" t="str">
        <f t="shared" si="203"/>
        <v/>
      </c>
      <c r="O366" s="94" t="str">
        <f t="shared" si="228"/>
        <v/>
      </c>
      <c r="P366" s="94" t="str">
        <f t="shared" si="204"/>
        <v/>
      </c>
      <c r="Q366" s="94" t="str">
        <f t="shared" si="205"/>
        <v/>
      </c>
      <c r="R366" s="94" t="str">
        <f t="shared" si="206"/>
        <v/>
      </c>
      <c r="S366" s="94" t="str">
        <f t="shared" si="207"/>
        <v/>
      </c>
      <c r="T366" s="94" t="str">
        <f t="shared" si="208"/>
        <v/>
      </c>
      <c r="U366" s="94" t="str">
        <f t="shared" si="209"/>
        <v/>
      </c>
      <c r="V366" s="94" t="str">
        <f t="shared" si="210"/>
        <v/>
      </c>
      <c r="W366" s="94" t="str">
        <f t="shared" si="229"/>
        <v/>
      </c>
      <c r="X366" s="94" t="str">
        <f t="shared" si="211"/>
        <v/>
      </c>
      <c r="Y366" s="94" t="str">
        <f t="shared" si="212"/>
        <v/>
      </c>
      <c r="Z366" s="94" t="str">
        <f t="shared" si="230"/>
        <v/>
      </c>
      <c r="AA366" s="94" t="str">
        <f t="shared" si="213"/>
        <v/>
      </c>
      <c r="AB366" s="94" t="str">
        <f t="shared" si="214"/>
        <v/>
      </c>
      <c r="AC366" s="94" t="str">
        <f t="shared" si="215"/>
        <v/>
      </c>
      <c r="AD366" s="92" t="str">
        <f t="shared" si="216"/>
        <v/>
      </c>
      <c r="AE366" s="92">
        <f t="shared" si="217"/>
        <v>0</v>
      </c>
      <c r="AF366" s="97" t="str">
        <f t="shared" si="218"/>
        <v/>
      </c>
      <c r="AG366" s="92">
        <f t="shared" si="219"/>
        <v>0</v>
      </c>
      <c r="AH366" s="92">
        <f t="shared" si="220"/>
        <v>0</v>
      </c>
    </row>
    <row r="367" spans="1:34" x14ac:dyDescent="0.25">
      <c r="A367" s="92" t="str">
        <f t="shared" si="193"/>
        <v/>
      </c>
      <c r="B367" s="49">
        <v>3034</v>
      </c>
      <c r="C367" s="115" t="s">
        <v>591</v>
      </c>
      <c r="D367" s="94" t="str">
        <f t="shared" si="227"/>
        <v/>
      </c>
      <c r="E367" s="94" t="str">
        <f t="shared" si="194"/>
        <v/>
      </c>
      <c r="F367" s="94" t="str">
        <f t="shared" si="195"/>
        <v/>
      </c>
      <c r="G367" s="94" t="str">
        <f t="shared" si="196"/>
        <v/>
      </c>
      <c r="H367" s="94" t="str">
        <f t="shared" si="197"/>
        <v/>
      </c>
      <c r="I367" s="94" t="str">
        <f t="shared" si="198"/>
        <v/>
      </c>
      <c r="J367" s="94" t="str">
        <f t="shared" si="199"/>
        <v/>
      </c>
      <c r="K367" s="94" t="str">
        <f t="shared" si="200"/>
        <v/>
      </c>
      <c r="L367" s="94" t="str">
        <f t="shared" si="201"/>
        <v/>
      </c>
      <c r="M367" s="94" t="str">
        <f t="shared" si="202"/>
        <v/>
      </c>
      <c r="N367" s="94" t="str">
        <f t="shared" si="203"/>
        <v/>
      </c>
      <c r="O367" s="94" t="str">
        <f>IFERROR(VLOOKUP($B367,_1aw12,3,FALSE),"")</f>
        <v/>
      </c>
      <c r="P367" s="94" t="str">
        <f t="shared" si="204"/>
        <v/>
      </c>
      <c r="Q367" s="94" t="str">
        <f t="shared" si="205"/>
        <v/>
      </c>
      <c r="R367" s="94" t="str">
        <f t="shared" si="206"/>
        <v/>
      </c>
      <c r="S367" s="94" t="str">
        <f t="shared" si="207"/>
        <v/>
      </c>
      <c r="T367" s="94" t="str">
        <f t="shared" si="208"/>
        <v/>
      </c>
      <c r="U367" s="94" t="str">
        <f t="shared" si="209"/>
        <v/>
      </c>
      <c r="V367" s="94" t="str">
        <f t="shared" si="210"/>
        <v/>
      </c>
      <c r="W367" s="94" t="str">
        <f>IFERROR(VLOOKUP($B367,_1aw20,3,FALSE),"")</f>
        <v/>
      </c>
      <c r="X367" s="94" t="str">
        <f t="shared" si="211"/>
        <v/>
      </c>
      <c r="Y367" s="94" t="str">
        <f t="shared" si="212"/>
        <v/>
      </c>
      <c r="Z367" s="94" t="str">
        <f>IFERROR(VLOOKUP($B367,_1aw23,3,FALSE),"")</f>
        <v/>
      </c>
      <c r="AA367" s="94" t="str">
        <f t="shared" si="213"/>
        <v/>
      </c>
      <c r="AB367" s="94" t="str">
        <f t="shared" si="214"/>
        <v/>
      </c>
      <c r="AC367" s="94" t="str">
        <f t="shared" si="215"/>
        <v/>
      </c>
      <c r="AD367" s="92" t="str">
        <f t="shared" si="216"/>
        <v/>
      </c>
      <c r="AE367" s="92">
        <f t="shared" si="217"/>
        <v>0</v>
      </c>
      <c r="AF367" s="97" t="str">
        <f t="shared" si="218"/>
        <v/>
      </c>
      <c r="AG367" s="92">
        <f t="shared" si="219"/>
        <v>0</v>
      </c>
      <c r="AH367" s="92">
        <f t="shared" si="220"/>
        <v>0</v>
      </c>
    </row>
    <row r="368" spans="1:34" x14ac:dyDescent="0.25">
      <c r="A368" s="92" t="str">
        <f t="shared" si="193"/>
        <v/>
      </c>
      <c r="B368" s="49">
        <v>3689</v>
      </c>
      <c r="C368" s="115" t="s">
        <v>592</v>
      </c>
      <c r="D368" s="94" t="str">
        <f t="shared" si="227"/>
        <v/>
      </c>
      <c r="E368" s="94" t="str">
        <f t="shared" si="194"/>
        <v/>
      </c>
      <c r="F368" s="94" t="str">
        <f t="shared" si="195"/>
        <v/>
      </c>
      <c r="G368" s="94" t="str">
        <f t="shared" si="196"/>
        <v/>
      </c>
      <c r="H368" s="94" t="str">
        <f t="shared" si="197"/>
        <v/>
      </c>
      <c r="I368" s="94" t="str">
        <f t="shared" si="198"/>
        <v/>
      </c>
      <c r="J368" s="94" t="str">
        <f t="shared" si="199"/>
        <v/>
      </c>
      <c r="K368" s="94" t="str">
        <f t="shared" si="200"/>
        <v/>
      </c>
      <c r="L368" s="94" t="str">
        <f t="shared" si="201"/>
        <v/>
      </c>
      <c r="M368" s="94" t="str">
        <f t="shared" si="202"/>
        <v/>
      </c>
      <c r="N368" s="94" t="str">
        <f t="shared" si="203"/>
        <v/>
      </c>
      <c r="O368" s="94" t="str">
        <f t="shared" ref="O368:O399" si="231">IFERROR(VLOOKUP($B368,_1aw12,2,FALSE),"")</f>
        <v/>
      </c>
      <c r="P368" s="94" t="str">
        <f t="shared" si="204"/>
        <v/>
      </c>
      <c r="Q368" s="94" t="str">
        <f t="shared" si="205"/>
        <v/>
      </c>
      <c r="R368" s="94" t="str">
        <f t="shared" si="206"/>
        <v/>
      </c>
      <c r="S368" s="94" t="str">
        <f t="shared" si="207"/>
        <v/>
      </c>
      <c r="T368" s="94" t="str">
        <f t="shared" si="208"/>
        <v/>
      </c>
      <c r="U368" s="94" t="str">
        <f t="shared" si="209"/>
        <v/>
      </c>
      <c r="V368" s="94" t="str">
        <f t="shared" si="210"/>
        <v/>
      </c>
      <c r="W368" s="94" t="str">
        <f t="shared" ref="W368:W399" si="232">IFERROR(VLOOKUP($B368,_1aw20,2,FALSE),"")</f>
        <v/>
      </c>
      <c r="X368" s="94" t="str">
        <f t="shared" si="211"/>
        <v/>
      </c>
      <c r="Y368" s="94" t="str">
        <f t="shared" si="212"/>
        <v/>
      </c>
      <c r="Z368" s="94" t="str">
        <f t="shared" ref="Z368:Z399" si="233">IFERROR(VLOOKUP($B368,_1aw23,2,FALSE),"")</f>
        <v/>
      </c>
      <c r="AA368" s="94" t="str">
        <f t="shared" si="213"/>
        <v/>
      </c>
      <c r="AB368" s="94" t="str">
        <f t="shared" si="214"/>
        <v/>
      </c>
      <c r="AC368" s="94" t="str">
        <f t="shared" si="215"/>
        <v/>
      </c>
      <c r="AD368" s="92" t="str">
        <f t="shared" si="216"/>
        <v/>
      </c>
      <c r="AE368" s="92">
        <f t="shared" si="217"/>
        <v>0</v>
      </c>
      <c r="AF368" s="97" t="str">
        <f t="shared" si="218"/>
        <v/>
      </c>
      <c r="AG368" s="92">
        <f t="shared" si="219"/>
        <v>0</v>
      </c>
      <c r="AH368" s="92">
        <f t="shared" si="220"/>
        <v>0</v>
      </c>
    </row>
    <row r="369" spans="1:34" x14ac:dyDescent="0.25">
      <c r="A369" s="92" t="str">
        <f t="shared" si="193"/>
        <v/>
      </c>
      <c r="B369" s="49">
        <v>8078</v>
      </c>
      <c r="C369" s="115" t="s">
        <v>593</v>
      </c>
      <c r="D369" s="94" t="str">
        <f t="shared" si="227"/>
        <v/>
      </c>
      <c r="E369" s="94" t="str">
        <f t="shared" si="194"/>
        <v/>
      </c>
      <c r="F369" s="94" t="str">
        <f t="shared" si="195"/>
        <v/>
      </c>
      <c r="G369" s="94" t="str">
        <f t="shared" si="196"/>
        <v/>
      </c>
      <c r="H369" s="94" t="str">
        <f t="shared" si="197"/>
        <v/>
      </c>
      <c r="I369" s="94" t="str">
        <f t="shared" si="198"/>
        <v/>
      </c>
      <c r="J369" s="94" t="str">
        <f t="shared" si="199"/>
        <v/>
      </c>
      <c r="K369" s="94" t="str">
        <f t="shared" si="200"/>
        <v/>
      </c>
      <c r="L369" s="94" t="str">
        <f t="shared" si="201"/>
        <v/>
      </c>
      <c r="M369" s="94" t="str">
        <f t="shared" si="202"/>
        <v/>
      </c>
      <c r="N369" s="94" t="str">
        <f t="shared" si="203"/>
        <v/>
      </c>
      <c r="O369" s="94" t="str">
        <f t="shared" si="231"/>
        <v/>
      </c>
      <c r="P369" s="94" t="str">
        <f t="shared" si="204"/>
        <v/>
      </c>
      <c r="Q369" s="94" t="str">
        <f t="shared" si="205"/>
        <v/>
      </c>
      <c r="R369" s="94" t="str">
        <f t="shared" si="206"/>
        <v/>
      </c>
      <c r="S369" s="94" t="str">
        <f t="shared" si="207"/>
        <v/>
      </c>
      <c r="T369" s="94" t="str">
        <f t="shared" si="208"/>
        <v/>
      </c>
      <c r="U369" s="94" t="str">
        <f t="shared" si="209"/>
        <v/>
      </c>
      <c r="V369" s="94" t="str">
        <f t="shared" si="210"/>
        <v/>
      </c>
      <c r="W369" s="94" t="str">
        <f t="shared" si="232"/>
        <v/>
      </c>
      <c r="X369" s="94" t="str">
        <f t="shared" si="211"/>
        <v/>
      </c>
      <c r="Y369" s="94" t="str">
        <f t="shared" si="212"/>
        <v/>
      </c>
      <c r="Z369" s="94" t="str">
        <f t="shared" si="233"/>
        <v/>
      </c>
      <c r="AA369" s="94" t="str">
        <f t="shared" si="213"/>
        <v/>
      </c>
      <c r="AB369" s="94" t="str">
        <f t="shared" si="214"/>
        <v/>
      </c>
      <c r="AC369" s="94" t="str">
        <f t="shared" si="215"/>
        <v/>
      </c>
      <c r="AD369" s="92" t="str">
        <f t="shared" si="216"/>
        <v/>
      </c>
      <c r="AE369" s="92">
        <f t="shared" si="217"/>
        <v>0</v>
      </c>
      <c r="AF369" s="97" t="str">
        <f t="shared" si="218"/>
        <v/>
      </c>
      <c r="AG369" s="92">
        <f t="shared" si="219"/>
        <v>0</v>
      </c>
      <c r="AH369" s="92">
        <f t="shared" si="220"/>
        <v>0</v>
      </c>
    </row>
    <row r="370" spans="1:34" x14ac:dyDescent="0.25">
      <c r="A370" s="92" t="str">
        <f t="shared" si="193"/>
        <v/>
      </c>
      <c r="B370" s="49">
        <v>3723</v>
      </c>
      <c r="C370" s="115" t="s">
        <v>594</v>
      </c>
      <c r="D370" s="94" t="str">
        <f t="shared" si="227"/>
        <v/>
      </c>
      <c r="E370" s="94" t="str">
        <f t="shared" si="194"/>
        <v/>
      </c>
      <c r="F370" s="94" t="str">
        <f t="shared" si="195"/>
        <v/>
      </c>
      <c r="G370" s="94" t="str">
        <f t="shared" si="196"/>
        <v/>
      </c>
      <c r="H370" s="94" t="str">
        <f t="shared" si="197"/>
        <v/>
      </c>
      <c r="I370" s="94" t="str">
        <f t="shared" si="198"/>
        <v/>
      </c>
      <c r="J370" s="94" t="str">
        <f t="shared" si="199"/>
        <v/>
      </c>
      <c r="K370" s="94" t="str">
        <f t="shared" si="200"/>
        <v/>
      </c>
      <c r="L370" s="94" t="str">
        <f t="shared" si="201"/>
        <v/>
      </c>
      <c r="M370" s="94" t="str">
        <f t="shared" si="202"/>
        <v/>
      </c>
      <c r="N370" s="94" t="str">
        <f t="shared" si="203"/>
        <v/>
      </c>
      <c r="O370" s="94" t="str">
        <f t="shared" si="231"/>
        <v/>
      </c>
      <c r="P370" s="94" t="str">
        <f t="shared" si="204"/>
        <v/>
      </c>
      <c r="Q370" s="94" t="str">
        <f t="shared" si="205"/>
        <v/>
      </c>
      <c r="R370" s="94" t="str">
        <f t="shared" si="206"/>
        <v/>
      </c>
      <c r="S370" s="94" t="str">
        <f t="shared" si="207"/>
        <v/>
      </c>
      <c r="T370" s="94" t="str">
        <f t="shared" si="208"/>
        <v/>
      </c>
      <c r="U370" s="94" t="str">
        <f t="shared" si="209"/>
        <v/>
      </c>
      <c r="V370" s="94" t="str">
        <f t="shared" si="210"/>
        <v/>
      </c>
      <c r="W370" s="94" t="str">
        <f t="shared" si="232"/>
        <v/>
      </c>
      <c r="X370" s="94" t="str">
        <f t="shared" si="211"/>
        <v/>
      </c>
      <c r="Y370" s="94" t="str">
        <f t="shared" si="212"/>
        <v/>
      </c>
      <c r="Z370" s="94" t="str">
        <f t="shared" si="233"/>
        <v/>
      </c>
      <c r="AA370" s="94" t="str">
        <f t="shared" si="213"/>
        <v/>
      </c>
      <c r="AB370" s="94" t="str">
        <f t="shared" si="214"/>
        <v/>
      </c>
      <c r="AC370" s="94" t="str">
        <f t="shared" si="215"/>
        <v/>
      </c>
      <c r="AD370" s="92" t="str">
        <f t="shared" si="216"/>
        <v/>
      </c>
      <c r="AE370" s="92">
        <f t="shared" si="217"/>
        <v>0</v>
      </c>
      <c r="AF370" s="97" t="str">
        <f t="shared" si="218"/>
        <v/>
      </c>
      <c r="AG370" s="92">
        <f t="shared" si="219"/>
        <v>0</v>
      </c>
      <c r="AH370" s="92">
        <f t="shared" si="220"/>
        <v>0</v>
      </c>
    </row>
    <row r="371" spans="1:34" x14ac:dyDescent="0.25">
      <c r="A371" s="92" t="str">
        <f t="shared" si="193"/>
        <v/>
      </c>
      <c r="B371" s="49">
        <v>2733</v>
      </c>
      <c r="C371" s="115" t="s">
        <v>595</v>
      </c>
      <c r="D371" s="94" t="str">
        <f t="shared" si="227"/>
        <v/>
      </c>
      <c r="E371" s="94" t="str">
        <f t="shared" si="194"/>
        <v/>
      </c>
      <c r="F371" s="94" t="str">
        <f t="shared" si="195"/>
        <v/>
      </c>
      <c r="G371" s="94" t="str">
        <f t="shared" si="196"/>
        <v/>
      </c>
      <c r="H371" s="94" t="str">
        <f t="shared" si="197"/>
        <v/>
      </c>
      <c r="I371" s="94" t="str">
        <f t="shared" si="198"/>
        <v/>
      </c>
      <c r="J371" s="94" t="str">
        <f t="shared" si="199"/>
        <v/>
      </c>
      <c r="K371" s="94" t="str">
        <f t="shared" si="200"/>
        <v/>
      </c>
      <c r="L371" s="94" t="str">
        <f t="shared" si="201"/>
        <v/>
      </c>
      <c r="M371" s="94" t="str">
        <f t="shared" si="202"/>
        <v/>
      </c>
      <c r="N371" s="94" t="str">
        <f t="shared" si="203"/>
        <v/>
      </c>
      <c r="O371" s="94" t="str">
        <f t="shared" si="231"/>
        <v/>
      </c>
      <c r="P371" s="94" t="str">
        <f t="shared" si="204"/>
        <v/>
      </c>
      <c r="Q371" s="94" t="str">
        <f t="shared" si="205"/>
        <v/>
      </c>
      <c r="R371" s="94" t="str">
        <f t="shared" si="206"/>
        <v/>
      </c>
      <c r="S371" s="94" t="str">
        <f t="shared" si="207"/>
        <v/>
      </c>
      <c r="T371" s="94" t="str">
        <f t="shared" si="208"/>
        <v/>
      </c>
      <c r="U371" s="94" t="str">
        <f t="shared" si="209"/>
        <v/>
      </c>
      <c r="V371" s="94" t="str">
        <f t="shared" si="210"/>
        <v/>
      </c>
      <c r="W371" s="94" t="str">
        <f t="shared" si="232"/>
        <v/>
      </c>
      <c r="X371" s="94" t="str">
        <f t="shared" si="211"/>
        <v/>
      </c>
      <c r="Y371" s="94" t="str">
        <f t="shared" si="212"/>
        <v/>
      </c>
      <c r="Z371" s="94" t="str">
        <f t="shared" si="233"/>
        <v/>
      </c>
      <c r="AA371" s="94" t="str">
        <f t="shared" si="213"/>
        <v/>
      </c>
      <c r="AB371" s="94" t="str">
        <f t="shared" si="214"/>
        <v/>
      </c>
      <c r="AC371" s="94" t="str">
        <f t="shared" si="215"/>
        <v/>
      </c>
      <c r="AD371" s="92" t="str">
        <f t="shared" si="216"/>
        <v/>
      </c>
      <c r="AE371" s="92">
        <f t="shared" si="217"/>
        <v>0</v>
      </c>
      <c r="AF371" s="97" t="str">
        <f t="shared" si="218"/>
        <v/>
      </c>
      <c r="AG371" s="92">
        <f t="shared" si="219"/>
        <v>0</v>
      </c>
      <c r="AH371" s="92">
        <f t="shared" si="220"/>
        <v>0</v>
      </c>
    </row>
    <row r="372" spans="1:34" x14ac:dyDescent="0.25">
      <c r="A372" s="92" t="str">
        <f t="shared" si="193"/>
        <v/>
      </c>
      <c r="B372" s="49">
        <v>7313</v>
      </c>
      <c r="C372" s="115" t="s">
        <v>596</v>
      </c>
      <c r="D372" s="94" t="str">
        <f t="shared" si="227"/>
        <v/>
      </c>
      <c r="E372" s="94" t="str">
        <f t="shared" si="194"/>
        <v/>
      </c>
      <c r="F372" s="94" t="str">
        <f t="shared" si="195"/>
        <v/>
      </c>
      <c r="G372" s="94" t="str">
        <f t="shared" si="196"/>
        <v/>
      </c>
      <c r="H372" s="94" t="str">
        <f t="shared" si="197"/>
        <v/>
      </c>
      <c r="I372" s="94" t="str">
        <f t="shared" si="198"/>
        <v/>
      </c>
      <c r="J372" s="94" t="str">
        <f t="shared" si="199"/>
        <v/>
      </c>
      <c r="K372" s="94" t="str">
        <f t="shared" si="200"/>
        <v/>
      </c>
      <c r="L372" s="94" t="str">
        <f t="shared" si="201"/>
        <v/>
      </c>
      <c r="M372" s="94" t="str">
        <f t="shared" si="202"/>
        <v/>
      </c>
      <c r="N372" s="94" t="str">
        <f t="shared" si="203"/>
        <v/>
      </c>
      <c r="O372" s="94" t="str">
        <f t="shared" si="231"/>
        <v/>
      </c>
      <c r="P372" s="94" t="str">
        <f t="shared" si="204"/>
        <v/>
      </c>
      <c r="Q372" s="94" t="str">
        <f t="shared" si="205"/>
        <v/>
      </c>
      <c r="R372" s="94" t="str">
        <f t="shared" si="206"/>
        <v/>
      </c>
      <c r="S372" s="94" t="str">
        <f t="shared" si="207"/>
        <v/>
      </c>
      <c r="T372" s="94" t="str">
        <f t="shared" si="208"/>
        <v/>
      </c>
      <c r="U372" s="94" t="str">
        <f t="shared" si="209"/>
        <v/>
      </c>
      <c r="V372" s="94" t="str">
        <f t="shared" si="210"/>
        <v/>
      </c>
      <c r="W372" s="94" t="str">
        <f t="shared" si="232"/>
        <v/>
      </c>
      <c r="X372" s="94" t="str">
        <f t="shared" si="211"/>
        <v/>
      </c>
      <c r="Y372" s="94" t="str">
        <f t="shared" si="212"/>
        <v/>
      </c>
      <c r="Z372" s="94" t="str">
        <f t="shared" si="233"/>
        <v/>
      </c>
      <c r="AA372" s="94" t="str">
        <f t="shared" si="213"/>
        <v/>
      </c>
      <c r="AB372" s="94" t="str">
        <f t="shared" si="214"/>
        <v/>
      </c>
      <c r="AC372" s="94" t="str">
        <f t="shared" si="215"/>
        <v/>
      </c>
      <c r="AD372" s="92" t="str">
        <f t="shared" si="216"/>
        <v/>
      </c>
      <c r="AE372" s="92">
        <f t="shared" si="217"/>
        <v>0</v>
      </c>
      <c r="AF372" s="97" t="str">
        <f t="shared" si="218"/>
        <v/>
      </c>
      <c r="AG372" s="92">
        <f t="shared" si="219"/>
        <v>0</v>
      </c>
      <c r="AH372" s="92">
        <f t="shared" si="220"/>
        <v>0</v>
      </c>
    </row>
    <row r="373" spans="1:34" x14ac:dyDescent="0.25">
      <c r="A373" s="92" t="str">
        <f t="shared" si="193"/>
        <v/>
      </c>
      <c r="B373" s="49">
        <v>2402</v>
      </c>
      <c r="C373" s="115" t="s">
        <v>597</v>
      </c>
      <c r="D373" s="94" t="str">
        <f t="shared" si="227"/>
        <v/>
      </c>
      <c r="E373" s="94" t="str">
        <f t="shared" si="194"/>
        <v/>
      </c>
      <c r="F373" s="94" t="str">
        <f t="shared" si="195"/>
        <v/>
      </c>
      <c r="G373" s="94" t="str">
        <f t="shared" si="196"/>
        <v/>
      </c>
      <c r="H373" s="94" t="str">
        <f t="shared" si="197"/>
        <v/>
      </c>
      <c r="I373" s="94" t="str">
        <f t="shared" si="198"/>
        <v/>
      </c>
      <c r="J373" s="94" t="str">
        <f t="shared" si="199"/>
        <v/>
      </c>
      <c r="K373" s="94" t="str">
        <f t="shared" si="200"/>
        <v/>
      </c>
      <c r="L373" s="94" t="str">
        <f t="shared" si="201"/>
        <v/>
      </c>
      <c r="M373" s="94" t="str">
        <f t="shared" si="202"/>
        <v/>
      </c>
      <c r="N373" s="94" t="str">
        <f t="shared" si="203"/>
        <v/>
      </c>
      <c r="O373" s="94" t="str">
        <f t="shared" si="231"/>
        <v/>
      </c>
      <c r="P373" s="94" t="str">
        <f t="shared" si="204"/>
        <v/>
      </c>
      <c r="Q373" s="94" t="str">
        <f t="shared" si="205"/>
        <v/>
      </c>
      <c r="R373" s="94" t="str">
        <f t="shared" si="206"/>
        <v/>
      </c>
      <c r="S373" s="94" t="str">
        <f t="shared" si="207"/>
        <v/>
      </c>
      <c r="T373" s="94" t="str">
        <f t="shared" si="208"/>
        <v/>
      </c>
      <c r="U373" s="94" t="str">
        <f t="shared" si="209"/>
        <v/>
      </c>
      <c r="V373" s="94" t="str">
        <f t="shared" si="210"/>
        <v/>
      </c>
      <c r="W373" s="94" t="str">
        <f t="shared" si="232"/>
        <v/>
      </c>
      <c r="X373" s="94" t="str">
        <f t="shared" si="211"/>
        <v/>
      </c>
      <c r="Y373" s="94" t="str">
        <f t="shared" si="212"/>
        <v/>
      </c>
      <c r="Z373" s="94" t="str">
        <f t="shared" si="233"/>
        <v/>
      </c>
      <c r="AA373" s="94" t="str">
        <f t="shared" si="213"/>
        <v/>
      </c>
      <c r="AB373" s="94" t="str">
        <f t="shared" si="214"/>
        <v/>
      </c>
      <c r="AC373" s="94" t="str">
        <f t="shared" si="215"/>
        <v/>
      </c>
      <c r="AD373" s="92" t="str">
        <f t="shared" si="216"/>
        <v/>
      </c>
      <c r="AE373" s="92">
        <f t="shared" si="217"/>
        <v>0</v>
      </c>
      <c r="AF373" s="97" t="str">
        <f t="shared" si="218"/>
        <v/>
      </c>
      <c r="AG373" s="92">
        <f t="shared" si="219"/>
        <v>0</v>
      </c>
      <c r="AH373" s="92">
        <f t="shared" si="220"/>
        <v>0</v>
      </c>
    </row>
    <row r="374" spans="1:34" x14ac:dyDescent="0.25">
      <c r="A374" s="92" t="str">
        <f t="shared" si="193"/>
        <v/>
      </c>
      <c r="B374" s="49">
        <v>8309</v>
      </c>
      <c r="C374" s="115" t="s">
        <v>598</v>
      </c>
      <c r="D374" s="94" t="str">
        <f t="shared" si="227"/>
        <v/>
      </c>
      <c r="E374" s="94" t="str">
        <f t="shared" si="194"/>
        <v/>
      </c>
      <c r="F374" s="94" t="str">
        <f t="shared" si="195"/>
        <v/>
      </c>
      <c r="G374" s="94" t="str">
        <f t="shared" si="196"/>
        <v/>
      </c>
      <c r="H374" s="94" t="str">
        <f t="shared" si="197"/>
        <v/>
      </c>
      <c r="I374" s="94" t="str">
        <f t="shared" si="198"/>
        <v/>
      </c>
      <c r="J374" s="94" t="str">
        <f t="shared" si="199"/>
        <v/>
      </c>
      <c r="K374" s="94" t="str">
        <f t="shared" si="200"/>
        <v/>
      </c>
      <c r="L374" s="94" t="str">
        <f t="shared" si="201"/>
        <v/>
      </c>
      <c r="M374" s="94" t="str">
        <f t="shared" si="202"/>
        <v/>
      </c>
      <c r="N374" s="94" t="str">
        <f t="shared" si="203"/>
        <v/>
      </c>
      <c r="O374" s="94" t="str">
        <f t="shared" si="231"/>
        <v/>
      </c>
      <c r="P374" s="94" t="str">
        <f t="shared" si="204"/>
        <v/>
      </c>
      <c r="Q374" s="94" t="str">
        <f t="shared" si="205"/>
        <v/>
      </c>
      <c r="R374" s="94" t="str">
        <f t="shared" si="206"/>
        <v/>
      </c>
      <c r="S374" s="94" t="str">
        <f t="shared" si="207"/>
        <v/>
      </c>
      <c r="T374" s="94" t="str">
        <f t="shared" si="208"/>
        <v/>
      </c>
      <c r="U374" s="94" t="str">
        <f t="shared" si="209"/>
        <v/>
      </c>
      <c r="V374" s="94" t="str">
        <f t="shared" si="210"/>
        <v/>
      </c>
      <c r="W374" s="94" t="str">
        <f t="shared" si="232"/>
        <v/>
      </c>
      <c r="X374" s="94" t="str">
        <f t="shared" si="211"/>
        <v/>
      </c>
      <c r="Y374" s="94" t="str">
        <f t="shared" si="212"/>
        <v/>
      </c>
      <c r="Z374" s="94" t="str">
        <f t="shared" si="233"/>
        <v/>
      </c>
      <c r="AA374" s="94" t="str">
        <f t="shared" si="213"/>
        <v/>
      </c>
      <c r="AB374" s="94" t="str">
        <f t="shared" si="214"/>
        <v/>
      </c>
      <c r="AC374" s="94" t="str">
        <f t="shared" si="215"/>
        <v/>
      </c>
      <c r="AD374" s="92" t="str">
        <f t="shared" si="216"/>
        <v/>
      </c>
      <c r="AE374" s="92">
        <f t="shared" si="217"/>
        <v>0</v>
      </c>
      <c r="AF374" s="97" t="str">
        <f t="shared" si="218"/>
        <v/>
      </c>
      <c r="AG374" s="92">
        <f t="shared" si="219"/>
        <v>0</v>
      </c>
      <c r="AH374" s="92">
        <f t="shared" si="220"/>
        <v>0</v>
      </c>
    </row>
    <row r="375" spans="1:34" x14ac:dyDescent="0.25">
      <c r="A375" s="92" t="str">
        <f t="shared" si="193"/>
        <v/>
      </c>
      <c r="B375" s="49">
        <v>8242</v>
      </c>
      <c r="C375" s="115" t="s">
        <v>606</v>
      </c>
      <c r="D375" s="94" t="str">
        <f t="shared" si="227"/>
        <v/>
      </c>
      <c r="E375" s="94" t="str">
        <f t="shared" si="194"/>
        <v/>
      </c>
      <c r="F375" s="94" t="str">
        <f t="shared" si="195"/>
        <v/>
      </c>
      <c r="G375" s="94" t="str">
        <f t="shared" si="196"/>
        <v/>
      </c>
      <c r="H375" s="94" t="str">
        <f t="shared" si="197"/>
        <v/>
      </c>
      <c r="I375" s="94" t="str">
        <f t="shared" si="198"/>
        <v/>
      </c>
      <c r="J375" s="94" t="str">
        <f t="shared" si="199"/>
        <v/>
      </c>
      <c r="K375" s="94" t="str">
        <f t="shared" si="200"/>
        <v/>
      </c>
      <c r="L375" s="94" t="str">
        <f t="shared" si="201"/>
        <v/>
      </c>
      <c r="M375" s="94" t="str">
        <f t="shared" si="202"/>
        <v/>
      </c>
      <c r="N375" s="94" t="str">
        <f t="shared" si="203"/>
        <v/>
      </c>
      <c r="O375" s="94" t="str">
        <f t="shared" si="231"/>
        <v/>
      </c>
      <c r="P375" s="94" t="str">
        <f t="shared" si="204"/>
        <v/>
      </c>
      <c r="Q375" s="94" t="str">
        <f t="shared" si="205"/>
        <v/>
      </c>
      <c r="R375" s="94" t="str">
        <f t="shared" si="206"/>
        <v/>
      </c>
      <c r="S375" s="94" t="str">
        <f t="shared" si="207"/>
        <v/>
      </c>
      <c r="T375" s="94" t="str">
        <f t="shared" si="208"/>
        <v/>
      </c>
      <c r="U375" s="94" t="str">
        <f t="shared" si="209"/>
        <v/>
      </c>
      <c r="V375" s="94" t="str">
        <f t="shared" si="210"/>
        <v/>
      </c>
      <c r="W375" s="94" t="str">
        <f t="shared" si="232"/>
        <v/>
      </c>
      <c r="X375" s="94" t="str">
        <f t="shared" si="211"/>
        <v/>
      </c>
      <c r="Y375" s="94" t="str">
        <f t="shared" si="212"/>
        <v/>
      </c>
      <c r="Z375" s="94" t="str">
        <f t="shared" si="233"/>
        <v/>
      </c>
      <c r="AA375" s="94" t="str">
        <f t="shared" si="213"/>
        <v/>
      </c>
      <c r="AB375" s="94" t="str">
        <f t="shared" si="214"/>
        <v/>
      </c>
      <c r="AC375" s="94" t="str">
        <f t="shared" si="215"/>
        <v/>
      </c>
      <c r="AD375" s="92" t="str">
        <f t="shared" si="216"/>
        <v/>
      </c>
      <c r="AE375" s="92">
        <f t="shared" si="217"/>
        <v>0</v>
      </c>
      <c r="AF375" s="97" t="str">
        <f t="shared" si="218"/>
        <v/>
      </c>
      <c r="AG375" s="92">
        <f t="shared" si="219"/>
        <v>0</v>
      </c>
      <c r="AH375" s="92">
        <f t="shared" si="220"/>
        <v>0</v>
      </c>
    </row>
    <row r="376" spans="1:34" x14ac:dyDescent="0.25">
      <c r="A376" s="92" t="str">
        <f t="shared" si="193"/>
        <v/>
      </c>
      <c r="B376" s="49">
        <v>7142</v>
      </c>
      <c r="C376" s="115" t="s">
        <v>608</v>
      </c>
      <c r="D376" s="94" t="str">
        <f t="shared" si="227"/>
        <v/>
      </c>
      <c r="E376" s="94" t="str">
        <f t="shared" si="194"/>
        <v/>
      </c>
      <c r="F376" s="94" t="str">
        <f t="shared" si="195"/>
        <v/>
      </c>
      <c r="G376" s="94" t="str">
        <f t="shared" si="196"/>
        <v/>
      </c>
      <c r="H376" s="94" t="str">
        <f t="shared" si="197"/>
        <v/>
      </c>
      <c r="I376" s="94" t="str">
        <f t="shared" si="198"/>
        <v/>
      </c>
      <c r="J376" s="94" t="str">
        <f t="shared" si="199"/>
        <v/>
      </c>
      <c r="K376" s="94" t="str">
        <f t="shared" si="200"/>
        <v/>
      </c>
      <c r="L376" s="94" t="str">
        <f t="shared" si="201"/>
        <v/>
      </c>
      <c r="M376" s="94" t="str">
        <f t="shared" si="202"/>
        <v/>
      </c>
      <c r="N376" s="94" t="str">
        <f t="shared" si="203"/>
        <v/>
      </c>
      <c r="O376" s="94" t="str">
        <f t="shared" si="231"/>
        <v/>
      </c>
      <c r="P376" s="94" t="str">
        <f t="shared" si="204"/>
        <v/>
      </c>
      <c r="Q376" s="94" t="str">
        <f t="shared" si="205"/>
        <v/>
      </c>
      <c r="R376" s="94" t="str">
        <f t="shared" si="206"/>
        <v/>
      </c>
      <c r="S376" s="94" t="str">
        <f t="shared" si="207"/>
        <v/>
      </c>
      <c r="T376" s="94" t="str">
        <f t="shared" si="208"/>
        <v/>
      </c>
      <c r="U376" s="94" t="str">
        <f t="shared" si="209"/>
        <v/>
      </c>
      <c r="V376" s="94" t="str">
        <f t="shared" si="210"/>
        <v/>
      </c>
      <c r="W376" s="94" t="str">
        <f t="shared" si="232"/>
        <v/>
      </c>
      <c r="X376" s="94" t="str">
        <f t="shared" si="211"/>
        <v/>
      </c>
      <c r="Y376" s="94" t="str">
        <f t="shared" si="212"/>
        <v/>
      </c>
      <c r="Z376" s="94" t="str">
        <f t="shared" si="233"/>
        <v/>
      </c>
      <c r="AA376" s="94" t="str">
        <f t="shared" si="213"/>
        <v/>
      </c>
      <c r="AB376" s="94" t="str">
        <f t="shared" si="214"/>
        <v/>
      </c>
      <c r="AC376" s="94" t="str">
        <f t="shared" si="215"/>
        <v/>
      </c>
      <c r="AD376" s="92" t="str">
        <f t="shared" si="216"/>
        <v/>
      </c>
      <c r="AE376" s="92">
        <f t="shared" si="217"/>
        <v>0</v>
      </c>
      <c r="AF376" s="97" t="str">
        <f t="shared" si="218"/>
        <v/>
      </c>
      <c r="AG376" s="92">
        <f t="shared" si="219"/>
        <v>0</v>
      </c>
      <c r="AH376" s="92">
        <f t="shared" si="220"/>
        <v>0</v>
      </c>
    </row>
    <row r="377" spans="1:34" x14ac:dyDescent="0.25">
      <c r="A377" s="92" t="str">
        <f t="shared" si="193"/>
        <v/>
      </c>
      <c r="B377" s="49">
        <v>5136</v>
      </c>
      <c r="C377" s="115" t="s">
        <v>610</v>
      </c>
      <c r="D377" s="94" t="str">
        <f t="shared" si="227"/>
        <v/>
      </c>
      <c r="E377" s="94" t="str">
        <f t="shared" si="194"/>
        <v/>
      </c>
      <c r="F377" s="94" t="str">
        <f t="shared" si="195"/>
        <v/>
      </c>
      <c r="G377" s="94" t="str">
        <f t="shared" si="196"/>
        <v/>
      </c>
      <c r="H377" s="94" t="str">
        <f t="shared" si="197"/>
        <v/>
      </c>
      <c r="I377" s="94" t="str">
        <f t="shared" si="198"/>
        <v/>
      </c>
      <c r="J377" s="94" t="str">
        <f t="shared" si="199"/>
        <v/>
      </c>
      <c r="K377" s="94" t="str">
        <f t="shared" si="200"/>
        <v/>
      </c>
      <c r="L377" s="94" t="str">
        <f t="shared" si="201"/>
        <v/>
      </c>
      <c r="M377" s="94" t="str">
        <f t="shared" si="202"/>
        <v/>
      </c>
      <c r="N377" s="94" t="str">
        <f t="shared" si="203"/>
        <v/>
      </c>
      <c r="O377" s="94" t="str">
        <f t="shared" si="231"/>
        <v/>
      </c>
      <c r="P377" s="94" t="str">
        <f t="shared" si="204"/>
        <v/>
      </c>
      <c r="Q377" s="94" t="str">
        <f t="shared" si="205"/>
        <v/>
      </c>
      <c r="R377" s="94" t="str">
        <f t="shared" si="206"/>
        <v/>
      </c>
      <c r="S377" s="94" t="str">
        <f t="shared" si="207"/>
        <v/>
      </c>
      <c r="T377" s="94" t="str">
        <f t="shared" si="208"/>
        <v/>
      </c>
      <c r="U377" s="94" t="str">
        <f t="shared" si="209"/>
        <v/>
      </c>
      <c r="V377" s="94" t="str">
        <f t="shared" si="210"/>
        <v/>
      </c>
      <c r="W377" s="94" t="str">
        <f t="shared" si="232"/>
        <v/>
      </c>
      <c r="X377" s="94" t="str">
        <f t="shared" si="211"/>
        <v/>
      </c>
      <c r="Y377" s="94" t="str">
        <f t="shared" si="212"/>
        <v/>
      </c>
      <c r="Z377" s="94" t="str">
        <f t="shared" si="233"/>
        <v/>
      </c>
      <c r="AA377" s="94" t="str">
        <f t="shared" si="213"/>
        <v/>
      </c>
      <c r="AB377" s="94" t="str">
        <f t="shared" si="214"/>
        <v/>
      </c>
      <c r="AC377" s="94" t="str">
        <f t="shared" si="215"/>
        <v/>
      </c>
      <c r="AD377" s="92" t="str">
        <f t="shared" si="216"/>
        <v/>
      </c>
      <c r="AE377" s="92">
        <f t="shared" si="217"/>
        <v>0</v>
      </c>
      <c r="AF377" s="97" t="str">
        <f t="shared" si="218"/>
        <v/>
      </c>
      <c r="AG377" s="92">
        <f t="shared" si="219"/>
        <v>0</v>
      </c>
      <c r="AH377" s="92">
        <f t="shared" si="220"/>
        <v>0</v>
      </c>
    </row>
    <row r="378" spans="1:34" x14ac:dyDescent="0.25">
      <c r="A378" s="92" t="str">
        <f t="shared" si="193"/>
        <v/>
      </c>
      <c r="B378" s="49">
        <v>8379</v>
      </c>
      <c r="C378" s="115" t="s">
        <v>770</v>
      </c>
      <c r="D378" s="94" t="str">
        <f t="shared" si="227"/>
        <v/>
      </c>
      <c r="E378" s="94" t="str">
        <f t="shared" si="194"/>
        <v/>
      </c>
      <c r="F378" s="94" t="str">
        <f t="shared" si="195"/>
        <v/>
      </c>
      <c r="G378" s="94" t="str">
        <f t="shared" si="196"/>
        <v/>
      </c>
      <c r="H378" s="94" t="str">
        <f t="shared" si="197"/>
        <v/>
      </c>
      <c r="I378" s="94" t="str">
        <f t="shared" si="198"/>
        <v/>
      </c>
      <c r="J378" s="94" t="str">
        <f t="shared" si="199"/>
        <v/>
      </c>
      <c r="K378" s="94" t="str">
        <f t="shared" si="200"/>
        <v/>
      </c>
      <c r="L378" s="94" t="str">
        <f t="shared" si="201"/>
        <v/>
      </c>
      <c r="M378" s="94" t="str">
        <f t="shared" si="202"/>
        <v/>
      </c>
      <c r="N378" s="94" t="str">
        <f t="shared" si="203"/>
        <v/>
      </c>
      <c r="O378" s="94" t="str">
        <f t="shared" si="231"/>
        <v/>
      </c>
      <c r="P378" s="94" t="str">
        <f t="shared" si="204"/>
        <v/>
      </c>
      <c r="Q378" s="94" t="str">
        <f t="shared" si="205"/>
        <v/>
      </c>
      <c r="R378" s="94" t="str">
        <f t="shared" si="206"/>
        <v/>
      </c>
      <c r="S378" s="94" t="str">
        <f t="shared" si="207"/>
        <v/>
      </c>
      <c r="T378" s="94" t="str">
        <f t="shared" si="208"/>
        <v/>
      </c>
      <c r="U378" s="94" t="str">
        <f t="shared" si="209"/>
        <v/>
      </c>
      <c r="V378" s="94" t="str">
        <f t="shared" si="210"/>
        <v/>
      </c>
      <c r="W378" s="94" t="str">
        <f t="shared" si="232"/>
        <v/>
      </c>
      <c r="X378" s="94" t="str">
        <f t="shared" si="211"/>
        <v/>
      </c>
      <c r="Y378" s="94" t="str">
        <f t="shared" si="212"/>
        <v/>
      </c>
      <c r="Z378" s="94" t="str">
        <f t="shared" si="233"/>
        <v/>
      </c>
      <c r="AA378" s="94" t="str">
        <f t="shared" si="213"/>
        <v/>
      </c>
      <c r="AB378" s="94" t="str">
        <f t="shared" si="214"/>
        <v/>
      </c>
      <c r="AC378" s="94" t="str">
        <f t="shared" si="215"/>
        <v/>
      </c>
      <c r="AD378" s="92" t="str">
        <f t="shared" si="216"/>
        <v/>
      </c>
      <c r="AE378" s="92">
        <f t="shared" si="217"/>
        <v>0</v>
      </c>
      <c r="AF378" s="97" t="str">
        <f t="shared" si="218"/>
        <v/>
      </c>
      <c r="AG378" s="92">
        <f t="shared" si="219"/>
        <v>0</v>
      </c>
      <c r="AH378" s="92">
        <f t="shared" si="220"/>
        <v>0</v>
      </c>
    </row>
    <row r="379" spans="1:34" x14ac:dyDescent="0.25">
      <c r="A379" s="92" t="str">
        <f t="shared" si="193"/>
        <v/>
      </c>
      <c r="B379" s="49">
        <v>2601</v>
      </c>
      <c r="C379" s="115" t="s">
        <v>613</v>
      </c>
      <c r="D379" s="94" t="str">
        <f t="shared" si="227"/>
        <v/>
      </c>
      <c r="E379" s="94" t="str">
        <f t="shared" si="194"/>
        <v/>
      </c>
      <c r="F379" s="94" t="str">
        <f t="shared" si="195"/>
        <v/>
      </c>
      <c r="G379" s="94" t="str">
        <f t="shared" si="196"/>
        <v/>
      </c>
      <c r="H379" s="94" t="str">
        <f t="shared" si="197"/>
        <v/>
      </c>
      <c r="I379" s="94" t="str">
        <f t="shared" si="198"/>
        <v/>
      </c>
      <c r="J379" s="94" t="str">
        <f t="shared" si="199"/>
        <v/>
      </c>
      <c r="K379" s="94" t="str">
        <f t="shared" si="200"/>
        <v/>
      </c>
      <c r="L379" s="94" t="str">
        <f t="shared" si="201"/>
        <v/>
      </c>
      <c r="M379" s="94" t="str">
        <f t="shared" si="202"/>
        <v/>
      </c>
      <c r="N379" s="94" t="str">
        <f t="shared" si="203"/>
        <v/>
      </c>
      <c r="O379" s="94" t="str">
        <f t="shared" si="231"/>
        <v/>
      </c>
      <c r="P379" s="94" t="str">
        <f t="shared" si="204"/>
        <v/>
      </c>
      <c r="Q379" s="94" t="str">
        <f t="shared" si="205"/>
        <v/>
      </c>
      <c r="R379" s="94" t="str">
        <f t="shared" si="206"/>
        <v/>
      </c>
      <c r="S379" s="94" t="str">
        <f t="shared" si="207"/>
        <v/>
      </c>
      <c r="T379" s="94" t="str">
        <f t="shared" si="208"/>
        <v/>
      </c>
      <c r="U379" s="94" t="str">
        <f t="shared" si="209"/>
        <v/>
      </c>
      <c r="V379" s="94" t="str">
        <f t="shared" si="210"/>
        <v/>
      </c>
      <c r="W379" s="94" t="str">
        <f t="shared" si="232"/>
        <v/>
      </c>
      <c r="X379" s="94" t="str">
        <f t="shared" si="211"/>
        <v/>
      </c>
      <c r="Y379" s="94" t="str">
        <f t="shared" si="212"/>
        <v/>
      </c>
      <c r="Z379" s="94" t="str">
        <f t="shared" si="233"/>
        <v/>
      </c>
      <c r="AA379" s="94" t="str">
        <f t="shared" si="213"/>
        <v/>
      </c>
      <c r="AB379" s="94" t="str">
        <f t="shared" si="214"/>
        <v/>
      </c>
      <c r="AC379" s="94" t="str">
        <f t="shared" si="215"/>
        <v/>
      </c>
      <c r="AD379" s="92" t="str">
        <f t="shared" si="216"/>
        <v/>
      </c>
      <c r="AE379" s="92">
        <f t="shared" si="217"/>
        <v>0</v>
      </c>
      <c r="AF379" s="97" t="str">
        <f t="shared" si="218"/>
        <v/>
      </c>
      <c r="AG379" s="92">
        <f t="shared" si="219"/>
        <v>0</v>
      </c>
      <c r="AH379" s="92">
        <f t="shared" si="220"/>
        <v>0</v>
      </c>
    </row>
    <row r="380" spans="1:34" x14ac:dyDescent="0.25">
      <c r="A380" s="92" t="str">
        <f t="shared" si="193"/>
        <v/>
      </c>
      <c r="B380" s="49">
        <v>2630</v>
      </c>
      <c r="C380" s="115" t="s">
        <v>614</v>
      </c>
      <c r="D380" s="94" t="str">
        <f t="shared" si="227"/>
        <v/>
      </c>
      <c r="E380" s="94" t="str">
        <f t="shared" si="194"/>
        <v/>
      </c>
      <c r="F380" s="94" t="str">
        <f t="shared" si="195"/>
        <v/>
      </c>
      <c r="G380" s="94" t="str">
        <f t="shared" si="196"/>
        <v/>
      </c>
      <c r="H380" s="94" t="str">
        <f t="shared" si="197"/>
        <v/>
      </c>
      <c r="I380" s="94" t="str">
        <f t="shared" si="198"/>
        <v/>
      </c>
      <c r="J380" s="94" t="str">
        <f t="shared" si="199"/>
        <v/>
      </c>
      <c r="K380" s="94" t="str">
        <f t="shared" si="200"/>
        <v/>
      </c>
      <c r="L380" s="94" t="str">
        <f t="shared" si="201"/>
        <v/>
      </c>
      <c r="M380" s="94" t="str">
        <f t="shared" si="202"/>
        <v/>
      </c>
      <c r="N380" s="94" t="str">
        <f t="shared" si="203"/>
        <v/>
      </c>
      <c r="O380" s="94" t="str">
        <f t="shared" si="231"/>
        <v/>
      </c>
      <c r="P380" s="94" t="str">
        <f t="shared" si="204"/>
        <v/>
      </c>
      <c r="Q380" s="94" t="str">
        <f t="shared" si="205"/>
        <v/>
      </c>
      <c r="R380" s="94" t="str">
        <f t="shared" si="206"/>
        <v/>
      </c>
      <c r="S380" s="94" t="str">
        <f t="shared" si="207"/>
        <v/>
      </c>
      <c r="T380" s="94" t="str">
        <f t="shared" si="208"/>
        <v/>
      </c>
      <c r="U380" s="94" t="str">
        <f t="shared" si="209"/>
        <v/>
      </c>
      <c r="V380" s="94" t="str">
        <f t="shared" si="210"/>
        <v/>
      </c>
      <c r="W380" s="94" t="str">
        <f t="shared" si="232"/>
        <v/>
      </c>
      <c r="X380" s="94" t="str">
        <f t="shared" si="211"/>
        <v/>
      </c>
      <c r="Y380" s="94" t="str">
        <f t="shared" si="212"/>
        <v/>
      </c>
      <c r="Z380" s="94" t="str">
        <f t="shared" si="233"/>
        <v/>
      </c>
      <c r="AA380" s="94" t="str">
        <f t="shared" si="213"/>
        <v/>
      </c>
      <c r="AB380" s="94" t="str">
        <f t="shared" si="214"/>
        <v/>
      </c>
      <c r="AC380" s="94" t="str">
        <f t="shared" si="215"/>
        <v/>
      </c>
      <c r="AD380" s="92" t="str">
        <f t="shared" si="216"/>
        <v/>
      </c>
      <c r="AE380" s="92">
        <f t="shared" si="217"/>
        <v>0</v>
      </c>
      <c r="AF380" s="97" t="str">
        <f t="shared" si="218"/>
        <v/>
      </c>
      <c r="AG380" s="92">
        <f t="shared" si="219"/>
        <v>0</v>
      </c>
      <c r="AH380" s="92">
        <f t="shared" si="220"/>
        <v>0</v>
      </c>
    </row>
    <row r="381" spans="1:34" x14ac:dyDescent="0.25">
      <c r="A381" s="92" t="str">
        <f t="shared" si="193"/>
        <v/>
      </c>
      <c r="B381" s="49">
        <v>1655</v>
      </c>
      <c r="C381" s="115" t="s">
        <v>615</v>
      </c>
      <c r="D381" s="94" t="str">
        <f t="shared" si="227"/>
        <v/>
      </c>
      <c r="E381" s="94" t="str">
        <f t="shared" si="194"/>
        <v/>
      </c>
      <c r="F381" s="94" t="str">
        <f t="shared" si="195"/>
        <v/>
      </c>
      <c r="G381" s="94" t="str">
        <f t="shared" si="196"/>
        <v/>
      </c>
      <c r="H381" s="94" t="str">
        <f t="shared" si="197"/>
        <v/>
      </c>
      <c r="I381" s="94" t="str">
        <f t="shared" si="198"/>
        <v/>
      </c>
      <c r="J381" s="94" t="str">
        <f t="shared" si="199"/>
        <v/>
      </c>
      <c r="K381" s="94" t="str">
        <f t="shared" si="200"/>
        <v/>
      </c>
      <c r="L381" s="94" t="str">
        <f t="shared" si="201"/>
        <v/>
      </c>
      <c r="M381" s="94" t="str">
        <f t="shared" si="202"/>
        <v/>
      </c>
      <c r="N381" s="94" t="str">
        <f t="shared" si="203"/>
        <v/>
      </c>
      <c r="O381" s="94" t="str">
        <f t="shared" si="231"/>
        <v/>
      </c>
      <c r="P381" s="94" t="str">
        <f t="shared" si="204"/>
        <v/>
      </c>
      <c r="Q381" s="94" t="str">
        <f t="shared" si="205"/>
        <v/>
      </c>
      <c r="R381" s="94" t="str">
        <f t="shared" si="206"/>
        <v/>
      </c>
      <c r="S381" s="94" t="str">
        <f t="shared" si="207"/>
        <v/>
      </c>
      <c r="T381" s="94" t="str">
        <f t="shared" si="208"/>
        <v/>
      </c>
      <c r="U381" s="94" t="str">
        <f t="shared" si="209"/>
        <v/>
      </c>
      <c r="V381" s="94" t="str">
        <f t="shared" si="210"/>
        <v/>
      </c>
      <c r="W381" s="94" t="str">
        <f t="shared" si="232"/>
        <v/>
      </c>
      <c r="X381" s="94" t="str">
        <f t="shared" si="211"/>
        <v/>
      </c>
      <c r="Y381" s="94" t="str">
        <f t="shared" si="212"/>
        <v/>
      </c>
      <c r="Z381" s="94" t="str">
        <f t="shared" si="233"/>
        <v/>
      </c>
      <c r="AA381" s="94" t="str">
        <f t="shared" si="213"/>
        <v/>
      </c>
      <c r="AB381" s="94" t="str">
        <f t="shared" si="214"/>
        <v/>
      </c>
      <c r="AC381" s="94" t="str">
        <f t="shared" si="215"/>
        <v/>
      </c>
      <c r="AD381" s="92" t="str">
        <f t="shared" si="216"/>
        <v/>
      </c>
      <c r="AE381" s="92">
        <f t="shared" si="217"/>
        <v>0</v>
      </c>
      <c r="AF381" s="97" t="str">
        <f t="shared" si="218"/>
        <v/>
      </c>
      <c r="AG381" s="92">
        <f t="shared" si="219"/>
        <v>0</v>
      </c>
      <c r="AH381" s="92">
        <f t="shared" si="220"/>
        <v>0</v>
      </c>
    </row>
    <row r="382" spans="1:34" x14ac:dyDescent="0.25">
      <c r="A382" s="92" t="str">
        <f t="shared" si="193"/>
        <v/>
      </c>
      <c r="B382" s="49">
        <v>2537</v>
      </c>
      <c r="C382" s="115" t="s">
        <v>616</v>
      </c>
      <c r="D382" s="94" t="str">
        <f t="shared" si="227"/>
        <v/>
      </c>
      <c r="E382" s="94" t="str">
        <f t="shared" si="194"/>
        <v/>
      </c>
      <c r="F382" s="94" t="str">
        <f t="shared" si="195"/>
        <v/>
      </c>
      <c r="G382" s="94" t="str">
        <f t="shared" si="196"/>
        <v/>
      </c>
      <c r="H382" s="94" t="str">
        <f t="shared" si="197"/>
        <v/>
      </c>
      <c r="I382" s="94" t="str">
        <f t="shared" si="198"/>
        <v/>
      </c>
      <c r="J382" s="94" t="str">
        <f t="shared" si="199"/>
        <v/>
      </c>
      <c r="K382" s="94" t="str">
        <f t="shared" si="200"/>
        <v/>
      </c>
      <c r="L382" s="94" t="str">
        <f t="shared" si="201"/>
        <v/>
      </c>
      <c r="M382" s="94" t="str">
        <f t="shared" si="202"/>
        <v/>
      </c>
      <c r="N382" s="94" t="str">
        <f t="shared" si="203"/>
        <v/>
      </c>
      <c r="O382" s="94" t="str">
        <f t="shared" si="231"/>
        <v/>
      </c>
      <c r="P382" s="94" t="str">
        <f t="shared" si="204"/>
        <v/>
      </c>
      <c r="Q382" s="94" t="str">
        <f t="shared" si="205"/>
        <v/>
      </c>
      <c r="R382" s="94" t="str">
        <f t="shared" si="206"/>
        <v/>
      </c>
      <c r="S382" s="94" t="str">
        <f t="shared" si="207"/>
        <v/>
      </c>
      <c r="T382" s="94" t="str">
        <f t="shared" si="208"/>
        <v/>
      </c>
      <c r="U382" s="94" t="str">
        <f t="shared" si="209"/>
        <v/>
      </c>
      <c r="V382" s="94" t="str">
        <f t="shared" si="210"/>
        <v/>
      </c>
      <c r="W382" s="94" t="str">
        <f t="shared" si="232"/>
        <v/>
      </c>
      <c r="X382" s="94" t="str">
        <f t="shared" si="211"/>
        <v/>
      </c>
      <c r="Y382" s="94" t="str">
        <f t="shared" si="212"/>
        <v/>
      </c>
      <c r="Z382" s="94" t="str">
        <f t="shared" si="233"/>
        <v/>
      </c>
      <c r="AA382" s="94" t="str">
        <f t="shared" si="213"/>
        <v/>
      </c>
      <c r="AB382" s="94" t="str">
        <f t="shared" si="214"/>
        <v/>
      </c>
      <c r="AC382" s="94" t="str">
        <f t="shared" si="215"/>
        <v/>
      </c>
      <c r="AD382" s="92" t="str">
        <f t="shared" si="216"/>
        <v/>
      </c>
      <c r="AE382" s="92">
        <f t="shared" si="217"/>
        <v>0</v>
      </c>
      <c r="AF382" s="97" t="str">
        <f t="shared" si="218"/>
        <v/>
      </c>
      <c r="AG382" s="92">
        <f t="shared" si="219"/>
        <v>0</v>
      </c>
      <c r="AH382" s="92">
        <f t="shared" si="220"/>
        <v>0</v>
      </c>
    </row>
    <row r="383" spans="1:34" ht="30" x14ac:dyDescent="0.25">
      <c r="A383" s="92" t="str">
        <f t="shared" si="193"/>
        <v/>
      </c>
      <c r="B383" s="49">
        <v>7886</v>
      </c>
      <c r="C383" s="115" t="s">
        <v>779</v>
      </c>
      <c r="D383" s="94" t="str">
        <f t="shared" si="227"/>
        <v/>
      </c>
      <c r="E383" s="94" t="str">
        <f t="shared" si="194"/>
        <v/>
      </c>
      <c r="F383" s="94" t="str">
        <f t="shared" si="195"/>
        <v/>
      </c>
      <c r="G383" s="94" t="str">
        <f t="shared" si="196"/>
        <v/>
      </c>
      <c r="H383" s="94" t="str">
        <f t="shared" si="197"/>
        <v/>
      </c>
      <c r="I383" s="94" t="str">
        <f t="shared" si="198"/>
        <v/>
      </c>
      <c r="J383" s="94" t="str">
        <f t="shared" si="199"/>
        <v/>
      </c>
      <c r="K383" s="94" t="str">
        <f t="shared" si="200"/>
        <v/>
      </c>
      <c r="L383" s="94" t="str">
        <f t="shared" si="201"/>
        <v/>
      </c>
      <c r="M383" s="94" t="str">
        <f t="shared" si="202"/>
        <v/>
      </c>
      <c r="N383" s="94" t="str">
        <f t="shared" si="203"/>
        <v/>
      </c>
      <c r="O383" s="94" t="str">
        <f t="shared" si="231"/>
        <v/>
      </c>
      <c r="P383" s="94" t="str">
        <f t="shared" si="204"/>
        <v/>
      </c>
      <c r="Q383" s="94" t="str">
        <f t="shared" si="205"/>
        <v/>
      </c>
      <c r="R383" s="94" t="str">
        <f t="shared" si="206"/>
        <v/>
      </c>
      <c r="S383" s="94" t="str">
        <f t="shared" si="207"/>
        <v/>
      </c>
      <c r="T383" s="94" t="str">
        <f t="shared" si="208"/>
        <v/>
      </c>
      <c r="U383" s="94" t="str">
        <f t="shared" si="209"/>
        <v/>
      </c>
      <c r="V383" s="94" t="str">
        <f t="shared" si="210"/>
        <v/>
      </c>
      <c r="W383" s="94" t="str">
        <f t="shared" si="232"/>
        <v/>
      </c>
      <c r="X383" s="94" t="str">
        <f t="shared" si="211"/>
        <v/>
      </c>
      <c r="Y383" s="94" t="str">
        <f t="shared" si="212"/>
        <v/>
      </c>
      <c r="Z383" s="94" t="str">
        <f t="shared" si="233"/>
        <v/>
      </c>
      <c r="AA383" s="94" t="str">
        <f t="shared" si="213"/>
        <v/>
      </c>
      <c r="AB383" s="94" t="str">
        <f t="shared" si="214"/>
        <v/>
      </c>
      <c r="AC383" s="94" t="str">
        <f t="shared" si="215"/>
        <v/>
      </c>
      <c r="AD383" s="92" t="str">
        <f t="shared" si="216"/>
        <v/>
      </c>
      <c r="AE383" s="92">
        <f t="shared" si="217"/>
        <v>0</v>
      </c>
      <c r="AF383" s="97" t="str">
        <f t="shared" si="218"/>
        <v/>
      </c>
      <c r="AG383" s="92">
        <f t="shared" si="219"/>
        <v>0</v>
      </c>
      <c r="AH383" s="92">
        <f t="shared" si="220"/>
        <v>0</v>
      </c>
    </row>
    <row r="384" spans="1:34" x14ac:dyDescent="0.25">
      <c r="A384" s="92" t="str">
        <f t="shared" si="193"/>
        <v/>
      </c>
      <c r="B384" s="49">
        <v>3003</v>
      </c>
      <c r="C384" s="115" t="s">
        <v>619</v>
      </c>
      <c r="D384" s="94" t="str">
        <f t="shared" ref="D384:D394" si="234">IFERROR(VLOOKUP($B384,_1aw1,2,FALSE),"")</f>
        <v/>
      </c>
      <c r="E384" s="94" t="str">
        <f t="shared" si="194"/>
        <v/>
      </c>
      <c r="F384" s="94" t="str">
        <f t="shared" si="195"/>
        <v/>
      </c>
      <c r="G384" s="94" t="str">
        <f t="shared" si="196"/>
        <v/>
      </c>
      <c r="H384" s="94" t="str">
        <f t="shared" si="197"/>
        <v/>
      </c>
      <c r="I384" s="94" t="str">
        <f t="shared" si="198"/>
        <v/>
      </c>
      <c r="J384" s="94" t="str">
        <f t="shared" si="199"/>
        <v/>
      </c>
      <c r="K384" s="94" t="str">
        <f t="shared" si="200"/>
        <v/>
      </c>
      <c r="L384" s="94" t="str">
        <f t="shared" si="201"/>
        <v/>
      </c>
      <c r="M384" s="94" t="str">
        <f t="shared" si="202"/>
        <v/>
      </c>
      <c r="N384" s="94" t="str">
        <f t="shared" si="203"/>
        <v/>
      </c>
      <c r="O384" s="94" t="str">
        <f t="shared" si="231"/>
        <v/>
      </c>
      <c r="P384" s="94" t="str">
        <f t="shared" si="204"/>
        <v/>
      </c>
      <c r="Q384" s="94" t="str">
        <f t="shared" si="205"/>
        <v/>
      </c>
      <c r="R384" s="94" t="str">
        <f t="shared" si="206"/>
        <v/>
      </c>
      <c r="S384" s="94" t="str">
        <f t="shared" si="207"/>
        <v/>
      </c>
      <c r="T384" s="94" t="str">
        <f t="shared" si="208"/>
        <v/>
      </c>
      <c r="U384" s="94" t="str">
        <f t="shared" si="209"/>
        <v/>
      </c>
      <c r="V384" s="94" t="str">
        <f t="shared" si="210"/>
        <v/>
      </c>
      <c r="W384" s="94" t="str">
        <f t="shared" si="232"/>
        <v/>
      </c>
      <c r="X384" s="94" t="str">
        <f t="shared" si="211"/>
        <v/>
      </c>
      <c r="Y384" s="94" t="str">
        <f t="shared" si="212"/>
        <v/>
      </c>
      <c r="Z384" s="94" t="str">
        <f t="shared" si="233"/>
        <v/>
      </c>
      <c r="AA384" s="94" t="str">
        <f t="shared" si="213"/>
        <v/>
      </c>
      <c r="AB384" s="94" t="str">
        <f t="shared" si="214"/>
        <v/>
      </c>
      <c r="AC384" s="94" t="str">
        <f t="shared" si="215"/>
        <v/>
      </c>
      <c r="AD384" s="92" t="str">
        <f t="shared" si="216"/>
        <v/>
      </c>
      <c r="AE384" s="92">
        <f t="shared" si="217"/>
        <v>0</v>
      </c>
      <c r="AF384" s="97" t="str">
        <f t="shared" si="218"/>
        <v/>
      </c>
      <c r="AG384" s="92">
        <f t="shared" si="219"/>
        <v>0</v>
      </c>
      <c r="AH384" s="92">
        <f t="shared" si="220"/>
        <v>0</v>
      </c>
    </row>
    <row r="385" spans="1:34" x14ac:dyDescent="0.25">
      <c r="A385" s="92" t="str">
        <f t="shared" si="193"/>
        <v/>
      </c>
      <c r="B385" s="49">
        <v>6524</v>
      </c>
      <c r="C385" s="115" t="s">
        <v>621</v>
      </c>
      <c r="D385" s="94" t="str">
        <f t="shared" si="234"/>
        <v/>
      </c>
      <c r="E385" s="94" t="str">
        <f t="shared" si="194"/>
        <v/>
      </c>
      <c r="F385" s="94" t="str">
        <f t="shared" si="195"/>
        <v/>
      </c>
      <c r="G385" s="94" t="str">
        <f t="shared" si="196"/>
        <v/>
      </c>
      <c r="H385" s="94" t="str">
        <f t="shared" si="197"/>
        <v/>
      </c>
      <c r="I385" s="94" t="str">
        <f t="shared" si="198"/>
        <v/>
      </c>
      <c r="J385" s="94" t="str">
        <f t="shared" si="199"/>
        <v/>
      </c>
      <c r="K385" s="94" t="str">
        <f t="shared" si="200"/>
        <v/>
      </c>
      <c r="L385" s="94" t="str">
        <f t="shared" si="201"/>
        <v/>
      </c>
      <c r="M385" s="94" t="str">
        <f t="shared" si="202"/>
        <v/>
      </c>
      <c r="N385" s="94" t="str">
        <f t="shared" si="203"/>
        <v/>
      </c>
      <c r="O385" s="94" t="str">
        <f t="shared" si="231"/>
        <v/>
      </c>
      <c r="P385" s="94" t="str">
        <f t="shared" si="204"/>
        <v/>
      </c>
      <c r="Q385" s="94" t="str">
        <f t="shared" si="205"/>
        <v/>
      </c>
      <c r="R385" s="94" t="str">
        <f t="shared" si="206"/>
        <v/>
      </c>
      <c r="S385" s="94" t="str">
        <f t="shared" si="207"/>
        <v/>
      </c>
      <c r="T385" s="94" t="str">
        <f t="shared" si="208"/>
        <v/>
      </c>
      <c r="U385" s="94" t="str">
        <f t="shared" si="209"/>
        <v/>
      </c>
      <c r="V385" s="94" t="str">
        <f t="shared" si="210"/>
        <v/>
      </c>
      <c r="W385" s="94" t="str">
        <f t="shared" si="232"/>
        <v/>
      </c>
      <c r="X385" s="94" t="str">
        <f t="shared" si="211"/>
        <v/>
      </c>
      <c r="Y385" s="94" t="str">
        <f t="shared" si="212"/>
        <v/>
      </c>
      <c r="Z385" s="94" t="str">
        <f t="shared" si="233"/>
        <v/>
      </c>
      <c r="AA385" s="94" t="str">
        <f t="shared" si="213"/>
        <v/>
      </c>
      <c r="AB385" s="94" t="str">
        <f t="shared" si="214"/>
        <v/>
      </c>
      <c r="AC385" s="94" t="str">
        <f t="shared" si="215"/>
        <v/>
      </c>
      <c r="AD385" s="92" t="str">
        <f t="shared" si="216"/>
        <v/>
      </c>
      <c r="AE385" s="92">
        <f t="shared" si="217"/>
        <v>0</v>
      </c>
      <c r="AF385" s="97" t="str">
        <f t="shared" si="218"/>
        <v/>
      </c>
      <c r="AG385" s="92">
        <f t="shared" si="219"/>
        <v>0</v>
      </c>
      <c r="AH385" s="92">
        <f t="shared" si="220"/>
        <v>0</v>
      </c>
    </row>
    <row r="386" spans="1:34" x14ac:dyDescent="0.25">
      <c r="A386" s="92" t="str">
        <f t="shared" ref="A386:A449" si="235">IF(AD386&lt;&gt;"",RANK(AD386,AD:AD),"")</f>
        <v/>
      </c>
      <c r="B386" s="49">
        <v>8703</v>
      </c>
      <c r="C386" s="115" t="s">
        <v>622</v>
      </c>
      <c r="D386" s="94" t="str">
        <f t="shared" si="234"/>
        <v/>
      </c>
      <c r="E386" s="94" t="str">
        <f t="shared" ref="E386:E449" si="236">IFERROR(VLOOKUP($B386,_1aw2,2,FALSE),"")</f>
        <v/>
      </c>
      <c r="F386" s="94" t="str">
        <f t="shared" ref="F386:F449" si="237">IFERROR(VLOOKUP($B386,_1aw3,2,FALSE),"")</f>
        <v/>
      </c>
      <c r="G386" s="94" t="str">
        <f t="shared" ref="G386:G449" si="238">IFERROR(VLOOKUP($B386,_1aw4,2,FALSE),"")</f>
        <v/>
      </c>
      <c r="H386" s="94" t="str">
        <f t="shared" ref="H386:H449" si="239">IFERROR(VLOOKUP($B386,_1aw5,2,FALSE),"")</f>
        <v/>
      </c>
      <c r="I386" s="94" t="str">
        <f t="shared" ref="I386:I449" si="240">IFERROR(VLOOKUP($B386,_1aw6,2,FALSE),"")</f>
        <v/>
      </c>
      <c r="J386" s="94" t="str">
        <f t="shared" ref="J386:J449" si="241">IFERROR(VLOOKUP($B386,_1aw7,2,FALSE),"")</f>
        <v/>
      </c>
      <c r="K386" s="94" t="str">
        <f t="shared" ref="K386:K449" si="242">IFERROR(VLOOKUP($B386,_1aw8,2,FALSE),"")</f>
        <v/>
      </c>
      <c r="L386" s="94" t="str">
        <f t="shared" ref="L386:L449" si="243">IFERROR(VLOOKUP($B386,_1aw9,2,FALSE),"")</f>
        <v/>
      </c>
      <c r="M386" s="94" t="str">
        <f t="shared" ref="M386:M449" si="244">IFERROR(VLOOKUP($B386,_1aw10,2,FALSE),"")</f>
        <v/>
      </c>
      <c r="N386" s="94" t="str">
        <f t="shared" ref="N386:N449" si="245">IFERROR(VLOOKUP($B386,_1aw11,2,FALSE),"")</f>
        <v/>
      </c>
      <c r="O386" s="94" t="str">
        <f t="shared" si="231"/>
        <v/>
      </c>
      <c r="P386" s="94" t="str">
        <f t="shared" ref="P386:P449" si="246">IFERROR(VLOOKUP($B386,_1aw13,2,FALSE),"")</f>
        <v/>
      </c>
      <c r="Q386" s="94" t="str">
        <f t="shared" ref="Q386:Q449" si="247">IFERROR(VLOOKUP($B386,_1aw14,2,FALSE),"")</f>
        <v/>
      </c>
      <c r="R386" s="94" t="str">
        <f t="shared" ref="R386:R449" si="248">IFERROR(VLOOKUP($B386,_1aw15,2,FALSE),"")</f>
        <v/>
      </c>
      <c r="S386" s="94" t="str">
        <f t="shared" ref="S386:S449" si="249">IFERROR(VLOOKUP($B386,_1aw16,2,FALSE),"")</f>
        <v/>
      </c>
      <c r="T386" s="94" t="str">
        <f t="shared" ref="T386:T449" si="250">IFERROR(VLOOKUP($B386,_1aw17,2,FALSE),"")</f>
        <v/>
      </c>
      <c r="U386" s="94" t="str">
        <f t="shared" ref="U386:U449" si="251">IFERROR(VLOOKUP($B386,_1aw18,2,FALSE),"")</f>
        <v/>
      </c>
      <c r="V386" s="94" t="str">
        <f t="shared" ref="V386:V449" si="252">IFERROR(VLOOKUP($B386,_1aw19,2,FALSE),"")</f>
        <v/>
      </c>
      <c r="W386" s="94" t="str">
        <f t="shared" si="232"/>
        <v/>
      </c>
      <c r="X386" s="94" t="str">
        <f t="shared" ref="X386:X449" si="253">IFERROR(VLOOKUP($B386,_1aw21,2,FALSE),"")</f>
        <v/>
      </c>
      <c r="Y386" s="94" t="str">
        <f t="shared" ref="Y386:Y449" si="254">IFERROR(VLOOKUP($B386,_1aw22,2,FALSE),"")</f>
        <v/>
      </c>
      <c r="Z386" s="94" t="str">
        <f t="shared" si="233"/>
        <v/>
      </c>
      <c r="AA386" s="94" t="str">
        <f t="shared" ref="AA386:AA449" si="255">IFERROR(VLOOKUP($B386,_1aw24,2,FALSE),"")</f>
        <v/>
      </c>
      <c r="AB386" s="94" t="str">
        <f t="shared" ref="AB386:AB449" si="256">IFERROR(VLOOKUP($B386,_1aw25,2,FALSE),"")</f>
        <v/>
      </c>
      <c r="AC386" s="94" t="str">
        <f t="shared" ref="AC386:AC449" si="257">IFERROR(VLOOKUP($B386,_1aw26,2,FALSE),"")</f>
        <v/>
      </c>
      <c r="AD386" s="92" t="str">
        <f t="shared" ref="AD386:AD449" si="258">IF(COUNTIF(D386:AC386,"&gt;=0"),SUM(D386:AC386),"")</f>
        <v/>
      </c>
      <c r="AE386" s="92">
        <f t="shared" si="217"/>
        <v>0</v>
      </c>
      <c r="AF386" s="97" t="str">
        <f t="shared" si="218"/>
        <v/>
      </c>
      <c r="AG386" s="92">
        <f t="shared" si="219"/>
        <v>0</v>
      </c>
      <c r="AH386" s="92">
        <f t="shared" si="220"/>
        <v>0</v>
      </c>
    </row>
    <row r="387" spans="1:34" x14ac:dyDescent="0.25">
      <c r="A387" s="92" t="str">
        <f t="shared" si="235"/>
        <v/>
      </c>
      <c r="B387" s="49">
        <v>3526</v>
      </c>
      <c r="C387" s="115" t="s">
        <v>623</v>
      </c>
      <c r="D387" s="94" t="str">
        <f t="shared" si="234"/>
        <v/>
      </c>
      <c r="E387" s="94" t="str">
        <f t="shared" si="236"/>
        <v/>
      </c>
      <c r="F387" s="94" t="str">
        <f t="shared" si="237"/>
        <v/>
      </c>
      <c r="G387" s="94" t="str">
        <f t="shared" si="238"/>
        <v/>
      </c>
      <c r="H387" s="94" t="str">
        <f t="shared" si="239"/>
        <v/>
      </c>
      <c r="I387" s="94" t="str">
        <f t="shared" si="240"/>
        <v/>
      </c>
      <c r="J387" s="94" t="str">
        <f t="shared" si="241"/>
        <v/>
      </c>
      <c r="K387" s="94" t="str">
        <f t="shared" si="242"/>
        <v/>
      </c>
      <c r="L387" s="94" t="str">
        <f t="shared" si="243"/>
        <v/>
      </c>
      <c r="M387" s="94" t="str">
        <f t="shared" si="244"/>
        <v/>
      </c>
      <c r="N387" s="94" t="str">
        <f t="shared" si="245"/>
        <v/>
      </c>
      <c r="O387" s="94" t="str">
        <f t="shared" si="231"/>
        <v/>
      </c>
      <c r="P387" s="94" t="str">
        <f t="shared" si="246"/>
        <v/>
      </c>
      <c r="Q387" s="94" t="str">
        <f t="shared" si="247"/>
        <v/>
      </c>
      <c r="R387" s="94" t="str">
        <f t="shared" si="248"/>
        <v/>
      </c>
      <c r="S387" s="94" t="str">
        <f t="shared" si="249"/>
        <v/>
      </c>
      <c r="T387" s="94" t="str">
        <f t="shared" si="250"/>
        <v/>
      </c>
      <c r="U387" s="94" t="str">
        <f t="shared" si="251"/>
        <v/>
      </c>
      <c r="V387" s="94" t="str">
        <f t="shared" si="252"/>
        <v/>
      </c>
      <c r="W387" s="94" t="str">
        <f t="shared" si="232"/>
        <v/>
      </c>
      <c r="X387" s="94" t="str">
        <f t="shared" si="253"/>
        <v/>
      </c>
      <c r="Y387" s="94" t="str">
        <f t="shared" si="254"/>
        <v/>
      </c>
      <c r="Z387" s="94" t="str">
        <f t="shared" si="233"/>
        <v/>
      </c>
      <c r="AA387" s="94" t="str">
        <f t="shared" si="255"/>
        <v/>
      </c>
      <c r="AB387" s="94" t="str">
        <f t="shared" si="256"/>
        <v/>
      </c>
      <c r="AC387" s="94" t="str">
        <f t="shared" si="257"/>
        <v/>
      </c>
      <c r="AD387" s="92" t="str">
        <f t="shared" si="258"/>
        <v/>
      </c>
      <c r="AE387" s="92">
        <f t="shared" si="217"/>
        <v>0</v>
      </c>
      <c r="AF387" s="97" t="str">
        <f t="shared" si="218"/>
        <v/>
      </c>
      <c r="AG387" s="92">
        <f t="shared" si="219"/>
        <v>0</v>
      </c>
      <c r="AH387" s="92">
        <f t="shared" si="220"/>
        <v>0</v>
      </c>
    </row>
    <row r="388" spans="1:34" x14ac:dyDescent="0.25">
      <c r="A388" s="92" t="str">
        <f t="shared" si="235"/>
        <v/>
      </c>
      <c r="B388" s="49">
        <v>3539</v>
      </c>
      <c r="C388" s="115" t="s">
        <v>624</v>
      </c>
      <c r="D388" s="94" t="str">
        <f t="shared" si="234"/>
        <v/>
      </c>
      <c r="E388" s="94" t="str">
        <f t="shared" si="236"/>
        <v/>
      </c>
      <c r="F388" s="94" t="str">
        <f t="shared" si="237"/>
        <v/>
      </c>
      <c r="G388" s="94" t="str">
        <f t="shared" si="238"/>
        <v/>
      </c>
      <c r="H388" s="94" t="str">
        <f t="shared" si="239"/>
        <v/>
      </c>
      <c r="I388" s="94" t="str">
        <f t="shared" si="240"/>
        <v/>
      </c>
      <c r="J388" s="94" t="str">
        <f t="shared" si="241"/>
        <v/>
      </c>
      <c r="K388" s="94" t="str">
        <f t="shared" si="242"/>
        <v/>
      </c>
      <c r="L388" s="94" t="str">
        <f t="shared" si="243"/>
        <v/>
      </c>
      <c r="M388" s="94" t="str">
        <f t="shared" si="244"/>
        <v/>
      </c>
      <c r="N388" s="94" t="str">
        <f t="shared" si="245"/>
        <v/>
      </c>
      <c r="O388" s="94" t="str">
        <f t="shared" si="231"/>
        <v/>
      </c>
      <c r="P388" s="94" t="str">
        <f t="shared" si="246"/>
        <v/>
      </c>
      <c r="Q388" s="94" t="str">
        <f t="shared" si="247"/>
        <v/>
      </c>
      <c r="R388" s="94" t="str">
        <f t="shared" si="248"/>
        <v/>
      </c>
      <c r="S388" s="94" t="str">
        <f t="shared" si="249"/>
        <v/>
      </c>
      <c r="T388" s="94" t="str">
        <f t="shared" si="250"/>
        <v/>
      </c>
      <c r="U388" s="94" t="str">
        <f t="shared" si="251"/>
        <v/>
      </c>
      <c r="V388" s="94" t="str">
        <f t="shared" si="252"/>
        <v/>
      </c>
      <c r="W388" s="94" t="str">
        <f t="shared" si="232"/>
        <v/>
      </c>
      <c r="X388" s="94" t="str">
        <f t="shared" si="253"/>
        <v/>
      </c>
      <c r="Y388" s="94" t="str">
        <f t="shared" si="254"/>
        <v/>
      </c>
      <c r="Z388" s="94" t="str">
        <f t="shared" si="233"/>
        <v/>
      </c>
      <c r="AA388" s="94" t="str">
        <f t="shared" si="255"/>
        <v/>
      </c>
      <c r="AB388" s="94" t="str">
        <f t="shared" si="256"/>
        <v/>
      </c>
      <c r="AC388" s="94" t="str">
        <f t="shared" si="257"/>
        <v/>
      </c>
      <c r="AD388" s="92" t="str">
        <f t="shared" si="258"/>
        <v/>
      </c>
      <c r="AE388" s="92">
        <f t="shared" si="217"/>
        <v>0</v>
      </c>
      <c r="AF388" s="97" t="str">
        <f t="shared" si="218"/>
        <v/>
      </c>
      <c r="AG388" s="92">
        <f t="shared" si="219"/>
        <v>0</v>
      </c>
      <c r="AH388" s="92">
        <f t="shared" si="220"/>
        <v>0</v>
      </c>
    </row>
    <row r="389" spans="1:34" x14ac:dyDescent="0.25">
      <c r="A389" s="92" t="str">
        <f t="shared" si="235"/>
        <v/>
      </c>
      <c r="B389" s="49">
        <v>4331</v>
      </c>
      <c r="C389" s="115" t="s">
        <v>625</v>
      </c>
      <c r="D389" s="94" t="str">
        <f t="shared" si="234"/>
        <v/>
      </c>
      <c r="E389" s="94" t="str">
        <f t="shared" si="236"/>
        <v/>
      </c>
      <c r="F389" s="94" t="str">
        <f t="shared" si="237"/>
        <v/>
      </c>
      <c r="G389" s="94" t="str">
        <f t="shared" si="238"/>
        <v/>
      </c>
      <c r="H389" s="94" t="str">
        <f t="shared" si="239"/>
        <v/>
      </c>
      <c r="I389" s="94" t="str">
        <f t="shared" si="240"/>
        <v/>
      </c>
      <c r="J389" s="94" t="str">
        <f t="shared" si="241"/>
        <v/>
      </c>
      <c r="K389" s="94" t="str">
        <f t="shared" si="242"/>
        <v/>
      </c>
      <c r="L389" s="94" t="str">
        <f t="shared" si="243"/>
        <v/>
      </c>
      <c r="M389" s="94" t="str">
        <f t="shared" si="244"/>
        <v/>
      </c>
      <c r="N389" s="94" t="str">
        <f t="shared" si="245"/>
        <v/>
      </c>
      <c r="O389" s="94" t="str">
        <f t="shared" si="231"/>
        <v/>
      </c>
      <c r="P389" s="94" t="str">
        <f t="shared" si="246"/>
        <v/>
      </c>
      <c r="Q389" s="94" t="str">
        <f t="shared" si="247"/>
        <v/>
      </c>
      <c r="R389" s="94" t="str">
        <f t="shared" si="248"/>
        <v/>
      </c>
      <c r="S389" s="94" t="str">
        <f t="shared" si="249"/>
        <v/>
      </c>
      <c r="T389" s="94" t="str">
        <f t="shared" si="250"/>
        <v/>
      </c>
      <c r="U389" s="94" t="str">
        <f t="shared" si="251"/>
        <v/>
      </c>
      <c r="V389" s="94" t="str">
        <f t="shared" si="252"/>
        <v/>
      </c>
      <c r="W389" s="94" t="str">
        <f t="shared" si="232"/>
        <v/>
      </c>
      <c r="X389" s="94" t="str">
        <f t="shared" si="253"/>
        <v/>
      </c>
      <c r="Y389" s="94" t="str">
        <f t="shared" si="254"/>
        <v/>
      </c>
      <c r="Z389" s="94" t="str">
        <f t="shared" si="233"/>
        <v/>
      </c>
      <c r="AA389" s="94" t="str">
        <f t="shared" si="255"/>
        <v/>
      </c>
      <c r="AB389" s="94" t="str">
        <f t="shared" si="256"/>
        <v/>
      </c>
      <c r="AC389" s="94" t="str">
        <f t="shared" si="257"/>
        <v/>
      </c>
      <c r="AD389" s="92" t="str">
        <f t="shared" si="258"/>
        <v/>
      </c>
      <c r="AE389" s="92">
        <f t="shared" si="217"/>
        <v>0</v>
      </c>
      <c r="AF389" s="97" t="str">
        <f t="shared" si="218"/>
        <v/>
      </c>
      <c r="AG389" s="92">
        <f t="shared" si="219"/>
        <v>0</v>
      </c>
      <c r="AH389" s="92">
        <f t="shared" si="220"/>
        <v>0</v>
      </c>
    </row>
    <row r="390" spans="1:34" x14ac:dyDescent="0.25">
      <c r="A390" s="92" t="str">
        <f t="shared" si="235"/>
        <v/>
      </c>
      <c r="B390" s="49">
        <v>3073</v>
      </c>
      <c r="C390" s="115" t="s">
        <v>626</v>
      </c>
      <c r="D390" s="94" t="str">
        <f t="shared" si="234"/>
        <v/>
      </c>
      <c r="E390" s="94" t="str">
        <f t="shared" si="236"/>
        <v/>
      </c>
      <c r="F390" s="94" t="str">
        <f t="shared" si="237"/>
        <v/>
      </c>
      <c r="G390" s="94" t="str">
        <f t="shared" si="238"/>
        <v/>
      </c>
      <c r="H390" s="94" t="str">
        <f t="shared" si="239"/>
        <v/>
      </c>
      <c r="I390" s="94" t="str">
        <f t="shared" si="240"/>
        <v/>
      </c>
      <c r="J390" s="94" t="str">
        <f t="shared" si="241"/>
        <v/>
      </c>
      <c r="K390" s="94" t="str">
        <f t="shared" si="242"/>
        <v/>
      </c>
      <c r="L390" s="94" t="str">
        <f t="shared" si="243"/>
        <v/>
      </c>
      <c r="M390" s="94" t="str">
        <f t="shared" si="244"/>
        <v/>
      </c>
      <c r="N390" s="94" t="str">
        <f t="shared" si="245"/>
        <v/>
      </c>
      <c r="O390" s="94" t="str">
        <f t="shared" si="231"/>
        <v/>
      </c>
      <c r="P390" s="94" t="str">
        <f t="shared" si="246"/>
        <v/>
      </c>
      <c r="Q390" s="94" t="str">
        <f t="shared" si="247"/>
        <v/>
      </c>
      <c r="R390" s="94" t="str">
        <f t="shared" si="248"/>
        <v/>
      </c>
      <c r="S390" s="94" t="str">
        <f t="shared" si="249"/>
        <v/>
      </c>
      <c r="T390" s="94" t="str">
        <f t="shared" si="250"/>
        <v/>
      </c>
      <c r="U390" s="94" t="str">
        <f t="shared" si="251"/>
        <v/>
      </c>
      <c r="V390" s="94" t="str">
        <f t="shared" si="252"/>
        <v/>
      </c>
      <c r="W390" s="94" t="str">
        <f t="shared" si="232"/>
        <v/>
      </c>
      <c r="X390" s="94" t="str">
        <f t="shared" si="253"/>
        <v/>
      </c>
      <c r="Y390" s="94" t="str">
        <f t="shared" si="254"/>
        <v/>
      </c>
      <c r="Z390" s="94" t="str">
        <f t="shared" si="233"/>
        <v/>
      </c>
      <c r="AA390" s="94" t="str">
        <f t="shared" si="255"/>
        <v/>
      </c>
      <c r="AB390" s="94" t="str">
        <f t="shared" si="256"/>
        <v/>
      </c>
      <c r="AC390" s="94" t="str">
        <f t="shared" si="257"/>
        <v/>
      </c>
      <c r="AD390" s="92" t="str">
        <f t="shared" si="258"/>
        <v/>
      </c>
      <c r="AE390" s="92">
        <f t="shared" ref="AE390:AE453" si="259">IF(B390&lt;&gt;"",COUNT(D390:AC390),"")</f>
        <v>0</v>
      </c>
      <c r="AF390" s="97" t="str">
        <f t="shared" ref="AF390:AF453" si="260">IFERROR(((AG390*2)+(AH390*1))/(AE390*2),"")</f>
        <v/>
      </c>
      <c r="AG390" s="92">
        <f t="shared" si="219"/>
        <v>0</v>
      </c>
      <c r="AH390" s="92">
        <f t="shared" ref="AH390:AH453" si="261">IF(B390&lt;&gt;"",COUNTIF(D390:AC390,"=1"),"")</f>
        <v>0</v>
      </c>
    </row>
    <row r="391" spans="1:34" x14ac:dyDescent="0.25">
      <c r="A391" s="92" t="str">
        <f t="shared" si="235"/>
        <v/>
      </c>
      <c r="B391" s="49">
        <v>2738</v>
      </c>
      <c r="C391" s="115" t="s">
        <v>627</v>
      </c>
      <c r="D391" s="94" t="str">
        <f t="shared" si="234"/>
        <v/>
      </c>
      <c r="E391" s="94" t="str">
        <f t="shared" si="236"/>
        <v/>
      </c>
      <c r="F391" s="94" t="str">
        <f t="shared" si="237"/>
        <v/>
      </c>
      <c r="G391" s="94" t="str">
        <f t="shared" si="238"/>
        <v/>
      </c>
      <c r="H391" s="94" t="str">
        <f t="shared" si="239"/>
        <v/>
      </c>
      <c r="I391" s="94" t="str">
        <f t="shared" si="240"/>
        <v/>
      </c>
      <c r="J391" s="94" t="str">
        <f t="shared" si="241"/>
        <v/>
      </c>
      <c r="K391" s="94" t="str">
        <f t="shared" si="242"/>
        <v/>
      </c>
      <c r="L391" s="94" t="str">
        <f t="shared" si="243"/>
        <v/>
      </c>
      <c r="M391" s="94" t="str">
        <f t="shared" si="244"/>
        <v/>
      </c>
      <c r="N391" s="94" t="str">
        <f t="shared" si="245"/>
        <v/>
      </c>
      <c r="O391" s="94" t="str">
        <f t="shared" si="231"/>
        <v/>
      </c>
      <c r="P391" s="94" t="str">
        <f t="shared" si="246"/>
        <v/>
      </c>
      <c r="Q391" s="94" t="str">
        <f t="shared" si="247"/>
        <v/>
      </c>
      <c r="R391" s="94" t="str">
        <f t="shared" si="248"/>
        <v/>
      </c>
      <c r="S391" s="94" t="str">
        <f t="shared" si="249"/>
        <v/>
      </c>
      <c r="T391" s="94" t="str">
        <f t="shared" si="250"/>
        <v/>
      </c>
      <c r="U391" s="94" t="str">
        <f t="shared" si="251"/>
        <v/>
      </c>
      <c r="V391" s="94" t="str">
        <f t="shared" si="252"/>
        <v/>
      </c>
      <c r="W391" s="94" t="str">
        <f t="shared" si="232"/>
        <v/>
      </c>
      <c r="X391" s="94" t="str">
        <f t="shared" si="253"/>
        <v/>
      </c>
      <c r="Y391" s="94" t="str">
        <f t="shared" si="254"/>
        <v/>
      </c>
      <c r="Z391" s="94" t="str">
        <f t="shared" si="233"/>
        <v/>
      </c>
      <c r="AA391" s="94" t="str">
        <f t="shared" si="255"/>
        <v/>
      </c>
      <c r="AB391" s="94" t="str">
        <f t="shared" si="256"/>
        <v/>
      </c>
      <c r="AC391" s="94" t="str">
        <f t="shared" si="257"/>
        <v/>
      </c>
      <c r="AD391" s="92" t="str">
        <f t="shared" si="258"/>
        <v/>
      </c>
      <c r="AE391" s="92">
        <f t="shared" si="259"/>
        <v>0</v>
      </c>
      <c r="AF391" s="97" t="str">
        <f t="shared" si="260"/>
        <v/>
      </c>
      <c r="AG391" s="92">
        <f t="shared" si="219"/>
        <v>0</v>
      </c>
      <c r="AH391" s="92">
        <f t="shared" si="261"/>
        <v>0</v>
      </c>
    </row>
    <row r="392" spans="1:34" x14ac:dyDescent="0.25">
      <c r="A392" s="92" t="str">
        <f t="shared" si="235"/>
        <v/>
      </c>
      <c r="B392" s="49">
        <v>2973</v>
      </c>
      <c r="C392" s="115" t="s">
        <v>630</v>
      </c>
      <c r="D392" s="94" t="str">
        <f t="shared" si="234"/>
        <v/>
      </c>
      <c r="E392" s="94" t="str">
        <f t="shared" si="236"/>
        <v/>
      </c>
      <c r="F392" s="94" t="str">
        <f t="shared" si="237"/>
        <v/>
      </c>
      <c r="G392" s="94" t="str">
        <f t="shared" si="238"/>
        <v/>
      </c>
      <c r="H392" s="94" t="str">
        <f t="shared" si="239"/>
        <v/>
      </c>
      <c r="I392" s="94" t="str">
        <f t="shared" si="240"/>
        <v/>
      </c>
      <c r="J392" s="94" t="str">
        <f t="shared" si="241"/>
        <v/>
      </c>
      <c r="K392" s="94" t="str">
        <f t="shared" si="242"/>
        <v/>
      </c>
      <c r="L392" s="94" t="str">
        <f t="shared" si="243"/>
        <v/>
      </c>
      <c r="M392" s="94" t="str">
        <f t="shared" si="244"/>
        <v/>
      </c>
      <c r="N392" s="94" t="str">
        <f t="shared" si="245"/>
        <v/>
      </c>
      <c r="O392" s="94" t="str">
        <f t="shared" si="231"/>
        <v/>
      </c>
      <c r="P392" s="94" t="str">
        <f t="shared" si="246"/>
        <v/>
      </c>
      <c r="Q392" s="94" t="str">
        <f t="shared" si="247"/>
        <v/>
      </c>
      <c r="R392" s="94" t="str">
        <f t="shared" si="248"/>
        <v/>
      </c>
      <c r="S392" s="94" t="str">
        <f t="shared" si="249"/>
        <v/>
      </c>
      <c r="T392" s="94" t="str">
        <f t="shared" si="250"/>
        <v/>
      </c>
      <c r="U392" s="94" t="str">
        <f t="shared" si="251"/>
        <v/>
      </c>
      <c r="V392" s="94" t="str">
        <f t="shared" si="252"/>
        <v/>
      </c>
      <c r="W392" s="94" t="str">
        <f t="shared" si="232"/>
        <v/>
      </c>
      <c r="X392" s="94" t="str">
        <f t="shared" si="253"/>
        <v/>
      </c>
      <c r="Y392" s="94" t="str">
        <f t="shared" si="254"/>
        <v/>
      </c>
      <c r="Z392" s="94" t="str">
        <f t="shared" si="233"/>
        <v/>
      </c>
      <c r="AA392" s="94" t="str">
        <f t="shared" si="255"/>
        <v/>
      </c>
      <c r="AB392" s="94" t="str">
        <f t="shared" si="256"/>
        <v/>
      </c>
      <c r="AC392" s="94" t="str">
        <f t="shared" si="257"/>
        <v/>
      </c>
      <c r="AD392" s="92" t="str">
        <f t="shared" si="258"/>
        <v/>
      </c>
      <c r="AE392" s="92">
        <f t="shared" si="259"/>
        <v>0</v>
      </c>
      <c r="AF392" s="97" t="str">
        <f t="shared" si="260"/>
        <v/>
      </c>
      <c r="AG392" s="92">
        <f t="shared" si="219"/>
        <v>0</v>
      </c>
      <c r="AH392" s="92">
        <f t="shared" si="261"/>
        <v>0</v>
      </c>
    </row>
    <row r="393" spans="1:34" x14ac:dyDescent="0.25">
      <c r="A393" s="92" t="str">
        <f t="shared" si="235"/>
        <v/>
      </c>
      <c r="B393" s="49">
        <v>3264</v>
      </c>
      <c r="C393" s="115" t="s">
        <v>631</v>
      </c>
      <c r="D393" s="94" t="str">
        <f t="shared" si="234"/>
        <v/>
      </c>
      <c r="E393" s="94" t="str">
        <f t="shared" si="236"/>
        <v/>
      </c>
      <c r="F393" s="94" t="str">
        <f t="shared" si="237"/>
        <v/>
      </c>
      <c r="G393" s="94" t="str">
        <f t="shared" si="238"/>
        <v/>
      </c>
      <c r="H393" s="94" t="str">
        <f t="shared" si="239"/>
        <v/>
      </c>
      <c r="I393" s="94" t="str">
        <f t="shared" si="240"/>
        <v/>
      </c>
      <c r="J393" s="94" t="str">
        <f t="shared" si="241"/>
        <v/>
      </c>
      <c r="K393" s="94" t="str">
        <f t="shared" si="242"/>
        <v/>
      </c>
      <c r="L393" s="94" t="str">
        <f t="shared" si="243"/>
        <v/>
      </c>
      <c r="M393" s="94" t="str">
        <f t="shared" si="244"/>
        <v/>
      </c>
      <c r="N393" s="94" t="str">
        <f t="shared" si="245"/>
        <v/>
      </c>
      <c r="O393" s="94" t="str">
        <f t="shared" si="231"/>
        <v/>
      </c>
      <c r="P393" s="94" t="str">
        <f t="shared" si="246"/>
        <v/>
      </c>
      <c r="Q393" s="94" t="str">
        <f t="shared" si="247"/>
        <v/>
      </c>
      <c r="R393" s="94" t="str">
        <f t="shared" si="248"/>
        <v/>
      </c>
      <c r="S393" s="94" t="str">
        <f t="shared" si="249"/>
        <v/>
      </c>
      <c r="T393" s="94" t="str">
        <f t="shared" si="250"/>
        <v/>
      </c>
      <c r="U393" s="94" t="str">
        <f t="shared" si="251"/>
        <v/>
      </c>
      <c r="V393" s="94" t="str">
        <f t="shared" si="252"/>
        <v/>
      </c>
      <c r="W393" s="94" t="str">
        <f t="shared" si="232"/>
        <v/>
      </c>
      <c r="X393" s="94" t="str">
        <f t="shared" si="253"/>
        <v/>
      </c>
      <c r="Y393" s="94" t="str">
        <f t="shared" si="254"/>
        <v/>
      </c>
      <c r="Z393" s="94" t="str">
        <f t="shared" si="233"/>
        <v/>
      </c>
      <c r="AA393" s="94" t="str">
        <f t="shared" si="255"/>
        <v/>
      </c>
      <c r="AB393" s="94" t="str">
        <f t="shared" si="256"/>
        <v/>
      </c>
      <c r="AC393" s="94" t="str">
        <f t="shared" si="257"/>
        <v/>
      </c>
      <c r="AD393" s="92" t="str">
        <f t="shared" si="258"/>
        <v/>
      </c>
      <c r="AE393" s="92">
        <f t="shared" si="259"/>
        <v>0</v>
      </c>
      <c r="AF393" s="97" t="str">
        <f t="shared" si="260"/>
        <v/>
      </c>
      <c r="AG393" s="92">
        <f t="shared" si="219"/>
        <v>0</v>
      </c>
      <c r="AH393" s="92">
        <f t="shared" si="261"/>
        <v>0</v>
      </c>
    </row>
    <row r="394" spans="1:34" x14ac:dyDescent="0.25">
      <c r="A394" s="92" t="str">
        <f t="shared" si="235"/>
        <v/>
      </c>
      <c r="B394" s="49">
        <v>2766</v>
      </c>
      <c r="C394" s="115" t="s">
        <v>632</v>
      </c>
      <c r="D394" s="94" t="str">
        <f t="shared" si="234"/>
        <v/>
      </c>
      <c r="E394" s="94" t="str">
        <f t="shared" si="236"/>
        <v/>
      </c>
      <c r="F394" s="94" t="str">
        <f t="shared" si="237"/>
        <v/>
      </c>
      <c r="G394" s="94" t="str">
        <f t="shared" si="238"/>
        <v/>
      </c>
      <c r="H394" s="94" t="str">
        <f t="shared" si="239"/>
        <v/>
      </c>
      <c r="I394" s="94" t="str">
        <f t="shared" si="240"/>
        <v/>
      </c>
      <c r="J394" s="94" t="str">
        <f t="shared" si="241"/>
        <v/>
      </c>
      <c r="K394" s="94" t="str">
        <f t="shared" si="242"/>
        <v/>
      </c>
      <c r="L394" s="94" t="str">
        <f t="shared" si="243"/>
        <v/>
      </c>
      <c r="M394" s="94" t="str">
        <f t="shared" si="244"/>
        <v/>
      </c>
      <c r="N394" s="94" t="str">
        <f t="shared" si="245"/>
        <v/>
      </c>
      <c r="O394" s="94" t="str">
        <f t="shared" si="231"/>
        <v/>
      </c>
      <c r="P394" s="94" t="str">
        <f t="shared" si="246"/>
        <v/>
      </c>
      <c r="Q394" s="94" t="str">
        <f t="shared" si="247"/>
        <v/>
      </c>
      <c r="R394" s="94" t="str">
        <f t="shared" si="248"/>
        <v/>
      </c>
      <c r="S394" s="94" t="str">
        <f t="shared" si="249"/>
        <v/>
      </c>
      <c r="T394" s="94" t="str">
        <f t="shared" si="250"/>
        <v/>
      </c>
      <c r="U394" s="94" t="str">
        <f t="shared" si="251"/>
        <v/>
      </c>
      <c r="V394" s="94" t="str">
        <f t="shared" si="252"/>
        <v/>
      </c>
      <c r="W394" s="94" t="str">
        <f t="shared" si="232"/>
        <v/>
      </c>
      <c r="X394" s="94" t="str">
        <f t="shared" si="253"/>
        <v/>
      </c>
      <c r="Y394" s="94" t="str">
        <f t="shared" si="254"/>
        <v/>
      </c>
      <c r="Z394" s="94" t="str">
        <f t="shared" si="233"/>
        <v/>
      </c>
      <c r="AA394" s="94" t="str">
        <f t="shared" si="255"/>
        <v/>
      </c>
      <c r="AB394" s="94" t="str">
        <f t="shared" si="256"/>
        <v/>
      </c>
      <c r="AC394" s="94" t="str">
        <f t="shared" si="257"/>
        <v/>
      </c>
      <c r="AD394" s="92" t="str">
        <f t="shared" si="258"/>
        <v/>
      </c>
      <c r="AE394" s="92">
        <f t="shared" si="259"/>
        <v>0</v>
      </c>
      <c r="AF394" s="97" t="str">
        <f t="shared" si="260"/>
        <v/>
      </c>
      <c r="AG394" s="92">
        <f t="shared" si="219"/>
        <v>0</v>
      </c>
      <c r="AH394" s="92">
        <f t="shared" si="261"/>
        <v>0</v>
      </c>
    </row>
    <row r="395" spans="1:34" x14ac:dyDescent="0.25">
      <c r="A395" s="92" t="str">
        <f t="shared" si="235"/>
        <v/>
      </c>
      <c r="B395" s="49">
        <v>6516</v>
      </c>
      <c r="C395" s="115" t="s">
        <v>633</v>
      </c>
      <c r="D395" s="94"/>
      <c r="E395" s="94" t="str">
        <f t="shared" si="236"/>
        <v/>
      </c>
      <c r="F395" s="94" t="str">
        <f t="shared" si="237"/>
        <v/>
      </c>
      <c r="G395" s="94" t="str">
        <f t="shared" si="238"/>
        <v/>
      </c>
      <c r="H395" s="94" t="str">
        <f t="shared" si="239"/>
        <v/>
      </c>
      <c r="I395" s="94" t="str">
        <f t="shared" si="240"/>
        <v/>
      </c>
      <c r="J395" s="94" t="str">
        <f t="shared" si="241"/>
        <v/>
      </c>
      <c r="K395" s="94" t="str">
        <f t="shared" si="242"/>
        <v/>
      </c>
      <c r="L395" s="94" t="str">
        <f t="shared" si="243"/>
        <v/>
      </c>
      <c r="M395" s="94" t="str">
        <f t="shared" si="244"/>
        <v/>
      </c>
      <c r="N395" s="94" t="str">
        <f t="shared" si="245"/>
        <v/>
      </c>
      <c r="O395" s="94" t="str">
        <f t="shared" si="231"/>
        <v/>
      </c>
      <c r="P395" s="94" t="str">
        <f t="shared" si="246"/>
        <v/>
      </c>
      <c r="Q395" s="94" t="str">
        <f t="shared" si="247"/>
        <v/>
      </c>
      <c r="R395" s="94" t="str">
        <f t="shared" si="248"/>
        <v/>
      </c>
      <c r="S395" s="94" t="str">
        <f t="shared" si="249"/>
        <v/>
      </c>
      <c r="T395" s="94" t="str">
        <f t="shared" si="250"/>
        <v/>
      </c>
      <c r="U395" s="94" t="str">
        <f t="shared" si="251"/>
        <v/>
      </c>
      <c r="V395" s="94" t="str">
        <f t="shared" si="252"/>
        <v/>
      </c>
      <c r="W395" s="94" t="str">
        <f t="shared" si="232"/>
        <v/>
      </c>
      <c r="X395" s="94" t="str">
        <f t="shared" si="253"/>
        <v/>
      </c>
      <c r="Y395" s="94" t="str">
        <f t="shared" si="254"/>
        <v/>
      </c>
      <c r="Z395" s="94" t="str">
        <f t="shared" si="233"/>
        <v/>
      </c>
      <c r="AA395" s="94" t="str">
        <f t="shared" si="255"/>
        <v/>
      </c>
      <c r="AB395" s="94" t="str">
        <f t="shared" si="256"/>
        <v/>
      </c>
      <c r="AC395" s="94" t="str">
        <f t="shared" si="257"/>
        <v/>
      </c>
      <c r="AD395" s="92" t="str">
        <f t="shared" si="258"/>
        <v/>
      </c>
      <c r="AE395" s="92">
        <f t="shared" si="259"/>
        <v>0</v>
      </c>
      <c r="AF395" s="97" t="str">
        <f t="shared" si="260"/>
        <v/>
      </c>
      <c r="AG395" s="92">
        <f>IF(B395&lt;&gt;"",COUNTIF(D395:AC395,"=3"),"")</f>
        <v>0</v>
      </c>
      <c r="AH395" s="92">
        <f t="shared" si="261"/>
        <v>0</v>
      </c>
    </row>
    <row r="396" spans="1:34" x14ac:dyDescent="0.25">
      <c r="A396" s="92" t="str">
        <f t="shared" si="235"/>
        <v/>
      </c>
      <c r="B396" s="49">
        <v>2895</v>
      </c>
      <c r="C396" s="115" t="s">
        <v>634</v>
      </c>
      <c r="D396" s="94" t="str">
        <f t="shared" ref="D396:D459" si="262">IFERROR(VLOOKUP($B396,_1aw1,2,FALSE),"")</f>
        <v/>
      </c>
      <c r="E396" s="94" t="str">
        <f t="shared" si="236"/>
        <v/>
      </c>
      <c r="F396" s="94" t="str">
        <f t="shared" si="237"/>
        <v/>
      </c>
      <c r="G396" s="94" t="str">
        <f t="shared" si="238"/>
        <v/>
      </c>
      <c r="H396" s="94" t="str">
        <f t="shared" si="239"/>
        <v/>
      </c>
      <c r="I396" s="94" t="str">
        <f t="shared" si="240"/>
        <v/>
      </c>
      <c r="J396" s="94" t="str">
        <f t="shared" si="241"/>
        <v/>
      </c>
      <c r="K396" s="94" t="str">
        <f t="shared" si="242"/>
        <v/>
      </c>
      <c r="L396" s="94" t="str">
        <f t="shared" si="243"/>
        <v/>
      </c>
      <c r="M396" s="94" t="str">
        <f t="shared" si="244"/>
        <v/>
      </c>
      <c r="N396" s="94" t="str">
        <f t="shared" si="245"/>
        <v/>
      </c>
      <c r="O396" s="94" t="str">
        <f t="shared" si="231"/>
        <v/>
      </c>
      <c r="P396" s="94" t="str">
        <f t="shared" si="246"/>
        <v/>
      </c>
      <c r="Q396" s="94" t="str">
        <f t="shared" si="247"/>
        <v/>
      </c>
      <c r="R396" s="94" t="str">
        <f t="shared" si="248"/>
        <v/>
      </c>
      <c r="S396" s="94" t="str">
        <f t="shared" si="249"/>
        <v/>
      </c>
      <c r="T396" s="94" t="str">
        <f t="shared" si="250"/>
        <v/>
      </c>
      <c r="U396" s="94" t="str">
        <f t="shared" si="251"/>
        <v/>
      </c>
      <c r="V396" s="94" t="str">
        <f t="shared" si="252"/>
        <v/>
      </c>
      <c r="W396" s="94" t="str">
        <f t="shared" si="232"/>
        <v/>
      </c>
      <c r="X396" s="94" t="str">
        <f t="shared" si="253"/>
        <v/>
      </c>
      <c r="Y396" s="94" t="str">
        <f t="shared" si="254"/>
        <v/>
      </c>
      <c r="Z396" s="94" t="str">
        <f t="shared" si="233"/>
        <v/>
      </c>
      <c r="AA396" s="94" t="str">
        <f t="shared" si="255"/>
        <v/>
      </c>
      <c r="AB396" s="94" t="str">
        <f t="shared" si="256"/>
        <v/>
      </c>
      <c r="AC396" s="94" t="str">
        <f t="shared" si="257"/>
        <v/>
      </c>
      <c r="AD396" s="92" t="str">
        <f t="shared" si="258"/>
        <v/>
      </c>
      <c r="AE396" s="92">
        <f t="shared" si="259"/>
        <v>0</v>
      </c>
      <c r="AF396" s="97" t="str">
        <f t="shared" si="260"/>
        <v/>
      </c>
      <c r="AG396" s="92">
        <f t="shared" ref="AG396:AG427" si="263">IF(B396&lt;&gt;"",COUNTIF(D396:AC396,"=2"),"")</f>
        <v>0</v>
      </c>
      <c r="AH396" s="92">
        <f t="shared" si="261"/>
        <v>0</v>
      </c>
    </row>
    <row r="397" spans="1:34" x14ac:dyDescent="0.25">
      <c r="A397" s="92" t="str">
        <f t="shared" si="235"/>
        <v/>
      </c>
      <c r="B397" s="49">
        <v>8545</v>
      </c>
      <c r="C397" s="115" t="s">
        <v>635</v>
      </c>
      <c r="D397" s="94" t="str">
        <f t="shared" si="262"/>
        <v/>
      </c>
      <c r="E397" s="94" t="str">
        <f t="shared" si="236"/>
        <v/>
      </c>
      <c r="F397" s="94" t="str">
        <f t="shared" si="237"/>
        <v/>
      </c>
      <c r="G397" s="94" t="str">
        <f t="shared" si="238"/>
        <v/>
      </c>
      <c r="H397" s="94" t="str">
        <f t="shared" si="239"/>
        <v/>
      </c>
      <c r="I397" s="94" t="str">
        <f t="shared" si="240"/>
        <v/>
      </c>
      <c r="J397" s="94" t="str">
        <f t="shared" si="241"/>
        <v/>
      </c>
      <c r="K397" s="94" t="str">
        <f t="shared" si="242"/>
        <v/>
      </c>
      <c r="L397" s="94" t="str">
        <f t="shared" si="243"/>
        <v/>
      </c>
      <c r="M397" s="94" t="str">
        <f t="shared" si="244"/>
        <v/>
      </c>
      <c r="N397" s="94" t="str">
        <f t="shared" si="245"/>
        <v/>
      </c>
      <c r="O397" s="94" t="str">
        <f t="shared" si="231"/>
        <v/>
      </c>
      <c r="P397" s="94" t="str">
        <f t="shared" si="246"/>
        <v/>
      </c>
      <c r="Q397" s="94" t="str">
        <f t="shared" si="247"/>
        <v/>
      </c>
      <c r="R397" s="94" t="str">
        <f t="shared" si="248"/>
        <v/>
      </c>
      <c r="S397" s="94" t="str">
        <f t="shared" si="249"/>
        <v/>
      </c>
      <c r="T397" s="94" t="str">
        <f t="shared" si="250"/>
        <v/>
      </c>
      <c r="U397" s="94" t="str">
        <f t="shared" si="251"/>
        <v/>
      </c>
      <c r="V397" s="94" t="str">
        <f t="shared" si="252"/>
        <v/>
      </c>
      <c r="W397" s="94" t="str">
        <f t="shared" si="232"/>
        <v/>
      </c>
      <c r="X397" s="94" t="str">
        <f t="shared" si="253"/>
        <v/>
      </c>
      <c r="Y397" s="94" t="str">
        <f t="shared" si="254"/>
        <v/>
      </c>
      <c r="Z397" s="94" t="str">
        <f t="shared" si="233"/>
        <v/>
      </c>
      <c r="AA397" s="94" t="str">
        <f t="shared" si="255"/>
        <v/>
      </c>
      <c r="AB397" s="94" t="str">
        <f t="shared" si="256"/>
        <v/>
      </c>
      <c r="AC397" s="94" t="str">
        <f t="shared" si="257"/>
        <v/>
      </c>
      <c r="AD397" s="92" t="str">
        <f t="shared" si="258"/>
        <v/>
      </c>
      <c r="AE397" s="92">
        <f t="shared" si="259"/>
        <v>0</v>
      </c>
      <c r="AF397" s="97" t="str">
        <f t="shared" si="260"/>
        <v/>
      </c>
      <c r="AG397" s="92">
        <f t="shared" si="263"/>
        <v>0</v>
      </c>
      <c r="AH397" s="92">
        <f t="shared" si="261"/>
        <v>0</v>
      </c>
    </row>
    <row r="398" spans="1:34" x14ac:dyDescent="0.25">
      <c r="A398" s="92" t="str">
        <f t="shared" si="235"/>
        <v/>
      </c>
      <c r="B398" s="49">
        <v>2325</v>
      </c>
      <c r="C398" s="115" t="s">
        <v>636</v>
      </c>
      <c r="D398" s="94" t="str">
        <f t="shared" si="262"/>
        <v/>
      </c>
      <c r="E398" s="94" t="str">
        <f t="shared" si="236"/>
        <v/>
      </c>
      <c r="F398" s="94" t="str">
        <f t="shared" si="237"/>
        <v/>
      </c>
      <c r="G398" s="94" t="str">
        <f t="shared" si="238"/>
        <v/>
      </c>
      <c r="H398" s="94" t="str">
        <f t="shared" si="239"/>
        <v/>
      </c>
      <c r="I398" s="94" t="str">
        <f t="shared" si="240"/>
        <v/>
      </c>
      <c r="J398" s="94" t="str">
        <f t="shared" si="241"/>
        <v/>
      </c>
      <c r="K398" s="94" t="str">
        <f t="shared" si="242"/>
        <v/>
      </c>
      <c r="L398" s="94" t="str">
        <f t="shared" si="243"/>
        <v/>
      </c>
      <c r="M398" s="94" t="str">
        <f t="shared" si="244"/>
        <v/>
      </c>
      <c r="N398" s="94" t="str">
        <f t="shared" si="245"/>
        <v/>
      </c>
      <c r="O398" s="94" t="str">
        <f t="shared" si="231"/>
        <v/>
      </c>
      <c r="P398" s="94" t="str">
        <f t="shared" si="246"/>
        <v/>
      </c>
      <c r="Q398" s="94" t="str">
        <f t="shared" si="247"/>
        <v/>
      </c>
      <c r="R398" s="94" t="str">
        <f t="shared" si="248"/>
        <v/>
      </c>
      <c r="S398" s="94" t="str">
        <f t="shared" si="249"/>
        <v/>
      </c>
      <c r="T398" s="94" t="str">
        <f t="shared" si="250"/>
        <v/>
      </c>
      <c r="U398" s="94" t="str">
        <f t="shared" si="251"/>
        <v/>
      </c>
      <c r="V398" s="94" t="str">
        <f t="shared" si="252"/>
        <v/>
      </c>
      <c r="W398" s="94" t="str">
        <f t="shared" si="232"/>
        <v/>
      </c>
      <c r="X398" s="94" t="str">
        <f t="shared" si="253"/>
        <v/>
      </c>
      <c r="Y398" s="94" t="str">
        <f t="shared" si="254"/>
        <v/>
      </c>
      <c r="Z398" s="94" t="str">
        <f t="shared" si="233"/>
        <v/>
      </c>
      <c r="AA398" s="94" t="str">
        <f t="shared" si="255"/>
        <v/>
      </c>
      <c r="AB398" s="94" t="str">
        <f t="shared" si="256"/>
        <v/>
      </c>
      <c r="AC398" s="94" t="str">
        <f t="shared" si="257"/>
        <v/>
      </c>
      <c r="AD398" s="92" t="str">
        <f t="shared" si="258"/>
        <v/>
      </c>
      <c r="AE398" s="92">
        <f t="shared" si="259"/>
        <v>0</v>
      </c>
      <c r="AF398" s="97" t="str">
        <f t="shared" si="260"/>
        <v/>
      </c>
      <c r="AG398" s="92">
        <f t="shared" si="263"/>
        <v>0</v>
      </c>
      <c r="AH398" s="92">
        <f t="shared" si="261"/>
        <v>0</v>
      </c>
    </row>
    <row r="399" spans="1:34" x14ac:dyDescent="0.25">
      <c r="A399" s="92" t="str">
        <f t="shared" si="235"/>
        <v/>
      </c>
      <c r="B399" s="49">
        <v>3085</v>
      </c>
      <c r="C399" s="115" t="s">
        <v>637</v>
      </c>
      <c r="D399" s="94" t="str">
        <f t="shared" si="262"/>
        <v/>
      </c>
      <c r="E399" s="94" t="str">
        <f t="shared" si="236"/>
        <v/>
      </c>
      <c r="F399" s="94" t="str">
        <f t="shared" si="237"/>
        <v/>
      </c>
      <c r="G399" s="94" t="str">
        <f t="shared" si="238"/>
        <v/>
      </c>
      <c r="H399" s="94" t="str">
        <f t="shared" si="239"/>
        <v/>
      </c>
      <c r="I399" s="94" t="str">
        <f t="shared" si="240"/>
        <v/>
      </c>
      <c r="J399" s="94" t="str">
        <f t="shared" si="241"/>
        <v/>
      </c>
      <c r="K399" s="94" t="str">
        <f t="shared" si="242"/>
        <v/>
      </c>
      <c r="L399" s="94" t="str">
        <f t="shared" si="243"/>
        <v/>
      </c>
      <c r="M399" s="94" t="str">
        <f t="shared" si="244"/>
        <v/>
      </c>
      <c r="N399" s="94" t="str">
        <f t="shared" si="245"/>
        <v/>
      </c>
      <c r="O399" s="94" t="str">
        <f t="shared" si="231"/>
        <v/>
      </c>
      <c r="P399" s="94" t="str">
        <f t="shared" si="246"/>
        <v/>
      </c>
      <c r="Q399" s="94" t="str">
        <f t="shared" si="247"/>
        <v/>
      </c>
      <c r="R399" s="94" t="str">
        <f t="shared" si="248"/>
        <v/>
      </c>
      <c r="S399" s="94" t="str">
        <f t="shared" si="249"/>
        <v/>
      </c>
      <c r="T399" s="94" t="str">
        <f t="shared" si="250"/>
        <v/>
      </c>
      <c r="U399" s="94" t="str">
        <f t="shared" si="251"/>
        <v/>
      </c>
      <c r="V399" s="94" t="str">
        <f t="shared" si="252"/>
        <v/>
      </c>
      <c r="W399" s="94" t="str">
        <f t="shared" si="232"/>
        <v/>
      </c>
      <c r="X399" s="94" t="str">
        <f t="shared" si="253"/>
        <v/>
      </c>
      <c r="Y399" s="94" t="str">
        <f t="shared" si="254"/>
        <v/>
      </c>
      <c r="Z399" s="94" t="str">
        <f t="shared" si="233"/>
        <v/>
      </c>
      <c r="AA399" s="94" t="str">
        <f t="shared" si="255"/>
        <v/>
      </c>
      <c r="AB399" s="94" t="str">
        <f t="shared" si="256"/>
        <v/>
      </c>
      <c r="AC399" s="94" t="str">
        <f t="shared" si="257"/>
        <v/>
      </c>
      <c r="AD399" s="92" t="str">
        <f t="shared" si="258"/>
        <v/>
      </c>
      <c r="AE399" s="92">
        <f t="shared" si="259"/>
        <v>0</v>
      </c>
      <c r="AF399" s="97" t="str">
        <f t="shared" si="260"/>
        <v/>
      </c>
      <c r="AG399" s="92">
        <f t="shared" si="263"/>
        <v>0</v>
      </c>
      <c r="AH399" s="92">
        <f t="shared" si="261"/>
        <v>0</v>
      </c>
    </row>
    <row r="400" spans="1:34" x14ac:dyDescent="0.25">
      <c r="A400" s="92" t="str">
        <f t="shared" si="235"/>
        <v/>
      </c>
      <c r="B400" s="49">
        <v>104</v>
      </c>
      <c r="C400" s="115" t="s">
        <v>640</v>
      </c>
      <c r="D400" s="94" t="str">
        <f t="shared" si="262"/>
        <v/>
      </c>
      <c r="E400" s="94" t="str">
        <f t="shared" si="236"/>
        <v/>
      </c>
      <c r="F400" s="94" t="str">
        <f t="shared" si="237"/>
        <v/>
      </c>
      <c r="G400" s="94" t="str">
        <f t="shared" si="238"/>
        <v/>
      </c>
      <c r="H400" s="94" t="str">
        <f t="shared" si="239"/>
        <v/>
      </c>
      <c r="I400" s="94" t="str">
        <f t="shared" si="240"/>
        <v/>
      </c>
      <c r="J400" s="94" t="str">
        <f t="shared" si="241"/>
        <v/>
      </c>
      <c r="K400" s="94" t="str">
        <f t="shared" si="242"/>
        <v/>
      </c>
      <c r="L400" s="94" t="str">
        <f t="shared" si="243"/>
        <v/>
      </c>
      <c r="M400" s="94" t="str">
        <f t="shared" si="244"/>
        <v/>
      </c>
      <c r="N400" s="94" t="str">
        <f t="shared" si="245"/>
        <v/>
      </c>
      <c r="O400" s="94" t="str">
        <f t="shared" ref="O400:O427" si="264">IFERROR(VLOOKUP($B400,_1aw12,2,FALSE),"")</f>
        <v/>
      </c>
      <c r="P400" s="94" t="str">
        <f t="shared" si="246"/>
        <v/>
      </c>
      <c r="Q400" s="94" t="str">
        <f t="shared" si="247"/>
        <v/>
      </c>
      <c r="R400" s="94" t="str">
        <f t="shared" si="248"/>
        <v/>
      </c>
      <c r="S400" s="94" t="str">
        <f t="shared" si="249"/>
        <v/>
      </c>
      <c r="T400" s="94" t="str">
        <f t="shared" si="250"/>
        <v/>
      </c>
      <c r="U400" s="94" t="str">
        <f t="shared" si="251"/>
        <v/>
      </c>
      <c r="V400" s="94" t="str">
        <f t="shared" si="252"/>
        <v/>
      </c>
      <c r="W400" s="94" t="str">
        <f t="shared" ref="W400:W427" si="265">IFERROR(VLOOKUP($B400,_1aw20,2,FALSE),"")</f>
        <v/>
      </c>
      <c r="X400" s="94" t="str">
        <f t="shared" si="253"/>
        <v/>
      </c>
      <c r="Y400" s="94" t="str">
        <f t="shared" si="254"/>
        <v/>
      </c>
      <c r="Z400" s="94" t="str">
        <f t="shared" ref="Z400:Z427" si="266">IFERROR(VLOOKUP($B400,_1aw23,2,FALSE),"")</f>
        <v/>
      </c>
      <c r="AA400" s="94" t="str">
        <f t="shared" si="255"/>
        <v/>
      </c>
      <c r="AB400" s="94" t="str">
        <f t="shared" si="256"/>
        <v/>
      </c>
      <c r="AC400" s="94" t="str">
        <f t="shared" si="257"/>
        <v/>
      </c>
      <c r="AD400" s="92" t="str">
        <f t="shared" si="258"/>
        <v/>
      </c>
      <c r="AE400" s="92">
        <f t="shared" si="259"/>
        <v>0</v>
      </c>
      <c r="AF400" s="97" t="str">
        <f t="shared" si="260"/>
        <v/>
      </c>
      <c r="AG400" s="92">
        <f t="shared" si="263"/>
        <v>0</v>
      </c>
      <c r="AH400" s="92">
        <f t="shared" si="261"/>
        <v>0</v>
      </c>
    </row>
    <row r="401" spans="1:34" x14ac:dyDescent="0.25">
      <c r="A401" s="92" t="str">
        <f t="shared" si="235"/>
        <v/>
      </c>
      <c r="B401" s="49">
        <v>8061</v>
      </c>
      <c r="C401" s="115" t="s">
        <v>641</v>
      </c>
      <c r="D401" s="94" t="str">
        <f t="shared" si="262"/>
        <v/>
      </c>
      <c r="E401" s="94" t="str">
        <f t="shared" si="236"/>
        <v/>
      </c>
      <c r="F401" s="94" t="str">
        <f t="shared" si="237"/>
        <v/>
      </c>
      <c r="G401" s="94" t="str">
        <f t="shared" si="238"/>
        <v/>
      </c>
      <c r="H401" s="94" t="str">
        <f t="shared" si="239"/>
        <v/>
      </c>
      <c r="I401" s="94" t="str">
        <f t="shared" si="240"/>
        <v/>
      </c>
      <c r="J401" s="94" t="str">
        <f t="shared" si="241"/>
        <v/>
      </c>
      <c r="K401" s="94" t="str">
        <f t="shared" si="242"/>
        <v/>
      </c>
      <c r="L401" s="94" t="str">
        <f t="shared" si="243"/>
        <v/>
      </c>
      <c r="M401" s="94" t="str">
        <f t="shared" si="244"/>
        <v/>
      </c>
      <c r="N401" s="94" t="str">
        <f t="shared" si="245"/>
        <v/>
      </c>
      <c r="O401" s="94" t="str">
        <f t="shared" si="264"/>
        <v/>
      </c>
      <c r="P401" s="94" t="str">
        <f t="shared" si="246"/>
        <v/>
      </c>
      <c r="Q401" s="94" t="str">
        <f t="shared" si="247"/>
        <v/>
      </c>
      <c r="R401" s="94" t="str">
        <f t="shared" si="248"/>
        <v/>
      </c>
      <c r="S401" s="94" t="str">
        <f t="shared" si="249"/>
        <v/>
      </c>
      <c r="T401" s="94" t="str">
        <f t="shared" si="250"/>
        <v/>
      </c>
      <c r="U401" s="94" t="str">
        <f t="shared" si="251"/>
        <v/>
      </c>
      <c r="V401" s="94" t="str">
        <f t="shared" si="252"/>
        <v/>
      </c>
      <c r="W401" s="94" t="str">
        <f t="shared" si="265"/>
        <v/>
      </c>
      <c r="X401" s="94" t="str">
        <f t="shared" si="253"/>
        <v/>
      </c>
      <c r="Y401" s="94" t="str">
        <f t="shared" si="254"/>
        <v/>
      </c>
      <c r="Z401" s="94" t="str">
        <f t="shared" si="266"/>
        <v/>
      </c>
      <c r="AA401" s="94" t="str">
        <f t="shared" si="255"/>
        <v/>
      </c>
      <c r="AB401" s="94" t="str">
        <f t="shared" si="256"/>
        <v/>
      </c>
      <c r="AC401" s="94" t="str">
        <f t="shared" si="257"/>
        <v/>
      </c>
      <c r="AD401" s="92" t="str">
        <f t="shared" si="258"/>
        <v/>
      </c>
      <c r="AE401" s="92">
        <f t="shared" si="259"/>
        <v>0</v>
      </c>
      <c r="AF401" s="97" t="str">
        <f t="shared" si="260"/>
        <v/>
      </c>
      <c r="AG401" s="92">
        <f t="shared" si="263"/>
        <v>0</v>
      </c>
      <c r="AH401" s="92">
        <f t="shared" si="261"/>
        <v>0</v>
      </c>
    </row>
    <row r="402" spans="1:34" x14ac:dyDescent="0.25">
      <c r="A402" s="92" t="str">
        <f t="shared" si="235"/>
        <v/>
      </c>
      <c r="B402" s="49">
        <v>5017</v>
      </c>
      <c r="C402" s="115" t="s">
        <v>642</v>
      </c>
      <c r="D402" s="94" t="str">
        <f t="shared" si="262"/>
        <v/>
      </c>
      <c r="E402" s="94" t="str">
        <f t="shared" si="236"/>
        <v/>
      </c>
      <c r="F402" s="94" t="str">
        <f t="shared" si="237"/>
        <v/>
      </c>
      <c r="G402" s="94" t="str">
        <f t="shared" si="238"/>
        <v/>
      </c>
      <c r="H402" s="94" t="str">
        <f t="shared" si="239"/>
        <v/>
      </c>
      <c r="I402" s="94" t="str">
        <f t="shared" si="240"/>
        <v/>
      </c>
      <c r="J402" s="94" t="str">
        <f t="shared" si="241"/>
        <v/>
      </c>
      <c r="K402" s="94" t="str">
        <f t="shared" si="242"/>
        <v/>
      </c>
      <c r="L402" s="94" t="str">
        <f t="shared" si="243"/>
        <v/>
      </c>
      <c r="M402" s="94" t="str">
        <f t="shared" si="244"/>
        <v/>
      </c>
      <c r="N402" s="94" t="str">
        <f t="shared" si="245"/>
        <v/>
      </c>
      <c r="O402" s="94" t="str">
        <f t="shared" si="264"/>
        <v/>
      </c>
      <c r="P402" s="94" t="str">
        <f t="shared" si="246"/>
        <v/>
      </c>
      <c r="Q402" s="94" t="str">
        <f t="shared" si="247"/>
        <v/>
      </c>
      <c r="R402" s="94" t="str">
        <f t="shared" si="248"/>
        <v/>
      </c>
      <c r="S402" s="94" t="str">
        <f t="shared" si="249"/>
        <v/>
      </c>
      <c r="T402" s="94" t="str">
        <f t="shared" si="250"/>
        <v/>
      </c>
      <c r="U402" s="94" t="str">
        <f t="shared" si="251"/>
        <v/>
      </c>
      <c r="V402" s="94" t="str">
        <f t="shared" si="252"/>
        <v/>
      </c>
      <c r="W402" s="94" t="str">
        <f t="shared" si="265"/>
        <v/>
      </c>
      <c r="X402" s="94" t="str">
        <f t="shared" si="253"/>
        <v/>
      </c>
      <c r="Y402" s="94" t="str">
        <f t="shared" si="254"/>
        <v/>
      </c>
      <c r="Z402" s="94" t="str">
        <f t="shared" si="266"/>
        <v/>
      </c>
      <c r="AA402" s="94" t="str">
        <f t="shared" si="255"/>
        <v/>
      </c>
      <c r="AB402" s="94" t="str">
        <f t="shared" si="256"/>
        <v/>
      </c>
      <c r="AC402" s="94" t="str">
        <f t="shared" si="257"/>
        <v/>
      </c>
      <c r="AD402" s="92" t="str">
        <f t="shared" si="258"/>
        <v/>
      </c>
      <c r="AE402" s="92">
        <f t="shared" si="259"/>
        <v>0</v>
      </c>
      <c r="AF402" s="97" t="str">
        <f t="shared" si="260"/>
        <v/>
      </c>
      <c r="AG402" s="92">
        <f t="shared" si="263"/>
        <v>0</v>
      </c>
      <c r="AH402" s="92">
        <f t="shared" si="261"/>
        <v>0</v>
      </c>
    </row>
    <row r="403" spans="1:34" x14ac:dyDescent="0.25">
      <c r="A403" s="92" t="str">
        <f t="shared" si="235"/>
        <v/>
      </c>
      <c r="B403" s="49">
        <v>2712</v>
      </c>
      <c r="C403" s="115" t="s">
        <v>643</v>
      </c>
      <c r="D403" s="94" t="str">
        <f t="shared" si="262"/>
        <v/>
      </c>
      <c r="E403" s="94" t="str">
        <f t="shared" si="236"/>
        <v/>
      </c>
      <c r="F403" s="94" t="str">
        <f t="shared" si="237"/>
        <v/>
      </c>
      <c r="G403" s="94" t="str">
        <f t="shared" si="238"/>
        <v/>
      </c>
      <c r="H403" s="94" t="str">
        <f t="shared" si="239"/>
        <v/>
      </c>
      <c r="I403" s="94" t="str">
        <f t="shared" si="240"/>
        <v/>
      </c>
      <c r="J403" s="94" t="str">
        <f t="shared" si="241"/>
        <v/>
      </c>
      <c r="K403" s="94" t="str">
        <f t="shared" si="242"/>
        <v/>
      </c>
      <c r="L403" s="94" t="str">
        <f t="shared" si="243"/>
        <v/>
      </c>
      <c r="M403" s="94" t="str">
        <f t="shared" si="244"/>
        <v/>
      </c>
      <c r="N403" s="94" t="str">
        <f t="shared" si="245"/>
        <v/>
      </c>
      <c r="O403" s="94" t="str">
        <f t="shared" si="264"/>
        <v/>
      </c>
      <c r="P403" s="94" t="str">
        <f t="shared" si="246"/>
        <v/>
      </c>
      <c r="Q403" s="94" t="str">
        <f t="shared" si="247"/>
        <v/>
      </c>
      <c r="R403" s="94" t="str">
        <f t="shared" si="248"/>
        <v/>
      </c>
      <c r="S403" s="94" t="str">
        <f t="shared" si="249"/>
        <v/>
      </c>
      <c r="T403" s="94" t="str">
        <f t="shared" si="250"/>
        <v/>
      </c>
      <c r="U403" s="94" t="str">
        <f t="shared" si="251"/>
        <v/>
      </c>
      <c r="V403" s="94" t="str">
        <f t="shared" si="252"/>
        <v/>
      </c>
      <c r="W403" s="94" t="str">
        <f t="shared" si="265"/>
        <v/>
      </c>
      <c r="X403" s="94" t="str">
        <f t="shared" si="253"/>
        <v/>
      </c>
      <c r="Y403" s="94" t="str">
        <f t="shared" si="254"/>
        <v/>
      </c>
      <c r="Z403" s="94" t="str">
        <f t="shared" si="266"/>
        <v/>
      </c>
      <c r="AA403" s="94" t="str">
        <f t="shared" si="255"/>
        <v/>
      </c>
      <c r="AB403" s="94" t="str">
        <f t="shared" si="256"/>
        <v/>
      </c>
      <c r="AC403" s="94" t="str">
        <f t="shared" si="257"/>
        <v/>
      </c>
      <c r="AD403" s="92" t="str">
        <f t="shared" si="258"/>
        <v/>
      </c>
      <c r="AE403" s="92">
        <f t="shared" si="259"/>
        <v>0</v>
      </c>
      <c r="AF403" s="97" t="str">
        <f t="shared" si="260"/>
        <v/>
      </c>
      <c r="AG403" s="92">
        <f t="shared" si="263"/>
        <v>0</v>
      </c>
      <c r="AH403" s="92">
        <f t="shared" si="261"/>
        <v>0</v>
      </c>
    </row>
    <row r="404" spans="1:34" x14ac:dyDescent="0.25">
      <c r="A404" s="92" t="str">
        <f t="shared" si="235"/>
        <v/>
      </c>
      <c r="B404" s="49">
        <v>3031</v>
      </c>
      <c r="C404" s="115" t="s">
        <v>644</v>
      </c>
      <c r="D404" s="94" t="str">
        <f t="shared" si="262"/>
        <v/>
      </c>
      <c r="E404" s="94" t="str">
        <f t="shared" si="236"/>
        <v/>
      </c>
      <c r="F404" s="94" t="str">
        <f t="shared" si="237"/>
        <v/>
      </c>
      <c r="G404" s="94" t="str">
        <f t="shared" si="238"/>
        <v/>
      </c>
      <c r="H404" s="94" t="str">
        <f t="shared" si="239"/>
        <v/>
      </c>
      <c r="I404" s="94" t="str">
        <f t="shared" si="240"/>
        <v/>
      </c>
      <c r="J404" s="94" t="str">
        <f t="shared" si="241"/>
        <v/>
      </c>
      <c r="K404" s="94" t="str">
        <f t="shared" si="242"/>
        <v/>
      </c>
      <c r="L404" s="94" t="str">
        <f t="shared" si="243"/>
        <v/>
      </c>
      <c r="M404" s="94" t="str">
        <f t="shared" si="244"/>
        <v/>
      </c>
      <c r="N404" s="94" t="str">
        <f t="shared" si="245"/>
        <v/>
      </c>
      <c r="O404" s="94" t="str">
        <f t="shared" si="264"/>
        <v/>
      </c>
      <c r="P404" s="94" t="str">
        <f t="shared" si="246"/>
        <v/>
      </c>
      <c r="Q404" s="94" t="str">
        <f t="shared" si="247"/>
        <v/>
      </c>
      <c r="R404" s="94" t="str">
        <f t="shared" si="248"/>
        <v/>
      </c>
      <c r="S404" s="94" t="str">
        <f t="shared" si="249"/>
        <v/>
      </c>
      <c r="T404" s="94" t="str">
        <f t="shared" si="250"/>
        <v/>
      </c>
      <c r="U404" s="94" t="str">
        <f t="shared" si="251"/>
        <v/>
      </c>
      <c r="V404" s="94" t="str">
        <f t="shared" si="252"/>
        <v/>
      </c>
      <c r="W404" s="94" t="str">
        <f t="shared" si="265"/>
        <v/>
      </c>
      <c r="X404" s="94" t="str">
        <f t="shared" si="253"/>
        <v/>
      </c>
      <c r="Y404" s="94" t="str">
        <f t="shared" si="254"/>
        <v/>
      </c>
      <c r="Z404" s="94" t="str">
        <f t="shared" si="266"/>
        <v/>
      </c>
      <c r="AA404" s="94" t="str">
        <f t="shared" si="255"/>
        <v/>
      </c>
      <c r="AB404" s="94" t="str">
        <f t="shared" si="256"/>
        <v/>
      </c>
      <c r="AC404" s="94" t="str">
        <f t="shared" si="257"/>
        <v/>
      </c>
      <c r="AD404" s="92" t="str">
        <f t="shared" si="258"/>
        <v/>
      </c>
      <c r="AE404" s="92">
        <f t="shared" si="259"/>
        <v>0</v>
      </c>
      <c r="AF404" s="97" t="str">
        <f t="shared" si="260"/>
        <v/>
      </c>
      <c r="AG404" s="92">
        <f t="shared" si="263"/>
        <v>0</v>
      </c>
      <c r="AH404" s="92">
        <f t="shared" si="261"/>
        <v>0</v>
      </c>
    </row>
    <row r="405" spans="1:34" x14ac:dyDescent="0.25">
      <c r="A405" s="92" t="str">
        <f t="shared" si="235"/>
        <v/>
      </c>
      <c r="B405" s="49">
        <v>7194</v>
      </c>
      <c r="C405" s="115" t="s">
        <v>645</v>
      </c>
      <c r="D405" s="94" t="str">
        <f t="shared" si="262"/>
        <v/>
      </c>
      <c r="E405" s="94" t="str">
        <f t="shared" si="236"/>
        <v/>
      </c>
      <c r="F405" s="94" t="str">
        <f t="shared" si="237"/>
        <v/>
      </c>
      <c r="G405" s="94" t="str">
        <f t="shared" si="238"/>
        <v/>
      </c>
      <c r="H405" s="94" t="str">
        <f t="shared" si="239"/>
        <v/>
      </c>
      <c r="I405" s="94" t="str">
        <f t="shared" si="240"/>
        <v/>
      </c>
      <c r="J405" s="94" t="str">
        <f t="shared" si="241"/>
        <v/>
      </c>
      <c r="K405" s="94" t="str">
        <f t="shared" si="242"/>
        <v/>
      </c>
      <c r="L405" s="94" t="str">
        <f t="shared" si="243"/>
        <v/>
      </c>
      <c r="M405" s="94" t="str">
        <f t="shared" si="244"/>
        <v/>
      </c>
      <c r="N405" s="94" t="str">
        <f t="shared" si="245"/>
        <v/>
      </c>
      <c r="O405" s="94" t="str">
        <f t="shared" si="264"/>
        <v/>
      </c>
      <c r="P405" s="94" t="str">
        <f t="shared" si="246"/>
        <v/>
      </c>
      <c r="Q405" s="94" t="str">
        <f t="shared" si="247"/>
        <v/>
      </c>
      <c r="R405" s="94" t="str">
        <f t="shared" si="248"/>
        <v/>
      </c>
      <c r="S405" s="94" t="str">
        <f t="shared" si="249"/>
        <v/>
      </c>
      <c r="T405" s="94" t="str">
        <f t="shared" si="250"/>
        <v/>
      </c>
      <c r="U405" s="94" t="str">
        <f t="shared" si="251"/>
        <v/>
      </c>
      <c r="V405" s="94" t="str">
        <f t="shared" si="252"/>
        <v/>
      </c>
      <c r="W405" s="94" t="str">
        <f t="shared" si="265"/>
        <v/>
      </c>
      <c r="X405" s="94" t="str">
        <f t="shared" si="253"/>
        <v/>
      </c>
      <c r="Y405" s="94" t="str">
        <f t="shared" si="254"/>
        <v/>
      </c>
      <c r="Z405" s="94" t="str">
        <f t="shared" si="266"/>
        <v/>
      </c>
      <c r="AA405" s="94" t="str">
        <f t="shared" si="255"/>
        <v/>
      </c>
      <c r="AB405" s="94" t="str">
        <f t="shared" si="256"/>
        <v/>
      </c>
      <c r="AC405" s="94" t="str">
        <f t="shared" si="257"/>
        <v/>
      </c>
      <c r="AD405" s="92" t="str">
        <f t="shared" si="258"/>
        <v/>
      </c>
      <c r="AE405" s="92">
        <f t="shared" si="259"/>
        <v>0</v>
      </c>
      <c r="AF405" s="97" t="str">
        <f t="shared" si="260"/>
        <v/>
      </c>
      <c r="AG405" s="92">
        <f t="shared" si="263"/>
        <v>0</v>
      </c>
      <c r="AH405" s="92">
        <f t="shared" si="261"/>
        <v>0</v>
      </c>
    </row>
    <row r="406" spans="1:34" x14ac:dyDescent="0.25">
      <c r="A406" s="92" t="str">
        <f t="shared" si="235"/>
        <v/>
      </c>
      <c r="B406" s="49">
        <v>5281</v>
      </c>
      <c r="C406" s="115" t="s">
        <v>646</v>
      </c>
      <c r="D406" s="94" t="str">
        <f t="shared" si="262"/>
        <v/>
      </c>
      <c r="E406" s="94" t="str">
        <f t="shared" si="236"/>
        <v/>
      </c>
      <c r="F406" s="94" t="str">
        <f t="shared" si="237"/>
        <v/>
      </c>
      <c r="G406" s="94" t="str">
        <f t="shared" si="238"/>
        <v/>
      </c>
      <c r="H406" s="94" t="str">
        <f t="shared" si="239"/>
        <v/>
      </c>
      <c r="I406" s="94" t="str">
        <f t="shared" si="240"/>
        <v/>
      </c>
      <c r="J406" s="94" t="str">
        <f t="shared" si="241"/>
        <v/>
      </c>
      <c r="K406" s="94" t="str">
        <f t="shared" si="242"/>
        <v/>
      </c>
      <c r="L406" s="94" t="str">
        <f t="shared" si="243"/>
        <v/>
      </c>
      <c r="M406" s="94" t="str">
        <f t="shared" si="244"/>
        <v/>
      </c>
      <c r="N406" s="94" t="str">
        <f t="shared" si="245"/>
        <v/>
      </c>
      <c r="O406" s="94" t="str">
        <f t="shared" si="264"/>
        <v/>
      </c>
      <c r="P406" s="94" t="str">
        <f t="shared" si="246"/>
        <v/>
      </c>
      <c r="Q406" s="94" t="str">
        <f t="shared" si="247"/>
        <v/>
      </c>
      <c r="R406" s="94" t="str">
        <f t="shared" si="248"/>
        <v/>
      </c>
      <c r="S406" s="94" t="str">
        <f t="shared" si="249"/>
        <v/>
      </c>
      <c r="T406" s="94" t="str">
        <f t="shared" si="250"/>
        <v/>
      </c>
      <c r="U406" s="94" t="str">
        <f t="shared" si="251"/>
        <v/>
      </c>
      <c r="V406" s="94" t="str">
        <f t="shared" si="252"/>
        <v/>
      </c>
      <c r="W406" s="94" t="str">
        <f t="shared" si="265"/>
        <v/>
      </c>
      <c r="X406" s="94" t="str">
        <f t="shared" si="253"/>
        <v/>
      </c>
      <c r="Y406" s="94" t="str">
        <f t="shared" si="254"/>
        <v/>
      </c>
      <c r="Z406" s="94" t="str">
        <f t="shared" si="266"/>
        <v/>
      </c>
      <c r="AA406" s="94" t="str">
        <f t="shared" si="255"/>
        <v/>
      </c>
      <c r="AB406" s="94" t="str">
        <f t="shared" si="256"/>
        <v/>
      </c>
      <c r="AC406" s="94" t="str">
        <f t="shared" si="257"/>
        <v/>
      </c>
      <c r="AD406" s="92" t="str">
        <f t="shared" si="258"/>
        <v/>
      </c>
      <c r="AE406" s="92">
        <f t="shared" si="259"/>
        <v>0</v>
      </c>
      <c r="AF406" s="97" t="str">
        <f t="shared" si="260"/>
        <v/>
      </c>
      <c r="AG406" s="92">
        <f t="shared" si="263"/>
        <v>0</v>
      </c>
      <c r="AH406" s="92">
        <f t="shared" si="261"/>
        <v>0</v>
      </c>
    </row>
    <row r="407" spans="1:34" x14ac:dyDescent="0.25">
      <c r="A407" s="92" t="str">
        <f t="shared" si="235"/>
        <v/>
      </c>
      <c r="B407" s="49">
        <v>4443</v>
      </c>
      <c r="C407" s="115" t="s">
        <v>647</v>
      </c>
      <c r="D407" s="94" t="str">
        <f t="shared" si="262"/>
        <v/>
      </c>
      <c r="E407" s="94" t="str">
        <f t="shared" si="236"/>
        <v/>
      </c>
      <c r="F407" s="94" t="str">
        <f t="shared" si="237"/>
        <v/>
      </c>
      <c r="G407" s="94" t="str">
        <f t="shared" si="238"/>
        <v/>
      </c>
      <c r="H407" s="94" t="str">
        <f t="shared" si="239"/>
        <v/>
      </c>
      <c r="I407" s="94" t="str">
        <f t="shared" si="240"/>
        <v/>
      </c>
      <c r="J407" s="94" t="str">
        <f t="shared" si="241"/>
        <v/>
      </c>
      <c r="K407" s="94" t="str">
        <f t="shared" si="242"/>
        <v/>
      </c>
      <c r="L407" s="94" t="str">
        <f t="shared" si="243"/>
        <v/>
      </c>
      <c r="M407" s="94" t="str">
        <f t="shared" si="244"/>
        <v/>
      </c>
      <c r="N407" s="94" t="str">
        <f t="shared" si="245"/>
        <v/>
      </c>
      <c r="O407" s="94" t="str">
        <f t="shared" si="264"/>
        <v/>
      </c>
      <c r="P407" s="94" t="str">
        <f t="shared" si="246"/>
        <v/>
      </c>
      <c r="Q407" s="94" t="str">
        <f t="shared" si="247"/>
        <v/>
      </c>
      <c r="R407" s="94" t="str">
        <f t="shared" si="248"/>
        <v/>
      </c>
      <c r="S407" s="94" t="str">
        <f t="shared" si="249"/>
        <v/>
      </c>
      <c r="T407" s="94" t="str">
        <f t="shared" si="250"/>
        <v/>
      </c>
      <c r="U407" s="94" t="str">
        <f t="shared" si="251"/>
        <v/>
      </c>
      <c r="V407" s="94" t="str">
        <f t="shared" si="252"/>
        <v/>
      </c>
      <c r="W407" s="94" t="str">
        <f t="shared" si="265"/>
        <v/>
      </c>
      <c r="X407" s="94" t="str">
        <f t="shared" si="253"/>
        <v/>
      </c>
      <c r="Y407" s="94" t="str">
        <f t="shared" si="254"/>
        <v/>
      </c>
      <c r="Z407" s="94" t="str">
        <f t="shared" si="266"/>
        <v/>
      </c>
      <c r="AA407" s="94" t="str">
        <f t="shared" si="255"/>
        <v/>
      </c>
      <c r="AB407" s="94" t="str">
        <f t="shared" si="256"/>
        <v/>
      </c>
      <c r="AC407" s="94" t="str">
        <f t="shared" si="257"/>
        <v/>
      </c>
      <c r="AD407" s="92" t="str">
        <f t="shared" si="258"/>
        <v/>
      </c>
      <c r="AE407" s="92">
        <f t="shared" si="259"/>
        <v>0</v>
      </c>
      <c r="AF407" s="97" t="str">
        <f t="shared" si="260"/>
        <v/>
      </c>
      <c r="AG407" s="92">
        <f t="shared" si="263"/>
        <v>0</v>
      </c>
      <c r="AH407" s="92">
        <f t="shared" si="261"/>
        <v>0</v>
      </c>
    </row>
    <row r="408" spans="1:34" x14ac:dyDescent="0.25">
      <c r="A408" s="92" t="str">
        <f t="shared" si="235"/>
        <v/>
      </c>
      <c r="B408" s="49">
        <v>4963</v>
      </c>
      <c r="C408" s="115" t="s">
        <v>648</v>
      </c>
      <c r="D408" s="94" t="str">
        <f t="shared" si="262"/>
        <v/>
      </c>
      <c r="E408" s="94" t="str">
        <f t="shared" si="236"/>
        <v/>
      </c>
      <c r="F408" s="94" t="str">
        <f t="shared" si="237"/>
        <v/>
      </c>
      <c r="G408" s="94" t="str">
        <f t="shared" si="238"/>
        <v/>
      </c>
      <c r="H408" s="94" t="str">
        <f t="shared" si="239"/>
        <v/>
      </c>
      <c r="I408" s="94" t="str">
        <f t="shared" si="240"/>
        <v/>
      </c>
      <c r="J408" s="94" t="str">
        <f t="shared" si="241"/>
        <v/>
      </c>
      <c r="K408" s="94" t="str">
        <f t="shared" si="242"/>
        <v/>
      </c>
      <c r="L408" s="94" t="str">
        <f t="shared" si="243"/>
        <v/>
      </c>
      <c r="M408" s="94" t="str">
        <f t="shared" si="244"/>
        <v/>
      </c>
      <c r="N408" s="94" t="str">
        <f t="shared" si="245"/>
        <v/>
      </c>
      <c r="O408" s="94" t="str">
        <f t="shared" si="264"/>
        <v/>
      </c>
      <c r="P408" s="94" t="str">
        <f t="shared" si="246"/>
        <v/>
      </c>
      <c r="Q408" s="94" t="str">
        <f t="shared" si="247"/>
        <v/>
      </c>
      <c r="R408" s="94" t="str">
        <f t="shared" si="248"/>
        <v/>
      </c>
      <c r="S408" s="94" t="str">
        <f t="shared" si="249"/>
        <v/>
      </c>
      <c r="T408" s="94" t="str">
        <f t="shared" si="250"/>
        <v/>
      </c>
      <c r="U408" s="94" t="str">
        <f t="shared" si="251"/>
        <v/>
      </c>
      <c r="V408" s="94" t="str">
        <f t="shared" si="252"/>
        <v/>
      </c>
      <c r="W408" s="94" t="str">
        <f t="shared" si="265"/>
        <v/>
      </c>
      <c r="X408" s="94" t="str">
        <f t="shared" si="253"/>
        <v/>
      </c>
      <c r="Y408" s="94" t="str">
        <f t="shared" si="254"/>
        <v/>
      </c>
      <c r="Z408" s="94" t="str">
        <f t="shared" si="266"/>
        <v/>
      </c>
      <c r="AA408" s="94" t="str">
        <f t="shared" si="255"/>
        <v/>
      </c>
      <c r="AB408" s="94" t="str">
        <f t="shared" si="256"/>
        <v/>
      </c>
      <c r="AC408" s="94" t="str">
        <f t="shared" si="257"/>
        <v/>
      </c>
      <c r="AD408" s="92" t="str">
        <f t="shared" si="258"/>
        <v/>
      </c>
      <c r="AE408" s="92">
        <f t="shared" si="259"/>
        <v>0</v>
      </c>
      <c r="AF408" s="97" t="str">
        <f t="shared" si="260"/>
        <v/>
      </c>
      <c r="AG408" s="92">
        <f t="shared" si="263"/>
        <v>0</v>
      </c>
      <c r="AH408" s="92">
        <f t="shared" si="261"/>
        <v>0</v>
      </c>
    </row>
    <row r="409" spans="1:34" x14ac:dyDescent="0.25">
      <c r="A409" s="92" t="str">
        <f t="shared" si="235"/>
        <v/>
      </c>
      <c r="B409" s="49">
        <v>5351</v>
      </c>
      <c r="C409" s="115" t="s">
        <v>649</v>
      </c>
      <c r="D409" s="94" t="str">
        <f t="shared" si="262"/>
        <v/>
      </c>
      <c r="E409" s="94" t="str">
        <f t="shared" si="236"/>
        <v/>
      </c>
      <c r="F409" s="94" t="str">
        <f t="shared" si="237"/>
        <v/>
      </c>
      <c r="G409" s="94" t="str">
        <f t="shared" si="238"/>
        <v/>
      </c>
      <c r="H409" s="94" t="str">
        <f t="shared" si="239"/>
        <v/>
      </c>
      <c r="I409" s="94" t="str">
        <f t="shared" si="240"/>
        <v/>
      </c>
      <c r="J409" s="94" t="str">
        <f t="shared" si="241"/>
        <v/>
      </c>
      <c r="K409" s="94" t="str">
        <f t="shared" si="242"/>
        <v/>
      </c>
      <c r="L409" s="94" t="str">
        <f t="shared" si="243"/>
        <v/>
      </c>
      <c r="M409" s="94" t="str">
        <f t="shared" si="244"/>
        <v/>
      </c>
      <c r="N409" s="94" t="str">
        <f t="shared" si="245"/>
        <v/>
      </c>
      <c r="O409" s="94" t="str">
        <f t="shared" si="264"/>
        <v/>
      </c>
      <c r="P409" s="94" t="str">
        <f t="shared" si="246"/>
        <v/>
      </c>
      <c r="Q409" s="94" t="str">
        <f t="shared" si="247"/>
        <v/>
      </c>
      <c r="R409" s="94" t="str">
        <f t="shared" si="248"/>
        <v/>
      </c>
      <c r="S409" s="94" t="str">
        <f t="shared" si="249"/>
        <v/>
      </c>
      <c r="T409" s="94" t="str">
        <f t="shared" si="250"/>
        <v/>
      </c>
      <c r="U409" s="94" t="str">
        <f t="shared" si="251"/>
        <v/>
      </c>
      <c r="V409" s="94" t="str">
        <f t="shared" si="252"/>
        <v/>
      </c>
      <c r="W409" s="94" t="str">
        <f t="shared" si="265"/>
        <v/>
      </c>
      <c r="X409" s="94" t="str">
        <f t="shared" si="253"/>
        <v/>
      </c>
      <c r="Y409" s="94" t="str">
        <f t="shared" si="254"/>
        <v/>
      </c>
      <c r="Z409" s="94" t="str">
        <f t="shared" si="266"/>
        <v/>
      </c>
      <c r="AA409" s="94" t="str">
        <f t="shared" si="255"/>
        <v/>
      </c>
      <c r="AB409" s="94" t="str">
        <f t="shared" si="256"/>
        <v/>
      </c>
      <c r="AC409" s="94" t="str">
        <f t="shared" si="257"/>
        <v/>
      </c>
      <c r="AD409" s="92" t="str">
        <f t="shared" si="258"/>
        <v/>
      </c>
      <c r="AE409" s="92">
        <f t="shared" si="259"/>
        <v>0</v>
      </c>
      <c r="AF409" s="97" t="str">
        <f t="shared" si="260"/>
        <v/>
      </c>
      <c r="AG409" s="92">
        <f t="shared" si="263"/>
        <v>0</v>
      </c>
      <c r="AH409" s="92">
        <f t="shared" si="261"/>
        <v>0</v>
      </c>
    </row>
    <row r="410" spans="1:34" x14ac:dyDescent="0.25">
      <c r="A410" s="92" t="str">
        <f t="shared" si="235"/>
        <v/>
      </c>
      <c r="B410" s="49">
        <v>8599</v>
      </c>
      <c r="C410" s="115" t="s">
        <v>650</v>
      </c>
      <c r="D410" s="94" t="str">
        <f t="shared" si="262"/>
        <v/>
      </c>
      <c r="E410" s="94" t="str">
        <f t="shared" si="236"/>
        <v/>
      </c>
      <c r="F410" s="94" t="str">
        <f t="shared" si="237"/>
        <v/>
      </c>
      <c r="G410" s="94" t="str">
        <f t="shared" si="238"/>
        <v/>
      </c>
      <c r="H410" s="94" t="str">
        <f t="shared" si="239"/>
        <v/>
      </c>
      <c r="I410" s="94" t="str">
        <f t="shared" si="240"/>
        <v/>
      </c>
      <c r="J410" s="94" t="str">
        <f t="shared" si="241"/>
        <v/>
      </c>
      <c r="K410" s="94" t="str">
        <f t="shared" si="242"/>
        <v/>
      </c>
      <c r="L410" s="94" t="str">
        <f t="shared" si="243"/>
        <v/>
      </c>
      <c r="M410" s="94" t="str">
        <f t="shared" si="244"/>
        <v/>
      </c>
      <c r="N410" s="94" t="str">
        <f t="shared" si="245"/>
        <v/>
      </c>
      <c r="O410" s="94" t="str">
        <f t="shared" si="264"/>
        <v/>
      </c>
      <c r="P410" s="94" t="str">
        <f t="shared" si="246"/>
        <v/>
      </c>
      <c r="Q410" s="94" t="str">
        <f t="shared" si="247"/>
        <v/>
      </c>
      <c r="R410" s="94" t="str">
        <f t="shared" si="248"/>
        <v/>
      </c>
      <c r="S410" s="94" t="str">
        <f t="shared" si="249"/>
        <v/>
      </c>
      <c r="T410" s="94" t="str">
        <f t="shared" si="250"/>
        <v/>
      </c>
      <c r="U410" s="94" t="str">
        <f t="shared" si="251"/>
        <v/>
      </c>
      <c r="V410" s="94" t="str">
        <f t="shared" si="252"/>
        <v/>
      </c>
      <c r="W410" s="94" t="str">
        <f t="shared" si="265"/>
        <v/>
      </c>
      <c r="X410" s="94" t="str">
        <f t="shared" si="253"/>
        <v/>
      </c>
      <c r="Y410" s="94" t="str">
        <f t="shared" si="254"/>
        <v/>
      </c>
      <c r="Z410" s="94" t="str">
        <f t="shared" si="266"/>
        <v/>
      </c>
      <c r="AA410" s="94" t="str">
        <f t="shared" si="255"/>
        <v/>
      </c>
      <c r="AB410" s="94" t="str">
        <f t="shared" si="256"/>
        <v/>
      </c>
      <c r="AC410" s="94" t="str">
        <f t="shared" si="257"/>
        <v/>
      </c>
      <c r="AD410" s="92" t="str">
        <f t="shared" si="258"/>
        <v/>
      </c>
      <c r="AE410" s="92">
        <f t="shared" si="259"/>
        <v>0</v>
      </c>
      <c r="AF410" s="97" t="str">
        <f t="shared" si="260"/>
        <v/>
      </c>
      <c r="AG410" s="92">
        <f t="shared" si="263"/>
        <v>0</v>
      </c>
      <c r="AH410" s="92">
        <f t="shared" si="261"/>
        <v>0</v>
      </c>
    </row>
    <row r="411" spans="1:34" x14ac:dyDescent="0.25">
      <c r="A411" s="92" t="str">
        <f t="shared" si="235"/>
        <v/>
      </c>
      <c r="B411" s="49">
        <v>3374</v>
      </c>
      <c r="C411" s="115" t="s">
        <v>651</v>
      </c>
      <c r="D411" s="94" t="str">
        <f t="shared" si="262"/>
        <v/>
      </c>
      <c r="E411" s="94" t="str">
        <f t="shared" si="236"/>
        <v/>
      </c>
      <c r="F411" s="94" t="str">
        <f t="shared" si="237"/>
        <v/>
      </c>
      <c r="G411" s="94" t="str">
        <f t="shared" si="238"/>
        <v/>
      </c>
      <c r="H411" s="94" t="str">
        <f t="shared" si="239"/>
        <v/>
      </c>
      <c r="I411" s="94" t="str">
        <f t="shared" si="240"/>
        <v/>
      </c>
      <c r="J411" s="94" t="str">
        <f t="shared" si="241"/>
        <v/>
      </c>
      <c r="K411" s="94" t="str">
        <f t="shared" si="242"/>
        <v/>
      </c>
      <c r="L411" s="94" t="str">
        <f t="shared" si="243"/>
        <v/>
      </c>
      <c r="M411" s="94" t="str">
        <f t="shared" si="244"/>
        <v/>
      </c>
      <c r="N411" s="94" t="str">
        <f t="shared" si="245"/>
        <v/>
      </c>
      <c r="O411" s="94" t="str">
        <f t="shared" si="264"/>
        <v/>
      </c>
      <c r="P411" s="94" t="str">
        <f t="shared" si="246"/>
        <v/>
      </c>
      <c r="Q411" s="94" t="str">
        <f t="shared" si="247"/>
        <v/>
      </c>
      <c r="R411" s="94" t="str">
        <f t="shared" si="248"/>
        <v/>
      </c>
      <c r="S411" s="94" t="str">
        <f t="shared" si="249"/>
        <v/>
      </c>
      <c r="T411" s="94" t="str">
        <f t="shared" si="250"/>
        <v/>
      </c>
      <c r="U411" s="94" t="str">
        <f t="shared" si="251"/>
        <v/>
      </c>
      <c r="V411" s="94" t="str">
        <f t="shared" si="252"/>
        <v/>
      </c>
      <c r="W411" s="94" t="str">
        <f t="shared" si="265"/>
        <v/>
      </c>
      <c r="X411" s="94" t="str">
        <f t="shared" si="253"/>
        <v/>
      </c>
      <c r="Y411" s="94" t="str">
        <f t="shared" si="254"/>
        <v/>
      </c>
      <c r="Z411" s="94" t="str">
        <f t="shared" si="266"/>
        <v/>
      </c>
      <c r="AA411" s="94" t="str">
        <f t="shared" si="255"/>
        <v/>
      </c>
      <c r="AB411" s="94" t="str">
        <f t="shared" si="256"/>
        <v/>
      </c>
      <c r="AC411" s="94" t="str">
        <f t="shared" si="257"/>
        <v/>
      </c>
      <c r="AD411" s="92" t="str">
        <f t="shared" si="258"/>
        <v/>
      </c>
      <c r="AE411" s="92">
        <f t="shared" si="259"/>
        <v>0</v>
      </c>
      <c r="AF411" s="97" t="str">
        <f t="shared" si="260"/>
        <v/>
      </c>
      <c r="AG411" s="92">
        <f t="shared" si="263"/>
        <v>0</v>
      </c>
      <c r="AH411" s="92">
        <f t="shared" si="261"/>
        <v>0</v>
      </c>
    </row>
    <row r="412" spans="1:34" x14ac:dyDescent="0.25">
      <c r="A412" s="92" t="str">
        <f t="shared" si="235"/>
        <v/>
      </c>
      <c r="B412" s="49">
        <v>8070</v>
      </c>
      <c r="C412" s="115" t="s">
        <v>652</v>
      </c>
      <c r="D412" s="94" t="str">
        <f t="shared" si="262"/>
        <v/>
      </c>
      <c r="E412" s="94" t="str">
        <f t="shared" si="236"/>
        <v/>
      </c>
      <c r="F412" s="94" t="str">
        <f t="shared" si="237"/>
        <v/>
      </c>
      <c r="G412" s="94" t="str">
        <f t="shared" si="238"/>
        <v/>
      </c>
      <c r="H412" s="94" t="str">
        <f t="shared" si="239"/>
        <v/>
      </c>
      <c r="I412" s="94" t="str">
        <f t="shared" si="240"/>
        <v/>
      </c>
      <c r="J412" s="94" t="str">
        <f t="shared" si="241"/>
        <v/>
      </c>
      <c r="K412" s="94" t="str">
        <f t="shared" si="242"/>
        <v/>
      </c>
      <c r="L412" s="94" t="str">
        <f t="shared" si="243"/>
        <v/>
      </c>
      <c r="M412" s="94" t="str">
        <f t="shared" si="244"/>
        <v/>
      </c>
      <c r="N412" s="94" t="str">
        <f t="shared" si="245"/>
        <v/>
      </c>
      <c r="O412" s="94" t="str">
        <f t="shared" si="264"/>
        <v/>
      </c>
      <c r="P412" s="94" t="str">
        <f t="shared" si="246"/>
        <v/>
      </c>
      <c r="Q412" s="94" t="str">
        <f t="shared" si="247"/>
        <v/>
      </c>
      <c r="R412" s="94" t="str">
        <f t="shared" si="248"/>
        <v/>
      </c>
      <c r="S412" s="94" t="str">
        <f t="shared" si="249"/>
        <v/>
      </c>
      <c r="T412" s="94" t="str">
        <f t="shared" si="250"/>
        <v/>
      </c>
      <c r="U412" s="94" t="str">
        <f t="shared" si="251"/>
        <v/>
      </c>
      <c r="V412" s="94" t="str">
        <f t="shared" si="252"/>
        <v/>
      </c>
      <c r="W412" s="94" t="str">
        <f t="shared" si="265"/>
        <v/>
      </c>
      <c r="X412" s="94" t="str">
        <f t="shared" si="253"/>
        <v/>
      </c>
      <c r="Y412" s="94" t="str">
        <f t="shared" si="254"/>
        <v/>
      </c>
      <c r="Z412" s="94" t="str">
        <f t="shared" si="266"/>
        <v/>
      </c>
      <c r="AA412" s="94" t="str">
        <f t="shared" si="255"/>
        <v/>
      </c>
      <c r="AB412" s="94" t="str">
        <f t="shared" si="256"/>
        <v/>
      </c>
      <c r="AC412" s="94" t="str">
        <f t="shared" si="257"/>
        <v/>
      </c>
      <c r="AD412" s="92" t="str">
        <f t="shared" si="258"/>
        <v/>
      </c>
      <c r="AE412" s="92">
        <f t="shared" si="259"/>
        <v>0</v>
      </c>
      <c r="AF412" s="97" t="str">
        <f t="shared" si="260"/>
        <v/>
      </c>
      <c r="AG412" s="92">
        <f t="shared" si="263"/>
        <v>0</v>
      </c>
      <c r="AH412" s="92">
        <f t="shared" si="261"/>
        <v>0</v>
      </c>
    </row>
    <row r="413" spans="1:34" x14ac:dyDescent="0.25">
      <c r="A413" s="92" t="str">
        <f t="shared" si="235"/>
        <v/>
      </c>
      <c r="B413" s="49">
        <v>5873</v>
      </c>
      <c r="C413" s="115" t="s">
        <v>653</v>
      </c>
      <c r="D413" s="94" t="str">
        <f t="shared" si="262"/>
        <v/>
      </c>
      <c r="E413" s="94" t="str">
        <f t="shared" si="236"/>
        <v/>
      </c>
      <c r="F413" s="94" t="str">
        <f t="shared" si="237"/>
        <v/>
      </c>
      <c r="G413" s="94" t="str">
        <f t="shared" si="238"/>
        <v/>
      </c>
      <c r="H413" s="94" t="str">
        <f t="shared" si="239"/>
        <v/>
      </c>
      <c r="I413" s="94" t="str">
        <f t="shared" si="240"/>
        <v/>
      </c>
      <c r="J413" s="94" t="str">
        <f t="shared" si="241"/>
        <v/>
      </c>
      <c r="K413" s="94" t="str">
        <f t="shared" si="242"/>
        <v/>
      </c>
      <c r="L413" s="94" t="str">
        <f t="shared" si="243"/>
        <v/>
      </c>
      <c r="M413" s="94" t="str">
        <f t="shared" si="244"/>
        <v/>
      </c>
      <c r="N413" s="94" t="str">
        <f t="shared" si="245"/>
        <v/>
      </c>
      <c r="O413" s="94" t="str">
        <f t="shared" si="264"/>
        <v/>
      </c>
      <c r="P413" s="94" t="str">
        <f t="shared" si="246"/>
        <v/>
      </c>
      <c r="Q413" s="94" t="str">
        <f t="shared" si="247"/>
        <v/>
      </c>
      <c r="R413" s="94" t="str">
        <f t="shared" si="248"/>
        <v/>
      </c>
      <c r="S413" s="94" t="str">
        <f t="shared" si="249"/>
        <v/>
      </c>
      <c r="T413" s="94" t="str">
        <f t="shared" si="250"/>
        <v/>
      </c>
      <c r="U413" s="94" t="str">
        <f t="shared" si="251"/>
        <v/>
      </c>
      <c r="V413" s="94" t="str">
        <f t="shared" si="252"/>
        <v/>
      </c>
      <c r="W413" s="94" t="str">
        <f t="shared" si="265"/>
        <v/>
      </c>
      <c r="X413" s="94" t="str">
        <f t="shared" si="253"/>
        <v/>
      </c>
      <c r="Y413" s="94" t="str">
        <f t="shared" si="254"/>
        <v/>
      </c>
      <c r="Z413" s="94" t="str">
        <f t="shared" si="266"/>
        <v/>
      </c>
      <c r="AA413" s="94" t="str">
        <f t="shared" si="255"/>
        <v/>
      </c>
      <c r="AB413" s="94" t="str">
        <f t="shared" si="256"/>
        <v/>
      </c>
      <c r="AC413" s="94" t="str">
        <f t="shared" si="257"/>
        <v/>
      </c>
      <c r="AD413" s="92" t="str">
        <f t="shared" si="258"/>
        <v/>
      </c>
      <c r="AE413" s="92">
        <f t="shared" si="259"/>
        <v>0</v>
      </c>
      <c r="AF413" s="97" t="str">
        <f t="shared" si="260"/>
        <v/>
      </c>
      <c r="AG413" s="92">
        <f t="shared" si="263"/>
        <v>0</v>
      </c>
      <c r="AH413" s="92">
        <f t="shared" si="261"/>
        <v>0</v>
      </c>
    </row>
    <row r="414" spans="1:34" x14ac:dyDescent="0.25">
      <c r="A414" s="92" t="str">
        <f t="shared" si="235"/>
        <v/>
      </c>
      <c r="B414" s="49">
        <v>5672</v>
      </c>
      <c r="C414" s="115" t="s">
        <v>654</v>
      </c>
      <c r="D414" s="94" t="str">
        <f t="shared" si="262"/>
        <v/>
      </c>
      <c r="E414" s="94" t="str">
        <f t="shared" si="236"/>
        <v/>
      </c>
      <c r="F414" s="94" t="str">
        <f t="shared" si="237"/>
        <v/>
      </c>
      <c r="G414" s="94" t="str">
        <f t="shared" si="238"/>
        <v/>
      </c>
      <c r="H414" s="94" t="str">
        <f t="shared" si="239"/>
        <v/>
      </c>
      <c r="I414" s="94" t="str">
        <f t="shared" si="240"/>
        <v/>
      </c>
      <c r="J414" s="94" t="str">
        <f t="shared" si="241"/>
        <v/>
      </c>
      <c r="K414" s="94" t="str">
        <f t="shared" si="242"/>
        <v/>
      </c>
      <c r="L414" s="94" t="str">
        <f t="shared" si="243"/>
        <v/>
      </c>
      <c r="M414" s="94" t="str">
        <f t="shared" si="244"/>
        <v/>
      </c>
      <c r="N414" s="94" t="str">
        <f t="shared" si="245"/>
        <v/>
      </c>
      <c r="O414" s="94" t="str">
        <f t="shared" si="264"/>
        <v/>
      </c>
      <c r="P414" s="94" t="str">
        <f t="shared" si="246"/>
        <v/>
      </c>
      <c r="Q414" s="94" t="str">
        <f t="shared" si="247"/>
        <v/>
      </c>
      <c r="R414" s="94" t="str">
        <f t="shared" si="248"/>
        <v/>
      </c>
      <c r="S414" s="94" t="str">
        <f t="shared" si="249"/>
        <v/>
      </c>
      <c r="T414" s="94" t="str">
        <f t="shared" si="250"/>
        <v/>
      </c>
      <c r="U414" s="94" t="str">
        <f t="shared" si="251"/>
        <v/>
      </c>
      <c r="V414" s="94" t="str">
        <f t="shared" si="252"/>
        <v/>
      </c>
      <c r="W414" s="94" t="str">
        <f t="shared" si="265"/>
        <v/>
      </c>
      <c r="X414" s="94" t="str">
        <f t="shared" si="253"/>
        <v/>
      </c>
      <c r="Y414" s="94" t="str">
        <f t="shared" si="254"/>
        <v/>
      </c>
      <c r="Z414" s="94" t="str">
        <f t="shared" si="266"/>
        <v/>
      </c>
      <c r="AA414" s="94" t="str">
        <f t="shared" si="255"/>
        <v/>
      </c>
      <c r="AB414" s="94" t="str">
        <f t="shared" si="256"/>
        <v/>
      </c>
      <c r="AC414" s="94" t="str">
        <f t="shared" si="257"/>
        <v/>
      </c>
      <c r="AD414" s="92" t="str">
        <f t="shared" si="258"/>
        <v/>
      </c>
      <c r="AE414" s="92">
        <f t="shared" si="259"/>
        <v>0</v>
      </c>
      <c r="AF414" s="97" t="str">
        <f t="shared" si="260"/>
        <v/>
      </c>
      <c r="AG414" s="92">
        <f t="shared" si="263"/>
        <v>0</v>
      </c>
      <c r="AH414" s="92">
        <f t="shared" si="261"/>
        <v>0</v>
      </c>
    </row>
    <row r="415" spans="1:34" x14ac:dyDescent="0.25">
      <c r="A415" s="92" t="str">
        <f t="shared" si="235"/>
        <v/>
      </c>
      <c r="B415" s="49">
        <v>2991</v>
      </c>
      <c r="C415" s="115" t="s">
        <v>655</v>
      </c>
      <c r="D415" s="94" t="str">
        <f t="shared" si="262"/>
        <v/>
      </c>
      <c r="E415" s="94" t="str">
        <f t="shared" si="236"/>
        <v/>
      </c>
      <c r="F415" s="94" t="str">
        <f t="shared" si="237"/>
        <v/>
      </c>
      <c r="G415" s="94" t="str">
        <f t="shared" si="238"/>
        <v/>
      </c>
      <c r="H415" s="94" t="str">
        <f t="shared" si="239"/>
        <v/>
      </c>
      <c r="I415" s="94" t="str">
        <f t="shared" si="240"/>
        <v/>
      </c>
      <c r="J415" s="94" t="str">
        <f t="shared" si="241"/>
        <v/>
      </c>
      <c r="K415" s="94" t="str">
        <f t="shared" si="242"/>
        <v/>
      </c>
      <c r="L415" s="94" t="str">
        <f t="shared" si="243"/>
        <v/>
      </c>
      <c r="M415" s="94" t="str">
        <f t="shared" si="244"/>
        <v/>
      </c>
      <c r="N415" s="94" t="str">
        <f t="shared" si="245"/>
        <v/>
      </c>
      <c r="O415" s="94" t="str">
        <f t="shared" si="264"/>
        <v/>
      </c>
      <c r="P415" s="94" t="str">
        <f t="shared" si="246"/>
        <v/>
      </c>
      <c r="Q415" s="94" t="str">
        <f t="shared" si="247"/>
        <v/>
      </c>
      <c r="R415" s="94" t="str">
        <f t="shared" si="248"/>
        <v/>
      </c>
      <c r="S415" s="94" t="str">
        <f t="shared" si="249"/>
        <v/>
      </c>
      <c r="T415" s="94" t="str">
        <f t="shared" si="250"/>
        <v/>
      </c>
      <c r="U415" s="94" t="str">
        <f t="shared" si="251"/>
        <v/>
      </c>
      <c r="V415" s="94" t="str">
        <f t="shared" si="252"/>
        <v/>
      </c>
      <c r="W415" s="94" t="str">
        <f t="shared" si="265"/>
        <v/>
      </c>
      <c r="X415" s="94" t="str">
        <f t="shared" si="253"/>
        <v/>
      </c>
      <c r="Y415" s="94" t="str">
        <f t="shared" si="254"/>
        <v/>
      </c>
      <c r="Z415" s="94" t="str">
        <f t="shared" si="266"/>
        <v/>
      </c>
      <c r="AA415" s="94" t="str">
        <f t="shared" si="255"/>
        <v/>
      </c>
      <c r="AB415" s="94" t="str">
        <f t="shared" si="256"/>
        <v/>
      </c>
      <c r="AC415" s="94" t="str">
        <f t="shared" si="257"/>
        <v/>
      </c>
      <c r="AD415" s="92" t="str">
        <f t="shared" si="258"/>
        <v/>
      </c>
      <c r="AE415" s="92">
        <f t="shared" si="259"/>
        <v>0</v>
      </c>
      <c r="AF415" s="97" t="str">
        <f t="shared" si="260"/>
        <v/>
      </c>
      <c r="AG415" s="92">
        <f t="shared" si="263"/>
        <v>0</v>
      </c>
      <c r="AH415" s="92">
        <f t="shared" si="261"/>
        <v>0</v>
      </c>
    </row>
    <row r="416" spans="1:34" x14ac:dyDescent="0.25">
      <c r="A416" s="92" t="str">
        <f t="shared" si="235"/>
        <v/>
      </c>
      <c r="B416" s="49">
        <v>6518</v>
      </c>
      <c r="C416" s="115" t="s">
        <v>659</v>
      </c>
      <c r="D416" s="94" t="str">
        <f t="shared" si="262"/>
        <v/>
      </c>
      <c r="E416" s="94" t="str">
        <f t="shared" si="236"/>
        <v/>
      </c>
      <c r="F416" s="94" t="str">
        <f t="shared" si="237"/>
        <v/>
      </c>
      <c r="G416" s="94" t="str">
        <f t="shared" si="238"/>
        <v/>
      </c>
      <c r="H416" s="94" t="str">
        <f t="shared" si="239"/>
        <v/>
      </c>
      <c r="I416" s="94" t="str">
        <f t="shared" si="240"/>
        <v/>
      </c>
      <c r="J416" s="94" t="str">
        <f t="shared" si="241"/>
        <v/>
      </c>
      <c r="K416" s="94" t="str">
        <f t="shared" si="242"/>
        <v/>
      </c>
      <c r="L416" s="94" t="str">
        <f t="shared" si="243"/>
        <v/>
      </c>
      <c r="M416" s="94" t="str">
        <f t="shared" si="244"/>
        <v/>
      </c>
      <c r="N416" s="94" t="str">
        <f t="shared" si="245"/>
        <v/>
      </c>
      <c r="O416" s="94" t="str">
        <f t="shared" si="264"/>
        <v/>
      </c>
      <c r="P416" s="94" t="str">
        <f t="shared" si="246"/>
        <v/>
      </c>
      <c r="Q416" s="94" t="str">
        <f t="shared" si="247"/>
        <v/>
      </c>
      <c r="R416" s="94" t="str">
        <f t="shared" si="248"/>
        <v/>
      </c>
      <c r="S416" s="94" t="str">
        <f t="shared" si="249"/>
        <v/>
      </c>
      <c r="T416" s="94" t="str">
        <f t="shared" si="250"/>
        <v/>
      </c>
      <c r="U416" s="94" t="str">
        <f t="shared" si="251"/>
        <v/>
      </c>
      <c r="V416" s="94" t="str">
        <f t="shared" si="252"/>
        <v/>
      </c>
      <c r="W416" s="94" t="str">
        <f t="shared" si="265"/>
        <v/>
      </c>
      <c r="X416" s="94" t="str">
        <f t="shared" si="253"/>
        <v/>
      </c>
      <c r="Y416" s="94" t="str">
        <f t="shared" si="254"/>
        <v/>
      </c>
      <c r="Z416" s="94" t="str">
        <f t="shared" si="266"/>
        <v/>
      </c>
      <c r="AA416" s="94" t="str">
        <f t="shared" si="255"/>
        <v/>
      </c>
      <c r="AB416" s="94" t="str">
        <f t="shared" si="256"/>
        <v/>
      </c>
      <c r="AC416" s="94" t="str">
        <f t="shared" si="257"/>
        <v/>
      </c>
      <c r="AD416" s="92" t="str">
        <f t="shared" si="258"/>
        <v/>
      </c>
      <c r="AE416" s="92">
        <f t="shared" si="259"/>
        <v>0</v>
      </c>
      <c r="AF416" s="97" t="str">
        <f t="shared" si="260"/>
        <v/>
      </c>
      <c r="AG416" s="92">
        <f t="shared" si="263"/>
        <v>0</v>
      </c>
      <c r="AH416" s="92">
        <f t="shared" si="261"/>
        <v>0</v>
      </c>
    </row>
    <row r="417" spans="1:34" x14ac:dyDescent="0.25">
      <c r="A417" s="92" t="str">
        <f t="shared" si="235"/>
        <v/>
      </c>
      <c r="B417" s="49">
        <v>3336</v>
      </c>
      <c r="C417" s="115" t="s">
        <v>660</v>
      </c>
      <c r="D417" s="94" t="str">
        <f t="shared" si="262"/>
        <v/>
      </c>
      <c r="E417" s="94" t="str">
        <f t="shared" si="236"/>
        <v/>
      </c>
      <c r="F417" s="94" t="str">
        <f t="shared" si="237"/>
        <v/>
      </c>
      <c r="G417" s="94" t="str">
        <f t="shared" si="238"/>
        <v/>
      </c>
      <c r="H417" s="94" t="str">
        <f t="shared" si="239"/>
        <v/>
      </c>
      <c r="I417" s="94" t="str">
        <f t="shared" si="240"/>
        <v/>
      </c>
      <c r="J417" s="94" t="str">
        <f t="shared" si="241"/>
        <v/>
      </c>
      <c r="K417" s="94" t="str">
        <f t="shared" si="242"/>
        <v/>
      </c>
      <c r="L417" s="94" t="str">
        <f t="shared" si="243"/>
        <v/>
      </c>
      <c r="M417" s="94" t="str">
        <f t="shared" si="244"/>
        <v/>
      </c>
      <c r="N417" s="94" t="str">
        <f t="shared" si="245"/>
        <v/>
      </c>
      <c r="O417" s="94" t="str">
        <f t="shared" si="264"/>
        <v/>
      </c>
      <c r="P417" s="94" t="str">
        <f t="shared" si="246"/>
        <v/>
      </c>
      <c r="Q417" s="94" t="str">
        <f t="shared" si="247"/>
        <v/>
      </c>
      <c r="R417" s="94" t="str">
        <f t="shared" si="248"/>
        <v/>
      </c>
      <c r="S417" s="94" t="str">
        <f t="shared" si="249"/>
        <v/>
      </c>
      <c r="T417" s="94" t="str">
        <f t="shared" si="250"/>
        <v/>
      </c>
      <c r="U417" s="94" t="str">
        <f t="shared" si="251"/>
        <v/>
      </c>
      <c r="V417" s="94" t="str">
        <f t="shared" si="252"/>
        <v/>
      </c>
      <c r="W417" s="94" t="str">
        <f t="shared" si="265"/>
        <v/>
      </c>
      <c r="X417" s="94" t="str">
        <f t="shared" si="253"/>
        <v/>
      </c>
      <c r="Y417" s="94" t="str">
        <f t="shared" si="254"/>
        <v/>
      </c>
      <c r="Z417" s="94" t="str">
        <f t="shared" si="266"/>
        <v/>
      </c>
      <c r="AA417" s="94" t="str">
        <f t="shared" si="255"/>
        <v/>
      </c>
      <c r="AB417" s="94" t="str">
        <f t="shared" si="256"/>
        <v/>
      </c>
      <c r="AC417" s="94" t="str">
        <f t="shared" si="257"/>
        <v/>
      </c>
      <c r="AD417" s="92" t="str">
        <f t="shared" si="258"/>
        <v/>
      </c>
      <c r="AE417" s="92">
        <f t="shared" si="259"/>
        <v>0</v>
      </c>
      <c r="AF417" s="97" t="str">
        <f t="shared" si="260"/>
        <v/>
      </c>
      <c r="AG417" s="92">
        <f t="shared" si="263"/>
        <v>0</v>
      </c>
      <c r="AH417" s="92">
        <f t="shared" si="261"/>
        <v>0</v>
      </c>
    </row>
    <row r="418" spans="1:34" x14ac:dyDescent="0.25">
      <c r="A418" s="92" t="str">
        <f t="shared" si="235"/>
        <v/>
      </c>
      <c r="B418" s="49">
        <v>2931</v>
      </c>
      <c r="C418" s="115" t="s">
        <v>661</v>
      </c>
      <c r="D418" s="94" t="str">
        <f t="shared" si="262"/>
        <v/>
      </c>
      <c r="E418" s="94" t="str">
        <f t="shared" si="236"/>
        <v/>
      </c>
      <c r="F418" s="94" t="str">
        <f t="shared" si="237"/>
        <v/>
      </c>
      <c r="G418" s="94" t="str">
        <f t="shared" si="238"/>
        <v/>
      </c>
      <c r="H418" s="94" t="str">
        <f t="shared" si="239"/>
        <v/>
      </c>
      <c r="I418" s="94" t="str">
        <f t="shared" si="240"/>
        <v/>
      </c>
      <c r="J418" s="94" t="str">
        <f t="shared" si="241"/>
        <v/>
      </c>
      <c r="K418" s="94" t="str">
        <f t="shared" si="242"/>
        <v/>
      </c>
      <c r="L418" s="94" t="str">
        <f t="shared" si="243"/>
        <v/>
      </c>
      <c r="M418" s="94" t="str">
        <f t="shared" si="244"/>
        <v/>
      </c>
      <c r="N418" s="94" t="str">
        <f t="shared" si="245"/>
        <v/>
      </c>
      <c r="O418" s="94" t="str">
        <f t="shared" si="264"/>
        <v/>
      </c>
      <c r="P418" s="94" t="str">
        <f t="shared" si="246"/>
        <v/>
      </c>
      <c r="Q418" s="94" t="str">
        <f t="shared" si="247"/>
        <v/>
      </c>
      <c r="R418" s="94" t="str">
        <f t="shared" si="248"/>
        <v/>
      </c>
      <c r="S418" s="94" t="str">
        <f t="shared" si="249"/>
        <v/>
      </c>
      <c r="T418" s="94" t="str">
        <f t="shared" si="250"/>
        <v/>
      </c>
      <c r="U418" s="94" t="str">
        <f t="shared" si="251"/>
        <v/>
      </c>
      <c r="V418" s="94" t="str">
        <f t="shared" si="252"/>
        <v/>
      </c>
      <c r="W418" s="94" t="str">
        <f t="shared" si="265"/>
        <v/>
      </c>
      <c r="X418" s="94" t="str">
        <f t="shared" si="253"/>
        <v/>
      </c>
      <c r="Y418" s="94" t="str">
        <f t="shared" si="254"/>
        <v/>
      </c>
      <c r="Z418" s="94" t="str">
        <f t="shared" si="266"/>
        <v/>
      </c>
      <c r="AA418" s="94" t="str">
        <f t="shared" si="255"/>
        <v/>
      </c>
      <c r="AB418" s="94" t="str">
        <f t="shared" si="256"/>
        <v/>
      </c>
      <c r="AC418" s="94" t="str">
        <f t="shared" si="257"/>
        <v/>
      </c>
      <c r="AD418" s="92" t="str">
        <f t="shared" si="258"/>
        <v/>
      </c>
      <c r="AE418" s="92">
        <f t="shared" si="259"/>
        <v>0</v>
      </c>
      <c r="AF418" s="97" t="str">
        <f t="shared" si="260"/>
        <v/>
      </c>
      <c r="AG418" s="92">
        <f t="shared" si="263"/>
        <v>0</v>
      </c>
      <c r="AH418" s="92">
        <f t="shared" si="261"/>
        <v>0</v>
      </c>
    </row>
    <row r="419" spans="1:34" x14ac:dyDescent="0.25">
      <c r="A419" s="92" t="str">
        <f t="shared" si="235"/>
        <v/>
      </c>
      <c r="B419" s="49">
        <v>2987</v>
      </c>
      <c r="C419" s="115" t="s">
        <v>662</v>
      </c>
      <c r="D419" s="94" t="str">
        <f t="shared" si="262"/>
        <v/>
      </c>
      <c r="E419" s="94" t="str">
        <f t="shared" si="236"/>
        <v/>
      </c>
      <c r="F419" s="94" t="str">
        <f t="shared" si="237"/>
        <v/>
      </c>
      <c r="G419" s="94" t="str">
        <f t="shared" si="238"/>
        <v/>
      </c>
      <c r="H419" s="94" t="str">
        <f t="shared" si="239"/>
        <v/>
      </c>
      <c r="I419" s="94" t="str">
        <f t="shared" si="240"/>
        <v/>
      </c>
      <c r="J419" s="94" t="str">
        <f t="shared" si="241"/>
        <v/>
      </c>
      <c r="K419" s="94" t="str">
        <f t="shared" si="242"/>
        <v/>
      </c>
      <c r="L419" s="94" t="str">
        <f t="shared" si="243"/>
        <v/>
      </c>
      <c r="M419" s="94" t="str">
        <f t="shared" si="244"/>
        <v/>
      </c>
      <c r="N419" s="94" t="str">
        <f t="shared" si="245"/>
        <v/>
      </c>
      <c r="O419" s="94" t="str">
        <f t="shared" si="264"/>
        <v/>
      </c>
      <c r="P419" s="94" t="str">
        <f t="shared" si="246"/>
        <v/>
      </c>
      <c r="Q419" s="94" t="str">
        <f t="shared" si="247"/>
        <v/>
      </c>
      <c r="R419" s="94" t="str">
        <f t="shared" si="248"/>
        <v/>
      </c>
      <c r="S419" s="94" t="str">
        <f t="shared" si="249"/>
        <v/>
      </c>
      <c r="T419" s="94" t="str">
        <f t="shared" si="250"/>
        <v/>
      </c>
      <c r="U419" s="94" t="str">
        <f t="shared" si="251"/>
        <v/>
      </c>
      <c r="V419" s="94" t="str">
        <f t="shared" si="252"/>
        <v/>
      </c>
      <c r="W419" s="94" t="str">
        <f t="shared" si="265"/>
        <v/>
      </c>
      <c r="X419" s="94" t="str">
        <f t="shared" si="253"/>
        <v/>
      </c>
      <c r="Y419" s="94" t="str">
        <f t="shared" si="254"/>
        <v/>
      </c>
      <c r="Z419" s="94" t="str">
        <f t="shared" si="266"/>
        <v/>
      </c>
      <c r="AA419" s="94" t="str">
        <f t="shared" si="255"/>
        <v/>
      </c>
      <c r="AB419" s="94" t="str">
        <f t="shared" si="256"/>
        <v/>
      </c>
      <c r="AC419" s="94" t="str">
        <f t="shared" si="257"/>
        <v/>
      </c>
      <c r="AD419" s="92" t="str">
        <f t="shared" si="258"/>
        <v/>
      </c>
      <c r="AE419" s="92">
        <f t="shared" si="259"/>
        <v>0</v>
      </c>
      <c r="AF419" s="97" t="str">
        <f t="shared" si="260"/>
        <v/>
      </c>
      <c r="AG419" s="92">
        <f t="shared" si="263"/>
        <v>0</v>
      </c>
      <c r="AH419" s="92">
        <f t="shared" si="261"/>
        <v>0</v>
      </c>
    </row>
    <row r="420" spans="1:34" x14ac:dyDescent="0.25">
      <c r="A420" s="92" t="str">
        <f t="shared" si="235"/>
        <v/>
      </c>
      <c r="B420" s="49">
        <v>2782</v>
      </c>
      <c r="C420" s="115" t="s">
        <v>663</v>
      </c>
      <c r="D420" s="94" t="str">
        <f t="shared" si="262"/>
        <v/>
      </c>
      <c r="E420" s="94" t="str">
        <f t="shared" si="236"/>
        <v/>
      </c>
      <c r="F420" s="94" t="str">
        <f t="shared" si="237"/>
        <v/>
      </c>
      <c r="G420" s="94" t="str">
        <f t="shared" si="238"/>
        <v/>
      </c>
      <c r="H420" s="94" t="str">
        <f t="shared" si="239"/>
        <v/>
      </c>
      <c r="I420" s="94" t="str">
        <f t="shared" si="240"/>
        <v/>
      </c>
      <c r="J420" s="94" t="str">
        <f t="shared" si="241"/>
        <v/>
      </c>
      <c r="K420" s="94" t="str">
        <f t="shared" si="242"/>
        <v/>
      </c>
      <c r="L420" s="94" t="str">
        <f t="shared" si="243"/>
        <v/>
      </c>
      <c r="M420" s="94" t="str">
        <f t="shared" si="244"/>
        <v/>
      </c>
      <c r="N420" s="94" t="str">
        <f t="shared" si="245"/>
        <v/>
      </c>
      <c r="O420" s="94" t="str">
        <f t="shared" si="264"/>
        <v/>
      </c>
      <c r="P420" s="94" t="str">
        <f t="shared" si="246"/>
        <v/>
      </c>
      <c r="Q420" s="94" t="str">
        <f t="shared" si="247"/>
        <v/>
      </c>
      <c r="R420" s="94" t="str">
        <f t="shared" si="248"/>
        <v/>
      </c>
      <c r="S420" s="94" t="str">
        <f t="shared" si="249"/>
        <v/>
      </c>
      <c r="T420" s="94" t="str">
        <f t="shared" si="250"/>
        <v/>
      </c>
      <c r="U420" s="94" t="str">
        <f t="shared" si="251"/>
        <v/>
      </c>
      <c r="V420" s="94" t="str">
        <f t="shared" si="252"/>
        <v/>
      </c>
      <c r="W420" s="94" t="str">
        <f t="shared" si="265"/>
        <v/>
      </c>
      <c r="X420" s="94" t="str">
        <f t="shared" si="253"/>
        <v/>
      </c>
      <c r="Y420" s="94" t="str">
        <f t="shared" si="254"/>
        <v/>
      </c>
      <c r="Z420" s="94" t="str">
        <f t="shared" si="266"/>
        <v/>
      </c>
      <c r="AA420" s="94" t="str">
        <f t="shared" si="255"/>
        <v/>
      </c>
      <c r="AB420" s="94" t="str">
        <f t="shared" si="256"/>
        <v/>
      </c>
      <c r="AC420" s="94" t="str">
        <f t="shared" si="257"/>
        <v/>
      </c>
      <c r="AD420" s="92" t="str">
        <f t="shared" si="258"/>
        <v/>
      </c>
      <c r="AE420" s="92">
        <f t="shared" si="259"/>
        <v>0</v>
      </c>
      <c r="AF420" s="97" t="str">
        <f t="shared" si="260"/>
        <v/>
      </c>
      <c r="AG420" s="92">
        <f t="shared" si="263"/>
        <v>0</v>
      </c>
      <c r="AH420" s="92">
        <f t="shared" si="261"/>
        <v>0</v>
      </c>
    </row>
    <row r="421" spans="1:34" x14ac:dyDescent="0.25">
      <c r="A421" s="92" t="str">
        <f t="shared" si="235"/>
        <v/>
      </c>
      <c r="B421" s="49">
        <v>8699</v>
      </c>
      <c r="C421" s="115" t="s">
        <v>664</v>
      </c>
      <c r="D421" s="94" t="str">
        <f t="shared" si="262"/>
        <v/>
      </c>
      <c r="E421" s="94" t="str">
        <f t="shared" si="236"/>
        <v/>
      </c>
      <c r="F421" s="94" t="str">
        <f t="shared" si="237"/>
        <v/>
      </c>
      <c r="G421" s="94" t="str">
        <f t="shared" si="238"/>
        <v/>
      </c>
      <c r="H421" s="94" t="str">
        <f t="shared" si="239"/>
        <v/>
      </c>
      <c r="I421" s="94" t="str">
        <f t="shared" si="240"/>
        <v/>
      </c>
      <c r="J421" s="94" t="str">
        <f t="shared" si="241"/>
        <v/>
      </c>
      <c r="K421" s="94" t="str">
        <f t="shared" si="242"/>
        <v/>
      </c>
      <c r="L421" s="94" t="str">
        <f t="shared" si="243"/>
        <v/>
      </c>
      <c r="M421" s="94" t="str">
        <f t="shared" si="244"/>
        <v/>
      </c>
      <c r="N421" s="94" t="str">
        <f t="shared" si="245"/>
        <v/>
      </c>
      <c r="O421" s="94" t="str">
        <f t="shared" si="264"/>
        <v/>
      </c>
      <c r="P421" s="94" t="str">
        <f t="shared" si="246"/>
        <v/>
      </c>
      <c r="Q421" s="94" t="str">
        <f t="shared" si="247"/>
        <v/>
      </c>
      <c r="R421" s="94" t="str">
        <f t="shared" si="248"/>
        <v/>
      </c>
      <c r="S421" s="94" t="str">
        <f t="shared" si="249"/>
        <v/>
      </c>
      <c r="T421" s="94" t="str">
        <f t="shared" si="250"/>
        <v/>
      </c>
      <c r="U421" s="94" t="str">
        <f t="shared" si="251"/>
        <v/>
      </c>
      <c r="V421" s="94" t="str">
        <f t="shared" si="252"/>
        <v/>
      </c>
      <c r="W421" s="94" t="str">
        <f t="shared" si="265"/>
        <v/>
      </c>
      <c r="X421" s="94" t="str">
        <f t="shared" si="253"/>
        <v/>
      </c>
      <c r="Y421" s="94" t="str">
        <f t="shared" si="254"/>
        <v/>
      </c>
      <c r="Z421" s="94" t="str">
        <f t="shared" si="266"/>
        <v/>
      </c>
      <c r="AA421" s="94" t="str">
        <f t="shared" si="255"/>
        <v/>
      </c>
      <c r="AB421" s="94" t="str">
        <f t="shared" si="256"/>
        <v/>
      </c>
      <c r="AC421" s="94" t="str">
        <f t="shared" si="257"/>
        <v/>
      </c>
      <c r="AD421" s="92" t="str">
        <f t="shared" si="258"/>
        <v/>
      </c>
      <c r="AE421" s="92">
        <f t="shared" si="259"/>
        <v>0</v>
      </c>
      <c r="AF421" s="97" t="str">
        <f t="shared" si="260"/>
        <v/>
      </c>
      <c r="AG421" s="92">
        <f t="shared" si="263"/>
        <v>0</v>
      </c>
      <c r="AH421" s="92">
        <f t="shared" si="261"/>
        <v>0</v>
      </c>
    </row>
    <row r="422" spans="1:34" x14ac:dyDescent="0.25">
      <c r="A422" s="92" t="str">
        <f t="shared" si="235"/>
        <v/>
      </c>
      <c r="B422" s="49">
        <v>7247</v>
      </c>
      <c r="C422" s="115" t="s">
        <v>665</v>
      </c>
      <c r="D422" s="94" t="str">
        <f t="shared" si="262"/>
        <v/>
      </c>
      <c r="E422" s="94" t="str">
        <f t="shared" si="236"/>
        <v/>
      </c>
      <c r="F422" s="94" t="str">
        <f t="shared" si="237"/>
        <v/>
      </c>
      <c r="G422" s="94" t="str">
        <f t="shared" si="238"/>
        <v/>
      </c>
      <c r="H422" s="94" t="str">
        <f t="shared" si="239"/>
        <v/>
      </c>
      <c r="I422" s="94" t="str">
        <f t="shared" si="240"/>
        <v/>
      </c>
      <c r="J422" s="94" t="str">
        <f t="shared" si="241"/>
        <v/>
      </c>
      <c r="K422" s="94" t="str">
        <f t="shared" si="242"/>
        <v/>
      </c>
      <c r="L422" s="94" t="str">
        <f t="shared" si="243"/>
        <v/>
      </c>
      <c r="M422" s="94" t="str">
        <f t="shared" si="244"/>
        <v/>
      </c>
      <c r="N422" s="94" t="str">
        <f t="shared" si="245"/>
        <v/>
      </c>
      <c r="O422" s="94" t="str">
        <f t="shared" si="264"/>
        <v/>
      </c>
      <c r="P422" s="94" t="str">
        <f t="shared" si="246"/>
        <v/>
      </c>
      <c r="Q422" s="94" t="str">
        <f t="shared" si="247"/>
        <v/>
      </c>
      <c r="R422" s="94" t="str">
        <f t="shared" si="248"/>
        <v/>
      </c>
      <c r="S422" s="94" t="str">
        <f t="shared" si="249"/>
        <v/>
      </c>
      <c r="T422" s="94" t="str">
        <f t="shared" si="250"/>
        <v/>
      </c>
      <c r="U422" s="94" t="str">
        <f t="shared" si="251"/>
        <v/>
      </c>
      <c r="V422" s="94" t="str">
        <f t="shared" si="252"/>
        <v/>
      </c>
      <c r="W422" s="94" t="str">
        <f t="shared" si="265"/>
        <v/>
      </c>
      <c r="X422" s="94" t="str">
        <f t="shared" si="253"/>
        <v/>
      </c>
      <c r="Y422" s="94" t="str">
        <f t="shared" si="254"/>
        <v/>
      </c>
      <c r="Z422" s="94" t="str">
        <f t="shared" si="266"/>
        <v/>
      </c>
      <c r="AA422" s="94" t="str">
        <f t="shared" si="255"/>
        <v/>
      </c>
      <c r="AB422" s="94" t="str">
        <f t="shared" si="256"/>
        <v/>
      </c>
      <c r="AC422" s="94" t="str">
        <f t="shared" si="257"/>
        <v/>
      </c>
      <c r="AD422" s="92" t="str">
        <f t="shared" si="258"/>
        <v/>
      </c>
      <c r="AE422" s="92">
        <f t="shared" si="259"/>
        <v>0</v>
      </c>
      <c r="AF422" s="97" t="str">
        <f t="shared" si="260"/>
        <v/>
      </c>
      <c r="AG422" s="92">
        <f t="shared" si="263"/>
        <v>0</v>
      </c>
      <c r="AH422" s="92">
        <f t="shared" si="261"/>
        <v>0</v>
      </c>
    </row>
    <row r="423" spans="1:34" x14ac:dyDescent="0.25">
      <c r="A423" s="92" t="str">
        <f t="shared" si="235"/>
        <v/>
      </c>
      <c r="B423" s="49">
        <v>7591</v>
      </c>
      <c r="C423" s="115" t="s">
        <v>667</v>
      </c>
      <c r="D423" s="94" t="str">
        <f t="shared" si="262"/>
        <v/>
      </c>
      <c r="E423" s="94" t="str">
        <f t="shared" si="236"/>
        <v/>
      </c>
      <c r="F423" s="94" t="str">
        <f t="shared" si="237"/>
        <v/>
      </c>
      <c r="G423" s="94" t="str">
        <f t="shared" si="238"/>
        <v/>
      </c>
      <c r="H423" s="94" t="str">
        <f t="shared" si="239"/>
        <v/>
      </c>
      <c r="I423" s="94" t="str">
        <f t="shared" si="240"/>
        <v/>
      </c>
      <c r="J423" s="94" t="str">
        <f t="shared" si="241"/>
        <v/>
      </c>
      <c r="K423" s="94" t="str">
        <f t="shared" si="242"/>
        <v/>
      </c>
      <c r="L423" s="94" t="str">
        <f t="shared" si="243"/>
        <v/>
      </c>
      <c r="M423" s="94" t="str">
        <f t="shared" si="244"/>
        <v/>
      </c>
      <c r="N423" s="94" t="str">
        <f t="shared" si="245"/>
        <v/>
      </c>
      <c r="O423" s="94" t="str">
        <f t="shared" si="264"/>
        <v/>
      </c>
      <c r="P423" s="94" t="str">
        <f t="shared" si="246"/>
        <v/>
      </c>
      <c r="Q423" s="94" t="str">
        <f t="shared" si="247"/>
        <v/>
      </c>
      <c r="R423" s="94" t="str">
        <f t="shared" si="248"/>
        <v/>
      </c>
      <c r="S423" s="94" t="str">
        <f t="shared" si="249"/>
        <v/>
      </c>
      <c r="T423" s="94" t="str">
        <f t="shared" si="250"/>
        <v/>
      </c>
      <c r="U423" s="94" t="str">
        <f t="shared" si="251"/>
        <v/>
      </c>
      <c r="V423" s="94" t="str">
        <f t="shared" si="252"/>
        <v/>
      </c>
      <c r="W423" s="94" t="str">
        <f t="shared" si="265"/>
        <v/>
      </c>
      <c r="X423" s="94" t="str">
        <f t="shared" si="253"/>
        <v/>
      </c>
      <c r="Y423" s="94" t="str">
        <f t="shared" si="254"/>
        <v/>
      </c>
      <c r="Z423" s="94" t="str">
        <f t="shared" si="266"/>
        <v/>
      </c>
      <c r="AA423" s="94" t="str">
        <f t="shared" si="255"/>
        <v/>
      </c>
      <c r="AB423" s="94" t="str">
        <f t="shared" si="256"/>
        <v/>
      </c>
      <c r="AC423" s="94" t="str">
        <f t="shared" si="257"/>
        <v/>
      </c>
      <c r="AD423" s="92" t="str">
        <f t="shared" si="258"/>
        <v/>
      </c>
      <c r="AE423" s="92">
        <f t="shared" si="259"/>
        <v>0</v>
      </c>
      <c r="AF423" s="97" t="str">
        <f t="shared" si="260"/>
        <v/>
      </c>
      <c r="AG423" s="92">
        <f t="shared" si="263"/>
        <v>0</v>
      </c>
      <c r="AH423" s="92">
        <f t="shared" si="261"/>
        <v>0</v>
      </c>
    </row>
    <row r="424" spans="1:34" x14ac:dyDescent="0.25">
      <c r="A424" s="92" t="str">
        <f t="shared" si="235"/>
        <v/>
      </c>
      <c r="B424" s="49">
        <v>1096</v>
      </c>
      <c r="C424" s="115" t="s">
        <v>668</v>
      </c>
      <c r="D424" s="94" t="str">
        <f t="shared" si="262"/>
        <v/>
      </c>
      <c r="E424" s="94" t="str">
        <f t="shared" si="236"/>
        <v/>
      </c>
      <c r="F424" s="94" t="str">
        <f t="shared" si="237"/>
        <v/>
      </c>
      <c r="G424" s="94" t="str">
        <f t="shared" si="238"/>
        <v/>
      </c>
      <c r="H424" s="94" t="str">
        <f t="shared" si="239"/>
        <v/>
      </c>
      <c r="I424" s="94" t="str">
        <f t="shared" si="240"/>
        <v/>
      </c>
      <c r="J424" s="94" t="str">
        <f t="shared" si="241"/>
        <v/>
      </c>
      <c r="K424" s="94" t="str">
        <f t="shared" si="242"/>
        <v/>
      </c>
      <c r="L424" s="94" t="str">
        <f t="shared" si="243"/>
        <v/>
      </c>
      <c r="M424" s="94" t="str">
        <f t="shared" si="244"/>
        <v/>
      </c>
      <c r="N424" s="94" t="str">
        <f t="shared" si="245"/>
        <v/>
      </c>
      <c r="O424" s="94" t="str">
        <f t="shared" si="264"/>
        <v/>
      </c>
      <c r="P424" s="94" t="str">
        <f t="shared" si="246"/>
        <v/>
      </c>
      <c r="Q424" s="94" t="str">
        <f t="shared" si="247"/>
        <v/>
      </c>
      <c r="R424" s="94" t="str">
        <f t="shared" si="248"/>
        <v/>
      </c>
      <c r="S424" s="94" t="str">
        <f t="shared" si="249"/>
        <v/>
      </c>
      <c r="T424" s="94" t="str">
        <f t="shared" si="250"/>
        <v/>
      </c>
      <c r="U424" s="94" t="str">
        <f t="shared" si="251"/>
        <v/>
      </c>
      <c r="V424" s="94" t="str">
        <f t="shared" si="252"/>
        <v/>
      </c>
      <c r="W424" s="94" t="str">
        <f t="shared" si="265"/>
        <v/>
      </c>
      <c r="X424" s="94" t="str">
        <f t="shared" si="253"/>
        <v/>
      </c>
      <c r="Y424" s="94" t="str">
        <f t="shared" si="254"/>
        <v/>
      </c>
      <c r="Z424" s="94" t="str">
        <f t="shared" si="266"/>
        <v/>
      </c>
      <c r="AA424" s="94" t="str">
        <f t="shared" si="255"/>
        <v/>
      </c>
      <c r="AB424" s="94" t="str">
        <f t="shared" si="256"/>
        <v/>
      </c>
      <c r="AC424" s="94" t="str">
        <f t="shared" si="257"/>
        <v/>
      </c>
      <c r="AD424" s="92" t="str">
        <f t="shared" si="258"/>
        <v/>
      </c>
      <c r="AE424" s="92">
        <f t="shared" si="259"/>
        <v>0</v>
      </c>
      <c r="AF424" s="97" t="str">
        <f t="shared" si="260"/>
        <v/>
      </c>
      <c r="AG424" s="92">
        <f t="shared" si="263"/>
        <v>0</v>
      </c>
      <c r="AH424" s="92">
        <f t="shared" si="261"/>
        <v>0</v>
      </c>
    </row>
    <row r="425" spans="1:34" x14ac:dyDescent="0.25">
      <c r="A425" s="92" t="str">
        <f t="shared" si="235"/>
        <v/>
      </c>
      <c r="B425" s="49">
        <v>4643</v>
      </c>
      <c r="C425" s="115" t="s">
        <v>670</v>
      </c>
      <c r="D425" s="94" t="str">
        <f t="shared" si="262"/>
        <v/>
      </c>
      <c r="E425" s="94" t="str">
        <f t="shared" si="236"/>
        <v/>
      </c>
      <c r="F425" s="94" t="str">
        <f t="shared" si="237"/>
        <v/>
      </c>
      <c r="G425" s="94" t="str">
        <f t="shared" si="238"/>
        <v/>
      </c>
      <c r="H425" s="94" t="str">
        <f t="shared" si="239"/>
        <v/>
      </c>
      <c r="I425" s="94" t="str">
        <f t="shared" si="240"/>
        <v/>
      </c>
      <c r="J425" s="94" t="str">
        <f t="shared" si="241"/>
        <v/>
      </c>
      <c r="K425" s="94" t="str">
        <f t="shared" si="242"/>
        <v/>
      </c>
      <c r="L425" s="94" t="str">
        <f t="shared" si="243"/>
        <v/>
      </c>
      <c r="M425" s="94" t="str">
        <f t="shared" si="244"/>
        <v/>
      </c>
      <c r="N425" s="94" t="str">
        <f t="shared" si="245"/>
        <v/>
      </c>
      <c r="O425" s="94" t="str">
        <f t="shared" si="264"/>
        <v/>
      </c>
      <c r="P425" s="94" t="str">
        <f t="shared" si="246"/>
        <v/>
      </c>
      <c r="Q425" s="94" t="str">
        <f t="shared" si="247"/>
        <v/>
      </c>
      <c r="R425" s="94" t="str">
        <f t="shared" si="248"/>
        <v/>
      </c>
      <c r="S425" s="94" t="str">
        <f t="shared" si="249"/>
        <v/>
      </c>
      <c r="T425" s="94" t="str">
        <f t="shared" si="250"/>
        <v/>
      </c>
      <c r="U425" s="94" t="str">
        <f t="shared" si="251"/>
        <v/>
      </c>
      <c r="V425" s="94" t="str">
        <f t="shared" si="252"/>
        <v/>
      </c>
      <c r="W425" s="94" t="str">
        <f t="shared" si="265"/>
        <v/>
      </c>
      <c r="X425" s="94" t="str">
        <f t="shared" si="253"/>
        <v/>
      </c>
      <c r="Y425" s="94" t="str">
        <f t="shared" si="254"/>
        <v/>
      </c>
      <c r="Z425" s="94" t="str">
        <f t="shared" si="266"/>
        <v/>
      </c>
      <c r="AA425" s="94" t="str">
        <f t="shared" si="255"/>
        <v/>
      </c>
      <c r="AB425" s="94" t="str">
        <f t="shared" si="256"/>
        <v/>
      </c>
      <c r="AC425" s="94" t="str">
        <f t="shared" si="257"/>
        <v/>
      </c>
      <c r="AD425" s="92" t="str">
        <f t="shared" si="258"/>
        <v/>
      </c>
      <c r="AE425" s="92">
        <f t="shared" si="259"/>
        <v>0</v>
      </c>
      <c r="AF425" s="97" t="str">
        <f t="shared" si="260"/>
        <v/>
      </c>
      <c r="AG425" s="92">
        <f t="shared" si="263"/>
        <v>0</v>
      </c>
      <c r="AH425" s="92">
        <f t="shared" si="261"/>
        <v>0</v>
      </c>
    </row>
    <row r="426" spans="1:34" x14ac:dyDescent="0.25">
      <c r="A426" s="92" t="str">
        <f t="shared" si="235"/>
        <v/>
      </c>
      <c r="B426" s="49">
        <v>2836</v>
      </c>
      <c r="C426" s="115" t="s">
        <v>671</v>
      </c>
      <c r="D426" s="94" t="str">
        <f t="shared" si="262"/>
        <v/>
      </c>
      <c r="E426" s="94" t="str">
        <f t="shared" si="236"/>
        <v/>
      </c>
      <c r="F426" s="94" t="str">
        <f t="shared" si="237"/>
        <v/>
      </c>
      <c r="G426" s="94" t="str">
        <f t="shared" si="238"/>
        <v/>
      </c>
      <c r="H426" s="94" t="str">
        <f t="shared" si="239"/>
        <v/>
      </c>
      <c r="I426" s="94" t="str">
        <f t="shared" si="240"/>
        <v/>
      </c>
      <c r="J426" s="94" t="str">
        <f t="shared" si="241"/>
        <v/>
      </c>
      <c r="K426" s="94" t="str">
        <f t="shared" si="242"/>
        <v/>
      </c>
      <c r="L426" s="94" t="str">
        <f t="shared" si="243"/>
        <v/>
      </c>
      <c r="M426" s="94" t="str">
        <f t="shared" si="244"/>
        <v/>
      </c>
      <c r="N426" s="94" t="str">
        <f t="shared" si="245"/>
        <v/>
      </c>
      <c r="O426" s="94" t="str">
        <f t="shared" si="264"/>
        <v/>
      </c>
      <c r="P426" s="94" t="str">
        <f t="shared" si="246"/>
        <v/>
      </c>
      <c r="Q426" s="94" t="str">
        <f t="shared" si="247"/>
        <v/>
      </c>
      <c r="R426" s="94" t="str">
        <f t="shared" si="248"/>
        <v/>
      </c>
      <c r="S426" s="94" t="str">
        <f t="shared" si="249"/>
        <v/>
      </c>
      <c r="T426" s="94" t="str">
        <f t="shared" si="250"/>
        <v/>
      </c>
      <c r="U426" s="94" t="str">
        <f t="shared" si="251"/>
        <v/>
      </c>
      <c r="V426" s="94" t="str">
        <f t="shared" si="252"/>
        <v/>
      </c>
      <c r="W426" s="94" t="str">
        <f t="shared" si="265"/>
        <v/>
      </c>
      <c r="X426" s="94" t="str">
        <f t="shared" si="253"/>
        <v/>
      </c>
      <c r="Y426" s="94" t="str">
        <f t="shared" si="254"/>
        <v/>
      </c>
      <c r="Z426" s="94" t="str">
        <f t="shared" si="266"/>
        <v/>
      </c>
      <c r="AA426" s="94" t="str">
        <f t="shared" si="255"/>
        <v/>
      </c>
      <c r="AB426" s="94" t="str">
        <f t="shared" si="256"/>
        <v/>
      </c>
      <c r="AC426" s="94" t="str">
        <f t="shared" si="257"/>
        <v/>
      </c>
      <c r="AD426" s="92" t="str">
        <f t="shared" si="258"/>
        <v/>
      </c>
      <c r="AE426" s="92">
        <f t="shared" si="259"/>
        <v>0</v>
      </c>
      <c r="AF426" s="97" t="str">
        <f t="shared" si="260"/>
        <v/>
      </c>
      <c r="AG426" s="92">
        <f t="shared" si="263"/>
        <v>0</v>
      </c>
      <c r="AH426" s="92">
        <f t="shared" si="261"/>
        <v>0</v>
      </c>
    </row>
    <row r="427" spans="1:34" x14ac:dyDescent="0.25">
      <c r="A427" s="92" t="str">
        <f t="shared" si="235"/>
        <v/>
      </c>
      <c r="B427" s="49">
        <v>3048</v>
      </c>
      <c r="C427" s="115" t="s">
        <v>674</v>
      </c>
      <c r="D427" s="94" t="str">
        <f t="shared" si="262"/>
        <v/>
      </c>
      <c r="E427" s="94" t="str">
        <f t="shared" si="236"/>
        <v/>
      </c>
      <c r="F427" s="94" t="str">
        <f t="shared" si="237"/>
        <v/>
      </c>
      <c r="G427" s="94" t="str">
        <f t="shared" si="238"/>
        <v/>
      </c>
      <c r="H427" s="94" t="str">
        <f t="shared" si="239"/>
        <v/>
      </c>
      <c r="I427" s="94" t="str">
        <f t="shared" si="240"/>
        <v/>
      </c>
      <c r="J427" s="94" t="str">
        <f t="shared" si="241"/>
        <v/>
      </c>
      <c r="K427" s="94" t="str">
        <f t="shared" si="242"/>
        <v/>
      </c>
      <c r="L427" s="94" t="str">
        <f t="shared" si="243"/>
        <v/>
      </c>
      <c r="M427" s="94" t="str">
        <f t="shared" si="244"/>
        <v/>
      </c>
      <c r="N427" s="94" t="str">
        <f t="shared" si="245"/>
        <v/>
      </c>
      <c r="O427" s="94" t="str">
        <f t="shared" si="264"/>
        <v/>
      </c>
      <c r="P427" s="94" t="str">
        <f t="shared" si="246"/>
        <v/>
      </c>
      <c r="Q427" s="94" t="str">
        <f t="shared" si="247"/>
        <v/>
      </c>
      <c r="R427" s="94" t="str">
        <f t="shared" si="248"/>
        <v/>
      </c>
      <c r="S427" s="94" t="str">
        <f t="shared" si="249"/>
        <v/>
      </c>
      <c r="T427" s="94" t="str">
        <f t="shared" si="250"/>
        <v/>
      </c>
      <c r="U427" s="94" t="str">
        <f t="shared" si="251"/>
        <v/>
      </c>
      <c r="V427" s="94" t="str">
        <f t="shared" si="252"/>
        <v/>
      </c>
      <c r="W427" s="94" t="str">
        <f t="shared" si="265"/>
        <v/>
      </c>
      <c r="X427" s="94" t="str">
        <f t="shared" si="253"/>
        <v/>
      </c>
      <c r="Y427" s="94" t="str">
        <f t="shared" si="254"/>
        <v/>
      </c>
      <c r="Z427" s="94" t="str">
        <f t="shared" si="266"/>
        <v/>
      </c>
      <c r="AA427" s="94" t="str">
        <f t="shared" si="255"/>
        <v/>
      </c>
      <c r="AB427" s="94" t="str">
        <f t="shared" si="256"/>
        <v/>
      </c>
      <c r="AC427" s="94" t="str">
        <f t="shared" si="257"/>
        <v/>
      </c>
      <c r="AD427" s="92" t="str">
        <f t="shared" si="258"/>
        <v/>
      </c>
      <c r="AE427" s="92">
        <f t="shared" si="259"/>
        <v>0</v>
      </c>
      <c r="AF427" s="97" t="str">
        <f t="shared" si="260"/>
        <v/>
      </c>
      <c r="AG427" s="92">
        <f t="shared" si="263"/>
        <v>0</v>
      </c>
      <c r="AH427" s="92">
        <f t="shared" si="261"/>
        <v>0</v>
      </c>
    </row>
    <row r="428" spans="1:34" x14ac:dyDescent="0.25">
      <c r="A428" s="92" t="str">
        <f t="shared" si="235"/>
        <v/>
      </c>
      <c r="B428" s="49">
        <v>8573</v>
      </c>
      <c r="C428" s="115" t="s">
        <v>675</v>
      </c>
      <c r="D428" s="94" t="str">
        <f t="shared" si="262"/>
        <v/>
      </c>
      <c r="E428" s="94" t="str">
        <f t="shared" si="236"/>
        <v/>
      </c>
      <c r="F428" s="94" t="str">
        <f t="shared" si="237"/>
        <v/>
      </c>
      <c r="G428" s="94" t="str">
        <f t="shared" si="238"/>
        <v/>
      </c>
      <c r="H428" s="94" t="str">
        <f t="shared" si="239"/>
        <v/>
      </c>
      <c r="I428" s="94" t="str">
        <f t="shared" si="240"/>
        <v/>
      </c>
      <c r="J428" s="94" t="str">
        <f t="shared" si="241"/>
        <v/>
      </c>
      <c r="K428" s="94" t="str">
        <f t="shared" si="242"/>
        <v/>
      </c>
      <c r="L428" s="94" t="str">
        <f t="shared" si="243"/>
        <v/>
      </c>
      <c r="M428" s="94" t="str">
        <f t="shared" si="244"/>
        <v/>
      </c>
      <c r="N428" s="94" t="str">
        <f t="shared" si="245"/>
        <v/>
      </c>
      <c r="O428" s="94" t="str">
        <f>IFERROR(VLOOKUP($B428,_1aw12,3,FALSE),"")</f>
        <v/>
      </c>
      <c r="P428" s="94" t="str">
        <f t="shared" si="246"/>
        <v/>
      </c>
      <c r="Q428" s="94" t="str">
        <f t="shared" si="247"/>
        <v/>
      </c>
      <c r="R428" s="94" t="str">
        <f t="shared" si="248"/>
        <v/>
      </c>
      <c r="S428" s="94" t="str">
        <f t="shared" si="249"/>
        <v/>
      </c>
      <c r="T428" s="94" t="str">
        <f t="shared" si="250"/>
        <v/>
      </c>
      <c r="U428" s="94" t="str">
        <f t="shared" si="251"/>
        <v/>
      </c>
      <c r="V428" s="94" t="str">
        <f t="shared" si="252"/>
        <v/>
      </c>
      <c r="W428" s="94" t="str">
        <f>IFERROR(VLOOKUP($B428,_1aw20,3,FALSE),"")</f>
        <v/>
      </c>
      <c r="X428" s="94" t="str">
        <f t="shared" si="253"/>
        <v/>
      </c>
      <c r="Y428" s="94" t="str">
        <f t="shared" si="254"/>
        <v/>
      </c>
      <c r="Z428" s="94" t="str">
        <f>IFERROR(VLOOKUP($B428,_1aw23,3,FALSE),"")</f>
        <v/>
      </c>
      <c r="AA428" s="94" t="str">
        <f t="shared" si="255"/>
        <v/>
      </c>
      <c r="AB428" s="94" t="str">
        <f t="shared" si="256"/>
        <v/>
      </c>
      <c r="AC428" s="94" t="str">
        <f t="shared" si="257"/>
        <v/>
      </c>
      <c r="AD428" s="92" t="str">
        <f t="shared" si="258"/>
        <v/>
      </c>
      <c r="AE428" s="92">
        <f t="shared" si="259"/>
        <v>0</v>
      </c>
      <c r="AF428" s="97" t="str">
        <f t="shared" si="260"/>
        <v/>
      </c>
      <c r="AG428" s="92">
        <f t="shared" ref="AG428:AG459" si="267">IF(B428&lt;&gt;"",COUNTIF(D428:AC428,"=2"),"")</f>
        <v>0</v>
      </c>
      <c r="AH428" s="92">
        <f t="shared" si="261"/>
        <v>0</v>
      </c>
    </row>
    <row r="429" spans="1:34" x14ac:dyDescent="0.25">
      <c r="A429" s="92" t="str">
        <f t="shared" si="235"/>
        <v/>
      </c>
      <c r="B429" s="49">
        <v>1271</v>
      </c>
      <c r="C429" s="115" t="s">
        <v>676</v>
      </c>
      <c r="D429" s="94" t="str">
        <f t="shared" si="262"/>
        <v/>
      </c>
      <c r="E429" s="94" t="str">
        <f t="shared" si="236"/>
        <v/>
      </c>
      <c r="F429" s="94" t="str">
        <f t="shared" si="237"/>
        <v/>
      </c>
      <c r="G429" s="94" t="str">
        <f t="shared" si="238"/>
        <v/>
      </c>
      <c r="H429" s="94" t="str">
        <f t="shared" si="239"/>
        <v/>
      </c>
      <c r="I429" s="94" t="str">
        <f t="shared" si="240"/>
        <v/>
      </c>
      <c r="J429" s="94" t="str">
        <f t="shared" si="241"/>
        <v/>
      </c>
      <c r="K429" s="94" t="str">
        <f t="shared" si="242"/>
        <v/>
      </c>
      <c r="L429" s="94" t="str">
        <f t="shared" si="243"/>
        <v/>
      </c>
      <c r="M429" s="94" t="str">
        <f t="shared" si="244"/>
        <v/>
      </c>
      <c r="N429" s="94" t="str">
        <f t="shared" si="245"/>
        <v/>
      </c>
      <c r="O429" s="94" t="str">
        <f>IFERROR(VLOOKUP($B429,_1aw12,2,FALSE),"")</f>
        <v/>
      </c>
      <c r="P429" s="94" t="str">
        <f t="shared" si="246"/>
        <v/>
      </c>
      <c r="Q429" s="94" t="str">
        <f t="shared" si="247"/>
        <v/>
      </c>
      <c r="R429" s="94" t="str">
        <f t="shared" si="248"/>
        <v/>
      </c>
      <c r="S429" s="94" t="str">
        <f t="shared" si="249"/>
        <v/>
      </c>
      <c r="T429" s="94" t="str">
        <f t="shared" si="250"/>
        <v/>
      </c>
      <c r="U429" s="94" t="str">
        <f t="shared" si="251"/>
        <v/>
      </c>
      <c r="V429" s="94" t="str">
        <f t="shared" si="252"/>
        <v/>
      </c>
      <c r="W429" s="94" t="str">
        <f>IFERROR(VLOOKUP($B429,_1aw20,2,FALSE),"")</f>
        <v/>
      </c>
      <c r="X429" s="94" t="str">
        <f t="shared" si="253"/>
        <v/>
      </c>
      <c r="Y429" s="94" t="str">
        <f t="shared" si="254"/>
        <v/>
      </c>
      <c r="Z429" s="94" t="str">
        <f>IFERROR(VLOOKUP($B429,_1aw23,2,FALSE),"")</f>
        <v/>
      </c>
      <c r="AA429" s="94" t="str">
        <f t="shared" si="255"/>
        <v/>
      </c>
      <c r="AB429" s="94" t="str">
        <f t="shared" si="256"/>
        <v/>
      </c>
      <c r="AC429" s="94" t="str">
        <f t="shared" si="257"/>
        <v/>
      </c>
      <c r="AD429" s="92" t="str">
        <f t="shared" si="258"/>
        <v/>
      </c>
      <c r="AE429" s="92">
        <f t="shared" si="259"/>
        <v>0</v>
      </c>
      <c r="AF429" s="97" t="str">
        <f t="shared" si="260"/>
        <v/>
      </c>
      <c r="AG429" s="92">
        <f t="shared" si="267"/>
        <v>0</v>
      </c>
      <c r="AH429" s="92">
        <f t="shared" si="261"/>
        <v>0</v>
      </c>
    </row>
    <row r="430" spans="1:34" x14ac:dyDescent="0.25">
      <c r="A430" s="92" t="str">
        <f t="shared" si="235"/>
        <v/>
      </c>
      <c r="B430" s="49">
        <v>1135</v>
      </c>
      <c r="C430" s="115" t="s">
        <v>677</v>
      </c>
      <c r="D430" s="94" t="str">
        <f t="shared" si="262"/>
        <v/>
      </c>
      <c r="E430" s="94" t="str">
        <f t="shared" si="236"/>
        <v/>
      </c>
      <c r="F430" s="94" t="str">
        <f t="shared" si="237"/>
        <v/>
      </c>
      <c r="G430" s="94" t="str">
        <f t="shared" si="238"/>
        <v/>
      </c>
      <c r="H430" s="94" t="str">
        <f t="shared" si="239"/>
        <v/>
      </c>
      <c r="I430" s="94" t="str">
        <f t="shared" si="240"/>
        <v/>
      </c>
      <c r="J430" s="94" t="str">
        <f t="shared" si="241"/>
        <v/>
      </c>
      <c r="K430" s="94" t="str">
        <f t="shared" si="242"/>
        <v/>
      </c>
      <c r="L430" s="94" t="str">
        <f t="shared" si="243"/>
        <v/>
      </c>
      <c r="M430" s="94" t="str">
        <f t="shared" si="244"/>
        <v/>
      </c>
      <c r="N430" s="94" t="str">
        <f t="shared" si="245"/>
        <v/>
      </c>
      <c r="O430" s="94" t="str">
        <f>IFERROR(VLOOKUP($B430,_1aw12,2,FALSE),"")</f>
        <v/>
      </c>
      <c r="P430" s="94" t="str">
        <f t="shared" si="246"/>
        <v/>
      </c>
      <c r="Q430" s="94" t="str">
        <f t="shared" si="247"/>
        <v/>
      </c>
      <c r="R430" s="94" t="str">
        <f t="shared" si="248"/>
        <v/>
      </c>
      <c r="S430" s="94" t="str">
        <f t="shared" si="249"/>
        <v/>
      </c>
      <c r="T430" s="94" t="str">
        <f t="shared" si="250"/>
        <v/>
      </c>
      <c r="U430" s="94" t="str">
        <f t="shared" si="251"/>
        <v/>
      </c>
      <c r="V430" s="94" t="str">
        <f t="shared" si="252"/>
        <v/>
      </c>
      <c r="W430" s="94" t="str">
        <f>IFERROR(VLOOKUP($B430,_1aw20,2,FALSE),"")</f>
        <v/>
      </c>
      <c r="X430" s="94" t="str">
        <f t="shared" si="253"/>
        <v/>
      </c>
      <c r="Y430" s="94" t="str">
        <f t="shared" si="254"/>
        <v/>
      </c>
      <c r="Z430" s="94" t="str">
        <f>IFERROR(VLOOKUP($B430,_1aw23,2,FALSE),"")</f>
        <v/>
      </c>
      <c r="AA430" s="94" t="str">
        <f t="shared" si="255"/>
        <v/>
      </c>
      <c r="AB430" s="94" t="str">
        <f t="shared" si="256"/>
        <v/>
      </c>
      <c r="AC430" s="94" t="str">
        <f t="shared" si="257"/>
        <v/>
      </c>
      <c r="AD430" s="92" t="str">
        <f t="shared" si="258"/>
        <v/>
      </c>
      <c r="AE430" s="92">
        <f t="shared" si="259"/>
        <v>0</v>
      </c>
      <c r="AF430" s="97" t="str">
        <f t="shared" si="260"/>
        <v/>
      </c>
      <c r="AG430" s="92">
        <f t="shared" si="267"/>
        <v>0</v>
      </c>
      <c r="AH430" s="92">
        <f t="shared" si="261"/>
        <v>0</v>
      </c>
    </row>
    <row r="431" spans="1:34" x14ac:dyDescent="0.25">
      <c r="A431" s="92" t="str">
        <f t="shared" si="235"/>
        <v/>
      </c>
      <c r="B431" s="49">
        <v>800</v>
      </c>
      <c r="C431" s="115" t="s">
        <v>679</v>
      </c>
      <c r="D431" s="94" t="str">
        <f t="shared" si="262"/>
        <v/>
      </c>
      <c r="E431" s="94" t="str">
        <f t="shared" si="236"/>
        <v/>
      </c>
      <c r="F431" s="94" t="str">
        <f t="shared" si="237"/>
        <v/>
      </c>
      <c r="G431" s="94" t="str">
        <f t="shared" si="238"/>
        <v/>
      </c>
      <c r="H431" s="94" t="str">
        <f t="shared" si="239"/>
        <v/>
      </c>
      <c r="I431" s="94" t="str">
        <f t="shared" si="240"/>
        <v/>
      </c>
      <c r="J431" s="94" t="str">
        <f t="shared" si="241"/>
        <v/>
      </c>
      <c r="K431" s="94" t="str">
        <f t="shared" si="242"/>
        <v/>
      </c>
      <c r="L431" s="94" t="str">
        <f t="shared" si="243"/>
        <v/>
      </c>
      <c r="M431" s="94" t="str">
        <f t="shared" si="244"/>
        <v/>
      </c>
      <c r="N431" s="94" t="str">
        <f t="shared" si="245"/>
        <v/>
      </c>
      <c r="O431" s="94" t="str">
        <f>IFERROR(VLOOKUP($B431,_1aw12,3,FALSE),"")</f>
        <v/>
      </c>
      <c r="P431" s="94" t="str">
        <f t="shared" si="246"/>
        <v/>
      </c>
      <c r="Q431" s="94" t="str">
        <f t="shared" si="247"/>
        <v/>
      </c>
      <c r="R431" s="94" t="str">
        <f t="shared" si="248"/>
        <v/>
      </c>
      <c r="S431" s="94" t="str">
        <f t="shared" si="249"/>
        <v/>
      </c>
      <c r="T431" s="94" t="str">
        <f t="shared" si="250"/>
        <v/>
      </c>
      <c r="U431" s="94" t="str">
        <f t="shared" si="251"/>
        <v/>
      </c>
      <c r="V431" s="94" t="str">
        <f t="shared" si="252"/>
        <v/>
      </c>
      <c r="W431" s="94" t="str">
        <f>IFERROR(VLOOKUP($B431,_1aw20,3,FALSE),"")</f>
        <v/>
      </c>
      <c r="X431" s="94" t="str">
        <f t="shared" si="253"/>
        <v/>
      </c>
      <c r="Y431" s="94" t="str">
        <f t="shared" si="254"/>
        <v/>
      </c>
      <c r="Z431" s="94" t="str">
        <f>IFERROR(VLOOKUP($B431,_1aw23,3,FALSE),"")</f>
        <v/>
      </c>
      <c r="AA431" s="94" t="str">
        <f t="shared" si="255"/>
        <v/>
      </c>
      <c r="AB431" s="94" t="str">
        <f t="shared" si="256"/>
        <v/>
      </c>
      <c r="AC431" s="94" t="str">
        <f t="shared" si="257"/>
        <v/>
      </c>
      <c r="AD431" s="92" t="str">
        <f t="shared" si="258"/>
        <v/>
      </c>
      <c r="AE431" s="92">
        <f t="shared" si="259"/>
        <v>0</v>
      </c>
      <c r="AF431" s="97" t="str">
        <f t="shared" si="260"/>
        <v/>
      </c>
      <c r="AG431" s="92">
        <f t="shared" si="267"/>
        <v>0</v>
      </c>
      <c r="AH431" s="92">
        <f t="shared" si="261"/>
        <v>0</v>
      </c>
    </row>
    <row r="432" spans="1:34" x14ac:dyDescent="0.25">
      <c r="A432" s="92" t="str">
        <f t="shared" si="235"/>
        <v/>
      </c>
      <c r="B432" s="49">
        <v>8737</v>
      </c>
      <c r="C432" s="115" t="s">
        <v>681</v>
      </c>
      <c r="D432" s="94" t="str">
        <f t="shared" si="262"/>
        <v/>
      </c>
      <c r="E432" s="94" t="str">
        <f t="shared" si="236"/>
        <v/>
      </c>
      <c r="F432" s="94" t="str">
        <f t="shared" si="237"/>
        <v/>
      </c>
      <c r="G432" s="94" t="str">
        <f t="shared" si="238"/>
        <v/>
      </c>
      <c r="H432" s="94" t="str">
        <f t="shared" si="239"/>
        <v/>
      </c>
      <c r="I432" s="94" t="str">
        <f t="shared" si="240"/>
        <v/>
      </c>
      <c r="J432" s="94" t="str">
        <f t="shared" si="241"/>
        <v/>
      </c>
      <c r="K432" s="94" t="str">
        <f t="shared" si="242"/>
        <v/>
      </c>
      <c r="L432" s="94" t="str">
        <f t="shared" si="243"/>
        <v/>
      </c>
      <c r="M432" s="94" t="str">
        <f t="shared" si="244"/>
        <v/>
      </c>
      <c r="N432" s="94" t="str">
        <f t="shared" si="245"/>
        <v/>
      </c>
      <c r="O432" s="94" t="str">
        <f t="shared" ref="O432:O467" si="268">IFERROR(VLOOKUP($B432,_1aw12,2,FALSE),"")</f>
        <v/>
      </c>
      <c r="P432" s="94" t="str">
        <f t="shared" si="246"/>
        <v/>
      </c>
      <c r="Q432" s="94" t="str">
        <f t="shared" si="247"/>
        <v/>
      </c>
      <c r="R432" s="94" t="str">
        <f t="shared" si="248"/>
        <v/>
      </c>
      <c r="S432" s="94" t="str">
        <f t="shared" si="249"/>
        <v/>
      </c>
      <c r="T432" s="94" t="str">
        <f t="shared" si="250"/>
        <v/>
      </c>
      <c r="U432" s="94" t="str">
        <f t="shared" si="251"/>
        <v/>
      </c>
      <c r="V432" s="94" t="str">
        <f t="shared" si="252"/>
        <v/>
      </c>
      <c r="W432" s="94" t="str">
        <f t="shared" ref="W432:W467" si="269">IFERROR(VLOOKUP($B432,_1aw20,2,FALSE),"")</f>
        <v/>
      </c>
      <c r="X432" s="94" t="str">
        <f t="shared" si="253"/>
        <v/>
      </c>
      <c r="Y432" s="94" t="str">
        <f t="shared" si="254"/>
        <v/>
      </c>
      <c r="Z432" s="94" t="str">
        <f t="shared" ref="Z432:Z467" si="270">IFERROR(VLOOKUP($B432,_1aw23,2,FALSE),"")</f>
        <v/>
      </c>
      <c r="AA432" s="94" t="str">
        <f t="shared" si="255"/>
        <v/>
      </c>
      <c r="AB432" s="94" t="str">
        <f t="shared" si="256"/>
        <v/>
      </c>
      <c r="AC432" s="94" t="str">
        <f t="shared" si="257"/>
        <v/>
      </c>
      <c r="AD432" s="92" t="str">
        <f t="shared" si="258"/>
        <v/>
      </c>
      <c r="AE432" s="92">
        <f t="shared" si="259"/>
        <v>0</v>
      </c>
      <c r="AF432" s="97" t="str">
        <f t="shared" si="260"/>
        <v/>
      </c>
      <c r="AG432" s="92">
        <f t="shared" si="267"/>
        <v>0</v>
      </c>
      <c r="AH432" s="92">
        <f t="shared" si="261"/>
        <v>0</v>
      </c>
    </row>
    <row r="433" spans="1:34" x14ac:dyDescent="0.25">
      <c r="A433" s="92" t="str">
        <f t="shared" si="235"/>
        <v/>
      </c>
      <c r="B433" s="49">
        <v>6920</v>
      </c>
      <c r="C433" s="115" t="s">
        <v>684</v>
      </c>
      <c r="D433" s="94" t="str">
        <f t="shared" si="262"/>
        <v/>
      </c>
      <c r="E433" s="94" t="str">
        <f t="shared" si="236"/>
        <v/>
      </c>
      <c r="F433" s="94" t="str">
        <f t="shared" si="237"/>
        <v/>
      </c>
      <c r="G433" s="94" t="str">
        <f t="shared" si="238"/>
        <v/>
      </c>
      <c r="H433" s="94" t="str">
        <f t="shared" si="239"/>
        <v/>
      </c>
      <c r="I433" s="94" t="str">
        <f t="shared" si="240"/>
        <v/>
      </c>
      <c r="J433" s="94" t="str">
        <f t="shared" si="241"/>
        <v/>
      </c>
      <c r="K433" s="94" t="str">
        <f t="shared" si="242"/>
        <v/>
      </c>
      <c r="L433" s="94" t="str">
        <f t="shared" si="243"/>
        <v/>
      </c>
      <c r="M433" s="94" t="str">
        <f t="shared" si="244"/>
        <v/>
      </c>
      <c r="N433" s="94" t="str">
        <f t="shared" si="245"/>
        <v/>
      </c>
      <c r="O433" s="94" t="str">
        <f t="shared" si="268"/>
        <v/>
      </c>
      <c r="P433" s="94" t="str">
        <f t="shared" si="246"/>
        <v/>
      </c>
      <c r="Q433" s="94" t="str">
        <f t="shared" si="247"/>
        <v/>
      </c>
      <c r="R433" s="94" t="str">
        <f t="shared" si="248"/>
        <v/>
      </c>
      <c r="S433" s="94" t="str">
        <f t="shared" si="249"/>
        <v/>
      </c>
      <c r="T433" s="94" t="str">
        <f t="shared" si="250"/>
        <v/>
      </c>
      <c r="U433" s="94" t="str">
        <f t="shared" si="251"/>
        <v/>
      </c>
      <c r="V433" s="94" t="str">
        <f t="shared" si="252"/>
        <v/>
      </c>
      <c r="W433" s="94" t="str">
        <f t="shared" si="269"/>
        <v/>
      </c>
      <c r="X433" s="94" t="str">
        <f t="shared" si="253"/>
        <v/>
      </c>
      <c r="Y433" s="94" t="str">
        <f t="shared" si="254"/>
        <v/>
      </c>
      <c r="Z433" s="94" t="str">
        <f t="shared" si="270"/>
        <v/>
      </c>
      <c r="AA433" s="94" t="str">
        <f t="shared" si="255"/>
        <v/>
      </c>
      <c r="AB433" s="94" t="str">
        <f t="shared" si="256"/>
        <v/>
      </c>
      <c r="AC433" s="94" t="str">
        <f t="shared" si="257"/>
        <v/>
      </c>
      <c r="AD433" s="92" t="str">
        <f t="shared" si="258"/>
        <v/>
      </c>
      <c r="AE433" s="92">
        <f t="shared" si="259"/>
        <v>0</v>
      </c>
      <c r="AF433" s="97" t="str">
        <f t="shared" si="260"/>
        <v/>
      </c>
      <c r="AG433" s="92">
        <f t="shared" si="267"/>
        <v>0</v>
      </c>
      <c r="AH433" s="92">
        <f t="shared" si="261"/>
        <v>0</v>
      </c>
    </row>
    <row r="434" spans="1:34" x14ac:dyDescent="0.25">
      <c r="A434" s="92" t="str">
        <f t="shared" si="235"/>
        <v/>
      </c>
      <c r="B434" s="49">
        <v>2249</v>
      </c>
      <c r="C434" s="115" t="s">
        <v>686</v>
      </c>
      <c r="D434" s="94" t="str">
        <f t="shared" si="262"/>
        <v/>
      </c>
      <c r="E434" s="94" t="str">
        <f t="shared" si="236"/>
        <v/>
      </c>
      <c r="F434" s="94" t="str">
        <f t="shared" si="237"/>
        <v/>
      </c>
      <c r="G434" s="94" t="str">
        <f t="shared" si="238"/>
        <v/>
      </c>
      <c r="H434" s="94" t="str">
        <f t="shared" si="239"/>
        <v/>
      </c>
      <c r="I434" s="94" t="str">
        <f t="shared" si="240"/>
        <v/>
      </c>
      <c r="J434" s="94" t="str">
        <f t="shared" si="241"/>
        <v/>
      </c>
      <c r="K434" s="94" t="str">
        <f t="shared" si="242"/>
        <v/>
      </c>
      <c r="L434" s="94" t="str">
        <f t="shared" si="243"/>
        <v/>
      </c>
      <c r="M434" s="94" t="str">
        <f t="shared" si="244"/>
        <v/>
      </c>
      <c r="N434" s="94" t="str">
        <f t="shared" si="245"/>
        <v/>
      </c>
      <c r="O434" s="94" t="str">
        <f t="shared" si="268"/>
        <v/>
      </c>
      <c r="P434" s="94" t="str">
        <f t="shared" si="246"/>
        <v/>
      </c>
      <c r="Q434" s="94" t="str">
        <f t="shared" si="247"/>
        <v/>
      </c>
      <c r="R434" s="94" t="str">
        <f t="shared" si="248"/>
        <v/>
      </c>
      <c r="S434" s="94" t="str">
        <f t="shared" si="249"/>
        <v/>
      </c>
      <c r="T434" s="94" t="str">
        <f t="shared" si="250"/>
        <v/>
      </c>
      <c r="U434" s="94" t="str">
        <f t="shared" si="251"/>
        <v/>
      </c>
      <c r="V434" s="94" t="str">
        <f t="shared" si="252"/>
        <v/>
      </c>
      <c r="W434" s="94" t="str">
        <f t="shared" si="269"/>
        <v/>
      </c>
      <c r="X434" s="94" t="str">
        <f t="shared" si="253"/>
        <v/>
      </c>
      <c r="Y434" s="94" t="str">
        <f t="shared" si="254"/>
        <v/>
      </c>
      <c r="Z434" s="94" t="str">
        <f t="shared" si="270"/>
        <v/>
      </c>
      <c r="AA434" s="94" t="str">
        <f t="shared" si="255"/>
        <v/>
      </c>
      <c r="AB434" s="94" t="str">
        <f t="shared" si="256"/>
        <v/>
      </c>
      <c r="AC434" s="94" t="str">
        <f t="shared" si="257"/>
        <v/>
      </c>
      <c r="AD434" s="92" t="str">
        <f t="shared" si="258"/>
        <v/>
      </c>
      <c r="AE434" s="92">
        <f t="shared" si="259"/>
        <v>0</v>
      </c>
      <c r="AF434" s="97" t="str">
        <f t="shared" si="260"/>
        <v/>
      </c>
      <c r="AG434" s="92">
        <f t="shared" si="267"/>
        <v>0</v>
      </c>
      <c r="AH434" s="92">
        <f t="shared" si="261"/>
        <v>0</v>
      </c>
    </row>
    <row r="435" spans="1:34" x14ac:dyDescent="0.25">
      <c r="A435" s="92" t="str">
        <f t="shared" si="235"/>
        <v/>
      </c>
      <c r="B435" s="49">
        <v>3690</v>
      </c>
      <c r="C435" s="115" t="s">
        <v>687</v>
      </c>
      <c r="D435" s="94" t="str">
        <f t="shared" si="262"/>
        <v/>
      </c>
      <c r="E435" s="94" t="str">
        <f t="shared" si="236"/>
        <v/>
      </c>
      <c r="F435" s="94" t="str">
        <f t="shared" si="237"/>
        <v/>
      </c>
      <c r="G435" s="94" t="str">
        <f t="shared" si="238"/>
        <v/>
      </c>
      <c r="H435" s="94" t="str">
        <f t="shared" si="239"/>
        <v/>
      </c>
      <c r="I435" s="94" t="str">
        <f t="shared" si="240"/>
        <v/>
      </c>
      <c r="J435" s="94" t="str">
        <f t="shared" si="241"/>
        <v/>
      </c>
      <c r="K435" s="94" t="str">
        <f t="shared" si="242"/>
        <v/>
      </c>
      <c r="L435" s="94" t="str">
        <f t="shared" si="243"/>
        <v/>
      </c>
      <c r="M435" s="94" t="str">
        <f t="shared" si="244"/>
        <v/>
      </c>
      <c r="N435" s="94" t="str">
        <f t="shared" si="245"/>
        <v/>
      </c>
      <c r="O435" s="94" t="str">
        <f t="shared" si="268"/>
        <v/>
      </c>
      <c r="P435" s="94" t="str">
        <f t="shared" si="246"/>
        <v/>
      </c>
      <c r="Q435" s="94" t="str">
        <f t="shared" si="247"/>
        <v/>
      </c>
      <c r="R435" s="94" t="str">
        <f t="shared" si="248"/>
        <v/>
      </c>
      <c r="S435" s="94" t="str">
        <f t="shared" si="249"/>
        <v/>
      </c>
      <c r="T435" s="94" t="str">
        <f t="shared" si="250"/>
        <v/>
      </c>
      <c r="U435" s="94" t="str">
        <f t="shared" si="251"/>
        <v/>
      </c>
      <c r="V435" s="94" t="str">
        <f t="shared" si="252"/>
        <v/>
      </c>
      <c r="W435" s="94" t="str">
        <f t="shared" si="269"/>
        <v/>
      </c>
      <c r="X435" s="94" t="str">
        <f t="shared" si="253"/>
        <v/>
      </c>
      <c r="Y435" s="94" t="str">
        <f t="shared" si="254"/>
        <v/>
      </c>
      <c r="Z435" s="94" t="str">
        <f t="shared" si="270"/>
        <v/>
      </c>
      <c r="AA435" s="94" t="str">
        <f t="shared" si="255"/>
        <v/>
      </c>
      <c r="AB435" s="94" t="str">
        <f t="shared" si="256"/>
        <v/>
      </c>
      <c r="AC435" s="94" t="str">
        <f t="shared" si="257"/>
        <v/>
      </c>
      <c r="AD435" s="92" t="str">
        <f t="shared" si="258"/>
        <v/>
      </c>
      <c r="AE435" s="92">
        <f t="shared" si="259"/>
        <v>0</v>
      </c>
      <c r="AF435" s="97" t="str">
        <f t="shared" si="260"/>
        <v/>
      </c>
      <c r="AG435" s="92">
        <f t="shared" si="267"/>
        <v>0</v>
      </c>
      <c r="AH435" s="92">
        <f t="shared" si="261"/>
        <v>0</v>
      </c>
    </row>
    <row r="436" spans="1:34" x14ac:dyDescent="0.25">
      <c r="A436" s="92" t="str">
        <f t="shared" si="235"/>
        <v/>
      </c>
      <c r="B436" s="49">
        <v>8059</v>
      </c>
      <c r="C436" s="115" t="s">
        <v>690</v>
      </c>
      <c r="D436" s="94" t="str">
        <f t="shared" si="262"/>
        <v/>
      </c>
      <c r="E436" s="94" t="str">
        <f t="shared" si="236"/>
        <v/>
      </c>
      <c r="F436" s="94" t="str">
        <f t="shared" si="237"/>
        <v/>
      </c>
      <c r="G436" s="94" t="str">
        <f t="shared" si="238"/>
        <v/>
      </c>
      <c r="H436" s="94" t="str">
        <f t="shared" si="239"/>
        <v/>
      </c>
      <c r="I436" s="94" t="str">
        <f t="shared" si="240"/>
        <v/>
      </c>
      <c r="J436" s="94" t="str">
        <f t="shared" si="241"/>
        <v/>
      </c>
      <c r="K436" s="94" t="str">
        <f t="shared" si="242"/>
        <v/>
      </c>
      <c r="L436" s="94" t="str">
        <f t="shared" si="243"/>
        <v/>
      </c>
      <c r="M436" s="94" t="str">
        <f t="shared" si="244"/>
        <v/>
      </c>
      <c r="N436" s="94" t="str">
        <f t="shared" si="245"/>
        <v/>
      </c>
      <c r="O436" s="94" t="str">
        <f t="shared" si="268"/>
        <v/>
      </c>
      <c r="P436" s="94" t="str">
        <f t="shared" si="246"/>
        <v/>
      </c>
      <c r="Q436" s="94" t="str">
        <f t="shared" si="247"/>
        <v/>
      </c>
      <c r="R436" s="94" t="str">
        <f t="shared" si="248"/>
        <v/>
      </c>
      <c r="S436" s="94" t="str">
        <f t="shared" si="249"/>
        <v/>
      </c>
      <c r="T436" s="94" t="str">
        <f t="shared" si="250"/>
        <v/>
      </c>
      <c r="U436" s="94" t="str">
        <f t="shared" si="251"/>
        <v/>
      </c>
      <c r="V436" s="94" t="str">
        <f t="shared" si="252"/>
        <v/>
      </c>
      <c r="W436" s="94" t="str">
        <f t="shared" si="269"/>
        <v/>
      </c>
      <c r="X436" s="94" t="str">
        <f t="shared" si="253"/>
        <v/>
      </c>
      <c r="Y436" s="94" t="str">
        <f t="shared" si="254"/>
        <v/>
      </c>
      <c r="Z436" s="94" t="str">
        <f t="shared" si="270"/>
        <v/>
      </c>
      <c r="AA436" s="94" t="str">
        <f t="shared" si="255"/>
        <v/>
      </c>
      <c r="AB436" s="94" t="str">
        <f t="shared" si="256"/>
        <v/>
      </c>
      <c r="AC436" s="94" t="str">
        <f t="shared" si="257"/>
        <v/>
      </c>
      <c r="AD436" s="92" t="str">
        <f t="shared" si="258"/>
        <v/>
      </c>
      <c r="AE436" s="92">
        <f t="shared" si="259"/>
        <v>0</v>
      </c>
      <c r="AF436" s="97" t="str">
        <f t="shared" si="260"/>
        <v/>
      </c>
      <c r="AG436" s="92">
        <f t="shared" si="267"/>
        <v>0</v>
      </c>
      <c r="AH436" s="92">
        <f t="shared" si="261"/>
        <v>0</v>
      </c>
    </row>
    <row r="437" spans="1:34" x14ac:dyDescent="0.25">
      <c r="A437" s="92" t="str">
        <f t="shared" si="235"/>
        <v/>
      </c>
      <c r="B437" s="49">
        <v>8062</v>
      </c>
      <c r="C437" s="115" t="s">
        <v>691</v>
      </c>
      <c r="D437" s="94" t="str">
        <f t="shared" si="262"/>
        <v/>
      </c>
      <c r="E437" s="94" t="str">
        <f t="shared" si="236"/>
        <v/>
      </c>
      <c r="F437" s="94" t="str">
        <f t="shared" si="237"/>
        <v/>
      </c>
      <c r="G437" s="94" t="str">
        <f t="shared" si="238"/>
        <v/>
      </c>
      <c r="H437" s="94" t="str">
        <f t="shared" si="239"/>
        <v/>
      </c>
      <c r="I437" s="94" t="str">
        <f t="shared" si="240"/>
        <v/>
      </c>
      <c r="J437" s="94" t="str">
        <f t="shared" si="241"/>
        <v/>
      </c>
      <c r="K437" s="94" t="str">
        <f t="shared" si="242"/>
        <v/>
      </c>
      <c r="L437" s="94" t="str">
        <f t="shared" si="243"/>
        <v/>
      </c>
      <c r="M437" s="94" t="str">
        <f t="shared" si="244"/>
        <v/>
      </c>
      <c r="N437" s="94" t="str">
        <f t="shared" si="245"/>
        <v/>
      </c>
      <c r="O437" s="94" t="str">
        <f t="shared" si="268"/>
        <v/>
      </c>
      <c r="P437" s="94" t="str">
        <f t="shared" si="246"/>
        <v/>
      </c>
      <c r="Q437" s="94" t="str">
        <f t="shared" si="247"/>
        <v/>
      </c>
      <c r="R437" s="94" t="str">
        <f t="shared" si="248"/>
        <v/>
      </c>
      <c r="S437" s="94" t="str">
        <f t="shared" si="249"/>
        <v/>
      </c>
      <c r="T437" s="94" t="str">
        <f t="shared" si="250"/>
        <v/>
      </c>
      <c r="U437" s="94" t="str">
        <f t="shared" si="251"/>
        <v/>
      </c>
      <c r="V437" s="94" t="str">
        <f t="shared" si="252"/>
        <v/>
      </c>
      <c r="W437" s="94" t="str">
        <f t="shared" si="269"/>
        <v/>
      </c>
      <c r="X437" s="94" t="str">
        <f t="shared" si="253"/>
        <v/>
      </c>
      <c r="Y437" s="94" t="str">
        <f t="shared" si="254"/>
        <v/>
      </c>
      <c r="Z437" s="94" t="str">
        <f t="shared" si="270"/>
        <v/>
      </c>
      <c r="AA437" s="94" t="str">
        <f t="shared" si="255"/>
        <v/>
      </c>
      <c r="AB437" s="94" t="str">
        <f t="shared" si="256"/>
        <v/>
      </c>
      <c r="AC437" s="94" t="str">
        <f t="shared" si="257"/>
        <v/>
      </c>
      <c r="AD437" s="92" t="str">
        <f t="shared" si="258"/>
        <v/>
      </c>
      <c r="AE437" s="92">
        <f t="shared" si="259"/>
        <v>0</v>
      </c>
      <c r="AF437" s="97" t="str">
        <f t="shared" si="260"/>
        <v/>
      </c>
      <c r="AG437" s="92">
        <f t="shared" si="267"/>
        <v>0</v>
      </c>
      <c r="AH437" s="92">
        <f t="shared" si="261"/>
        <v>0</v>
      </c>
    </row>
    <row r="438" spans="1:34" x14ac:dyDescent="0.25">
      <c r="A438" s="92" t="str">
        <f t="shared" si="235"/>
        <v/>
      </c>
      <c r="B438" s="49">
        <v>2790</v>
      </c>
      <c r="C438" s="115" t="s">
        <v>692</v>
      </c>
      <c r="D438" s="94" t="str">
        <f t="shared" si="262"/>
        <v/>
      </c>
      <c r="E438" s="94" t="str">
        <f t="shared" si="236"/>
        <v/>
      </c>
      <c r="F438" s="94" t="str">
        <f t="shared" si="237"/>
        <v/>
      </c>
      <c r="G438" s="94" t="str">
        <f t="shared" si="238"/>
        <v/>
      </c>
      <c r="H438" s="94" t="str">
        <f t="shared" si="239"/>
        <v/>
      </c>
      <c r="I438" s="94" t="str">
        <f t="shared" si="240"/>
        <v/>
      </c>
      <c r="J438" s="94" t="str">
        <f t="shared" si="241"/>
        <v/>
      </c>
      <c r="K438" s="94" t="str">
        <f t="shared" si="242"/>
        <v/>
      </c>
      <c r="L438" s="94" t="str">
        <f t="shared" si="243"/>
        <v/>
      </c>
      <c r="M438" s="94" t="str">
        <f t="shared" si="244"/>
        <v/>
      </c>
      <c r="N438" s="94" t="str">
        <f t="shared" si="245"/>
        <v/>
      </c>
      <c r="O438" s="94" t="str">
        <f t="shared" si="268"/>
        <v/>
      </c>
      <c r="P438" s="94" t="str">
        <f t="shared" si="246"/>
        <v/>
      </c>
      <c r="Q438" s="94" t="str">
        <f t="shared" si="247"/>
        <v/>
      </c>
      <c r="R438" s="94" t="str">
        <f t="shared" si="248"/>
        <v/>
      </c>
      <c r="S438" s="94" t="str">
        <f t="shared" si="249"/>
        <v/>
      </c>
      <c r="T438" s="94" t="str">
        <f t="shared" si="250"/>
        <v/>
      </c>
      <c r="U438" s="94" t="str">
        <f t="shared" si="251"/>
        <v/>
      </c>
      <c r="V438" s="94" t="str">
        <f t="shared" si="252"/>
        <v/>
      </c>
      <c r="W438" s="94" t="str">
        <f t="shared" si="269"/>
        <v/>
      </c>
      <c r="X438" s="94" t="str">
        <f t="shared" si="253"/>
        <v/>
      </c>
      <c r="Y438" s="94" t="str">
        <f t="shared" si="254"/>
        <v/>
      </c>
      <c r="Z438" s="94" t="str">
        <f t="shared" si="270"/>
        <v/>
      </c>
      <c r="AA438" s="94" t="str">
        <f t="shared" si="255"/>
        <v/>
      </c>
      <c r="AB438" s="94" t="str">
        <f t="shared" si="256"/>
        <v/>
      </c>
      <c r="AC438" s="94" t="str">
        <f t="shared" si="257"/>
        <v/>
      </c>
      <c r="AD438" s="92" t="str">
        <f t="shared" si="258"/>
        <v/>
      </c>
      <c r="AE438" s="92">
        <f t="shared" si="259"/>
        <v>0</v>
      </c>
      <c r="AF438" s="97" t="str">
        <f t="shared" si="260"/>
        <v/>
      </c>
      <c r="AG438" s="92">
        <f t="shared" si="267"/>
        <v>0</v>
      </c>
      <c r="AH438" s="92">
        <f t="shared" si="261"/>
        <v>0</v>
      </c>
    </row>
    <row r="439" spans="1:34" x14ac:dyDescent="0.25">
      <c r="A439" s="92" t="str">
        <f t="shared" si="235"/>
        <v/>
      </c>
      <c r="B439" s="49">
        <v>2533</v>
      </c>
      <c r="C439" s="115" t="s">
        <v>693</v>
      </c>
      <c r="D439" s="94" t="str">
        <f t="shared" si="262"/>
        <v/>
      </c>
      <c r="E439" s="94" t="str">
        <f t="shared" si="236"/>
        <v/>
      </c>
      <c r="F439" s="94" t="str">
        <f t="shared" si="237"/>
        <v/>
      </c>
      <c r="G439" s="94" t="str">
        <f t="shared" si="238"/>
        <v/>
      </c>
      <c r="H439" s="94" t="str">
        <f t="shared" si="239"/>
        <v/>
      </c>
      <c r="I439" s="94" t="str">
        <f t="shared" si="240"/>
        <v/>
      </c>
      <c r="J439" s="94" t="str">
        <f t="shared" si="241"/>
        <v/>
      </c>
      <c r="K439" s="94" t="str">
        <f t="shared" si="242"/>
        <v/>
      </c>
      <c r="L439" s="94" t="str">
        <f t="shared" si="243"/>
        <v/>
      </c>
      <c r="M439" s="94" t="str">
        <f t="shared" si="244"/>
        <v/>
      </c>
      <c r="N439" s="94" t="str">
        <f t="shared" si="245"/>
        <v/>
      </c>
      <c r="O439" s="94" t="str">
        <f t="shared" si="268"/>
        <v/>
      </c>
      <c r="P439" s="94" t="str">
        <f t="shared" si="246"/>
        <v/>
      </c>
      <c r="Q439" s="94" t="str">
        <f t="shared" si="247"/>
        <v/>
      </c>
      <c r="R439" s="94" t="str">
        <f t="shared" si="248"/>
        <v/>
      </c>
      <c r="S439" s="94" t="str">
        <f t="shared" si="249"/>
        <v/>
      </c>
      <c r="T439" s="94" t="str">
        <f t="shared" si="250"/>
        <v/>
      </c>
      <c r="U439" s="94" t="str">
        <f t="shared" si="251"/>
        <v/>
      </c>
      <c r="V439" s="94" t="str">
        <f t="shared" si="252"/>
        <v/>
      </c>
      <c r="W439" s="94" t="str">
        <f t="shared" si="269"/>
        <v/>
      </c>
      <c r="X439" s="94" t="str">
        <f t="shared" si="253"/>
        <v/>
      </c>
      <c r="Y439" s="94" t="str">
        <f t="shared" si="254"/>
        <v/>
      </c>
      <c r="Z439" s="94" t="str">
        <f t="shared" si="270"/>
        <v/>
      </c>
      <c r="AA439" s="94" t="str">
        <f t="shared" si="255"/>
        <v/>
      </c>
      <c r="AB439" s="94" t="str">
        <f t="shared" si="256"/>
        <v/>
      </c>
      <c r="AC439" s="94" t="str">
        <f t="shared" si="257"/>
        <v/>
      </c>
      <c r="AD439" s="92" t="str">
        <f t="shared" si="258"/>
        <v/>
      </c>
      <c r="AE439" s="92">
        <f t="shared" si="259"/>
        <v>0</v>
      </c>
      <c r="AF439" s="97" t="str">
        <f t="shared" si="260"/>
        <v/>
      </c>
      <c r="AG439" s="92">
        <f t="shared" si="267"/>
        <v>0</v>
      </c>
      <c r="AH439" s="92">
        <f t="shared" si="261"/>
        <v>0</v>
      </c>
    </row>
    <row r="440" spans="1:34" x14ac:dyDescent="0.25">
      <c r="A440" s="92" t="str">
        <f t="shared" si="235"/>
        <v/>
      </c>
      <c r="B440" s="49">
        <v>3019</v>
      </c>
      <c r="C440" s="115" t="s">
        <v>696</v>
      </c>
      <c r="D440" s="94" t="str">
        <f t="shared" si="262"/>
        <v/>
      </c>
      <c r="E440" s="94" t="str">
        <f t="shared" si="236"/>
        <v/>
      </c>
      <c r="F440" s="94" t="str">
        <f t="shared" si="237"/>
        <v/>
      </c>
      <c r="G440" s="94" t="str">
        <f t="shared" si="238"/>
        <v/>
      </c>
      <c r="H440" s="94" t="str">
        <f t="shared" si="239"/>
        <v/>
      </c>
      <c r="I440" s="94" t="str">
        <f t="shared" si="240"/>
        <v/>
      </c>
      <c r="J440" s="94" t="str">
        <f t="shared" si="241"/>
        <v/>
      </c>
      <c r="K440" s="94" t="str">
        <f t="shared" si="242"/>
        <v/>
      </c>
      <c r="L440" s="94" t="str">
        <f t="shared" si="243"/>
        <v/>
      </c>
      <c r="M440" s="94" t="str">
        <f t="shared" si="244"/>
        <v/>
      </c>
      <c r="N440" s="94" t="str">
        <f t="shared" si="245"/>
        <v/>
      </c>
      <c r="O440" s="94" t="str">
        <f t="shared" si="268"/>
        <v/>
      </c>
      <c r="P440" s="94" t="str">
        <f t="shared" si="246"/>
        <v/>
      </c>
      <c r="Q440" s="94" t="str">
        <f t="shared" si="247"/>
        <v/>
      </c>
      <c r="R440" s="94" t="str">
        <f t="shared" si="248"/>
        <v/>
      </c>
      <c r="S440" s="94" t="str">
        <f t="shared" si="249"/>
        <v/>
      </c>
      <c r="T440" s="94" t="str">
        <f t="shared" si="250"/>
        <v/>
      </c>
      <c r="U440" s="94" t="str">
        <f t="shared" si="251"/>
        <v/>
      </c>
      <c r="V440" s="94" t="str">
        <f t="shared" si="252"/>
        <v/>
      </c>
      <c r="W440" s="94" t="str">
        <f t="shared" si="269"/>
        <v/>
      </c>
      <c r="X440" s="94" t="str">
        <f t="shared" si="253"/>
        <v/>
      </c>
      <c r="Y440" s="94" t="str">
        <f t="shared" si="254"/>
        <v/>
      </c>
      <c r="Z440" s="94" t="str">
        <f t="shared" si="270"/>
        <v/>
      </c>
      <c r="AA440" s="94" t="str">
        <f t="shared" si="255"/>
        <v/>
      </c>
      <c r="AB440" s="94" t="str">
        <f t="shared" si="256"/>
        <v/>
      </c>
      <c r="AC440" s="94" t="str">
        <f t="shared" si="257"/>
        <v/>
      </c>
      <c r="AD440" s="92" t="str">
        <f t="shared" si="258"/>
        <v/>
      </c>
      <c r="AE440" s="92">
        <f t="shared" si="259"/>
        <v>0</v>
      </c>
      <c r="AF440" s="97" t="str">
        <f t="shared" si="260"/>
        <v/>
      </c>
      <c r="AG440" s="92">
        <f t="shared" si="267"/>
        <v>0</v>
      </c>
      <c r="AH440" s="92">
        <f t="shared" si="261"/>
        <v>0</v>
      </c>
    </row>
    <row r="441" spans="1:34" x14ac:dyDescent="0.25">
      <c r="A441" s="92" t="str">
        <f t="shared" si="235"/>
        <v/>
      </c>
      <c r="B441" s="49">
        <v>9700</v>
      </c>
      <c r="C441" s="115" t="s">
        <v>703</v>
      </c>
      <c r="D441" s="94" t="str">
        <f t="shared" si="262"/>
        <v/>
      </c>
      <c r="E441" s="94" t="str">
        <f t="shared" si="236"/>
        <v/>
      </c>
      <c r="F441" s="94" t="str">
        <f t="shared" si="237"/>
        <v/>
      </c>
      <c r="G441" s="94" t="str">
        <f t="shared" si="238"/>
        <v/>
      </c>
      <c r="H441" s="94" t="str">
        <f t="shared" si="239"/>
        <v/>
      </c>
      <c r="I441" s="94" t="str">
        <f t="shared" si="240"/>
        <v/>
      </c>
      <c r="J441" s="94" t="str">
        <f t="shared" si="241"/>
        <v/>
      </c>
      <c r="K441" s="94" t="str">
        <f t="shared" si="242"/>
        <v/>
      </c>
      <c r="L441" s="94" t="str">
        <f t="shared" si="243"/>
        <v/>
      </c>
      <c r="M441" s="94" t="str">
        <f t="shared" si="244"/>
        <v/>
      </c>
      <c r="N441" s="94" t="str">
        <f t="shared" si="245"/>
        <v/>
      </c>
      <c r="O441" s="94" t="str">
        <f t="shared" si="268"/>
        <v/>
      </c>
      <c r="P441" s="94" t="str">
        <f t="shared" si="246"/>
        <v/>
      </c>
      <c r="Q441" s="94" t="str">
        <f t="shared" si="247"/>
        <v/>
      </c>
      <c r="R441" s="94" t="str">
        <f t="shared" si="248"/>
        <v/>
      </c>
      <c r="S441" s="94" t="str">
        <f t="shared" si="249"/>
        <v/>
      </c>
      <c r="T441" s="94" t="str">
        <f t="shared" si="250"/>
        <v/>
      </c>
      <c r="U441" s="94" t="str">
        <f t="shared" si="251"/>
        <v/>
      </c>
      <c r="V441" s="94" t="str">
        <f t="shared" si="252"/>
        <v/>
      </c>
      <c r="W441" s="94" t="str">
        <f t="shared" si="269"/>
        <v/>
      </c>
      <c r="X441" s="94" t="str">
        <f t="shared" si="253"/>
        <v/>
      </c>
      <c r="Y441" s="94" t="str">
        <f t="shared" si="254"/>
        <v/>
      </c>
      <c r="Z441" s="94" t="str">
        <f t="shared" si="270"/>
        <v/>
      </c>
      <c r="AA441" s="94" t="str">
        <f t="shared" si="255"/>
        <v/>
      </c>
      <c r="AB441" s="94" t="str">
        <f t="shared" si="256"/>
        <v/>
      </c>
      <c r="AC441" s="94" t="str">
        <f t="shared" si="257"/>
        <v/>
      </c>
      <c r="AD441" s="92" t="str">
        <f t="shared" si="258"/>
        <v/>
      </c>
      <c r="AE441" s="92">
        <f t="shared" si="259"/>
        <v>0</v>
      </c>
      <c r="AF441" s="97" t="str">
        <f t="shared" si="260"/>
        <v/>
      </c>
      <c r="AG441" s="92">
        <f t="shared" si="267"/>
        <v>0</v>
      </c>
      <c r="AH441" s="92">
        <f t="shared" si="261"/>
        <v>0</v>
      </c>
    </row>
    <row r="442" spans="1:34" x14ac:dyDescent="0.25">
      <c r="A442" s="92" t="str">
        <f t="shared" si="235"/>
        <v/>
      </c>
      <c r="B442" s="49">
        <v>8068</v>
      </c>
      <c r="C442" s="115" t="s">
        <v>707</v>
      </c>
      <c r="D442" s="94" t="str">
        <f t="shared" si="262"/>
        <v/>
      </c>
      <c r="E442" s="94" t="str">
        <f t="shared" si="236"/>
        <v/>
      </c>
      <c r="F442" s="94" t="str">
        <f t="shared" si="237"/>
        <v/>
      </c>
      <c r="G442" s="94" t="str">
        <f t="shared" si="238"/>
        <v/>
      </c>
      <c r="H442" s="94" t="str">
        <f t="shared" si="239"/>
        <v/>
      </c>
      <c r="I442" s="94" t="str">
        <f t="shared" si="240"/>
        <v/>
      </c>
      <c r="J442" s="94" t="str">
        <f t="shared" si="241"/>
        <v/>
      </c>
      <c r="K442" s="94" t="str">
        <f t="shared" si="242"/>
        <v/>
      </c>
      <c r="L442" s="94" t="str">
        <f t="shared" si="243"/>
        <v/>
      </c>
      <c r="M442" s="94" t="str">
        <f t="shared" si="244"/>
        <v/>
      </c>
      <c r="N442" s="94" t="str">
        <f t="shared" si="245"/>
        <v/>
      </c>
      <c r="O442" s="94" t="str">
        <f t="shared" si="268"/>
        <v/>
      </c>
      <c r="P442" s="94" t="str">
        <f t="shared" si="246"/>
        <v/>
      </c>
      <c r="Q442" s="94" t="str">
        <f t="shared" si="247"/>
        <v/>
      </c>
      <c r="R442" s="94" t="str">
        <f t="shared" si="248"/>
        <v/>
      </c>
      <c r="S442" s="94" t="str">
        <f t="shared" si="249"/>
        <v/>
      </c>
      <c r="T442" s="94" t="str">
        <f t="shared" si="250"/>
        <v/>
      </c>
      <c r="U442" s="94" t="str">
        <f t="shared" si="251"/>
        <v/>
      </c>
      <c r="V442" s="94" t="str">
        <f t="shared" si="252"/>
        <v/>
      </c>
      <c r="W442" s="94" t="str">
        <f t="shared" si="269"/>
        <v/>
      </c>
      <c r="X442" s="94" t="str">
        <f t="shared" si="253"/>
        <v/>
      </c>
      <c r="Y442" s="94" t="str">
        <f t="shared" si="254"/>
        <v/>
      </c>
      <c r="Z442" s="94" t="str">
        <f t="shared" si="270"/>
        <v/>
      </c>
      <c r="AA442" s="94" t="str">
        <f t="shared" si="255"/>
        <v/>
      </c>
      <c r="AB442" s="94" t="str">
        <f t="shared" si="256"/>
        <v/>
      </c>
      <c r="AC442" s="94" t="str">
        <f t="shared" si="257"/>
        <v/>
      </c>
      <c r="AD442" s="92" t="str">
        <f t="shared" si="258"/>
        <v/>
      </c>
      <c r="AE442" s="92">
        <f t="shared" si="259"/>
        <v>0</v>
      </c>
      <c r="AF442" s="97" t="str">
        <f t="shared" si="260"/>
        <v/>
      </c>
      <c r="AG442" s="92">
        <f t="shared" si="267"/>
        <v>0</v>
      </c>
      <c r="AH442" s="92">
        <f t="shared" si="261"/>
        <v>0</v>
      </c>
    </row>
    <row r="443" spans="1:34" x14ac:dyDescent="0.25">
      <c r="A443" s="92" t="str">
        <f t="shared" si="235"/>
        <v/>
      </c>
      <c r="B443" s="49">
        <v>3021</v>
      </c>
      <c r="C443" s="115" t="s">
        <v>708</v>
      </c>
      <c r="D443" s="94" t="str">
        <f t="shared" si="262"/>
        <v/>
      </c>
      <c r="E443" s="94" t="str">
        <f t="shared" si="236"/>
        <v/>
      </c>
      <c r="F443" s="94" t="str">
        <f t="shared" si="237"/>
        <v/>
      </c>
      <c r="G443" s="94" t="str">
        <f t="shared" si="238"/>
        <v/>
      </c>
      <c r="H443" s="94" t="str">
        <f t="shared" si="239"/>
        <v/>
      </c>
      <c r="I443" s="94" t="str">
        <f t="shared" si="240"/>
        <v/>
      </c>
      <c r="J443" s="94" t="str">
        <f t="shared" si="241"/>
        <v/>
      </c>
      <c r="K443" s="94" t="str">
        <f t="shared" si="242"/>
        <v/>
      </c>
      <c r="L443" s="94" t="str">
        <f t="shared" si="243"/>
        <v/>
      </c>
      <c r="M443" s="94" t="str">
        <f t="shared" si="244"/>
        <v/>
      </c>
      <c r="N443" s="94" t="str">
        <f t="shared" si="245"/>
        <v/>
      </c>
      <c r="O443" s="94" t="str">
        <f t="shared" si="268"/>
        <v/>
      </c>
      <c r="P443" s="94" t="str">
        <f t="shared" si="246"/>
        <v/>
      </c>
      <c r="Q443" s="94" t="str">
        <f t="shared" si="247"/>
        <v/>
      </c>
      <c r="R443" s="94" t="str">
        <f t="shared" si="248"/>
        <v/>
      </c>
      <c r="S443" s="94" t="str">
        <f t="shared" si="249"/>
        <v/>
      </c>
      <c r="T443" s="94" t="str">
        <f t="shared" si="250"/>
        <v/>
      </c>
      <c r="U443" s="94" t="str">
        <f t="shared" si="251"/>
        <v/>
      </c>
      <c r="V443" s="94" t="str">
        <f t="shared" si="252"/>
        <v/>
      </c>
      <c r="W443" s="94" t="str">
        <f t="shared" si="269"/>
        <v/>
      </c>
      <c r="X443" s="94" t="str">
        <f t="shared" si="253"/>
        <v/>
      </c>
      <c r="Y443" s="94" t="str">
        <f t="shared" si="254"/>
        <v/>
      </c>
      <c r="Z443" s="94" t="str">
        <f t="shared" si="270"/>
        <v/>
      </c>
      <c r="AA443" s="94" t="str">
        <f t="shared" si="255"/>
        <v/>
      </c>
      <c r="AB443" s="94" t="str">
        <f t="shared" si="256"/>
        <v/>
      </c>
      <c r="AC443" s="94" t="str">
        <f t="shared" si="257"/>
        <v/>
      </c>
      <c r="AD443" s="92" t="str">
        <f t="shared" si="258"/>
        <v/>
      </c>
      <c r="AE443" s="92">
        <f t="shared" si="259"/>
        <v>0</v>
      </c>
      <c r="AF443" s="97" t="str">
        <f t="shared" si="260"/>
        <v/>
      </c>
      <c r="AG443" s="92">
        <f t="shared" si="267"/>
        <v>0</v>
      </c>
      <c r="AH443" s="92">
        <f t="shared" si="261"/>
        <v>0</v>
      </c>
    </row>
    <row r="444" spans="1:34" x14ac:dyDescent="0.25">
      <c r="A444" s="92" t="str">
        <f t="shared" si="235"/>
        <v/>
      </c>
      <c r="B444" s="49">
        <v>1883</v>
      </c>
      <c r="C444" s="115" t="s">
        <v>709</v>
      </c>
      <c r="D444" s="94" t="str">
        <f t="shared" si="262"/>
        <v/>
      </c>
      <c r="E444" s="94" t="str">
        <f t="shared" si="236"/>
        <v/>
      </c>
      <c r="F444" s="94" t="str">
        <f t="shared" si="237"/>
        <v/>
      </c>
      <c r="G444" s="94" t="str">
        <f t="shared" si="238"/>
        <v/>
      </c>
      <c r="H444" s="94" t="str">
        <f t="shared" si="239"/>
        <v/>
      </c>
      <c r="I444" s="94" t="str">
        <f t="shared" si="240"/>
        <v/>
      </c>
      <c r="J444" s="94" t="str">
        <f t="shared" si="241"/>
        <v/>
      </c>
      <c r="K444" s="94" t="str">
        <f t="shared" si="242"/>
        <v/>
      </c>
      <c r="L444" s="94" t="str">
        <f t="shared" si="243"/>
        <v/>
      </c>
      <c r="M444" s="94" t="str">
        <f t="shared" si="244"/>
        <v/>
      </c>
      <c r="N444" s="94" t="str">
        <f t="shared" si="245"/>
        <v/>
      </c>
      <c r="O444" s="94" t="str">
        <f t="shared" si="268"/>
        <v/>
      </c>
      <c r="P444" s="94" t="str">
        <f t="shared" si="246"/>
        <v/>
      </c>
      <c r="Q444" s="94" t="str">
        <f t="shared" si="247"/>
        <v/>
      </c>
      <c r="R444" s="94" t="str">
        <f t="shared" si="248"/>
        <v/>
      </c>
      <c r="S444" s="94" t="str">
        <f t="shared" si="249"/>
        <v/>
      </c>
      <c r="T444" s="94" t="str">
        <f t="shared" si="250"/>
        <v/>
      </c>
      <c r="U444" s="94" t="str">
        <f t="shared" si="251"/>
        <v/>
      </c>
      <c r="V444" s="94" t="str">
        <f t="shared" si="252"/>
        <v/>
      </c>
      <c r="W444" s="94" t="str">
        <f t="shared" si="269"/>
        <v/>
      </c>
      <c r="X444" s="94" t="str">
        <f t="shared" si="253"/>
        <v/>
      </c>
      <c r="Y444" s="94" t="str">
        <f t="shared" si="254"/>
        <v/>
      </c>
      <c r="Z444" s="94" t="str">
        <f t="shared" si="270"/>
        <v/>
      </c>
      <c r="AA444" s="94" t="str">
        <f t="shared" si="255"/>
        <v/>
      </c>
      <c r="AB444" s="94" t="str">
        <f t="shared" si="256"/>
        <v/>
      </c>
      <c r="AC444" s="94" t="str">
        <f t="shared" si="257"/>
        <v/>
      </c>
      <c r="AD444" s="92" t="str">
        <f t="shared" si="258"/>
        <v/>
      </c>
      <c r="AE444" s="92">
        <f t="shared" si="259"/>
        <v>0</v>
      </c>
      <c r="AF444" s="97" t="str">
        <f t="shared" si="260"/>
        <v/>
      </c>
      <c r="AG444" s="92">
        <f t="shared" si="267"/>
        <v>0</v>
      </c>
      <c r="AH444" s="92">
        <f t="shared" si="261"/>
        <v>0</v>
      </c>
    </row>
    <row r="445" spans="1:34" x14ac:dyDescent="0.25">
      <c r="A445" s="92" t="str">
        <f t="shared" si="235"/>
        <v/>
      </c>
      <c r="B445" s="49">
        <v>5068</v>
      </c>
      <c r="C445" s="115" t="s">
        <v>710</v>
      </c>
      <c r="D445" s="94" t="str">
        <f t="shared" si="262"/>
        <v/>
      </c>
      <c r="E445" s="94" t="str">
        <f t="shared" si="236"/>
        <v/>
      </c>
      <c r="F445" s="94" t="str">
        <f t="shared" si="237"/>
        <v/>
      </c>
      <c r="G445" s="94" t="str">
        <f t="shared" si="238"/>
        <v/>
      </c>
      <c r="H445" s="94" t="str">
        <f t="shared" si="239"/>
        <v/>
      </c>
      <c r="I445" s="94" t="str">
        <f t="shared" si="240"/>
        <v/>
      </c>
      <c r="J445" s="94" t="str">
        <f t="shared" si="241"/>
        <v/>
      </c>
      <c r="K445" s="94" t="str">
        <f t="shared" si="242"/>
        <v/>
      </c>
      <c r="L445" s="94" t="str">
        <f t="shared" si="243"/>
        <v/>
      </c>
      <c r="M445" s="94" t="str">
        <f t="shared" si="244"/>
        <v/>
      </c>
      <c r="N445" s="94" t="str">
        <f t="shared" si="245"/>
        <v/>
      </c>
      <c r="O445" s="94" t="str">
        <f t="shared" si="268"/>
        <v/>
      </c>
      <c r="P445" s="94" t="str">
        <f t="shared" si="246"/>
        <v/>
      </c>
      <c r="Q445" s="94" t="str">
        <f t="shared" si="247"/>
        <v/>
      </c>
      <c r="R445" s="94" t="str">
        <f t="shared" si="248"/>
        <v/>
      </c>
      <c r="S445" s="94" t="str">
        <f t="shared" si="249"/>
        <v/>
      </c>
      <c r="T445" s="94" t="str">
        <f t="shared" si="250"/>
        <v/>
      </c>
      <c r="U445" s="94" t="str">
        <f t="shared" si="251"/>
        <v/>
      </c>
      <c r="V445" s="94" t="str">
        <f t="shared" si="252"/>
        <v/>
      </c>
      <c r="W445" s="94" t="str">
        <f t="shared" si="269"/>
        <v/>
      </c>
      <c r="X445" s="94" t="str">
        <f t="shared" si="253"/>
        <v/>
      </c>
      <c r="Y445" s="94" t="str">
        <f t="shared" si="254"/>
        <v/>
      </c>
      <c r="Z445" s="94" t="str">
        <f t="shared" si="270"/>
        <v/>
      </c>
      <c r="AA445" s="94" t="str">
        <f t="shared" si="255"/>
        <v/>
      </c>
      <c r="AB445" s="94" t="str">
        <f t="shared" si="256"/>
        <v/>
      </c>
      <c r="AC445" s="94" t="str">
        <f t="shared" si="257"/>
        <v/>
      </c>
      <c r="AD445" s="92" t="str">
        <f t="shared" si="258"/>
        <v/>
      </c>
      <c r="AE445" s="92">
        <f t="shared" si="259"/>
        <v>0</v>
      </c>
      <c r="AF445" s="97" t="str">
        <f t="shared" si="260"/>
        <v/>
      </c>
      <c r="AG445" s="92">
        <f t="shared" si="267"/>
        <v>0</v>
      </c>
      <c r="AH445" s="92">
        <f t="shared" si="261"/>
        <v>0</v>
      </c>
    </row>
    <row r="446" spans="1:34" x14ac:dyDescent="0.25">
      <c r="A446" s="92" t="str">
        <f t="shared" si="235"/>
        <v/>
      </c>
      <c r="B446" s="49">
        <v>7319</v>
      </c>
      <c r="C446" s="115" t="s">
        <v>714</v>
      </c>
      <c r="D446" s="94" t="str">
        <f t="shared" si="262"/>
        <v/>
      </c>
      <c r="E446" s="94" t="str">
        <f t="shared" si="236"/>
        <v/>
      </c>
      <c r="F446" s="94" t="str">
        <f t="shared" si="237"/>
        <v/>
      </c>
      <c r="G446" s="94" t="str">
        <f t="shared" si="238"/>
        <v/>
      </c>
      <c r="H446" s="94" t="str">
        <f t="shared" si="239"/>
        <v/>
      </c>
      <c r="I446" s="94" t="str">
        <f t="shared" si="240"/>
        <v/>
      </c>
      <c r="J446" s="94" t="str">
        <f t="shared" si="241"/>
        <v/>
      </c>
      <c r="K446" s="94" t="str">
        <f t="shared" si="242"/>
        <v/>
      </c>
      <c r="L446" s="94" t="str">
        <f t="shared" si="243"/>
        <v/>
      </c>
      <c r="M446" s="94" t="str">
        <f t="shared" si="244"/>
        <v/>
      </c>
      <c r="N446" s="94" t="str">
        <f t="shared" si="245"/>
        <v/>
      </c>
      <c r="O446" s="94" t="str">
        <f t="shared" si="268"/>
        <v/>
      </c>
      <c r="P446" s="94" t="str">
        <f t="shared" si="246"/>
        <v/>
      </c>
      <c r="Q446" s="94" t="str">
        <f t="shared" si="247"/>
        <v/>
      </c>
      <c r="R446" s="94" t="str">
        <f t="shared" si="248"/>
        <v/>
      </c>
      <c r="S446" s="94" t="str">
        <f t="shared" si="249"/>
        <v/>
      </c>
      <c r="T446" s="94" t="str">
        <f t="shared" si="250"/>
        <v/>
      </c>
      <c r="U446" s="94" t="str">
        <f t="shared" si="251"/>
        <v/>
      </c>
      <c r="V446" s="94" t="str">
        <f t="shared" si="252"/>
        <v/>
      </c>
      <c r="W446" s="94" t="str">
        <f t="shared" si="269"/>
        <v/>
      </c>
      <c r="X446" s="94" t="str">
        <f t="shared" si="253"/>
        <v/>
      </c>
      <c r="Y446" s="94" t="str">
        <f t="shared" si="254"/>
        <v/>
      </c>
      <c r="Z446" s="94" t="str">
        <f t="shared" si="270"/>
        <v/>
      </c>
      <c r="AA446" s="94" t="str">
        <f t="shared" si="255"/>
        <v/>
      </c>
      <c r="AB446" s="94" t="str">
        <f t="shared" si="256"/>
        <v/>
      </c>
      <c r="AC446" s="94" t="str">
        <f t="shared" si="257"/>
        <v/>
      </c>
      <c r="AD446" s="92" t="str">
        <f t="shared" si="258"/>
        <v/>
      </c>
      <c r="AE446" s="92">
        <f t="shared" si="259"/>
        <v>0</v>
      </c>
      <c r="AF446" s="97" t="str">
        <f t="shared" si="260"/>
        <v/>
      </c>
      <c r="AG446" s="92">
        <f t="shared" si="267"/>
        <v>0</v>
      </c>
      <c r="AH446" s="92">
        <f t="shared" si="261"/>
        <v>0</v>
      </c>
    </row>
    <row r="447" spans="1:34" x14ac:dyDescent="0.25">
      <c r="A447" s="92" t="str">
        <f t="shared" si="235"/>
        <v/>
      </c>
      <c r="B447" s="49">
        <v>1941</v>
      </c>
      <c r="C447" s="115" t="s">
        <v>715</v>
      </c>
      <c r="D447" s="94" t="str">
        <f t="shared" si="262"/>
        <v/>
      </c>
      <c r="E447" s="94" t="str">
        <f t="shared" si="236"/>
        <v/>
      </c>
      <c r="F447" s="94" t="str">
        <f t="shared" si="237"/>
        <v/>
      </c>
      <c r="G447" s="94" t="str">
        <f t="shared" si="238"/>
        <v/>
      </c>
      <c r="H447" s="94" t="str">
        <f t="shared" si="239"/>
        <v/>
      </c>
      <c r="I447" s="94" t="str">
        <f t="shared" si="240"/>
        <v/>
      </c>
      <c r="J447" s="94" t="str">
        <f t="shared" si="241"/>
        <v/>
      </c>
      <c r="K447" s="94" t="str">
        <f t="shared" si="242"/>
        <v/>
      </c>
      <c r="L447" s="94" t="str">
        <f t="shared" si="243"/>
        <v/>
      </c>
      <c r="M447" s="94" t="str">
        <f t="shared" si="244"/>
        <v/>
      </c>
      <c r="N447" s="94" t="str">
        <f t="shared" si="245"/>
        <v/>
      </c>
      <c r="O447" s="94" t="str">
        <f t="shared" si="268"/>
        <v/>
      </c>
      <c r="P447" s="94" t="str">
        <f t="shared" si="246"/>
        <v/>
      </c>
      <c r="Q447" s="94" t="str">
        <f t="shared" si="247"/>
        <v/>
      </c>
      <c r="R447" s="94" t="str">
        <f t="shared" si="248"/>
        <v/>
      </c>
      <c r="S447" s="94" t="str">
        <f t="shared" si="249"/>
        <v/>
      </c>
      <c r="T447" s="94" t="str">
        <f t="shared" si="250"/>
        <v/>
      </c>
      <c r="U447" s="94" t="str">
        <f t="shared" si="251"/>
        <v/>
      </c>
      <c r="V447" s="94" t="str">
        <f t="shared" si="252"/>
        <v/>
      </c>
      <c r="W447" s="94" t="str">
        <f t="shared" si="269"/>
        <v/>
      </c>
      <c r="X447" s="94" t="str">
        <f t="shared" si="253"/>
        <v/>
      </c>
      <c r="Y447" s="94" t="str">
        <f t="shared" si="254"/>
        <v/>
      </c>
      <c r="Z447" s="94" t="str">
        <f t="shared" si="270"/>
        <v/>
      </c>
      <c r="AA447" s="94" t="str">
        <f t="shared" si="255"/>
        <v/>
      </c>
      <c r="AB447" s="94" t="str">
        <f t="shared" si="256"/>
        <v/>
      </c>
      <c r="AC447" s="94" t="str">
        <f t="shared" si="257"/>
        <v/>
      </c>
      <c r="AD447" s="92" t="str">
        <f t="shared" si="258"/>
        <v/>
      </c>
      <c r="AE447" s="92">
        <f t="shared" si="259"/>
        <v>0</v>
      </c>
      <c r="AF447" s="97" t="str">
        <f t="shared" si="260"/>
        <v/>
      </c>
      <c r="AG447" s="92">
        <f t="shared" si="267"/>
        <v>0</v>
      </c>
      <c r="AH447" s="92">
        <f t="shared" si="261"/>
        <v>0</v>
      </c>
    </row>
    <row r="448" spans="1:34" x14ac:dyDescent="0.25">
      <c r="A448" s="92" t="str">
        <f t="shared" si="235"/>
        <v/>
      </c>
      <c r="B448" s="49">
        <v>1311</v>
      </c>
      <c r="C448" s="115" t="s">
        <v>716</v>
      </c>
      <c r="D448" s="94" t="str">
        <f t="shared" si="262"/>
        <v/>
      </c>
      <c r="E448" s="94" t="str">
        <f t="shared" si="236"/>
        <v/>
      </c>
      <c r="F448" s="94" t="str">
        <f t="shared" si="237"/>
        <v/>
      </c>
      <c r="G448" s="94" t="str">
        <f t="shared" si="238"/>
        <v/>
      </c>
      <c r="H448" s="94" t="str">
        <f t="shared" si="239"/>
        <v/>
      </c>
      <c r="I448" s="94" t="str">
        <f t="shared" si="240"/>
        <v/>
      </c>
      <c r="J448" s="94" t="str">
        <f t="shared" si="241"/>
        <v/>
      </c>
      <c r="K448" s="94" t="str">
        <f t="shared" si="242"/>
        <v/>
      </c>
      <c r="L448" s="94" t="str">
        <f t="shared" si="243"/>
        <v/>
      </c>
      <c r="M448" s="94" t="str">
        <f t="shared" si="244"/>
        <v/>
      </c>
      <c r="N448" s="94" t="str">
        <f t="shared" si="245"/>
        <v/>
      </c>
      <c r="O448" s="94" t="str">
        <f t="shared" si="268"/>
        <v/>
      </c>
      <c r="P448" s="94" t="str">
        <f t="shared" si="246"/>
        <v/>
      </c>
      <c r="Q448" s="94" t="str">
        <f t="shared" si="247"/>
        <v/>
      </c>
      <c r="R448" s="94" t="str">
        <f t="shared" si="248"/>
        <v/>
      </c>
      <c r="S448" s="94" t="str">
        <f t="shared" si="249"/>
        <v/>
      </c>
      <c r="T448" s="94" t="str">
        <f t="shared" si="250"/>
        <v/>
      </c>
      <c r="U448" s="94" t="str">
        <f t="shared" si="251"/>
        <v/>
      </c>
      <c r="V448" s="94" t="str">
        <f t="shared" si="252"/>
        <v/>
      </c>
      <c r="W448" s="94" t="str">
        <f t="shared" si="269"/>
        <v/>
      </c>
      <c r="X448" s="94" t="str">
        <f t="shared" si="253"/>
        <v/>
      </c>
      <c r="Y448" s="94" t="str">
        <f t="shared" si="254"/>
        <v/>
      </c>
      <c r="Z448" s="94" t="str">
        <f t="shared" si="270"/>
        <v/>
      </c>
      <c r="AA448" s="94" t="str">
        <f t="shared" si="255"/>
        <v/>
      </c>
      <c r="AB448" s="94" t="str">
        <f t="shared" si="256"/>
        <v/>
      </c>
      <c r="AC448" s="94" t="str">
        <f t="shared" si="257"/>
        <v/>
      </c>
      <c r="AD448" s="92" t="str">
        <f t="shared" si="258"/>
        <v/>
      </c>
      <c r="AE448" s="92">
        <f t="shared" si="259"/>
        <v>0</v>
      </c>
      <c r="AF448" s="97" t="str">
        <f t="shared" si="260"/>
        <v/>
      </c>
      <c r="AG448" s="92">
        <f t="shared" si="267"/>
        <v>0</v>
      </c>
      <c r="AH448" s="92">
        <f t="shared" si="261"/>
        <v>0</v>
      </c>
    </row>
    <row r="449" spans="1:34" x14ac:dyDescent="0.25">
      <c r="A449" s="92" t="str">
        <f t="shared" si="235"/>
        <v/>
      </c>
      <c r="B449" s="49">
        <v>4581</v>
      </c>
      <c r="C449" s="115" t="s">
        <v>717</v>
      </c>
      <c r="D449" s="94" t="str">
        <f t="shared" si="262"/>
        <v/>
      </c>
      <c r="E449" s="94" t="str">
        <f t="shared" si="236"/>
        <v/>
      </c>
      <c r="F449" s="94" t="str">
        <f t="shared" si="237"/>
        <v/>
      </c>
      <c r="G449" s="94" t="str">
        <f t="shared" si="238"/>
        <v/>
      </c>
      <c r="H449" s="94" t="str">
        <f t="shared" si="239"/>
        <v/>
      </c>
      <c r="I449" s="94" t="str">
        <f t="shared" si="240"/>
        <v/>
      </c>
      <c r="J449" s="94" t="str">
        <f t="shared" si="241"/>
        <v/>
      </c>
      <c r="K449" s="94" t="str">
        <f t="shared" si="242"/>
        <v/>
      </c>
      <c r="L449" s="94" t="str">
        <f t="shared" si="243"/>
        <v/>
      </c>
      <c r="M449" s="94" t="str">
        <f t="shared" si="244"/>
        <v/>
      </c>
      <c r="N449" s="94" t="str">
        <f t="shared" si="245"/>
        <v/>
      </c>
      <c r="O449" s="94" t="str">
        <f t="shared" si="268"/>
        <v/>
      </c>
      <c r="P449" s="94" t="str">
        <f t="shared" si="246"/>
        <v/>
      </c>
      <c r="Q449" s="94" t="str">
        <f t="shared" si="247"/>
        <v/>
      </c>
      <c r="R449" s="94" t="str">
        <f t="shared" si="248"/>
        <v/>
      </c>
      <c r="S449" s="94" t="str">
        <f t="shared" si="249"/>
        <v/>
      </c>
      <c r="T449" s="94" t="str">
        <f t="shared" si="250"/>
        <v/>
      </c>
      <c r="U449" s="94" t="str">
        <f t="shared" si="251"/>
        <v/>
      </c>
      <c r="V449" s="94" t="str">
        <f t="shared" si="252"/>
        <v/>
      </c>
      <c r="W449" s="94" t="str">
        <f t="shared" si="269"/>
        <v/>
      </c>
      <c r="X449" s="94" t="str">
        <f t="shared" si="253"/>
        <v/>
      </c>
      <c r="Y449" s="94" t="str">
        <f t="shared" si="254"/>
        <v/>
      </c>
      <c r="Z449" s="94" t="str">
        <f t="shared" si="270"/>
        <v/>
      </c>
      <c r="AA449" s="94" t="str">
        <f t="shared" si="255"/>
        <v/>
      </c>
      <c r="AB449" s="94" t="str">
        <f t="shared" si="256"/>
        <v/>
      </c>
      <c r="AC449" s="94" t="str">
        <f t="shared" si="257"/>
        <v/>
      </c>
      <c r="AD449" s="92" t="str">
        <f t="shared" si="258"/>
        <v/>
      </c>
      <c r="AE449" s="92">
        <f t="shared" si="259"/>
        <v>0</v>
      </c>
      <c r="AF449" s="97" t="str">
        <f t="shared" si="260"/>
        <v/>
      </c>
      <c r="AG449" s="92">
        <f t="shared" si="267"/>
        <v>0</v>
      </c>
      <c r="AH449" s="92">
        <f t="shared" si="261"/>
        <v>0</v>
      </c>
    </row>
    <row r="450" spans="1:34" x14ac:dyDescent="0.25">
      <c r="A450" s="92" t="str">
        <f t="shared" ref="A450:A513" si="271">IF(AD450&lt;&gt;"",RANK(AD450,AD:AD),"")</f>
        <v/>
      </c>
      <c r="B450" s="49">
        <v>6573</v>
      </c>
      <c r="C450" s="115" t="s">
        <v>718</v>
      </c>
      <c r="D450" s="94" t="str">
        <f t="shared" si="262"/>
        <v/>
      </c>
      <c r="E450" s="94" t="str">
        <f t="shared" ref="E450:E513" si="272">IFERROR(VLOOKUP($B450,_1aw2,2,FALSE),"")</f>
        <v/>
      </c>
      <c r="F450" s="94" t="str">
        <f t="shared" ref="F450:F513" si="273">IFERROR(VLOOKUP($B450,_1aw3,2,FALSE),"")</f>
        <v/>
      </c>
      <c r="G450" s="94" t="str">
        <f t="shared" ref="G450:G513" si="274">IFERROR(VLOOKUP($B450,_1aw4,2,FALSE),"")</f>
        <v/>
      </c>
      <c r="H450" s="94" t="str">
        <f t="shared" ref="H450:H513" si="275">IFERROR(VLOOKUP($B450,_1aw5,2,FALSE),"")</f>
        <v/>
      </c>
      <c r="I450" s="94" t="str">
        <f t="shared" ref="I450:I513" si="276">IFERROR(VLOOKUP($B450,_1aw6,2,FALSE),"")</f>
        <v/>
      </c>
      <c r="J450" s="94" t="str">
        <f t="shared" ref="J450:J513" si="277">IFERROR(VLOOKUP($B450,_1aw7,2,FALSE),"")</f>
        <v/>
      </c>
      <c r="K450" s="94" t="str">
        <f t="shared" ref="K450:K513" si="278">IFERROR(VLOOKUP($B450,_1aw8,2,FALSE),"")</f>
        <v/>
      </c>
      <c r="L450" s="94" t="str">
        <f t="shared" ref="L450:L513" si="279">IFERROR(VLOOKUP($B450,_1aw9,2,FALSE),"")</f>
        <v/>
      </c>
      <c r="M450" s="94" t="str">
        <f t="shared" ref="M450:M513" si="280">IFERROR(VLOOKUP($B450,_1aw10,2,FALSE),"")</f>
        <v/>
      </c>
      <c r="N450" s="94" t="str">
        <f t="shared" ref="N450:N513" si="281">IFERROR(VLOOKUP($B450,_1aw11,2,FALSE),"")</f>
        <v/>
      </c>
      <c r="O450" s="94" t="str">
        <f t="shared" si="268"/>
        <v/>
      </c>
      <c r="P450" s="94" t="str">
        <f t="shared" ref="P450:P513" si="282">IFERROR(VLOOKUP($B450,_1aw13,2,FALSE),"")</f>
        <v/>
      </c>
      <c r="Q450" s="94" t="str">
        <f t="shared" ref="Q450:Q513" si="283">IFERROR(VLOOKUP($B450,_1aw14,2,FALSE),"")</f>
        <v/>
      </c>
      <c r="R450" s="94" t="str">
        <f t="shared" ref="R450:R513" si="284">IFERROR(VLOOKUP($B450,_1aw15,2,FALSE),"")</f>
        <v/>
      </c>
      <c r="S450" s="94" t="str">
        <f t="shared" ref="S450:S513" si="285">IFERROR(VLOOKUP($B450,_1aw16,2,FALSE),"")</f>
        <v/>
      </c>
      <c r="T450" s="94" t="str">
        <f t="shared" ref="T450:T513" si="286">IFERROR(VLOOKUP($B450,_1aw17,2,FALSE),"")</f>
        <v/>
      </c>
      <c r="U450" s="94" t="str">
        <f t="shared" ref="U450:U513" si="287">IFERROR(VLOOKUP($B450,_1aw18,2,FALSE),"")</f>
        <v/>
      </c>
      <c r="V450" s="94" t="str">
        <f t="shared" ref="V450:V513" si="288">IFERROR(VLOOKUP($B450,_1aw19,2,FALSE),"")</f>
        <v/>
      </c>
      <c r="W450" s="94" t="str">
        <f t="shared" si="269"/>
        <v/>
      </c>
      <c r="X450" s="94" t="str">
        <f t="shared" ref="X450:X513" si="289">IFERROR(VLOOKUP($B450,_1aw21,2,FALSE),"")</f>
        <v/>
      </c>
      <c r="Y450" s="94" t="str">
        <f t="shared" ref="Y450:Y513" si="290">IFERROR(VLOOKUP($B450,_1aw22,2,FALSE),"")</f>
        <v/>
      </c>
      <c r="Z450" s="94" t="str">
        <f t="shared" si="270"/>
        <v/>
      </c>
      <c r="AA450" s="94" t="str">
        <f t="shared" ref="AA450:AA513" si="291">IFERROR(VLOOKUP($B450,_1aw24,2,FALSE),"")</f>
        <v/>
      </c>
      <c r="AB450" s="94" t="str">
        <f t="shared" ref="AB450:AB513" si="292">IFERROR(VLOOKUP($B450,_1aw25,2,FALSE),"")</f>
        <v/>
      </c>
      <c r="AC450" s="94" t="str">
        <f t="shared" ref="AC450:AC513" si="293">IFERROR(VLOOKUP($B450,_1aw26,2,FALSE),"")</f>
        <v/>
      </c>
      <c r="AD450" s="92" t="str">
        <f t="shared" ref="AD450:AD513" si="294">IF(COUNTIF(D450:AC450,"&gt;=0"),SUM(D450:AC450),"")</f>
        <v/>
      </c>
      <c r="AE450" s="92">
        <f t="shared" si="259"/>
        <v>0</v>
      </c>
      <c r="AF450" s="97" t="str">
        <f t="shared" si="260"/>
        <v/>
      </c>
      <c r="AG450" s="92">
        <f t="shared" si="267"/>
        <v>0</v>
      </c>
      <c r="AH450" s="92">
        <f t="shared" si="261"/>
        <v>0</v>
      </c>
    </row>
    <row r="451" spans="1:34" x14ac:dyDescent="0.25">
      <c r="A451" s="92" t="str">
        <f t="shared" si="271"/>
        <v/>
      </c>
      <c r="B451" s="49">
        <v>7306</v>
      </c>
      <c r="C451" s="115" t="s">
        <v>719</v>
      </c>
      <c r="D451" s="94" t="str">
        <f t="shared" si="262"/>
        <v/>
      </c>
      <c r="E451" s="94" t="str">
        <f t="shared" si="272"/>
        <v/>
      </c>
      <c r="F451" s="94" t="str">
        <f t="shared" si="273"/>
        <v/>
      </c>
      <c r="G451" s="94" t="str">
        <f t="shared" si="274"/>
        <v/>
      </c>
      <c r="H451" s="94" t="str">
        <f t="shared" si="275"/>
        <v/>
      </c>
      <c r="I451" s="94" t="str">
        <f t="shared" si="276"/>
        <v/>
      </c>
      <c r="J451" s="94" t="str">
        <f t="shared" si="277"/>
        <v/>
      </c>
      <c r="K451" s="94" t="str">
        <f t="shared" si="278"/>
        <v/>
      </c>
      <c r="L451" s="94" t="str">
        <f t="shared" si="279"/>
        <v/>
      </c>
      <c r="M451" s="94" t="str">
        <f t="shared" si="280"/>
        <v/>
      </c>
      <c r="N451" s="94" t="str">
        <f t="shared" si="281"/>
        <v/>
      </c>
      <c r="O451" s="94" t="str">
        <f t="shared" si="268"/>
        <v/>
      </c>
      <c r="P451" s="94" t="str">
        <f t="shared" si="282"/>
        <v/>
      </c>
      <c r="Q451" s="94" t="str">
        <f t="shared" si="283"/>
        <v/>
      </c>
      <c r="R451" s="94" t="str">
        <f t="shared" si="284"/>
        <v/>
      </c>
      <c r="S451" s="94" t="str">
        <f t="shared" si="285"/>
        <v/>
      </c>
      <c r="T451" s="94" t="str">
        <f t="shared" si="286"/>
        <v/>
      </c>
      <c r="U451" s="94" t="str">
        <f t="shared" si="287"/>
        <v/>
      </c>
      <c r="V451" s="94" t="str">
        <f t="shared" si="288"/>
        <v/>
      </c>
      <c r="W451" s="94" t="str">
        <f t="shared" si="269"/>
        <v/>
      </c>
      <c r="X451" s="94" t="str">
        <f t="shared" si="289"/>
        <v/>
      </c>
      <c r="Y451" s="94" t="str">
        <f t="shared" si="290"/>
        <v/>
      </c>
      <c r="Z451" s="94" t="str">
        <f t="shared" si="270"/>
        <v/>
      </c>
      <c r="AA451" s="94" t="str">
        <f t="shared" si="291"/>
        <v/>
      </c>
      <c r="AB451" s="94" t="str">
        <f t="shared" si="292"/>
        <v/>
      </c>
      <c r="AC451" s="94" t="str">
        <f t="shared" si="293"/>
        <v/>
      </c>
      <c r="AD451" s="92" t="str">
        <f t="shared" si="294"/>
        <v/>
      </c>
      <c r="AE451" s="92">
        <f t="shared" si="259"/>
        <v>0</v>
      </c>
      <c r="AF451" s="97" t="str">
        <f t="shared" si="260"/>
        <v/>
      </c>
      <c r="AG451" s="92">
        <f t="shared" si="267"/>
        <v>0</v>
      </c>
      <c r="AH451" s="92">
        <f t="shared" si="261"/>
        <v>0</v>
      </c>
    </row>
    <row r="452" spans="1:34" x14ac:dyDescent="0.25">
      <c r="A452" s="92" t="str">
        <f t="shared" si="271"/>
        <v/>
      </c>
      <c r="B452" s="49">
        <v>821</v>
      </c>
      <c r="C452" s="115" t="s">
        <v>723</v>
      </c>
      <c r="D452" s="94" t="str">
        <f t="shared" si="262"/>
        <v/>
      </c>
      <c r="E452" s="94" t="str">
        <f t="shared" si="272"/>
        <v/>
      </c>
      <c r="F452" s="94" t="str">
        <f t="shared" si="273"/>
        <v/>
      </c>
      <c r="G452" s="94" t="str">
        <f t="shared" si="274"/>
        <v/>
      </c>
      <c r="H452" s="94" t="str">
        <f t="shared" si="275"/>
        <v/>
      </c>
      <c r="I452" s="94" t="str">
        <f t="shared" si="276"/>
        <v/>
      </c>
      <c r="J452" s="94" t="str">
        <f t="shared" si="277"/>
        <v/>
      </c>
      <c r="K452" s="94" t="str">
        <f t="shared" si="278"/>
        <v/>
      </c>
      <c r="L452" s="94" t="str">
        <f t="shared" si="279"/>
        <v/>
      </c>
      <c r="M452" s="94" t="str">
        <f t="shared" si="280"/>
        <v/>
      </c>
      <c r="N452" s="94" t="str">
        <f t="shared" si="281"/>
        <v/>
      </c>
      <c r="O452" s="94" t="str">
        <f t="shared" si="268"/>
        <v/>
      </c>
      <c r="P452" s="94" t="str">
        <f t="shared" si="282"/>
        <v/>
      </c>
      <c r="Q452" s="94" t="str">
        <f t="shared" si="283"/>
        <v/>
      </c>
      <c r="R452" s="94" t="str">
        <f t="shared" si="284"/>
        <v/>
      </c>
      <c r="S452" s="94" t="str">
        <f t="shared" si="285"/>
        <v/>
      </c>
      <c r="T452" s="94" t="str">
        <f t="shared" si="286"/>
        <v/>
      </c>
      <c r="U452" s="94" t="str">
        <f t="shared" si="287"/>
        <v/>
      </c>
      <c r="V452" s="94" t="str">
        <f t="shared" si="288"/>
        <v/>
      </c>
      <c r="W452" s="94" t="str">
        <f t="shared" si="269"/>
        <v/>
      </c>
      <c r="X452" s="94" t="str">
        <f t="shared" si="289"/>
        <v/>
      </c>
      <c r="Y452" s="94" t="str">
        <f t="shared" si="290"/>
        <v/>
      </c>
      <c r="Z452" s="94" t="str">
        <f t="shared" si="270"/>
        <v/>
      </c>
      <c r="AA452" s="94" t="str">
        <f t="shared" si="291"/>
        <v/>
      </c>
      <c r="AB452" s="94" t="str">
        <f t="shared" si="292"/>
        <v/>
      </c>
      <c r="AC452" s="94" t="str">
        <f t="shared" si="293"/>
        <v/>
      </c>
      <c r="AD452" s="92" t="str">
        <f t="shared" si="294"/>
        <v/>
      </c>
      <c r="AE452" s="92">
        <f t="shared" si="259"/>
        <v>0</v>
      </c>
      <c r="AF452" s="97" t="str">
        <f t="shared" si="260"/>
        <v/>
      </c>
      <c r="AG452" s="92">
        <f t="shared" si="267"/>
        <v>0</v>
      </c>
      <c r="AH452" s="92">
        <f t="shared" si="261"/>
        <v>0</v>
      </c>
    </row>
    <row r="453" spans="1:34" x14ac:dyDescent="0.25">
      <c r="A453" s="92" t="str">
        <f t="shared" si="271"/>
        <v/>
      </c>
      <c r="B453" s="49">
        <v>3882</v>
      </c>
      <c r="C453" s="115" t="s">
        <v>725</v>
      </c>
      <c r="D453" s="94" t="str">
        <f t="shared" si="262"/>
        <v/>
      </c>
      <c r="E453" s="94" t="str">
        <f t="shared" si="272"/>
        <v/>
      </c>
      <c r="F453" s="94" t="str">
        <f t="shared" si="273"/>
        <v/>
      </c>
      <c r="G453" s="94" t="str">
        <f t="shared" si="274"/>
        <v/>
      </c>
      <c r="H453" s="94" t="str">
        <f t="shared" si="275"/>
        <v/>
      </c>
      <c r="I453" s="94" t="str">
        <f t="shared" si="276"/>
        <v/>
      </c>
      <c r="J453" s="94" t="str">
        <f t="shared" si="277"/>
        <v/>
      </c>
      <c r="K453" s="94" t="str">
        <f t="shared" si="278"/>
        <v/>
      </c>
      <c r="L453" s="94" t="str">
        <f t="shared" si="279"/>
        <v/>
      </c>
      <c r="M453" s="94" t="str">
        <f t="shared" si="280"/>
        <v/>
      </c>
      <c r="N453" s="94" t="str">
        <f t="shared" si="281"/>
        <v/>
      </c>
      <c r="O453" s="94" t="str">
        <f t="shared" si="268"/>
        <v/>
      </c>
      <c r="P453" s="94" t="str">
        <f t="shared" si="282"/>
        <v/>
      </c>
      <c r="Q453" s="94" t="str">
        <f t="shared" si="283"/>
        <v/>
      </c>
      <c r="R453" s="94" t="str">
        <f t="shared" si="284"/>
        <v/>
      </c>
      <c r="S453" s="94" t="str">
        <f t="shared" si="285"/>
        <v/>
      </c>
      <c r="T453" s="94" t="str">
        <f t="shared" si="286"/>
        <v/>
      </c>
      <c r="U453" s="94" t="str">
        <f t="shared" si="287"/>
        <v/>
      </c>
      <c r="V453" s="94" t="str">
        <f t="shared" si="288"/>
        <v/>
      </c>
      <c r="W453" s="94" t="str">
        <f t="shared" si="269"/>
        <v/>
      </c>
      <c r="X453" s="94" t="str">
        <f t="shared" si="289"/>
        <v/>
      </c>
      <c r="Y453" s="94" t="str">
        <f t="shared" si="290"/>
        <v/>
      </c>
      <c r="Z453" s="94" t="str">
        <f t="shared" si="270"/>
        <v/>
      </c>
      <c r="AA453" s="94" t="str">
        <f t="shared" si="291"/>
        <v/>
      </c>
      <c r="AB453" s="94" t="str">
        <f t="shared" si="292"/>
        <v/>
      </c>
      <c r="AC453" s="94" t="str">
        <f t="shared" si="293"/>
        <v/>
      </c>
      <c r="AD453" s="92" t="str">
        <f t="shared" si="294"/>
        <v/>
      </c>
      <c r="AE453" s="92">
        <f t="shared" si="259"/>
        <v>0</v>
      </c>
      <c r="AF453" s="97" t="str">
        <f t="shared" si="260"/>
        <v/>
      </c>
      <c r="AG453" s="92">
        <f t="shared" si="267"/>
        <v>0</v>
      </c>
      <c r="AH453" s="92">
        <f t="shared" si="261"/>
        <v>0</v>
      </c>
    </row>
    <row r="454" spans="1:34" x14ac:dyDescent="0.25">
      <c r="A454" s="92" t="str">
        <f t="shared" si="271"/>
        <v/>
      </c>
      <c r="B454" s="49">
        <v>2946</v>
      </c>
      <c r="C454" s="115" t="s">
        <v>726</v>
      </c>
      <c r="D454" s="94" t="str">
        <f t="shared" si="262"/>
        <v/>
      </c>
      <c r="E454" s="94" t="str">
        <f t="shared" si="272"/>
        <v/>
      </c>
      <c r="F454" s="94" t="str">
        <f t="shared" si="273"/>
        <v/>
      </c>
      <c r="G454" s="94" t="str">
        <f t="shared" si="274"/>
        <v/>
      </c>
      <c r="H454" s="94" t="str">
        <f t="shared" si="275"/>
        <v/>
      </c>
      <c r="I454" s="94" t="str">
        <f t="shared" si="276"/>
        <v/>
      </c>
      <c r="J454" s="94" t="str">
        <f t="shared" si="277"/>
        <v/>
      </c>
      <c r="K454" s="94" t="str">
        <f t="shared" si="278"/>
        <v/>
      </c>
      <c r="L454" s="94" t="str">
        <f t="shared" si="279"/>
        <v/>
      </c>
      <c r="M454" s="94" t="str">
        <f t="shared" si="280"/>
        <v/>
      </c>
      <c r="N454" s="94" t="str">
        <f t="shared" si="281"/>
        <v/>
      </c>
      <c r="O454" s="94" t="str">
        <f t="shared" si="268"/>
        <v/>
      </c>
      <c r="P454" s="94" t="str">
        <f t="shared" si="282"/>
        <v/>
      </c>
      <c r="Q454" s="94" t="str">
        <f t="shared" si="283"/>
        <v/>
      </c>
      <c r="R454" s="94" t="str">
        <f t="shared" si="284"/>
        <v/>
      </c>
      <c r="S454" s="94" t="str">
        <f t="shared" si="285"/>
        <v/>
      </c>
      <c r="T454" s="94" t="str">
        <f t="shared" si="286"/>
        <v/>
      </c>
      <c r="U454" s="94" t="str">
        <f t="shared" si="287"/>
        <v/>
      </c>
      <c r="V454" s="94" t="str">
        <f t="shared" si="288"/>
        <v/>
      </c>
      <c r="W454" s="94" t="str">
        <f t="shared" si="269"/>
        <v/>
      </c>
      <c r="X454" s="94" t="str">
        <f t="shared" si="289"/>
        <v/>
      </c>
      <c r="Y454" s="94" t="str">
        <f t="shared" si="290"/>
        <v/>
      </c>
      <c r="Z454" s="94" t="str">
        <f t="shared" si="270"/>
        <v/>
      </c>
      <c r="AA454" s="94" t="str">
        <f t="shared" si="291"/>
        <v/>
      </c>
      <c r="AB454" s="94" t="str">
        <f t="shared" si="292"/>
        <v/>
      </c>
      <c r="AC454" s="94" t="str">
        <f t="shared" si="293"/>
        <v/>
      </c>
      <c r="AD454" s="92" t="str">
        <f t="shared" si="294"/>
        <v/>
      </c>
      <c r="AE454" s="92">
        <f t="shared" ref="AE454:AE486" si="295">IF(B454&lt;&gt;"",COUNT(D454:AC454),"")</f>
        <v>0</v>
      </c>
      <c r="AF454" s="97" t="str">
        <f t="shared" ref="AF454:AF486" si="296">IFERROR(((AG454*2)+(AH454*1))/(AE454*2),"")</f>
        <v/>
      </c>
      <c r="AG454" s="92">
        <f t="shared" si="267"/>
        <v>0</v>
      </c>
      <c r="AH454" s="92">
        <f t="shared" ref="AH454:AH486" si="297">IF(B454&lt;&gt;"",COUNTIF(D454:AC454,"=1"),"")</f>
        <v>0</v>
      </c>
    </row>
    <row r="455" spans="1:34" x14ac:dyDescent="0.25">
      <c r="A455" s="92" t="str">
        <f t="shared" si="271"/>
        <v/>
      </c>
      <c r="B455" s="49">
        <v>3628</v>
      </c>
      <c r="C455" s="115" t="s">
        <v>727</v>
      </c>
      <c r="D455" s="94" t="str">
        <f t="shared" si="262"/>
        <v/>
      </c>
      <c r="E455" s="94" t="str">
        <f t="shared" si="272"/>
        <v/>
      </c>
      <c r="F455" s="94" t="str">
        <f t="shared" si="273"/>
        <v/>
      </c>
      <c r="G455" s="94" t="str">
        <f t="shared" si="274"/>
        <v/>
      </c>
      <c r="H455" s="94" t="str">
        <f t="shared" si="275"/>
        <v/>
      </c>
      <c r="I455" s="94" t="str">
        <f t="shared" si="276"/>
        <v/>
      </c>
      <c r="J455" s="94" t="str">
        <f t="shared" si="277"/>
        <v/>
      </c>
      <c r="K455" s="94" t="str">
        <f t="shared" si="278"/>
        <v/>
      </c>
      <c r="L455" s="94" t="str">
        <f t="shared" si="279"/>
        <v/>
      </c>
      <c r="M455" s="94" t="str">
        <f t="shared" si="280"/>
        <v/>
      </c>
      <c r="N455" s="94" t="str">
        <f t="shared" si="281"/>
        <v/>
      </c>
      <c r="O455" s="94" t="str">
        <f t="shared" si="268"/>
        <v/>
      </c>
      <c r="P455" s="94" t="str">
        <f t="shared" si="282"/>
        <v/>
      </c>
      <c r="Q455" s="94" t="str">
        <f t="shared" si="283"/>
        <v/>
      </c>
      <c r="R455" s="94" t="str">
        <f t="shared" si="284"/>
        <v/>
      </c>
      <c r="S455" s="94" t="str">
        <f t="shared" si="285"/>
        <v/>
      </c>
      <c r="T455" s="94" t="str">
        <f t="shared" si="286"/>
        <v/>
      </c>
      <c r="U455" s="94" t="str">
        <f t="shared" si="287"/>
        <v/>
      </c>
      <c r="V455" s="94" t="str">
        <f t="shared" si="288"/>
        <v/>
      </c>
      <c r="W455" s="94" t="str">
        <f t="shared" si="269"/>
        <v/>
      </c>
      <c r="X455" s="94" t="str">
        <f t="shared" si="289"/>
        <v/>
      </c>
      <c r="Y455" s="94" t="str">
        <f t="shared" si="290"/>
        <v/>
      </c>
      <c r="Z455" s="94" t="str">
        <f t="shared" si="270"/>
        <v/>
      </c>
      <c r="AA455" s="94" t="str">
        <f t="shared" si="291"/>
        <v/>
      </c>
      <c r="AB455" s="94" t="str">
        <f t="shared" si="292"/>
        <v/>
      </c>
      <c r="AC455" s="94" t="str">
        <f t="shared" si="293"/>
        <v/>
      </c>
      <c r="AD455" s="92" t="str">
        <f t="shared" si="294"/>
        <v/>
      </c>
      <c r="AE455" s="92">
        <f t="shared" si="295"/>
        <v>0</v>
      </c>
      <c r="AF455" s="97" t="str">
        <f t="shared" si="296"/>
        <v/>
      </c>
      <c r="AG455" s="92">
        <f t="shared" si="267"/>
        <v>0</v>
      </c>
      <c r="AH455" s="92">
        <f t="shared" si="297"/>
        <v>0</v>
      </c>
    </row>
    <row r="456" spans="1:34" x14ac:dyDescent="0.25">
      <c r="A456" s="92" t="str">
        <f t="shared" si="271"/>
        <v/>
      </c>
      <c r="B456" s="49">
        <v>8671</v>
      </c>
      <c r="C456" s="115" t="s">
        <v>728</v>
      </c>
      <c r="D456" s="94" t="str">
        <f t="shared" si="262"/>
        <v/>
      </c>
      <c r="E456" s="94" t="str">
        <f t="shared" si="272"/>
        <v/>
      </c>
      <c r="F456" s="94" t="str">
        <f t="shared" si="273"/>
        <v/>
      </c>
      <c r="G456" s="94" t="str">
        <f t="shared" si="274"/>
        <v/>
      </c>
      <c r="H456" s="94" t="str">
        <f t="shared" si="275"/>
        <v/>
      </c>
      <c r="I456" s="94" t="str">
        <f t="shared" si="276"/>
        <v/>
      </c>
      <c r="J456" s="94" t="str">
        <f t="shared" si="277"/>
        <v/>
      </c>
      <c r="K456" s="94" t="str">
        <f t="shared" si="278"/>
        <v/>
      </c>
      <c r="L456" s="94" t="str">
        <f t="shared" si="279"/>
        <v/>
      </c>
      <c r="M456" s="94" t="str">
        <f t="shared" si="280"/>
        <v/>
      </c>
      <c r="N456" s="94" t="str">
        <f t="shared" si="281"/>
        <v/>
      </c>
      <c r="O456" s="94" t="str">
        <f t="shared" si="268"/>
        <v/>
      </c>
      <c r="P456" s="94" t="str">
        <f t="shared" si="282"/>
        <v/>
      </c>
      <c r="Q456" s="94" t="str">
        <f t="shared" si="283"/>
        <v/>
      </c>
      <c r="R456" s="94" t="str">
        <f t="shared" si="284"/>
        <v/>
      </c>
      <c r="S456" s="94" t="str">
        <f t="shared" si="285"/>
        <v/>
      </c>
      <c r="T456" s="94" t="str">
        <f t="shared" si="286"/>
        <v/>
      </c>
      <c r="U456" s="94" t="str">
        <f t="shared" si="287"/>
        <v/>
      </c>
      <c r="V456" s="94" t="str">
        <f t="shared" si="288"/>
        <v/>
      </c>
      <c r="W456" s="94" t="str">
        <f t="shared" si="269"/>
        <v/>
      </c>
      <c r="X456" s="94" t="str">
        <f t="shared" si="289"/>
        <v/>
      </c>
      <c r="Y456" s="94" t="str">
        <f t="shared" si="290"/>
        <v/>
      </c>
      <c r="Z456" s="94" t="str">
        <f t="shared" si="270"/>
        <v/>
      </c>
      <c r="AA456" s="94" t="str">
        <f t="shared" si="291"/>
        <v/>
      </c>
      <c r="AB456" s="94" t="str">
        <f t="shared" si="292"/>
        <v/>
      </c>
      <c r="AC456" s="94" t="str">
        <f t="shared" si="293"/>
        <v/>
      </c>
      <c r="AD456" s="92" t="str">
        <f t="shared" si="294"/>
        <v/>
      </c>
      <c r="AE456" s="92">
        <f t="shared" si="295"/>
        <v>0</v>
      </c>
      <c r="AF456" s="97" t="str">
        <f t="shared" si="296"/>
        <v/>
      </c>
      <c r="AG456" s="92">
        <f t="shared" si="267"/>
        <v>0</v>
      </c>
      <c r="AH456" s="92">
        <f t="shared" si="297"/>
        <v>0</v>
      </c>
    </row>
    <row r="457" spans="1:34" x14ac:dyDescent="0.25">
      <c r="A457" s="92" t="str">
        <f t="shared" si="271"/>
        <v/>
      </c>
      <c r="B457" s="49">
        <v>3141</v>
      </c>
      <c r="C457" s="115" t="s">
        <v>729</v>
      </c>
      <c r="D457" s="94" t="str">
        <f t="shared" si="262"/>
        <v/>
      </c>
      <c r="E457" s="94" t="str">
        <f t="shared" si="272"/>
        <v/>
      </c>
      <c r="F457" s="94" t="str">
        <f t="shared" si="273"/>
        <v/>
      </c>
      <c r="G457" s="94" t="str">
        <f t="shared" si="274"/>
        <v/>
      </c>
      <c r="H457" s="94" t="str">
        <f t="shared" si="275"/>
        <v/>
      </c>
      <c r="I457" s="94" t="str">
        <f t="shared" si="276"/>
        <v/>
      </c>
      <c r="J457" s="94" t="str">
        <f t="shared" si="277"/>
        <v/>
      </c>
      <c r="K457" s="94" t="str">
        <f t="shared" si="278"/>
        <v/>
      </c>
      <c r="L457" s="94" t="str">
        <f t="shared" si="279"/>
        <v/>
      </c>
      <c r="M457" s="94" t="str">
        <f t="shared" si="280"/>
        <v/>
      </c>
      <c r="N457" s="94" t="str">
        <f t="shared" si="281"/>
        <v/>
      </c>
      <c r="O457" s="94" t="str">
        <f t="shared" si="268"/>
        <v/>
      </c>
      <c r="P457" s="94" t="str">
        <f t="shared" si="282"/>
        <v/>
      </c>
      <c r="Q457" s="94" t="str">
        <f t="shared" si="283"/>
        <v/>
      </c>
      <c r="R457" s="94" t="str">
        <f t="shared" si="284"/>
        <v/>
      </c>
      <c r="S457" s="94" t="str">
        <f t="shared" si="285"/>
        <v/>
      </c>
      <c r="T457" s="94" t="str">
        <f t="shared" si="286"/>
        <v/>
      </c>
      <c r="U457" s="94" t="str">
        <f t="shared" si="287"/>
        <v/>
      </c>
      <c r="V457" s="94" t="str">
        <f t="shared" si="288"/>
        <v/>
      </c>
      <c r="W457" s="94" t="str">
        <f t="shared" si="269"/>
        <v/>
      </c>
      <c r="X457" s="94" t="str">
        <f t="shared" si="289"/>
        <v/>
      </c>
      <c r="Y457" s="94" t="str">
        <f t="shared" si="290"/>
        <v/>
      </c>
      <c r="Z457" s="94" t="str">
        <f t="shared" si="270"/>
        <v/>
      </c>
      <c r="AA457" s="94" t="str">
        <f t="shared" si="291"/>
        <v/>
      </c>
      <c r="AB457" s="94" t="str">
        <f t="shared" si="292"/>
        <v/>
      </c>
      <c r="AC457" s="94" t="str">
        <f t="shared" si="293"/>
        <v/>
      </c>
      <c r="AD457" s="92" t="str">
        <f t="shared" si="294"/>
        <v/>
      </c>
      <c r="AE457" s="92">
        <f t="shared" si="295"/>
        <v>0</v>
      </c>
      <c r="AF457" s="97" t="str">
        <f t="shared" si="296"/>
        <v/>
      </c>
      <c r="AG457" s="92">
        <f t="shared" si="267"/>
        <v>0</v>
      </c>
      <c r="AH457" s="92">
        <f t="shared" si="297"/>
        <v>0</v>
      </c>
    </row>
    <row r="458" spans="1:34" x14ac:dyDescent="0.25">
      <c r="A458" s="92" t="str">
        <f t="shared" si="271"/>
        <v/>
      </c>
      <c r="B458" s="49">
        <v>3370</v>
      </c>
      <c r="C458" s="115" t="s">
        <v>731</v>
      </c>
      <c r="D458" s="94" t="str">
        <f t="shared" si="262"/>
        <v/>
      </c>
      <c r="E458" s="94" t="str">
        <f t="shared" si="272"/>
        <v/>
      </c>
      <c r="F458" s="94" t="str">
        <f t="shared" si="273"/>
        <v/>
      </c>
      <c r="G458" s="94" t="str">
        <f t="shared" si="274"/>
        <v/>
      </c>
      <c r="H458" s="94" t="str">
        <f t="shared" si="275"/>
        <v/>
      </c>
      <c r="I458" s="94" t="str">
        <f t="shared" si="276"/>
        <v/>
      </c>
      <c r="J458" s="94" t="str">
        <f t="shared" si="277"/>
        <v/>
      </c>
      <c r="K458" s="94" t="str">
        <f t="shared" si="278"/>
        <v/>
      </c>
      <c r="L458" s="94" t="str">
        <f t="shared" si="279"/>
        <v/>
      </c>
      <c r="M458" s="94" t="str">
        <f t="shared" si="280"/>
        <v/>
      </c>
      <c r="N458" s="94" t="str">
        <f t="shared" si="281"/>
        <v/>
      </c>
      <c r="O458" s="94" t="str">
        <f t="shared" si="268"/>
        <v/>
      </c>
      <c r="P458" s="94" t="str">
        <f t="shared" si="282"/>
        <v/>
      </c>
      <c r="Q458" s="94" t="str">
        <f t="shared" si="283"/>
        <v/>
      </c>
      <c r="R458" s="94" t="str">
        <f t="shared" si="284"/>
        <v/>
      </c>
      <c r="S458" s="94" t="str">
        <f t="shared" si="285"/>
        <v/>
      </c>
      <c r="T458" s="94" t="str">
        <f t="shared" si="286"/>
        <v/>
      </c>
      <c r="U458" s="94" t="str">
        <f t="shared" si="287"/>
        <v/>
      </c>
      <c r="V458" s="94" t="str">
        <f t="shared" si="288"/>
        <v/>
      </c>
      <c r="W458" s="94" t="str">
        <f t="shared" si="269"/>
        <v/>
      </c>
      <c r="X458" s="94" t="str">
        <f t="shared" si="289"/>
        <v/>
      </c>
      <c r="Y458" s="94" t="str">
        <f t="shared" si="290"/>
        <v/>
      </c>
      <c r="Z458" s="94" t="str">
        <f t="shared" si="270"/>
        <v/>
      </c>
      <c r="AA458" s="94" t="str">
        <f t="shared" si="291"/>
        <v/>
      </c>
      <c r="AB458" s="94" t="str">
        <f t="shared" si="292"/>
        <v/>
      </c>
      <c r="AC458" s="94" t="str">
        <f t="shared" si="293"/>
        <v/>
      </c>
      <c r="AD458" s="92" t="str">
        <f t="shared" si="294"/>
        <v/>
      </c>
      <c r="AE458" s="92">
        <f t="shared" si="295"/>
        <v>0</v>
      </c>
      <c r="AF458" s="97" t="str">
        <f t="shared" si="296"/>
        <v/>
      </c>
      <c r="AG458" s="92">
        <f t="shared" si="267"/>
        <v>0</v>
      </c>
      <c r="AH458" s="92">
        <f t="shared" si="297"/>
        <v>0</v>
      </c>
    </row>
    <row r="459" spans="1:34" x14ac:dyDescent="0.25">
      <c r="A459" s="92" t="str">
        <f t="shared" si="271"/>
        <v/>
      </c>
      <c r="B459" s="49">
        <v>2301</v>
      </c>
      <c r="C459" s="115" t="s">
        <v>732</v>
      </c>
      <c r="D459" s="94" t="str">
        <f t="shared" si="262"/>
        <v/>
      </c>
      <c r="E459" s="94" t="str">
        <f t="shared" si="272"/>
        <v/>
      </c>
      <c r="F459" s="94" t="str">
        <f t="shared" si="273"/>
        <v/>
      </c>
      <c r="G459" s="94" t="str">
        <f t="shared" si="274"/>
        <v/>
      </c>
      <c r="H459" s="94" t="str">
        <f t="shared" si="275"/>
        <v/>
      </c>
      <c r="I459" s="94" t="str">
        <f t="shared" si="276"/>
        <v/>
      </c>
      <c r="J459" s="94" t="str">
        <f t="shared" si="277"/>
        <v/>
      </c>
      <c r="K459" s="94" t="str">
        <f t="shared" si="278"/>
        <v/>
      </c>
      <c r="L459" s="94" t="str">
        <f t="shared" si="279"/>
        <v/>
      </c>
      <c r="M459" s="94" t="str">
        <f t="shared" si="280"/>
        <v/>
      </c>
      <c r="N459" s="94" t="str">
        <f t="shared" si="281"/>
        <v/>
      </c>
      <c r="O459" s="94" t="str">
        <f t="shared" si="268"/>
        <v/>
      </c>
      <c r="P459" s="94" t="str">
        <f t="shared" si="282"/>
        <v/>
      </c>
      <c r="Q459" s="94" t="str">
        <f t="shared" si="283"/>
        <v/>
      </c>
      <c r="R459" s="94" t="str">
        <f t="shared" si="284"/>
        <v/>
      </c>
      <c r="S459" s="94" t="str">
        <f t="shared" si="285"/>
        <v/>
      </c>
      <c r="T459" s="94" t="str">
        <f t="shared" si="286"/>
        <v/>
      </c>
      <c r="U459" s="94" t="str">
        <f t="shared" si="287"/>
        <v/>
      </c>
      <c r="V459" s="94" t="str">
        <f t="shared" si="288"/>
        <v/>
      </c>
      <c r="W459" s="94" t="str">
        <f t="shared" si="269"/>
        <v/>
      </c>
      <c r="X459" s="94" t="str">
        <f t="shared" si="289"/>
        <v/>
      </c>
      <c r="Y459" s="94" t="str">
        <f t="shared" si="290"/>
        <v/>
      </c>
      <c r="Z459" s="94" t="str">
        <f t="shared" si="270"/>
        <v/>
      </c>
      <c r="AA459" s="94" t="str">
        <f t="shared" si="291"/>
        <v/>
      </c>
      <c r="AB459" s="94" t="str">
        <f t="shared" si="292"/>
        <v/>
      </c>
      <c r="AC459" s="94" t="str">
        <f t="shared" si="293"/>
        <v/>
      </c>
      <c r="AD459" s="92" t="str">
        <f t="shared" si="294"/>
        <v/>
      </c>
      <c r="AE459" s="92">
        <f t="shared" si="295"/>
        <v>0</v>
      </c>
      <c r="AF459" s="97" t="str">
        <f t="shared" si="296"/>
        <v/>
      </c>
      <c r="AG459" s="92">
        <f t="shared" si="267"/>
        <v>0</v>
      </c>
      <c r="AH459" s="92">
        <f t="shared" si="297"/>
        <v>0</v>
      </c>
    </row>
    <row r="460" spans="1:34" x14ac:dyDescent="0.25">
      <c r="A460" s="92" t="str">
        <f t="shared" si="271"/>
        <v/>
      </c>
      <c r="B460" s="49">
        <v>2657</v>
      </c>
      <c r="C460" s="115" t="s">
        <v>733</v>
      </c>
      <c r="D460" s="94" t="str">
        <f t="shared" ref="D460:D523" si="298">IFERROR(VLOOKUP($B460,_1aw1,2,FALSE),"")</f>
        <v/>
      </c>
      <c r="E460" s="94" t="str">
        <f t="shared" si="272"/>
        <v/>
      </c>
      <c r="F460" s="94" t="str">
        <f t="shared" si="273"/>
        <v/>
      </c>
      <c r="G460" s="94" t="str">
        <f t="shared" si="274"/>
        <v/>
      </c>
      <c r="H460" s="94" t="str">
        <f t="shared" si="275"/>
        <v/>
      </c>
      <c r="I460" s="94" t="str">
        <f t="shared" si="276"/>
        <v/>
      </c>
      <c r="J460" s="94" t="str">
        <f t="shared" si="277"/>
        <v/>
      </c>
      <c r="K460" s="94" t="str">
        <f t="shared" si="278"/>
        <v/>
      </c>
      <c r="L460" s="94" t="str">
        <f t="shared" si="279"/>
        <v/>
      </c>
      <c r="M460" s="94" t="str">
        <f t="shared" si="280"/>
        <v/>
      </c>
      <c r="N460" s="94" t="str">
        <f t="shared" si="281"/>
        <v/>
      </c>
      <c r="O460" s="94" t="str">
        <f t="shared" si="268"/>
        <v/>
      </c>
      <c r="P460" s="94" t="str">
        <f t="shared" si="282"/>
        <v/>
      </c>
      <c r="Q460" s="94" t="str">
        <f t="shared" si="283"/>
        <v/>
      </c>
      <c r="R460" s="94" t="str">
        <f t="shared" si="284"/>
        <v/>
      </c>
      <c r="S460" s="94" t="str">
        <f t="shared" si="285"/>
        <v/>
      </c>
      <c r="T460" s="94" t="str">
        <f t="shared" si="286"/>
        <v/>
      </c>
      <c r="U460" s="94" t="str">
        <f t="shared" si="287"/>
        <v/>
      </c>
      <c r="V460" s="94" t="str">
        <f t="shared" si="288"/>
        <v/>
      </c>
      <c r="W460" s="94" t="str">
        <f t="shared" si="269"/>
        <v/>
      </c>
      <c r="X460" s="94" t="str">
        <f t="shared" si="289"/>
        <v/>
      </c>
      <c r="Y460" s="94" t="str">
        <f t="shared" si="290"/>
        <v/>
      </c>
      <c r="Z460" s="94" t="str">
        <f t="shared" si="270"/>
        <v/>
      </c>
      <c r="AA460" s="94" t="str">
        <f t="shared" si="291"/>
        <v/>
      </c>
      <c r="AB460" s="94" t="str">
        <f t="shared" si="292"/>
        <v/>
      </c>
      <c r="AC460" s="94" t="str">
        <f t="shared" si="293"/>
        <v/>
      </c>
      <c r="AD460" s="92" t="str">
        <f t="shared" si="294"/>
        <v/>
      </c>
      <c r="AE460" s="92">
        <f t="shared" si="295"/>
        <v>0</v>
      </c>
      <c r="AF460" s="97" t="str">
        <f t="shared" si="296"/>
        <v/>
      </c>
      <c r="AG460" s="92">
        <f t="shared" ref="AG460:AG486" si="299">IF(B460&lt;&gt;"",COUNTIF(D460:AC460,"=2"),"")</f>
        <v>0</v>
      </c>
      <c r="AH460" s="92">
        <f t="shared" si="297"/>
        <v>0</v>
      </c>
    </row>
    <row r="461" spans="1:34" x14ac:dyDescent="0.25">
      <c r="A461" s="92" t="str">
        <f t="shared" si="271"/>
        <v/>
      </c>
      <c r="B461" s="49">
        <v>7226</v>
      </c>
      <c r="C461" s="115" t="s">
        <v>734</v>
      </c>
      <c r="D461" s="94" t="str">
        <f t="shared" si="298"/>
        <v/>
      </c>
      <c r="E461" s="94" t="str">
        <f t="shared" si="272"/>
        <v/>
      </c>
      <c r="F461" s="94" t="str">
        <f t="shared" si="273"/>
        <v/>
      </c>
      <c r="G461" s="94" t="str">
        <f t="shared" si="274"/>
        <v/>
      </c>
      <c r="H461" s="94" t="str">
        <f t="shared" si="275"/>
        <v/>
      </c>
      <c r="I461" s="94" t="str">
        <f t="shared" si="276"/>
        <v/>
      </c>
      <c r="J461" s="94" t="str">
        <f t="shared" si="277"/>
        <v/>
      </c>
      <c r="K461" s="94" t="str">
        <f t="shared" si="278"/>
        <v/>
      </c>
      <c r="L461" s="94" t="str">
        <f t="shared" si="279"/>
        <v/>
      </c>
      <c r="M461" s="94" t="str">
        <f t="shared" si="280"/>
        <v/>
      </c>
      <c r="N461" s="94" t="str">
        <f t="shared" si="281"/>
        <v/>
      </c>
      <c r="O461" s="94" t="str">
        <f t="shared" si="268"/>
        <v/>
      </c>
      <c r="P461" s="94" t="str">
        <f t="shared" si="282"/>
        <v/>
      </c>
      <c r="Q461" s="94" t="str">
        <f t="shared" si="283"/>
        <v/>
      </c>
      <c r="R461" s="94" t="str">
        <f t="shared" si="284"/>
        <v/>
      </c>
      <c r="S461" s="94" t="str">
        <f t="shared" si="285"/>
        <v/>
      </c>
      <c r="T461" s="94" t="str">
        <f t="shared" si="286"/>
        <v/>
      </c>
      <c r="U461" s="94" t="str">
        <f t="shared" si="287"/>
        <v/>
      </c>
      <c r="V461" s="94" t="str">
        <f t="shared" si="288"/>
        <v/>
      </c>
      <c r="W461" s="94" t="str">
        <f t="shared" si="269"/>
        <v/>
      </c>
      <c r="X461" s="94" t="str">
        <f t="shared" si="289"/>
        <v/>
      </c>
      <c r="Y461" s="94" t="str">
        <f t="shared" si="290"/>
        <v/>
      </c>
      <c r="Z461" s="94" t="str">
        <f t="shared" si="270"/>
        <v/>
      </c>
      <c r="AA461" s="94" t="str">
        <f t="shared" si="291"/>
        <v/>
      </c>
      <c r="AB461" s="94" t="str">
        <f t="shared" si="292"/>
        <v/>
      </c>
      <c r="AC461" s="94" t="str">
        <f t="shared" si="293"/>
        <v/>
      </c>
      <c r="AD461" s="92" t="str">
        <f t="shared" si="294"/>
        <v/>
      </c>
      <c r="AE461" s="92">
        <f t="shared" si="295"/>
        <v>0</v>
      </c>
      <c r="AF461" s="97" t="str">
        <f t="shared" si="296"/>
        <v/>
      </c>
      <c r="AG461" s="92">
        <f t="shared" si="299"/>
        <v>0</v>
      </c>
      <c r="AH461" s="92">
        <f t="shared" si="297"/>
        <v>0</v>
      </c>
    </row>
    <row r="462" spans="1:34" x14ac:dyDescent="0.25">
      <c r="A462" s="92" t="str">
        <f t="shared" si="271"/>
        <v/>
      </c>
      <c r="B462" s="49">
        <v>3918</v>
      </c>
      <c r="C462" s="115" t="s">
        <v>736</v>
      </c>
      <c r="D462" s="94" t="str">
        <f t="shared" si="298"/>
        <v/>
      </c>
      <c r="E462" s="94" t="str">
        <f t="shared" si="272"/>
        <v/>
      </c>
      <c r="F462" s="94" t="str">
        <f t="shared" si="273"/>
        <v/>
      </c>
      <c r="G462" s="94" t="str">
        <f t="shared" si="274"/>
        <v/>
      </c>
      <c r="H462" s="94" t="str">
        <f t="shared" si="275"/>
        <v/>
      </c>
      <c r="I462" s="94" t="str">
        <f t="shared" si="276"/>
        <v/>
      </c>
      <c r="J462" s="94" t="str">
        <f t="shared" si="277"/>
        <v/>
      </c>
      <c r="K462" s="94" t="str">
        <f t="shared" si="278"/>
        <v/>
      </c>
      <c r="L462" s="94" t="str">
        <f t="shared" si="279"/>
        <v/>
      </c>
      <c r="M462" s="94" t="str">
        <f t="shared" si="280"/>
        <v/>
      </c>
      <c r="N462" s="94" t="str">
        <f t="shared" si="281"/>
        <v/>
      </c>
      <c r="O462" s="94" t="str">
        <f t="shared" si="268"/>
        <v/>
      </c>
      <c r="P462" s="94" t="str">
        <f t="shared" si="282"/>
        <v/>
      </c>
      <c r="Q462" s="94" t="str">
        <f t="shared" si="283"/>
        <v/>
      </c>
      <c r="R462" s="94" t="str">
        <f t="shared" si="284"/>
        <v/>
      </c>
      <c r="S462" s="94" t="str">
        <f t="shared" si="285"/>
        <v/>
      </c>
      <c r="T462" s="94" t="str">
        <f t="shared" si="286"/>
        <v/>
      </c>
      <c r="U462" s="94" t="str">
        <f t="shared" si="287"/>
        <v/>
      </c>
      <c r="V462" s="94" t="str">
        <f t="shared" si="288"/>
        <v/>
      </c>
      <c r="W462" s="94" t="str">
        <f t="shared" si="269"/>
        <v/>
      </c>
      <c r="X462" s="94" t="str">
        <f t="shared" si="289"/>
        <v/>
      </c>
      <c r="Y462" s="94" t="str">
        <f t="shared" si="290"/>
        <v/>
      </c>
      <c r="Z462" s="94" t="str">
        <f t="shared" si="270"/>
        <v/>
      </c>
      <c r="AA462" s="94" t="str">
        <f t="shared" si="291"/>
        <v/>
      </c>
      <c r="AB462" s="94" t="str">
        <f t="shared" si="292"/>
        <v/>
      </c>
      <c r="AC462" s="94" t="str">
        <f t="shared" si="293"/>
        <v/>
      </c>
      <c r="AD462" s="92" t="str">
        <f t="shared" si="294"/>
        <v/>
      </c>
      <c r="AE462" s="92">
        <f t="shared" si="295"/>
        <v>0</v>
      </c>
      <c r="AF462" s="97" t="str">
        <f t="shared" si="296"/>
        <v/>
      </c>
      <c r="AG462" s="92">
        <f t="shared" si="299"/>
        <v>0</v>
      </c>
      <c r="AH462" s="92">
        <f t="shared" si="297"/>
        <v>0</v>
      </c>
    </row>
    <row r="463" spans="1:34" x14ac:dyDescent="0.25">
      <c r="A463" s="92" t="str">
        <f t="shared" si="271"/>
        <v/>
      </c>
      <c r="B463" s="49">
        <v>3038</v>
      </c>
      <c r="C463" s="115" t="s">
        <v>737</v>
      </c>
      <c r="D463" s="94" t="str">
        <f t="shared" si="298"/>
        <v/>
      </c>
      <c r="E463" s="94" t="str">
        <f t="shared" si="272"/>
        <v/>
      </c>
      <c r="F463" s="94" t="str">
        <f t="shared" si="273"/>
        <v/>
      </c>
      <c r="G463" s="94" t="str">
        <f t="shared" si="274"/>
        <v/>
      </c>
      <c r="H463" s="94" t="str">
        <f t="shared" si="275"/>
        <v/>
      </c>
      <c r="I463" s="94" t="str">
        <f t="shared" si="276"/>
        <v/>
      </c>
      <c r="J463" s="94" t="str">
        <f t="shared" si="277"/>
        <v/>
      </c>
      <c r="K463" s="94" t="str">
        <f t="shared" si="278"/>
        <v/>
      </c>
      <c r="L463" s="94" t="str">
        <f t="shared" si="279"/>
        <v/>
      </c>
      <c r="M463" s="94" t="str">
        <f t="shared" si="280"/>
        <v/>
      </c>
      <c r="N463" s="94" t="str">
        <f t="shared" si="281"/>
        <v/>
      </c>
      <c r="O463" s="94" t="str">
        <f t="shared" si="268"/>
        <v/>
      </c>
      <c r="P463" s="94" t="str">
        <f t="shared" si="282"/>
        <v/>
      </c>
      <c r="Q463" s="94" t="str">
        <f t="shared" si="283"/>
        <v/>
      </c>
      <c r="R463" s="94" t="str">
        <f t="shared" si="284"/>
        <v/>
      </c>
      <c r="S463" s="94" t="str">
        <f t="shared" si="285"/>
        <v/>
      </c>
      <c r="T463" s="94" t="str">
        <f t="shared" si="286"/>
        <v/>
      </c>
      <c r="U463" s="94" t="str">
        <f t="shared" si="287"/>
        <v/>
      </c>
      <c r="V463" s="94" t="str">
        <f t="shared" si="288"/>
        <v/>
      </c>
      <c r="W463" s="94" t="str">
        <f t="shared" si="269"/>
        <v/>
      </c>
      <c r="X463" s="94" t="str">
        <f t="shared" si="289"/>
        <v/>
      </c>
      <c r="Y463" s="94" t="str">
        <f t="shared" si="290"/>
        <v/>
      </c>
      <c r="Z463" s="94" t="str">
        <f t="shared" si="270"/>
        <v/>
      </c>
      <c r="AA463" s="94" t="str">
        <f t="shared" si="291"/>
        <v/>
      </c>
      <c r="AB463" s="94" t="str">
        <f t="shared" si="292"/>
        <v/>
      </c>
      <c r="AC463" s="94" t="str">
        <f t="shared" si="293"/>
        <v/>
      </c>
      <c r="AD463" s="92" t="str">
        <f t="shared" si="294"/>
        <v/>
      </c>
      <c r="AE463" s="92">
        <f t="shared" si="295"/>
        <v>0</v>
      </c>
      <c r="AF463" s="97" t="str">
        <f t="shared" si="296"/>
        <v/>
      </c>
      <c r="AG463" s="92">
        <f t="shared" si="299"/>
        <v>0</v>
      </c>
      <c r="AH463" s="92">
        <f t="shared" si="297"/>
        <v>0</v>
      </c>
    </row>
    <row r="464" spans="1:34" x14ac:dyDescent="0.25">
      <c r="A464" s="92" t="str">
        <f t="shared" si="271"/>
        <v/>
      </c>
      <c r="B464" s="49">
        <v>1699</v>
      </c>
      <c r="C464" s="115" t="s">
        <v>738</v>
      </c>
      <c r="D464" s="94" t="str">
        <f t="shared" si="298"/>
        <v/>
      </c>
      <c r="E464" s="94" t="str">
        <f t="shared" si="272"/>
        <v/>
      </c>
      <c r="F464" s="94" t="str">
        <f t="shared" si="273"/>
        <v/>
      </c>
      <c r="G464" s="94" t="str">
        <f t="shared" si="274"/>
        <v/>
      </c>
      <c r="H464" s="94" t="str">
        <f t="shared" si="275"/>
        <v/>
      </c>
      <c r="I464" s="94" t="str">
        <f t="shared" si="276"/>
        <v/>
      </c>
      <c r="J464" s="94" t="str">
        <f t="shared" si="277"/>
        <v/>
      </c>
      <c r="K464" s="94" t="str">
        <f t="shared" si="278"/>
        <v/>
      </c>
      <c r="L464" s="94" t="str">
        <f t="shared" si="279"/>
        <v/>
      </c>
      <c r="M464" s="94" t="str">
        <f t="shared" si="280"/>
        <v/>
      </c>
      <c r="N464" s="94" t="str">
        <f t="shared" si="281"/>
        <v/>
      </c>
      <c r="O464" s="94" t="str">
        <f t="shared" si="268"/>
        <v/>
      </c>
      <c r="P464" s="94" t="str">
        <f t="shared" si="282"/>
        <v/>
      </c>
      <c r="Q464" s="94" t="str">
        <f t="shared" si="283"/>
        <v/>
      </c>
      <c r="R464" s="94" t="str">
        <f t="shared" si="284"/>
        <v/>
      </c>
      <c r="S464" s="94" t="str">
        <f t="shared" si="285"/>
        <v/>
      </c>
      <c r="T464" s="94" t="str">
        <f t="shared" si="286"/>
        <v/>
      </c>
      <c r="U464" s="94" t="str">
        <f t="shared" si="287"/>
        <v/>
      </c>
      <c r="V464" s="94" t="str">
        <f t="shared" si="288"/>
        <v/>
      </c>
      <c r="W464" s="94" t="str">
        <f t="shared" si="269"/>
        <v/>
      </c>
      <c r="X464" s="94" t="str">
        <f t="shared" si="289"/>
        <v/>
      </c>
      <c r="Y464" s="94" t="str">
        <f t="shared" si="290"/>
        <v/>
      </c>
      <c r="Z464" s="94" t="str">
        <f t="shared" si="270"/>
        <v/>
      </c>
      <c r="AA464" s="94" t="str">
        <f t="shared" si="291"/>
        <v/>
      </c>
      <c r="AB464" s="94" t="str">
        <f t="shared" si="292"/>
        <v/>
      </c>
      <c r="AC464" s="94" t="str">
        <f t="shared" si="293"/>
        <v/>
      </c>
      <c r="AD464" s="92" t="str">
        <f t="shared" si="294"/>
        <v/>
      </c>
      <c r="AE464" s="92">
        <f t="shared" si="295"/>
        <v>0</v>
      </c>
      <c r="AF464" s="97" t="str">
        <f t="shared" si="296"/>
        <v/>
      </c>
      <c r="AG464" s="92">
        <f t="shared" si="299"/>
        <v>0</v>
      </c>
      <c r="AH464" s="92">
        <f t="shared" si="297"/>
        <v>0</v>
      </c>
    </row>
    <row r="465" spans="1:34" x14ac:dyDescent="0.25">
      <c r="A465" s="92" t="str">
        <f t="shared" si="271"/>
        <v/>
      </c>
      <c r="B465" s="49">
        <v>4132</v>
      </c>
      <c r="C465" s="115" t="s">
        <v>785</v>
      </c>
      <c r="D465" s="94" t="str">
        <f t="shared" si="298"/>
        <v/>
      </c>
      <c r="E465" s="94" t="str">
        <f t="shared" si="272"/>
        <v/>
      </c>
      <c r="F465" s="94" t="str">
        <f t="shared" si="273"/>
        <v/>
      </c>
      <c r="G465" s="94" t="str">
        <f t="shared" si="274"/>
        <v/>
      </c>
      <c r="H465" s="94" t="str">
        <f t="shared" si="275"/>
        <v/>
      </c>
      <c r="I465" s="94" t="str">
        <f t="shared" si="276"/>
        <v/>
      </c>
      <c r="J465" s="94" t="str">
        <f t="shared" si="277"/>
        <v/>
      </c>
      <c r="K465" s="94" t="str">
        <f t="shared" si="278"/>
        <v/>
      </c>
      <c r="L465" s="94" t="str">
        <f t="shared" si="279"/>
        <v/>
      </c>
      <c r="M465" s="94" t="str">
        <f t="shared" si="280"/>
        <v/>
      </c>
      <c r="N465" s="94" t="str">
        <f t="shared" si="281"/>
        <v/>
      </c>
      <c r="O465" s="94" t="str">
        <f t="shared" si="268"/>
        <v/>
      </c>
      <c r="P465" s="94" t="str">
        <f t="shared" si="282"/>
        <v/>
      </c>
      <c r="Q465" s="94" t="str">
        <f t="shared" si="283"/>
        <v/>
      </c>
      <c r="R465" s="94" t="str">
        <f t="shared" si="284"/>
        <v/>
      </c>
      <c r="S465" s="94" t="str">
        <f t="shared" si="285"/>
        <v/>
      </c>
      <c r="T465" s="94" t="str">
        <f t="shared" si="286"/>
        <v/>
      </c>
      <c r="U465" s="94" t="str">
        <f t="shared" si="287"/>
        <v/>
      </c>
      <c r="V465" s="94" t="str">
        <f t="shared" si="288"/>
        <v/>
      </c>
      <c r="W465" s="94" t="str">
        <f t="shared" si="269"/>
        <v/>
      </c>
      <c r="X465" s="94" t="str">
        <f t="shared" si="289"/>
        <v/>
      </c>
      <c r="Y465" s="94" t="str">
        <f t="shared" si="290"/>
        <v/>
      </c>
      <c r="Z465" s="94" t="str">
        <f t="shared" si="270"/>
        <v/>
      </c>
      <c r="AA465" s="94" t="str">
        <f t="shared" si="291"/>
        <v/>
      </c>
      <c r="AB465" s="94" t="str">
        <f t="shared" si="292"/>
        <v/>
      </c>
      <c r="AC465" s="94" t="str">
        <f t="shared" si="293"/>
        <v/>
      </c>
      <c r="AD465" s="92" t="str">
        <f t="shared" si="294"/>
        <v/>
      </c>
      <c r="AE465" s="92">
        <f t="shared" si="295"/>
        <v>0</v>
      </c>
      <c r="AF465" s="97" t="str">
        <f t="shared" si="296"/>
        <v/>
      </c>
      <c r="AG465" s="92">
        <f t="shared" si="299"/>
        <v>0</v>
      </c>
      <c r="AH465" s="92">
        <f t="shared" si="297"/>
        <v>0</v>
      </c>
    </row>
    <row r="466" spans="1:34" x14ac:dyDescent="0.25">
      <c r="A466" s="92" t="str">
        <f t="shared" si="271"/>
        <v/>
      </c>
      <c r="B466" s="49">
        <v>3678</v>
      </c>
      <c r="C466" s="115" t="s">
        <v>739</v>
      </c>
      <c r="D466" s="94" t="str">
        <f t="shared" si="298"/>
        <v/>
      </c>
      <c r="E466" s="94" t="str">
        <f t="shared" si="272"/>
        <v/>
      </c>
      <c r="F466" s="94" t="str">
        <f t="shared" si="273"/>
        <v/>
      </c>
      <c r="G466" s="94" t="str">
        <f t="shared" si="274"/>
        <v/>
      </c>
      <c r="H466" s="94" t="str">
        <f t="shared" si="275"/>
        <v/>
      </c>
      <c r="I466" s="94" t="str">
        <f t="shared" si="276"/>
        <v/>
      </c>
      <c r="J466" s="94" t="str">
        <f t="shared" si="277"/>
        <v/>
      </c>
      <c r="K466" s="94" t="str">
        <f t="shared" si="278"/>
        <v/>
      </c>
      <c r="L466" s="94" t="str">
        <f t="shared" si="279"/>
        <v/>
      </c>
      <c r="M466" s="94" t="str">
        <f t="shared" si="280"/>
        <v/>
      </c>
      <c r="N466" s="94" t="str">
        <f t="shared" si="281"/>
        <v/>
      </c>
      <c r="O466" s="94" t="str">
        <f t="shared" si="268"/>
        <v/>
      </c>
      <c r="P466" s="94" t="str">
        <f t="shared" si="282"/>
        <v/>
      </c>
      <c r="Q466" s="94" t="str">
        <f t="shared" si="283"/>
        <v/>
      </c>
      <c r="R466" s="94" t="str">
        <f t="shared" si="284"/>
        <v/>
      </c>
      <c r="S466" s="94" t="str">
        <f t="shared" si="285"/>
        <v/>
      </c>
      <c r="T466" s="94" t="str">
        <f t="shared" si="286"/>
        <v/>
      </c>
      <c r="U466" s="94" t="str">
        <f t="shared" si="287"/>
        <v/>
      </c>
      <c r="V466" s="94" t="str">
        <f t="shared" si="288"/>
        <v/>
      </c>
      <c r="W466" s="94" t="str">
        <f t="shared" si="269"/>
        <v/>
      </c>
      <c r="X466" s="94" t="str">
        <f t="shared" si="289"/>
        <v/>
      </c>
      <c r="Y466" s="94" t="str">
        <f t="shared" si="290"/>
        <v/>
      </c>
      <c r="Z466" s="94" t="str">
        <f t="shared" si="270"/>
        <v/>
      </c>
      <c r="AA466" s="94" t="str">
        <f t="shared" si="291"/>
        <v/>
      </c>
      <c r="AB466" s="94" t="str">
        <f t="shared" si="292"/>
        <v/>
      </c>
      <c r="AC466" s="94" t="str">
        <f t="shared" si="293"/>
        <v/>
      </c>
      <c r="AD466" s="92" t="str">
        <f t="shared" si="294"/>
        <v/>
      </c>
      <c r="AE466" s="92">
        <f t="shared" si="295"/>
        <v>0</v>
      </c>
      <c r="AF466" s="97" t="str">
        <f t="shared" si="296"/>
        <v/>
      </c>
      <c r="AG466" s="92">
        <f t="shared" si="299"/>
        <v>0</v>
      </c>
      <c r="AH466" s="92">
        <f t="shared" si="297"/>
        <v>0</v>
      </c>
    </row>
    <row r="467" spans="1:34" x14ac:dyDescent="0.25">
      <c r="A467" s="92" t="str">
        <f t="shared" si="271"/>
        <v/>
      </c>
      <c r="B467" s="49">
        <v>3641</v>
      </c>
      <c r="C467" s="115" t="s">
        <v>740</v>
      </c>
      <c r="D467" s="94" t="str">
        <f t="shared" si="298"/>
        <v/>
      </c>
      <c r="E467" s="94" t="str">
        <f t="shared" si="272"/>
        <v/>
      </c>
      <c r="F467" s="94" t="str">
        <f t="shared" si="273"/>
        <v/>
      </c>
      <c r="G467" s="94" t="str">
        <f t="shared" si="274"/>
        <v/>
      </c>
      <c r="H467" s="94" t="str">
        <f t="shared" si="275"/>
        <v/>
      </c>
      <c r="I467" s="94" t="str">
        <f t="shared" si="276"/>
        <v/>
      </c>
      <c r="J467" s="94" t="str">
        <f t="shared" si="277"/>
        <v/>
      </c>
      <c r="K467" s="94" t="str">
        <f t="shared" si="278"/>
        <v/>
      </c>
      <c r="L467" s="94" t="str">
        <f t="shared" si="279"/>
        <v/>
      </c>
      <c r="M467" s="94" t="str">
        <f t="shared" si="280"/>
        <v/>
      </c>
      <c r="N467" s="94" t="str">
        <f t="shared" si="281"/>
        <v/>
      </c>
      <c r="O467" s="94" t="str">
        <f t="shared" si="268"/>
        <v/>
      </c>
      <c r="P467" s="94" t="str">
        <f t="shared" si="282"/>
        <v/>
      </c>
      <c r="Q467" s="94" t="str">
        <f t="shared" si="283"/>
        <v/>
      </c>
      <c r="R467" s="94" t="str">
        <f t="shared" si="284"/>
        <v/>
      </c>
      <c r="S467" s="94" t="str">
        <f t="shared" si="285"/>
        <v/>
      </c>
      <c r="T467" s="94" t="str">
        <f t="shared" si="286"/>
        <v/>
      </c>
      <c r="U467" s="94" t="str">
        <f t="shared" si="287"/>
        <v/>
      </c>
      <c r="V467" s="94" t="str">
        <f t="shared" si="288"/>
        <v/>
      </c>
      <c r="W467" s="94" t="str">
        <f t="shared" si="269"/>
        <v/>
      </c>
      <c r="X467" s="94" t="str">
        <f t="shared" si="289"/>
        <v/>
      </c>
      <c r="Y467" s="94" t="str">
        <f t="shared" si="290"/>
        <v/>
      </c>
      <c r="Z467" s="94" t="str">
        <f t="shared" si="270"/>
        <v/>
      </c>
      <c r="AA467" s="94" t="str">
        <f t="shared" si="291"/>
        <v/>
      </c>
      <c r="AB467" s="94" t="str">
        <f t="shared" si="292"/>
        <v/>
      </c>
      <c r="AC467" s="94" t="str">
        <f t="shared" si="293"/>
        <v/>
      </c>
      <c r="AD467" s="92" t="str">
        <f t="shared" si="294"/>
        <v/>
      </c>
      <c r="AE467" s="92">
        <f t="shared" si="295"/>
        <v>0</v>
      </c>
      <c r="AF467" s="97" t="str">
        <f t="shared" si="296"/>
        <v/>
      </c>
      <c r="AG467" s="92">
        <f t="shared" si="299"/>
        <v>0</v>
      </c>
      <c r="AH467" s="92">
        <f t="shared" si="297"/>
        <v>0</v>
      </c>
    </row>
    <row r="468" spans="1:34" x14ac:dyDescent="0.25">
      <c r="A468" s="92" t="str">
        <f t="shared" si="271"/>
        <v/>
      </c>
      <c r="B468" s="49">
        <v>6994</v>
      </c>
      <c r="C468" s="115" t="s">
        <v>741</v>
      </c>
      <c r="D468" s="94" t="str">
        <f t="shared" si="298"/>
        <v/>
      </c>
      <c r="E468" s="94" t="str">
        <f t="shared" si="272"/>
        <v/>
      </c>
      <c r="F468" s="94" t="str">
        <f t="shared" si="273"/>
        <v/>
      </c>
      <c r="G468" s="94" t="str">
        <f t="shared" si="274"/>
        <v/>
      </c>
      <c r="H468" s="94" t="str">
        <f t="shared" si="275"/>
        <v/>
      </c>
      <c r="I468" s="94" t="str">
        <f t="shared" si="276"/>
        <v/>
      </c>
      <c r="J468" s="94" t="str">
        <f t="shared" si="277"/>
        <v/>
      </c>
      <c r="K468" s="94" t="str">
        <f t="shared" si="278"/>
        <v/>
      </c>
      <c r="L468" s="94" t="str">
        <f t="shared" si="279"/>
        <v/>
      </c>
      <c r="M468" s="94" t="str">
        <f t="shared" si="280"/>
        <v/>
      </c>
      <c r="N468" s="94" t="str">
        <f t="shared" si="281"/>
        <v/>
      </c>
      <c r="O468" s="94" t="str">
        <f>IFERROR(VLOOKUP($B468,_1aw12,3,FALSE),"")</f>
        <v/>
      </c>
      <c r="P468" s="94" t="str">
        <f t="shared" si="282"/>
        <v/>
      </c>
      <c r="Q468" s="94" t="str">
        <f t="shared" si="283"/>
        <v/>
      </c>
      <c r="R468" s="94" t="str">
        <f t="shared" si="284"/>
        <v/>
      </c>
      <c r="S468" s="94" t="str">
        <f t="shared" si="285"/>
        <v/>
      </c>
      <c r="T468" s="94" t="str">
        <f t="shared" si="286"/>
        <v/>
      </c>
      <c r="U468" s="94" t="str">
        <f t="shared" si="287"/>
        <v/>
      </c>
      <c r="V468" s="94" t="str">
        <f t="shared" si="288"/>
        <v/>
      </c>
      <c r="W468" s="94" t="str">
        <f>IFERROR(VLOOKUP($B468,_1aw20,3,FALSE),"")</f>
        <v/>
      </c>
      <c r="X468" s="94" t="str">
        <f t="shared" si="289"/>
        <v/>
      </c>
      <c r="Y468" s="94" t="str">
        <f t="shared" si="290"/>
        <v/>
      </c>
      <c r="Z468" s="94" t="str">
        <f>IFERROR(VLOOKUP($B468,_1aw23,3,FALSE),"")</f>
        <v/>
      </c>
      <c r="AA468" s="94" t="str">
        <f t="shared" si="291"/>
        <v/>
      </c>
      <c r="AB468" s="94" t="str">
        <f t="shared" si="292"/>
        <v/>
      </c>
      <c r="AC468" s="94" t="str">
        <f t="shared" si="293"/>
        <v/>
      </c>
      <c r="AD468" s="92" t="str">
        <f t="shared" si="294"/>
        <v/>
      </c>
      <c r="AE468" s="92">
        <f t="shared" si="295"/>
        <v>0</v>
      </c>
      <c r="AF468" s="97" t="str">
        <f t="shared" si="296"/>
        <v/>
      </c>
      <c r="AG468" s="92">
        <f t="shared" si="299"/>
        <v>0</v>
      </c>
      <c r="AH468" s="92">
        <f t="shared" si="297"/>
        <v>0</v>
      </c>
    </row>
    <row r="469" spans="1:34" x14ac:dyDescent="0.25">
      <c r="A469" s="92" t="str">
        <f t="shared" si="271"/>
        <v/>
      </c>
      <c r="B469" s="49">
        <v>8210</v>
      </c>
      <c r="C469" s="115" t="s">
        <v>742</v>
      </c>
      <c r="D469" s="94" t="str">
        <f t="shared" si="298"/>
        <v/>
      </c>
      <c r="E469" s="94" t="str">
        <f t="shared" si="272"/>
        <v/>
      </c>
      <c r="F469" s="94" t="str">
        <f t="shared" si="273"/>
        <v/>
      </c>
      <c r="G469" s="94" t="str">
        <f t="shared" si="274"/>
        <v/>
      </c>
      <c r="H469" s="94" t="str">
        <f t="shared" si="275"/>
        <v/>
      </c>
      <c r="I469" s="94" t="str">
        <f t="shared" si="276"/>
        <v/>
      </c>
      <c r="J469" s="94" t="str">
        <f t="shared" si="277"/>
        <v/>
      </c>
      <c r="K469" s="94" t="str">
        <f t="shared" si="278"/>
        <v/>
      </c>
      <c r="L469" s="94" t="str">
        <f t="shared" si="279"/>
        <v/>
      </c>
      <c r="M469" s="94" t="str">
        <f t="shared" si="280"/>
        <v/>
      </c>
      <c r="N469" s="94" t="str">
        <f t="shared" si="281"/>
        <v/>
      </c>
      <c r="O469" s="94" t="str">
        <f t="shared" ref="O469:O500" si="300">IFERROR(VLOOKUP($B469,_1aw12,2,FALSE),"")</f>
        <v/>
      </c>
      <c r="P469" s="94" t="str">
        <f t="shared" si="282"/>
        <v/>
      </c>
      <c r="Q469" s="94" t="str">
        <f t="shared" si="283"/>
        <v/>
      </c>
      <c r="R469" s="94" t="str">
        <f t="shared" si="284"/>
        <v/>
      </c>
      <c r="S469" s="94" t="str">
        <f t="shared" si="285"/>
        <v/>
      </c>
      <c r="T469" s="94" t="str">
        <f t="shared" si="286"/>
        <v/>
      </c>
      <c r="U469" s="94" t="str">
        <f t="shared" si="287"/>
        <v/>
      </c>
      <c r="V469" s="94" t="str">
        <f t="shared" si="288"/>
        <v/>
      </c>
      <c r="W469" s="94" t="str">
        <f t="shared" ref="W469:W500" si="301">IFERROR(VLOOKUP($B469,_1aw20,2,FALSE),"")</f>
        <v/>
      </c>
      <c r="X469" s="94" t="str">
        <f t="shared" si="289"/>
        <v/>
      </c>
      <c r="Y469" s="94" t="str">
        <f t="shared" si="290"/>
        <v/>
      </c>
      <c r="Z469" s="94" t="str">
        <f t="shared" ref="Z469:Z500" si="302">IFERROR(VLOOKUP($B469,_1aw23,2,FALSE),"")</f>
        <v/>
      </c>
      <c r="AA469" s="94" t="str">
        <f t="shared" si="291"/>
        <v/>
      </c>
      <c r="AB469" s="94" t="str">
        <f t="shared" si="292"/>
        <v/>
      </c>
      <c r="AC469" s="94" t="str">
        <f t="shared" si="293"/>
        <v/>
      </c>
      <c r="AD469" s="92" t="str">
        <f t="shared" si="294"/>
        <v/>
      </c>
      <c r="AE469" s="92">
        <f t="shared" si="295"/>
        <v>0</v>
      </c>
      <c r="AF469" s="97" t="str">
        <f t="shared" si="296"/>
        <v/>
      </c>
      <c r="AG469" s="92">
        <f t="shared" si="299"/>
        <v>0</v>
      </c>
      <c r="AH469" s="92">
        <f t="shared" si="297"/>
        <v>0</v>
      </c>
    </row>
    <row r="470" spans="1:34" x14ac:dyDescent="0.25">
      <c r="A470" s="92" t="str">
        <f t="shared" si="271"/>
        <v/>
      </c>
      <c r="B470" s="49">
        <v>1123</v>
      </c>
      <c r="C470" s="115" t="s">
        <v>743</v>
      </c>
      <c r="D470" s="94" t="str">
        <f t="shared" si="298"/>
        <v/>
      </c>
      <c r="E470" s="94" t="str">
        <f t="shared" si="272"/>
        <v/>
      </c>
      <c r="F470" s="94" t="str">
        <f t="shared" si="273"/>
        <v/>
      </c>
      <c r="G470" s="94" t="str">
        <f t="shared" si="274"/>
        <v/>
      </c>
      <c r="H470" s="94" t="str">
        <f t="shared" si="275"/>
        <v/>
      </c>
      <c r="I470" s="94" t="str">
        <f t="shared" si="276"/>
        <v/>
      </c>
      <c r="J470" s="94" t="str">
        <f t="shared" si="277"/>
        <v/>
      </c>
      <c r="K470" s="94" t="str">
        <f t="shared" si="278"/>
        <v/>
      </c>
      <c r="L470" s="94" t="str">
        <f t="shared" si="279"/>
        <v/>
      </c>
      <c r="M470" s="94" t="str">
        <f t="shared" si="280"/>
        <v/>
      </c>
      <c r="N470" s="94" t="str">
        <f t="shared" si="281"/>
        <v/>
      </c>
      <c r="O470" s="94" t="str">
        <f t="shared" si="300"/>
        <v/>
      </c>
      <c r="P470" s="94" t="str">
        <f t="shared" si="282"/>
        <v/>
      </c>
      <c r="Q470" s="94" t="str">
        <f t="shared" si="283"/>
        <v/>
      </c>
      <c r="R470" s="94" t="str">
        <f t="shared" si="284"/>
        <v/>
      </c>
      <c r="S470" s="94" t="str">
        <f t="shared" si="285"/>
        <v/>
      </c>
      <c r="T470" s="94" t="str">
        <f t="shared" si="286"/>
        <v/>
      </c>
      <c r="U470" s="94" t="str">
        <f t="shared" si="287"/>
        <v/>
      </c>
      <c r="V470" s="94" t="str">
        <f t="shared" si="288"/>
        <v/>
      </c>
      <c r="W470" s="94" t="str">
        <f t="shared" si="301"/>
        <v/>
      </c>
      <c r="X470" s="94" t="str">
        <f t="shared" si="289"/>
        <v/>
      </c>
      <c r="Y470" s="94" t="str">
        <f t="shared" si="290"/>
        <v/>
      </c>
      <c r="Z470" s="94" t="str">
        <f t="shared" si="302"/>
        <v/>
      </c>
      <c r="AA470" s="94" t="str">
        <f t="shared" si="291"/>
        <v/>
      </c>
      <c r="AB470" s="94" t="str">
        <f t="shared" si="292"/>
        <v/>
      </c>
      <c r="AC470" s="94" t="str">
        <f t="shared" si="293"/>
        <v/>
      </c>
      <c r="AD470" s="92" t="str">
        <f t="shared" si="294"/>
        <v/>
      </c>
      <c r="AE470" s="92">
        <f t="shared" si="295"/>
        <v>0</v>
      </c>
      <c r="AF470" s="97" t="str">
        <f t="shared" si="296"/>
        <v/>
      </c>
      <c r="AG470" s="92">
        <f t="shared" si="299"/>
        <v>0</v>
      </c>
      <c r="AH470" s="92">
        <f t="shared" si="297"/>
        <v>0</v>
      </c>
    </row>
    <row r="471" spans="1:34" x14ac:dyDescent="0.25">
      <c r="A471" s="92" t="str">
        <f t="shared" si="271"/>
        <v/>
      </c>
      <c r="B471" s="49">
        <v>2939</v>
      </c>
      <c r="C471" s="115" t="s">
        <v>744</v>
      </c>
      <c r="D471" s="94" t="str">
        <f t="shared" si="298"/>
        <v/>
      </c>
      <c r="E471" s="94" t="str">
        <f t="shared" si="272"/>
        <v/>
      </c>
      <c r="F471" s="94" t="str">
        <f t="shared" si="273"/>
        <v/>
      </c>
      <c r="G471" s="94" t="str">
        <f t="shared" si="274"/>
        <v/>
      </c>
      <c r="H471" s="94" t="str">
        <f t="shared" si="275"/>
        <v/>
      </c>
      <c r="I471" s="94" t="str">
        <f t="shared" si="276"/>
        <v/>
      </c>
      <c r="J471" s="94" t="str">
        <f t="shared" si="277"/>
        <v/>
      </c>
      <c r="K471" s="94" t="str">
        <f t="shared" si="278"/>
        <v/>
      </c>
      <c r="L471" s="94" t="str">
        <f t="shared" si="279"/>
        <v/>
      </c>
      <c r="M471" s="94" t="str">
        <f t="shared" si="280"/>
        <v/>
      </c>
      <c r="N471" s="94" t="str">
        <f t="shared" si="281"/>
        <v/>
      </c>
      <c r="O471" s="94" t="str">
        <f t="shared" si="300"/>
        <v/>
      </c>
      <c r="P471" s="94" t="str">
        <f t="shared" si="282"/>
        <v/>
      </c>
      <c r="Q471" s="94" t="str">
        <f t="shared" si="283"/>
        <v/>
      </c>
      <c r="R471" s="94" t="str">
        <f t="shared" si="284"/>
        <v/>
      </c>
      <c r="S471" s="94" t="str">
        <f t="shared" si="285"/>
        <v/>
      </c>
      <c r="T471" s="94" t="str">
        <f t="shared" si="286"/>
        <v/>
      </c>
      <c r="U471" s="94" t="str">
        <f t="shared" si="287"/>
        <v/>
      </c>
      <c r="V471" s="94" t="str">
        <f t="shared" si="288"/>
        <v/>
      </c>
      <c r="W471" s="94" t="str">
        <f t="shared" si="301"/>
        <v/>
      </c>
      <c r="X471" s="94" t="str">
        <f t="shared" si="289"/>
        <v/>
      </c>
      <c r="Y471" s="94" t="str">
        <f t="shared" si="290"/>
        <v/>
      </c>
      <c r="Z471" s="94" t="str">
        <f t="shared" si="302"/>
        <v/>
      </c>
      <c r="AA471" s="94" t="str">
        <f t="shared" si="291"/>
        <v/>
      </c>
      <c r="AB471" s="94" t="str">
        <f t="shared" si="292"/>
        <v/>
      </c>
      <c r="AC471" s="94" t="str">
        <f t="shared" si="293"/>
        <v/>
      </c>
      <c r="AD471" s="92" t="str">
        <f t="shared" si="294"/>
        <v/>
      </c>
      <c r="AE471" s="92">
        <f t="shared" si="295"/>
        <v>0</v>
      </c>
      <c r="AF471" s="97" t="str">
        <f t="shared" si="296"/>
        <v/>
      </c>
      <c r="AG471" s="92">
        <f t="shared" si="299"/>
        <v>0</v>
      </c>
      <c r="AH471" s="92">
        <f t="shared" si="297"/>
        <v>0</v>
      </c>
    </row>
    <row r="472" spans="1:34" x14ac:dyDescent="0.25">
      <c r="A472" s="92" t="str">
        <f t="shared" si="271"/>
        <v/>
      </c>
      <c r="B472" s="49">
        <v>8306</v>
      </c>
      <c r="C472" s="115" t="s">
        <v>746</v>
      </c>
      <c r="D472" s="94" t="str">
        <f t="shared" si="298"/>
        <v/>
      </c>
      <c r="E472" s="94" t="str">
        <f t="shared" si="272"/>
        <v/>
      </c>
      <c r="F472" s="94" t="str">
        <f t="shared" si="273"/>
        <v/>
      </c>
      <c r="G472" s="94" t="str">
        <f t="shared" si="274"/>
        <v/>
      </c>
      <c r="H472" s="94" t="str">
        <f t="shared" si="275"/>
        <v/>
      </c>
      <c r="I472" s="94" t="str">
        <f t="shared" si="276"/>
        <v/>
      </c>
      <c r="J472" s="94" t="str">
        <f t="shared" si="277"/>
        <v/>
      </c>
      <c r="K472" s="94" t="str">
        <f t="shared" si="278"/>
        <v/>
      </c>
      <c r="L472" s="94" t="str">
        <f t="shared" si="279"/>
        <v/>
      </c>
      <c r="M472" s="94" t="str">
        <f t="shared" si="280"/>
        <v/>
      </c>
      <c r="N472" s="94" t="str">
        <f t="shared" si="281"/>
        <v/>
      </c>
      <c r="O472" s="94" t="str">
        <f t="shared" si="300"/>
        <v/>
      </c>
      <c r="P472" s="94" t="str">
        <f t="shared" si="282"/>
        <v/>
      </c>
      <c r="Q472" s="94" t="str">
        <f t="shared" si="283"/>
        <v/>
      </c>
      <c r="R472" s="94" t="str">
        <f t="shared" si="284"/>
        <v/>
      </c>
      <c r="S472" s="94" t="str">
        <f t="shared" si="285"/>
        <v/>
      </c>
      <c r="T472" s="94" t="str">
        <f t="shared" si="286"/>
        <v/>
      </c>
      <c r="U472" s="94" t="str">
        <f t="shared" si="287"/>
        <v/>
      </c>
      <c r="V472" s="94" t="str">
        <f t="shared" si="288"/>
        <v/>
      </c>
      <c r="W472" s="94" t="str">
        <f t="shared" si="301"/>
        <v/>
      </c>
      <c r="X472" s="94" t="str">
        <f t="shared" si="289"/>
        <v/>
      </c>
      <c r="Y472" s="94" t="str">
        <f t="shared" si="290"/>
        <v/>
      </c>
      <c r="Z472" s="94" t="str">
        <f t="shared" si="302"/>
        <v/>
      </c>
      <c r="AA472" s="94" t="str">
        <f t="shared" si="291"/>
        <v/>
      </c>
      <c r="AB472" s="94" t="str">
        <f t="shared" si="292"/>
        <v/>
      </c>
      <c r="AC472" s="94" t="str">
        <f t="shared" si="293"/>
        <v/>
      </c>
      <c r="AD472" s="92" t="str">
        <f t="shared" si="294"/>
        <v/>
      </c>
      <c r="AE472" s="92">
        <f t="shared" si="295"/>
        <v>0</v>
      </c>
      <c r="AF472" s="97" t="str">
        <f t="shared" si="296"/>
        <v/>
      </c>
      <c r="AG472" s="92">
        <f t="shared" si="299"/>
        <v>0</v>
      </c>
      <c r="AH472" s="92">
        <f t="shared" si="297"/>
        <v>0</v>
      </c>
    </row>
    <row r="473" spans="1:34" x14ac:dyDescent="0.25">
      <c r="A473" s="92" t="str">
        <f t="shared" si="271"/>
        <v/>
      </c>
      <c r="B473" s="49">
        <v>8049</v>
      </c>
      <c r="C473" s="115" t="s">
        <v>748</v>
      </c>
      <c r="D473" s="94" t="str">
        <f t="shared" si="298"/>
        <v/>
      </c>
      <c r="E473" s="94" t="str">
        <f t="shared" si="272"/>
        <v/>
      </c>
      <c r="F473" s="94" t="str">
        <f t="shared" si="273"/>
        <v/>
      </c>
      <c r="G473" s="94" t="str">
        <f t="shared" si="274"/>
        <v/>
      </c>
      <c r="H473" s="94" t="str">
        <f t="shared" si="275"/>
        <v/>
      </c>
      <c r="I473" s="94" t="str">
        <f t="shared" si="276"/>
        <v/>
      </c>
      <c r="J473" s="94" t="str">
        <f t="shared" si="277"/>
        <v/>
      </c>
      <c r="K473" s="94" t="str">
        <f t="shared" si="278"/>
        <v/>
      </c>
      <c r="L473" s="94" t="str">
        <f t="shared" si="279"/>
        <v/>
      </c>
      <c r="M473" s="94" t="str">
        <f t="shared" si="280"/>
        <v/>
      </c>
      <c r="N473" s="94" t="str">
        <f t="shared" si="281"/>
        <v/>
      </c>
      <c r="O473" s="94" t="str">
        <f t="shared" si="300"/>
        <v/>
      </c>
      <c r="P473" s="94" t="str">
        <f t="shared" si="282"/>
        <v/>
      </c>
      <c r="Q473" s="94" t="str">
        <f t="shared" si="283"/>
        <v/>
      </c>
      <c r="R473" s="94" t="str">
        <f t="shared" si="284"/>
        <v/>
      </c>
      <c r="S473" s="94" t="str">
        <f t="shared" si="285"/>
        <v/>
      </c>
      <c r="T473" s="94" t="str">
        <f t="shared" si="286"/>
        <v/>
      </c>
      <c r="U473" s="94" t="str">
        <f t="shared" si="287"/>
        <v/>
      </c>
      <c r="V473" s="94" t="str">
        <f t="shared" si="288"/>
        <v/>
      </c>
      <c r="W473" s="94" t="str">
        <f t="shared" si="301"/>
        <v/>
      </c>
      <c r="X473" s="94" t="str">
        <f t="shared" si="289"/>
        <v/>
      </c>
      <c r="Y473" s="94" t="str">
        <f t="shared" si="290"/>
        <v/>
      </c>
      <c r="Z473" s="94" t="str">
        <f t="shared" si="302"/>
        <v/>
      </c>
      <c r="AA473" s="94" t="str">
        <f t="shared" si="291"/>
        <v/>
      </c>
      <c r="AB473" s="94" t="str">
        <f t="shared" si="292"/>
        <v/>
      </c>
      <c r="AC473" s="94" t="str">
        <f t="shared" si="293"/>
        <v/>
      </c>
      <c r="AD473" s="92" t="str">
        <f t="shared" si="294"/>
        <v/>
      </c>
      <c r="AE473" s="92">
        <f t="shared" si="295"/>
        <v>0</v>
      </c>
      <c r="AF473" s="97" t="str">
        <f t="shared" si="296"/>
        <v/>
      </c>
      <c r="AG473" s="92">
        <f t="shared" si="299"/>
        <v>0</v>
      </c>
      <c r="AH473" s="92">
        <f t="shared" si="297"/>
        <v>0</v>
      </c>
    </row>
    <row r="474" spans="1:34" x14ac:dyDescent="0.25">
      <c r="A474" s="92" t="str">
        <f t="shared" si="271"/>
        <v/>
      </c>
      <c r="B474" s="49">
        <v>1173</v>
      </c>
      <c r="C474" s="115" t="s">
        <v>749</v>
      </c>
      <c r="D474" s="94" t="str">
        <f t="shared" si="298"/>
        <v/>
      </c>
      <c r="E474" s="94" t="str">
        <f t="shared" si="272"/>
        <v/>
      </c>
      <c r="F474" s="94" t="str">
        <f t="shared" si="273"/>
        <v/>
      </c>
      <c r="G474" s="94" t="str">
        <f t="shared" si="274"/>
        <v/>
      </c>
      <c r="H474" s="94" t="str">
        <f t="shared" si="275"/>
        <v/>
      </c>
      <c r="I474" s="94" t="str">
        <f t="shared" si="276"/>
        <v/>
      </c>
      <c r="J474" s="94" t="str">
        <f t="shared" si="277"/>
        <v/>
      </c>
      <c r="K474" s="94" t="str">
        <f t="shared" si="278"/>
        <v/>
      </c>
      <c r="L474" s="94" t="str">
        <f t="shared" si="279"/>
        <v/>
      </c>
      <c r="M474" s="94" t="str">
        <f t="shared" si="280"/>
        <v/>
      </c>
      <c r="N474" s="94" t="str">
        <f t="shared" si="281"/>
        <v/>
      </c>
      <c r="O474" s="94" t="str">
        <f t="shared" si="300"/>
        <v/>
      </c>
      <c r="P474" s="94" t="str">
        <f t="shared" si="282"/>
        <v/>
      </c>
      <c r="Q474" s="94" t="str">
        <f t="shared" si="283"/>
        <v/>
      </c>
      <c r="R474" s="94" t="str">
        <f t="shared" si="284"/>
        <v/>
      </c>
      <c r="S474" s="94" t="str">
        <f t="shared" si="285"/>
        <v/>
      </c>
      <c r="T474" s="94" t="str">
        <f t="shared" si="286"/>
        <v/>
      </c>
      <c r="U474" s="94" t="str">
        <f t="shared" si="287"/>
        <v/>
      </c>
      <c r="V474" s="94" t="str">
        <f t="shared" si="288"/>
        <v/>
      </c>
      <c r="W474" s="94" t="str">
        <f t="shared" si="301"/>
        <v/>
      </c>
      <c r="X474" s="94" t="str">
        <f t="shared" si="289"/>
        <v/>
      </c>
      <c r="Y474" s="94" t="str">
        <f t="shared" si="290"/>
        <v/>
      </c>
      <c r="Z474" s="94" t="str">
        <f t="shared" si="302"/>
        <v/>
      </c>
      <c r="AA474" s="94" t="str">
        <f t="shared" si="291"/>
        <v/>
      </c>
      <c r="AB474" s="94" t="str">
        <f t="shared" si="292"/>
        <v/>
      </c>
      <c r="AC474" s="94" t="str">
        <f t="shared" si="293"/>
        <v/>
      </c>
      <c r="AD474" s="92" t="str">
        <f t="shared" si="294"/>
        <v/>
      </c>
      <c r="AE474" s="92">
        <f t="shared" si="295"/>
        <v>0</v>
      </c>
      <c r="AF474" s="97" t="str">
        <f t="shared" si="296"/>
        <v/>
      </c>
      <c r="AG474" s="92">
        <f t="shared" si="299"/>
        <v>0</v>
      </c>
      <c r="AH474" s="92">
        <f t="shared" si="297"/>
        <v>0</v>
      </c>
    </row>
    <row r="475" spans="1:34" x14ac:dyDescent="0.25">
      <c r="A475" s="92" t="str">
        <f t="shared" si="271"/>
        <v/>
      </c>
      <c r="B475" s="49">
        <v>2820</v>
      </c>
      <c r="C475" s="115" t="s">
        <v>750</v>
      </c>
      <c r="D475" s="94" t="str">
        <f t="shared" si="298"/>
        <v/>
      </c>
      <c r="E475" s="94" t="str">
        <f t="shared" si="272"/>
        <v/>
      </c>
      <c r="F475" s="94" t="str">
        <f t="shared" si="273"/>
        <v/>
      </c>
      <c r="G475" s="94" t="str">
        <f t="shared" si="274"/>
        <v/>
      </c>
      <c r="H475" s="94" t="str">
        <f t="shared" si="275"/>
        <v/>
      </c>
      <c r="I475" s="94" t="str">
        <f t="shared" si="276"/>
        <v/>
      </c>
      <c r="J475" s="94" t="str">
        <f t="shared" si="277"/>
        <v/>
      </c>
      <c r="K475" s="94" t="str">
        <f t="shared" si="278"/>
        <v/>
      </c>
      <c r="L475" s="94" t="str">
        <f t="shared" si="279"/>
        <v/>
      </c>
      <c r="M475" s="94" t="str">
        <f t="shared" si="280"/>
        <v/>
      </c>
      <c r="N475" s="94" t="str">
        <f t="shared" si="281"/>
        <v/>
      </c>
      <c r="O475" s="94" t="str">
        <f t="shared" si="300"/>
        <v/>
      </c>
      <c r="P475" s="94" t="str">
        <f t="shared" si="282"/>
        <v/>
      </c>
      <c r="Q475" s="94" t="str">
        <f t="shared" si="283"/>
        <v/>
      </c>
      <c r="R475" s="94" t="str">
        <f t="shared" si="284"/>
        <v/>
      </c>
      <c r="S475" s="94" t="str">
        <f t="shared" si="285"/>
        <v/>
      </c>
      <c r="T475" s="94" t="str">
        <f t="shared" si="286"/>
        <v/>
      </c>
      <c r="U475" s="94" t="str">
        <f t="shared" si="287"/>
        <v/>
      </c>
      <c r="V475" s="94" t="str">
        <f t="shared" si="288"/>
        <v/>
      </c>
      <c r="W475" s="94" t="str">
        <f t="shared" si="301"/>
        <v/>
      </c>
      <c r="X475" s="94" t="str">
        <f t="shared" si="289"/>
        <v/>
      </c>
      <c r="Y475" s="94" t="str">
        <f t="shared" si="290"/>
        <v/>
      </c>
      <c r="Z475" s="94" t="str">
        <f t="shared" si="302"/>
        <v/>
      </c>
      <c r="AA475" s="94" t="str">
        <f t="shared" si="291"/>
        <v/>
      </c>
      <c r="AB475" s="94" t="str">
        <f t="shared" si="292"/>
        <v/>
      </c>
      <c r="AC475" s="94" t="str">
        <f t="shared" si="293"/>
        <v/>
      </c>
      <c r="AD475" s="92" t="str">
        <f t="shared" si="294"/>
        <v/>
      </c>
      <c r="AE475" s="92">
        <f t="shared" si="295"/>
        <v>0</v>
      </c>
      <c r="AF475" s="97" t="str">
        <f t="shared" si="296"/>
        <v/>
      </c>
      <c r="AG475" s="92">
        <f t="shared" si="299"/>
        <v>0</v>
      </c>
      <c r="AH475" s="92">
        <f t="shared" si="297"/>
        <v>0</v>
      </c>
    </row>
    <row r="476" spans="1:34" x14ac:dyDescent="0.25">
      <c r="A476" s="92" t="str">
        <f t="shared" si="271"/>
        <v/>
      </c>
      <c r="B476" s="49">
        <v>3662</v>
      </c>
      <c r="C476" s="115" t="s">
        <v>751</v>
      </c>
      <c r="D476" s="94" t="str">
        <f t="shared" si="298"/>
        <v/>
      </c>
      <c r="E476" s="94" t="str">
        <f t="shared" si="272"/>
        <v/>
      </c>
      <c r="F476" s="94" t="str">
        <f t="shared" si="273"/>
        <v/>
      </c>
      <c r="G476" s="94" t="str">
        <f t="shared" si="274"/>
        <v/>
      </c>
      <c r="H476" s="94" t="str">
        <f t="shared" si="275"/>
        <v/>
      </c>
      <c r="I476" s="94" t="str">
        <f t="shared" si="276"/>
        <v/>
      </c>
      <c r="J476" s="94" t="str">
        <f t="shared" si="277"/>
        <v/>
      </c>
      <c r="K476" s="94" t="str">
        <f t="shared" si="278"/>
        <v/>
      </c>
      <c r="L476" s="94" t="str">
        <f t="shared" si="279"/>
        <v/>
      </c>
      <c r="M476" s="94" t="str">
        <f t="shared" si="280"/>
        <v/>
      </c>
      <c r="N476" s="94" t="str">
        <f t="shared" si="281"/>
        <v/>
      </c>
      <c r="O476" s="94" t="str">
        <f t="shared" si="300"/>
        <v/>
      </c>
      <c r="P476" s="94" t="str">
        <f t="shared" si="282"/>
        <v/>
      </c>
      <c r="Q476" s="94" t="str">
        <f t="shared" si="283"/>
        <v/>
      </c>
      <c r="R476" s="94" t="str">
        <f t="shared" si="284"/>
        <v/>
      </c>
      <c r="S476" s="94" t="str">
        <f t="shared" si="285"/>
        <v/>
      </c>
      <c r="T476" s="94" t="str">
        <f t="shared" si="286"/>
        <v/>
      </c>
      <c r="U476" s="94" t="str">
        <f t="shared" si="287"/>
        <v/>
      </c>
      <c r="V476" s="94" t="str">
        <f t="shared" si="288"/>
        <v/>
      </c>
      <c r="W476" s="94" t="str">
        <f t="shared" si="301"/>
        <v/>
      </c>
      <c r="X476" s="94" t="str">
        <f t="shared" si="289"/>
        <v/>
      </c>
      <c r="Y476" s="94" t="str">
        <f t="shared" si="290"/>
        <v/>
      </c>
      <c r="Z476" s="94" t="str">
        <f t="shared" si="302"/>
        <v/>
      </c>
      <c r="AA476" s="94" t="str">
        <f t="shared" si="291"/>
        <v/>
      </c>
      <c r="AB476" s="94" t="str">
        <f t="shared" si="292"/>
        <v/>
      </c>
      <c r="AC476" s="94" t="str">
        <f t="shared" si="293"/>
        <v/>
      </c>
      <c r="AD476" s="92" t="str">
        <f t="shared" si="294"/>
        <v/>
      </c>
      <c r="AE476" s="92">
        <f t="shared" si="295"/>
        <v>0</v>
      </c>
      <c r="AF476" s="97" t="str">
        <f t="shared" si="296"/>
        <v/>
      </c>
      <c r="AG476" s="92">
        <f t="shared" si="299"/>
        <v>0</v>
      </c>
      <c r="AH476" s="92">
        <f t="shared" si="297"/>
        <v>0</v>
      </c>
    </row>
    <row r="477" spans="1:34" x14ac:dyDescent="0.25">
      <c r="A477" s="92" t="str">
        <f t="shared" si="271"/>
        <v/>
      </c>
      <c r="B477" s="49">
        <v>5236</v>
      </c>
      <c r="C477" s="115" t="s">
        <v>752</v>
      </c>
      <c r="D477" s="94" t="str">
        <f t="shared" si="298"/>
        <v/>
      </c>
      <c r="E477" s="94" t="str">
        <f t="shared" si="272"/>
        <v/>
      </c>
      <c r="F477" s="94" t="str">
        <f t="shared" si="273"/>
        <v/>
      </c>
      <c r="G477" s="94" t="str">
        <f t="shared" si="274"/>
        <v/>
      </c>
      <c r="H477" s="94" t="str">
        <f t="shared" si="275"/>
        <v/>
      </c>
      <c r="I477" s="94" t="str">
        <f t="shared" si="276"/>
        <v/>
      </c>
      <c r="J477" s="94" t="str">
        <f t="shared" si="277"/>
        <v/>
      </c>
      <c r="K477" s="94" t="str">
        <f t="shared" si="278"/>
        <v/>
      </c>
      <c r="L477" s="94" t="str">
        <f t="shared" si="279"/>
        <v/>
      </c>
      <c r="M477" s="94" t="str">
        <f t="shared" si="280"/>
        <v/>
      </c>
      <c r="N477" s="94" t="str">
        <f t="shared" si="281"/>
        <v/>
      </c>
      <c r="O477" s="94" t="str">
        <f t="shared" si="300"/>
        <v/>
      </c>
      <c r="P477" s="94" t="str">
        <f t="shared" si="282"/>
        <v/>
      </c>
      <c r="Q477" s="94" t="str">
        <f t="shared" si="283"/>
        <v/>
      </c>
      <c r="R477" s="94" t="str">
        <f t="shared" si="284"/>
        <v/>
      </c>
      <c r="S477" s="94" t="str">
        <f t="shared" si="285"/>
        <v/>
      </c>
      <c r="T477" s="94" t="str">
        <f t="shared" si="286"/>
        <v/>
      </c>
      <c r="U477" s="94" t="str">
        <f t="shared" si="287"/>
        <v/>
      </c>
      <c r="V477" s="94" t="str">
        <f t="shared" si="288"/>
        <v/>
      </c>
      <c r="W477" s="94" t="str">
        <f t="shared" si="301"/>
        <v/>
      </c>
      <c r="X477" s="94" t="str">
        <f t="shared" si="289"/>
        <v/>
      </c>
      <c r="Y477" s="94" t="str">
        <f t="shared" si="290"/>
        <v/>
      </c>
      <c r="Z477" s="94" t="str">
        <f t="shared" si="302"/>
        <v/>
      </c>
      <c r="AA477" s="94" t="str">
        <f t="shared" si="291"/>
        <v/>
      </c>
      <c r="AB477" s="94" t="str">
        <f t="shared" si="292"/>
        <v/>
      </c>
      <c r="AC477" s="94" t="str">
        <f t="shared" si="293"/>
        <v/>
      </c>
      <c r="AD477" s="92" t="str">
        <f t="shared" si="294"/>
        <v/>
      </c>
      <c r="AE477" s="92">
        <f t="shared" si="295"/>
        <v>0</v>
      </c>
      <c r="AF477" s="97" t="str">
        <f t="shared" si="296"/>
        <v/>
      </c>
      <c r="AG477" s="92">
        <f t="shared" si="299"/>
        <v>0</v>
      </c>
      <c r="AH477" s="92">
        <f t="shared" si="297"/>
        <v>0</v>
      </c>
    </row>
    <row r="478" spans="1:34" x14ac:dyDescent="0.25">
      <c r="A478" s="92" t="str">
        <f t="shared" si="271"/>
        <v/>
      </c>
      <c r="B478" s="49">
        <v>7459</v>
      </c>
      <c r="C478" s="115" t="s">
        <v>754</v>
      </c>
      <c r="D478" s="94" t="str">
        <f t="shared" si="298"/>
        <v/>
      </c>
      <c r="E478" s="94" t="str">
        <f t="shared" si="272"/>
        <v/>
      </c>
      <c r="F478" s="94" t="str">
        <f t="shared" si="273"/>
        <v/>
      </c>
      <c r="G478" s="94" t="str">
        <f t="shared" si="274"/>
        <v/>
      </c>
      <c r="H478" s="94" t="str">
        <f t="shared" si="275"/>
        <v/>
      </c>
      <c r="I478" s="94" t="str">
        <f t="shared" si="276"/>
        <v/>
      </c>
      <c r="J478" s="94" t="str">
        <f t="shared" si="277"/>
        <v/>
      </c>
      <c r="K478" s="94" t="str">
        <f t="shared" si="278"/>
        <v/>
      </c>
      <c r="L478" s="94" t="str">
        <f t="shared" si="279"/>
        <v/>
      </c>
      <c r="M478" s="94" t="str">
        <f t="shared" si="280"/>
        <v/>
      </c>
      <c r="N478" s="94" t="str">
        <f t="shared" si="281"/>
        <v/>
      </c>
      <c r="O478" s="94" t="str">
        <f t="shared" si="300"/>
        <v/>
      </c>
      <c r="P478" s="94" t="str">
        <f t="shared" si="282"/>
        <v/>
      </c>
      <c r="Q478" s="94" t="str">
        <f t="shared" si="283"/>
        <v/>
      </c>
      <c r="R478" s="94" t="str">
        <f t="shared" si="284"/>
        <v/>
      </c>
      <c r="S478" s="94" t="str">
        <f t="shared" si="285"/>
        <v/>
      </c>
      <c r="T478" s="94" t="str">
        <f t="shared" si="286"/>
        <v/>
      </c>
      <c r="U478" s="94" t="str">
        <f t="shared" si="287"/>
        <v/>
      </c>
      <c r="V478" s="94" t="str">
        <f t="shared" si="288"/>
        <v/>
      </c>
      <c r="W478" s="94" t="str">
        <f t="shared" si="301"/>
        <v/>
      </c>
      <c r="X478" s="94" t="str">
        <f t="shared" si="289"/>
        <v/>
      </c>
      <c r="Y478" s="94" t="str">
        <f t="shared" si="290"/>
        <v/>
      </c>
      <c r="Z478" s="94" t="str">
        <f t="shared" si="302"/>
        <v/>
      </c>
      <c r="AA478" s="94" t="str">
        <f t="shared" si="291"/>
        <v/>
      </c>
      <c r="AB478" s="94" t="str">
        <f t="shared" si="292"/>
        <v/>
      </c>
      <c r="AC478" s="94" t="str">
        <f t="shared" si="293"/>
        <v/>
      </c>
      <c r="AD478" s="92" t="str">
        <f t="shared" si="294"/>
        <v/>
      </c>
      <c r="AE478" s="92">
        <f t="shared" si="295"/>
        <v>0</v>
      </c>
      <c r="AF478" s="97" t="str">
        <f t="shared" si="296"/>
        <v/>
      </c>
      <c r="AG478" s="92">
        <f t="shared" si="299"/>
        <v>0</v>
      </c>
      <c r="AH478" s="92">
        <f t="shared" si="297"/>
        <v>0</v>
      </c>
    </row>
    <row r="479" spans="1:34" x14ac:dyDescent="0.25">
      <c r="A479" s="92" t="str">
        <f t="shared" si="271"/>
        <v/>
      </c>
      <c r="B479" s="49">
        <v>3802</v>
      </c>
      <c r="C479" s="115" t="s">
        <v>755</v>
      </c>
      <c r="D479" s="94" t="str">
        <f t="shared" si="298"/>
        <v/>
      </c>
      <c r="E479" s="94" t="str">
        <f t="shared" si="272"/>
        <v/>
      </c>
      <c r="F479" s="94" t="str">
        <f t="shared" si="273"/>
        <v/>
      </c>
      <c r="G479" s="94" t="str">
        <f t="shared" si="274"/>
        <v/>
      </c>
      <c r="H479" s="94" t="str">
        <f t="shared" si="275"/>
        <v/>
      </c>
      <c r="I479" s="94" t="str">
        <f t="shared" si="276"/>
        <v/>
      </c>
      <c r="J479" s="94" t="str">
        <f t="shared" si="277"/>
        <v/>
      </c>
      <c r="K479" s="94" t="str">
        <f t="shared" si="278"/>
        <v/>
      </c>
      <c r="L479" s="94" t="str">
        <f t="shared" si="279"/>
        <v/>
      </c>
      <c r="M479" s="94" t="str">
        <f t="shared" si="280"/>
        <v/>
      </c>
      <c r="N479" s="94" t="str">
        <f t="shared" si="281"/>
        <v/>
      </c>
      <c r="O479" s="94" t="str">
        <f t="shared" si="300"/>
        <v/>
      </c>
      <c r="P479" s="94" t="str">
        <f t="shared" si="282"/>
        <v/>
      </c>
      <c r="Q479" s="94" t="str">
        <f t="shared" si="283"/>
        <v/>
      </c>
      <c r="R479" s="94" t="str">
        <f t="shared" si="284"/>
        <v/>
      </c>
      <c r="S479" s="94" t="str">
        <f t="shared" si="285"/>
        <v/>
      </c>
      <c r="T479" s="94" t="str">
        <f t="shared" si="286"/>
        <v/>
      </c>
      <c r="U479" s="94" t="str">
        <f t="shared" si="287"/>
        <v/>
      </c>
      <c r="V479" s="94" t="str">
        <f t="shared" si="288"/>
        <v/>
      </c>
      <c r="W479" s="94" t="str">
        <f t="shared" si="301"/>
        <v/>
      </c>
      <c r="X479" s="94" t="str">
        <f t="shared" si="289"/>
        <v/>
      </c>
      <c r="Y479" s="94" t="str">
        <f t="shared" si="290"/>
        <v/>
      </c>
      <c r="Z479" s="94" t="str">
        <f t="shared" si="302"/>
        <v/>
      </c>
      <c r="AA479" s="94" t="str">
        <f t="shared" si="291"/>
        <v/>
      </c>
      <c r="AB479" s="94" t="str">
        <f t="shared" si="292"/>
        <v/>
      </c>
      <c r="AC479" s="94" t="str">
        <f t="shared" si="293"/>
        <v/>
      </c>
      <c r="AD479" s="92" t="str">
        <f t="shared" si="294"/>
        <v/>
      </c>
      <c r="AE479" s="92">
        <f t="shared" si="295"/>
        <v>0</v>
      </c>
      <c r="AF479" s="97" t="str">
        <f t="shared" si="296"/>
        <v/>
      </c>
      <c r="AG479" s="92">
        <f t="shared" si="299"/>
        <v>0</v>
      </c>
      <c r="AH479" s="92">
        <f t="shared" si="297"/>
        <v>0</v>
      </c>
    </row>
    <row r="480" spans="1:34" x14ac:dyDescent="0.25">
      <c r="A480" s="92" t="str">
        <f t="shared" si="271"/>
        <v/>
      </c>
      <c r="B480" s="49">
        <v>6700</v>
      </c>
      <c r="C480" s="115" t="s">
        <v>756</v>
      </c>
      <c r="D480" s="94" t="str">
        <f t="shared" si="298"/>
        <v/>
      </c>
      <c r="E480" s="94" t="str">
        <f t="shared" si="272"/>
        <v/>
      </c>
      <c r="F480" s="94" t="str">
        <f t="shared" si="273"/>
        <v/>
      </c>
      <c r="G480" s="94" t="str">
        <f t="shared" si="274"/>
        <v/>
      </c>
      <c r="H480" s="94" t="str">
        <f t="shared" si="275"/>
        <v/>
      </c>
      <c r="I480" s="94" t="str">
        <f t="shared" si="276"/>
        <v/>
      </c>
      <c r="J480" s="94" t="str">
        <f t="shared" si="277"/>
        <v/>
      </c>
      <c r="K480" s="94" t="str">
        <f t="shared" si="278"/>
        <v/>
      </c>
      <c r="L480" s="94" t="str">
        <f t="shared" si="279"/>
        <v/>
      </c>
      <c r="M480" s="94" t="str">
        <f t="shared" si="280"/>
        <v/>
      </c>
      <c r="N480" s="94" t="str">
        <f t="shared" si="281"/>
        <v/>
      </c>
      <c r="O480" s="94" t="str">
        <f t="shared" si="300"/>
        <v/>
      </c>
      <c r="P480" s="94" t="str">
        <f t="shared" si="282"/>
        <v/>
      </c>
      <c r="Q480" s="94" t="str">
        <f t="shared" si="283"/>
        <v/>
      </c>
      <c r="R480" s="94" t="str">
        <f t="shared" si="284"/>
        <v/>
      </c>
      <c r="S480" s="94" t="str">
        <f t="shared" si="285"/>
        <v/>
      </c>
      <c r="T480" s="94" t="str">
        <f t="shared" si="286"/>
        <v/>
      </c>
      <c r="U480" s="94" t="str">
        <f t="shared" si="287"/>
        <v/>
      </c>
      <c r="V480" s="94" t="str">
        <f t="shared" si="288"/>
        <v/>
      </c>
      <c r="W480" s="94" t="str">
        <f t="shared" si="301"/>
        <v/>
      </c>
      <c r="X480" s="94" t="str">
        <f t="shared" si="289"/>
        <v/>
      </c>
      <c r="Y480" s="94" t="str">
        <f t="shared" si="290"/>
        <v/>
      </c>
      <c r="Z480" s="94" t="str">
        <f t="shared" si="302"/>
        <v/>
      </c>
      <c r="AA480" s="94" t="str">
        <f t="shared" si="291"/>
        <v/>
      </c>
      <c r="AB480" s="94" t="str">
        <f t="shared" si="292"/>
        <v/>
      </c>
      <c r="AC480" s="94" t="str">
        <f t="shared" si="293"/>
        <v/>
      </c>
      <c r="AD480" s="92" t="str">
        <f t="shared" si="294"/>
        <v/>
      </c>
      <c r="AE480" s="92">
        <f t="shared" si="295"/>
        <v>0</v>
      </c>
      <c r="AF480" s="97" t="str">
        <f t="shared" si="296"/>
        <v/>
      </c>
      <c r="AG480" s="92">
        <f t="shared" si="299"/>
        <v>0</v>
      </c>
      <c r="AH480" s="92">
        <f t="shared" si="297"/>
        <v>0</v>
      </c>
    </row>
    <row r="481" spans="1:34" x14ac:dyDescent="0.25">
      <c r="A481" s="92" t="str">
        <f t="shared" si="271"/>
        <v/>
      </c>
      <c r="B481" s="49">
        <v>3546</v>
      </c>
      <c r="C481" s="115" t="s">
        <v>757</v>
      </c>
      <c r="D481" s="94" t="str">
        <f t="shared" si="298"/>
        <v/>
      </c>
      <c r="E481" s="94" t="str">
        <f t="shared" si="272"/>
        <v/>
      </c>
      <c r="F481" s="94" t="str">
        <f t="shared" si="273"/>
        <v/>
      </c>
      <c r="G481" s="94" t="str">
        <f t="shared" si="274"/>
        <v/>
      </c>
      <c r="H481" s="94" t="str">
        <f t="shared" si="275"/>
        <v/>
      </c>
      <c r="I481" s="94" t="str">
        <f t="shared" si="276"/>
        <v/>
      </c>
      <c r="J481" s="94" t="str">
        <f t="shared" si="277"/>
        <v/>
      </c>
      <c r="K481" s="94" t="str">
        <f t="shared" si="278"/>
        <v/>
      </c>
      <c r="L481" s="94" t="str">
        <f t="shared" si="279"/>
        <v/>
      </c>
      <c r="M481" s="94" t="str">
        <f t="shared" si="280"/>
        <v/>
      </c>
      <c r="N481" s="94" t="str">
        <f t="shared" si="281"/>
        <v/>
      </c>
      <c r="O481" s="94" t="str">
        <f t="shared" si="300"/>
        <v/>
      </c>
      <c r="P481" s="94" t="str">
        <f t="shared" si="282"/>
        <v/>
      </c>
      <c r="Q481" s="94" t="str">
        <f t="shared" si="283"/>
        <v/>
      </c>
      <c r="R481" s="94" t="str">
        <f t="shared" si="284"/>
        <v/>
      </c>
      <c r="S481" s="94" t="str">
        <f t="shared" si="285"/>
        <v/>
      </c>
      <c r="T481" s="94" t="str">
        <f t="shared" si="286"/>
        <v/>
      </c>
      <c r="U481" s="94" t="str">
        <f t="shared" si="287"/>
        <v/>
      </c>
      <c r="V481" s="94" t="str">
        <f t="shared" si="288"/>
        <v/>
      </c>
      <c r="W481" s="94" t="str">
        <f t="shared" si="301"/>
        <v/>
      </c>
      <c r="X481" s="94" t="str">
        <f t="shared" si="289"/>
        <v/>
      </c>
      <c r="Y481" s="94" t="str">
        <f t="shared" si="290"/>
        <v/>
      </c>
      <c r="Z481" s="94" t="str">
        <f t="shared" si="302"/>
        <v/>
      </c>
      <c r="AA481" s="94" t="str">
        <f t="shared" si="291"/>
        <v/>
      </c>
      <c r="AB481" s="94" t="str">
        <f t="shared" si="292"/>
        <v/>
      </c>
      <c r="AC481" s="94" t="str">
        <f t="shared" si="293"/>
        <v/>
      </c>
      <c r="AD481" s="92" t="str">
        <f t="shared" si="294"/>
        <v/>
      </c>
      <c r="AE481" s="92">
        <f t="shared" si="295"/>
        <v>0</v>
      </c>
      <c r="AF481" s="97" t="str">
        <f t="shared" si="296"/>
        <v/>
      </c>
      <c r="AG481" s="92">
        <f t="shared" si="299"/>
        <v>0</v>
      </c>
      <c r="AH481" s="92">
        <f t="shared" si="297"/>
        <v>0</v>
      </c>
    </row>
    <row r="482" spans="1:34" x14ac:dyDescent="0.25">
      <c r="A482" s="92" t="str">
        <f t="shared" si="271"/>
        <v/>
      </c>
      <c r="B482" s="49">
        <v>8704</v>
      </c>
      <c r="C482" s="115" t="s">
        <v>758</v>
      </c>
      <c r="D482" s="94" t="str">
        <f t="shared" si="298"/>
        <v/>
      </c>
      <c r="E482" s="94" t="str">
        <f t="shared" si="272"/>
        <v/>
      </c>
      <c r="F482" s="94" t="str">
        <f t="shared" si="273"/>
        <v/>
      </c>
      <c r="G482" s="94" t="str">
        <f t="shared" si="274"/>
        <v/>
      </c>
      <c r="H482" s="94" t="str">
        <f t="shared" si="275"/>
        <v/>
      </c>
      <c r="I482" s="94" t="str">
        <f t="shared" si="276"/>
        <v/>
      </c>
      <c r="J482" s="94" t="str">
        <f t="shared" si="277"/>
        <v/>
      </c>
      <c r="K482" s="94" t="str">
        <f t="shared" si="278"/>
        <v/>
      </c>
      <c r="L482" s="94" t="str">
        <f t="shared" si="279"/>
        <v/>
      </c>
      <c r="M482" s="94" t="str">
        <f t="shared" si="280"/>
        <v/>
      </c>
      <c r="N482" s="94" t="str">
        <f t="shared" si="281"/>
        <v/>
      </c>
      <c r="O482" s="94" t="str">
        <f t="shared" si="300"/>
        <v/>
      </c>
      <c r="P482" s="94" t="str">
        <f t="shared" si="282"/>
        <v/>
      </c>
      <c r="Q482" s="94" t="str">
        <f t="shared" si="283"/>
        <v/>
      </c>
      <c r="R482" s="94" t="str">
        <f t="shared" si="284"/>
        <v/>
      </c>
      <c r="S482" s="94" t="str">
        <f t="shared" si="285"/>
        <v/>
      </c>
      <c r="T482" s="94" t="str">
        <f t="shared" si="286"/>
        <v/>
      </c>
      <c r="U482" s="94" t="str">
        <f t="shared" si="287"/>
        <v/>
      </c>
      <c r="V482" s="94" t="str">
        <f t="shared" si="288"/>
        <v/>
      </c>
      <c r="W482" s="94" t="str">
        <f t="shared" si="301"/>
        <v/>
      </c>
      <c r="X482" s="94" t="str">
        <f t="shared" si="289"/>
        <v/>
      </c>
      <c r="Y482" s="94" t="str">
        <f t="shared" si="290"/>
        <v/>
      </c>
      <c r="Z482" s="94" t="str">
        <f t="shared" si="302"/>
        <v/>
      </c>
      <c r="AA482" s="94" t="str">
        <f t="shared" si="291"/>
        <v/>
      </c>
      <c r="AB482" s="94" t="str">
        <f t="shared" si="292"/>
        <v/>
      </c>
      <c r="AC482" s="94" t="str">
        <f t="shared" si="293"/>
        <v/>
      </c>
      <c r="AD482" s="92" t="str">
        <f t="shared" si="294"/>
        <v/>
      </c>
      <c r="AE482" s="108">
        <f t="shared" si="295"/>
        <v>0</v>
      </c>
      <c r="AF482" s="96" t="str">
        <f t="shared" si="296"/>
        <v/>
      </c>
      <c r="AG482" s="108">
        <f t="shared" si="299"/>
        <v>0</v>
      </c>
      <c r="AH482" s="108">
        <f t="shared" si="297"/>
        <v>0</v>
      </c>
    </row>
    <row r="483" spans="1:34" x14ac:dyDescent="0.25">
      <c r="A483" s="92" t="str">
        <f t="shared" si="271"/>
        <v/>
      </c>
      <c r="B483" s="49">
        <v>1539</v>
      </c>
      <c r="C483" s="115" t="s">
        <v>759</v>
      </c>
      <c r="D483" s="94" t="str">
        <f t="shared" si="298"/>
        <v/>
      </c>
      <c r="E483" s="94" t="str">
        <f t="shared" si="272"/>
        <v/>
      </c>
      <c r="F483" s="94" t="str">
        <f t="shared" si="273"/>
        <v/>
      </c>
      <c r="G483" s="94" t="str">
        <f t="shared" si="274"/>
        <v/>
      </c>
      <c r="H483" s="94" t="str">
        <f t="shared" si="275"/>
        <v/>
      </c>
      <c r="I483" s="94" t="str">
        <f t="shared" si="276"/>
        <v/>
      </c>
      <c r="J483" s="94" t="str">
        <f t="shared" si="277"/>
        <v/>
      </c>
      <c r="K483" s="94" t="str">
        <f t="shared" si="278"/>
        <v/>
      </c>
      <c r="L483" s="94" t="str">
        <f t="shared" si="279"/>
        <v/>
      </c>
      <c r="M483" s="94" t="str">
        <f t="shared" si="280"/>
        <v/>
      </c>
      <c r="N483" s="94" t="str">
        <f t="shared" si="281"/>
        <v/>
      </c>
      <c r="O483" s="94" t="str">
        <f t="shared" si="300"/>
        <v/>
      </c>
      <c r="P483" s="94" t="str">
        <f t="shared" si="282"/>
        <v/>
      </c>
      <c r="Q483" s="94" t="str">
        <f t="shared" si="283"/>
        <v/>
      </c>
      <c r="R483" s="94" t="str">
        <f t="shared" si="284"/>
        <v/>
      </c>
      <c r="S483" s="94" t="str">
        <f t="shared" si="285"/>
        <v/>
      </c>
      <c r="T483" s="94" t="str">
        <f t="shared" si="286"/>
        <v/>
      </c>
      <c r="U483" s="94" t="str">
        <f t="shared" si="287"/>
        <v/>
      </c>
      <c r="V483" s="94" t="str">
        <f t="shared" si="288"/>
        <v/>
      </c>
      <c r="W483" s="94" t="str">
        <f t="shared" si="301"/>
        <v/>
      </c>
      <c r="X483" s="94" t="str">
        <f t="shared" si="289"/>
        <v/>
      </c>
      <c r="Y483" s="94" t="str">
        <f t="shared" si="290"/>
        <v/>
      </c>
      <c r="Z483" s="94" t="str">
        <f t="shared" si="302"/>
        <v/>
      </c>
      <c r="AA483" s="94" t="str">
        <f t="shared" si="291"/>
        <v/>
      </c>
      <c r="AB483" s="94" t="str">
        <f t="shared" si="292"/>
        <v/>
      </c>
      <c r="AC483" s="94" t="str">
        <f t="shared" si="293"/>
        <v/>
      </c>
      <c r="AD483" s="92" t="str">
        <f t="shared" si="294"/>
        <v/>
      </c>
      <c r="AE483" s="108">
        <f t="shared" si="295"/>
        <v>0</v>
      </c>
      <c r="AF483" s="96" t="str">
        <f t="shared" si="296"/>
        <v/>
      </c>
      <c r="AG483" s="108">
        <f t="shared" si="299"/>
        <v>0</v>
      </c>
      <c r="AH483" s="108">
        <f t="shared" si="297"/>
        <v>0</v>
      </c>
    </row>
    <row r="484" spans="1:34" x14ac:dyDescent="0.25">
      <c r="A484" s="92" t="str">
        <f t="shared" si="271"/>
        <v/>
      </c>
      <c r="B484" s="49">
        <v>3597</v>
      </c>
      <c r="C484" s="115" t="s">
        <v>763</v>
      </c>
      <c r="D484" s="94" t="str">
        <f t="shared" si="298"/>
        <v/>
      </c>
      <c r="E484" s="94" t="str">
        <f t="shared" si="272"/>
        <v/>
      </c>
      <c r="F484" s="94" t="str">
        <f t="shared" si="273"/>
        <v/>
      </c>
      <c r="G484" s="94" t="str">
        <f t="shared" si="274"/>
        <v/>
      </c>
      <c r="H484" s="94" t="str">
        <f t="shared" si="275"/>
        <v/>
      </c>
      <c r="I484" s="94" t="str">
        <f t="shared" si="276"/>
        <v/>
      </c>
      <c r="J484" s="94" t="str">
        <f t="shared" si="277"/>
        <v/>
      </c>
      <c r="K484" s="94" t="str">
        <f t="shared" si="278"/>
        <v/>
      </c>
      <c r="L484" s="94" t="str">
        <f t="shared" si="279"/>
        <v/>
      </c>
      <c r="M484" s="94" t="str">
        <f t="shared" si="280"/>
        <v/>
      </c>
      <c r="N484" s="94" t="str">
        <f t="shared" si="281"/>
        <v/>
      </c>
      <c r="O484" s="94" t="str">
        <f t="shared" si="300"/>
        <v/>
      </c>
      <c r="P484" s="94" t="str">
        <f t="shared" si="282"/>
        <v/>
      </c>
      <c r="Q484" s="94" t="str">
        <f t="shared" si="283"/>
        <v/>
      </c>
      <c r="R484" s="94" t="str">
        <f t="shared" si="284"/>
        <v/>
      </c>
      <c r="S484" s="94" t="str">
        <f t="shared" si="285"/>
        <v/>
      </c>
      <c r="T484" s="94" t="str">
        <f t="shared" si="286"/>
        <v/>
      </c>
      <c r="U484" s="94" t="str">
        <f t="shared" si="287"/>
        <v/>
      </c>
      <c r="V484" s="94" t="str">
        <f t="shared" si="288"/>
        <v/>
      </c>
      <c r="W484" s="94" t="str">
        <f t="shared" si="301"/>
        <v/>
      </c>
      <c r="X484" s="94" t="str">
        <f t="shared" si="289"/>
        <v/>
      </c>
      <c r="Y484" s="94" t="str">
        <f t="shared" si="290"/>
        <v/>
      </c>
      <c r="Z484" s="94" t="str">
        <f t="shared" si="302"/>
        <v/>
      </c>
      <c r="AA484" s="94" t="str">
        <f t="shared" si="291"/>
        <v/>
      </c>
      <c r="AB484" s="94" t="str">
        <f t="shared" si="292"/>
        <v/>
      </c>
      <c r="AC484" s="94" t="str">
        <f t="shared" si="293"/>
        <v/>
      </c>
      <c r="AD484" s="92" t="str">
        <f t="shared" si="294"/>
        <v/>
      </c>
      <c r="AE484" s="108">
        <f t="shared" si="295"/>
        <v>0</v>
      </c>
      <c r="AF484" s="96" t="str">
        <f t="shared" si="296"/>
        <v/>
      </c>
      <c r="AG484" s="108">
        <f t="shared" si="299"/>
        <v>0</v>
      </c>
      <c r="AH484" s="108">
        <f t="shared" si="297"/>
        <v>0</v>
      </c>
    </row>
    <row r="485" spans="1:34" x14ac:dyDescent="0.25">
      <c r="A485" s="92" t="str">
        <f t="shared" si="271"/>
        <v/>
      </c>
      <c r="B485" s="49">
        <v>2705</v>
      </c>
      <c r="C485" s="115" t="s">
        <v>765</v>
      </c>
      <c r="D485" s="94" t="str">
        <f t="shared" si="298"/>
        <v/>
      </c>
      <c r="E485" s="94" t="str">
        <f t="shared" si="272"/>
        <v/>
      </c>
      <c r="F485" s="94" t="str">
        <f t="shared" si="273"/>
        <v/>
      </c>
      <c r="G485" s="94" t="str">
        <f t="shared" si="274"/>
        <v/>
      </c>
      <c r="H485" s="94" t="str">
        <f t="shared" si="275"/>
        <v/>
      </c>
      <c r="I485" s="94" t="str">
        <f t="shared" si="276"/>
        <v/>
      </c>
      <c r="J485" s="94" t="str">
        <f t="shared" si="277"/>
        <v/>
      </c>
      <c r="K485" s="94" t="str">
        <f t="shared" si="278"/>
        <v/>
      </c>
      <c r="L485" s="94" t="str">
        <f t="shared" si="279"/>
        <v/>
      </c>
      <c r="M485" s="94" t="str">
        <f t="shared" si="280"/>
        <v/>
      </c>
      <c r="N485" s="94" t="str">
        <f t="shared" si="281"/>
        <v/>
      </c>
      <c r="O485" s="94" t="str">
        <f t="shared" si="300"/>
        <v/>
      </c>
      <c r="P485" s="94" t="str">
        <f t="shared" si="282"/>
        <v/>
      </c>
      <c r="Q485" s="94" t="str">
        <f t="shared" si="283"/>
        <v/>
      </c>
      <c r="R485" s="94" t="str">
        <f t="shared" si="284"/>
        <v/>
      </c>
      <c r="S485" s="94" t="str">
        <f t="shared" si="285"/>
        <v/>
      </c>
      <c r="T485" s="94" t="str">
        <f t="shared" si="286"/>
        <v/>
      </c>
      <c r="U485" s="94" t="str">
        <f t="shared" si="287"/>
        <v/>
      </c>
      <c r="V485" s="94" t="str">
        <f t="shared" si="288"/>
        <v/>
      </c>
      <c r="W485" s="94" t="str">
        <f t="shared" si="301"/>
        <v/>
      </c>
      <c r="X485" s="94" t="str">
        <f t="shared" si="289"/>
        <v/>
      </c>
      <c r="Y485" s="94" t="str">
        <f t="shared" si="290"/>
        <v/>
      </c>
      <c r="Z485" s="94" t="str">
        <f t="shared" si="302"/>
        <v/>
      </c>
      <c r="AA485" s="94" t="str">
        <f t="shared" si="291"/>
        <v/>
      </c>
      <c r="AB485" s="94" t="str">
        <f t="shared" si="292"/>
        <v/>
      </c>
      <c r="AC485" s="94" t="str">
        <f t="shared" si="293"/>
        <v/>
      </c>
      <c r="AD485" s="92" t="str">
        <f t="shared" si="294"/>
        <v/>
      </c>
      <c r="AE485" s="108">
        <f t="shared" si="295"/>
        <v>0</v>
      </c>
      <c r="AF485" s="96" t="str">
        <f t="shared" si="296"/>
        <v/>
      </c>
      <c r="AG485" s="108">
        <f t="shared" si="299"/>
        <v>0</v>
      </c>
      <c r="AH485" s="108">
        <f t="shared" si="297"/>
        <v>0</v>
      </c>
    </row>
    <row r="486" spans="1:34" ht="15.75" customHeight="1" x14ac:dyDescent="0.25">
      <c r="A486" s="92" t="str">
        <f t="shared" si="271"/>
        <v/>
      </c>
      <c r="B486" s="49">
        <v>8037</v>
      </c>
      <c r="C486" s="115" t="s">
        <v>766</v>
      </c>
      <c r="D486" s="94" t="str">
        <f t="shared" si="298"/>
        <v/>
      </c>
      <c r="E486" s="94" t="str">
        <f t="shared" si="272"/>
        <v/>
      </c>
      <c r="F486" s="94" t="str">
        <f t="shared" si="273"/>
        <v/>
      </c>
      <c r="G486" s="94" t="str">
        <f t="shared" si="274"/>
        <v/>
      </c>
      <c r="H486" s="94" t="str">
        <f t="shared" si="275"/>
        <v/>
      </c>
      <c r="I486" s="94" t="str">
        <f t="shared" si="276"/>
        <v/>
      </c>
      <c r="J486" s="94" t="str">
        <f t="shared" si="277"/>
        <v/>
      </c>
      <c r="K486" s="94" t="str">
        <f t="shared" si="278"/>
        <v/>
      </c>
      <c r="L486" s="94" t="str">
        <f t="shared" si="279"/>
        <v/>
      </c>
      <c r="M486" s="94" t="str">
        <f t="shared" si="280"/>
        <v/>
      </c>
      <c r="N486" s="94" t="str">
        <f t="shared" si="281"/>
        <v/>
      </c>
      <c r="O486" s="94" t="str">
        <f t="shared" si="300"/>
        <v/>
      </c>
      <c r="P486" s="94" t="str">
        <f t="shared" si="282"/>
        <v/>
      </c>
      <c r="Q486" s="94" t="str">
        <f t="shared" si="283"/>
        <v/>
      </c>
      <c r="R486" s="94" t="str">
        <f t="shared" si="284"/>
        <v/>
      </c>
      <c r="S486" s="94" t="str">
        <f t="shared" si="285"/>
        <v/>
      </c>
      <c r="T486" s="94" t="str">
        <f t="shared" si="286"/>
        <v/>
      </c>
      <c r="U486" s="94" t="str">
        <f t="shared" si="287"/>
        <v/>
      </c>
      <c r="V486" s="94" t="str">
        <f t="shared" si="288"/>
        <v/>
      </c>
      <c r="W486" s="94" t="str">
        <f t="shared" si="301"/>
        <v/>
      </c>
      <c r="X486" s="94" t="str">
        <f t="shared" si="289"/>
        <v/>
      </c>
      <c r="Y486" s="94" t="str">
        <f t="shared" si="290"/>
        <v/>
      </c>
      <c r="Z486" s="94" t="str">
        <f t="shared" si="302"/>
        <v/>
      </c>
      <c r="AA486" s="94" t="str">
        <f t="shared" si="291"/>
        <v/>
      </c>
      <c r="AB486" s="94" t="str">
        <f t="shared" si="292"/>
        <v/>
      </c>
      <c r="AC486" s="94" t="str">
        <f t="shared" si="293"/>
        <v/>
      </c>
      <c r="AD486" s="92" t="str">
        <f t="shared" si="294"/>
        <v/>
      </c>
      <c r="AE486" s="108">
        <f t="shared" si="295"/>
        <v>0</v>
      </c>
      <c r="AF486" s="96" t="str">
        <f t="shared" si="296"/>
        <v/>
      </c>
      <c r="AG486" s="108">
        <f t="shared" si="299"/>
        <v>0</v>
      </c>
      <c r="AH486" s="108">
        <f t="shared" si="297"/>
        <v>0</v>
      </c>
    </row>
    <row r="487" spans="1:34" x14ac:dyDescent="0.25">
      <c r="A487" s="92" t="str">
        <f t="shared" si="271"/>
        <v/>
      </c>
      <c r="B487" s="49">
        <v>5374</v>
      </c>
      <c r="C487" s="115" t="s">
        <v>362</v>
      </c>
      <c r="D487" s="94" t="str">
        <f t="shared" si="298"/>
        <v/>
      </c>
      <c r="E487" s="94" t="str">
        <f t="shared" si="272"/>
        <v/>
      </c>
      <c r="F487" s="94" t="str">
        <f t="shared" si="273"/>
        <v/>
      </c>
      <c r="G487" s="94" t="str">
        <f t="shared" si="274"/>
        <v/>
      </c>
      <c r="H487" s="94" t="str">
        <f t="shared" si="275"/>
        <v/>
      </c>
      <c r="I487" s="94" t="str">
        <f t="shared" si="276"/>
        <v/>
      </c>
      <c r="J487" s="94" t="str">
        <f t="shared" si="277"/>
        <v/>
      </c>
      <c r="K487" s="94" t="str">
        <f t="shared" si="278"/>
        <v/>
      </c>
      <c r="L487" s="94" t="str">
        <f t="shared" si="279"/>
        <v/>
      </c>
      <c r="M487" s="94" t="str">
        <f t="shared" si="280"/>
        <v/>
      </c>
      <c r="N487" s="94" t="str">
        <f t="shared" si="281"/>
        <v/>
      </c>
      <c r="O487" s="94" t="str">
        <f t="shared" si="300"/>
        <v/>
      </c>
      <c r="P487" s="94" t="str">
        <f t="shared" si="282"/>
        <v/>
      </c>
      <c r="Q487" s="94" t="str">
        <f t="shared" si="283"/>
        <v/>
      </c>
      <c r="R487" s="94" t="str">
        <f t="shared" si="284"/>
        <v/>
      </c>
      <c r="S487" s="94" t="str">
        <f t="shared" si="285"/>
        <v/>
      </c>
      <c r="T487" s="94" t="str">
        <f t="shared" si="286"/>
        <v/>
      </c>
      <c r="U487" s="94" t="str">
        <f t="shared" si="287"/>
        <v/>
      </c>
      <c r="V487" s="94" t="str">
        <f t="shared" si="288"/>
        <v/>
      </c>
      <c r="W487" s="94" t="str">
        <f t="shared" si="301"/>
        <v/>
      </c>
      <c r="X487" s="94" t="str">
        <f t="shared" si="289"/>
        <v/>
      </c>
      <c r="Y487" s="94" t="str">
        <f t="shared" si="290"/>
        <v/>
      </c>
      <c r="Z487" s="94" t="str">
        <f t="shared" si="302"/>
        <v/>
      </c>
      <c r="AA487" s="94" t="str">
        <f t="shared" si="291"/>
        <v/>
      </c>
      <c r="AB487" s="94" t="str">
        <f t="shared" si="292"/>
        <v/>
      </c>
      <c r="AC487" s="94" t="str">
        <f t="shared" si="293"/>
        <v/>
      </c>
      <c r="AD487" s="92" t="str">
        <f t="shared" si="294"/>
        <v/>
      </c>
    </row>
    <row r="488" spans="1:34" x14ac:dyDescent="0.25">
      <c r="A488" s="92" t="str">
        <f t="shared" si="271"/>
        <v/>
      </c>
      <c r="B488" s="49">
        <v>2295</v>
      </c>
      <c r="C488" s="115" t="s">
        <v>464</v>
      </c>
      <c r="D488" s="94" t="str">
        <f t="shared" si="298"/>
        <v/>
      </c>
      <c r="E488" s="94" t="str">
        <f t="shared" si="272"/>
        <v/>
      </c>
      <c r="F488" s="94" t="str">
        <f t="shared" si="273"/>
        <v/>
      </c>
      <c r="G488" s="94" t="str">
        <f t="shared" si="274"/>
        <v/>
      </c>
      <c r="H488" s="94" t="str">
        <f t="shared" si="275"/>
        <v/>
      </c>
      <c r="I488" s="94" t="str">
        <f t="shared" si="276"/>
        <v/>
      </c>
      <c r="J488" s="94" t="str">
        <f t="shared" si="277"/>
        <v/>
      </c>
      <c r="K488" s="94" t="str">
        <f t="shared" si="278"/>
        <v/>
      </c>
      <c r="L488" s="94" t="str">
        <f t="shared" si="279"/>
        <v/>
      </c>
      <c r="M488" s="94" t="str">
        <f t="shared" si="280"/>
        <v/>
      </c>
      <c r="N488" s="94" t="str">
        <f t="shared" si="281"/>
        <v/>
      </c>
      <c r="O488" s="94" t="str">
        <f t="shared" si="300"/>
        <v/>
      </c>
      <c r="P488" s="94" t="str">
        <f t="shared" si="282"/>
        <v/>
      </c>
      <c r="Q488" s="94" t="str">
        <f t="shared" si="283"/>
        <v/>
      </c>
      <c r="R488" s="94" t="str">
        <f t="shared" si="284"/>
        <v/>
      </c>
      <c r="S488" s="94" t="str">
        <f t="shared" si="285"/>
        <v/>
      </c>
      <c r="T488" s="94" t="str">
        <f t="shared" si="286"/>
        <v/>
      </c>
      <c r="U488" s="94" t="str">
        <f t="shared" si="287"/>
        <v/>
      </c>
      <c r="V488" s="94" t="str">
        <f t="shared" si="288"/>
        <v/>
      </c>
      <c r="W488" s="94" t="str">
        <f t="shared" si="301"/>
        <v/>
      </c>
      <c r="X488" s="94" t="str">
        <f t="shared" si="289"/>
        <v/>
      </c>
      <c r="Y488" s="94" t="str">
        <f t="shared" si="290"/>
        <v/>
      </c>
      <c r="Z488" s="94" t="str">
        <f t="shared" si="302"/>
        <v/>
      </c>
      <c r="AA488" s="94" t="str">
        <f t="shared" si="291"/>
        <v/>
      </c>
      <c r="AB488" s="94" t="str">
        <f t="shared" si="292"/>
        <v/>
      </c>
      <c r="AC488" s="94" t="str">
        <f t="shared" si="293"/>
        <v/>
      </c>
      <c r="AD488" s="92" t="str">
        <f t="shared" si="294"/>
        <v/>
      </c>
    </row>
    <row r="489" spans="1:34" x14ac:dyDescent="0.25">
      <c r="A489" s="92" t="str">
        <f t="shared" si="271"/>
        <v/>
      </c>
      <c r="B489" s="49">
        <v>7213</v>
      </c>
      <c r="C489" s="115" t="s">
        <v>582</v>
      </c>
      <c r="D489" s="94" t="str">
        <f t="shared" si="298"/>
        <v/>
      </c>
      <c r="E489" s="94" t="str">
        <f t="shared" si="272"/>
        <v/>
      </c>
      <c r="F489" s="94" t="str">
        <f t="shared" si="273"/>
        <v/>
      </c>
      <c r="G489" s="94" t="str">
        <f t="shared" si="274"/>
        <v/>
      </c>
      <c r="H489" s="94" t="str">
        <f t="shared" si="275"/>
        <v/>
      </c>
      <c r="I489" s="94" t="str">
        <f t="shared" si="276"/>
        <v/>
      </c>
      <c r="J489" s="94" t="str">
        <f t="shared" si="277"/>
        <v/>
      </c>
      <c r="K489" s="94" t="str">
        <f t="shared" si="278"/>
        <v/>
      </c>
      <c r="L489" s="94" t="str">
        <f t="shared" si="279"/>
        <v/>
      </c>
      <c r="M489" s="94" t="str">
        <f t="shared" si="280"/>
        <v/>
      </c>
      <c r="N489" s="94" t="str">
        <f t="shared" si="281"/>
        <v/>
      </c>
      <c r="O489" s="94" t="str">
        <f t="shared" si="300"/>
        <v/>
      </c>
      <c r="P489" s="94" t="str">
        <f t="shared" si="282"/>
        <v/>
      </c>
      <c r="Q489" s="94" t="str">
        <f t="shared" si="283"/>
        <v/>
      </c>
      <c r="R489" s="94" t="str">
        <f t="shared" si="284"/>
        <v/>
      </c>
      <c r="S489" s="94" t="str">
        <f t="shared" si="285"/>
        <v/>
      </c>
      <c r="T489" s="94" t="str">
        <f t="shared" si="286"/>
        <v/>
      </c>
      <c r="U489" s="94" t="str">
        <f t="shared" si="287"/>
        <v/>
      </c>
      <c r="V489" s="94" t="str">
        <f t="shared" si="288"/>
        <v/>
      </c>
      <c r="W489" s="94" t="str">
        <f t="shared" si="301"/>
        <v/>
      </c>
      <c r="X489" s="94" t="str">
        <f t="shared" si="289"/>
        <v/>
      </c>
      <c r="Y489" s="94" t="str">
        <f t="shared" si="290"/>
        <v/>
      </c>
      <c r="Z489" s="94" t="str">
        <f t="shared" si="302"/>
        <v/>
      </c>
      <c r="AA489" s="94" t="str">
        <f t="shared" si="291"/>
        <v/>
      </c>
      <c r="AB489" s="94" t="str">
        <f t="shared" si="292"/>
        <v/>
      </c>
      <c r="AC489" s="94" t="str">
        <f t="shared" si="293"/>
        <v/>
      </c>
      <c r="AD489" s="92" t="str">
        <f t="shared" si="294"/>
        <v/>
      </c>
    </row>
    <row r="490" spans="1:34" x14ac:dyDescent="0.25">
      <c r="A490" s="92" t="str">
        <f t="shared" si="271"/>
        <v/>
      </c>
      <c r="B490" s="49">
        <v>3339</v>
      </c>
      <c r="C490" s="115" t="s">
        <v>639</v>
      </c>
      <c r="D490" s="94" t="str">
        <f t="shared" si="298"/>
        <v/>
      </c>
      <c r="E490" s="94" t="str">
        <f t="shared" si="272"/>
        <v/>
      </c>
      <c r="F490" s="94" t="str">
        <f t="shared" si="273"/>
        <v/>
      </c>
      <c r="G490" s="94" t="str">
        <f t="shared" si="274"/>
        <v/>
      </c>
      <c r="H490" s="94" t="str">
        <f t="shared" si="275"/>
        <v/>
      </c>
      <c r="I490" s="94" t="str">
        <f t="shared" si="276"/>
        <v/>
      </c>
      <c r="J490" s="94" t="str">
        <f t="shared" si="277"/>
        <v/>
      </c>
      <c r="K490" s="94" t="str">
        <f t="shared" si="278"/>
        <v/>
      </c>
      <c r="L490" s="94" t="str">
        <f t="shared" si="279"/>
        <v/>
      </c>
      <c r="M490" s="94" t="str">
        <f t="shared" si="280"/>
        <v/>
      </c>
      <c r="N490" s="94" t="str">
        <f t="shared" si="281"/>
        <v/>
      </c>
      <c r="O490" s="94" t="str">
        <f t="shared" si="300"/>
        <v/>
      </c>
      <c r="P490" s="94" t="str">
        <f t="shared" si="282"/>
        <v/>
      </c>
      <c r="Q490" s="94" t="str">
        <f t="shared" si="283"/>
        <v/>
      </c>
      <c r="R490" s="94" t="str">
        <f t="shared" si="284"/>
        <v/>
      </c>
      <c r="S490" s="94" t="str">
        <f t="shared" si="285"/>
        <v/>
      </c>
      <c r="T490" s="94" t="str">
        <f t="shared" si="286"/>
        <v/>
      </c>
      <c r="U490" s="94" t="str">
        <f t="shared" si="287"/>
        <v/>
      </c>
      <c r="V490" s="94" t="str">
        <f t="shared" si="288"/>
        <v/>
      </c>
      <c r="W490" s="94" t="str">
        <f t="shared" si="301"/>
        <v/>
      </c>
      <c r="X490" s="94" t="str">
        <f t="shared" si="289"/>
        <v/>
      </c>
      <c r="Y490" s="94" t="str">
        <f t="shared" si="290"/>
        <v/>
      </c>
      <c r="Z490" s="94" t="str">
        <f t="shared" si="302"/>
        <v/>
      </c>
      <c r="AA490" s="94" t="str">
        <f t="shared" si="291"/>
        <v/>
      </c>
      <c r="AB490" s="94" t="str">
        <f t="shared" si="292"/>
        <v/>
      </c>
      <c r="AC490" s="94" t="str">
        <f t="shared" si="293"/>
        <v/>
      </c>
      <c r="AD490" s="92" t="str">
        <f t="shared" si="294"/>
        <v/>
      </c>
    </row>
    <row r="491" spans="1:34" x14ac:dyDescent="0.25">
      <c r="A491" s="92" t="str">
        <f t="shared" si="271"/>
        <v/>
      </c>
      <c r="B491" s="49">
        <v>4879</v>
      </c>
      <c r="C491" s="115" t="s">
        <v>685</v>
      </c>
      <c r="D491" s="94" t="str">
        <f t="shared" si="298"/>
        <v/>
      </c>
      <c r="E491" s="94" t="str">
        <f t="shared" si="272"/>
        <v/>
      </c>
      <c r="F491" s="94" t="str">
        <f t="shared" si="273"/>
        <v/>
      </c>
      <c r="G491" s="94" t="str">
        <f t="shared" si="274"/>
        <v/>
      </c>
      <c r="H491" s="94" t="str">
        <f t="shared" si="275"/>
        <v/>
      </c>
      <c r="I491" s="94" t="str">
        <f t="shared" si="276"/>
        <v/>
      </c>
      <c r="J491" s="94" t="str">
        <f t="shared" si="277"/>
        <v/>
      </c>
      <c r="K491" s="94" t="str">
        <f t="shared" si="278"/>
        <v/>
      </c>
      <c r="L491" s="94" t="str">
        <f t="shared" si="279"/>
        <v/>
      </c>
      <c r="M491" s="94" t="str">
        <f t="shared" si="280"/>
        <v/>
      </c>
      <c r="N491" s="94" t="str">
        <f t="shared" si="281"/>
        <v/>
      </c>
      <c r="O491" s="94" t="str">
        <f t="shared" si="300"/>
        <v/>
      </c>
      <c r="P491" s="94" t="str">
        <f t="shared" si="282"/>
        <v/>
      </c>
      <c r="Q491" s="94" t="str">
        <f t="shared" si="283"/>
        <v/>
      </c>
      <c r="R491" s="94" t="str">
        <f t="shared" si="284"/>
        <v/>
      </c>
      <c r="S491" s="94" t="str">
        <f t="shared" si="285"/>
        <v/>
      </c>
      <c r="T491" s="94" t="str">
        <f t="shared" si="286"/>
        <v/>
      </c>
      <c r="U491" s="94" t="str">
        <f t="shared" si="287"/>
        <v/>
      </c>
      <c r="V491" s="94" t="str">
        <f t="shared" si="288"/>
        <v/>
      </c>
      <c r="W491" s="94" t="str">
        <f t="shared" si="301"/>
        <v/>
      </c>
      <c r="X491" s="94" t="str">
        <f t="shared" si="289"/>
        <v/>
      </c>
      <c r="Y491" s="94" t="str">
        <f t="shared" si="290"/>
        <v/>
      </c>
      <c r="Z491" s="94" t="str">
        <f t="shared" si="302"/>
        <v/>
      </c>
      <c r="AA491" s="94" t="str">
        <f t="shared" si="291"/>
        <v/>
      </c>
      <c r="AB491" s="94" t="str">
        <f t="shared" si="292"/>
        <v/>
      </c>
      <c r="AC491" s="94" t="str">
        <f t="shared" si="293"/>
        <v/>
      </c>
      <c r="AD491" s="92" t="str">
        <f t="shared" si="294"/>
        <v/>
      </c>
    </row>
    <row r="492" spans="1:34" x14ac:dyDescent="0.25">
      <c r="A492" s="92" t="str">
        <f t="shared" si="271"/>
        <v/>
      </c>
      <c r="B492" s="49">
        <v>806</v>
      </c>
      <c r="C492" s="115" t="s">
        <v>701</v>
      </c>
      <c r="D492" s="94" t="str">
        <f t="shared" si="298"/>
        <v/>
      </c>
      <c r="E492" s="94" t="str">
        <f t="shared" si="272"/>
        <v/>
      </c>
      <c r="F492" s="94" t="str">
        <f t="shared" si="273"/>
        <v/>
      </c>
      <c r="G492" s="94" t="str">
        <f t="shared" si="274"/>
        <v/>
      </c>
      <c r="H492" s="94" t="str">
        <f t="shared" si="275"/>
        <v/>
      </c>
      <c r="I492" s="94" t="str">
        <f t="shared" si="276"/>
        <v/>
      </c>
      <c r="J492" s="94" t="str">
        <f t="shared" si="277"/>
        <v/>
      </c>
      <c r="K492" s="94" t="str">
        <f t="shared" si="278"/>
        <v/>
      </c>
      <c r="L492" s="94" t="str">
        <f t="shared" si="279"/>
        <v/>
      </c>
      <c r="M492" s="94" t="str">
        <f t="shared" si="280"/>
        <v/>
      </c>
      <c r="N492" s="94" t="str">
        <f t="shared" si="281"/>
        <v/>
      </c>
      <c r="O492" s="94" t="str">
        <f t="shared" si="300"/>
        <v/>
      </c>
      <c r="P492" s="94" t="str">
        <f t="shared" si="282"/>
        <v/>
      </c>
      <c r="Q492" s="94" t="str">
        <f t="shared" si="283"/>
        <v/>
      </c>
      <c r="R492" s="94" t="str">
        <f t="shared" si="284"/>
        <v/>
      </c>
      <c r="S492" s="94" t="str">
        <f t="shared" si="285"/>
        <v/>
      </c>
      <c r="T492" s="94" t="str">
        <f t="shared" si="286"/>
        <v/>
      </c>
      <c r="U492" s="94" t="str">
        <f t="shared" si="287"/>
        <v/>
      </c>
      <c r="V492" s="94" t="str">
        <f t="shared" si="288"/>
        <v/>
      </c>
      <c r="W492" s="94" t="str">
        <f t="shared" si="301"/>
        <v/>
      </c>
      <c r="X492" s="94" t="str">
        <f t="shared" si="289"/>
        <v/>
      </c>
      <c r="Y492" s="94" t="str">
        <f t="shared" si="290"/>
        <v/>
      </c>
      <c r="Z492" s="94" t="str">
        <f t="shared" si="302"/>
        <v/>
      </c>
      <c r="AA492" s="94" t="str">
        <f t="shared" si="291"/>
        <v/>
      </c>
      <c r="AB492" s="94" t="str">
        <f t="shared" si="292"/>
        <v/>
      </c>
      <c r="AC492" s="94" t="str">
        <f t="shared" si="293"/>
        <v/>
      </c>
      <c r="AD492" s="92" t="str">
        <f t="shared" si="294"/>
        <v/>
      </c>
      <c r="AE492" s="108"/>
      <c r="AF492" s="108"/>
      <c r="AG492" s="108"/>
      <c r="AH492" s="108"/>
    </row>
    <row r="493" spans="1:34" x14ac:dyDescent="0.25">
      <c r="A493" s="92" t="str">
        <f t="shared" si="271"/>
        <v/>
      </c>
      <c r="B493" s="49">
        <v>4964</v>
      </c>
      <c r="C493" s="115" t="s">
        <v>705</v>
      </c>
      <c r="D493" s="94" t="str">
        <f t="shared" si="298"/>
        <v/>
      </c>
      <c r="E493" s="94" t="str">
        <f t="shared" si="272"/>
        <v/>
      </c>
      <c r="F493" s="94" t="str">
        <f t="shared" si="273"/>
        <v/>
      </c>
      <c r="G493" s="94" t="str">
        <f t="shared" si="274"/>
        <v/>
      </c>
      <c r="H493" s="94" t="str">
        <f t="shared" si="275"/>
        <v/>
      </c>
      <c r="I493" s="94" t="str">
        <f t="shared" si="276"/>
        <v/>
      </c>
      <c r="J493" s="94" t="str">
        <f t="shared" si="277"/>
        <v/>
      </c>
      <c r="K493" s="94" t="str">
        <f t="shared" si="278"/>
        <v/>
      </c>
      <c r="L493" s="94" t="str">
        <f t="shared" si="279"/>
        <v/>
      </c>
      <c r="M493" s="94" t="str">
        <f t="shared" si="280"/>
        <v/>
      </c>
      <c r="N493" s="94" t="str">
        <f t="shared" si="281"/>
        <v/>
      </c>
      <c r="O493" s="94" t="str">
        <f t="shared" si="300"/>
        <v/>
      </c>
      <c r="P493" s="94" t="str">
        <f t="shared" si="282"/>
        <v/>
      </c>
      <c r="Q493" s="94" t="str">
        <f t="shared" si="283"/>
        <v/>
      </c>
      <c r="R493" s="94" t="str">
        <f t="shared" si="284"/>
        <v/>
      </c>
      <c r="S493" s="94" t="str">
        <f t="shared" si="285"/>
        <v/>
      </c>
      <c r="T493" s="94" t="str">
        <f t="shared" si="286"/>
        <v/>
      </c>
      <c r="U493" s="94" t="str">
        <f t="shared" si="287"/>
        <v/>
      </c>
      <c r="V493" s="94" t="str">
        <f t="shared" si="288"/>
        <v/>
      </c>
      <c r="W493" s="94" t="str">
        <f t="shared" si="301"/>
        <v/>
      </c>
      <c r="X493" s="94" t="str">
        <f t="shared" si="289"/>
        <v/>
      </c>
      <c r="Y493" s="94" t="str">
        <f t="shared" si="290"/>
        <v/>
      </c>
      <c r="Z493" s="94" t="str">
        <f t="shared" si="302"/>
        <v/>
      </c>
      <c r="AA493" s="94" t="str">
        <f t="shared" si="291"/>
        <v/>
      </c>
      <c r="AB493" s="94" t="str">
        <f t="shared" si="292"/>
        <v/>
      </c>
      <c r="AC493" s="94" t="str">
        <f t="shared" si="293"/>
        <v/>
      </c>
      <c r="AD493" s="92" t="str">
        <f t="shared" si="294"/>
        <v/>
      </c>
      <c r="AE493" s="108"/>
      <c r="AF493" s="108"/>
      <c r="AG493" s="108"/>
      <c r="AH493" s="108"/>
    </row>
    <row r="494" spans="1:34" x14ac:dyDescent="0.25">
      <c r="A494" s="92" t="str">
        <f t="shared" si="271"/>
        <v/>
      </c>
      <c r="B494" s="49">
        <v>7474</v>
      </c>
      <c r="C494" s="115" t="s">
        <v>706</v>
      </c>
      <c r="D494" s="94" t="str">
        <f t="shared" si="298"/>
        <v/>
      </c>
      <c r="E494" s="94" t="str">
        <f t="shared" si="272"/>
        <v/>
      </c>
      <c r="F494" s="94" t="str">
        <f t="shared" si="273"/>
        <v/>
      </c>
      <c r="G494" s="94" t="str">
        <f t="shared" si="274"/>
        <v/>
      </c>
      <c r="H494" s="94" t="str">
        <f t="shared" si="275"/>
        <v/>
      </c>
      <c r="I494" s="94" t="str">
        <f t="shared" si="276"/>
        <v/>
      </c>
      <c r="J494" s="94" t="str">
        <f t="shared" si="277"/>
        <v/>
      </c>
      <c r="K494" s="94" t="str">
        <f t="shared" si="278"/>
        <v/>
      </c>
      <c r="L494" s="94" t="str">
        <f t="shared" si="279"/>
        <v/>
      </c>
      <c r="M494" s="94" t="str">
        <f t="shared" si="280"/>
        <v/>
      </c>
      <c r="N494" s="94" t="str">
        <f t="shared" si="281"/>
        <v/>
      </c>
      <c r="O494" s="94" t="str">
        <f t="shared" si="300"/>
        <v/>
      </c>
      <c r="P494" s="94" t="str">
        <f t="shared" si="282"/>
        <v/>
      </c>
      <c r="Q494" s="94" t="str">
        <f t="shared" si="283"/>
        <v/>
      </c>
      <c r="R494" s="94" t="str">
        <f t="shared" si="284"/>
        <v/>
      </c>
      <c r="S494" s="94" t="str">
        <f t="shared" si="285"/>
        <v/>
      </c>
      <c r="T494" s="94" t="str">
        <f t="shared" si="286"/>
        <v/>
      </c>
      <c r="U494" s="94" t="str">
        <f t="shared" si="287"/>
        <v/>
      </c>
      <c r="V494" s="94" t="str">
        <f t="shared" si="288"/>
        <v/>
      </c>
      <c r="W494" s="94" t="str">
        <f t="shared" si="301"/>
        <v/>
      </c>
      <c r="X494" s="94" t="str">
        <f t="shared" si="289"/>
        <v/>
      </c>
      <c r="Y494" s="94" t="str">
        <f t="shared" si="290"/>
        <v/>
      </c>
      <c r="Z494" s="94" t="str">
        <f t="shared" si="302"/>
        <v/>
      </c>
      <c r="AA494" s="94" t="str">
        <f t="shared" si="291"/>
        <v/>
      </c>
      <c r="AB494" s="94" t="str">
        <f t="shared" si="292"/>
        <v/>
      </c>
      <c r="AC494" s="94" t="str">
        <f t="shared" si="293"/>
        <v/>
      </c>
      <c r="AD494" s="92" t="str">
        <f t="shared" si="294"/>
        <v/>
      </c>
      <c r="AE494" s="108"/>
      <c r="AF494" s="108"/>
      <c r="AG494" s="108"/>
      <c r="AH494" s="108"/>
    </row>
    <row r="495" spans="1:34" x14ac:dyDescent="0.25">
      <c r="A495" s="92" t="str">
        <f t="shared" si="271"/>
        <v/>
      </c>
      <c r="B495" s="117">
        <v>5471</v>
      </c>
      <c r="C495" s="119" t="s">
        <v>747</v>
      </c>
      <c r="D495" s="94" t="str">
        <f t="shared" si="298"/>
        <v/>
      </c>
      <c r="E495" s="94" t="str">
        <f t="shared" si="272"/>
        <v/>
      </c>
      <c r="F495" s="94" t="str">
        <f t="shared" si="273"/>
        <v/>
      </c>
      <c r="G495" s="94" t="str">
        <f t="shared" si="274"/>
        <v/>
      </c>
      <c r="H495" s="94" t="str">
        <f t="shared" si="275"/>
        <v/>
      </c>
      <c r="I495" s="94" t="str">
        <f t="shared" si="276"/>
        <v/>
      </c>
      <c r="J495" s="94" t="str">
        <f t="shared" si="277"/>
        <v/>
      </c>
      <c r="K495" s="94" t="str">
        <f t="shared" si="278"/>
        <v/>
      </c>
      <c r="L495" s="94" t="str">
        <f t="shared" si="279"/>
        <v/>
      </c>
      <c r="M495" s="94" t="str">
        <f t="shared" si="280"/>
        <v/>
      </c>
      <c r="N495" s="94" t="str">
        <f t="shared" si="281"/>
        <v/>
      </c>
      <c r="O495" s="94" t="str">
        <f t="shared" si="300"/>
        <v/>
      </c>
      <c r="P495" s="94" t="str">
        <f t="shared" si="282"/>
        <v/>
      </c>
      <c r="Q495" s="94" t="str">
        <f t="shared" si="283"/>
        <v/>
      </c>
      <c r="R495" s="94" t="str">
        <f t="shared" si="284"/>
        <v/>
      </c>
      <c r="S495" s="94" t="str">
        <f t="shared" si="285"/>
        <v/>
      </c>
      <c r="T495" s="94" t="str">
        <f t="shared" si="286"/>
        <v/>
      </c>
      <c r="U495" s="94" t="str">
        <f t="shared" si="287"/>
        <v/>
      </c>
      <c r="V495" s="94" t="str">
        <f t="shared" si="288"/>
        <v/>
      </c>
      <c r="W495" s="94" t="str">
        <f t="shared" si="301"/>
        <v/>
      </c>
      <c r="X495" s="94" t="str">
        <f t="shared" si="289"/>
        <v/>
      </c>
      <c r="Y495" s="94" t="str">
        <f t="shared" si="290"/>
        <v/>
      </c>
      <c r="Z495" s="94" t="str">
        <f t="shared" si="302"/>
        <v/>
      </c>
      <c r="AA495" s="94" t="str">
        <f t="shared" si="291"/>
        <v/>
      </c>
      <c r="AB495" s="94" t="str">
        <f t="shared" si="292"/>
        <v/>
      </c>
      <c r="AC495" s="94" t="str">
        <f t="shared" si="293"/>
        <v/>
      </c>
      <c r="AD495" s="92" t="str">
        <f t="shared" si="294"/>
        <v/>
      </c>
      <c r="AE495" s="108"/>
      <c r="AF495" s="108"/>
      <c r="AG495" s="108"/>
      <c r="AH495" s="108"/>
    </row>
    <row r="496" spans="1:34" x14ac:dyDescent="0.25">
      <c r="A496" s="92" t="str">
        <f t="shared" si="271"/>
        <v/>
      </c>
      <c r="B496" s="117">
        <v>3251</v>
      </c>
      <c r="C496" s="119" t="s">
        <v>760</v>
      </c>
      <c r="D496" s="94" t="str">
        <f t="shared" si="298"/>
        <v/>
      </c>
      <c r="E496" s="94" t="str">
        <f t="shared" si="272"/>
        <v/>
      </c>
      <c r="F496" s="94" t="str">
        <f t="shared" si="273"/>
        <v/>
      </c>
      <c r="G496" s="94" t="str">
        <f t="shared" si="274"/>
        <v/>
      </c>
      <c r="H496" s="94" t="str">
        <f t="shared" si="275"/>
        <v/>
      </c>
      <c r="I496" s="94" t="str">
        <f t="shared" si="276"/>
        <v/>
      </c>
      <c r="J496" s="94" t="str">
        <f t="shared" si="277"/>
        <v/>
      </c>
      <c r="K496" s="94" t="str">
        <f t="shared" si="278"/>
        <v/>
      </c>
      <c r="L496" s="94" t="str">
        <f t="shared" si="279"/>
        <v/>
      </c>
      <c r="M496" s="94" t="str">
        <f t="shared" si="280"/>
        <v/>
      </c>
      <c r="N496" s="94" t="str">
        <f t="shared" si="281"/>
        <v/>
      </c>
      <c r="O496" s="94" t="str">
        <f t="shared" si="300"/>
        <v/>
      </c>
      <c r="P496" s="94" t="str">
        <f t="shared" si="282"/>
        <v/>
      </c>
      <c r="Q496" s="94" t="str">
        <f t="shared" si="283"/>
        <v/>
      </c>
      <c r="R496" s="94" t="str">
        <f t="shared" si="284"/>
        <v/>
      </c>
      <c r="S496" s="94" t="str">
        <f t="shared" si="285"/>
        <v/>
      </c>
      <c r="T496" s="94" t="str">
        <f t="shared" si="286"/>
        <v/>
      </c>
      <c r="U496" s="94" t="str">
        <f t="shared" si="287"/>
        <v/>
      </c>
      <c r="V496" s="94" t="str">
        <f t="shared" si="288"/>
        <v/>
      </c>
      <c r="W496" s="94" t="str">
        <f t="shared" si="301"/>
        <v/>
      </c>
      <c r="X496" s="94" t="str">
        <f t="shared" si="289"/>
        <v/>
      </c>
      <c r="Y496" s="94" t="str">
        <f t="shared" si="290"/>
        <v/>
      </c>
      <c r="Z496" s="94" t="str">
        <f t="shared" si="302"/>
        <v/>
      </c>
      <c r="AA496" s="94" t="str">
        <f t="shared" si="291"/>
        <v/>
      </c>
      <c r="AB496" s="94" t="str">
        <f t="shared" si="292"/>
        <v/>
      </c>
      <c r="AC496" s="94" t="str">
        <f t="shared" si="293"/>
        <v/>
      </c>
      <c r="AD496" s="92" t="str">
        <f t="shared" si="294"/>
        <v/>
      </c>
    </row>
    <row r="497" spans="1:30" x14ac:dyDescent="0.25">
      <c r="A497" s="92" t="str">
        <f t="shared" si="271"/>
        <v/>
      </c>
      <c r="B497" s="117">
        <v>7220</v>
      </c>
      <c r="C497" s="119" t="s">
        <v>762</v>
      </c>
      <c r="D497" s="94" t="str">
        <f t="shared" si="298"/>
        <v/>
      </c>
      <c r="E497" s="94" t="str">
        <f t="shared" si="272"/>
        <v/>
      </c>
      <c r="F497" s="94" t="str">
        <f t="shared" si="273"/>
        <v/>
      </c>
      <c r="G497" s="94" t="str">
        <f t="shared" si="274"/>
        <v/>
      </c>
      <c r="H497" s="94" t="str">
        <f t="shared" si="275"/>
        <v/>
      </c>
      <c r="I497" s="94" t="str">
        <f t="shared" si="276"/>
        <v/>
      </c>
      <c r="J497" s="94" t="str">
        <f t="shared" si="277"/>
        <v/>
      </c>
      <c r="K497" s="94" t="str">
        <f t="shared" si="278"/>
        <v/>
      </c>
      <c r="L497" s="94" t="str">
        <f t="shared" si="279"/>
        <v/>
      </c>
      <c r="M497" s="94" t="str">
        <f t="shared" si="280"/>
        <v/>
      </c>
      <c r="N497" s="94" t="str">
        <f t="shared" si="281"/>
        <v/>
      </c>
      <c r="O497" s="94" t="str">
        <f t="shared" si="300"/>
        <v/>
      </c>
      <c r="P497" s="94" t="str">
        <f t="shared" si="282"/>
        <v/>
      </c>
      <c r="Q497" s="94" t="str">
        <f t="shared" si="283"/>
        <v/>
      </c>
      <c r="R497" s="94" t="str">
        <f t="shared" si="284"/>
        <v/>
      </c>
      <c r="S497" s="94" t="str">
        <f t="shared" si="285"/>
        <v/>
      </c>
      <c r="T497" s="94" t="str">
        <f t="shared" si="286"/>
        <v/>
      </c>
      <c r="U497" s="94" t="str">
        <f t="shared" si="287"/>
        <v/>
      </c>
      <c r="V497" s="94" t="str">
        <f t="shared" si="288"/>
        <v/>
      </c>
      <c r="W497" s="94" t="str">
        <f t="shared" si="301"/>
        <v/>
      </c>
      <c r="X497" s="94" t="str">
        <f t="shared" si="289"/>
        <v/>
      </c>
      <c r="Y497" s="94" t="str">
        <f t="shared" si="290"/>
        <v/>
      </c>
      <c r="Z497" s="94" t="str">
        <f t="shared" si="302"/>
        <v/>
      </c>
      <c r="AA497" s="94" t="str">
        <f t="shared" si="291"/>
        <v/>
      </c>
      <c r="AB497" s="94" t="str">
        <f t="shared" si="292"/>
        <v/>
      </c>
      <c r="AC497" s="94" t="str">
        <f t="shared" si="293"/>
        <v/>
      </c>
      <c r="AD497" s="92" t="str">
        <f t="shared" si="294"/>
        <v/>
      </c>
    </row>
    <row r="498" spans="1:30" x14ac:dyDescent="0.25">
      <c r="A498" s="92" t="str">
        <f t="shared" si="271"/>
        <v/>
      </c>
      <c r="B498" s="51">
        <v>1</v>
      </c>
      <c r="C498" s="52" t="s">
        <v>784</v>
      </c>
      <c r="D498" s="94" t="str">
        <f t="shared" si="298"/>
        <v/>
      </c>
      <c r="E498" s="94" t="str">
        <f t="shared" si="272"/>
        <v/>
      </c>
      <c r="F498" s="94" t="str">
        <f t="shared" si="273"/>
        <v/>
      </c>
      <c r="G498" s="94" t="str">
        <f t="shared" si="274"/>
        <v/>
      </c>
      <c r="H498" s="94" t="str">
        <f t="shared" si="275"/>
        <v/>
      </c>
      <c r="I498" s="94" t="str">
        <f t="shared" si="276"/>
        <v/>
      </c>
      <c r="J498" s="94" t="str">
        <f t="shared" si="277"/>
        <v/>
      </c>
      <c r="K498" s="94" t="str">
        <f t="shared" si="278"/>
        <v/>
      </c>
      <c r="L498" s="94" t="str">
        <f t="shared" si="279"/>
        <v/>
      </c>
      <c r="M498" s="94" t="str">
        <f t="shared" si="280"/>
        <v/>
      </c>
      <c r="N498" s="94" t="str">
        <f t="shared" si="281"/>
        <v/>
      </c>
      <c r="O498" s="94" t="str">
        <f t="shared" si="300"/>
        <v/>
      </c>
      <c r="P498" s="94" t="str">
        <f t="shared" si="282"/>
        <v/>
      </c>
      <c r="Q498" s="94" t="str">
        <f t="shared" si="283"/>
        <v/>
      </c>
      <c r="R498" s="94" t="str">
        <f t="shared" si="284"/>
        <v/>
      </c>
      <c r="S498" s="94" t="str">
        <f t="shared" si="285"/>
        <v/>
      </c>
      <c r="T498" s="94" t="str">
        <f t="shared" si="286"/>
        <v/>
      </c>
      <c r="U498" s="94" t="str">
        <f t="shared" si="287"/>
        <v/>
      </c>
      <c r="V498" s="94" t="str">
        <f t="shared" si="288"/>
        <v/>
      </c>
      <c r="W498" s="94" t="str">
        <f t="shared" si="301"/>
        <v/>
      </c>
      <c r="X498" s="94" t="str">
        <f t="shared" si="289"/>
        <v/>
      </c>
      <c r="Y498" s="94" t="str">
        <f t="shared" si="290"/>
        <v/>
      </c>
      <c r="Z498" s="94" t="str">
        <f t="shared" si="302"/>
        <v/>
      </c>
      <c r="AA498" s="94" t="str">
        <f t="shared" si="291"/>
        <v/>
      </c>
      <c r="AB498" s="94" t="str">
        <f t="shared" si="292"/>
        <v/>
      </c>
      <c r="AC498" s="94" t="str">
        <f t="shared" si="293"/>
        <v/>
      </c>
      <c r="AD498" s="92" t="str">
        <f t="shared" si="294"/>
        <v/>
      </c>
    </row>
    <row r="499" spans="1:30" x14ac:dyDescent="0.25">
      <c r="A499" s="92" t="str">
        <f t="shared" si="271"/>
        <v/>
      </c>
      <c r="B499" s="51">
        <v>1</v>
      </c>
      <c r="C499" s="52" t="s">
        <v>784</v>
      </c>
      <c r="D499" s="94" t="str">
        <f t="shared" si="298"/>
        <v/>
      </c>
      <c r="E499" s="94" t="str">
        <f t="shared" si="272"/>
        <v/>
      </c>
      <c r="F499" s="94" t="str">
        <f t="shared" si="273"/>
        <v/>
      </c>
      <c r="G499" s="94" t="str">
        <f t="shared" si="274"/>
        <v/>
      </c>
      <c r="H499" s="94" t="str">
        <f t="shared" si="275"/>
        <v/>
      </c>
      <c r="I499" s="94" t="str">
        <f t="shared" si="276"/>
        <v/>
      </c>
      <c r="J499" s="94" t="str">
        <f t="shared" si="277"/>
        <v/>
      </c>
      <c r="K499" s="94" t="str">
        <f t="shared" si="278"/>
        <v/>
      </c>
      <c r="L499" s="94" t="str">
        <f t="shared" si="279"/>
        <v/>
      </c>
      <c r="M499" s="94" t="str">
        <f t="shared" si="280"/>
        <v/>
      </c>
      <c r="N499" s="94" t="str">
        <f t="shared" si="281"/>
        <v/>
      </c>
      <c r="O499" s="94" t="str">
        <f t="shared" si="300"/>
        <v/>
      </c>
      <c r="P499" s="94" t="str">
        <f t="shared" si="282"/>
        <v/>
      </c>
      <c r="Q499" s="94" t="str">
        <f t="shared" si="283"/>
        <v/>
      </c>
      <c r="R499" s="94" t="str">
        <f t="shared" si="284"/>
        <v/>
      </c>
      <c r="S499" s="94" t="str">
        <f t="shared" si="285"/>
        <v/>
      </c>
      <c r="T499" s="94" t="str">
        <f t="shared" si="286"/>
        <v/>
      </c>
      <c r="U499" s="94" t="str">
        <f t="shared" si="287"/>
        <v/>
      </c>
      <c r="V499" s="94" t="str">
        <f t="shared" si="288"/>
        <v/>
      </c>
      <c r="W499" s="94" t="str">
        <f t="shared" si="301"/>
        <v/>
      </c>
      <c r="X499" s="94" t="str">
        <f t="shared" si="289"/>
        <v/>
      </c>
      <c r="Y499" s="94" t="str">
        <f t="shared" si="290"/>
        <v/>
      </c>
      <c r="Z499" s="94" t="str">
        <f t="shared" si="302"/>
        <v/>
      </c>
      <c r="AA499" s="94" t="str">
        <f t="shared" si="291"/>
        <v/>
      </c>
      <c r="AB499" s="94" t="str">
        <f t="shared" si="292"/>
        <v/>
      </c>
      <c r="AC499" s="94" t="str">
        <f t="shared" si="293"/>
        <v/>
      </c>
      <c r="AD499" s="92" t="str">
        <f t="shared" si="294"/>
        <v/>
      </c>
    </row>
    <row r="500" spans="1:30" x14ac:dyDescent="0.25">
      <c r="A500" s="92" t="str">
        <f t="shared" si="271"/>
        <v/>
      </c>
      <c r="B500" s="51">
        <v>1</v>
      </c>
      <c r="C500" s="52" t="s">
        <v>784</v>
      </c>
      <c r="D500" s="94" t="str">
        <f t="shared" si="298"/>
        <v/>
      </c>
      <c r="E500" s="94" t="str">
        <f t="shared" si="272"/>
        <v/>
      </c>
      <c r="F500" s="94" t="str">
        <f t="shared" si="273"/>
        <v/>
      </c>
      <c r="G500" s="94" t="str">
        <f t="shared" si="274"/>
        <v/>
      </c>
      <c r="H500" s="94" t="str">
        <f t="shared" si="275"/>
        <v/>
      </c>
      <c r="I500" s="94" t="str">
        <f t="shared" si="276"/>
        <v/>
      </c>
      <c r="J500" s="94" t="str">
        <f t="shared" si="277"/>
        <v/>
      </c>
      <c r="K500" s="94" t="str">
        <f t="shared" si="278"/>
        <v/>
      </c>
      <c r="L500" s="94" t="str">
        <f t="shared" si="279"/>
        <v/>
      </c>
      <c r="M500" s="94" t="str">
        <f t="shared" si="280"/>
        <v/>
      </c>
      <c r="N500" s="94" t="str">
        <f t="shared" si="281"/>
        <v/>
      </c>
      <c r="O500" s="94" t="str">
        <f t="shared" si="300"/>
        <v/>
      </c>
      <c r="P500" s="94" t="str">
        <f t="shared" si="282"/>
        <v/>
      </c>
      <c r="Q500" s="94" t="str">
        <f t="shared" si="283"/>
        <v/>
      </c>
      <c r="R500" s="94" t="str">
        <f t="shared" si="284"/>
        <v/>
      </c>
      <c r="S500" s="94" t="str">
        <f t="shared" si="285"/>
        <v/>
      </c>
      <c r="T500" s="94" t="str">
        <f t="shared" si="286"/>
        <v/>
      </c>
      <c r="U500" s="94" t="str">
        <f t="shared" si="287"/>
        <v/>
      </c>
      <c r="V500" s="94" t="str">
        <f t="shared" si="288"/>
        <v/>
      </c>
      <c r="W500" s="94" t="str">
        <f t="shared" si="301"/>
        <v/>
      </c>
      <c r="X500" s="94" t="str">
        <f t="shared" si="289"/>
        <v/>
      </c>
      <c r="Y500" s="94" t="str">
        <f t="shared" si="290"/>
        <v/>
      </c>
      <c r="Z500" s="94" t="str">
        <f t="shared" si="302"/>
        <v/>
      </c>
      <c r="AA500" s="94" t="str">
        <f t="shared" si="291"/>
        <v/>
      </c>
      <c r="AB500" s="94" t="str">
        <f t="shared" si="292"/>
        <v/>
      </c>
      <c r="AC500" s="94" t="str">
        <f t="shared" si="293"/>
        <v/>
      </c>
      <c r="AD500" s="92" t="str">
        <f t="shared" si="294"/>
        <v/>
      </c>
    </row>
    <row r="501" spans="1:30" x14ac:dyDescent="0.25">
      <c r="A501" s="92" t="str">
        <f t="shared" si="271"/>
        <v/>
      </c>
      <c r="B501" s="51">
        <v>1</v>
      </c>
      <c r="C501" s="52" t="s">
        <v>784</v>
      </c>
      <c r="D501" s="94" t="str">
        <f t="shared" si="298"/>
        <v/>
      </c>
      <c r="E501" s="94" t="str">
        <f t="shared" si="272"/>
        <v/>
      </c>
      <c r="F501" s="94" t="str">
        <f t="shared" si="273"/>
        <v/>
      </c>
      <c r="G501" s="94" t="str">
        <f t="shared" si="274"/>
        <v/>
      </c>
      <c r="H501" s="94" t="str">
        <f t="shared" si="275"/>
        <v/>
      </c>
      <c r="I501" s="94" t="str">
        <f t="shared" si="276"/>
        <v/>
      </c>
      <c r="J501" s="94" t="str">
        <f t="shared" si="277"/>
        <v/>
      </c>
      <c r="K501" s="94" t="str">
        <f t="shared" si="278"/>
        <v/>
      </c>
      <c r="L501" s="94" t="str">
        <f t="shared" si="279"/>
        <v/>
      </c>
      <c r="M501" s="94" t="str">
        <f t="shared" si="280"/>
        <v/>
      </c>
      <c r="N501" s="94" t="str">
        <f t="shared" si="281"/>
        <v/>
      </c>
      <c r="O501" s="94" t="str">
        <f t="shared" ref="O501:O532" si="303">IFERROR(VLOOKUP($B501,_1aw12,2,FALSE),"")</f>
        <v/>
      </c>
      <c r="P501" s="94" t="str">
        <f t="shared" si="282"/>
        <v/>
      </c>
      <c r="Q501" s="94" t="str">
        <f t="shared" si="283"/>
        <v/>
      </c>
      <c r="R501" s="94" t="str">
        <f t="shared" si="284"/>
        <v/>
      </c>
      <c r="S501" s="94" t="str">
        <f t="shared" si="285"/>
        <v/>
      </c>
      <c r="T501" s="94" t="str">
        <f t="shared" si="286"/>
        <v/>
      </c>
      <c r="U501" s="94" t="str">
        <f t="shared" si="287"/>
        <v/>
      </c>
      <c r="V501" s="94" t="str">
        <f t="shared" si="288"/>
        <v/>
      </c>
      <c r="W501" s="94" t="str">
        <f t="shared" ref="W501:W532" si="304">IFERROR(VLOOKUP($B501,_1aw20,2,FALSE),"")</f>
        <v/>
      </c>
      <c r="X501" s="94" t="str">
        <f t="shared" si="289"/>
        <v/>
      </c>
      <c r="Y501" s="94" t="str">
        <f t="shared" si="290"/>
        <v/>
      </c>
      <c r="Z501" s="94" t="str">
        <f t="shared" ref="Z501:Z532" si="305">IFERROR(VLOOKUP($B501,_1aw23,2,FALSE),"")</f>
        <v/>
      </c>
      <c r="AA501" s="94" t="str">
        <f t="shared" si="291"/>
        <v/>
      </c>
      <c r="AB501" s="94" t="str">
        <f t="shared" si="292"/>
        <v/>
      </c>
      <c r="AC501" s="94" t="str">
        <f t="shared" si="293"/>
        <v/>
      </c>
      <c r="AD501" s="92" t="str">
        <f t="shared" si="294"/>
        <v/>
      </c>
    </row>
    <row r="502" spans="1:30" x14ac:dyDescent="0.25">
      <c r="A502" s="92" t="str">
        <f t="shared" si="271"/>
        <v/>
      </c>
      <c r="B502" s="51">
        <v>1</v>
      </c>
      <c r="C502" s="52" t="s">
        <v>784</v>
      </c>
      <c r="D502" s="94" t="str">
        <f t="shared" si="298"/>
        <v/>
      </c>
      <c r="E502" s="94" t="str">
        <f t="shared" si="272"/>
        <v/>
      </c>
      <c r="F502" s="94" t="str">
        <f t="shared" si="273"/>
        <v/>
      </c>
      <c r="G502" s="94" t="str">
        <f t="shared" si="274"/>
        <v/>
      </c>
      <c r="H502" s="94" t="str">
        <f t="shared" si="275"/>
        <v/>
      </c>
      <c r="I502" s="94" t="str">
        <f t="shared" si="276"/>
        <v/>
      </c>
      <c r="J502" s="94" t="str">
        <f t="shared" si="277"/>
        <v/>
      </c>
      <c r="K502" s="94" t="str">
        <f t="shared" si="278"/>
        <v/>
      </c>
      <c r="L502" s="94" t="str">
        <f t="shared" si="279"/>
        <v/>
      </c>
      <c r="M502" s="94" t="str">
        <f t="shared" si="280"/>
        <v/>
      </c>
      <c r="N502" s="94" t="str">
        <f t="shared" si="281"/>
        <v/>
      </c>
      <c r="O502" s="94" t="str">
        <f t="shared" si="303"/>
        <v/>
      </c>
      <c r="P502" s="94" t="str">
        <f t="shared" si="282"/>
        <v/>
      </c>
      <c r="Q502" s="94" t="str">
        <f t="shared" si="283"/>
        <v/>
      </c>
      <c r="R502" s="94" t="str">
        <f t="shared" si="284"/>
        <v/>
      </c>
      <c r="S502" s="94" t="str">
        <f t="shared" si="285"/>
        <v/>
      </c>
      <c r="T502" s="94" t="str">
        <f t="shared" si="286"/>
        <v/>
      </c>
      <c r="U502" s="94" t="str">
        <f t="shared" si="287"/>
        <v/>
      </c>
      <c r="V502" s="94" t="str">
        <f t="shared" si="288"/>
        <v/>
      </c>
      <c r="W502" s="94" t="str">
        <f t="shared" si="304"/>
        <v/>
      </c>
      <c r="X502" s="94" t="str">
        <f t="shared" si="289"/>
        <v/>
      </c>
      <c r="Y502" s="94" t="str">
        <f t="shared" si="290"/>
        <v/>
      </c>
      <c r="Z502" s="94" t="str">
        <f t="shared" si="305"/>
        <v/>
      </c>
      <c r="AA502" s="94" t="str">
        <f t="shared" si="291"/>
        <v/>
      </c>
      <c r="AB502" s="94" t="str">
        <f t="shared" si="292"/>
        <v/>
      </c>
      <c r="AC502" s="94" t="str">
        <f t="shared" si="293"/>
        <v/>
      </c>
      <c r="AD502" s="92" t="str">
        <f t="shared" si="294"/>
        <v/>
      </c>
    </row>
    <row r="503" spans="1:30" x14ac:dyDescent="0.25">
      <c r="A503" s="92" t="str">
        <f t="shared" si="271"/>
        <v/>
      </c>
      <c r="B503" s="51">
        <v>1</v>
      </c>
      <c r="C503" s="52" t="s">
        <v>784</v>
      </c>
      <c r="D503" s="94" t="str">
        <f t="shared" si="298"/>
        <v/>
      </c>
      <c r="E503" s="94" t="str">
        <f t="shared" si="272"/>
        <v/>
      </c>
      <c r="F503" s="94" t="str">
        <f t="shared" si="273"/>
        <v/>
      </c>
      <c r="G503" s="94" t="str">
        <f t="shared" si="274"/>
        <v/>
      </c>
      <c r="H503" s="94" t="str">
        <f t="shared" si="275"/>
        <v/>
      </c>
      <c r="I503" s="94" t="str">
        <f t="shared" si="276"/>
        <v/>
      </c>
      <c r="J503" s="94" t="str">
        <f t="shared" si="277"/>
        <v/>
      </c>
      <c r="K503" s="94" t="str">
        <f t="shared" si="278"/>
        <v/>
      </c>
      <c r="L503" s="94" t="str">
        <f t="shared" si="279"/>
        <v/>
      </c>
      <c r="M503" s="94" t="str">
        <f t="shared" si="280"/>
        <v/>
      </c>
      <c r="N503" s="94" t="str">
        <f t="shared" si="281"/>
        <v/>
      </c>
      <c r="O503" s="94" t="str">
        <f t="shared" si="303"/>
        <v/>
      </c>
      <c r="P503" s="94" t="str">
        <f t="shared" si="282"/>
        <v/>
      </c>
      <c r="Q503" s="94" t="str">
        <f t="shared" si="283"/>
        <v/>
      </c>
      <c r="R503" s="94" t="str">
        <f t="shared" si="284"/>
        <v/>
      </c>
      <c r="S503" s="94" t="str">
        <f t="shared" si="285"/>
        <v/>
      </c>
      <c r="T503" s="94" t="str">
        <f t="shared" si="286"/>
        <v/>
      </c>
      <c r="U503" s="94" t="str">
        <f t="shared" si="287"/>
        <v/>
      </c>
      <c r="V503" s="94" t="str">
        <f t="shared" si="288"/>
        <v/>
      </c>
      <c r="W503" s="94" t="str">
        <f t="shared" si="304"/>
        <v/>
      </c>
      <c r="X503" s="94" t="str">
        <f t="shared" si="289"/>
        <v/>
      </c>
      <c r="Y503" s="94" t="str">
        <f t="shared" si="290"/>
        <v/>
      </c>
      <c r="Z503" s="94" t="str">
        <f t="shared" si="305"/>
        <v/>
      </c>
      <c r="AA503" s="94" t="str">
        <f t="shared" si="291"/>
        <v/>
      </c>
      <c r="AB503" s="94" t="str">
        <f t="shared" si="292"/>
        <v/>
      </c>
      <c r="AC503" s="94" t="str">
        <f t="shared" si="293"/>
        <v/>
      </c>
      <c r="AD503" s="92" t="str">
        <f t="shared" si="294"/>
        <v/>
      </c>
    </row>
    <row r="504" spans="1:30" x14ac:dyDescent="0.25">
      <c r="A504" s="92" t="str">
        <f t="shared" si="271"/>
        <v/>
      </c>
      <c r="B504" s="51">
        <v>1</v>
      </c>
      <c r="C504" s="52" t="s">
        <v>784</v>
      </c>
      <c r="D504" s="94" t="str">
        <f t="shared" si="298"/>
        <v/>
      </c>
      <c r="E504" s="94" t="str">
        <f t="shared" si="272"/>
        <v/>
      </c>
      <c r="F504" s="94" t="str">
        <f t="shared" si="273"/>
        <v/>
      </c>
      <c r="G504" s="94" t="str">
        <f t="shared" si="274"/>
        <v/>
      </c>
      <c r="H504" s="94" t="str">
        <f t="shared" si="275"/>
        <v/>
      </c>
      <c r="I504" s="94" t="str">
        <f t="shared" si="276"/>
        <v/>
      </c>
      <c r="J504" s="94" t="str">
        <f t="shared" si="277"/>
        <v/>
      </c>
      <c r="K504" s="94" t="str">
        <f t="shared" si="278"/>
        <v/>
      </c>
      <c r="L504" s="94" t="str">
        <f t="shared" si="279"/>
        <v/>
      </c>
      <c r="M504" s="94" t="str">
        <f t="shared" si="280"/>
        <v/>
      </c>
      <c r="N504" s="94" t="str">
        <f t="shared" si="281"/>
        <v/>
      </c>
      <c r="O504" s="94" t="str">
        <f t="shared" si="303"/>
        <v/>
      </c>
      <c r="P504" s="94" t="str">
        <f t="shared" si="282"/>
        <v/>
      </c>
      <c r="Q504" s="94" t="str">
        <f t="shared" si="283"/>
        <v/>
      </c>
      <c r="R504" s="94" t="str">
        <f t="shared" si="284"/>
        <v/>
      </c>
      <c r="S504" s="94" t="str">
        <f t="shared" si="285"/>
        <v/>
      </c>
      <c r="T504" s="94" t="str">
        <f t="shared" si="286"/>
        <v/>
      </c>
      <c r="U504" s="94" t="str">
        <f t="shared" si="287"/>
        <v/>
      </c>
      <c r="V504" s="94" t="str">
        <f t="shared" si="288"/>
        <v/>
      </c>
      <c r="W504" s="94" t="str">
        <f t="shared" si="304"/>
        <v/>
      </c>
      <c r="X504" s="94" t="str">
        <f t="shared" si="289"/>
        <v/>
      </c>
      <c r="Y504" s="94" t="str">
        <f t="shared" si="290"/>
        <v/>
      </c>
      <c r="Z504" s="94" t="str">
        <f t="shared" si="305"/>
        <v/>
      </c>
      <c r="AA504" s="94" t="str">
        <f t="shared" si="291"/>
        <v/>
      </c>
      <c r="AB504" s="94" t="str">
        <f t="shared" si="292"/>
        <v/>
      </c>
      <c r="AC504" s="94" t="str">
        <f t="shared" si="293"/>
        <v/>
      </c>
      <c r="AD504" s="92" t="str">
        <f t="shared" si="294"/>
        <v/>
      </c>
    </row>
    <row r="505" spans="1:30" x14ac:dyDescent="0.25">
      <c r="A505" s="92" t="str">
        <f t="shared" si="271"/>
        <v/>
      </c>
      <c r="B505" s="51">
        <v>1</v>
      </c>
      <c r="C505" s="52" t="s">
        <v>784</v>
      </c>
      <c r="D505" s="94" t="str">
        <f t="shared" si="298"/>
        <v/>
      </c>
      <c r="E505" s="94" t="str">
        <f t="shared" si="272"/>
        <v/>
      </c>
      <c r="F505" s="94" t="str">
        <f t="shared" si="273"/>
        <v/>
      </c>
      <c r="G505" s="94" t="str">
        <f t="shared" si="274"/>
        <v/>
      </c>
      <c r="H505" s="94" t="str">
        <f t="shared" si="275"/>
        <v/>
      </c>
      <c r="I505" s="94" t="str">
        <f t="shared" si="276"/>
        <v/>
      </c>
      <c r="J505" s="94" t="str">
        <f t="shared" si="277"/>
        <v/>
      </c>
      <c r="K505" s="94" t="str">
        <f t="shared" si="278"/>
        <v/>
      </c>
      <c r="L505" s="94" t="str">
        <f t="shared" si="279"/>
        <v/>
      </c>
      <c r="M505" s="94" t="str">
        <f t="shared" si="280"/>
        <v/>
      </c>
      <c r="N505" s="94" t="str">
        <f t="shared" si="281"/>
        <v/>
      </c>
      <c r="O505" s="94" t="str">
        <f t="shared" si="303"/>
        <v/>
      </c>
      <c r="P505" s="94" t="str">
        <f t="shared" si="282"/>
        <v/>
      </c>
      <c r="Q505" s="94" t="str">
        <f t="shared" si="283"/>
        <v/>
      </c>
      <c r="R505" s="94" t="str">
        <f t="shared" si="284"/>
        <v/>
      </c>
      <c r="S505" s="94" t="str">
        <f t="shared" si="285"/>
        <v/>
      </c>
      <c r="T505" s="94" t="str">
        <f t="shared" si="286"/>
        <v/>
      </c>
      <c r="U505" s="94" t="str">
        <f t="shared" si="287"/>
        <v/>
      </c>
      <c r="V505" s="94" t="str">
        <f t="shared" si="288"/>
        <v/>
      </c>
      <c r="W505" s="94" t="str">
        <f t="shared" si="304"/>
        <v/>
      </c>
      <c r="X505" s="94" t="str">
        <f t="shared" si="289"/>
        <v/>
      </c>
      <c r="Y505" s="94" t="str">
        <f t="shared" si="290"/>
        <v/>
      </c>
      <c r="Z505" s="94" t="str">
        <f t="shared" si="305"/>
        <v/>
      </c>
      <c r="AA505" s="94" t="str">
        <f t="shared" si="291"/>
        <v/>
      </c>
      <c r="AB505" s="94" t="str">
        <f t="shared" si="292"/>
        <v/>
      </c>
      <c r="AC505" s="94" t="str">
        <f t="shared" si="293"/>
        <v/>
      </c>
      <c r="AD505" s="92" t="str">
        <f t="shared" si="294"/>
        <v/>
      </c>
    </row>
    <row r="506" spans="1:30" x14ac:dyDescent="0.25">
      <c r="A506" s="92" t="str">
        <f t="shared" si="271"/>
        <v/>
      </c>
      <c r="B506" s="51">
        <v>1</v>
      </c>
      <c r="C506" s="52" t="s">
        <v>784</v>
      </c>
      <c r="D506" s="94" t="str">
        <f t="shared" si="298"/>
        <v/>
      </c>
      <c r="E506" s="94" t="str">
        <f t="shared" si="272"/>
        <v/>
      </c>
      <c r="F506" s="94" t="str">
        <f t="shared" si="273"/>
        <v/>
      </c>
      <c r="G506" s="94" t="str">
        <f t="shared" si="274"/>
        <v/>
      </c>
      <c r="H506" s="94" t="str">
        <f t="shared" si="275"/>
        <v/>
      </c>
      <c r="I506" s="94" t="str">
        <f t="shared" si="276"/>
        <v/>
      </c>
      <c r="J506" s="94" t="str">
        <f t="shared" si="277"/>
        <v/>
      </c>
      <c r="K506" s="94" t="str">
        <f t="shared" si="278"/>
        <v/>
      </c>
      <c r="L506" s="94" t="str">
        <f t="shared" si="279"/>
        <v/>
      </c>
      <c r="M506" s="94" t="str">
        <f t="shared" si="280"/>
        <v/>
      </c>
      <c r="N506" s="94" t="str">
        <f t="shared" si="281"/>
        <v/>
      </c>
      <c r="O506" s="94" t="str">
        <f t="shared" si="303"/>
        <v/>
      </c>
      <c r="P506" s="94" t="str">
        <f t="shared" si="282"/>
        <v/>
      </c>
      <c r="Q506" s="94" t="str">
        <f t="shared" si="283"/>
        <v/>
      </c>
      <c r="R506" s="94" t="str">
        <f t="shared" si="284"/>
        <v/>
      </c>
      <c r="S506" s="94" t="str">
        <f t="shared" si="285"/>
        <v/>
      </c>
      <c r="T506" s="94" t="str">
        <f t="shared" si="286"/>
        <v/>
      </c>
      <c r="U506" s="94" t="str">
        <f t="shared" si="287"/>
        <v/>
      </c>
      <c r="V506" s="94" t="str">
        <f t="shared" si="288"/>
        <v/>
      </c>
      <c r="W506" s="94" t="str">
        <f t="shared" si="304"/>
        <v/>
      </c>
      <c r="X506" s="94" t="str">
        <f t="shared" si="289"/>
        <v/>
      </c>
      <c r="Y506" s="94" t="str">
        <f t="shared" si="290"/>
        <v/>
      </c>
      <c r="Z506" s="94" t="str">
        <f t="shared" si="305"/>
        <v/>
      </c>
      <c r="AA506" s="94" t="str">
        <f t="shared" si="291"/>
        <v/>
      </c>
      <c r="AB506" s="94" t="str">
        <f t="shared" si="292"/>
        <v/>
      </c>
      <c r="AC506" s="94" t="str">
        <f t="shared" si="293"/>
        <v/>
      </c>
      <c r="AD506" s="92" t="str">
        <f t="shared" si="294"/>
        <v/>
      </c>
    </row>
    <row r="507" spans="1:30" x14ac:dyDescent="0.25">
      <c r="A507" s="92" t="str">
        <f t="shared" si="271"/>
        <v/>
      </c>
      <c r="B507" s="51">
        <v>1</v>
      </c>
      <c r="C507" s="52" t="s">
        <v>784</v>
      </c>
      <c r="D507" s="94" t="str">
        <f t="shared" si="298"/>
        <v/>
      </c>
      <c r="E507" s="94" t="str">
        <f t="shared" si="272"/>
        <v/>
      </c>
      <c r="F507" s="94" t="str">
        <f t="shared" si="273"/>
        <v/>
      </c>
      <c r="G507" s="94" t="str">
        <f t="shared" si="274"/>
        <v/>
      </c>
      <c r="H507" s="94" t="str">
        <f t="shared" si="275"/>
        <v/>
      </c>
      <c r="I507" s="94" t="str">
        <f t="shared" si="276"/>
        <v/>
      </c>
      <c r="J507" s="94" t="str">
        <f t="shared" si="277"/>
        <v/>
      </c>
      <c r="K507" s="94" t="str">
        <f t="shared" si="278"/>
        <v/>
      </c>
      <c r="L507" s="94" t="str">
        <f t="shared" si="279"/>
        <v/>
      </c>
      <c r="M507" s="94" t="str">
        <f t="shared" si="280"/>
        <v/>
      </c>
      <c r="N507" s="94" t="str">
        <f t="shared" si="281"/>
        <v/>
      </c>
      <c r="O507" s="94" t="str">
        <f t="shared" si="303"/>
        <v/>
      </c>
      <c r="P507" s="94" t="str">
        <f t="shared" si="282"/>
        <v/>
      </c>
      <c r="Q507" s="94" t="str">
        <f t="shared" si="283"/>
        <v/>
      </c>
      <c r="R507" s="94" t="str">
        <f t="shared" si="284"/>
        <v/>
      </c>
      <c r="S507" s="94" t="str">
        <f t="shared" si="285"/>
        <v/>
      </c>
      <c r="T507" s="94" t="str">
        <f t="shared" si="286"/>
        <v/>
      </c>
      <c r="U507" s="94" t="str">
        <f t="shared" si="287"/>
        <v/>
      </c>
      <c r="V507" s="94" t="str">
        <f t="shared" si="288"/>
        <v/>
      </c>
      <c r="W507" s="94" t="str">
        <f t="shared" si="304"/>
        <v/>
      </c>
      <c r="X507" s="94" t="str">
        <f t="shared" si="289"/>
        <v/>
      </c>
      <c r="Y507" s="94" t="str">
        <f t="shared" si="290"/>
        <v/>
      </c>
      <c r="Z507" s="94" t="str">
        <f t="shared" si="305"/>
        <v/>
      </c>
      <c r="AA507" s="94" t="str">
        <f t="shared" si="291"/>
        <v/>
      </c>
      <c r="AB507" s="94" t="str">
        <f t="shared" si="292"/>
        <v/>
      </c>
      <c r="AC507" s="94" t="str">
        <f t="shared" si="293"/>
        <v/>
      </c>
      <c r="AD507" s="92" t="str">
        <f t="shared" si="294"/>
        <v/>
      </c>
    </row>
    <row r="508" spans="1:30" x14ac:dyDescent="0.25">
      <c r="A508" s="92" t="str">
        <f t="shared" si="271"/>
        <v/>
      </c>
      <c r="B508" s="51">
        <v>1</v>
      </c>
      <c r="C508" s="52" t="s">
        <v>784</v>
      </c>
      <c r="D508" s="94" t="str">
        <f t="shared" si="298"/>
        <v/>
      </c>
      <c r="E508" s="94" t="str">
        <f t="shared" si="272"/>
        <v/>
      </c>
      <c r="F508" s="94" t="str">
        <f t="shared" si="273"/>
        <v/>
      </c>
      <c r="G508" s="94" t="str">
        <f t="shared" si="274"/>
        <v/>
      </c>
      <c r="H508" s="94" t="str">
        <f t="shared" si="275"/>
        <v/>
      </c>
      <c r="I508" s="94" t="str">
        <f t="shared" si="276"/>
        <v/>
      </c>
      <c r="J508" s="94" t="str">
        <f t="shared" si="277"/>
        <v/>
      </c>
      <c r="K508" s="94" t="str">
        <f t="shared" si="278"/>
        <v/>
      </c>
      <c r="L508" s="94" t="str">
        <f t="shared" si="279"/>
        <v/>
      </c>
      <c r="M508" s="94" t="str">
        <f t="shared" si="280"/>
        <v/>
      </c>
      <c r="N508" s="94" t="str">
        <f t="shared" si="281"/>
        <v/>
      </c>
      <c r="O508" s="94" t="str">
        <f t="shared" si="303"/>
        <v/>
      </c>
      <c r="P508" s="94" t="str">
        <f t="shared" si="282"/>
        <v/>
      </c>
      <c r="Q508" s="94" t="str">
        <f t="shared" si="283"/>
        <v/>
      </c>
      <c r="R508" s="94" t="str">
        <f t="shared" si="284"/>
        <v/>
      </c>
      <c r="S508" s="94" t="str">
        <f t="shared" si="285"/>
        <v/>
      </c>
      <c r="T508" s="94" t="str">
        <f t="shared" si="286"/>
        <v/>
      </c>
      <c r="U508" s="94" t="str">
        <f t="shared" si="287"/>
        <v/>
      </c>
      <c r="V508" s="94" t="str">
        <f t="shared" si="288"/>
        <v/>
      </c>
      <c r="W508" s="94" t="str">
        <f t="shared" si="304"/>
        <v/>
      </c>
      <c r="X508" s="94" t="str">
        <f t="shared" si="289"/>
        <v/>
      </c>
      <c r="Y508" s="94" t="str">
        <f t="shared" si="290"/>
        <v/>
      </c>
      <c r="Z508" s="94" t="str">
        <f t="shared" si="305"/>
        <v/>
      </c>
      <c r="AA508" s="94" t="str">
        <f t="shared" si="291"/>
        <v/>
      </c>
      <c r="AB508" s="94" t="str">
        <f t="shared" si="292"/>
        <v/>
      </c>
      <c r="AC508" s="94" t="str">
        <f t="shared" si="293"/>
        <v/>
      </c>
      <c r="AD508" s="92" t="str">
        <f t="shared" si="294"/>
        <v/>
      </c>
    </row>
    <row r="509" spans="1:30" x14ac:dyDescent="0.25">
      <c r="A509" s="92" t="str">
        <f t="shared" si="271"/>
        <v/>
      </c>
      <c r="B509" s="51">
        <v>1</v>
      </c>
      <c r="C509" s="52" t="s">
        <v>784</v>
      </c>
      <c r="D509" s="94" t="str">
        <f t="shared" si="298"/>
        <v/>
      </c>
      <c r="E509" s="94" t="str">
        <f t="shared" si="272"/>
        <v/>
      </c>
      <c r="F509" s="94" t="str">
        <f t="shared" si="273"/>
        <v/>
      </c>
      <c r="G509" s="94" t="str">
        <f t="shared" si="274"/>
        <v/>
      </c>
      <c r="H509" s="94" t="str">
        <f t="shared" si="275"/>
        <v/>
      </c>
      <c r="I509" s="94" t="str">
        <f t="shared" si="276"/>
        <v/>
      </c>
      <c r="J509" s="94" t="str">
        <f t="shared" si="277"/>
        <v/>
      </c>
      <c r="K509" s="94" t="str">
        <f t="shared" si="278"/>
        <v/>
      </c>
      <c r="L509" s="94" t="str">
        <f t="shared" si="279"/>
        <v/>
      </c>
      <c r="M509" s="94" t="str">
        <f t="shared" si="280"/>
        <v/>
      </c>
      <c r="N509" s="94" t="str">
        <f t="shared" si="281"/>
        <v/>
      </c>
      <c r="O509" s="94" t="str">
        <f t="shared" si="303"/>
        <v/>
      </c>
      <c r="P509" s="94" t="str">
        <f t="shared" si="282"/>
        <v/>
      </c>
      <c r="Q509" s="94" t="str">
        <f t="shared" si="283"/>
        <v/>
      </c>
      <c r="R509" s="94" t="str">
        <f t="shared" si="284"/>
        <v/>
      </c>
      <c r="S509" s="94" t="str">
        <f t="shared" si="285"/>
        <v/>
      </c>
      <c r="T509" s="94" t="str">
        <f t="shared" si="286"/>
        <v/>
      </c>
      <c r="U509" s="94" t="str">
        <f t="shared" si="287"/>
        <v/>
      </c>
      <c r="V509" s="94" t="str">
        <f t="shared" si="288"/>
        <v/>
      </c>
      <c r="W509" s="94" t="str">
        <f t="shared" si="304"/>
        <v/>
      </c>
      <c r="X509" s="94" t="str">
        <f t="shared" si="289"/>
        <v/>
      </c>
      <c r="Y509" s="94" t="str">
        <f t="shared" si="290"/>
        <v/>
      </c>
      <c r="Z509" s="94" t="str">
        <f t="shared" si="305"/>
        <v/>
      </c>
      <c r="AA509" s="94" t="str">
        <f t="shared" si="291"/>
        <v/>
      </c>
      <c r="AB509" s="94" t="str">
        <f t="shared" si="292"/>
        <v/>
      </c>
      <c r="AC509" s="94" t="str">
        <f t="shared" si="293"/>
        <v/>
      </c>
      <c r="AD509" s="92" t="str">
        <f t="shared" si="294"/>
        <v/>
      </c>
    </row>
    <row r="510" spans="1:30" x14ac:dyDescent="0.25">
      <c r="A510" s="92" t="str">
        <f t="shared" si="271"/>
        <v/>
      </c>
      <c r="B510" s="51">
        <v>1</v>
      </c>
      <c r="C510" s="52" t="s">
        <v>784</v>
      </c>
      <c r="D510" s="94" t="str">
        <f t="shared" si="298"/>
        <v/>
      </c>
      <c r="E510" s="94" t="str">
        <f t="shared" si="272"/>
        <v/>
      </c>
      <c r="F510" s="94" t="str">
        <f t="shared" si="273"/>
        <v/>
      </c>
      <c r="G510" s="94" t="str">
        <f t="shared" si="274"/>
        <v/>
      </c>
      <c r="H510" s="94" t="str">
        <f t="shared" si="275"/>
        <v/>
      </c>
      <c r="I510" s="94" t="str">
        <f t="shared" si="276"/>
        <v/>
      </c>
      <c r="J510" s="94" t="str">
        <f t="shared" si="277"/>
        <v/>
      </c>
      <c r="K510" s="94" t="str">
        <f t="shared" si="278"/>
        <v/>
      </c>
      <c r="L510" s="94" t="str">
        <f t="shared" si="279"/>
        <v/>
      </c>
      <c r="M510" s="94" t="str">
        <f t="shared" si="280"/>
        <v/>
      </c>
      <c r="N510" s="94" t="str">
        <f t="shared" si="281"/>
        <v/>
      </c>
      <c r="O510" s="94" t="str">
        <f t="shared" si="303"/>
        <v/>
      </c>
      <c r="P510" s="94" t="str">
        <f t="shared" si="282"/>
        <v/>
      </c>
      <c r="Q510" s="94" t="str">
        <f t="shared" si="283"/>
        <v/>
      </c>
      <c r="R510" s="94" t="str">
        <f t="shared" si="284"/>
        <v/>
      </c>
      <c r="S510" s="94" t="str">
        <f t="shared" si="285"/>
        <v/>
      </c>
      <c r="T510" s="94" t="str">
        <f t="shared" si="286"/>
        <v/>
      </c>
      <c r="U510" s="94" t="str">
        <f t="shared" si="287"/>
        <v/>
      </c>
      <c r="V510" s="94" t="str">
        <f t="shared" si="288"/>
        <v/>
      </c>
      <c r="W510" s="94" t="str">
        <f t="shared" si="304"/>
        <v/>
      </c>
      <c r="X510" s="94" t="str">
        <f t="shared" si="289"/>
        <v/>
      </c>
      <c r="Y510" s="94" t="str">
        <f t="shared" si="290"/>
        <v/>
      </c>
      <c r="Z510" s="94" t="str">
        <f t="shared" si="305"/>
        <v/>
      </c>
      <c r="AA510" s="94" t="str">
        <f t="shared" si="291"/>
        <v/>
      </c>
      <c r="AB510" s="94" t="str">
        <f t="shared" si="292"/>
        <v/>
      </c>
      <c r="AC510" s="94" t="str">
        <f t="shared" si="293"/>
        <v/>
      </c>
      <c r="AD510" s="92" t="str">
        <f t="shared" si="294"/>
        <v/>
      </c>
    </row>
    <row r="511" spans="1:30" x14ac:dyDescent="0.25">
      <c r="A511" s="92" t="str">
        <f t="shared" si="271"/>
        <v/>
      </c>
      <c r="B511" s="51">
        <v>1</v>
      </c>
      <c r="C511" s="52" t="s">
        <v>784</v>
      </c>
      <c r="D511" s="94" t="str">
        <f t="shared" si="298"/>
        <v/>
      </c>
      <c r="E511" s="94" t="str">
        <f t="shared" si="272"/>
        <v/>
      </c>
      <c r="F511" s="94" t="str">
        <f t="shared" si="273"/>
        <v/>
      </c>
      <c r="G511" s="94" t="str">
        <f t="shared" si="274"/>
        <v/>
      </c>
      <c r="H511" s="94" t="str">
        <f t="shared" si="275"/>
        <v/>
      </c>
      <c r="I511" s="94" t="str">
        <f t="shared" si="276"/>
        <v/>
      </c>
      <c r="J511" s="94" t="str">
        <f t="shared" si="277"/>
        <v/>
      </c>
      <c r="K511" s="94" t="str">
        <f t="shared" si="278"/>
        <v/>
      </c>
      <c r="L511" s="94" t="str">
        <f t="shared" si="279"/>
        <v/>
      </c>
      <c r="M511" s="94" t="str">
        <f t="shared" si="280"/>
        <v/>
      </c>
      <c r="N511" s="94" t="str">
        <f t="shared" si="281"/>
        <v/>
      </c>
      <c r="O511" s="94" t="str">
        <f t="shared" si="303"/>
        <v/>
      </c>
      <c r="P511" s="94" t="str">
        <f t="shared" si="282"/>
        <v/>
      </c>
      <c r="Q511" s="94" t="str">
        <f t="shared" si="283"/>
        <v/>
      </c>
      <c r="R511" s="94" t="str">
        <f t="shared" si="284"/>
        <v/>
      </c>
      <c r="S511" s="94" t="str">
        <f t="shared" si="285"/>
        <v/>
      </c>
      <c r="T511" s="94" t="str">
        <f t="shared" si="286"/>
        <v/>
      </c>
      <c r="U511" s="94" t="str">
        <f t="shared" si="287"/>
        <v/>
      </c>
      <c r="V511" s="94" t="str">
        <f t="shared" si="288"/>
        <v/>
      </c>
      <c r="W511" s="94" t="str">
        <f t="shared" si="304"/>
        <v/>
      </c>
      <c r="X511" s="94" t="str">
        <f t="shared" si="289"/>
        <v/>
      </c>
      <c r="Y511" s="94" t="str">
        <f t="shared" si="290"/>
        <v/>
      </c>
      <c r="Z511" s="94" t="str">
        <f t="shared" si="305"/>
        <v/>
      </c>
      <c r="AA511" s="94" t="str">
        <f t="shared" si="291"/>
        <v/>
      </c>
      <c r="AB511" s="94" t="str">
        <f t="shared" si="292"/>
        <v/>
      </c>
      <c r="AC511" s="94" t="str">
        <f t="shared" si="293"/>
        <v/>
      </c>
      <c r="AD511" s="92" t="str">
        <f t="shared" si="294"/>
        <v/>
      </c>
    </row>
    <row r="512" spans="1:30" x14ac:dyDescent="0.25">
      <c r="A512" s="92" t="str">
        <f t="shared" si="271"/>
        <v/>
      </c>
      <c r="B512" s="51">
        <v>1</v>
      </c>
      <c r="C512" s="52" t="s">
        <v>784</v>
      </c>
      <c r="D512" s="94" t="str">
        <f t="shared" si="298"/>
        <v/>
      </c>
      <c r="E512" s="94" t="str">
        <f t="shared" si="272"/>
        <v/>
      </c>
      <c r="F512" s="94" t="str">
        <f t="shared" si="273"/>
        <v/>
      </c>
      <c r="G512" s="94" t="str">
        <f t="shared" si="274"/>
        <v/>
      </c>
      <c r="H512" s="94" t="str">
        <f t="shared" si="275"/>
        <v/>
      </c>
      <c r="I512" s="94" t="str">
        <f t="shared" si="276"/>
        <v/>
      </c>
      <c r="J512" s="94" t="str">
        <f t="shared" si="277"/>
        <v/>
      </c>
      <c r="K512" s="94" t="str">
        <f t="shared" si="278"/>
        <v/>
      </c>
      <c r="L512" s="94" t="str">
        <f t="shared" si="279"/>
        <v/>
      </c>
      <c r="M512" s="94" t="str">
        <f t="shared" si="280"/>
        <v/>
      </c>
      <c r="N512" s="94" t="str">
        <f t="shared" si="281"/>
        <v/>
      </c>
      <c r="O512" s="94" t="str">
        <f t="shared" si="303"/>
        <v/>
      </c>
      <c r="P512" s="94" t="str">
        <f t="shared" si="282"/>
        <v/>
      </c>
      <c r="Q512" s="94" t="str">
        <f t="shared" si="283"/>
        <v/>
      </c>
      <c r="R512" s="94" t="str">
        <f t="shared" si="284"/>
        <v/>
      </c>
      <c r="S512" s="94" t="str">
        <f t="shared" si="285"/>
        <v/>
      </c>
      <c r="T512" s="94" t="str">
        <f t="shared" si="286"/>
        <v/>
      </c>
      <c r="U512" s="94" t="str">
        <f t="shared" si="287"/>
        <v/>
      </c>
      <c r="V512" s="94" t="str">
        <f t="shared" si="288"/>
        <v/>
      </c>
      <c r="W512" s="94" t="str">
        <f t="shared" si="304"/>
        <v/>
      </c>
      <c r="X512" s="94" t="str">
        <f t="shared" si="289"/>
        <v/>
      </c>
      <c r="Y512" s="94" t="str">
        <f t="shared" si="290"/>
        <v/>
      </c>
      <c r="Z512" s="94" t="str">
        <f t="shared" si="305"/>
        <v/>
      </c>
      <c r="AA512" s="94" t="str">
        <f t="shared" si="291"/>
        <v/>
      </c>
      <c r="AB512" s="94" t="str">
        <f t="shared" si="292"/>
        <v/>
      </c>
      <c r="AC512" s="94" t="str">
        <f t="shared" si="293"/>
        <v/>
      </c>
      <c r="AD512" s="92" t="str">
        <f t="shared" si="294"/>
        <v/>
      </c>
    </row>
    <row r="513" spans="1:30" x14ac:dyDescent="0.25">
      <c r="A513" s="92" t="str">
        <f t="shared" si="271"/>
        <v/>
      </c>
      <c r="B513" s="51">
        <v>1</v>
      </c>
      <c r="C513" s="52" t="s">
        <v>784</v>
      </c>
      <c r="D513" s="94" t="str">
        <f t="shared" si="298"/>
        <v/>
      </c>
      <c r="E513" s="94" t="str">
        <f t="shared" si="272"/>
        <v/>
      </c>
      <c r="F513" s="94" t="str">
        <f t="shared" si="273"/>
        <v/>
      </c>
      <c r="G513" s="94" t="str">
        <f t="shared" si="274"/>
        <v/>
      </c>
      <c r="H513" s="94" t="str">
        <f t="shared" si="275"/>
        <v/>
      </c>
      <c r="I513" s="94" t="str">
        <f t="shared" si="276"/>
        <v/>
      </c>
      <c r="J513" s="94" t="str">
        <f t="shared" si="277"/>
        <v/>
      </c>
      <c r="K513" s="94" t="str">
        <f t="shared" si="278"/>
        <v/>
      </c>
      <c r="L513" s="94" t="str">
        <f t="shared" si="279"/>
        <v/>
      </c>
      <c r="M513" s="94" t="str">
        <f t="shared" si="280"/>
        <v/>
      </c>
      <c r="N513" s="94" t="str">
        <f t="shared" si="281"/>
        <v/>
      </c>
      <c r="O513" s="94" t="str">
        <f t="shared" si="303"/>
        <v/>
      </c>
      <c r="P513" s="94" t="str">
        <f t="shared" si="282"/>
        <v/>
      </c>
      <c r="Q513" s="94" t="str">
        <f t="shared" si="283"/>
        <v/>
      </c>
      <c r="R513" s="94" t="str">
        <f t="shared" si="284"/>
        <v/>
      </c>
      <c r="S513" s="94" t="str">
        <f t="shared" si="285"/>
        <v/>
      </c>
      <c r="T513" s="94" t="str">
        <f t="shared" si="286"/>
        <v/>
      </c>
      <c r="U513" s="94" t="str">
        <f t="shared" si="287"/>
        <v/>
      </c>
      <c r="V513" s="94" t="str">
        <f t="shared" si="288"/>
        <v/>
      </c>
      <c r="W513" s="94" t="str">
        <f t="shared" si="304"/>
        <v/>
      </c>
      <c r="X513" s="94" t="str">
        <f t="shared" si="289"/>
        <v/>
      </c>
      <c r="Y513" s="94" t="str">
        <f t="shared" si="290"/>
        <v/>
      </c>
      <c r="Z513" s="94" t="str">
        <f t="shared" si="305"/>
        <v/>
      </c>
      <c r="AA513" s="94" t="str">
        <f t="shared" si="291"/>
        <v/>
      </c>
      <c r="AB513" s="94" t="str">
        <f t="shared" si="292"/>
        <v/>
      </c>
      <c r="AC513" s="94" t="str">
        <f t="shared" si="293"/>
        <v/>
      </c>
      <c r="AD513" s="92" t="str">
        <f t="shared" si="294"/>
        <v/>
      </c>
    </row>
    <row r="514" spans="1:30" x14ac:dyDescent="0.25">
      <c r="A514" s="92" t="str">
        <f t="shared" ref="A514:A577" si="306">IF(AD514&lt;&gt;"",RANK(AD514,AD:AD),"")</f>
        <v/>
      </c>
      <c r="B514" s="51">
        <v>1</v>
      </c>
      <c r="C514" s="52" t="s">
        <v>784</v>
      </c>
      <c r="D514" s="94" t="str">
        <f t="shared" si="298"/>
        <v/>
      </c>
      <c r="E514" s="94" t="str">
        <f t="shared" ref="E514:E577" si="307">IFERROR(VLOOKUP($B514,_1aw2,2,FALSE),"")</f>
        <v/>
      </c>
      <c r="F514" s="94" t="str">
        <f t="shared" ref="F514:F577" si="308">IFERROR(VLOOKUP($B514,_1aw3,2,FALSE),"")</f>
        <v/>
      </c>
      <c r="G514" s="94" t="str">
        <f t="shared" ref="G514:G577" si="309">IFERROR(VLOOKUP($B514,_1aw4,2,FALSE),"")</f>
        <v/>
      </c>
      <c r="H514" s="94" t="str">
        <f t="shared" ref="H514:H577" si="310">IFERROR(VLOOKUP($B514,_1aw5,2,FALSE),"")</f>
        <v/>
      </c>
      <c r="I514" s="94" t="str">
        <f t="shared" ref="I514:I577" si="311">IFERROR(VLOOKUP($B514,_1aw6,2,FALSE),"")</f>
        <v/>
      </c>
      <c r="J514" s="94" t="str">
        <f t="shared" ref="J514:J577" si="312">IFERROR(VLOOKUP($B514,_1aw7,2,FALSE),"")</f>
        <v/>
      </c>
      <c r="K514" s="94" t="str">
        <f t="shared" ref="K514:K577" si="313">IFERROR(VLOOKUP($B514,_1aw8,2,FALSE),"")</f>
        <v/>
      </c>
      <c r="L514" s="94" t="str">
        <f t="shared" ref="L514:L577" si="314">IFERROR(VLOOKUP($B514,_1aw9,2,FALSE),"")</f>
        <v/>
      </c>
      <c r="M514" s="94" t="str">
        <f t="shared" ref="M514:M577" si="315">IFERROR(VLOOKUP($B514,_1aw10,2,FALSE),"")</f>
        <v/>
      </c>
      <c r="N514" s="94" t="str">
        <f t="shared" ref="N514:N577" si="316">IFERROR(VLOOKUP($B514,_1aw11,2,FALSE),"")</f>
        <v/>
      </c>
      <c r="O514" s="94" t="str">
        <f t="shared" si="303"/>
        <v/>
      </c>
      <c r="P514" s="94" t="str">
        <f t="shared" ref="P514:P577" si="317">IFERROR(VLOOKUP($B514,_1aw13,2,FALSE),"")</f>
        <v/>
      </c>
      <c r="Q514" s="94" t="str">
        <f t="shared" ref="Q514:Q577" si="318">IFERROR(VLOOKUP($B514,_1aw14,2,FALSE),"")</f>
        <v/>
      </c>
      <c r="R514" s="94" t="str">
        <f t="shared" ref="R514:R577" si="319">IFERROR(VLOOKUP($B514,_1aw15,2,FALSE),"")</f>
        <v/>
      </c>
      <c r="S514" s="94" t="str">
        <f t="shared" ref="S514:S577" si="320">IFERROR(VLOOKUP($B514,_1aw16,2,FALSE),"")</f>
        <v/>
      </c>
      <c r="T514" s="94" t="str">
        <f t="shared" ref="T514:T577" si="321">IFERROR(VLOOKUP($B514,_1aw17,2,FALSE),"")</f>
        <v/>
      </c>
      <c r="U514" s="94" t="str">
        <f t="shared" ref="U514:U577" si="322">IFERROR(VLOOKUP($B514,_1aw18,2,FALSE),"")</f>
        <v/>
      </c>
      <c r="V514" s="94" t="str">
        <f t="shared" ref="V514:V577" si="323">IFERROR(VLOOKUP($B514,_1aw19,2,FALSE),"")</f>
        <v/>
      </c>
      <c r="W514" s="94" t="str">
        <f t="shared" si="304"/>
        <v/>
      </c>
      <c r="X514" s="94" t="str">
        <f t="shared" ref="X514:X577" si="324">IFERROR(VLOOKUP($B514,_1aw21,2,FALSE),"")</f>
        <v/>
      </c>
      <c r="Y514" s="94" t="str">
        <f t="shared" ref="Y514:Y577" si="325">IFERROR(VLOOKUP($B514,_1aw22,2,FALSE),"")</f>
        <v/>
      </c>
      <c r="Z514" s="94" t="str">
        <f t="shared" si="305"/>
        <v/>
      </c>
      <c r="AA514" s="94" t="str">
        <f t="shared" ref="AA514:AA577" si="326">IFERROR(VLOOKUP($B514,_1aw24,2,FALSE),"")</f>
        <v/>
      </c>
      <c r="AB514" s="94" t="str">
        <f t="shared" ref="AB514:AB577" si="327">IFERROR(VLOOKUP($B514,_1aw25,2,FALSE),"")</f>
        <v/>
      </c>
      <c r="AC514" s="94" t="str">
        <f t="shared" ref="AC514:AC577" si="328">IFERROR(VLOOKUP($B514,_1aw26,2,FALSE),"")</f>
        <v/>
      </c>
      <c r="AD514" s="92" t="str">
        <f t="shared" ref="AD514:AD577" si="329">IF(COUNTIF(D514:AC514,"&gt;=0"),SUM(D514:AC514),"")</f>
        <v/>
      </c>
    </row>
    <row r="515" spans="1:30" x14ac:dyDescent="0.25">
      <c r="A515" s="92" t="str">
        <f t="shared" si="306"/>
        <v/>
      </c>
      <c r="B515" s="51">
        <v>1</v>
      </c>
      <c r="C515" s="52" t="s">
        <v>784</v>
      </c>
      <c r="D515" s="94" t="str">
        <f t="shared" si="298"/>
        <v/>
      </c>
      <c r="E515" s="94" t="str">
        <f t="shared" si="307"/>
        <v/>
      </c>
      <c r="F515" s="94" t="str">
        <f t="shared" si="308"/>
        <v/>
      </c>
      <c r="G515" s="94" t="str">
        <f t="shared" si="309"/>
        <v/>
      </c>
      <c r="H515" s="94" t="str">
        <f t="shared" si="310"/>
        <v/>
      </c>
      <c r="I515" s="94" t="str">
        <f t="shared" si="311"/>
        <v/>
      </c>
      <c r="J515" s="94" t="str">
        <f t="shared" si="312"/>
        <v/>
      </c>
      <c r="K515" s="94" t="str">
        <f t="shared" si="313"/>
        <v/>
      </c>
      <c r="L515" s="94" t="str">
        <f t="shared" si="314"/>
        <v/>
      </c>
      <c r="M515" s="94" t="str">
        <f t="shared" si="315"/>
        <v/>
      </c>
      <c r="N515" s="94" t="str">
        <f t="shared" si="316"/>
        <v/>
      </c>
      <c r="O515" s="94" t="str">
        <f t="shared" si="303"/>
        <v/>
      </c>
      <c r="P515" s="94" t="str">
        <f t="shared" si="317"/>
        <v/>
      </c>
      <c r="Q515" s="94" t="str">
        <f t="shared" si="318"/>
        <v/>
      </c>
      <c r="R515" s="94" t="str">
        <f t="shared" si="319"/>
        <v/>
      </c>
      <c r="S515" s="94" t="str">
        <f t="shared" si="320"/>
        <v/>
      </c>
      <c r="T515" s="94" t="str">
        <f t="shared" si="321"/>
        <v/>
      </c>
      <c r="U515" s="94" t="str">
        <f t="shared" si="322"/>
        <v/>
      </c>
      <c r="V515" s="94" t="str">
        <f t="shared" si="323"/>
        <v/>
      </c>
      <c r="W515" s="94" t="str">
        <f t="shared" si="304"/>
        <v/>
      </c>
      <c r="X515" s="94" t="str">
        <f t="shared" si="324"/>
        <v/>
      </c>
      <c r="Y515" s="94" t="str">
        <f t="shared" si="325"/>
        <v/>
      </c>
      <c r="Z515" s="94" t="str">
        <f t="shared" si="305"/>
        <v/>
      </c>
      <c r="AA515" s="94" t="str">
        <f t="shared" si="326"/>
        <v/>
      </c>
      <c r="AB515" s="94" t="str">
        <f t="shared" si="327"/>
        <v/>
      </c>
      <c r="AC515" s="94" t="str">
        <f t="shared" si="328"/>
        <v/>
      </c>
      <c r="AD515" s="92" t="str">
        <f t="shared" si="329"/>
        <v/>
      </c>
    </row>
    <row r="516" spans="1:30" x14ac:dyDescent="0.25">
      <c r="A516" s="92" t="str">
        <f t="shared" si="306"/>
        <v/>
      </c>
      <c r="B516" s="51">
        <v>1</v>
      </c>
      <c r="C516" s="52" t="s">
        <v>784</v>
      </c>
      <c r="D516" s="94" t="str">
        <f t="shared" si="298"/>
        <v/>
      </c>
      <c r="E516" s="94" t="str">
        <f t="shared" si="307"/>
        <v/>
      </c>
      <c r="F516" s="94" t="str">
        <f t="shared" si="308"/>
        <v/>
      </c>
      <c r="G516" s="94" t="str">
        <f t="shared" si="309"/>
        <v/>
      </c>
      <c r="H516" s="94" t="str">
        <f t="shared" si="310"/>
        <v/>
      </c>
      <c r="I516" s="94" t="str">
        <f t="shared" si="311"/>
        <v/>
      </c>
      <c r="J516" s="94" t="str">
        <f t="shared" si="312"/>
        <v/>
      </c>
      <c r="K516" s="94" t="str">
        <f t="shared" si="313"/>
        <v/>
      </c>
      <c r="L516" s="94" t="str">
        <f t="shared" si="314"/>
        <v/>
      </c>
      <c r="M516" s="94" t="str">
        <f t="shared" si="315"/>
        <v/>
      </c>
      <c r="N516" s="94" t="str">
        <f t="shared" si="316"/>
        <v/>
      </c>
      <c r="O516" s="94" t="str">
        <f t="shared" si="303"/>
        <v/>
      </c>
      <c r="P516" s="94" t="str">
        <f t="shared" si="317"/>
        <v/>
      </c>
      <c r="Q516" s="94" t="str">
        <f t="shared" si="318"/>
        <v/>
      </c>
      <c r="R516" s="94" t="str">
        <f t="shared" si="319"/>
        <v/>
      </c>
      <c r="S516" s="94" t="str">
        <f t="shared" si="320"/>
        <v/>
      </c>
      <c r="T516" s="94" t="str">
        <f t="shared" si="321"/>
        <v/>
      </c>
      <c r="U516" s="94" t="str">
        <f t="shared" si="322"/>
        <v/>
      </c>
      <c r="V516" s="94" t="str">
        <f t="shared" si="323"/>
        <v/>
      </c>
      <c r="W516" s="94" t="str">
        <f t="shared" si="304"/>
        <v/>
      </c>
      <c r="X516" s="94" t="str">
        <f t="shared" si="324"/>
        <v/>
      </c>
      <c r="Y516" s="94" t="str">
        <f t="shared" si="325"/>
        <v/>
      </c>
      <c r="Z516" s="94" t="str">
        <f t="shared" si="305"/>
        <v/>
      </c>
      <c r="AA516" s="94" t="str">
        <f t="shared" si="326"/>
        <v/>
      </c>
      <c r="AB516" s="94" t="str">
        <f t="shared" si="327"/>
        <v/>
      </c>
      <c r="AC516" s="94" t="str">
        <f t="shared" si="328"/>
        <v/>
      </c>
      <c r="AD516" s="92" t="str">
        <f t="shared" si="329"/>
        <v/>
      </c>
    </row>
    <row r="517" spans="1:30" x14ac:dyDescent="0.25">
      <c r="A517" s="92" t="str">
        <f t="shared" si="306"/>
        <v/>
      </c>
      <c r="B517" s="51">
        <v>1</v>
      </c>
      <c r="C517" s="52" t="s">
        <v>784</v>
      </c>
      <c r="D517" s="94" t="str">
        <f t="shared" si="298"/>
        <v/>
      </c>
      <c r="E517" s="94" t="str">
        <f t="shared" si="307"/>
        <v/>
      </c>
      <c r="F517" s="94" t="str">
        <f t="shared" si="308"/>
        <v/>
      </c>
      <c r="G517" s="94" t="str">
        <f t="shared" si="309"/>
        <v/>
      </c>
      <c r="H517" s="94" t="str">
        <f t="shared" si="310"/>
        <v/>
      </c>
      <c r="I517" s="94" t="str">
        <f t="shared" si="311"/>
        <v/>
      </c>
      <c r="J517" s="94" t="str">
        <f t="shared" si="312"/>
        <v/>
      </c>
      <c r="K517" s="94" t="str">
        <f t="shared" si="313"/>
        <v/>
      </c>
      <c r="L517" s="94" t="str">
        <f t="shared" si="314"/>
        <v/>
      </c>
      <c r="M517" s="94" t="str">
        <f t="shared" si="315"/>
        <v/>
      </c>
      <c r="N517" s="94" t="str">
        <f t="shared" si="316"/>
        <v/>
      </c>
      <c r="O517" s="94" t="str">
        <f t="shared" si="303"/>
        <v/>
      </c>
      <c r="P517" s="94" t="str">
        <f t="shared" si="317"/>
        <v/>
      </c>
      <c r="Q517" s="94" t="str">
        <f t="shared" si="318"/>
        <v/>
      </c>
      <c r="R517" s="94" t="str">
        <f t="shared" si="319"/>
        <v/>
      </c>
      <c r="S517" s="94" t="str">
        <f t="shared" si="320"/>
        <v/>
      </c>
      <c r="T517" s="94" t="str">
        <f t="shared" si="321"/>
        <v/>
      </c>
      <c r="U517" s="94" t="str">
        <f t="shared" si="322"/>
        <v/>
      </c>
      <c r="V517" s="94" t="str">
        <f t="shared" si="323"/>
        <v/>
      </c>
      <c r="W517" s="94" t="str">
        <f t="shared" si="304"/>
        <v/>
      </c>
      <c r="X517" s="94" t="str">
        <f t="shared" si="324"/>
        <v/>
      </c>
      <c r="Y517" s="94" t="str">
        <f t="shared" si="325"/>
        <v/>
      </c>
      <c r="Z517" s="94" t="str">
        <f t="shared" si="305"/>
        <v/>
      </c>
      <c r="AA517" s="94" t="str">
        <f t="shared" si="326"/>
        <v/>
      </c>
      <c r="AB517" s="94" t="str">
        <f t="shared" si="327"/>
        <v/>
      </c>
      <c r="AC517" s="94" t="str">
        <f t="shared" si="328"/>
        <v/>
      </c>
      <c r="AD517" s="92" t="str">
        <f t="shared" si="329"/>
        <v/>
      </c>
    </row>
    <row r="518" spans="1:30" x14ac:dyDescent="0.25">
      <c r="A518" s="92" t="str">
        <f t="shared" si="306"/>
        <v/>
      </c>
      <c r="B518" s="51">
        <v>1</v>
      </c>
      <c r="C518" s="52" t="s">
        <v>784</v>
      </c>
      <c r="D518" s="94" t="str">
        <f t="shared" si="298"/>
        <v/>
      </c>
      <c r="E518" s="94" t="str">
        <f t="shared" si="307"/>
        <v/>
      </c>
      <c r="F518" s="94" t="str">
        <f t="shared" si="308"/>
        <v/>
      </c>
      <c r="G518" s="94" t="str">
        <f t="shared" si="309"/>
        <v/>
      </c>
      <c r="H518" s="94" t="str">
        <f t="shared" si="310"/>
        <v/>
      </c>
      <c r="I518" s="94" t="str">
        <f t="shared" si="311"/>
        <v/>
      </c>
      <c r="J518" s="94" t="str">
        <f t="shared" si="312"/>
        <v/>
      </c>
      <c r="K518" s="94" t="str">
        <f t="shared" si="313"/>
        <v/>
      </c>
      <c r="L518" s="94" t="str">
        <f t="shared" si="314"/>
        <v/>
      </c>
      <c r="M518" s="94" t="str">
        <f t="shared" si="315"/>
        <v/>
      </c>
      <c r="N518" s="94" t="str">
        <f t="shared" si="316"/>
        <v/>
      </c>
      <c r="O518" s="94" t="str">
        <f t="shared" si="303"/>
        <v/>
      </c>
      <c r="P518" s="94" t="str">
        <f t="shared" si="317"/>
        <v/>
      </c>
      <c r="Q518" s="94" t="str">
        <f t="shared" si="318"/>
        <v/>
      </c>
      <c r="R518" s="94" t="str">
        <f t="shared" si="319"/>
        <v/>
      </c>
      <c r="S518" s="94" t="str">
        <f t="shared" si="320"/>
        <v/>
      </c>
      <c r="T518" s="94" t="str">
        <f t="shared" si="321"/>
        <v/>
      </c>
      <c r="U518" s="94" t="str">
        <f t="shared" si="322"/>
        <v/>
      </c>
      <c r="V518" s="94" t="str">
        <f t="shared" si="323"/>
        <v/>
      </c>
      <c r="W518" s="94" t="str">
        <f t="shared" si="304"/>
        <v/>
      </c>
      <c r="X518" s="94" t="str">
        <f t="shared" si="324"/>
        <v/>
      </c>
      <c r="Y518" s="94" t="str">
        <f t="shared" si="325"/>
        <v/>
      </c>
      <c r="Z518" s="94" t="str">
        <f t="shared" si="305"/>
        <v/>
      </c>
      <c r="AA518" s="94" t="str">
        <f t="shared" si="326"/>
        <v/>
      </c>
      <c r="AB518" s="94" t="str">
        <f t="shared" si="327"/>
        <v/>
      </c>
      <c r="AC518" s="94" t="str">
        <f t="shared" si="328"/>
        <v/>
      </c>
      <c r="AD518" s="92" t="str">
        <f t="shared" si="329"/>
        <v/>
      </c>
    </row>
    <row r="519" spans="1:30" x14ac:dyDescent="0.25">
      <c r="A519" s="92" t="str">
        <f t="shared" si="306"/>
        <v/>
      </c>
      <c r="B519" s="51">
        <v>1</v>
      </c>
      <c r="C519" s="52" t="s">
        <v>784</v>
      </c>
      <c r="D519" s="94" t="str">
        <f t="shared" si="298"/>
        <v/>
      </c>
      <c r="E519" s="94" t="str">
        <f t="shared" si="307"/>
        <v/>
      </c>
      <c r="F519" s="94" t="str">
        <f t="shared" si="308"/>
        <v/>
      </c>
      <c r="G519" s="94" t="str">
        <f t="shared" si="309"/>
        <v/>
      </c>
      <c r="H519" s="94" t="str">
        <f t="shared" si="310"/>
        <v/>
      </c>
      <c r="I519" s="94" t="str">
        <f t="shared" si="311"/>
        <v/>
      </c>
      <c r="J519" s="94" t="str">
        <f t="shared" si="312"/>
        <v/>
      </c>
      <c r="K519" s="94" t="str">
        <f t="shared" si="313"/>
        <v/>
      </c>
      <c r="L519" s="94" t="str">
        <f t="shared" si="314"/>
        <v/>
      </c>
      <c r="M519" s="94" t="str">
        <f t="shared" si="315"/>
        <v/>
      </c>
      <c r="N519" s="94" t="str">
        <f t="shared" si="316"/>
        <v/>
      </c>
      <c r="O519" s="94" t="str">
        <f t="shared" si="303"/>
        <v/>
      </c>
      <c r="P519" s="94" t="str">
        <f t="shared" si="317"/>
        <v/>
      </c>
      <c r="Q519" s="94" t="str">
        <f t="shared" si="318"/>
        <v/>
      </c>
      <c r="R519" s="94" t="str">
        <f t="shared" si="319"/>
        <v/>
      </c>
      <c r="S519" s="94" t="str">
        <f t="shared" si="320"/>
        <v/>
      </c>
      <c r="T519" s="94" t="str">
        <f t="shared" si="321"/>
        <v/>
      </c>
      <c r="U519" s="94" t="str">
        <f t="shared" si="322"/>
        <v/>
      </c>
      <c r="V519" s="94" t="str">
        <f t="shared" si="323"/>
        <v/>
      </c>
      <c r="W519" s="94" t="str">
        <f t="shared" si="304"/>
        <v/>
      </c>
      <c r="X519" s="94" t="str">
        <f t="shared" si="324"/>
        <v/>
      </c>
      <c r="Y519" s="94" t="str">
        <f t="shared" si="325"/>
        <v/>
      </c>
      <c r="Z519" s="94" t="str">
        <f t="shared" si="305"/>
        <v/>
      </c>
      <c r="AA519" s="94" t="str">
        <f t="shared" si="326"/>
        <v/>
      </c>
      <c r="AB519" s="94" t="str">
        <f t="shared" si="327"/>
        <v/>
      </c>
      <c r="AC519" s="94" t="str">
        <f t="shared" si="328"/>
        <v/>
      </c>
      <c r="AD519" s="92" t="str">
        <f t="shared" si="329"/>
        <v/>
      </c>
    </row>
    <row r="520" spans="1:30" x14ac:dyDescent="0.25">
      <c r="A520" s="92" t="str">
        <f t="shared" si="306"/>
        <v/>
      </c>
      <c r="B520" s="51">
        <v>1</v>
      </c>
      <c r="C520" s="52" t="s">
        <v>784</v>
      </c>
      <c r="D520" s="94" t="str">
        <f t="shared" si="298"/>
        <v/>
      </c>
      <c r="E520" s="94" t="str">
        <f t="shared" si="307"/>
        <v/>
      </c>
      <c r="F520" s="94" t="str">
        <f t="shared" si="308"/>
        <v/>
      </c>
      <c r="G520" s="94" t="str">
        <f t="shared" si="309"/>
        <v/>
      </c>
      <c r="H520" s="94" t="str">
        <f t="shared" si="310"/>
        <v/>
      </c>
      <c r="I520" s="94" t="str">
        <f t="shared" si="311"/>
        <v/>
      </c>
      <c r="J520" s="94" t="str">
        <f t="shared" si="312"/>
        <v/>
      </c>
      <c r="K520" s="94" t="str">
        <f t="shared" si="313"/>
        <v/>
      </c>
      <c r="L520" s="94" t="str">
        <f t="shared" si="314"/>
        <v/>
      </c>
      <c r="M520" s="94" t="str">
        <f t="shared" si="315"/>
        <v/>
      </c>
      <c r="N520" s="94" t="str">
        <f t="shared" si="316"/>
        <v/>
      </c>
      <c r="O520" s="94" t="str">
        <f t="shared" si="303"/>
        <v/>
      </c>
      <c r="P520" s="94" t="str">
        <f t="shared" si="317"/>
        <v/>
      </c>
      <c r="Q520" s="94" t="str">
        <f t="shared" si="318"/>
        <v/>
      </c>
      <c r="R520" s="94" t="str">
        <f t="shared" si="319"/>
        <v/>
      </c>
      <c r="S520" s="94" t="str">
        <f t="shared" si="320"/>
        <v/>
      </c>
      <c r="T520" s="94" t="str">
        <f t="shared" si="321"/>
        <v/>
      </c>
      <c r="U520" s="94" t="str">
        <f t="shared" si="322"/>
        <v/>
      </c>
      <c r="V520" s="94" t="str">
        <f t="shared" si="323"/>
        <v/>
      </c>
      <c r="W520" s="94" t="str">
        <f t="shared" si="304"/>
        <v/>
      </c>
      <c r="X520" s="94" t="str">
        <f t="shared" si="324"/>
        <v/>
      </c>
      <c r="Y520" s="94" t="str">
        <f t="shared" si="325"/>
        <v/>
      </c>
      <c r="Z520" s="94" t="str">
        <f t="shared" si="305"/>
        <v/>
      </c>
      <c r="AA520" s="94" t="str">
        <f t="shared" si="326"/>
        <v/>
      </c>
      <c r="AB520" s="94" t="str">
        <f t="shared" si="327"/>
        <v/>
      </c>
      <c r="AC520" s="94" t="str">
        <f t="shared" si="328"/>
        <v/>
      </c>
      <c r="AD520" s="92" t="str">
        <f t="shared" si="329"/>
        <v/>
      </c>
    </row>
    <row r="521" spans="1:30" x14ac:dyDescent="0.25">
      <c r="A521" s="92" t="str">
        <f t="shared" si="306"/>
        <v/>
      </c>
      <c r="B521" s="51">
        <v>1</v>
      </c>
      <c r="C521" s="52" t="s">
        <v>784</v>
      </c>
      <c r="D521" s="94" t="str">
        <f t="shared" si="298"/>
        <v/>
      </c>
      <c r="E521" s="94" t="str">
        <f t="shared" si="307"/>
        <v/>
      </c>
      <c r="F521" s="94" t="str">
        <f t="shared" si="308"/>
        <v/>
      </c>
      <c r="G521" s="94" t="str">
        <f t="shared" si="309"/>
        <v/>
      </c>
      <c r="H521" s="94" t="str">
        <f t="shared" si="310"/>
        <v/>
      </c>
      <c r="I521" s="94" t="str">
        <f t="shared" si="311"/>
        <v/>
      </c>
      <c r="J521" s="94" t="str">
        <f t="shared" si="312"/>
        <v/>
      </c>
      <c r="K521" s="94" t="str">
        <f t="shared" si="313"/>
        <v/>
      </c>
      <c r="L521" s="94" t="str">
        <f t="shared" si="314"/>
        <v/>
      </c>
      <c r="M521" s="94" t="str">
        <f t="shared" si="315"/>
        <v/>
      </c>
      <c r="N521" s="94" t="str">
        <f t="shared" si="316"/>
        <v/>
      </c>
      <c r="O521" s="94" t="str">
        <f t="shared" si="303"/>
        <v/>
      </c>
      <c r="P521" s="94" t="str">
        <f t="shared" si="317"/>
        <v/>
      </c>
      <c r="Q521" s="94" t="str">
        <f t="shared" si="318"/>
        <v/>
      </c>
      <c r="R521" s="94" t="str">
        <f t="shared" si="319"/>
        <v/>
      </c>
      <c r="S521" s="94" t="str">
        <f t="shared" si="320"/>
        <v/>
      </c>
      <c r="T521" s="94" t="str">
        <f t="shared" si="321"/>
        <v/>
      </c>
      <c r="U521" s="94" t="str">
        <f t="shared" si="322"/>
        <v/>
      </c>
      <c r="V521" s="94" t="str">
        <f t="shared" si="323"/>
        <v/>
      </c>
      <c r="W521" s="94" t="str">
        <f t="shared" si="304"/>
        <v/>
      </c>
      <c r="X521" s="94" t="str">
        <f t="shared" si="324"/>
        <v/>
      </c>
      <c r="Y521" s="94" t="str">
        <f t="shared" si="325"/>
        <v/>
      </c>
      <c r="Z521" s="94" t="str">
        <f t="shared" si="305"/>
        <v/>
      </c>
      <c r="AA521" s="94" t="str">
        <f t="shared" si="326"/>
        <v/>
      </c>
      <c r="AB521" s="94" t="str">
        <f t="shared" si="327"/>
        <v/>
      </c>
      <c r="AC521" s="94" t="str">
        <f t="shared" si="328"/>
        <v/>
      </c>
      <c r="AD521" s="92" t="str">
        <f t="shared" si="329"/>
        <v/>
      </c>
    </row>
    <row r="522" spans="1:30" x14ac:dyDescent="0.25">
      <c r="A522" s="92" t="str">
        <f t="shared" si="306"/>
        <v/>
      </c>
      <c r="B522" s="51">
        <v>1</v>
      </c>
      <c r="C522" s="52" t="s">
        <v>784</v>
      </c>
      <c r="D522" s="94" t="str">
        <f t="shared" si="298"/>
        <v/>
      </c>
      <c r="E522" s="94" t="str">
        <f t="shared" si="307"/>
        <v/>
      </c>
      <c r="F522" s="94" t="str">
        <f t="shared" si="308"/>
        <v/>
      </c>
      <c r="G522" s="94" t="str">
        <f t="shared" si="309"/>
        <v/>
      </c>
      <c r="H522" s="94" t="str">
        <f t="shared" si="310"/>
        <v/>
      </c>
      <c r="I522" s="94" t="str">
        <f t="shared" si="311"/>
        <v/>
      </c>
      <c r="J522" s="94" t="str">
        <f t="shared" si="312"/>
        <v/>
      </c>
      <c r="K522" s="94" t="str">
        <f t="shared" si="313"/>
        <v/>
      </c>
      <c r="L522" s="94" t="str">
        <f t="shared" si="314"/>
        <v/>
      </c>
      <c r="M522" s="94" t="str">
        <f t="shared" si="315"/>
        <v/>
      </c>
      <c r="N522" s="94" t="str">
        <f t="shared" si="316"/>
        <v/>
      </c>
      <c r="O522" s="94" t="str">
        <f t="shared" si="303"/>
        <v/>
      </c>
      <c r="P522" s="94" t="str">
        <f t="shared" si="317"/>
        <v/>
      </c>
      <c r="Q522" s="94" t="str">
        <f t="shared" si="318"/>
        <v/>
      </c>
      <c r="R522" s="94" t="str">
        <f t="shared" si="319"/>
        <v/>
      </c>
      <c r="S522" s="94" t="str">
        <f t="shared" si="320"/>
        <v/>
      </c>
      <c r="T522" s="94" t="str">
        <f t="shared" si="321"/>
        <v/>
      </c>
      <c r="U522" s="94" t="str">
        <f t="shared" si="322"/>
        <v/>
      </c>
      <c r="V522" s="94" t="str">
        <f t="shared" si="323"/>
        <v/>
      </c>
      <c r="W522" s="94" t="str">
        <f t="shared" si="304"/>
        <v/>
      </c>
      <c r="X522" s="94" t="str">
        <f t="shared" si="324"/>
        <v/>
      </c>
      <c r="Y522" s="94" t="str">
        <f t="shared" si="325"/>
        <v/>
      </c>
      <c r="Z522" s="94" t="str">
        <f t="shared" si="305"/>
        <v/>
      </c>
      <c r="AA522" s="94" t="str">
        <f t="shared" si="326"/>
        <v/>
      </c>
      <c r="AB522" s="94" t="str">
        <f t="shared" si="327"/>
        <v/>
      </c>
      <c r="AC522" s="94" t="str">
        <f t="shared" si="328"/>
        <v/>
      </c>
      <c r="AD522" s="92" t="str">
        <f t="shared" si="329"/>
        <v/>
      </c>
    </row>
    <row r="523" spans="1:30" x14ac:dyDescent="0.25">
      <c r="A523" s="92" t="str">
        <f t="shared" si="306"/>
        <v/>
      </c>
      <c r="B523" s="51">
        <v>1</v>
      </c>
      <c r="C523" s="52" t="s">
        <v>784</v>
      </c>
      <c r="D523" s="94" t="str">
        <f t="shared" si="298"/>
        <v/>
      </c>
      <c r="E523" s="94" t="str">
        <f t="shared" si="307"/>
        <v/>
      </c>
      <c r="F523" s="94" t="str">
        <f t="shared" si="308"/>
        <v/>
      </c>
      <c r="G523" s="94" t="str">
        <f t="shared" si="309"/>
        <v/>
      </c>
      <c r="H523" s="94" t="str">
        <f t="shared" si="310"/>
        <v/>
      </c>
      <c r="I523" s="94" t="str">
        <f t="shared" si="311"/>
        <v/>
      </c>
      <c r="J523" s="94" t="str">
        <f t="shared" si="312"/>
        <v/>
      </c>
      <c r="K523" s="94" t="str">
        <f t="shared" si="313"/>
        <v/>
      </c>
      <c r="L523" s="94" t="str">
        <f t="shared" si="314"/>
        <v/>
      </c>
      <c r="M523" s="94" t="str">
        <f t="shared" si="315"/>
        <v/>
      </c>
      <c r="N523" s="94" t="str">
        <f t="shared" si="316"/>
        <v/>
      </c>
      <c r="O523" s="94" t="str">
        <f t="shared" si="303"/>
        <v/>
      </c>
      <c r="P523" s="94" t="str">
        <f t="shared" si="317"/>
        <v/>
      </c>
      <c r="Q523" s="94" t="str">
        <f t="shared" si="318"/>
        <v/>
      </c>
      <c r="R523" s="94" t="str">
        <f t="shared" si="319"/>
        <v/>
      </c>
      <c r="S523" s="94" t="str">
        <f t="shared" si="320"/>
        <v/>
      </c>
      <c r="T523" s="94" t="str">
        <f t="shared" si="321"/>
        <v/>
      </c>
      <c r="U523" s="94" t="str">
        <f t="shared" si="322"/>
        <v/>
      </c>
      <c r="V523" s="94" t="str">
        <f t="shared" si="323"/>
        <v/>
      </c>
      <c r="W523" s="94" t="str">
        <f t="shared" si="304"/>
        <v/>
      </c>
      <c r="X523" s="94" t="str">
        <f t="shared" si="324"/>
        <v/>
      </c>
      <c r="Y523" s="94" t="str">
        <f t="shared" si="325"/>
        <v/>
      </c>
      <c r="Z523" s="94" t="str">
        <f t="shared" si="305"/>
        <v/>
      </c>
      <c r="AA523" s="94" t="str">
        <f t="shared" si="326"/>
        <v/>
      </c>
      <c r="AB523" s="94" t="str">
        <f t="shared" si="327"/>
        <v/>
      </c>
      <c r="AC523" s="94" t="str">
        <f t="shared" si="328"/>
        <v/>
      </c>
      <c r="AD523" s="92" t="str">
        <f t="shared" si="329"/>
        <v/>
      </c>
    </row>
    <row r="524" spans="1:30" x14ac:dyDescent="0.25">
      <c r="A524" s="92" t="str">
        <f t="shared" si="306"/>
        <v/>
      </c>
      <c r="B524" s="51">
        <v>1</v>
      </c>
      <c r="C524" s="52" t="s">
        <v>784</v>
      </c>
      <c r="D524" s="94" t="str">
        <f t="shared" ref="D524:D587" si="330">IFERROR(VLOOKUP($B524,_1aw1,2,FALSE),"")</f>
        <v/>
      </c>
      <c r="E524" s="94" t="str">
        <f t="shared" si="307"/>
        <v/>
      </c>
      <c r="F524" s="94" t="str">
        <f t="shared" si="308"/>
        <v/>
      </c>
      <c r="G524" s="94" t="str">
        <f t="shared" si="309"/>
        <v/>
      </c>
      <c r="H524" s="94" t="str">
        <f t="shared" si="310"/>
        <v/>
      </c>
      <c r="I524" s="94" t="str">
        <f t="shared" si="311"/>
        <v/>
      </c>
      <c r="J524" s="94" t="str">
        <f t="shared" si="312"/>
        <v/>
      </c>
      <c r="K524" s="94" t="str">
        <f t="shared" si="313"/>
        <v/>
      </c>
      <c r="L524" s="94" t="str">
        <f t="shared" si="314"/>
        <v/>
      </c>
      <c r="M524" s="94" t="str">
        <f t="shared" si="315"/>
        <v/>
      </c>
      <c r="N524" s="94" t="str">
        <f t="shared" si="316"/>
        <v/>
      </c>
      <c r="O524" s="94" t="str">
        <f t="shared" si="303"/>
        <v/>
      </c>
      <c r="P524" s="94" t="str">
        <f t="shared" si="317"/>
        <v/>
      </c>
      <c r="Q524" s="94" t="str">
        <f t="shared" si="318"/>
        <v/>
      </c>
      <c r="R524" s="94" t="str">
        <f t="shared" si="319"/>
        <v/>
      </c>
      <c r="S524" s="94" t="str">
        <f t="shared" si="320"/>
        <v/>
      </c>
      <c r="T524" s="94" t="str">
        <f t="shared" si="321"/>
        <v/>
      </c>
      <c r="U524" s="94" t="str">
        <f t="shared" si="322"/>
        <v/>
      </c>
      <c r="V524" s="94" t="str">
        <f t="shared" si="323"/>
        <v/>
      </c>
      <c r="W524" s="94" t="str">
        <f t="shared" si="304"/>
        <v/>
      </c>
      <c r="X524" s="94" t="str">
        <f t="shared" si="324"/>
        <v/>
      </c>
      <c r="Y524" s="94" t="str">
        <f t="shared" si="325"/>
        <v/>
      </c>
      <c r="Z524" s="94" t="str">
        <f t="shared" si="305"/>
        <v/>
      </c>
      <c r="AA524" s="94" t="str">
        <f t="shared" si="326"/>
        <v/>
      </c>
      <c r="AB524" s="94" t="str">
        <f t="shared" si="327"/>
        <v/>
      </c>
      <c r="AC524" s="94" t="str">
        <f t="shared" si="328"/>
        <v/>
      </c>
      <c r="AD524" s="92" t="str">
        <f t="shared" si="329"/>
        <v/>
      </c>
    </row>
    <row r="525" spans="1:30" x14ac:dyDescent="0.25">
      <c r="A525" s="92" t="str">
        <f t="shared" si="306"/>
        <v/>
      </c>
      <c r="B525" s="51">
        <v>1</v>
      </c>
      <c r="C525" s="52" t="s">
        <v>784</v>
      </c>
      <c r="D525" s="94" t="str">
        <f t="shared" si="330"/>
        <v/>
      </c>
      <c r="E525" s="94" t="str">
        <f t="shared" si="307"/>
        <v/>
      </c>
      <c r="F525" s="94" t="str">
        <f t="shared" si="308"/>
        <v/>
      </c>
      <c r="G525" s="94" t="str">
        <f t="shared" si="309"/>
        <v/>
      </c>
      <c r="H525" s="94" t="str">
        <f t="shared" si="310"/>
        <v/>
      </c>
      <c r="I525" s="94" t="str">
        <f t="shared" si="311"/>
        <v/>
      </c>
      <c r="J525" s="94" t="str">
        <f t="shared" si="312"/>
        <v/>
      </c>
      <c r="K525" s="94" t="str">
        <f t="shared" si="313"/>
        <v/>
      </c>
      <c r="L525" s="94" t="str">
        <f t="shared" si="314"/>
        <v/>
      </c>
      <c r="M525" s="94" t="str">
        <f t="shared" si="315"/>
        <v/>
      </c>
      <c r="N525" s="94" t="str">
        <f t="shared" si="316"/>
        <v/>
      </c>
      <c r="O525" s="94" t="str">
        <f t="shared" si="303"/>
        <v/>
      </c>
      <c r="P525" s="94" t="str">
        <f t="shared" si="317"/>
        <v/>
      </c>
      <c r="Q525" s="94" t="str">
        <f t="shared" si="318"/>
        <v/>
      </c>
      <c r="R525" s="94" t="str">
        <f t="shared" si="319"/>
        <v/>
      </c>
      <c r="S525" s="94" t="str">
        <f t="shared" si="320"/>
        <v/>
      </c>
      <c r="T525" s="94" t="str">
        <f t="shared" si="321"/>
        <v/>
      </c>
      <c r="U525" s="94" t="str">
        <f t="shared" si="322"/>
        <v/>
      </c>
      <c r="V525" s="94" t="str">
        <f t="shared" si="323"/>
        <v/>
      </c>
      <c r="W525" s="94" t="str">
        <f t="shared" si="304"/>
        <v/>
      </c>
      <c r="X525" s="94" t="str">
        <f t="shared" si="324"/>
        <v/>
      </c>
      <c r="Y525" s="94" t="str">
        <f t="shared" si="325"/>
        <v/>
      </c>
      <c r="Z525" s="94" t="str">
        <f t="shared" si="305"/>
        <v/>
      </c>
      <c r="AA525" s="94" t="str">
        <f t="shared" si="326"/>
        <v/>
      </c>
      <c r="AB525" s="94" t="str">
        <f t="shared" si="327"/>
        <v/>
      </c>
      <c r="AC525" s="94" t="str">
        <f t="shared" si="328"/>
        <v/>
      </c>
      <c r="AD525" s="92" t="str">
        <f t="shared" si="329"/>
        <v/>
      </c>
    </row>
    <row r="526" spans="1:30" x14ac:dyDescent="0.25">
      <c r="A526" s="92" t="str">
        <f t="shared" si="306"/>
        <v/>
      </c>
      <c r="B526" s="51">
        <v>1</v>
      </c>
      <c r="C526" s="52" t="s">
        <v>784</v>
      </c>
      <c r="D526" s="94" t="str">
        <f t="shared" si="330"/>
        <v/>
      </c>
      <c r="E526" s="94" t="str">
        <f t="shared" si="307"/>
        <v/>
      </c>
      <c r="F526" s="94" t="str">
        <f t="shared" si="308"/>
        <v/>
      </c>
      <c r="G526" s="94" t="str">
        <f t="shared" si="309"/>
        <v/>
      </c>
      <c r="H526" s="94" t="str">
        <f t="shared" si="310"/>
        <v/>
      </c>
      <c r="I526" s="94" t="str">
        <f t="shared" si="311"/>
        <v/>
      </c>
      <c r="J526" s="94" t="str">
        <f t="shared" si="312"/>
        <v/>
      </c>
      <c r="K526" s="94" t="str">
        <f t="shared" si="313"/>
        <v/>
      </c>
      <c r="L526" s="94" t="str">
        <f t="shared" si="314"/>
        <v/>
      </c>
      <c r="M526" s="94" t="str">
        <f t="shared" si="315"/>
        <v/>
      </c>
      <c r="N526" s="94" t="str">
        <f t="shared" si="316"/>
        <v/>
      </c>
      <c r="O526" s="94" t="str">
        <f t="shared" si="303"/>
        <v/>
      </c>
      <c r="P526" s="94" t="str">
        <f t="shared" si="317"/>
        <v/>
      </c>
      <c r="Q526" s="94" t="str">
        <f t="shared" si="318"/>
        <v/>
      </c>
      <c r="R526" s="94" t="str">
        <f t="shared" si="319"/>
        <v/>
      </c>
      <c r="S526" s="94" t="str">
        <f t="shared" si="320"/>
        <v/>
      </c>
      <c r="T526" s="94" t="str">
        <f t="shared" si="321"/>
        <v/>
      </c>
      <c r="U526" s="94" t="str">
        <f t="shared" si="322"/>
        <v/>
      </c>
      <c r="V526" s="94" t="str">
        <f t="shared" si="323"/>
        <v/>
      </c>
      <c r="W526" s="94" t="str">
        <f t="shared" si="304"/>
        <v/>
      </c>
      <c r="X526" s="94" t="str">
        <f t="shared" si="324"/>
        <v/>
      </c>
      <c r="Y526" s="94" t="str">
        <f t="shared" si="325"/>
        <v/>
      </c>
      <c r="Z526" s="94" t="str">
        <f t="shared" si="305"/>
        <v/>
      </c>
      <c r="AA526" s="94" t="str">
        <f t="shared" si="326"/>
        <v/>
      </c>
      <c r="AB526" s="94" t="str">
        <f t="shared" si="327"/>
        <v/>
      </c>
      <c r="AC526" s="94" t="str">
        <f t="shared" si="328"/>
        <v/>
      </c>
      <c r="AD526" s="92" t="str">
        <f t="shared" si="329"/>
        <v/>
      </c>
    </row>
    <row r="527" spans="1:30" x14ac:dyDescent="0.25">
      <c r="A527" s="92" t="str">
        <f t="shared" si="306"/>
        <v/>
      </c>
      <c r="B527" s="51">
        <v>1</v>
      </c>
      <c r="C527" s="52" t="s">
        <v>784</v>
      </c>
      <c r="D527" s="94" t="str">
        <f t="shared" si="330"/>
        <v/>
      </c>
      <c r="E527" s="94" t="str">
        <f t="shared" si="307"/>
        <v/>
      </c>
      <c r="F527" s="94" t="str">
        <f t="shared" si="308"/>
        <v/>
      </c>
      <c r="G527" s="94" t="str">
        <f t="shared" si="309"/>
        <v/>
      </c>
      <c r="H527" s="94" t="str">
        <f t="shared" si="310"/>
        <v/>
      </c>
      <c r="I527" s="94" t="str">
        <f t="shared" si="311"/>
        <v/>
      </c>
      <c r="J527" s="94" t="str">
        <f t="shared" si="312"/>
        <v/>
      </c>
      <c r="K527" s="94" t="str">
        <f t="shared" si="313"/>
        <v/>
      </c>
      <c r="L527" s="94" t="str">
        <f t="shared" si="314"/>
        <v/>
      </c>
      <c r="M527" s="94" t="str">
        <f t="shared" si="315"/>
        <v/>
      </c>
      <c r="N527" s="94" t="str">
        <f t="shared" si="316"/>
        <v/>
      </c>
      <c r="O527" s="94" t="str">
        <f t="shared" si="303"/>
        <v/>
      </c>
      <c r="P527" s="94" t="str">
        <f t="shared" si="317"/>
        <v/>
      </c>
      <c r="Q527" s="94" t="str">
        <f t="shared" si="318"/>
        <v/>
      </c>
      <c r="R527" s="94" t="str">
        <f t="shared" si="319"/>
        <v/>
      </c>
      <c r="S527" s="94" t="str">
        <f t="shared" si="320"/>
        <v/>
      </c>
      <c r="T527" s="94" t="str">
        <f t="shared" si="321"/>
        <v/>
      </c>
      <c r="U527" s="94" t="str">
        <f t="shared" si="322"/>
        <v/>
      </c>
      <c r="V527" s="94" t="str">
        <f t="shared" si="323"/>
        <v/>
      </c>
      <c r="W527" s="94" t="str">
        <f t="shared" si="304"/>
        <v/>
      </c>
      <c r="X527" s="94" t="str">
        <f t="shared" si="324"/>
        <v/>
      </c>
      <c r="Y527" s="94" t="str">
        <f t="shared" si="325"/>
        <v/>
      </c>
      <c r="Z527" s="94" t="str">
        <f t="shared" si="305"/>
        <v/>
      </c>
      <c r="AA527" s="94" t="str">
        <f t="shared" si="326"/>
        <v/>
      </c>
      <c r="AB527" s="94" t="str">
        <f t="shared" si="327"/>
        <v/>
      </c>
      <c r="AC527" s="94" t="str">
        <f t="shared" si="328"/>
        <v/>
      </c>
      <c r="AD527" s="92" t="str">
        <f t="shared" si="329"/>
        <v/>
      </c>
    </row>
    <row r="528" spans="1:30" x14ac:dyDescent="0.25">
      <c r="A528" s="92" t="str">
        <f t="shared" si="306"/>
        <v/>
      </c>
      <c r="B528" s="51">
        <v>1</v>
      </c>
      <c r="C528" s="52" t="s">
        <v>784</v>
      </c>
      <c r="D528" s="94" t="str">
        <f t="shared" si="330"/>
        <v/>
      </c>
      <c r="E528" s="94" t="str">
        <f t="shared" si="307"/>
        <v/>
      </c>
      <c r="F528" s="94" t="str">
        <f t="shared" si="308"/>
        <v/>
      </c>
      <c r="G528" s="94" t="str">
        <f t="shared" si="309"/>
        <v/>
      </c>
      <c r="H528" s="94" t="str">
        <f t="shared" si="310"/>
        <v/>
      </c>
      <c r="I528" s="94" t="str">
        <f t="shared" si="311"/>
        <v/>
      </c>
      <c r="J528" s="94" t="str">
        <f t="shared" si="312"/>
        <v/>
      </c>
      <c r="K528" s="94" t="str">
        <f t="shared" si="313"/>
        <v/>
      </c>
      <c r="L528" s="94" t="str">
        <f t="shared" si="314"/>
        <v/>
      </c>
      <c r="M528" s="94" t="str">
        <f t="shared" si="315"/>
        <v/>
      </c>
      <c r="N528" s="94" t="str">
        <f t="shared" si="316"/>
        <v/>
      </c>
      <c r="O528" s="94" t="str">
        <f t="shared" si="303"/>
        <v/>
      </c>
      <c r="P528" s="94" t="str">
        <f t="shared" si="317"/>
        <v/>
      </c>
      <c r="Q528" s="94" t="str">
        <f t="shared" si="318"/>
        <v/>
      </c>
      <c r="R528" s="94" t="str">
        <f t="shared" si="319"/>
        <v/>
      </c>
      <c r="S528" s="94" t="str">
        <f t="shared" si="320"/>
        <v/>
      </c>
      <c r="T528" s="94" t="str">
        <f t="shared" si="321"/>
        <v/>
      </c>
      <c r="U528" s="94" t="str">
        <f t="shared" si="322"/>
        <v/>
      </c>
      <c r="V528" s="94" t="str">
        <f t="shared" si="323"/>
        <v/>
      </c>
      <c r="W528" s="94" t="str">
        <f t="shared" si="304"/>
        <v/>
      </c>
      <c r="X528" s="94" t="str">
        <f t="shared" si="324"/>
        <v/>
      </c>
      <c r="Y528" s="94" t="str">
        <f t="shared" si="325"/>
        <v/>
      </c>
      <c r="Z528" s="94" t="str">
        <f t="shared" si="305"/>
        <v/>
      </c>
      <c r="AA528" s="94" t="str">
        <f t="shared" si="326"/>
        <v/>
      </c>
      <c r="AB528" s="94" t="str">
        <f t="shared" si="327"/>
        <v/>
      </c>
      <c r="AC528" s="94" t="str">
        <f t="shared" si="328"/>
        <v/>
      </c>
      <c r="AD528" s="92" t="str">
        <f t="shared" si="329"/>
        <v/>
      </c>
    </row>
    <row r="529" spans="1:30" x14ac:dyDescent="0.25">
      <c r="A529" s="92" t="str">
        <f t="shared" si="306"/>
        <v/>
      </c>
      <c r="B529" s="51">
        <v>1</v>
      </c>
      <c r="C529" s="52" t="s">
        <v>784</v>
      </c>
      <c r="D529" s="94" t="str">
        <f t="shared" si="330"/>
        <v/>
      </c>
      <c r="E529" s="94" t="str">
        <f t="shared" si="307"/>
        <v/>
      </c>
      <c r="F529" s="94" t="str">
        <f t="shared" si="308"/>
        <v/>
      </c>
      <c r="G529" s="94" t="str">
        <f t="shared" si="309"/>
        <v/>
      </c>
      <c r="H529" s="94" t="str">
        <f t="shared" si="310"/>
        <v/>
      </c>
      <c r="I529" s="94" t="str">
        <f t="shared" si="311"/>
        <v/>
      </c>
      <c r="J529" s="94" t="str">
        <f t="shared" si="312"/>
        <v/>
      </c>
      <c r="K529" s="94" t="str">
        <f t="shared" si="313"/>
        <v/>
      </c>
      <c r="L529" s="94" t="str">
        <f t="shared" si="314"/>
        <v/>
      </c>
      <c r="M529" s="94" t="str">
        <f t="shared" si="315"/>
        <v/>
      </c>
      <c r="N529" s="94" t="str">
        <f t="shared" si="316"/>
        <v/>
      </c>
      <c r="O529" s="94" t="str">
        <f t="shared" si="303"/>
        <v/>
      </c>
      <c r="P529" s="94" t="str">
        <f t="shared" si="317"/>
        <v/>
      </c>
      <c r="Q529" s="94" t="str">
        <f t="shared" si="318"/>
        <v/>
      </c>
      <c r="R529" s="94" t="str">
        <f t="shared" si="319"/>
        <v/>
      </c>
      <c r="S529" s="94" t="str">
        <f t="shared" si="320"/>
        <v/>
      </c>
      <c r="T529" s="94" t="str">
        <f t="shared" si="321"/>
        <v/>
      </c>
      <c r="U529" s="94" t="str">
        <f t="shared" si="322"/>
        <v/>
      </c>
      <c r="V529" s="94" t="str">
        <f t="shared" si="323"/>
        <v/>
      </c>
      <c r="W529" s="94" t="str">
        <f t="shared" si="304"/>
        <v/>
      </c>
      <c r="X529" s="94" t="str">
        <f t="shared" si="324"/>
        <v/>
      </c>
      <c r="Y529" s="94" t="str">
        <f t="shared" si="325"/>
        <v/>
      </c>
      <c r="Z529" s="94" t="str">
        <f t="shared" si="305"/>
        <v/>
      </c>
      <c r="AA529" s="94" t="str">
        <f t="shared" si="326"/>
        <v/>
      </c>
      <c r="AB529" s="94" t="str">
        <f t="shared" si="327"/>
        <v/>
      </c>
      <c r="AC529" s="94" t="str">
        <f t="shared" si="328"/>
        <v/>
      </c>
      <c r="AD529" s="92" t="str">
        <f t="shared" si="329"/>
        <v/>
      </c>
    </row>
    <row r="530" spans="1:30" x14ac:dyDescent="0.25">
      <c r="A530" s="92" t="str">
        <f t="shared" si="306"/>
        <v/>
      </c>
      <c r="B530" s="51">
        <v>1</v>
      </c>
      <c r="C530" s="52" t="s">
        <v>784</v>
      </c>
      <c r="D530" s="94" t="str">
        <f t="shared" si="330"/>
        <v/>
      </c>
      <c r="E530" s="94" t="str">
        <f t="shared" si="307"/>
        <v/>
      </c>
      <c r="F530" s="94" t="str">
        <f t="shared" si="308"/>
        <v/>
      </c>
      <c r="G530" s="94" t="str">
        <f t="shared" si="309"/>
        <v/>
      </c>
      <c r="H530" s="94" t="str">
        <f t="shared" si="310"/>
        <v/>
      </c>
      <c r="I530" s="94" t="str">
        <f t="shared" si="311"/>
        <v/>
      </c>
      <c r="J530" s="94" t="str">
        <f t="shared" si="312"/>
        <v/>
      </c>
      <c r="K530" s="94" t="str">
        <f t="shared" si="313"/>
        <v/>
      </c>
      <c r="L530" s="94" t="str">
        <f t="shared" si="314"/>
        <v/>
      </c>
      <c r="M530" s="94" t="str">
        <f t="shared" si="315"/>
        <v/>
      </c>
      <c r="N530" s="94" t="str">
        <f t="shared" si="316"/>
        <v/>
      </c>
      <c r="O530" s="94" t="str">
        <f t="shared" si="303"/>
        <v/>
      </c>
      <c r="P530" s="94" t="str">
        <f t="shared" si="317"/>
        <v/>
      </c>
      <c r="Q530" s="94" t="str">
        <f t="shared" si="318"/>
        <v/>
      </c>
      <c r="R530" s="94" t="str">
        <f t="shared" si="319"/>
        <v/>
      </c>
      <c r="S530" s="94" t="str">
        <f t="shared" si="320"/>
        <v/>
      </c>
      <c r="T530" s="94" t="str">
        <f t="shared" si="321"/>
        <v/>
      </c>
      <c r="U530" s="94" t="str">
        <f t="shared" si="322"/>
        <v/>
      </c>
      <c r="V530" s="94" t="str">
        <f t="shared" si="323"/>
        <v/>
      </c>
      <c r="W530" s="94" t="str">
        <f t="shared" si="304"/>
        <v/>
      </c>
      <c r="X530" s="94" t="str">
        <f t="shared" si="324"/>
        <v/>
      </c>
      <c r="Y530" s="94" t="str">
        <f t="shared" si="325"/>
        <v/>
      </c>
      <c r="Z530" s="94" t="str">
        <f t="shared" si="305"/>
        <v/>
      </c>
      <c r="AA530" s="94" t="str">
        <f t="shared" si="326"/>
        <v/>
      </c>
      <c r="AB530" s="94" t="str">
        <f t="shared" si="327"/>
        <v/>
      </c>
      <c r="AC530" s="94" t="str">
        <f t="shared" si="328"/>
        <v/>
      </c>
      <c r="AD530" s="92" t="str">
        <f t="shared" si="329"/>
        <v/>
      </c>
    </row>
    <row r="531" spans="1:30" x14ac:dyDescent="0.25">
      <c r="A531" s="92" t="str">
        <f t="shared" si="306"/>
        <v/>
      </c>
      <c r="B531" s="51">
        <v>1</v>
      </c>
      <c r="C531" s="52" t="s">
        <v>784</v>
      </c>
      <c r="D531" s="94" t="str">
        <f t="shared" si="330"/>
        <v/>
      </c>
      <c r="E531" s="94" t="str">
        <f t="shared" si="307"/>
        <v/>
      </c>
      <c r="F531" s="94" t="str">
        <f t="shared" si="308"/>
        <v/>
      </c>
      <c r="G531" s="94" t="str">
        <f t="shared" si="309"/>
        <v/>
      </c>
      <c r="H531" s="94" t="str">
        <f t="shared" si="310"/>
        <v/>
      </c>
      <c r="I531" s="94" t="str">
        <f t="shared" si="311"/>
        <v/>
      </c>
      <c r="J531" s="94" t="str">
        <f t="shared" si="312"/>
        <v/>
      </c>
      <c r="K531" s="94" t="str">
        <f t="shared" si="313"/>
        <v/>
      </c>
      <c r="L531" s="94" t="str">
        <f t="shared" si="314"/>
        <v/>
      </c>
      <c r="M531" s="94" t="str">
        <f t="shared" si="315"/>
        <v/>
      </c>
      <c r="N531" s="94" t="str">
        <f t="shared" si="316"/>
        <v/>
      </c>
      <c r="O531" s="94" t="str">
        <f t="shared" si="303"/>
        <v/>
      </c>
      <c r="P531" s="94" t="str">
        <f t="shared" si="317"/>
        <v/>
      </c>
      <c r="Q531" s="94" t="str">
        <f t="shared" si="318"/>
        <v/>
      </c>
      <c r="R531" s="94" t="str">
        <f t="shared" si="319"/>
        <v/>
      </c>
      <c r="S531" s="94" t="str">
        <f t="shared" si="320"/>
        <v/>
      </c>
      <c r="T531" s="94" t="str">
        <f t="shared" si="321"/>
        <v/>
      </c>
      <c r="U531" s="94" t="str">
        <f t="shared" si="322"/>
        <v/>
      </c>
      <c r="V531" s="94" t="str">
        <f t="shared" si="323"/>
        <v/>
      </c>
      <c r="W531" s="94" t="str">
        <f t="shared" si="304"/>
        <v/>
      </c>
      <c r="X531" s="94" t="str">
        <f t="shared" si="324"/>
        <v/>
      </c>
      <c r="Y531" s="94" t="str">
        <f t="shared" si="325"/>
        <v/>
      </c>
      <c r="Z531" s="94" t="str">
        <f t="shared" si="305"/>
        <v/>
      </c>
      <c r="AA531" s="94" t="str">
        <f t="shared" si="326"/>
        <v/>
      </c>
      <c r="AB531" s="94" t="str">
        <f t="shared" si="327"/>
        <v/>
      </c>
      <c r="AC531" s="94" t="str">
        <f t="shared" si="328"/>
        <v/>
      </c>
      <c r="AD531" s="92" t="str">
        <f t="shared" si="329"/>
        <v/>
      </c>
    </row>
    <row r="532" spans="1:30" x14ac:dyDescent="0.25">
      <c r="A532" s="92" t="str">
        <f t="shared" si="306"/>
        <v/>
      </c>
      <c r="B532" s="51">
        <v>1</v>
      </c>
      <c r="C532" s="52" t="s">
        <v>784</v>
      </c>
      <c r="D532" s="94" t="str">
        <f t="shared" si="330"/>
        <v/>
      </c>
      <c r="E532" s="94" t="str">
        <f t="shared" si="307"/>
        <v/>
      </c>
      <c r="F532" s="94" t="str">
        <f t="shared" si="308"/>
        <v/>
      </c>
      <c r="G532" s="94" t="str">
        <f t="shared" si="309"/>
        <v/>
      </c>
      <c r="H532" s="94" t="str">
        <f t="shared" si="310"/>
        <v/>
      </c>
      <c r="I532" s="94" t="str">
        <f t="shared" si="311"/>
        <v/>
      </c>
      <c r="J532" s="94" t="str">
        <f t="shared" si="312"/>
        <v/>
      </c>
      <c r="K532" s="94" t="str">
        <f t="shared" si="313"/>
        <v/>
      </c>
      <c r="L532" s="94" t="str">
        <f t="shared" si="314"/>
        <v/>
      </c>
      <c r="M532" s="94" t="str">
        <f t="shared" si="315"/>
        <v/>
      </c>
      <c r="N532" s="94" t="str">
        <f t="shared" si="316"/>
        <v/>
      </c>
      <c r="O532" s="94" t="str">
        <f t="shared" si="303"/>
        <v/>
      </c>
      <c r="P532" s="94" t="str">
        <f t="shared" si="317"/>
        <v/>
      </c>
      <c r="Q532" s="94" t="str">
        <f t="shared" si="318"/>
        <v/>
      </c>
      <c r="R532" s="94" t="str">
        <f t="shared" si="319"/>
        <v/>
      </c>
      <c r="S532" s="94" t="str">
        <f t="shared" si="320"/>
        <v/>
      </c>
      <c r="T532" s="94" t="str">
        <f t="shared" si="321"/>
        <v/>
      </c>
      <c r="U532" s="94" t="str">
        <f t="shared" si="322"/>
        <v/>
      </c>
      <c r="V532" s="94" t="str">
        <f t="shared" si="323"/>
        <v/>
      </c>
      <c r="W532" s="94" t="str">
        <f t="shared" si="304"/>
        <v/>
      </c>
      <c r="X532" s="94" t="str">
        <f t="shared" si="324"/>
        <v/>
      </c>
      <c r="Y532" s="94" t="str">
        <f t="shared" si="325"/>
        <v/>
      </c>
      <c r="Z532" s="94" t="str">
        <f t="shared" si="305"/>
        <v/>
      </c>
      <c r="AA532" s="94" t="str">
        <f t="shared" si="326"/>
        <v/>
      </c>
      <c r="AB532" s="94" t="str">
        <f t="shared" si="327"/>
        <v/>
      </c>
      <c r="AC532" s="94" t="str">
        <f t="shared" si="328"/>
        <v/>
      </c>
      <c r="AD532" s="92" t="str">
        <f t="shared" si="329"/>
        <v/>
      </c>
    </row>
    <row r="533" spans="1:30" x14ac:dyDescent="0.25">
      <c r="A533" s="92" t="str">
        <f t="shared" si="306"/>
        <v/>
      </c>
      <c r="B533" s="51">
        <v>1</v>
      </c>
      <c r="C533" s="52" t="s">
        <v>784</v>
      </c>
      <c r="D533" s="94" t="str">
        <f t="shared" si="330"/>
        <v/>
      </c>
      <c r="E533" s="94" t="str">
        <f t="shared" si="307"/>
        <v/>
      </c>
      <c r="F533" s="94" t="str">
        <f t="shared" si="308"/>
        <v/>
      </c>
      <c r="G533" s="94" t="str">
        <f t="shared" si="309"/>
        <v/>
      </c>
      <c r="H533" s="94" t="str">
        <f t="shared" si="310"/>
        <v/>
      </c>
      <c r="I533" s="94" t="str">
        <f t="shared" si="311"/>
        <v/>
      </c>
      <c r="J533" s="94" t="str">
        <f t="shared" si="312"/>
        <v/>
      </c>
      <c r="K533" s="94" t="str">
        <f t="shared" si="313"/>
        <v/>
      </c>
      <c r="L533" s="94" t="str">
        <f t="shared" si="314"/>
        <v/>
      </c>
      <c r="M533" s="94" t="str">
        <f t="shared" si="315"/>
        <v/>
      </c>
      <c r="N533" s="94" t="str">
        <f t="shared" si="316"/>
        <v/>
      </c>
      <c r="O533" s="94" t="str">
        <f t="shared" ref="O533:O564" si="331">IFERROR(VLOOKUP($B533,_1aw12,2,FALSE),"")</f>
        <v/>
      </c>
      <c r="P533" s="94" t="str">
        <f t="shared" si="317"/>
        <v/>
      </c>
      <c r="Q533" s="94" t="str">
        <f t="shared" si="318"/>
        <v/>
      </c>
      <c r="R533" s="94" t="str">
        <f t="shared" si="319"/>
        <v/>
      </c>
      <c r="S533" s="94" t="str">
        <f t="shared" si="320"/>
        <v/>
      </c>
      <c r="T533" s="94" t="str">
        <f t="shared" si="321"/>
        <v/>
      </c>
      <c r="U533" s="94" t="str">
        <f t="shared" si="322"/>
        <v/>
      </c>
      <c r="V533" s="94" t="str">
        <f t="shared" si="323"/>
        <v/>
      </c>
      <c r="W533" s="94" t="str">
        <f t="shared" ref="W533:W564" si="332">IFERROR(VLOOKUP($B533,_1aw20,2,FALSE),"")</f>
        <v/>
      </c>
      <c r="X533" s="94" t="str">
        <f t="shared" si="324"/>
        <v/>
      </c>
      <c r="Y533" s="94" t="str">
        <f t="shared" si="325"/>
        <v/>
      </c>
      <c r="Z533" s="94" t="str">
        <f t="shared" ref="Z533:Z564" si="333">IFERROR(VLOOKUP($B533,_1aw23,2,FALSE),"")</f>
        <v/>
      </c>
      <c r="AA533" s="94" t="str">
        <f t="shared" si="326"/>
        <v/>
      </c>
      <c r="AB533" s="94" t="str">
        <f t="shared" si="327"/>
        <v/>
      </c>
      <c r="AC533" s="94" t="str">
        <f t="shared" si="328"/>
        <v/>
      </c>
      <c r="AD533" s="92" t="str">
        <f t="shared" si="329"/>
        <v/>
      </c>
    </row>
    <row r="534" spans="1:30" x14ac:dyDescent="0.25">
      <c r="A534" s="92" t="str">
        <f t="shared" si="306"/>
        <v/>
      </c>
      <c r="B534" s="51">
        <v>1</v>
      </c>
      <c r="C534" s="52" t="s">
        <v>784</v>
      </c>
      <c r="D534" s="94" t="str">
        <f t="shared" si="330"/>
        <v/>
      </c>
      <c r="E534" s="94" t="str">
        <f t="shared" si="307"/>
        <v/>
      </c>
      <c r="F534" s="94" t="str">
        <f t="shared" si="308"/>
        <v/>
      </c>
      <c r="G534" s="94" t="str">
        <f t="shared" si="309"/>
        <v/>
      </c>
      <c r="H534" s="94" t="str">
        <f t="shared" si="310"/>
        <v/>
      </c>
      <c r="I534" s="94" t="str">
        <f t="shared" si="311"/>
        <v/>
      </c>
      <c r="J534" s="94" t="str">
        <f t="shared" si="312"/>
        <v/>
      </c>
      <c r="K534" s="94" t="str">
        <f t="shared" si="313"/>
        <v/>
      </c>
      <c r="L534" s="94" t="str">
        <f t="shared" si="314"/>
        <v/>
      </c>
      <c r="M534" s="94" t="str">
        <f t="shared" si="315"/>
        <v/>
      </c>
      <c r="N534" s="94" t="str">
        <f t="shared" si="316"/>
        <v/>
      </c>
      <c r="O534" s="94" t="str">
        <f t="shared" si="331"/>
        <v/>
      </c>
      <c r="P534" s="94" t="str">
        <f t="shared" si="317"/>
        <v/>
      </c>
      <c r="Q534" s="94" t="str">
        <f t="shared" si="318"/>
        <v/>
      </c>
      <c r="R534" s="94" t="str">
        <f t="shared" si="319"/>
        <v/>
      </c>
      <c r="S534" s="94" t="str">
        <f t="shared" si="320"/>
        <v/>
      </c>
      <c r="T534" s="94" t="str">
        <f t="shared" si="321"/>
        <v/>
      </c>
      <c r="U534" s="94" t="str">
        <f t="shared" si="322"/>
        <v/>
      </c>
      <c r="V534" s="94" t="str">
        <f t="shared" si="323"/>
        <v/>
      </c>
      <c r="W534" s="94" t="str">
        <f t="shared" si="332"/>
        <v/>
      </c>
      <c r="X534" s="94" t="str">
        <f t="shared" si="324"/>
        <v/>
      </c>
      <c r="Y534" s="94" t="str">
        <f t="shared" si="325"/>
        <v/>
      </c>
      <c r="Z534" s="94" t="str">
        <f t="shared" si="333"/>
        <v/>
      </c>
      <c r="AA534" s="94" t="str">
        <f t="shared" si="326"/>
        <v/>
      </c>
      <c r="AB534" s="94" t="str">
        <f t="shared" si="327"/>
        <v/>
      </c>
      <c r="AC534" s="94" t="str">
        <f t="shared" si="328"/>
        <v/>
      </c>
      <c r="AD534" s="92" t="str">
        <f t="shared" si="329"/>
        <v/>
      </c>
    </row>
    <row r="535" spans="1:30" x14ac:dyDescent="0.25">
      <c r="A535" s="92" t="str">
        <f t="shared" si="306"/>
        <v/>
      </c>
      <c r="B535" s="51">
        <v>1</v>
      </c>
      <c r="C535" s="52" t="s">
        <v>784</v>
      </c>
      <c r="D535" s="94" t="str">
        <f t="shared" si="330"/>
        <v/>
      </c>
      <c r="E535" s="94" t="str">
        <f t="shared" si="307"/>
        <v/>
      </c>
      <c r="F535" s="94" t="str">
        <f t="shared" si="308"/>
        <v/>
      </c>
      <c r="G535" s="94" t="str">
        <f t="shared" si="309"/>
        <v/>
      </c>
      <c r="H535" s="94" t="str">
        <f t="shared" si="310"/>
        <v/>
      </c>
      <c r="I535" s="94" t="str">
        <f t="shared" si="311"/>
        <v/>
      </c>
      <c r="J535" s="94" t="str">
        <f t="shared" si="312"/>
        <v/>
      </c>
      <c r="K535" s="94" t="str">
        <f t="shared" si="313"/>
        <v/>
      </c>
      <c r="L535" s="94" t="str">
        <f t="shared" si="314"/>
        <v/>
      </c>
      <c r="M535" s="94" t="str">
        <f t="shared" si="315"/>
        <v/>
      </c>
      <c r="N535" s="94" t="str">
        <f t="shared" si="316"/>
        <v/>
      </c>
      <c r="O535" s="94" t="str">
        <f t="shared" si="331"/>
        <v/>
      </c>
      <c r="P535" s="94" t="str">
        <f t="shared" si="317"/>
        <v/>
      </c>
      <c r="Q535" s="94" t="str">
        <f t="shared" si="318"/>
        <v/>
      </c>
      <c r="R535" s="94" t="str">
        <f t="shared" si="319"/>
        <v/>
      </c>
      <c r="S535" s="94" t="str">
        <f t="shared" si="320"/>
        <v/>
      </c>
      <c r="T535" s="94" t="str">
        <f t="shared" si="321"/>
        <v/>
      </c>
      <c r="U535" s="94" t="str">
        <f t="shared" si="322"/>
        <v/>
      </c>
      <c r="V535" s="94" t="str">
        <f t="shared" si="323"/>
        <v/>
      </c>
      <c r="W535" s="94" t="str">
        <f t="shared" si="332"/>
        <v/>
      </c>
      <c r="X535" s="94" t="str">
        <f t="shared" si="324"/>
        <v/>
      </c>
      <c r="Y535" s="94" t="str">
        <f t="shared" si="325"/>
        <v/>
      </c>
      <c r="Z535" s="94" t="str">
        <f t="shared" si="333"/>
        <v/>
      </c>
      <c r="AA535" s="94" t="str">
        <f t="shared" si="326"/>
        <v/>
      </c>
      <c r="AB535" s="94" t="str">
        <f t="shared" si="327"/>
        <v/>
      </c>
      <c r="AC535" s="94" t="str">
        <f t="shared" si="328"/>
        <v/>
      </c>
      <c r="AD535" s="92" t="str">
        <f t="shared" si="329"/>
        <v/>
      </c>
    </row>
    <row r="536" spans="1:30" x14ac:dyDescent="0.25">
      <c r="A536" s="92" t="str">
        <f t="shared" si="306"/>
        <v/>
      </c>
      <c r="B536" s="51">
        <v>1</v>
      </c>
      <c r="C536" s="52" t="s">
        <v>784</v>
      </c>
      <c r="D536" s="94" t="str">
        <f t="shared" si="330"/>
        <v/>
      </c>
      <c r="E536" s="94" t="str">
        <f t="shared" si="307"/>
        <v/>
      </c>
      <c r="F536" s="94" t="str">
        <f t="shared" si="308"/>
        <v/>
      </c>
      <c r="G536" s="94" t="str">
        <f t="shared" si="309"/>
        <v/>
      </c>
      <c r="H536" s="94" t="str">
        <f t="shared" si="310"/>
        <v/>
      </c>
      <c r="I536" s="94" t="str">
        <f t="shared" si="311"/>
        <v/>
      </c>
      <c r="J536" s="94" t="str">
        <f t="shared" si="312"/>
        <v/>
      </c>
      <c r="K536" s="94" t="str">
        <f t="shared" si="313"/>
        <v/>
      </c>
      <c r="L536" s="94" t="str">
        <f t="shared" si="314"/>
        <v/>
      </c>
      <c r="M536" s="94" t="str">
        <f t="shared" si="315"/>
        <v/>
      </c>
      <c r="N536" s="94" t="str">
        <f t="shared" si="316"/>
        <v/>
      </c>
      <c r="O536" s="94" t="str">
        <f t="shared" si="331"/>
        <v/>
      </c>
      <c r="P536" s="94" t="str">
        <f t="shared" si="317"/>
        <v/>
      </c>
      <c r="Q536" s="94" t="str">
        <f t="shared" si="318"/>
        <v/>
      </c>
      <c r="R536" s="94" t="str">
        <f t="shared" si="319"/>
        <v/>
      </c>
      <c r="S536" s="94" t="str">
        <f t="shared" si="320"/>
        <v/>
      </c>
      <c r="T536" s="94" t="str">
        <f t="shared" si="321"/>
        <v/>
      </c>
      <c r="U536" s="94" t="str">
        <f t="shared" si="322"/>
        <v/>
      </c>
      <c r="V536" s="94" t="str">
        <f t="shared" si="323"/>
        <v/>
      </c>
      <c r="W536" s="94" t="str">
        <f t="shared" si="332"/>
        <v/>
      </c>
      <c r="X536" s="94" t="str">
        <f t="shared" si="324"/>
        <v/>
      </c>
      <c r="Y536" s="94" t="str">
        <f t="shared" si="325"/>
        <v/>
      </c>
      <c r="Z536" s="94" t="str">
        <f t="shared" si="333"/>
        <v/>
      </c>
      <c r="AA536" s="94" t="str">
        <f t="shared" si="326"/>
        <v/>
      </c>
      <c r="AB536" s="94" t="str">
        <f t="shared" si="327"/>
        <v/>
      </c>
      <c r="AC536" s="94" t="str">
        <f t="shared" si="328"/>
        <v/>
      </c>
      <c r="AD536" s="92" t="str">
        <f t="shared" si="329"/>
        <v/>
      </c>
    </row>
    <row r="537" spans="1:30" x14ac:dyDescent="0.25">
      <c r="A537" s="92" t="str">
        <f t="shared" si="306"/>
        <v/>
      </c>
      <c r="B537" s="51">
        <v>1</v>
      </c>
      <c r="C537" s="52" t="s">
        <v>784</v>
      </c>
      <c r="D537" s="94" t="str">
        <f t="shared" si="330"/>
        <v/>
      </c>
      <c r="E537" s="94" t="str">
        <f t="shared" si="307"/>
        <v/>
      </c>
      <c r="F537" s="94" t="str">
        <f t="shared" si="308"/>
        <v/>
      </c>
      <c r="G537" s="94" t="str">
        <f t="shared" si="309"/>
        <v/>
      </c>
      <c r="H537" s="94" t="str">
        <f t="shared" si="310"/>
        <v/>
      </c>
      <c r="I537" s="94" t="str">
        <f t="shared" si="311"/>
        <v/>
      </c>
      <c r="J537" s="94" t="str">
        <f t="shared" si="312"/>
        <v/>
      </c>
      <c r="K537" s="94" t="str">
        <f t="shared" si="313"/>
        <v/>
      </c>
      <c r="L537" s="94" t="str">
        <f t="shared" si="314"/>
        <v/>
      </c>
      <c r="M537" s="94" t="str">
        <f t="shared" si="315"/>
        <v/>
      </c>
      <c r="N537" s="94" t="str">
        <f t="shared" si="316"/>
        <v/>
      </c>
      <c r="O537" s="94" t="str">
        <f t="shared" si="331"/>
        <v/>
      </c>
      <c r="P537" s="94" t="str">
        <f t="shared" si="317"/>
        <v/>
      </c>
      <c r="Q537" s="94" t="str">
        <f t="shared" si="318"/>
        <v/>
      </c>
      <c r="R537" s="94" t="str">
        <f t="shared" si="319"/>
        <v/>
      </c>
      <c r="S537" s="94" t="str">
        <f t="shared" si="320"/>
        <v/>
      </c>
      <c r="T537" s="94" t="str">
        <f t="shared" si="321"/>
        <v/>
      </c>
      <c r="U537" s="94" t="str">
        <f t="shared" si="322"/>
        <v/>
      </c>
      <c r="V537" s="94" t="str">
        <f t="shared" si="323"/>
        <v/>
      </c>
      <c r="W537" s="94" t="str">
        <f t="shared" si="332"/>
        <v/>
      </c>
      <c r="X537" s="94" t="str">
        <f t="shared" si="324"/>
        <v/>
      </c>
      <c r="Y537" s="94" t="str">
        <f t="shared" si="325"/>
        <v/>
      </c>
      <c r="Z537" s="94" t="str">
        <f t="shared" si="333"/>
        <v/>
      </c>
      <c r="AA537" s="94" t="str">
        <f t="shared" si="326"/>
        <v/>
      </c>
      <c r="AB537" s="94" t="str">
        <f t="shared" si="327"/>
        <v/>
      </c>
      <c r="AC537" s="94" t="str">
        <f t="shared" si="328"/>
        <v/>
      </c>
      <c r="AD537" s="92" t="str">
        <f t="shared" si="329"/>
        <v/>
      </c>
    </row>
    <row r="538" spans="1:30" x14ac:dyDescent="0.25">
      <c r="A538" s="92" t="str">
        <f t="shared" si="306"/>
        <v/>
      </c>
      <c r="B538" s="51">
        <v>1</v>
      </c>
      <c r="C538" s="52" t="s">
        <v>784</v>
      </c>
      <c r="D538" s="94" t="str">
        <f t="shared" si="330"/>
        <v/>
      </c>
      <c r="E538" s="94" t="str">
        <f t="shared" si="307"/>
        <v/>
      </c>
      <c r="F538" s="94" t="str">
        <f t="shared" si="308"/>
        <v/>
      </c>
      <c r="G538" s="94" t="str">
        <f t="shared" si="309"/>
        <v/>
      </c>
      <c r="H538" s="94" t="str">
        <f t="shared" si="310"/>
        <v/>
      </c>
      <c r="I538" s="94" t="str">
        <f t="shared" si="311"/>
        <v/>
      </c>
      <c r="J538" s="94" t="str">
        <f t="shared" si="312"/>
        <v/>
      </c>
      <c r="K538" s="94" t="str">
        <f t="shared" si="313"/>
        <v/>
      </c>
      <c r="L538" s="94" t="str">
        <f t="shared" si="314"/>
        <v/>
      </c>
      <c r="M538" s="94" t="str">
        <f t="shared" si="315"/>
        <v/>
      </c>
      <c r="N538" s="94" t="str">
        <f t="shared" si="316"/>
        <v/>
      </c>
      <c r="O538" s="94" t="str">
        <f t="shared" si="331"/>
        <v/>
      </c>
      <c r="P538" s="94" t="str">
        <f t="shared" si="317"/>
        <v/>
      </c>
      <c r="Q538" s="94" t="str">
        <f t="shared" si="318"/>
        <v/>
      </c>
      <c r="R538" s="94" t="str">
        <f t="shared" si="319"/>
        <v/>
      </c>
      <c r="S538" s="94" t="str">
        <f t="shared" si="320"/>
        <v/>
      </c>
      <c r="T538" s="94" t="str">
        <f t="shared" si="321"/>
        <v/>
      </c>
      <c r="U538" s="94" t="str">
        <f t="shared" si="322"/>
        <v/>
      </c>
      <c r="V538" s="94" t="str">
        <f t="shared" si="323"/>
        <v/>
      </c>
      <c r="W538" s="94" t="str">
        <f t="shared" si="332"/>
        <v/>
      </c>
      <c r="X538" s="94" t="str">
        <f t="shared" si="324"/>
        <v/>
      </c>
      <c r="Y538" s="94" t="str">
        <f t="shared" si="325"/>
        <v/>
      </c>
      <c r="Z538" s="94" t="str">
        <f t="shared" si="333"/>
        <v/>
      </c>
      <c r="AA538" s="94" t="str">
        <f t="shared" si="326"/>
        <v/>
      </c>
      <c r="AB538" s="94" t="str">
        <f t="shared" si="327"/>
        <v/>
      </c>
      <c r="AC538" s="94" t="str">
        <f t="shared" si="328"/>
        <v/>
      </c>
      <c r="AD538" s="92" t="str">
        <f t="shared" si="329"/>
        <v/>
      </c>
    </row>
    <row r="539" spans="1:30" x14ac:dyDescent="0.25">
      <c r="A539" s="92" t="str">
        <f t="shared" si="306"/>
        <v/>
      </c>
      <c r="B539" s="51">
        <v>1</v>
      </c>
      <c r="C539" s="52" t="s">
        <v>784</v>
      </c>
      <c r="D539" s="94" t="str">
        <f t="shared" si="330"/>
        <v/>
      </c>
      <c r="E539" s="94" t="str">
        <f t="shared" si="307"/>
        <v/>
      </c>
      <c r="F539" s="94" t="str">
        <f t="shared" si="308"/>
        <v/>
      </c>
      <c r="G539" s="94" t="str">
        <f t="shared" si="309"/>
        <v/>
      </c>
      <c r="H539" s="94" t="str">
        <f t="shared" si="310"/>
        <v/>
      </c>
      <c r="I539" s="94" t="str">
        <f t="shared" si="311"/>
        <v/>
      </c>
      <c r="J539" s="94" t="str">
        <f t="shared" si="312"/>
        <v/>
      </c>
      <c r="K539" s="94" t="str">
        <f t="shared" si="313"/>
        <v/>
      </c>
      <c r="L539" s="94" t="str">
        <f t="shared" si="314"/>
        <v/>
      </c>
      <c r="M539" s="94" t="str">
        <f t="shared" si="315"/>
        <v/>
      </c>
      <c r="N539" s="94" t="str">
        <f t="shared" si="316"/>
        <v/>
      </c>
      <c r="O539" s="94" t="str">
        <f t="shared" si="331"/>
        <v/>
      </c>
      <c r="P539" s="94" t="str">
        <f t="shared" si="317"/>
        <v/>
      </c>
      <c r="Q539" s="94" t="str">
        <f t="shared" si="318"/>
        <v/>
      </c>
      <c r="R539" s="94" t="str">
        <f t="shared" si="319"/>
        <v/>
      </c>
      <c r="S539" s="94" t="str">
        <f t="shared" si="320"/>
        <v/>
      </c>
      <c r="T539" s="94" t="str">
        <f t="shared" si="321"/>
        <v/>
      </c>
      <c r="U539" s="94" t="str">
        <f t="shared" si="322"/>
        <v/>
      </c>
      <c r="V539" s="94" t="str">
        <f t="shared" si="323"/>
        <v/>
      </c>
      <c r="W539" s="94" t="str">
        <f t="shared" si="332"/>
        <v/>
      </c>
      <c r="X539" s="94" t="str">
        <f t="shared" si="324"/>
        <v/>
      </c>
      <c r="Y539" s="94" t="str">
        <f t="shared" si="325"/>
        <v/>
      </c>
      <c r="Z539" s="94" t="str">
        <f t="shared" si="333"/>
        <v/>
      </c>
      <c r="AA539" s="94" t="str">
        <f t="shared" si="326"/>
        <v/>
      </c>
      <c r="AB539" s="94" t="str">
        <f t="shared" si="327"/>
        <v/>
      </c>
      <c r="AC539" s="94" t="str">
        <f t="shared" si="328"/>
        <v/>
      </c>
      <c r="AD539" s="92" t="str">
        <f t="shared" si="329"/>
        <v/>
      </c>
    </row>
    <row r="540" spans="1:30" x14ac:dyDescent="0.25">
      <c r="A540" s="92" t="str">
        <f t="shared" si="306"/>
        <v/>
      </c>
      <c r="B540" s="51">
        <v>1</v>
      </c>
      <c r="C540" s="52" t="s">
        <v>784</v>
      </c>
      <c r="D540" s="94" t="str">
        <f t="shared" si="330"/>
        <v/>
      </c>
      <c r="E540" s="94" t="str">
        <f t="shared" si="307"/>
        <v/>
      </c>
      <c r="F540" s="94" t="str">
        <f t="shared" si="308"/>
        <v/>
      </c>
      <c r="G540" s="94" t="str">
        <f t="shared" si="309"/>
        <v/>
      </c>
      <c r="H540" s="94" t="str">
        <f t="shared" si="310"/>
        <v/>
      </c>
      <c r="I540" s="94" t="str">
        <f t="shared" si="311"/>
        <v/>
      </c>
      <c r="J540" s="94" t="str">
        <f t="shared" si="312"/>
        <v/>
      </c>
      <c r="K540" s="94" t="str">
        <f t="shared" si="313"/>
        <v/>
      </c>
      <c r="L540" s="94" t="str">
        <f t="shared" si="314"/>
        <v/>
      </c>
      <c r="M540" s="94" t="str">
        <f t="shared" si="315"/>
        <v/>
      </c>
      <c r="N540" s="94" t="str">
        <f t="shared" si="316"/>
        <v/>
      </c>
      <c r="O540" s="94" t="str">
        <f t="shared" si="331"/>
        <v/>
      </c>
      <c r="P540" s="94" t="str">
        <f t="shared" si="317"/>
        <v/>
      </c>
      <c r="Q540" s="94" t="str">
        <f t="shared" si="318"/>
        <v/>
      </c>
      <c r="R540" s="94" t="str">
        <f t="shared" si="319"/>
        <v/>
      </c>
      <c r="S540" s="94" t="str">
        <f t="shared" si="320"/>
        <v/>
      </c>
      <c r="T540" s="94" t="str">
        <f t="shared" si="321"/>
        <v/>
      </c>
      <c r="U540" s="94" t="str">
        <f t="shared" si="322"/>
        <v/>
      </c>
      <c r="V540" s="94" t="str">
        <f t="shared" si="323"/>
        <v/>
      </c>
      <c r="W540" s="94" t="str">
        <f t="shared" si="332"/>
        <v/>
      </c>
      <c r="X540" s="94" t="str">
        <f t="shared" si="324"/>
        <v/>
      </c>
      <c r="Y540" s="94" t="str">
        <f t="shared" si="325"/>
        <v/>
      </c>
      <c r="Z540" s="94" t="str">
        <f t="shared" si="333"/>
        <v/>
      </c>
      <c r="AA540" s="94" t="str">
        <f t="shared" si="326"/>
        <v/>
      </c>
      <c r="AB540" s="94" t="str">
        <f t="shared" si="327"/>
        <v/>
      </c>
      <c r="AC540" s="94" t="str">
        <f t="shared" si="328"/>
        <v/>
      </c>
      <c r="AD540" s="92" t="str">
        <f t="shared" si="329"/>
        <v/>
      </c>
    </row>
    <row r="541" spans="1:30" x14ac:dyDescent="0.25">
      <c r="A541" s="92" t="str">
        <f t="shared" si="306"/>
        <v/>
      </c>
      <c r="B541" s="51">
        <v>1</v>
      </c>
      <c r="C541" s="52" t="s">
        <v>784</v>
      </c>
      <c r="D541" s="94" t="str">
        <f t="shared" si="330"/>
        <v/>
      </c>
      <c r="E541" s="94" t="str">
        <f t="shared" si="307"/>
        <v/>
      </c>
      <c r="F541" s="94" t="str">
        <f t="shared" si="308"/>
        <v/>
      </c>
      <c r="G541" s="94" t="str">
        <f t="shared" si="309"/>
        <v/>
      </c>
      <c r="H541" s="94" t="str">
        <f t="shared" si="310"/>
        <v/>
      </c>
      <c r="I541" s="94" t="str">
        <f t="shared" si="311"/>
        <v/>
      </c>
      <c r="J541" s="94" t="str">
        <f t="shared" si="312"/>
        <v/>
      </c>
      <c r="K541" s="94" t="str">
        <f t="shared" si="313"/>
        <v/>
      </c>
      <c r="L541" s="94" t="str">
        <f t="shared" si="314"/>
        <v/>
      </c>
      <c r="M541" s="94" t="str">
        <f t="shared" si="315"/>
        <v/>
      </c>
      <c r="N541" s="94" t="str">
        <f t="shared" si="316"/>
        <v/>
      </c>
      <c r="O541" s="94" t="str">
        <f t="shared" si="331"/>
        <v/>
      </c>
      <c r="P541" s="94" t="str">
        <f t="shared" si="317"/>
        <v/>
      </c>
      <c r="Q541" s="94" t="str">
        <f t="shared" si="318"/>
        <v/>
      </c>
      <c r="R541" s="94" t="str">
        <f t="shared" si="319"/>
        <v/>
      </c>
      <c r="S541" s="94" t="str">
        <f t="shared" si="320"/>
        <v/>
      </c>
      <c r="T541" s="94" t="str">
        <f t="shared" si="321"/>
        <v/>
      </c>
      <c r="U541" s="94" t="str">
        <f t="shared" si="322"/>
        <v/>
      </c>
      <c r="V541" s="94" t="str">
        <f t="shared" si="323"/>
        <v/>
      </c>
      <c r="W541" s="94" t="str">
        <f t="shared" si="332"/>
        <v/>
      </c>
      <c r="X541" s="94" t="str">
        <f t="shared" si="324"/>
        <v/>
      </c>
      <c r="Y541" s="94" t="str">
        <f t="shared" si="325"/>
        <v/>
      </c>
      <c r="Z541" s="94" t="str">
        <f t="shared" si="333"/>
        <v/>
      </c>
      <c r="AA541" s="94" t="str">
        <f t="shared" si="326"/>
        <v/>
      </c>
      <c r="AB541" s="94" t="str">
        <f t="shared" si="327"/>
        <v/>
      </c>
      <c r="AC541" s="94" t="str">
        <f t="shared" si="328"/>
        <v/>
      </c>
      <c r="AD541" s="92" t="str">
        <f t="shared" si="329"/>
        <v/>
      </c>
    </row>
    <row r="542" spans="1:30" x14ac:dyDescent="0.25">
      <c r="A542" s="92" t="str">
        <f t="shared" si="306"/>
        <v/>
      </c>
      <c r="B542" s="51">
        <v>1</v>
      </c>
      <c r="C542" s="52" t="s">
        <v>784</v>
      </c>
      <c r="D542" s="94" t="str">
        <f t="shared" si="330"/>
        <v/>
      </c>
      <c r="E542" s="94" t="str">
        <f t="shared" si="307"/>
        <v/>
      </c>
      <c r="F542" s="94" t="str">
        <f t="shared" si="308"/>
        <v/>
      </c>
      <c r="G542" s="94" t="str">
        <f t="shared" si="309"/>
        <v/>
      </c>
      <c r="H542" s="94" t="str">
        <f t="shared" si="310"/>
        <v/>
      </c>
      <c r="I542" s="94" t="str">
        <f t="shared" si="311"/>
        <v/>
      </c>
      <c r="J542" s="94" t="str">
        <f t="shared" si="312"/>
        <v/>
      </c>
      <c r="K542" s="94" t="str">
        <f t="shared" si="313"/>
        <v/>
      </c>
      <c r="L542" s="94" t="str">
        <f t="shared" si="314"/>
        <v/>
      </c>
      <c r="M542" s="94" t="str">
        <f t="shared" si="315"/>
        <v/>
      </c>
      <c r="N542" s="94" t="str">
        <f t="shared" si="316"/>
        <v/>
      </c>
      <c r="O542" s="94" t="str">
        <f t="shared" si="331"/>
        <v/>
      </c>
      <c r="P542" s="94" t="str">
        <f t="shared" si="317"/>
        <v/>
      </c>
      <c r="Q542" s="94" t="str">
        <f t="shared" si="318"/>
        <v/>
      </c>
      <c r="R542" s="94" t="str">
        <f t="shared" si="319"/>
        <v/>
      </c>
      <c r="S542" s="94" t="str">
        <f t="shared" si="320"/>
        <v/>
      </c>
      <c r="T542" s="94" t="str">
        <f t="shared" si="321"/>
        <v/>
      </c>
      <c r="U542" s="94" t="str">
        <f t="shared" si="322"/>
        <v/>
      </c>
      <c r="V542" s="94" t="str">
        <f t="shared" si="323"/>
        <v/>
      </c>
      <c r="W542" s="94" t="str">
        <f t="shared" si="332"/>
        <v/>
      </c>
      <c r="X542" s="94" t="str">
        <f t="shared" si="324"/>
        <v/>
      </c>
      <c r="Y542" s="94" t="str">
        <f t="shared" si="325"/>
        <v/>
      </c>
      <c r="Z542" s="94" t="str">
        <f t="shared" si="333"/>
        <v/>
      </c>
      <c r="AA542" s="94" t="str">
        <f t="shared" si="326"/>
        <v/>
      </c>
      <c r="AB542" s="94" t="str">
        <f t="shared" si="327"/>
        <v/>
      </c>
      <c r="AC542" s="94" t="str">
        <f t="shared" si="328"/>
        <v/>
      </c>
      <c r="AD542" s="92" t="str">
        <f t="shared" si="329"/>
        <v/>
      </c>
    </row>
    <row r="543" spans="1:30" x14ac:dyDescent="0.25">
      <c r="A543" s="92" t="str">
        <f t="shared" si="306"/>
        <v/>
      </c>
      <c r="B543" s="51">
        <v>1</v>
      </c>
      <c r="C543" s="52" t="s">
        <v>784</v>
      </c>
      <c r="D543" s="94" t="str">
        <f t="shared" si="330"/>
        <v/>
      </c>
      <c r="E543" s="94" t="str">
        <f t="shared" si="307"/>
        <v/>
      </c>
      <c r="F543" s="94" t="str">
        <f t="shared" si="308"/>
        <v/>
      </c>
      <c r="G543" s="94" t="str">
        <f t="shared" si="309"/>
        <v/>
      </c>
      <c r="H543" s="94" t="str">
        <f t="shared" si="310"/>
        <v/>
      </c>
      <c r="I543" s="94" t="str">
        <f t="shared" si="311"/>
        <v/>
      </c>
      <c r="J543" s="94" t="str">
        <f t="shared" si="312"/>
        <v/>
      </c>
      <c r="K543" s="94" t="str">
        <f t="shared" si="313"/>
        <v/>
      </c>
      <c r="L543" s="94" t="str">
        <f t="shared" si="314"/>
        <v/>
      </c>
      <c r="M543" s="94" t="str">
        <f t="shared" si="315"/>
        <v/>
      </c>
      <c r="N543" s="94" t="str">
        <f t="shared" si="316"/>
        <v/>
      </c>
      <c r="O543" s="94" t="str">
        <f t="shared" si="331"/>
        <v/>
      </c>
      <c r="P543" s="94" t="str">
        <f t="shared" si="317"/>
        <v/>
      </c>
      <c r="Q543" s="94" t="str">
        <f t="shared" si="318"/>
        <v/>
      </c>
      <c r="R543" s="94" t="str">
        <f t="shared" si="319"/>
        <v/>
      </c>
      <c r="S543" s="94" t="str">
        <f t="shared" si="320"/>
        <v/>
      </c>
      <c r="T543" s="94" t="str">
        <f t="shared" si="321"/>
        <v/>
      </c>
      <c r="U543" s="94" t="str">
        <f t="shared" si="322"/>
        <v/>
      </c>
      <c r="V543" s="94" t="str">
        <f t="shared" si="323"/>
        <v/>
      </c>
      <c r="W543" s="94" t="str">
        <f t="shared" si="332"/>
        <v/>
      </c>
      <c r="X543" s="94" t="str">
        <f t="shared" si="324"/>
        <v/>
      </c>
      <c r="Y543" s="94" t="str">
        <f t="shared" si="325"/>
        <v/>
      </c>
      <c r="Z543" s="94" t="str">
        <f t="shared" si="333"/>
        <v/>
      </c>
      <c r="AA543" s="94" t="str">
        <f t="shared" si="326"/>
        <v/>
      </c>
      <c r="AB543" s="94" t="str">
        <f t="shared" si="327"/>
        <v/>
      </c>
      <c r="AC543" s="94" t="str">
        <f t="shared" si="328"/>
        <v/>
      </c>
      <c r="AD543" s="92" t="str">
        <f t="shared" si="329"/>
        <v/>
      </c>
    </row>
    <row r="544" spans="1:30" x14ac:dyDescent="0.25">
      <c r="A544" s="92" t="str">
        <f t="shared" si="306"/>
        <v/>
      </c>
      <c r="B544" s="51">
        <v>1</v>
      </c>
      <c r="C544" s="52" t="s">
        <v>784</v>
      </c>
      <c r="D544" s="94" t="str">
        <f t="shared" si="330"/>
        <v/>
      </c>
      <c r="E544" s="94" t="str">
        <f t="shared" si="307"/>
        <v/>
      </c>
      <c r="F544" s="94" t="str">
        <f t="shared" si="308"/>
        <v/>
      </c>
      <c r="G544" s="94" t="str">
        <f t="shared" si="309"/>
        <v/>
      </c>
      <c r="H544" s="94" t="str">
        <f t="shared" si="310"/>
        <v/>
      </c>
      <c r="I544" s="94" t="str">
        <f t="shared" si="311"/>
        <v/>
      </c>
      <c r="J544" s="94" t="str">
        <f t="shared" si="312"/>
        <v/>
      </c>
      <c r="K544" s="94" t="str">
        <f t="shared" si="313"/>
        <v/>
      </c>
      <c r="L544" s="94" t="str">
        <f t="shared" si="314"/>
        <v/>
      </c>
      <c r="M544" s="94" t="str">
        <f t="shared" si="315"/>
        <v/>
      </c>
      <c r="N544" s="94" t="str">
        <f t="shared" si="316"/>
        <v/>
      </c>
      <c r="O544" s="94" t="str">
        <f t="shared" si="331"/>
        <v/>
      </c>
      <c r="P544" s="94" t="str">
        <f t="shared" si="317"/>
        <v/>
      </c>
      <c r="Q544" s="94" t="str">
        <f t="shared" si="318"/>
        <v/>
      </c>
      <c r="R544" s="94" t="str">
        <f t="shared" si="319"/>
        <v/>
      </c>
      <c r="S544" s="94" t="str">
        <f t="shared" si="320"/>
        <v/>
      </c>
      <c r="T544" s="94" t="str">
        <f t="shared" si="321"/>
        <v/>
      </c>
      <c r="U544" s="94" t="str">
        <f t="shared" si="322"/>
        <v/>
      </c>
      <c r="V544" s="94" t="str">
        <f t="shared" si="323"/>
        <v/>
      </c>
      <c r="W544" s="94" t="str">
        <f t="shared" si="332"/>
        <v/>
      </c>
      <c r="X544" s="94" t="str">
        <f t="shared" si="324"/>
        <v/>
      </c>
      <c r="Y544" s="94" t="str">
        <f t="shared" si="325"/>
        <v/>
      </c>
      <c r="Z544" s="94" t="str">
        <f t="shared" si="333"/>
        <v/>
      </c>
      <c r="AA544" s="94" t="str">
        <f t="shared" si="326"/>
        <v/>
      </c>
      <c r="AB544" s="94" t="str">
        <f t="shared" si="327"/>
        <v/>
      </c>
      <c r="AC544" s="94" t="str">
        <f t="shared" si="328"/>
        <v/>
      </c>
      <c r="AD544" s="92" t="str">
        <f t="shared" si="329"/>
        <v/>
      </c>
    </row>
    <row r="545" spans="1:30" x14ac:dyDescent="0.25">
      <c r="A545" s="92" t="str">
        <f t="shared" si="306"/>
        <v/>
      </c>
      <c r="B545" s="51">
        <v>1</v>
      </c>
      <c r="C545" s="52" t="s">
        <v>784</v>
      </c>
      <c r="D545" s="94" t="str">
        <f t="shared" si="330"/>
        <v/>
      </c>
      <c r="E545" s="94" t="str">
        <f t="shared" si="307"/>
        <v/>
      </c>
      <c r="F545" s="94" t="str">
        <f t="shared" si="308"/>
        <v/>
      </c>
      <c r="G545" s="94" t="str">
        <f t="shared" si="309"/>
        <v/>
      </c>
      <c r="H545" s="94" t="str">
        <f t="shared" si="310"/>
        <v/>
      </c>
      <c r="I545" s="94" t="str">
        <f t="shared" si="311"/>
        <v/>
      </c>
      <c r="J545" s="94" t="str">
        <f t="shared" si="312"/>
        <v/>
      </c>
      <c r="K545" s="94" t="str">
        <f t="shared" si="313"/>
        <v/>
      </c>
      <c r="L545" s="94" t="str">
        <f t="shared" si="314"/>
        <v/>
      </c>
      <c r="M545" s="94" t="str">
        <f t="shared" si="315"/>
        <v/>
      </c>
      <c r="N545" s="94" t="str">
        <f t="shared" si="316"/>
        <v/>
      </c>
      <c r="O545" s="94" t="str">
        <f t="shared" si="331"/>
        <v/>
      </c>
      <c r="P545" s="94" t="str">
        <f t="shared" si="317"/>
        <v/>
      </c>
      <c r="Q545" s="94" t="str">
        <f t="shared" si="318"/>
        <v/>
      </c>
      <c r="R545" s="94" t="str">
        <f t="shared" si="319"/>
        <v/>
      </c>
      <c r="S545" s="94" t="str">
        <f t="shared" si="320"/>
        <v/>
      </c>
      <c r="T545" s="94" t="str">
        <f t="shared" si="321"/>
        <v/>
      </c>
      <c r="U545" s="94" t="str">
        <f t="shared" si="322"/>
        <v/>
      </c>
      <c r="V545" s="94" t="str">
        <f t="shared" si="323"/>
        <v/>
      </c>
      <c r="W545" s="94" t="str">
        <f t="shared" si="332"/>
        <v/>
      </c>
      <c r="X545" s="94" t="str">
        <f t="shared" si="324"/>
        <v/>
      </c>
      <c r="Y545" s="94" t="str">
        <f t="shared" si="325"/>
        <v/>
      </c>
      <c r="Z545" s="94" t="str">
        <f t="shared" si="333"/>
        <v/>
      </c>
      <c r="AA545" s="94" t="str">
        <f t="shared" si="326"/>
        <v/>
      </c>
      <c r="AB545" s="94" t="str">
        <f t="shared" si="327"/>
        <v/>
      </c>
      <c r="AC545" s="94" t="str">
        <f t="shared" si="328"/>
        <v/>
      </c>
      <c r="AD545" s="92" t="str">
        <f t="shared" si="329"/>
        <v/>
      </c>
    </row>
    <row r="546" spans="1:30" x14ac:dyDescent="0.25">
      <c r="A546" s="92" t="str">
        <f t="shared" si="306"/>
        <v/>
      </c>
      <c r="B546" s="51">
        <v>1</v>
      </c>
      <c r="C546" s="52" t="s">
        <v>784</v>
      </c>
      <c r="D546" s="94" t="str">
        <f t="shared" si="330"/>
        <v/>
      </c>
      <c r="E546" s="94" t="str">
        <f t="shared" si="307"/>
        <v/>
      </c>
      <c r="F546" s="94" t="str">
        <f t="shared" si="308"/>
        <v/>
      </c>
      <c r="G546" s="94" t="str">
        <f t="shared" si="309"/>
        <v/>
      </c>
      <c r="H546" s="94" t="str">
        <f t="shared" si="310"/>
        <v/>
      </c>
      <c r="I546" s="94" t="str">
        <f t="shared" si="311"/>
        <v/>
      </c>
      <c r="J546" s="94" t="str">
        <f t="shared" si="312"/>
        <v/>
      </c>
      <c r="K546" s="94" t="str">
        <f t="shared" si="313"/>
        <v/>
      </c>
      <c r="L546" s="94" t="str">
        <f t="shared" si="314"/>
        <v/>
      </c>
      <c r="M546" s="94" t="str">
        <f t="shared" si="315"/>
        <v/>
      </c>
      <c r="N546" s="94" t="str">
        <f t="shared" si="316"/>
        <v/>
      </c>
      <c r="O546" s="94" t="str">
        <f t="shared" si="331"/>
        <v/>
      </c>
      <c r="P546" s="94" t="str">
        <f t="shared" si="317"/>
        <v/>
      </c>
      <c r="Q546" s="94" t="str">
        <f t="shared" si="318"/>
        <v/>
      </c>
      <c r="R546" s="94" t="str">
        <f t="shared" si="319"/>
        <v/>
      </c>
      <c r="S546" s="94" t="str">
        <f t="shared" si="320"/>
        <v/>
      </c>
      <c r="T546" s="94" t="str">
        <f t="shared" si="321"/>
        <v/>
      </c>
      <c r="U546" s="94" t="str">
        <f t="shared" si="322"/>
        <v/>
      </c>
      <c r="V546" s="94" t="str">
        <f t="shared" si="323"/>
        <v/>
      </c>
      <c r="W546" s="94" t="str">
        <f t="shared" si="332"/>
        <v/>
      </c>
      <c r="X546" s="94" t="str">
        <f t="shared" si="324"/>
        <v/>
      </c>
      <c r="Y546" s="94" t="str">
        <f t="shared" si="325"/>
        <v/>
      </c>
      <c r="Z546" s="94" t="str">
        <f t="shared" si="333"/>
        <v/>
      </c>
      <c r="AA546" s="94" t="str">
        <f t="shared" si="326"/>
        <v/>
      </c>
      <c r="AB546" s="94" t="str">
        <f t="shared" si="327"/>
        <v/>
      </c>
      <c r="AC546" s="94" t="str">
        <f t="shared" si="328"/>
        <v/>
      </c>
      <c r="AD546" s="92" t="str">
        <f t="shared" si="329"/>
        <v/>
      </c>
    </row>
    <row r="547" spans="1:30" x14ac:dyDescent="0.25">
      <c r="A547" s="92" t="str">
        <f t="shared" si="306"/>
        <v/>
      </c>
      <c r="B547" s="51">
        <v>1</v>
      </c>
      <c r="C547" s="52" t="s">
        <v>784</v>
      </c>
      <c r="D547" s="94" t="str">
        <f t="shared" si="330"/>
        <v/>
      </c>
      <c r="E547" s="94" t="str">
        <f t="shared" si="307"/>
        <v/>
      </c>
      <c r="F547" s="94" t="str">
        <f t="shared" si="308"/>
        <v/>
      </c>
      <c r="G547" s="94" t="str">
        <f t="shared" si="309"/>
        <v/>
      </c>
      <c r="H547" s="94" t="str">
        <f t="shared" si="310"/>
        <v/>
      </c>
      <c r="I547" s="94" t="str">
        <f t="shared" si="311"/>
        <v/>
      </c>
      <c r="J547" s="94" t="str">
        <f t="shared" si="312"/>
        <v/>
      </c>
      <c r="K547" s="94" t="str">
        <f t="shared" si="313"/>
        <v/>
      </c>
      <c r="L547" s="94" t="str">
        <f t="shared" si="314"/>
        <v/>
      </c>
      <c r="M547" s="94" t="str">
        <f t="shared" si="315"/>
        <v/>
      </c>
      <c r="N547" s="94" t="str">
        <f t="shared" si="316"/>
        <v/>
      </c>
      <c r="O547" s="94" t="str">
        <f t="shared" si="331"/>
        <v/>
      </c>
      <c r="P547" s="94" t="str">
        <f t="shared" si="317"/>
        <v/>
      </c>
      <c r="Q547" s="94" t="str">
        <f t="shared" si="318"/>
        <v/>
      </c>
      <c r="R547" s="94" t="str">
        <f t="shared" si="319"/>
        <v/>
      </c>
      <c r="S547" s="94" t="str">
        <f t="shared" si="320"/>
        <v/>
      </c>
      <c r="T547" s="94" t="str">
        <f t="shared" si="321"/>
        <v/>
      </c>
      <c r="U547" s="94" t="str">
        <f t="shared" si="322"/>
        <v/>
      </c>
      <c r="V547" s="94" t="str">
        <f t="shared" si="323"/>
        <v/>
      </c>
      <c r="W547" s="94" t="str">
        <f t="shared" si="332"/>
        <v/>
      </c>
      <c r="X547" s="94" t="str">
        <f t="shared" si="324"/>
        <v/>
      </c>
      <c r="Y547" s="94" t="str">
        <f t="shared" si="325"/>
        <v/>
      </c>
      <c r="Z547" s="94" t="str">
        <f t="shared" si="333"/>
        <v/>
      </c>
      <c r="AA547" s="94" t="str">
        <f t="shared" si="326"/>
        <v/>
      </c>
      <c r="AB547" s="94" t="str">
        <f t="shared" si="327"/>
        <v/>
      </c>
      <c r="AC547" s="94" t="str">
        <f t="shared" si="328"/>
        <v/>
      </c>
      <c r="AD547" s="92" t="str">
        <f t="shared" si="329"/>
        <v/>
      </c>
    </row>
    <row r="548" spans="1:30" x14ac:dyDescent="0.25">
      <c r="A548" s="92" t="str">
        <f t="shared" si="306"/>
        <v/>
      </c>
      <c r="B548" s="51">
        <v>1</v>
      </c>
      <c r="C548" s="52" t="s">
        <v>784</v>
      </c>
      <c r="D548" s="94" t="str">
        <f t="shared" si="330"/>
        <v/>
      </c>
      <c r="E548" s="94" t="str">
        <f t="shared" si="307"/>
        <v/>
      </c>
      <c r="F548" s="94" t="str">
        <f t="shared" si="308"/>
        <v/>
      </c>
      <c r="G548" s="94" t="str">
        <f t="shared" si="309"/>
        <v/>
      </c>
      <c r="H548" s="94" t="str">
        <f t="shared" si="310"/>
        <v/>
      </c>
      <c r="I548" s="94" t="str">
        <f t="shared" si="311"/>
        <v/>
      </c>
      <c r="J548" s="94" t="str">
        <f t="shared" si="312"/>
        <v/>
      </c>
      <c r="K548" s="94" t="str">
        <f t="shared" si="313"/>
        <v/>
      </c>
      <c r="L548" s="94" t="str">
        <f t="shared" si="314"/>
        <v/>
      </c>
      <c r="M548" s="94" t="str">
        <f t="shared" si="315"/>
        <v/>
      </c>
      <c r="N548" s="94" t="str">
        <f t="shared" si="316"/>
        <v/>
      </c>
      <c r="O548" s="94" t="str">
        <f t="shared" si="331"/>
        <v/>
      </c>
      <c r="P548" s="94" t="str">
        <f t="shared" si="317"/>
        <v/>
      </c>
      <c r="Q548" s="94" t="str">
        <f t="shared" si="318"/>
        <v/>
      </c>
      <c r="R548" s="94" t="str">
        <f t="shared" si="319"/>
        <v/>
      </c>
      <c r="S548" s="94" t="str">
        <f t="shared" si="320"/>
        <v/>
      </c>
      <c r="T548" s="94" t="str">
        <f t="shared" si="321"/>
        <v/>
      </c>
      <c r="U548" s="94" t="str">
        <f t="shared" si="322"/>
        <v/>
      </c>
      <c r="V548" s="94" t="str">
        <f t="shared" si="323"/>
        <v/>
      </c>
      <c r="W548" s="94" t="str">
        <f t="shared" si="332"/>
        <v/>
      </c>
      <c r="X548" s="94" t="str">
        <f t="shared" si="324"/>
        <v/>
      </c>
      <c r="Y548" s="94" t="str">
        <f t="shared" si="325"/>
        <v/>
      </c>
      <c r="Z548" s="94" t="str">
        <f t="shared" si="333"/>
        <v/>
      </c>
      <c r="AA548" s="94" t="str">
        <f t="shared" si="326"/>
        <v/>
      </c>
      <c r="AB548" s="94" t="str">
        <f t="shared" si="327"/>
        <v/>
      </c>
      <c r="AC548" s="94" t="str">
        <f t="shared" si="328"/>
        <v/>
      </c>
      <c r="AD548" s="92" t="str">
        <f t="shared" si="329"/>
        <v/>
      </c>
    </row>
    <row r="549" spans="1:30" x14ac:dyDescent="0.25">
      <c r="A549" s="92" t="str">
        <f t="shared" si="306"/>
        <v/>
      </c>
      <c r="B549" s="51">
        <v>1</v>
      </c>
      <c r="C549" s="52" t="s">
        <v>784</v>
      </c>
      <c r="D549" s="94" t="str">
        <f t="shared" si="330"/>
        <v/>
      </c>
      <c r="E549" s="94" t="str">
        <f t="shared" si="307"/>
        <v/>
      </c>
      <c r="F549" s="94" t="str">
        <f t="shared" si="308"/>
        <v/>
      </c>
      <c r="G549" s="94" t="str">
        <f t="shared" si="309"/>
        <v/>
      </c>
      <c r="H549" s="94" t="str">
        <f t="shared" si="310"/>
        <v/>
      </c>
      <c r="I549" s="94" t="str">
        <f t="shared" si="311"/>
        <v/>
      </c>
      <c r="J549" s="94" t="str">
        <f t="shared" si="312"/>
        <v/>
      </c>
      <c r="K549" s="94" t="str">
        <f t="shared" si="313"/>
        <v/>
      </c>
      <c r="L549" s="94" t="str">
        <f t="shared" si="314"/>
        <v/>
      </c>
      <c r="M549" s="94" t="str">
        <f t="shared" si="315"/>
        <v/>
      </c>
      <c r="N549" s="94" t="str">
        <f t="shared" si="316"/>
        <v/>
      </c>
      <c r="O549" s="94" t="str">
        <f t="shared" si="331"/>
        <v/>
      </c>
      <c r="P549" s="94" t="str">
        <f t="shared" si="317"/>
        <v/>
      </c>
      <c r="Q549" s="94" t="str">
        <f t="shared" si="318"/>
        <v/>
      </c>
      <c r="R549" s="94" t="str">
        <f t="shared" si="319"/>
        <v/>
      </c>
      <c r="S549" s="94" t="str">
        <f t="shared" si="320"/>
        <v/>
      </c>
      <c r="T549" s="94" t="str">
        <f t="shared" si="321"/>
        <v/>
      </c>
      <c r="U549" s="94" t="str">
        <f t="shared" si="322"/>
        <v/>
      </c>
      <c r="V549" s="94" t="str">
        <f t="shared" si="323"/>
        <v/>
      </c>
      <c r="W549" s="94" t="str">
        <f t="shared" si="332"/>
        <v/>
      </c>
      <c r="X549" s="94" t="str">
        <f t="shared" si="324"/>
        <v/>
      </c>
      <c r="Y549" s="94" t="str">
        <f t="shared" si="325"/>
        <v/>
      </c>
      <c r="Z549" s="94" t="str">
        <f t="shared" si="333"/>
        <v/>
      </c>
      <c r="AA549" s="94" t="str">
        <f t="shared" si="326"/>
        <v/>
      </c>
      <c r="AB549" s="94" t="str">
        <f t="shared" si="327"/>
        <v/>
      </c>
      <c r="AC549" s="94" t="str">
        <f t="shared" si="328"/>
        <v/>
      </c>
      <c r="AD549" s="92" t="str">
        <f t="shared" si="329"/>
        <v/>
      </c>
    </row>
    <row r="550" spans="1:30" x14ac:dyDescent="0.25">
      <c r="A550" s="92" t="str">
        <f t="shared" si="306"/>
        <v/>
      </c>
      <c r="B550" s="51">
        <v>1</v>
      </c>
      <c r="C550" s="52" t="s">
        <v>784</v>
      </c>
      <c r="D550" s="94" t="str">
        <f t="shared" si="330"/>
        <v/>
      </c>
      <c r="E550" s="94" t="str">
        <f t="shared" si="307"/>
        <v/>
      </c>
      <c r="F550" s="94" t="str">
        <f t="shared" si="308"/>
        <v/>
      </c>
      <c r="G550" s="94" t="str">
        <f t="shared" si="309"/>
        <v/>
      </c>
      <c r="H550" s="94" t="str">
        <f t="shared" si="310"/>
        <v/>
      </c>
      <c r="I550" s="94" t="str">
        <f t="shared" si="311"/>
        <v/>
      </c>
      <c r="J550" s="94" t="str">
        <f t="shared" si="312"/>
        <v/>
      </c>
      <c r="K550" s="94" t="str">
        <f t="shared" si="313"/>
        <v/>
      </c>
      <c r="L550" s="94" t="str">
        <f t="shared" si="314"/>
        <v/>
      </c>
      <c r="M550" s="94" t="str">
        <f t="shared" si="315"/>
        <v/>
      </c>
      <c r="N550" s="94" t="str">
        <f t="shared" si="316"/>
        <v/>
      </c>
      <c r="O550" s="94" t="str">
        <f t="shared" si="331"/>
        <v/>
      </c>
      <c r="P550" s="94" t="str">
        <f t="shared" si="317"/>
        <v/>
      </c>
      <c r="Q550" s="94" t="str">
        <f t="shared" si="318"/>
        <v/>
      </c>
      <c r="R550" s="94" t="str">
        <f t="shared" si="319"/>
        <v/>
      </c>
      <c r="S550" s="94" t="str">
        <f t="shared" si="320"/>
        <v/>
      </c>
      <c r="T550" s="94" t="str">
        <f t="shared" si="321"/>
        <v/>
      </c>
      <c r="U550" s="94" t="str">
        <f t="shared" si="322"/>
        <v/>
      </c>
      <c r="V550" s="94" t="str">
        <f t="shared" si="323"/>
        <v/>
      </c>
      <c r="W550" s="94" t="str">
        <f t="shared" si="332"/>
        <v/>
      </c>
      <c r="X550" s="94" t="str">
        <f t="shared" si="324"/>
        <v/>
      </c>
      <c r="Y550" s="94" t="str">
        <f t="shared" si="325"/>
        <v/>
      </c>
      <c r="Z550" s="94" t="str">
        <f t="shared" si="333"/>
        <v/>
      </c>
      <c r="AA550" s="94" t="str">
        <f t="shared" si="326"/>
        <v/>
      </c>
      <c r="AB550" s="94" t="str">
        <f t="shared" si="327"/>
        <v/>
      </c>
      <c r="AC550" s="94" t="str">
        <f t="shared" si="328"/>
        <v/>
      </c>
      <c r="AD550" s="92" t="str">
        <f t="shared" si="329"/>
        <v/>
      </c>
    </row>
    <row r="551" spans="1:30" x14ac:dyDescent="0.25">
      <c r="A551" s="92" t="str">
        <f t="shared" si="306"/>
        <v/>
      </c>
      <c r="B551" s="51">
        <v>1</v>
      </c>
      <c r="C551" s="52" t="s">
        <v>784</v>
      </c>
      <c r="D551" s="94" t="str">
        <f t="shared" si="330"/>
        <v/>
      </c>
      <c r="E551" s="94" t="str">
        <f t="shared" si="307"/>
        <v/>
      </c>
      <c r="F551" s="94" t="str">
        <f t="shared" si="308"/>
        <v/>
      </c>
      <c r="G551" s="94" t="str">
        <f t="shared" si="309"/>
        <v/>
      </c>
      <c r="H551" s="94" t="str">
        <f t="shared" si="310"/>
        <v/>
      </c>
      <c r="I551" s="94" t="str">
        <f t="shared" si="311"/>
        <v/>
      </c>
      <c r="J551" s="94" t="str">
        <f t="shared" si="312"/>
        <v/>
      </c>
      <c r="K551" s="94" t="str">
        <f t="shared" si="313"/>
        <v/>
      </c>
      <c r="L551" s="94" t="str">
        <f t="shared" si="314"/>
        <v/>
      </c>
      <c r="M551" s="94" t="str">
        <f t="shared" si="315"/>
        <v/>
      </c>
      <c r="N551" s="94" t="str">
        <f t="shared" si="316"/>
        <v/>
      </c>
      <c r="O551" s="94" t="str">
        <f t="shared" si="331"/>
        <v/>
      </c>
      <c r="P551" s="94" t="str">
        <f t="shared" si="317"/>
        <v/>
      </c>
      <c r="Q551" s="94" t="str">
        <f t="shared" si="318"/>
        <v/>
      </c>
      <c r="R551" s="94" t="str">
        <f t="shared" si="319"/>
        <v/>
      </c>
      <c r="S551" s="94" t="str">
        <f t="shared" si="320"/>
        <v/>
      </c>
      <c r="T551" s="94" t="str">
        <f t="shared" si="321"/>
        <v/>
      </c>
      <c r="U551" s="94" t="str">
        <f t="shared" si="322"/>
        <v/>
      </c>
      <c r="V551" s="94" t="str">
        <f t="shared" si="323"/>
        <v/>
      </c>
      <c r="W551" s="94" t="str">
        <f t="shared" si="332"/>
        <v/>
      </c>
      <c r="X551" s="94" t="str">
        <f t="shared" si="324"/>
        <v/>
      </c>
      <c r="Y551" s="94" t="str">
        <f t="shared" si="325"/>
        <v/>
      </c>
      <c r="Z551" s="94" t="str">
        <f t="shared" si="333"/>
        <v/>
      </c>
      <c r="AA551" s="94" t="str">
        <f t="shared" si="326"/>
        <v/>
      </c>
      <c r="AB551" s="94" t="str">
        <f t="shared" si="327"/>
        <v/>
      </c>
      <c r="AC551" s="94" t="str">
        <f t="shared" si="328"/>
        <v/>
      </c>
      <c r="AD551" s="92" t="str">
        <f t="shared" si="329"/>
        <v/>
      </c>
    </row>
    <row r="552" spans="1:30" x14ac:dyDescent="0.25">
      <c r="A552" s="92" t="str">
        <f t="shared" si="306"/>
        <v/>
      </c>
      <c r="B552" s="51">
        <v>1</v>
      </c>
      <c r="C552" s="52" t="s">
        <v>784</v>
      </c>
      <c r="D552" s="94" t="str">
        <f t="shared" si="330"/>
        <v/>
      </c>
      <c r="E552" s="94" t="str">
        <f t="shared" si="307"/>
        <v/>
      </c>
      <c r="F552" s="94" t="str">
        <f t="shared" si="308"/>
        <v/>
      </c>
      <c r="G552" s="94" t="str">
        <f t="shared" si="309"/>
        <v/>
      </c>
      <c r="H552" s="94" t="str">
        <f t="shared" si="310"/>
        <v/>
      </c>
      <c r="I552" s="94" t="str">
        <f t="shared" si="311"/>
        <v/>
      </c>
      <c r="J552" s="94" t="str">
        <f t="shared" si="312"/>
        <v/>
      </c>
      <c r="K552" s="94" t="str">
        <f t="shared" si="313"/>
        <v/>
      </c>
      <c r="L552" s="94" t="str">
        <f t="shared" si="314"/>
        <v/>
      </c>
      <c r="M552" s="94" t="str">
        <f t="shared" si="315"/>
        <v/>
      </c>
      <c r="N552" s="94" t="str">
        <f t="shared" si="316"/>
        <v/>
      </c>
      <c r="O552" s="94" t="str">
        <f t="shared" si="331"/>
        <v/>
      </c>
      <c r="P552" s="94" t="str">
        <f t="shared" si="317"/>
        <v/>
      </c>
      <c r="Q552" s="94" t="str">
        <f t="shared" si="318"/>
        <v/>
      </c>
      <c r="R552" s="94" t="str">
        <f t="shared" si="319"/>
        <v/>
      </c>
      <c r="S552" s="94" t="str">
        <f t="shared" si="320"/>
        <v/>
      </c>
      <c r="T552" s="94" t="str">
        <f t="shared" si="321"/>
        <v/>
      </c>
      <c r="U552" s="94" t="str">
        <f t="shared" si="322"/>
        <v/>
      </c>
      <c r="V552" s="94" t="str">
        <f t="shared" si="323"/>
        <v/>
      </c>
      <c r="W552" s="94" t="str">
        <f t="shared" si="332"/>
        <v/>
      </c>
      <c r="X552" s="94" t="str">
        <f t="shared" si="324"/>
        <v/>
      </c>
      <c r="Y552" s="94" t="str">
        <f t="shared" si="325"/>
        <v/>
      </c>
      <c r="Z552" s="94" t="str">
        <f t="shared" si="333"/>
        <v/>
      </c>
      <c r="AA552" s="94" t="str">
        <f t="shared" si="326"/>
        <v/>
      </c>
      <c r="AB552" s="94" t="str">
        <f t="shared" si="327"/>
        <v/>
      </c>
      <c r="AC552" s="94" t="str">
        <f t="shared" si="328"/>
        <v/>
      </c>
      <c r="AD552" s="92" t="str">
        <f t="shared" si="329"/>
        <v/>
      </c>
    </row>
    <row r="553" spans="1:30" x14ac:dyDescent="0.25">
      <c r="A553" s="92" t="str">
        <f t="shared" si="306"/>
        <v/>
      </c>
      <c r="B553" s="51">
        <v>1</v>
      </c>
      <c r="C553" s="52" t="s">
        <v>784</v>
      </c>
      <c r="D553" s="94" t="str">
        <f t="shared" si="330"/>
        <v/>
      </c>
      <c r="E553" s="94" t="str">
        <f t="shared" si="307"/>
        <v/>
      </c>
      <c r="F553" s="94" t="str">
        <f t="shared" si="308"/>
        <v/>
      </c>
      <c r="G553" s="94" t="str">
        <f t="shared" si="309"/>
        <v/>
      </c>
      <c r="H553" s="94" t="str">
        <f t="shared" si="310"/>
        <v/>
      </c>
      <c r="I553" s="94" t="str">
        <f t="shared" si="311"/>
        <v/>
      </c>
      <c r="J553" s="94" t="str">
        <f t="shared" si="312"/>
        <v/>
      </c>
      <c r="K553" s="94" t="str">
        <f t="shared" si="313"/>
        <v/>
      </c>
      <c r="L553" s="94" t="str">
        <f t="shared" si="314"/>
        <v/>
      </c>
      <c r="M553" s="94" t="str">
        <f t="shared" si="315"/>
        <v/>
      </c>
      <c r="N553" s="94" t="str">
        <f t="shared" si="316"/>
        <v/>
      </c>
      <c r="O553" s="94" t="str">
        <f t="shared" si="331"/>
        <v/>
      </c>
      <c r="P553" s="94" t="str">
        <f t="shared" si="317"/>
        <v/>
      </c>
      <c r="Q553" s="94" t="str">
        <f t="shared" si="318"/>
        <v/>
      </c>
      <c r="R553" s="94" t="str">
        <f t="shared" si="319"/>
        <v/>
      </c>
      <c r="S553" s="94" t="str">
        <f t="shared" si="320"/>
        <v/>
      </c>
      <c r="T553" s="94" t="str">
        <f t="shared" si="321"/>
        <v/>
      </c>
      <c r="U553" s="94" t="str">
        <f t="shared" si="322"/>
        <v/>
      </c>
      <c r="V553" s="94" t="str">
        <f t="shared" si="323"/>
        <v/>
      </c>
      <c r="W553" s="94" t="str">
        <f t="shared" si="332"/>
        <v/>
      </c>
      <c r="X553" s="94" t="str">
        <f t="shared" si="324"/>
        <v/>
      </c>
      <c r="Y553" s="94" t="str">
        <f t="shared" si="325"/>
        <v/>
      </c>
      <c r="Z553" s="94" t="str">
        <f t="shared" si="333"/>
        <v/>
      </c>
      <c r="AA553" s="94" t="str">
        <f t="shared" si="326"/>
        <v/>
      </c>
      <c r="AB553" s="94" t="str">
        <f t="shared" si="327"/>
        <v/>
      </c>
      <c r="AC553" s="94" t="str">
        <f t="shared" si="328"/>
        <v/>
      </c>
      <c r="AD553" s="92" t="str">
        <f t="shared" si="329"/>
        <v/>
      </c>
    </row>
    <row r="554" spans="1:30" x14ac:dyDescent="0.25">
      <c r="A554" s="92" t="str">
        <f t="shared" si="306"/>
        <v/>
      </c>
      <c r="B554" s="51">
        <v>1</v>
      </c>
      <c r="C554" s="52" t="s">
        <v>784</v>
      </c>
      <c r="D554" s="94" t="str">
        <f t="shared" si="330"/>
        <v/>
      </c>
      <c r="E554" s="94" t="str">
        <f t="shared" si="307"/>
        <v/>
      </c>
      <c r="F554" s="94" t="str">
        <f t="shared" si="308"/>
        <v/>
      </c>
      <c r="G554" s="94" t="str">
        <f t="shared" si="309"/>
        <v/>
      </c>
      <c r="H554" s="94" t="str">
        <f t="shared" si="310"/>
        <v/>
      </c>
      <c r="I554" s="94" t="str">
        <f t="shared" si="311"/>
        <v/>
      </c>
      <c r="J554" s="94" t="str">
        <f t="shared" si="312"/>
        <v/>
      </c>
      <c r="K554" s="94" t="str">
        <f t="shared" si="313"/>
        <v/>
      </c>
      <c r="L554" s="94" t="str">
        <f t="shared" si="314"/>
        <v/>
      </c>
      <c r="M554" s="94" t="str">
        <f t="shared" si="315"/>
        <v/>
      </c>
      <c r="N554" s="94" t="str">
        <f t="shared" si="316"/>
        <v/>
      </c>
      <c r="O554" s="94" t="str">
        <f t="shared" si="331"/>
        <v/>
      </c>
      <c r="P554" s="94" t="str">
        <f t="shared" si="317"/>
        <v/>
      </c>
      <c r="Q554" s="94" t="str">
        <f t="shared" si="318"/>
        <v/>
      </c>
      <c r="R554" s="94" t="str">
        <f t="shared" si="319"/>
        <v/>
      </c>
      <c r="S554" s="94" t="str">
        <f t="shared" si="320"/>
        <v/>
      </c>
      <c r="T554" s="94" t="str">
        <f t="shared" si="321"/>
        <v/>
      </c>
      <c r="U554" s="94" t="str">
        <f t="shared" si="322"/>
        <v/>
      </c>
      <c r="V554" s="94" t="str">
        <f t="shared" si="323"/>
        <v/>
      </c>
      <c r="W554" s="94" t="str">
        <f t="shared" si="332"/>
        <v/>
      </c>
      <c r="X554" s="94" t="str">
        <f t="shared" si="324"/>
        <v/>
      </c>
      <c r="Y554" s="94" t="str">
        <f t="shared" si="325"/>
        <v/>
      </c>
      <c r="Z554" s="94" t="str">
        <f t="shared" si="333"/>
        <v/>
      </c>
      <c r="AA554" s="94" t="str">
        <f t="shared" si="326"/>
        <v/>
      </c>
      <c r="AB554" s="94" t="str">
        <f t="shared" si="327"/>
        <v/>
      </c>
      <c r="AC554" s="94" t="str">
        <f t="shared" si="328"/>
        <v/>
      </c>
      <c r="AD554" s="92" t="str">
        <f t="shared" si="329"/>
        <v/>
      </c>
    </row>
    <row r="555" spans="1:30" x14ac:dyDescent="0.25">
      <c r="A555" s="92" t="str">
        <f t="shared" si="306"/>
        <v/>
      </c>
      <c r="B555" s="51">
        <v>1</v>
      </c>
      <c r="C555" s="52" t="s">
        <v>784</v>
      </c>
      <c r="D555" s="94" t="str">
        <f t="shared" si="330"/>
        <v/>
      </c>
      <c r="E555" s="94" t="str">
        <f t="shared" si="307"/>
        <v/>
      </c>
      <c r="F555" s="94" t="str">
        <f t="shared" si="308"/>
        <v/>
      </c>
      <c r="G555" s="94" t="str">
        <f t="shared" si="309"/>
        <v/>
      </c>
      <c r="H555" s="94" t="str">
        <f t="shared" si="310"/>
        <v/>
      </c>
      <c r="I555" s="94" t="str">
        <f t="shared" si="311"/>
        <v/>
      </c>
      <c r="J555" s="94" t="str">
        <f t="shared" si="312"/>
        <v/>
      </c>
      <c r="K555" s="94" t="str">
        <f t="shared" si="313"/>
        <v/>
      </c>
      <c r="L555" s="94" t="str">
        <f t="shared" si="314"/>
        <v/>
      </c>
      <c r="M555" s="94" t="str">
        <f t="shared" si="315"/>
        <v/>
      </c>
      <c r="N555" s="94" t="str">
        <f t="shared" si="316"/>
        <v/>
      </c>
      <c r="O555" s="94" t="str">
        <f t="shared" si="331"/>
        <v/>
      </c>
      <c r="P555" s="94" t="str">
        <f t="shared" si="317"/>
        <v/>
      </c>
      <c r="Q555" s="94" t="str">
        <f t="shared" si="318"/>
        <v/>
      </c>
      <c r="R555" s="94" t="str">
        <f t="shared" si="319"/>
        <v/>
      </c>
      <c r="S555" s="94" t="str">
        <f t="shared" si="320"/>
        <v/>
      </c>
      <c r="T555" s="94" t="str">
        <f t="shared" si="321"/>
        <v/>
      </c>
      <c r="U555" s="94" t="str">
        <f t="shared" si="322"/>
        <v/>
      </c>
      <c r="V555" s="94" t="str">
        <f t="shared" si="323"/>
        <v/>
      </c>
      <c r="W555" s="94" t="str">
        <f t="shared" si="332"/>
        <v/>
      </c>
      <c r="X555" s="94" t="str">
        <f t="shared" si="324"/>
        <v/>
      </c>
      <c r="Y555" s="94" t="str">
        <f t="shared" si="325"/>
        <v/>
      </c>
      <c r="Z555" s="94" t="str">
        <f t="shared" si="333"/>
        <v/>
      </c>
      <c r="AA555" s="94" t="str">
        <f t="shared" si="326"/>
        <v/>
      </c>
      <c r="AB555" s="94" t="str">
        <f t="shared" si="327"/>
        <v/>
      </c>
      <c r="AC555" s="94" t="str">
        <f t="shared" si="328"/>
        <v/>
      </c>
      <c r="AD555" s="92" t="str">
        <f t="shared" si="329"/>
        <v/>
      </c>
    </row>
    <row r="556" spans="1:30" x14ac:dyDescent="0.25">
      <c r="A556" s="92" t="str">
        <f t="shared" si="306"/>
        <v/>
      </c>
      <c r="B556" s="51">
        <v>1</v>
      </c>
      <c r="C556" s="52" t="s">
        <v>784</v>
      </c>
      <c r="D556" s="94" t="str">
        <f t="shared" si="330"/>
        <v/>
      </c>
      <c r="E556" s="94" t="str">
        <f t="shared" si="307"/>
        <v/>
      </c>
      <c r="F556" s="94" t="str">
        <f t="shared" si="308"/>
        <v/>
      </c>
      <c r="G556" s="94" t="str">
        <f t="shared" si="309"/>
        <v/>
      </c>
      <c r="H556" s="94" t="str">
        <f t="shared" si="310"/>
        <v/>
      </c>
      <c r="I556" s="94" t="str">
        <f t="shared" si="311"/>
        <v/>
      </c>
      <c r="J556" s="94" t="str">
        <f t="shared" si="312"/>
        <v/>
      </c>
      <c r="K556" s="94" t="str">
        <f t="shared" si="313"/>
        <v/>
      </c>
      <c r="L556" s="94" t="str">
        <f t="shared" si="314"/>
        <v/>
      </c>
      <c r="M556" s="94" t="str">
        <f t="shared" si="315"/>
        <v/>
      </c>
      <c r="N556" s="94" t="str">
        <f t="shared" si="316"/>
        <v/>
      </c>
      <c r="O556" s="94" t="str">
        <f t="shared" si="331"/>
        <v/>
      </c>
      <c r="P556" s="94" t="str">
        <f t="shared" si="317"/>
        <v/>
      </c>
      <c r="Q556" s="94" t="str">
        <f t="shared" si="318"/>
        <v/>
      </c>
      <c r="R556" s="94" t="str">
        <f t="shared" si="319"/>
        <v/>
      </c>
      <c r="S556" s="94" t="str">
        <f t="shared" si="320"/>
        <v/>
      </c>
      <c r="T556" s="94" t="str">
        <f t="shared" si="321"/>
        <v/>
      </c>
      <c r="U556" s="94" t="str">
        <f t="shared" si="322"/>
        <v/>
      </c>
      <c r="V556" s="94" t="str">
        <f t="shared" si="323"/>
        <v/>
      </c>
      <c r="W556" s="94" t="str">
        <f t="shared" si="332"/>
        <v/>
      </c>
      <c r="X556" s="94" t="str">
        <f t="shared" si="324"/>
        <v/>
      </c>
      <c r="Y556" s="94" t="str">
        <f t="shared" si="325"/>
        <v/>
      </c>
      <c r="Z556" s="94" t="str">
        <f t="shared" si="333"/>
        <v/>
      </c>
      <c r="AA556" s="94" t="str">
        <f t="shared" si="326"/>
        <v/>
      </c>
      <c r="AB556" s="94" t="str">
        <f t="shared" si="327"/>
        <v/>
      </c>
      <c r="AC556" s="94" t="str">
        <f t="shared" si="328"/>
        <v/>
      </c>
      <c r="AD556" s="92" t="str">
        <f t="shared" si="329"/>
        <v/>
      </c>
    </row>
    <row r="557" spans="1:30" x14ac:dyDescent="0.25">
      <c r="A557" s="92" t="str">
        <f t="shared" si="306"/>
        <v/>
      </c>
      <c r="B557" s="51">
        <v>1</v>
      </c>
      <c r="C557" s="52" t="s">
        <v>784</v>
      </c>
      <c r="D557" s="94" t="str">
        <f t="shared" si="330"/>
        <v/>
      </c>
      <c r="E557" s="94" t="str">
        <f t="shared" si="307"/>
        <v/>
      </c>
      <c r="F557" s="94" t="str">
        <f t="shared" si="308"/>
        <v/>
      </c>
      <c r="G557" s="94" t="str">
        <f t="shared" si="309"/>
        <v/>
      </c>
      <c r="H557" s="94" t="str">
        <f t="shared" si="310"/>
        <v/>
      </c>
      <c r="I557" s="94" t="str">
        <f t="shared" si="311"/>
        <v/>
      </c>
      <c r="J557" s="94" t="str">
        <f t="shared" si="312"/>
        <v/>
      </c>
      <c r="K557" s="94" t="str">
        <f t="shared" si="313"/>
        <v/>
      </c>
      <c r="L557" s="94" t="str">
        <f t="shared" si="314"/>
        <v/>
      </c>
      <c r="M557" s="94" t="str">
        <f t="shared" si="315"/>
        <v/>
      </c>
      <c r="N557" s="94" t="str">
        <f t="shared" si="316"/>
        <v/>
      </c>
      <c r="O557" s="94" t="str">
        <f t="shared" si="331"/>
        <v/>
      </c>
      <c r="P557" s="94" t="str">
        <f t="shared" si="317"/>
        <v/>
      </c>
      <c r="Q557" s="94" t="str">
        <f t="shared" si="318"/>
        <v/>
      </c>
      <c r="R557" s="94" t="str">
        <f t="shared" si="319"/>
        <v/>
      </c>
      <c r="S557" s="94" t="str">
        <f t="shared" si="320"/>
        <v/>
      </c>
      <c r="T557" s="94" t="str">
        <f t="shared" si="321"/>
        <v/>
      </c>
      <c r="U557" s="94" t="str">
        <f t="shared" si="322"/>
        <v/>
      </c>
      <c r="V557" s="94" t="str">
        <f t="shared" si="323"/>
        <v/>
      </c>
      <c r="W557" s="94" t="str">
        <f t="shared" si="332"/>
        <v/>
      </c>
      <c r="X557" s="94" t="str">
        <f t="shared" si="324"/>
        <v/>
      </c>
      <c r="Y557" s="94" t="str">
        <f t="shared" si="325"/>
        <v/>
      </c>
      <c r="Z557" s="94" t="str">
        <f t="shared" si="333"/>
        <v/>
      </c>
      <c r="AA557" s="94" t="str">
        <f t="shared" si="326"/>
        <v/>
      </c>
      <c r="AB557" s="94" t="str">
        <f t="shared" si="327"/>
        <v/>
      </c>
      <c r="AC557" s="94" t="str">
        <f t="shared" si="328"/>
        <v/>
      </c>
      <c r="AD557" s="92" t="str">
        <f t="shared" si="329"/>
        <v/>
      </c>
    </row>
    <row r="558" spans="1:30" x14ac:dyDescent="0.25">
      <c r="A558" s="92" t="str">
        <f t="shared" si="306"/>
        <v/>
      </c>
      <c r="B558" s="51">
        <v>1</v>
      </c>
      <c r="C558" s="52" t="s">
        <v>784</v>
      </c>
      <c r="D558" s="94" t="str">
        <f t="shared" si="330"/>
        <v/>
      </c>
      <c r="E558" s="94" t="str">
        <f t="shared" si="307"/>
        <v/>
      </c>
      <c r="F558" s="94" t="str">
        <f t="shared" si="308"/>
        <v/>
      </c>
      <c r="G558" s="94" t="str">
        <f t="shared" si="309"/>
        <v/>
      </c>
      <c r="H558" s="94" t="str">
        <f t="shared" si="310"/>
        <v/>
      </c>
      <c r="I558" s="94" t="str">
        <f t="shared" si="311"/>
        <v/>
      </c>
      <c r="J558" s="94" t="str">
        <f t="shared" si="312"/>
        <v/>
      </c>
      <c r="K558" s="94" t="str">
        <f t="shared" si="313"/>
        <v/>
      </c>
      <c r="L558" s="94" t="str">
        <f t="shared" si="314"/>
        <v/>
      </c>
      <c r="M558" s="94" t="str">
        <f t="shared" si="315"/>
        <v/>
      </c>
      <c r="N558" s="94" t="str">
        <f t="shared" si="316"/>
        <v/>
      </c>
      <c r="O558" s="94" t="str">
        <f t="shared" si="331"/>
        <v/>
      </c>
      <c r="P558" s="94" t="str">
        <f t="shared" si="317"/>
        <v/>
      </c>
      <c r="Q558" s="94" t="str">
        <f t="shared" si="318"/>
        <v/>
      </c>
      <c r="R558" s="94" t="str">
        <f t="shared" si="319"/>
        <v/>
      </c>
      <c r="S558" s="94" t="str">
        <f t="shared" si="320"/>
        <v/>
      </c>
      <c r="T558" s="94" t="str">
        <f t="shared" si="321"/>
        <v/>
      </c>
      <c r="U558" s="94" t="str">
        <f t="shared" si="322"/>
        <v/>
      </c>
      <c r="V558" s="94" t="str">
        <f t="shared" si="323"/>
        <v/>
      </c>
      <c r="W558" s="94" t="str">
        <f t="shared" si="332"/>
        <v/>
      </c>
      <c r="X558" s="94" t="str">
        <f t="shared" si="324"/>
        <v/>
      </c>
      <c r="Y558" s="94" t="str">
        <f t="shared" si="325"/>
        <v/>
      </c>
      <c r="Z558" s="94" t="str">
        <f t="shared" si="333"/>
        <v/>
      </c>
      <c r="AA558" s="94" t="str">
        <f t="shared" si="326"/>
        <v/>
      </c>
      <c r="AB558" s="94" t="str">
        <f t="shared" si="327"/>
        <v/>
      </c>
      <c r="AC558" s="94" t="str">
        <f t="shared" si="328"/>
        <v/>
      </c>
      <c r="AD558" s="92" t="str">
        <f t="shared" si="329"/>
        <v/>
      </c>
    </row>
    <row r="559" spans="1:30" x14ac:dyDescent="0.25">
      <c r="A559" s="92" t="str">
        <f t="shared" si="306"/>
        <v/>
      </c>
      <c r="B559" s="51">
        <v>1</v>
      </c>
      <c r="C559" s="52" t="s">
        <v>784</v>
      </c>
      <c r="D559" s="94" t="str">
        <f t="shared" si="330"/>
        <v/>
      </c>
      <c r="E559" s="94" t="str">
        <f t="shared" si="307"/>
        <v/>
      </c>
      <c r="F559" s="94" t="str">
        <f t="shared" si="308"/>
        <v/>
      </c>
      <c r="G559" s="94" t="str">
        <f t="shared" si="309"/>
        <v/>
      </c>
      <c r="H559" s="94" t="str">
        <f t="shared" si="310"/>
        <v/>
      </c>
      <c r="I559" s="94" t="str">
        <f t="shared" si="311"/>
        <v/>
      </c>
      <c r="J559" s="94" t="str">
        <f t="shared" si="312"/>
        <v/>
      </c>
      <c r="K559" s="94" t="str">
        <f t="shared" si="313"/>
        <v/>
      </c>
      <c r="L559" s="94" t="str">
        <f t="shared" si="314"/>
        <v/>
      </c>
      <c r="M559" s="94" t="str">
        <f t="shared" si="315"/>
        <v/>
      </c>
      <c r="N559" s="94" t="str">
        <f t="shared" si="316"/>
        <v/>
      </c>
      <c r="O559" s="94" t="str">
        <f t="shared" si="331"/>
        <v/>
      </c>
      <c r="P559" s="94" t="str">
        <f t="shared" si="317"/>
        <v/>
      </c>
      <c r="Q559" s="94" t="str">
        <f t="shared" si="318"/>
        <v/>
      </c>
      <c r="R559" s="94" t="str">
        <f t="shared" si="319"/>
        <v/>
      </c>
      <c r="S559" s="94" t="str">
        <f t="shared" si="320"/>
        <v/>
      </c>
      <c r="T559" s="94" t="str">
        <f t="shared" si="321"/>
        <v/>
      </c>
      <c r="U559" s="94" t="str">
        <f t="shared" si="322"/>
        <v/>
      </c>
      <c r="V559" s="94" t="str">
        <f t="shared" si="323"/>
        <v/>
      </c>
      <c r="W559" s="94" t="str">
        <f t="shared" si="332"/>
        <v/>
      </c>
      <c r="X559" s="94" t="str">
        <f t="shared" si="324"/>
        <v/>
      </c>
      <c r="Y559" s="94" t="str">
        <f t="shared" si="325"/>
        <v/>
      </c>
      <c r="Z559" s="94" t="str">
        <f t="shared" si="333"/>
        <v/>
      </c>
      <c r="AA559" s="94" t="str">
        <f t="shared" si="326"/>
        <v/>
      </c>
      <c r="AB559" s="94" t="str">
        <f t="shared" si="327"/>
        <v/>
      </c>
      <c r="AC559" s="94" t="str">
        <f t="shared" si="328"/>
        <v/>
      </c>
      <c r="AD559" s="92" t="str">
        <f t="shared" si="329"/>
        <v/>
      </c>
    </row>
    <row r="560" spans="1:30" x14ac:dyDescent="0.25">
      <c r="A560" s="92" t="str">
        <f t="shared" si="306"/>
        <v/>
      </c>
      <c r="B560" s="51">
        <v>1</v>
      </c>
      <c r="C560" s="52" t="s">
        <v>784</v>
      </c>
      <c r="D560" s="94" t="str">
        <f t="shared" si="330"/>
        <v/>
      </c>
      <c r="E560" s="94" t="str">
        <f t="shared" si="307"/>
        <v/>
      </c>
      <c r="F560" s="94" t="str">
        <f t="shared" si="308"/>
        <v/>
      </c>
      <c r="G560" s="94" t="str">
        <f t="shared" si="309"/>
        <v/>
      </c>
      <c r="H560" s="94" t="str">
        <f t="shared" si="310"/>
        <v/>
      </c>
      <c r="I560" s="94" t="str">
        <f t="shared" si="311"/>
        <v/>
      </c>
      <c r="J560" s="94" t="str">
        <f t="shared" si="312"/>
        <v/>
      </c>
      <c r="K560" s="94" t="str">
        <f t="shared" si="313"/>
        <v/>
      </c>
      <c r="L560" s="94" t="str">
        <f t="shared" si="314"/>
        <v/>
      </c>
      <c r="M560" s="94" t="str">
        <f t="shared" si="315"/>
        <v/>
      </c>
      <c r="N560" s="94" t="str">
        <f t="shared" si="316"/>
        <v/>
      </c>
      <c r="O560" s="94" t="str">
        <f t="shared" si="331"/>
        <v/>
      </c>
      <c r="P560" s="94" t="str">
        <f t="shared" si="317"/>
        <v/>
      </c>
      <c r="Q560" s="94" t="str">
        <f t="shared" si="318"/>
        <v/>
      </c>
      <c r="R560" s="94" t="str">
        <f t="shared" si="319"/>
        <v/>
      </c>
      <c r="S560" s="94" t="str">
        <f t="shared" si="320"/>
        <v/>
      </c>
      <c r="T560" s="94" t="str">
        <f t="shared" si="321"/>
        <v/>
      </c>
      <c r="U560" s="94" t="str">
        <f t="shared" si="322"/>
        <v/>
      </c>
      <c r="V560" s="94" t="str">
        <f t="shared" si="323"/>
        <v/>
      </c>
      <c r="W560" s="94" t="str">
        <f t="shared" si="332"/>
        <v/>
      </c>
      <c r="X560" s="94" t="str">
        <f t="shared" si="324"/>
        <v/>
      </c>
      <c r="Y560" s="94" t="str">
        <f t="shared" si="325"/>
        <v/>
      </c>
      <c r="Z560" s="94" t="str">
        <f t="shared" si="333"/>
        <v/>
      </c>
      <c r="AA560" s="94" t="str">
        <f t="shared" si="326"/>
        <v/>
      </c>
      <c r="AB560" s="94" t="str">
        <f t="shared" si="327"/>
        <v/>
      </c>
      <c r="AC560" s="94" t="str">
        <f t="shared" si="328"/>
        <v/>
      </c>
      <c r="AD560" s="92" t="str">
        <f t="shared" si="329"/>
        <v/>
      </c>
    </row>
    <row r="561" spans="1:30" x14ac:dyDescent="0.25">
      <c r="A561" s="92" t="str">
        <f t="shared" si="306"/>
        <v/>
      </c>
      <c r="B561" s="51">
        <v>1</v>
      </c>
      <c r="C561" s="52" t="s">
        <v>784</v>
      </c>
      <c r="D561" s="94" t="str">
        <f t="shared" si="330"/>
        <v/>
      </c>
      <c r="E561" s="94" t="str">
        <f t="shared" si="307"/>
        <v/>
      </c>
      <c r="F561" s="94" t="str">
        <f t="shared" si="308"/>
        <v/>
      </c>
      <c r="G561" s="94" t="str">
        <f t="shared" si="309"/>
        <v/>
      </c>
      <c r="H561" s="94" t="str">
        <f t="shared" si="310"/>
        <v/>
      </c>
      <c r="I561" s="94" t="str">
        <f t="shared" si="311"/>
        <v/>
      </c>
      <c r="J561" s="94" t="str">
        <f t="shared" si="312"/>
        <v/>
      </c>
      <c r="K561" s="94" t="str">
        <f t="shared" si="313"/>
        <v/>
      </c>
      <c r="L561" s="94" t="str">
        <f t="shared" si="314"/>
        <v/>
      </c>
      <c r="M561" s="94" t="str">
        <f t="shared" si="315"/>
        <v/>
      </c>
      <c r="N561" s="94" t="str">
        <f t="shared" si="316"/>
        <v/>
      </c>
      <c r="O561" s="94" t="str">
        <f t="shared" si="331"/>
        <v/>
      </c>
      <c r="P561" s="94" t="str">
        <f t="shared" si="317"/>
        <v/>
      </c>
      <c r="Q561" s="94" t="str">
        <f t="shared" si="318"/>
        <v/>
      </c>
      <c r="R561" s="94" t="str">
        <f t="shared" si="319"/>
        <v/>
      </c>
      <c r="S561" s="94" t="str">
        <f t="shared" si="320"/>
        <v/>
      </c>
      <c r="T561" s="94" t="str">
        <f t="shared" si="321"/>
        <v/>
      </c>
      <c r="U561" s="94" t="str">
        <f t="shared" si="322"/>
        <v/>
      </c>
      <c r="V561" s="94" t="str">
        <f t="shared" si="323"/>
        <v/>
      </c>
      <c r="W561" s="94" t="str">
        <f t="shared" si="332"/>
        <v/>
      </c>
      <c r="X561" s="94" t="str">
        <f t="shared" si="324"/>
        <v/>
      </c>
      <c r="Y561" s="94" t="str">
        <f t="shared" si="325"/>
        <v/>
      </c>
      <c r="Z561" s="94" t="str">
        <f t="shared" si="333"/>
        <v/>
      </c>
      <c r="AA561" s="94" t="str">
        <f t="shared" si="326"/>
        <v/>
      </c>
      <c r="AB561" s="94" t="str">
        <f t="shared" si="327"/>
        <v/>
      </c>
      <c r="AC561" s="94" t="str">
        <f t="shared" si="328"/>
        <v/>
      </c>
      <c r="AD561" s="92" t="str">
        <f t="shared" si="329"/>
        <v/>
      </c>
    </row>
    <row r="562" spans="1:30" x14ac:dyDescent="0.25">
      <c r="A562" s="92" t="str">
        <f t="shared" si="306"/>
        <v/>
      </c>
      <c r="B562" s="51">
        <v>1</v>
      </c>
      <c r="C562" s="52" t="s">
        <v>784</v>
      </c>
      <c r="D562" s="94" t="str">
        <f t="shared" si="330"/>
        <v/>
      </c>
      <c r="E562" s="94" t="str">
        <f t="shared" si="307"/>
        <v/>
      </c>
      <c r="F562" s="94" t="str">
        <f t="shared" si="308"/>
        <v/>
      </c>
      <c r="G562" s="94" t="str">
        <f t="shared" si="309"/>
        <v/>
      </c>
      <c r="H562" s="94" t="str">
        <f t="shared" si="310"/>
        <v/>
      </c>
      <c r="I562" s="94" t="str">
        <f t="shared" si="311"/>
        <v/>
      </c>
      <c r="J562" s="94" t="str">
        <f t="shared" si="312"/>
        <v/>
      </c>
      <c r="K562" s="94" t="str">
        <f t="shared" si="313"/>
        <v/>
      </c>
      <c r="L562" s="94" t="str">
        <f t="shared" si="314"/>
        <v/>
      </c>
      <c r="M562" s="94" t="str">
        <f t="shared" si="315"/>
        <v/>
      </c>
      <c r="N562" s="94" t="str">
        <f t="shared" si="316"/>
        <v/>
      </c>
      <c r="O562" s="94" t="str">
        <f t="shared" si="331"/>
        <v/>
      </c>
      <c r="P562" s="94" t="str">
        <f t="shared" si="317"/>
        <v/>
      </c>
      <c r="Q562" s="94" t="str">
        <f t="shared" si="318"/>
        <v/>
      </c>
      <c r="R562" s="94" t="str">
        <f t="shared" si="319"/>
        <v/>
      </c>
      <c r="S562" s="94" t="str">
        <f t="shared" si="320"/>
        <v/>
      </c>
      <c r="T562" s="94" t="str">
        <f t="shared" si="321"/>
        <v/>
      </c>
      <c r="U562" s="94" t="str">
        <f t="shared" si="322"/>
        <v/>
      </c>
      <c r="V562" s="94" t="str">
        <f t="shared" si="323"/>
        <v/>
      </c>
      <c r="W562" s="94" t="str">
        <f t="shared" si="332"/>
        <v/>
      </c>
      <c r="X562" s="94" t="str">
        <f t="shared" si="324"/>
        <v/>
      </c>
      <c r="Y562" s="94" t="str">
        <f t="shared" si="325"/>
        <v/>
      </c>
      <c r="Z562" s="94" t="str">
        <f t="shared" si="333"/>
        <v/>
      </c>
      <c r="AA562" s="94" t="str">
        <f t="shared" si="326"/>
        <v/>
      </c>
      <c r="AB562" s="94" t="str">
        <f t="shared" si="327"/>
        <v/>
      </c>
      <c r="AC562" s="94" t="str">
        <f t="shared" si="328"/>
        <v/>
      </c>
      <c r="AD562" s="92" t="str">
        <f t="shared" si="329"/>
        <v/>
      </c>
    </row>
    <row r="563" spans="1:30" x14ac:dyDescent="0.25">
      <c r="A563" s="92" t="str">
        <f t="shared" si="306"/>
        <v/>
      </c>
      <c r="B563" s="51">
        <v>1</v>
      </c>
      <c r="C563" s="52" t="s">
        <v>784</v>
      </c>
      <c r="D563" s="94" t="str">
        <f t="shared" si="330"/>
        <v/>
      </c>
      <c r="E563" s="94" t="str">
        <f t="shared" si="307"/>
        <v/>
      </c>
      <c r="F563" s="94" t="str">
        <f t="shared" si="308"/>
        <v/>
      </c>
      <c r="G563" s="94" t="str">
        <f t="shared" si="309"/>
        <v/>
      </c>
      <c r="H563" s="94" t="str">
        <f t="shared" si="310"/>
        <v/>
      </c>
      <c r="I563" s="94" t="str">
        <f t="shared" si="311"/>
        <v/>
      </c>
      <c r="J563" s="94" t="str">
        <f t="shared" si="312"/>
        <v/>
      </c>
      <c r="K563" s="94" t="str">
        <f t="shared" si="313"/>
        <v/>
      </c>
      <c r="L563" s="94" t="str">
        <f t="shared" si="314"/>
        <v/>
      </c>
      <c r="M563" s="94" t="str">
        <f t="shared" si="315"/>
        <v/>
      </c>
      <c r="N563" s="94" t="str">
        <f t="shared" si="316"/>
        <v/>
      </c>
      <c r="O563" s="94" t="str">
        <f t="shared" si="331"/>
        <v/>
      </c>
      <c r="P563" s="94" t="str">
        <f t="shared" si="317"/>
        <v/>
      </c>
      <c r="Q563" s="94" t="str">
        <f t="shared" si="318"/>
        <v/>
      </c>
      <c r="R563" s="94" t="str">
        <f t="shared" si="319"/>
        <v/>
      </c>
      <c r="S563" s="94" t="str">
        <f t="shared" si="320"/>
        <v/>
      </c>
      <c r="T563" s="94" t="str">
        <f t="shared" si="321"/>
        <v/>
      </c>
      <c r="U563" s="94" t="str">
        <f t="shared" si="322"/>
        <v/>
      </c>
      <c r="V563" s="94" t="str">
        <f t="shared" si="323"/>
        <v/>
      </c>
      <c r="W563" s="94" t="str">
        <f t="shared" si="332"/>
        <v/>
      </c>
      <c r="X563" s="94" t="str">
        <f t="shared" si="324"/>
        <v/>
      </c>
      <c r="Y563" s="94" t="str">
        <f t="shared" si="325"/>
        <v/>
      </c>
      <c r="Z563" s="94" t="str">
        <f t="shared" si="333"/>
        <v/>
      </c>
      <c r="AA563" s="94" t="str">
        <f t="shared" si="326"/>
        <v/>
      </c>
      <c r="AB563" s="94" t="str">
        <f t="shared" si="327"/>
        <v/>
      </c>
      <c r="AC563" s="94" t="str">
        <f t="shared" si="328"/>
        <v/>
      </c>
      <c r="AD563" s="92" t="str">
        <f t="shared" si="329"/>
        <v/>
      </c>
    </row>
    <row r="564" spans="1:30" x14ac:dyDescent="0.25">
      <c r="A564" s="92" t="str">
        <f t="shared" si="306"/>
        <v/>
      </c>
      <c r="B564" s="51">
        <v>1</v>
      </c>
      <c r="C564" s="52" t="s">
        <v>784</v>
      </c>
      <c r="D564" s="94" t="str">
        <f t="shared" si="330"/>
        <v/>
      </c>
      <c r="E564" s="94" t="str">
        <f t="shared" si="307"/>
        <v/>
      </c>
      <c r="F564" s="94" t="str">
        <f t="shared" si="308"/>
        <v/>
      </c>
      <c r="G564" s="94" t="str">
        <f t="shared" si="309"/>
        <v/>
      </c>
      <c r="H564" s="94" t="str">
        <f t="shared" si="310"/>
        <v/>
      </c>
      <c r="I564" s="94" t="str">
        <f t="shared" si="311"/>
        <v/>
      </c>
      <c r="J564" s="94" t="str">
        <f t="shared" si="312"/>
        <v/>
      </c>
      <c r="K564" s="94" t="str">
        <f t="shared" si="313"/>
        <v/>
      </c>
      <c r="L564" s="94" t="str">
        <f t="shared" si="314"/>
        <v/>
      </c>
      <c r="M564" s="94" t="str">
        <f t="shared" si="315"/>
        <v/>
      </c>
      <c r="N564" s="94" t="str">
        <f t="shared" si="316"/>
        <v/>
      </c>
      <c r="O564" s="94" t="str">
        <f t="shared" si="331"/>
        <v/>
      </c>
      <c r="P564" s="94" t="str">
        <f t="shared" si="317"/>
        <v/>
      </c>
      <c r="Q564" s="94" t="str">
        <f t="shared" si="318"/>
        <v/>
      </c>
      <c r="R564" s="94" t="str">
        <f t="shared" si="319"/>
        <v/>
      </c>
      <c r="S564" s="94" t="str">
        <f t="shared" si="320"/>
        <v/>
      </c>
      <c r="T564" s="94" t="str">
        <f t="shared" si="321"/>
        <v/>
      </c>
      <c r="U564" s="94" t="str">
        <f t="shared" si="322"/>
        <v/>
      </c>
      <c r="V564" s="94" t="str">
        <f t="shared" si="323"/>
        <v/>
      </c>
      <c r="W564" s="94" t="str">
        <f t="shared" si="332"/>
        <v/>
      </c>
      <c r="X564" s="94" t="str">
        <f t="shared" si="324"/>
        <v/>
      </c>
      <c r="Y564" s="94" t="str">
        <f t="shared" si="325"/>
        <v/>
      </c>
      <c r="Z564" s="94" t="str">
        <f t="shared" si="333"/>
        <v/>
      </c>
      <c r="AA564" s="94" t="str">
        <f t="shared" si="326"/>
        <v/>
      </c>
      <c r="AB564" s="94" t="str">
        <f t="shared" si="327"/>
        <v/>
      </c>
      <c r="AC564" s="94" t="str">
        <f t="shared" si="328"/>
        <v/>
      </c>
      <c r="AD564" s="92" t="str">
        <f t="shared" si="329"/>
        <v/>
      </c>
    </row>
    <row r="565" spans="1:30" x14ac:dyDescent="0.25">
      <c r="A565" s="92" t="str">
        <f t="shared" si="306"/>
        <v/>
      </c>
      <c r="B565" s="51">
        <v>1</v>
      </c>
      <c r="C565" s="52" t="s">
        <v>784</v>
      </c>
      <c r="D565" s="94" t="str">
        <f t="shared" si="330"/>
        <v/>
      </c>
      <c r="E565" s="94" t="str">
        <f t="shared" si="307"/>
        <v/>
      </c>
      <c r="F565" s="94" t="str">
        <f t="shared" si="308"/>
        <v/>
      </c>
      <c r="G565" s="94" t="str">
        <f t="shared" si="309"/>
        <v/>
      </c>
      <c r="H565" s="94" t="str">
        <f t="shared" si="310"/>
        <v/>
      </c>
      <c r="I565" s="94" t="str">
        <f t="shared" si="311"/>
        <v/>
      </c>
      <c r="J565" s="94" t="str">
        <f t="shared" si="312"/>
        <v/>
      </c>
      <c r="K565" s="94" t="str">
        <f t="shared" si="313"/>
        <v/>
      </c>
      <c r="L565" s="94" t="str">
        <f t="shared" si="314"/>
        <v/>
      </c>
      <c r="M565" s="94" t="str">
        <f t="shared" si="315"/>
        <v/>
      </c>
      <c r="N565" s="94" t="str">
        <f t="shared" si="316"/>
        <v/>
      </c>
      <c r="O565" s="94" t="str">
        <f t="shared" ref="O565:O600" si="334">IFERROR(VLOOKUP($B565,_1aw12,2,FALSE),"")</f>
        <v/>
      </c>
      <c r="P565" s="94" t="str">
        <f t="shared" si="317"/>
        <v/>
      </c>
      <c r="Q565" s="94" t="str">
        <f t="shared" si="318"/>
        <v/>
      </c>
      <c r="R565" s="94" t="str">
        <f t="shared" si="319"/>
        <v/>
      </c>
      <c r="S565" s="94" t="str">
        <f t="shared" si="320"/>
        <v/>
      </c>
      <c r="T565" s="94" t="str">
        <f t="shared" si="321"/>
        <v/>
      </c>
      <c r="U565" s="94" t="str">
        <f t="shared" si="322"/>
        <v/>
      </c>
      <c r="V565" s="94" t="str">
        <f t="shared" si="323"/>
        <v/>
      </c>
      <c r="W565" s="94" t="str">
        <f t="shared" ref="W565:W600" si="335">IFERROR(VLOOKUP($B565,_1aw20,2,FALSE),"")</f>
        <v/>
      </c>
      <c r="X565" s="94" t="str">
        <f t="shared" si="324"/>
        <v/>
      </c>
      <c r="Y565" s="94" t="str">
        <f t="shared" si="325"/>
        <v/>
      </c>
      <c r="Z565" s="94" t="str">
        <f t="shared" ref="Z565:Z600" si="336">IFERROR(VLOOKUP($B565,_1aw23,2,FALSE),"")</f>
        <v/>
      </c>
      <c r="AA565" s="94" t="str">
        <f t="shared" si="326"/>
        <v/>
      </c>
      <c r="AB565" s="94" t="str">
        <f t="shared" si="327"/>
        <v/>
      </c>
      <c r="AC565" s="94" t="str">
        <f t="shared" si="328"/>
        <v/>
      </c>
      <c r="AD565" s="92" t="str">
        <f t="shared" si="329"/>
        <v/>
      </c>
    </row>
    <row r="566" spans="1:30" x14ac:dyDescent="0.25">
      <c r="A566" s="92" t="str">
        <f t="shared" si="306"/>
        <v/>
      </c>
      <c r="B566" s="51">
        <v>1</v>
      </c>
      <c r="C566" s="52" t="s">
        <v>784</v>
      </c>
      <c r="D566" s="94" t="str">
        <f t="shared" si="330"/>
        <v/>
      </c>
      <c r="E566" s="94" t="str">
        <f t="shared" si="307"/>
        <v/>
      </c>
      <c r="F566" s="94" t="str">
        <f t="shared" si="308"/>
        <v/>
      </c>
      <c r="G566" s="94" t="str">
        <f t="shared" si="309"/>
        <v/>
      </c>
      <c r="H566" s="94" t="str">
        <f t="shared" si="310"/>
        <v/>
      </c>
      <c r="I566" s="94" t="str">
        <f t="shared" si="311"/>
        <v/>
      </c>
      <c r="J566" s="94" t="str">
        <f t="shared" si="312"/>
        <v/>
      </c>
      <c r="K566" s="94" t="str">
        <f t="shared" si="313"/>
        <v/>
      </c>
      <c r="L566" s="94" t="str">
        <f t="shared" si="314"/>
        <v/>
      </c>
      <c r="M566" s="94" t="str">
        <f t="shared" si="315"/>
        <v/>
      </c>
      <c r="N566" s="94" t="str">
        <f t="shared" si="316"/>
        <v/>
      </c>
      <c r="O566" s="94" t="str">
        <f t="shared" si="334"/>
        <v/>
      </c>
      <c r="P566" s="94" t="str">
        <f t="shared" si="317"/>
        <v/>
      </c>
      <c r="Q566" s="94" t="str">
        <f t="shared" si="318"/>
        <v/>
      </c>
      <c r="R566" s="94" t="str">
        <f t="shared" si="319"/>
        <v/>
      </c>
      <c r="S566" s="94" t="str">
        <f t="shared" si="320"/>
        <v/>
      </c>
      <c r="T566" s="94" t="str">
        <f t="shared" si="321"/>
        <v/>
      </c>
      <c r="U566" s="94" t="str">
        <f t="shared" si="322"/>
        <v/>
      </c>
      <c r="V566" s="94" t="str">
        <f t="shared" si="323"/>
        <v/>
      </c>
      <c r="W566" s="94" t="str">
        <f t="shared" si="335"/>
        <v/>
      </c>
      <c r="X566" s="94" t="str">
        <f t="shared" si="324"/>
        <v/>
      </c>
      <c r="Y566" s="94" t="str">
        <f t="shared" si="325"/>
        <v/>
      </c>
      <c r="Z566" s="94" t="str">
        <f t="shared" si="336"/>
        <v/>
      </c>
      <c r="AA566" s="94" t="str">
        <f t="shared" si="326"/>
        <v/>
      </c>
      <c r="AB566" s="94" t="str">
        <f t="shared" si="327"/>
        <v/>
      </c>
      <c r="AC566" s="94" t="str">
        <f t="shared" si="328"/>
        <v/>
      </c>
      <c r="AD566" s="92" t="str">
        <f t="shared" si="329"/>
        <v/>
      </c>
    </row>
    <row r="567" spans="1:30" x14ac:dyDescent="0.25">
      <c r="A567" s="92" t="str">
        <f t="shared" si="306"/>
        <v/>
      </c>
      <c r="B567" s="51">
        <v>1</v>
      </c>
      <c r="C567" s="52" t="s">
        <v>784</v>
      </c>
      <c r="D567" s="94" t="str">
        <f t="shared" si="330"/>
        <v/>
      </c>
      <c r="E567" s="94" t="str">
        <f t="shared" si="307"/>
        <v/>
      </c>
      <c r="F567" s="94" t="str">
        <f t="shared" si="308"/>
        <v/>
      </c>
      <c r="G567" s="94" t="str">
        <f t="shared" si="309"/>
        <v/>
      </c>
      <c r="H567" s="94" t="str">
        <f t="shared" si="310"/>
        <v/>
      </c>
      <c r="I567" s="94" t="str">
        <f t="shared" si="311"/>
        <v/>
      </c>
      <c r="J567" s="94" t="str">
        <f t="shared" si="312"/>
        <v/>
      </c>
      <c r="K567" s="94" t="str">
        <f t="shared" si="313"/>
        <v/>
      </c>
      <c r="L567" s="94" t="str">
        <f t="shared" si="314"/>
        <v/>
      </c>
      <c r="M567" s="94" t="str">
        <f t="shared" si="315"/>
        <v/>
      </c>
      <c r="N567" s="94" t="str">
        <f t="shared" si="316"/>
        <v/>
      </c>
      <c r="O567" s="94" t="str">
        <f t="shared" si="334"/>
        <v/>
      </c>
      <c r="P567" s="94" t="str">
        <f t="shared" si="317"/>
        <v/>
      </c>
      <c r="Q567" s="94" t="str">
        <f t="shared" si="318"/>
        <v/>
      </c>
      <c r="R567" s="94" t="str">
        <f t="shared" si="319"/>
        <v/>
      </c>
      <c r="S567" s="94" t="str">
        <f t="shared" si="320"/>
        <v/>
      </c>
      <c r="T567" s="94" t="str">
        <f t="shared" si="321"/>
        <v/>
      </c>
      <c r="U567" s="94" t="str">
        <f t="shared" si="322"/>
        <v/>
      </c>
      <c r="V567" s="94" t="str">
        <f t="shared" si="323"/>
        <v/>
      </c>
      <c r="W567" s="94" t="str">
        <f t="shared" si="335"/>
        <v/>
      </c>
      <c r="X567" s="94" t="str">
        <f t="shared" si="324"/>
        <v/>
      </c>
      <c r="Y567" s="94" t="str">
        <f t="shared" si="325"/>
        <v/>
      </c>
      <c r="Z567" s="94" t="str">
        <f t="shared" si="336"/>
        <v/>
      </c>
      <c r="AA567" s="94" t="str">
        <f t="shared" si="326"/>
        <v/>
      </c>
      <c r="AB567" s="94" t="str">
        <f t="shared" si="327"/>
        <v/>
      </c>
      <c r="AC567" s="94" t="str">
        <f t="shared" si="328"/>
        <v/>
      </c>
      <c r="AD567" s="92" t="str">
        <f t="shared" si="329"/>
        <v/>
      </c>
    </row>
    <row r="568" spans="1:30" x14ac:dyDescent="0.25">
      <c r="A568" s="92" t="str">
        <f t="shared" si="306"/>
        <v/>
      </c>
      <c r="B568" s="51">
        <v>1</v>
      </c>
      <c r="C568" s="52" t="s">
        <v>784</v>
      </c>
      <c r="D568" s="94" t="str">
        <f t="shared" si="330"/>
        <v/>
      </c>
      <c r="E568" s="94" t="str">
        <f t="shared" si="307"/>
        <v/>
      </c>
      <c r="F568" s="94" t="str">
        <f t="shared" si="308"/>
        <v/>
      </c>
      <c r="G568" s="94" t="str">
        <f t="shared" si="309"/>
        <v/>
      </c>
      <c r="H568" s="94" t="str">
        <f t="shared" si="310"/>
        <v/>
      </c>
      <c r="I568" s="94" t="str">
        <f t="shared" si="311"/>
        <v/>
      </c>
      <c r="J568" s="94" t="str">
        <f t="shared" si="312"/>
        <v/>
      </c>
      <c r="K568" s="94" t="str">
        <f t="shared" si="313"/>
        <v/>
      </c>
      <c r="L568" s="94" t="str">
        <f t="shared" si="314"/>
        <v/>
      </c>
      <c r="M568" s="94" t="str">
        <f t="shared" si="315"/>
        <v/>
      </c>
      <c r="N568" s="94" t="str">
        <f t="shared" si="316"/>
        <v/>
      </c>
      <c r="O568" s="94" t="str">
        <f t="shared" si="334"/>
        <v/>
      </c>
      <c r="P568" s="94" t="str">
        <f t="shared" si="317"/>
        <v/>
      </c>
      <c r="Q568" s="94" t="str">
        <f t="shared" si="318"/>
        <v/>
      </c>
      <c r="R568" s="94" t="str">
        <f t="shared" si="319"/>
        <v/>
      </c>
      <c r="S568" s="94" t="str">
        <f t="shared" si="320"/>
        <v/>
      </c>
      <c r="T568" s="94" t="str">
        <f t="shared" si="321"/>
        <v/>
      </c>
      <c r="U568" s="94" t="str">
        <f t="shared" si="322"/>
        <v/>
      </c>
      <c r="V568" s="94" t="str">
        <f t="shared" si="323"/>
        <v/>
      </c>
      <c r="W568" s="94" t="str">
        <f t="shared" si="335"/>
        <v/>
      </c>
      <c r="X568" s="94" t="str">
        <f t="shared" si="324"/>
        <v/>
      </c>
      <c r="Y568" s="94" t="str">
        <f t="shared" si="325"/>
        <v/>
      </c>
      <c r="Z568" s="94" t="str">
        <f t="shared" si="336"/>
        <v/>
      </c>
      <c r="AA568" s="94" t="str">
        <f t="shared" si="326"/>
        <v/>
      </c>
      <c r="AB568" s="94" t="str">
        <f t="shared" si="327"/>
        <v/>
      </c>
      <c r="AC568" s="94" t="str">
        <f t="shared" si="328"/>
        <v/>
      </c>
      <c r="AD568" s="92" t="str">
        <f t="shared" si="329"/>
        <v/>
      </c>
    </row>
    <row r="569" spans="1:30" x14ac:dyDescent="0.25">
      <c r="A569" s="92" t="str">
        <f t="shared" si="306"/>
        <v/>
      </c>
      <c r="B569" s="51">
        <v>1</v>
      </c>
      <c r="C569" s="52" t="s">
        <v>784</v>
      </c>
      <c r="D569" s="94" t="str">
        <f t="shared" si="330"/>
        <v/>
      </c>
      <c r="E569" s="94" t="str">
        <f t="shared" si="307"/>
        <v/>
      </c>
      <c r="F569" s="94" t="str">
        <f t="shared" si="308"/>
        <v/>
      </c>
      <c r="G569" s="94" t="str">
        <f t="shared" si="309"/>
        <v/>
      </c>
      <c r="H569" s="94" t="str">
        <f t="shared" si="310"/>
        <v/>
      </c>
      <c r="I569" s="94" t="str">
        <f t="shared" si="311"/>
        <v/>
      </c>
      <c r="J569" s="94" t="str">
        <f t="shared" si="312"/>
        <v/>
      </c>
      <c r="K569" s="94" t="str">
        <f t="shared" si="313"/>
        <v/>
      </c>
      <c r="L569" s="94" t="str">
        <f t="shared" si="314"/>
        <v/>
      </c>
      <c r="M569" s="94" t="str">
        <f t="shared" si="315"/>
        <v/>
      </c>
      <c r="N569" s="94" t="str">
        <f t="shared" si="316"/>
        <v/>
      </c>
      <c r="O569" s="94" t="str">
        <f t="shared" si="334"/>
        <v/>
      </c>
      <c r="P569" s="94" t="str">
        <f t="shared" si="317"/>
        <v/>
      </c>
      <c r="Q569" s="94" t="str">
        <f t="shared" si="318"/>
        <v/>
      </c>
      <c r="R569" s="94" t="str">
        <f t="shared" si="319"/>
        <v/>
      </c>
      <c r="S569" s="94" t="str">
        <f t="shared" si="320"/>
        <v/>
      </c>
      <c r="T569" s="94" t="str">
        <f t="shared" si="321"/>
        <v/>
      </c>
      <c r="U569" s="94" t="str">
        <f t="shared" si="322"/>
        <v/>
      </c>
      <c r="V569" s="94" t="str">
        <f t="shared" si="323"/>
        <v/>
      </c>
      <c r="W569" s="94" t="str">
        <f t="shared" si="335"/>
        <v/>
      </c>
      <c r="X569" s="94" t="str">
        <f t="shared" si="324"/>
        <v/>
      </c>
      <c r="Y569" s="94" t="str">
        <f t="shared" si="325"/>
        <v/>
      </c>
      <c r="Z569" s="94" t="str">
        <f t="shared" si="336"/>
        <v/>
      </c>
      <c r="AA569" s="94" t="str">
        <f t="shared" si="326"/>
        <v/>
      </c>
      <c r="AB569" s="94" t="str">
        <f t="shared" si="327"/>
        <v/>
      </c>
      <c r="AC569" s="94" t="str">
        <f t="shared" si="328"/>
        <v/>
      </c>
      <c r="AD569" s="92" t="str">
        <f t="shared" si="329"/>
        <v/>
      </c>
    </row>
    <row r="570" spans="1:30" x14ac:dyDescent="0.25">
      <c r="A570" s="92" t="str">
        <f t="shared" si="306"/>
        <v/>
      </c>
      <c r="B570" s="51">
        <v>1</v>
      </c>
      <c r="C570" s="52" t="s">
        <v>784</v>
      </c>
      <c r="D570" s="94" t="str">
        <f t="shared" si="330"/>
        <v/>
      </c>
      <c r="E570" s="94" t="str">
        <f t="shared" si="307"/>
        <v/>
      </c>
      <c r="F570" s="94" t="str">
        <f t="shared" si="308"/>
        <v/>
      </c>
      <c r="G570" s="94" t="str">
        <f t="shared" si="309"/>
        <v/>
      </c>
      <c r="H570" s="94" t="str">
        <f t="shared" si="310"/>
        <v/>
      </c>
      <c r="I570" s="94" t="str">
        <f t="shared" si="311"/>
        <v/>
      </c>
      <c r="J570" s="94" t="str">
        <f t="shared" si="312"/>
        <v/>
      </c>
      <c r="K570" s="94" t="str">
        <f t="shared" si="313"/>
        <v/>
      </c>
      <c r="L570" s="94" t="str">
        <f t="shared" si="314"/>
        <v/>
      </c>
      <c r="M570" s="94" t="str">
        <f t="shared" si="315"/>
        <v/>
      </c>
      <c r="N570" s="94" t="str">
        <f t="shared" si="316"/>
        <v/>
      </c>
      <c r="O570" s="94" t="str">
        <f t="shared" si="334"/>
        <v/>
      </c>
      <c r="P570" s="94" t="str">
        <f t="shared" si="317"/>
        <v/>
      </c>
      <c r="Q570" s="94" t="str">
        <f t="shared" si="318"/>
        <v/>
      </c>
      <c r="R570" s="94" t="str">
        <f t="shared" si="319"/>
        <v/>
      </c>
      <c r="S570" s="94" t="str">
        <f t="shared" si="320"/>
        <v/>
      </c>
      <c r="T570" s="94" t="str">
        <f t="shared" si="321"/>
        <v/>
      </c>
      <c r="U570" s="94" t="str">
        <f t="shared" si="322"/>
        <v/>
      </c>
      <c r="V570" s="94" t="str">
        <f t="shared" si="323"/>
        <v/>
      </c>
      <c r="W570" s="94" t="str">
        <f t="shared" si="335"/>
        <v/>
      </c>
      <c r="X570" s="94" t="str">
        <f t="shared" si="324"/>
        <v/>
      </c>
      <c r="Y570" s="94" t="str">
        <f t="shared" si="325"/>
        <v/>
      </c>
      <c r="Z570" s="94" t="str">
        <f t="shared" si="336"/>
        <v/>
      </c>
      <c r="AA570" s="94" t="str">
        <f t="shared" si="326"/>
        <v/>
      </c>
      <c r="AB570" s="94" t="str">
        <f t="shared" si="327"/>
        <v/>
      </c>
      <c r="AC570" s="94" t="str">
        <f t="shared" si="328"/>
        <v/>
      </c>
      <c r="AD570" s="92" t="str">
        <f t="shared" si="329"/>
        <v/>
      </c>
    </row>
    <row r="571" spans="1:30" x14ac:dyDescent="0.25">
      <c r="A571" s="92" t="str">
        <f t="shared" si="306"/>
        <v/>
      </c>
      <c r="B571" s="51">
        <v>1</v>
      </c>
      <c r="C571" s="52" t="s">
        <v>784</v>
      </c>
      <c r="D571" s="94" t="str">
        <f t="shared" si="330"/>
        <v/>
      </c>
      <c r="E571" s="94" t="str">
        <f t="shared" si="307"/>
        <v/>
      </c>
      <c r="F571" s="94" t="str">
        <f t="shared" si="308"/>
        <v/>
      </c>
      <c r="G571" s="94" t="str">
        <f t="shared" si="309"/>
        <v/>
      </c>
      <c r="H571" s="94" t="str">
        <f t="shared" si="310"/>
        <v/>
      </c>
      <c r="I571" s="94" t="str">
        <f t="shared" si="311"/>
        <v/>
      </c>
      <c r="J571" s="94" t="str">
        <f t="shared" si="312"/>
        <v/>
      </c>
      <c r="K571" s="94" t="str">
        <f t="shared" si="313"/>
        <v/>
      </c>
      <c r="L571" s="94" t="str">
        <f t="shared" si="314"/>
        <v/>
      </c>
      <c r="M571" s="94" t="str">
        <f t="shared" si="315"/>
        <v/>
      </c>
      <c r="N571" s="94" t="str">
        <f t="shared" si="316"/>
        <v/>
      </c>
      <c r="O571" s="94" t="str">
        <f t="shared" si="334"/>
        <v/>
      </c>
      <c r="P571" s="94" t="str">
        <f t="shared" si="317"/>
        <v/>
      </c>
      <c r="Q571" s="94" t="str">
        <f t="shared" si="318"/>
        <v/>
      </c>
      <c r="R571" s="94" t="str">
        <f t="shared" si="319"/>
        <v/>
      </c>
      <c r="S571" s="94" t="str">
        <f t="shared" si="320"/>
        <v/>
      </c>
      <c r="T571" s="94" t="str">
        <f t="shared" si="321"/>
        <v/>
      </c>
      <c r="U571" s="94" t="str">
        <f t="shared" si="322"/>
        <v/>
      </c>
      <c r="V571" s="94" t="str">
        <f t="shared" si="323"/>
        <v/>
      </c>
      <c r="W571" s="94" t="str">
        <f t="shared" si="335"/>
        <v/>
      </c>
      <c r="X571" s="94" t="str">
        <f t="shared" si="324"/>
        <v/>
      </c>
      <c r="Y571" s="94" t="str">
        <f t="shared" si="325"/>
        <v/>
      </c>
      <c r="Z571" s="94" t="str">
        <f t="shared" si="336"/>
        <v/>
      </c>
      <c r="AA571" s="94" t="str">
        <f t="shared" si="326"/>
        <v/>
      </c>
      <c r="AB571" s="94" t="str">
        <f t="shared" si="327"/>
        <v/>
      </c>
      <c r="AC571" s="94" t="str">
        <f t="shared" si="328"/>
        <v/>
      </c>
      <c r="AD571" s="92" t="str">
        <f t="shared" si="329"/>
        <v/>
      </c>
    </row>
    <row r="572" spans="1:30" x14ac:dyDescent="0.25">
      <c r="A572" s="92" t="str">
        <f t="shared" si="306"/>
        <v/>
      </c>
      <c r="B572" s="51">
        <v>1</v>
      </c>
      <c r="C572" s="52" t="s">
        <v>784</v>
      </c>
      <c r="D572" s="94" t="str">
        <f t="shared" si="330"/>
        <v/>
      </c>
      <c r="E572" s="94" t="str">
        <f t="shared" si="307"/>
        <v/>
      </c>
      <c r="F572" s="94" t="str">
        <f t="shared" si="308"/>
        <v/>
      </c>
      <c r="G572" s="94" t="str">
        <f t="shared" si="309"/>
        <v/>
      </c>
      <c r="H572" s="94" t="str">
        <f t="shared" si="310"/>
        <v/>
      </c>
      <c r="I572" s="94" t="str">
        <f t="shared" si="311"/>
        <v/>
      </c>
      <c r="J572" s="94" t="str">
        <f t="shared" si="312"/>
        <v/>
      </c>
      <c r="K572" s="94" t="str">
        <f t="shared" si="313"/>
        <v/>
      </c>
      <c r="L572" s="94" t="str">
        <f t="shared" si="314"/>
        <v/>
      </c>
      <c r="M572" s="94" t="str">
        <f t="shared" si="315"/>
        <v/>
      </c>
      <c r="N572" s="94" t="str">
        <f t="shared" si="316"/>
        <v/>
      </c>
      <c r="O572" s="94" t="str">
        <f t="shared" si="334"/>
        <v/>
      </c>
      <c r="P572" s="94" t="str">
        <f t="shared" si="317"/>
        <v/>
      </c>
      <c r="Q572" s="94" t="str">
        <f t="shared" si="318"/>
        <v/>
      </c>
      <c r="R572" s="94" t="str">
        <f t="shared" si="319"/>
        <v/>
      </c>
      <c r="S572" s="94" t="str">
        <f t="shared" si="320"/>
        <v/>
      </c>
      <c r="T572" s="94" t="str">
        <f t="shared" si="321"/>
        <v/>
      </c>
      <c r="U572" s="94" t="str">
        <f t="shared" si="322"/>
        <v/>
      </c>
      <c r="V572" s="94" t="str">
        <f t="shared" si="323"/>
        <v/>
      </c>
      <c r="W572" s="94" t="str">
        <f t="shared" si="335"/>
        <v/>
      </c>
      <c r="X572" s="94" t="str">
        <f t="shared" si="324"/>
        <v/>
      </c>
      <c r="Y572" s="94" t="str">
        <f t="shared" si="325"/>
        <v/>
      </c>
      <c r="Z572" s="94" t="str">
        <f t="shared" si="336"/>
        <v/>
      </c>
      <c r="AA572" s="94" t="str">
        <f t="shared" si="326"/>
        <v/>
      </c>
      <c r="AB572" s="94" t="str">
        <f t="shared" si="327"/>
        <v/>
      </c>
      <c r="AC572" s="94" t="str">
        <f t="shared" si="328"/>
        <v/>
      </c>
      <c r="AD572" s="92" t="str">
        <f t="shared" si="329"/>
        <v/>
      </c>
    </row>
    <row r="573" spans="1:30" x14ac:dyDescent="0.25">
      <c r="A573" s="92" t="str">
        <f t="shared" si="306"/>
        <v/>
      </c>
      <c r="B573" s="51">
        <v>1</v>
      </c>
      <c r="C573" s="52" t="s">
        <v>784</v>
      </c>
      <c r="D573" s="94" t="str">
        <f t="shared" si="330"/>
        <v/>
      </c>
      <c r="E573" s="94" t="str">
        <f t="shared" si="307"/>
        <v/>
      </c>
      <c r="F573" s="94" t="str">
        <f t="shared" si="308"/>
        <v/>
      </c>
      <c r="G573" s="94" t="str">
        <f t="shared" si="309"/>
        <v/>
      </c>
      <c r="H573" s="94" t="str">
        <f t="shared" si="310"/>
        <v/>
      </c>
      <c r="I573" s="94" t="str">
        <f t="shared" si="311"/>
        <v/>
      </c>
      <c r="J573" s="94" t="str">
        <f t="shared" si="312"/>
        <v/>
      </c>
      <c r="K573" s="94" t="str">
        <f t="shared" si="313"/>
        <v/>
      </c>
      <c r="L573" s="94" t="str">
        <f t="shared" si="314"/>
        <v/>
      </c>
      <c r="M573" s="94" t="str">
        <f t="shared" si="315"/>
        <v/>
      </c>
      <c r="N573" s="94" t="str">
        <f t="shared" si="316"/>
        <v/>
      </c>
      <c r="O573" s="94" t="str">
        <f t="shared" si="334"/>
        <v/>
      </c>
      <c r="P573" s="94" t="str">
        <f t="shared" si="317"/>
        <v/>
      </c>
      <c r="Q573" s="94" t="str">
        <f t="shared" si="318"/>
        <v/>
      </c>
      <c r="R573" s="94" t="str">
        <f t="shared" si="319"/>
        <v/>
      </c>
      <c r="S573" s="94" t="str">
        <f t="shared" si="320"/>
        <v/>
      </c>
      <c r="T573" s="94" t="str">
        <f t="shared" si="321"/>
        <v/>
      </c>
      <c r="U573" s="94" t="str">
        <f t="shared" si="322"/>
        <v/>
      </c>
      <c r="V573" s="94" t="str">
        <f t="shared" si="323"/>
        <v/>
      </c>
      <c r="W573" s="94" t="str">
        <f t="shared" si="335"/>
        <v/>
      </c>
      <c r="X573" s="94" t="str">
        <f t="shared" si="324"/>
        <v/>
      </c>
      <c r="Y573" s="94" t="str">
        <f t="shared" si="325"/>
        <v/>
      </c>
      <c r="Z573" s="94" t="str">
        <f t="shared" si="336"/>
        <v/>
      </c>
      <c r="AA573" s="94" t="str">
        <f t="shared" si="326"/>
        <v/>
      </c>
      <c r="AB573" s="94" t="str">
        <f t="shared" si="327"/>
        <v/>
      </c>
      <c r="AC573" s="94" t="str">
        <f t="shared" si="328"/>
        <v/>
      </c>
      <c r="AD573" s="92" t="str">
        <f t="shared" si="329"/>
        <v/>
      </c>
    </row>
    <row r="574" spans="1:30" x14ac:dyDescent="0.25">
      <c r="A574" s="92" t="str">
        <f t="shared" si="306"/>
        <v/>
      </c>
      <c r="B574" s="51">
        <v>1</v>
      </c>
      <c r="C574" s="52" t="s">
        <v>784</v>
      </c>
      <c r="D574" s="94" t="str">
        <f t="shared" si="330"/>
        <v/>
      </c>
      <c r="E574" s="94" t="str">
        <f t="shared" si="307"/>
        <v/>
      </c>
      <c r="F574" s="94" t="str">
        <f t="shared" si="308"/>
        <v/>
      </c>
      <c r="G574" s="94" t="str">
        <f t="shared" si="309"/>
        <v/>
      </c>
      <c r="H574" s="94" t="str">
        <f t="shared" si="310"/>
        <v/>
      </c>
      <c r="I574" s="94" t="str">
        <f t="shared" si="311"/>
        <v/>
      </c>
      <c r="J574" s="94" t="str">
        <f t="shared" si="312"/>
        <v/>
      </c>
      <c r="K574" s="94" t="str">
        <f t="shared" si="313"/>
        <v/>
      </c>
      <c r="L574" s="94" t="str">
        <f t="shared" si="314"/>
        <v/>
      </c>
      <c r="M574" s="94" t="str">
        <f t="shared" si="315"/>
        <v/>
      </c>
      <c r="N574" s="94" t="str">
        <f t="shared" si="316"/>
        <v/>
      </c>
      <c r="O574" s="94" t="str">
        <f t="shared" si="334"/>
        <v/>
      </c>
      <c r="P574" s="94" t="str">
        <f t="shared" si="317"/>
        <v/>
      </c>
      <c r="Q574" s="94" t="str">
        <f t="shared" si="318"/>
        <v/>
      </c>
      <c r="R574" s="94" t="str">
        <f t="shared" si="319"/>
        <v/>
      </c>
      <c r="S574" s="94" t="str">
        <f t="shared" si="320"/>
        <v/>
      </c>
      <c r="T574" s="94" t="str">
        <f t="shared" si="321"/>
        <v/>
      </c>
      <c r="U574" s="94" t="str">
        <f t="shared" si="322"/>
        <v/>
      </c>
      <c r="V574" s="94" t="str">
        <f t="shared" si="323"/>
        <v/>
      </c>
      <c r="W574" s="94" t="str">
        <f t="shared" si="335"/>
        <v/>
      </c>
      <c r="X574" s="94" t="str">
        <f t="shared" si="324"/>
        <v/>
      </c>
      <c r="Y574" s="94" t="str">
        <f t="shared" si="325"/>
        <v/>
      </c>
      <c r="Z574" s="94" t="str">
        <f t="shared" si="336"/>
        <v/>
      </c>
      <c r="AA574" s="94" t="str">
        <f t="shared" si="326"/>
        <v/>
      </c>
      <c r="AB574" s="94" t="str">
        <f t="shared" si="327"/>
        <v/>
      </c>
      <c r="AC574" s="94" t="str">
        <f t="shared" si="328"/>
        <v/>
      </c>
      <c r="AD574" s="92" t="str">
        <f t="shared" si="329"/>
        <v/>
      </c>
    </row>
    <row r="575" spans="1:30" x14ac:dyDescent="0.25">
      <c r="A575" s="92" t="str">
        <f t="shared" si="306"/>
        <v/>
      </c>
      <c r="B575" s="51">
        <v>1</v>
      </c>
      <c r="C575" s="52" t="s">
        <v>784</v>
      </c>
      <c r="D575" s="94" t="str">
        <f t="shared" si="330"/>
        <v/>
      </c>
      <c r="E575" s="94" t="str">
        <f t="shared" si="307"/>
        <v/>
      </c>
      <c r="F575" s="94" t="str">
        <f t="shared" si="308"/>
        <v/>
      </c>
      <c r="G575" s="94" t="str">
        <f t="shared" si="309"/>
        <v/>
      </c>
      <c r="H575" s="94" t="str">
        <f t="shared" si="310"/>
        <v/>
      </c>
      <c r="I575" s="94" t="str">
        <f t="shared" si="311"/>
        <v/>
      </c>
      <c r="J575" s="94" t="str">
        <f t="shared" si="312"/>
        <v/>
      </c>
      <c r="K575" s="94" t="str">
        <f t="shared" si="313"/>
        <v/>
      </c>
      <c r="L575" s="94" t="str">
        <f t="shared" si="314"/>
        <v/>
      </c>
      <c r="M575" s="94" t="str">
        <f t="shared" si="315"/>
        <v/>
      </c>
      <c r="N575" s="94" t="str">
        <f t="shared" si="316"/>
        <v/>
      </c>
      <c r="O575" s="94" t="str">
        <f t="shared" si="334"/>
        <v/>
      </c>
      <c r="P575" s="94" t="str">
        <f t="shared" si="317"/>
        <v/>
      </c>
      <c r="Q575" s="94" t="str">
        <f t="shared" si="318"/>
        <v/>
      </c>
      <c r="R575" s="94" t="str">
        <f t="shared" si="319"/>
        <v/>
      </c>
      <c r="S575" s="94" t="str">
        <f t="shared" si="320"/>
        <v/>
      </c>
      <c r="T575" s="94" t="str">
        <f t="shared" si="321"/>
        <v/>
      </c>
      <c r="U575" s="94" t="str">
        <f t="shared" si="322"/>
        <v/>
      </c>
      <c r="V575" s="94" t="str">
        <f t="shared" si="323"/>
        <v/>
      </c>
      <c r="W575" s="94" t="str">
        <f t="shared" si="335"/>
        <v/>
      </c>
      <c r="X575" s="94" t="str">
        <f t="shared" si="324"/>
        <v/>
      </c>
      <c r="Y575" s="94" t="str">
        <f t="shared" si="325"/>
        <v/>
      </c>
      <c r="Z575" s="94" t="str">
        <f t="shared" si="336"/>
        <v/>
      </c>
      <c r="AA575" s="94" t="str">
        <f t="shared" si="326"/>
        <v/>
      </c>
      <c r="AB575" s="94" t="str">
        <f t="shared" si="327"/>
        <v/>
      </c>
      <c r="AC575" s="94" t="str">
        <f t="shared" si="328"/>
        <v/>
      </c>
      <c r="AD575" s="92" t="str">
        <f t="shared" si="329"/>
        <v/>
      </c>
    </row>
    <row r="576" spans="1:30" x14ac:dyDescent="0.25">
      <c r="A576" s="92" t="str">
        <f t="shared" si="306"/>
        <v/>
      </c>
      <c r="B576" s="51">
        <v>1</v>
      </c>
      <c r="C576" s="52" t="s">
        <v>784</v>
      </c>
      <c r="D576" s="94" t="str">
        <f t="shared" si="330"/>
        <v/>
      </c>
      <c r="E576" s="94" t="str">
        <f t="shared" si="307"/>
        <v/>
      </c>
      <c r="F576" s="94" t="str">
        <f t="shared" si="308"/>
        <v/>
      </c>
      <c r="G576" s="94" t="str">
        <f t="shared" si="309"/>
        <v/>
      </c>
      <c r="H576" s="94" t="str">
        <f t="shared" si="310"/>
        <v/>
      </c>
      <c r="I576" s="94" t="str">
        <f t="shared" si="311"/>
        <v/>
      </c>
      <c r="J576" s="94" t="str">
        <f t="shared" si="312"/>
        <v/>
      </c>
      <c r="K576" s="94" t="str">
        <f t="shared" si="313"/>
        <v/>
      </c>
      <c r="L576" s="94" t="str">
        <f t="shared" si="314"/>
        <v/>
      </c>
      <c r="M576" s="94" t="str">
        <f t="shared" si="315"/>
        <v/>
      </c>
      <c r="N576" s="94" t="str">
        <f t="shared" si="316"/>
        <v/>
      </c>
      <c r="O576" s="94" t="str">
        <f t="shared" si="334"/>
        <v/>
      </c>
      <c r="P576" s="94" t="str">
        <f t="shared" si="317"/>
        <v/>
      </c>
      <c r="Q576" s="94" t="str">
        <f t="shared" si="318"/>
        <v/>
      </c>
      <c r="R576" s="94" t="str">
        <f t="shared" si="319"/>
        <v/>
      </c>
      <c r="S576" s="94" t="str">
        <f t="shared" si="320"/>
        <v/>
      </c>
      <c r="T576" s="94" t="str">
        <f t="shared" si="321"/>
        <v/>
      </c>
      <c r="U576" s="94" t="str">
        <f t="shared" si="322"/>
        <v/>
      </c>
      <c r="V576" s="94" t="str">
        <f t="shared" si="323"/>
        <v/>
      </c>
      <c r="W576" s="94" t="str">
        <f t="shared" si="335"/>
        <v/>
      </c>
      <c r="X576" s="94" t="str">
        <f t="shared" si="324"/>
        <v/>
      </c>
      <c r="Y576" s="94" t="str">
        <f t="shared" si="325"/>
        <v/>
      </c>
      <c r="Z576" s="94" t="str">
        <f t="shared" si="336"/>
        <v/>
      </c>
      <c r="AA576" s="94" t="str">
        <f t="shared" si="326"/>
        <v/>
      </c>
      <c r="AB576" s="94" t="str">
        <f t="shared" si="327"/>
        <v/>
      </c>
      <c r="AC576" s="94" t="str">
        <f t="shared" si="328"/>
        <v/>
      </c>
      <c r="AD576" s="92" t="str">
        <f t="shared" si="329"/>
        <v/>
      </c>
    </row>
    <row r="577" spans="1:30" x14ac:dyDescent="0.25">
      <c r="A577" s="92" t="str">
        <f t="shared" si="306"/>
        <v/>
      </c>
      <c r="B577" s="51">
        <v>1</v>
      </c>
      <c r="C577" s="52" t="s">
        <v>784</v>
      </c>
      <c r="D577" s="94" t="str">
        <f t="shared" si="330"/>
        <v/>
      </c>
      <c r="E577" s="94" t="str">
        <f t="shared" si="307"/>
        <v/>
      </c>
      <c r="F577" s="94" t="str">
        <f t="shared" si="308"/>
        <v/>
      </c>
      <c r="G577" s="94" t="str">
        <f t="shared" si="309"/>
        <v/>
      </c>
      <c r="H577" s="94" t="str">
        <f t="shared" si="310"/>
        <v/>
      </c>
      <c r="I577" s="94" t="str">
        <f t="shared" si="311"/>
        <v/>
      </c>
      <c r="J577" s="94" t="str">
        <f t="shared" si="312"/>
        <v/>
      </c>
      <c r="K577" s="94" t="str">
        <f t="shared" si="313"/>
        <v/>
      </c>
      <c r="L577" s="94" t="str">
        <f t="shared" si="314"/>
        <v/>
      </c>
      <c r="M577" s="94" t="str">
        <f t="shared" si="315"/>
        <v/>
      </c>
      <c r="N577" s="94" t="str">
        <f t="shared" si="316"/>
        <v/>
      </c>
      <c r="O577" s="94" t="str">
        <f t="shared" si="334"/>
        <v/>
      </c>
      <c r="P577" s="94" t="str">
        <f t="shared" si="317"/>
        <v/>
      </c>
      <c r="Q577" s="94" t="str">
        <f t="shared" si="318"/>
        <v/>
      </c>
      <c r="R577" s="94" t="str">
        <f t="shared" si="319"/>
        <v/>
      </c>
      <c r="S577" s="94" t="str">
        <f t="shared" si="320"/>
        <v/>
      </c>
      <c r="T577" s="94" t="str">
        <f t="shared" si="321"/>
        <v/>
      </c>
      <c r="U577" s="94" t="str">
        <f t="shared" si="322"/>
        <v/>
      </c>
      <c r="V577" s="94" t="str">
        <f t="shared" si="323"/>
        <v/>
      </c>
      <c r="W577" s="94" t="str">
        <f t="shared" si="335"/>
        <v/>
      </c>
      <c r="X577" s="94" t="str">
        <f t="shared" si="324"/>
        <v/>
      </c>
      <c r="Y577" s="94" t="str">
        <f t="shared" si="325"/>
        <v/>
      </c>
      <c r="Z577" s="94" t="str">
        <f t="shared" si="336"/>
        <v/>
      </c>
      <c r="AA577" s="94" t="str">
        <f t="shared" si="326"/>
        <v/>
      </c>
      <c r="AB577" s="94" t="str">
        <f t="shared" si="327"/>
        <v/>
      </c>
      <c r="AC577" s="94" t="str">
        <f t="shared" si="328"/>
        <v/>
      </c>
      <c r="AD577" s="92" t="str">
        <f t="shared" si="329"/>
        <v/>
      </c>
    </row>
    <row r="578" spans="1:30" x14ac:dyDescent="0.25">
      <c r="A578" s="92" t="str">
        <f t="shared" ref="A578:A600" si="337">IF(AD578&lt;&gt;"",RANK(AD578,AD:AD),"")</f>
        <v/>
      </c>
      <c r="B578" s="51">
        <v>1</v>
      </c>
      <c r="C578" s="52" t="s">
        <v>784</v>
      </c>
      <c r="D578" s="94" t="str">
        <f t="shared" si="330"/>
        <v/>
      </c>
      <c r="E578" s="94" t="str">
        <f t="shared" ref="E578:E600" si="338">IFERROR(VLOOKUP($B578,_1aw2,2,FALSE),"")</f>
        <v/>
      </c>
      <c r="F578" s="94" t="str">
        <f t="shared" ref="F578:F600" si="339">IFERROR(VLOOKUP($B578,_1aw3,2,FALSE),"")</f>
        <v/>
      </c>
      <c r="G578" s="94" t="str">
        <f t="shared" ref="G578:G600" si="340">IFERROR(VLOOKUP($B578,_1aw4,2,FALSE),"")</f>
        <v/>
      </c>
      <c r="H578" s="94" t="str">
        <f t="shared" ref="H578:H600" si="341">IFERROR(VLOOKUP($B578,_1aw5,2,FALSE),"")</f>
        <v/>
      </c>
      <c r="I578" s="94" t="str">
        <f t="shared" ref="I578:I600" si="342">IFERROR(VLOOKUP($B578,_1aw6,2,FALSE),"")</f>
        <v/>
      </c>
      <c r="J578" s="94" t="str">
        <f t="shared" ref="J578:J600" si="343">IFERROR(VLOOKUP($B578,_1aw7,2,FALSE),"")</f>
        <v/>
      </c>
      <c r="K578" s="94" t="str">
        <f t="shared" ref="K578:K600" si="344">IFERROR(VLOOKUP($B578,_1aw8,2,FALSE),"")</f>
        <v/>
      </c>
      <c r="L578" s="94" t="str">
        <f t="shared" ref="L578:L600" si="345">IFERROR(VLOOKUP($B578,_1aw9,2,FALSE),"")</f>
        <v/>
      </c>
      <c r="M578" s="94" t="str">
        <f t="shared" ref="M578:M600" si="346">IFERROR(VLOOKUP($B578,_1aw10,2,FALSE),"")</f>
        <v/>
      </c>
      <c r="N578" s="94" t="str">
        <f t="shared" ref="N578:N600" si="347">IFERROR(VLOOKUP($B578,_1aw11,2,FALSE),"")</f>
        <v/>
      </c>
      <c r="O578" s="94" t="str">
        <f t="shared" si="334"/>
        <v/>
      </c>
      <c r="P578" s="94" t="str">
        <f t="shared" ref="P578:P600" si="348">IFERROR(VLOOKUP($B578,_1aw13,2,FALSE),"")</f>
        <v/>
      </c>
      <c r="Q578" s="94" t="str">
        <f t="shared" ref="Q578:Q600" si="349">IFERROR(VLOOKUP($B578,_1aw14,2,FALSE),"")</f>
        <v/>
      </c>
      <c r="R578" s="94" t="str">
        <f t="shared" ref="R578:R600" si="350">IFERROR(VLOOKUP($B578,_1aw15,2,FALSE),"")</f>
        <v/>
      </c>
      <c r="S578" s="94" t="str">
        <f t="shared" ref="S578:S600" si="351">IFERROR(VLOOKUP($B578,_1aw16,2,FALSE),"")</f>
        <v/>
      </c>
      <c r="T578" s="94" t="str">
        <f t="shared" ref="T578:T600" si="352">IFERROR(VLOOKUP($B578,_1aw17,2,FALSE),"")</f>
        <v/>
      </c>
      <c r="U578" s="94" t="str">
        <f t="shared" ref="U578:U600" si="353">IFERROR(VLOOKUP($B578,_1aw18,2,FALSE),"")</f>
        <v/>
      </c>
      <c r="V578" s="94" t="str">
        <f t="shared" ref="V578:V600" si="354">IFERROR(VLOOKUP($B578,_1aw19,2,FALSE),"")</f>
        <v/>
      </c>
      <c r="W578" s="94" t="str">
        <f t="shared" si="335"/>
        <v/>
      </c>
      <c r="X578" s="94" t="str">
        <f t="shared" ref="X578:X600" si="355">IFERROR(VLOOKUP($B578,_1aw21,2,FALSE),"")</f>
        <v/>
      </c>
      <c r="Y578" s="94" t="str">
        <f t="shared" ref="Y578:Y600" si="356">IFERROR(VLOOKUP($B578,_1aw22,2,FALSE),"")</f>
        <v/>
      </c>
      <c r="Z578" s="94" t="str">
        <f t="shared" si="336"/>
        <v/>
      </c>
      <c r="AA578" s="94" t="str">
        <f t="shared" ref="AA578:AA600" si="357">IFERROR(VLOOKUP($B578,_1aw24,2,FALSE),"")</f>
        <v/>
      </c>
      <c r="AB578" s="94" t="str">
        <f t="shared" ref="AB578:AB600" si="358">IFERROR(VLOOKUP($B578,_1aw25,2,FALSE),"")</f>
        <v/>
      </c>
      <c r="AC578" s="94" t="str">
        <f t="shared" ref="AC578:AC600" si="359">IFERROR(VLOOKUP($B578,_1aw26,2,FALSE),"")</f>
        <v/>
      </c>
      <c r="AD578" s="92" t="str">
        <f t="shared" ref="AD578:AD600" si="360">IF(COUNTIF(D578:AC578,"&gt;=0"),SUM(D578:AC578),"")</f>
        <v/>
      </c>
    </row>
    <row r="579" spans="1:30" x14ac:dyDescent="0.25">
      <c r="A579" s="92" t="str">
        <f t="shared" si="337"/>
        <v/>
      </c>
      <c r="B579" s="51">
        <v>1</v>
      </c>
      <c r="C579" s="52" t="s">
        <v>784</v>
      </c>
      <c r="D579" s="94" t="str">
        <f t="shared" si="330"/>
        <v/>
      </c>
      <c r="E579" s="94" t="str">
        <f t="shared" si="338"/>
        <v/>
      </c>
      <c r="F579" s="94" t="str">
        <f t="shared" si="339"/>
        <v/>
      </c>
      <c r="G579" s="94" t="str">
        <f t="shared" si="340"/>
        <v/>
      </c>
      <c r="H579" s="94" t="str">
        <f t="shared" si="341"/>
        <v/>
      </c>
      <c r="I579" s="94" t="str">
        <f t="shared" si="342"/>
        <v/>
      </c>
      <c r="J579" s="94" t="str">
        <f t="shared" si="343"/>
        <v/>
      </c>
      <c r="K579" s="94" t="str">
        <f t="shared" si="344"/>
        <v/>
      </c>
      <c r="L579" s="94" t="str">
        <f t="shared" si="345"/>
        <v/>
      </c>
      <c r="M579" s="94" t="str">
        <f t="shared" si="346"/>
        <v/>
      </c>
      <c r="N579" s="94" t="str">
        <f t="shared" si="347"/>
        <v/>
      </c>
      <c r="O579" s="94" t="str">
        <f t="shared" si="334"/>
        <v/>
      </c>
      <c r="P579" s="94" t="str">
        <f t="shared" si="348"/>
        <v/>
      </c>
      <c r="Q579" s="94" t="str">
        <f t="shared" si="349"/>
        <v/>
      </c>
      <c r="R579" s="94" t="str">
        <f t="shared" si="350"/>
        <v/>
      </c>
      <c r="S579" s="94" t="str">
        <f t="shared" si="351"/>
        <v/>
      </c>
      <c r="T579" s="94" t="str">
        <f t="shared" si="352"/>
        <v/>
      </c>
      <c r="U579" s="94" t="str">
        <f t="shared" si="353"/>
        <v/>
      </c>
      <c r="V579" s="94" t="str">
        <f t="shared" si="354"/>
        <v/>
      </c>
      <c r="W579" s="94" t="str">
        <f t="shared" si="335"/>
        <v/>
      </c>
      <c r="X579" s="94" t="str">
        <f t="shared" si="355"/>
        <v/>
      </c>
      <c r="Y579" s="94" t="str">
        <f t="shared" si="356"/>
        <v/>
      </c>
      <c r="Z579" s="94" t="str">
        <f t="shared" si="336"/>
        <v/>
      </c>
      <c r="AA579" s="94" t="str">
        <f t="shared" si="357"/>
        <v/>
      </c>
      <c r="AB579" s="94" t="str">
        <f t="shared" si="358"/>
        <v/>
      </c>
      <c r="AC579" s="94" t="str">
        <f t="shared" si="359"/>
        <v/>
      </c>
      <c r="AD579" s="92" t="str">
        <f t="shared" si="360"/>
        <v/>
      </c>
    </row>
    <row r="580" spans="1:30" x14ac:dyDescent="0.25">
      <c r="A580" s="92" t="str">
        <f t="shared" si="337"/>
        <v/>
      </c>
      <c r="B580" s="51">
        <v>1</v>
      </c>
      <c r="C580" s="52" t="s">
        <v>784</v>
      </c>
      <c r="D580" s="94" t="str">
        <f t="shared" si="330"/>
        <v/>
      </c>
      <c r="E580" s="94" t="str">
        <f t="shared" si="338"/>
        <v/>
      </c>
      <c r="F580" s="94" t="str">
        <f t="shared" si="339"/>
        <v/>
      </c>
      <c r="G580" s="94" t="str">
        <f t="shared" si="340"/>
        <v/>
      </c>
      <c r="H580" s="94" t="str">
        <f t="shared" si="341"/>
        <v/>
      </c>
      <c r="I580" s="94" t="str">
        <f t="shared" si="342"/>
        <v/>
      </c>
      <c r="J580" s="94" t="str">
        <f t="shared" si="343"/>
        <v/>
      </c>
      <c r="K580" s="94" t="str">
        <f t="shared" si="344"/>
        <v/>
      </c>
      <c r="L580" s="94" t="str">
        <f t="shared" si="345"/>
        <v/>
      </c>
      <c r="M580" s="94" t="str">
        <f t="shared" si="346"/>
        <v/>
      </c>
      <c r="N580" s="94" t="str">
        <f t="shared" si="347"/>
        <v/>
      </c>
      <c r="O580" s="94" t="str">
        <f t="shared" si="334"/>
        <v/>
      </c>
      <c r="P580" s="94" t="str">
        <f t="shared" si="348"/>
        <v/>
      </c>
      <c r="Q580" s="94" t="str">
        <f t="shared" si="349"/>
        <v/>
      </c>
      <c r="R580" s="94" t="str">
        <f t="shared" si="350"/>
        <v/>
      </c>
      <c r="S580" s="94" t="str">
        <f t="shared" si="351"/>
        <v/>
      </c>
      <c r="T580" s="94" t="str">
        <f t="shared" si="352"/>
        <v/>
      </c>
      <c r="U580" s="94" t="str">
        <f t="shared" si="353"/>
        <v/>
      </c>
      <c r="V580" s="94" t="str">
        <f t="shared" si="354"/>
        <v/>
      </c>
      <c r="W580" s="94" t="str">
        <f t="shared" si="335"/>
        <v/>
      </c>
      <c r="X580" s="94" t="str">
        <f t="shared" si="355"/>
        <v/>
      </c>
      <c r="Y580" s="94" t="str">
        <f t="shared" si="356"/>
        <v/>
      </c>
      <c r="Z580" s="94" t="str">
        <f t="shared" si="336"/>
        <v/>
      </c>
      <c r="AA580" s="94" t="str">
        <f t="shared" si="357"/>
        <v/>
      </c>
      <c r="AB580" s="94" t="str">
        <f t="shared" si="358"/>
        <v/>
      </c>
      <c r="AC580" s="94" t="str">
        <f t="shared" si="359"/>
        <v/>
      </c>
      <c r="AD580" s="92" t="str">
        <f t="shared" si="360"/>
        <v/>
      </c>
    </row>
    <row r="581" spans="1:30" x14ac:dyDescent="0.25">
      <c r="A581" s="92" t="str">
        <f t="shared" si="337"/>
        <v/>
      </c>
      <c r="B581" s="51">
        <v>1</v>
      </c>
      <c r="C581" s="52" t="s">
        <v>784</v>
      </c>
      <c r="D581" s="94" t="str">
        <f t="shared" si="330"/>
        <v/>
      </c>
      <c r="E581" s="94" t="str">
        <f t="shared" si="338"/>
        <v/>
      </c>
      <c r="F581" s="94" t="str">
        <f t="shared" si="339"/>
        <v/>
      </c>
      <c r="G581" s="94" t="str">
        <f t="shared" si="340"/>
        <v/>
      </c>
      <c r="H581" s="94" t="str">
        <f t="shared" si="341"/>
        <v/>
      </c>
      <c r="I581" s="94" t="str">
        <f t="shared" si="342"/>
        <v/>
      </c>
      <c r="J581" s="94" t="str">
        <f t="shared" si="343"/>
        <v/>
      </c>
      <c r="K581" s="94" t="str">
        <f t="shared" si="344"/>
        <v/>
      </c>
      <c r="L581" s="94" t="str">
        <f t="shared" si="345"/>
        <v/>
      </c>
      <c r="M581" s="94" t="str">
        <f t="shared" si="346"/>
        <v/>
      </c>
      <c r="N581" s="94" t="str">
        <f t="shared" si="347"/>
        <v/>
      </c>
      <c r="O581" s="94" t="str">
        <f t="shared" si="334"/>
        <v/>
      </c>
      <c r="P581" s="94" t="str">
        <f t="shared" si="348"/>
        <v/>
      </c>
      <c r="Q581" s="94" t="str">
        <f t="shared" si="349"/>
        <v/>
      </c>
      <c r="R581" s="94" t="str">
        <f t="shared" si="350"/>
        <v/>
      </c>
      <c r="S581" s="94" t="str">
        <f t="shared" si="351"/>
        <v/>
      </c>
      <c r="T581" s="94" t="str">
        <f t="shared" si="352"/>
        <v/>
      </c>
      <c r="U581" s="94" t="str">
        <f t="shared" si="353"/>
        <v/>
      </c>
      <c r="V581" s="94" t="str">
        <f t="shared" si="354"/>
        <v/>
      </c>
      <c r="W581" s="94" t="str">
        <f t="shared" si="335"/>
        <v/>
      </c>
      <c r="X581" s="94" t="str">
        <f t="shared" si="355"/>
        <v/>
      </c>
      <c r="Y581" s="94" t="str">
        <f t="shared" si="356"/>
        <v/>
      </c>
      <c r="Z581" s="94" t="str">
        <f t="shared" si="336"/>
        <v/>
      </c>
      <c r="AA581" s="94" t="str">
        <f t="shared" si="357"/>
        <v/>
      </c>
      <c r="AB581" s="94" t="str">
        <f t="shared" si="358"/>
        <v/>
      </c>
      <c r="AC581" s="94" t="str">
        <f t="shared" si="359"/>
        <v/>
      </c>
      <c r="AD581" s="92" t="str">
        <f t="shared" si="360"/>
        <v/>
      </c>
    </row>
    <row r="582" spans="1:30" x14ac:dyDescent="0.25">
      <c r="A582" s="92" t="str">
        <f t="shared" si="337"/>
        <v/>
      </c>
      <c r="B582" s="51">
        <v>1</v>
      </c>
      <c r="C582" s="52" t="s">
        <v>784</v>
      </c>
      <c r="D582" s="94" t="str">
        <f t="shared" si="330"/>
        <v/>
      </c>
      <c r="E582" s="94" t="str">
        <f t="shared" si="338"/>
        <v/>
      </c>
      <c r="F582" s="94" t="str">
        <f t="shared" si="339"/>
        <v/>
      </c>
      <c r="G582" s="94" t="str">
        <f t="shared" si="340"/>
        <v/>
      </c>
      <c r="H582" s="94" t="str">
        <f t="shared" si="341"/>
        <v/>
      </c>
      <c r="I582" s="94" t="str">
        <f t="shared" si="342"/>
        <v/>
      </c>
      <c r="J582" s="94" t="str">
        <f t="shared" si="343"/>
        <v/>
      </c>
      <c r="K582" s="94" t="str">
        <f t="shared" si="344"/>
        <v/>
      </c>
      <c r="L582" s="94" t="str">
        <f t="shared" si="345"/>
        <v/>
      </c>
      <c r="M582" s="94" t="str">
        <f t="shared" si="346"/>
        <v/>
      </c>
      <c r="N582" s="94" t="str">
        <f t="shared" si="347"/>
        <v/>
      </c>
      <c r="O582" s="94" t="str">
        <f t="shared" si="334"/>
        <v/>
      </c>
      <c r="P582" s="94" t="str">
        <f t="shared" si="348"/>
        <v/>
      </c>
      <c r="Q582" s="94" t="str">
        <f t="shared" si="349"/>
        <v/>
      </c>
      <c r="R582" s="94" t="str">
        <f t="shared" si="350"/>
        <v/>
      </c>
      <c r="S582" s="94" t="str">
        <f t="shared" si="351"/>
        <v/>
      </c>
      <c r="T582" s="94" t="str">
        <f t="shared" si="352"/>
        <v/>
      </c>
      <c r="U582" s="94" t="str">
        <f t="shared" si="353"/>
        <v/>
      </c>
      <c r="V582" s="94" t="str">
        <f t="shared" si="354"/>
        <v/>
      </c>
      <c r="W582" s="94" t="str">
        <f t="shared" si="335"/>
        <v/>
      </c>
      <c r="X582" s="94" t="str">
        <f t="shared" si="355"/>
        <v/>
      </c>
      <c r="Y582" s="94" t="str">
        <f t="shared" si="356"/>
        <v/>
      </c>
      <c r="Z582" s="94" t="str">
        <f t="shared" si="336"/>
        <v/>
      </c>
      <c r="AA582" s="94" t="str">
        <f t="shared" si="357"/>
        <v/>
      </c>
      <c r="AB582" s="94" t="str">
        <f t="shared" si="358"/>
        <v/>
      </c>
      <c r="AC582" s="94" t="str">
        <f t="shared" si="359"/>
        <v/>
      </c>
      <c r="AD582" s="92" t="str">
        <f t="shared" si="360"/>
        <v/>
      </c>
    </row>
    <row r="583" spans="1:30" x14ac:dyDescent="0.25">
      <c r="A583" s="92" t="str">
        <f t="shared" si="337"/>
        <v/>
      </c>
      <c r="B583" s="51">
        <v>1</v>
      </c>
      <c r="C583" s="52" t="s">
        <v>784</v>
      </c>
      <c r="D583" s="94" t="str">
        <f t="shared" si="330"/>
        <v/>
      </c>
      <c r="E583" s="94" t="str">
        <f t="shared" si="338"/>
        <v/>
      </c>
      <c r="F583" s="94" t="str">
        <f t="shared" si="339"/>
        <v/>
      </c>
      <c r="G583" s="94" t="str">
        <f t="shared" si="340"/>
        <v/>
      </c>
      <c r="H583" s="94" t="str">
        <f t="shared" si="341"/>
        <v/>
      </c>
      <c r="I583" s="94" t="str">
        <f t="shared" si="342"/>
        <v/>
      </c>
      <c r="J583" s="94" t="str">
        <f t="shared" si="343"/>
        <v/>
      </c>
      <c r="K583" s="94" t="str">
        <f t="shared" si="344"/>
        <v/>
      </c>
      <c r="L583" s="94" t="str">
        <f t="shared" si="345"/>
        <v/>
      </c>
      <c r="M583" s="94" t="str">
        <f t="shared" si="346"/>
        <v/>
      </c>
      <c r="N583" s="94" t="str">
        <f t="shared" si="347"/>
        <v/>
      </c>
      <c r="O583" s="94" t="str">
        <f t="shared" si="334"/>
        <v/>
      </c>
      <c r="P583" s="94" t="str">
        <f t="shared" si="348"/>
        <v/>
      </c>
      <c r="Q583" s="94" t="str">
        <f t="shared" si="349"/>
        <v/>
      </c>
      <c r="R583" s="94" t="str">
        <f t="shared" si="350"/>
        <v/>
      </c>
      <c r="S583" s="94" t="str">
        <f t="shared" si="351"/>
        <v/>
      </c>
      <c r="T583" s="94" t="str">
        <f t="shared" si="352"/>
        <v/>
      </c>
      <c r="U583" s="94" t="str">
        <f t="shared" si="353"/>
        <v/>
      </c>
      <c r="V583" s="94" t="str">
        <f t="shared" si="354"/>
        <v/>
      </c>
      <c r="W583" s="94" t="str">
        <f t="shared" si="335"/>
        <v/>
      </c>
      <c r="X583" s="94" t="str">
        <f t="shared" si="355"/>
        <v/>
      </c>
      <c r="Y583" s="94" t="str">
        <f t="shared" si="356"/>
        <v/>
      </c>
      <c r="Z583" s="94" t="str">
        <f t="shared" si="336"/>
        <v/>
      </c>
      <c r="AA583" s="94" t="str">
        <f t="shared" si="357"/>
        <v/>
      </c>
      <c r="AB583" s="94" t="str">
        <f t="shared" si="358"/>
        <v/>
      </c>
      <c r="AC583" s="94" t="str">
        <f t="shared" si="359"/>
        <v/>
      </c>
      <c r="AD583" s="92" t="str">
        <f t="shared" si="360"/>
        <v/>
      </c>
    </row>
    <row r="584" spans="1:30" x14ac:dyDescent="0.25">
      <c r="A584" s="92" t="str">
        <f t="shared" si="337"/>
        <v/>
      </c>
      <c r="B584" s="51">
        <v>1</v>
      </c>
      <c r="C584" s="52" t="s">
        <v>784</v>
      </c>
      <c r="D584" s="94" t="str">
        <f t="shared" si="330"/>
        <v/>
      </c>
      <c r="E584" s="94" t="str">
        <f t="shared" si="338"/>
        <v/>
      </c>
      <c r="F584" s="94" t="str">
        <f t="shared" si="339"/>
        <v/>
      </c>
      <c r="G584" s="94" t="str">
        <f t="shared" si="340"/>
        <v/>
      </c>
      <c r="H584" s="94" t="str">
        <f t="shared" si="341"/>
        <v/>
      </c>
      <c r="I584" s="94" t="str">
        <f t="shared" si="342"/>
        <v/>
      </c>
      <c r="J584" s="94" t="str">
        <f t="shared" si="343"/>
        <v/>
      </c>
      <c r="K584" s="94" t="str">
        <f t="shared" si="344"/>
        <v/>
      </c>
      <c r="L584" s="94" t="str">
        <f t="shared" si="345"/>
        <v/>
      </c>
      <c r="M584" s="94" t="str">
        <f t="shared" si="346"/>
        <v/>
      </c>
      <c r="N584" s="94" t="str">
        <f t="shared" si="347"/>
        <v/>
      </c>
      <c r="O584" s="94" t="str">
        <f t="shared" si="334"/>
        <v/>
      </c>
      <c r="P584" s="94" t="str">
        <f t="shared" si="348"/>
        <v/>
      </c>
      <c r="Q584" s="94" t="str">
        <f t="shared" si="349"/>
        <v/>
      </c>
      <c r="R584" s="94" t="str">
        <f t="shared" si="350"/>
        <v/>
      </c>
      <c r="S584" s="94" t="str">
        <f t="shared" si="351"/>
        <v/>
      </c>
      <c r="T584" s="94" t="str">
        <f t="shared" si="352"/>
        <v/>
      </c>
      <c r="U584" s="94" t="str">
        <f t="shared" si="353"/>
        <v/>
      </c>
      <c r="V584" s="94" t="str">
        <f t="shared" si="354"/>
        <v/>
      </c>
      <c r="W584" s="94" t="str">
        <f t="shared" si="335"/>
        <v/>
      </c>
      <c r="X584" s="94" t="str">
        <f t="shared" si="355"/>
        <v/>
      </c>
      <c r="Y584" s="94" t="str">
        <f t="shared" si="356"/>
        <v/>
      </c>
      <c r="Z584" s="94" t="str">
        <f t="shared" si="336"/>
        <v/>
      </c>
      <c r="AA584" s="94" t="str">
        <f t="shared" si="357"/>
        <v/>
      </c>
      <c r="AB584" s="94" t="str">
        <f t="shared" si="358"/>
        <v/>
      </c>
      <c r="AC584" s="94" t="str">
        <f t="shared" si="359"/>
        <v/>
      </c>
      <c r="AD584" s="92" t="str">
        <f t="shared" si="360"/>
        <v/>
      </c>
    </row>
    <row r="585" spans="1:30" x14ac:dyDescent="0.25">
      <c r="A585" s="92" t="str">
        <f t="shared" si="337"/>
        <v/>
      </c>
      <c r="B585" s="51">
        <v>1</v>
      </c>
      <c r="C585" s="52" t="s">
        <v>784</v>
      </c>
      <c r="D585" s="94" t="str">
        <f t="shared" si="330"/>
        <v/>
      </c>
      <c r="E585" s="94" t="str">
        <f t="shared" si="338"/>
        <v/>
      </c>
      <c r="F585" s="94" t="str">
        <f t="shared" si="339"/>
        <v/>
      </c>
      <c r="G585" s="94" t="str">
        <f t="shared" si="340"/>
        <v/>
      </c>
      <c r="H585" s="94" t="str">
        <f t="shared" si="341"/>
        <v/>
      </c>
      <c r="I585" s="94" t="str">
        <f t="shared" si="342"/>
        <v/>
      </c>
      <c r="J585" s="94" t="str">
        <f t="shared" si="343"/>
        <v/>
      </c>
      <c r="K585" s="94" t="str">
        <f t="shared" si="344"/>
        <v/>
      </c>
      <c r="L585" s="94" t="str">
        <f t="shared" si="345"/>
        <v/>
      </c>
      <c r="M585" s="94" t="str">
        <f t="shared" si="346"/>
        <v/>
      </c>
      <c r="N585" s="94" t="str">
        <f t="shared" si="347"/>
        <v/>
      </c>
      <c r="O585" s="94" t="str">
        <f t="shared" si="334"/>
        <v/>
      </c>
      <c r="P585" s="94" t="str">
        <f t="shared" si="348"/>
        <v/>
      </c>
      <c r="Q585" s="94" t="str">
        <f t="shared" si="349"/>
        <v/>
      </c>
      <c r="R585" s="94" t="str">
        <f t="shared" si="350"/>
        <v/>
      </c>
      <c r="S585" s="94" t="str">
        <f t="shared" si="351"/>
        <v/>
      </c>
      <c r="T585" s="94" t="str">
        <f t="shared" si="352"/>
        <v/>
      </c>
      <c r="U585" s="94" t="str">
        <f t="shared" si="353"/>
        <v/>
      </c>
      <c r="V585" s="94" t="str">
        <f t="shared" si="354"/>
        <v/>
      </c>
      <c r="W585" s="94" t="str">
        <f t="shared" si="335"/>
        <v/>
      </c>
      <c r="X585" s="94" t="str">
        <f t="shared" si="355"/>
        <v/>
      </c>
      <c r="Y585" s="94" t="str">
        <f t="shared" si="356"/>
        <v/>
      </c>
      <c r="Z585" s="94" t="str">
        <f t="shared" si="336"/>
        <v/>
      </c>
      <c r="AA585" s="94" t="str">
        <f t="shared" si="357"/>
        <v/>
      </c>
      <c r="AB585" s="94" t="str">
        <f t="shared" si="358"/>
        <v/>
      </c>
      <c r="AC585" s="94" t="str">
        <f t="shared" si="359"/>
        <v/>
      </c>
      <c r="AD585" s="92" t="str">
        <f t="shared" si="360"/>
        <v/>
      </c>
    </row>
    <row r="586" spans="1:30" x14ac:dyDescent="0.25">
      <c r="A586" s="92" t="str">
        <f t="shared" si="337"/>
        <v/>
      </c>
      <c r="B586" s="51">
        <v>1</v>
      </c>
      <c r="C586" s="52" t="s">
        <v>784</v>
      </c>
      <c r="D586" s="94" t="str">
        <f t="shared" si="330"/>
        <v/>
      </c>
      <c r="E586" s="94" t="str">
        <f t="shared" si="338"/>
        <v/>
      </c>
      <c r="F586" s="94" t="str">
        <f t="shared" si="339"/>
        <v/>
      </c>
      <c r="G586" s="94" t="str">
        <f t="shared" si="340"/>
        <v/>
      </c>
      <c r="H586" s="94" t="str">
        <f t="shared" si="341"/>
        <v/>
      </c>
      <c r="I586" s="94" t="str">
        <f t="shared" si="342"/>
        <v/>
      </c>
      <c r="J586" s="94" t="str">
        <f t="shared" si="343"/>
        <v/>
      </c>
      <c r="K586" s="94" t="str">
        <f t="shared" si="344"/>
        <v/>
      </c>
      <c r="L586" s="94" t="str">
        <f t="shared" si="345"/>
        <v/>
      </c>
      <c r="M586" s="94" t="str">
        <f t="shared" si="346"/>
        <v/>
      </c>
      <c r="N586" s="94" t="str">
        <f t="shared" si="347"/>
        <v/>
      </c>
      <c r="O586" s="94" t="str">
        <f t="shared" si="334"/>
        <v/>
      </c>
      <c r="P586" s="94" t="str">
        <f t="shared" si="348"/>
        <v/>
      </c>
      <c r="Q586" s="94" t="str">
        <f t="shared" si="349"/>
        <v/>
      </c>
      <c r="R586" s="94" t="str">
        <f t="shared" si="350"/>
        <v/>
      </c>
      <c r="S586" s="94" t="str">
        <f t="shared" si="351"/>
        <v/>
      </c>
      <c r="T586" s="94" t="str">
        <f t="shared" si="352"/>
        <v/>
      </c>
      <c r="U586" s="94" t="str">
        <f t="shared" si="353"/>
        <v/>
      </c>
      <c r="V586" s="94" t="str">
        <f t="shared" si="354"/>
        <v/>
      </c>
      <c r="W586" s="94" t="str">
        <f t="shared" si="335"/>
        <v/>
      </c>
      <c r="X586" s="94" t="str">
        <f t="shared" si="355"/>
        <v/>
      </c>
      <c r="Y586" s="94" t="str">
        <f t="shared" si="356"/>
        <v/>
      </c>
      <c r="Z586" s="94" t="str">
        <f t="shared" si="336"/>
        <v/>
      </c>
      <c r="AA586" s="94" t="str">
        <f t="shared" si="357"/>
        <v/>
      </c>
      <c r="AB586" s="94" t="str">
        <f t="shared" si="358"/>
        <v/>
      </c>
      <c r="AC586" s="94" t="str">
        <f t="shared" si="359"/>
        <v/>
      </c>
      <c r="AD586" s="92" t="str">
        <f t="shared" si="360"/>
        <v/>
      </c>
    </row>
    <row r="587" spans="1:30" x14ac:dyDescent="0.25">
      <c r="A587" s="92" t="str">
        <f t="shared" si="337"/>
        <v/>
      </c>
      <c r="B587" s="51">
        <v>1</v>
      </c>
      <c r="C587" s="52" t="s">
        <v>784</v>
      </c>
      <c r="D587" s="94" t="str">
        <f t="shared" si="330"/>
        <v/>
      </c>
      <c r="E587" s="94" t="str">
        <f t="shared" si="338"/>
        <v/>
      </c>
      <c r="F587" s="94" t="str">
        <f t="shared" si="339"/>
        <v/>
      </c>
      <c r="G587" s="94" t="str">
        <f t="shared" si="340"/>
        <v/>
      </c>
      <c r="H587" s="94" t="str">
        <f t="shared" si="341"/>
        <v/>
      </c>
      <c r="I587" s="94" t="str">
        <f t="shared" si="342"/>
        <v/>
      </c>
      <c r="J587" s="94" t="str">
        <f t="shared" si="343"/>
        <v/>
      </c>
      <c r="K587" s="94" t="str">
        <f t="shared" si="344"/>
        <v/>
      </c>
      <c r="L587" s="94" t="str">
        <f t="shared" si="345"/>
        <v/>
      </c>
      <c r="M587" s="94" t="str">
        <f t="shared" si="346"/>
        <v/>
      </c>
      <c r="N587" s="94" t="str">
        <f t="shared" si="347"/>
        <v/>
      </c>
      <c r="O587" s="94" t="str">
        <f t="shared" si="334"/>
        <v/>
      </c>
      <c r="P587" s="94" t="str">
        <f t="shared" si="348"/>
        <v/>
      </c>
      <c r="Q587" s="94" t="str">
        <f t="shared" si="349"/>
        <v/>
      </c>
      <c r="R587" s="94" t="str">
        <f t="shared" si="350"/>
        <v/>
      </c>
      <c r="S587" s="94" t="str">
        <f t="shared" si="351"/>
        <v/>
      </c>
      <c r="T587" s="94" t="str">
        <f t="shared" si="352"/>
        <v/>
      </c>
      <c r="U587" s="94" t="str">
        <f t="shared" si="353"/>
        <v/>
      </c>
      <c r="V587" s="94" t="str">
        <f t="shared" si="354"/>
        <v/>
      </c>
      <c r="W587" s="94" t="str">
        <f t="shared" si="335"/>
        <v/>
      </c>
      <c r="X587" s="94" t="str">
        <f t="shared" si="355"/>
        <v/>
      </c>
      <c r="Y587" s="94" t="str">
        <f t="shared" si="356"/>
        <v/>
      </c>
      <c r="Z587" s="94" t="str">
        <f t="shared" si="336"/>
        <v/>
      </c>
      <c r="AA587" s="94" t="str">
        <f t="shared" si="357"/>
        <v/>
      </c>
      <c r="AB587" s="94" t="str">
        <f t="shared" si="358"/>
        <v/>
      </c>
      <c r="AC587" s="94" t="str">
        <f t="shared" si="359"/>
        <v/>
      </c>
      <c r="AD587" s="92" t="str">
        <f t="shared" si="360"/>
        <v/>
      </c>
    </row>
    <row r="588" spans="1:30" x14ac:dyDescent="0.25">
      <c r="A588" s="92" t="str">
        <f t="shared" si="337"/>
        <v/>
      </c>
      <c r="B588" s="51">
        <v>1</v>
      </c>
      <c r="C588" s="52" t="s">
        <v>784</v>
      </c>
      <c r="D588" s="94" t="str">
        <f t="shared" ref="D588:D600" si="361">IFERROR(VLOOKUP($B588,_1aw1,2,FALSE),"")</f>
        <v/>
      </c>
      <c r="E588" s="94" t="str">
        <f t="shared" si="338"/>
        <v/>
      </c>
      <c r="F588" s="94" t="str">
        <f t="shared" si="339"/>
        <v/>
      </c>
      <c r="G588" s="94" t="str">
        <f t="shared" si="340"/>
        <v/>
      </c>
      <c r="H588" s="94" t="str">
        <f t="shared" si="341"/>
        <v/>
      </c>
      <c r="I588" s="94" t="str">
        <f t="shared" si="342"/>
        <v/>
      </c>
      <c r="J588" s="94" t="str">
        <f t="shared" si="343"/>
        <v/>
      </c>
      <c r="K588" s="94" t="str">
        <f t="shared" si="344"/>
        <v/>
      </c>
      <c r="L588" s="94" t="str">
        <f t="shared" si="345"/>
        <v/>
      </c>
      <c r="M588" s="94" t="str">
        <f t="shared" si="346"/>
        <v/>
      </c>
      <c r="N588" s="94" t="str">
        <f t="shared" si="347"/>
        <v/>
      </c>
      <c r="O588" s="94" t="str">
        <f t="shared" si="334"/>
        <v/>
      </c>
      <c r="P588" s="94" t="str">
        <f t="shared" si="348"/>
        <v/>
      </c>
      <c r="Q588" s="94" t="str">
        <f t="shared" si="349"/>
        <v/>
      </c>
      <c r="R588" s="94" t="str">
        <f t="shared" si="350"/>
        <v/>
      </c>
      <c r="S588" s="94" t="str">
        <f t="shared" si="351"/>
        <v/>
      </c>
      <c r="T588" s="94" t="str">
        <f t="shared" si="352"/>
        <v/>
      </c>
      <c r="U588" s="94" t="str">
        <f t="shared" si="353"/>
        <v/>
      </c>
      <c r="V588" s="94" t="str">
        <f t="shared" si="354"/>
        <v/>
      </c>
      <c r="W588" s="94" t="str">
        <f t="shared" si="335"/>
        <v/>
      </c>
      <c r="X588" s="94" t="str">
        <f t="shared" si="355"/>
        <v/>
      </c>
      <c r="Y588" s="94" t="str">
        <f t="shared" si="356"/>
        <v/>
      </c>
      <c r="Z588" s="94" t="str">
        <f t="shared" si="336"/>
        <v/>
      </c>
      <c r="AA588" s="94" t="str">
        <f t="shared" si="357"/>
        <v/>
      </c>
      <c r="AB588" s="94" t="str">
        <f t="shared" si="358"/>
        <v/>
      </c>
      <c r="AC588" s="94" t="str">
        <f t="shared" si="359"/>
        <v/>
      </c>
      <c r="AD588" s="92" t="str">
        <f t="shared" si="360"/>
        <v/>
      </c>
    </row>
    <row r="589" spans="1:30" x14ac:dyDescent="0.25">
      <c r="A589" s="92" t="str">
        <f t="shared" si="337"/>
        <v/>
      </c>
      <c r="B589" s="51">
        <v>1</v>
      </c>
      <c r="C589" s="52" t="s">
        <v>784</v>
      </c>
      <c r="D589" s="94" t="str">
        <f t="shared" si="361"/>
        <v/>
      </c>
      <c r="E589" s="94" t="str">
        <f t="shared" si="338"/>
        <v/>
      </c>
      <c r="F589" s="94" t="str">
        <f t="shared" si="339"/>
        <v/>
      </c>
      <c r="G589" s="94" t="str">
        <f t="shared" si="340"/>
        <v/>
      </c>
      <c r="H589" s="94" t="str">
        <f t="shared" si="341"/>
        <v/>
      </c>
      <c r="I589" s="94" t="str">
        <f t="shared" si="342"/>
        <v/>
      </c>
      <c r="J589" s="94" t="str">
        <f t="shared" si="343"/>
        <v/>
      </c>
      <c r="K589" s="94" t="str">
        <f t="shared" si="344"/>
        <v/>
      </c>
      <c r="L589" s="94" t="str">
        <f t="shared" si="345"/>
        <v/>
      </c>
      <c r="M589" s="94" t="str">
        <f t="shared" si="346"/>
        <v/>
      </c>
      <c r="N589" s="94" t="str">
        <f t="shared" si="347"/>
        <v/>
      </c>
      <c r="O589" s="94" t="str">
        <f t="shared" si="334"/>
        <v/>
      </c>
      <c r="P589" s="94" t="str">
        <f t="shared" si="348"/>
        <v/>
      </c>
      <c r="Q589" s="94" t="str">
        <f t="shared" si="349"/>
        <v/>
      </c>
      <c r="R589" s="94" t="str">
        <f t="shared" si="350"/>
        <v/>
      </c>
      <c r="S589" s="94" t="str">
        <f t="shared" si="351"/>
        <v/>
      </c>
      <c r="T589" s="94" t="str">
        <f t="shared" si="352"/>
        <v/>
      </c>
      <c r="U589" s="94" t="str">
        <f t="shared" si="353"/>
        <v/>
      </c>
      <c r="V589" s="94" t="str">
        <f t="shared" si="354"/>
        <v/>
      </c>
      <c r="W589" s="94" t="str">
        <f t="shared" si="335"/>
        <v/>
      </c>
      <c r="X589" s="94" t="str">
        <f t="shared" si="355"/>
        <v/>
      </c>
      <c r="Y589" s="94" t="str">
        <f t="shared" si="356"/>
        <v/>
      </c>
      <c r="Z589" s="94" t="str">
        <f t="shared" si="336"/>
        <v/>
      </c>
      <c r="AA589" s="94" t="str">
        <f t="shared" si="357"/>
        <v/>
      </c>
      <c r="AB589" s="94" t="str">
        <f t="shared" si="358"/>
        <v/>
      </c>
      <c r="AC589" s="94" t="str">
        <f t="shared" si="359"/>
        <v/>
      </c>
      <c r="AD589" s="92" t="str">
        <f t="shared" si="360"/>
        <v/>
      </c>
    </row>
    <row r="590" spans="1:30" x14ac:dyDescent="0.25">
      <c r="A590" s="92" t="str">
        <f t="shared" si="337"/>
        <v/>
      </c>
      <c r="B590" s="51">
        <v>1</v>
      </c>
      <c r="C590" s="52" t="s">
        <v>784</v>
      </c>
      <c r="D590" s="94" t="str">
        <f t="shared" si="361"/>
        <v/>
      </c>
      <c r="E590" s="94" t="str">
        <f t="shared" si="338"/>
        <v/>
      </c>
      <c r="F590" s="94" t="str">
        <f t="shared" si="339"/>
        <v/>
      </c>
      <c r="G590" s="94" t="str">
        <f t="shared" si="340"/>
        <v/>
      </c>
      <c r="H590" s="94" t="str">
        <f t="shared" si="341"/>
        <v/>
      </c>
      <c r="I590" s="94" t="str">
        <f t="shared" si="342"/>
        <v/>
      </c>
      <c r="J590" s="94" t="str">
        <f t="shared" si="343"/>
        <v/>
      </c>
      <c r="K590" s="94" t="str">
        <f t="shared" si="344"/>
        <v/>
      </c>
      <c r="L590" s="94" t="str">
        <f t="shared" si="345"/>
        <v/>
      </c>
      <c r="M590" s="94" t="str">
        <f t="shared" si="346"/>
        <v/>
      </c>
      <c r="N590" s="94" t="str">
        <f t="shared" si="347"/>
        <v/>
      </c>
      <c r="O590" s="94" t="str">
        <f t="shared" si="334"/>
        <v/>
      </c>
      <c r="P590" s="94" t="str">
        <f t="shared" si="348"/>
        <v/>
      </c>
      <c r="Q590" s="94" t="str">
        <f t="shared" si="349"/>
        <v/>
      </c>
      <c r="R590" s="94" t="str">
        <f t="shared" si="350"/>
        <v/>
      </c>
      <c r="S590" s="94" t="str">
        <f t="shared" si="351"/>
        <v/>
      </c>
      <c r="T590" s="94" t="str">
        <f t="shared" si="352"/>
        <v/>
      </c>
      <c r="U590" s="94" t="str">
        <f t="shared" si="353"/>
        <v/>
      </c>
      <c r="V590" s="94" t="str">
        <f t="shared" si="354"/>
        <v/>
      </c>
      <c r="W590" s="94" t="str">
        <f t="shared" si="335"/>
        <v/>
      </c>
      <c r="X590" s="94" t="str">
        <f t="shared" si="355"/>
        <v/>
      </c>
      <c r="Y590" s="94" t="str">
        <f t="shared" si="356"/>
        <v/>
      </c>
      <c r="Z590" s="94" t="str">
        <f t="shared" si="336"/>
        <v/>
      </c>
      <c r="AA590" s="94" t="str">
        <f t="shared" si="357"/>
        <v/>
      </c>
      <c r="AB590" s="94" t="str">
        <f t="shared" si="358"/>
        <v/>
      </c>
      <c r="AC590" s="94" t="str">
        <f t="shared" si="359"/>
        <v/>
      </c>
      <c r="AD590" s="92" t="str">
        <f t="shared" si="360"/>
        <v/>
      </c>
    </row>
    <row r="591" spans="1:30" x14ac:dyDescent="0.25">
      <c r="A591" s="92" t="str">
        <f t="shared" si="337"/>
        <v/>
      </c>
      <c r="B591" s="51">
        <v>1</v>
      </c>
      <c r="C591" s="52" t="s">
        <v>784</v>
      </c>
      <c r="D591" s="94" t="str">
        <f t="shared" si="361"/>
        <v/>
      </c>
      <c r="E591" s="94" t="str">
        <f t="shared" si="338"/>
        <v/>
      </c>
      <c r="F591" s="94" t="str">
        <f t="shared" si="339"/>
        <v/>
      </c>
      <c r="G591" s="94" t="str">
        <f t="shared" si="340"/>
        <v/>
      </c>
      <c r="H591" s="94" t="str">
        <f t="shared" si="341"/>
        <v/>
      </c>
      <c r="I591" s="94" t="str">
        <f t="shared" si="342"/>
        <v/>
      </c>
      <c r="J591" s="94" t="str">
        <f t="shared" si="343"/>
        <v/>
      </c>
      <c r="K591" s="94" t="str">
        <f t="shared" si="344"/>
        <v/>
      </c>
      <c r="L591" s="94" t="str">
        <f t="shared" si="345"/>
        <v/>
      </c>
      <c r="M591" s="94" t="str">
        <f t="shared" si="346"/>
        <v/>
      </c>
      <c r="N591" s="94" t="str">
        <f t="shared" si="347"/>
        <v/>
      </c>
      <c r="O591" s="94" t="str">
        <f t="shared" si="334"/>
        <v/>
      </c>
      <c r="P591" s="94" t="str">
        <f t="shared" si="348"/>
        <v/>
      </c>
      <c r="Q591" s="94" t="str">
        <f t="shared" si="349"/>
        <v/>
      </c>
      <c r="R591" s="94" t="str">
        <f t="shared" si="350"/>
        <v/>
      </c>
      <c r="S591" s="94" t="str">
        <f t="shared" si="351"/>
        <v/>
      </c>
      <c r="T591" s="94" t="str">
        <f t="shared" si="352"/>
        <v/>
      </c>
      <c r="U591" s="94" t="str">
        <f t="shared" si="353"/>
        <v/>
      </c>
      <c r="V591" s="94" t="str">
        <f t="shared" si="354"/>
        <v/>
      </c>
      <c r="W591" s="94" t="str">
        <f t="shared" si="335"/>
        <v/>
      </c>
      <c r="X591" s="94" t="str">
        <f t="shared" si="355"/>
        <v/>
      </c>
      <c r="Y591" s="94" t="str">
        <f t="shared" si="356"/>
        <v/>
      </c>
      <c r="Z591" s="94" t="str">
        <f t="shared" si="336"/>
        <v/>
      </c>
      <c r="AA591" s="94" t="str">
        <f t="shared" si="357"/>
        <v/>
      </c>
      <c r="AB591" s="94" t="str">
        <f t="shared" si="358"/>
        <v/>
      </c>
      <c r="AC591" s="94" t="str">
        <f t="shared" si="359"/>
        <v/>
      </c>
      <c r="AD591" s="92" t="str">
        <f t="shared" si="360"/>
        <v/>
      </c>
    </row>
    <row r="592" spans="1:30" x14ac:dyDescent="0.25">
      <c r="A592" s="92" t="str">
        <f t="shared" si="337"/>
        <v/>
      </c>
      <c r="B592" s="51">
        <v>1</v>
      </c>
      <c r="C592" s="52" t="s">
        <v>784</v>
      </c>
      <c r="D592" s="94" t="str">
        <f t="shared" si="361"/>
        <v/>
      </c>
      <c r="E592" s="94" t="str">
        <f t="shared" si="338"/>
        <v/>
      </c>
      <c r="F592" s="94" t="str">
        <f t="shared" si="339"/>
        <v/>
      </c>
      <c r="G592" s="94" t="str">
        <f t="shared" si="340"/>
        <v/>
      </c>
      <c r="H592" s="94" t="str">
        <f t="shared" si="341"/>
        <v/>
      </c>
      <c r="I592" s="94" t="str">
        <f t="shared" si="342"/>
        <v/>
      </c>
      <c r="J592" s="94" t="str">
        <f t="shared" si="343"/>
        <v/>
      </c>
      <c r="K592" s="94" t="str">
        <f t="shared" si="344"/>
        <v/>
      </c>
      <c r="L592" s="94" t="str">
        <f t="shared" si="345"/>
        <v/>
      </c>
      <c r="M592" s="94" t="str">
        <f t="shared" si="346"/>
        <v/>
      </c>
      <c r="N592" s="94" t="str">
        <f t="shared" si="347"/>
        <v/>
      </c>
      <c r="O592" s="94" t="str">
        <f t="shared" si="334"/>
        <v/>
      </c>
      <c r="P592" s="94" t="str">
        <f t="shared" si="348"/>
        <v/>
      </c>
      <c r="Q592" s="94" t="str">
        <f t="shared" si="349"/>
        <v/>
      </c>
      <c r="R592" s="94" t="str">
        <f t="shared" si="350"/>
        <v/>
      </c>
      <c r="S592" s="94" t="str">
        <f t="shared" si="351"/>
        <v/>
      </c>
      <c r="T592" s="94" t="str">
        <f t="shared" si="352"/>
        <v/>
      </c>
      <c r="U592" s="94" t="str">
        <f t="shared" si="353"/>
        <v/>
      </c>
      <c r="V592" s="94" t="str">
        <f t="shared" si="354"/>
        <v/>
      </c>
      <c r="W592" s="94" t="str">
        <f t="shared" si="335"/>
        <v/>
      </c>
      <c r="X592" s="94" t="str">
        <f t="shared" si="355"/>
        <v/>
      </c>
      <c r="Y592" s="94" t="str">
        <f t="shared" si="356"/>
        <v/>
      </c>
      <c r="Z592" s="94" t="str">
        <f t="shared" si="336"/>
        <v/>
      </c>
      <c r="AA592" s="94" t="str">
        <f t="shared" si="357"/>
        <v/>
      </c>
      <c r="AB592" s="94" t="str">
        <f t="shared" si="358"/>
        <v/>
      </c>
      <c r="AC592" s="94" t="str">
        <f t="shared" si="359"/>
        <v/>
      </c>
      <c r="AD592" s="92" t="str">
        <f t="shared" si="360"/>
        <v/>
      </c>
    </row>
    <row r="593" spans="1:30" x14ac:dyDescent="0.25">
      <c r="A593" s="92" t="str">
        <f t="shared" si="337"/>
        <v/>
      </c>
      <c r="B593" s="51">
        <v>1</v>
      </c>
      <c r="C593" s="52" t="s">
        <v>784</v>
      </c>
      <c r="D593" s="94" t="str">
        <f t="shared" si="361"/>
        <v/>
      </c>
      <c r="E593" s="94" t="str">
        <f t="shared" si="338"/>
        <v/>
      </c>
      <c r="F593" s="94" t="str">
        <f t="shared" si="339"/>
        <v/>
      </c>
      <c r="G593" s="94" t="str">
        <f t="shared" si="340"/>
        <v/>
      </c>
      <c r="H593" s="94" t="str">
        <f t="shared" si="341"/>
        <v/>
      </c>
      <c r="I593" s="94" t="str">
        <f t="shared" si="342"/>
        <v/>
      </c>
      <c r="J593" s="94" t="str">
        <f t="shared" si="343"/>
        <v/>
      </c>
      <c r="K593" s="94" t="str">
        <f t="shared" si="344"/>
        <v/>
      </c>
      <c r="L593" s="94" t="str">
        <f t="shared" si="345"/>
        <v/>
      </c>
      <c r="M593" s="94" t="str">
        <f t="shared" si="346"/>
        <v/>
      </c>
      <c r="N593" s="94" t="str">
        <f t="shared" si="347"/>
        <v/>
      </c>
      <c r="O593" s="94" t="str">
        <f t="shared" si="334"/>
        <v/>
      </c>
      <c r="P593" s="94" t="str">
        <f t="shared" si="348"/>
        <v/>
      </c>
      <c r="Q593" s="94" t="str">
        <f t="shared" si="349"/>
        <v/>
      </c>
      <c r="R593" s="94" t="str">
        <f t="shared" si="350"/>
        <v/>
      </c>
      <c r="S593" s="94" t="str">
        <f t="shared" si="351"/>
        <v/>
      </c>
      <c r="T593" s="94" t="str">
        <f t="shared" si="352"/>
        <v/>
      </c>
      <c r="U593" s="94" t="str">
        <f t="shared" si="353"/>
        <v/>
      </c>
      <c r="V593" s="94" t="str">
        <f t="shared" si="354"/>
        <v/>
      </c>
      <c r="W593" s="94" t="str">
        <f t="shared" si="335"/>
        <v/>
      </c>
      <c r="X593" s="94" t="str">
        <f t="shared" si="355"/>
        <v/>
      </c>
      <c r="Y593" s="94" t="str">
        <f t="shared" si="356"/>
        <v/>
      </c>
      <c r="Z593" s="94" t="str">
        <f t="shared" si="336"/>
        <v/>
      </c>
      <c r="AA593" s="94" t="str">
        <f t="shared" si="357"/>
        <v/>
      </c>
      <c r="AB593" s="94" t="str">
        <f t="shared" si="358"/>
        <v/>
      </c>
      <c r="AC593" s="94" t="str">
        <f t="shared" si="359"/>
        <v/>
      </c>
      <c r="AD593" s="92" t="str">
        <f t="shared" si="360"/>
        <v/>
      </c>
    </row>
    <row r="594" spans="1:30" x14ac:dyDescent="0.25">
      <c r="A594" s="92" t="str">
        <f t="shared" si="337"/>
        <v/>
      </c>
      <c r="B594" s="51">
        <v>1</v>
      </c>
      <c r="C594" s="52" t="s">
        <v>784</v>
      </c>
      <c r="D594" s="94" t="str">
        <f t="shared" si="361"/>
        <v/>
      </c>
      <c r="E594" s="94" t="str">
        <f t="shared" si="338"/>
        <v/>
      </c>
      <c r="F594" s="94" t="str">
        <f t="shared" si="339"/>
        <v/>
      </c>
      <c r="G594" s="94" t="str">
        <f t="shared" si="340"/>
        <v/>
      </c>
      <c r="H594" s="94" t="str">
        <f t="shared" si="341"/>
        <v/>
      </c>
      <c r="I594" s="94" t="str">
        <f t="shared" si="342"/>
        <v/>
      </c>
      <c r="J594" s="94" t="str">
        <f t="shared" si="343"/>
        <v/>
      </c>
      <c r="K594" s="94" t="str">
        <f t="shared" si="344"/>
        <v/>
      </c>
      <c r="L594" s="94" t="str">
        <f t="shared" si="345"/>
        <v/>
      </c>
      <c r="M594" s="94" t="str">
        <f t="shared" si="346"/>
        <v/>
      </c>
      <c r="N594" s="94" t="str">
        <f t="shared" si="347"/>
        <v/>
      </c>
      <c r="O594" s="94" t="str">
        <f t="shared" si="334"/>
        <v/>
      </c>
      <c r="P594" s="94" t="str">
        <f t="shared" si="348"/>
        <v/>
      </c>
      <c r="Q594" s="94" t="str">
        <f t="shared" si="349"/>
        <v/>
      </c>
      <c r="R594" s="94" t="str">
        <f t="shared" si="350"/>
        <v/>
      </c>
      <c r="S594" s="94" t="str">
        <f t="shared" si="351"/>
        <v/>
      </c>
      <c r="T594" s="94" t="str">
        <f t="shared" si="352"/>
        <v/>
      </c>
      <c r="U594" s="94" t="str">
        <f t="shared" si="353"/>
        <v/>
      </c>
      <c r="V594" s="94" t="str">
        <f t="shared" si="354"/>
        <v/>
      </c>
      <c r="W594" s="94" t="str">
        <f t="shared" si="335"/>
        <v/>
      </c>
      <c r="X594" s="94" t="str">
        <f t="shared" si="355"/>
        <v/>
      </c>
      <c r="Y594" s="94" t="str">
        <f t="shared" si="356"/>
        <v/>
      </c>
      <c r="Z594" s="94" t="str">
        <f t="shared" si="336"/>
        <v/>
      </c>
      <c r="AA594" s="94" t="str">
        <f t="shared" si="357"/>
        <v/>
      </c>
      <c r="AB594" s="94" t="str">
        <f t="shared" si="358"/>
        <v/>
      </c>
      <c r="AC594" s="94" t="str">
        <f t="shared" si="359"/>
        <v/>
      </c>
      <c r="AD594" s="92" t="str">
        <f t="shared" si="360"/>
        <v/>
      </c>
    </row>
    <row r="595" spans="1:30" x14ac:dyDescent="0.25">
      <c r="A595" s="92" t="str">
        <f t="shared" si="337"/>
        <v/>
      </c>
      <c r="B595" s="51">
        <v>1</v>
      </c>
      <c r="C595" s="52" t="s">
        <v>784</v>
      </c>
      <c r="D595" s="94" t="str">
        <f t="shared" si="361"/>
        <v/>
      </c>
      <c r="E595" s="94" t="str">
        <f t="shared" si="338"/>
        <v/>
      </c>
      <c r="F595" s="94" t="str">
        <f t="shared" si="339"/>
        <v/>
      </c>
      <c r="G595" s="94" t="str">
        <f t="shared" si="340"/>
        <v/>
      </c>
      <c r="H595" s="94" t="str">
        <f t="shared" si="341"/>
        <v/>
      </c>
      <c r="I595" s="94" t="str">
        <f t="shared" si="342"/>
        <v/>
      </c>
      <c r="J595" s="94" t="str">
        <f t="shared" si="343"/>
        <v/>
      </c>
      <c r="K595" s="94" t="str">
        <f t="shared" si="344"/>
        <v/>
      </c>
      <c r="L595" s="94" t="str">
        <f t="shared" si="345"/>
        <v/>
      </c>
      <c r="M595" s="94" t="str">
        <f t="shared" si="346"/>
        <v/>
      </c>
      <c r="N595" s="94" t="str">
        <f t="shared" si="347"/>
        <v/>
      </c>
      <c r="O595" s="94" t="str">
        <f t="shared" si="334"/>
        <v/>
      </c>
      <c r="P595" s="94" t="str">
        <f t="shared" si="348"/>
        <v/>
      </c>
      <c r="Q595" s="94" t="str">
        <f t="shared" si="349"/>
        <v/>
      </c>
      <c r="R595" s="94" t="str">
        <f t="shared" si="350"/>
        <v/>
      </c>
      <c r="S595" s="94" t="str">
        <f t="shared" si="351"/>
        <v/>
      </c>
      <c r="T595" s="94" t="str">
        <f t="shared" si="352"/>
        <v/>
      </c>
      <c r="U595" s="94" t="str">
        <f t="shared" si="353"/>
        <v/>
      </c>
      <c r="V595" s="94" t="str">
        <f t="shared" si="354"/>
        <v/>
      </c>
      <c r="W595" s="94" t="str">
        <f t="shared" si="335"/>
        <v/>
      </c>
      <c r="X595" s="94" t="str">
        <f t="shared" si="355"/>
        <v/>
      </c>
      <c r="Y595" s="94" t="str">
        <f t="shared" si="356"/>
        <v/>
      </c>
      <c r="Z595" s="94" t="str">
        <f t="shared" si="336"/>
        <v/>
      </c>
      <c r="AA595" s="94" t="str">
        <f t="shared" si="357"/>
        <v/>
      </c>
      <c r="AB595" s="94" t="str">
        <f t="shared" si="358"/>
        <v/>
      </c>
      <c r="AC595" s="94" t="str">
        <f t="shared" si="359"/>
        <v/>
      </c>
      <c r="AD595" s="92" t="str">
        <f t="shared" si="360"/>
        <v/>
      </c>
    </row>
    <row r="596" spans="1:30" x14ac:dyDescent="0.25">
      <c r="A596" s="92" t="str">
        <f t="shared" si="337"/>
        <v/>
      </c>
      <c r="B596" s="51">
        <v>1</v>
      </c>
      <c r="C596" s="52" t="s">
        <v>784</v>
      </c>
      <c r="D596" s="94" t="str">
        <f t="shared" si="361"/>
        <v/>
      </c>
      <c r="E596" s="94" t="str">
        <f t="shared" si="338"/>
        <v/>
      </c>
      <c r="F596" s="94" t="str">
        <f t="shared" si="339"/>
        <v/>
      </c>
      <c r="G596" s="94" t="str">
        <f t="shared" si="340"/>
        <v/>
      </c>
      <c r="H596" s="94" t="str">
        <f t="shared" si="341"/>
        <v/>
      </c>
      <c r="I596" s="94" t="str">
        <f t="shared" si="342"/>
        <v/>
      </c>
      <c r="J596" s="94" t="str">
        <f t="shared" si="343"/>
        <v/>
      </c>
      <c r="K596" s="94" t="str">
        <f t="shared" si="344"/>
        <v/>
      </c>
      <c r="L596" s="94" t="str">
        <f t="shared" si="345"/>
        <v/>
      </c>
      <c r="M596" s="94" t="str">
        <f t="shared" si="346"/>
        <v/>
      </c>
      <c r="N596" s="94" t="str">
        <f t="shared" si="347"/>
        <v/>
      </c>
      <c r="O596" s="94" t="str">
        <f t="shared" si="334"/>
        <v/>
      </c>
      <c r="P596" s="94" t="str">
        <f t="shared" si="348"/>
        <v/>
      </c>
      <c r="Q596" s="94" t="str">
        <f t="shared" si="349"/>
        <v/>
      </c>
      <c r="R596" s="94" t="str">
        <f t="shared" si="350"/>
        <v/>
      </c>
      <c r="S596" s="94" t="str">
        <f t="shared" si="351"/>
        <v/>
      </c>
      <c r="T596" s="94" t="str">
        <f t="shared" si="352"/>
        <v/>
      </c>
      <c r="U596" s="94" t="str">
        <f t="shared" si="353"/>
        <v/>
      </c>
      <c r="V596" s="94" t="str">
        <f t="shared" si="354"/>
        <v/>
      </c>
      <c r="W596" s="94" t="str">
        <f t="shared" si="335"/>
        <v/>
      </c>
      <c r="X596" s="94" t="str">
        <f t="shared" si="355"/>
        <v/>
      </c>
      <c r="Y596" s="94" t="str">
        <f t="shared" si="356"/>
        <v/>
      </c>
      <c r="Z596" s="94" t="str">
        <f t="shared" si="336"/>
        <v/>
      </c>
      <c r="AA596" s="94" t="str">
        <f t="shared" si="357"/>
        <v/>
      </c>
      <c r="AB596" s="94" t="str">
        <f t="shared" si="358"/>
        <v/>
      </c>
      <c r="AC596" s="94" t="str">
        <f t="shared" si="359"/>
        <v/>
      </c>
      <c r="AD596" s="92" t="str">
        <f t="shared" si="360"/>
        <v/>
      </c>
    </row>
    <row r="597" spans="1:30" x14ac:dyDescent="0.25">
      <c r="A597" s="92" t="str">
        <f t="shared" si="337"/>
        <v/>
      </c>
      <c r="B597" s="51">
        <v>1</v>
      </c>
      <c r="C597" s="52" t="s">
        <v>784</v>
      </c>
      <c r="D597" s="94" t="str">
        <f t="shared" si="361"/>
        <v/>
      </c>
      <c r="E597" s="94" t="str">
        <f t="shared" si="338"/>
        <v/>
      </c>
      <c r="F597" s="94" t="str">
        <f t="shared" si="339"/>
        <v/>
      </c>
      <c r="G597" s="94" t="str">
        <f t="shared" si="340"/>
        <v/>
      </c>
      <c r="H597" s="94" t="str">
        <f t="shared" si="341"/>
        <v/>
      </c>
      <c r="I597" s="94" t="str">
        <f t="shared" si="342"/>
        <v/>
      </c>
      <c r="J597" s="94" t="str">
        <f t="shared" si="343"/>
        <v/>
      </c>
      <c r="K597" s="94" t="str">
        <f t="shared" si="344"/>
        <v/>
      </c>
      <c r="L597" s="94" t="str">
        <f t="shared" si="345"/>
        <v/>
      </c>
      <c r="M597" s="94" t="str">
        <f t="shared" si="346"/>
        <v/>
      </c>
      <c r="N597" s="94" t="str">
        <f t="shared" si="347"/>
        <v/>
      </c>
      <c r="O597" s="94" t="str">
        <f t="shared" si="334"/>
        <v/>
      </c>
      <c r="P597" s="94" t="str">
        <f t="shared" si="348"/>
        <v/>
      </c>
      <c r="Q597" s="94" t="str">
        <f t="shared" si="349"/>
        <v/>
      </c>
      <c r="R597" s="94" t="str">
        <f t="shared" si="350"/>
        <v/>
      </c>
      <c r="S597" s="94" t="str">
        <f t="shared" si="351"/>
        <v/>
      </c>
      <c r="T597" s="94" t="str">
        <f t="shared" si="352"/>
        <v/>
      </c>
      <c r="U597" s="94" t="str">
        <f t="shared" si="353"/>
        <v/>
      </c>
      <c r="V597" s="94" t="str">
        <f t="shared" si="354"/>
        <v/>
      </c>
      <c r="W597" s="94" t="str">
        <f t="shared" si="335"/>
        <v/>
      </c>
      <c r="X597" s="94" t="str">
        <f t="shared" si="355"/>
        <v/>
      </c>
      <c r="Y597" s="94" t="str">
        <f t="shared" si="356"/>
        <v/>
      </c>
      <c r="Z597" s="94" t="str">
        <f t="shared" si="336"/>
        <v/>
      </c>
      <c r="AA597" s="94" t="str">
        <f t="shared" si="357"/>
        <v/>
      </c>
      <c r="AB597" s="94" t="str">
        <f t="shared" si="358"/>
        <v/>
      </c>
      <c r="AC597" s="94" t="str">
        <f t="shared" si="359"/>
        <v/>
      </c>
      <c r="AD597" s="92" t="str">
        <f t="shared" si="360"/>
        <v/>
      </c>
    </row>
    <row r="598" spans="1:30" x14ac:dyDescent="0.25">
      <c r="A598" s="92" t="str">
        <f t="shared" si="337"/>
        <v/>
      </c>
      <c r="B598" s="51">
        <v>1</v>
      </c>
      <c r="C598" s="52" t="s">
        <v>784</v>
      </c>
      <c r="D598" s="94" t="str">
        <f t="shared" si="361"/>
        <v/>
      </c>
      <c r="E598" s="94" t="str">
        <f t="shared" si="338"/>
        <v/>
      </c>
      <c r="F598" s="94" t="str">
        <f t="shared" si="339"/>
        <v/>
      </c>
      <c r="G598" s="94" t="str">
        <f t="shared" si="340"/>
        <v/>
      </c>
      <c r="H598" s="94" t="str">
        <f t="shared" si="341"/>
        <v/>
      </c>
      <c r="I598" s="94" t="str">
        <f t="shared" si="342"/>
        <v/>
      </c>
      <c r="J598" s="94" t="str">
        <f t="shared" si="343"/>
        <v/>
      </c>
      <c r="K598" s="94" t="str">
        <f t="shared" si="344"/>
        <v/>
      </c>
      <c r="L598" s="94" t="str">
        <f t="shared" si="345"/>
        <v/>
      </c>
      <c r="M598" s="94" t="str">
        <f t="shared" si="346"/>
        <v/>
      </c>
      <c r="N598" s="94" t="str">
        <f t="shared" si="347"/>
        <v/>
      </c>
      <c r="O598" s="94" t="str">
        <f t="shared" si="334"/>
        <v/>
      </c>
      <c r="P598" s="94" t="str">
        <f t="shared" si="348"/>
        <v/>
      </c>
      <c r="Q598" s="94" t="str">
        <f t="shared" si="349"/>
        <v/>
      </c>
      <c r="R598" s="94" t="str">
        <f t="shared" si="350"/>
        <v/>
      </c>
      <c r="S598" s="94" t="str">
        <f t="shared" si="351"/>
        <v/>
      </c>
      <c r="T598" s="94" t="str">
        <f t="shared" si="352"/>
        <v/>
      </c>
      <c r="U598" s="94" t="str">
        <f t="shared" si="353"/>
        <v/>
      </c>
      <c r="V598" s="94" t="str">
        <f t="shared" si="354"/>
        <v/>
      </c>
      <c r="W598" s="94" t="str">
        <f t="shared" si="335"/>
        <v/>
      </c>
      <c r="X598" s="94" t="str">
        <f t="shared" si="355"/>
        <v/>
      </c>
      <c r="Y598" s="94" t="str">
        <f t="shared" si="356"/>
        <v/>
      </c>
      <c r="Z598" s="94" t="str">
        <f t="shared" si="336"/>
        <v/>
      </c>
      <c r="AA598" s="94" t="str">
        <f t="shared" si="357"/>
        <v/>
      </c>
      <c r="AB598" s="94" t="str">
        <f t="shared" si="358"/>
        <v/>
      </c>
      <c r="AC598" s="94" t="str">
        <f t="shared" si="359"/>
        <v/>
      </c>
      <c r="AD598" s="92" t="str">
        <f t="shared" si="360"/>
        <v/>
      </c>
    </row>
    <row r="599" spans="1:30" x14ac:dyDescent="0.25">
      <c r="A599" s="92" t="str">
        <f t="shared" si="337"/>
        <v/>
      </c>
      <c r="B599" s="51">
        <v>1</v>
      </c>
      <c r="C599" s="52" t="s">
        <v>784</v>
      </c>
      <c r="D599" s="94" t="str">
        <f t="shared" si="361"/>
        <v/>
      </c>
      <c r="E599" s="94" t="str">
        <f t="shared" si="338"/>
        <v/>
      </c>
      <c r="F599" s="94" t="str">
        <f t="shared" si="339"/>
        <v/>
      </c>
      <c r="G599" s="94" t="str">
        <f t="shared" si="340"/>
        <v/>
      </c>
      <c r="H599" s="94" t="str">
        <f t="shared" si="341"/>
        <v/>
      </c>
      <c r="I599" s="94" t="str">
        <f t="shared" si="342"/>
        <v/>
      </c>
      <c r="J599" s="94" t="str">
        <f t="shared" si="343"/>
        <v/>
      </c>
      <c r="K599" s="94" t="str">
        <f t="shared" si="344"/>
        <v/>
      </c>
      <c r="L599" s="94" t="str">
        <f t="shared" si="345"/>
        <v/>
      </c>
      <c r="M599" s="94" t="str">
        <f t="shared" si="346"/>
        <v/>
      </c>
      <c r="N599" s="94" t="str">
        <f t="shared" si="347"/>
        <v/>
      </c>
      <c r="O599" s="94" t="str">
        <f t="shared" si="334"/>
        <v/>
      </c>
      <c r="P599" s="94" t="str">
        <f t="shared" si="348"/>
        <v/>
      </c>
      <c r="Q599" s="94" t="str">
        <f t="shared" si="349"/>
        <v/>
      </c>
      <c r="R599" s="94" t="str">
        <f t="shared" si="350"/>
        <v/>
      </c>
      <c r="S599" s="94" t="str">
        <f t="shared" si="351"/>
        <v/>
      </c>
      <c r="T599" s="94" t="str">
        <f t="shared" si="352"/>
        <v/>
      </c>
      <c r="U599" s="94" t="str">
        <f t="shared" si="353"/>
        <v/>
      </c>
      <c r="V599" s="94" t="str">
        <f t="shared" si="354"/>
        <v/>
      </c>
      <c r="W599" s="94" t="str">
        <f t="shared" si="335"/>
        <v/>
      </c>
      <c r="X599" s="94" t="str">
        <f t="shared" si="355"/>
        <v/>
      </c>
      <c r="Y599" s="94" t="str">
        <f t="shared" si="356"/>
        <v/>
      </c>
      <c r="Z599" s="94" t="str">
        <f t="shared" si="336"/>
        <v/>
      </c>
      <c r="AA599" s="94" t="str">
        <f t="shared" si="357"/>
        <v/>
      </c>
      <c r="AB599" s="94" t="str">
        <f t="shared" si="358"/>
        <v/>
      </c>
      <c r="AC599" s="94" t="str">
        <f t="shared" si="359"/>
        <v/>
      </c>
      <c r="AD599" s="92" t="str">
        <f t="shared" si="360"/>
        <v/>
      </c>
    </row>
    <row r="600" spans="1:30" x14ac:dyDescent="0.25">
      <c r="A600" s="92" t="str">
        <f t="shared" si="337"/>
        <v/>
      </c>
      <c r="B600" s="51">
        <v>1</v>
      </c>
      <c r="C600" s="52" t="s">
        <v>784</v>
      </c>
      <c r="D600" s="94" t="str">
        <f t="shared" si="361"/>
        <v/>
      </c>
      <c r="E600" s="94" t="str">
        <f t="shared" si="338"/>
        <v/>
      </c>
      <c r="F600" s="94" t="str">
        <f t="shared" si="339"/>
        <v/>
      </c>
      <c r="G600" s="94" t="str">
        <f t="shared" si="340"/>
        <v/>
      </c>
      <c r="H600" s="94" t="str">
        <f t="shared" si="341"/>
        <v/>
      </c>
      <c r="I600" s="94" t="str">
        <f t="shared" si="342"/>
        <v/>
      </c>
      <c r="J600" s="94" t="str">
        <f t="shared" si="343"/>
        <v/>
      </c>
      <c r="K600" s="94" t="str">
        <f t="shared" si="344"/>
        <v/>
      </c>
      <c r="L600" s="94" t="str">
        <f t="shared" si="345"/>
        <v/>
      </c>
      <c r="M600" s="94" t="str">
        <f t="shared" si="346"/>
        <v/>
      </c>
      <c r="N600" s="94" t="str">
        <f t="shared" si="347"/>
        <v/>
      </c>
      <c r="O600" s="94" t="str">
        <f t="shared" si="334"/>
        <v/>
      </c>
      <c r="P600" s="94" t="str">
        <f t="shared" si="348"/>
        <v/>
      </c>
      <c r="Q600" s="94" t="str">
        <f t="shared" si="349"/>
        <v/>
      </c>
      <c r="R600" s="94" t="str">
        <f t="shared" si="350"/>
        <v/>
      </c>
      <c r="S600" s="94" t="str">
        <f t="shared" si="351"/>
        <v/>
      </c>
      <c r="T600" s="94" t="str">
        <f t="shared" si="352"/>
        <v/>
      </c>
      <c r="U600" s="94" t="str">
        <f t="shared" si="353"/>
        <v/>
      </c>
      <c r="V600" s="94" t="str">
        <f t="shared" si="354"/>
        <v/>
      </c>
      <c r="W600" s="94" t="str">
        <f t="shared" si="335"/>
        <v/>
      </c>
      <c r="X600" s="94" t="str">
        <f t="shared" si="355"/>
        <v/>
      </c>
      <c r="Y600" s="94" t="str">
        <f t="shared" si="356"/>
        <v/>
      </c>
      <c r="Z600" s="94" t="str">
        <f t="shared" si="336"/>
        <v/>
      </c>
      <c r="AA600" s="94" t="str">
        <f t="shared" si="357"/>
        <v/>
      </c>
      <c r="AB600" s="94" t="str">
        <f t="shared" si="358"/>
        <v/>
      </c>
      <c r="AC600" s="94" t="str">
        <f t="shared" si="359"/>
        <v/>
      </c>
      <c r="AD600" s="92" t="str">
        <f t="shared" si="360"/>
        <v/>
      </c>
    </row>
  </sheetData>
  <sheetProtection algorithmName="SHA-512" hashValue="Pyplz4ohXkF5DrGdZP5VFlciqVjEkiGHQ7MDPNVv8x7bvrtstpXoi/W4QdfvxmJcfI9szMZGKdekWtm4jO3fgQ==" saltValue="HuA/tiZOIoKx/pwzf7x0Og==" spinCount="100000" sheet="1" objects="1" scenarios="1" selectLockedCells="1"/>
  <sortState ref="A2:AH600">
    <sortCondition ref="A2:A600"/>
    <sortCondition ref="AE2:AE600"/>
    <sortCondition ref="C2:C600"/>
  </sortState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Button 1">
              <controlPr defaultSize="0" print="0" autoFill="0" autoPict="0" macro="[0]!sorteren_1e">
                <anchor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37</xdr:col>
                    <xdr:colOff>0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/>
  <dimension ref="A1:AH600"/>
  <sheetViews>
    <sheetView workbookViewId="0">
      <pane ySplit="1" topLeftCell="A2" activePane="bottomLeft" state="frozen"/>
      <selection activeCell="JV14" sqref="JV14"/>
      <selection pane="bottomLeft"/>
    </sheetView>
  </sheetViews>
  <sheetFormatPr defaultRowHeight="15.75" x14ac:dyDescent="0.25"/>
  <cols>
    <col min="1" max="1" width="6.28515625" style="100" bestFit="1" customWidth="1"/>
    <col min="2" max="2" width="8" style="91" bestFit="1" customWidth="1"/>
    <col min="3" max="3" width="29.140625" style="101" bestFit="1" customWidth="1"/>
    <col min="4" max="5" width="3.28515625" style="102" customWidth="1"/>
    <col min="6" max="29" width="3.28515625" style="91" customWidth="1"/>
    <col min="30" max="30" width="6.42578125" style="100" customWidth="1"/>
    <col min="31" max="31" width="5.42578125" style="100" hidden="1" customWidth="1"/>
    <col min="32" max="32" width="4" style="91" hidden="1" customWidth="1"/>
    <col min="33" max="33" width="5" style="100" hidden="1" customWidth="1"/>
    <col min="34" max="34" width="4" style="100" hidden="1" customWidth="1"/>
    <col min="35" max="16384" width="9.140625" style="91"/>
  </cols>
  <sheetData>
    <row r="1" spans="1:34" ht="16.5" thickBot="1" x14ac:dyDescent="0.3">
      <c r="A1" s="86" t="s">
        <v>85</v>
      </c>
      <c r="B1" s="87" t="s">
        <v>31</v>
      </c>
      <c r="C1" s="87" t="s">
        <v>32</v>
      </c>
      <c r="D1" s="89">
        <v>1</v>
      </c>
      <c r="E1" s="89">
        <v>2</v>
      </c>
      <c r="F1" s="89">
        <v>3</v>
      </c>
      <c r="G1" s="89">
        <v>4</v>
      </c>
      <c r="H1" s="89">
        <v>5</v>
      </c>
      <c r="I1" s="89">
        <v>6</v>
      </c>
      <c r="J1" s="89">
        <v>7</v>
      </c>
      <c r="K1" s="89">
        <v>8</v>
      </c>
      <c r="L1" s="89">
        <v>9</v>
      </c>
      <c r="M1" s="89">
        <v>10</v>
      </c>
      <c r="N1" s="89">
        <v>11</v>
      </c>
      <c r="O1" s="89">
        <v>12</v>
      </c>
      <c r="P1" s="89">
        <v>13</v>
      </c>
      <c r="Q1" s="89">
        <v>14</v>
      </c>
      <c r="R1" s="89">
        <v>15</v>
      </c>
      <c r="S1" s="89">
        <v>16</v>
      </c>
      <c r="T1" s="89">
        <v>17</v>
      </c>
      <c r="U1" s="89">
        <v>18</v>
      </c>
      <c r="V1" s="89">
        <v>19</v>
      </c>
      <c r="W1" s="89">
        <v>20</v>
      </c>
      <c r="X1" s="89">
        <v>21</v>
      </c>
      <c r="Y1" s="89">
        <v>22</v>
      </c>
      <c r="Z1" s="89">
        <v>23</v>
      </c>
      <c r="AA1" s="89">
        <v>24</v>
      </c>
      <c r="AB1" s="89">
        <v>25</v>
      </c>
      <c r="AC1" s="89">
        <v>26</v>
      </c>
      <c r="AD1" s="104" t="s">
        <v>33</v>
      </c>
      <c r="AE1" s="86" t="s">
        <v>159</v>
      </c>
      <c r="AF1" s="86" t="s">
        <v>84</v>
      </c>
      <c r="AG1" s="86" t="s">
        <v>86</v>
      </c>
      <c r="AH1" s="86" t="s">
        <v>136</v>
      </c>
    </row>
    <row r="2" spans="1:34" x14ac:dyDescent="0.25">
      <c r="A2" s="92">
        <f t="shared" ref="A2:A65" si="0">IF(AD2&lt;&gt;"",RANK(AD2,AD:AD),"")</f>
        <v>1</v>
      </c>
      <c r="B2" s="49">
        <v>8598</v>
      </c>
      <c r="C2" s="115" t="s">
        <v>406</v>
      </c>
      <c r="D2" s="94">
        <f t="shared" ref="D2:D65" si="1">IFERROR(VLOOKUP($B2,_2aw1,2,FALSE),"")</f>
        <v>1</v>
      </c>
      <c r="E2" s="94">
        <f t="shared" ref="E2:E65" si="2">IFERROR(VLOOKUP($B2,_2aw2,2,FALSE),"")</f>
        <v>3</v>
      </c>
      <c r="F2" s="94">
        <f t="shared" ref="F2:F65" si="3">IFERROR(VLOOKUP($B2,_2aw3,2,FALSE),"")</f>
        <v>3</v>
      </c>
      <c r="G2" s="94">
        <f t="shared" ref="G2:G65" si="4">IFERROR(VLOOKUP($B2,_2aw4,2,FALSE),"")</f>
        <v>3</v>
      </c>
      <c r="H2" s="94">
        <f t="shared" ref="H2:H65" si="5">IFERROR(VLOOKUP($B2,_2aw5,2,FALSE),"")</f>
        <v>3</v>
      </c>
      <c r="I2" s="94">
        <f t="shared" ref="I2:I65" si="6">IFERROR(VLOOKUP($B2,_2aw6,2,FALSE),"")</f>
        <v>3</v>
      </c>
      <c r="J2" s="94">
        <f t="shared" ref="J2:J65" si="7">IFERROR(VLOOKUP($B2,_2aw7,2,FALSE),"")</f>
        <v>3</v>
      </c>
      <c r="K2" s="94">
        <f t="shared" ref="K2:K65" si="8">IFERROR(VLOOKUP($B2,_2aw8,2,FALSE),"")</f>
        <v>3</v>
      </c>
      <c r="L2" s="94">
        <f t="shared" ref="L2:L65" si="9">IFERROR(VLOOKUP($B2,_2aw9,2,FALSE),"")</f>
        <v>3</v>
      </c>
      <c r="M2" s="94">
        <f t="shared" ref="M2:M65" si="10">IFERROR(VLOOKUP($B2,_2aw10,2,FALSE),"")</f>
        <v>1</v>
      </c>
      <c r="N2" s="94">
        <f t="shared" ref="N2:N65" si="11">IFERROR(VLOOKUP($B2,_2aw11,2,FALSE),"")</f>
        <v>1</v>
      </c>
      <c r="O2" s="94">
        <f t="shared" ref="O2:O65" si="12">IFERROR(VLOOKUP($B2,_2aw12,2,FALSE),"")</f>
        <v>3</v>
      </c>
      <c r="P2" s="94">
        <f t="shared" ref="P2:P65" si="13">IFERROR(VLOOKUP($B2,_2aw13,2,FALSE),"")</f>
        <v>3</v>
      </c>
      <c r="Q2" s="94">
        <f t="shared" ref="Q2:Q65" si="14">IFERROR(VLOOKUP($B2,_2aw14,2,FALSE),"")</f>
        <v>3</v>
      </c>
      <c r="R2" s="94">
        <f t="shared" ref="R2:R65" si="15">IFERROR(VLOOKUP($B2,_2aw15,2,FALSE),"")</f>
        <v>3</v>
      </c>
      <c r="S2" s="94">
        <f t="shared" ref="S2:S65" si="16">IFERROR(VLOOKUP($B2,_2aw16,2,FALSE),"")</f>
        <v>1</v>
      </c>
      <c r="T2" s="94">
        <f t="shared" ref="T2:T65" si="17">IFERROR(VLOOKUP($B2,_2aw17,2,FALSE),"")</f>
        <v>1</v>
      </c>
      <c r="U2" s="94">
        <f t="shared" ref="U2:U65" si="18">IFERROR(VLOOKUP($B2,_2aw18,2,FALSE),"")</f>
        <v>3</v>
      </c>
      <c r="V2" s="94">
        <f t="shared" ref="V2:V65" si="19">IFERROR(VLOOKUP($B2,_2aw19,2,FALSE),"")</f>
        <v>3</v>
      </c>
      <c r="W2" s="94">
        <f t="shared" ref="W2:W65" si="20">IFERROR(VLOOKUP($B2,_2aw20,2,FALSE),"")</f>
        <v>1</v>
      </c>
      <c r="X2" s="94">
        <f t="shared" ref="X2:X65" si="21">IFERROR(VLOOKUP($B2,_2aw21,2,FALSE),"")</f>
        <v>3</v>
      </c>
      <c r="Y2" s="94">
        <f t="shared" ref="Y2:Y65" si="22">IFERROR(VLOOKUP($B2,_2aw22,2,FALSE),"")</f>
        <v>1</v>
      </c>
      <c r="Z2" s="94" t="str">
        <f t="shared" ref="Z2:Z65" si="23">IFERROR(VLOOKUP($B2,_2aw23,2,FALSE),"")</f>
        <v/>
      </c>
      <c r="AA2" s="94" t="str">
        <f t="shared" ref="AA2:AA65" si="24">IFERROR(VLOOKUP($B2,_2aw24,2,FALSE),"")</f>
        <v/>
      </c>
      <c r="AB2" s="94" t="str">
        <f t="shared" ref="AB2:AB65" si="25">IFERROR(VLOOKUP($B2,_2aw25,2,FALSE),"")</f>
        <v/>
      </c>
      <c r="AC2" s="94" t="str">
        <f t="shared" ref="AC2:AC65" si="26">IFERROR(VLOOKUP($B2,_2aw26,2,FALSE),"")</f>
        <v/>
      </c>
      <c r="AD2" s="92">
        <f t="shared" ref="AD2:AD65" si="27">IF(COUNTIF(D2:AC2,"&gt;=0"),SUM(D2:AC2),"")</f>
        <v>52</v>
      </c>
      <c r="AE2" s="92">
        <f t="shared" ref="AE2:AE22" si="28">IF(B2&lt;&gt;"",COUNT(D2:AC2),"")</f>
        <v>22</v>
      </c>
      <c r="AF2" s="105">
        <f t="shared" ref="AF2:AF22" si="29">IF(AD2&lt;&gt;"",AD2*100/(2*AE2),"")</f>
        <v>118.18181818181819</v>
      </c>
      <c r="AG2" s="92">
        <f t="shared" ref="AG2:AG22" si="30">IF(B2&lt;&gt;"",COUNTIF(D2:AC2,"=2"),"")</f>
        <v>0</v>
      </c>
      <c r="AH2" s="92">
        <f t="shared" ref="AH2:AH22" si="31">IF(B2&lt;&gt;"",COUNTIF(D2:AC2,"=1"),"")</f>
        <v>7</v>
      </c>
    </row>
    <row r="3" spans="1:34" x14ac:dyDescent="0.25">
      <c r="A3" s="92">
        <f t="shared" si="0"/>
        <v>2</v>
      </c>
      <c r="B3" s="49">
        <v>3271</v>
      </c>
      <c r="C3" s="115" t="s">
        <v>478</v>
      </c>
      <c r="D3" s="94">
        <f t="shared" si="1"/>
        <v>1</v>
      </c>
      <c r="E3" s="94">
        <f t="shared" si="2"/>
        <v>3</v>
      </c>
      <c r="F3" s="94">
        <f t="shared" si="3"/>
        <v>1</v>
      </c>
      <c r="G3" s="94">
        <f t="shared" si="4"/>
        <v>3</v>
      </c>
      <c r="H3" s="94">
        <f t="shared" si="5"/>
        <v>0</v>
      </c>
      <c r="I3" s="94">
        <f t="shared" si="6"/>
        <v>1</v>
      </c>
      <c r="J3" s="94">
        <f t="shared" si="7"/>
        <v>3</v>
      </c>
      <c r="K3" s="94">
        <f t="shared" si="8"/>
        <v>3</v>
      </c>
      <c r="L3" s="94">
        <f t="shared" si="9"/>
        <v>1</v>
      </c>
      <c r="M3" s="94">
        <f t="shared" si="10"/>
        <v>3</v>
      </c>
      <c r="N3" s="94">
        <f t="shared" si="11"/>
        <v>0</v>
      </c>
      <c r="O3" s="94">
        <f t="shared" si="12"/>
        <v>3</v>
      </c>
      <c r="P3" s="94">
        <f t="shared" si="13"/>
        <v>1</v>
      </c>
      <c r="Q3" s="94">
        <f t="shared" si="14"/>
        <v>3</v>
      </c>
      <c r="R3" s="94" t="str">
        <f t="shared" si="15"/>
        <v/>
      </c>
      <c r="S3" s="94">
        <f t="shared" si="16"/>
        <v>3</v>
      </c>
      <c r="T3" s="94">
        <f t="shared" si="17"/>
        <v>3</v>
      </c>
      <c r="U3" s="94">
        <f t="shared" si="18"/>
        <v>3</v>
      </c>
      <c r="V3" s="94">
        <f t="shared" si="19"/>
        <v>3</v>
      </c>
      <c r="W3" s="94">
        <f t="shared" si="20"/>
        <v>3</v>
      </c>
      <c r="X3" s="94">
        <f t="shared" si="21"/>
        <v>3</v>
      </c>
      <c r="Y3" s="94">
        <f t="shared" si="22"/>
        <v>3</v>
      </c>
      <c r="Z3" s="94" t="str">
        <f t="shared" si="23"/>
        <v/>
      </c>
      <c r="AA3" s="94" t="str">
        <f t="shared" si="24"/>
        <v/>
      </c>
      <c r="AB3" s="94" t="str">
        <f t="shared" si="25"/>
        <v/>
      </c>
      <c r="AC3" s="94" t="str">
        <f t="shared" si="26"/>
        <v/>
      </c>
      <c r="AD3" s="92">
        <f t="shared" si="27"/>
        <v>47</v>
      </c>
      <c r="AE3" s="92">
        <f t="shared" si="28"/>
        <v>21</v>
      </c>
      <c r="AF3" s="105">
        <f t="shared" si="29"/>
        <v>111.9047619047619</v>
      </c>
      <c r="AG3" s="92">
        <f t="shared" si="30"/>
        <v>0</v>
      </c>
      <c r="AH3" s="92">
        <f t="shared" si="31"/>
        <v>5</v>
      </c>
    </row>
    <row r="4" spans="1:34" x14ac:dyDescent="0.25">
      <c r="A4" s="92">
        <f t="shared" si="0"/>
        <v>3</v>
      </c>
      <c r="B4" s="49">
        <v>6700</v>
      </c>
      <c r="C4" s="115" t="s">
        <v>756</v>
      </c>
      <c r="D4" s="94">
        <f t="shared" si="1"/>
        <v>0</v>
      </c>
      <c r="E4" s="94">
        <f t="shared" si="2"/>
        <v>3</v>
      </c>
      <c r="F4" s="94">
        <f t="shared" si="3"/>
        <v>3</v>
      </c>
      <c r="G4" s="94">
        <f t="shared" si="4"/>
        <v>3</v>
      </c>
      <c r="H4" s="94">
        <f t="shared" si="5"/>
        <v>0</v>
      </c>
      <c r="I4" s="94">
        <f t="shared" si="6"/>
        <v>3</v>
      </c>
      <c r="J4" s="94">
        <f t="shared" si="7"/>
        <v>3</v>
      </c>
      <c r="K4" s="94">
        <f t="shared" si="8"/>
        <v>1</v>
      </c>
      <c r="L4" s="94">
        <f t="shared" si="9"/>
        <v>3</v>
      </c>
      <c r="M4" s="94">
        <f t="shared" si="10"/>
        <v>0</v>
      </c>
      <c r="N4" s="94">
        <f t="shared" si="11"/>
        <v>3</v>
      </c>
      <c r="O4" s="94">
        <f t="shared" si="12"/>
        <v>1</v>
      </c>
      <c r="P4" s="94">
        <f t="shared" si="13"/>
        <v>3</v>
      </c>
      <c r="Q4" s="94">
        <f t="shared" si="14"/>
        <v>1</v>
      </c>
      <c r="R4" s="94">
        <f t="shared" si="15"/>
        <v>3</v>
      </c>
      <c r="S4" s="94">
        <f t="shared" si="16"/>
        <v>3</v>
      </c>
      <c r="T4" s="94">
        <f t="shared" si="17"/>
        <v>1</v>
      </c>
      <c r="U4" s="94">
        <f t="shared" si="18"/>
        <v>3</v>
      </c>
      <c r="V4" s="94" t="str">
        <f t="shared" si="19"/>
        <v/>
      </c>
      <c r="W4" s="94">
        <f t="shared" si="20"/>
        <v>3</v>
      </c>
      <c r="X4" s="94">
        <f t="shared" si="21"/>
        <v>1</v>
      </c>
      <c r="Y4" s="94">
        <f t="shared" si="22"/>
        <v>3</v>
      </c>
      <c r="Z4" s="94" t="str">
        <f t="shared" si="23"/>
        <v/>
      </c>
      <c r="AA4" s="94" t="str">
        <f t="shared" si="24"/>
        <v/>
      </c>
      <c r="AB4" s="94" t="str">
        <f t="shared" si="25"/>
        <v/>
      </c>
      <c r="AC4" s="94" t="str">
        <f t="shared" si="26"/>
        <v/>
      </c>
      <c r="AD4" s="92">
        <f t="shared" si="27"/>
        <v>44</v>
      </c>
      <c r="AE4" s="92">
        <f t="shared" si="28"/>
        <v>21</v>
      </c>
      <c r="AF4" s="105">
        <f t="shared" si="29"/>
        <v>104.76190476190476</v>
      </c>
      <c r="AG4" s="92">
        <f t="shared" si="30"/>
        <v>0</v>
      </c>
      <c r="AH4" s="92">
        <f t="shared" si="31"/>
        <v>5</v>
      </c>
    </row>
    <row r="5" spans="1:34" x14ac:dyDescent="0.25">
      <c r="A5" s="92">
        <f t="shared" si="0"/>
        <v>3</v>
      </c>
      <c r="B5" s="49">
        <v>1883</v>
      </c>
      <c r="C5" s="115" t="s">
        <v>709</v>
      </c>
      <c r="D5" s="94">
        <f t="shared" si="1"/>
        <v>1</v>
      </c>
      <c r="E5" s="94">
        <f t="shared" si="2"/>
        <v>3</v>
      </c>
      <c r="F5" s="94">
        <f t="shared" si="3"/>
        <v>3</v>
      </c>
      <c r="G5" s="94">
        <f t="shared" si="4"/>
        <v>3</v>
      </c>
      <c r="H5" s="94">
        <f t="shared" si="5"/>
        <v>3</v>
      </c>
      <c r="I5" s="94">
        <f t="shared" si="6"/>
        <v>3</v>
      </c>
      <c r="J5" s="94">
        <f t="shared" si="7"/>
        <v>0</v>
      </c>
      <c r="K5" s="94">
        <f t="shared" si="8"/>
        <v>3</v>
      </c>
      <c r="L5" s="94">
        <f t="shared" si="9"/>
        <v>1</v>
      </c>
      <c r="M5" s="94">
        <f t="shared" si="10"/>
        <v>3</v>
      </c>
      <c r="N5" s="94">
        <f t="shared" si="11"/>
        <v>1</v>
      </c>
      <c r="O5" s="94">
        <f t="shared" si="12"/>
        <v>3</v>
      </c>
      <c r="P5" s="94">
        <f t="shared" si="13"/>
        <v>1</v>
      </c>
      <c r="Q5" s="94">
        <f t="shared" si="14"/>
        <v>1</v>
      </c>
      <c r="R5" s="94">
        <f t="shared" si="15"/>
        <v>3</v>
      </c>
      <c r="S5" s="94">
        <f t="shared" si="16"/>
        <v>0</v>
      </c>
      <c r="T5" s="94">
        <f t="shared" si="17"/>
        <v>3</v>
      </c>
      <c r="U5" s="94">
        <f t="shared" si="18"/>
        <v>0</v>
      </c>
      <c r="V5" s="94">
        <f t="shared" si="19"/>
        <v>0</v>
      </c>
      <c r="W5" s="94">
        <f t="shared" si="20"/>
        <v>3</v>
      </c>
      <c r="X5" s="94">
        <f t="shared" si="21"/>
        <v>3</v>
      </c>
      <c r="Y5" s="94">
        <f t="shared" si="22"/>
        <v>3</v>
      </c>
      <c r="Z5" s="94" t="str">
        <f t="shared" si="23"/>
        <v/>
      </c>
      <c r="AA5" s="94" t="str">
        <f t="shared" si="24"/>
        <v/>
      </c>
      <c r="AB5" s="94" t="str">
        <f t="shared" si="25"/>
        <v/>
      </c>
      <c r="AC5" s="94" t="str">
        <f t="shared" si="26"/>
        <v/>
      </c>
      <c r="AD5" s="92">
        <f t="shared" si="27"/>
        <v>44</v>
      </c>
      <c r="AE5" s="92">
        <f t="shared" si="28"/>
        <v>22</v>
      </c>
      <c r="AF5" s="105">
        <f t="shared" si="29"/>
        <v>100</v>
      </c>
      <c r="AG5" s="92">
        <f t="shared" si="30"/>
        <v>0</v>
      </c>
      <c r="AH5" s="92">
        <f t="shared" si="31"/>
        <v>5</v>
      </c>
    </row>
    <row r="6" spans="1:34" x14ac:dyDescent="0.25">
      <c r="A6" s="92">
        <f t="shared" si="0"/>
        <v>3</v>
      </c>
      <c r="B6" s="49">
        <v>2939</v>
      </c>
      <c r="C6" s="115" t="s">
        <v>744</v>
      </c>
      <c r="D6" s="94">
        <f t="shared" si="1"/>
        <v>3</v>
      </c>
      <c r="E6" s="94">
        <f t="shared" si="2"/>
        <v>1</v>
      </c>
      <c r="F6" s="94">
        <f t="shared" si="3"/>
        <v>3</v>
      </c>
      <c r="G6" s="94">
        <f t="shared" si="4"/>
        <v>3</v>
      </c>
      <c r="H6" s="94">
        <f t="shared" si="5"/>
        <v>3</v>
      </c>
      <c r="I6" s="94">
        <f t="shared" si="6"/>
        <v>0</v>
      </c>
      <c r="J6" s="94">
        <f t="shared" si="7"/>
        <v>0</v>
      </c>
      <c r="K6" s="94">
        <f t="shared" si="8"/>
        <v>1</v>
      </c>
      <c r="L6" s="94">
        <f t="shared" si="9"/>
        <v>3</v>
      </c>
      <c r="M6" s="94">
        <f t="shared" si="10"/>
        <v>3</v>
      </c>
      <c r="N6" s="94">
        <f t="shared" si="11"/>
        <v>1</v>
      </c>
      <c r="O6" s="94">
        <f t="shared" si="12"/>
        <v>3</v>
      </c>
      <c r="P6" s="94">
        <f t="shared" si="13"/>
        <v>1</v>
      </c>
      <c r="Q6" s="94">
        <f t="shared" si="14"/>
        <v>1</v>
      </c>
      <c r="R6" s="94">
        <f t="shared" si="15"/>
        <v>3</v>
      </c>
      <c r="S6" s="94">
        <f t="shared" si="16"/>
        <v>3</v>
      </c>
      <c r="T6" s="94">
        <f t="shared" si="17"/>
        <v>1</v>
      </c>
      <c r="U6" s="94">
        <f t="shared" si="18"/>
        <v>3</v>
      </c>
      <c r="V6" s="94">
        <f t="shared" si="19"/>
        <v>3</v>
      </c>
      <c r="W6" s="94">
        <f t="shared" si="20"/>
        <v>3</v>
      </c>
      <c r="X6" s="94">
        <f t="shared" si="21"/>
        <v>1</v>
      </c>
      <c r="Y6" s="94">
        <f t="shared" si="22"/>
        <v>1</v>
      </c>
      <c r="Z6" s="94" t="str">
        <f t="shared" si="23"/>
        <v/>
      </c>
      <c r="AA6" s="94" t="str">
        <f t="shared" si="24"/>
        <v/>
      </c>
      <c r="AB6" s="94" t="str">
        <f t="shared" si="25"/>
        <v/>
      </c>
      <c r="AC6" s="94" t="str">
        <f t="shared" si="26"/>
        <v/>
      </c>
      <c r="AD6" s="92">
        <f t="shared" si="27"/>
        <v>44</v>
      </c>
      <c r="AE6" s="92">
        <f t="shared" si="28"/>
        <v>22</v>
      </c>
      <c r="AF6" s="105">
        <f t="shared" si="29"/>
        <v>100</v>
      </c>
      <c r="AG6" s="92">
        <f t="shared" si="30"/>
        <v>0</v>
      </c>
      <c r="AH6" s="92">
        <f t="shared" si="31"/>
        <v>8</v>
      </c>
    </row>
    <row r="7" spans="1:34" x14ac:dyDescent="0.25">
      <c r="A7" s="92">
        <f t="shared" si="0"/>
        <v>6</v>
      </c>
      <c r="B7" s="49">
        <v>7290</v>
      </c>
      <c r="C7" s="115" t="s">
        <v>314</v>
      </c>
      <c r="D7" s="94">
        <f t="shared" si="1"/>
        <v>3</v>
      </c>
      <c r="E7" s="94">
        <f t="shared" si="2"/>
        <v>3</v>
      </c>
      <c r="F7" s="94">
        <f t="shared" si="3"/>
        <v>1</v>
      </c>
      <c r="G7" s="94">
        <f t="shared" si="4"/>
        <v>3</v>
      </c>
      <c r="H7" s="94">
        <f t="shared" si="5"/>
        <v>1</v>
      </c>
      <c r="I7" s="94">
        <f t="shared" si="6"/>
        <v>1</v>
      </c>
      <c r="J7" s="94">
        <f t="shared" si="7"/>
        <v>3</v>
      </c>
      <c r="K7" s="94">
        <f t="shared" si="8"/>
        <v>3</v>
      </c>
      <c r="L7" s="94">
        <f t="shared" si="9"/>
        <v>3</v>
      </c>
      <c r="M7" s="94">
        <f t="shared" si="10"/>
        <v>1</v>
      </c>
      <c r="N7" s="94">
        <f t="shared" si="11"/>
        <v>3</v>
      </c>
      <c r="O7" s="94">
        <f t="shared" si="12"/>
        <v>3</v>
      </c>
      <c r="P7" s="94">
        <f t="shared" si="13"/>
        <v>1</v>
      </c>
      <c r="Q7" s="94">
        <f t="shared" si="14"/>
        <v>3</v>
      </c>
      <c r="R7" s="94">
        <f t="shared" si="15"/>
        <v>1</v>
      </c>
      <c r="S7" s="94" t="str">
        <f t="shared" si="16"/>
        <v/>
      </c>
      <c r="T7" s="94">
        <f t="shared" si="17"/>
        <v>3</v>
      </c>
      <c r="U7" s="94">
        <f t="shared" si="18"/>
        <v>1</v>
      </c>
      <c r="V7" s="94">
        <f t="shared" si="19"/>
        <v>0</v>
      </c>
      <c r="W7" s="94">
        <f t="shared" si="20"/>
        <v>0</v>
      </c>
      <c r="X7" s="94">
        <f t="shared" si="21"/>
        <v>3</v>
      </c>
      <c r="Y7" s="94">
        <f t="shared" si="22"/>
        <v>3</v>
      </c>
      <c r="Z7" s="94" t="str">
        <f t="shared" si="23"/>
        <v/>
      </c>
      <c r="AA7" s="94" t="str">
        <f t="shared" si="24"/>
        <v/>
      </c>
      <c r="AB7" s="94" t="str">
        <f t="shared" si="25"/>
        <v/>
      </c>
      <c r="AC7" s="94" t="str">
        <f t="shared" si="26"/>
        <v/>
      </c>
      <c r="AD7" s="92">
        <f t="shared" si="27"/>
        <v>43</v>
      </c>
      <c r="AE7" s="92">
        <f t="shared" si="28"/>
        <v>21</v>
      </c>
      <c r="AF7" s="105">
        <f t="shared" si="29"/>
        <v>102.38095238095238</v>
      </c>
      <c r="AG7" s="92">
        <f t="shared" si="30"/>
        <v>0</v>
      </c>
      <c r="AH7" s="92">
        <f t="shared" si="31"/>
        <v>7</v>
      </c>
    </row>
    <row r="8" spans="1:34" x14ac:dyDescent="0.25">
      <c r="A8" s="92">
        <f t="shared" si="0"/>
        <v>7</v>
      </c>
      <c r="B8" s="49">
        <v>3526</v>
      </c>
      <c r="C8" s="115" t="s">
        <v>623</v>
      </c>
      <c r="D8" s="94">
        <f t="shared" si="1"/>
        <v>3</v>
      </c>
      <c r="E8" s="94">
        <f t="shared" si="2"/>
        <v>1</v>
      </c>
      <c r="F8" s="94">
        <f t="shared" si="3"/>
        <v>0</v>
      </c>
      <c r="G8" s="94">
        <f t="shared" si="4"/>
        <v>3</v>
      </c>
      <c r="H8" s="94">
        <f t="shared" si="5"/>
        <v>3</v>
      </c>
      <c r="I8" s="94">
        <f t="shared" si="6"/>
        <v>3</v>
      </c>
      <c r="J8" s="94">
        <f t="shared" si="7"/>
        <v>1</v>
      </c>
      <c r="K8" s="94">
        <f t="shared" si="8"/>
        <v>1</v>
      </c>
      <c r="L8" s="94">
        <f t="shared" si="9"/>
        <v>3</v>
      </c>
      <c r="M8" s="94">
        <f t="shared" si="10"/>
        <v>3</v>
      </c>
      <c r="N8" s="94">
        <f t="shared" si="11"/>
        <v>1</v>
      </c>
      <c r="O8" s="94">
        <f t="shared" si="12"/>
        <v>3</v>
      </c>
      <c r="P8" s="94">
        <f t="shared" si="13"/>
        <v>3</v>
      </c>
      <c r="Q8" s="94">
        <f t="shared" si="14"/>
        <v>3</v>
      </c>
      <c r="R8" s="94">
        <f t="shared" si="15"/>
        <v>0</v>
      </c>
      <c r="S8" s="94">
        <f t="shared" si="16"/>
        <v>1</v>
      </c>
      <c r="T8" s="94">
        <f t="shared" si="17"/>
        <v>1</v>
      </c>
      <c r="U8" s="94">
        <f t="shared" si="18"/>
        <v>1</v>
      </c>
      <c r="V8" s="94">
        <f t="shared" si="19"/>
        <v>0</v>
      </c>
      <c r="W8" s="94">
        <f t="shared" si="20"/>
        <v>3</v>
      </c>
      <c r="X8" s="94">
        <f t="shared" si="21"/>
        <v>1</v>
      </c>
      <c r="Y8" s="94">
        <f t="shared" si="22"/>
        <v>3</v>
      </c>
      <c r="Z8" s="94" t="str">
        <f t="shared" si="23"/>
        <v/>
      </c>
      <c r="AA8" s="94" t="str">
        <f t="shared" si="24"/>
        <v/>
      </c>
      <c r="AB8" s="94" t="str">
        <f t="shared" si="25"/>
        <v/>
      </c>
      <c r="AC8" s="94" t="str">
        <f t="shared" si="26"/>
        <v/>
      </c>
      <c r="AD8" s="92">
        <f t="shared" si="27"/>
        <v>41</v>
      </c>
      <c r="AE8" s="92">
        <f t="shared" si="28"/>
        <v>22</v>
      </c>
      <c r="AF8" s="105">
        <f t="shared" si="29"/>
        <v>93.181818181818187</v>
      </c>
      <c r="AG8" s="92">
        <f t="shared" si="30"/>
        <v>0</v>
      </c>
      <c r="AH8" s="92">
        <f t="shared" si="31"/>
        <v>8</v>
      </c>
    </row>
    <row r="9" spans="1:34" x14ac:dyDescent="0.25">
      <c r="A9" s="92">
        <f t="shared" si="0"/>
        <v>8</v>
      </c>
      <c r="B9" s="49">
        <v>7547</v>
      </c>
      <c r="C9" s="115" t="s">
        <v>459</v>
      </c>
      <c r="D9" s="94">
        <f t="shared" si="1"/>
        <v>3</v>
      </c>
      <c r="E9" s="94">
        <f t="shared" si="2"/>
        <v>3</v>
      </c>
      <c r="F9" s="94">
        <f t="shared" si="3"/>
        <v>1</v>
      </c>
      <c r="G9" s="94">
        <f t="shared" si="4"/>
        <v>3</v>
      </c>
      <c r="H9" s="94">
        <f t="shared" si="5"/>
        <v>3</v>
      </c>
      <c r="I9" s="94">
        <f t="shared" si="6"/>
        <v>1</v>
      </c>
      <c r="J9" s="94">
        <f t="shared" si="7"/>
        <v>1</v>
      </c>
      <c r="K9" s="94">
        <f t="shared" si="8"/>
        <v>0</v>
      </c>
      <c r="L9" s="94">
        <f t="shared" si="9"/>
        <v>1</v>
      </c>
      <c r="M9" s="94">
        <f t="shared" si="10"/>
        <v>3</v>
      </c>
      <c r="N9" s="94">
        <f t="shared" si="11"/>
        <v>1</v>
      </c>
      <c r="O9" s="94">
        <f t="shared" si="12"/>
        <v>0</v>
      </c>
      <c r="P9" s="94">
        <f t="shared" si="13"/>
        <v>3</v>
      </c>
      <c r="Q9" s="94">
        <f t="shared" si="14"/>
        <v>0</v>
      </c>
      <c r="R9" s="94">
        <f t="shared" si="15"/>
        <v>1</v>
      </c>
      <c r="S9" s="94">
        <f t="shared" si="16"/>
        <v>3</v>
      </c>
      <c r="T9" s="94">
        <f t="shared" si="17"/>
        <v>3</v>
      </c>
      <c r="U9" s="94">
        <f t="shared" si="18"/>
        <v>3</v>
      </c>
      <c r="V9" s="94">
        <f t="shared" si="19"/>
        <v>3</v>
      </c>
      <c r="W9" s="94">
        <f t="shared" si="20"/>
        <v>1</v>
      </c>
      <c r="X9" s="94">
        <f t="shared" si="21"/>
        <v>0</v>
      </c>
      <c r="Y9" s="94">
        <f t="shared" si="22"/>
        <v>3</v>
      </c>
      <c r="Z9" s="94" t="str">
        <f t="shared" si="23"/>
        <v/>
      </c>
      <c r="AA9" s="94" t="str">
        <f t="shared" si="24"/>
        <v/>
      </c>
      <c r="AB9" s="94" t="str">
        <f t="shared" si="25"/>
        <v/>
      </c>
      <c r="AC9" s="94" t="str">
        <f t="shared" si="26"/>
        <v/>
      </c>
      <c r="AD9" s="92">
        <f t="shared" si="27"/>
        <v>40</v>
      </c>
      <c r="AE9" s="92">
        <f t="shared" si="28"/>
        <v>22</v>
      </c>
      <c r="AF9" s="105">
        <f t="shared" si="29"/>
        <v>90.909090909090907</v>
      </c>
      <c r="AG9" s="92">
        <f t="shared" si="30"/>
        <v>0</v>
      </c>
      <c r="AH9" s="92">
        <f t="shared" si="31"/>
        <v>7</v>
      </c>
    </row>
    <row r="10" spans="1:34" x14ac:dyDescent="0.25">
      <c r="A10" s="92">
        <f t="shared" si="0"/>
        <v>9</v>
      </c>
      <c r="B10" s="49">
        <v>4581</v>
      </c>
      <c r="C10" s="115" t="s">
        <v>717</v>
      </c>
      <c r="D10" s="94">
        <f t="shared" si="1"/>
        <v>0</v>
      </c>
      <c r="E10" s="94">
        <f t="shared" si="2"/>
        <v>3</v>
      </c>
      <c r="F10" s="94">
        <f t="shared" si="3"/>
        <v>3</v>
      </c>
      <c r="G10" s="94">
        <f t="shared" si="4"/>
        <v>3</v>
      </c>
      <c r="H10" s="94">
        <f t="shared" si="5"/>
        <v>3</v>
      </c>
      <c r="I10" s="94">
        <f t="shared" si="6"/>
        <v>3</v>
      </c>
      <c r="J10" s="94">
        <f t="shared" si="7"/>
        <v>1</v>
      </c>
      <c r="K10" s="94">
        <f t="shared" si="8"/>
        <v>0</v>
      </c>
      <c r="L10" s="94">
        <f t="shared" si="9"/>
        <v>0</v>
      </c>
      <c r="M10" s="94">
        <f t="shared" si="10"/>
        <v>3</v>
      </c>
      <c r="N10" s="94">
        <f t="shared" si="11"/>
        <v>3</v>
      </c>
      <c r="O10" s="94">
        <f t="shared" si="12"/>
        <v>1</v>
      </c>
      <c r="P10" s="94">
        <f t="shared" si="13"/>
        <v>3</v>
      </c>
      <c r="Q10" s="94">
        <f t="shared" si="14"/>
        <v>1</v>
      </c>
      <c r="R10" s="94">
        <f t="shared" si="15"/>
        <v>1</v>
      </c>
      <c r="S10" s="94">
        <f t="shared" si="16"/>
        <v>3</v>
      </c>
      <c r="T10" s="94">
        <f t="shared" si="17"/>
        <v>0</v>
      </c>
      <c r="U10" s="94">
        <f t="shared" si="18"/>
        <v>1</v>
      </c>
      <c r="V10" s="94">
        <f t="shared" si="19"/>
        <v>3</v>
      </c>
      <c r="W10" s="94">
        <f t="shared" si="20"/>
        <v>3</v>
      </c>
      <c r="X10" s="94">
        <f t="shared" si="21"/>
        <v>0</v>
      </c>
      <c r="Y10" s="94">
        <f t="shared" si="22"/>
        <v>1</v>
      </c>
      <c r="Z10" s="94" t="str">
        <f t="shared" si="23"/>
        <v/>
      </c>
      <c r="AA10" s="94" t="str">
        <f t="shared" si="24"/>
        <v/>
      </c>
      <c r="AB10" s="94" t="str">
        <f t="shared" si="25"/>
        <v/>
      </c>
      <c r="AC10" s="94" t="str">
        <f t="shared" si="26"/>
        <v/>
      </c>
      <c r="AD10" s="92">
        <f t="shared" si="27"/>
        <v>39</v>
      </c>
      <c r="AE10" s="92">
        <f t="shared" si="28"/>
        <v>22</v>
      </c>
      <c r="AF10" s="105">
        <f t="shared" si="29"/>
        <v>88.63636363636364</v>
      </c>
      <c r="AG10" s="92">
        <f t="shared" si="30"/>
        <v>0</v>
      </c>
      <c r="AH10" s="92">
        <f t="shared" si="31"/>
        <v>6</v>
      </c>
    </row>
    <row r="11" spans="1:34" x14ac:dyDescent="0.25">
      <c r="A11" s="92">
        <f t="shared" si="0"/>
        <v>10</v>
      </c>
      <c r="B11" s="49">
        <v>4643</v>
      </c>
      <c r="C11" s="115" t="s">
        <v>670</v>
      </c>
      <c r="D11" s="94">
        <f t="shared" si="1"/>
        <v>3</v>
      </c>
      <c r="E11" s="94">
        <f t="shared" si="2"/>
        <v>3</v>
      </c>
      <c r="F11" s="94">
        <f t="shared" si="3"/>
        <v>1</v>
      </c>
      <c r="G11" s="94">
        <f t="shared" si="4"/>
        <v>3</v>
      </c>
      <c r="H11" s="94">
        <f t="shared" si="5"/>
        <v>1</v>
      </c>
      <c r="I11" s="94">
        <f t="shared" si="6"/>
        <v>3</v>
      </c>
      <c r="J11" s="94">
        <f t="shared" si="7"/>
        <v>3</v>
      </c>
      <c r="K11" s="94">
        <f t="shared" si="8"/>
        <v>1</v>
      </c>
      <c r="L11" s="94">
        <f t="shared" si="9"/>
        <v>3</v>
      </c>
      <c r="M11" s="94">
        <f t="shared" si="10"/>
        <v>3</v>
      </c>
      <c r="N11" s="94">
        <f t="shared" si="11"/>
        <v>1</v>
      </c>
      <c r="O11" s="94">
        <f t="shared" si="12"/>
        <v>3</v>
      </c>
      <c r="P11" s="94">
        <f t="shared" si="13"/>
        <v>0</v>
      </c>
      <c r="Q11" s="94">
        <f t="shared" si="14"/>
        <v>1</v>
      </c>
      <c r="R11" s="94">
        <f t="shared" si="15"/>
        <v>1</v>
      </c>
      <c r="S11" s="94">
        <f t="shared" si="16"/>
        <v>0</v>
      </c>
      <c r="T11" s="94">
        <f t="shared" si="17"/>
        <v>3</v>
      </c>
      <c r="U11" s="94">
        <f t="shared" si="18"/>
        <v>1</v>
      </c>
      <c r="V11" s="94">
        <f t="shared" si="19"/>
        <v>1</v>
      </c>
      <c r="W11" s="94" t="str">
        <f t="shared" si="20"/>
        <v/>
      </c>
      <c r="X11" s="94" t="str">
        <f t="shared" si="21"/>
        <v/>
      </c>
      <c r="Y11" s="94">
        <f t="shared" si="22"/>
        <v>3</v>
      </c>
      <c r="Z11" s="94" t="str">
        <f t="shared" si="23"/>
        <v/>
      </c>
      <c r="AA11" s="94" t="str">
        <f t="shared" si="24"/>
        <v/>
      </c>
      <c r="AB11" s="94" t="str">
        <f t="shared" si="25"/>
        <v/>
      </c>
      <c r="AC11" s="94" t="str">
        <f t="shared" si="26"/>
        <v/>
      </c>
      <c r="AD11" s="92">
        <f t="shared" si="27"/>
        <v>38</v>
      </c>
      <c r="AE11" s="92">
        <f t="shared" si="28"/>
        <v>20</v>
      </c>
      <c r="AF11" s="105">
        <f t="shared" si="29"/>
        <v>95</v>
      </c>
      <c r="AG11" s="92">
        <f t="shared" si="30"/>
        <v>0</v>
      </c>
      <c r="AH11" s="92">
        <f t="shared" si="31"/>
        <v>8</v>
      </c>
    </row>
    <row r="12" spans="1:34" x14ac:dyDescent="0.25">
      <c r="A12" s="92">
        <f t="shared" si="0"/>
        <v>10</v>
      </c>
      <c r="B12" s="49">
        <v>6267</v>
      </c>
      <c r="C12" s="115" t="s">
        <v>286</v>
      </c>
      <c r="D12" s="94">
        <f t="shared" si="1"/>
        <v>3</v>
      </c>
      <c r="E12" s="94">
        <f t="shared" si="2"/>
        <v>1</v>
      </c>
      <c r="F12" s="94">
        <f t="shared" si="3"/>
        <v>3</v>
      </c>
      <c r="G12" s="94">
        <f t="shared" si="4"/>
        <v>1</v>
      </c>
      <c r="H12" s="94">
        <f t="shared" si="5"/>
        <v>1</v>
      </c>
      <c r="I12" s="94">
        <f t="shared" si="6"/>
        <v>1</v>
      </c>
      <c r="J12" s="94">
        <f t="shared" si="7"/>
        <v>1</v>
      </c>
      <c r="K12" s="94">
        <f t="shared" si="8"/>
        <v>3</v>
      </c>
      <c r="L12" s="94">
        <f t="shared" si="9"/>
        <v>0</v>
      </c>
      <c r="M12" s="94">
        <f t="shared" si="10"/>
        <v>3</v>
      </c>
      <c r="N12" s="94">
        <f t="shared" si="11"/>
        <v>1</v>
      </c>
      <c r="O12" s="94">
        <f t="shared" si="12"/>
        <v>3</v>
      </c>
      <c r="P12" s="94">
        <f t="shared" si="13"/>
        <v>3</v>
      </c>
      <c r="Q12" s="94">
        <f t="shared" si="14"/>
        <v>3</v>
      </c>
      <c r="R12" s="94">
        <f t="shared" si="15"/>
        <v>1</v>
      </c>
      <c r="S12" s="94">
        <f t="shared" si="16"/>
        <v>1</v>
      </c>
      <c r="T12" s="94">
        <f t="shared" si="17"/>
        <v>0</v>
      </c>
      <c r="U12" s="94">
        <f t="shared" si="18"/>
        <v>3</v>
      </c>
      <c r="V12" s="94">
        <f t="shared" si="19"/>
        <v>1</v>
      </c>
      <c r="W12" s="94">
        <f t="shared" si="20"/>
        <v>1</v>
      </c>
      <c r="X12" s="94">
        <f t="shared" si="21"/>
        <v>1</v>
      </c>
      <c r="Y12" s="94">
        <f t="shared" si="22"/>
        <v>3</v>
      </c>
      <c r="Z12" s="94" t="str">
        <f t="shared" si="23"/>
        <v/>
      </c>
      <c r="AA12" s="94" t="str">
        <f t="shared" si="24"/>
        <v/>
      </c>
      <c r="AB12" s="94" t="str">
        <f t="shared" si="25"/>
        <v/>
      </c>
      <c r="AC12" s="94" t="str">
        <f t="shared" si="26"/>
        <v/>
      </c>
      <c r="AD12" s="92">
        <f t="shared" si="27"/>
        <v>38</v>
      </c>
      <c r="AE12" s="92">
        <f t="shared" si="28"/>
        <v>22</v>
      </c>
      <c r="AF12" s="105">
        <f t="shared" si="29"/>
        <v>86.36363636363636</v>
      </c>
      <c r="AG12" s="92">
        <f t="shared" si="30"/>
        <v>0</v>
      </c>
      <c r="AH12" s="92">
        <f t="shared" si="31"/>
        <v>11</v>
      </c>
    </row>
    <row r="13" spans="1:34" x14ac:dyDescent="0.25">
      <c r="A13" s="92">
        <f t="shared" si="0"/>
        <v>10</v>
      </c>
      <c r="B13" s="49">
        <v>5570</v>
      </c>
      <c r="C13" s="115" t="s">
        <v>455</v>
      </c>
      <c r="D13" s="94">
        <f t="shared" si="1"/>
        <v>1</v>
      </c>
      <c r="E13" s="94">
        <f t="shared" si="2"/>
        <v>0</v>
      </c>
      <c r="F13" s="94">
        <f t="shared" si="3"/>
        <v>3</v>
      </c>
      <c r="G13" s="94">
        <f t="shared" si="4"/>
        <v>1</v>
      </c>
      <c r="H13" s="94">
        <f t="shared" si="5"/>
        <v>1</v>
      </c>
      <c r="I13" s="94">
        <f t="shared" si="6"/>
        <v>0</v>
      </c>
      <c r="J13" s="94">
        <f t="shared" si="7"/>
        <v>3</v>
      </c>
      <c r="K13" s="94">
        <f t="shared" si="8"/>
        <v>3</v>
      </c>
      <c r="L13" s="94">
        <f t="shared" si="9"/>
        <v>3</v>
      </c>
      <c r="M13" s="94">
        <f t="shared" si="10"/>
        <v>1</v>
      </c>
      <c r="N13" s="94">
        <f t="shared" si="11"/>
        <v>3</v>
      </c>
      <c r="O13" s="94">
        <f t="shared" si="12"/>
        <v>3</v>
      </c>
      <c r="P13" s="94">
        <f t="shared" si="13"/>
        <v>0</v>
      </c>
      <c r="Q13" s="94">
        <f t="shared" si="14"/>
        <v>3</v>
      </c>
      <c r="R13" s="94">
        <f t="shared" si="15"/>
        <v>0</v>
      </c>
      <c r="S13" s="94">
        <f t="shared" si="16"/>
        <v>3</v>
      </c>
      <c r="T13" s="94">
        <f t="shared" si="17"/>
        <v>3</v>
      </c>
      <c r="U13" s="94">
        <f t="shared" si="18"/>
        <v>1</v>
      </c>
      <c r="V13" s="94">
        <f t="shared" si="19"/>
        <v>1</v>
      </c>
      <c r="W13" s="94">
        <f t="shared" si="20"/>
        <v>1</v>
      </c>
      <c r="X13" s="94">
        <f t="shared" si="21"/>
        <v>1</v>
      </c>
      <c r="Y13" s="94">
        <f t="shared" si="22"/>
        <v>3</v>
      </c>
      <c r="Z13" s="94" t="str">
        <f t="shared" si="23"/>
        <v/>
      </c>
      <c r="AA13" s="94" t="str">
        <f t="shared" si="24"/>
        <v/>
      </c>
      <c r="AB13" s="94" t="str">
        <f t="shared" si="25"/>
        <v/>
      </c>
      <c r="AC13" s="94" t="str">
        <f t="shared" si="26"/>
        <v/>
      </c>
      <c r="AD13" s="92">
        <f t="shared" si="27"/>
        <v>38</v>
      </c>
      <c r="AE13" s="92">
        <f t="shared" si="28"/>
        <v>22</v>
      </c>
      <c r="AF13" s="105">
        <f t="shared" si="29"/>
        <v>86.36363636363636</v>
      </c>
      <c r="AG13" s="92">
        <f t="shared" si="30"/>
        <v>0</v>
      </c>
      <c r="AH13" s="92">
        <f t="shared" si="31"/>
        <v>8</v>
      </c>
    </row>
    <row r="14" spans="1:34" x14ac:dyDescent="0.25">
      <c r="A14" s="92">
        <f t="shared" si="0"/>
        <v>13</v>
      </c>
      <c r="B14" s="49">
        <v>4856</v>
      </c>
      <c r="C14" s="115" t="s">
        <v>471</v>
      </c>
      <c r="D14" s="94">
        <f t="shared" si="1"/>
        <v>1</v>
      </c>
      <c r="E14" s="94">
        <f t="shared" si="2"/>
        <v>3</v>
      </c>
      <c r="F14" s="94" t="str">
        <f t="shared" si="3"/>
        <v/>
      </c>
      <c r="G14" s="94">
        <f t="shared" si="4"/>
        <v>1</v>
      </c>
      <c r="H14" s="94">
        <f t="shared" si="5"/>
        <v>3</v>
      </c>
      <c r="I14" s="94">
        <f t="shared" si="6"/>
        <v>1</v>
      </c>
      <c r="J14" s="94">
        <f t="shared" si="7"/>
        <v>1</v>
      </c>
      <c r="K14" s="94">
        <f t="shared" si="8"/>
        <v>3</v>
      </c>
      <c r="L14" s="94">
        <f t="shared" si="9"/>
        <v>3</v>
      </c>
      <c r="M14" s="94" t="str">
        <f t="shared" si="10"/>
        <v/>
      </c>
      <c r="N14" s="94">
        <f t="shared" si="11"/>
        <v>3</v>
      </c>
      <c r="O14" s="94">
        <f t="shared" si="12"/>
        <v>3</v>
      </c>
      <c r="P14" s="94">
        <f t="shared" si="13"/>
        <v>3</v>
      </c>
      <c r="Q14" s="94">
        <f t="shared" si="14"/>
        <v>0</v>
      </c>
      <c r="R14" s="94">
        <f t="shared" si="15"/>
        <v>1</v>
      </c>
      <c r="S14" s="94">
        <f t="shared" si="16"/>
        <v>3</v>
      </c>
      <c r="T14" s="94">
        <f t="shared" si="17"/>
        <v>3</v>
      </c>
      <c r="U14" s="94">
        <f t="shared" si="18"/>
        <v>1</v>
      </c>
      <c r="V14" s="94">
        <f t="shared" si="19"/>
        <v>3</v>
      </c>
      <c r="W14" s="94">
        <f t="shared" si="20"/>
        <v>1</v>
      </c>
      <c r="X14" s="94">
        <f t="shared" si="21"/>
        <v>0</v>
      </c>
      <c r="Y14" s="94">
        <f t="shared" si="22"/>
        <v>0</v>
      </c>
      <c r="Z14" s="94" t="str">
        <f t="shared" si="23"/>
        <v/>
      </c>
      <c r="AA14" s="94" t="str">
        <f t="shared" si="24"/>
        <v/>
      </c>
      <c r="AB14" s="94" t="str">
        <f t="shared" si="25"/>
        <v/>
      </c>
      <c r="AC14" s="94" t="str">
        <f t="shared" si="26"/>
        <v/>
      </c>
      <c r="AD14" s="92">
        <f t="shared" si="27"/>
        <v>37</v>
      </c>
      <c r="AE14" s="92">
        <f t="shared" si="28"/>
        <v>20</v>
      </c>
      <c r="AF14" s="105">
        <f t="shared" si="29"/>
        <v>92.5</v>
      </c>
      <c r="AG14" s="92">
        <f t="shared" si="30"/>
        <v>0</v>
      </c>
      <c r="AH14" s="92">
        <f t="shared" si="31"/>
        <v>7</v>
      </c>
    </row>
    <row r="15" spans="1:34" x14ac:dyDescent="0.25">
      <c r="A15" s="92">
        <f t="shared" si="0"/>
        <v>13</v>
      </c>
      <c r="B15" s="49">
        <v>2926</v>
      </c>
      <c r="C15" s="115" t="s">
        <v>495</v>
      </c>
      <c r="D15" s="94">
        <f t="shared" si="1"/>
        <v>0</v>
      </c>
      <c r="E15" s="94">
        <f t="shared" si="2"/>
        <v>0</v>
      </c>
      <c r="F15" s="94">
        <f t="shared" si="3"/>
        <v>0</v>
      </c>
      <c r="G15" s="94">
        <f t="shared" si="4"/>
        <v>3</v>
      </c>
      <c r="H15" s="94">
        <f t="shared" si="5"/>
        <v>3</v>
      </c>
      <c r="I15" s="94">
        <f t="shared" si="6"/>
        <v>1</v>
      </c>
      <c r="J15" s="94">
        <f t="shared" si="7"/>
        <v>0</v>
      </c>
      <c r="K15" s="94">
        <f t="shared" si="8"/>
        <v>1</v>
      </c>
      <c r="L15" s="94">
        <f t="shared" si="9"/>
        <v>1</v>
      </c>
      <c r="M15" s="94">
        <f t="shared" si="10"/>
        <v>3</v>
      </c>
      <c r="N15" s="94">
        <f t="shared" si="11"/>
        <v>1</v>
      </c>
      <c r="O15" s="94">
        <f t="shared" si="12"/>
        <v>3</v>
      </c>
      <c r="P15" s="94">
        <f t="shared" si="13"/>
        <v>1</v>
      </c>
      <c r="Q15" s="94">
        <f t="shared" si="14"/>
        <v>3</v>
      </c>
      <c r="R15" s="94">
        <f t="shared" si="15"/>
        <v>3</v>
      </c>
      <c r="S15" s="94">
        <f t="shared" si="16"/>
        <v>3</v>
      </c>
      <c r="T15" s="94">
        <f t="shared" si="17"/>
        <v>1</v>
      </c>
      <c r="U15" s="94">
        <f t="shared" si="18"/>
        <v>1</v>
      </c>
      <c r="V15" s="94">
        <f t="shared" si="19"/>
        <v>3</v>
      </c>
      <c r="W15" s="94">
        <f t="shared" si="20"/>
        <v>3</v>
      </c>
      <c r="X15" s="94">
        <f t="shared" si="21"/>
        <v>3</v>
      </c>
      <c r="Y15" s="94">
        <f t="shared" si="22"/>
        <v>0</v>
      </c>
      <c r="Z15" s="94" t="str">
        <f t="shared" si="23"/>
        <v/>
      </c>
      <c r="AA15" s="94" t="str">
        <f t="shared" si="24"/>
        <v/>
      </c>
      <c r="AB15" s="94" t="str">
        <f t="shared" si="25"/>
        <v/>
      </c>
      <c r="AC15" s="94" t="str">
        <f t="shared" si="26"/>
        <v/>
      </c>
      <c r="AD15" s="92">
        <f t="shared" si="27"/>
        <v>37</v>
      </c>
      <c r="AE15" s="92">
        <f t="shared" si="28"/>
        <v>22</v>
      </c>
      <c r="AF15" s="105">
        <f t="shared" si="29"/>
        <v>84.090909090909093</v>
      </c>
      <c r="AG15" s="92">
        <f t="shared" si="30"/>
        <v>0</v>
      </c>
      <c r="AH15" s="92">
        <f t="shared" si="31"/>
        <v>7</v>
      </c>
    </row>
    <row r="16" spans="1:34" x14ac:dyDescent="0.25">
      <c r="A16" s="92">
        <f t="shared" si="0"/>
        <v>15</v>
      </c>
      <c r="B16" s="49">
        <v>1135</v>
      </c>
      <c r="C16" s="115" t="s">
        <v>677</v>
      </c>
      <c r="D16" s="94">
        <f t="shared" si="1"/>
        <v>3</v>
      </c>
      <c r="E16" s="94">
        <f t="shared" si="2"/>
        <v>3</v>
      </c>
      <c r="F16" s="94">
        <f t="shared" si="3"/>
        <v>0</v>
      </c>
      <c r="G16" s="94" t="str">
        <f t="shared" si="4"/>
        <v/>
      </c>
      <c r="H16" s="94">
        <f t="shared" si="5"/>
        <v>0</v>
      </c>
      <c r="I16" s="94">
        <f t="shared" si="6"/>
        <v>1</v>
      </c>
      <c r="J16" s="94">
        <f t="shared" si="7"/>
        <v>3</v>
      </c>
      <c r="K16" s="94">
        <f t="shared" si="8"/>
        <v>3</v>
      </c>
      <c r="L16" s="94">
        <f t="shared" si="9"/>
        <v>3</v>
      </c>
      <c r="M16" s="94">
        <f t="shared" si="10"/>
        <v>0</v>
      </c>
      <c r="N16" s="94">
        <f t="shared" si="11"/>
        <v>1</v>
      </c>
      <c r="O16" s="94">
        <f t="shared" si="12"/>
        <v>3</v>
      </c>
      <c r="P16" s="94">
        <f t="shared" si="13"/>
        <v>3</v>
      </c>
      <c r="Q16" s="94">
        <f t="shared" si="14"/>
        <v>1</v>
      </c>
      <c r="R16" s="94">
        <f t="shared" si="15"/>
        <v>0</v>
      </c>
      <c r="S16" s="94">
        <f t="shared" si="16"/>
        <v>3</v>
      </c>
      <c r="T16" s="94">
        <f t="shared" si="17"/>
        <v>0</v>
      </c>
      <c r="U16" s="94">
        <f t="shared" si="18"/>
        <v>0</v>
      </c>
      <c r="V16" s="94">
        <f t="shared" si="19"/>
        <v>3</v>
      </c>
      <c r="W16" s="94">
        <f t="shared" si="20"/>
        <v>3</v>
      </c>
      <c r="X16" s="94">
        <f t="shared" si="21"/>
        <v>3</v>
      </c>
      <c r="Y16" s="94">
        <f t="shared" si="22"/>
        <v>0</v>
      </c>
      <c r="Z16" s="94" t="str">
        <f t="shared" si="23"/>
        <v/>
      </c>
      <c r="AA16" s="94" t="str">
        <f t="shared" si="24"/>
        <v/>
      </c>
      <c r="AB16" s="94" t="str">
        <f t="shared" si="25"/>
        <v/>
      </c>
      <c r="AC16" s="94" t="str">
        <f t="shared" si="26"/>
        <v/>
      </c>
      <c r="AD16" s="92">
        <f t="shared" si="27"/>
        <v>36</v>
      </c>
      <c r="AE16" s="92">
        <f t="shared" si="28"/>
        <v>21</v>
      </c>
      <c r="AF16" s="105">
        <f t="shared" si="29"/>
        <v>85.714285714285708</v>
      </c>
      <c r="AG16" s="92">
        <f t="shared" si="30"/>
        <v>0</v>
      </c>
      <c r="AH16" s="92">
        <f t="shared" si="31"/>
        <v>3</v>
      </c>
    </row>
    <row r="17" spans="1:34" x14ac:dyDescent="0.25">
      <c r="A17" s="92">
        <f t="shared" si="0"/>
        <v>15</v>
      </c>
      <c r="B17" s="49">
        <v>7837</v>
      </c>
      <c r="C17" s="115" t="s">
        <v>567</v>
      </c>
      <c r="D17" s="94">
        <f t="shared" si="1"/>
        <v>1</v>
      </c>
      <c r="E17" s="94">
        <f t="shared" si="2"/>
        <v>3</v>
      </c>
      <c r="F17" s="94">
        <f t="shared" si="3"/>
        <v>3</v>
      </c>
      <c r="G17" s="94">
        <f t="shared" si="4"/>
        <v>0</v>
      </c>
      <c r="H17" s="94">
        <f t="shared" si="5"/>
        <v>0</v>
      </c>
      <c r="I17" s="94">
        <f t="shared" si="6"/>
        <v>3</v>
      </c>
      <c r="J17" s="94">
        <f t="shared" si="7"/>
        <v>1</v>
      </c>
      <c r="K17" s="94">
        <f t="shared" si="8"/>
        <v>0</v>
      </c>
      <c r="L17" s="94">
        <f t="shared" si="9"/>
        <v>3</v>
      </c>
      <c r="M17" s="94">
        <f t="shared" si="10"/>
        <v>1</v>
      </c>
      <c r="N17" s="94">
        <f t="shared" si="11"/>
        <v>3</v>
      </c>
      <c r="O17" s="94">
        <f t="shared" si="12"/>
        <v>3</v>
      </c>
      <c r="P17" s="94">
        <f t="shared" si="13"/>
        <v>3</v>
      </c>
      <c r="Q17" s="94">
        <f t="shared" si="14"/>
        <v>3</v>
      </c>
      <c r="R17" s="94">
        <f t="shared" si="15"/>
        <v>1</v>
      </c>
      <c r="S17" s="94">
        <f t="shared" si="16"/>
        <v>1</v>
      </c>
      <c r="T17" s="94">
        <f t="shared" si="17"/>
        <v>1</v>
      </c>
      <c r="U17" s="94">
        <f t="shared" si="18"/>
        <v>1</v>
      </c>
      <c r="V17" s="94">
        <f t="shared" si="19"/>
        <v>3</v>
      </c>
      <c r="W17" s="94">
        <f t="shared" si="20"/>
        <v>1</v>
      </c>
      <c r="X17" s="94">
        <f t="shared" si="21"/>
        <v>1</v>
      </c>
      <c r="Y17" s="94">
        <f t="shared" si="22"/>
        <v>0</v>
      </c>
      <c r="Z17" s="94" t="str">
        <f t="shared" si="23"/>
        <v/>
      </c>
      <c r="AA17" s="94" t="str">
        <f t="shared" si="24"/>
        <v/>
      </c>
      <c r="AB17" s="94" t="str">
        <f t="shared" si="25"/>
        <v/>
      </c>
      <c r="AC17" s="94" t="str">
        <f t="shared" si="26"/>
        <v/>
      </c>
      <c r="AD17" s="92">
        <f t="shared" si="27"/>
        <v>36</v>
      </c>
      <c r="AE17" s="92">
        <f t="shared" si="28"/>
        <v>22</v>
      </c>
      <c r="AF17" s="105">
        <f t="shared" si="29"/>
        <v>81.818181818181813</v>
      </c>
      <c r="AG17" s="92">
        <f t="shared" si="30"/>
        <v>0</v>
      </c>
      <c r="AH17" s="92">
        <f t="shared" si="31"/>
        <v>9</v>
      </c>
    </row>
    <row r="18" spans="1:34" x14ac:dyDescent="0.25">
      <c r="A18" s="92">
        <f t="shared" si="0"/>
        <v>17</v>
      </c>
      <c r="B18" s="49">
        <v>5272</v>
      </c>
      <c r="C18" s="115" t="s">
        <v>512</v>
      </c>
      <c r="D18" s="94" t="str">
        <f t="shared" si="1"/>
        <v/>
      </c>
      <c r="E18" s="94">
        <f t="shared" si="2"/>
        <v>3</v>
      </c>
      <c r="F18" s="94" t="str">
        <f t="shared" si="3"/>
        <v/>
      </c>
      <c r="G18" s="94">
        <f t="shared" si="4"/>
        <v>3</v>
      </c>
      <c r="H18" s="94" t="str">
        <f t="shared" si="5"/>
        <v/>
      </c>
      <c r="I18" s="94" t="str">
        <f t="shared" si="6"/>
        <v/>
      </c>
      <c r="J18" s="94">
        <f t="shared" si="7"/>
        <v>3</v>
      </c>
      <c r="K18" s="94">
        <f t="shared" si="8"/>
        <v>1</v>
      </c>
      <c r="L18" s="94">
        <f t="shared" si="9"/>
        <v>3</v>
      </c>
      <c r="M18" s="94">
        <f t="shared" si="10"/>
        <v>3</v>
      </c>
      <c r="N18" s="94" t="str">
        <f t="shared" si="11"/>
        <v/>
      </c>
      <c r="O18" s="94">
        <f t="shared" si="12"/>
        <v>1</v>
      </c>
      <c r="P18" s="94">
        <f t="shared" si="13"/>
        <v>1</v>
      </c>
      <c r="Q18" s="94" t="str">
        <f t="shared" si="14"/>
        <v/>
      </c>
      <c r="R18" s="94">
        <f t="shared" si="15"/>
        <v>3</v>
      </c>
      <c r="S18" s="94">
        <f t="shared" si="16"/>
        <v>3</v>
      </c>
      <c r="T18" s="94">
        <f t="shared" si="17"/>
        <v>3</v>
      </c>
      <c r="U18" s="94">
        <f t="shared" si="18"/>
        <v>3</v>
      </c>
      <c r="V18" s="94">
        <f t="shared" si="19"/>
        <v>1</v>
      </c>
      <c r="W18" s="94">
        <f t="shared" si="20"/>
        <v>3</v>
      </c>
      <c r="X18" s="94">
        <f t="shared" si="21"/>
        <v>0</v>
      </c>
      <c r="Y18" s="94">
        <f t="shared" si="22"/>
        <v>1</v>
      </c>
      <c r="Z18" s="94" t="str">
        <f t="shared" si="23"/>
        <v/>
      </c>
      <c r="AA18" s="94" t="str">
        <f t="shared" si="24"/>
        <v/>
      </c>
      <c r="AB18" s="94" t="str">
        <f t="shared" si="25"/>
        <v/>
      </c>
      <c r="AC18" s="94" t="str">
        <f t="shared" si="26"/>
        <v/>
      </c>
      <c r="AD18" s="92">
        <f t="shared" si="27"/>
        <v>35</v>
      </c>
      <c r="AE18" s="92">
        <f t="shared" si="28"/>
        <v>16</v>
      </c>
      <c r="AF18" s="105">
        <f t="shared" si="29"/>
        <v>109.375</v>
      </c>
      <c r="AG18" s="92">
        <f t="shared" si="30"/>
        <v>0</v>
      </c>
      <c r="AH18" s="92">
        <f t="shared" si="31"/>
        <v>5</v>
      </c>
    </row>
    <row r="19" spans="1:34" x14ac:dyDescent="0.25">
      <c r="A19" s="92">
        <f t="shared" si="0"/>
        <v>17</v>
      </c>
      <c r="B19" s="49">
        <v>7168</v>
      </c>
      <c r="C19" s="115" t="s">
        <v>408</v>
      </c>
      <c r="D19" s="94">
        <f t="shared" si="1"/>
        <v>1</v>
      </c>
      <c r="E19" s="94">
        <f t="shared" si="2"/>
        <v>1</v>
      </c>
      <c r="F19" s="94">
        <f t="shared" si="3"/>
        <v>3</v>
      </c>
      <c r="G19" s="94">
        <f t="shared" si="4"/>
        <v>1</v>
      </c>
      <c r="H19" s="94">
        <f t="shared" si="5"/>
        <v>3</v>
      </c>
      <c r="I19" s="94">
        <f t="shared" si="6"/>
        <v>1</v>
      </c>
      <c r="J19" s="94">
        <f t="shared" si="7"/>
        <v>3</v>
      </c>
      <c r="K19" s="94">
        <f t="shared" si="8"/>
        <v>1</v>
      </c>
      <c r="L19" s="94">
        <f t="shared" si="9"/>
        <v>0</v>
      </c>
      <c r="M19" s="94">
        <f t="shared" si="10"/>
        <v>0</v>
      </c>
      <c r="N19" s="94">
        <f t="shared" si="11"/>
        <v>1</v>
      </c>
      <c r="O19" s="94" t="str">
        <f t="shared" si="12"/>
        <v/>
      </c>
      <c r="P19" s="94">
        <f t="shared" si="13"/>
        <v>3</v>
      </c>
      <c r="Q19" s="94" t="str">
        <f t="shared" si="14"/>
        <v/>
      </c>
      <c r="R19" s="94">
        <f t="shared" si="15"/>
        <v>3</v>
      </c>
      <c r="S19" s="94">
        <f t="shared" si="16"/>
        <v>3</v>
      </c>
      <c r="T19" s="94">
        <f t="shared" si="17"/>
        <v>1</v>
      </c>
      <c r="U19" s="94">
        <f t="shared" si="18"/>
        <v>3</v>
      </c>
      <c r="V19" s="94">
        <f t="shared" si="19"/>
        <v>3</v>
      </c>
      <c r="W19" s="94">
        <f t="shared" si="20"/>
        <v>1</v>
      </c>
      <c r="X19" s="94" t="str">
        <f t="shared" si="21"/>
        <v/>
      </c>
      <c r="Y19" s="94">
        <f t="shared" si="22"/>
        <v>3</v>
      </c>
      <c r="Z19" s="94" t="str">
        <f t="shared" si="23"/>
        <v/>
      </c>
      <c r="AA19" s="94" t="str">
        <f t="shared" si="24"/>
        <v/>
      </c>
      <c r="AB19" s="94" t="str">
        <f t="shared" si="25"/>
        <v/>
      </c>
      <c r="AC19" s="94" t="str">
        <f t="shared" si="26"/>
        <v/>
      </c>
      <c r="AD19" s="92">
        <f t="shared" si="27"/>
        <v>35</v>
      </c>
      <c r="AE19" s="92">
        <f t="shared" si="28"/>
        <v>19</v>
      </c>
      <c r="AF19" s="105">
        <f t="shared" si="29"/>
        <v>92.10526315789474</v>
      </c>
      <c r="AG19" s="92">
        <f t="shared" si="30"/>
        <v>0</v>
      </c>
      <c r="AH19" s="92">
        <f t="shared" si="31"/>
        <v>8</v>
      </c>
    </row>
    <row r="20" spans="1:34" x14ac:dyDescent="0.25">
      <c r="A20" s="92">
        <f t="shared" si="0"/>
        <v>19</v>
      </c>
      <c r="B20" s="49">
        <v>3038</v>
      </c>
      <c r="C20" s="115" t="s">
        <v>737</v>
      </c>
      <c r="D20" s="94">
        <f t="shared" si="1"/>
        <v>3</v>
      </c>
      <c r="E20" s="94">
        <f t="shared" si="2"/>
        <v>0</v>
      </c>
      <c r="F20" s="94">
        <f t="shared" si="3"/>
        <v>3</v>
      </c>
      <c r="G20" s="94">
        <f t="shared" si="4"/>
        <v>3</v>
      </c>
      <c r="H20" s="94">
        <f t="shared" si="5"/>
        <v>1</v>
      </c>
      <c r="I20" s="94">
        <f t="shared" si="6"/>
        <v>1</v>
      </c>
      <c r="J20" s="94">
        <f t="shared" si="7"/>
        <v>1</v>
      </c>
      <c r="K20" s="94" t="str">
        <f t="shared" si="8"/>
        <v/>
      </c>
      <c r="L20" s="94">
        <f t="shared" si="9"/>
        <v>3</v>
      </c>
      <c r="M20" s="94" t="str">
        <f t="shared" si="10"/>
        <v/>
      </c>
      <c r="N20" s="94">
        <f t="shared" si="11"/>
        <v>0</v>
      </c>
      <c r="O20" s="94">
        <f t="shared" si="12"/>
        <v>3</v>
      </c>
      <c r="P20" s="94">
        <f t="shared" si="13"/>
        <v>3</v>
      </c>
      <c r="Q20" s="94" t="str">
        <f t="shared" si="14"/>
        <v/>
      </c>
      <c r="R20" s="94" t="str">
        <f t="shared" si="15"/>
        <v/>
      </c>
      <c r="S20" s="94">
        <f t="shared" si="16"/>
        <v>3</v>
      </c>
      <c r="T20" s="94" t="str">
        <f t="shared" si="17"/>
        <v/>
      </c>
      <c r="U20" s="94">
        <f t="shared" si="18"/>
        <v>3</v>
      </c>
      <c r="V20" s="94">
        <f t="shared" si="19"/>
        <v>3</v>
      </c>
      <c r="W20" s="94">
        <f t="shared" si="20"/>
        <v>0</v>
      </c>
      <c r="X20" s="94">
        <f t="shared" si="21"/>
        <v>3</v>
      </c>
      <c r="Y20" s="94" t="str">
        <f t="shared" si="22"/>
        <v/>
      </c>
      <c r="Z20" s="94" t="str">
        <f t="shared" si="23"/>
        <v/>
      </c>
      <c r="AA20" s="94" t="str">
        <f t="shared" si="24"/>
        <v/>
      </c>
      <c r="AB20" s="94" t="str">
        <f t="shared" si="25"/>
        <v/>
      </c>
      <c r="AC20" s="94" t="str">
        <f t="shared" si="26"/>
        <v/>
      </c>
      <c r="AD20" s="92">
        <f t="shared" si="27"/>
        <v>33</v>
      </c>
      <c r="AE20" s="92">
        <f t="shared" si="28"/>
        <v>16</v>
      </c>
      <c r="AF20" s="105">
        <f t="shared" si="29"/>
        <v>103.125</v>
      </c>
      <c r="AG20" s="92">
        <f t="shared" si="30"/>
        <v>0</v>
      </c>
      <c r="AH20" s="92">
        <f t="shared" si="31"/>
        <v>3</v>
      </c>
    </row>
    <row r="21" spans="1:34" x14ac:dyDescent="0.25">
      <c r="A21" s="92">
        <f t="shared" si="0"/>
        <v>20</v>
      </c>
      <c r="B21" s="49">
        <v>7497</v>
      </c>
      <c r="C21" s="115" t="s">
        <v>302</v>
      </c>
      <c r="D21" s="94">
        <f t="shared" si="1"/>
        <v>3</v>
      </c>
      <c r="E21" s="94">
        <f t="shared" si="2"/>
        <v>3</v>
      </c>
      <c r="F21" s="94">
        <f t="shared" si="3"/>
        <v>1</v>
      </c>
      <c r="G21" s="94">
        <f t="shared" si="4"/>
        <v>3</v>
      </c>
      <c r="H21" s="94">
        <f t="shared" si="5"/>
        <v>3</v>
      </c>
      <c r="I21" s="94">
        <f t="shared" si="6"/>
        <v>1</v>
      </c>
      <c r="J21" s="94">
        <f t="shared" si="7"/>
        <v>1</v>
      </c>
      <c r="K21" s="94">
        <f t="shared" si="8"/>
        <v>0</v>
      </c>
      <c r="L21" s="94">
        <f t="shared" si="9"/>
        <v>3</v>
      </c>
      <c r="M21" s="94" t="str">
        <f t="shared" si="10"/>
        <v/>
      </c>
      <c r="N21" s="94">
        <f t="shared" si="11"/>
        <v>3</v>
      </c>
      <c r="O21" s="94" t="str">
        <f t="shared" si="12"/>
        <v/>
      </c>
      <c r="P21" s="94">
        <f t="shared" si="13"/>
        <v>1</v>
      </c>
      <c r="Q21" s="94" t="str">
        <f t="shared" si="14"/>
        <v/>
      </c>
      <c r="R21" s="94">
        <f t="shared" si="15"/>
        <v>1</v>
      </c>
      <c r="S21" s="94">
        <f t="shared" si="16"/>
        <v>1</v>
      </c>
      <c r="T21" s="94">
        <f t="shared" si="17"/>
        <v>1</v>
      </c>
      <c r="U21" s="94">
        <f t="shared" si="18"/>
        <v>1</v>
      </c>
      <c r="V21" s="94">
        <f t="shared" si="19"/>
        <v>1</v>
      </c>
      <c r="W21" s="94">
        <f t="shared" si="20"/>
        <v>3</v>
      </c>
      <c r="X21" s="94">
        <f t="shared" si="21"/>
        <v>1</v>
      </c>
      <c r="Y21" s="94">
        <f t="shared" si="22"/>
        <v>1</v>
      </c>
      <c r="Z21" s="94" t="str">
        <f t="shared" si="23"/>
        <v/>
      </c>
      <c r="AA21" s="94" t="str">
        <f t="shared" si="24"/>
        <v/>
      </c>
      <c r="AB21" s="94" t="str">
        <f t="shared" si="25"/>
        <v/>
      </c>
      <c r="AC21" s="94" t="str">
        <f t="shared" si="26"/>
        <v/>
      </c>
      <c r="AD21" s="92">
        <f t="shared" si="27"/>
        <v>32</v>
      </c>
      <c r="AE21" s="92">
        <f t="shared" si="28"/>
        <v>19</v>
      </c>
      <c r="AF21" s="105">
        <f t="shared" si="29"/>
        <v>84.21052631578948</v>
      </c>
      <c r="AG21" s="92">
        <f t="shared" si="30"/>
        <v>0</v>
      </c>
      <c r="AH21" s="92">
        <f t="shared" si="31"/>
        <v>11</v>
      </c>
    </row>
    <row r="22" spans="1:34" x14ac:dyDescent="0.25">
      <c r="A22" s="92">
        <f t="shared" si="0"/>
        <v>20</v>
      </c>
      <c r="B22" s="49">
        <v>2934</v>
      </c>
      <c r="C22" s="115" t="s">
        <v>407</v>
      </c>
      <c r="D22" s="94">
        <f t="shared" si="1"/>
        <v>3</v>
      </c>
      <c r="E22" s="94">
        <f t="shared" si="2"/>
        <v>0</v>
      </c>
      <c r="F22" s="94">
        <f t="shared" si="3"/>
        <v>1</v>
      </c>
      <c r="G22" s="94">
        <f t="shared" si="4"/>
        <v>1</v>
      </c>
      <c r="H22" s="94">
        <f t="shared" si="5"/>
        <v>3</v>
      </c>
      <c r="I22" s="94">
        <f t="shared" si="6"/>
        <v>1</v>
      </c>
      <c r="J22" s="94">
        <f t="shared" si="7"/>
        <v>1</v>
      </c>
      <c r="K22" s="94">
        <f t="shared" si="8"/>
        <v>0</v>
      </c>
      <c r="L22" s="94">
        <f t="shared" si="9"/>
        <v>1</v>
      </c>
      <c r="M22" s="94">
        <f t="shared" si="10"/>
        <v>1</v>
      </c>
      <c r="N22" s="94">
        <f t="shared" si="11"/>
        <v>3</v>
      </c>
      <c r="O22" s="94">
        <f t="shared" si="12"/>
        <v>3</v>
      </c>
      <c r="P22" s="94">
        <f t="shared" si="13"/>
        <v>1</v>
      </c>
      <c r="Q22" s="94">
        <f t="shared" si="14"/>
        <v>1</v>
      </c>
      <c r="R22" s="94">
        <f t="shared" si="15"/>
        <v>1</v>
      </c>
      <c r="S22" s="94">
        <f t="shared" si="16"/>
        <v>3</v>
      </c>
      <c r="T22" s="94">
        <f t="shared" si="17"/>
        <v>0</v>
      </c>
      <c r="U22" s="94">
        <f t="shared" si="18"/>
        <v>3</v>
      </c>
      <c r="V22" s="94">
        <f t="shared" si="19"/>
        <v>1</v>
      </c>
      <c r="W22" s="94">
        <f t="shared" si="20"/>
        <v>3</v>
      </c>
      <c r="X22" s="94">
        <f t="shared" si="21"/>
        <v>1</v>
      </c>
      <c r="Y22" s="94">
        <f t="shared" si="22"/>
        <v>0</v>
      </c>
      <c r="Z22" s="94" t="str">
        <f t="shared" si="23"/>
        <v/>
      </c>
      <c r="AA22" s="94" t="str">
        <f t="shared" si="24"/>
        <v/>
      </c>
      <c r="AB22" s="94" t="str">
        <f t="shared" si="25"/>
        <v/>
      </c>
      <c r="AC22" s="94" t="str">
        <f t="shared" si="26"/>
        <v/>
      </c>
      <c r="AD22" s="92">
        <f t="shared" si="27"/>
        <v>32</v>
      </c>
      <c r="AE22" s="92">
        <f t="shared" si="28"/>
        <v>22</v>
      </c>
      <c r="AF22" s="105">
        <f t="shared" si="29"/>
        <v>72.727272727272734</v>
      </c>
      <c r="AG22" s="92">
        <f t="shared" si="30"/>
        <v>0</v>
      </c>
      <c r="AH22" s="92">
        <f t="shared" si="31"/>
        <v>11</v>
      </c>
    </row>
    <row r="23" spans="1:34" x14ac:dyDescent="0.25">
      <c r="A23" s="92">
        <f t="shared" si="0"/>
        <v>20</v>
      </c>
      <c r="B23" s="49">
        <v>7474</v>
      </c>
      <c r="C23" s="115" t="s">
        <v>706</v>
      </c>
      <c r="D23" s="94">
        <f t="shared" si="1"/>
        <v>1</v>
      </c>
      <c r="E23" s="94">
        <f t="shared" si="2"/>
        <v>3</v>
      </c>
      <c r="F23" s="94">
        <f t="shared" si="3"/>
        <v>3</v>
      </c>
      <c r="G23" s="94">
        <f t="shared" si="4"/>
        <v>0</v>
      </c>
      <c r="H23" s="94">
        <f t="shared" si="5"/>
        <v>1</v>
      </c>
      <c r="I23" s="94">
        <f t="shared" si="6"/>
        <v>1</v>
      </c>
      <c r="J23" s="94">
        <f t="shared" si="7"/>
        <v>3</v>
      </c>
      <c r="K23" s="94" t="str">
        <f t="shared" si="8"/>
        <v/>
      </c>
      <c r="L23" s="94">
        <f t="shared" si="9"/>
        <v>0</v>
      </c>
      <c r="M23" s="94">
        <f t="shared" si="10"/>
        <v>3</v>
      </c>
      <c r="N23" s="94">
        <f t="shared" si="11"/>
        <v>3</v>
      </c>
      <c r="O23" s="94">
        <f t="shared" si="12"/>
        <v>0</v>
      </c>
      <c r="P23" s="94">
        <f t="shared" si="13"/>
        <v>3</v>
      </c>
      <c r="Q23" s="94">
        <f t="shared" si="14"/>
        <v>3</v>
      </c>
      <c r="R23" s="94">
        <f t="shared" si="15"/>
        <v>1</v>
      </c>
      <c r="S23" s="94">
        <f t="shared" si="16"/>
        <v>0</v>
      </c>
      <c r="T23" s="94">
        <f t="shared" si="17"/>
        <v>3</v>
      </c>
      <c r="U23" s="94">
        <f t="shared" si="18"/>
        <v>3</v>
      </c>
      <c r="V23" s="94">
        <f t="shared" si="19"/>
        <v>0</v>
      </c>
      <c r="W23" s="94">
        <f t="shared" si="20"/>
        <v>0</v>
      </c>
      <c r="X23" s="94">
        <f t="shared" si="21"/>
        <v>0</v>
      </c>
      <c r="Y23" s="94">
        <f t="shared" si="22"/>
        <v>1</v>
      </c>
      <c r="Z23" s="94" t="str">
        <f t="shared" si="23"/>
        <v/>
      </c>
      <c r="AA23" s="94" t="str">
        <f t="shared" si="24"/>
        <v/>
      </c>
      <c r="AB23" s="94" t="str">
        <f t="shared" si="25"/>
        <v/>
      </c>
      <c r="AC23" s="94" t="str">
        <f t="shared" si="26"/>
        <v/>
      </c>
      <c r="AD23" s="92">
        <f t="shared" si="27"/>
        <v>32</v>
      </c>
      <c r="AE23" s="92"/>
      <c r="AF23" s="105"/>
      <c r="AG23" s="92"/>
      <c r="AH23" s="92"/>
    </row>
    <row r="24" spans="1:34" x14ac:dyDescent="0.25">
      <c r="A24" s="92">
        <f t="shared" si="0"/>
        <v>23</v>
      </c>
      <c r="B24" s="49">
        <v>3277</v>
      </c>
      <c r="C24" s="115" t="s">
        <v>576</v>
      </c>
      <c r="D24" s="94">
        <f t="shared" si="1"/>
        <v>0</v>
      </c>
      <c r="E24" s="94">
        <f t="shared" si="2"/>
        <v>3</v>
      </c>
      <c r="F24" s="94">
        <f t="shared" si="3"/>
        <v>0</v>
      </c>
      <c r="G24" s="94">
        <f t="shared" si="4"/>
        <v>0</v>
      </c>
      <c r="H24" s="94" t="str">
        <f t="shared" si="5"/>
        <v/>
      </c>
      <c r="I24" s="94">
        <f t="shared" si="6"/>
        <v>3</v>
      </c>
      <c r="J24" s="94">
        <f t="shared" si="7"/>
        <v>1</v>
      </c>
      <c r="K24" s="94">
        <f t="shared" si="8"/>
        <v>1</v>
      </c>
      <c r="L24" s="94">
        <f t="shared" si="9"/>
        <v>1</v>
      </c>
      <c r="M24" s="94">
        <f t="shared" si="10"/>
        <v>3</v>
      </c>
      <c r="N24" s="94">
        <f t="shared" si="11"/>
        <v>1</v>
      </c>
      <c r="O24" s="94">
        <f t="shared" si="12"/>
        <v>0</v>
      </c>
      <c r="P24" s="94" t="str">
        <f t="shared" si="13"/>
        <v/>
      </c>
      <c r="Q24" s="94">
        <f t="shared" si="14"/>
        <v>0</v>
      </c>
      <c r="R24" s="94">
        <f t="shared" si="15"/>
        <v>3</v>
      </c>
      <c r="S24" s="94">
        <f t="shared" si="16"/>
        <v>3</v>
      </c>
      <c r="T24" s="94">
        <f t="shared" si="17"/>
        <v>1</v>
      </c>
      <c r="U24" s="94">
        <f t="shared" si="18"/>
        <v>1</v>
      </c>
      <c r="V24" s="94">
        <f t="shared" si="19"/>
        <v>3</v>
      </c>
      <c r="W24" s="94">
        <f t="shared" si="20"/>
        <v>1</v>
      </c>
      <c r="X24" s="94">
        <f t="shared" si="21"/>
        <v>3</v>
      </c>
      <c r="Y24" s="94">
        <f t="shared" si="22"/>
        <v>3</v>
      </c>
      <c r="Z24" s="94" t="str">
        <f t="shared" si="23"/>
        <v/>
      </c>
      <c r="AA24" s="94" t="str">
        <f t="shared" si="24"/>
        <v/>
      </c>
      <c r="AB24" s="94" t="str">
        <f t="shared" si="25"/>
        <v/>
      </c>
      <c r="AC24" s="94" t="str">
        <f t="shared" si="26"/>
        <v/>
      </c>
      <c r="AD24" s="92">
        <f t="shared" si="27"/>
        <v>31</v>
      </c>
      <c r="AE24" s="92">
        <f t="shared" ref="AE24:AE42" si="32">IF(B24&lt;&gt;"",COUNT(D24:AC24),"")</f>
        <v>20</v>
      </c>
      <c r="AF24" s="105">
        <f t="shared" ref="AF24:AF42" si="33">IF(AD24&lt;&gt;"",AD24*100/(2*AE24),"")</f>
        <v>77.5</v>
      </c>
      <c r="AG24" s="92">
        <f t="shared" ref="AG24:AG42" si="34">IF(B24&lt;&gt;"",COUNTIF(D24:AC24,"=2"),"")</f>
        <v>0</v>
      </c>
      <c r="AH24" s="92">
        <f t="shared" ref="AH24:AH42" si="35">IF(B24&lt;&gt;"",COUNTIF(D24:AC24,"=1"),"")</f>
        <v>7</v>
      </c>
    </row>
    <row r="25" spans="1:34" x14ac:dyDescent="0.25">
      <c r="A25" s="92">
        <f t="shared" si="0"/>
        <v>23</v>
      </c>
      <c r="B25" s="49">
        <v>1123</v>
      </c>
      <c r="C25" s="115" t="s">
        <v>743</v>
      </c>
      <c r="D25" s="94">
        <f t="shared" si="1"/>
        <v>1</v>
      </c>
      <c r="E25" s="94">
        <f t="shared" si="2"/>
        <v>0</v>
      </c>
      <c r="F25" s="94">
        <f t="shared" si="3"/>
        <v>1</v>
      </c>
      <c r="G25" s="94">
        <f t="shared" si="4"/>
        <v>0</v>
      </c>
      <c r="H25" s="94" t="str">
        <f t="shared" si="5"/>
        <v/>
      </c>
      <c r="I25" s="94">
        <f t="shared" si="6"/>
        <v>1</v>
      </c>
      <c r="J25" s="94">
        <f t="shared" si="7"/>
        <v>3</v>
      </c>
      <c r="K25" s="94">
        <f t="shared" si="8"/>
        <v>0</v>
      </c>
      <c r="L25" s="94">
        <f t="shared" si="9"/>
        <v>1</v>
      </c>
      <c r="M25" s="94">
        <f t="shared" si="10"/>
        <v>1</v>
      </c>
      <c r="N25" s="94">
        <f t="shared" si="11"/>
        <v>1</v>
      </c>
      <c r="O25" s="94">
        <f t="shared" si="12"/>
        <v>3</v>
      </c>
      <c r="P25" s="94">
        <f t="shared" si="13"/>
        <v>1</v>
      </c>
      <c r="Q25" s="94">
        <f t="shared" si="14"/>
        <v>1</v>
      </c>
      <c r="R25" s="94">
        <f t="shared" si="15"/>
        <v>1</v>
      </c>
      <c r="S25" s="94">
        <f t="shared" si="16"/>
        <v>1</v>
      </c>
      <c r="T25" s="94">
        <f t="shared" si="17"/>
        <v>3</v>
      </c>
      <c r="U25" s="94">
        <f t="shared" si="18"/>
        <v>3</v>
      </c>
      <c r="V25" s="94">
        <f t="shared" si="19"/>
        <v>3</v>
      </c>
      <c r="W25" s="94">
        <f t="shared" si="20"/>
        <v>3</v>
      </c>
      <c r="X25" s="94">
        <f t="shared" si="21"/>
        <v>0</v>
      </c>
      <c r="Y25" s="94">
        <f t="shared" si="22"/>
        <v>3</v>
      </c>
      <c r="Z25" s="94" t="str">
        <f t="shared" si="23"/>
        <v/>
      </c>
      <c r="AA25" s="94" t="str">
        <f t="shared" si="24"/>
        <v/>
      </c>
      <c r="AB25" s="94" t="str">
        <f t="shared" si="25"/>
        <v/>
      </c>
      <c r="AC25" s="94" t="str">
        <f t="shared" si="26"/>
        <v/>
      </c>
      <c r="AD25" s="92">
        <f t="shared" si="27"/>
        <v>31</v>
      </c>
      <c r="AE25" s="92">
        <f t="shared" si="32"/>
        <v>21</v>
      </c>
      <c r="AF25" s="105">
        <f t="shared" si="33"/>
        <v>73.80952380952381</v>
      </c>
      <c r="AG25" s="92">
        <f t="shared" si="34"/>
        <v>0</v>
      </c>
      <c r="AH25" s="92">
        <f t="shared" si="35"/>
        <v>10</v>
      </c>
    </row>
    <row r="26" spans="1:34" x14ac:dyDescent="0.25">
      <c r="A26" s="92">
        <f t="shared" si="0"/>
        <v>25</v>
      </c>
      <c r="B26" s="49">
        <v>5792</v>
      </c>
      <c r="C26" s="115" t="s">
        <v>767</v>
      </c>
      <c r="D26" s="94">
        <f t="shared" si="1"/>
        <v>1</v>
      </c>
      <c r="E26" s="94">
        <f t="shared" si="2"/>
        <v>0</v>
      </c>
      <c r="F26" s="94">
        <f t="shared" si="3"/>
        <v>3</v>
      </c>
      <c r="G26" s="94">
        <f t="shared" si="4"/>
        <v>0</v>
      </c>
      <c r="H26" s="94">
        <f t="shared" si="5"/>
        <v>3</v>
      </c>
      <c r="I26" s="94">
        <f t="shared" si="6"/>
        <v>1</v>
      </c>
      <c r="J26" s="94">
        <f t="shared" si="7"/>
        <v>1</v>
      </c>
      <c r="K26" s="94">
        <f t="shared" si="8"/>
        <v>3</v>
      </c>
      <c r="L26" s="94">
        <f t="shared" si="9"/>
        <v>3</v>
      </c>
      <c r="M26" s="94">
        <f t="shared" si="10"/>
        <v>1</v>
      </c>
      <c r="N26" s="94">
        <f t="shared" si="11"/>
        <v>1</v>
      </c>
      <c r="O26" s="94">
        <f t="shared" si="12"/>
        <v>1</v>
      </c>
      <c r="P26" s="94">
        <f t="shared" si="13"/>
        <v>3</v>
      </c>
      <c r="Q26" s="94">
        <f t="shared" si="14"/>
        <v>3</v>
      </c>
      <c r="R26" s="94">
        <f t="shared" si="15"/>
        <v>1</v>
      </c>
      <c r="S26" s="94">
        <f t="shared" si="16"/>
        <v>0</v>
      </c>
      <c r="T26" s="94">
        <f t="shared" si="17"/>
        <v>1</v>
      </c>
      <c r="U26" s="94">
        <f t="shared" si="18"/>
        <v>1</v>
      </c>
      <c r="V26" s="94">
        <f t="shared" si="19"/>
        <v>1</v>
      </c>
      <c r="W26" s="94">
        <f t="shared" si="20"/>
        <v>1</v>
      </c>
      <c r="X26" s="94" t="str">
        <f t="shared" si="21"/>
        <v/>
      </c>
      <c r="Y26" s="94">
        <f t="shared" si="22"/>
        <v>1</v>
      </c>
      <c r="Z26" s="94" t="str">
        <f t="shared" si="23"/>
        <v/>
      </c>
      <c r="AA26" s="94" t="str">
        <f t="shared" si="24"/>
        <v/>
      </c>
      <c r="AB26" s="94" t="str">
        <f t="shared" si="25"/>
        <v/>
      </c>
      <c r="AC26" s="94" t="str">
        <f t="shared" si="26"/>
        <v/>
      </c>
      <c r="AD26" s="92">
        <f t="shared" si="27"/>
        <v>30</v>
      </c>
      <c r="AE26" s="92">
        <f t="shared" si="32"/>
        <v>21</v>
      </c>
      <c r="AF26" s="105">
        <f t="shared" si="33"/>
        <v>71.428571428571431</v>
      </c>
      <c r="AG26" s="92">
        <f t="shared" si="34"/>
        <v>0</v>
      </c>
      <c r="AH26" s="92">
        <f t="shared" si="35"/>
        <v>12</v>
      </c>
    </row>
    <row r="27" spans="1:34" x14ac:dyDescent="0.25">
      <c r="A27" s="92">
        <f t="shared" si="0"/>
        <v>25</v>
      </c>
      <c r="B27" s="49">
        <v>3918</v>
      </c>
      <c r="C27" s="115" t="s">
        <v>736</v>
      </c>
      <c r="D27" s="94">
        <f t="shared" si="1"/>
        <v>0</v>
      </c>
      <c r="E27" s="94">
        <f t="shared" si="2"/>
        <v>0</v>
      </c>
      <c r="F27" s="94">
        <f t="shared" si="3"/>
        <v>3</v>
      </c>
      <c r="G27" s="94">
        <f t="shared" si="4"/>
        <v>1</v>
      </c>
      <c r="H27" s="94">
        <f t="shared" si="5"/>
        <v>1</v>
      </c>
      <c r="I27" s="94">
        <f t="shared" si="6"/>
        <v>1</v>
      </c>
      <c r="J27" s="94">
        <f t="shared" si="7"/>
        <v>0</v>
      </c>
      <c r="K27" s="94">
        <f t="shared" si="8"/>
        <v>3</v>
      </c>
      <c r="L27" s="94">
        <f t="shared" si="9"/>
        <v>0</v>
      </c>
      <c r="M27" s="94" t="str">
        <f t="shared" si="10"/>
        <v/>
      </c>
      <c r="N27" s="94">
        <f t="shared" si="11"/>
        <v>3</v>
      </c>
      <c r="O27" s="94">
        <f t="shared" si="12"/>
        <v>0</v>
      </c>
      <c r="P27" s="94">
        <f t="shared" si="13"/>
        <v>0</v>
      </c>
      <c r="Q27" s="94">
        <f t="shared" si="14"/>
        <v>3</v>
      </c>
      <c r="R27" s="94">
        <f t="shared" si="15"/>
        <v>3</v>
      </c>
      <c r="S27" s="94">
        <f t="shared" si="16"/>
        <v>1</v>
      </c>
      <c r="T27" s="94">
        <f t="shared" si="17"/>
        <v>3</v>
      </c>
      <c r="U27" s="94">
        <f t="shared" si="18"/>
        <v>1</v>
      </c>
      <c r="V27" s="94">
        <f t="shared" si="19"/>
        <v>0</v>
      </c>
      <c r="W27" s="94">
        <f t="shared" si="20"/>
        <v>3</v>
      </c>
      <c r="X27" s="94">
        <f t="shared" si="21"/>
        <v>1</v>
      </c>
      <c r="Y27" s="94">
        <f t="shared" si="22"/>
        <v>3</v>
      </c>
      <c r="Z27" s="94" t="str">
        <f t="shared" si="23"/>
        <v/>
      </c>
      <c r="AA27" s="94" t="str">
        <f t="shared" si="24"/>
        <v/>
      </c>
      <c r="AB27" s="94" t="str">
        <f t="shared" si="25"/>
        <v/>
      </c>
      <c r="AC27" s="94" t="str">
        <f t="shared" si="26"/>
        <v/>
      </c>
      <c r="AD27" s="92">
        <f t="shared" si="27"/>
        <v>30</v>
      </c>
      <c r="AE27" s="92">
        <f t="shared" si="32"/>
        <v>21</v>
      </c>
      <c r="AF27" s="105">
        <f t="shared" si="33"/>
        <v>71.428571428571431</v>
      </c>
      <c r="AG27" s="92">
        <f t="shared" si="34"/>
        <v>0</v>
      </c>
      <c r="AH27" s="92">
        <f t="shared" si="35"/>
        <v>6</v>
      </c>
    </row>
    <row r="28" spans="1:34" x14ac:dyDescent="0.25">
      <c r="A28" s="92">
        <f t="shared" si="0"/>
        <v>27</v>
      </c>
      <c r="B28" s="49">
        <v>5731</v>
      </c>
      <c r="C28" s="115" t="s">
        <v>533</v>
      </c>
      <c r="D28" s="94">
        <f t="shared" si="1"/>
        <v>1</v>
      </c>
      <c r="E28" s="94">
        <f t="shared" si="2"/>
        <v>3</v>
      </c>
      <c r="F28" s="94">
        <f t="shared" si="3"/>
        <v>0</v>
      </c>
      <c r="G28" s="94">
        <f t="shared" si="4"/>
        <v>3</v>
      </c>
      <c r="H28" s="94">
        <f t="shared" si="5"/>
        <v>3</v>
      </c>
      <c r="I28" s="94">
        <f t="shared" si="6"/>
        <v>3</v>
      </c>
      <c r="J28" s="94">
        <f t="shared" si="7"/>
        <v>0</v>
      </c>
      <c r="K28" s="94">
        <f t="shared" si="8"/>
        <v>1</v>
      </c>
      <c r="L28" s="94">
        <f t="shared" si="9"/>
        <v>3</v>
      </c>
      <c r="M28" s="94" t="str">
        <f t="shared" si="10"/>
        <v/>
      </c>
      <c r="N28" s="94" t="str">
        <f t="shared" si="11"/>
        <v/>
      </c>
      <c r="O28" s="94">
        <f t="shared" si="12"/>
        <v>1</v>
      </c>
      <c r="P28" s="94">
        <f t="shared" si="13"/>
        <v>3</v>
      </c>
      <c r="Q28" s="94" t="str">
        <f t="shared" si="14"/>
        <v/>
      </c>
      <c r="R28" s="94">
        <f t="shared" si="15"/>
        <v>1</v>
      </c>
      <c r="S28" s="94">
        <f t="shared" si="16"/>
        <v>1</v>
      </c>
      <c r="T28" s="94">
        <f t="shared" si="17"/>
        <v>1</v>
      </c>
      <c r="U28" s="94" t="str">
        <f t="shared" si="18"/>
        <v/>
      </c>
      <c r="V28" s="94">
        <f t="shared" si="19"/>
        <v>1</v>
      </c>
      <c r="W28" s="94">
        <f t="shared" si="20"/>
        <v>0</v>
      </c>
      <c r="X28" s="94">
        <f t="shared" si="21"/>
        <v>1</v>
      </c>
      <c r="Y28" s="94">
        <f t="shared" si="22"/>
        <v>3</v>
      </c>
      <c r="Z28" s="94" t="str">
        <f t="shared" si="23"/>
        <v/>
      </c>
      <c r="AA28" s="94" t="str">
        <f t="shared" si="24"/>
        <v/>
      </c>
      <c r="AB28" s="94" t="str">
        <f t="shared" si="25"/>
        <v/>
      </c>
      <c r="AC28" s="94" t="str">
        <f t="shared" si="26"/>
        <v/>
      </c>
      <c r="AD28" s="92">
        <f t="shared" si="27"/>
        <v>29</v>
      </c>
      <c r="AE28" s="92">
        <f t="shared" si="32"/>
        <v>18</v>
      </c>
      <c r="AF28" s="105">
        <f t="shared" si="33"/>
        <v>80.555555555555557</v>
      </c>
      <c r="AG28" s="92">
        <f t="shared" si="34"/>
        <v>0</v>
      </c>
      <c r="AH28" s="92">
        <f t="shared" si="35"/>
        <v>8</v>
      </c>
    </row>
    <row r="29" spans="1:34" x14ac:dyDescent="0.25">
      <c r="A29" s="92">
        <f t="shared" si="0"/>
        <v>28</v>
      </c>
      <c r="B29" s="49">
        <v>5287</v>
      </c>
      <c r="C29" s="115" t="s">
        <v>300</v>
      </c>
      <c r="D29" s="94">
        <f t="shared" si="1"/>
        <v>1</v>
      </c>
      <c r="E29" s="94">
        <f t="shared" si="2"/>
        <v>3</v>
      </c>
      <c r="F29" s="94">
        <f t="shared" si="3"/>
        <v>3</v>
      </c>
      <c r="G29" s="94" t="str">
        <f t="shared" si="4"/>
        <v/>
      </c>
      <c r="H29" s="94" t="str">
        <f t="shared" si="5"/>
        <v/>
      </c>
      <c r="I29" s="94">
        <f t="shared" si="6"/>
        <v>3</v>
      </c>
      <c r="J29" s="94" t="str">
        <f t="shared" si="7"/>
        <v/>
      </c>
      <c r="K29" s="94">
        <f t="shared" si="8"/>
        <v>1</v>
      </c>
      <c r="L29" s="94">
        <f t="shared" si="9"/>
        <v>3</v>
      </c>
      <c r="M29" s="94">
        <f t="shared" si="10"/>
        <v>1</v>
      </c>
      <c r="N29" s="94">
        <f t="shared" si="11"/>
        <v>1</v>
      </c>
      <c r="O29" s="94">
        <f t="shared" si="12"/>
        <v>1</v>
      </c>
      <c r="P29" s="94">
        <f t="shared" si="13"/>
        <v>3</v>
      </c>
      <c r="Q29" s="94">
        <f t="shared" si="14"/>
        <v>1</v>
      </c>
      <c r="R29" s="94">
        <f t="shared" si="15"/>
        <v>1</v>
      </c>
      <c r="S29" s="94">
        <f t="shared" si="16"/>
        <v>0</v>
      </c>
      <c r="T29" s="94">
        <f t="shared" si="17"/>
        <v>1</v>
      </c>
      <c r="U29" s="94">
        <f t="shared" si="18"/>
        <v>0</v>
      </c>
      <c r="V29" s="94">
        <f t="shared" si="19"/>
        <v>1</v>
      </c>
      <c r="W29" s="94">
        <f t="shared" si="20"/>
        <v>1</v>
      </c>
      <c r="X29" s="94" t="str">
        <f t="shared" si="21"/>
        <v/>
      </c>
      <c r="Y29" s="94">
        <f t="shared" si="22"/>
        <v>3</v>
      </c>
      <c r="Z29" s="94" t="str">
        <f t="shared" si="23"/>
        <v/>
      </c>
      <c r="AA29" s="94" t="str">
        <f t="shared" si="24"/>
        <v/>
      </c>
      <c r="AB29" s="94" t="str">
        <f t="shared" si="25"/>
        <v/>
      </c>
      <c r="AC29" s="94" t="str">
        <f t="shared" si="26"/>
        <v/>
      </c>
      <c r="AD29" s="92">
        <f t="shared" si="27"/>
        <v>28</v>
      </c>
      <c r="AE29" s="92">
        <f t="shared" si="32"/>
        <v>18</v>
      </c>
      <c r="AF29" s="105">
        <f t="shared" si="33"/>
        <v>77.777777777777771</v>
      </c>
      <c r="AG29" s="92">
        <f t="shared" si="34"/>
        <v>0</v>
      </c>
      <c r="AH29" s="92">
        <f t="shared" si="35"/>
        <v>10</v>
      </c>
    </row>
    <row r="30" spans="1:34" x14ac:dyDescent="0.25">
      <c r="A30" s="92">
        <f t="shared" si="0"/>
        <v>28</v>
      </c>
      <c r="B30" s="49">
        <v>3041</v>
      </c>
      <c r="C30" s="115" t="s">
        <v>468</v>
      </c>
      <c r="D30" s="94">
        <f t="shared" si="1"/>
        <v>3</v>
      </c>
      <c r="E30" s="94">
        <f t="shared" si="2"/>
        <v>0</v>
      </c>
      <c r="F30" s="94" t="str">
        <f t="shared" si="3"/>
        <v/>
      </c>
      <c r="G30" s="94">
        <f t="shared" si="4"/>
        <v>1</v>
      </c>
      <c r="H30" s="94">
        <f t="shared" si="5"/>
        <v>3</v>
      </c>
      <c r="I30" s="94">
        <f t="shared" si="6"/>
        <v>3</v>
      </c>
      <c r="J30" s="94">
        <f t="shared" si="7"/>
        <v>1</v>
      </c>
      <c r="K30" s="94">
        <f t="shared" si="8"/>
        <v>1</v>
      </c>
      <c r="L30" s="94">
        <f t="shared" si="9"/>
        <v>3</v>
      </c>
      <c r="M30" s="94">
        <f t="shared" si="10"/>
        <v>1</v>
      </c>
      <c r="N30" s="94">
        <f t="shared" si="11"/>
        <v>1</v>
      </c>
      <c r="O30" s="94">
        <f t="shared" si="12"/>
        <v>1</v>
      </c>
      <c r="P30" s="94">
        <f t="shared" si="13"/>
        <v>3</v>
      </c>
      <c r="Q30" s="94" t="str">
        <f t="shared" si="14"/>
        <v/>
      </c>
      <c r="R30" s="94">
        <f t="shared" si="15"/>
        <v>1</v>
      </c>
      <c r="S30" s="94">
        <f t="shared" si="16"/>
        <v>3</v>
      </c>
      <c r="T30" s="94">
        <f t="shared" si="17"/>
        <v>1</v>
      </c>
      <c r="U30" s="94" t="str">
        <f t="shared" si="18"/>
        <v/>
      </c>
      <c r="V30" s="94" t="str">
        <f t="shared" si="19"/>
        <v/>
      </c>
      <c r="W30" s="94">
        <f t="shared" si="20"/>
        <v>1</v>
      </c>
      <c r="X30" s="94">
        <f t="shared" si="21"/>
        <v>1</v>
      </c>
      <c r="Y30" s="94">
        <f t="shared" si="22"/>
        <v>0</v>
      </c>
      <c r="Z30" s="94" t="str">
        <f t="shared" si="23"/>
        <v/>
      </c>
      <c r="AA30" s="94" t="str">
        <f t="shared" si="24"/>
        <v/>
      </c>
      <c r="AB30" s="94" t="str">
        <f t="shared" si="25"/>
        <v/>
      </c>
      <c r="AC30" s="94" t="str">
        <f t="shared" si="26"/>
        <v/>
      </c>
      <c r="AD30" s="92">
        <f t="shared" si="27"/>
        <v>28</v>
      </c>
      <c r="AE30" s="92">
        <f t="shared" si="32"/>
        <v>18</v>
      </c>
      <c r="AF30" s="105">
        <f t="shared" si="33"/>
        <v>77.777777777777771</v>
      </c>
      <c r="AG30" s="92">
        <f t="shared" si="34"/>
        <v>0</v>
      </c>
      <c r="AH30" s="92">
        <f t="shared" si="35"/>
        <v>10</v>
      </c>
    </row>
    <row r="31" spans="1:34" x14ac:dyDescent="0.25">
      <c r="A31" s="92">
        <f t="shared" si="0"/>
        <v>28</v>
      </c>
      <c r="B31" s="49">
        <v>2931</v>
      </c>
      <c r="C31" s="115" t="s">
        <v>661</v>
      </c>
      <c r="D31" s="94">
        <f t="shared" si="1"/>
        <v>1</v>
      </c>
      <c r="E31" s="94">
        <f t="shared" si="2"/>
        <v>0</v>
      </c>
      <c r="F31" s="107" t="str">
        <f t="shared" si="3"/>
        <v/>
      </c>
      <c r="G31" s="94">
        <f t="shared" si="4"/>
        <v>3</v>
      </c>
      <c r="H31" s="94" t="str">
        <f t="shared" si="5"/>
        <v/>
      </c>
      <c r="I31" s="94">
        <f t="shared" si="6"/>
        <v>0</v>
      </c>
      <c r="J31" s="94">
        <f t="shared" si="7"/>
        <v>3</v>
      </c>
      <c r="K31" s="94">
        <f t="shared" si="8"/>
        <v>0</v>
      </c>
      <c r="L31" s="94">
        <f t="shared" si="9"/>
        <v>0</v>
      </c>
      <c r="M31" s="94">
        <f t="shared" si="10"/>
        <v>3</v>
      </c>
      <c r="N31" s="94">
        <f t="shared" si="11"/>
        <v>0</v>
      </c>
      <c r="O31" s="94">
        <f t="shared" si="12"/>
        <v>3</v>
      </c>
      <c r="P31" s="94">
        <f t="shared" si="13"/>
        <v>0</v>
      </c>
      <c r="Q31" s="94">
        <f t="shared" si="14"/>
        <v>3</v>
      </c>
      <c r="R31" s="94">
        <f t="shared" si="15"/>
        <v>3</v>
      </c>
      <c r="S31" s="94">
        <f t="shared" si="16"/>
        <v>0</v>
      </c>
      <c r="T31" s="94">
        <f t="shared" si="17"/>
        <v>3</v>
      </c>
      <c r="U31" s="94">
        <f t="shared" si="18"/>
        <v>1</v>
      </c>
      <c r="V31" s="94" t="str">
        <f t="shared" si="19"/>
        <v/>
      </c>
      <c r="W31" s="94">
        <f t="shared" si="20"/>
        <v>1</v>
      </c>
      <c r="X31" s="94">
        <f t="shared" si="21"/>
        <v>1</v>
      </c>
      <c r="Y31" s="94">
        <f t="shared" si="22"/>
        <v>3</v>
      </c>
      <c r="Z31" s="94" t="str">
        <f t="shared" si="23"/>
        <v/>
      </c>
      <c r="AA31" s="94" t="str">
        <f t="shared" si="24"/>
        <v/>
      </c>
      <c r="AB31" s="94" t="str">
        <f t="shared" si="25"/>
        <v/>
      </c>
      <c r="AC31" s="94" t="str">
        <f t="shared" si="26"/>
        <v/>
      </c>
      <c r="AD31" s="92">
        <f t="shared" si="27"/>
        <v>28</v>
      </c>
      <c r="AE31" s="92">
        <f t="shared" si="32"/>
        <v>19</v>
      </c>
      <c r="AF31" s="105">
        <f t="shared" si="33"/>
        <v>73.684210526315795</v>
      </c>
      <c r="AG31" s="92">
        <f t="shared" si="34"/>
        <v>0</v>
      </c>
      <c r="AH31" s="92">
        <f t="shared" si="35"/>
        <v>4</v>
      </c>
    </row>
    <row r="32" spans="1:34" x14ac:dyDescent="0.25">
      <c r="A32" s="92">
        <f t="shared" si="0"/>
        <v>28</v>
      </c>
      <c r="B32" s="49">
        <v>8070</v>
      </c>
      <c r="C32" s="115" t="s">
        <v>652</v>
      </c>
      <c r="D32" s="94" t="str">
        <f t="shared" si="1"/>
        <v/>
      </c>
      <c r="E32" s="94">
        <f t="shared" si="2"/>
        <v>3</v>
      </c>
      <c r="F32" s="94">
        <f t="shared" si="3"/>
        <v>1</v>
      </c>
      <c r="G32" s="94">
        <f t="shared" si="4"/>
        <v>1</v>
      </c>
      <c r="H32" s="94">
        <f t="shared" si="5"/>
        <v>0</v>
      </c>
      <c r="I32" s="94">
        <f t="shared" si="6"/>
        <v>1</v>
      </c>
      <c r="J32" s="94">
        <f t="shared" si="7"/>
        <v>1</v>
      </c>
      <c r="K32" s="94">
        <f t="shared" si="8"/>
        <v>1</v>
      </c>
      <c r="L32" s="94">
        <f t="shared" si="9"/>
        <v>1</v>
      </c>
      <c r="M32" s="94">
        <f t="shared" si="10"/>
        <v>3</v>
      </c>
      <c r="N32" s="94">
        <f t="shared" si="11"/>
        <v>0</v>
      </c>
      <c r="O32" s="94">
        <f t="shared" si="12"/>
        <v>1</v>
      </c>
      <c r="P32" s="94">
        <f t="shared" si="13"/>
        <v>0</v>
      </c>
      <c r="Q32" s="94">
        <f t="shared" si="14"/>
        <v>3</v>
      </c>
      <c r="R32" s="94">
        <f t="shared" si="15"/>
        <v>1</v>
      </c>
      <c r="S32" s="94">
        <f t="shared" si="16"/>
        <v>1</v>
      </c>
      <c r="T32" s="94">
        <f t="shared" si="17"/>
        <v>1</v>
      </c>
      <c r="U32" s="94">
        <f t="shared" si="18"/>
        <v>1</v>
      </c>
      <c r="V32" s="94">
        <f t="shared" si="19"/>
        <v>3</v>
      </c>
      <c r="W32" s="94">
        <f t="shared" si="20"/>
        <v>3</v>
      </c>
      <c r="X32" s="94">
        <f t="shared" si="21"/>
        <v>1</v>
      </c>
      <c r="Y32" s="94">
        <f t="shared" si="22"/>
        <v>1</v>
      </c>
      <c r="Z32" s="94" t="str">
        <f t="shared" si="23"/>
        <v/>
      </c>
      <c r="AA32" s="94" t="str">
        <f t="shared" si="24"/>
        <v/>
      </c>
      <c r="AB32" s="94" t="str">
        <f t="shared" si="25"/>
        <v/>
      </c>
      <c r="AC32" s="94" t="str">
        <f t="shared" si="26"/>
        <v/>
      </c>
      <c r="AD32" s="92">
        <f t="shared" si="27"/>
        <v>28</v>
      </c>
      <c r="AE32" s="92">
        <f t="shared" si="32"/>
        <v>21</v>
      </c>
      <c r="AF32" s="105">
        <f t="shared" si="33"/>
        <v>66.666666666666671</v>
      </c>
      <c r="AG32" s="92">
        <f t="shared" si="34"/>
        <v>0</v>
      </c>
      <c r="AH32" s="92">
        <f t="shared" si="35"/>
        <v>13</v>
      </c>
    </row>
    <row r="33" spans="1:34" x14ac:dyDescent="0.25">
      <c r="A33" s="92">
        <f t="shared" si="0"/>
        <v>32</v>
      </c>
      <c r="B33" s="49">
        <v>3401</v>
      </c>
      <c r="C33" s="115" t="s">
        <v>317</v>
      </c>
      <c r="D33" s="94">
        <f t="shared" si="1"/>
        <v>1</v>
      </c>
      <c r="E33" s="94" t="str">
        <f t="shared" si="2"/>
        <v/>
      </c>
      <c r="F33" s="94">
        <f t="shared" si="3"/>
        <v>3</v>
      </c>
      <c r="G33" s="94">
        <f t="shared" si="4"/>
        <v>1</v>
      </c>
      <c r="H33" s="94">
        <f t="shared" si="5"/>
        <v>1</v>
      </c>
      <c r="I33" s="94">
        <f t="shared" si="6"/>
        <v>1</v>
      </c>
      <c r="J33" s="94">
        <f t="shared" si="7"/>
        <v>3</v>
      </c>
      <c r="K33" s="94">
        <f t="shared" si="8"/>
        <v>0</v>
      </c>
      <c r="L33" s="94">
        <f t="shared" si="9"/>
        <v>1</v>
      </c>
      <c r="M33" s="94">
        <f t="shared" si="10"/>
        <v>3</v>
      </c>
      <c r="N33" s="94">
        <f t="shared" si="11"/>
        <v>0</v>
      </c>
      <c r="O33" s="94">
        <f t="shared" si="12"/>
        <v>1</v>
      </c>
      <c r="P33" s="94">
        <f t="shared" si="13"/>
        <v>0</v>
      </c>
      <c r="Q33" s="94">
        <f t="shared" si="14"/>
        <v>1</v>
      </c>
      <c r="R33" s="94">
        <f t="shared" si="15"/>
        <v>3</v>
      </c>
      <c r="S33" s="94">
        <f t="shared" si="16"/>
        <v>0</v>
      </c>
      <c r="T33" s="94">
        <f t="shared" si="17"/>
        <v>0</v>
      </c>
      <c r="U33" s="94">
        <f t="shared" si="18"/>
        <v>0</v>
      </c>
      <c r="V33" s="94">
        <f t="shared" si="19"/>
        <v>1</v>
      </c>
      <c r="W33" s="94">
        <f t="shared" si="20"/>
        <v>1</v>
      </c>
      <c r="X33" s="94">
        <f t="shared" si="21"/>
        <v>3</v>
      </c>
      <c r="Y33" s="94">
        <f t="shared" si="22"/>
        <v>3</v>
      </c>
      <c r="Z33" s="94" t="str">
        <f t="shared" si="23"/>
        <v/>
      </c>
      <c r="AA33" s="94" t="str">
        <f t="shared" si="24"/>
        <v/>
      </c>
      <c r="AB33" s="94" t="str">
        <f t="shared" si="25"/>
        <v/>
      </c>
      <c r="AC33" s="94" t="str">
        <f t="shared" si="26"/>
        <v/>
      </c>
      <c r="AD33" s="92">
        <f t="shared" si="27"/>
        <v>27</v>
      </c>
      <c r="AE33" s="92">
        <f t="shared" si="32"/>
        <v>21</v>
      </c>
      <c r="AF33" s="105">
        <f t="shared" si="33"/>
        <v>64.285714285714292</v>
      </c>
      <c r="AG33" s="92">
        <f t="shared" si="34"/>
        <v>0</v>
      </c>
      <c r="AH33" s="92">
        <f t="shared" si="35"/>
        <v>9</v>
      </c>
    </row>
    <row r="34" spans="1:34" x14ac:dyDescent="0.25">
      <c r="A34" s="92">
        <f t="shared" si="0"/>
        <v>32</v>
      </c>
      <c r="B34" s="49">
        <v>8058</v>
      </c>
      <c r="C34" s="115" t="s">
        <v>517</v>
      </c>
      <c r="D34" s="94">
        <f t="shared" si="1"/>
        <v>1</v>
      </c>
      <c r="E34" s="94">
        <f t="shared" si="2"/>
        <v>1</v>
      </c>
      <c r="F34" s="94">
        <f t="shared" si="3"/>
        <v>0</v>
      </c>
      <c r="G34" s="94">
        <f t="shared" si="4"/>
        <v>3</v>
      </c>
      <c r="H34" s="94" t="str">
        <f t="shared" si="5"/>
        <v/>
      </c>
      <c r="I34" s="94">
        <f t="shared" si="6"/>
        <v>3</v>
      </c>
      <c r="J34" s="94">
        <f t="shared" si="7"/>
        <v>3</v>
      </c>
      <c r="K34" s="94">
        <f t="shared" si="8"/>
        <v>1</v>
      </c>
      <c r="L34" s="94">
        <f t="shared" si="9"/>
        <v>3</v>
      </c>
      <c r="M34" s="94">
        <f t="shared" si="10"/>
        <v>3</v>
      </c>
      <c r="N34" s="94">
        <f t="shared" si="11"/>
        <v>1</v>
      </c>
      <c r="O34" s="94">
        <f t="shared" si="12"/>
        <v>0</v>
      </c>
      <c r="P34" s="94">
        <f t="shared" si="13"/>
        <v>1</v>
      </c>
      <c r="Q34" s="94">
        <f t="shared" si="14"/>
        <v>0</v>
      </c>
      <c r="R34" s="94">
        <f t="shared" si="15"/>
        <v>1</v>
      </c>
      <c r="S34" s="94">
        <f t="shared" si="16"/>
        <v>1</v>
      </c>
      <c r="T34" s="94">
        <f t="shared" si="17"/>
        <v>1</v>
      </c>
      <c r="U34" s="94">
        <f t="shared" si="18"/>
        <v>1</v>
      </c>
      <c r="V34" s="94">
        <f t="shared" si="19"/>
        <v>1</v>
      </c>
      <c r="W34" s="94">
        <f t="shared" si="20"/>
        <v>1</v>
      </c>
      <c r="X34" s="94">
        <f t="shared" si="21"/>
        <v>1</v>
      </c>
      <c r="Y34" s="94">
        <f t="shared" si="22"/>
        <v>0</v>
      </c>
      <c r="Z34" s="94" t="str">
        <f t="shared" si="23"/>
        <v/>
      </c>
      <c r="AA34" s="94" t="str">
        <f t="shared" si="24"/>
        <v/>
      </c>
      <c r="AB34" s="94" t="str">
        <f t="shared" si="25"/>
        <v/>
      </c>
      <c r="AC34" s="94" t="str">
        <f t="shared" si="26"/>
        <v/>
      </c>
      <c r="AD34" s="92">
        <f t="shared" si="27"/>
        <v>27</v>
      </c>
      <c r="AE34" s="92">
        <f t="shared" si="32"/>
        <v>21</v>
      </c>
      <c r="AF34" s="105">
        <f t="shared" si="33"/>
        <v>64.285714285714292</v>
      </c>
      <c r="AG34" s="92">
        <f t="shared" si="34"/>
        <v>0</v>
      </c>
      <c r="AH34" s="92">
        <f t="shared" si="35"/>
        <v>12</v>
      </c>
    </row>
    <row r="35" spans="1:34" x14ac:dyDescent="0.25">
      <c r="A35" s="92">
        <f t="shared" si="0"/>
        <v>32</v>
      </c>
      <c r="B35" s="49">
        <v>2696</v>
      </c>
      <c r="C35" s="115" t="s">
        <v>352</v>
      </c>
      <c r="D35" s="94">
        <f t="shared" si="1"/>
        <v>3</v>
      </c>
      <c r="E35" s="94">
        <f t="shared" si="2"/>
        <v>3</v>
      </c>
      <c r="F35" s="94">
        <f t="shared" si="3"/>
        <v>1</v>
      </c>
      <c r="G35" s="94">
        <f t="shared" si="4"/>
        <v>1</v>
      </c>
      <c r="H35" s="94">
        <f t="shared" si="5"/>
        <v>1</v>
      </c>
      <c r="I35" s="94">
        <f t="shared" si="6"/>
        <v>3</v>
      </c>
      <c r="J35" s="94">
        <f t="shared" si="7"/>
        <v>1</v>
      </c>
      <c r="K35" s="94">
        <f t="shared" si="8"/>
        <v>0</v>
      </c>
      <c r="L35" s="94">
        <f t="shared" si="9"/>
        <v>1</v>
      </c>
      <c r="M35" s="94">
        <f t="shared" si="10"/>
        <v>1</v>
      </c>
      <c r="N35" s="94">
        <f t="shared" si="11"/>
        <v>1</v>
      </c>
      <c r="O35" s="94">
        <f t="shared" si="12"/>
        <v>3</v>
      </c>
      <c r="P35" s="94">
        <f t="shared" si="13"/>
        <v>0</v>
      </c>
      <c r="Q35" s="94">
        <f t="shared" si="14"/>
        <v>3</v>
      </c>
      <c r="R35" s="94">
        <f t="shared" si="15"/>
        <v>1</v>
      </c>
      <c r="S35" s="94">
        <f t="shared" si="16"/>
        <v>1</v>
      </c>
      <c r="T35" s="94">
        <f t="shared" si="17"/>
        <v>0</v>
      </c>
      <c r="U35" s="94">
        <f t="shared" si="18"/>
        <v>0</v>
      </c>
      <c r="V35" s="94">
        <f t="shared" si="19"/>
        <v>0</v>
      </c>
      <c r="W35" s="94">
        <f t="shared" si="20"/>
        <v>1</v>
      </c>
      <c r="X35" s="94">
        <f t="shared" si="21"/>
        <v>1</v>
      </c>
      <c r="Y35" s="94">
        <f t="shared" si="22"/>
        <v>1</v>
      </c>
      <c r="Z35" s="94" t="str">
        <f t="shared" si="23"/>
        <v/>
      </c>
      <c r="AA35" s="94" t="str">
        <f t="shared" si="24"/>
        <v/>
      </c>
      <c r="AB35" s="94" t="str">
        <f t="shared" si="25"/>
        <v/>
      </c>
      <c r="AC35" s="94" t="str">
        <f t="shared" si="26"/>
        <v/>
      </c>
      <c r="AD35" s="92">
        <f t="shared" si="27"/>
        <v>27</v>
      </c>
      <c r="AE35" s="92">
        <f t="shared" si="32"/>
        <v>22</v>
      </c>
      <c r="AF35" s="105">
        <f t="shared" si="33"/>
        <v>61.363636363636367</v>
      </c>
      <c r="AG35" s="92">
        <f t="shared" si="34"/>
        <v>0</v>
      </c>
      <c r="AH35" s="92">
        <f t="shared" si="35"/>
        <v>12</v>
      </c>
    </row>
    <row r="36" spans="1:34" x14ac:dyDescent="0.25">
      <c r="A36" s="92">
        <f t="shared" si="0"/>
        <v>35</v>
      </c>
      <c r="B36" s="49">
        <v>3539</v>
      </c>
      <c r="C36" s="115" t="s">
        <v>624</v>
      </c>
      <c r="D36" s="94">
        <f t="shared" si="1"/>
        <v>1</v>
      </c>
      <c r="E36" s="94">
        <f t="shared" si="2"/>
        <v>0</v>
      </c>
      <c r="F36" s="94">
        <f t="shared" si="3"/>
        <v>3</v>
      </c>
      <c r="G36" s="94">
        <f t="shared" si="4"/>
        <v>1</v>
      </c>
      <c r="H36" s="94">
        <f t="shared" si="5"/>
        <v>1</v>
      </c>
      <c r="I36" s="94">
        <f t="shared" si="6"/>
        <v>1</v>
      </c>
      <c r="J36" s="94">
        <f t="shared" si="7"/>
        <v>0</v>
      </c>
      <c r="K36" s="94">
        <f t="shared" si="8"/>
        <v>3</v>
      </c>
      <c r="L36" s="94">
        <f t="shared" si="9"/>
        <v>1</v>
      </c>
      <c r="M36" s="94">
        <f t="shared" si="10"/>
        <v>3</v>
      </c>
      <c r="N36" s="94">
        <f t="shared" si="11"/>
        <v>1</v>
      </c>
      <c r="O36" s="94">
        <f t="shared" si="12"/>
        <v>0</v>
      </c>
      <c r="P36" s="94">
        <f t="shared" si="13"/>
        <v>3</v>
      </c>
      <c r="Q36" s="94">
        <f t="shared" si="14"/>
        <v>1</v>
      </c>
      <c r="R36" s="94">
        <f t="shared" si="15"/>
        <v>1</v>
      </c>
      <c r="S36" s="94">
        <f t="shared" si="16"/>
        <v>0</v>
      </c>
      <c r="T36" s="94">
        <f t="shared" si="17"/>
        <v>3</v>
      </c>
      <c r="U36" s="94">
        <f t="shared" si="18"/>
        <v>0</v>
      </c>
      <c r="V36" s="94">
        <f t="shared" si="19"/>
        <v>0</v>
      </c>
      <c r="W36" s="94">
        <f t="shared" si="20"/>
        <v>0</v>
      </c>
      <c r="X36" s="94">
        <f t="shared" si="21"/>
        <v>3</v>
      </c>
      <c r="Y36" s="94">
        <f t="shared" si="22"/>
        <v>0</v>
      </c>
      <c r="Z36" s="94" t="str">
        <f t="shared" si="23"/>
        <v/>
      </c>
      <c r="AA36" s="94" t="str">
        <f t="shared" si="24"/>
        <v/>
      </c>
      <c r="AB36" s="94" t="str">
        <f t="shared" si="25"/>
        <v/>
      </c>
      <c r="AC36" s="94" t="str">
        <f t="shared" si="26"/>
        <v/>
      </c>
      <c r="AD36" s="92">
        <f t="shared" si="27"/>
        <v>26</v>
      </c>
      <c r="AE36" s="92">
        <f t="shared" si="32"/>
        <v>22</v>
      </c>
      <c r="AF36" s="105">
        <f t="shared" si="33"/>
        <v>59.090909090909093</v>
      </c>
      <c r="AG36" s="92">
        <f t="shared" si="34"/>
        <v>0</v>
      </c>
      <c r="AH36" s="92">
        <f t="shared" si="35"/>
        <v>8</v>
      </c>
    </row>
    <row r="37" spans="1:34" x14ac:dyDescent="0.25">
      <c r="A37" s="92">
        <f t="shared" si="0"/>
        <v>36</v>
      </c>
      <c r="B37" s="49">
        <v>2632</v>
      </c>
      <c r="C37" s="115" t="s">
        <v>721</v>
      </c>
      <c r="D37" s="94" t="str">
        <f t="shared" si="1"/>
        <v/>
      </c>
      <c r="E37" s="94">
        <f t="shared" si="2"/>
        <v>3</v>
      </c>
      <c r="F37" s="94" t="str">
        <f t="shared" si="3"/>
        <v/>
      </c>
      <c r="G37" s="94" t="str">
        <f t="shared" si="4"/>
        <v/>
      </c>
      <c r="H37" s="94" t="str">
        <f t="shared" si="5"/>
        <v/>
      </c>
      <c r="I37" s="94">
        <f t="shared" si="6"/>
        <v>1</v>
      </c>
      <c r="J37" s="94" t="str">
        <f t="shared" si="7"/>
        <v/>
      </c>
      <c r="K37" s="94">
        <f t="shared" si="8"/>
        <v>3</v>
      </c>
      <c r="L37" s="94" t="str">
        <f t="shared" si="9"/>
        <v/>
      </c>
      <c r="M37" s="94">
        <f t="shared" si="10"/>
        <v>3</v>
      </c>
      <c r="N37" s="94">
        <f t="shared" si="11"/>
        <v>3</v>
      </c>
      <c r="O37" s="94">
        <f t="shared" si="12"/>
        <v>0</v>
      </c>
      <c r="P37" s="94" t="str">
        <f t="shared" si="13"/>
        <v/>
      </c>
      <c r="Q37" s="94" t="str">
        <f t="shared" si="14"/>
        <v/>
      </c>
      <c r="R37" s="94">
        <f t="shared" si="15"/>
        <v>3</v>
      </c>
      <c r="S37" s="94">
        <f t="shared" si="16"/>
        <v>3</v>
      </c>
      <c r="T37" s="94" t="str">
        <f t="shared" si="17"/>
        <v/>
      </c>
      <c r="U37" s="94">
        <f t="shared" si="18"/>
        <v>3</v>
      </c>
      <c r="V37" s="94" t="str">
        <f t="shared" si="19"/>
        <v/>
      </c>
      <c r="W37" s="94">
        <f t="shared" si="20"/>
        <v>3</v>
      </c>
      <c r="X37" s="94" t="str">
        <f t="shared" si="21"/>
        <v/>
      </c>
      <c r="Y37" s="94" t="str">
        <f t="shared" si="22"/>
        <v/>
      </c>
      <c r="Z37" s="94" t="str">
        <f t="shared" si="23"/>
        <v/>
      </c>
      <c r="AA37" s="94" t="str">
        <f t="shared" si="24"/>
        <v/>
      </c>
      <c r="AB37" s="94" t="str">
        <f t="shared" si="25"/>
        <v/>
      </c>
      <c r="AC37" s="94" t="str">
        <f t="shared" si="26"/>
        <v/>
      </c>
      <c r="AD37" s="92">
        <f t="shared" si="27"/>
        <v>25</v>
      </c>
      <c r="AE37" s="92">
        <f t="shared" si="32"/>
        <v>10</v>
      </c>
      <c r="AF37" s="105">
        <f t="shared" si="33"/>
        <v>125</v>
      </c>
      <c r="AG37" s="92">
        <f t="shared" si="34"/>
        <v>0</v>
      </c>
      <c r="AH37" s="92">
        <f t="shared" si="35"/>
        <v>1</v>
      </c>
    </row>
    <row r="38" spans="1:34" x14ac:dyDescent="0.25">
      <c r="A38" s="92">
        <f t="shared" si="0"/>
        <v>36</v>
      </c>
      <c r="B38" s="49">
        <v>1007</v>
      </c>
      <c r="C38" s="115" t="s">
        <v>487</v>
      </c>
      <c r="D38" s="94">
        <f t="shared" si="1"/>
        <v>0</v>
      </c>
      <c r="E38" s="94" t="str">
        <f t="shared" si="2"/>
        <v/>
      </c>
      <c r="F38" s="94">
        <f t="shared" si="3"/>
        <v>0</v>
      </c>
      <c r="G38" s="94">
        <f t="shared" si="4"/>
        <v>3</v>
      </c>
      <c r="H38" s="94" t="str">
        <f t="shared" si="5"/>
        <v/>
      </c>
      <c r="I38" s="94">
        <f t="shared" si="6"/>
        <v>1</v>
      </c>
      <c r="J38" s="94" t="str">
        <f t="shared" si="7"/>
        <v/>
      </c>
      <c r="K38" s="94">
        <f t="shared" si="8"/>
        <v>1</v>
      </c>
      <c r="L38" s="94">
        <f t="shared" si="9"/>
        <v>3</v>
      </c>
      <c r="M38" s="94">
        <f t="shared" si="10"/>
        <v>1</v>
      </c>
      <c r="N38" s="94">
        <f t="shared" si="11"/>
        <v>3</v>
      </c>
      <c r="O38" s="94">
        <f t="shared" si="12"/>
        <v>3</v>
      </c>
      <c r="P38" s="94">
        <f t="shared" si="13"/>
        <v>3</v>
      </c>
      <c r="Q38" s="94">
        <f t="shared" si="14"/>
        <v>0</v>
      </c>
      <c r="R38" s="94">
        <f t="shared" si="15"/>
        <v>3</v>
      </c>
      <c r="S38" s="94">
        <f t="shared" si="16"/>
        <v>3</v>
      </c>
      <c r="T38" s="94">
        <f t="shared" si="17"/>
        <v>0</v>
      </c>
      <c r="U38" s="94">
        <f t="shared" si="18"/>
        <v>1</v>
      </c>
      <c r="V38" s="94">
        <f t="shared" si="19"/>
        <v>0</v>
      </c>
      <c r="W38" s="94" t="str">
        <f t="shared" si="20"/>
        <v/>
      </c>
      <c r="X38" s="94" t="str">
        <f t="shared" si="21"/>
        <v/>
      </c>
      <c r="Y38" s="94" t="str">
        <f t="shared" si="22"/>
        <v/>
      </c>
      <c r="Z38" s="94" t="str">
        <f t="shared" si="23"/>
        <v/>
      </c>
      <c r="AA38" s="94" t="str">
        <f t="shared" si="24"/>
        <v/>
      </c>
      <c r="AB38" s="94" t="str">
        <f t="shared" si="25"/>
        <v/>
      </c>
      <c r="AC38" s="94" t="str">
        <f t="shared" si="26"/>
        <v/>
      </c>
      <c r="AD38" s="92">
        <f t="shared" si="27"/>
        <v>25</v>
      </c>
      <c r="AE38" s="92">
        <f t="shared" si="32"/>
        <v>16</v>
      </c>
      <c r="AF38" s="105">
        <f t="shared" si="33"/>
        <v>78.125</v>
      </c>
      <c r="AG38" s="92">
        <f t="shared" si="34"/>
        <v>0</v>
      </c>
      <c r="AH38" s="92">
        <f t="shared" si="35"/>
        <v>4</v>
      </c>
    </row>
    <row r="39" spans="1:34" x14ac:dyDescent="0.25">
      <c r="A39" s="92">
        <f t="shared" si="0"/>
        <v>36</v>
      </c>
      <c r="B39" s="49">
        <v>8599</v>
      </c>
      <c r="C39" s="115" t="s">
        <v>650</v>
      </c>
      <c r="D39" s="94" t="str">
        <f t="shared" si="1"/>
        <v/>
      </c>
      <c r="E39" s="94" t="str">
        <f t="shared" si="2"/>
        <v/>
      </c>
      <c r="F39" s="94">
        <f t="shared" si="3"/>
        <v>1</v>
      </c>
      <c r="G39" s="94">
        <f t="shared" si="4"/>
        <v>1</v>
      </c>
      <c r="H39" s="94">
        <f t="shared" si="5"/>
        <v>3</v>
      </c>
      <c r="I39" s="94">
        <f t="shared" si="6"/>
        <v>1</v>
      </c>
      <c r="J39" s="94">
        <f t="shared" si="7"/>
        <v>0</v>
      </c>
      <c r="K39" s="94">
        <f t="shared" si="8"/>
        <v>1</v>
      </c>
      <c r="L39" s="94">
        <f t="shared" si="9"/>
        <v>3</v>
      </c>
      <c r="M39" s="94" t="str">
        <f t="shared" si="10"/>
        <v/>
      </c>
      <c r="N39" s="94">
        <f t="shared" si="11"/>
        <v>1</v>
      </c>
      <c r="O39" s="94">
        <f t="shared" si="12"/>
        <v>1</v>
      </c>
      <c r="P39" s="94">
        <f t="shared" si="13"/>
        <v>1</v>
      </c>
      <c r="Q39" s="94">
        <f t="shared" si="14"/>
        <v>1</v>
      </c>
      <c r="R39" s="94">
        <f t="shared" si="15"/>
        <v>1</v>
      </c>
      <c r="S39" s="94">
        <f t="shared" si="16"/>
        <v>0</v>
      </c>
      <c r="T39" s="94">
        <f t="shared" si="17"/>
        <v>1</v>
      </c>
      <c r="U39" s="94">
        <f t="shared" si="18"/>
        <v>1</v>
      </c>
      <c r="V39" s="94">
        <f t="shared" si="19"/>
        <v>3</v>
      </c>
      <c r="W39" s="94">
        <f t="shared" si="20"/>
        <v>1</v>
      </c>
      <c r="X39" s="94">
        <f t="shared" si="21"/>
        <v>1</v>
      </c>
      <c r="Y39" s="94">
        <f t="shared" si="22"/>
        <v>3</v>
      </c>
      <c r="Z39" s="94" t="str">
        <f t="shared" si="23"/>
        <v/>
      </c>
      <c r="AA39" s="94" t="str">
        <f t="shared" si="24"/>
        <v/>
      </c>
      <c r="AB39" s="94" t="str">
        <f t="shared" si="25"/>
        <v/>
      </c>
      <c r="AC39" s="94" t="str">
        <f t="shared" si="26"/>
        <v/>
      </c>
      <c r="AD39" s="92">
        <f t="shared" si="27"/>
        <v>25</v>
      </c>
      <c r="AE39" s="92">
        <f t="shared" si="32"/>
        <v>19</v>
      </c>
      <c r="AF39" s="105">
        <f t="shared" si="33"/>
        <v>65.78947368421052</v>
      </c>
      <c r="AG39" s="92">
        <f t="shared" si="34"/>
        <v>0</v>
      </c>
      <c r="AH39" s="92">
        <f t="shared" si="35"/>
        <v>13</v>
      </c>
    </row>
    <row r="40" spans="1:34" x14ac:dyDescent="0.25">
      <c r="A40" s="92">
        <f t="shared" si="0"/>
        <v>36</v>
      </c>
      <c r="B40" s="49">
        <v>7532</v>
      </c>
      <c r="C40" s="115" t="s">
        <v>555</v>
      </c>
      <c r="D40" s="94">
        <f t="shared" si="1"/>
        <v>1</v>
      </c>
      <c r="E40" s="94">
        <f t="shared" si="2"/>
        <v>1</v>
      </c>
      <c r="F40" s="94">
        <f t="shared" si="3"/>
        <v>0</v>
      </c>
      <c r="G40" s="94">
        <f t="shared" si="4"/>
        <v>0</v>
      </c>
      <c r="H40" s="94">
        <f t="shared" si="5"/>
        <v>0</v>
      </c>
      <c r="I40" s="94">
        <f t="shared" si="6"/>
        <v>1</v>
      </c>
      <c r="J40" s="94">
        <f t="shared" si="7"/>
        <v>3</v>
      </c>
      <c r="K40" s="94">
        <f t="shared" si="8"/>
        <v>1</v>
      </c>
      <c r="L40" s="94">
        <f t="shared" si="9"/>
        <v>1</v>
      </c>
      <c r="M40" s="94">
        <f t="shared" si="10"/>
        <v>3</v>
      </c>
      <c r="N40" s="94">
        <f t="shared" si="11"/>
        <v>1</v>
      </c>
      <c r="O40" s="94">
        <f t="shared" si="12"/>
        <v>3</v>
      </c>
      <c r="P40" s="94">
        <f t="shared" si="13"/>
        <v>0</v>
      </c>
      <c r="Q40" s="94">
        <f t="shared" si="14"/>
        <v>0</v>
      </c>
      <c r="R40" s="94">
        <f t="shared" si="15"/>
        <v>1</v>
      </c>
      <c r="S40" s="94">
        <f t="shared" si="16"/>
        <v>1</v>
      </c>
      <c r="T40" s="94">
        <f t="shared" si="17"/>
        <v>1</v>
      </c>
      <c r="U40" s="94">
        <f t="shared" si="18"/>
        <v>3</v>
      </c>
      <c r="V40" s="94">
        <f t="shared" si="19"/>
        <v>1</v>
      </c>
      <c r="W40" s="94" t="str">
        <f t="shared" si="20"/>
        <v/>
      </c>
      <c r="X40" s="94">
        <f t="shared" si="21"/>
        <v>3</v>
      </c>
      <c r="Y40" s="94">
        <f t="shared" si="22"/>
        <v>0</v>
      </c>
      <c r="Z40" s="94" t="str">
        <f t="shared" si="23"/>
        <v/>
      </c>
      <c r="AA40" s="94" t="str">
        <f t="shared" si="24"/>
        <v/>
      </c>
      <c r="AB40" s="94" t="str">
        <f t="shared" si="25"/>
        <v/>
      </c>
      <c r="AC40" s="94" t="str">
        <f t="shared" si="26"/>
        <v/>
      </c>
      <c r="AD40" s="92">
        <f t="shared" si="27"/>
        <v>25</v>
      </c>
      <c r="AE40" s="92">
        <f t="shared" si="32"/>
        <v>21</v>
      </c>
      <c r="AF40" s="105">
        <f t="shared" si="33"/>
        <v>59.523809523809526</v>
      </c>
      <c r="AG40" s="92">
        <f t="shared" si="34"/>
        <v>0</v>
      </c>
      <c r="AH40" s="92">
        <f t="shared" si="35"/>
        <v>10</v>
      </c>
    </row>
    <row r="41" spans="1:34" x14ac:dyDescent="0.25">
      <c r="A41" s="92">
        <f t="shared" si="0"/>
        <v>36</v>
      </c>
      <c r="B41" s="49">
        <v>2766</v>
      </c>
      <c r="C41" s="115" t="s">
        <v>632</v>
      </c>
      <c r="D41" s="94">
        <f t="shared" si="1"/>
        <v>1</v>
      </c>
      <c r="E41" s="94">
        <f t="shared" si="2"/>
        <v>3</v>
      </c>
      <c r="F41" s="94">
        <f t="shared" si="3"/>
        <v>0</v>
      </c>
      <c r="G41" s="94">
        <f t="shared" si="4"/>
        <v>0</v>
      </c>
      <c r="H41" s="94">
        <f t="shared" si="5"/>
        <v>3</v>
      </c>
      <c r="I41" s="94">
        <f t="shared" si="6"/>
        <v>1</v>
      </c>
      <c r="J41" s="94" t="str">
        <f t="shared" si="7"/>
        <v/>
      </c>
      <c r="K41" s="94">
        <f t="shared" si="8"/>
        <v>3</v>
      </c>
      <c r="L41" s="94">
        <f t="shared" si="9"/>
        <v>1</v>
      </c>
      <c r="M41" s="94">
        <f t="shared" si="10"/>
        <v>0</v>
      </c>
      <c r="N41" s="94">
        <f t="shared" si="11"/>
        <v>0</v>
      </c>
      <c r="O41" s="94">
        <f t="shared" si="12"/>
        <v>1</v>
      </c>
      <c r="P41" s="94">
        <f t="shared" si="13"/>
        <v>0</v>
      </c>
      <c r="Q41" s="94">
        <f t="shared" si="14"/>
        <v>0</v>
      </c>
      <c r="R41" s="94">
        <f t="shared" si="15"/>
        <v>1</v>
      </c>
      <c r="S41" s="94">
        <f t="shared" si="16"/>
        <v>1</v>
      </c>
      <c r="T41" s="94">
        <f t="shared" si="17"/>
        <v>1</v>
      </c>
      <c r="U41" s="94">
        <f t="shared" si="18"/>
        <v>3</v>
      </c>
      <c r="V41" s="94">
        <f t="shared" si="19"/>
        <v>3</v>
      </c>
      <c r="W41" s="94">
        <f t="shared" si="20"/>
        <v>0</v>
      </c>
      <c r="X41" s="94">
        <f t="shared" si="21"/>
        <v>3</v>
      </c>
      <c r="Y41" s="94">
        <f t="shared" si="22"/>
        <v>0</v>
      </c>
      <c r="Z41" s="94" t="str">
        <f t="shared" si="23"/>
        <v/>
      </c>
      <c r="AA41" s="94" t="str">
        <f t="shared" si="24"/>
        <v/>
      </c>
      <c r="AB41" s="94" t="str">
        <f t="shared" si="25"/>
        <v/>
      </c>
      <c r="AC41" s="94" t="str">
        <f t="shared" si="26"/>
        <v/>
      </c>
      <c r="AD41" s="92">
        <f t="shared" si="27"/>
        <v>25</v>
      </c>
      <c r="AE41" s="92">
        <f t="shared" si="32"/>
        <v>21</v>
      </c>
      <c r="AF41" s="105">
        <f t="shared" si="33"/>
        <v>59.523809523809526</v>
      </c>
      <c r="AG41" s="92">
        <f t="shared" si="34"/>
        <v>0</v>
      </c>
      <c r="AH41" s="92">
        <f t="shared" si="35"/>
        <v>7</v>
      </c>
    </row>
    <row r="42" spans="1:34" x14ac:dyDescent="0.25">
      <c r="A42" s="92">
        <f t="shared" si="0"/>
        <v>36</v>
      </c>
      <c r="B42" s="49">
        <v>4903</v>
      </c>
      <c r="C42" s="115" t="s">
        <v>310</v>
      </c>
      <c r="D42" s="94">
        <f t="shared" si="1"/>
        <v>1</v>
      </c>
      <c r="E42" s="94">
        <f t="shared" si="2"/>
        <v>3</v>
      </c>
      <c r="F42" s="94">
        <f t="shared" si="3"/>
        <v>3</v>
      </c>
      <c r="G42" s="94">
        <f t="shared" si="4"/>
        <v>0</v>
      </c>
      <c r="H42" s="94">
        <f t="shared" si="5"/>
        <v>1</v>
      </c>
      <c r="I42" s="94">
        <f t="shared" si="6"/>
        <v>1</v>
      </c>
      <c r="J42" s="94">
        <f t="shared" si="7"/>
        <v>0</v>
      </c>
      <c r="K42" s="94">
        <f t="shared" si="8"/>
        <v>1</v>
      </c>
      <c r="L42" s="94">
        <f t="shared" si="9"/>
        <v>0</v>
      </c>
      <c r="M42" s="94">
        <f t="shared" si="10"/>
        <v>1</v>
      </c>
      <c r="N42" s="94">
        <f t="shared" si="11"/>
        <v>0</v>
      </c>
      <c r="O42" s="94">
        <f t="shared" si="12"/>
        <v>1</v>
      </c>
      <c r="P42" s="94">
        <f t="shared" si="13"/>
        <v>1</v>
      </c>
      <c r="Q42" s="94">
        <f t="shared" si="14"/>
        <v>1</v>
      </c>
      <c r="R42" s="94">
        <f t="shared" si="15"/>
        <v>1</v>
      </c>
      <c r="S42" s="94">
        <f t="shared" si="16"/>
        <v>3</v>
      </c>
      <c r="T42" s="94">
        <f t="shared" si="17"/>
        <v>0</v>
      </c>
      <c r="U42" s="94">
        <f t="shared" si="18"/>
        <v>0</v>
      </c>
      <c r="V42" s="94">
        <f t="shared" si="19"/>
        <v>1</v>
      </c>
      <c r="W42" s="94">
        <f t="shared" si="20"/>
        <v>3</v>
      </c>
      <c r="X42" s="94">
        <f t="shared" si="21"/>
        <v>3</v>
      </c>
      <c r="Y42" s="94">
        <f t="shared" si="22"/>
        <v>0</v>
      </c>
      <c r="Z42" s="94" t="str">
        <f t="shared" si="23"/>
        <v/>
      </c>
      <c r="AA42" s="94" t="str">
        <f t="shared" si="24"/>
        <v/>
      </c>
      <c r="AB42" s="94" t="str">
        <f t="shared" si="25"/>
        <v/>
      </c>
      <c r="AC42" s="94" t="str">
        <f t="shared" si="26"/>
        <v/>
      </c>
      <c r="AD42" s="92">
        <f t="shared" si="27"/>
        <v>25</v>
      </c>
      <c r="AE42" s="92">
        <f t="shared" si="32"/>
        <v>22</v>
      </c>
      <c r="AF42" s="105">
        <f t="shared" si="33"/>
        <v>56.81818181818182</v>
      </c>
      <c r="AG42" s="92">
        <f t="shared" si="34"/>
        <v>0</v>
      </c>
      <c r="AH42" s="92">
        <f t="shared" si="35"/>
        <v>10</v>
      </c>
    </row>
    <row r="43" spans="1:34" x14ac:dyDescent="0.25">
      <c r="A43" s="92">
        <f t="shared" si="0"/>
        <v>36</v>
      </c>
      <c r="B43" s="49">
        <v>4964</v>
      </c>
      <c r="C43" s="115" t="s">
        <v>705</v>
      </c>
      <c r="D43" s="94">
        <f t="shared" si="1"/>
        <v>1</v>
      </c>
      <c r="E43" s="94">
        <f t="shared" si="2"/>
        <v>1</v>
      </c>
      <c r="F43" s="94">
        <f t="shared" si="3"/>
        <v>3</v>
      </c>
      <c r="G43" s="94">
        <f t="shared" si="4"/>
        <v>3</v>
      </c>
      <c r="H43" s="94">
        <f t="shared" si="5"/>
        <v>3</v>
      </c>
      <c r="I43" s="94">
        <f t="shared" si="6"/>
        <v>1</v>
      </c>
      <c r="J43" s="94">
        <f t="shared" si="7"/>
        <v>1</v>
      </c>
      <c r="K43" s="94">
        <f t="shared" si="8"/>
        <v>1</v>
      </c>
      <c r="L43" s="94">
        <f t="shared" si="9"/>
        <v>0</v>
      </c>
      <c r="M43" s="94">
        <f t="shared" si="10"/>
        <v>3</v>
      </c>
      <c r="N43" s="94" t="str">
        <f t="shared" si="11"/>
        <v/>
      </c>
      <c r="O43" s="94">
        <f t="shared" si="12"/>
        <v>0</v>
      </c>
      <c r="P43" s="94">
        <f t="shared" si="13"/>
        <v>0</v>
      </c>
      <c r="Q43" s="94">
        <f t="shared" si="14"/>
        <v>1</v>
      </c>
      <c r="R43" s="94">
        <f t="shared" si="15"/>
        <v>1</v>
      </c>
      <c r="S43" s="94">
        <f t="shared" si="16"/>
        <v>1</v>
      </c>
      <c r="T43" s="94" t="str">
        <f t="shared" si="17"/>
        <v/>
      </c>
      <c r="U43" s="94">
        <f t="shared" si="18"/>
        <v>3</v>
      </c>
      <c r="V43" s="94" t="str">
        <f t="shared" si="19"/>
        <v/>
      </c>
      <c r="W43" s="94" t="str">
        <f t="shared" si="20"/>
        <v/>
      </c>
      <c r="X43" s="94">
        <f t="shared" si="21"/>
        <v>1</v>
      </c>
      <c r="Y43" s="94">
        <f t="shared" si="22"/>
        <v>1</v>
      </c>
      <c r="Z43" s="94" t="str">
        <f t="shared" si="23"/>
        <v/>
      </c>
      <c r="AA43" s="94" t="str">
        <f t="shared" si="24"/>
        <v/>
      </c>
      <c r="AB43" s="94" t="str">
        <f t="shared" si="25"/>
        <v/>
      </c>
      <c r="AC43" s="94" t="str">
        <f t="shared" si="26"/>
        <v/>
      </c>
      <c r="AD43" s="92">
        <f t="shared" si="27"/>
        <v>25</v>
      </c>
      <c r="AE43" s="92"/>
      <c r="AF43" s="105"/>
      <c r="AG43" s="92"/>
      <c r="AH43" s="92"/>
    </row>
    <row r="44" spans="1:34" x14ac:dyDescent="0.25">
      <c r="A44" s="92">
        <f t="shared" si="0"/>
        <v>43</v>
      </c>
      <c r="B44" s="49">
        <v>3022</v>
      </c>
      <c r="C44" s="115" t="s">
        <v>527</v>
      </c>
      <c r="D44" s="94" t="str">
        <f t="shared" si="1"/>
        <v/>
      </c>
      <c r="E44" s="94">
        <f t="shared" si="2"/>
        <v>3</v>
      </c>
      <c r="F44" s="94">
        <f t="shared" si="3"/>
        <v>3</v>
      </c>
      <c r="G44" s="94">
        <f t="shared" si="4"/>
        <v>1</v>
      </c>
      <c r="H44" s="94">
        <f t="shared" si="5"/>
        <v>0</v>
      </c>
      <c r="I44" s="94" t="str">
        <f t="shared" si="6"/>
        <v/>
      </c>
      <c r="J44" s="94">
        <f t="shared" si="7"/>
        <v>1</v>
      </c>
      <c r="K44" s="94">
        <f t="shared" si="8"/>
        <v>3</v>
      </c>
      <c r="L44" s="94">
        <f t="shared" si="9"/>
        <v>1</v>
      </c>
      <c r="M44" s="94" t="str">
        <f t="shared" si="10"/>
        <v/>
      </c>
      <c r="N44" s="94">
        <f t="shared" si="11"/>
        <v>1</v>
      </c>
      <c r="O44" s="94">
        <f t="shared" si="12"/>
        <v>1</v>
      </c>
      <c r="P44" s="94">
        <f t="shared" si="13"/>
        <v>0</v>
      </c>
      <c r="Q44" s="94">
        <f t="shared" si="14"/>
        <v>1</v>
      </c>
      <c r="R44" s="94">
        <f t="shared" si="15"/>
        <v>1</v>
      </c>
      <c r="S44" s="94" t="str">
        <f t="shared" si="16"/>
        <v/>
      </c>
      <c r="T44" s="94">
        <f t="shared" si="17"/>
        <v>3</v>
      </c>
      <c r="U44" s="94">
        <f t="shared" si="18"/>
        <v>1</v>
      </c>
      <c r="V44" s="94">
        <f t="shared" si="19"/>
        <v>1</v>
      </c>
      <c r="W44" s="94">
        <f t="shared" si="20"/>
        <v>3</v>
      </c>
      <c r="X44" s="94" t="str">
        <f t="shared" si="21"/>
        <v/>
      </c>
      <c r="Y44" s="94" t="str">
        <f t="shared" si="22"/>
        <v/>
      </c>
      <c r="Z44" s="94" t="str">
        <f t="shared" si="23"/>
        <v/>
      </c>
      <c r="AA44" s="94" t="str">
        <f t="shared" si="24"/>
        <v/>
      </c>
      <c r="AB44" s="94" t="str">
        <f t="shared" si="25"/>
        <v/>
      </c>
      <c r="AC44" s="94" t="str">
        <f t="shared" si="26"/>
        <v/>
      </c>
      <c r="AD44" s="92">
        <f t="shared" si="27"/>
        <v>24</v>
      </c>
      <c r="AE44" s="92">
        <f t="shared" ref="AE44:AE67" si="36">IF(B44&lt;&gt;"",COUNT(D44:AC44),"")</f>
        <v>16</v>
      </c>
      <c r="AF44" s="105">
        <f t="shared" ref="AF44:AF67" si="37">IF(AD44&lt;&gt;"",AD44*100/(2*AE44),"")</f>
        <v>75</v>
      </c>
      <c r="AG44" s="92">
        <f t="shared" ref="AG44:AG67" si="38">IF(B44&lt;&gt;"",COUNTIF(D44:AC44,"=2"),"")</f>
        <v>0</v>
      </c>
      <c r="AH44" s="92">
        <f t="shared" ref="AH44:AH67" si="39">IF(B44&lt;&gt;"",COUNTIF(D44:AC44,"=1"),"")</f>
        <v>9</v>
      </c>
    </row>
    <row r="45" spans="1:34" x14ac:dyDescent="0.25">
      <c r="A45" s="92">
        <f t="shared" si="0"/>
        <v>43</v>
      </c>
      <c r="B45" s="49">
        <v>8383</v>
      </c>
      <c r="C45" s="115" t="s">
        <v>372</v>
      </c>
      <c r="D45" s="94">
        <f t="shared" si="1"/>
        <v>1</v>
      </c>
      <c r="E45" s="94">
        <f t="shared" si="2"/>
        <v>0</v>
      </c>
      <c r="F45" s="94">
        <f t="shared" si="3"/>
        <v>0</v>
      </c>
      <c r="G45" s="94">
        <f t="shared" si="4"/>
        <v>1</v>
      </c>
      <c r="H45" s="94">
        <f t="shared" si="5"/>
        <v>1</v>
      </c>
      <c r="I45" s="94">
        <f t="shared" si="6"/>
        <v>0</v>
      </c>
      <c r="J45" s="94">
        <f t="shared" si="7"/>
        <v>3</v>
      </c>
      <c r="K45" s="94">
        <f t="shared" si="8"/>
        <v>1</v>
      </c>
      <c r="L45" s="94" t="str">
        <f t="shared" si="9"/>
        <v/>
      </c>
      <c r="M45" s="94">
        <f t="shared" si="10"/>
        <v>1</v>
      </c>
      <c r="N45" s="94">
        <f t="shared" si="11"/>
        <v>3</v>
      </c>
      <c r="O45" s="94">
        <f t="shared" si="12"/>
        <v>1</v>
      </c>
      <c r="P45" s="94">
        <f t="shared" si="13"/>
        <v>3</v>
      </c>
      <c r="Q45" s="94">
        <f t="shared" si="14"/>
        <v>3</v>
      </c>
      <c r="R45" s="94">
        <f t="shared" si="15"/>
        <v>3</v>
      </c>
      <c r="S45" s="94">
        <f t="shared" si="16"/>
        <v>1</v>
      </c>
      <c r="T45" s="94">
        <f t="shared" si="17"/>
        <v>1</v>
      </c>
      <c r="U45" s="94">
        <f t="shared" si="18"/>
        <v>0</v>
      </c>
      <c r="V45" s="94">
        <f t="shared" si="19"/>
        <v>0</v>
      </c>
      <c r="W45" s="94">
        <f t="shared" si="20"/>
        <v>0</v>
      </c>
      <c r="X45" s="94">
        <f t="shared" si="21"/>
        <v>1</v>
      </c>
      <c r="Y45" s="94" t="str">
        <f t="shared" si="22"/>
        <v/>
      </c>
      <c r="Z45" s="94" t="str">
        <f t="shared" si="23"/>
        <v/>
      </c>
      <c r="AA45" s="94" t="str">
        <f t="shared" si="24"/>
        <v/>
      </c>
      <c r="AB45" s="94" t="str">
        <f t="shared" si="25"/>
        <v/>
      </c>
      <c r="AC45" s="94" t="str">
        <f t="shared" si="26"/>
        <v/>
      </c>
      <c r="AD45" s="92">
        <f t="shared" si="27"/>
        <v>24</v>
      </c>
      <c r="AE45" s="92">
        <f t="shared" si="36"/>
        <v>20</v>
      </c>
      <c r="AF45" s="105">
        <f t="shared" si="37"/>
        <v>60</v>
      </c>
      <c r="AG45" s="92">
        <f t="shared" si="38"/>
        <v>0</v>
      </c>
      <c r="AH45" s="92">
        <f t="shared" si="39"/>
        <v>9</v>
      </c>
    </row>
    <row r="46" spans="1:34" x14ac:dyDescent="0.25">
      <c r="A46" s="92">
        <f t="shared" si="0"/>
        <v>45</v>
      </c>
      <c r="B46" s="49">
        <v>2612</v>
      </c>
      <c r="C46" s="115" t="s">
        <v>497</v>
      </c>
      <c r="D46" s="94">
        <f t="shared" si="1"/>
        <v>0</v>
      </c>
      <c r="E46" s="94">
        <f t="shared" si="2"/>
        <v>0</v>
      </c>
      <c r="F46" s="94">
        <f t="shared" si="3"/>
        <v>0</v>
      </c>
      <c r="G46" s="94">
        <f t="shared" si="4"/>
        <v>3</v>
      </c>
      <c r="H46" s="94">
        <f t="shared" si="5"/>
        <v>1</v>
      </c>
      <c r="I46" s="94" t="str">
        <f t="shared" si="6"/>
        <v/>
      </c>
      <c r="J46" s="94">
        <f t="shared" si="7"/>
        <v>1</v>
      </c>
      <c r="K46" s="94" t="str">
        <f t="shared" si="8"/>
        <v/>
      </c>
      <c r="L46" s="94">
        <f t="shared" si="9"/>
        <v>0</v>
      </c>
      <c r="M46" s="94">
        <f t="shared" si="10"/>
        <v>0</v>
      </c>
      <c r="N46" s="94">
        <f t="shared" si="11"/>
        <v>3</v>
      </c>
      <c r="O46" s="94">
        <f t="shared" si="12"/>
        <v>1</v>
      </c>
      <c r="P46" s="94">
        <f t="shared" si="13"/>
        <v>1</v>
      </c>
      <c r="Q46" s="94">
        <f t="shared" si="14"/>
        <v>3</v>
      </c>
      <c r="R46" s="94">
        <f t="shared" si="15"/>
        <v>3</v>
      </c>
      <c r="S46" s="94">
        <f t="shared" si="16"/>
        <v>0</v>
      </c>
      <c r="T46" s="94">
        <f t="shared" si="17"/>
        <v>1</v>
      </c>
      <c r="U46" s="94" t="str">
        <f t="shared" si="18"/>
        <v/>
      </c>
      <c r="V46" s="94">
        <f t="shared" si="19"/>
        <v>3</v>
      </c>
      <c r="W46" s="94">
        <f t="shared" si="20"/>
        <v>0</v>
      </c>
      <c r="X46" s="94">
        <f t="shared" si="21"/>
        <v>3</v>
      </c>
      <c r="Y46" s="94">
        <f t="shared" si="22"/>
        <v>0</v>
      </c>
      <c r="Z46" s="94" t="str">
        <f t="shared" si="23"/>
        <v/>
      </c>
      <c r="AA46" s="94" t="str">
        <f t="shared" si="24"/>
        <v/>
      </c>
      <c r="AB46" s="94" t="str">
        <f t="shared" si="25"/>
        <v/>
      </c>
      <c r="AC46" s="94" t="str">
        <f t="shared" si="26"/>
        <v/>
      </c>
      <c r="AD46" s="92">
        <f t="shared" si="27"/>
        <v>23</v>
      </c>
      <c r="AE46" s="92">
        <f t="shared" si="36"/>
        <v>19</v>
      </c>
      <c r="AF46" s="105">
        <f t="shared" si="37"/>
        <v>60.526315789473685</v>
      </c>
      <c r="AG46" s="92">
        <f t="shared" si="38"/>
        <v>0</v>
      </c>
      <c r="AH46" s="92">
        <f t="shared" si="39"/>
        <v>5</v>
      </c>
    </row>
    <row r="47" spans="1:34" x14ac:dyDescent="0.25">
      <c r="A47" s="92">
        <f t="shared" si="0"/>
        <v>46</v>
      </c>
      <c r="B47" s="49">
        <v>389</v>
      </c>
      <c r="C47" s="115" t="s">
        <v>420</v>
      </c>
      <c r="D47" s="94">
        <f t="shared" si="1"/>
        <v>3</v>
      </c>
      <c r="E47" s="94">
        <f t="shared" si="2"/>
        <v>0</v>
      </c>
      <c r="F47" s="94">
        <f t="shared" si="3"/>
        <v>0</v>
      </c>
      <c r="G47" s="94">
        <f t="shared" si="4"/>
        <v>1</v>
      </c>
      <c r="H47" s="94" t="str">
        <f t="shared" si="5"/>
        <v/>
      </c>
      <c r="I47" s="94">
        <f t="shared" si="6"/>
        <v>3</v>
      </c>
      <c r="J47" s="94">
        <f t="shared" si="7"/>
        <v>3</v>
      </c>
      <c r="K47" s="94">
        <f t="shared" si="8"/>
        <v>3</v>
      </c>
      <c r="L47" s="94">
        <f t="shared" si="9"/>
        <v>1</v>
      </c>
      <c r="M47" s="94">
        <f t="shared" si="10"/>
        <v>0</v>
      </c>
      <c r="N47" s="94">
        <f t="shared" si="11"/>
        <v>0</v>
      </c>
      <c r="O47" s="94">
        <f t="shared" si="12"/>
        <v>1</v>
      </c>
      <c r="P47" s="94">
        <f t="shared" si="13"/>
        <v>1</v>
      </c>
      <c r="Q47" s="94">
        <f t="shared" si="14"/>
        <v>1</v>
      </c>
      <c r="R47" s="94">
        <f t="shared" si="15"/>
        <v>1</v>
      </c>
      <c r="S47" s="94">
        <f t="shared" si="16"/>
        <v>0</v>
      </c>
      <c r="T47" s="94">
        <f t="shared" si="17"/>
        <v>0</v>
      </c>
      <c r="U47" s="94">
        <f t="shared" si="18"/>
        <v>0</v>
      </c>
      <c r="V47" s="94" t="str">
        <f t="shared" si="19"/>
        <v/>
      </c>
      <c r="W47" s="94">
        <f t="shared" si="20"/>
        <v>0</v>
      </c>
      <c r="X47" s="94">
        <f t="shared" si="21"/>
        <v>1</v>
      </c>
      <c r="Y47" s="94">
        <f t="shared" si="22"/>
        <v>3</v>
      </c>
      <c r="Z47" s="94" t="str">
        <f t="shared" si="23"/>
        <v/>
      </c>
      <c r="AA47" s="94" t="str">
        <f t="shared" si="24"/>
        <v/>
      </c>
      <c r="AB47" s="94" t="str">
        <f t="shared" si="25"/>
        <v/>
      </c>
      <c r="AC47" s="94" t="str">
        <f t="shared" si="26"/>
        <v/>
      </c>
      <c r="AD47" s="92">
        <f t="shared" si="27"/>
        <v>22</v>
      </c>
      <c r="AE47" s="92">
        <f t="shared" si="36"/>
        <v>20</v>
      </c>
      <c r="AF47" s="105">
        <f t="shared" si="37"/>
        <v>55</v>
      </c>
      <c r="AG47" s="92">
        <f t="shared" si="38"/>
        <v>0</v>
      </c>
      <c r="AH47" s="92">
        <f t="shared" si="39"/>
        <v>7</v>
      </c>
    </row>
    <row r="48" spans="1:34" x14ac:dyDescent="0.25">
      <c r="A48" s="92">
        <f t="shared" si="0"/>
        <v>46</v>
      </c>
      <c r="B48" s="49">
        <v>7226</v>
      </c>
      <c r="C48" s="115" t="s">
        <v>734</v>
      </c>
      <c r="D48" s="94">
        <f t="shared" si="1"/>
        <v>1</v>
      </c>
      <c r="E48" s="94">
        <f t="shared" si="2"/>
        <v>1</v>
      </c>
      <c r="F48" s="94">
        <f t="shared" si="3"/>
        <v>1</v>
      </c>
      <c r="G48" s="94">
        <f t="shared" si="4"/>
        <v>0</v>
      </c>
      <c r="H48" s="94">
        <f t="shared" si="5"/>
        <v>1</v>
      </c>
      <c r="I48" s="94">
        <f t="shared" si="6"/>
        <v>3</v>
      </c>
      <c r="J48" s="94">
        <f t="shared" si="7"/>
        <v>0</v>
      </c>
      <c r="K48" s="94">
        <f t="shared" si="8"/>
        <v>3</v>
      </c>
      <c r="L48" s="94">
        <f t="shared" si="9"/>
        <v>0</v>
      </c>
      <c r="M48" s="94">
        <f t="shared" si="10"/>
        <v>1</v>
      </c>
      <c r="N48" s="94">
        <f t="shared" si="11"/>
        <v>0</v>
      </c>
      <c r="O48" s="94">
        <f t="shared" si="12"/>
        <v>1</v>
      </c>
      <c r="P48" s="94">
        <f t="shared" si="13"/>
        <v>1</v>
      </c>
      <c r="Q48" s="94">
        <f t="shared" si="14"/>
        <v>0</v>
      </c>
      <c r="R48" s="94">
        <f t="shared" si="15"/>
        <v>1</v>
      </c>
      <c r="S48" s="94">
        <f t="shared" si="16"/>
        <v>0</v>
      </c>
      <c r="T48" s="94">
        <f t="shared" si="17"/>
        <v>1</v>
      </c>
      <c r="U48" s="94">
        <f t="shared" si="18"/>
        <v>3</v>
      </c>
      <c r="V48" s="94">
        <f t="shared" si="19"/>
        <v>3</v>
      </c>
      <c r="W48" s="94">
        <f t="shared" si="20"/>
        <v>0</v>
      </c>
      <c r="X48" s="94" t="str">
        <f t="shared" si="21"/>
        <v/>
      </c>
      <c r="Y48" s="94">
        <f t="shared" si="22"/>
        <v>1</v>
      </c>
      <c r="Z48" s="94" t="str">
        <f t="shared" si="23"/>
        <v/>
      </c>
      <c r="AA48" s="94" t="str">
        <f t="shared" si="24"/>
        <v/>
      </c>
      <c r="AB48" s="94" t="str">
        <f t="shared" si="25"/>
        <v/>
      </c>
      <c r="AC48" s="94" t="str">
        <f t="shared" si="26"/>
        <v/>
      </c>
      <c r="AD48" s="92">
        <f t="shared" si="27"/>
        <v>22</v>
      </c>
      <c r="AE48" s="92">
        <f t="shared" si="36"/>
        <v>21</v>
      </c>
      <c r="AF48" s="105">
        <f t="shared" si="37"/>
        <v>52.38095238095238</v>
      </c>
      <c r="AG48" s="92">
        <f t="shared" si="38"/>
        <v>0</v>
      </c>
      <c r="AH48" s="92">
        <f t="shared" si="39"/>
        <v>10</v>
      </c>
    </row>
    <row r="49" spans="1:34" x14ac:dyDescent="0.25">
      <c r="A49" s="92">
        <f t="shared" si="0"/>
        <v>48</v>
      </c>
      <c r="B49" s="49">
        <v>5513</v>
      </c>
      <c r="C49" s="115" t="s">
        <v>381</v>
      </c>
      <c r="D49" s="94" t="str">
        <f t="shared" si="1"/>
        <v/>
      </c>
      <c r="E49" s="94">
        <f t="shared" si="2"/>
        <v>3</v>
      </c>
      <c r="F49" s="94">
        <f t="shared" si="3"/>
        <v>0</v>
      </c>
      <c r="G49" s="94">
        <f t="shared" si="4"/>
        <v>1</v>
      </c>
      <c r="H49" s="94">
        <f t="shared" si="5"/>
        <v>0</v>
      </c>
      <c r="I49" s="94" t="str">
        <f t="shared" si="6"/>
        <v/>
      </c>
      <c r="J49" s="94" t="str">
        <f t="shared" si="7"/>
        <v/>
      </c>
      <c r="K49" s="94" t="str">
        <f t="shared" si="8"/>
        <v/>
      </c>
      <c r="L49" s="94">
        <f t="shared" si="9"/>
        <v>1</v>
      </c>
      <c r="M49" s="94">
        <f t="shared" si="10"/>
        <v>1</v>
      </c>
      <c r="N49" s="94">
        <f t="shared" si="11"/>
        <v>0</v>
      </c>
      <c r="O49" s="94">
        <f t="shared" si="12"/>
        <v>3</v>
      </c>
      <c r="P49" s="94">
        <f t="shared" si="13"/>
        <v>1</v>
      </c>
      <c r="Q49" s="94">
        <f t="shared" si="14"/>
        <v>1</v>
      </c>
      <c r="R49" s="94">
        <f t="shared" si="15"/>
        <v>0</v>
      </c>
      <c r="S49" s="94">
        <f t="shared" si="16"/>
        <v>0</v>
      </c>
      <c r="T49" s="94">
        <f t="shared" si="17"/>
        <v>3</v>
      </c>
      <c r="U49" s="94">
        <f t="shared" si="18"/>
        <v>1</v>
      </c>
      <c r="V49" s="94">
        <f t="shared" si="19"/>
        <v>3</v>
      </c>
      <c r="W49" s="94">
        <f t="shared" si="20"/>
        <v>0</v>
      </c>
      <c r="X49" s="94">
        <f t="shared" si="21"/>
        <v>0</v>
      </c>
      <c r="Y49" s="94">
        <f t="shared" si="22"/>
        <v>3</v>
      </c>
      <c r="Z49" s="94" t="str">
        <f t="shared" si="23"/>
        <v/>
      </c>
      <c r="AA49" s="94" t="str">
        <f t="shared" si="24"/>
        <v/>
      </c>
      <c r="AB49" s="94" t="str">
        <f t="shared" si="25"/>
        <v/>
      </c>
      <c r="AC49" s="94" t="str">
        <f t="shared" si="26"/>
        <v/>
      </c>
      <c r="AD49" s="92">
        <f t="shared" si="27"/>
        <v>21</v>
      </c>
      <c r="AE49" s="92">
        <f t="shared" si="36"/>
        <v>18</v>
      </c>
      <c r="AF49" s="105">
        <f t="shared" si="37"/>
        <v>58.333333333333336</v>
      </c>
      <c r="AG49" s="92">
        <f t="shared" si="38"/>
        <v>0</v>
      </c>
      <c r="AH49" s="92">
        <f t="shared" si="39"/>
        <v>6</v>
      </c>
    </row>
    <row r="50" spans="1:34" x14ac:dyDescent="0.25">
      <c r="A50" s="92">
        <f t="shared" si="0"/>
        <v>48</v>
      </c>
      <c r="B50" s="49">
        <v>2790</v>
      </c>
      <c r="C50" s="115" t="s">
        <v>692</v>
      </c>
      <c r="D50" s="94">
        <f t="shared" si="1"/>
        <v>1</v>
      </c>
      <c r="E50" s="94">
        <f t="shared" si="2"/>
        <v>1</v>
      </c>
      <c r="F50" s="94">
        <f t="shared" si="3"/>
        <v>1</v>
      </c>
      <c r="G50" s="94">
        <f t="shared" si="4"/>
        <v>0</v>
      </c>
      <c r="H50" s="94">
        <f t="shared" si="5"/>
        <v>3</v>
      </c>
      <c r="I50" s="94">
        <f t="shared" si="6"/>
        <v>1</v>
      </c>
      <c r="J50" s="94">
        <f t="shared" si="7"/>
        <v>0</v>
      </c>
      <c r="K50" s="94">
        <f t="shared" si="8"/>
        <v>0</v>
      </c>
      <c r="L50" s="94">
        <f t="shared" si="9"/>
        <v>0</v>
      </c>
      <c r="M50" s="94">
        <f t="shared" si="10"/>
        <v>0</v>
      </c>
      <c r="N50" s="94">
        <f t="shared" si="11"/>
        <v>1</v>
      </c>
      <c r="O50" s="94">
        <f t="shared" si="12"/>
        <v>0</v>
      </c>
      <c r="P50" s="94">
        <f t="shared" si="13"/>
        <v>1</v>
      </c>
      <c r="Q50" s="94">
        <f t="shared" si="14"/>
        <v>1</v>
      </c>
      <c r="R50" s="94">
        <f t="shared" si="15"/>
        <v>1</v>
      </c>
      <c r="S50" s="94">
        <f t="shared" si="16"/>
        <v>0</v>
      </c>
      <c r="T50" s="94">
        <f t="shared" si="17"/>
        <v>1</v>
      </c>
      <c r="U50" s="94">
        <f t="shared" si="18"/>
        <v>1</v>
      </c>
      <c r="V50" s="94">
        <f t="shared" si="19"/>
        <v>1</v>
      </c>
      <c r="W50" s="94">
        <f t="shared" si="20"/>
        <v>3</v>
      </c>
      <c r="X50" s="94">
        <f t="shared" si="21"/>
        <v>3</v>
      </c>
      <c r="Y50" s="94">
        <f t="shared" si="22"/>
        <v>1</v>
      </c>
      <c r="Z50" s="94" t="str">
        <f t="shared" si="23"/>
        <v/>
      </c>
      <c r="AA50" s="94" t="str">
        <f t="shared" si="24"/>
        <v/>
      </c>
      <c r="AB50" s="94" t="str">
        <f t="shared" si="25"/>
        <v/>
      </c>
      <c r="AC50" s="94" t="str">
        <f t="shared" si="26"/>
        <v/>
      </c>
      <c r="AD50" s="92">
        <f t="shared" si="27"/>
        <v>21</v>
      </c>
      <c r="AE50" s="92">
        <f t="shared" si="36"/>
        <v>22</v>
      </c>
      <c r="AF50" s="105">
        <f t="shared" si="37"/>
        <v>47.727272727272727</v>
      </c>
      <c r="AG50" s="92">
        <f t="shared" si="38"/>
        <v>0</v>
      </c>
      <c r="AH50" s="92">
        <f t="shared" si="39"/>
        <v>12</v>
      </c>
    </row>
    <row r="51" spans="1:34" x14ac:dyDescent="0.25">
      <c r="A51" s="92">
        <f t="shared" si="0"/>
        <v>50</v>
      </c>
      <c r="B51" s="49">
        <v>2655</v>
      </c>
      <c r="C51" s="115" t="s">
        <v>572</v>
      </c>
      <c r="D51" s="94" t="str">
        <f t="shared" si="1"/>
        <v/>
      </c>
      <c r="E51" s="94" t="str">
        <f t="shared" si="2"/>
        <v/>
      </c>
      <c r="F51" s="94" t="str">
        <f t="shared" si="3"/>
        <v/>
      </c>
      <c r="G51" s="94">
        <f t="shared" si="4"/>
        <v>0</v>
      </c>
      <c r="H51" s="94">
        <f t="shared" si="5"/>
        <v>3</v>
      </c>
      <c r="I51" s="94" t="str">
        <f t="shared" si="6"/>
        <v/>
      </c>
      <c r="J51" s="94">
        <f t="shared" si="7"/>
        <v>1</v>
      </c>
      <c r="K51" s="94" t="str">
        <f t="shared" si="8"/>
        <v/>
      </c>
      <c r="L51" s="94">
        <f t="shared" si="9"/>
        <v>0</v>
      </c>
      <c r="M51" s="94" t="str">
        <f t="shared" si="10"/>
        <v/>
      </c>
      <c r="N51" s="94" t="str">
        <f t="shared" si="11"/>
        <v/>
      </c>
      <c r="O51" s="94">
        <f t="shared" si="12"/>
        <v>0</v>
      </c>
      <c r="P51" s="94" t="str">
        <f t="shared" si="13"/>
        <v/>
      </c>
      <c r="Q51" s="94">
        <f t="shared" si="14"/>
        <v>1</v>
      </c>
      <c r="R51" s="94">
        <f t="shared" si="15"/>
        <v>1</v>
      </c>
      <c r="S51" s="94">
        <f t="shared" si="16"/>
        <v>3</v>
      </c>
      <c r="T51" s="94">
        <f t="shared" si="17"/>
        <v>3</v>
      </c>
      <c r="U51" s="94">
        <f t="shared" si="18"/>
        <v>1</v>
      </c>
      <c r="V51" s="94">
        <f t="shared" si="19"/>
        <v>0</v>
      </c>
      <c r="W51" s="94">
        <f t="shared" si="20"/>
        <v>3</v>
      </c>
      <c r="X51" s="94">
        <f t="shared" si="21"/>
        <v>3</v>
      </c>
      <c r="Y51" s="94">
        <f t="shared" si="22"/>
        <v>1</v>
      </c>
      <c r="Z51" s="94" t="str">
        <f t="shared" si="23"/>
        <v/>
      </c>
      <c r="AA51" s="94" t="str">
        <f t="shared" si="24"/>
        <v/>
      </c>
      <c r="AB51" s="94" t="str">
        <f t="shared" si="25"/>
        <v/>
      </c>
      <c r="AC51" s="94" t="str">
        <f t="shared" si="26"/>
        <v/>
      </c>
      <c r="AD51" s="92">
        <f t="shared" si="27"/>
        <v>20</v>
      </c>
      <c r="AE51" s="92">
        <f t="shared" si="36"/>
        <v>14</v>
      </c>
      <c r="AF51" s="105">
        <f t="shared" si="37"/>
        <v>71.428571428571431</v>
      </c>
      <c r="AG51" s="92">
        <f t="shared" si="38"/>
        <v>0</v>
      </c>
      <c r="AH51" s="92">
        <f t="shared" si="39"/>
        <v>5</v>
      </c>
    </row>
    <row r="52" spans="1:34" x14ac:dyDescent="0.25">
      <c r="A52" s="92">
        <f t="shared" si="0"/>
        <v>51</v>
      </c>
      <c r="B52" s="49">
        <v>4636</v>
      </c>
      <c r="C52" s="115" t="s">
        <v>486</v>
      </c>
      <c r="D52" s="94" t="str">
        <f t="shared" si="1"/>
        <v/>
      </c>
      <c r="E52" s="94" t="str">
        <f t="shared" si="2"/>
        <v/>
      </c>
      <c r="F52" s="94">
        <f t="shared" si="3"/>
        <v>0</v>
      </c>
      <c r="G52" s="94">
        <f t="shared" si="4"/>
        <v>1</v>
      </c>
      <c r="H52" s="94">
        <f t="shared" si="5"/>
        <v>1</v>
      </c>
      <c r="I52" s="94">
        <f t="shared" si="6"/>
        <v>1</v>
      </c>
      <c r="J52" s="94">
        <f t="shared" si="7"/>
        <v>3</v>
      </c>
      <c r="K52" s="94">
        <f t="shared" si="8"/>
        <v>0</v>
      </c>
      <c r="L52" s="94" t="str">
        <f t="shared" si="9"/>
        <v/>
      </c>
      <c r="M52" s="94">
        <f t="shared" si="10"/>
        <v>0</v>
      </c>
      <c r="N52" s="94" t="str">
        <f t="shared" si="11"/>
        <v/>
      </c>
      <c r="O52" s="94">
        <f t="shared" si="12"/>
        <v>0</v>
      </c>
      <c r="P52" s="94">
        <f t="shared" si="13"/>
        <v>1</v>
      </c>
      <c r="Q52" s="94">
        <f t="shared" si="14"/>
        <v>0</v>
      </c>
      <c r="R52" s="94">
        <f t="shared" si="15"/>
        <v>1</v>
      </c>
      <c r="S52" s="94">
        <f t="shared" si="16"/>
        <v>1</v>
      </c>
      <c r="T52" s="94">
        <f t="shared" si="17"/>
        <v>3</v>
      </c>
      <c r="U52" s="94" t="str">
        <f t="shared" si="18"/>
        <v/>
      </c>
      <c r="V52" s="94">
        <f t="shared" si="19"/>
        <v>0</v>
      </c>
      <c r="W52" s="94">
        <f t="shared" si="20"/>
        <v>1</v>
      </c>
      <c r="X52" s="94">
        <f t="shared" si="21"/>
        <v>3</v>
      </c>
      <c r="Y52" s="94">
        <f t="shared" si="22"/>
        <v>3</v>
      </c>
      <c r="Z52" s="94" t="str">
        <f t="shared" si="23"/>
        <v/>
      </c>
      <c r="AA52" s="94" t="str">
        <f t="shared" si="24"/>
        <v/>
      </c>
      <c r="AB52" s="94" t="str">
        <f t="shared" si="25"/>
        <v/>
      </c>
      <c r="AC52" s="94" t="str">
        <f t="shared" si="26"/>
        <v/>
      </c>
      <c r="AD52" s="92">
        <f t="shared" si="27"/>
        <v>19</v>
      </c>
      <c r="AE52" s="92">
        <f t="shared" si="36"/>
        <v>17</v>
      </c>
      <c r="AF52" s="105">
        <f t="shared" si="37"/>
        <v>55.882352941176471</v>
      </c>
      <c r="AG52" s="92">
        <f t="shared" si="38"/>
        <v>0</v>
      </c>
      <c r="AH52" s="92">
        <f t="shared" si="39"/>
        <v>7</v>
      </c>
    </row>
    <row r="53" spans="1:34" x14ac:dyDescent="0.25">
      <c r="A53" s="92">
        <f t="shared" si="0"/>
        <v>52</v>
      </c>
      <c r="B53" s="49">
        <v>8242</v>
      </c>
      <c r="C53" s="115" t="s">
        <v>606</v>
      </c>
      <c r="D53" s="94">
        <f t="shared" si="1"/>
        <v>1</v>
      </c>
      <c r="E53" s="94">
        <f t="shared" si="2"/>
        <v>0</v>
      </c>
      <c r="F53" s="94">
        <f t="shared" si="3"/>
        <v>0</v>
      </c>
      <c r="G53" s="94">
        <f t="shared" si="4"/>
        <v>3</v>
      </c>
      <c r="H53" s="94">
        <f t="shared" si="5"/>
        <v>0</v>
      </c>
      <c r="I53" s="94">
        <f t="shared" si="6"/>
        <v>1</v>
      </c>
      <c r="J53" s="94">
        <f t="shared" si="7"/>
        <v>3</v>
      </c>
      <c r="K53" s="94">
        <f t="shared" si="8"/>
        <v>1</v>
      </c>
      <c r="L53" s="94">
        <f t="shared" si="9"/>
        <v>0</v>
      </c>
      <c r="M53" s="94">
        <f t="shared" si="10"/>
        <v>0</v>
      </c>
      <c r="N53" s="94" t="str">
        <f t="shared" si="11"/>
        <v/>
      </c>
      <c r="O53" s="94">
        <f t="shared" si="12"/>
        <v>3</v>
      </c>
      <c r="P53" s="94" t="str">
        <f t="shared" si="13"/>
        <v/>
      </c>
      <c r="Q53" s="94">
        <f t="shared" si="14"/>
        <v>3</v>
      </c>
      <c r="R53" s="94">
        <f t="shared" si="15"/>
        <v>0</v>
      </c>
      <c r="S53" s="94" t="str">
        <f t="shared" si="16"/>
        <v/>
      </c>
      <c r="T53" s="94" t="str">
        <f t="shared" si="17"/>
        <v/>
      </c>
      <c r="U53" s="94">
        <f t="shared" si="18"/>
        <v>1</v>
      </c>
      <c r="V53" s="94">
        <f t="shared" si="19"/>
        <v>0</v>
      </c>
      <c r="W53" s="94">
        <f t="shared" si="20"/>
        <v>1</v>
      </c>
      <c r="X53" s="94">
        <f t="shared" si="21"/>
        <v>1</v>
      </c>
      <c r="Y53" s="94">
        <f t="shared" si="22"/>
        <v>0</v>
      </c>
      <c r="Z53" s="94" t="str">
        <f t="shared" si="23"/>
        <v/>
      </c>
      <c r="AA53" s="94" t="str">
        <f t="shared" si="24"/>
        <v/>
      </c>
      <c r="AB53" s="94" t="str">
        <f t="shared" si="25"/>
        <v/>
      </c>
      <c r="AC53" s="94" t="str">
        <f t="shared" si="26"/>
        <v/>
      </c>
      <c r="AD53" s="92">
        <f t="shared" si="27"/>
        <v>18</v>
      </c>
      <c r="AE53" s="92">
        <f t="shared" si="36"/>
        <v>18</v>
      </c>
      <c r="AF53" s="105">
        <f t="shared" si="37"/>
        <v>50</v>
      </c>
      <c r="AG53" s="92">
        <f t="shared" si="38"/>
        <v>0</v>
      </c>
      <c r="AH53" s="92">
        <f t="shared" si="39"/>
        <v>6</v>
      </c>
    </row>
    <row r="54" spans="1:34" x14ac:dyDescent="0.25">
      <c r="A54" s="92">
        <f t="shared" si="0"/>
        <v>52</v>
      </c>
      <c r="B54" s="49">
        <v>8068</v>
      </c>
      <c r="C54" s="115" t="s">
        <v>707</v>
      </c>
      <c r="D54" s="94">
        <f t="shared" si="1"/>
        <v>0</v>
      </c>
      <c r="E54" s="94">
        <f t="shared" si="2"/>
        <v>0</v>
      </c>
      <c r="F54" s="94">
        <f t="shared" si="3"/>
        <v>0</v>
      </c>
      <c r="G54" s="94">
        <f t="shared" si="4"/>
        <v>0</v>
      </c>
      <c r="H54" s="94">
        <f t="shared" si="5"/>
        <v>0</v>
      </c>
      <c r="I54" s="94">
        <f t="shared" si="6"/>
        <v>3</v>
      </c>
      <c r="J54" s="94">
        <f t="shared" si="7"/>
        <v>1</v>
      </c>
      <c r="K54" s="94">
        <f t="shared" si="8"/>
        <v>0</v>
      </c>
      <c r="L54" s="94">
        <f t="shared" si="9"/>
        <v>0</v>
      </c>
      <c r="M54" s="94">
        <f t="shared" si="10"/>
        <v>3</v>
      </c>
      <c r="N54" s="94">
        <f t="shared" si="11"/>
        <v>0</v>
      </c>
      <c r="O54" s="94">
        <f t="shared" si="12"/>
        <v>1</v>
      </c>
      <c r="P54" s="94" t="str">
        <f t="shared" si="13"/>
        <v/>
      </c>
      <c r="Q54" s="94">
        <f t="shared" si="14"/>
        <v>3</v>
      </c>
      <c r="R54" s="94">
        <f t="shared" si="15"/>
        <v>1</v>
      </c>
      <c r="S54" s="94">
        <f t="shared" si="16"/>
        <v>1</v>
      </c>
      <c r="T54" s="94">
        <f t="shared" si="17"/>
        <v>3</v>
      </c>
      <c r="U54" s="94">
        <f t="shared" si="18"/>
        <v>0</v>
      </c>
      <c r="V54" s="94">
        <f t="shared" si="19"/>
        <v>0</v>
      </c>
      <c r="W54" s="94">
        <f t="shared" si="20"/>
        <v>1</v>
      </c>
      <c r="X54" s="94">
        <f t="shared" si="21"/>
        <v>1</v>
      </c>
      <c r="Y54" s="94">
        <f t="shared" si="22"/>
        <v>0</v>
      </c>
      <c r="Z54" s="94" t="str">
        <f t="shared" si="23"/>
        <v/>
      </c>
      <c r="AA54" s="94" t="str">
        <f t="shared" si="24"/>
        <v/>
      </c>
      <c r="AB54" s="94" t="str">
        <f t="shared" si="25"/>
        <v/>
      </c>
      <c r="AC54" s="94" t="str">
        <f t="shared" si="26"/>
        <v/>
      </c>
      <c r="AD54" s="92">
        <f t="shared" si="27"/>
        <v>18</v>
      </c>
      <c r="AE54" s="92">
        <f t="shared" si="36"/>
        <v>21</v>
      </c>
      <c r="AF54" s="105">
        <f t="shared" si="37"/>
        <v>42.857142857142854</v>
      </c>
      <c r="AG54" s="92">
        <f t="shared" si="38"/>
        <v>0</v>
      </c>
      <c r="AH54" s="92">
        <f t="shared" si="39"/>
        <v>6</v>
      </c>
    </row>
    <row r="55" spans="1:34" x14ac:dyDescent="0.25">
      <c r="A55" s="92">
        <f t="shared" si="0"/>
        <v>52</v>
      </c>
      <c r="B55" s="49">
        <v>3264</v>
      </c>
      <c r="C55" s="115" t="s">
        <v>631</v>
      </c>
      <c r="D55" s="94">
        <f t="shared" si="1"/>
        <v>1</v>
      </c>
      <c r="E55" s="94">
        <f t="shared" si="2"/>
        <v>0</v>
      </c>
      <c r="F55" s="94">
        <f t="shared" si="3"/>
        <v>3</v>
      </c>
      <c r="G55" s="94">
        <f t="shared" si="4"/>
        <v>1</v>
      </c>
      <c r="H55" s="94">
        <f t="shared" si="5"/>
        <v>0</v>
      </c>
      <c r="I55" s="94">
        <f t="shared" si="6"/>
        <v>1</v>
      </c>
      <c r="J55" s="94">
        <f t="shared" si="7"/>
        <v>0</v>
      </c>
      <c r="K55" s="94">
        <f t="shared" si="8"/>
        <v>1</v>
      </c>
      <c r="L55" s="94">
        <f t="shared" si="9"/>
        <v>1</v>
      </c>
      <c r="M55" s="94">
        <f t="shared" si="10"/>
        <v>1</v>
      </c>
      <c r="N55" s="94">
        <f t="shared" si="11"/>
        <v>0</v>
      </c>
      <c r="O55" s="94">
        <f t="shared" si="12"/>
        <v>0</v>
      </c>
      <c r="P55" s="94">
        <f t="shared" si="13"/>
        <v>0</v>
      </c>
      <c r="Q55" s="94">
        <f t="shared" si="14"/>
        <v>0</v>
      </c>
      <c r="R55" s="94">
        <f t="shared" si="15"/>
        <v>1</v>
      </c>
      <c r="S55" s="94">
        <f t="shared" si="16"/>
        <v>0</v>
      </c>
      <c r="T55" s="94">
        <f t="shared" si="17"/>
        <v>3</v>
      </c>
      <c r="U55" s="94">
        <f t="shared" si="18"/>
        <v>0</v>
      </c>
      <c r="V55" s="94">
        <f t="shared" si="19"/>
        <v>3</v>
      </c>
      <c r="W55" s="94">
        <f t="shared" si="20"/>
        <v>1</v>
      </c>
      <c r="X55" s="94">
        <f t="shared" si="21"/>
        <v>0</v>
      </c>
      <c r="Y55" s="94">
        <f t="shared" si="22"/>
        <v>1</v>
      </c>
      <c r="Z55" s="94" t="str">
        <f t="shared" si="23"/>
        <v/>
      </c>
      <c r="AA55" s="94" t="str">
        <f t="shared" si="24"/>
        <v/>
      </c>
      <c r="AB55" s="94" t="str">
        <f t="shared" si="25"/>
        <v/>
      </c>
      <c r="AC55" s="94" t="str">
        <f t="shared" si="26"/>
        <v/>
      </c>
      <c r="AD55" s="92">
        <f t="shared" si="27"/>
        <v>18</v>
      </c>
      <c r="AE55" s="92">
        <f t="shared" si="36"/>
        <v>22</v>
      </c>
      <c r="AF55" s="105">
        <f t="shared" si="37"/>
        <v>40.909090909090907</v>
      </c>
      <c r="AG55" s="92">
        <f t="shared" si="38"/>
        <v>0</v>
      </c>
      <c r="AH55" s="92">
        <f t="shared" si="39"/>
        <v>9</v>
      </c>
    </row>
    <row r="56" spans="1:34" x14ac:dyDescent="0.25">
      <c r="A56" s="92">
        <f t="shared" si="0"/>
        <v>55</v>
      </c>
      <c r="B56" s="49">
        <v>7887</v>
      </c>
      <c r="C56" s="115" t="s">
        <v>427</v>
      </c>
      <c r="D56" s="94" t="str">
        <f t="shared" si="1"/>
        <v/>
      </c>
      <c r="E56" s="94" t="str">
        <f t="shared" si="2"/>
        <v/>
      </c>
      <c r="F56" s="94" t="str">
        <f t="shared" si="3"/>
        <v/>
      </c>
      <c r="G56" s="94" t="str">
        <f t="shared" si="4"/>
        <v/>
      </c>
      <c r="H56" s="94" t="str">
        <f t="shared" si="5"/>
        <v/>
      </c>
      <c r="I56" s="94" t="str">
        <f t="shared" si="6"/>
        <v/>
      </c>
      <c r="J56" s="94" t="str">
        <f t="shared" si="7"/>
        <v/>
      </c>
      <c r="K56" s="94" t="str">
        <f t="shared" si="8"/>
        <v/>
      </c>
      <c r="L56" s="94" t="str">
        <f t="shared" si="9"/>
        <v/>
      </c>
      <c r="M56" s="94" t="str">
        <f t="shared" si="10"/>
        <v/>
      </c>
      <c r="N56" s="94">
        <f t="shared" si="11"/>
        <v>3</v>
      </c>
      <c r="O56" s="94" t="str">
        <f t="shared" si="12"/>
        <v/>
      </c>
      <c r="P56" s="94">
        <f t="shared" si="13"/>
        <v>1</v>
      </c>
      <c r="Q56" s="94" t="str">
        <f t="shared" si="14"/>
        <v/>
      </c>
      <c r="R56" s="94" t="str">
        <f t="shared" si="15"/>
        <v/>
      </c>
      <c r="S56" s="94">
        <f t="shared" si="16"/>
        <v>0</v>
      </c>
      <c r="T56" s="94">
        <f t="shared" si="17"/>
        <v>3</v>
      </c>
      <c r="U56" s="94" t="str">
        <f t="shared" si="18"/>
        <v/>
      </c>
      <c r="V56" s="94">
        <f t="shared" si="19"/>
        <v>3</v>
      </c>
      <c r="W56" s="94">
        <f t="shared" si="20"/>
        <v>3</v>
      </c>
      <c r="X56" s="94">
        <f t="shared" si="21"/>
        <v>1</v>
      </c>
      <c r="Y56" s="94">
        <f t="shared" si="22"/>
        <v>3</v>
      </c>
      <c r="Z56" s="94" t="str">
        <f t="shared" si="23"/>
        <v/>
      </c>
      <c r="AA56" s="94" t="str">
        <f t="shared" si="24"/>
        <v/>
      </c>
      <c r="AB56" s="94" t="str">
        <f t="shared" si="25"/>
        <v/>
      </c>
      <c r="AC56" s="94" t="str">
        <f t="shared" si="26"/>
        <v/>
      </c>
      <c r="AD56" s="92">
        <f t="shared" si="27"/>
        <v>17</v>
      </c>
      <c r="AE56" s="92">
        <f t="shared" si="36"/>
        <v>8</v>
      </c>
      <c r="AF56" s="105">
        <f t="shared" si="37"/>
        <v>106.25</v>
      </c>
      <c r="AG56" s="92">
        <f t="shared" si="38"/>
        <v>0</v>
      </c>
      <c r="AH56" s="92">
        <f t="shared" si="39"/>
        <v>2</v>
      </c>
    </row>
    <row r="57" spans="1:34" x14ac:dyDescent="0.25">
      <c r="A57" s="92">
        <f t="shared" si="0"/>
        <v>55</v>
      </c>
      <c r="B57" s="49">
        <v>749</v>
      </c>
      <c r="C57" s="115" t="s">
        <v>566</v>
      </c>
      <c r="D57" s="94" t="str">
        <f t="shared" si="1"/>
        <v/>
      </c>
      <c r="E57" s="94">
        <f t="shared" si="2"/>
        <v>3</v>
      </c>
      <c r="F57" s="94" t="str">
        <f t="shared" si="3"/>
        <v/>
      </c>
      <c r="G57" s="94">
        <f t="shared" si="4"/>
        <v>3</v>
      </c>
      <c r="H57" s="94">
        <f t="shared" si="5"/>
        <v>3</v>
      </c>
      <c r="I57" s="94" t="str">
        <f t="shared" si="6"/>
        <v/>
      </c>
      <c r="J57" s="94" t="str">
        <f t="shared" si="7"/>
        <v/>
      </c>
      <c r="K57" s="94">
        <f t="shared" si="8"/>
        <v>3</v>
      </c>
      <c r="L57" s="94" t="str">
        <f t="shared" si="9"/>
        <v/>
      </c>
      <c r="M57" s="94">
        <f t="shared" si="10"/>
        <v>3</v>
      </c>
      <c r="N57" s="94" t="str">
        <f t="shared" si="11"/>
        <v/>
      </c>
      <c r="O57" s="94">
        <f t="shared" si="12"/>
        <v>1</v>
      </c>
      <c r="P57" s="94" t="str">
        <f t="shared" si="13"/>
        <v/>
      </c>
      <c r="Q57" s="94" t="str">
        <f t="shared" si="14"/>
        <v/>
      </c>
      <c r="R57" s="94" t="str">
        <f t="shared" si="15"/>
        <v/>
      </c>
      <c r="S57" s="94" t="str">
        <f t="shared" si="16"/>
        <v/>
      </c>
      <c r="T57" s="94">
        <f t="shared" si="17"/>
        <v>1</v>
      </c>
      <c r="U57" s="94" t="str">
        <f t="shared" si="18"/>
        <v/>
      </c>
      <c r="V57" s="94" t="str">
        <f t="shared" si="19"/>
        <v/>
      </c>
      <c r="W57" s="94">
        <f t="shared" si="20"/>
        <v>0</v>
      </c>
      <c r="X57" s="94" t="str">
        <f t="shared" si="21"/>
        <v/>
      </c>
      <c r="Y57" s="94" t="str">
        <f t="shared" si="22"/>
        <v/>
      </c>
      <c r="Z57" s="94" t="str">
        <f t="shared" si="23"/>
        <v/>
      </c>
      <c r="AA57" s="94" t="str">
        <f t="shared" si="24"/>
        <v/>
      </c>
      <c r="AB57" s="94" t="str">
        <f t="shared" si="25"/>
        <v/>
      </c>
      <c r="AC57" s="94" t="str">
        <f t="shared" si="26"/>
        <v/>
      </c>
      <c r="AD57" s="92">
        <f t="shared" si="27"/>
        <v>17</v>
      </c>
      <c r="AE57" s="92">
        <f t="shared" si="36"/>
        <v>8</v>
      </c>
      <c r="AF57" s="105">
        <f t="shared" si="37"/>
        <v>106.25</v>
      </c>
      <c r="AG57" s="92">
        <f t="shared" si="38"/>
        <v>0</v>
      </c>
      <c r="AH57" s="92">
        <f t="shared" si="39"/>
        <v>2</v>
      </c>
    </row>
    <row r="58" spans="1:34" x14ac:dyDescent="0.25">
      <c r="A58" s="92">
        <f t="shared" si="0"/>
        <v>55</v>
      </c>
      <c r="B58" s="49">
        <v>7283</v>
      </c>
      <c r="C58" s="115" t="s">
        <v>341</v>
      </c>
      <c r="D58" s="94">
        <f t="shared" si="1"/>
        <v>0</v>
      </c>
      <c r="E58" s="94">
        <f t="shared" si="2"/>
        <v>1</v>
      </c>
      <c r="F58" s="94" t="str">
        <f t="shared" si="3"/>
        <v/>
      </c>
      <c r="G58" s="94">
        <f t="shared" si="4"/>
        <v>0</v>
      </c>
      <c r="H58" s="94">
        <f t="shared" si="5"/>
        <v>1</v>
      </c>
      <c r="I58" s="94" t="str">
        <f t="shared" si="6"/>
        <v/>
      </c>
      <c r="J58" s="94">
        <f t="shared" si="7"/>
        <v>3</v>
      </c>
      <c r="K58" s="94">
        <f t="shared" si="8"/>
        <v>1</v>
      </c>
      <c r="L58" s="94">
        <f t="shared" si="9"/>
        <v>0</v>
      </c>
      <c r="M58" s="94">
        <f t="shared" si="10"/>
        <v>0</v>
      </c>
      <c r="N58" s="94">
        <f t="shared" si="11"/>
        <v>1</v>
      </c>
      <c r="O58" s="94">
        <f t="shared" si="12"/>
        <v>1</v>
      </c>
      <c r="P58" s="94" t="str">
        <f t="shared" si="13"/>
        <v/>
      </c>
      <c r="Q58" s="94">
        <f t="shared" si="14"/>
        <v>0</v>
      </c>
      <c r="R58" s="94">
        <f t="shared" si="15"/>
        <v>0</v>
      </c>
      <c r="S58" s="94">
        <f t="shared" si="16"/>
        <v>1</v>
      </c>
      <c r="T58" s="94">
        <f t="shared" si="17"/>
        <v>3</v>
      </c>
      <c r="U58" s="94">
        <f t="shared" si="18"/>
        <v>1</v>
      </c>
      <c r="V58" s="94">
        <f t="shared" si="19"/>
        <v>1</v>
      </c>
      <c r="W58" s="94">
        <f t="shared" si="20"/>
        <v>1</v>
      </c>
      <c r="X58" s="94">
        <f t="shared" si="21"/>
        <v>1</v>
      </c>
      <c r="Y58" s="94">
        <f t="shared" si="22"/>
        <v>1</v>
      </c>
      <c r="Z58" s="94" t="str">
        <f t="shared" si="23"/>
        <v/>
      </c>
      <c r="AA58" s="94" t="str">
        <f t="shared" si="24"/>
        <v/>
      </c>
      <c r="AB58" s="94" t="str">
        <f t="shared" si="25"/>
        <v/>
      </c>
      <c r="AC58" s="94" t="str">
        <f t="shared" si="26"/>
        <v/>
      </c>
      <c r="AD58" s="92">
        <f t="shared" si="27"/>
        <v>17</v>
      </c>
      <c r="AE58" s="92">
        <f t="shared" si="36"/>
        <v>19</v>
      </c>
      <c r="AF58" s="105">
        <f t="shared" si="37"/>
        <v>44.736842105263158</v>
      </c>
      <c r="AG58" s="92">
        <f t="shared" si="38"/>
        <v>0</v>
      </c>
      <c r="AH58" s="92">
        <f t="shared" si="39"/>
        <v>11</v>
      </c>
    </row>
    <row r="59" spans="1:34" x14ac:dyDescent="0.25">
      <c r="A59" s="92">
        <f t="shared" si="0"/>
        <v>58</v>
      </c>
      <c r="B59" s="49">
        <v>8646</v>
      </c>
      <c r="C59" s="115" t="s">
        <v>276</v>
      </c>
      <c r="D59" s="94">
        <f t="shared" si="1"/>
        <v>1</v>
      </c>
      <c r="E59" s="94" t="str">
        <f t="shared" si="2"/>
        <v/>
      </c>
      <c r="F59" s="94">
        <f t="shared" si="3"/>
        <v>1</v>
      </c>
      <c r="G59" s="94" t="str">
        <f t="shared" si="4"/>
        <v/>
      </c>
      <c r="H59" s="94">
        <f t="shared" si="5"/>
        <v>3</v>
      </c>
      <c r="I59" s="94">
        <f t="shared" si="6"/>
        <v>1</v>
      </c>
      <c r="J59" s="94">
        <f t="shared" si="7"/>
        <v>3</v>
      </c>
      <c r="K59" s="94">
        <f t="shared" si="8"/>
        <v>0</v>
      </c>
      <c r="L59" s="94">
        <f t="shared" si="9"/>
        <v>0</v>
      </c>
      <c r="M59" s="94">
        <f t="shared" si="10"/>
        <v>3</v>
      </c>
      <c r="N59" s="94">
        <f t="shared" si="11"/>
        <v>0</v>
      </c>
      <c r="O59" s="94">
        <f t="shared" si="12"/>
        <v>1</v>
      </c>
      <c r="P59" s="94" t="str">
        <f t="shared" si="13"/>
        <v/>
      </c>
      <c r="Q59" s="94" t="str">
        <f t="shared" si="14"/>
        <v/>
      </c>
      <c r="R59" s="94">
        <f t="shared" si="15"/>
        <v>1</v>
      </c>
      <c r="S59" s="94">
        <f t="shared" si="16"/>
        <v>0</v>
      </c>
      <c r="T59" s="94">
        <f t="shared" si="17"/>
        <v>0</v>
      </c>
      <c r="U59" s="94">
        <f t="shared" si="18"/>
        <v>0</v>
      </c>
      <c r="V59" s="94" t="str">
        <f t="shared" si="19"/>
        <v/>
      </c>
      <c r="W59" s="94" t="str">
        <f t="shared" si="20"/>
        <v/>
      </c>
      <c r="X59" s="94" t="str">
        <f t="shared" si="21"/>
        <v/>
      </c>
      <c r="Y59" s="94">
        <f t="shared" si="22"/>
        <v>1</v>
      </c>
      <c r="Z59" s="94" t="str">
        <f t="shared" si="23"/>
        <v/>
      </c>
      <c r="AA59" s="94" t="str">
        <f t="shared" si="24"/>
        <v/>
      </c>
      <c r="AB59" s="94" t="str">
        <f t="shared" si="25"/>
        <v/>
      </c>
      <c r="AC59" s="94" t="str">
        <f t="shared" si="26"/>
        <v/>
      </c>
      <c r="AD59" s="92">
        <f t="shared" si="27"/>
        <v>15</v>
      </c>
      <c r="AE59" s="92">
        <f t="shared" si="36"/>
        <v>15</v>
      </c>
      <c r="AF59" s="105">
        <f t="shared" si="37"/>
        <v>50</v>
      </c>
      <c r="AG59" s="92">
        <f t="shared" si="38"/>
        <v>0</v>
      </c>
      <c r="AH59" s="92">
        <f t="shared" si="39"/>
        <v>6</v>
      </c>
    </row>
    <row r="60" spans="1:34" x14ac:dyDescent="0.25">
      <c r="A60" s="92">
        <f t="shared" si="0"/>
        <v>58</v>
      </c>
      <c r="B60" s="49">
        <v>5281</v>
      </c>
      <c r="C60" s="115" t="s">
        <v>646</v>
      </c>
      <c r="D60" s="94">
        <f t="shared" si="1"/>
        <v>1</v>
      </c>
      <c r="E60" s="94">
        <f t="shared" si="2"/>
        <v>3</v>
      </c>
      <c r="F60" s="94">
        <f t="shared" si="3"/>
        <v>1</v>
      </c>
      <c r="G60" s="94">
        <f t="shared" si="4"/>
        <v>3</v>
      </c>
      <c r="H60" s="94">
        <f t="shared" si="5"/>
        <v>1</v>
      </c>
      <c r="I60" s="94" t="str">
        <f t="shared" si="6"/>
        <v/>
      </c>
      <c r="J60" s="94">
        <f t="shared" si="7"/>
        <v>1</v>
      </c>
      <c r="K60" s="94">
        <f t="shared" si="8"/>
        <v>0</v>
      </c>
      <c r="L60" s="94">
        <f t="shared" si="9"/>
        <v>1</v>
      </c>
      <c r="M60" s="94">
        <f t="shared" si="10"/>
        <v>1</v>
      </c>
      <c r="N60" s="94">
        <f t="shared" si="11"/>
        <v>1</v>
      </c>
      <c r="O60" s="94">
        <f t="shared" si="12"/>
        <v>0</v>
      </c>
      <c r="P60" s="94">
        <f t="shared" si="13"/>
        <v>0</v>
      </c>
      <c r="Q60" s="94" t="str">
        <f t="shared" si="14"/>
        <v/>
      </c>
      <c r="R60" s="94">
        <f t="shared" si="15"/>
        <v>1</v>
      </c>
      <c r="S60" s="94" t="str">
        <f t="shared" si="16"/>
        <v/>
      </c>
      <c r="T60" s="94" t="str">
        <f t="shared" si="17"/>
        <v/>
      </c>
      <c r="U60" s="94">
        <f t="shared" si="18"/>
        <v>1</v>
      </c>
      <c r="V60" s="94">
        <f t="shared" si="19"/>
        <v>0</v>
      </c>
      <c r="W60" s="94" t="str">
        <f t="shared" si="20"/>
        <v/>
      </c>
      <c r="X60" s="94" t="str">
        <f t="shared" si="21"/>
        <v/>
      </c>
      <c r="Y60" s="94" t="str">
        <f t="shared" si="22"/>
        <v/>
      </c>
      <c r="Z60" s="94" t="str">
        <f t="shared" si="23"/>
        <v/>
      </c>
      <c r="AA60" s="94" t="str">
        <f t="shared" si="24"/>
        <v/>
      </c>
      <c r="AB60" s="94" t="str">
        <f t="shared" si="25"/>
        <v/>
      </c>
      <c r="AC60" s="94" t="str">
        <f t="shared" si="26"/>
        <v/>
      </c>
      <c r="AD60" s="92">
        <f t="shared" si="27"/>
        <v>15</v>
      </c>
      <c r="AE60" s="92">
        <f t="shared" si="36"/>
        <v>15</v>
      </c>
      <c r="AF60" s="105">
        <f t="shared" si="37"/>
        <v>50</v>
      </c>
      <c r="AG60" s="92">
        <f t="shared" si="38"/>
        <v>0</v>
      </c>
      <c r="AH60" s="92">
        <f t="shared" si="39"/>
        <v>9</v>
      </c>
    </row>
    <row r="61" spans="1:34" x14ac:dyDescent="0.25">
      <c r="A61" s="92">
        <f t="shared" si="0"/>
        <v>58</v>
      </c>
      <c r="B61" s="49">
        <v>7954</v>
      </c>
      <c r="C61" s="115" t="s">
        <v>405</v>
      </c>
      <c r="D61" s="94" t="str">
        <f t="shared" si="1"/>
        <v/>
      </c>
      <c r="E61" s="94">
        <f t="shared" si="2"/>
        <v>0</v>
      </c>
      <c r="F61" s="94">
        <f t="shared" si="3"/>
        <v>1</v>
      </c>
      <c r="G61" s="94">
        <f t="shared" si="4"/>
        <v>1</v>
      </c>
      <c r="H61" s="94">
        <f t="shared" si="5"/>
        <v>1</v>
      </c>
      <c r="I61" s="94">
        <f t="shared" si="6"/>
        <v>0</v>
      </c>
      <c r="J61" s="94">
        <f t="shared" si="7"/>
        <v>0</v>
      </c>
      <c r="K61" s="94">
        <f t="shared" si="8"/>
        <v>3</v>
      </c>
      <c r="L61" s="94">
        <f t="shared" si="9"/>
        <v>0</v>
      </c>
      <c r="M61" s="94" t="str">
        <f t="shared" si="10"/>
        <v/>
      </c>
      <c r="N61" s="94">
        <f t="shared" si="11"/>
        <v>0</v>
      </c>
      <c r="O61" s="94" t="str">
        <f t="shared" si="12"/>
        <v/>
      </c>
      <c r="P61" s="94">
        <f t="shared" si="13"/>
        <v>1</v>
      </c>
      <c r="Q61" s="94">
        <f t="shared" si="14"/>
        <v>3</v>
      </c>
      <c r="R61" s="94">
        <f t="shared" si="15"/>
        <v>0</v>
      </c>
      <c r="S61" s="94">
        <f t="shared" si="16"/>
        <v>0</v>
      </c>
      <c r="T61" s="94">
        <f t="shared" si="17"/>
        <v>1</v>
      </c>
      <c r="U61" s="94">
        <f t="shared" si="18"/>
        <v>1</v>
      </c>
      <c r="V61" s="94">
        <f t="shared" si="19"/>
        <v>1</v>
      </c>
      <c r="W61" s="94">
        <f t="shared" si="20"/>
        <v>0</v>
      </c>
      <c r="X61" s="94">
        <f t="shared" si="21"/>
        <v>1</v>
      </c>
      <c r="Y61" s="94">
        <f t="shared" si="22"/>
        <v>1</v>
      </c>
      <c r="Z61" s="94" t="str">
        <f t="shared" si="23"/>
        <v/>
      </c>
      <c r="AA61" s="94" t="str">
        <f t="shared" si="24"/>
        <v/>
      </c>
      <c r="AB61" s="94" t="str">
        <f t="shared" si="25"/>
        <v/>
      </c>
      <c r="AC61" s="94" t="str">
        <f t="shared" si="26"/>
        <v/>
      </c>
      <c r="AD61" s="92">
        <f t="shared" si="27"/>
        <v>15</v>
      </c>
      <c r="AE61" s="92">
        <f t="shared" si="36"/>
        <v>19</v>
      </c>
      <c r="AF61" s="105">
        <f t="shared" si="37"/>
        <v>39.473684210526315</v>
      </c>
      <c r="AG61" s="92">
        <f t="shared" si="38"/>
        <v>0</v>
      </c>
      <c r="AH61" s="92">
        <f t="shared" si="39"/>
        <v>9</v>
      </c>
    </row>
    <row r="62" spans="1:34" x14ac:dyDescent="0.25">
      <c r="A62" s="92">
        <f t="shared" si="0"/>
        <v>58</v>
      </c>
      <c r="B62" s="49">
        <v>5740</v>
      </c>
      <c r="C62" s="115" t="s">
        <v>769</v>
      </c>
      <c r="D62" s="94" t="str">
        <f t="shared" si="1"/>
        <v/>
      </c>
      <c r="E62" s="94" t="str">
        <f t="shared" si="2"/>
        <v/>
      </c>
      <c r="F62" s="94">
        <f t="shared" si="3"/>
        <v>1</v>
      </c>
      <c r="G62" s="94">
        <f t="shared" si="4"/>
        <v>3</v>
      </c>
      <c r="H62" s="94">
        <f t="shared" si="5"/>
        <v>0</v>
      </c>
      <c r="I62" s="94">
        <f t="shared" si="6"/>
        <v>1</v>
      </c>
      <c r="J62" s="94">
        <f t="shared" si="7"/>
        <v>0</v>
      </c>
      <c r="K62" s="94">
        <f t="shared" si="8"/>
        <v>1</v>
      </c>
      <c r="L62" s="94">
        <f t="shared" si="9"/>
        <v>1</v>
      </c>
      <c r="M62" s="94">
        <f t="shared" si="10"/>
        <v>0</v>
      </c>
      <c r="N62" s="94">
        <f t="shared" si="11"/>
        <v>1</v>
      </c>
      <c r="O62" s="94">
        <f t="shared" si="12"/>
        <v>3</v>
      </c>
      <c r="P62" s="94">
        <f t="shared" si="13"/>
        <v>1</v>
      </c>
      <c r="Q62" s="94" t="str">
        <f t="shared" si="14"/>
        <v/>
      </c>
      <c r="R62" s="94">
        <f t="shared" si="15"/>
        <v>0</v>
      </c>
      <c r="S62" s="94">
        <f t="shared" si="16"/>
        <v>1</v>
      </c>
      <c r="T62" s="94">
        <f t="shared" si="17"/>
        <v>1</v>
      </c>
      <c r="U62" s="94">
        <f t="shared" si="18"/>
        <v>1</v>
      </c>
      <c r="V62" s="94">
        <f t="shared" si="19"/>
        <v>0</v>
      </c>
      <c r="W62" s="94">
        <f t="shared" si="20"/>
        <v>0</v>
      </c>
      <c r="X62" s="94">
        <f t="shared" si="21"/>
        <v>0</v>
      </c>
      <c r="Y62" s="94">
        <f t="shared" si="22"/>
        <v>0</v>
      </c>
      <c r="Z62" s="94" t="str">
        <f t="shared" si="23"/>
        <v/>
      </c>
      <c r="AA62" s="94" t="str">
        <f t="shared" si="24"/>
        <v/>
      </c>
      <c r="AB62" s="94" t="str">
        <f t="shared" si="25"/>
        <v/>
      </c>
      <c r="AC62" s="94" t="str">
        <f t="shared" si="26"/>
        <v/>
      </c>
      <c r="AD62" s="92">
        <f t="shared" si="27"/>
        <v>15</v>
      </c>
      <c r="AE62" s="92">
        <f t="shared" si="36"/>
        <v>19</v>
      </c>
      <c r="AF62" s="105">
        <f t="shared" si="37"/>
        <v>39.473684210526315</v>
      </c>
      <c r="AG62" s="92">
        <f t="shared" si="38"/>
        <v>0</v>
      </c>
      <c r="AH62" s="92">
        <f t="shared" si="39"/>
        <v>9</v>
      </c>
    </row>
    <row r="63" spans="1:34" x14ac:dyDescent="0.25">
      <c r="A63" s="92">
        <f t="shared" si="0"/>
        <v>62</v>
      </c>
      <c r="B63" s="49">
        <v>8069</v>
      </c>
      <c r="C63" s="115" t="s">
        <v>580</v>
      </c>
      <c r="D63" s="94">
        <f t="shared" si="1"/>
        <v>0</v>
      </c>
      <c r="E63" s="94">
        <f t="shared" si="2"/>
        <v>3</v>
      </c>
      <c r="F63" s="94" t="str">
        <f t="shared" si="3"/>
        <v/>
      </c>
      <c r="G63" s="94">
        <f t="shared" si="4"/>
        <v>0</v>
      </c>
      <c r="H63" s="94">
        <f t="shared" si="5"/>
        <v>1</v>
      </c>
      <c r="I63" s="94">
        <f t="shared" si="6"/>
        <v>1</v>
      </c>
      <c r="J63" s="94" t="str">
        <f t="shared" si="7"/>
        <v/>
      </c>
      <c r="K63" s="94" t="str">
        <f t="shared" si="8"/>
        <v/>
      </c>
      <c r="L63" s="94" t="str">
        <f t="shared" si="9"/>
        <v/>
      </c>
      <c r="M63" s="94" t="str">
        <f t="shared" si="10"/>
        <v/>
      </c>
      <c r="N63" s="94" t="str">
        <f t="shared" si="11"/>
        <v/>
      </c>
      <c r="O63" s="94" t="str">
        <f t="shared" si="12"/>
        <v/>
      </c>
      <c r="P63" s="94">
        <f t="shared" si="13"/>
        <v>3</v>
      </c>
      <c r="Q63" s="94">
        <f t="shared" si="14"/>
        <v>1</v>
      </c>
      <c r="R63" s="94" t="str">
        <f t="shared" si="15"/>
        <v/>
      </c>
      <c r="S63" s="94">
        <f t="shared" si="16"/>
        <v>0</v>
      </c>
      <c r="T63" s="94">
        <f t="shared" si="17"/>
        <v>0</v>
      </c>
      <c r="U63" s="94" t="str">
        <f t="shared" si="18"/>
        <v/>
      </c>
      <c r="V63" s="94" t="str">
        <f t="shared" si="19"/>
        <v/>
      </c>
      <c r="W63" s="94">
        <f t="shared" si="20"/>
        <v>1</v>
      </c>
      <c r="X63" s="94">
        <f t="shared" si="21"/>
        <v>1</v>
      </c>
      <c r="Y63" s="94">
        <f t="shared" si="22"/>
        <v>3</v>
      </c>
      <c r="Z63" s="94" t="str">
        <f t="shared" si="23"/>
        <v/>
      </c>
      <c r="AA63" s="94" t="str">
        <f t="shared" si="24"/>
        <v/>
      </c>
      <c r="AB63" s="94" t="str">
        <f t="shared" si="25"/>
        <v/>
      </c>
      <c r="AC63" s="94" t="str">
        <f t="shared" si="26"/>
        <v/>
      </c>
      <c r="AD63" s="92">
        <f t="shared" si="27"/>
        <v>14</v>
      </c>
      <c r="AE63" s="92">
        <f t="shared" si="36"/>
        <v>12</v>
      </c>
      <c r="AF63" s="105">
        <f t="shared" si="37"/>
        <v>58.333333333333336</v>
      </c>
      <c r="AG63" s="92">
        <f t="shared" si="38"/>
        <v>0</v>
      </c>
      <c r="AH63" s="92">
        <f t="shared" si="39"/>
        <v>5</v>
      </c>
    </row>
    <row r="64" spans="1:34" x14ac:dyDescent="0.25">
      <c r="A64" s="92">
        <f t="shared" si="0"/>
        <v>63</v>
      </c>
      <c r="B64" s="49">
        <v>7853</v>
      </c>
      <c r="C64" s="115" t="s">
        <v>384</v>
      </c>
      <c r="D64" s="94" t="str">
        <f t="shared" si="1"/>
        <v/>
      </c>
      <c r="E64" s="94" t="str">
        <f t="shared" si="2"/>
        <v/>
      </c>
      <c r="F64" s="94" t="str">
        <f t="shared" si="3"/>
        <v/>
      </c>
      <c r="G64" s="94">
        <f t="shared" si="4"/>
        <v>3</v>
      </c>
      <c r="H64" s="94">
        <f t="shared" si="5"/>
        <v>3</v>
      </c>
      <c r="I64" s="94" t="str">
        <f t="shared" si="6"/>
        <v/>
      </c>
      <c r="J64" s="94" t="str">
        <f t="shared" si="7"/>
        <v/>
      </c>
      <c r="K64" s="94">
        <f t="shared" si="8"/>
        <v>3</v>
      </c>
      <c r="L64" s="94">
        <f t="shared" si="9"/>
        <v>1</v>
      </c>
      <c r="M64" s="94" t="str">
        <f t="shared" si="10"/>
        <v/>
      </c>
      <c r="N64" s="94" t="str">
        <f t="shared" si="11"/>
        <v/>
      </c>
      <c r="O64" s="94" t="str">
        <f t="shared" si="12"/>
        <v/>
      </c>
      <c r="P64" s="94" t="str">
        <f t="shared" si="13"/>
        <v/>
      </c>
      <c r="Q64" s="94">
        <f t="shared" si="14"/>
        <v>1</v>
      </c>
      <c r="R64" s="94" t="str">
        <f t="shared" si="15"/>
        <v/>
      </c>
      <c r="S64" s="94" t="str">
        <f t="shared" si="16"/>
        <v/>
      </c>
      <c r="T64" s="94" t="str">
        <f t="shared" si="17"/>
        <v/>
      </c>
      <c r="U64" s="94" t="str">
        <f t="shared" si="18"/>
        <v/>
      </c>
      <c r="V64" s="94" t="str">
        <f t="shared" si="19"/>
        <v/>
      </c>
      <c r="W64" s="94">
        <f t="shared" si="20"/>
        <v>1</v>
      </c>
      <c r="X64" s="94">
        <f t="shared" si="21"/>
        <v>1</v>
      </c>
      <c r="Y64" s="94" t="str">
        <f t="shared" si="22"/>
        <v/>
      </c>
      <c r="Z64" s="94" t="str">
        <f t="shared" si="23"/>
        <v/>
      </c>
      <c r="AA64" s="94" t="str">
        <f t="shared" si="24"/>
        <v/>
      </c>
      <c r="AB64" s="94" t="str">
        <f t="shared" si="25"/>
        <v/>
      </c>
      <c r="AC64" s="94" t="str">
        <f t="shared" si="26"/>
        <v/>
      </c>
      <c r="AD64" s="92">
        <f t="shared" si="27"/>
        <v>13</v>
      </c>
      <c r="AE64" s="92">
        <f t="shared" si="36"/>
        <v>7</v>
      </c>
      <c r="AF64" s="105">
        <f t="shared" si="37"/>
        <v>92.857142857142861</v>
      </c>
      <c r="AG64" s="92">
        <f t="shared" si="38"/>
        <v>0</v>
      </c>
      <c r="AH64" s="92">
        <f t="shared" si="39"/>
        <v>4</v>
      </c>
    </row>
    <row r="65" spans="1:34" x14ac:dyDescent="0.25">
      <c r="A65" s="92">
        <f t="shared" si="0"/>
        <v>63</v>
      </c>
      <c r="B65" s="49">
        <v>546</v>
      </c>
      <c r="C65" s="115" t="s">
        <v>320</v>
      </c>
      <c r="D65" s="94">
        <f t="shared" si="1"/>
        <v>1</v>
      </c>
      <c r="E65" s="94">
        <f t="shared" si="2"/>
        <v>3</v>
      </c>
      <c r="F65" s="107">
        <f t="shared" si="3"/>
        <v>0</v>
      </c>
      <c r="G65" s="94" t="str">
        <f t="shared" si="4"/>
        <v/>
      </c>
      <c r="H65" s="94" t="str">
        <f t="shared" si="5"/>
        <v/>
      </c>
      <c r="I65" s="94" t="str">
        <f t="shared" si="6"/>
        <v/>
      </c>
      <c r="J65" s="94" t="str">
        <f t="shared" si="7"/>
        <v/>
      </c>
      <c r="K65" s="94" t="str">
        <f t="shared" si="8"/>
        <v/>
      </c>
      <c r="L65" s="94">
        <f t="shared" si="9"/>
        <v>3</v>
      </c>
      <c r="M65" s="94" t="str">
        <f t="shared" si="10"/>
        <v/>
      </c>
      <c r="N65" s="94">
        <f t="shared" si="11"/>
        <v>1</v>
      </c>
      <c r="O65" s="94" t="str">
        <f t="shared" si="12"/>
        <v/>
      </c>
      <c r="P65" s="94" t="str">
        <f t="shared" si="13"/>
        <v/>
      </c>
      <c r="Q65" s="94" t="str">
        <f t="shared" si="14"/>
        <v/>
      </c>
      <c r="R65" s="94" t="str">
        <f t="shared" si="15"/>
        <v/>
      </c>
      <c r="S65" s="94">
        <f t="shared" si="16"/>
        <v>1</v>
      </c>
      <c r="T65" s="94" t="str">
        <f t="shared" si="17"/>
        <v/>
      </c>
      <c r="U65" s="94" t="str">
        <f t="shared" si="18"/>
        <v/>
      </c>
      <c r="V65" s="94" t="str">
        <f t="shared" si="19"/>
        <v/>
      </c>
      <c r="W65" s="94" t="str">
        <f t="shared" si="20"/>
        <v/>
      </c>
      <c r="X65" s="94">
        <f t="shared" si="21"/>
        <v>3</v>
      </c>
      <c r="Y65" s="94">
        <f t="shared" si="22"/>
        <v>1</v>
      </c>
      <c r="Z65" s="94" t="str">
        <f t="shared" si="23"/>
        <v/>
      </c>
      <c r="AA65" s="94" t="str">
        <f t="shared" si="24"/>
        <v/>
      </c>
      <c r="AB65" s="94" t="str">
        <f t="shared" si="25"/>
        <v/>
      </c>
      <c r="AC65" s="94" t="str">
        <f t="shared" si="26"/>
        <v/>
      </c>
      <c r="AD65" s="92">
        <f t="shared" si="27"/>
        <v>13</v>
      </c>
      <c r="AE65" s="92">
        <f t="shared" si="36"/>
        <v>8</v>
      </c>
      <c r="AF65" s="105">
        <f t="shared" si="37"/>
        <v>81.25</v>
      </c>
      <c r="AG65" s="92">
        <f t="shared" si="38"/>
        <v>0</v>
      </c>
      <c r="AH65" s="92">
        <f t="shared" si="39"/>
        <v>4</v>
      </c>
    </row>
    <row r="66" spans="1:34" x14ac:dyDescent="0.25">
      <c r="A66" s="92">
        <f t="shared" ref="A66:A129" si="40">IF(AD66&lt;&gt;"",RANK(AD66,AD:AD),"")</f>
        <v>63</v>
      </c>
      <c r="B66" s="49">
        <v>6298</v>
      </c>
      <c r="C66" s="115" t="s">
        <v>412</v>
      </c>
      <c r="D66" s="94">
        <f t="shared" ref="D66:D129" si="41">IFERROR(VLOOKUP($B66,_2aw1,2,FALSE),"")</f>
        <v>1</v>
      </c>
      <c r="E66" s="94">
        <f t="shared" ref="E66:E129" si="42">IFERROR(VLOOKUP($B66,_2aw2,2,FALSE),"")</f>
        <v>0</v>
      </c>
      <c r="F66" s="94">
        <f t="shared" ref="F66:F129" si="43">IFERROR(VLOOKUP($B66,_2aw3,2,FALSE),"")</f>
        <v>1</v>
      </c>
      <c r="G66" s="94" t="str">
        <f t="shared" ref="G66:G129" si="44">IFERROR(VLOOKUP($B66,_2aw4,2,FALSE),"")</f>
        <v/>
      </c>
      <c r="H66" s="94">
        <f t="shared" ref="H66:H129" si="45">IFERROR(VLOOKUP($B66,_2aw5,2,FALSE),"")</f>
        <v>0</v>
      </c>
      <c r="I66" s="94">
        <f t="shared" ref="I66:I129" si="46">IFERROR(VLOOKUP($B66,_2aw6,2,FALSE),"")</f>
        <v>1</v>
      </c>
      <c r="J66" s="94">
        <f t="shared" ref="J66:J129" si="47">IFERROR(VLOOKUP($B66,_2aw7,2,FALSE),"")</f>
        <v>1</v>
      </c>
      <c r="K66" s="94" t="str">
        <f t="shared" ref="K66:K129" si="48">IFERROR(VLOOKUP($B66,_2aw8,2,FALSE),"")</f>
        <v/>
      </c>
      <c r="L66" s="94">
        <f t="shared" ref="L66:L129" si="49">IFERROR(VLOOKUP($B66,_2aw9,2,FALSE),"")</f>
        <v>1</v>
      </c>
      <c r="M66" s="94">
        <f t="shared" ref="M66:M129" si="50">IFERROR(VLOOKUP($B66,_2aw10,2,FALSE),"")</f>
        <v>0</v>
      </c>
      <c r="N66" s="94">
        <f t="shared" ref="N66:N129" si="51">IFERROR(VLOOKUP($B66,_2aw11,2,FALSE),"")</f>
        <v>3</v>
      </c>
      <c r="O66" s="94">
        <f t="shared" ref="O66:O129" si="52">IFERROR(VLOOKUP($B66,_2aw12,2,FALSE),"")</f>
        <v>0</v>
      </c>
      <c r="P66" s="94" t="str">
        <f t="shared" ref="P66:P129" si="53">IFERROR(VLOOKUP($B66,_2aw13,2,FALSE),"")</f>
        <v/>
      </c>
      <c r="Q66" s="94">
        <f t="shared" ref="Q66:Q129" si="54">IFERROR(VLOOKUP($B66,_2aw14,2,FALSE),"")</f>
        <v>3</v>
      </c>
      <c r="R66" s="94">
        <f t="shared" ref="R66:R129" si="55">IFERROR(VLOOKUP($B66,_2aw15,2,FALSE),"")</f>
        <v>1</v>
      </c>
      <c r="S66" s="94">
        <f t="shared" ref="S66:S129" si="56">IFERROR(VLOOKUP($B66,_2aw16,2,FALSE),"")</f>
        <v>0</v>
      </c>
      <c r="T66" s="94">
        <f t="shared" ref="T66:T129" si="57">IFERROR(VLOOKUP($B66,_2aw17,2,FALSE),"")</f>
        <v>0</v>
      </c>
      <c r="U66" s="94">
        <f t="shared" ref="U66:U129" si="58">IFERROR(VLOOKUP($B66,_2aw18,2,FALSE),"")</f>
        <v>1</v>
      </c>
      <c r="V66" s="94">
        <f t="shared" ref="V66:V129" si="59">IFERROR(VLOOKUP($B66,_2aw19,2,FALSE),"")</f>
        <v>0</v>
      </c>
      <c r="W66" s="94">
        <f t="shared" ref="W66:W129" si="60">IFERROR(VLOOKUP($B66,_2aw20,2,FALSE),"")</f>
        <v>0</v>
      </c>
      <c r="X66" s="94">
        <f t="shared" ref="X66:X129" si="61">IFERROR(VLOOKUP($B66,_2aw21,2,FALSE),"")</f>
        <v>0</v>
      </c>
      <c r="Y66" s="94">
        <f t="shared" ref="Y66:Y129" si="62">IFERROR(VLOOKUP($B66,_2aw22,2,FALSE),"")</f>
        <v>0</v>
      </c>
      <c r="Z66" s="94" t="str">
        <f t="shared" ref="Z66:Z129" si="63">IFERROR(VLOOKUP($B66,_2aw23,2,FALSE),"")</f>
        <v/>
      </c>
      <c r="AA66" s="94" t="str">
        <f t="shared" ref="AA66:AA129" si="64">IFERROR(VLOOKUP($B66,_2aw24,2,FALSE),"")</f>
        <v/>
      </c>
      <c r="AB66" s="94" t="str">
        <f t="shared" ref="AB66:AB129" si="65">IFERROR(VLOOKUP($B66,_2aw25,2,FALSE),"")</f>
        <v/>
      </c>
      <c r="AC66" s="94" t="str">
        <f t="shared" ref="AC66:AC129" si="66">IFERROR(VLOOKUP($B66,_2aw26,2,FALSE),"")</f>
        <v/>
      </c>
      <c r="AD66" s="92">
        <f t="shared" ref="AD66:AD129" si="67">IF(COUNTIF(D66:AC66,"&gt;=0"),SUM(D66:AC66),"")</f>
        <v>13</v>
      </c>
      <c r="AE66" s="92">
        <f t="shared" si="36"/>
        <v>19</v>
      </c>
      <c r="AF66" s="105">
        <f t="shared" si="37"/>
        <v>34.210526315789473</v>
      </c>
      <c r="AG66" s="92">
        <f t="shared" si="38"/>
        <v>0</v>
      </c>
      <c r="AH66" s="92">
        <f t="shared" si="39"/>
        <v>7</v>
      </c>
    </row>
    <row r="67" spans="1:34" x14ac:dyDescent="0.25">
      <c r="A67" s="92">
        <f t="shared" si="40"/>
        <v>63</v>
      </c>
      <c r="B67" s="49">
        <v>7450</v>
      </c>
      <c r="C67" s="115" t="s">
        <v>441</v>
      </c>
      <c r="D67" s="94">
        <f t="shared" si="41"/>
        <v>0</v>
      </c>
      <c r="E67" s="94">
        <f t="shared" si="42"/>
        <v>1</v>
      </c>
      <c r="F67" s="94" t="str">
        <f t="shared" si="43"/>
        <v/>
      </c>
      <c r="G67" s="94">
        <f t="shared" si="44"/>
        <v>0</v>
      </c>
      <c r="H67" s="94">
        <f t="shared" si="45"/>
        <v>0</v>
      </c>
      <c r="I67" s="94">
        <f t="shared" si="46"/>
        <v>0</v>
      </c>
      <c r="J67" s="94">
        <f t="shared" si="47"/>
        <v>0</v>
      </c>
      <c r="K67" s="94">
        <f t="shared" si="48"/>
        <v>1</v>
      </c>
      <c r="L67" s="94">
        <f t="shared" si="49"/>
        <v>1</v>
      </c>
      <c r="M67" s="94">
        <f t="shared" si="50"/>
        <v>0</v>
      </c>
      <c r="N67" s="94">
        <f t="shared" si="51"/>
        <v>3</v>
      </c>
      <c r="O67" s="94" t="str">
        <f t="shared" si="52"/>
        <v/>
      </c>
      <c r="P67" s="94" t="str">
        <f t="shared" si="53"/>
        <v/>
      </c>
      <c r="Q67" s="94">
        <f t="shared" si="54"/>
        <v>0</v>
      </c>
      <c r="R67" s="94">
        <f t="shared" si="55"/>
        <v>0</v>
      </c>
      <c r="S67" s="94">
        <f t="shared" si="56"/>
        <v>3</v>
      </c>
      <c r="T67" s="94">
        <f t="shared" si="57"/>
        <v>1</v>
      </c>
      <c r="U67" s="94">
        <f t="shared" si="58"/>
        <v>0</v>
      </c>
      <c r="V67" s="94">
        <f t="shared" si="59"/>
        <v>0</v>
      </c>
      <c r="W67" s="94">
        <f t="shared" si="60"/>
        <v>3</v>
      </c>
      <c r="X67" s="94">
        <f t="shared" si="61"/>
        <v>0</v>
      </c>
      <c r="Y67" s="94">
        <f t="shared" si="62"/>
        <v>0</v>
      </c>
      <c r="Z67" s="94" t="str">
        <f t="shared" si="63"/>
        <v/>
      </c>
      <c r="AA67" s="94" t="str">
        <f t="shared" si="64"/>
        <v/>
      </c>
      <c r="AB67" s="94" t="str">
        <f t="shared" si="65"/>
        <v/>
      </c>
      <c r="AC67" s="94" t="str">
        <f t="shared" si="66"/>
        <v/>
      </c>
      <c r="AD67" s="92">
        <f t="shared" si="67"/>
        <v>13</v>
      </c>
      <c r="AE67" s="92">
        <f t="shared" si="36"/>
        <v>19</v>
      </c>
      <c r="AF67" s="105">
        <f t="shared" si="37"/>
        <v>34.210526315789473</v>
      </c>
      <c r="AG67" s="92">
        <f t="shared" si="38"/>
        <v>0</v>
      </c>
      <c r="AH67" s="92">
        <f t="shared" si="39"/>
        <v>4</v>
      </c>
    </row>
    <row r="68" spans="1:34" x14ac:dyDescent="0.25">
      <c r="A68" s="92">
        <f t="shared" si="40"/>
        <v>63</v>
      </c>
      <c r="B68" s="116">
        <v>8200</v>
      </c>
      <c r="C68" s="118" t="s">
        <v>806</v>
      </c>
      <c r="D68" s="94" t="str">
        <f t="shared" si="41"/>
        <v/>
      </c>
      <c r="E68" s="94" t="str">
        <f t="shared" si="42"/>
        <v/>
      </c>
      <c r="F68" s="94" t="str">
        <f t="shared" si="43"/>
        <v/>
      </c>
      <c r="G68" s="94" t="str">
        <f t="shared" si="44"/>
        <v/>
      </c>
      <c r="H68" s="94" t="str">
        <f t="shared" si="45"/>
        <v/>
      </c>
      <c r="I68" s="94" t="str">
        <f t="shared" si="46"/>
        <v/>
      </c>
      <c r="J68" s="94" t="str">
        <f t="shared" si="47"/>
        <v/>
      </c>
      <c r="K68" s="94" t="str">
        <f t="shared" si="48"/>
        <v/>
      </c>
      <c r="L68" s="94" t="str">
        <f t="shared" si="49"/>
        <v/>
      </c>
      <c r="M68" s="94" t="str">
        <f t="shared" si="50"/>
        <v/>
      </c>
      <c r="N68" s="94" t="str">
        <f t="shared" si="51"/>
        <v/>
      </c>
      <c r="O68" s="94">
        <f t="shared" si="52"/>
        <v>0</v>
      </c>
      <c r="P68" s="94" t="str">
        <f t="shared" si="53"/>
        <v/>
      </c>
      <c r="Q68" s="94">
        <f t="shared" si="54"/>
        <v>1</v>
      </c>
      <c r="R68" s="94">
        <f t="shared" si="55"/>
        <v>3</v>
      </c>
      <c r="S68" s="94">
        <f t="shared" si="56"/>
        <v>3</v>
      </c>
      <c r="T68" s="94" t="str">
        <f t="shared" si="57"/>
        <v/>
      </c>
      <c r="U68" s="94" t="str">
        <f t="shared" si="58"/>
        <v/>
      </c>
      <c r="V68" s="94" t="str">
        <f t="shared" si="59"/>
        <v/>
      </c>
      <c r="W68" s="94">
        <f t="shared" si="60"/>
        <v>3</v>
      </c>
      <c r="X68" s="94">
        <f t="shared" si="61"/>
        <v>0</v>
      </c>
      <c r="Y68" s="94">
        <f t="shared" si="62"/>
        <v>3</v>
      </c>
      <c r="Z68" s="94" t="str">
        <f t="shared" si="63"/>
        <v/>
      </c>
      <c r="AA68" s="94" t="str">
        <f t="shared" si="64"/>
        <v/>
      </c>
      <c r="AB68" s="94" t="str">
        <f t="shared" si="65"/>
        <v/>
      </c>
      <c r="AC68" s="94" t="str">
        <f t="shared" si="66"/>
        <v/>
      </c>
      <c r="AD68" s="92">
        <f t="shared" si="67"/>
        <v>13</v>
      </c>
      <c r="AE68" s="92"/>
      <c r="AF68" s="105"/>
      <c r="AG68" s="92"/>
      <c r="AH68" s="92"/>
    </row>
    <row r="69" spans="1:34" x14ac:dyDescent="0.25">
      <c r="A69" s="92">
        <f t="shared" si="40"/>
        <v>68</v>
      </c>
      <c r="B69" s="49">
        <v>1941</v>
      </c>
      <c r="C69" s="115" t="s">
        <v>715</v>
      </c>
      <c r="D69" s="94" t="str">
        <f t="shared" si="41"/>
        <v/>
      </c>
      <c r="E69" s="94" t="str">
        <f t="shared" si="42"/>
        <v/>
      </c>
      <c r="F69" s="94" t="str">
        <f t="shared" si="43"/>
        <v/>
      </c>
      <c r="G69" s="94" t="str">
        <f t="shared" si="44"/>
        <v/>
      </c>
      <c r="H69" s="94" t="str">
        <f t="shared" si="45"/>
        <v/>
      </c>
      <c r="I69" s="94">
        <f t="shared" si="46"/>
        <v>1</v>
      </c>
      <c r="J69" s="94" t="str">
        <f t="shared" si="47"/>
        <v/>
      </c>
      <c r="K69" s="94">
        <f t="shared" si="48"/>
        <v>3</v>
      </c>
      <c r="L69" s="94" t="str">
        <f t="shared" si="49"/>
        <v/>
      </c>
      <c r="M69" s="94" t="str">
        <f t="shared" si="50"/>
        <v/>
      </c>
      <c r="N69" s="94">
        <f t="shared" si="51"/>
        <v>3</v>
      </c>
      <c r="O69" s="94" t="str">
        <f t="shared" si="52"/>
        <v/>
      </c>
      <c r="P69" s="94">
        <f t="shared" si="53"/>
        <v>1</v>
      </c>
      <c r="Q69" s="94" t="str">
        <f t="shared" si="54"/>
        <v/>
      </c>
      <c r="R69" s="94" t="str">
        <f t="shared" si="55"/>
        <v/>
      </c>
      <c r="S69" s="94">
        <f t="shared" si="56"/>
        <v>3</v>
      </c>
      <c r="T69" s="94" t="str">
        <f t="shared" si="57"/>
        <v/>
      </c>
      <c r="U69" s="94" t="str">
        <f t="shared" si="58"/>
        <v/>
      </c>
      <c r="V69" s="94" t="str">
        <f t="shared" si="59"/>
        <v/>
      </c>
      <c r="W69" s="94" t="str">
        <f t="shared" si="60"/>
        <v/>
      </c>
      <c r="X69" s="94">
        <f t="shared" si="61"/>
        <v>1</v>
      </c>
      <c r="Y69" s="94" t="str">
        <f t="shared" si="62"/>
        <v/>
      </c>
      <c r="Z69" s="94" t="str">
        <f t="shared" si="63"/>
        <v/>
      </c>
      <c r="AA69" s="94" t="str">
        <f t="shared" si="64"/>
        <v/>
      </c>
      <c r="AB69" s="94" t="str">
        <f t="shared" si="65"/>
        <v/>
      </c>
      <c r="AC69" s="94" t="str">
        <f t="shared" si="66"/>
        <v/>
      </c>
      <c r="AD69" s="92">
        <f t="shared" si="67"/>
        <v>12</v>
      </c>
      <c r="AE69" s="92">
        <f t="shared" ref="AE69:AE79" si="68">IF(B69&lt;&gt;"",COUNT(D69:AC69),"")</f>
        <v>6</v>
      </c>
      <c r="AF69" s="105">
        <f t="shared" ref="AF69:AF79" si="69">IF(AD69&lt;&gt;"",AD69*100/(2*AE69),"")</f>
        <v>100</v>
      </c>
      <c r="AG69" s="92">
        <f t="shared" ref="AG69:AG79" si="70">IF(B69&lt;&gt;"",COUNTIF(D69:AC69,"=2"),"")</f>
        <v>0</v>
      </c>
      <c r="AH69" s="92">
        <f t="shared" ref="AH69:AH79" si="71">IF(B69&lt;&gt;"",COUNTIF(D69:AC69,"=1"),"")</f>
        <v>3</v>
      </c>
    </row>
    <row r="70" spans="1:34" x14ac:dyDescent="0.25">
      <c r="A70" s="92">
        <f t="shared" si="40"/>
        <v>68</v>
      </c>
      <c r="B70" s="49">
        <v>7584</v>
      </c>
      <c r="C70" s="115" t="s">
        <v>419</v>
      </c>
      <c r="D70" s="94">
        <f t="shared" si="41"/>
        <v>1</v>
      </c>
      <c r="E70" s="94" t="str">
        <f t="shared" si="42"/>
        <v/>
      </c>
      <c r="F70" s="94" t="str">
        <f t="shared" si="43"/>
        <v/>
      </c>
      <c r="G70" s="94" t="str">
        <f t="shared" si="44"/>
        <v/>
      </c>
      <c r="H70" s="94">
        <f t="shared" si="45"/>
        <v>0</v>
      </c>
      <c r="I70" s="94" t="str">
        <f t="shared" si="46"/>
        <v/>
      </c>
      <c r="J70" s="94">
        <f t="shared" si="47"/>
        <v>1</v>
      </c>
      <c r="K70" s="94" t="str">
        <f t="shared" si="48"/>
        <v/>
      </c>
      <c r="L70" s="94">
        <f t="shared" si="49"/>
        <v>3</v>
      </c>
      <c r="M70" s="94">
        <f t="shared" si="50"/>
        <v>0</v>
      </c>
      <c r="N70" s="94" t="str">
        <f t="shared" si="51"/>
        <v/>
      </c>
      <c r="O70" s="94" t="str">
        <f t="shared" si="52"/>
        <v/>
      </c>
      <c r="P70" s="94">
        <f t="shared" si="53"/>
        <v>3</v>
      </c>
      <c r="Q70" s="94">
        <f t="shared" si="54"/>
        <v>1</v>
      </c>
      <c r="R70" s="94" t="str">
        <f t="shared" si="55"/>
        <v/>
      </c>
      <c r="S70" s="94" t="str">
        <f t="shared" si="56"/>
        <v/>
      </c>
      <c r="T70" s="94">
        <f t="shared" si="57"/>
        <v>1</v>
      </c>
      <c r="U70" s="94" t="str">
        <f t="shared" si="58"/>
        <v/>
      </c>
      <c r="V70" s="94">
        <f t="shared" si="59"/>
        <v>1</v>
      </c>
      <c r="W70" s="94" t="str">
        <f t="shared" si="60"/>
        <v/>
      </c>
      <c r="X70" s="94">
        <f t="shared" si="61"/>
        <v>1</v>
      </c>
      <c r="Y70" s="94">
        <f t="shared" si="62"/>
        <v>0</v>
      </c>
      <c r="Z70" s="94" t="str">
        <f t="shared" si="63"/>
        <v/>
      </c>
      <c r="AA70" s="94" t="str">
        <f t="shared" si="64"/>
        <v/>
      </c>
      <c r="AB70" s="94" t="str">
        <f t="shared" si="65"/>
        <v/>
      </c>
      <c r="AC70" s="94" t="str">
        <f t="shared" si="66"/>
        <v/>
      </c>
      <c r="AD70" s="92">
        <f t="shared" si="67"/>
        <v>12</v>
      </c>
      <c r="AE70" s="92">
        <f t="shared" si="68"/>
        <v>11</v>
      </c>
      <c r="AF70" s="105">
        <f t="shared" si="69"/>
        <v>54.545454545454547</v>
      </c>
      <c r="AG70" s="92">
        <f t="shared" si="70"/>
        <v>0</v>
      </c>
      <c r="AH70" s="92">
        <f t="shared" si="71"/>
        <v>6</v>
      </c>
    </row>
    <row r="71" spans="1:34" x14ac:dyDescent="0.25">
      <c r="A71" s="92">
        <f t="shared" si="40"/>
        <v>68</v>
      </c>
      <c r="B71" s="49">
        <v>6011</v>
      </c>
      <c r="C71" s="115" t="s">
        <v>657</v>
      </c>
      <c r="D71" s="94">
        <f t="shared" si="41"/>
        <v>1</v>
      </c>
      <c r="E71" s="94">
        <f t="shared" si="42"/>
        <v>1</v>
      </c>
      <c r="F71" s="94">
        <f t="shared" si="43"/>
        <v>3</v>
      </c>
      <c r="G71" s="94">
        <f t="shared" si="44"/>
        <v>1</v>
      </c>
      <c r="H71" s="94" t="str">
        <f t="shared" si="45"/>
        <v/>
      </c>
      <c r="I71" s="94">
        <f t="shared" si="46"/>
        <v>0</v>
      </c>
      <c r="J71" s="94">
        <f t="shared" si="47"/>
        <v>3</v>
      </c>
      <c r="K71" s="94">
        <f t="shared" si="48"/>
        <v>0</v>
      </c>
      <c r="L71" s="94">
        <f t="shared" si="49"/>
        <v>1</v>
      </c>
      <c r="M71" s="94">
        <f t="shared" si="50"/>
        <v>0</v>
      </c>
      <c r="N71" s="94">
        <f t="shared" si="51"/>
        <v>1</v>
      </c>
      <c r="O71" s="94" t="str">
        <f t="shared" si="52"/>
        <v/>
      </c>
      <c r="P71" s="94">
        <f t="shared" si="53"/>
        <v>1</v>
      </c>
      <c r="Q71" s="94" t="str">
        <f t="shared" si="54"/>
        <v/>
      </c>
      <c r="R71" s="94" t="str">
        <f t="shared" si="55"/>
        <v/>
      </c>
      <c r="S71" s="94" t="str">
        <f t="shared" si="56"/>
        <v/>
      </c>
      <c r="T71" s="94" t="str">
        <f t="shared" si="57"/>
        <v/>
      </c>
      <c r="U71" s="94" t="str">
        <f t="shared" si="58"/>
        <v/>
      </c>
      <c r="V71" s="94" t="str">
        <f t="shared" si="59"/>
        <v/>
      </c>
      <c r="W71" s="94" t="str">
        <f t="shared" si="60"/>
        <v/>
      </c>
      <c r="X71" s="94" t="str">
        <f t="shared" si="61"/>
        <v/>
      </c>
      <c r="Y71" s="94" t="str">
        <f t="shared" si="62"/>
        <v/>
      </c>
      <c r="Z71" s="94" t="str">
        <f t="shared" si="63"/>
        <v/>
      </c>
      <c r="AA71" s="94" t="str">
        <f t="shared" si="64"/>
        <v/>
      </c>
      <c r="AB71" s="94" t="str">
        <f t="shared" si="65"/>
        <v/>
      </c>
      <c r="AC71" s="94" t="str">
        <f t="shared" si="66"/>
        <v/>
      </c>
      <c r="AD71" s="92">
        <f t="shared" si="67"/>
        <v>12</v>
      </c>
      <c r="AE71" s="92">
        <f t="shared" si="68"/>
        <v>11</v>
      </c>
      <c r="AF71" s="105">
        <f t="shared" si="69"/>
        <v>54.545454545454547</v>
      </c>
      <c r="AG71" s="92">
        <f t="shared" si="70"/>
        <v>0</v>
      </c>
      <c r="AH71" s="92">
        <f t="shared" si="71"/>
        <v>6</v>
      </c>
    </row>
    <row r="72" spans="1:34" x14ac:dyDescent="0.25">
      <c r="A72" s="92">
        <f t="shared" si="40"/>
        <v>68</v>
      </c>
      <c r="B72" s="49">
        <v>1697</v>
      </c>
      <c r="C72" s="115" t="s">
        <v>561</v>
      </c>
      <c r="D72" s="94">
        <f t="shared" si="41"/>
        <v>1</v>
      </c>
      <c r="E72" s="94">
        <f t="shared" si="42"/>
        <v>1</v>
      </c>
      <c r="F72" s="94">
        <f t="shared" si="43"/>
        <v>1</v>
      </c>
      <c r="G72" s="94">
        <f t="shared" si="44"/>
        <v>1</v>
      </c>
      <c r="H72" s="94">
        <f t="shared" si="45"/>
        <v>0</v>
      </c>
      <c r="I72" s="94">
        <f t="shared" si="46"/>
        <v>0</v>
      </c>
      <c r="J72" s="94">
        <f t="shared" si="47"/>
        <v>0</v>
      </c>
      <c r="K72" s="94">
        <f t="shared" si="48"/>
        <v>0</v>
      </c>
      <c r="L72" s="94">
        <f t="shared" si="49"/>
        <v>0</v>
      </c>
      <c r="M72" s="94">
        <f t="shared" si="50"/>
        <v>0</v>
      </c>
      <c r="N72" s="94">
        <f t="shared" si="51"/>
        <v>0</v>
      </c>
      <c r="O72" s="94">
        <f t="shared" si="52"/>
        <v>1</v>
      </c>
      <c r="P72" s="94">
        <f t="shared" si="53"/>
        <v>0</v>
      </c>
      <c r="Q72" s="94">
        <f t="shared" si="54"/>
        <v>0</v>
      </c>
      <c r="R72" s="94">
        <f t="shared" si="55"/>
        <v>1</v>
      </c>
      <c r="S72" s="94" t="str">
        <f t="shared" si="56"/>
        <v/>
      </c>
      <c r="T72" s="94">
        <f t="shared" si="57"/>
        <v>0</v>
      </c>
      <c r="U72" s="94">
        <f t="shared" si="58"/>
        <v>0</v>
      </c>
      <c r="V72" s="94">
        <f t="shared" si="59"/>
        <v>1</v>
      </c>
      <c r="W72" s="94">
        <f t="shared" si="60"/>
        <v>3</v>
      </c>
      <c r="X72" s="94">
        <f t="shared" si="61"/>
        <v>1</v>
      </c>
      <c r="Y72" s="94">
        <f t="shared" si="62"/>
        <v>1</v>
      </c>
      <c r="Z72" s="94" t="str">
        <f t="shared" si="63"/>
        <v/>
      </c>
      <c r="AA72" s="94" t="str">
        <f t="shared" si="64"/>
        <v/>
      </c>
      <c r="AB72" s="94" t="str">
        <f t="shared" si="65"/>
        <v/>
      </c>
      <c r="AC72" s="94" t="str">
        <f t="shared" si="66"/>
        <v/>
      </c>
      <c r="AD72" s="92">
        <f t="shared" si="67"/>
        <v>12</v>
      </c>
      <c r="AE72" s="92">
        <f t="shared" si="68"/>
        <v>21</v>
      </c>
      <c r="AF72" s="105">
        <f t="shared" si="69"/>
        <v>28.571428571428573</v>
      </c>
      <c r="AG72" s="92">
        <f t="shared" si="70"/>
        <v>0</v>
      </c>
      <c r="AH72" s="92">
        <f t="shared" si="71"/>
        <v>9</v>
      </c>
    </row>
    <row r="73" spans="1:34" x14ac:dyDescent="0.25">
      <c r="A73" s="92">
        <f t="shared" si="40"/>
        <v>72</v>
      </c>
      <c r="B73" s="49">
        <v>8241</v>
      </c>
      <c r="C73" s="115" t="s">
        <v>456</v>
      </c>
      <c r="D73" s="94">
        <f t="shared" si="41"/>
        <v>1</v>
      </c>
      <c r="E73" s="94">
        <f t="shared" si="42"/>
        <v>0</v>
      </c>
      <c r="F73" s="94">
        <f t="shared" si="43"/>
        <v>0</v>
      </c>
      <c r="G73" s="94">
        <f t="shared" si="44"/>
        <v>0</v>
      </c>
      <c r="H73" s="94">
        <f t="shared" si="45"/>
        <v>0</v>
      </c>
      <c r="I73" s="94">
        <f t="shared" si="46"/>
        <v>0</v>
      </c>
      <c r="J73" s="94" t="str">
        <f t="shared" si="47"/>
        <v/>
      </c>
      <c r="K73" s="94">
        <f t="shared" si="48"/>
        <v>1</v>
      </c>
      <c r="L73" s="94">
        <f t="shared" si="49"/>
        <v>1</v>
      </c>
      <c r="M73" s="94">
        <f t="shared" si="50"/>
        <v>1</v>
      </c>
      <c r="N73" s="94">
        <f t="shared" si="51"/>
        <v>1</v>
      </c>
      <c r="O73" s="94">
        <f t="shared" si="52"/>
        <v>1</v>
      </c>
      <c r="P73" s="94" t="str">
        <f t="shared" si="53"/>
        <v/>
      </c>
      <c r="Q73" s="94">
        <f t="shared" si="54"/>
        <v>1</v>
      </c>
      <c r="R73" s="94">
        <f t="shared" si="55"/>
        <v>0</v>
      </c>
      <c r="S73" s="94" t="str">
        <f t="shared" si="56"/>
        <v/>
      </c>
      <c r="T73" s="94">
        <f t="shared" si="57"/>
        <v>0</v>
      </c>
      <c r="U73" s="94">
        <f t="shared" si="58"/>
        <v>0</v>
      </c>
      <c r="V73" s="94">
        <f t="shared" si="59"/>
        <v>1</v>
      </c>
      <c r="W73" s="94">
        <f t="shared" si="60"/>
        <v>0</v>
      </c>
      <c r="X73" s="94" t="str">
        <f t="shared" si="61"/>
        <v/>
      </c>
      <c r="Y73" s="94">
        <f t="shared" si="62"/>
        <v>3</v>
      </c>
      <c r="Z73" s="94" t="str">
        <f t="shared" si="63"/>
        <v/>
      </c>
      <c r="AA73" s="94" t="str">
        <f t="shared" si="64"/>
        <v/>
      </c>
      <c r="AB73" s="94" t="str">
        <f t="shared" si="65"/>
        <v/>
      </c>
      <c r="AC73" s="94" t="str">
        <f t="shared" si="66"/>
        <v/>
      </c>
      <c r="AD73" s="92">
        <f t="shared" si="67"/>
        <v>11</v>
      </c>
      <c r="AE73" s="92">
        <f t="shared" si="68"/>
        <v>18</v>
      </c>
      <c r="AF73" s="105">
        <f t="shared" si="69"/>
        <v>30.555555555555557</v>
      </c>
      <c r="AG73" s="92">
        <f t="shared" si="70"/>
        <v>0</v>
      </c>
      <c r="AH73" s="92">
        <f t="shared" si="71"/>
        <v>8</v>
      </c>
    </row>
    <row r="74" spans="1:34" x14ac:dyDescent="0.25">
      <c r="A74" s="92">
        <f t="shared" si="40"/>
        <v>72</v>
      </c>
      <c r="B74" s="49">
        <v>8379</v>
      </c>
      <c r="C74" s="115" t="s">
        <v>770</v>
      </c>
      <c r="D74" s="94" t="str">
        <f t="shared" si="41"/>
        <v/>
      </c>
      <c r="E74" s="94" t="str">
        <f t="shared" si="42"/>
        <v/>
      </c>
      <c r="F74" s="94">
        <f t="shared" si="43"/>
        <v>0</v>
      </c>
      <c r="G74" s="94" t="str">
        <f t="shared" si="44"/>
        <v/>
      </c>
      <c r="H74" s="94" t="str">
        <f t="shared" si="45"/>
        <v/>
      </c>
      <c r="I74" s="94">
        <f t="shared" si="46"/>
        <v>1</v>
      </c>
      <c r="J74" s="94">
        <f t="shared" si="47"/>
        <v>0</v>
      </c>
      <c r="K74" s="94">
        <f t="shared" si="48"/>
        <v>1</v>
      </c>
      <c r="L74" s="94">
        <f t="shared" si="49"/>
        <v>0</v>
      </c>
      <c r="M74" s="94">
        <f t="shared" si="50"/>
        <v>0</v>
      </c>
      <c r="N74" s="94">
        <f t="shared" si="51"/>
        <v>0</v>
      </c>
      <c r="O74" s="94">
        <f t="shared" si="52"/>
        <v>1</v>
      </c>
      <c r="P74" s="94">
        <f t="shared" si="53"/>
        <v>1</v>
      </c>
      <c r="Q74" s="94">
        <f t="shared" si="54"/>
        <v>0</v>
      </c>
      <c r="R74" s="94">
        <f t="shared" si="55"/>
        <v>3</v>
      </c>
      <c r="S74" s="94">
        <f t="shared" si="56"/>
        <v>0</v>
      </c>
      <c r="T74" s="94">
        <f t="shared" si="57"/>
        <v>0</v>
      </c>
      <c r="U74" s="94">
        <f t="shared" si="58"/>
        <v>3</v>
      </c>
      <c r="V74" s="94">
        <f t="shared" si="59"/>
        <v>0</v>
      </c>
      <c r="W74" s="94">
        <f t="shared" si="60"/>
        <v>0</v>
      </c>
      <c r="X74" s="94">
        <f t="shared" si="61"/>
        <v>1</v>
      </c>
      <c r="Y74" s="94">
        <f t="shared" si="62"/>
        <v>0</v>
      </c>
      <c r="Z74" s="94" t="str">
        <f t="shared" si="63"/>
        <v/>
      </c>
      <c r="AA74" s="94" t="str">
        <f t="shared" si="64"/>
        <v/>
      </c>
      <c r="AB74" s="94" t="str">
        <f t="shared" si="65"/>
        <v/>
      </c>
      <c r="AC74" s="94" t="str">
        <f t="shared" si="66"/>
        <v/>
      </c>
      <c r="AD74" s="92">
        <f t="shared" si="67"/>
        <v>11</v>
      </c>
      <c r="AE74" s="92">
        <f t="shared" si="68"/>
        <v>18</v>
      </c>
      <c r="AF74" s="105">
        <f t="shared" si="69"/>
        <v>30.555555555555557</v>
      </c>
      <c r="AG74" s="92">
        <f t="shared" si="70"/>
        <v>0</v>
      </c>
      <c r="AH74" s="92">
        <f t="shared" si="71"/>
        <v>5</v>
      </c>
    </row>
    <row r="75" spans="1:34" x14ac:dyDescent="0.25">
      <c r="A75" s="92">
        <f t="shared" si="40"/>
        <v>74</v>
      </c>
      <c r="B75" s="49">
        <v>6430</v>
      </c>
      <c r="C75" s="115" t="s">
        <v>373</v>
      </c>
      <c r="D75" s="94">
        <f t="shared" si="41"/>
        <v>1</v>
      </c>
      <c r="E75" s="94">
        <f t="shared" si="42"/>
        <v>0</v>
      </c>
      <c r="F75" s="94">
        <f t="shared" si="43"/>
        <v>0</v>
      </c>
      <c r="G75" s="94" t="str">
        <f t="shared" si="44"/>
        <v/>
      </c>
      <c r="H75" s="94" t="str">
        <f t="shared" si="45"/>
        <v/>
      </c>
      <c r="I75" s="94">
        <f t="shared" si="46"/>
        <v>1</v>
      </c>
      <c r="J75" s="94" t="str">
        <f t="shared" si="47"/>
        <v/>
      </c>
      <c r="K75" s="94">
        <f t="shared" si="48"/>
        <v>1</v>
      </c>
      <c r="L75" s="94">
        <f t="shared" si="49"/>
        <v>1</v>
      </c>
      <c r="M75" s="94">
        <f t="shared" si="50"/>
        <v>0</v>
      </c>
      <c r="N75" s="94">
        <f t="shared" si="51"/>
        <v>0</v>
      </c>
      <c r="O75" s="94">
        <f t="shared" si="52"/>
        <v>0</v>
      </c>
      <c r="P75" s="94" t="str">
        <f t="shared" si="53"/>
        <v/>
      </c>
      <c r="Q75" s="94">
        <f t="shared" si="54"/>
        <v>3</v>
      </c>
      <c r="R75" s="94">
        <f t="shared" si="55"/>
        <v>0</v>
      </c>
      <c r="S75" s="94" t="str">
        <f t="shared" si="56"/>
        <v/>
      </c>
      <c r="T75" s="94">
        <f t="shared" si="57"/>
        <v>3</v>
      </c>
      <c r="U75" s="94">
        <f t="shared" si="58"/>
        <v>0</v>
      </c>
      <c r="V75" s="94">
        <f t="shared" si="59"/>
        <v>0</v>
      </c>
      <c r="W75" s="94">
        <f t="shared" si="60"/>
        <v>0</v>
      </c>
      <c r="X75" s="94">
        <f t="shared" si="61"/>
        <v>0</v>
      </c>
      <c r="Y75" s="94">
        <f t="shared" si="62"/>
        <v>0</v>
      </c>
      <c r="Z75" s="94" t="str">
        <f t="shared" si="63"/>
        <v/>
      </c>
      <c r="AA75" s="94" t="str">
        <f t="shared" si="64"/>
        <v/>
      </c>
      <c r="AB75" s="94" t="str">
        <f t="shared" si="65"/>
        <v/>
      </c>
      <c r="AC75" s="94" t="str">
        <f t="shared" si="66"/>
        <v/>
      </c>
      <c r="AD75" s="92">
        <f t="shared" si="67"/>
        <v>10</v>
      </c>
      <c r="AE75" s="92">
        <f t="shared" si="68"/>
        <v>17</v>
      </c>
      <c r="AF75" s="105">
        <f t="shared" si="69"/>
        <v>29.411764705882351</v>
      </c>
      <c r="AG75" s="92">
        <f t="shared" si="70"/>
        <v>0</v>
      </c>
      <c r="AH75" s="92">
        <f t="shared" si="71"/>
        <v>4</v>
      </c>
    </row>
    <row r="76" spans="1:34" x14ac:dyDescent="0.25">
      <c r="A76" s="92">
        <f t="shared" si="40"/>
        <v>75</v>
      </c>
      <c r="B76" s="49">
        <v>3608</v>
      </c>
      <c r="C76" s="115" t="s">
        <v>463</v>
      </c>
      <c r="D76" s="94" t="str">
        <f t="shared" si="41"/>
        <v/>
      </c>
      <c r="E76" s="94" t="str">
        <f t="shared" si="42"/>
        <v/>
      </c>
      <c r="F76" s="94">
        <f t="shared" si="43"/>
        <v>3</v>
      </c>
      <c r="G76" s="94" t="str">
        <f t="shared" si="44"/>
        <v/>
      </c>
      <c r="H76" s="94" t="str">
        <f t="shared" si="45"/>
        <v/>
      </c>
      <c r="I76" s="94" t="str">
        <f t="shared" si="46"/>
        <v/>
      </c>
      <c r="J76" s="94" t="str">
        <f t="shared" si="47"/>
        <v/>
      </c>
      <c r="K76" s="94" t="str">
        <f t="shared" si="48"/>
        <v/>
      </c>
      <c r="L76" s="94" t="str">
        <f t="shared" si="49"/>
        <v/>
      </c>
      <c r="M76" s="94" t="str">
        <f t="shared" si="50"/>
        <v/>
      </c>
      <c r="N76" s="94" t="str">
        <f t="shared" si="51"/>
        <v/>
      </c>
      <c r="O76" s="94" t="str">
        <f t="shared" si="52"/>
        <v/>
      </c>
      <c r="P76" s="94" t="str">
        <f t="shared" si="53"/>
        <v/>
      </c>
      <c r="Q76" s="94" t="str">
        <f t="shared" si="54"/>
        <v/>
      </c>
      <c r="R76" s="94" t="str">
        <f t="shared" si="55"/>
        <v/>
      </c>
      <c r="S76" s="94" t="str">
        <f t="shared" si="56"/>
        <v/>
      </c>
      <c r="T76" s="94" t="str">
        <f t="shared" si="57"/>
        <v/>
      </c>
      <c r="U76" s="94" t="str">
        <f t="shared" si="58"/>
        <v/>
      </c>
      <c r="V76" s="94">
        <f t="shared" si="59"/>
        <v>3</v>
      </c>
      <c r="W76" s="94" t="str">
        <f t="shared" si="60"/>
        <v/>
      </c>
      <c r="X76" s="94">
        <f t="shared" si="61"/>
        <v>3</v>
      </c>
      <c r="Y76" s="94" t="str">
        <f t="shared" si="62"/>
        <v/>
      </c>
      <c r="Z76" s="94" t="str">
        <f t="shared" si="63"/>
        <v/>
      </c>
      <c r="AA76" s="94" t="str">
        <f t="shared" si="64"/>
        <v/>
      </c>
      <c r="AB76" s="94" t="str">
        <f t="shared" si="65"/>
        <v/>
      </c>
      <c r="AC76" s="94" t="str">
        <f t="shared" si="66"/>
        <v/>
      </c>
      <c r="AD76" s="92">
        <f t="shared" si="67"/>
        <v>9</v>
      </c>
      <c r="AE76" s="92">
        <f t="shared" si="68"/>
        <v>3</v>
      </c>
      <c r="AF76" s="105">
        <f t="shared" si="69"/>
        <v>150</v>
      </c>
      <c r="AG76" s="92">
        <f t="shared" si="70"/>
        <v>0</v>
      </c>
      <c r="AH76" s="92">
        <f t="shared" si="71"/>
        <v>0</v>
      </c>
    </row>
    <row r="77" spans="1:34" x14ac:dyDescent="0.25">
      <c r="A77" s="92">
        <f t="shared" si="40"/>
        <v>75</v>
      </c>
      <c r="B77" s="49">
        <v>2820</v>
      </c>
      <c r="C77" s="115" t="s">
        <v>750</v>
      </c>
      <c r="D77" s="94">
        <f t="shared" si="41"/>
        <v>0</v>
      </c>
      <c r="E77" s="94">
        <f t="shared" si="42"/>
        <v>1</v>
      </c>
      <c r="F77" s="94">
        <f t="shared" si="43"/>
        <v>0</v>
      </c>
      <c r="G77" s="94">
        <f t="shared" si="44"/>
        <v>1</v>
      </c>
      <c r="H77" s="94">
        <f t="shared" si="45"/>
        <v>1</v>
      </c>
      <c r="I77" s="94">
        <f t="shared" si="46"/>
        <v>1</v>
      </c>
      <c r="J77" s="94">
        <f t="shared" si="47"/>
        <v>0</v>
      </c>
      <c r="K77" s="94">
        <f t="shared" si="48"/>
        <v>1</v>
      </c>
      <c r="L77" s="94">
        <f t="shared" si="49"/>
        <v>1</v>
      </c>
      <c r="M77" s="94">
        <f t="shared" si="50"/>
        <v>0</v>
      </c>
      <c r="N77" s="94">
        <f t="shared" si="51"/>
        <v>1</v>
      </c>
      <c r="O77" s="94">
        <f t="shared" si="52"/>
        <v>1</v>
      </c>
      <c r="P77" s="94">
        <f t="shared" si="53"/>
        <v>1</v>
      </c>
      <c r="Q77" s="94" t="str">
        <f t="shared" si="54"/>
        <v/>
      </c>
      <c r="R77" s="94">
        <f t="shared" si="55"/>
        <v>0</v>
      </c>
      <c r="S77" s="94" t="str">
        <f t="shared" si="56"/>
        <v/>
      </c>
      <c r="T77" s="94" t="str">
        <f t="shared" si="57"/>
        <v/>
      </c>
      <c r="U77" s="94" t="str">
        <f t="shared" si="58"/>
        <v/>
      </c>
      <c r="V77" s="94" t="str">
        <f t="shared" si="59"/>
        <v/>
      </c>
      <c r="W77" s="94" t="str">
        <f t="shared" si="60"/>
        <v/>
      </c>
      <c r="X77" s="94" t="str">
        <f t="shared" si="61"/>
        <v/>
      </c>
      <c r="Y77" s="94" t="str">
        <f t="shared" si="62"/>
        <v/>
      </c>
      <c r="Z77" s="94" t="str">
        <f t="shared" si="63"/>
        <v/>
      </c>
      <c r="AA77" s="94" t="str">
        <f t="shared" si="64"/>
        <v/>
      </c>
      <c r="AB77" s="94" t="str">
        <f t="shared" si="65"/>
        <v/>
      </c>
      <c r="AC77" s="94" t="str">
        <f t="shared" si="66"/>
        <v/>
      </c>
      <c r="AD77" s="92">
        <f t="shared" si="67"/>
        <v>9</v>
      </c>
      <c r="AE77" s="92">
        <f t="shared" si="68"/>
        <v>14</v>
      </c>
      <c r="AF77" s="105">
        <f t="shared" si="69"/>
        <v>32.142857142857146</v>
      </c>
      <c r="AG77" s="92">
        <f t="shared" si="70"/>
        <v>0</v>
      </c>
      <c r="AH77" s="92">
        <f t="shared" si="71"/>
        <v>9</v>
      </c>
    </row>
    <row r="78" spans="1:34" x14ac:dyDescent="0.25">
      <c r="A78" s="92">
        <f t="shared" si="40"/>
        <v>75</v>
      </c>
      <c r="B78" s="49">
        <v>6518</v>
      </c>
      <c r="C78" s="115" t="s">
        <v>659</v>
      </c>
      <c r="D78" s="94" t="str">
        <f t="shared" si="41"/>
        <v/>
      </c>
      <c r="E78" s="94">
        <f t="shared" si="42"/>
        <v>0</v>
      </c>
      <c r="F78" s="94">
        <f t="shared" si="43"/>
        <v>1</v>
      </c>
      <c r="G78" s="94">
        <f t="shared" si="44"/>
        <v>0</v>
      </c>
      <c r="H78" s="94" t="str">
        <f t="shared" si="45"/>
        <v/>
      </c>
      <c r="I78" s="94">
        <f t="shared" si="46"/>
        <v>0</v>
      </c>
      <c r="J78" s="94">
        <f t="shared" si="47"/>
        <v>3</v>
      </c>
      <c r="K78" s="94">
        <f t="shared" si="48"/>
        <v>1</v>
      </c>
      <c r="L78" s="94" t="str">
        <f t="shared" si="49"/>
        <v/>
      </c>
      <c r="M78" s="94">
        <f t="shared" si="50"/>
        <v>0</v>
      </c>
      <c r="N78" s="94">
        <f t="shared" si="51"/>
        <v>0</v>
      </c>
      <c r="O78" s="94">
        <f t="shared" si="52"/>
        <v>0</v>
      </c>
      <c r="P78" s="94">
        <f t="shared" si="53"/>
        <v>1</v>
      </c>
      <c r="Q78" s="94">
        <f t="shared" si="54"/>
        <v>1</v>
      </c>
      <c r="R78" s="94">
        <f t="shared" si="55"/>
        <v>0</v>
      </c>
      <c r="S78" s="94">
        <f t="shared" si="56"/>
        <v>1</v>
      </c>
      <c r="T78" s="94">
        <f t="shared" si="57"/>
        <v>0</v>
      </c>
      <c r="U78" s="94">
        <f t="shared" si="58"/>
        <v>1</v>
      </c>
      <c r="V78" s="94">
        <f t="shared" si="59"/>
        <v>0</v>
      </c>
      <c r="W78" s="94">
        <f t="shared" si="60"/>
        <v>0</v>
      </c>
      <c r="X78" s="94">
        <f t="shared" si="61"/>
        <v>0</v>
      </c>
      <c r="Y78" s="94">
        <f t="shared" si="62"/>
        <v>0</v>
      </c>
      <c r="Z78" s="94" t="str">
        <f t="shared" si="63"/>
        <v/>
      </c>
      <c r="AA78" s="94" t="str">
        <f t="shared" si="64"/>
        <v/>
      </c>
      <c r="AB78" s="94" t="str">
        <f t="shared" si="65"/>
        <v/>
      </c>
      <c r="AC78" s="94" t="str">
        <f t="shared" si="66"/>
        <v/>
      </c>
      <c r="AD78" s="92">
        <f t="shared" si="67"/>
        <v>9</v>
      </c>
      <c r="AE78" s="92">
        <f t="shared" si="68"/>
        <v>19</v>
      </c>
      <c r="AF78" s="105">
        <f t="shared" si="69"/>
        <v>23.684210526315791</v>
      </c>
      <c r="AG78" s="92">
        <f t="shared" si="70"/>
        <v>0</v>
      </c>
      <c r="AH78" s="92">
        <f t="shared" si="71"/>
        <v>6</v>
      </c>
    </row>
    <row r="79" spans="1:34" x14ac:dyDescent="0.25">
      <c r="A79" s="92">
        <f t="shared" si="40"/>
        <v>78</v>
      </c>
      <c r="B79" s="49">
        <v>8737</v>
      </c>
      <c r="C79" s="115" t="s">
        <v>681</v>
      </c>
      <c r="D79" s="94">
        <f t="shared" si="41"/>
        <v>3</v>
      </c>
      <c r="E79" s="94" t="str">
        <f t="shared" si="42"/>
        <v/>
      </c>
      <c r="F79" s="94" t="str">
        <f t="shared" si="43"/>
        <v/>
      </c>
      <c r="G79" s="94" t="str">
        <f t="shared" si="44"/>
        <v/>
      </c>
      <c r="H79" s="94">
        <f t="shared" si="45"/>
        <v>3</v>
      </c>
      <c r="I79" s="94">
        <f t="shared" si="46"/>
        <v>0</v>
      </c>
      <c r="J79" s="94" t="str">
        <f t="shared" si="47"/>
        <v/>
      </c>
      <c r="K79" s="94" t="str">
        <f t="shared" si="48"/>
        <v/>
      </c>
      <c r="L79" s="94" t="str">
        <f t="shared" si="49"/>
        <v/>
      </c>
      <c r="M79" s="94">
        <f t="shared" si="50"/>
        <v>1</v>
      </c>
      <c r="N79" s="94" t="str">
        <f t="shared" si="51"/>
        <v/>
      </c>
      <c r="O79" s="94" t="str">
        <f t="shared" si="52"/>
        <v/>
      </c>
      <c r="P79" s="94" t="str">
        <f t="shared" si="53"/>
        <v/>
      </c>
      <c r="Q79" s="94" t="str">
        <f t="shared" si="54"/>
        <v/>
      </c>
      <c r="R79" s="94" t="str">
        <f t="shared" si="55"/>
        <v/>
      </c>
      <c r="S79" s="94" t="str">
        <f t="shared" si="56"/>
        <v/>
      </c>
      <c r="T79" s="94" t="str">
        <f t="shared" si="57"/>
        <v/>
      </c>
      <c r="U79" s="94" t="str">
        <f t="shared" si="58"/>
        <v/>
      </c>
      <c r="V79" s="94" t="str">
        <f t="shared" si="59"/>
        <v/>
      </c>
      <c r="W79" s="94" t="str">
        <f t="shared" si="60"/>
        <v/>
      </c>
      <c r="X79" s="94">
        <f t="shared" si="61"/>
        <v>1</v>
      </c>
      <c r="Y79" s="94" t="str">
        <f t="shared" si="62"/>
        <v/>
      </c>
      <c r="Z79" s="94" t="str">
        <f t="shared" si="63"/>
        <v/>
      </c>
      <c r="AA79" s="94" t="str">
        <f t="shared" si="64"/>
        <v/>
      </c>
      <c r="AB79" s="94" t="str">
        <f t="shared" si="65"/>
        <v/>
      </c>
      <c r="AC79" s="94" t="str">
        <f t="shared" si="66"/>
        <v/>
      </c>
      <c r="AD79" s="92">
        <f t="shared" si="67"/>
        <v>8</v>
      </c>
      <c r="AE79" s="92">
        <f t="shared" si="68"/>
        <v>5</v>
      </c>
      <c r="AF79" s="105">
        <f t="shared" si="69"/>
        <v>80</v>
      </c>
      <c r="AG79" s="92">
        <f t="shared" si="70"/>
        <v>0</v>
      </c>
      <c r="AH79" s="92">
        <f t="shared" si="71"/>
        <v>2</v>
      </c>
    </row>
    <row r="80" spans="1:34" x14ac:dyDescent="0.25">
      <c r="A80" s="92">
        <f t="shared" si="40"/>
        <v>78</v>
      </c>
      <c r="B80" s="49">
        <v>3773</v>
      </c>
      <c r="C80" s="115" t="s">
        <v>391</v>
      </c>
      <c r="D80" s="94" t="str">
        <f t="shared" si="41"/>
        <v/>
      </c>
      <c r="E80" s="94">
        <f t="shared" si="42"/>
        <v>0</v>
      </c>
      <c r="F80" s="94">
        <f t="shared" si="43"/>
        <v>3</v>
      </c>
      <c r="G80" s="94">
        <f t="shared" si="44"/>
        <v>0</v>
      </c>
      <c r="H80" s="94">
        <f t="shared" si="45"/>
        <v>0</v>
      </c>
      <c r="I80" s="94">
        <f t="shared" si="46"/>
        <v>1</v>
      </c>
      <c r="J80" s="94" t="str">
        <f t="shared" si="47"/>
        <v/>
      </c>
      <c r="K80" s="94" t="str">
        <f t="shared" si="48"/>
        <v/>
      </c>
      <c r="L80" s="94">
        <f t="shared" si="49"/>
        <v>0</v>
      </c>
      <c r="M80" s="94">
        <f t="shared" si="50"/>
        <v>0</v>
      </c>
      <c r="N80" s="94">
        <f t="shared" si="51"/>
        <v>1</v>
      </c>
      <c r="O80" s="94">
        <f t="shared" si="52"/>
        <v>0</v>
      </c>
      <c r="P80" s="94">
        <f t="shared" si="53"/>
        <v>1</v>
      </c>
      <c r="Q80" s="94" t="str">
        <f t="shared" si="54"/>
        <v/>
      </c>
      <c r="R80" s="94">
        <f t="shared" si="55"/>
        <v>0</v>
      </c>
      <c r="S80" s="94">
        <f t="shared" si="56"/>
        <v>0</v>
      </c>
      <c r="T80" s="94">
        <f t="shared" si="57"/>
        <v>0</v>
      </c>
      <c r="U80" s="94" t="str">
        <f t="shared" si="58"/>
        <v/>
      </c>
      <c r="V80" s="94">
        <f t="shared" si="59"/>
        <v>1</v>
      </c>
      <c r="W80" s="94">
        <f t="shared" si="60"/>
        <v>1</v>
      </c>
      <c r="X80" s="94" t="str">
        <f t="shared" si="61"/>
        <v/>
      </c>
      <c r="Y80" s="94" t="str">
        <f t="shared" si="62"/>
        <v/>
      </c>
      <c r="Z80" s="94" t="str">
        <f t="shared" si="63"/>
        <v/>
      </c>
      <c r="AA80" s="94" t="str">
        <f t="shared" si="64"/>
        <v/>
      </c>
      <c r="AB80" s="94" t="str">
        <f t="shared" si="65"/>
        <v/>
      </c>
      <c r="AC80" s="94" t="str">
        <f t="shared" si="66"/>
        <v/>
      </c>
      <c r="AD80" s="92">
        <f t="shared" si="67"/>
        <v>8</v>
      </c>
      <c r="AE80" s="92"/>
      <c r="AF80" s="105"/>
      <c r="AG80" s="92"/>
      <c r="AH80" s="92"/>
    </row>
    <row r="81" spans="1:34" x14ac:dyDescent="0.25">
      <c r="A81" s="92">
        <f t="shared" si="40"/>
        <v>80</v>
      </c>
      <c r="B81" s="49">
        <v>2886</v>
      </c>
      <c r="C81" s="115" t="s">
        <v>704</v>
      </c>
      <c r="D81" s="94" t="str">
        <f t="shared" si="41"/>
        <v/>
      </c>
      <c r="E81" s="94" t="str">
        <f t="shared" si="42"/>
        <v/>
      </c>
      <c r="F81" s="94" t="str">
        <f t="shared" si="43"/>
        <v/>
      </c>
      <c r="G81" s="94" t="str">
        <f t="shared" si="44"/>
        <v/>
      </c>
      <c r="H81" s="94" t="str">
        <f t="shared" si="45"/>
        <v/>
      </c>
      <c r="I81" s="94" t="str">
        <f t="shared" si="46"/>
        <v/>
      </c>
      <c r="J81" s="94">
        <f t="shared" si="47"/>
        <v>3</v>
      </c>
      <c r="K81" s="94" t="str">
        <f t="shared" si="48"/>
        <v/>
      </c>
      <c r="L81" s="94" t="str">
        <f t="shared" si="49"/>
        <v/>
      </c>
      <c r="M81" s="94" t="str">
        <f t="shared" si="50"/>
        <v/>
      </c>
      <c r="N81" s="94" t="str">
        <f t="shared" si="51"/>
        <v/>
      </c>
      <c r="O81" s="94" t="str">
        <f t="shared" si="52"/>
        <v/>
      </c>
      <c r="P81" s="94">
        <f t="shared" si="53"/>
        <v>1</v>
      </c>
      <c r="Q81" s="94" t="str">
        <f t="shared" si="54"/>
        <v/>
      </c>
      <c r="R81" s="94" t="str">
        <f t="shared" si="55"/>
        <v/>
      </c>
      <c r="S81" s="94" t="str">
        <f t="shared" si="56"/>
        <v/>
      </c>
      <c r="T81" s="94" t="str">
        <f t="shared" si="57"/>
        <v/>
      </c>
      <c r="U81" s="94">
        <f t="shared" si="58"/>
        <v>3</v>
      </c>
      <c r="V81" s="94" t="str">
        <f t="shared" si="59"/>
        <v/>
      </c>
      <c r="W81" s="94" t="str">
        <f t="shared" si="60"/>
        <v/>
      </c>
      <c r="X81" s="94" t="str">
        <f t="shared" si="61"/>
        <v/>
      </c>
      <c r="Y81" s="94" t="str">
        <f t="shared" si="62"/>
        <v/>
      </c>
      <c r="Z81" s="94" t="str">
        <f t="shared" si="63"/>
        <v/>
      </c>
      <c r="AA81" s="94" t="str">
        <f t="shared" si="64"/>
        <v/>
      </c>
      <c r="AB81" s="94" t="str">
        <f t="shared" si="65"/>
        <v/>
      </c>
      <c r="AC81" s="94" t="str">
        <f t="shared" si="66"/>
        <v/>
      </c>
      <c r="AD81" s="92">
        <f t="shared" si="67"/>
        <v>7</v>
      </c>
      <c r="AE81" s="92">
        <f t="shared" ref="AE81:AE91" si="72">IF(B81&lt;&gt;"",COUNT(D81:AC81),"")</f>
        <v>3</v>
      </c>
      <c r="AF81" s="105">
        <f t="shared" ref="AF81:AF91" si="73">IF(AD81&lt;&gt;"",AD81*100/(2*AE81),"")</f>
        <v>116.66666666666667</v>
      </c>
      <c r="AG81" s="92">
        <f t="shared" ref="AG81:AG91" si="74">IF(B81&lt;&gt;"",COUNTIF(D81:AC81,"=2"),"")</f>
        <v>0</v>
      </c>
      <c r="AH81" s="92">
        <f t="shared" ref="AH81:AH91" si="75">IF(B81&lt;&gt;"",COUNTIF(D81:AC81,"=1"),"")</f>
        <v>1</v>
      </c>
    </row>
    <row r="82" spans="1:34" x14ac:dyDescent="0.25">
      <c r="A82" s="92">
        <f t="shared" si="40"/>
        <v>80</v>
      </c>
      <c r="B82" s="49">
        <v>2616</v>
      </c>
      <c r="C82" s="115" t="s">
        <v>501</v>
      </c>
      <c r="D82" s="94">
        <f t="shared" si="41"/>
        <v>1</v>
      </c>
      <c r="E82" s="94">
        <f t="shared" si="42"/>
        <v>1</v>
      </c>
      <c r="F82" s="94" t="str">
        <f t="shared" si="43"/>
        <v/>
      </c>
      <c r="G82" s="94" t="str">
        <f t="shared" si="44"/>
        <v/>
      </c>
      <c r="H82" s="94">
        <f t="shared" si="45"/>
        <v>3</v>
      </c>
      <c r="I82" s="94">
        <f t="shared" si="46"/>
        <v>0</v>
      </c>
      <c r="J82" s="94" t="str">
        <f t="shared" si="47"/>
        <v/>
      </c>
      <c r="K82" s="94">
        <f t="shared" si="48"/>
        <v>1</v>
      </c>
      <c r="L82" s="94" t="str">
        <f t="shared" si="49"/>
        <v/>
      </c>
      <c r="M82" s="94">
        <f t="shared" si="50"/>
        <v>1</v>
      </c>
      <c r="N82" s="94" t="str">
        <f t="shared" si="51"/>
        <v/>
      </c>
      <c r="O82" s="94" t="str">
        <f t="shared" si="52"/>
        <v/>
      </c>
      <c r="P82" s="94" t="str">
        <f t="shared" si="53"/>
        <v/>
      </c>
      <c r="Q82" s="94" t="str">
        <f t="shared" si="54"/>
        <v/>
      </c>
      <c r="R82" s="94" t="str">
        <f t="shared" si="55"/>
        <v/>
      </c>
      <c r="S82" s="94" t="str">
        <f t="shared" si="56"/>
        <v/>
      </c>
      <c r="T82" s="94" t="str">
        <f t="shared" si="57"/>
        <v/>
      </c>
      <c r="U82" s="94" t="str">
        <f t="shared" si="58"/>
        <v/>
      </c>
      <c r="V82" s="94" t="str">
        <f t="shared" si="59"/>
        <v/>
      </c>
      <c r="W82" s="94" t="str">
        <f t="shared" si="60"/>
        <v/>
      </c>
      <c r="X82" s="94" t="str">
        <f t="shared" si="61"/>
        <v/>
      </c>
      <c r="Y82" s="94" t="str">
        <f t="shared" si="62"/>
        <v/>
      </c>
      <c r="Z82" s="94" t="str">
        <f t="shared" si="63"/>
        <v/>
      </c>
      <c r="AA82" s="94" t="str">
        <f t="shared" si="64"/>
        <v/>
      </c>
      <c r="AB82" s="94" t="str">
        <f t="shared" si="65"/>
        <v/>
      </c>
      <c r="AC82" s="94" t="str">
        <f t="shared" si="66"/>
        <v/>
      </c>
      <c r="AD82" s="92">
        <f t="shared" si="67"/>
        <v>7</v>
      </c>
      <c r="AE82" s="92">
        <f t="shared" si="72"/>
        <v>6</v>
      </c>
      <c r="AF82" s="105">
        <f t="shared" si="73"/>
        <v>58.333333333333336</v>
      </c>
      <c r="AG82" s="92">
        <f t="shared" si="74"/>
        <v>0</v>
      </c>
      <c r="AH82" s="92">
        <f t="shared" si="75"/>
        <v>4</v>
      </c>
    </row>
    <row r="83" spans="1:34" x14ac:dyDescent="0.25">
      <c r="A83" s="92">
        <f t="shared" si="40"/>
        <v>80</v>
      </c>
      <c r="B83" s="49">
        <v>2909</v>
      </c>
      <c r="C83" s="115" t="s">
        <v>720</v>
      </c>
      <c r="D83" s="94" t="str">
        <f t="shared" si="41"/>
        <v/>
      </c>
      <c r="E83" s="94">
        <f t="shared" si="42"/>
        <v>0</v>
      </c>
      <c r="F83" s="94" t="str">
        <f t="shared" si="43"/>
        <v/>
      </c>
      <c r="G83" s="94" t="str">
        <f t="shared" si="44"/>
        <v/>
      </c>
      <c r="H83" s="94">
        <f t="shared" si="45"/>
        <v>1</v>
      </c>
      <c r="I83" s="94" t="str">
        <f t="shared" si="46"/>
        <v/>
      </c>
      <c r="J83" s="94" t="str">
        <f t="shared" si="47"/>
        <v/>
      </c>
      <c r="K83" s="94" t="str">
        <f t="shared" si="48"/>
        <v/>
      </c>
      <c r="L83" s="94" t="str">
        <f t="shared" si="49"/>
        <v/>
      </c>
      <c r="M83" s="94">
        <f t="shared" si="50"/>
        <v>3</v>
      </c>
      <c r="N83" s="94" t="str">
        <f t="shared" si="51"/>
        <v/>
      </c>
      <c r="O83" s="94">
        <f t="shared" si="52"/>
        <v>0</v>
      </c>
      <c r="P83" s="94">
        <f t="shared" si="53"/>
        <v>0</v>
      </c>
      <c r="Q83" s="94">
        <f t="shared" si="54"/>
        <v>0</v>
      </c>
      <c r="R83" s="94" t="str">
        <f t="shared" si="55"/>
        <v/>
      </c>
      <c r="S83" s="94" t="str">
        <f t="shared" si="56"/>
        <v/>
      </c>
      <c r="T83" s="94" t="str">
        <f t="shared" si="57"/>
        <v/>
      </c>
      <c r="U83" s="94" t="str">
        <f t="shared" si="58"/>
        <v/>
      </c>
      <c r="V83" s="94">
        <f t="shared" si="59"/>
        <v>3</v>
      </c>
      <c r="W83" s="94" t="str">
        <f t="shared" si="60"/>
        <v/>
      </c>
      <c r="X83" s="94" t="str">
        <f t="shared" si="61"/>
        <v/>
      </c>
      <c r="Y83" s="94" t="str">
        <f t="shared" si="62"/>
        <v/>
      </c>
      <c r="Z83" s="94" t="str">
        <f t="shared" si="63"/>
        <v/>
      </c>
      <c r="AA83" s="94" t="str">
        <f t="shared" si="64"/>
        <v/>
      </c>
      <c r="AB83" s="94" t="str">
        <f t="shared" si="65"/>
        <v/>
      </c>
      <c r="AC83" s="94" t="str">
        <f t="shared" si="66"/>
        <v/>
      </c>
      <c r="AD83" s="92">
        <f t="shared" si="67"/>
        <v>7</v>
      </c>
      <c r="AE83" s="92">
        <f t="shared" si="72"/>
        <v>7</v>
      </c>
      <c r="AF83" s="105">
        <f t="shared" si="73"/>
        <v>50</v>
      </c>
      <c r="AG83" s="92">
        <f t="shared" si="74"/>
        <v>0</v>
      </c>
      <c r="AH83" s="92">
        <f t="shared" si="75"/>
        <v>1</v>
      </c>
    </row>
    <row r="84" spans="1:34" x14ac:dyDescent="0.25">
      <c r="A84" s="92">
        <f t="shared" si="40"/>
        <v>80</v>
      </c>
      <c r="B84" s="49">
        <v>8049</v>
      </c>
      <c r="C84" s="115" t="s">
        <v>748</v>
      </c>
      <c r="D84" s="94" t="str">
        <f t="shared" si="41"/>
        <v/>
      </c>
      <c r="E84" s="94" t="str">
        <f t="shared" si="42"/>
        <v/>
      </c>
      <c r="F84" s="94" t="str">
        <f t="shared" si="43"/>
        <v/>
      </c>
      <c r="G84" s="94" t="str">
        <f t="shared" si="44"/>
        <v/>
      </c>
      <c r="H84" s="94" t="str">
        <f t="shared" si="45"/>
        <v/>
      </c>
      <c r="I84" s="94">
        <f t="shared" si="46"/>
        <v>1</v>
      </c>
      <c r="J84" s="94" t="str">
        <f t="shared" si="47"/>
        <v/>
      </c>
      <c r="K84" s="94" t="str">
        <f t="shared" si="48"/>
        <v/>
      </c>
      <c r="L84" s="94" t="str">
        <f t="shared" si="49"/>
        <v/>
      </c>
      <c r="M84" s="94">
        <f t="shared" si="50"/>
        <v>3</v>
      </c>
      <c r="N84" s="94">
        <f t="shared" si="51"/>
        <v>1</v>
      </c>
      <c r="O84" s="94" t="str">
        <f t="shared" si="52"/>
        <v/>
      </c>
      <c r="P84" s="94" t="str">
        <f t="shared" si="53"/>
        <v/>
      </c>
      <c r="Q84" s="94">
        <f t="shared" si="54"/>
        <v>0</v>
      </c>
      <c r="R84" s="94" t="str">
        <f t="shared" si="55"/>
        <v/>
      </c>
      <c r="S84" s="94">
        <f t="shared" si="56"/>
        <v>1</v>
      </c>
      <c r="T84" s="94">
        <f t="shared" si="57"/>
        <v>0</v>
      </c>
      <c r="U84" s="94">
        <f t="shared" si="58"/>
        <v>1</v>
      </c>
      <c r="V84" s="94">
        <f t="shared" si="59"/>
        <v>0</v>
      </c>
      <c r="W84" s="94" t="str">
        <f t="shared" si="60"/>
        <v/>
      </c>
      <c r="X84" s="94" t="str">
        <f t="shared" si="61"/>
        <v/>
      </c>
      <c r="Y84" s="94" t="str">
        <f t="shared" si="62"/>
        <v/>
      </c>
      <c r="Z84" s="94" t="str">
        <f t="shared" si="63"/>
        <v/>
      </c>
      <c r="AA84" s="94" t="str">
        <f t="shared" si="64"/>
        <v/>
      </c>
      <c r="AB84" s="94" t="str">
        <f t="shared" si="65"/>
        <v/>
      </c>
      <c r="AC84" s="94" t="str">
        <f t="shared" si="66"/>
        <v/>
      </c>
      <c r="AD84" s="92">
        <f t="shared" si="67"/>
        <v>7</v>
      </c>
      <c r="AE84" s="92">
        <f t="shared" si="72"/>
        <v>8</v>
      </c>
      <c r="AF84" s="105">
        <f t="shared" si="73"/>
        <v>43.75</v>
      </c>
      <c r="AG84" s="92">
        <f t="shared" si="74"/>
        <v>0</v>
      </c>
      <c r="AH84" s="92">
        <f t="shared" si="75"/>
        <v>4</v>
      </c>
    </row>
    <row r="85" spans="1:34" x14ac:dyDescent="0.25">
      <c r="A85" s="92">
        <f t="shared" si="40"/>
        <v>80</v>
      </c>
      <c r="B85" s="49">
        <v>4858</v>
      </c>
      <c r="C85" s="115" t="s">
        <v>574</v>
      </c>
      <c r="D85" s="94">
        <f t="shared" si="41"/>
        <v>1</v>
      </c>
      <c r="E85" s="94">
        <f t="shared" si="42"/>
        <v>0</v>
      </c>
      <c r="F85" s="94">
        <f t="shared" si="43"/>
        <v>1</v>
      </c>
      <c r="G85" s="94" t="str">
        <f t="shared" si="44"/>
        <v/>
      </c>
      <c r="H85" s="94">
        <f t="shared" si="45"/>
        <v>0</v>
      </c>
      <c r="I85" s="94">
        <f t="shared" si="46"/>
        <v>0</v>
      </c>
      <c r="J85" s="94">
        <f t="shared" si="47"/>
        <v>0</v>
      </c>
      <c r="K85" s="94" t="str">
        <f t="shared" si="48"/>
        <v/>
      </c>
      <c r="L85" s="94" t="str">
        <f t="shared" si="49"/>
        <v/>
      </c>
      <c r="M85" s="94">
        <f t="shared" si="50"/>
        <v>1</v>
      </c>
      <c r="N85" s="94" t="str">
        <f t="shared" si="51"/>
        <v/>
      </c>
      <c r="O85" s="94">
        <f t="shared" si="52"/>
        <v>1</v>
      </c>
      <c r="P85" s="94" t="str">
        <f t="shared" si="53"/>
        <v/>
      </c>
      <c r="Q85" s="94">
        <f t="shared" si="54"/>
        <v>0</v>
      </c>
      <c r="R85" s="94" t="str">
        <f t="shared" si="55"/>
        <v/>
      </c>
      <c r="S85" s="94" t="str">
        <f t="shared" si="56"/>
        <v/>
      </c>
      <c r="T85" s="94">
        <f t="shared" si="57"/>
        <v>0</v>
      </c>
      <c r="U85" s="94" t="str">
        <f t="shared" si="58"/>
        <v/>
      </c>
      <c r="V85" s="94">
        <f t="shared" si="59"/>
        <v>3</v>
      </c>
      <c r="W85" s="94">
        <f t="shared" si="60"/>
        <v>0</v>
      </c>
      <c r="X85" s="94" t="str">
        <f t="shared" si="61"/>
        <v/>
      </c>
      <c r="Y85" s="94">
        <f t="shared" si="62"/>
        <v>0</v>
      </c>
      <c r="Z85" s="94" t="str">
        <f t="shared" si="63"/>
        <v/>
      </c>
      <c r="AA85" s="94" t="str">
        <f t="shared" si="64"/>
        <v/>
      </c>
      <c r="AB85" s="94" t="str">
        <f t="shared" si="65"/>
        <v/>
      </c>
      <c r="AC85" s="94" t="str">
        <f t="shared" si="66"/>
        <v/>
      </c>
      <c r="AD85" s="92">
        <f t="shared" si="67"/>
        <v>7</v>
      </c>
      <c r="AE85" s="92">
        <f t="shared" si="72"/>
        <v>13</v>
      </c>
      <c r="AF85" s="105">
        <f t="shared" si="73"/>
        <v>26.923076923076923</v>
      </c>
      <c r="AG85" s="92">
        <f t="shared" si="74"/>
        <v>0</v>
      </c>
      <c r="AH85" s="92">
        <f t="shared" si="75"/>
        <v>4</v>
      </c>
    </row>
    <row r="86" spans="1:34" x14ac:dyDescent="0.25">
      <c r="A86" s="92">
        <f t="shared" si="40"/>
        <v>85</v>
      </c>
      <c r="B86" s="49">
        <v>2242</v>
      </c>
      <c r="C86" s="115" t="s">
        <v>543</v>
      </c>
      <c r="D86" s="94" t="str">
        <f t="shared" si="41"/>
        <v/>
      </c>
      <c r="E86" s="94" t="str">
        <f t="shared" si="42"/>
        <v/>
      </c>
      <c r="F86" s="107" t="str">
        <f t="shared" si="43"/>
        <v/>
      </c>
      <c r="G86" s="94" t="str">
        <f t="shared" si="44"/>
        <v/>
      </c>
      <c r="H86" s="94">
        <f t="shared" si="45"/>
        <v>1</v>
      </c>
      <c r="I86" s="94" t="str">
        <f t="shared" si="46"/>
        <v/>
      </c>
      <c r="J86" s="94">
        <f t="shared" si="47"/>
        <v>1</v>
      </c>
      <c r="K86" s="94" t="str">
        <f t="shared" si="48"/>
        <v/>
      </c>
      <c r="L86" s="94" t="str">
        <f t="shared" si="49"/>
        <v/>
      </c>
      <c r="M86" s="94" t="str">
        <f t="shared" si="50"/>
        <v/>
      </c>
      <c r="N86" s="94" t="str">
        <f t="shared" si="51"/>
        <v/>
      </c>
      <c r="O86" s="94" t="str">
        <f t="shared" si="52"/>
        <v/>
      </c>
      <c r="P86" s="94">
        <f t="shared" si="53"/>
        <v>0</v>
      </c>
      <c r="Q86" s="94" t="str">
        <f t="shared" si="54"/>
        <v/>
      </c>
      <c r="R86" s="94" t="str">
        <f t="shared" si="55"/>
        <v/>
      </c>
      <c r="S86" s="94">
        <f t="shared" si="56"/>
        <v>3</v>
      </c>
      <c r="T86" s="94" t="str">
        <f t="shared" si="57"/>
        <v/>
      </c>
      <c r="U86" s="94" t="str">
        <f t="shared" si="58"/>
        <v/>
      </c>
      <c r="V86" s="94" t="str">
        <f t="shared" si="59"/>
        <v/>
      </c>
      <c r="W86" s="94" t="str">
        <f t="shared" si="60"/>
        <v/>
      </c>
      <c r="X86" s="94">
        <f t="shared" si="61"/>
        <v>1</v>
      </c>
      <c r="Y86" s="94" t="str">
        <f t="shared" si="62"/>
        <v/>
      </c>
      <c r="Z86" s="94" t="str">
        <f t="shared" si="63"/>
        <v/>
      </c>
      <c r="AA86" s="94" t="str">
        <f t="shared" si="64"/>
        <v/>
      </c>
      <c r="AB86" s="94" t="str">
        <f t="shared" si="65"/>
        <v/>
      </c>
      <c r="AC86" s="94" t="str">
        <f t="shared" si="66"/>
        <v/>
      </c>
      <c r="AD86" s="92">
        <f t="shared" si="67"/>
        <v>6</v>
      </c>
      <c r="AE86" s="92">
        <f t="shared" si="72"/>
        <v>5</v>
      </c>
      <c r="AF86" s="105">
        <f t="shared" si="73"/>
        <v>60</v>
      </c>
      <c r="AG86" s="92">
        <f t="shared" si="74"/>
        <v>0</v>
      </c>
      <c r="AH86" s="92">
        <f t="shared" si="75"/>
        <v>3</v>
      </c>
    </row>
    <row r="87" spans="1:34" x14ac:dyDescent="0.25">
      <c r="A87" s="92">
        <f t="shared" si="40"/>
        <v>86</v>
      </c>
      <c r="B87" s="49">
        <v>3327</v>
      </c>
      <c r="C87" s="115" t="s">
        <v>402</v>
      </c>
      <c r="D87" s="94">
        <f t="shared" si="41"/>
        <v>1</v>
      </c>
      <c r="E87" s="94" t="str">
        <f t="shared" si="42"/>
        <v/>
      </c>
      <c r="F87" s="94" t="str">
        <f t="shared" si="43"/>
        <v/>
      </c>
      <c r="G87" s="94" t="str">
        <f t="shared" si="44"/>
        <v/>
      </c>
      <c r="H87" s="94" t="str">
        <f t="shared" si="45"/>
        <v/>
      </c>
      <c r="I87" s="94" t="str">
        <f t="shared" si="46"/>
        <v/>
      </c>
      <c r="J87" s="94" t="str">
        <f t="shared" si="47"/>
        <v/>
      </c>
      <c r="K87" s="94" t="str">
        <f t="shared" si="48"/>
        <v/>
      </c>
      <c r="L87" s="94" t="str">
        <f t="shared" si="49"/>
        <v/>
      </c>
      <c r="M87" s="94">
        <f t="shared" si="50"/>
        <v>1</v>
      </c>
      <c r="N87" s="94">
        <f t="shared" si="51"/>
        <v>3</v>
      </c>
      <c r="O87" s="94" t="str">
        <f t="shared" si="52"/>
        <v/>
      </c>
      <c r="P87" s="94" t="str">
        <f t="shared" si="53"/>
        <v/>
      </c>
      <c r="Q87" s="94" t="str">
        <f t="shared" si="54"/>
        <v/>
      </c>
      <c r="R87" s="94" t="str">
        <f t="shared" si="55"/>
        <v/>
      </c>
      <c r="S87" s="94" t="str">
        <f t="shared" si="56"/>
        <v/>
      </c>
      <c r="T87" s="94" t="str">
        <f t="shared" si="57"/>
        <v/>
      </c>
      <c r="U87" s="94" t="str">
        <f t="shared" si="58"/>
        <v/>
      </c>
      <c r="V87" s="94" t="str">
        <f t="shared" si="59"/>
        <v/>
      </c>
      <c r="W87" s="94" t="str">
        <f t="shared" si="60"/>
        <v/>
      </c>
      <c r="X87" s="94" t="str">
        <f t="shared" si="61"/>
        <v/>
      </c>
      <c r="Y87" s="94" t="str">
        <f t="shared" si="62"/>
        <v/>
      </c>
      <c r="Z87" s="94" t="str">
        <f t="shared" si="63"/>
        <v/>
      </c>
      <c r="AA87" s="94" t="str">
        <f t="shared" si="64"/>
        <v/>
      </c>
      <c r="AB87" s="94" t="str">
        <f t="shared" si="65"/>
        <v/>
      </c>
      <c r="AC87" s="94" t="str">
        <f t="shared" si="66"/>
        <v/>
      </c>
      <c r="AD87" s="92">
        <f t="shared" si="67"/>
        <v>5</v>
      </c>
      <c r="AE87" s="92">
        <f t="shared" si="72"/>
        <v>3</v>
      </c>
      <c r="AF87" s="105">
        <f t="shared" si="73"/>
        <v>83.333333333333329</v>
      </c>
      <c r="AG87" s="92">
        <f t="shared" si="74"/>
        <v>0</v>
      </c>
      <c r="AH87" s="92">
        <f t="shared" si="75"/>
        <v>2</v>
      </c>
    </row>
    <row r="88" spans="1:34" x14ac:dyDescent="0.25">
      <c r="A88" s="92">
        <f t="shared" si="40"/>
        <v>87</v>
      </c>
      <c r="B88" s="49">
        <v>3337</v>
      </c>
      <c r="C88" s="115" t="s">
        <v>297</v>
      </c>
      <c r="D88" s="94" t="str">
        <f t="shared" si="41"/>
        <v/>
      </c>
      <c r="E88" s="94" t="str">
        <f t="shared" si="42"/>
        <v/>
      </c>
      <c r="F88" s="94">
        <f t="shared" si="43"/>
        <v>3</v>
      </c>
      <c r="G88" s="94" t="str">
        <f t="shared" si="44"/>
        <v/>
      </c>
      <c r="H88" s="94" t="str">
        <f t="shared" si="45"/>
        <v/>
      </c>
      <c r="I88" s="94" t="str">
        <f t="shared" si="46"/>
        <v/>
      </c>
      <c r="J88" s="94" t="str">
        <f t="shared" si="47"/>
        <v/>
      </c>
      <c r="K88" s="94" t="str">
        <f t="shared" si="48"/>
        <v/>
      </c>
      <c r="L88" s="94" t="str">
        <f t="shared" si="49"/>
        <v/>
      </c>
      <c r="M88" s="94" t="str">
        <f t="shared" si="50"/>
        <v/>
      </c>
      <c r="N88" s="94">
        <f t="shared" si="51"/>
        <v>1</v>
      </c>
      <c r="O88" s="94" t="str">
        <f t="shared" si="52"/>
        <v/>
      </c>
      <c r="P88" s="94" t="str">
        <f t="shared" si="53"/>
        <v/>
      </c>
      <c r="Q88" s="94" t="str">
        <f t="shared" si="54"/>
        <v/>
      </c>
      <c r="R88" s="94" t="str">
        <f t="shared" si="55"/>
        <v/>
      </c>
      <c r="S88" s="94" t="str">
        <f t="shared" si="56"/>
        <v/>
      </c>
      <c r="T88" s="94" t="str">
        <f t="shared" si="57"/>
        <v/>
      </c>
      <c r="U88" s="94" t="str">
        <f t="shared" si="58"/>
        <v/>
      </c>
      <c r="V88" s="94" t="str">
        <f t="shared" si="59"/>
        <v/>
      </c>
      <c r="W88" s="94" t="str">
        <f t="shared" si="60"/>
        <v/>
      </c>
      <c r="X88" s="94" t="str">
        <f t="shared" si="61"/>
        <v/>
      </c>
      <c r="Y88" s="94" t="str">
        <f t="shared" si="62"/>
        <v/>
      </c>
      <c r="Z88" s="94" t="str">
        <f t="shared" si="63"/>
        <v/>
      </c>
      <c r="AA88" s="94" t="str">
        <f t="shared" si="64"/>
        <v/>
      </c>
      <c r="AB88" s="94" t="str">
        <f t="shared" si="65"/>
        <v/>
      </c>
      <c r="AC88" s="94" t="str">
        <f t="shared" si="66"/>
        <v/>
      </c>
      <c r="AD88" s="92">
        <f t="shared" si="67"/>
        <v>4</v>
      </c>
      <c r="AE88" s="92">
        <f t="shared" si="72"/>
        <v>2</v>
      </c>
      <c r="AF88" s="105">
        <f t="shared" si="73"/>
        <v>100</v>
      </c>
      <c r="AG88" s="92">
        <f t="shared" si="74"/>
        <v>0</v>
      </c>
      <c r="AH88" s="92">
        <f t="shared" si="75"/>
        <v>1</v>
      </c>
    </row>
    <row r="89" spans="1:34" x14ac:dyDescent="0.25">
      <c r="A89" s="92">
        <f t="shared" si="40"/>
        <v>87</v>
      </c>
      <c r="B89" s="49">
        <v>2763</v>
      </c>
      <c r="C89" s="115" t="s">
        <v>416</v>
      </c>
      <c r="D89" s="94">
        <f t="shared" si="41"/>
        <v>0</v>
      </c>
      <c r="E89" s="94" t="str">
        <f t="shared" si="42"/>
        <v/>
      </c>
      <c r="F89" s="94">
        <f t="shared" si="43"/>
        <v>1</v>
      </c>
      <c r="G89" s="94" t="str">
        <f t="shared" si="44"/>
        <v/>
      </c>
      <c r="H89" s="94">
        <f t="shared" si="45"/>
        <v>3</v>
      </c>
      <c r="I89" s="94" t="str">
        <f t="shared" si="46"/>
        <v/>
      </c>
      <c r="J89" s="94" t="str">
        <f t="shared" si="47"/>
        <v/>
      </c>
      <c r="K89" s="94" t="str">
        <f t="shared" si="48"/>
        <v/>
      </c>
      <c r="L89" s="94" t="str">
        <f t="shared" si="49"/>
        <v/>
      </c>
      <c r="M89" s="94" t="str">
        <f t="shared" si="50"/>
        <v/>
      </c>
      <c r="N89" s="94" t="str">
        <f t="shared" si="51"/>
        <v/>
      </c>
      <c r="O89" s="94" t="str">
        <f t="shared" si="52"/>
        <v/>
      </c>
      <c r="P89" s="94" t="str">
        <f t="shared" si="53"/>
        <v/>
      </c>
      <c r="Q89" s="94" t="str">
        <f t="shared" si="54"/>
        <v/>
      </c>
      <c r="R89" s="94" t="str">
        <f t="shared" si="55"/>
        <v/>
      </c>
      <c r="S89" s="94" t="str">
        <f t="shared" si="56"/>
        <v/>
      </c>
      <c r="T89" s="94" t="str">
        <f t="shared" si="57"/>
        <v/>
      </c>
      <c r="U89" s="94" t="str">
        <f t="shared" si="58"/>
        <v/>
      </c>
      <c r="V89" s="94" t="str">
        <f t="shared" si="59"/>
        <v/>
      </c>
      <c r="W89" s="94" t="str">
        <f t="shared" si="60"/>
        <v/>
      </c>
      <c r="X89" s="94" t="str">
        <f t="shared" si="61"/>
        <v/>
      </c>
      <c r="Y89" s="94" t="str">
        <f t="shared" si="62"/>
        <v/>
      </c>
      <c r="Z89" s="94" t="str">
        <f t="shared" si="63"/>
        <v/>
      </c>
      <c r="AA89" s="94" t="str">
        <f t="shared" si="64"/>
        <v/>
      </c>
      <c r="AB89" s="94" t="str">
        <f t="shared" si="65"/>
        <v/>
      </c>
      <c r="AC89" s="94" t="str">
        <f t="shared" si="66"/>
        <v/>
      </c>
      <c r="AD89" s="92">
        <f t="shared" si="67"/>
        <v>4</v>
      </c>
      <c r="AE89" s="92">
        <f t="shared" si="72"/>
        <v>3</v>
      </c>
      <c r="AF89" s="105">
        <f t="shared" si="73"/>
        <v>66.666666666666671</v>
      </c>
      <c r="AG89" s="92">
        <f t="shared" si="74"/>
        <v>0</v>
      </c>
      <c r="AH89" s="92">
        <f t="shared" si="75"/>
        <v>1</v>
      </c>
    </row>
    <row r="90" spans="1:34" x14ac:dyDescent="0.25">
      <c r="A90" s="92">
        <f t="shared" si="40"/>
        <v>87</v>
      </c>
      <c r="B90" s="49">
        <v>2639</v>
      </c>
      <c r="C90" s="115" t="s">
        <v>666</v>
      </c>
      <c r="D90" s="94">
        <f t="shared" si="41"/>
        <v>1</v>
      </c>
      <c r="E90" s="94" t="str">
        <f t="shared" si="42"/>
        <v/>
      </c>
      <c r="F90" s="94" t="str">
        <f t="shared" si="43"/>
        <v/>
      </c>
      <c r="G90" s="94" t="str">
        <f t="shared" si="44"/>
        <v/>
      </c>
      <c r="H90" s="94" t="str">
        <f t="shared" si="45"/>
        <v/>
      </c>
      <c r="I90" s="94" t="str">
        <f t="shared" si="46"/>
        <v/>
      </c>
      <c r="J90" s="94" t="str">
        <f t="shared" si="47"/>
        <v/>
      </c>
      <c r="K90" s="94" t="str">
        <f t="shared" si="48"/>
        <v/>
      </c>
      <c r="L90" s="94" t="str">
        <f t="shared" si="49"/>
        <v/>
      </c>
      <c r="M90" s="94" t="str">
        <f t="shared" si="50"/>
        <v/>
      </c>
      <c r="N90" s="94">
        <f t="shared" si="51"/>
        <v>1</v>
      </c>
      <c r="O90" s="94" t="str">
        <f t="shared" si="52"/>
        <v/>
      </c>
      <c r="P90" s="94">
        <f t="shared" si="53"/>
        <v>1</v>
      </c>
      <c r="Q90" s="94" t="str">
        <f t="shared" si="54"/>
        <v/>
      </c>
      <c r="R90" s="94" t="str">
        <f t="shared" si="55"/>
        <v/>
      </c>
      <c r="S90" s="94" t="str">
        <f t="shared" si="56"/>
        <v/>
      </c>
      <c r="T90" s="94" t="str">
        <f t="shared" si="57"/>
        <v/>
      </c>
      <c r="U90" s="94" t="str">
        <f t="shared" si="58"/>
        <v/>
      </c>
      <c r="V90" s="94">
        <f t="shared" si="59"/>
        <v>1</v>
      </c>
      <c r="W90" s="94" t="str">
        <f t="shared" si="60"/>
        <v/>
      </c>
      <c r="X90" s="94">
        <f t="shared" si="61"/>
        <v>0</v>
      </c>
      <c r="Y90" s="94" t="str">
        <f t="shared" si="62"/>
        <v/>
      </c>
      <c r="Z90" s="94" t="str">
        <f t="shared" si="63"/>
        <v/>
      </c>
      <c r="AA90" s="94" t="str">
        <f t="shared" si="64"/>
        <v/>
      </c>
      <c r="AB90" s="94" t="str">
        <f t="shared" si="65"/>
        <v/>
      </c>
      <c r="AC90" s="94" t="str">
        <f t="shared" si="66"/>
        <v/>
      </c>
      <c r="AD90" s="92">
        <f t="shared" si="67"/>
        <v>4</v>
      </c>
      <c r="AE90" s="92">
        <f t="shared" si="72"/>
        <v>5</v>
      </c>
      <c r="AF90" s="105">
        <f t="shared" si="73"/>
        <v>40</v>
      </c>
      <c r="AG90" s="92">
        <f t="shared" si="74"/>
        <v>0</v>
      </c>
      <c r="AH90" s="92">
        <f t="shared" si="75"/>
        <v>4</v>
      </c>
    </row>
    <row r="91" spans="1:34" x14ac:dyDescent="0.25">
      <c r="A91" s="92">
        <f t="shared" si="40"/>
        <v>87</v>
      </c>
      <c r="B91" s="49">
        <v>7306</v>
      </c>
      <c r="C91" s="115" t="s">
        <v>719</v>
      </c>
      <c r="D91" s="94">
        <f t="shared" si="41"/>
        <v>1</v>
      </c>
      <c r="E91" s="94" t="str">
        <f t="shared" si="42"/>
        <v/>
      </c>
      <c r="F91" s="94">
        <f t="shared" si="43"/>
        <v>1</v>
      </c>
      <c r="G91" s="94" t="str">
        <f t="shared" si="44"/>
        <v/>
      </c>
      <c r="H91" s="94">
        <f t="shared" si="45"/>
        <v>0</v>
      </c>
      <c r="I91" s="94">
        <f t="shared" si="46"/>
        <v>0</v>
      </c>
      <c r="J91" s="94" t="str">
        <f t="shared" si="47"/>
        <v/>
      </c>
      <c r="K91" s="94">
        <f t="shared" si="48"/>
        <v>0</v>
      </c>
      <c r="L91" s="94">
        <f t="shared" si="49"/>
        <v>1</v>
      </c>
      <c r="M91" s="94" t="str">
        <f t="shared" si="50"/>
        <v/>
      </c>
      <c r="N91" s="94" t="str">
        <f t="shared" si="51"/>
        <v/>
      </c>
      <c r="O91" s="94" t="str">
        <f t="shared" si="52"/>
        <v/>
      </c>
      <c r="P91" s="94">
        <f t="shared" si="53"/>
        <v>0</v>
      </c>
      <c r="Q91" s="94" t="str">
        <f t="shared" si="54"/>
        <v/>
      </c>
      <c r="R91" s="94" t="str">
        <f t="shared" si="55"/>
        <v/>
      </c>
      <c r="S91" s="94" t="str">
        <f t="shared" si="56"/>
        <v/>
      </c>
      <c r="T91" s="94" t="str">
        <f t="shared" si="57"/>
        <v/>
      </c>
      <c r="U91" s="94" t="str">
        <f t="shared" si="58"/>
        <v/>
      </c>
      <c r="V91" s="94" t="str">
        <f t="shared" si="59"/>
        <v/>
      </c>
      <c r="W91" s="94" t="str">
        <f t="shared" si="60"/>
        <v/>
      </c>
      <c r="X91" s="94" t="str">
        <f t="shared" si="61"/>
        <v/>
      </c>
      <c r="Y91" s="94">
        <f t="shared" si="62"/>
        <v>1</v>
      </c>
      <c r="Z91" s="94" t="str">
        <f t="shared" si="63"/>
        <v/>
      </c>
      <c r="AA91" s="94" t="str">
        <f t="shared" si="64"/>
        <v/>
      </c>
      <c r="AB91" s="94" t="str">
        <f t="shared" si="65"/>
        <v/>
      </c>
      <c r="AC91" s="94" t="str">
        <f t="shared" si="66"/>
        <v/>
      </c>
      <c r="AD91" s="92">
        <f t="shared" si="67"/>
        <v>4</v>
      </c>
      <c r="AE91" s="92">
        <f t="shared" si="72"/>
        <v>8</v>
      </c>
      <c r="AF91" s="105">
        <f t="shared" si="73"/>
        <v>25</v>
      </c>
      <c r="AG91" s="92">
        <f t="shared" si="74"/>
        <v>0</v>
      </c>
      <c r="AH91" s="92">
        <f t="shared" si="75"/>
        <v>4</v>
      </c>
    </row>
    <row r="92" spans="1:34" x14ac:dyDescent="0.25">
      <c r="A92" s="92">
        <f t="shared" si="40"/>
        <v>87</v>
      </c>
      <c r="B92" s="116">
        <v>7573</v>
      </c>
      <c r="C92" s="118" t="s">
        <v>797</v>
      </c>
      <c r="D92" s="94" t="str">
        <f t="shared" si="41"/>
        <v/>
      </c>
      <c r="E92" s="94" t="str">
        <f t="shared" si="42"/>
        <v/>
      </c>
      <c r="F92" s="94" t="str">
        <f t="shared" si="43"/>
        <v/>
      </c>
      <c r="G92" s="94" t="str">
        <f t="shared" si="44"/>
        <v/>
      </c>
      <c r="H92" s="94" t="str">
        <f t="shared" si="45"/>
        <v/>
      </c>
      <c r="I92" s="94" t="str">
        <f t="shared" si="46"/>
        <v/>
      </c>
      <c r="J92" s="94" t="str">
        <f t="shared" si="47"/>
        <v/>
      </c>
      <c r="K92" s="94">
        <f t="shared" si="48"/>
        <v>1</v>
      </c>
      <c r="L92" s="94">
        <f t="shared" si="49"/>
        <v>1</v>
      </c>
      <c r="M92" s="94" t="str">
        <f t="shared" si="50"/>
        <v/>
      </c>
      <c r="N92" s="94" t="str">
        <f t="shared" si="51"/>
        <v/>
      </c>
      <c r="O92" s="94" t="str">
        <f t="shared" si="52"/>
        <v/>
      </c>
      <c r="P92" s="94">
        <f t="shared" si="53"/>
        <v>1</v>
      </c>
      <c r="Q92" s="94">
        <f t="shared" si="54"/>
        <v>0</v>
      </c>
      <c r="R92" s="94" t="str">
        <f t="shared" si="55"/>
        <v/>
      </c>
      <c r="S92" s="94">
        <f t="shared" si="56"/>
        <v>1</v>
      </c>
      <c r="T92" s="94" t="str">
        <f t="shared" si="57"/>
        <v/>
      </c>
      <c r="U92" s="94">
        <f t="shared" si="58"/>
        <v>0</v>
      </c>
      <c r="V92" s="94" t="str">
        <f t="shared" si="59"/>
        <v/>
      </c>
      <c r="W92" s="94" t="str">
        <f t="shared" si="60"/>
        <v/>
      </c>
      <c r="X92" s="94">
        <f t="shared" si="61"/>
        <v>0</v>
      </c>
      <c r="Y92" s="94" t="str">
        <f t="shared" si="62"/>
        <v/>
      </c>
      <c r="Z92" s="94" t="str">
        <f t="shared" si="63"/>
        <v/>
      </c>
      <c r="AA92" s="94" t="str">
        <f t="shared" si="64"/>
        <v/>
      </c>
      <c r="AB92" s="94" t="str">
        <f t="shared" si="65"/>
        <v/>
      </c>
      <c r="AC92" s="94" t="str">
        <f t="shared" si="66"/>
        <v/>
      </c>
      <c r="AD92" s="92">
        <f t="shared" si="67"/>
        <v>4</v>
      </c>
      <c r="AE92" s="92"/>
      <c r="AF92" s="105"/>
      <c r="AG92" s="92"/>
      <c r="AH92" s="92"/>
    </row>
    <row r="93" spans="1:34" x14ac:dyDescent="0.25">
      <c r="A93" s="92">
        <f t="shared" si="40"/>
        <v>92</v>
      </c>
      <c r="B93" s="49">
        <v>3687</v>
      </c>
      <c r="C93" s="115" t="s">
        <v>308</v>
      </c>
      <c r="D93" s="94" t="str">
        <f t="shared" si="41"/>
        <v/>
      </c>
      <c r="E93" s="94" t="str">
        <f t="shared" si="42"/>
        <v/>
      </c>
      <c r="F93" s="94" t="str">
        <f t="shared" si="43"/>
        <v/>
      </c>
      <c r="G93" s="94" t="str">
        <f t="shared" si="44"/>
        <v/>
      </c>
      <c r="H93" s="94" t="str">
        <f t="shared" si="45"/>
        <v/>
      </c>
      <c r="I93" s="94" t="str">
        <f t="shared" si="46"/>
        <v/>
      </c>
      <c r="J93" s="94" t="str">
        <f t="shared" si="47"/>
        <v/>
      </c>
      <c r="K93" s="94" t="str">
        <f t="shared" si="48"/>
        <v/>
      </c>
      <c r="L93" s="94" t="str">
        <f t="shared" si="49"/>
        <v/>
      </c>
      <c r="M93" s="94" t="str">
        <f t="shared" si="50"/>
        <v/>
      </c>
      <c r="N93" s="94" t="str">
        <f t="shared" si="51"/>
        <v/>
      </c>
      <c r="O93" s="94" t="str">
        <f t="shared" si="52"/>
        <v/>
      </c>
      <c r="P93" s="94" t="str">
        <f t="shared" si="53"/>
        <v/>
      </c>
      <c r="Q93" s="94">
        <f t="shared" si="54"/>
        <v>3</v>
      </c>
      <c r="R93" s="94" t="str">
        <f t="shared" si="55"/>
        <v/>
      </c>
      <c r="S93" s="94" t="str">
        <f t="shared" si="56"/>
        <v/>
      </c>
      <c r="T93" s="94" t="str">
        <f t="shared" si="57"/>
        <v/>
      </c>
      <c r="U93" s="94" t="str">
        <f t="shared" si="58"/>
        <v/>
      </c>
      <c r="V93" s="94" t="str">
        <f t="shared" si="59"/>
        <v/>
      </c>
      <c r="W93" s="94" t="str">
        <f t="shared" si="60"/>
        <v/>
      </c>
      <c r="X93" s="94" t="str">
        <f t="shared" si="61"/>
        <v/>
      </c>
      <c r="Y93" s="94" t="str">
        <f t="shared" si="62"/>
        <v/>
      </c>
      <c r="Z93" s="94" t="str">
        <f t="shared" si="63"/>
        <v/>
      </c>
      <c r="AA93" s="94" t="str">
        <f t="shared" si="64"/>
        <v/>
      </c>
      <c r="AB93" s="94" t="str">
        <f t="shared" si="65"/>
        <v/>
      </c>
      <c r="AC93" s="94" t="str">
        <f t="shared" si="66"/>
        <v/>
      </c>
      <c r="AD93" s="92">
        <f t="shared" si="67"/>
        <v>3</v>
      </c>
      <c r="AE93" s="92">
        <f t="shared" ref="AE93:AE156" si="76">IF(B93&lt;&gt;"",COUNT(D93:AC93),"")</f>
        <v>1</v>
      </c>
      <c r="AF93" s="105">
        <f t="shared" ref="AF93:AF156" si="77">IF(AD93&lt;&gt;"",AD93*100/(2*AE93),"")</f>
        <v>150</v>
      </c>
      <c r="AG93" s="92">
        <f t="shared" ref="AG93:AG124" si="78">IF(B93&lt;&gt;"",COUNTIF(D93:AC93,"=2"),"")</f>
        <v>0</v>
      </c>
      <c r="AH93" s="92">
        <f t="shared" ref="AH93:AH156" si="79">IF(B93&lt;&gt;"",COUNTIF(D93:AC93,"=1"),"")</f>
        <v>0</v>
      </c>
    </row>
    <row r="94" spans="1:34" x14ac:dyDescent="0.25">
      <c r="A94" s="92">
        <f t="shared" si="40"/>
        <v>92</v>
      </c>
      <c r="B94" s="49">
        <v>5367</v>
      </c>
      <c r="C94" s="115" t="s">
        <v>375</v>
      </c>
      <c r="D94" s="94" t="str">
        <f t="shared" si="41"/>
        <v/>
      </c>
      <c r="E94" s="94" t="str">
        <f t="shared" si="42"/>
        <v/>
      </c>
      <c r="F94" s="94" t="str">
        <f t="shared" si="43"/>
        <v/>
      </c>
      <c r="G94" s="94" t="str">
        <f t="shared" si="44"/>
        <v/>
      </c>
      <c r="H94" s="94" t="str">
        <f t="shared" si="45"/>
        <v/>
      </c>
      <c r="I94" s="94" t="str">
        <f t="shared" si="46"/>
        <v/>
      </c>
      <c r="J94" s="94" t="str">
        <f t="shared" si="47"/>
        <v/>
      </c>
      <c r="K94" s="94" t="str">
        <f t="shared" si="48"/>
        <v/>
      </c>
      <c r="L94" s="94" t="str">
        <f t="shared" si="49"/>
        <v/>
      </c>
      <c r="M94" s="94" t="str">
        <f t="shared" si="50"/>
        <v/>
      </c>
      <c r="N94" s="94" t="str">
        <f t="shared" si="51"/>
        <v/>
      </c>
      <c r="O94" s="94" t="str">
        <f t="shared" si="52"/>
        <v/>
      </c>
      <c r="P94" s="94" t="str">
        <f t="shared" si="53"/>
        <v/>
      </c>
      <c r="Q94" s="94" t="str">
        <f t="shared" si="54"/>
        <v/>
      </c>
      <c r="R94" s="94" t="str">
        <f t="shared" si="55"/>
        <v/>
      </c>
      <c r="S94" s="94">
        <f t="shared" si="56"/>
        <v>3</v>
      </c>
      <c r="T94" s="94" t="str">
        <f t="shared" si="57"/>
        <v/>
      </c>
      <c r="U94" s="94" t="str">
        <f t="shared" si="58"/>
        <v/>
      </c>
      <c r="V94" s="94" t="str">
        <f t="shared" si="59"/>
        <v/>
      </c>
      <c r="W94" s="94" t="str">
        <f t="shared" si="60"/>
        <v/>
      </c>
      <c r="X94" s="94" t="str">
        <f t="shared" si="61"/>
        <v/>
      </c>
      <c r="Y94" s="94" t="str">
        <f t="shared" si="62"/>
        <v/>
      </c>
      <c r="Z94" s="94" t="str">
        <f t="shared" si="63"/>
        <v/>
      </c>
      <c r="AA94" s="94" t="str">
        <f t="shared" si="64"/>
        <v/>
      </c>
      <c r="AB94" s="94" t="str">
        <f t="shared" si="65"/>
        <v/>
      </c>
      <c r="AC94" s="94" t="str">
        <f t="shared" si="66"/>
        <v/>
      </c>
      <c r="AD94" s="92">
        <f t="shared" si="67"/>
        <v>3</v>
      </c>
      <c r="AE94" s="92">
        <f t="shared" si="76"/>
        <v>1</v>
      </c>
      <c r="AF94" s="105">
        <f t="shared" si="77"/>
        <v>150</v>
      </c>
      <c r="AG94" s="92">
        <f t="shared" si="78"/>
        <v>0</v>
      </c>
      <c r="AH94" s="92">
        <f t="shared" si="79"/>
        <v>0</v>
      </c>
    </row>
    <row r="95" spans="1:34" x14ac:dyDescent="0.25">
      <c r="A95" s="92">
        <f t="shared" si="40"/>
        <v>92</v>
      </c>
      <c r="B95" s="49">
        <v>3612</v>
      </c>
      <c r="C95" s="115" t="s">
        <v>449</v>
      </c>
      <c r="D95" s="94" t="str">
        <f t="shared" si="41"/>
        <v/>
      </c>
      <c r="E95" s="94" t="str">
        <f t="shared" si="42"/>
        <v/>
      </c>
      <c r="F95" s="94" t="str">
        <f t="shared" si="43"/>
        <v/>
      </c>
      <c r="G95" s="94" t="str">
        <f t="shared" si="44"/>
        <v/>
      </c>
      <c r="H95" s="94" t="str">
        <f t="shared" si="45"/>
        <v/>
      </c>
      <c r="I95" s="94" t="str">
        <f t="shared" si="46"/>
        <v/>
      </c>
      <c r="J95" s="94" t="str">
        <f t="shared" si="47"/>
        <v/>
      </c>
      <c r="K95" s="94" t="str">
        <f t="shared" si="48"/>
        <v/>
      </c>
      <c r="L95" s="94" t="str">
        <f t="shared" si="49"/>
        <v/>
      </c>
      <c r="M95" s="94" t="str">
        <f t="shared" si="50"/>
        <v/>
      </c>
      <c r="N95" s="94" t="str">
        <f t="shared" si="51"/>
        <v/>
      </c>
      <c r="O95" s="94" t="str">
        <f t="shared" si="52"/>
        <v/>
      </c>
      <c r="P95" s="94" t="str">
        <f t="shared" si="53"/>
        <v/>
      </c>
      <c r="Q95" s="94" t="str">
        <f t="shared" si="54"/>
        <v/>
      </c>
      <c r="R95" s="94" t="str">
        <f t="shared" si="55"/>
        <v/>
      </c>
      <c r="S95" s="94" t="str">
        <f t="shared" si="56"/>
        <v/>
      </c>
      <c r="T95" s="94" t="str">
        <f t="shared" si="57"/>
        <v/>
      </c>
      <c r="U95" s="94">
        <f t="shared" si="58"/>
        <v>3</v>
      </c>
      <c r="V95" s="94" t="str">
        <f t="shared" si="59"/>
        <v/>
      </c>
      <c r="W95" s="94" t="str">
        <f t="shared" si="60"/>
        <v/>
      </c>
      <c r="X95" s="94" t="str">
        <f t="shared" si="61"/>
        <v/>
      </c>
      <c r="Y95" s="94" t="str">
        <f t="shared" si="62"/>
        <v/>
      </c>
      <c r="Z95" s="94" t="str">
        <f t="shared" si="63"/>
        <v/>
      </c>
      <c r="AA95" s="94" t="str">
        <f t="shared" si="64"/>
        <v/>
      </c>
      <c r="AB95" s="94" t="str">
        <f t="shared" si="65"/>
        <v/>
      </c>
      <c r="AC95" s="94" t="str">
        <f t="shared" si="66"/>
        <v/>
      </c>
      <c r="AD95" s="92">
        <f t="shared" si="67"/>
        <v>3</v>
      </c>
      <c r="AE95" s="92">
        <f t="shared" si="76"/>
        <v>1</v>
      </c>
      <c r="AF95" s="105">
        <f t="shared" si="77"/>
        <v>150</v>
      </c>
      <c r="AG95" s="92">
        <f t="shared" si="78"/>
        <v>0</v>
      </c>
      <c r="AH95" s="92">
        <f t="shared" si="79"/>
        <v>0</v>
      </c>
    </row>
    <row r="96" spans="1:34" x14ac:dyDescent="0.25">
      <c r="A96" s="92">
        <f t="shared" si="40"/>
        <v>92</v>
      </c>
      <c r="B96" s="49">
        <v>2885</v>
      </c>
      <c r="C96" s="115" t="s">
        <v>548</v>
      </c>
      <c r="D96" s="94" t="str">
        <f t="shared" si="41"/>
        <v/>
      </c>
      <c r="E96" s="94" t="str">
        <f t="shared" si="42"/>
        <v/>
      </c>
      <c r="F96" s="94" t="str">
        <f t="shared" si="43"/>
        <v/>
      </c>
      <c r="G96" s="94" t="str">
        <f t="shared" si="44"/>
        <v/>
      </c>
      <c r="H96" s="94" t="str">
        <f t="shared" si="45"/>
        <v/>
      </c>
      <c r="I96" s="94" t="str">
        <f t="shared" si="46"/>
        <v/>
      </c>
      <c r="J96" s="94" t="str">
        <f t="shared" si="47"/>
        <v/>
      </c>
      <c r="K96" s="94" t="str">
        <f t="shared" si="48"/>
        <v/>
      </c>
      <c r="L96" s="94" t="str">
        <f t="shared" si="49"/>
        <v/>
      </c>
      <c r="M96" s="94" t="str">
        <f t="shared" si="50"/>
        <v/>
      </c>
      <c r="N96" s="94" t="str">
        <f t="shared" si="51"/>
        <v/>
      </c>
      <c r="O96" s="94" t="str">
        <f t="shared" si="52"/>
        <v/>
      </c>
      <c r="P96" s="94" t="str">
        <f t="shared" si="53"/>
        <v/>
      </c>
      <c r="Q96" s="94" t="str">
        <f t="shared" si="54"/>
        <v/>
      </c>
      <c r="R96" s="94" t="str">
        <f t="shared" si="55"/>
        <v/>
      </c>
      <c r="S96" s="94" t="str">
        <f t="shared" si="56"/>
        <v/>
      </c>
      <c r="T96" s="94" t="str">
        <f t="shared" si="57"/>
        <v/>
      </c>
      <c r="U96" s="94">
        <f t="shared" si="58"/>
        <v>3</v>
      </c>
      <c r="V96" s="94" t="str">
        <f t="shared" si="59"/>
        <v/>
      </c>
      <c r="W96" s="94" t="str">
        <f t="shared" si="60"/>
        <v/>
      </c>
      <c r="X96" s="94" t="str">
        <f t="shared" si="61"/>
        <v/>
      </c>
      <c r="Y96" s="94" t="str">
        <f t="shared" si="62"/>
        <v/>
      </c>
      <c r="Z96" s="94" t="str">
        <f t="shared" si="63"/>
        <v/>
      </c>
      <c r="AA96" s="94" t="str">
        <f t="shared" si="64"/>
        <v/>
      </c>
      <c r="AB96" s="94" t="str">
        <f t="shared" si="65"/>
        <v/>
      </c>
      <c r="AC96" s="94" t="str">
        <f t="shared" si="66"/>
        <v/>
      </c>
      <c r="AD96" s="92">
        <f t="shared" si="67"/>
        <v>3</v>
      </c>
      <c r="AE96" s="92">
        <f t="shared" si="76"/>
        <v>1</v>
      </c>
      <c r="AF96" s="105">
        <f t="shared" si="77"/>
        <v>150</v>
      </c>
      <c r="AG96" s="92">
        <f t="shared" si="78"/>
        <v>0</v>
      </c>
      <c r="AH96" s="92">
        <f t="shared" si="79"/>
        <v>0</v>
      </c>
    </row>
    <row r="97" spans="1:34" x14ac:dyDescent="0.25">
      <c r="A97" s="92">
        <f t="shared" si="40"/>
        <v>92</v>
      </c>
      <c r="B97" s="49">
        <v>5310</v>
      </c>
      <c r="C97" s="115" t="s">
        <v>549</v>
      </c>
      <c r="D97" s="94" t="str">
        <f t="shared" si="41"/>
        <v/>
      </c>
      <c r="E97" s="94" t="str">
        <f t="shared" si="42"/>
        <v/>
      </c>
      <c r="F97" s="94" t="str">
        <f t="shared" si="43"/>
        <v/>
      </c>
      <c r="G97" s="94" t="str">
        <f t="shared" si="44"/>
        <v/>
      </c>
      <c r="H97" s="94" t="str">
        <f t="shared" si="45"/>
        <v/>
      </c>
      <c r="I97" s="94" t="str">
        <f t="shared" si="46"/>
        <v/>
      </c>
      <c r="J97" s="94" t="str">
        <f t="shared" si="47"/>
        <v/>
      </c>
      <c r="K97" s="94" t="str">
        <f t="shared" si="48"/>
        <v/>
      </c>
      <c r="L97" s="94" t="str">
        <f t="shared" si="49"/>
        <v/>
      </c>
      <c r="M97" s="94" t="str">
        <f t="shared" si="50"/>
        <v/>
      </c>
      <c r="N97" s="94" t="str">
        <f t="shared" si="51"/>
        <v/>
      </c>
      <c r="O97" s="94" t="str">
        <f t="shared" si="52"/>
        <v/>
      </c>
      <c r="P97" s="94" t="str">
        <f t="shared" si="53"/>
        <v/>
      </c>
      <c r="Q97" s="94">
        <f t="shared" si="54"/>
        <v>3</v>
      </c>
      <c r="R97" s="94" t="str">
        <f t="shared" si="55"/>
        <v/>
      </c>
      <c r="S97" s="94" t="str">
        <f t="shared" si="56"/>
        <v/>
      </c>
      <c r="T97" s="94" t="str">
        <f t="shared" si="57"/>
        <v/>
      </c>
      <c r="U97" s="94" t="str">
        <f t="shared" si="58"/>
        <v/>
      </c>
      <c r="V97" s="94" t="str">
        <f t="shared" si="59"/>
        <v/>
      </c>
      <c r="W97" s="94" t="str">
        <f t="shared" si="60"/>
        <v/>
      </c>
      <c r="X97" s="94" t="str">
        <f t="shared" si="61"/>
        <v/>
      </c>
      <c r="Y97" s="94" t="str">
        <f t="shared" si="62"/>
        <v/>
      </c>
      <c r="Z97" s="94" t="str">
        <f t="shared" si="63"/>
        <v/>
      </c>
      <c r="AA97" s="94" t="str">
        <f t="shared" si="64"/>
        <v/>
      </c>
      <c r="AB97" s="94" t="str">
        <f t="shared" si="65"/>
        <v/>
      </c>
      <c r="AC97" s="94" t="str">
        <f t="shared" si="66"/>
        <v/>
      </c>
      <c r="AD97" s="92">
        <f t="shared" si="67"/>
        <v>3</v>
      </c>
      <c r="AE97" s="92">
        <f t="shared" si="76"/>
        <v>1</v>
      </c>
      <c r="AF97" s="105">
        <f t="shared" si="77"/>
        <v>150</v>
      </c>
      <c r="AG97" s="92">
        <f t="shared" si="78"/>
        <v>0</v>
      </c>
      <c r="AH97" s="92">
        <f t="shared" si="79"/>
        <v>0</v>
      </c>
    </row>
    <row r="98" spans="1:34" x14ac:dyDescent="0.25">
      <c r="A98" s="92">
        <f t="shared" si="40"/>
        <v>92</v>
      </c>
      <c r="B98" s="49">
        <v>8715</v>
      </c>
      <c r="C98" s="115" t="s">
        <v>388</v>
      </c>
      <c r="D98" s="94">
        <f t="shared" si="41"/>
        <v>0</v>
      </c>
      <c r="E98" s="94" t="str">
        <f t="shared" si="42"/>
        <v/>
      </c>
      <c r="F98" s="94" t="str">
        <f t="shared" si="43"/>
        <v/>
      </c>
      <c r="G98" s="94" t="str">
        <f t="shared" si="44"/>
        <v/>
      </c>
      <c r="H98" s="94" t="str">
        <f t="shared" si="45"/>
        <v/>
      </c>
      <c r="I98" s="94" t="str">
        <f t="shared" si="46"/>
        <v/>
      </c>
      <c r="J98" s="94" t="str">
        <f t="shared" si="47"/>
        <v/>
      </c>
      <c r="K98" s="94" t="str">
        <f t="shared" si="48"/>
        <v/>
      </c>
      <c r="L98" s="94" t="str">
        <f t="shared" si="49"/>
        <v/>
      </c>
      <c r="M98" s="94" t="str">
        <f t="shared" si="50"/>
        <v/>
      </c>
      <c r="N98" s="94" t="str">
        <f t="shared" si="51"/>
        <v/>
      </c>
      <c r="O98" s="94" t="str">
        <f t="shared" si="52"/>
        <v/>
      </c>
      <c r="P98" s="94" t="str">
        <f t="shared" si="53"/>
        <v/>
      </c>
      <c r="Q98" s="94">
        <f t="shared" si="54"/>
        <v>0</v>
      </c>
      <c r="R98" s="94" t="str">
        <f t="shared" si="55"/>
        <v/>
      </c>
      <c r="S98" s="94" t="str">
        <f t="shared" si="56"/>
        <v/>
      </c>
      <c r="T98" s="94" t="str">
        <f t="shared" si="57"/>
        <v/>
      </c>
      <c r="U98" s="94">
        <f t="shared" si="58"/>
        <v>0</v>
      </c>
      <c r="V98" s="94" t="str">
        <f t="shared" si="59"/>
        <v/>
      </c>
      <c r="W98" s="94">
        <f t="shared" si="60"/>
        <v>0</v>
      </c>
      <c r="X98" s="94" t="str">
        <f t="shared" si="61"/>
        <v/>
      </c>
      <c r="Y98" s="94">
        <f t="shared" si="62"/>
        <v>3</v>
      </c>
      <c r="Z98" s="94" t="str">
        <f t="shared" si="63"/>
        <v/>
      </c>
      <c r="AA98" s="94" t="str">
        <f t="shared" si="64"/>
        <v/>
      </c>
      <c r="AB98" s="94" t="str">
        <f t="shared" si="65"/>
        <v/>
      </c>
      <c r="AC98" s="94" t="str">
        <f t="shared" si="66"/>
        <v/>
      </c>
      <c r="AD98" s="92">
        <f t="shared" si="67"/>
        <v>3</v>
      </c>
      <c r="AE98" s="92">
        <f t="shared" si="76"/>
        <v>5</v>
      </c>
      <c r="AF98" s="105">
        <f t="shared" si="77"/>
        <v>30</v>
      </c>
      <c r="AG98" s="92">
        <f t="shared" si="78"/>
        <v>0</v>
      </c>
      <c r="AH98" s="92">
        <f t="shared" si="79"/>
        <v>0</v>
      </c>
    </row>
    <row r="99" spans="1:34" x14ac:dyDescent="0.25">
      <c r="A99" s="92">
        <f t="shared" si="40"/>
        <v>92</v>
      </c>
      <c r="B99" s="49">
        <v>806</v>
      </c>
      <c r="C99" s="115" t="s">
        <v>701</v>
      </c>
      <c r="D99" s="94">
        <f t="shared" si="41"/>
        <v>1</v>
      </c>
      <c r="E99" s="94">
        <f t="shared" si="42"/>
        <v>1</v>
      </c>
      <c r="F99" s="94" t="str">
        <f t="shared" si="43"/>
        <v/>
      </c>
      <c r="G99" s="94" t="str">
        <f t="shared" si="44"/>
        <v/>
      </c>
      <c r="H99" s="94" t="str">
        <f t="shared" si="45"/>
        <v/>
      </c>
      <c r="I99" s="94">
        <f t="shared" si="46"/>
        <v>0</v>
      </c>
      <c r="J99" s="94" t="str">
        <f t="shared" si="47"/>
        <v/>
      </c>
      <c r="K99" s="94" t="str">
        <f t="shared" si="48"/>
        <v/>
      </c>
      <c r="L99" s="94">
        <f t="shared" si="49"/>
        <v>0</v>
      </c>
      <c r="M99" s="94" t="str">
        <f t="shared" si="50"/>
        <v/>
      </c>
      <c r="N99" s="94" t="str">
        <f t="shared" si="51"/>
        <v/>
      </c>
      <c r="O99" s="94" t="str">
        <f t="shared" si="52"/>
        <v/>
      </c>
      <c r="P99" s="94" t="str">
        <f t="shared" si="53"/>
        <v/>
      </c>
      <c r="Q99" s="94" t="str">
        <f t="shared" si="54"/>
        <v/>
      </c>
      <c r="R99" s="94" t="str">
        <f t="shared" si="55"/>
        <v/>
      </c>
      <c r="S99" s="94" t="str">
        <f t="shared" si="56"/>
        <v/>
      </c>
      <c r="T99" s="94">
        <f t="shared" si="57"/>
        <v>1</v>
      </c>
      <c r="U99" s="94" t="str">
        <f t="shared" si="58"/>
        <v/>
      </c>
      <c r="V99" s="94" t="str">
        <f t="shared" si="59"/>
        <v/>
      </c>
      <c r="W99" s="94" t="str">
        <f t="shared" si="60"/>
        <v/>
      </c>
      <c r="X99" s="94" t="str">
        <f t="shared" si="61"/>
        <v/>
      </c>
      <c r="Y99" s="94" t="str">
        <f t="shared" si="62"/>
        <v/>
      </c>
      <c r="Z99" s="94" t="str">
        <f t="shared" si="63"/>
        <v/>
      </c>
      <c r="AA99" s="94" t="str">
        <f t="shared" si="64"/>
        <v/>
      </c>
      <c r="AB99" s="94" t="str">
        <f t="shared" si="65"/>
        <v/>
      </c>
      <c r="AC99" s="94" t="str">
        <f t="shared" si="66"/>
        <v/>
      </c>
      <c r="AD99" s="92">
        <f t="shared" si="67"/>
        <v>3</v>
      </c>
      <c r="AE99" s="92">
        <f t="shared" si="76"/>
        <v>5</v>
      </c>
      <c r="AF99" s="105">
        <f t="shared" si="77"/>
        <v>30</v>
      </c>
      <c r="AG99" s="92">
        <f t="shared" si="78"/>
        <v>0</v>
      </c>
      <c r="AH99" s="92">
        <f t="shared" si="79"/>
        <v>3</v>
      </c>
    </row>
    <row r="100" spans="1:34" x14ac:dyDescent="0.25">
      <c r="A100" s="92">
        <f t="shared" si="40"/>
        <v>92</v>
      </c>
      <c r="B100" s="49">
        <v>2586</v>
      </c>
      <c r="C100" s="115" t="s">
        <v>281</v>
      </c>
      <c r="D100" s="94">
        <f t="shared" si="41"/>
        <v>1</v>
      </c>
      <c r="E100" s="94" t="str">
        <f t="shared" si="42"/>
        <v/>
      </c>
      <c r="F100" s="94">
        <f t="shared" si="43"/>
        <v>0</v>
      </c>
      <c r="G100" s="94" t="str">
        <f t="shared" si="44"/>
        <v/>
      </c>
      <c r="H100" s="94" t="str">
        <f t="shared" si="45"/>
        <v/>
      </c>
      <c r="I100" s="94">
        <f t="shared" si="46"/>
        <v>1</v>
      </c>
      <c r="J100" s="94">
        <f t="shared" si="47"/>
        <v>1</v>
      </c>
      <c r="K100" s="94">
        <f t="shared" si="48"/>
        <v>0</v>
      </c>
      <c r="L100" s="94" t="str">
        <f t="shared" si="49"/>
        <v/>
      </c>
      <c r="M100" s="94">
        <f t="shared" si="50"/>
        <v>0</v>
      </c>
      <c r="N100" s="94" t="str">
        <f t="shared" si="51"/>
        <v/>
      </c>
      <c r="O100" s="94" t="str">
        <f t="shared" si="52"/>
        <v/>
      </c>
      <c r="P100" s="94" t="str">
        <f t="shared" si="53"/>
        <v/>
      </c>
      <c r="Q100" s="94" t="str">
        <f t="shared" si="54"/>
        <v/>
      </c>
      <c r="R100" s="94" t="str">
        <f t="shared" si="55"/>
        <v/>
      </c>
      <c r="S100" s="94" t="str">
        <f t="shared" si="56"/>
        <v/>
      </c>
      <c r="T100" s="94" t="str">
        <f t="shared" si="57"/>
        <v/>
      </c>
      <c r="U100" s="94" t="str">
        <f t="shared" si="58"/>
        <v/>
      </c>
      <c r="V100" s="94" t="str">
        <f t="shared" si="59"/>
        <v/>
      </c>
      <c r="W100" s="94" t="str">
        <f t="shared" si="60"/>
        <v/>
      </c>
      <c r="X100" s="94" t="str">
        <f t="shared" si="61"/>
        <v/>
      </c>
      <c r="Y100" s="94" t="str">
        <f t="shared" si="62"/>
        <v/>
      </c>
      <c r="Z100" s="94" t="str">
        <f t="shared" si="63"/>
        <v/>
      </c>
      <c r="AA100" s="94" t="str">
        <f t="shared" si="64"/>
        <v/>
      </c>
      <c r="AB100" s="94" t="str">
        <f t="shared" si="65"/>
        <v/>
      </c>
      <c r="AC100" s="94" t="str">
        <f t="shared" si="66"/>
        <v/>
      </c>
      <c r="AD100" s="92">
        <f t="shared" si="67"/>
        <v>3</v>
      </c>
      <c r="AE100" s="92">
        <f t="shared" si="76"/>
        <v>6</v>
      </c>
      <c r="AF100" s="105">
        <f t="shared" si="77"/>
        <v>25</v>
      </c>
      <c r="AG100" s="92">
        <f t="shared" si="78"/>
        <v>0</v>
      </c>
      <c r="AH100" s="92">
        <f t="shared" si="79"/>
        <v>3</v>
      </c>
    </row>
    <row r="101" spans="1:34" x14ac:dyDescent="0.25">
      <c r="A101" s="92">
        <f t="shared" si="40"/>
        <v>100</v>
      </c>
      <c r="B101" s="49">
        <v>1446</v>
      </c>
      <c r="C101" s="115" t="s">
        <v>539</v>
      </c>
      <c r="D101" s="94">
        <f t="shared" si="41"/>
        <v>1</v>
      </c>
      <c r="E101" s="94" t="str">
        <f t="shared" si="42"/>
        <v/>
      </c>
      <c r="F101" s="94">
        <f t="shared" si="43"/>
        <v>1</v>
      </c>
      <c r="G101" s="94" t="str">
        <f t="shared" si="44"/>
        <v/>
      </c>
      <c r="H101" s="94" t="str">
        <f t="shared" si="45"/>
        <v/>
      </c>
      <c r="I101" s="94" t="str">
        <f t="shared" si="46"/>
        <v/>
      </c>
      <c r="J101" s="94" t="str">
        <f t="shared" si="47"/>
        <v/>
      </c>
      <c r="K101" s="94" t="str">
        <f t="shared" si="48"/>
        <v/>
      </c>
      <c r="L101" s="94" t="str">
        <f t="shared" si="49"/>
        <v/>
      </c>
      <c r="M101" s="94" t="str">
        <f t="shared" si="50"/>
        <v/>
      </c>
      <c r="N101" s="94" t="str">
        <f t="shared" si="51"/>
        <v/>
      </c>
      <c r="O101" s="94" t="str">
        <f t="shared" si="52"/>
        <v/>
      </c>
      <c r="P101" s="94" t="str">
        <f t="shared" si="53"/>
        <v/>
      </c>
      <c r="Q101" s="94" t="str">
        <f t="shared" si="54"/>
        <v/>
      </c>
      <c r="R101" s="94" t="str">
        <f t="shared" si="55"/>
        <v/>
      </c>
      <c r="S101" s="94" t="str">
        <f t="shared" si="56"/>
        <v/>
      </c>
      <c r="T101" s="94" t="str">
        <f t="shared" si="57"/>
        <v/>
      </c>
      <c r="U101" s="94">
        <f t="shared" si="58"/>
        <v>0</v>
      </c>
      <c r="V101" s="94" t="str">
        <f t="shared" si="59"/>
        <v/>
      </c>
      <c r="W101" s="94" t="str">
        <f t="shared" si="60"/>
        <v/>
      </c>
      <c r="X101" s="94" t="str">
        <f t="shared" si="61"/>
        <v/>
      </c>
      <c r="Y101" s="94" t="str">
        <f t="shared" si="62"/>
        <v/>
      </c>
      <c r="Z101" s="94" t="str">
        <f t="shared" si="63"/>
        <v/>
      </c>
      <c r="AA101" s="94" t="str">
        <f t="shared" si="64"/>
        <v/>
      </c>
      <c r="AB101" s="94" t="str">
        <f t="shared" si="65"/>
        <v/>
      </c>
      <c r="AC101" s="94" t="str">
        <f t="shared" si="66"/>
        <v/>
      </c>
      <c r="AD101" s="92">
        <f t="shared" si="67"/>
        <v>2</v>
      </c>
      <c r="AE101" s="92">
        <f t="shared" si="76"/>
        <v>3</v>
      </c>
      <c r="AF101" s="105">
        <f t="shared" si="77"/>
        <v>33.333333333333336</v>
      </c>
      <c r="AG101" s="92">
        <f t="shared" si="78"/>
        <v>0</v>
      </c>
      <c r="AH101" s="92">
        <f t="shared" si="79"/>
        <v>2</v>
      </c>
    </row>
    <row r="102" spans="1:34" x14ac:dyDescent="0.25">
      <c r="A102" s="92">
        <f t="shared" si="40"/>
        <v>100</v>
      </c>
      <c r="B102" s="49">
        <v>8712</v>
      </c>
      <c r="C102" s="115" t="s">
        <v>485</v>
      </c>
      <c r="D102" s="94" t="str">
        <f t="shared" si="41"/>
        <v/>
      </c>
      <c r="E102" s="94" t="str">
        <f t="shared" si="42"/>
        <v/>
      </c>
      <c r="F102" s="94" t="str">
        <f t="shared" si="43"/>
        <v/>
      </c>
      <c r="G102" s="94" t="str">
        <f t="shared" si="44"/>
        <v/>
      </c>
      <c r="H102" s="94" t="str">
        <f t="shared" si="45"/>
        <v/>
      </c>
      <c r="I102" s="94" t="str">
        <f t="shared" si="46"/>
        <v/>
      </c>
      <c r="J102" s="94" t="str">
        <f t="shared" si="47"/>
        <v/>
      </c>
      <c r="K102" s="94">
        <f t="shared" si="48"/>
        <v>0</v>
      </c>
      <c r="L102" s="94" t="str">
        <f t="shared" si="49"/>
        <v/>
      </c>
      <c r="M102" s="94" t="str">
        <f t="shared" si="50"/>
        <v/>
      </c>
      <c r="N102" s="94" t="str">
        <f t="shared" si="51"/>
        <v/>
      </c>
      <c r="O102" s="94" t="str">
        <f t="shared" si="52"/>
        <v/>
      </c>
      <c r="P102" s="94">
        <f t="shared" si="53"/>
        <v>0</v>
      </c>
      <c r="Q102" s="94" t="str">
        <f t="shared" si="54"/>
        <v/>
      </c>
      <c r="R102" s="94" t="str">
        <f t="shared" si="55"/>
        <v/>
      </c>
      <c r="S102" s="94" t="str">
        <f t="shared" si="56"/>
        <v/>
      </c>
      <c r="T102" s="94" t="str">
        <f t="shared" si="57"/>
        <v/>
      </c>
      <c r="U102" s="94">
        <f t="shared" si="58"/>
        <v>1</v>
      </c>
      <c r="V102" s="94" t="str">
        <f t="shared" si="59"/>
        <v/>
      </c>
      <c r="W102" s="94" t="str">
        <f t="shared" si="60"/>
        <v/>
      </c>
      <c r="X102" s="94">
        <f t="shared" si="61"/>
        <v>1</v>
      </c>
      <c r="Y102" s="94" t="str">
        <f t="shared" si="62"/>
        <v/>
      </c>
      <c r="Z102" s="94" t="str">
        <f t="shared" si="63"/>
        <v/>
      </c>
      <c r="AA102" s="94" t="str">
        <f t="shared" si="64"/>
        <v/>
      </c>
      <c r="AB102" s="94" t="str">
        <f t="shared" si="65"/>
        <v/>
      </c>
      <c r="AC102" s="94" t="str">
        <f t="shared" si="66"/>
        <v/>
      </c>
      <c r="AD102" s="92">
        <f t="shared" si="67"/>
        <v>2</v>
      </c>
      <c r="AE102" s="92">
        <f t="shared" si="76"/>
        <v>4</v>
      </c>
      <c r="AF102" s="105">
        <f t="shared" si="77"/>
        <v>25</v>
      </c>
      <c r="AG102" s="92">
        <f t="shared" si="78"/>
        <v>0</v>
      </c>
      <c r="AH102" s="92">
        <f t="shared" si="79"/>
        <v>2</v>
      </c>
    </row>
    <row r="103" spans="1:34" x14ac:dyDescent="0.25">
      <c r="A103" s="92">
        <f t="shared" si="40"/>
        <v>100</v>
      </c>
      <c r="B103" s="49">
        <v>2662</v>
      </c>
      <c r="C103" s="115" t="s">
        <v>291</v>
      </c>
      <c r="D103" s="94" t="str">
        <f t="shared" si="41"/>
        <v/>
      </c>
      <c r="E103" s="94" t="str">
        <f t="shared" si="42"/>
        <v/>
      </c>
      <c r="F103" s="94" t="str">
        <f t="shared" si="43"/>
        <v/>
      </c>
      <c r="G103" s="94" t="str">
        <f t="shared" si="44"/>
        <v/>
      </c>
      <c r="H103" s="94" t="str">
        <f t="shared" si="45"/>
        <v/>
      </c>
      <c r="I103" s="94" t="str">
        <f t="shared" si="46"/>
        <v/>
      </c>
      <c r="J103" s="94" t="str">
        <f t="shared" si="47"/>
        <v/>
      </c>
      <c r="K103" s="94">
        <f t="shared" si="48"/>
        <v>1</v>
      </c>
      <c r="L103" s="94" t="str">
        <f t="shared" si="49"/>
        <v/>
      </c>
      <c r="M103" s="94">
        <f t="shared" si="50"/>
        <v>0</v>
      </c>
      <c r="N103" s="94" t="str">
        <f t="shared" si="51"/>
        <v/>
      </c>
      <c r="O103" s="94" t="str">
        <f t="shared" si="52"/>
        <v/>
      </c>
      <c r="P103" s="94" t="str">
        <f t="shared" si="53"/>
        <v/>
      </c>
      <c r="Q103" s="94">
        <f t="shared" si="54"/>
        <v>0</v>
      </c>
      <c r="R103" s="94">
        <f t="shared" si="55"/>
        <v>1</v>
      </c>
      <c r="S103" s="94" t="str">
        <f t="shared" si="56"/>
        <v/>
      </c>
      <c r="T103" s="94">
        <f t="shared" si="57"/>
        <v>0</v>
      </c>
      <c r="U103" s="94" t="str">
        <f t="shared" si="58"/>
        <v/>
      </c>
      <c r="V103" s="94" t="str">
        <f t="shared" si="59"/>
        <v/>
      </c>
      <c r="W103" s="94" t="str">
        <f t="shared" si="60"/>
        <v/>
      </c>
      <c r="X103" s="94" t="str">
        <f t="shared" si="61"/>
        <v/>
      </c>
      <c r="Y103" s="94" t="str">
        <f t="shared" si="62"/>
        <v/>
      </c>
      <c r="Z103" s="94" t="str">
        <f t="shared" si="63"/>
        <v/>
      </c>
      <c r="AA103" s="94" t="str">
        <f t="shared" si="64"/>
        <v/>
      </c>
      <c r="AB103" s="94" t="str">
        <f t="shared" si="65"/>
        <v/>
      </c>
      <c r="AC103" s="94" t="str">
        <f t="shared" si="66"/>
        <v/>
      </c>
      <c r="AD103" s="92">
        <f t="shared" si="67"/>
        <v>2</v>
      </c>
      <c r="AE103" s="92">
        <f t="shared" si="76"/>
        <v>5</v>
      </c>
      <c r="AF103" s="105">
        <f t="shared" si="77"/>
        <v>20</v>
      </c>
      <c r="AG103" s="92">
        <f t="shared" si="78"/>
        <v>0</v>
      </c>
      <c r="AH103" s="92">
        <f t="shared" si="79"/>
        <v>2</v>
      </c>
    </row>
    <row r="104" spans="1:34" x14ac:dyDescent="0.25">
      <c r="A104" s="92">
        <f t="shared" si="40"/>
        <v>103</v>
      </c>
      <c r="B104" s="49">
        <v>3282</v>
      </c>
      <c r="C104" s="115" t="s">
        <v>467</v>
      </c>
      <c r="D104" s="94" t="str">
        <f t="shared" si="41"/>
        <v/>
      </c>
      <c r="E104" s="94" t="str">
        <f t="shared" si="42"/>
        <v/>
      </c>
      <c r="F104" s="94" t="str">
        <f t="shared" si="43"/>
        <v/>
      </c>
      <c r="G104" s="94" t="str">
        <f t="shared" si="44"/>
        <v/>
      </c>
      <c r="H104" s="94" t="str">
        <f t="shared" si="45"/>
        <v/>
      </c>
      <c r="I104" s="94" t="str">
        <f t="shared" si="46"/>
        <v/>
      </c>
      <c r="J104" s="94" t="str">
        <f t="shared" si="47"/>
        <v/>
      </c>
      <c r="K104" s="94" t="str">
        <f t="shared" si="48"/>
        <v/>
      </c>
      <c r="L104" s="94" t="str">
        <f t="shared" si="49"/>
        <v/>
      </c>
      <c r="M104" s="94" t="str">
        <f t="shared" si="50"/>
        <v/>
      </c>
      <c r="N104" s="94" t="str">
        <f t="shared" si="51"/>
        <v/>
      </c>
      <c r="O104" s="94" t="str">
        <f t="shared" si="52"/>
        <v/>
      </c>
      <c r="P104" s="94" t="str">
        <f t="shared" si="53"/>
        <v/>
      </c>
      <c r="Q104" s="94" t="str">
        <f t="shared" si="54"/>
        <v/>
      </c>
      <c r="R104" s="94" t="str">
        <f t="shared" si="55"/>
        <v/>
      </c>
      <c r="S104" s="94" t="str">
        <f t="shared" si="56"/>
        <v/>
      </c>
      <c r="T104" s="94" t="str">
        <f t="shared" si="57"/>
        <v/>
      </c>
      <c r="U104" s="94" t="str">
        <f t="shared" si="58"/>
        <v/>
      </c>
      <c r="V104" s="94">
        <f t="shared" si="59"/>
        <v>1</v>
      </c>
      <c r="W104" s="94" t="str">
        <f t="shared" si="60"/>
        <v/>
      </c>
      <c r="X104" s="94" t="str">
        <f t="shared" si="61"/>
        <v/>
      </c>
      <c r="Y104" s="94" t="str">
        <f t="shared" si="62"/>
        <v/>
      </c>
      <c r="Z104" s="94" t="str">
        <f t="shared" si="63"/>
        <v/>
      </c>
      <c r="AA104" s="94" t="str">
        <f t="shared" si="64"/>
        <v/>
      </c>
      <c r="AB104" s="94" t="str">
        <f t="shared" si="65"/>
        <v/>
      </c>
      <c r="AC104" s="94" t="str">
        <f t="shared" si="66"/>
        <v/>
      </c>
      <c r="AD104" s="92">
        <f t="shared" si="67"/>
        <v>1</v>
      </c>
      <c r="AE104" s="92">
        <f t="shared" si="76"/>
        <v>1</v>
      </c>
      <c r="AF104" s="105">
        <f t="shared" si="77"/>
        <v>50</v>
      </c>
      <c r="AG104" s="92">
        <f t="shared" si="78"/>
        <v>0</v>
      </c>
      <c r="AH104" s="92">
        <f t="shared" si="79"/>
        <v>1</v>
      </c>
    </row>
    <row r="105" spans="1:34" x14ac:dyDescent="0.25">
      <c r="A105" s="92">
        <f t="shared" si="40"/>
        <v>103</v>
      </c>
      <c r="B105" s="49">
        <v>2630</v>
      </c>
      <c r="C105" s="115" t="s">
        <v>614</v>
      </c>
      <c r="D105" s="94" t="str">
        <f t="shared" si="41"/>
        <v/>
      </c>
      <c r="E105" s="94" t="str">
        <f t="shared" si="42"/>
        <v/>
      </c>
      <c r="F105" s="94" t="str">
        <f t="shared" si="43"/>
        <v/>
      </c>
      <c r="G105" s="94" t="str">
        <f t="shared" si="44"/>
        <v/>
      </c>
      <c r="H105" s="94" t="str">
        <f t="shared" si="45"/>
        <v/>
      </c>
      <c r="I105" s="94" t="str">
        <f t="shared" si="46"/>
        <v/>
      </c>
      <c r="J105" s="94" t="str">
        <f t="shared" si="47"/>
        <v/>
      </c>
      <c r="K105" s="94" t="str">
        <f t="shared" si="48"/>
        <v/>
      </c>
      <c r="L105" s="94" t="str">
        <f t="shared" si="49"/>
        <v/>
      </c>
      <c r="M105" s="94" t="str">
        <f t="shared" si="50"/>
        <v/>
      </c>
      <c r="N105" s="94" t="str">
        <f t="shared" si="51"/>
        <v/>
      </c>
      <c r="O105" s="94" t="str">
        <f t="shared" si="52"/>
        <v/>
      </c>
      <c r="P105" s="94" t="str">
        <f t="shared" si="53"/>
        <v/>
      </c>
      <c r="Q105" s="94" t="str">
        <f t="shared" si="54"/>
        <v/>
      </c>
      <c r="R105" s="94" t="str">
        <f t="shared" si="55"/>
        <v/>
      </c>
      <c r="S105" s="94">
        <f t="shared" si="56"/>
        <v>1</v>
      </c>
      <c r="T105" s="94" t="str">
        <f t="shared" si="57"/>
        <v/>
      </c>
      <c r="U105" s="94" t="str">
        <f t="shared" si="58"/>
        <v/>
      </c>
      <c r="V105" s="94" t="str">
        <f t="shared" si="59"/>
        <v/>
      </c>
      <c r="W105" s="94" t="str">
        <f t="shared" si="60"/>
        <v/>
      </c>
      <c r="X105" s="94" t="str">
        <f t="shared" si="61"/>
        <v/>
      </c>
      <c r="Y105" s="94" t="str">
        <f t="shared" si="62"/>
        <v/>
      </c>
      <c r="Z105" s="94" t="str">
        <f t="shared" si="63"/>
        <v/>
      </c>
      <c r="AA105" s="94" t="str">
        <f t="shared" si="64"/>
        <v/>
      </c>
      <c r="AB105" s="94" t="str">
        <f t="shared" si="65"/>
        <v/>
      </c>
      <c r="AC105" s="94" t="str">
        <f t="shared" si="66"/>
        <v/>
      </c>
      <c r="AD105" s="92">
        <f t="shared" si="67"/>
        <v>1</v>
      </c>
      <c r="AE105" s="92">
        <f t="shared" si="76"/>
        <v>1</v>
      </c>
      <c r="AF105" s="105">
        <f t="shared" si="77"/>
        <v>50</v>
      </c>
      <c r="AG105" s="92">
        <f t="shared" si="78"/>
        <v>0</v>
      </c>
      <c r="AH105" s="92">
        <f t="shared" si="79"/>
        <v>1</v>
      </c>
    </row>
    <row r="106" spans="1:34" x14ac:dyDescent="0.25">
      <c r="A106" s="92">
        <f t="shared" si="40"/>
        <v>103</v>
      </c>
      <c r="B106" s="49">
        <v>2286</v>
      </c>
      <c r="C106" s="115" t="s">
        <v>678</v>
      </c>
      <c r="D106" s="94">
        <f t="shared" si="41"/>
        <v>1</v>
      </c>
      <c r="E106" s="94" t="str">
        <f t="shared" si="42"/>
        <v/>
      </c>
      <c r="F106" s="94" t="str">
        <f t="shared" si="43"/>
        <v/>
      </c>
      <c r="G106" s="94" t="str">
        <f t="shared" si="44"/>
        <v/>
      </c>
      <c r="H106" s="94" t="str">
        <f t="shared" si="45"/>
        <v/>
      </c>
      <c r="I106" s="94" t="str">
        <f t="shared" si="46"/>
        <v/>
      </c>
      <c r="J106" s="94" t="str">
        <f t="shared" si="47"/>
        <v/>
      </c>
      <c r="K106" s="94" t="str">
        <f t="shared" si="48"/>
        <v/>
      </c>
      <c r="L106" s="94" t="str">
        <f t="shared" si="49"/>
        <v/>
      </c>
      <c r="M106" s="94" t="str">
        <f t="shared" si="50"/>
        <v/>
      </c>
      <c r="N106" s="94" t="str">
        <f t="shared" si="51"/>
        <v/>
      </c>
      <c r="O106" s="94" t="str">
        <f t="shared" si="52"/>
        <v/>
      </c>
      <c r="P106" s="94" t="str">
        <f t="shared" si="53"/>
        <v/>
      </c>
      <c r="Q106" s="94" t="str">
        <f t="shared" si="54"/>
        <v/>
      </c>
      <c r="R106" s="94" t="str">
        <f t="shared" si="55"/>
        <v/>
      </c>
      <c r="S106" s="94" t="str">
        <f t="shared" si="56"/>
        <v/>
      </c>
      <c r="T106" s="94" t="str">
        <f t="shared" si="57"/>
        <v/>
      </c>
      <c r="U106" s="94" t="str">
        <f t="shared" si="58"/>
        <v/>
      </c>
      <c r="V106" s="94" t="str">
        <f t="shared" si="59"/>
        <v/>
      </c>
      <c r="W106" s="94" t="str">
        <f t="shared" si="60"/>
        <v/>
      </c>
      <c r="X106" s="94" t="str">
        <f t="shared" si="61"/>
        <v/>
      </c>
      <c r="Y106" s="94" t="str">
        <f t="shared" si="62"/>
        <v/>
      </c>
      <c r="Z106" s="94" t="str">
        <f t="shared" si="63"/>
        <v/>
      </c>
      <c r="AA106" s="94" t="str">
        <f t="shared" si="64"/>
        <v/>
      </c>
      <c r="AB106" s="94" t="str">
        <f t="shared" si="65"/>
        <v/>
      </c>
      <c r="AC106" s="94" t="str">
        <f t="shared" si="66"/>
        <v/>
      </c>
      <c r="AD106" s="92">
        <f t="shared" si="67"/>
        <v>1</v>
      </c>
      <c r="AE106" s="92">
        <f t="shared" si="76"/>
        <v>1</v>
      </c>
      <c r="AF106" s="105">
        <f t="shared" si="77"/>
        <v>50</v>
      </c>
      <c r="AG106" s="92">
        <f t="shared" si="78"/>
        <v>0</v>
      </c>
      <c r="AH106" s="92">
        <f t="shared" si="79"/>
        <v>1</v>
      </c>
    </row>
    <row r="107" spans="1:34" x14ac:dyDescent="0.25">
      <c r="A107" s="92">
        <f t="shared" si="40"/>
        <v>103</v>
      </c>
      <c r="B107" s="49">
        <v>7871</v>
      </c>
      <c r="C107" s="115" t="s">
        <v>786</v>
      </c>
      <c r="D107" s="94" t="str">
        <f t="shared" si="41"/>
        <v/>
      </c>
      <c r="E107" s="94">
        <f t="shared" si="42"/>
        <v>0</v>
      </c>
      <c r="F107" s="94">
        <f t="shared" si="43"/>
        <v>1</v>
      </c>
      <c r="G107" s="94">
        <f t="shared" si="44"/>
        <v>0</v>
      </c>
      <c r="H107" s="94" t="str">
        <f t="shared" si="45"/>
        <v/>
      </c>
      <c r="I107" s="94" t="str">
        <f t="shared" si="46"/>
        <v/>
      </c>
      <c r="J107" s="94" t="str">
        <f t="shared" si="47"/>
        <v/>
      </c>
      <c r="K107" s="94" t="str">
        <f t="shared" si="48"/>
        <v/>
      </c>
      <c r="L107" s="94" t="str">
        <f t="shared" si="49"/>
        <v/>
      </c>
      <c r="M107" s="94" t="str">
        <f t="shared" si="50"/>
        <v/>
      </c>
      <c r="N107" s="94" t="str">
        <f t="shared" si="51"/>
        <v/>
      </c>
      <c r="O107" s="94" t="str">
        <f t="shared" si="52"/>
        <v/>
      </c>
      <c r="P107" s="94" t="str">
        <f t="shared" si="53"/>
        <v/>
      </c>
      <c r="Q107" s="94" t="str">
        <f t="shared" si="54"/>
        <v/>
      </c>
      <c r="R107" s="94" t="str">
        <f t="shared" si="55"/>
        <v/>
      </c>
      <c r="S107" s="94" t="str">
        <f t="shared" si="56"/>
        <v/>
      </c>
      <c r="T107" s="94" t="str">
        <f t="shared" si="57"/>
        <v/>
      </c>
      <c r="U107" s="94" t="str">
        <f t="shared" si="58"/>
        <v/>
      </c>
      <c r="V107" s="94" t="str">
        <f t="shared" si="59"/>
        <v/>
      </c>
      <c r="W107" s="94" t="str">
        <f t="shared" si="60"/>
        <v/>
      </c>
      <c r="X107" s="94" t="str">
        <f t="shared" si="61"/>
        <v/>
      </c>
      <c r="Y107" s="94" t="str">
        <f t="shared" si="62"/>
        <v/>
      </c>
      <c r="Z107" s="94" t="str">
        <f t="shared" si="63"/>
        <v/>
      </c>
      <c r="AA107" s="94" t="str">
        <f t="shared" si="64"/>
        <v/>
      </c>
      <c r="AB107" s="94" t="str">
        <f t="shared" si="65"/>
        <v/>
      </c>
      <c r="AC107" s="94" t="str">
        <f t="shared" si="66"/>
        <v/>
      </c>
      <c r="AD107" s="92">
        <f t="shared" si="67"/>
        <v>1</v>
      </c>
      <c r="AE107" s="92">
        <f t="shared" si="76"/>
        <v>3</v>
      </c>
      <c r="AF107" s="105">
        <f t="shared" si="77"/>
        <v>16.666666666666668</v>
      </c>
      <c r="AG107" s="92">
        <f t="shared" si="78"/>
        <v>0</v>
      </c>
      <c r="AH107" s="92">
        <f t="shared" si="79"/>
        <v>1</v>
      </c>
    </row>
    <row r="108" spans="1:34" x14ac:dyDescent="0.25">
      <c r="A108" s="92">
        <f t="shared" si="40"/>
        <v>103</v>
      </c>
      <c r="B108" s="49">
        <v>3857</v>
      </c>
      <c r="C108" s="115" t="s">
        <v>431</v>
      </c>
      <c r="D108" s="94" t="str">
        <f t="shared" si="41"/>
        <v/>
      </c>
      <c r="E108" s="94" t="str">
        <f t="shared" si="42"/>
        <v/>
      </c>
      <c r="F108" s="94" t="str">
        <f t="shared" si="43"/>
        <v/>
      </c>
      <c r="G108" s="94" t="str">
        <f t="shared" si="44"/>
        <v/>
      </c>
      <c r="H108" s="94" t="str">
        <f t="shared" si="45"/>
        <v/>
      </c>
      <c r="I108" s="94" t="str">
        <f t="shared" si="46"/>
        <v/>
      </c>
      <c r="J108" s="94" t="str">
        <f t="shared" si="47"/>
        <v/>
      </c>
      <c r="K108" s="94" t="str">
        <f t="shared" si="48"/>
        <v/>
      </c>
      <c r="L108" s="94" t="str">
        <f t="shared" si="49"/>
        <v/>
      </c>
      <c r="M108" s="94" t="str">
        <f t="shared" si="50"/>
        <v/>
      </c>
      <c r="N108" s="94" t="str">
        <f t="shared" si="51"/>
        <v/>
      </c>
      <c r="O108" s="94" t="str">
        <f t="shared" si="52"/>
        <v/>
      </c>
      <c r="P108" s="94" t="str">
        <f t="shared" si="53"/>
        <v/>
      </c>
      <c r="Q108" s="94" t="str">
        <f t="shared" si="54"/>
        <v/>
      </c>
      <c r="R108" s="94">
        <f t="shared" si="55"/>
        <v>0</v>
      </c>
      <c r="S108" s="94">
        <f t="shared" si="56"/>
        <v>0</v>
      </c>
      <c r="T108" s="94" t="str">
        <f t="shared" si="57"/>
        <v/>
      </c>
      <c r="U108" s="94" t="str">
        <f t="shared" si="58"/>
        <v/>
      </c>
      <c r="V108" s="94">
        <f t="shared" si="59"/>
        <v>1</v>
      </c>
      <c r="W108" s="94">
        <f t="shared" si="60"/>
        <v>0</v>
      </c>
      <c r="X108" s="94" t="str">
        <f t="shared" si="61"/>
        <v/>
      </c>
      <c r="Y108" s="94">
        <f t="shared" si="62"/>
        <v>0</v>
      </c>
      <c r="Z108" s="94" t="str">
        <f t="shared" si="63"/>
        <v/>
      </c>
      <c r="AA108" s="94" t="str">
        <f t="shared" si="64"/>
        <v/>
      </c>
      <c r="AB108" s="94" t="str">
        <f t="shared" si="65"/>
        <v/>
      </c>
      <c r="AC108" s="94" t="str">
        <f t="shared" si="66"/>
        <v/>
      </c>
      <c r="AD108" s="92">
        <f t="shared" si="67"/>
        <v>1</v>
      </c>
      <c r="AE108" s="92">
        <f t="shared" si="76"/>
        <v>5</v>
      </c>
      <c r="AF108" s="105">
        <f t="shared" si="77"/>
        <v>10</v>
      </c>
      <c r="AG108" s="92">
        <f t="shared" si="78"/>
        <v>0</v>
      </c>
      <c r="AH108" s="92">
        <f t="shared" si="79"/>
        <v>1</v>
      </c>
    </row>
    <row r="109" spans="1:34" x14ac:dyDescent="0.25">
      <c r="A109" s="92">
        <f t="shared" si="40"/>
        <v>103</v>
      </c>
      <c r="B109" s="49">
        <v>5351</v>
      </c>
      <c r="C109" s="115" t="s">
        <v>649</v>
      </c>
      <c r="D109" s="94">
        <f t="shared" si="41"/>
        <v>1</v>
      </c>
      <c r="E109" s="94" t="str">
        <f t="shared" si="42"/>
        <v/>
      </c>
      <c r="F109" s="94" t="str">
        <f t="shared" si="43"/>
        <v/>
      </c>
      <c r="G109" s="94">
        <f t="shared" si="44"/>
        <v>0</v>
      </c>
      <c r="H109" s="94" t="str">
        <f t="shared" si="45"/>
        <v/>
      </c>
      <c r="I109" s="94" t="str">
        <f t="shared" si="46"/>
        <v/>
      </c>
      <c r="J109" s="94" t="str">
        <f t="shared" si="47"/>
        <v/>
      </c>
      <c r="K109" s="94">
        <f t="shared" si="48"/>
        <v>0</v>
      </c>
      <c r="L109" s="94" t="str">
        <f t="shared" si="49"/>
        <v/>
      </c>
      <c r="M109" s="94" t="str">
        <f t="shared" si="50"/>
        <v/>
      </c>
      <c r="N109" s="94" t="str">
        <f t="shared" si="51"/>
        <v/>
      </c>
      <c r="O109" s="94">
        <f t="shared" si="52"/>
        <v>0</v>
      </c>
      <c r="P109" s="94">
        <f t="shared" si="53"/>
        <v>0</v>
      </c>
      <c r="Q109" s="94">
        <f t="shared" si="54"/>
        <v>0</v>
      </c>
      <c r="R109" s="94" t="str">
        <f t="shared" si="55"/>
        <v/>
      </c>
      <c r="S109" s="94" t="str">
        <f t="shared" si="56"/>
        <v/>
      </c>
      <c r="T109" s="94" t="str">
        <f t="shared" si="57"/>
        <v/>
      </c>
      <c r="U109" s="94" t="str">
        <f t="shared" si="58"/>
        <v/>
      </c>
      <c r="V109" s="94">
        <f t="shared" si="59"/>
        <v>0</v>
      </c>
      <c r="W109" s="94">
        <f t="shared" si="60"/>
        <v>0</v>
      </c>
      <c r="X109" s="94" t="str">
        <f t="shared" si="61"/>
        <v/>
      </c>
      <c r="Y109" s="94">
        <f t="shared" si="62"/>
        <v>0</v>
      </c>
      <c r="Z109" s="94" t="str">
        <f t="shared" si="63"/>
        <v/>
      </c>
      <c r="AA109" s="94" t="str">
        <f t="shared" si="64"/>
        <v/>
      </c>
      <c r="AB109" s="94" t="str">
        <f t="shared" si="65"/>
        <v/>
      </c>
      <c r="AC109" s="94" t="str">
        <f t="shared" si="66"/>
        <v/>
      </c>
      <c r="AD109" s="92">
        <f t="shared" si="67"/>
        <v>1</v>
      </c>
      <c r="AE109" s="92">
        <f t="shared" si="76"/>
        <v>9</v>
      </c>
      <c r="AF109" s="105">
        <f t="shared" si="77"/>
        <v>5.5555555555555554</v>
      </c>
      <c r="AG109" s="92">
        <f t="shared" si="78"/>
        <v>0</v>
      </c>
      <c r="AH109" s="92">
        <f t="shared" si="79"/>
        <v>1</v>
      </c>
    </row>
    <row r="110" spans="1:34" x14ac:dyDescent="0.25">
      <c r="A110" s="92">
        <f t="shared" si="40"/>
        <v>103</v>
      </c>
      <c r="B110" s="49">
        <v>7386</v>
      </c>
      <c r="C110" s="115" t="s">
        <v>783</v>
      </c>
      <c r="D110" s="94" t="str">
        <f t="shared" si="41"/>
        <v/>
      </c>
      <c r="E110" s="94" t="str">
        <f t="shared" si="42"/>
        <v/>
      </c>
      <c r="F110" s="94" t="str">
        <f t="shared" si="43"/>
        <v/>
      </c>
      <c r="G110" s="94">
        <f t="shared" si="44"/>
        <v>0</v>
      </c>
      <c r="H110" s="94" t="str">
        <f t="shared" si="45"/>
        <v/>
      </c>
      <c r="I110" s="94" t="str">
        <f t="shared" si="46"/>
        <v/>
      </c>
      <c r="J110" s="94">
        <f t="shared" si="47"/>
        <v>0</v>
      </c>
      <c r="K110" s="94" t="str">
        <f t="shared" si="48"/>
        <v/>
      </c>
      <c r="L110" s="94">
        <f t="shared" si="49"/>
        <v>0</v>
      </c>
      <c r="M110" s="94">
        <f t="shared" si="50"/>
        <v>0</v>
      </c>
      <c r="N110" s="94">
        <f t="shared" si="51"/>
        <v>0</v>
      </c>
      <c r="O110" s="94" t="str">
        <f t="shared" si="52"/>
        <v/>
      </c>
      <c r="P110" s="94">
        <f t="shared" si="53"/>
        <v>0</v>
      </c>
      <c r="Q110" s="94" t="str">
        <f t="shared" si="54"/>
        <v/>
      </c>
      <c r="R110" s="94" t="str">
        <f t="shared" si="55"/>
        <v/>
      </c>
      <c r="S110" s="94">
        <f t="shared" si="56"/>
        <v>0</v>
      </c>
      <c r="T110" s="94">
        <f t="shared" si="57"/>
        <v>0</v>
      </c>
      <c r="U110" s="94">
        <f t="shared" si="58"/>
        <v>0</v>
      </c>
      <c r="V110" s="94">
        <f t="shared" si="59"/>
        <v>0</v>
      </c>
      <c r="W110" s="94" t="str">
        <f t="shared" si="60"/>
        <v/>
      </c>
      <c r="X110" s="94">
        <f t="shared" si="61"/>
        <v>1</v>
      </c>
      <c r="Y110" s="94" t="str">
        <f t="shared" si="62"/>
        <v/>
      </c>
      <c r="Z110" s="94" t="str">
        <f t="shared" si="63"/>
        <v/>
      </c>
      <c r="AA110" s="94" t="str">
        <f t="shared" si="64"/>
        <v/>
      </c>
      <c r="AB110" s="94" t="str">
        <f t="shared" si="65"/>
        <v/>
      </c>
      <c r="AC110" s="94" t="str">
        <f t="shared" si="66"/>
        <v/>
      </c>
      <c r="AD110" s="92">
        <f t="shared" si="67"/>
        <v>1</v>
      </c>
      <c r="AE110" s="92">
        <f t="shared" si="76"/>
        <v>11</v>
      </c>
      <c r="AF110" s="105">
        <f t="shared" si="77"/>
        <v>4.5454545454545459</v>
      </c>
      <c r="AG110" s="92">
        <f t="shared" si="78"/>
        <v>0</v>
      </c>
      <c r="AH110" s="92">
        <f t="shared" si="79"/>
        <v>1</v>
      </c>
    </row>
    <row r="111" spans="1:34" x14ac:dyDescent="0.25">
      <c r="A111" s="92">
        <f t="shared" si="40"/>
        <v>110</v>
      </c>
      <c r="B111" s="49">
        <v>2899</v>
      </c>
      <c r="C111" s="115" t="s">
        <v>417</v>
      </c>
      <c r="D111" s="94" t="str">
        <f t="shared" si="41"/>
        <v/>
      </c>
      <c r="E111" s="94" t="str">
        <f t="shared" si="42"/>
        <v/>
      </c>
      <c r="F111" s="94" t="str">
        <f t="shared" si="43"/>
        <v/>
      </c>
      <c r="G111" s="94" t="str">
        <f t="shared" si="44"/>
        <v/>
      </c>
      <c r="H111" s="94">
        <f t="shared" si="45"/>
        <v>0</v>
      </c>
      <c r="I111" s="94" t="str">
        <f t="shared" si="46"/>
        <v/>
      </c>
      <c r="J111" s="94" t="str">
        <f t="shared" si="47"/>
        <v/>
      </c>
      <c r="K111" s="94" t="str">
        <f t="shared" si="48"/>
        <v/>
      </c>
      <c r="L111" s="94" t="str">
        <f t="shared" si="49"/>
        <v/>
      </c>
      <c r="M111" s="94" t="str">
        <f t="shared" si="50"/>
        <v/>
      </c>
      <c r="N111" s="94" t="str">
        <f t="shared" si="51"/>
        <v/>
      </c>
      <c r="O111" s="94" t="str">
        <f t="shared" si="52"/>
        <v/>
      </c>
      <c r="P111" s="94" t="str">
        <f t="shared" si="53"/>
        <v/>
      </c>
      <c r="Q111" s="94" t="str">
        <f t="shared" si="54"/>
        <v/>
      </c>
      <c r="R111" s="94" t="str">
        <f t="shared" si="55"/>
        <v/>
      </c>
      <c r="S111" s="94" t="str">
        <f t="shared" si="56"/>
        <v/>
      </c>
      <c r="T111" s="94" t="str">
        <f t="shared" si="57"/>
        <v/>
      </c>
      <c r="U111" s="94" t="str">
        <f t="shared" si="58"/>
        <v/>
      </c>
      <c r="V111" s="94" t="str">
        <f t="shared" si="59"/>
        <v/>
      </c>
      <c r="W111" s="94" t="str">
        <f t="shared" si="60"/>
        <v/>
      </c>
      <c r="X111" s="94" t="str">
        <f t="shared" si="61"/>
        <v/>
      </c>
      <c r="Y111" s="94" t="str">
        <f t="shared" si="62"/>
        <v/>
      </c>
      <c r="Z111" s="94" t="str">
        <f t="shared" si="63"/>
        <v/>
      </c>
      <c r="AA111" s="94" t="str">
        <f t="shared" si="64"/>
        <v/>
      </c>
      <c r="AB111" s="94" t="str">
        <f t="shared" si="65"/>
        <v/>
      </c>
      <c r="AC111" s="94" t="str">
        <f t="shared" si="66"/>
        <v/>
      </c>
      <c r="AD111" s="92">
        <f t="shared" si="67"/>
        <v>0</v>
      </c>
      <c r="AE111" s="92">
        <f t="shared" si="76"/>
        <v>1</v>
      </c>
      <c r="AF111" s="105">
        <f t="shared" si="77"/>
        <v>0</v>
      </c>
      <c r="AG111" s="92">
        <f t="shared" si="78"/>
        <v>0</v>
      </c>
      <c r="AH111" s="92">
        <f t="shared" si="79"/>
        <v>0</v>
      </c>
    </row>
    <row r="112" spans="1:34" x14ac:dyDescent="0.25">
      <c r="A112" s="92">
        <f t="shared" si="40"/>
        <v>110</v>
      </c>
      <c r="B112" s="49">
        <v>7453</v>
      </c>
      <c r="C112" s="115" t="s">
        <v>428</v>
      </c>
      <c r="D112" s="94" t="str">
        <f t="shared" si="41"/>
        <v/>
      </c>
      <c r="E112" s="94" t="str">
        <f t="shared" si="42"/>
        <v/>
      </c>
      <c r="F112" s="94" t="str">
        <f t="shared" si="43"/>
        <v/>
      </c>
      <c r="G112" s="94" t="str">
        <f t="shared" si="44"/>
        <v/>
      </c>
      <c r="H112" s="94" t="str">
        <f t="shared" si="45"/>
        <v/>
      </c>
      <c r="I112" s="94" t="str">
        <f t="shared" si="46"/>
        <v/>
      </c>
      <c r="J112" s="94" t="str">
        <f t="shared" si="47"/>
        <v/>
      </c>
      <c r="K112" s="94" t="str">
        <f t="shared" si="48"/>
        <v/>
      </c>
      <c r="L112" s="94" t="str">
        <f t="shared" si="49"/>
        <v/>
      </c>
      <c r="M112" s="94" t="str">
        <f t="shared" si="50"/>
        <v/>
      </c>
      <c r="N112" s="94" t="str">
        <f t="shared" si="51"/>
        <v/>
      </c>
      <c r="O112" s="94" t="str">
        <f t="shared" si="52"/>
        <v/>
      </c>
      <c r="P112" s="94" t="str">
        <f t="shared" si="53"/>
        <v/>
      </c>
      <c r="Q112" s="94" t="str">
        <f t="shared" si="54"/>
        <v/>
      </c>
      <c r="R112" s="94" t="str">
        <f t="shared" si="55"/>
        <v/>
      </c>
      <c r="S112" s="94" t="str">
        <f t="shared" si="56"/>
        <v/>
      </c>
      <c r="T112" s="94" t="str">
        <f t="shared" si="57"/>
        <v/>
      </c>
      <c r="U112" s="94" t="str">
        <f t="shared" si="58"/>
        <v/>
      </c>
      <c r="V112" s="94" t="str">
        <f t="shared" si="59"/>
        <v/>
      </c>
      <c r="W112" s="94" t="str">
        <f t="shared" si="60"/>
        <v/>
      </c>
      <c r="X112" s="94">
        <f t="shared" si="61"/>
        <v>0</v>
      </c>
      <c r="Y112" s="94" t="str">
        <f t="shared" si="62"/>
        <v/>
      </c>
      <c r="Z112" s="94" t="str">
        <f t="shared" si="63"/>
        <v/>
      </c>
      <c r="AA112" s="94" t="str">
        <f t="shared" si="64"/>
        <v/>
      </c>
      <c r="AB112" s="94" t="str">
        <f t="shared" si="65"/>
        <v/>
      </c>
      <c r="AC112" s="94" t="str">
        <f t="shared" si="66"/>
        <v/>
      </c>
      <c r="AD112" s="92">
        <f t="shared" si="67"/>
        <v>0</v>
      </c>
      <c r="AE112" s="92">
        <f t="shared" si="76"/>
        <v>1</v>
      </c>
      <c r="AF112" s="105">
        <f t="shared" si="77"/>
        <v>0</v>
      </c>
      <c r="AG112" s="92">
        <f t="shared" si="78"/>
        <v>0</v>
      </c>
      <c r="AH112" s="92">
        <f t="shared" si="79"/>
        <v>0</v>
      </c>
    </row>
    <row r="113" spans="1:34" x14ac:dyDescent="0.25">
      <c r="A113" s="92">
        <f t="shared" si="40"/>
        <v>110</v>
      </c>
      <c r="B113" s="49">
        <v>3288</v>
      </c>
      <c r="C113" s="115" t="s">
        <v>436</v>
      </c>
      <c r="D113" s="94" t="str">
        <f t="shared" si="41"/>
        <v/>
      </c>
      <c r="E113" s="94" t="str">
        <f t="shared" si="42"/>
        <v/>
      </c>
      <c r="F113" s="94" t="str">
        <f t="shared" si="43"/>
        <v/>
      </c>
      <c r="G113" s="94" t="str">
        <f t="shared" si="44"/>
        <v/>
      </c>
      <c r="H113" s="94" t="str">
        <f t="shared" si="45"/>
        <v/>
      </c>
      <c r="I113" s="94" t="str">
        <f t="shared" si="46"/>
        <v/>
      </c>
      <c r="J113" s="94">
        <f t="shared" si="47"/>
        <v>0</v>
      </c>
      <c r="K113" s="94" t="str">
        <f t="shared" si="48"/>
        <v/>
      </c>
      <c r="L113" s="94" t="str">
        <f t="shared" si="49"/>
        <v/>
      </c>
      <c r="M113" s="94" t="str">
        <f t="shared" si="50"/>
        <v/>
      </c>
      <c r="N113" s="94" t="str">
        <f t="shared" si="51"/>
        <v/>
      </c>
      <c r="O113" s="94" t="str">
        <f t="shared" si="52"/>
        <v/>
      </c>
      <c r="P113" s="94" t="str">
        <f t="shared" si="53"/>
        <v/>
      </c>
      <c r="Q113" s="94" t="str">
        <f t="shared" si="54"/>
        <v/>
      </c>
      <c r="R113" s="94" t="str">
        <f t="shared" si="55"/>
        <v/>
      </c>
      <c r="S113" s="94" t="str">
        <f t="shared" si="56"/>
        <v/>
      </c>
      <c r="T113" s="94" t="str">
        <f t="shared" si="57"/>
        <v/>
      </c>
      <c r="U113" s="94" t="str">
        <f t="shared" si="58"/>
        <v/>
      </c>
      <c r="V113" s="94" t="str">
        <f t="shared" si="59"/>
        <v/>
      </c>
      <c r="W113" s="94" t="str">
        <f t="shared" si="60"/>
        <v/>
      </c>
      <c r="X113" s="94" t="str">
        <f t="shared" si="61"/>
        <v/>
      </c>
      <c r="Y113" s="94" t="str">
        <f t="shared" si="62"/>
        <v/>
      </c>
      <c r="Z113" s="94" t="str">
        <f t="shared" si="63"/>
        <v/>
      </c>
      <c r="AA113" s="94" t="str">
        <f t="shared" si="64"/>
        <v/>
      </c>
      <c r="AB113" s="94" t="str">
        <f t="shared" si="65"/>
        <v/>
      </c>
      <c r="AC113" s="94" t="str">
        <f t="shared" si="66"/>
        <v/>
      </c>
      <c r="AD113" s="92">
        <f t="shared" si="67"/>
        <v>0</v>
      </c>
      <c r="AE113" s="92">
        <f t="shared" si="76"/>
        <v>1</v>
      </c>
      <c r="AF113" s="105">
        <f t="shared" si="77"/>
        <v>0</v>
      </c>
      <c r="AG113" s="92">
        <f t="shared" si="78"/>
        <v>0</v>
      </c>
      <c r="AH113" s="92">
        <f t="shared" si="79"/>
        <v>0</v>
      </c>
    </row>
    <row r="114" spans="1:34" x14ac:dyDescent="0.25">
      <c r="A114" s="92">
        <f t="shared" si="40"/>
        <v>110</v>
      </c>
      <c r="B114" s="49">
        <v>5013</v>
      </c>
      <c r="C114" s="115" t="s">
        <v>461</v>
      </c>
      <c r="D114" s="94" t="str">
        <f t="shared" si="41"/>
        <v/>
      </c>
      <c r="E114" s="94" t="str">
        <f t="shared" si="42"/>
        <v/>
      </c>
      <c r="F114" s="94" t="str">
        <f t="shared" si="43"/>
        <v/>
      </c>
      <c r="G114" s="94" t="str">
        <f t="shared" si="44"/>
        <v/>
      </c>
      <c r="H114" s="94" t="str">
        <f t="shared" si="45"/>
        <v/>
      </c>
      <c r="I114" s="94" t="str">
        <f t="shared" si="46"/>
        <v/>
      </c>
      <c r="J114" s="94">
        <f t="shared" si="47"/>
        <v>0</v>
      </c>
      <c r="K114" s="94" t="str">
        <f t="shared" si="48"/>
        <v/>
      </c>
      <c r="L114" s="94" t="str">
        <f t="shared" si="49"/>
        <v/>
      </c>
      <c r="M114" s="94" t="str">
        <f t="shared" si="50"/>
        <v/>
      </c>
      <c r="N114" s="94" t="str">
        <f t="shared" si="51"/>
        <v/>
      </c>
      <c r="O114" s="94" t="str">
        <f t="shared" si="52"/>
        <v/>
      </c>
      <c r="P114" s="94" t="str">
        <f t="shared" si="53"/>
        <v/>
      </c>
      <c r="Q114" s="94" t="str">
        <f t="shared" si="54"/>
        <v/>
      </c>
      <c r="R114" s="94" t="str">
        <f t="shared" si="55"/>
        <v/>
      </c>
      <c r="S114" s="94" t="str">
        <f t="shared" si="56"/>
        <v/>
      </c>
      <c r="T114" s="94" t="str">
        <f t="shared" si="57"/>
        <v/>
      </c>
      <c r="U114" s="94" t="str">
        <f t="shared" si="58"/>
        <v/>
      </c>
      <c r="V114" s="94" t="str">
        <f t="shared" si="59"/>
        <v/>
      </c>
      <c r="W114" s="94" t="str">
        <f t="shared" si="60"/>
        <v/>
      </c>
      <c r="X114" s="94" t="str">
        <f t="shared" si="61"/>
        <v/>
      </c>
      <c r="Y114" s="94" t="str">
        <f t="shared" si="62"/>
        <v/>
      </c>
      <c r="Z114" s="94" t="str">
        <f t="shared" si="63"/>
        <v/>
      </c>
      <c r="AA114" s="94" t="str">
        <f t="shared" si="64"/>
        <v/>
      </c>
      <c r="AB114" s="94" t="str">
        <f t="shared" si="65"/>
        <v/>
      </c>
      <c r="AC114" s="94" t="str">
        <f t="shared" si="66"/>
        <v/>
      </c>
      <c r="AD114" s="92">
        <f t="shared" si="67"/>
        <v>0</v>
      </c>
      <c r="AE114" s="92">
        <f t="shared" si="76"/>
        <v>1</v>
      </c>
      <c r="AF114" s="105">
        <f t="shared" si="77"/>
        <v>0</v>
      </c>
      <c r="AG114" s="92">
        <f t="shared" si="78"/>
        <v>0</v>
      </c>
      <c r="AH114" s="92">
        <f t="shared" si="79"/>
        <v>0</v>
      </c>
    </row>
    <row r="115" spans="1:34" x14ac:dyDescent="0.25">
      <c r="A115" s="92">
        <f t="shared" si="40"/>
        <v>110</v>
      </c>
      <c r="B115" s="49">
        <v>2753</v>
      </c>
      <c r="C115" s="115" t="s">
        <v>558</v>
      </c>
      <c r="D115" s="94" t="str">
        <f t="shared" si="41"/>
        <v/>
      </c>
      <c r="E115" s="94" t="str">
        <f t="shared" si="42"/>
        <v/>
      </c>
      <c r="F115" s="94" t="str">
        <f t="shared" si="43"/>
        <v/>
      </c>
      <c r="G115" s="94" t="str">
        <f t="shared" si="44"/>
        <v/>
      </c>
      <c r="H115" s="94" t="str">
        <f t="shared" si="45"/>
        <v/>
      </c>
      <c r="I115" s="94" t="str">
        <f t="shared" si="46"/>
        <v/>
      </c>
      <c r="J115" s="94" t="str">
        <f t="shared" si="47"/>
        <v/>
      </c>
      <c r="K115" s="94" t="str">
        <f t="shared" si="48"/>
        <v/>
      </c>
      <c r="L115" s="94" t="str">
        <f t="shared" si="49"/>
        <v/>
      </c>
      <c r="M115" s="94" t="str">
        <f t="shared" si="50"/>
        <v/>
      </c>
      <c r="N115" s="94" t="str">
        <f t="shared" si="51"/>
        <v/>
      </c>
      <c r="O115" s="94" t="str">
        <f t="shared" si="52"/>
        <v/>
      </c>
      <c r="P115" s="94" t="str">
        <f t="shared" si="53"/>
        <v/>
      </c>
      <c r="Q115" s="94" t="str">
        <f t="shared" si="54"/>
        <v/>
      </c>
      <c r="R115" s="94" t="str">
        <f t="shared" si="55"/>
        <v/>
      </c>
      <c r="S115" s="94" t="str">
        <f t="shared" si="56"/>
        <v/>
      </c>
      <c r="T115" s="94" t="str">
        <f t="shared" si="57"/>
        <v/>
      </c>
      <c r="U115" s="94" t="str">
        <f t="shared" si="58"/>
        <v/>
      </c>
      <c r="V115" s="94" t="str">
        <f t="shared" si="59"/>
        <v/>
      </c>
      <c r="W115" s="94">
        <f t="shared" si="60"/>
        <v>0</v>
      </c>
      <c r="X115" s="94" t="str">
        <f t="shared" si="61"/>
        <v/>
      </c>
      <c r="Y115" s="94" t="str">
        <f t="shared" si="62"/>
        <v/>
      </c>
      <c r="Z115" s="94" t="str">
        <f t="shared" si="63"/>
        <v/>
      </c>
      <c r="AA115" s="94" t="str">
        <f t="shared" si="64"/>
        <v/>
      </c>
      <c r="AB115" s="94" t="str">
        <f t="shared" si="65"/>
        <v/>
      </c>
      <c r="AC115" s="94" t="str">
        <f t="shared" si="66"/>
        <v/>
      </c>
      <c r="AD115" s="92">
        <f t="shared" si="67"/>
        <v>0</v>
      </c>
      <c r="AE115" s="92">
        <f t="shared" si="76"/>
        <v>1</v>
      </c>
      <c r="AF115" s="105">
        <f t="shared" si="77"/>
        <v>0</v>
      </c>
      <c r="AG115" s="92">
        <f t="shared" si="78"/>
        <v>0</v>
      </c>
      <c r="AH115" s="92">
        <f t="shared" si="79"/>
        <v>0</v>
      </c>
    </row>
    <row r="116" spans="1:34" x14ac:dyDescent="0.25">
      <c r="A116" s="92">
        <f t="shared" si="40"/>
        <v>110</v>
      </c>
      <c r="B116" s="49">
        <v>7247</v>
      </c>
      <c r="C116" s="115" t="s">
        <v>665</v>
      </c>
      <c r="D116" s="94" t="str">
        <f t="shared" si="41"/>
        <v/>
      </c>
      <c r="E116" s="94" t="str">
        <f t="shared" si="42"/>
        <v/>
      </c>
      <c r="F116" s="94" t="str">
        <f t="shared" si="43"/>
        <v/>
      </c>
      <c r="G116" s="94" t="str">
        <f t="shared" si="44"/>
        <v/>
      </c>
      <c r="H116" s="94" t="str">
        <f t="shared" si="45"/>
        <v/>
      </c>
      <c r="I116" s="94" t="str">
        <f t="shared" si="46"/>
        <v/>
      </c>
      <c r="J116" s="94" t="str">
        <f t="shared" si="47"/>
        <v/>
      </c>
      <c r="K116" s="94" t="str">
        <f t="shared" si="48"/>
        <v/>
      </c>
      <c r="L116" s="94" t="str">
        <f t="shared" si="49"/>
        <v/>
      </c>
      <c r="M116" s="94" t="str">
        <f t="shared" si="50"/>
        <v/>
      </c>
      <c r="N116" s="94" t="str">
        <f t="shared" si="51"/>
        <v/>
      </c>
      <c r="O116" s="94" t="str">
        <f t="shared" si="52"/>
        <v/>
      </c>
      <c r="P116" s="94" t="str">
        <f t="shared" si="53"/>
        <v/>
      </c>
      <c r="Q116" s="94" t="str">
        <f t="shared" si="54"/>
        <v/>
      </c>
      <c r="R116" s="94" t="str">
        <f t="shared" si="55"/>
        <v/>
      </c>
      <c r="S116" s="94" t="str">
        <f t="shared" si="56"/>
        <v/>
      </c>
      <c r="T116" s="94" t="str">
        <f t="shared" si="57"/>
        <v/>
      </c>
      <c r="U116" s="94" t="str">
        <f t="shared" si="58"/>
        <v/>
      </c>
      <c r="V116" s="94" t="str">
        <f t="shared" si="59"/>
        <v/>
      </c>
      <c r="W116" s="94" t="str">
        <f t="shared" si="60"/>
        <v/>
      </c>
      <c r="X116" s="94" t="str">
        <f t="shared" si="61"/>
        <v/>
      </c>
      <c r="Y116" s="94">
        <f t="shared" si="62"/>
        <v>0</v>
      </c>
      <c r="Z116" s="94" t="str">
        <f t="shared" si="63"/>
        <v/>
      </c>
      <c r="AA116" s="94" t="str">
        <f t="shared" si="64"/>
        <v/>
      </c>
      <c r="AB116" s="94" t="str">
        <f t="shared" si="65"/>
        <v/>
      </c>
      <c r="AC116" s="94" t="str">
        <f t="shared" si="66"/>
        <v/>
      </c>
      <c r="AD116" s="92">
        <f t="shared" si="67"/>
        <v>0</v>
      </c>
      <c r="AE116" s="92">
        <f t="shared" si="76"/>
        <v>1</v>
      </c>
      <c r="AF116" s="105">
        <f t="shared" si="77"/>
        <v>0</v>
      </c>
      <c r="AG116" s="92">
        <f t="shared" si="78"/>
        <v>0</v>
      </c>
      <c r="AH116" s="92">
        <f t="shared" si="79"/>
        <v>0</v>
      </c>
    </row>
    <row r="117" spans="1:34" x14ac:dyDescent="0.25">
      <c r="A117" s="92">
        <f t="shared" si="40"/>
        <v>110</v>
      </c>
      <c r="B117" s="49">
        <v>1311</v>
      </c>
      <c r="C117" s="115" t="s">
        <v>716</v>
      </c>
      <c r="D117" s="94" t="str">
        <f t="shared" si="41"/>
        <v/>
      </c>
      <c r="E117" s="94" t="str">
        <f t="shared" si="42"/>
        <v/>
      </c>
      <c r="F117" s="94" t="str">
        <f t="shared" si="43"/>
        <v/>
      </c>
      <c r="G117" s="94" t="str">
        <f t="shared" si="44"/>
        <v/>
      </c>
      <c r="H117" s="94" t="str">
        <f t="shared" si="45"/>
        <v/>
      </c>
      <c r="I117" s="94">
        <f t="shared" si="46"/>
        <v>0</v>
      </c>
      <c r="J117" s="94" t="str">
        <f t="shared" si="47"/>
        <v/>
      </c>
      <c r="K117" s="94" t="str">
        <f t="shared" si="48"/>
        <v/>
      </c>
      <c r="L117" s="94" t="str">
        <f t="shared" si="49"/>
        <v/>
      </c>
      <c r="M117" s="94" t="str">
        <f t="shared" si="50"/>
        <v/>
      </c>
      <c r="N117" s="94" t="str">
        <f t="shared" si="51"/>
        <v/>
      </c>
      <c r="O117" s="94" t="str">
        <f t="shared" si="52"/>
        <v/>
      </c>
      <c r="P117" s="94" t="str">
        <f t="shared" si="53"/>
        <v/>
      </c>
      <c r="Q117" s="94" t="str">
        <f t="shared" si="54"/>
        <v/>
      </c>
      <c r="R117" s="94" t="str">
        <f t="shared" si="55"/>
        <v/>
      </c>
      <c r="S117" s="94" t="str">
        <f t="shared" si="56"/>
        <v/>
      </c>
      <c r="T117" s="94" t="str">
        <f t="shared" si="57"/>
        <v/>
      </c>
      <c r="U117" s="94" t="str">
        <f t="shared" si="58"/>
        <v/>
      </c>
      <c r="V117" s="94" t="str">
        <f t="shared" si="59"/>
        <v/>
      </c>
      <c r="W117" s="94" t="str">
        <f t="shared" si="60"/>
        <v/>
      </c>
      <c r="X117" s="94" t="str">
        <f t="shared" si="61"/>
        <v/>
      </c>
      <c r="Y117" s="94" t="str">
        <f t="shared" si="62"/>
        <v/>
      </c>
      <c r="Z117" s="94" t="str">
        <f t="shared" si="63"/>
        <v/>
      </c>
      <c r="AA117" s="94" t="str">
        <f t="shared" si="64"/>
        <v/>
      </c>
      <c r="AB117" s="94" t="str">
        <f t="shared" si="65"/>
        <v/>
      </c>
      <c r="AC117" s="94" t="str">
        <f t="shared" si="66"/>
        <v/>
      </c>
      <c r="AD117" s="92">
        <f t="shared" si="67"/>
        <v>0</v>
      </c>
      <c r="AE117" s="92">
        <f t="shared" si="76"/>
        <v>1</v>
      </c>
      <c r="AF117" s="105">
        <f t="shared" si="77"/>
        <v>0</v>
      </c>
      <c r="AG117" s="92">
        <f t="shared" si="78"/>
        <v>0</v>
      </c>
      <c r="AH117" s="92">
        <f t="shared" si="79"/>
        <v>0</v>
      </c>
    </row>
    <row r="118" spans="1:34" x14ac:dyDescent="0.25">
      <c r="A118" s="92">
        <f t="shared" si="40"/>
        <v>110</v>
      </c>
      <c r="B118" s="49">
        <v>2652</v>
      </c>
      <c r="C118" s="115" t="s">
        <v>282</v>
      </c>
      <c r="D118" s="94" t="str">
        <f t="shared" si="41"/>
        <v/>
      </c>
      <c r="E118" s="94" t="str">
        <f t="shared" si="42"/>
        <v/>
      </c>
      <c r="F118" s="94">
        <f t="shared" si="43"/>
        <v>0</v>
      </c>
      <c r="G118" s="94" t="str">
        <f t="shared" si="44"/>
        <v/>
      </c>
      <c r="H118" s="94" t="str">
        <f t="shared" si="45"/>
        <v/>
      </c>
      <c r="I118" s="94" t="str">
        <f t="shared" si="46"/>
        <v/>
      </c>
      <c r="J118" s="94">
        <f t="shared" si="47"/>
        <v>0</v>
      </c>
      <c r="K118" s="94" t="str">
        <f t="shared" si="48"/>
        <v/>
      </c>
      <c r="L118" s="94" t="str">
        <f t="shared" si="49"/>
        <v/>
      </c>
      <c r="M118" s="94" t="str">
        <f t="shared" si="50"/>
        <v/>
      </c>
      <c r="N118" s="94" t="str">
        <f t="shared" si="51"/>
        <v/>
      </c>
      <c r="O118" s="94" t="str">
        <f t="shared" si="52"/>
        <v/>
      </c>
      <c r="P118" s="94" t="str">
        <f t="shared" si="53"/>
        <v/>
      </c>
      <c r="Q118" s="94" t="str">
        <f t="shared" si="54"/>
        <v/>
      </c>
      <c r="R118" s="94" t="str">
        <f t="shared" si="55"/>
        <v/>
      </c>
      <c r="S118" s="94" t="str">
        <f t="shared" si="56"/>
        <v/>
      </c>
      <c r="T118" s="94" t="str">
        <f t="shared" si="57"/>
        <v/>
      </c>
      <c r="U118" s="94" t="str">
        <f t="shared" si="58"/>
        <v/>
      </c>
      <c r="V118" s="94" t="str">
        <f t="shared" si="59"/>
        <v/>
      </c>
      <c r="W118" s="94" t="str">
        <f t="shared" si="60"/>
        <v/>
      </c>
      <c r="X118" s="94" t="str">
        <f t="shared" si="61"/>
        <v/>
      </c>
      <c r="Y118" s="94" t="str">
        <f t="shared" si="62"/>
        <v/>
      </c>
      <c r="Z118" s="94" t="str">
        <f t="shared" si="63"/>
        <v/>
      </c>
      <c r="AA118" s="94" t="str">
        <f t="shared" si="64"/>
        <v/>
      </c>
      <c r="AB118" s="94" t="str">
        <f t="shared" si="65"/>
        <v/>
      </c>
      <c r="AC118" s="94" t="str">
        <f t="shared" si="66"/>
        <v/>
      </c>
      <c r="AD118" s="92">
        <f t="shared" si="67"/>
        <v>0</v>
      </c>
      <c r="AE118" s="92">
        <f t="shared" si="76"/>
        <v>2</v>
      </c>
      <c r="AF118" s="105">
        <f t="shared" si="77"/>
        <v>0</v>
      </c>
      <c r="AG118" s="92">
        <f t="shared" si="78"/>
        <v>0</v>
      </c>
      <c r="AH118" s="92">
        <f t="shared" si="79"/>
        <v>0</v>
      </c>
    </row>
    <row r="119" spans="1:34" x14ac:dyDescent="0.25">
      <c r="A119" s="92">
        <f t="shared" si="40"/>
        <v>110</v>
      </c>
      <c r="B119" s="49">
        <v>4860</v>
      </c>
      <c r="C119" s="115" t="s">
        <v>316</v>
      </c>
      <c r="D119" s="94" t="str">
        <f t="shared" si="41"/>
        <v/>
      </c>
      <c r="E119" s="94" t="str">
        <f t="shared" si="42"/>
        <v/>
      </c>
      <c r="F119" s="94" t="str">
        <f t="shared" si="43"/>
        <v/>
      </c>
      <c r="G119" s="94">
        <f t="shared" si="44"/>
        <v>0</v>
      </c>
      <c r="H119" s="94" t="str">
        <f t="shared" si="45"/>
        <v/>
      </c>
      <c r="I119" s="94" t="str">
        <f t="shared" si="46"/>
        <v/>
      </c>
      <c r="J119" s="94" t="str">
        <f t="shared" si="47"/>
        <v/>
      </c>
      <c r="K119" s="94" t="str">
        <f t="shared" si="48"/>
        <v/>
      </c>
      <c r="L119" s="94" t="str">
        <f t="shared" si="49"/>
        <v/>
      </c>
      <c r="M119" s="94" t="str">
        <f t="shared" si="50"/>
        <v/>
      </c>
      <c r="N119" s="94" t="str">
        <f t="shared" si="51"/>
        <v/>
      </c>
      <c r="O119" s="94" t="str">
        <f t="shared" si="52"/>
        <v/>
      </c>
      <c r="P119" s="94" t="str">
        <f t="shared" si="53"/>
        <v/>
      </c>
      <c r="Q119" s="94" t="str">
        <f t="shared" si="54"/>
        <v/>
      </c>
      <c r="R119" s="94">
        <f t="shared" si="55"/>
        <v>0</v>
      </c>
      <c r="S119" s="94" t="str">
        <f t="shared" si="56"/>
        <v/>
      </c>
      <c r="T119" s="94" t="str">
        <f t="shared" si="57"/>
        <v/>
      </c>
      <c r="U119" s="94" t="str">
        <f t="shared" si="58"/>
        <v/>
      </c>
      <c r="V119" s="94" t="str">
        <f t="shared" si="59"/>
        <v/>
      </c>
      <c r="W119" s="94" t="str">
        <f t="shared" si="60"/>
        <v/>
      </c>
      <c r="X119" s="94" t="str">
        <f t="shared" si="61"/>
        <v/>
      </c>
      <c r="Y119" s="94" t="str">
        <f t="shared" si="62"/>
        <v/>
      </c>
      <c r="Z119" s="94" t="str">
        <f t="shared" si="63"/>
        <v/>
      </c>
      <c r="AA119" s="94" t="str">
        <f t="shared" si="64"/>
        <v/>
      </c>
      <c r="AB119" s="94" t="str">
        <f t="shared" si="65"/>
        <v/>
      </c>
      <c r="AC119" s="94" t="str">
        <f t="shared" si="66"/>
        <v/>
      </c>
      <c r="AD119" s="92">
        <f t="shared" si="67"/>
        <v>0</v>
      </c>
      <c r="AE119" s="92">
        <f t="shared" si="76"/>
        <v>2</v>
      </c>
      <c r="AF119" s="105">
        <f t="shared" si="77"/>
        <v>0</v>
      </c>
      <c r="AG119" s="92">
        <f t="shared" si="78"/>
        <v>0</v>
      </c>
      <c r="AH119" s="92">
        <f t="shared" si="79"/>
        <v>0</v>
      </c>
    </row>
    <row r="120" spans="1:34" x14ac:dyDescent="0.25">
      <c r="A120" s="92">
        <f t="shared" si="40"/>
        <v>110</v>
      </c>
      <c r="B120" s="49">
        <v>5343</v>
      </c>
      <c r="C120" s="115" t="s">
        <v>330</v>
      </c>
      <c r="D120" s="94" t="str">
        <f t="shared" si="41"/>
        <v/>
      </c>
      <c r="E120" s="94" t="str">
        <f t="shared" si="42"/>
        <v/>
      </c>
      <c r="F120" s="94" t="str">
        <f t="shared" si="43"/>
        <v/>
      </c>
      <c r="G120" s="94" t="str">
        <f t="shared" si="44"/>
        <v/>
      </c>
      <c r="H120" s="94">
        <f t="shared" si="45"/>
        <v>0</v>
      </c>
      <c r="I120" s="94" t="str">
        <f t="shared" si="46"/>
        <v/>
      </c>
      <c r="J120" s="94">
        <f t="shared" si="47"/>
        <v>0</v>
      </c>
      <c r="K120" s="94" t="str">
        <f t="shared" si="48"/>
        <v/>
      </c>
      <c r="L120" s="94" t="str">
        <f t="shared" si="49"/>
        <v/>
      </c>
      <c r="M120" s="94" t="str">
        <f t="shared" si="50"/>
        <v/>
      </c>
      <c r="N120" s="94" t="str">
        <f t="shared" si="51"/>
        <v/>
      </c>
      <c r="O120" s="94" t="str">
        <f t="shared" si="52"/>
        <v/>
      </c>
      <c r="P120" s="94" t="str">
        <f t="shared" si="53"/>
        <v/>
      </c>
      <c r="Q120" s="94" t="str">
        <f t="shared" si="54"/>
        <v/>
      </c>
      <c r="R120" s="94" t="str">
        <f t="shared" si="55"/>
        <v/>
      </c>
      <c r="S120" s="94" t="str">
        <f t="shared" si="56"/>
        <v/>
      </c>
      <c r="T120" s="94" t="str">
        <f t="shared" si="57"/>
        <v/>
      </c>
      <c r="U120" s="94" t="str">
        <f t="shared" si="58"/>
        <v/>
      </c>
      <c r="V120" s="94" t="str">
        <f t="shared" si="59"/>
        <v/>
      </c>
      <c r="W120" s="94" t="str">
        <f t="shared" si="60"/>
        <v/>
      </c>
      <c r="X120" s="94" t="str">
        <f t="shared" si="61"/>
        <v/>
      </c>
      <c r="Y120" s="94" t="str">
        <f t="shared" si="62"/>
        <v/>
      </c>
      <c r="Z120" s="94" t="str">
        <f t="shared" si="63"/>
        <v/>
      </c>
      <c r="AA120" s="94" t="str">
        <f t="shared" si="64"/>
        <v/>
      </c>
      <c r="AB120" s="94" t="str">
        <f t="shared" si="65"/>
        <v/>
      </c>
      <c r="AC120" s="94" t="str">
        <f t="shared" si="66"/>
        <v/>
      </c>
      <c r="AD120" s="92">
        <f t="shared" si="67"/>
        <v>0</v>
      </c>
      <c r="AE120" s="92">
        <f t="shared" si="76"/>
        <v>2</v>
      </c>
      <c r="AF120" s="105">
        <f t="shared" si="77"/>
        <v>0</v>
      </c>
      <c r="AG120" s="92">
        <f t="shared" si="78"/>
        <v>0</v>
      </c>
      <c r="AH120" s="92">
        <f t="shared" si="79"/>
        <v>0</v>
      </c>
    </row>
    <row r="121" spans="1:34" x14ac:dyDescent="0.25">
      <c r="A121" s="92">
        <f t="shared" si="40"/>
        <v>110</v>
      </c>
      <c r="B121" s="49">
        <v>7119</v>
      </c>
      <c r="C121" s="115" t="s">
        <v>439</v>
      </c>
      <c r="D121" s="94" t="str">
        <f t="shared" si="41"/>
        <v/>
      </c>
      <c r="E121" s="94" t="str">
        <f t="shared" si="42"/>
        <v/>
      </c>
      <c r="F121" s="94" t="str">
        <f t="shared" si="43"/>
        <v/>
      </c>
      <c r="G121" s="94" t="str">
        <f t="shared" si="44"/>
        <v/>
      </c>
      <c r="H121" s="94">
        <f t="shared" si="45"/>
        <v>0</v>
      </c>
      <c r="I121" s="94" t="str">
        <f t="shared" si="46"/>
        <v/>
      </c>
      <c r="J121" s="94" t="str">
        <f t="shared" si="47"/>
        <v/>
      </c>
      <c r="K121" s="94" t="str">
        <f t="shared" si="48"/>
        <v/>
      </c>
      <c r="L121" s="94" t="str">
        <f t="shared" si="49"/>
        <v/>
      </c>
      <c r="M121" s="94" t="str">
        <f t="shared" si="50"/>
        <v/>
      </c>
      <c r="N121" s="94" t="str">
        <f t="shared" si="51"/>
        <v/>
      </c>
      <c r="O121" s="94" t="str">
        <f t="shared" si="52"/>
        <v/>
      </c>
      <c r="P121" s="94" t="str">
        <f t="shared" si="53"/>
        <v/>
      </c>
      <c r="Q121" s="94" t="str">
        <f t="shared" si="54"/>
        <v/>
      </c>
      <c r="R121" s="94" t="str">
        <f t="shared" si="55"/>
        <v/>
      </c>
      <c r="S121" s="94" t="str">
        <f t="shared" si="56"/>
        <v/>
      </c>
      <c r="T121" s="94" t="str">
        <f t="shared" si="57"/>
        <v/>
      </c>
      <c r="U121" s="94" t="str">
        <f t="shared" si="58"/>
        <v/>
      </c>
      <c r="V121" s="94" t="str">
        <f t="shared" si="59"/>
        <v/>
      </c>
      <c r="W121" s="94" t="str">
        <f t="shared" si="60"/>
        <v/>
      </c>
      <c r="X121" s="94">
        <f t="shared" si="61"/>
        <v>0</v>
      </c>
      <c r="Y121" s="94" t="str">
        <f t="shared" si="62"/>
        <v/>
      </c>
      <c r="Z121" s="94" t="str">
        <f t="shared" si="63"/>
        <v/>
      </c>
      <c r="AA121" s="94" t="str">
        <f t="shared" si="64"/>
        <v/>
      </c>
      <c r="AB121" s="94" t="str">
        <f t="shared" si="65"/>
        <v/>
      </c>
      <c r="AC121" s="94" t="str">
        <f t="shared" si="66"/>
        <v/>
      </c>
      <c r="AD121" s="92">
        <f t="shared" si="67"/>
        <v>0</v>
      </c>
      <c r="AE121" s="92">
        <f t="shared" si="76"/>
        <v>2</v>
      </c>
      <c r="AF121" s="105">
        <f t="shared" si="77"/>
        <v>0</v>
      </c>
      <c r="AG121" s="92">
        <f t="shared" si="78"/>
        <v>0</v>
      </c>
      <c r="AH121" s="92">
        <f t="shared" si="79"/>
        <v>0</v>
      </c>
    </row>
    <row r="122" spans="1:34" x14ac:dyDescent="0.25">
      <c r="A122" s="92">
        <f t="shared" si="40"/>
        <v>110</v>
      </c>
      <c r="B122" s="49">
        <v>8378</v>
      </c>
      <c r="C122" s="115" t="s">
        <v>508</v>
      </c>
      <c r="D122" s="94" t="str">
        <f t="shared" si="41"/>
        <v/>
      </c>
      <c r="E122" s="94">
        <f t="shared" si="42"/>
        <v>0</v>
      </c>
      <c r="F122" s="94" t="str">
        <f t="shared" si="43"/>
        <v/>
      </c>
      <c r="G122" s="94" t="str">
        <f t="shared" si="44"/>
        <v/>
      </c>
      <c r="H122" s="94">
        <f t="shared" si="45"/>
        <v>0</v>
      </c>
      <c r="I122" s="94" t="str">
        <f t="shared" si="46"/>
        <v/>
      </c>
      <c r="J122" s="94" t="str">
        <f t="shared" si="47"/>
        <v/>
      </c>
      <c r="K122" s="94" t="str">
        <f t="shared" si="48"/>
        <v/>
      </c>
      <c r="L122" s="94" t="str">
        <f t="shared" si="49"/>
        <v/>
      </c>
      <c r="M122" s="94" t="str">
        <f t="shared" si="50"/>
        <v/>
      </c>
      <c r="N122" s="94" t="str">
        <f t="shared" si="51"/>
        <v/>
      </c>
      <c r="O122" s="94" t="str">
        <f t="shared" si="52"/>
        <v/>
      </c>
      <c r="P122" s="94" t="str">
        <f t="shared" si="53"/>
        <v/>
      </c>
      <c r="Q122" s="94" t="str">
        <f t="shared" si="54"/>
        <v/>
      </c>
      <c r="R122" s="94" t="str">
        <f t="shared" si="55"/>
        <v/>
      </c>
      <c r="S122" s="94" t="str">
        <f t="shared" si="56"/>
        <v/>
      </c>
      <c r="T122" s="94" t="str">
        <f t="shared" si="57"/>
        <v/>
      </c>
      <c r="U122" s="94" t="str">
        <f t="shared" si="58"/>
        <v/>
      </c>
      <c r="V122" s="94" t="str">
        <f t="shared" si="59"/>
        <v/>
      </c>
      <c r="W122" s="94" t="str">
        <f t="shared" si="60"/>
        <v/>
      </c>
      <c r="X122" s="94" t="str">
        <f t="shared" si="61"/>
        <v/>
      </c>
      <c r="Y122" s="94" t="str">
        <f t="shared" si="62"/>
        <v/>
      </c>
      <c r="Z122" s="94" t="str">
        <f t="shared" si="63"/>
        <v/>
      </c>
      <c r="AA122" s="94" t="str">
        <f t="shared" si="64"/>
        <v/>
      </c>
      <c r="AB122" s="94" t="str">
        <f t="shared" si="65"/>
        <v/>
      </c>
      <c r="AC122" s="94" t="str">
        <f t="shared" si="66"/>
        <v/>
      </c>
      <c r="AD122" s="92">
        <f t="shared" si="67"/>
        <v>0</v>
      </c>
      <c r="AE122" s="92">
        <f t="shared" si="76"/>
        <v>2</v>
      </c>
      <c r="AF122" s="105">
        <f t="shared" si="77"/>
        <v>0</v>
      </c>
      <c r="AG122" s="92">
        <f t="shared" si="78"/>
        <v>0</v>
      </c>
      <c r="AH122" s="92">
        <f t="shared" si="79"/>
        <v>0</v>
      </c>
    </row>
    <row r="123" spans="1:34" x14ac:dyDescent="0.25">
      <c r="A123" s="92">
        <f t="shared" si="40"/>
        <v>110</v>
      </c>
      <c r="B123" s="49">
        <v>8059</v>
      </c>
      <c r="C123" s="115" t="s">
        <v>690</v>
      </c>
      <c r="D123" s="94" t="str">
        <f t="shared" si="41"/>
        <v/>
      </c>
      <c r="E123" s="94">
        <f t="shared" si="42"/>
        <v>0</v>
      </c>
      <c r="F123" s="94" t="str">
        <f t="shared" si="43"/>
        <v/>
      </c>
      <c r="G123" s="94" t="str">
        <f t="shared" si="44"/>
        <v/>
      </c>
      <c r="H123" s="94" t="str">
        <f t="shared" si="45"/>
        <v/>
      </c>
      <c r="I123" s="94" t="str">
        <f t="shared" si="46"/>
        <v/>
      </c>
      <c r="J123" s="94" t="str">
        <f t="shared" si="47"/>
        <v/>
      </c>
      <c r="K123" s="94" t="str">
        <f t="shared" si="48"/>
        <v/>
      </c>
      <c r="L123" s="94" t="str">
        <f t="shared" si="49"/>
        <v/>
      </c>
      <c r="M123" s="94">
        <f t="shared" si="50"/>
        <v>0</v>
      </c>
      <c r="N123" s="94" t="str">
        <f t="shared" si="51"/>
        <v/>
      </c>
      <c r="O123" s="94" t="str">
        <f t="shared" si="52"/>
        <v/>
      </c>
      <c r="P123" s="94" t="str">
        <f t="shared" si="53"/>
        <v/>
      </c>
      <c r="Q123" s="94" t="str">
        <f t="shared" si="54"/>
        <v/>
      </c>
      <c r="R123" s="94" t="str">
        <f t="shared" si="55"/>
        <v/>
      </c>
      <c r="S123" s="94" t="str">
        <f t="shared" si="56"/>
        <v/>
      </c>
      <c r="T123" s="94" t="str">
        <f t="shared" si="57"/>
        <v/>
      </c>
      <c r="U123" s="94" t="str">
        <f t="shared" si="58"/>
        <v/>
      </c>
      <c r="V123" s="94" t="str">
        <f t="shared" si="59"/>
        <v/>
      </c>
      <c r="W123" s="94" t="str">
        <f t="shared" si="60"/>
        <v/>
      </c>
      <c r="X123" s="94" t="str">
        <f t="shared" si="61"/>
        <v/>
      </c>
      <c r="Y123" s="94" t="str">
        <f t="shared" si="62"/>
        <v/>
      </c>
      <c r="Z123" s="94" t="str">
        <f t="shared" si="63"/>
        <v/>
      </c>
      <c r="AA123" s="94" t="str">
        <f t="shared" si="64"/>
        <v/>
      </c>
      <c r="AB123" s="94" t="str">
        <f t="shared" si="65"/>
        <v/>
      </c>
      <c r="AC123" s="94" t="str">
        <f t="shared" si="66"/>
        <v/>
      </c>
      <c r="AD123" s="92">
        <f t="shared" si="67"/>
        <v>0</v>
      </c>
      <c r="AE123" s="92">
        <f t="shared" si="76"/>
        <v>2</v>
      </c>
      <c r="AF123" s="105">
        <f t="shared" si="77"/>
        <v>0</v>
      </c>
      <c r="AG123" s="92">
        <f t="shared" si="78"/>
        <v>0</v>
      </c>
      <c r="AH123" s="92">
        <f t="shared" si="79"/>
        <v>0</v>
      </c>
    </row>
    <row r="124" spans="1:34" x14ac:dyDescent="0.25">
      <c r="A124" s="92">
        <f t="shared" si="40"/>
        <v>110</v>
      </c>
      <c r="B124" s="49">
        <v>6290</v>
      </c>
      <c r="C124" s="115" t="s">
        <v>724</v>
      </c>
      <c r="D124" s="94" t="str">
        <f t="shared" si="41"/>
        <v/>
      </c>
      <c r="E124" s="94" t="str">
        <f t="shared" si="42"/>
        <v/>
      </c>
      <c r="F124" s="94">
        <f t="shared" si="43"/>
        <v>0</v>
      </c>
      <c r="G124" s="94">
        <f t="shared" si="44"/>
        <v>0</v>
      </c>
      <c r="H124" s="94" t="str">
        <f t="shared" si="45"/>
        <v/>
      </c>
      <c r="I124" s="94" t="str">
        <f t="shared" si="46"/>
        <v/>
      </c>
      <c r="J124" s="94" t="str">
        <f t="shared" si="47"/>
        <v/>
      </c>
      <c r="K124" s="94" t="str">
        <f t="shared" si="48"/>
        <v/>
      </c>
      <c r="L124" s="94" t="str">
        <f t="shared" si="49"/>
        <v/>
      </c>
      <c r="M124" s="94" t="str">
        <f t="shared" si="50"/>
        <v/>
      </c>
      <c r="N124" s="94" t="str">
        <f t="shared" si="51"/>
        <v/>
      </c>
      <c r="O124" s="94" t="str">
        <f t="shared" si="52"/>
        <v/>
      </c>
      <c r="P124" s="94" t="str">
        <f t="shared" si="53"/>
        <v/>
      </c>
      <c r="Q124" s="94" t="str">
        <f t="shared" si="54"/>
        <v/>
      </c>
      <c r="R124" s="94" t="str">
        <f t="shared" si="55"/>
        <v/>
      </c>
      <c r="S124" s="94" t="str">
        <f t="shared" si="56"/>
        <v/>
      </c>
      <c r="T124" s="94" t="str">
        <f t="shared" si="57"/>
        <v/>
      </c>
      <c r="U124" s="94" t="str">
        <f t="shared" si="58"/>
        <v/>
      </c>
      <c r="V124" s="94" t="str">
        <f t="shared" si="59"/>
        <v/>
      </c>
      <c r="W124" s="94" t="str">
        <f t="shared" si="60"/>
        <v/>
      </c>
      <c r="X124" s="94" t="str">
        <f t="shared" si="61"/>
        <v/>
      </c>
      <c r="Y124" s="94" t="str">
        <f t="shared" si="62"/>
        <v/>
      </c>
      <c r="Z124" s="94" t="str">
        <f t="shared" si="63"/>
        <v/>
      </c>
      <c r="AA124" s="94" t="str">
        <f t="shared" si="64"/>
        <v/>
      </c>
      <c r="AB124" s="94" t="str">
        <f t="shared" si="65"/>
        <v/>
      </c>
      <c r="AC124" s="94" t="str">
        <f t="shared" si="66"/>
        <v/>
      </c>
      <c r="AD124" s="92">
        <f t="shared" si="67"/>
        <v>0</v>
      </c>
      <c r="AE124" s="92">
        <f t="shared" si="76"/>
        <v>2</v>
      </c>
      <c r="AF124" s="105">
        <f t="shared" si="77"/>
        <v>0</v>
      </c>
      <c r="AG124" s="92">
        <f t="shared" si="78"/>
        <v>0</v>
      </c>
      <c r="AH124" s="92">
        <f t="shared" si="79"/>
        <v>0</v>
      </c>
    </row>
    <row r="125" spans="1:34" x14ac:dyDescent="0.25">
      <c r="A125" s="92">
        <f t="shared" si="40"/>
        <v>110</v>
      </c>
      <c r="B125" s="49">
        <v>6206</v>
      </c>
      <c r="C125" s="115" t="s">
        <v>309</v>
      </c>
      <c r="D125" s="94" t="str">
        <f t="shared" si="41"/>
        <v/>
      </c>
      <c r="E125" s="94" t="str">
        <f t="shared" si="42"/>
        <v/>
      </c>
      <c r="F125" s="94" t="str">
        <f t="shared" si="43"/>
        <v/>
      </c>
      <c r="G125" s="94">
        <f t="shared" si="44"/>
        <v>0</v>
      </c>
      <c r="H125" s="94" t="str">
        <f t="shared" si="45"/>
        <v/>
      </c>
      <c r="I125" s="94" t="str">
        <f t="shared" si="46"/>
        <v/>
      </c>
      <c r="J125" s="94" t="str">
        <f t="shared" si="47"/>
        <v/>
      </c>
      <c r="K125" s="94" t="str">
        <f t="shared" si="48"/>
        <v/>
      </c>
      <c r="L125" s="94" t="str">
        <f t="shared" si="49"/>
        <v/>
      </c>
      <c r="M125" s="94" t="str">
        <f t="shared" si="50"/>
        <v/>
      </c>
      <c r="N125" s="94" t="str">
        <f t="shared" si="51"/>
        <v/>
      </c>
      <c r="O125" s="94">
        <f t="shared" si="52"/>
        <v>0</v>
      </c>
      <c r="P125" s="94" t="str">
        <f t="shared" si="53"/>
        <v/>
      </c>
      <c r="Q125" s="94">
        <f t="shared" si="54"/>
        <v>0</v>
      </c>
      <c r="R125" s="94" t="str">
        <f t="shared" si="55"/>
        <v/>
      </c>
      <c r="S125" s="94" t="str">
        <f t="shared" si="56"/>
        <v/>
      </c>
      <c r="T125" s="94" t="str">
        <f t="shared" si="57"/>
        <v/>
      </c>
      <c r="U125" s="94" t="str">
        <f t="shared" si="58"/>
        <v/>
      </c>
      <c r="V125" s="94" t="str">
        <f t="shared" si="59"/>
        <v/>
      </c>
      <c r="W125" s="94" t="str">
        <f t="shared" si="60"/>
        <v/>
      </c>
      <c r="X125" s="94" t="str">
        <f t="shared" si="61"/>
        <v/>
      </c>
      <c r="Y125" s="94" t="str">
        <f t="shared" si="62"/>
        <v/>
      </c>
      <c r="Z125" s="94" t="str">
        <f t="shared" si="63"/>
        <v/>
      </c>
      <c r="AA125" s="94" t="str">
        <f t="shared" si="64"/>
        <v/>
      </c>
      <c r="AB125" s="94" t="str">
        <f t="shared" si="65"/>
        <v/>
      </c>
      <c r="AC125" s="94" t="str">
        <f t="shared" si="66"/>
        <v/>
      </c>
      <c r="AD125" s="92">
        <f t="shared" si="67"/>
        <v>0</v>
      </c>
      <c r="AE125" s="92">
        <f t="shared" si="76"/>
        <v>3</v>
      </c>
      <c r="AF125" s="105">
        <f t="shared" si="77"/>
        <v>0</v>
      </c>
      <c r="AG125" s="92">
        <f t="shared" ref="AG125:AG156" si="80">IF(B125&lt;&gt;"",COUNTIF(D125:AC125,"=2"),"")</f>
        <v>0</v>
      </c>
      <c r="AH125" s="92">
        <f t="shared" si="79"/>
        <v>0</v>
      </c>
    </row>
    <row r="126" spans="1:34" x14ac:dyDescent="0.25">
      <c r="A126" s="92">
        <f t="shared" si="40"/>
        <v>110</v>
      </c>
      <c r="B126" s="49">
        <v>2883</v>
      </c>
      <c r="C126" s="115" t="s">
        <v>270</v>
      </c>
      <c r="D126" s="94" t="str">
        <f t="shared" si="41"/>
        <v/>
      </c>
      <c r="E126" s="94">
        <f t="shared" si="42"/>
        <v>0</v>
      </c>
      <c r="F126" s="94" t="str">
        <f t="shared" si="43"/>
        <v/>
      </c>
      <c r="G126" s="94">
        <f t="shared" si="44"/>
        <v>0</v>
      </c>
      <c r="H126" s="94">
        <f t="shared" si="45"/>
        <v>0</v>
      </c>
      <c r="I126" s="94" t="str">
        <f t="shared" si="46"/>
        <v/>
      </c>
      <c r="J126" s="94" t="str">
        <f t="shared" si="47"/>
        <v/>
      </c>
      <c r="K126" s="94" t="str">
        <f t="shared" si="48"/>
        <v/>
      </c>
      <c r="L126" s="94" t="str">
        <f t="shared" si="49"/>
        <v/>
      </c>
      <c r="M126" s="94" t="str">
        <f t="shared" si="50"/>
        <v/>
      </c>
      <c r="N126" s="94" t="str">
        <f t="shared" si="51"/>
        <v/>
      </c>
      <c r="O126" s="94">
        <f t="shared" si="52"/>
        <v>0</v>
      </c>
      <c r="P126" s="94" t="str">
        <f t="shared" si="53"/>
        <v/>
      </c>
      <c r="Q126" s="94">
        <f t="shared" si="54"/>
        <v>0</v>
      </c>
      <c r="R126" s="94">
        <f t="shared" si="55"/>
        <v>0</v>
      </c>
      <c r="S126" s="94" t="str">
        <f t="shared" si="56"/>
        <v/>
      </c>
      <c r="T126" s="94" t="str">
        <f t="shared" si="57"/>
        <v/>
      </c>
      <c r="U126" s="94" t="str">
        <f t="shared" si="58"/>
        <v/>
      </c>
      <c r="V126" s="94" t="str">
        <f t="shared" si="59"/>
        <v/>
      </c>
      <c r="W126" s="94" t="str">
        <f t="shared" si="60"/>
        <v/>
      </c>
      <c r="X126" s="94" t="str">
        <f t="shared" si="61"/>
        <v/>
      </c>
      <c r="Y126" s="94" t="str">
        <f t="shared" si="62"/>
        <v/>
      </c>
      <c r="Z126" s="94" t="str">
        <f t="shared" si="63"/>
        <v/>
      </c>
      <c r="AA126" s="94" t="str">
        <f t="shared" si="64"/>
        <v/>
      </c>
      <c r="AB126" s="94" t="str">
        <f t="shared" si="65"/>
        <v/>
      </c>
      <c r="AC126" s="94" t="str">
        <f t="shared" si="66"/>
        <v/>
      </c>
      <c r="AD126" s="92">
        <f t="shared" si="67"/>
        <v>0</v>
      </c>
      <c r="AE126" s="92">
        <f t="shared" si="76"/>
        <v>6</v>
      </c>
      <c r="AF126" s="105">
        <f t="shared" si="77"/>
        <v>0</v>
      </c>
      <c r="AG126" s="92">
        <f t="shared" si="80"/>
        <v>0</v>
      </c>
      <c r="AH126" s="92">
        <f t="shared" si="79"/>
        <v>0</v>
      </c>
    </row>
    <row r="127" spans="1:34" x14ac:dyDescent="0.25">
      <c r="A127" s="92" t="str">
        <f t="shared" si="40"/>
        <v/>
      </c>
      <c r="B127" s="49">
        <v>4944</v>
      </c>
      <c r="C127" s="115" t="s">
        <v>268</v>
      </c>
      <c r="D127" s="94" t="str">
        <f t="shared" si="41"/>
        <v/>
      </c>
      <c r="E127" s="94" t="str">
        <f t="shared" si="42"/>
        <v/>
      </c>
      <c r="F127" s="107" t="str">
        <f t="shared" si="43"/>
        <v/>
      </c>
      <c r="G127" s="94" t="str">
        <f t="shared" si="44"/>
        <v/>
      </c>
      <c r="H127" s="94" t="str">
        <f t="shared" si="45"/>
        <v/>
      </c>
      <c r="I127" s="94" t="str">
        <f t="shared" si="46"/>
        <v/>
      </c>
      <c r="J127" s="94" t="str">
        <f t="shared" si="47"/>
        <v/>
      </c>
      <c r="K127" s="94" t="str">
        <f t="shared" si="48"/>
        <v/>
      </c>
      <c r="L127" s="94" t="str">
        <f t="shared" si="49"/>
        <v/>
      </c>
      <c r="M127" s="94" t="str">
        <f t="shared" si="50"/>
        <v/>
      </c>
      <c r="N127" s="94" t="str">
        <f t="shared" si="51"/>
        <v/>
      </c>
      <c r="O127" s="94" t="str">
        <f t="shared" si="52"/>
        <v/>
      </c>
      <c r="P127" s="94" t="str">
        <f t="shared" si="53"/>
        <v/>
      </c>
      <c r="Q127" s="94" t="str">
        <f t="shared" si="54"/>
        <v/>
      </c>
      <c r="R127" s="94" t="str">
        <f t="shared" si="55"/>
        <v/>
      </c>
      <c r="S127" s="94" t="str">
        <f t="shared" si="56"/>
        <v/>
      </c>
      <c r="T127" s="94" t="str">
        <f t="shared" si="57"/>
        <v/>
      </c>
      <c r="U127" s="94" t="str">
        <f t="shared" si="58"/>
        <v/>
      </c>
      <c r="V127" s="94" t="str">
        <f t="shared" si="59"/>
        <v/>
      </c>
      <c r="W127" s="94" t="str">
        <f t="shared" si="60"/>
        <v/>
      </c>
      <c r="X127" s="94" t="str">
        <f t="shared" si="61"/>
        <v/>
      </c>
      <c r="Y127" s="94" t="str">
        <f t="shared" si="62"/>
        <v/>
      </c>
      <c r="Z127" s="94" t="str">
        <f t="shared" si="63"/>
        <v/>
      </c>
      <c r="AA127" s="94" t="str">
        <f t="shared" si="64"/>
        <v/>
      </c>
      <c r="AB127" s="94" t="str">
        <f t="shared" si="65"/>
        <v/>
      </c>
      <c r="AC127" s="94" t="str">
        <f t="shared" si="66"/>
        <v/>
      </c>
      <c r="AD127" s="92" t="str">
        <f t="shared" si="67"/>
        <v/>
      </c>
      <c r="AE127" s="92">
        <f t="shared" si="76"/>
        <v>0</v>
      </c>
      <c r="AF127" s="105" t="str">
        <f t="shared" si="77"/>
        <v/>
      </c>
      <c r="AG127" s="92">
        <f t="shared" si="80"/>
        <v>0</v>
      </c>
      <c r="AH127" s="92">
        <f t="shared" si="79"/>
        <v>0</v>
      </c>
    </row>
    <row r="128" spans="1:34" x14ac:dyDescent="0.25">
      <c r="A128" s="92" t="str">
        <f t="shared" si="40"/>
        <v/>
      </c>
      <c r="B128" s="49">
        <v>432</v>
      </c>
      <c r="C128" s="115" t="s">
        <v>272</v>
      </c>
      <c r="D128" s="94" t="str">
        <f t="shared" si="41"/>
        <v/>
      </c>
      <c r="E128" s="94" t="str">
        <f t="shared" si="42"/>
        <v/>
      </c>
      <c r="F128" s="94" t="str">
        <f t="shared" si="43"/>
        <v/>
      </c>
      <c r="G128" s="94" t="str">
        <f t="shared" si="44"/>
        <v/>
      </c>
      <c r="H128" s="94" t="str">
        <f t="shared" si="45"/>
        <v/>
      </c>
      <c r="I128" s="94" t="str">
        <f t="shared" si="46"/>
        <v/>
      </c>
      <c r="J128" s="94" t="str">
        <f t="shared" si="47"/>
        <v/>
      </c>
      <c r="K128" s="94" t="str">
        <f t="shared" si="48"/>
        <v/>
      </c>
      <c r="L128" s="94" t="str">
        <f t="shared" si="49"/>
        <v/>
      </c>
      <c r="M128" s="94" t="str">
        <f t="shared" si="50"/>
        <v/>
      </c>
      <c r="N128" s="94" t="str">
        <f t="shared" si="51"/>
        <v/>
      </c>
      <c r="O128" s="94" t="str">
        <f t="shared" si="52"/>
        <v/>
      </c>
      <c r="P128" s="94" t="str">
        <f t="shared" si="53"/>
        <v/>
      </c>
      <c r="Q128" s="94" t="str">
        <f t="shared" si="54"/>
        <v/>
      </c>
      <c r="R128" s="94" t="str">
        <f t="shared" si="55"/>
        <v/>
      </c>
      <c r="S128" s="94" t="str">
        <f t="shared" si="56"/>
        <v/>
      </c>
      <c r="T128" s="94" t="str">
        <f t="shared" si="57"/>
        <v/>
      </c>
      <c r="U128" s="94" t="str">
        <f t="shared" si="58"/>
        <v/>
      </c>
      <c r="V128" s="94" t="str">
        <f t="shared" si="59"/>
        <v/>
      </c>
      <c r="W128" s="94" t="str">
        <f t="shared" si="60"/>
        <v/>
      </c>
      <c r="X128" s="94" t="str">
        <f t="shared" si="61"/>
        <v/>
      </c>
      <c r="Y128" s="94" t="str">
        <f t="shared" si="62"/>
        <v/>
      </c>
      <c r="Z128" s="94" t="str">
        <f t="shared" si="63"/>
        <v/>
      </c>
      <c r="AA128" s="94" t="str">
        <f t="shared" si="64"/>
        <v/>
      </c>
      <c r="AB128" s="94" t="str">
        <f t="shared" si="65"/>
        <v/>
      </c>
      <c r="AC128" s="94" t="str">
        <f t="shared" si="66"/>
        <v/>
      </c>
      <c r="AD128" s="92" t="str">
        <f t="shared" si="67"/>
        <v/>
      </c>
      <c r="AE128" s="92">
        <f t="shared" si="76"/>
        <v>0</v>
      </c>
      <c r="AF128" s="105" t="str">
        <f t="shared" si="77"/>
        <v/>
      </c>
      <c r="AG128" s="92">
        <f t="shared" si="80"/>
        <v>0</v>
      </c>
      <c r="AH128" s="92">
        <f t="shared" si="79"/>
        <v>0</v>
      </c>
    </row>
    <row r="129" spans="1:34" x14ac:dyDescent="0.25">
      <c r="A129" s="92" t="str">
        <f t="shared" si="40"/>
        <v/>
      </c>
      <c r="B129" s="49">
        <v>3691</v>
      </c>
      <c r="C129" s="115" t="s">
        <v>273</v>
      </c>
      <c r="D129" s="94" t="str">
        <f t="shared" si="41"/>
        <v/>
      </c>
      <c r="E129" s="94" t="str">
        <f t="shared" si="42"/>
        <v/>
      </c>
      <c r="F129" s="94" t="str">
        <f t="shared" si="43"/>
        <v/>
      </c>
      <c r="G129" s="94" t="str">
        <f t="shared" si="44"/>
        <v/>
      </c>
      <c r="H129" s="94" t="str">
        <f t="shared" si="45"/>
        <v/>
      </c>
      <c r="I129" s="94" t="str">
        <f t="shared" si="46"/>
        <v/>
      </c>
      <c r="J129" s="94" t="str">
        <f t="shared" si="47"/>
        <v/>
      </c>
      <c r="K129" s="94" t="str">
        <f t="shared" si="48"/>
        <v/>
      </c>
      <c r="L129" s="94" t="str">
        <f t="shared" si="49"/>
        <v/>
      </c>
      <c r="M129" s="94" t="str">
        <f t="shared" si="50"/>
        <v/>
      </c>
      <c r="N129" s="94" t="str">
        <f t="shared" si="51"/>
        <v/>
      </c>
      <c r="O129" s="94" t="str">
        <f t="shared" si="52"/>
        <v/>
      </c>
      <c r="P129" s="94" t="str">
        <f t="shared" si="53"/>
        <v/>
      </c>
      <c r="Q129" s="94" t="str">
        <f t="shared" si="54"/>
        <v/>
      </c>
      <c r="R129" s="94" t="str">
        <f t="shared" si="55"/>
        <v/>
      </c>
      <c r="S129" s="94" t="str">
        <f t="shared" si="56"/>
        <v/>
      </c>
      <c r="T129" s="94" t="str">
        <f t="shared" si="57"/>
        <v/>
      </c>
      <c r="U129" s="94" t="str">
        <f t="shared" si="58"/>
        <v/>
      </c>
      <c r="V129" s="94" t="str">
        <f t="shared" si="59"/>
        <v/>
      </c>
      <c r="W129" s="94" t="str">
        <f t="shared" si="60"/>
        <v/>
      </c>
      <c r="X129" s="94" t="str">
        <f t="shared" si="61"/>
        <v/>
      </c>
      <c r="Y129" s="94" t="str">
        <f t="shared" si="62"/>
        <v/>
      </c>
      <c r="Z129" s="94" t="str">
        <f t="shared" si="63"/>
        <v/>
      </c>
      <c r="AA129" s="94" t="str">
        <f t="shared" si="64"/>
        <v/>
      </c>
      <c r="AB129" s="94" t="str">
        <f t="shared" si="65"/>
        <v/>
      </c>
      <c r="AC129" s="94" t="str">
        <f t="shared" si="66"/>
        <v/>
      </c>
      <c r="AD129" s="92" t="str">
        <f t="shared" si="67"/>
        <v/>
      </c>
      <c r="AE129" s="92">
        <f t="shared" si="76"/>
        <v>0</v>
      </c>
      <c r="AF129" s="105" t="str">
        <f t="shared" si="77"/>
        <v/>
      </c>
      <c r="AG129" s="92">
        <f t="shared" si="80"/>
        <v>0</v>
      </c>
      <c r="AH129" s="92">
        <f t="shared" si="79"/>
        <v>0</v>
      </c>
    </row>
    <row r="130" spans="1:34" x14ac:dyDescent="0.25">
      <c r="A130" s="92" t="str">
        <f t="shared" ref="A130:A193" si="81">IF(AD130&lt;&gt;"",RANK(AD130,AD:AD),"")</f>
        <v/>
      </c>
      <c r="B130" s="49">
        <v>2970</v>
      </c>
      <c r="C130" s="115" t="s">
        <v>274</v>
      </c>
      <c r="D130" s="94" t="str">
        <f t="shared" ref="D130:D193" si="82">IFERROR(VLOOKUP($B130,_2aw1,2,FALSE),"")</f>
        <v/>
      </c>
      <c r="E130" s="94" t="str">
        <f t="shared" ref="E130:E193" si="83">IFERROR(VLOOKUP($B130,_2aw2,2,FALSE),"")</f>
        <v/>
      </c>
      <c r="F130" s="94" t="str">
        <f t="shared" ref="F130:F193" si="84">IFERROR(VLOOKUP($B130,_2aw3,2,FALSE),"")</f>
        <v/>
      </c>
      <c r="G130" s="94" t="str">
        <f t="shared" ref="G130:G193" si="85">IFERROR(VLOOKUP($B130,_2aw4,2,FALSE),"")</f>
        <v/>
      </c>
      <c r="H130" s="94" t="str">
        <f t="shared" ref="H130:H193" si="86">IFERROR(VLOOKUP($B130,_2aw5,2,FALSE),"")</f>
        <v/>
      </c>
      <c r="I130" s="94" t="str">
        <f t="shared" ref="I130:I193" si="87">IFERROR(VLOOKUP($B130,_2aw6,2,FALSE),"")</f>
        <v/>
      </c>
      <c r="J130" s="94" t="str">
        <f t="shared" ref="J130:J193" si="88">IFERROR(VLOOKUP($B130,_2aw7,2,FALSE),"")</f>
        <v/>
      </c>
      <c r="K130" s="94" t="str">
        <f t="shared" ref="K130:K193" si="89">IFERROR(VLOOKUP($B130,_2aw8,2,FALSE),"")</f>
        <v/>
      </c>
      <c r="L130" s="94" t="str">
        <f t="shared" ref="L130:L193" si="90">IFERROR(VLOOKUP($B130,_2aw9,2,FALSE),"")</f>
        <v/>
      </c>
      <c r="M130" s="94" t="str">
        <f t="shared" ref="M130:M193" si="91">IFERROR(VLOOKUP($B130,_2aw10,2,FALSE),"")</f>
        <v/>
      </c>
      <c r="N130" s="94" t="str">
        <f t="shared" ref="N130:N193" si="92">IFERROR(VLOOKUP($B130,_2aw11,2,FALSE),"")</f>
        <v/>
      </c>
      <c r="O130" s="94" t="str">
        <f t="shared" ref="O130:O193" si="93">IFERROR(VLOOKUP($B130,_2aw12,2,FALSE),"")</f>
        <v/>
      </c>
      <c r="P130" s="94" t="str">
        <f t="shared" ref="P130:P193" si="94">IFERROR(VLOOKUP($B130,_2aw13,2,FALSE),"")</f>
        <v/>
      </c>
      <c r="Q130" s="94" t="str">
        <f t="shared" ref="Q130:Q193" si="95">IFERROR(VLOOKUP($B130,_2aw14,2,FALSE),"")</f>
        <v/>
      </c>
      <c r="R130" s="94" t="str">
        <f t="shared" ref="R130:R193" si="96">IFERROR(VLOOKUP($B130,_2aw15,2,FALSE),"")</f>
        <v/>
      </c>
      <c r="S130" s="94" t="str">
        <f t="shared" ref="S130:S193" si="97">IFERROR(VLOOKUP($B130,_2aw16,2,FALSE),"")</f>
        <v/>
      </c>
      <c r="T130" s="94" t="str">
        <f t="shared" ref="T130:T193" si="98">IFERROR(VLOOKUP($B130,_2aw17,2,FALSE),"")</f>
        <v/>
      </c>
      <c r="U130" s="94" t="str">
        <f t="shared" ref="U130:U193" si="99">IFERROR(VLOOKUP($B130,_2aw18,2,FALSE),"")</f>
        <v/>
      </c>
      <c r="V130" s="94" t="str">
        <f t="shared" ref="V130:V193" si="100">IFERROR(VLOOKUP($B130,_2aw19,2,FALSE),"")</f>
        <v/>
      </c>
      <c r="W130" s="94" t="str">
        <f t="shared" ref="W130:W193" si="101">IFERROR(VLOOKUP($B130,_2aw20,2,FALSE),"")</f>
        <v/>
      </c>
      <c r="X130" s="94" t="str">
        <f t="shared" ref="X130:X193" si="102">IFERROR(VLOOKUP($B130,_2aw21,2,FALSE),"")</f>
        <v/>
      </c>
      <c r="Y130" s="94" t="str">
        <f t="shared" ref="Y130:Y193" si="103">IFERROR(VLOOKUP($B130,_2aw22,2,FALSE),"")</f>
        <v/>
      </c>
      <c r="Z130" s="94" t="str">
        <f t="shared" ref="Z130:Z193" si="104">IFERROR(VLOOKUP($B130,_2aw23,2,FALSE),"")</f>
        <v/>
      </c>
      <c r="AA130" s="94" t="str">
        <f t="shared" ref="AA130:AA193" si="105">IFERROR(VLOOKUP($B130,_2aw24,2,FALSE),"")</f>
        <v/>
      </c>
      <c r="AB130" s="94" t="str">
        <f t="shared" ref="AB130:AB193" si="106">IFERROR(VLOOKUP($B130,_2aw25,2,FALSE),"")</f>
        <v/>
      </c>
      <c r="AC130" s="94" t="str">
        <f t="shared" ref="AC130:AC193" si="107">IFERROR(VLOOKUP($B130,_2aw26,2,FALSE),"")</f>
        <v/>
      </c>
      <c r="AD130" s="92" t="str">
        <f t="shared" ref="AD130:AD193" si="108">IF(COUNTIF(D130:AC130,"&gt;=0"),SUM(D130:AC130),"")</f>
        <v/>
      </c>
      <c r="AE130" s="92">
        <f t="shared" si="76"/>
        <v>0</v>
      </c>
      <c r="AF130" s="105" t="str">
        <f t="shared" si="77"/>
        <v/>
      </c>
      <c r="AG130" s="92">
        <f t="shared" si="80"/>
        <v>0</v>
      </c>
      <c r="AH130" s="92">
        <f t="shared" si="79"/>
        <v>0</v>
      </c>
    </row>
    <row r="131" spans="1:34" x14ac:dyDescent="0.25">
      <c r="A131" s="92" t="str">
        <f t="shared" si="81"/>
        <v/>
      </c>
      <c r="B131" s="49">
        <v>2641</v>
      </c>
      <c r="C131" s="115" t="s">
        <v>278</v>
      </c>
      <c r="D131" s="94" t="str">
        <f t="shared" si="82"/>
        <v/>
      </c>
      <c r="E131" s="94" t="str">
        <f t="shared" si="83"/>
        <v/>
      </c>
      <c r="F131" s="94" t="str">
        <f t="shared" si="84"/>
        <v/>
      </c>
      <c r="G131" s="94" t="str">
        <f t="shared" si="85"/>
        <v/>
      </c>
      <c r="H131" s="94" t="str">
        <f t="shared" si="86"/>
        <v/>
      </c>
      <c r="I131" s="94" t="str">
        <f t="shared" si="87"/>
        <v/>
      </c>
      <c r="J131" s="94" t="str">
        <f t="shared" si="88"/>
        <v/>
      </c>
      <c r="K131" s="94" t="str">
        <f t="shared" si="89"/>
        <v/>
      </c>
      <c r="L131" s="94" t="str">
        <f t="shared" si="90"/>
        <v/>
      </c>
      <c r="M131" s="94" t="str">
        <f t="shared" si="91"/>
        <v/>
      </c>
      <c r="N131" s="94" t="str">
        <f t="shared" si="92"/>
        <v/>
      </c>
      <c r="O131" s="94" t="str">
        <f t="shared" si="93"/>
        <v/>
      </c>
      <c r="P131" s="94" t="str">
        <f t="shared" si="94"/>
        <v/>
      </c>
      <c r="Q131" s="94" t="str">
        <f t="shared" si="95"/>
        <v/>
      </c>
      <c r="R131" s="94" t="str">
        <f t="shared" si="96"/>
        <v/>
      </c>
      <c r="S131" s="94" t="str">
        <f t="shared" si="97"/>
        <v/>
      </c>
      <c r="T131" s="94" t="str">
        <f t="shared" si="98"/>
        <v/>
      </c>
      <c r="U131" s="94" t="str">
        <f t="shared" si="99"/>
        <v/>
      </c>
      <c r="V131" s="94" t="str">
        <f t="shared" si="100"/>
        <v/>
      </c>
      <c r="W131" s="94" t="str">
        <f t="shared" si="101"/>
        <v/>
      </c>
      <c r="X131" s="94" t="str">
        <f t="shared" si="102"/>
        <v/>
      </c>
      <c r="Y131" s="94" t="str">
        <f t="shared" si="103"/>
        <v/>
      </c>
      <c r="Z131" s="94" t="str">
        <f t="shared" si="104"/>
        <v/>
      </c>
      <c r="AA131" s="94" t="str">
        <f t="shared" si="105"/>
        <v/>
      </c>
      <c r="AB131" s="94" t="str">
        <f t="shared" si="106"/>
        <v/>
      </c>
      <c r="AC131" s="94" t="str">
        <f t="shared" si="107"/>
        <v/>
      </c>
      <c r="AD131" s="92" t="str">
        <f t="shared" si="108"/>
        <v/>
      </c>
      <c r="AE131" s="92">
        <f t="shared" si="76"/>
        <v>0</v>
      </c>
      <c r="AF131" s="105" t="str">
        <f t="shared" si="77"/>
        <v/>
      </c>
      <c r="AG131" s="92">
        <f t="shared" si="80"/>
        <v>0</v>
      </c>
      <c r="AH131" s="92">
        <f t="shared" si="79"/>
        <v>0</v>
      </c>
    </row>
    <row r="132" spans="1:34" x14ac:dyDescent="0.25">
      <c r="A132" s="92" t="str">
        <f t="shared" si="81"/>
        <v/>
      </c>
      <c r="B132" s="49">
        <v>1685</v>
      </c>
      <c r="C132" s="115" t="s">
        <v>280</v>
      </c>
      <c r="D132" s="94" t="str">
        <f t="shared" si="82"/>
        <v/>
      </c>
      <c r="E132" s="94" t="str">
        <f t="shared" si="83"/>
        <v/>
      </c>
      <c r="F132" s="94" t="str">
        <f t="shared" si="84"/>
        <v/>
      </c>
      <c r="G132" s="94" t="str">
        <f t="shared" si="85"/>
        <v/>
      </c>
      <c r="H132" s="94" t="str">
        <f t="shared" si="86"/>
        <v/>
      </c>
      <c r="I132" s="94" t="str">
        <f t="shared" si="87"/>
        <v/>
      </c>
      <c r="J132" s="94" t="str">
        <f t="shared" si="88"/>
        <v/>
      </c>
      <c r="K132" s="94" t="str">
        <f t="shared" si="89"/>
        <v/>
      </c>
      <c r="L132" s="94" t="str">
        <f t="shared" si="90"/>
        <v/>
      </c>
      <c r="M132" s="94" t="str">
        <f t="shared" si="91"/>
        <v/>
      </c>
      <c r="N132" s="94" t="str">
        <f t="shared" si="92"/>
        <v/>
      </c>
      <c r="O132" s="94" t="str">
        <f t="shared" si="93"/>
        <v/>
      </c>
      <c r="P132" s="94" t="str">
        <f t="shared" si="94"/>
        <v/>
      </c>
      <c r="Q132" s="94" t="str">
        <f t="shared" si="95"/>
        <v/>
      </c>
      <c r="R132" s="94" t="str">
        <f t="shared" si="96"/>
        <v/>
      </c>
      <c r="S132" s="94" t="str">
        <f t="shared" si="97"/>
        <v/>
      </c>
      <c r="T132" s="94" t="str">
        <f t="shared" si="98"/>
        <v/>
      </c>
      <c r="U132" s="94" t="str">
        <f t="shared" si="99"/>
        <v/>
      </c>
      <c r="V132" s="94" t="str">
        <f t="shared" si="100"/>
        <v/>
      </c>
      <c r="W132" s="94" t="str">
        <f t="shared" si="101"/>
        <v/>
      </c>
      <c r="X132" s="94" t="str">
        <f t="shared" si="102"/>
        <v/>
      </c>
      <c r="Y132" s="94" t="str">
        <f t="shared" si="103"/>
        <v/>
      </c>
      <c r="Z132" s="94" t="str">
        <f t="shared" si="104"/>
        <v/>
      </c>
      <c r="AA132" s="94" t="str">
        <f t="shared" si="105"/>
        <v/>
      </c>
      <c r="AB132" s="94" t="str">
        <f t="shared" si="106"/>
        <v/>
      </c>
      <c r="AC132" s="94" t="str">
        <f t="shared" si="107"/>
        <v/>
      </c>
      <c r="AD132" s="92" t="str">
        <f t="shared" si="108"/>
        <v/>
      </c>
      <c r="AE132" s="92">
        <f t="shared" si="76"/>
        <v>0</v>
      </c>
      <c r="AF132" s="105" t="str">
        <f t="shared" si="77"/>
        <v/>
      </c>
      <c r="AG132" s="92">
        <f t="shared" si="80"/>
        <v>0</v>
      </c>
      <c r="AH132" s="92">
        <f t="shared" si="79"/>
        <v>0</v>
      </c>
    </row>
    <row r="133" spans="1:34" x14ac:dyDescent="0.25">
      <c r="A133" s="92" t="str">
        <f t="shared" si="81"/>
        <v/>
      </c>
      <c r="B133" s="49">
        <v>7767</v>
      </c>
      <c r="C133" s="115" t="s">
        <v>284</v>
      </c>
      <c r="D133" s="94" t="str">
        <f t="shared" si="82"/>
        <v/>
      </c>
      <c r="E133" s="94" t="str">
        <f t="shared" si="83"/>
        <v/>
      </c>
      <c r="F133" s="94" t="str">
        <f t="shared" si="84"/>
        <v/>
      </c>
      <c r="G133" s="94" t="str">
        <f t="shared" si="85"/>
        <v/>
      </c>
      <c r="H133" s="94" t="str">
        <f t="shared" si="86"/>
        <v/>
      </c>
      <c r="I133" s="94" t="str">
        <f t="shared" si="87"/>
        <v/>
      </c>
      <c r="J133" s="94" t="str">
        <f t="shared" si="88"/>
        <v/>
      </c>
      <c r="K133" s="94" t="str">
        <f t="shared" si="89"/>
        <v/>
      </c>
      <c r="L133" s="94" t="str">
        <f t="shared" si="90"/>
        <v/>
      </c>
      <c r="M133" s="94" t="str">
        <f t="shared" si="91"/>
        <v/>
      </c>
      <c r="N133" s="94" t="str">
        <f t="shared" si="92"/>
        <v/>
      </c>
      <c r="O133" s="94" t="str">
        <f t="shared" si="93"/>
        <v/>
      </c>
      <c r="P133" s="94" t="str">
        <f t="shared" si="94"/>
        <v/>
      </c>
      <c r="Q133" s="94" t="str">
        <f t="shared" si="95"/>
        <v/>
      </c>
      <c r="R133" s="94" t="str">
        <f t="shared" si="96"/>
        <v/>
      </c>
      <c r="S133" s="94" t="str">
        <f t="shared" si="97"/>
        <v/>
      </c>
      <c r="T133" s="94" t="str">
        <f t="shared" si="98"/>
        <v/>
      </c>
      <c r="U133" s="94" t="str">
        <f t="shared" si="99"/>
        <v/>
      </c>
      <c r="V133" s="94" t="str">
        <f t="shared" si="100"/>
        <v/>
      </c>
      <c r="W133" s="94" t="str">
        <f t="shared" si="101"/>
        <v/>
      </c>
      <c r="X133" s="94" t="str">
        <f t="shared" si="102"/>
        <v/>
      </c>
      <c r="Y133" s="94" t="str">
        <f t="shared" si="103"/>
        <v/>
      </c>
      <c r="Z133" s="94" t="str">
        <f t="shared" si="104"/>
        <v/>
      </c>
      <c r="AA133" s="94" t="str">
        <f t="shared" si="105"/>
        <v/>
      </c>
      <c r="AB133" s="94" t="str">
        <f t="shared" si="106"/>
        <v/>
      </c>
      <c r="AC133" s="94" t="str">
        <f t="shared" si="107"/>
        <v/>
      </c>
      <c r="AD133" s="92" t="str">
        <f t="shared" si="108"/>
        <v/>
      </c>
      <c r="AE133" s="92">
        <f t="shared" si="76"/>
        <v>0</v>
      </c>
      <c r="AF133" s="105" t="str">
        <f t="shared" si="77"/>
        <v/>
      </c>
      <c r="AG133" s="92">
        <f t="shared" si="80"/>
        <v>0</v>
      </c>
      <c r="AH133" s="92">
        <f t="shared" si="79"/>
        <v>0</v>
      </c>
    </row>
    <row r="134" spans="1:34" x14ac:dyDescent="0.25">
      <c r="A134" s="92" t="str">
        <f t="shared" si="81"/>
        <v/>
      </c>
      <c r="B134" s="49">
        <v>4986</v>
      </c>
      <c r="C134" s="115" t="s">
        <v>288</v>
      </c>
      <c r="D134" s="94" t="str">
        <f t="shared" si="82"/>
        <v/>
      </c>
      <c r="E134" s="94" t="str">
        <f t="shared" si="83"/>
        <v/>
      </c>
      <c r="F134" s="94" t="str">
        <f t="shared" si="84"/>
        <v/>
      </c>
      <c r="G134" s="94" t="str">
        <f t="shared" si="85"/>
        <v/>
      </c>
      <c r="H134" s="94" t="str">
        <f t="shared" si="86"/>
        <v/>
      </c>
      <c r="I134" s="94" t="str">
        <f t="shared" si="87"/>
        <v/>
      </c>
      <c r="J134" s="94" t="str">
        <f t="shared" si="88"/>
        <v/>
      </c>
      <c r="K134" s="94" t="str">
        <f t="shared" si="89"/>
        <v/>
      </c>
      <c r="L134" s="94" t="str">
        <f t="shared" si="90"/>
        <v/>
      </c>
      <c r="M134" s="94" t="str">
        <f t="shared" si="91"/>
        <v/>
      </c>
      <c r="N134" s="94" t="str">
        <f t="shared" si="92"/>
        <v/>
      </c>
      <c r="O134" s="94" t="str">
        <f t="shared" si="93"/>
        <v/>
      </c>
      <c r="P134" s="94" t="str">
        <f t="shared" si="94"/>
        <v/>
      </c>
      <c r="Q134" s="94" t="str">
        <f t="shared" si="95"/>
        <v/>
      </c>
      <c r="R134" s="94" t="str">
        <f t="shared" si="96"/>
        <v/>
      </c>
      <c r="S134" s="94" t="str">
        <f t="shared" si="97"/>
        <v/>
      </c>
      <c r="T134" s="94" t="str">
        <f t="shared" si="98"/>
        <v/>
      </c>
      <c r="U134" s="94" t="str">
        <f t="shared" si="99"/>
        <v/>
      </c>
      <c r="V134" s="94" t="str">
        <f t="shared" si="100"/>
        <v/>
      </c>
      <c r="W134" s="94" t="str">
        <f t="shared" si="101"/>
        <v/>
      </c>
      <c r="X134" s="94" t="str">
        <f t="shared" si="102"/>
        <v/>
      </c>
      <c r="Y134" s="94" t="str">
        <f t="shared" si="103"/>
        <v/>
      </c>
      <c r="Z134" s="94" t="str">
        <f t="shared" si="104"/>
        <v/>
      </c>
      <c r="AA134" s="94" t="str">
        <f t="shared" si="105"/>
        <v/>
      </c>
      <c r="AB134" s="94" t="str">
        <f t="shared" si="106"/>
        <v/>
      </c>
      <c r="AC134" s="94" t="str">
        <f t="shared" si="107"/>
        <v/>
      </c>
      <c r="AD134" s="92" t="str">
        <f t="shared" si="108"/>
        <v/>
      </c>
      <c r="AE134" s="92">
        <f t="shared" si="76"/>
        <v>0</v>
      </c>
      <c r="AF134" s="105" t="str">
        <f t="shared" si="77"/>
        <v/>
      </c>
      <c r="AG134" s="92">
        <f t="shared" si="80"/>
        <v>0</v>
      </c>
      <c r="AH134" s="92">
        <f t="shared" si="79"/>
        <v>0</v>
      </c>
    </row>
    <row r="135" spans="1:34" x14ac:dyDescent="0.25">
      <c r="A135" s="92" t="str">
        <f t="shared" si="81"/>
        <v/>
      </c>
      <c r="B135" s="49">
        <v>8097</v>
      </c>
      <c r="C135" s="115" t="s">
        <v>290</v>
      </c>
      <c r="D135" s="94" t="str">
        <f t="shared" si="82"/>
        <v/>
      </c>
      <c r="E135" s="94" t="str">
        <f t="shared" si="83"/>
        <v/>
      </c>
      <c r="F135" s="107" t="str">
        <f t="shared" si="84"/>
        <v/>
      </c>
      <c r="G135" s="94" t="str">
        <f t="shared" si="85"/>
        <v/>
      </c>
      <c r="H135" s="94" t="str">
        <f t="shared" si="86"/>
        <v/>
      </c>
      <c r="I135" s="94" t="str">
        <f t="shared" si="87"/>
        <v/>
      </c>
      <c r="J135" s="94" t="str">
        <f t="shared" si="88"/>
        <v/>
      </c>
      <c r="K135" s="94" t="str">
        <f t="shared" si="89"/>
        <v/>
      </c>
      <c r="L135" s="94" t="str">
        <f t="shared" si="90"/>
        <v/>
      </c>
      <c r="M135" s="94" t="str">
        <f t="shared" si="91"/>
        <v/>
      </c>
      <c r="N135" s="94" t="str">
        <f t="shared" si="92"/>
        <v/>
      </c>
      <c r="O135" s="94" t="str">
        <f t="shared" si="93"/>
        <v/>
      </c>
      <c r="P135" s="94" t="str">
        <f t="shared" si="94"/>
        <v/>
      </c>
      <c r="Q135" s="94" t="str">
        <f t="shared" si="95"/>
        <v/>
      </c>
      <c r="R135" s="94" t="str">
        <f t="shared" si="96"/>
        <v/>
      </c>
      <c r="S135" s="94" t="str">
        <f t="shared" si="97"/>
        <v/>
      </c>
      <c r="T135" s="94" t="str">
        <f t="shared" si="98"/>
        <v/>
      </c>
      <c r="U135" s="94" t="str">
        <f t="shared" si="99"/>
        <v/>
      </c>
      <c r="V135" s="94" t="str">
        <f t="shared" si="100"/>
        <v/>
      </c>
      <c r="W135" s="94" t="str">
        <f t="shared" si="101"/>
        <v/>
      </c>
      <c r="X135" s="94" t="str">
        <f t="shared" si="102"/>
        <v/>
      </c>
      <c r="Y135" s="94" t="str">
        <f t="shared" si="103"/>
        <v/>
      </c>
      <c r="Z135" s="94" t="str">
        <f t="shared" si="104"/>
        <v/>
      </c>
      <c r="AA135" s="94" t="str">
        <f t="shared" si="105"/>
        <v/>
      </c>
      <c r="AB135" s="94" t="str">
        <f t="shared" si="106"/>
        <v/>
      </c>
      <c r="AC135" s="94" t="str">
        <f t="shared" si="107"/>
        <v/>
      </c>
      <c r="AD135" s="92" t="str">
        <f t="shared" si="108"/>
        <v/>
      </c>
      <c r="AE135" s="92">
        <f t="shared" si="76"/>
        <v>0</v>
      </c>
      <c r="AF135" s="105" t="str">
        <f t="shared" si="77"/>
        <v/>
      </c>
      <c r="AG135" s="92">
        <f t="shared" si="80"/>
        <v>0</v>
      </c>
      <c r="AH135" s="92">
        <f t="shared" si="79"/>
        <v>0</v>
      </c>
    </row>
    <row r="136" spans="1:34" x14ac:dyDescent="0.25">
      <c r="A136" s="92" t="str">
        <f t="shared" si="81"/>
        <v/>
      </c>
      <c r="B136" s="49">
        <v>3663</v>
      </c>
      <c r="C136" s="115" t="s">
        <v>292</v>
      </c>
      <c r="D136" s="94" t="str">
        <f t="shared" si="82"/>
        <v/>
      </c>
      <c r="E136" s="94" t="str">
        <f t="shared" si="83"/>
        <v/>
      </c>
      <c r="F136" s="94" t="str">
        <f t="shared" si="84"/>
        <v/>
      </c>
      <c r="G136" s="94" t="str">
        <f t="shared" si="85"/>
        <v/>
      </c>
      <c r="H136" s="94" t="str">
        <f t="shared" si="86"/>
        <v/>
      </c>
      <c r="I136" s="94" t="str">
        <f t="shared" si="87"/>
        <v/>
      </c>
      <c r="J136" s="94" t="str">
        <f t="shared" si="88"/>
        <v/>
      </c>
      <c r="K136" s="94" t="str">
        <f t="shared" si="89"/>
        <v/>
      </c>
      <c r="L136" s="94" t="str">
        <f t="shared" si="90"/>
        <v/>
      </c>
      <c r="M136" s="94" t="str">
        <f t="shared" si="91"/>
        <v/>
      </c>
      <c r="N136" s="94" t="str">
        <f t="shared" si="92"/>
        <v/>
      </c>
      <c r="O136" s="94" t="str">
        <f t="shared" si="93"/>
        <v/>
      </c>
      <c r="P136" s="94" t="str">
        <f t="shared" si="94"/>
        <v/>
      </c>
      <c r="Q136" s="94" t="str">
        <f t="shared" si="95"/>
        <v/>
      </c>
      <c r="R136" s="94" t="str">
        <f t="shared" si="96"/>
        <v/>
      </c>
      <c r="S136" s="94" t="str">
        <f t="shared" si="97"/>
        <v/>
      </c>
      <c r="T136" s="94" t="str">
        <f t="shared" si="98"/>
        <v/>
      </c>
      <c r="U136" s="94" t="str">
        <f t="shared" si="99"/>
        <v/>
      </c>
      <c r="V136" s="94" t="str">
        <f t="shared" si="100"/>
        <v/>
      </c>
      <c r="W136" s="94" t="str">
        <f t="shared" si="101"/>
        <v/>
      </c>
      <c r="X136" s="94" t="str">
        <f t="shared" si="102"/>
        <v/>
      </c>
      <c r="Y136" s="94" t="str">
        <f t="shared" si="103"/>
        <v/>
      </c>
      <c r="Z136" s="94" t="str">
        <f t="shared" si="104"/>
        <v/>
      </c>
      <c r="AA136" s="94" t="str">
        <f t="shared" si="105"/>
        <v/>
      </c>
      <c r="AB136" s="94" t="str">
        <f t="shared" si="106"/>
        <v/>
      </c>
      <c r="AC136" s="94" t="str">
        <f t="shared" si="107"/>
        <v/>
      </c>
      <c r="AD136" s="92" t="str">
        <f t="shared" si="108"/>
        <v/>
      </c>
      <c r="AE136" s="92">
        <f t="shared" si="76"/>
        <v>0</v>
      </c>
      <c r="AF136" s="105" t="str">
        <f t="shared" si="77"/>
        <v/>
      </c>
      <c r="AG136" s="92">
        <f t="shared" si="80"/>
        <v>0</v>
      </c>
      <c r="AH136" s="92">
        <f t="shared" si="79"/>
        <v>0</v>
      </c>
    </row>
    <row r="137" spans="1:34" x14ac:dyDescent="0.25">
      <c r="A137" s="92" t="str">
        <f t="shared" si="81"/>
        <v/>
      </c>
      <c r="B137" s="49">
        <v>3243</v>
      </c>
      <c r="C137" s="115" t="s">
        <v>293</v>
      </c>
      <c r="D137" s="94" t="str">
        <f t="shared" si="82"/>
        <v/>
      </c>
      <c r="E137" s="94" t="str">
        <f t="shared" si="83"/>
        <v/>
      </c>
      <c r="F137" s="107" t="str">
        <f t="shared" si="84"/>
        <v/>
      </c>
      <c r="G137" s="94" t="str">
        <f t="shared" si="85"/>
        <v/>
      </c>
      <c r="H137" s="94" t="str">
        <f t="shared" si="86"/>
        <v/>
      </c>
      <c r="I137" s="94" t="str">
        <f t="shared" si="87"/>
        <v/>
      </c>
      <c r="J137" s="94" t="str">
        <f t="shared" si="88"/>
        <v/>
      </c>
      <c r="K137" s="94" t="str">
        <f t="shared" si="89"/>
        <v/>
      </c>
      <c r="L137" s="94" t="str">
        <f t="shared" si="90"/>
        <v/>
      </c>
      <c r="M137" s="94" t="str">
        <f t="shared" si="91"/>
        <v/>
      </c>
      <c r="N137" s="94" t="str">
        <f t="shared" si="92"/>
        <v/>
      </c>
      <c r="O137" s="94" t="str">
        <f t="shared" si="93"/>
        <v/>
      </c>
      <c r="P137" s="94" t="str">
        <f t="shared" si="94"/>
        <v/>
      </c>
      <c r="Q137" s="94" t="str">
        <f t="shared" si="95"/>
        <v/>
      </c>
      <c r="R137" s="94" t="str">
        <f t="shared" si="96"/>
        <v/>
      </c>
      <c r="S137" s="94" t="str">
        <f t="shared" si="97"/>
        <v/>
      </c>
      <c r="T137" s="94" t="str">
        <f t="shared" si="98"/>
        <v/>
      </c>
      <c r="U137" s="94" t="str">
        <f t="shared" si="99"/>
        <v/>
      </c>
      <c r="V137" s="94" t="str">
        <f t="shared" si="100"/>
        <v/>
      </c>
      <c r="W137" s="94" t="str">
        <f t="shared" si="101"/>
        <v/>
      </c>
      <c r="X137" s="94" t="str">
        <f t="shared" si="102"/>
        <v/>
      </c>
      <c r="Y137" s="94" t="str">
        <f t="shared" si="103"/>
        <v/>
      </c>
      <c r="Z137" s="94" t="str">
        <f t="shared" si="104"/>
        <v/>
      </c>
      <c r="AA137" s="94" t="str">
        <f t="shared" si="105"/>
        <v/>
      </c>
      <c r="AB137" s="94" t="str">
        <f t="shared" si="106"/>
        <v/>
      </c>
      <c r="AC137" s="94" t="str">
        <f t="shared" si="107"/>
        <v/>
      </c>
      <c r="AD137" s="92" t="str">
        <f t="shared" si="108"/>
        <v/>
      </c>
      <c r="AE137" s="92">
        <f t="shared" si="76"/>
        <v>0</v>
      </c>
      <c r="AF137" s="105" t="str">
        <f t="shared" si="77"/>
        <v/>
      </c>
      <c r="AG137" s="92">
        <f t="shared" si="80"/>
        <v>0</v>
      </c>
      <c r="AH137" s="92">
        <f t="shared" si="79"/>
        <v>0</v>
      </c>
    </row>
    <row r="138" spans="1:34" x14ac:dyDescent="0.25">
      <c r="A138" s="92" t="str">
        <f t="shared" si="81"/>
        <v/>
      </c>
      <c r="B138" s="49">
        <v>3376</v>
      </c>
      <c r="C138" s="115" t="s">
        <v>295</v>
      </c>
      <c r="D138" s="94" t="str">
        <f t="shared" si="82"/>
        <v/>
      </c>
      <c r="E138" s="94" t="str">
        <f t="shared" si="83"/>
        <v/>
      </c>
      <c r="F138" s="94" t="str">
        <f t="shared" si="84"/>
        <v/>
      </c>
      <c r="G138" s="94" t="str">
        <f t="shared" si="85"/>
        <v/>
      </c>
      <c r="H138" s="94" t="str">
        <f t="shared" si="86"/>
        <v/>
      </c>
      <c r="I138" s="94" t="str">
        <f t="shared" si="87"/>
        <v/>
      </c>
      <c r="J138" s="94" t="str">
        <f t="shared" si="88"/>
        <v/>
      </c>
      <c r="K138" s="94" t="str">
        <f t="shared" si="89"/>
        <v/>
      </c>
      <c r="L138" s="94" t="str">
        <f t="shared" si="90"/>
        <v/>
      </c>
      <c r="M138" s="94" t="str">
        <f t="shared" si="91"/>
        <v/>
      </c>
      <c r="N138" s="94" t="str">
        <f t="shared" si="92"/>
        <v/>
      </c>
      <c r="O138" s="94" t="str">
        <f t="shared" si="93"/>
        <v/>
      </c>
      <c r="P138" s="94" t="str">
        <f t="shared" si="94"/>
        <v/>
      </c>
      <c r="Q138" s="94" t="str">
        <f t="shared" si="95"/>
        <v/>
      </c>
      <c r="R138" s="94" t="str">
        <f t="shared" si="96"/>
        <v/>
      </c>
      <c r="S138" s="94" t="str">
        <f t="shared" si="97"/>
        <v/>
      </c>
      <c r="T138" s="94" t="str">
        <f t="shared" si="98"/>
        <v/>
      </c>
      <c r="U138" s="94" t="str">
        <f t="shared" si="99"/>
        <v/>
      </c>
      <c r="V138" s="94" t="str">
        <f t="shared" si="100"/>
        <v/>
      </c>
      <c r="W138" s="94" t="str">
        <f t="shared" si="101"/>
        <v/>
      </c>
      <c r="X138" s="94" t="str">
        <f t="shared" si="102"/>
        <v/>
      </c>
      <c r="Y138" s="94" t="str">
        <f t="shared" si="103"/>
        <v/>
      </c>
      <c r="Z138" s="94" t="str">
        <f t="shared" si="104"/>
        <v/>
      </c>
      <c r="AA138" s="94" t="str">
        <f t="shared" si="105"/>
        <v/>
      </c>
      <c r="AB138" s="94" t="str">
        <f t="shared" si="106"/>
        <v/>
      </c>
      <c r="AC138" s="94" t="str">
        <f t="shared" si="107"/>
        <v/>
      </c>
      <c r="AD138" s="92" t="str">
        <f t="shared" si="108"/>
        <v/>
      </c>
      <c r="AE138" s="92">
        <f t="shared" si="76"/>
        <v>0</v>
      </c>
      <c r="AF138" s="105" t="str">
        <f t="shared" si="77"/>
        <v/>
      </c>
      <c r="AG138" s="92">
        <f t="shared" si="80"/>
        <v>0</v>
      </c>
      <c r="AH138" s="92">
        <f t="shared" si="79"/>
        <v>0</v>
      </c>
    </row>
    <row r="139" spans="1:34" x14ac:dyDescent="0.25">
      <c r="A139" s="92" t="str">
        <f t="shared" si="81"/>
        <v/>
      </c>
      <c r="B139" s="49">
        <v>4031</v>
      </c>
      <c r="C139" s="115" t="s">
        <v>780</v>
      </c>
      <c r="D139" s="94" t="str">
        <f t="shared" si="82"/>
        <v/>
      </c>
      <c r="E139" s="94" t="str">
        <f t="shared" si="83"/>
        <v/>
      </c>
      <c r="F139" s="94" t="str">
        <f t="shared" si="84"/>
        <v/>
      </c>
      <c r="G139" s="94" t="str">
        <f t="shared" si="85"/>
        <v/>
      </c>
      <c r="H139" s="94" t="str">
        <f t="shared" si="86"/>
        <v/>
      </c>
      <c r="I139" s="94" t="str">
        <f t="shared" si="87"/>
        <v/>
      </c>
      <c r="J139" s="94" t="str">
        <f t="shared" si="88"/>
        <v/>
      </c>
      <c r="K139" s="94" t="str">
        <f t="shared" si="89"/>
        <v/>
      </c>
      <c r="L139" s="94" t="str">
        <f t="shared" si="90"/>
        <v/>
      </c>
      <c r="M139" s="94" t="str">
        <f t="shared" si="91"/>
        <v/>
      </c>
      <c r="N139" s="94" t="str">
        <f t="shared" si="92"/>
        <v/>
      </c>
      <c r="O139" s="94" t="str">
        <f t="shared" si="93"/>
        <v/>
      </c>
      <c r="P139" s="94" t="str">
        <f t="shared" si="94"/>
        <v/>
      </c>
      <c r="Q139" s="94" t="str">
        <f t="shared" si="95"/>
        <v/>
      </c>
      <c r="R139" s="94" t="str">
        <f t="shared" si="96"/>
        <v/>
      </c>
      <c r="S139" s="94" t="str">
        <f t="shared" si="97"/>
        <v/>
      </c>
      <c r="T139" s="94" t="str">
        <f t="shared" si="98"/>
        <v/>
      </c>
      <c r="U139" s="94" t="str">
        <f t="shared" si="99"/>
        <v/>
      </c>
      <c r="V139" s="94" t="str">
        <f t="shared" si="100"/>
        <v/>
      </c>
      <c r="W139" s="94" t="str">
        <f t="shared" si="101"/>
        <v/>
      </c>
      <c r="X139" s="94" t="str">
        <f t="shared" si="102"/>
        <v/>
      </c>
      <c r="Y139" s="94" t="str">
        <f t="shared" si="103"/>
        <v/>
      </c>
      <c r="Z139" s="94" t="str">
        <f t="shared" si="104"/>
        <v/>
      </c>
      <c r="AA139" s="94" t="str">
        <f t="shared" si="105"/>
        <v/>
      </c>
      <c r="AB139" s="94" t="str">
        <f t="shared" si="106"/>
        <v/>
      </c>
      <c r="AC139" s="94" t="str">
        <f t="shared" si="107"/>
        <v/>
      </c>
      <c r="AD139" s="92" t="str">
        <f t="shared" si="108"/>
        <v/>
      </c>
      <c r="AE139" s="92">
        <f t="shared" si="76"/>
        <v>0</v>
      </c>
      <c r="AF139" s="105" t="str">
        <f t="shared" si="77"/>
        <v/>
      </c>
      <c r="AG139" s="92">
        <f t="shared" si="80"/>
        <v>0</v>
      </c>
      <c r="AH139" s="92">
        <f t="shared" si="79"/>
        <v>0</v>
      </c>
    </row>
    <row r="140" spans="1:34" x14ac:dyDescent="0.25">
      <c r="A140" s="92" t="str">
        <f t="shared" si="81"/>
        <v/>
      </c>
      <c r="B140" s="49">
        <v>7531</v>
      </c>
      <c r="C140" s="115" t="s">
        <v>296</v>
      </c>
      <c r="D140" s="94" t="str">
        <f t="shared" si="82"/>
        <v/>
      </c>
      <c r="E140" s="94" t="str">
        <f t="shared" si="83"/>
        <v/>
      </c>
      <c r="F140" s="94" t="str">
        <f t="shared" si="84"/>
        <v/>
      </c>
      <c r="G140" s="94" t="str">
        <f t="shared" si="85"/>
        <v/>
      </c>
      <c r="H140" s="94" t="str">
        <f t="shared" si="86"/>
        <v/>
      </c>
      <c r="I140" s="94" t="str">
        <f t="shared" si="87"/>
        <v/>
      </c>
      <c r="J140" s="94" t="str">
        <f t="shared" si="88"/>
        <v/>
      </c>
      <c r="K140" s="94" t="str">
        <f t="shared" si="89"/>
        <v/>
      </c>
      <c r="L140" s="94" t="str">
        <f t="shared" si="90"/>
        <v/>
      </c>
      <c r="M140" s="94" t="str">
        <f t="shared" si="91"/>
        <v/>
      </c>
      <c r="N140" s="94" t="str">
        <f t="shared" si="92"/>
        <v/>
      </c>
      <c r="O140" s="94" t="str">
        <f t="shared" si="93"/>
        <v/>
      </c>
      <c r="P140" s="94" t="str">
        <f t="shared" si="94"/>
        <v/>
      </c>
      <c r="Q140" s="94" t="str">
        <f t="shared" si="95"/>
        <v/>
      </c>
      <c r="R140" s="94" t="str">
        <f t="shared" si="96"/>
        <v/>
      </c>
      <c r="S140" s="94" t="str">
        <f t="shared" si="97"/>
        <v/>
      </c>
      <c r="T140" s="94" t="str">
        <f t="shared" si="98"/>
        <v/>
      </c>
      <c r="U140" s="94" t="str">
        <f t="shared" si="99"/>
        <v/>
      </c>
      <c r="V140" s="94" t="str">
        <f t="shared" si="100"/>
        <v/>
      </c>
      <c r="W140" s="94" t="str">
        <f t="shared" si="101"/>
        <v/>
      </c>
      <c r="X140" s="94" t="str">
        <f t="shared" si="102"/>
        <v/>
      </c>
      <c r="Y140" s="94" t="str">
        <f t="shared" si="103"/>
        <v/>
      </c>
      <c r="Z140" s="94" t="str">
        <f t="shared" si="104"/>
        <v/>
      </c>
      <c r="AA140" s="94" t="str">
        <f t="shared" si="105"/>
        <v/>
      </c>
      <c r="AB140" s="94" t="str">
        <f t="shared" si="106"/>
        <v/>
      </c>
      <c r="AC140" s="94" t="str">
        <f t="shared" si="107"/>
        <v/>
      </c>
      <c r="AD140" s="92" t="str">
        <f t="shared" si="108"/>
        <v/>
      </c>
      <c r="AE140" s="92">
        <f t="shared" si="76"/>
        <v>0</v>
      </c>
      <c r="AF140" s="105" t="str">
        <f t="shared" si="77"/>
        <v/>
      </c>
      <c r="AG140" s="92">
        <f t="shared" si="80"/>
        <v>0</v>
      </c>
      <c r="AH140" s="92">
        <f t="shared" si="79"/>
        <v>0</v>
      </c>
    </row>
    <row r="141" spans="1:34" x14ac:dyDescent="0.25">
      <c r="A141" s="92" t="str">
        <f t="shared" si="81"/>
        <v/>
      </c>
      <c r="B141" s="49">
        <v>7911</v>
      </c>
      <c r="C141" s="115" t="s">
        <v>774</v>
      </c>
      <c r="D141" s="94" t="str">
        <f t="shared" si="82"/>
        <v/>
      </c>
      <c r="E141" s="94" t="str">
        <f t="shared" si="83"/>
        <v/>
      </c>
      <c r="F141" s="94" t="str">
        <f t="shared" si="84"/>
        <v/>
      </c>
      <c r="G141" s="94" t="str">
        <f t="shared" si="85"/>
        <v/>
      </c>
      <c r="H141" s="94" t="str">
        <f t="shared" si="86"/>
        <v/>
      </c>
      <c r="I141" s="94" t="str">
        <f t="shared" si="87"/>
        <v/>
      </c>
      <c r="J141" s="94" t="str">
        <f t="shared" si="88"/>
        <v/>
      </c>
      <c r="K141" s="94" t="str">
        <f t="shared" si="89"/>
        <v/>
      </c>
      <c r="L141" s="94" t="str">
        <f t="shared" si="90"/>
        <v/>
      </c>
      <c r="M141" s="94" t="str">
        <f t="shared" si="91"/>
        <v/>
      </c>
      <c r="N141" s="94" t="str">
        <f t="shared" si="92"/>
        <v/>
      </c>
      <c r="O141" s="94" t="str">
        <f t="shared" si="93"/>
        <v/>
      </c>
      <c r="P141" s="94" t="str">
        <f t="shared" si="94"/>
        <v/>
      </c>
      <c r="Q141" s="94" t="str">
        <f t="shared" si="95"/>
        <v/>
      </c>
      <c r="R141" s="94" t="str">
        <f t="shared" si="96"/>
        <v/>
      </c>
      <c r="S141" s="94" t="str">
        <f t="shared" si="97"/>
        <v/>
      </c>
      <c r="T141" s="94" t="str">
        <f t="shared" si="98"/>
        <v/>
      </c>
      <c r="U141" s="94" t="str">
        <f t="shared" si="99"/>
        <v/>
      </c>
      <c r="V141" s="94" t="str">
        <f t="shared" si="100"/>
        <v/>
      </c>
      <c r="W141" s="94" t="str">
        <f t="shared" si="101"/>
        <v/>
      </c>
      <c r="X141" s="94" t="str">
        <f t="shared" si="102"/>
        <v/>
      </c>
      <c r="Y141" s="94" t="str">
        <f t="shared" si="103"/>
        <v/>
      </c>
      <c r="Z141" s="94" t="str">
        <f t="shared" si="104"/>
        <v/>
      </c>
      <c r="AA141" s="94" t="str">
        <f t="shared" si="105"/>
        <v/>
      </c>
      <c r="AB141" s="94" t="str">
        <f t="shared" si="106"/>
        <v/>
      </c>
      <c r="AC141" s="94" t="str">
        <f t="shared" si="107"/>
        <v/>
      </c>
      <c r="AD141" s="92" t="str">
        <f t="shared" si="108"/>
        <v/>
      </c>
      <c r="AE141" s="92">
        <f t="shared" si="76"/>
        <v>0</v>
      </c>
      <c r="AF141" s="105" t="str">
        <f t="shared" si="77"/>
        <v/>
      </c>
      <c r="AG141" s="92">
        <f t="shared" si="80"/>
        <v>0</v>
      </c>
      <c r="AH141" s="92">
        <f t="shared" si="79"/>
        <v>0</v>
      </c>
    </row>
    <row r="142" spans="1:34" x14ac:dyDescent="0.25">
      <c r="A142" s="92" t="str">
        <f t="shared" si="81"/>
        <v/>
      </c>
      <c r="B142" s="49">
        <v>5317</v>
      </c>
      <c r="C142" s="115" t="s">
        <v>299</v>
      </c>
      <c r="D142" s="94" t="str">
        <f t="shared" si="82"/>
        <v/>
      </c>
      <c r="E142" s="94" t="str">
        <f t="shared" si="83"/>
        <v/>
      </c>
      <c r="F142" s="94" t="str">
        <f t="shared" si="84"/>
        <v/>
      </c>
      <c r="G142" s="94" t="str">
        <f t="shared" si="85"/>
        <v/>
      </c>
      <c r="H142" s="94" t="str">
        <f t="shared" si="86"/>
        <v/>
      </c>
      <c r="I142" s="94" t="str">
        <f t="shared" si="87"/>
        <v/>
      </c>
      <c r="J142" s="94" t="str">
        <f t="shared" si="88"/>
        <v/>
      </c>
      <c r="K142" s="94" t="str">
        <f t="shared" si="89"/>
        <v/>
      </c>
      <c r="L142" s="94" t="str">
        <f t="shared" si="90"/>
        <v/>
      </c>
      <c r="M142" s="94" t="str">
        <f t="shared" si="91"/>
        <v/>
      </c>
      <c r="N142" s="94" t="str">
        <f t="shared" si="92"/>
        <v/>
      </c>
      <c r="O142" s="94" t="str">
        <f t="shared" si="93"/>
        <v/>
      </c>
      <c r="P142" s="94" t="str">
        <f t="shared" si="94"/>
        <v/>
      </c>
      <c r="Q142" s="94" t="str">
        <f t="shared" si="95"/>
        <v/>
      </c>
      <c r="R142" s="94" t="str">
        <f t="shared" si="96"/>
        <v/>
      </c>
      <c r="S142" s="94" t="str">
        <f t="shared" si="97"/>
        <v/>
      </c>
      <c r="T142" s="94" t="str">
        <f t="shared" si="98"/>
        <v/>
      </c>
      <c r="U142" s="94" t="str">
        <f t="shared" si="99"/>
        <v/>
      </c>
      <c r="V142" s="94" t="str">
        <f t="shared" si="100"/>
        <v/>
      </c>
      <c r="W142" s="94" t="str">
        <f t="shared" si="101"/>
        <v/>
      </c>
      <c r="X142" s="94" t="str">
        <f t="shared" si="102"/>
        <v/>
      </c>
      <c r="Y142" s="94" t="str">
        <f t="shared" si="103"/>
        <v/>
      </c>
      <c r="Z142" s="94" t="str">
        <f t="shared" si="104"/>
        <v/>
      </c>
      <c r="AA142" s="94" t="str">
        <f t="shared" si="105"/>
        <v/>
      </c>
      <c r="AB142" s="94" t="str">
        <f t="shared" si="106"/>
        <v/>
      </c>
      <c r="AC142" s="94" t="str">
        <f t="shared" si="107"/>
        <v/>
      </c>
      <c r="AD142" s="92" t="str">
        <f t="shared" si="108"/>
        <v/>
      </c>
      <c r="AE142" s="92">
        <f t="shared" si="76"/>
        <v>0</v>
      </c>
      <c r="AF142" s="105" t="str">
        <f t="shared" si="77"/>
        <v/>
      </c>
      <c r="AG142" s="92">
        <f t="shared" si="80"/>
        <v>0</v>
      </c>
      <c r="AH142" s="92">
        <f t="shared" si="79"/>
        <v>0</v>
      </c>
    </row>
    <row r="143" spans="1:34" x14ac:dyDescent="0.25">
      <c r="A143" s="92" t="str">
        <f t="shared" si="81"/>
        <v/>
      </c>
      <c r="B143" s="49">
        <v>1022</v>
      </c>
      <c r="C143" s="115" t="s">
        <v>788</v>
      </c>
      <c r="D143" s="94" t="str">
        <f t="shared" si="82"/>
        <v/>
      </c>
      <c r="E143" s="94" t="str">
        <f t="shared" si="83"/>
        <v/>
      </c>
      <c r="F143" s="94" t="str">
        <f t="shared" si="84"/>
        <v/>
      </c>
      <c r="G143" s="94" t="str">
        <f t="shared" si="85"/>
        <v/>
      </c>
      <c r="H143" s="94" t="str">
        <f t="shared" si="86"/>
        <v/>
      </c>
      <c r="I143" s="94" t="str">
        <f t="shared" si="87"/>
        <v/>
      </c>
      <c r="J143" s="94" t="str">
        <f t="shared" si="88"/>
        <v/>
      </c>
      <c r="K143" s="94" t="str">
        <f t="shared" si="89"/>
        <v/>
      </c>
      <c r="L143" s="94" t="str">
        <f t="shared" si="90"/>
        <v/>
      </c>
      <c r="M143" s="94" t="str">
        <f t="shared" si="91"/>
        <v/>
      </c>
      <c r="N143" s="94" t="str">
        <f t="shared" si="92"/>
        <v/>
      </c>
      <c r="O143" s="94" t="str">
        <f t="shared" si="93"/>
        <v/>
      </c>
      <c r="P143" s="94" t="str">
        <f t="shared" si="94"/>
        <v/>
      </c>
      <c r="Q143" s="94" t="str">
        <f t="shared" si="95"/>
        <v/>
      </c>
      <c r="R143" s="94" t="str">
        <f t="shared" si="96"/>
        <v/>
      </c>
      <c r="S143" s="94" t="str">
        <f t="shared" si="97"/>
        <v/>
      </c>
      <c r="T143" s="94" t="str">
        <f t="shared" si="98"/>
        <v/>
      </c>
      <c r="U143" s="94" t="str">
        <f t="shared" si="99"/>
        <v/>
      </c>
      <c r="V143" s="94" t="str">
        <f t="shared" si="100"/>
        <v/>
      </c>
      <c r="W143" s="94" t="str">
        <f t="shared" si="101"/>
        <v/>
      </c>
      <c r="X143" s="94" t="str">
        <f t="shared" si="102"/>
        <v/>
      </c>
      <c r="Y143" s="94" t="str">
        <f t="shared" si="103"/>
        <v/>
      </c>
      <c r="Z143" s="94" t="str">
        <f t="shared" si="104"/>
        <v/>
      </c>
      <c r="AA143" s="94" t="str">
        <f t="shared" si="105"/>
        <v/>
      </c>
      <c r="AB143" s="94" t="str">
        <f t="shared" si="106"/>
        <v/>
      </c>
      <c r="AC143" s="94" t="str">
        <f t="shared" si="107"/>
        <v/>
      </c>
      <c r="AD143" s="92" t="str">
        <f t="shared" si="108"/>
        <v/>
      </c>
      <c r="AE143" s="92">
        <f t="shared" si="76"/>
        <v>0</v>
      </c>
      <c r="AF143" s="105" t="str">
        <f t="shared" si="77"/>
        <v/>
      </c>
      <c r="AG143" s="92">
        <f t="shared" si="80"/>
        <v>0</v>
      </c>
      <c r="AH143" s="92">
        <f t="shared" si="79"/>
        <v>0</v>
      </c>
    </row>
    <row r="144" spans="1:34" x14ac:dyDescent="0.25">
      <c r="A144" s="92" t="str">
        <f t="shared" si="81"/>
        <v/>
      </c>
      <c r="B144" s="49">
        <v>1293</v>
      </c>
      <c r="C144" s="115" t="s">
        <v>304</v>
      </c>
      <c r="D144" s="94" t="str">
        <f t="shared" si="82"/>
        <v/>
      </c>
      <c r="E144" s="94" t="str">
        <f t="shared" si="83"/>
        <v/>
      </c>
      <c r="F144" s="94" t="str">
        <f t="shared" si="84"/>
        <v/>
      </c>
      <c r="G144" s="94" t="str">
        <f t="shared" si="85"/>
        <v/>
      </c>
      <c r="H144" s="94" t="str">
        <f t="shared" si="86"/>
        <v/>
      </c>
      <c r="I144" s="94" t="str">
        <f t="shared" si="87"/>
        <v/>
      </c>
      <c r="J144" s="94" t="str">
        <f t="shared" si="88"/>
        <v/>
      </c>
      <c r="K144" s="94" t="str">
        <f t="shared" si="89"/>
        <v/>
      </c>
      <c r="L144" s="94" t="str">
        <f t="shared" si="90"/>
        <v/>
      </c>
      <c r="M144" s="94" t="str">
        <f t="shared" si="91"/>
        <v/>
      </c>
      <c r="N144" s="94" t="str">
        <f t="shared" si="92"/>
        <v/>
      </c>
      <c r="O144" s="94" t="str">
        <f t="shared" si="93"/>
        <v/>
      </c>
      <c r="P144" s="94" t="str">
        <f t="shared" si="94"/>
        <v/>
      </c>
      <c r="Q144" s="94" t="str">
        <f t="shared" si="95"/>
        <v/>
      </c>
      <c r="R144" s="94" t="str">
        <f t="shared" si="96"/>
        <v/>
      </c>
      <c r="S144" s="94" t="str">
        <f t="shared" si="97"/>
        <v/>
      </c>
      <c r="T144" s="94" t="str">
        <f t="shared" si="98"/>
        <v/>
      </c>
      <c r="U144" s="94" t="str">
        <f t="shared" si="99"/>
        <v/>
      </c>
      <c r="V144" s="94" t="str">
        <f t="shared" si="100"/>
        <v/>
      </c>
      <c r="W144" s="94" t="str">
        <f t="shared" si="101"/>
        <v/>
      </c>
      <c r="X144" s="94" t="str">
        <f t="shared" si="102"/>
        <v/>
      </c>
      <c r="Y144" s="94" t="str">
        <f t="shared" si="103"/>
        <v/>
      </c>
      <c r="Z144" s="94" t="str">
        <f t="shared" si="104"/>
        <v/>
      </c>
      <c r="AA144" s="94" t="str">
        <f t="shared" si="105"/>
        <v/>
      </c>
      <c r="AB144" s="94" t="str">
        <f t="shared" si="106"/>
        <v/>
      </c>
      <c r="AC144" s="94" t="str">
        <f t="shared" si="107"/>
        <v/>
      </c>
      <c r="AD144" s="92" t="str">
        <f t="shared" si="108"/>
        <v/>
      </c>
      <c r="AE144" s="92">
        <f t="shared" si="76"/>
        <v>0</v>
      </c>
      <c r="AF144" s="105" t="str">
        <f t="shared" si="77"/>
        <v/>
      </c>
      <c r="AG144" s="92">
        <f t="shared" si="80"/>
        <v>0</v>
      </c>
      <c r="AH144" s="92">
        <f t="shared" si="79"/>
        <v>0</v>
      </c>
    </row>
    <row r="145" spans="1:34" x14ac:dyDescent="0.25">
      <c r="A145" s="92" t="str">
        <f t="shared" si="81"/>
        <v/>
      </c>
      <c r="B145" s="49">
        <v>7592</v>
      </c>
      <c r="C145" s="115" t="s">
        <v>306</v>
      </c>
      <c r="D145" s="94" t="str">
        <f t="shared" si="82"/>
        <v/>
      </c>
      <c r="E145" s="94" t="str">
        <f t="shared" si="83"/>
        <v/>
      </c>
      <c r="F145" s="94" t="str">
        <f t="shared" si="84"/>
        <v/>
      </c>
      <c r="G145" s="94" t="str">
        <f t="shared" si="85"/>
        <v/>
      </c>
      <c r="H145" s="94" t="str">
        <f t="shared" si="86"/>
        <v/>
      </c>
      <c r="I145" s="94" t="str">
        <f t="shared" si="87"/>
        <v/>
      </c>
      <c r="J145" s="94" t="str">
        <f t="shared" si="88"/>
        <v/>
      </c>
      <c r="K145" s="94" t="str">
        <f t="shared" si="89"/>
        <v/>
      </c>
      <c r="L145" s="94" t="str">
        <f t="shared" si="90"/>
        <v/>
      </c>
      <c r="M145" s="94" t="str">
        <f t="shared" si="91"/>
        <v/>
      </c>
      <c r="N145" s="94" t="str">
        <f t="shared" si="92"/>
        <v/>
      </c>
      <c r="O145" s="94" t="str">
        <f t="shared" si="93"/>
        <v/>
      </c>
      <c r="P145" s="94" t="str">
        <f t="shared" si="94"/>
        <v/>
      </c>
      <c r="Q145" s="94" t="str">
        <f t="shared" si="95"/>
        <v/>
      </c>
      <c r="R145" s="94" t="str">
        <f t="shared" si="96"/>
        <v/>
      </c>
      <c r="S145" s="94" t="str">
        <f t="shared" si="97"/>
        <v/>
      </c>
      <c r="T145" s="94" t="str">
        <f t="shared" si="98"/>
        <v/>
      </c>
      <c r="U145" s="94" t="str">
        <f t="shared" si="99"/>
        <v/>
      </c>
      <c r="V145" s="94" t="str">
        <f t="shared" si="100"/>
        <v/>
      </c>
      <c r="W145" s="94" t="str">
        <f t="shared" si="101"/>
        <v/>
      </c>
      <c r="X145" s="94" t="str">
        <f t="shared" si="102"/>
        <v/>
      </c>
      <c r="Y145" s="94" t="str">
        <f t="shared" si="103"/>
        <v/>
      </c>
      <c r="Z145" s="94" t="str">
        <f t="shared" si="104"/>
        <v/>
      </c>
      <c r="AA145" s="94" t="str">
        <f t="shared" si="105"/>
        <v/>
      </c>
      <c r="AB145" s="94" t="str">
        <f t="shared" si="106"/>
        <v/>
      </c>
      <c r="AC145" s="94" t="str">
        <f t="shared" si="107"/>
        <v/>
      </c>
      <c r="AD145" s="92" t="str">
        <f t="shared" si="108"/>
        <v/>
      </c>
      <c r="AE145" s="92">
        <f t="shared" si="76"/>
        <v>0</v>
      </c>
      <c r="AF145" s="105" t="str">
        <f t="shared" si="77"/>
        <v/>
      </c>
      <c r="AG145" s="92">
        <f t="shared" si="80"/>
        <v>0</v>
      </c>
      <c r="AH145" s="92">
        <f t="shared" si="79"/>
        <v>0</v>
      </c>
    </row>
    <row r="146" spans="1:34" x14ac:dyDescent="0.25">
      <c r="A146" s="92" t="str">
        <f t="shared" si="81"/>
        <v/>
      </c>
      <c r="B146" s="49">
        <v>2777</v>
      </c>
      <c r="C146" s="115" t="s">
        <v>311</v>
      </c>
      <c r="D146" s="94" t="str">
        <f t="shared" si="82"/>
        <v/>
      </c>
      <c r="E146" s="94" t="str">
        <f t="shared" si="83"/>
        <v/>
      </c>
      <c r="F146" s="94" t="str">
        <f t="shared" si="84"/>
        <v/>
      </c>
      <c r="G146" s="94" t="str">
        <f t="shared" si="85"/>
        <v/>
      </c>
      <c r="H146" s="94" t="str">
        <f t="shared" si="86"/>
        <v/>
      </c>
      <c r="I146" s="94" t="str">
        <f t="shared" si="87"/>
        <v/>
      </c>
      <c r="J146" s="94" t="str">
        <f t="shared" si="88"/>
        <v/>
      </c>
      <c r="K146" s="94" t="str">
        <f t="shared" si="89"/>
        <v/>
      </c>
      <c r="L146" s="94" t="str">
        <f t="shared" si="90"/>
        <v/>
      </c>
      <c r="M146" s="94" t="str">
        <f t="shared" si="91"/>
        <v/>
      </c>
      <c r="N146" s="94" t="str">
        <f t="shared" si="92"/>
        <v/>
      </c>
      <c r="O146" s="94" t="str">
        <f t="shared" si="93"/>
        <v/>
      </c>
      <c r="P146" s="94" t="str">
        <f t="shared" si="94"/>
        <v/>
      </c>
      <c r="Q146" s="94" t="str">
        <f t="shared" si="95"/>
        <v/>
      </c>
      <c r="R146" s="94" t="str">
        <f t="shared" si="96"/>
        <v/>
      </c>
      <c r="S146" s="94" t="str">
        <f t="shared" si="97"/>
        <v/>
      </c>
      <c r="T146" s="94" t="str">
        <f t="shared" si="98"/>
        <v/>
      </c>
      <c r="U146" s="94" t="str">
        <f t="shared" si="99"/>
        <v/>
      </c>
      <c r="V146" s="94" t="str">
        <f t="shared" si="100"/>
        <v/>
      </c>
      <c r="W146" s="94" t="str">
        <f t="shared" si="101"/>
        <v/>
      </c>
      <c r="X146" s="94" t="str">
        <f t="shared" si="102"/>
        <v/>
      </c>
      <c r="Y146" s="94" t="str">
        <f t="shared" si="103"/>
        <v/>
      </c>
      <c r="Z146" s="94" t="str">
        <f t="shared" si="104"/>
        <v/>
      </c>
      <c r="AA146" s="94" t="str">
        <f t="shared" si="105"/>
        <v/>
      </c>
      <c r="AB146" s="94" t="str">
        <f t="shared" si="106"/>
        <v/>
      </c>
      <c r="AC146" s="94" t="str">
        <f t="shared" si="107"/>
        <v/>
      </c>
      <c r="AD146" s="92" t="str">
        <f t="shared" si="108"/>
        <v/>
      </c>
      <c r="AE146" s="92">
        <f t="shared" si="76"/>
        <v>0</v>
      </c>
      <c r="AF146" s="105" t="str">
        <f t="shared" si="77"/>
        <v/>
      </c>
      <c r="AG146" s="92">
        <f t="shared" si="80"/>
        <v>0</v>
      </c>
      <c r="AH146" s="92">
        <f t="shared" si="79"/>
        <v>0</v>
      </c>
    </row>
    <row r="147" spans="1:34" x14ac:dyDescent="0.25">
      <c r="A147" s="92" t="str">
        <f t="shared" si="81"/>
        <v/>
      </c>
      <c r="B147" s="49">
        <v>5275</v>
      </c>
      <c r="C147" s="115" t="s">
        <v>313</v>
      </c>
      <c r="D147" s="94" t="str">
        <f t="shared" si="82"/>
        <v/>
      </c>
      <c r="E147" s="94" t="str">
        <f t="shared" si="83"/>
        <v/>
      </c>
      <c r="F147" s="94" t="str">
        <f t="shared" si="84"/>
        <v/>
      </c>
      <c r="G147" s="94" t="str">
        <f t="shared" si="85"/>
        <v/>
      </c>
      <c r="H147" s="94" t="str">
        <f t="shared" si="86"/>
        <v/>
      </c>
      <c r="I147" s="94" t="str">
        <f t="shared" si="87"/>
        <v/>
      </c>
      <c r="J147" s="94" t="str">
        <f t="shared" si="88"/>
        <v/>
      </c>
      <c r="K147" s="94" t="str">
        <f t="shared" si="89"/>
        <v/>
      </c>
      <c r="L147" s="94" t="str">
        <f t="shared" si="90"/>
        <v/>
      </c>
      <c r="M147" s="94" t="str">
        <f t="shared" si="91"/>
        <v/>
      </c>
      <c r="N147" s="94" t="str">
        <f t="shared" si="92"/>
        <v/>
      </c>
      <c r="O147" s="94" t="str">
        <f t="shared" si="93"/>
        <v/>
      </c>
      <c r="P147" s="94" t="str">
        <f t="shared" si="94"/>
        <v/>
      </c>
      <c r="Q147" s="94" t="str">
        <f t="shared" si="95"/>
        <v/>
      </c>
      <c r="R147" s="94" t="str">
        <f t="shared" si="96"/>
        <v/>
      </c>
      <c r="S147" s="94" t="str">
        <f t="shared" si="97"/>
        <v/>
      </c>
      <c r="T147" s="94" t="str">
        <f t="shared" si="98"/>
        <v/>
      </c>
      <c r="U147" s="94" t="str">
        <f t="shared" si="99"/>
        <v/>
      </c>
      <c r="V147" s="94" t="str">
        <f t="shared" si="100"/>
        <v/>
      </c>
      <c r="W147" s="94" t="str">
        <f t="shared" si="101"/>
        <v/>
      </c>
      <c r="X147" s="94" t="str">
        <f t="shared" si="102"/>
        <v/>
      </c>
      <c r="Y147" s="94" t="str">
        <f t="shared" si="103"/>
        <v/>
      </c>
      <c r="Z147" s="94" t="str">
        <f t="shared" si="104"/>
        <v/>
      </c>
      <c r="AA147" s="94" t="str">
        <f t="shared" si="105"/>
        <v/>
      </c>
      <c r="AB147" s="94" t="str">
        <f t="shared" si="106"/>
        <v/>
      </c>
      <c r="AC147" s="94" t="str">
        <f t="shared" si="107"/>
        <v/>
      </c>
      <c r="AD147" s="92" t="str">
        <f t="shared" si="108"/>
        <v/>
      </c>
      <c r="AE147" s="92">
        <f t="shared" si="76"/>
        <v>0</v>
      </c>
      <c r="AF147" s="105" t="str">
        <f t="shared" si="77"/>
        <v/>
      </c>
      <c r="AG147" s="92">
        <f t="shared" si="80"/>
        <v>0</v>
      </c>
      <c r="AH147" s="92">
        <f t="shared" si="79"/>
        <v>0</v>
      </c>
    </row>
    <row r="148" spans="1:34" x14ac:dyDescent="0.25">
      <c r="A148" s="92" t="str">
        <f t="shared" si="81"/>
        <v/>
      </c>
      <c r="B148" s="49">
        <v>149</v>
      </c>
      <c r="C148" s="115" t="s">
        <v>319</v>
      </c>
      <c r="D148" s="94" t="str">
        <f t="shared" si="82"/>
        <v/>
      </c>
      <c r="E148" s="94" t="str">
        <f t="shared" si="83"/>
        <v/>
      </c>
      <c r="F148" s="94" t="str">
        <f t="shared" si="84"/>
        <v/>
      </c>
      <c r="G148" s="94" t="str">
        <f t="shared" si="85"/>
        <v/>
      </c>
      <c r="H148" s="94" t="str">
        <f t="shared" si="86"/>
        <v/>
      </c>
      <c r="I148" s="94" t="str">
        <f t="shared" si="87"/>
        <v/>
      </c>
      <c r="J148" s="94" t="str">
        <f t="shared" si="88"/>
        <v/>
      </c>
      <c r="K148" s="94" t="str">
        <f t="shared" si="89"/>
        <v/>
      </c>
      <c r="L148" s="94" t="str">
        <f t="shared" si="90"/>
        <v/>
      </c>
      <c r="M148" s="94" t="str">
        <f t="shared" si="91"/>
        <v/>
      </c>
      <c r="N148" s="94" t="str">
        <f t="shared" si="92"/>
        <v/>
      </c>
      <c r="O148" s="94" t="str">
        <f t="shared" si="93"/>
        <v/>
      </c>
      <c r="P148" s="94" t="str">
        <f t="shared" si="94"/>
        <v/>
      </c>
      <c r="Q148" s="94" t="str">
        <f t="shared" si="95"/>
        <v/>
      </c>
      <c r="R148" s="94" t="str">
        <f t="shared" si="96"/>
        <v/>
      </c>
      <c r="S148" s="94" t="str">
        <f t="shared" si="97"/>
        <v/>
      </c>
      <c r="T148" s="94" t="str">
        <f t="shared" si="98"/>
        <v/>
      </c>
      <c r="U148" s="94" t="str">
        <f t="shared" si="99"/>
        <v/>
      </c>
      <c r="V148" s="94" t="str">
        <f t="shared" si="100"/>
        <v/>
      </c>
      <c r="W148" s="94" t="str">
        <f t="shared" si="101"/>
        <v/>
      </c>
      <c r="X148" s="94" t="str">
        <f t="shared" si="102"/>
        <v/>
      </c>
      <c r="Y148" s="94" t="str">
        <f t="shared" si="103"/>
        <v/>
      </c>
      <c r="Z148" s="94" t="str">
        <f t="shared" si="104"/>
        <v/>
      </c>
      <c r="AA148" s="94" t="str">
        <f t="shared" si="105"/>
        <v/>
      </c>
      <c r="AB148" s="94" t="str">
        <f t="shared" si="106"/>
        <v/>
      </c>
      <c r="AC148" s="94" t="str">
        <f t="shared" si="107"/>
        <v/>
      </c>
      <c r="AD148" s="92" t="str">
        <f t="shared" si="108"/>
        <v/>
      </c>
      <c r="AE148" s="92">
        <f t="shared" si="76"/>
        <v>0</v>
      </c>
      <c r="AF148" s="105" t="str">
        <f t="shared" si="77"/>
        <v/>
      </c>
      <c r="AG148" s="92">
        <f t="shared" si="80"/>
        <v>0</v>
      </c>
      <c r="AH148" s="92">
        <f t="shared" si="79"/>
        <v>0</v>
      </c>
    </row>
    <row r="149" spans="1:34" x14ac:dyDescent="0.25">
      <c r="A149" s="92" t="str">
        <f t="shared" si="81"/>
        <v/>
      </c>
      <c r="B149" s="49">
        <v>5436</v>
      </c>
      <c r="C149" s="115" t="s">
        <v>322</v>
      </c>
      <c r="D149" s="94" t="str">
        <f t="shared" si="82"/>
        <v/>
      </c>
      <c r="E149" s="94" t="str">
        <f t="shared" si="83"/>
        <v/>
      </c>
      <c r="F149" s="94" t="str">
        <f t="shared" si="84"/>
        <v/>
      </c>
      <c r="G149" s="94" t="str">
        <f t="shared" si="85"/>
        <v/>
      </c>
      <c r="H149" s="94" t="str">
        <f t="shared" si="86"/>
        <v/>
      </c>
      <c r="I149" s="94" t="str">
        <f t="shared" si="87"/>
        <v/>
      </c>
      <c r="J149" s="94" t="str">
        <f t="shared" si="88"/>
        <v/>
      </c>
      <c r="K149" s="94" t="str">
        <f t="shared" si="89"/>
        <v/>
      </c>
      <c r="L149" s="94" t="str">
        <f t="shared" si="90"/>
        <v/>
      </c>
      <c r="M149" s="94" t="str">
        <f t="shared" si="91"/>
        <v/>
      </c>
      <c r="N149" s="94" t="str">
        <f t="shared" si="92"/>
        <v/>
      </c>
      <c r="O149" s="94" t="str">
        <f t="shared" si="93"/>
        <v/>
      </c>
      <c r="P149" s="94" t="str">
        <f t="shared" si="94"/>
        <v/>
      </c>
      <c r="Q149" s="94" t="str">
        <f t="shared" si="95"/>
        <v/>
      </c>
      <c r="R149" s="94" t="str">
        <f t="shared" si="96"/>
        <v/>
      </c>
      <c r="S149" s="94" t="str">
        <f t="shared" si="97"/>
        <v/>
      </c>
      <c r="T149" s="94" t="str">
        <f t="shared" si="98"/>
        <v/>
      </c>
      <c r="U149" s="94" t="str">
        <f t="shared" si="99"/>
        <v/>
      </c>
      <c r="V149" s="94" t="str">
        <f t="shared" si="100"/>
        <v/>
      </c>
      <c r="W149" s="94" t="str">
        <f t="shared" si="101"/>
        <v/>
      </c>
      <c r="X149" s="94" t="str">
        <f t="shared" si="102"/>
        <v/>
      </c>
      <c r="Y149" s="94" t="str">
        <f t="shared" si="103"/>
        <v/>
      </c>
      <c r="Z149" s="94" t="str">
        <f t="shared" si="104"/>
        <v/>
      </c>
      <c r="AA149" s="94" t="str">
        <f t="shared" si="105"/>
        <v/>
      </c>
      <c r="AB149" s="94" t="str">
        <f t="shared" si="106"/>
        <v/>
      </c>
      <c r="AC149" s="94" t="str">
        <f t="shared" si="107"/>
        <v/>
      </c>
      <c r="AD149" s="92" t="str">
        <f t="shared" si="108"/>
        <v/>
      </c>
      <c r="AE149" s="92">
        <f t="shared" si="76"/>
        <v>0</v>
      </c>
      <c r="AF149" s="105" t="str">
        <f t="shared" si="77"/>
        <v/>
      </c>
      <c r="AG149" s="92">
        <f t="shared" si="80"/>
        <v>0</v>
      </c>
      <c r="AH149" s="92">
        <f t="shared" si="79"/>
        <v>0</v>
      </c>
    </row>
    <row r="150" spans="1:34" x14ac:dyDescent="0.25">
      <c r="A150" s="92" t="str">
        <f t="shared" si="81"/>
        <v/>
      </c>
      <c r="B150" s="49">
        <v>3564</v>
      </c>
      <c r="C150" s="115" t="s">
        <v>324</v>
      </c>
      <c r="D150" s="94" t="str">
        <f t="shared" si="82"/>
        <v/>
      </c>
      <c r="E150" s="94" t="str">
        <f t="shared" si="83"/>
        <v/>
      </c>
      <c r="F150" s="94" t="str">
        <f t="shared" si="84"/>
        <v/>
      </c>
      <c r="G150" s="94" t="str">
        <f t="shared" si="85"/>
        <v/>
      </c>
      <c r="H150" s="94" t="str">
        <f t="shared" si="86"/>
        <v/>
      </c>
      <c r="I150" s="94" t="str">
        <f t="shared" si="87"/>
        <v/>
      </c>
      <c r="J150" s="94" t="str">
        <f t="shared" si="88"/>
        <v/>
      </c>
      <c r="K150" s="94" t="str">
        <f t="shared" si="89"/>
        <v/>
      </c>
      <c r="L150" s="94" t="str">
        <f t="shared" si="90"/>
        <v/>
      </c>
      <c r="M150" s="94" t="str">
        <f t="shared" si="91"/>
        <v/>
      </c>
      <c r="N150" s="94" t="str">
        <f t="shared" si="92"/>
        <v/>
      </c>
      <c r="O150" s="94" t="str">
        <f t="shared" si="93"/>
        <v/>
      </c>
      <c r="P150" s="94" t="str">
        <f t="shared" si="94"/>
        <v/>
      </c>
      <c r="Q150" s="94" t="str">
        <f t="shared" si="95"/>
        <v/>
      </c>
      <c r="R150" s="94" t="str">
        <f t="shared" si="96"/>
        <v/>
      </c>
      <c r="S150" s="94" t="str">
        <f t="shared" si="97"/>
        <v/>
      </c>
      <c r="T150" s="94" t="str">
        <f t="shared" si="98"/>
        <v/>
      </c>
      <c r="U150" s="94" t="str">
        <f t="shared" si="99"/>
        <v/>
      </c>
      <c r="V150" s="94" t="str">
        <f t="shared" si="100"/>
        <v/>
      </c>
      <c r="W150" s="94" t="str">
        <f t="shared" si="101"/>
        <v/>
      </c>
      <c r="X150" s="94" t="str">
        <f t="shared" si="102"/>
        <v/>
      </c>
      <c r="Y150" s="94" t="str">
        <f t="shared" si="103"/>
        <v/>
      </c>
      <c r="Z150" s="94" t="str">
        <f t="shared" si="104"/>
        <v/>
      </c>
      <c r="AA150" s="94" t="str">
        <f t="shared" si="105"/>
        <v/>
      </c>
      <c r="AB150" s="94" t="str">
        <f t="shared" si="106"/>
        <v/>
      </c>
      <c r="AC150" s="94" t="str">
        <f t="shared" si="107"/>
        <v/>
      </c>
      <c r="AD150" s="92" t="str">
        <f t="shared" si="108"/>
        <v/>
      </c>
      <c r="AE150" s="92">
        <f t="shared" si="76"/>
        <v>0</v>
      </c>
      <c r="AF150" s="105" t="str">
        <f t="shared" si="77"/>
        <v/>
      </c>
      <c r="AG150" s="92">
        <f t="shared" si="80"/>
        <v>0</v>
      </c>
      <c r="AH150" s="92">
        <f t="shared" si="79"/>
        <v>0</v>
      </c>
    </row>
    <row r="151" spans="1:34" x14ac:dyDescent="0.25">
      <c r="A151" s="92" t="str">
        <f t="shared" si="81"/>
        <v/>
      </c>
      <c r="B151" s="49">
        <v>7751</v>
      </c>
      <c r="C151" s="115" t="s">
        <v>325</v>
      </c>
      <c r="D151" s="94" t="str">
        <f t="shared" si="82"/>
        <v/>
      </c>
      <c r="E151" s="94" t="str">
        <f t="shared" si="83"/>
        <v/>
      </c>
      <c r="F151" s="94" t="str">
        <f t="shared" si="84"/>
        <v/>
      </c>
      <c r="G151" s="94" t="str">
        <f t="shared" si="85"/>
        <v/>
      </c>
      <c r="H151" s="94" t="str">
        <f t="shared" si="86"/>
        <v/>
      </c>
      <c r="I151" s="94" t="str">
        <f t="shared" si="87"/>
        <v/>
      </c>
      <c r="J151" s="94" t="str">
        <f t="shared" si="88"/>
        <v/>
      </c>
      <c r="K151" s="94" t="str">
        <f t="shared" si="89"/>
        <v/>
      </c>
      <c r="L151" s="94" t="str">
        <f t="shared" si="90"/>
        <v/>
      </c>
      <c r="M151" s="94" t="str">
        <f t="shared" si="91"/>
        <v/>
      </c>
      <c r="N151" s="94" t="str">
        <f t="shared" si="92"/>
        <v/>
      </c>
      <c r="O151" s="94" t="str">
        <f t="shared" si="93"/>
        <v/>
      </c>
      <c r="P151" s="94" t="str">
        <f t="shared" si="94"/>
        <v/>
      </c>
      <c r="Q151" s="94" t="str">
        <f t="shared" si="95"/>
        <v/>
      </c>
      <c r="R151" s="94" t="str">
        <f t="shared" si="96"/>
        <v/>
      </c>
      <c r="S151" s="94" t="str">
        <f t="shared" si="97"/>
        <v/>
      </c>
      <c r="T151" s="94" t="str">
        <f t="shared" si="98"/>
        <v/>
      </c>
      <c r="U151" s="94" t="str">
        <f t="shared" si="99"/>
        <v/>
      </c>
      <c r="V151" s="94" t="str">
        <f t="shared" si="100"/>
        <v/>
      </c>
      <c r="W151" s="94" t="str">
        <f t="shared" si="101"/>
        <v/>
      </c>
      <c r="X151" s="94" t="str">
        <f t="shared" si="102"/>
        <v/>
      </c>
      <c r="Y151" s="94" t="str">
        <f t="shared" si="103"/>
        <v/>
      </c>
      <c r="Z151" s="94" t="str">
        <f t="shared" si="104"/>
        <v/>
      </c>
      <c r="AA151" s="94" t="str">
        <f t="shared" si="105"/>
        <v/>
      </c>
      <c r="AB151" s="94" t="str">
        <f t="shared" si="106"/>
        <v/>
      </c>
      <c r="AC151" s="94" t="str">
        <f t="shared" si="107"/>
        <v/>
      </c>
      <c r="AD151" s="92" t="str">
        <f t="shared" si="108"/>
        <v/>
      </c>
      <c r="AE151" s="92">
        <f t="shared" si="76"/>
        <v>0</v>
      </c>
      <c r="AF151" s="105" t="str">
        <f t="shared" si="77"/>
        <v/>
      </c>
      <c r="AG151" s="92">
        <f t="shared" si="80"/>
        <v>0</v>
      </c>
      <c r="AH151" s="92">
        <f t="shared" si="79"/>
        <v>0</v>
      </c>
    </row>
    <row r="152" spans="1:34" x14ac:dyDescent="0.25">
      <c r="A152" s="92" t="str">
        <f t="shared" si="81"/>
        <v/>
      </c>
      <c r="B152" s="49">
        <v>8075</v>
      </c>
      <c r="C152" s="115" t="s">
        <v>327</v>
      </c>
      <c r="D152" s="94" t="str">
        <f t="shared" si="82"/>
        <v/>
      </c>
      <c r="E152" s="94" t="str">
        <f t="shared" si="83"/>
        <v/>
      </c>
      <c r="F152" s="94" t="str">
        <f t="shared" si="84"/>
        <v/>
      </c>
      <c r="G152" s="94" t="str">
        <f t="shared" si="85"/>
        <v/>
      </c>
      <c r="H152" s="94" t="str">
        <f t="shared" si="86"/>
        <v/>
      </c>
      <c r="I152" s="94" t="str">
        <f t="shared" si="87"/>
        <v/>
      </c>
      <c r="J152" s="94" t="str">
        <f t="shared" si="88"/>
        <v/>
      </c>
      <c r="K152" s="94" t="str">
        <f t="shared" si="89"/>
        <v/>
      </c>
      <c r="L152" s="94" t="str">
        <f t="shared" si="90"/>
        <v/>
      </c>
      <c r="M152" s="94" t="str">
        <f t="shared" si="91"/>
        <v/>
      </c>
      <c r="N152" s="94" t="str">
        <f t="shared" si="92"/>
        <v/>
      </c>
      <c r="O152" s="94" t="str">
        <f t="shared" si="93"/>
        <v/>
      </c>
      <c r="P152" s="94" t="str">
        <f t="shared" si="94"/>
        <v/>
      </c>
      <c r="Q152" s="94" t="str">
        <f t="shared" si="95"/>
        <v/>
      </c>
      <c r="R152" s="94" t="str">
        <f t="shared" si="96"/>
        <v/>
      </c>
      <c r="S152" s="94" t="str">
        <f t="shared" si="97"/>
        <v/>
      </c>
      <c r="T152" s="94" t="str">
        <f t="shared" si="98"/>
        <v/>
      </c>
      <c r="U152" s="94" t="str">
        <f t="shared" si="99"/>
        <v/>
      </c>
      <c r="V152" s="94" t="str">
        <f t="shared" si="100"/>
        <v/>
      </c>
      <c r="W152" s="94" t="str">
        <f t="shared" si="101"/>
        <v/>
      </c>
      <c r="X152" s="94" t="str">
        <f t="shared" si="102"/>
        <v/>
      </c>
      <c r="Y152" s="94" t="str">
        <f t="shared" si="103"/>
        <v/>
      </c>
      <c r="Z152" s="94" t="str">
        <f t="shared" si="104"/>
        <v/>
      </c>
      <c r="AA152" s="94" t="str">
        <f t="shared" si="105"/>
        <v/>
      </c>
      <c r="AB152" s="94" t="str">
        <f t="shared" si="106"/>
        <v/>
      </c>
      <c r="AC152" s="94" t="str">
        <f t="shared" si="107"/>
        <v/>
      </c>
      <c r="AD152" s="92" t="str">
        <f t="shared" si="108"/>
        <v/>
      </c>
      <c r="AE152" s="92">
        <f t="shared" si="76"/>
        <v>0</v>
      </c>
      <c r="AF152" s="105" t="str">
        <f t="shared" si="77"/>
        <v/>
      </c>
      <c r="AG152" s="92">
        <f t="shared" si="80"/>
        <v>0</v>
      </c>
      <c r="AH152" s="92">
        <f t="shared" si="79"/>
        <v>0</v>
      </c>
    </row>
    <row r="153" spans="1:34" x14ac:dyDescent="0.25">
      <c r="A153" s="92" t="str">
        <f t="shared" si="81"/>
        <v/>
      </c>
      <c r="B153" s="49">
        <v>2092</v>
      </c>
      <c r="C153" s="115" t="s">
        <v>329</v>
      </c>
      <c r="D153" s="94" t="str">
        <f t="shared" si="82"/>
        <v/>
      </c>
      <c r="E153" s="94" t="str">
        <f t="shared" si="83"/>
        <v/>
      </c>
      <c r="F153" s="94" t="str">
        <f t="shared" si="84"/>
        <v/>
      </c>
      <c r="G153" s="94" t="str">
        <f t="shared" si="85"/>
        <v/>
      </c>
      <c r="H153" s="94" t="str">
        <f t="shared" si="86"/>
        <v/>
      </c>
      <c r="I153" s="94" t="str">
        <f t="shared" si="87"/>
        <v/>
      </c>
      <c r="J153" s="94" t="str">
        <f t="shared" si="88"/>
        <v/>
      </c>
      <c r="K153" s="94" t="str">
        <f t="shared" si="89"/>
        <v/>
      </c>
      <c r="L153" s="94" t="str">
        <f t="shared" si="90"/>
        <v/>
      </c>
      <c r="M153" s="94" t="str">
        <f t="shared" si="91"/>
        <v/>
      </c>
      <c r="N153" s="94" t="str">
        <f t="shared" si="92"/>
        <v/>
      </c>
      <c r="O153" s="94" t="str">
        <f t="shared" si="93"/>
        <v/>
      </c>
      <c r="P153" s="94" t="str">
        <f t="shared" si="94"/>
        <v/>
      </c>
      <c r="Q153" s="94" t="str">
        <f t="shared" si="95"/>
        <v/>
      </c>
      <c r="R153" s="94" t="str">
        <f t="shared" si="96"/>
        <v/>
      </c>
      <c r="S153" s="94" t="str">
        <f t="shared" si="97"/>
        <v/>
      </c>
      <c r="T153" s="94" t="str">
        <f t="shared" si="98"/>
        <v/>
      </c>
      <c r="U153" s="94" t="str">
        <f t="shared" si="99"/>
        <v/>
      </c>
      <c r="V153" s="94" t="str">
        <f t="shared" si="100"/>
        <v/>
      </c>
      <c r="W153" s="94" t="str">
        <f t="shared" si="101"/>
        <v/>
      </c>
      <c r="X153" s="94" t="str">
        <f t="shared" si="102"/>
        <v/>
      </c>
      <c r="Y153" s="94" t="str">
        <f t="shared" si="103"/>
        <v/>
      </c>
      <c r="Z153" s="94" t="str">
        <f t="shared" si="104"/>
        <v/>
      </c>
      <c r="AA153" s="94" t="str">
        <f t="shared" si="105"/>
        <v/>
      </c>
      <c r="AB153" s="94" t="str">
        <f t="shared" si="106"/>
        <v/>
      </c>
      <c r="AC153" s="94" t="str">
        <f t="shared" si="107"/>
        <v/>
      </c>
      <c r="AD153" s="92" t="str">
        <f t="shared" si="108"/>
        <v/>
      </c>
      <c r="AE153" s="92">
        <f t="shared" si="76"/>
        <v>0</v>
      </c>
      <c r="AF153" s="105" t="str">
        <f t="shared" si="77"/>
        <v/>
      </c>
      <c r="AG153" s="92">
        <f t="shared" si="80"/>
        <v>0</v>
      </c>
      <c r="AH153" s="92">
        <f t="shared" si="79"/>
        <v>0</v>
      </c>
    </row>
    <row r="154" spans="1:34" x14ac:dyDescent="0.25">
      <c r="A154" s="92" t="str">
        <f t="shared" si="81"/>
        <v/>
      </c>
      <c r="B154" s="49">
        <v>6446</v>
      </c>
      <c r="C154" s="115" t="s">
        <v>332</v>
      </c>
      <c r="D154" s="94" t="str">
        <f t="shared" si="82"/>
        <v/>
      </c>
      <c r="E154" s="94" t="str">
        <f t="shared" si="83"/>
        <v/>
      </c>
      <c r="F154" s="94" t="str">
        <f t="shared" si="84"/>
        <v/>
      </c>
      <c r="G154" s="94" t="str">
        <f t="shared" si="85"/>
        <v/>
      </c>
      <c r="H154" s="94" t="str">
        <f t="shared" si="86"/>
        <v/>
      </c>
      <c r="I154" s="94" t="str">
        <f t="shared" si="87"/>
        <v/>
      </c>
      <c r="J154" s="94" t="str">
        <f t="shared" si="88"/>
        <v/>
      </c>
      <c r="K154" s="94" t="str">
        <f t="shared" si="89"/>
        <v/>
      </c>
      <c r="L154" s="94" t="str">
        <f t="shared" si="90"/>
        <v/>
      </c>
      <c r="M154" s="94" t="str">
        <f t="shared" si="91"/>
        <v/>
      </c>
      <c r="N154" s="94" t="str">
        <f t="shared" si="92"/>
        <v/>
      </c>
      <c r="O154" s="94" t="str">
        <f t="shared" si="93"/>
        <v/>
      </c>
      <c r="P154" s="94" t="str">
        <f t="shared" si="94"/>
        <v/>
      </c>
      <c r="Q154" s="94" t="str">
        <f t="shared" si="95"/>
        <v/>
      </c>
      <c r="R154" s="94" t="str">
        <f t="shared" si="96"/>
        <v/>
      </c>
      <c r="S154" s="94" t="str">
        <f t="shared" si="97"/>
        <v/>
      </c>
      <c r="T154" s="94" t="str">
        <f t="shared" si="98"/>
        <v/>
      </c>
      <c r="U154" s="94" t="str">
        <f t="shared" si="99"/>
        <v/>
      </c>
      <c r="V154" s="94" t="str">
        <f t="shared" si="100"/>
        <v/>
      </c>
      <c r="W154" s="94" t="str">
        <f t="shared" si="101"/>
        <v/>
      </c>
      <c r="X154" s="94" t="str">
        <f t="shared" si="102"/>
        <v/>
      </c>
      <c r="Y154" s="94" t="str">
        <f t="shared" si="103"/>
        <v/>
      </c>
      <c r="Z154" s="94" t="str">
        <f t="shared" si="104"/>
        <v/>
      </c>
      <c r="AA154" s="94" t="str">
        <f t="shared" si="105"/>
        <v/>
      </c>
      <c r="AB154" s="94" t="str">
        <f t="shared" si="106"/>
        <v/>
      </c>
      <c r="AC154" s="94" t="str">
        <f t="shared" si="107"/>
        <v/>
      </c>
      <c r="AD154" s="92" t="str">
        <f t="shared" si="108"/>
        <v/>
      </c>
      <c r="AE154" s="92">
        <f t="shared" si="76"/>
        <v>0</v>
      </c>
      <c r="AF154" s="105" t="str">
        <f t="shared" si="77"/>
        <v/>
      </c>
      <c r="AG154" s="92">
        <f t="shared" si="80"/>
        <v>0</v>
      </c>
      <c r="AH154" s="92">
        <f t="shared" si="79"/>
        <v>0</v>
      </c>
    </row>
    <row r="155" spans="1:34" x14ac:dyDescent="0.25">
      <c r="A155" s="92" t="str">
        <f t="shared" si="81"/>
        <v/>
      </c>
      <c r="B155" s="49">
        <v>2719</v>
      </c>
      <c r="C155" s="115" t="s">
        <v>333</v>
      </c>
      <c r="D155" s="94" t="str">
        <f t="shared" si="82"/>
        <v/>
      </c>
      <c r="E155" s="94" t="str">
        <f t="shared" si="83"/>
        <v/>
      </c>
      <c r="F155" s="94" t="str">
        <f t="shared" si="84"/>
        <v/>
      </c>
      <c r="G155" s="94" t="str">
        <f t="shared" si="85"/>
        <v/>
      </c>
      <c r="H155" s="94" t="str">
        <f t="shared" si="86"/>
        <v/>
      </c>
      <c r="I155" s="94" t="str">
        <f t="shared" si="87"/>
        <v/>
      </c>
      <c r="J155" s="94" t="str">
        <f t="shared" si="88"/>
        <v/>
      </c>
      <c r="K155" s="94" t="str">
        <f t="shared" si="89"/>
        <v/>
      </c>
      <c r="L155" s="94" t="str">
        <f t="shared" si="90"/>
        <v/>
      </c>
      <c r="M155" s="94" t="str">
        <f t="shared" si="91"/>
        <v/>
      </c>
      <c r="N155" s="94" t="str">
        <f t="shared" si="92"/>
        <v/>
      </c>
      <c r="O155" s="94" t="str">
        <f t="shared" si="93"/>
        <v/>
      </c>
      <c r="P155" s="94" t="str">
        <f t="shared" si="94"/>
        <v/>
      </c>
      <c r="Q155" s="94" t="str">
        <f t="shared" si="95"/>
        <v/>
      </c>
      <c r="R155" s="94" t="str">
        <f t="shared" si="96"/>
        <v/>
      </c>
      <c r="S155" s="94" t="str">
        <f t="shared" si="97"/>
        <v/>
      </c>
      <c r="T155" s="94" t="str">
        <f t="shared" si="98"/>
        <v/>
      </c>
      <c r="U155" s="94" t="str">
        <f t="shared" si="99"/>
        <v/>
      </c>
      <c r="V155" s="94" t="str">
        <f t="shared" si="100"/>
        <v/>
      </c>
      <c r="W155" s="94" t="str">
        <f t="shared" si="101"/>
        <v/>
      </c>
      <c r="X155" s="94" t="str">
        <f t="shared" si="102"/>
        <v/>
      </c>
      <c r="Y155" s="94" t="str">
        <f t="shared" si="103"/>
        <v/>
      </c>
      <c r="Z155" s="94" t="str">
        <f t="shared" si="104"/>
        <v/>
      </c>
      <c r="AA155" s="94" t="str">
        <f t="shared" si="105"/>
        <v/>
      </c>
      <c r="AB155" s="94" t="str">
        <f t="shared" si="106"/>
        <v/>
      </c>
      <c r="AC155" s="94" t="str">
        <f t="shared" si="107"/>
        <v/>
      </c>
      <c r="AD155" s="92" t="str">
        <f t="shared" si="108"/>
        <v/>
      </c>
      <c r="AE155" s="92">
        <f t="shared" si="76"/>
        <v>0</v>
      </c>
      <c r="AF155" s="105" t="str">
        <f t="shared" si="77"/>
        <v/>
      </c>
      <c r="AG155" s="92">
        <f t="shared" si="80"/>
        <v>0</v>
      </c>
      <c r="AH155" s="92">
        <f t="shared" si="79"/>
        <v>0</v>
      </c>
    </row>
    <row r="156" spans="1:34" x14ac:dyDescent="0.25">
      <c r="A156" s="92" t="str">
        <f t="shared" si="81"/>
        <v/>
      </c>
      <c r="B156" s="49">
        <v>4715</v>
      </c>
      <c r="C156" s="115" t="s">
        <v>334</v>
      </c>
      <c r="D156" s="94" t="str">
        <f t="shared" si="82"/>
        <v/>
      </c>
      <c r="E156" s="94" t="str">
        <f t="shared" si="83"/>
        <v/>
      </c>
      <c r="F156" s="94" t="str">
        <f t="shared" si="84"/>
        <v/>
      </c>
      <c r="G156" s="94" t="str">
        <f t="shared" si="85"/>
        <v/>
      </c>
      <c r="H156" s="94" t="str">
        <f t="shared" si="86"/>
        <v/>
      </c>
      <c r="I156" s="94" t="str">
        <f t="shared" si="87"/>
        <v/>
      </c>
      <c r="J156" s="94" t="str">
        <f t="shared" si="88"/>
        <v/>
      </c>
      <c r="K156" s="94" t="str">
        <f t="shared" si="89"/>
        <v/>
      </c>
      <c r="L156" s="94" t="str">
        <f t="shared" si="90"/>
        <v/>
      </c>
      <c r="M156" s="94" t="str">
        <f t="shared" si="91"/>
        <v/>
      </c>
      <c r="N156" s="94" t="str">
        <f t="shared" si="92"/>
        <v/>
      </c>
      <c r="O156" s="94" t="str">
        <f t="shared" si="93"/>
        <v/>
      </c>
      <c r="P156" s="94" t="str">
        <f t="shared" si="94"/>
        <v/>
      </c>
      <c r="Q156" s="94" t="str">
        <f t="shared" si="95"/>
        <v/>
      </c>
      <c r="R156" s="94" t="str">
        <f t="shared" si="96"/>
        <v/>
      </c>
      <c r="S156" s="94" t="str">
        <f t="shared" si="97"/>
        <v/>
      </c>
      <c r="T156" s="94" t="str">
        <f t="shared" si="98"/>
        <v/>
      </c>
      <c r="U156" s="94" t="str">
        <f t="shared" si="99"/>
        <v/>
      </c>
      <c r="V156" s="94" t="str">
        <f t="shared" si="100"/>
        <v/>
      </c>
      <c r="W156" s="94" t="str">
        <f t="shared" si="101"/>
        <v/>
      </c>
      <c r="X156" s="94" t="str">
        <f t="shared" si="102"/>
        <v/>
      </c>
      <c r="Y156" s="94" t="str">
        <f t="shared" si="103"/>
        <v/>
      </c>
      <c r="Z156" s="94" t="str">
        <f t="shared" si="104"/>
        <v/>
      </c>
      <c r="AA156" s="94" t="str">
        <f t="shared" si="105"/>
        <v/>
      </c>
      <c r="AB156" s="94" t="str">
        <f t="shared" si="106"/>
        <v/>
      </c>
      <c r="AC156" s="94" t="str">
        <f t="shared" si="107"/>
        <v/>
      </c>
      <c r="AD156" s="92" t="str">
        <f t="shared" si="108"/>
        <v/>
      </c>
      <c r="AE156" s="92">
        <f t="shared" si="76"/>
        <v>0</v>
      </c>
      <c r="AF156" s="105" t="str">
        <f t="shared" si="77"/>
        <v/>
      </c>
      <c r="AG156" s="92">
        <f t="shared" si="80"/>
        <v>0</v>
      </c>
      <c r="AH156" s="92">
        <f t="shared" si="79"/>
        <v>0</v>
      </c>
    </row>
    <row r="157" spans="1:34" x14ac:dyDescent="0.25">
      <c r="A157" s="92" t="str">
        <f t="shared" si="81"/>
        <v/>
      </c>
      <c r="B157" s="49">
        <v>15</v>
      </c>
      <c r="C157" s="115" t="s">
        <v>336</v>
      </c>
      <c r="D157" s="94" t="str">
        <f t="shared" si="82"/>
        <v/>
      </c>
      <c r="E157" s="94" t="str">
        <f t="shared" si="83"/>
        <v/>
      </c>
      <c r="F157" s="94" t="str">
        <f t="shared" si="84"/>
        <v/>
      </c>
      <c r="G157" s="94" t="str">
        <f t="shared" si="85"/>
        <v/>
      </c>
      <c r="H157" s="94" t="str">
        <f t="shared" si="86"/>
        <v/>
      </c>
      <c r="I157" s="94" t="str">
        <f t="shared" si="87"/>
        <v/>
      </c>
      <c r="J157" s="94" t="str">
        <f t="shared" si="88"/>
        <v/>
      </c>
      <c r="K157" s="94" t="str">
        <f t="shared" si="89"/>
        <v/>
      </c>
      <c r="L157" s="94" t="str">
        <f t="shared" si="90"/>
        <v/>
      </c>
      <c r="M157" s="94" t="str">
        <f t="shared" si="91"/>
        <v/>
      </c>
      <c r="N157" s="94" t="str">
        <f t="shared" si="92"/>
        <v/>
      </c>
      <c r="O157" s="94" t="str">
        <f t="shared" si="93"/>
        <v/>
      </c>
      <c r="P157" s="94" t="str">
        <f t="shared" si="94"/>
        <v/>
      </c>
      <c r="Q157" s="94" t="str">
        <f t="shared" si="95"/>
        <v/>
      </c>
      <c r="R157" s="94" t="str">
        <f t="shared" si="96"/>
        <v/>
      </c>
      <c r="S157" s="94" t="str">
        <f t="shared" si="97"/>
        <v/>
      </c>
      <c r="T157" s="94" t="str">
        <f t="shared" si="98"/>
        <v/>
      </c>
      <c r="U157" s="94" t="str">
        <f t="shared" si="99"/>
        <v/>
      </c>
      <c r="V157" s="94" t="str">
        <f t="shared" si="100"/>
        <v/>
      </c>
      <c r="W157" s="94" t="str">
        <f t="shared" si="101"/>
        <v/>
      </c>
      <c r="X157" s="94" t="str">
        <f t="shared" si="102"/>
        <v/>
      </c>
      <c r="Y157" s="94" t="str">
        <f t="shared" si="103"/>
        <v/>
      </c>
      <c r="Z157" s="94" t="str">
        <f t="shared" si="104"/>
        <v/>
      </c>
      <c r="AA157" s="94" t="str">
        <f t="shared" si="105"/>
        <v/>
      </c>
      <c r="AB157" s="94" t="str">
        <f t="shared" si="106"/>
        <v/>
      </c>
      <c r="AC157" s="94" t="str">
        <f t="shared" si="107"/>
        <v/>
      </c>
      <c r="AD157" s="92" t="str">
        <f t="shared" si="108"/>
        <v/>
      </c>
      <c r="AE157" s="92">
        <f t="shared" ref="AE157:AE220" si="109">IF(B157&lt;&gt;"",COUNT(D157:AC157),"")</f>
        <v>0</v>
      </c>
      <c r="AF157" s="105" t="str">
        <f t="shared" ref="AF157:AF220" si="110">IF(AD157&lt;&gt;"",AD157*100/(2*AE157),"")</f>
        <v/>
      </c>
      <c r="AG157" s="92">
        <f t="shared" ref="AG157:AG170" si="111">IF(B157&lt;&gt;"",COUNTIF(D157:AC157,"=2"),"")</f>
        <v>0</v>
      </c>
      <c r="AH157" s="92">
        <f t="shared" ref="AH157:AH220" si="112">IF(B157&lt;&gt;"",COUNTIF(D157:AC157,"=1"),"")</f>
        <v>0</v>
      </c>
    </row>
    <row r="158" spans="1:34" x14ac:dyDescent="0.25">
      <c r="A158" s="92" t="str">
        <f t="shared" si="81"/>
        <v/>
      </c>
      <c r="B158" s="49">
        <v>3013</v>
      </c>
      <c r="C158" s="115" t="s">
        <v>337</v>
      </c>
      <c r="D158" s="94" t="str">
        <f t="shared" si="82"/>
        <v/>
      </c>
      <c r="E158" s="94" t="str">
        <f t="shared" si="83"/>
        <v/>
      </c>
      <c r="F158" s="94" t="str">
        <f t="shared" si="84"/>
        <v/>
      </c>
      <c r="G158" s="94" t="str">
        <f t="shared" si="85"/>
        <v/>
      </c>
      <c r="H158" s="94" t="str">
        <f t="shared" si="86"/>
        <v/>
      </c>
      <c r="I158" s="94" t="str">
        <f t="shared" si="87"/>
        <v/>
      </c>
      <c r="J158" s="94" t="str">
        <f t="shared" si="88"/>
        <v/>
      </c>
      <c r="K158" s="94" t="str">
        <f t="shared" si="89"/>
        <v/>
      </c>
      <c r="L158" s="94" t="str">
        <f t="shared" si="90"/>
        <v/>
      </c>
      <c r="M158" s="94" t="str">
        <f t="shared" si="91"/>
        <v/>
      </c>
      <c r="N158" s="94" t="str">
        <f t="shared" si="92"/>
        <v/>
      </c>
      <c r="O158" s="94" t="str">
        <f t="shared" si="93"/>
        <v/>
      </c>
      <c r="P158" s="94" t="str">
        <f t="shared" si="94"/>
        <v/>
      </c>
      <c r="Q158" s="94" t="str">
        <f t="shared" si="95"/>
        <v/>
      </c>
      <c r="R158" s="94" t="str">
        <f t="shared" si="96"/>
        <v/>
      </c>
      <c r="S158" s="94" t="str">
        <f t="shared" si="97"/>
        <v/>
      </c>
      <c r="T158" s="94" t="str">
        <f t="shared" si="98"/>
        <v/>
      </c>
      <c r="U158" s="94" t="str">
        <f t="shared" si="99"/>
        <v/>
      </c>
      <c r="V158" s="94" t="str">
        <f t="shared" si="100"/>
        <v/>
      </c>
      <c r="W158" s="94" t="str">
        <f t="shared" si="101"/>
        <v/>
      </c>
      <c r="X158" s="94" t="str">
        <f t="shared" si="102"/>
        <v/>
      </c>
      <c r="Y158" s="94" t="str">
        <f t="shared" si="103"/>
        <v/>
      </c>
      <c r="Z158" s="94" t="str">
        <f t="shared" si="104"/>
        <v/>
      </c>
      <c r="AA158" s="94" t="str">
        <f t="shared" si="105"/>
        <v/>
      </c>
      <c r="AB158" s="94" t="str">
        <f t="shared" si="106"/>
        <v/>
      </c>
      <c r="AC158" s="94" t="str">
        <f t="shared" si="107"/>
        <v/>
      </c>
      <c r="AD158" s="92" t="str">
        <f t="shared" si="108"/>
        <v/>
      </c>
      <c r="AE158" s="92">
        <f t="shared" si="109"/>
        <v>0</v>
      </c>
      <c r="AF158" s="105" t="str">
        <f t="shared" si="110"/>
        <v/>
      </c>
      <c r="AG158" s="92">
        <f t="shared" si="111"/>
        <v>0</v>
      </c>
      <c r="AH158" s="92">
        <f t="shared" si="112"/>
        <v>0</v>
      </c>
    </row>
    <row r="159" spans="1:34" x14ac:dyDescent="0.25">
      <c r="A159" s="92" t="str">
        <f t="shared" si="81"/>
        <v/>
      </c>
      <c r="B159" s="49">
        <v>2879</v>
      </c>
      <c r="C159" s="115" t="s">
        <v>338</v>
      </c>
      <c r="D159" s="94" t="str">
        <f t="shared" si="82"/>
        <v/>
      </c>
      <c r="E159" s="94" t="str">
        <f t="shared" si="83"/>
        <v/>
      </c>
      <c r="F159" s="94" t="str">
        <f t="shared" si="84"/>
        <v/>
      </c>
      <c r="G159" s="94" t="str">
        <f t="shared" si="85"/>
        <v/>
      </c>
      <c r="H159" s="94" t="str">
        <f t="shared" si="86"/>
        <v/>
      </c>
      <c r="I159" s="94" t="str">
        <f t="shared" si="87"/>
        <v/>
      </c>
      <c r="J159" s="94" t="str">
        <f t="shared" si="88"/>
        <v/>
      </c>
      <c r="K159" s="94" t="str">
        <f t="shared" si="89"/>
        <v/>
      </c>
      <c r="L159" s="94" t="str">
        <f t="shared" si="90"/>
        <v/>
      </c>
      <c r="M159" s="94" t="str">
        <f t="shared" si="91"/>
        <v/>
      </c>
      <c r="N159" s="94" t="str">
        <f t="shared" si="92"/>
        <v/>
      </c>
      <c r="O159" s="94" t="str">
        <f t="shared" si="93"/>
        <v/>
      </c>
      <c r="P159" s="94" t="str">
        <f t="shared" si="94"/>
        <v/>
      </c>
      <c r="Q159" s="94" t="str">
        <f t="shared" si="95"/>
        <v/>
      </c>
      <c r="R159" s="94" t="str">
        <f t="shared" si="96"/>
        <v/>
      </c>
      <c r="S159" s="94" t="str">
        <f t="shared" si="97"/>
        <v/>
      </c>
      <c r="T159" s="94" t="str">
        <f t="shared" si="98"/>
        <v/>
      </c>
      <c r="U159" s="94" t="str">
        <f t="shared" si="99"/>
        <v/>
      </c>
      <c r="V159" s="94" t="str">
        <f t="shared" si="100"/>
        <v/>
      </c>
      <c r="W159" s="94" t="str">
        <f t="shared" si="101"/>
        <v/>
      </c>
      <c r="X159" s="94" t="str">
        <f t="shared" si="102"/>
        <v/>
      </c>
      <c r="Y159" s="94" t="str">
        <f t="shared" si="103"/>
        <v/>
      </c>
      <c r="Z159" s="94" t="str">
        <f t="shared" si="104"/>
        <v/>
      </c>
      <c r="AA159" s="94" t="str">
        <f t="shared" si="105"/>
        <v/>
      </c>
      <c r="AB159" s="94" t="str">
        <f t="shared" si="106"/>
        <v/>
      </c>
      <c r="AC159" s="94" t="str">
        <f t="shared" si="107"/>
        <v/>
      </c>
      <c r="AD159" s="92" t="str">
        <f t="shared" si="108"/>
        <v/>
      </c>
      <c r="AE159" s="92">
        <f t="shared" si="109"/>
        <v>0</v>
      </c>
      <c r="AF159" s="105" t="str">
        <f t="shared" si="110"/>
        <v/>
      </c>
      <c r="AG159" s="92">
        <f t="shared" si="111"/>
        <v>0</v>
      </c>
      <c r="AH159" s="92">
        <f t="shared" si="112"/>
        <v>0</v>
      </c>
    </row>
    <row r="160" spans="1:34" x14ac:dyDescent="0.25">
      <c r="A160" s="92" t="str">
        <f t="shared" si="81"/>
        <v/>
      </c>
      <c r="B160" s="49">
        <v>3349</v>
      </c>
      <c r="C160" s="115" t="s">
        <v>339</v>
      </c>
      <c r="D160" s="94" t="str">
        <f t="shared" si="82"/>
        <v/>
      </c>
      <c r="E160" s="94" t="str">
        <f t="shared" si="83"/>
        <v/>
      </c>
      <c r="F160" s="94" t="str">
        <f t="shared" si="84"/>
        <v/>
      </c>
      <c r="G160" s="94" t="str">
        <f t="shared" si="85"/>
        <v/>
      </c>
      <c r="H160" s="94" t="str">
        <f t="shared" si="86"/>
        <v/>
      </c>
      <c r="I160" s="94" t="str">
        <f t="shared" si="87"/>
        <v/>
      </c>
      <c r="J160" s="94" t="str">
        <f t="shared" si="88"/>
        <v/>
      </c>
      <c r="K160" s="94" t="str">
        <f t="shared" si="89"/>
        <v/>
      </c>
      <c r="L160" s="94" t="str">
        <f t="shared" si="90"/>
        <v/>
      </c>
      <c r="M160" s="94" t="str">
        <f t="shared" si="91"/>
        <v/>
      </c>
      <c r="N160" s="94" t="str">
        <f t="shared" si="92"/>
        <v/>
      </c>
      <c r="O160" s="94" t="str">
        <f t="shared" si="93"/>
        <v/>
      </c>
      <c r="P160" s="94" t="str">
        <f t="shared" si="94"/>
        <v/>
      </c>
      <c r="Q160" s="94" t="str">
        <f t="shared" si="95"/>
        <v/>
      </c>
      <c r="R160" s="94" t="str">
        <f t="shared" si="96"/>
        <v/>
      </c>
      <c r="S160" s="94" t="str">
        <f t="shared" si="97"/>
        <v/>
      </c>
      <c r="T160" s="94" t="str">
        <f t="shared" si="98"/>
        <v/>
      </c>
      <c r="U160" s="94" t="str">
        <f t="shared" si="99"/>
        <v/>
      </c>
      <c r="V160" s="94" t="str">
        <f t="shared" si="100"/>
        <v/>
      </c>
      <c r="W160" s="94" t="str">
        <f t="shared" si="101"/>
        <v/>
      </c>
      <c r="X160" s="94" t="str">
        <f t="shared" si="102"/>
        <v/>
      </c>
      <c r="Y160" s="94" t="str">
        <f t="shared" si="103"/>
        <v/>
      </c>
      <c r="Z160" s="94" t="str">
        <f t="shared" si="104"/>
        <v/>
      </c>
      <c r="AA160" s="94" t="str">
        <f t="shared" si="105"/>
        <v/>
      </c>
      <c r="AB160" s="94" t="str">
        <f t="shared" si="106"/>
        <v/>
      </c>
      <c r="AC160" s="94" t="str">
        <f t="shared" si="107"/>
        <v/>
      </c>
      <c r="AD160" s="92" t="str">
        <f t="shared" si="108"/>
        <v/>
      </c>
      <c r="AE160" s="92">
        <f t="shared" si="109"/>
        <v>0</v>
      </c>
      <c r="AF160" s="105" t="str">
        <f t="shared" si="110"/>
        <v/>
      </c>
      <c r="AG160" s="92">
        <f t="shared" si="111"/>
        <v>0</v>
      </c>
      <c r="AH160" s="92">
        <f t="shared" si="112"/>
        <v>0</v>
      </c>
    </row>
    <row r="161" spans="1:34" x14ac:dyDescent="0.25">
      <c r="A161" s="92" t="str">
        <f t="shared" si="81"/>
        <v/>
      </c>
      <c r="B161" s="49">
        <v>3072</v>
      </c>
      <c r="C161" s="115" t="s">
        <v>340</v>
      </c>
      <c r="D161" s="94" t="str">
        <f t="shared" si="82"/>
        <v/>
      </c>
      <c r="E161" s="94" t="str">
        <f t="shared" si="83"/>
        <v/>
      </c>
      <c r="F161" s="94" t="str">
        <f t="shared" si="84"/>
        <v/>
      </c>
      <c r="G161" s="94" t="str">
        <f t="shared" si="85"/>
        <v/>
      </c>
      <c r="H161" s="94" t="str">
        <f t="shared" si="86"/>
        <v/>
      </c>
      <c r="I161" s="94" t="str">
        <f t="shared" si="87"/>
        <v/>
      </c>
      <c r="J161" s="94" t="str">
        <f t="shared" si="88"/>
        <v/>
      </c>
      <c r="K161" s="94" t="str">
        <f t="shared" si="89"/>
        <v/>
      </c>
      <c r="L161" s="94" t="str">
        <f t="shared" si="90"/>
        <v/>
      </c>
      <c r="M161" s="94" t="str">
        <f t="shared" si="91"/>
        <v/>
      </c>
      <c r="N161" s="94" t="str">
        <f t="shared" si="92"/>
        <v/>
      </c>
      <c r="O161" s="94" t="str">
        <f t="shared" si="93"/>
        <v/>
      </c>
      <c r="P161" s="94" t="str">
        <f t="shared" si="94"/>
        <v/>
      </c>
      <c r="Q161" s="94" t="str">
        <f t="shared" si="95"/>
        <v/>
      </c>
      <c r="R161" s="94" t="str">
        <f t="shared" si="96"/>
        <v/>
      </c>
      <c r="S161" s="94" t="str">
        <f t="shared" si="97"/>
        <v/>
      </c>
      <c r="T161" s="94" t="str">
        <f t="shared" si="98"/>
        <v/>
      </c>
      <c r="U161" s="94" t="str">
        <f t="shared" si="99"/>
        <v/>
      </c>
      <c r="V161" s="94" t="str">
        <f t="shared" si="100"/>
        <v/>
      </c>
      <c r="W161" s="94" t="str">
        <f t="shared" si="101"/>
        <v/>
      </c>
      <c r="X161" s="94" t="str">
        <f t="shared" si="102"/>
        <v/>
      </c>
      <c r="Y161" s="94" t="str">
        <f t="shared" si="103"/>
        <v/>
      </c>
      <c r="Z161" s="94" t="str">
        <f t="shared" si="104"/>
        <v/>
      </c>
      <c r="AA161" s="94" t="str">
        <f t="shared" si="105"/>
        <v/>
      </c>
      <c r="AB161" s="94" t="str">
        <f t="shared" si="106"/>
        <v/>
      </c>
      <c r="AC161" s="94" t="str">
        <f t="shared" si="107"/>
        <v/>
      </c>
      <c r="AD161" s="92" t="str">
        <f t="shared" si="108"/>
        <v/>
      </c>
      <c r="AE161" s="92">
        <f t="shared" si="109"/>
        <v>0</v>
      </c>
      <c r="AF161" s="105" t="str">
        <f t="shared" si="110"/>
        <v/>
      </c>
      <c r="AG161" s="92">
        <f t="shared" si="111"/>
        <v>0</v>
      </c>
      <c r="AH161" s="92">
        <f t="shared" si="112"/>
        <v>0</v>
      </c>
    </row>
    <row r="162" spans="1:34" x14ac:dyDescent="0.25">
      <c r="A162" s="92" t="str">
        <f t="shared" si="81"/>
        <v/>
      </c>
      <c r="B162" s="49">
        <v>2961</v>
      </c>
      <c r="C162" s="115" t="s">
        <v>342</v>
      </c>
      <c r="D162" s="94" t="str">
        <f t="shared" si="82"/>
        <v/>
      </c>
      <c r="E162" s="94" t="str">
        <f t="shared" si="83"/>
        <v/>
      </c>
      <c r="F162" s="94" t="str">
        <f t="shared" si="84"/>
        <v/>
      </c>
      <c r="G162" s="94" t="str">
        <f t="shared" si="85"/>
        <v/>
      </c>
      <c r="H162" s="94" t="str">
        <f t="shared" si="86"/>
        <v/>
      </c>
      <c r="I162" s="94" t="str">
        <f t="shared" si="87"/>
        <v/>
      </c>
      <c r="J162" s="94" t="str">
        <f t="shared" si="88"/>
        <v/>
      </c>
      <c r="K162" s="94" t="str">
        <f t="shared" si="89"/>
        <v/>
      </c>
      <c r="L162" s="94" t="str">
        <f t="shared" si="90"/>
        <v/>
      </c>
      <c r="M162" s="94" t="str">
        <f t="shared" si="91"/>
        <v/>
      </c>
      <c r="N162" s="94" t="str">
        <f t="shared" si="92"/>
        <v/>
      </c>
      <c r="O162" s="94" t="str">
        <f t="shared" si="93"/>
        <v/>
      </c>
      <c r="P162" s="94" t="str">
        <f t="shared" si="94"/>
        <v/>
      </c>
      <c r="Q162" s="94" t="str">
        <f t="shared" si="95"/>
        <v/>
      </c>
      <c r="R162" s="94" t="str">
        <f t="shared" si="96"/>
        <v/>
      </c>
      <c r="S162" s="94" t="str">
        <f t="shared" si="97"/>
        <v/>
      </c>
      <c r="T162" s="94" t="str">
        <f t="shared" si="98"/>
        <v/>
      </c>
      <c r="U162" s="94" t="str">
        <f t="shared" si="99"/>
        <v/>
      </c>
      <c r="V162" s="94" t="str">
        <f t="shared" si="100"/>
        <v/>
      </c>
      <c r="W162" s="94" t="str">
        <f t="shared" si="101"/>
        <v/>
      </c>
      <c r="X162" s="94" t="str">
        <f t="shared" si="102"/>
        <v/>
      </c>
      <c r="Y162" s="94" t="str">
        <f t="shared" si="103"/>
        <v/>
      </c>
      <c r="Z162" s="94" t="str">
        <f t="shared" si="104"/>
        <v/>
      </c>
      <c r="AA162" s="94" t="str">
        <f t="shared" si="105"/>
        <v/>
      </c>
      <c r="AB162" s="94" t="str">
        <f t="shared" si="106"/>
        <v/>
      </c>
      <c r="AC162" s="94" t="str">
        <f t="shared" si="107"/>
        <v/>
      </c>
      <c r="AD162" s="92" t="str">
        <f t="shared" si="108"/>
        <v/>
      </c>
      <c r="AE162" s="92">
        <f t="shared" si="109"/>
        <v>0</v>
      </c>
      <c r="AF162" s="105" t="str">
        <f t="shared" si="110"/>
        <v/>
      </c>
      <c r="AG162" s="92">
        <f t="shared" si="111"/>
        <v>0</v>
      </c>
      <c r="AH162" s="92">
        <f t="shared" si="112"/>
        <v>0</v>
      </c>
    </row>
    <row r="163" spans="1:34" x14ac:dyDescent="0.25">
      <c r="A163" s="92" t="str">
        <f t="shared" si="81"/>
        <v/>
      </c>
      <c r="B163" s="49">
        <v>3268</v>
      </c>
      <c r="C163" s="115" t="s">
        <v>343</v>
      </c>
      <c r="D163" s="94" t="str">
        <f t="shared" si="82"/>
        <v/>
      </c>
      <c r="E163" s="94" t="str">
        <f t="shared" si="83"/>
        <v/>
      </c>
      <c r="F163" s="94" t="str">
        <f t="shared" si="84"/>
        <v/>
      </c>
      <c r="G163" s="94" t="str">
        <f t="shared" si="85"/>
        <v/>
      </c>
      <c r="H163" s="94" t="str">
        <f t="shared" si="86"/>
        <v/>
      </c>
      <c r="I163" s="94" t="str">
        <f t="shared" si="87"/>
        <v/>
      </c>
      <c r="J163" s="94" t="str">
        <f t="shared" si="88"/>
        <v/>
      </c>
      <c r="K163" s="94" t="str">
        <f t="shared" si="89"/>
        <v/>
      </c>
      <c r="L163" s="94" t="str">
        <f t="shared" si="90"/>
        <v/>
      </c>
      <c r="M163" s="94" t="str">
        <f t="shared" si="91"/>
        <v/>
      </c>
      <c r="N163" s="94" t="str">
        <f t="shared" si="92"/>
        <v/>
      </c>
      <c r="O163" s="94" t="str">
        <f t="shared" si="93"/>
        <v/>
      </c>
      <c r="P163" s="94" t="str">
        <f t="shared" si="94"/>
        <v/>
      </c>
      <c r="Q163" s="94" t="str">
        <f t="shared" si="95"/>
        <v/>
      </c>
      <c r="R163" s="94" t="str">
        <f t="shared" si="96"/>
        <v/>
      </c>
      <c r="S163" s="94" t="str">
        <f t="shared" si="97"/>
        <v/>
      </c>
      <c r="T163" s="94" t="str">
        <f t="shared" si="98"/>
        <v/>
      </c>
      <c r="U163" s="94" t="str">
        <f t="shared" si="99"/>
        <v/>
      </c>
      <c r="V163" s="94" t="str">
        <f t="shared" si="100"/>
        <v/>
      </c>
      <c r="W163" s="94" t="str">
        <f t="shared" si="101"/>
        <v/>
      </c>
      <c r="X163" s="94" t="str">
        <f t="shared" si="102"/>
        <v/>
      </c>
      <c r="Y163" s="94" t="str">
        <f t="shared" si="103"/>
        <v/>
      </c>
      <c r="Z163" s="94" t="str">
        <f t="shared" si="104"/>
        <v/>
      </c>
      <c r="AA163" s="94" t="str">
        <f t="shared" si="105"/>
        <v/>
      </c>
      <c r="AB163" s="94" t="str">
        <f t="shared" si="106"/>
        <v/>
      </c>
      <c r="AC163" s="94" t="str">
        <f t="shared" si="107"/>
        <v/>
      </c>
      <c r="AD163" s="92" t="str">
        <f t="shared" si="108"/>
        <v/>
      </c>
      <c r="AE163" s="92">
        <f t="shared" si="109"/>
        <v>0</v>
      </c>
      <c r="AF163" s="105" t="str">
        <f t="shared" si="110"/>
        <v/>
      </c>
      <c r="AG163" s="92">
        <f t="shared" si="111"/>
        <v>0</v>
      </c>
      <c r="AH163" s="92">
        <f t="shared" si="112"/>
        <v>0</v>
      </c>
    </row>
    <row r="164" spans="1:34" x14ac:dyDescent="0.25">
      <c r="A164" s="92" t="str">
        <f t="shared" si="81"/>
        <v/>
      </c>
      <c r="B164" s="49">
        <v>3244</v>
      </c>
      <c r="C164" s="115" t="s">
        <v>344</v>
      </c>
      <c r="D164" s="94" t="str">
        <f t="shared" si="82"/>
        <v/>
      </c>
      <c r="E164" s="94" t="str">
        <f t="shared" si="83"/>
        <v/>
      </c>
      <c r="F164" s="94" t="str">
        <f t="shared" si="84"/>
        <v/>
      </c>
      <c r="G164" s="94" t="str">
        <f t="shared" si="85"/>
        <v/>
      </c>
      <c r="H164" s="94" t="str">
        <f t="shared" si="86"/>
        <v/>
      </c>
      <c r="I164" s="94" t="str">
        <f t="shared" si="87"/>
        <v/>
      </c>
      <c r="J164" s="94" t="str">
        <f t="shared" si="88"/>
        <v/>
      </c>
      <c r="K164" s="94" t="str">
        <f t="shared" si="89"/>
        <v/>
      </c>
      <c r="L164" s="94" t="str">
        <f t="shared" si="90"/>
        <v/>
      </c>
      <c r="M164" s="94" t="str">
        <f t="shared" si="91"/>
        <v/>
      </c>
      <c r="N164" s="94" t="str">
        <f t="shared" si="92"/>
        <v/>
      </c>
      <c r="O164" s="94" t="str">
        <f t="shared" si="93"/>
        <v/>
      </c>
      <c r="P164" s="94" t="str">
        <f t="shared" si="94"/>
        <v/>
      </c>
      <c r="Q164" s="94" t="str">
        <f t="shared" si="95"/>
        <v/>
      </c>
      <c r="R164" s="94" t="str">
        <f t="shared" si="96"/>
        <v/>
      </c>
      <c r="S164" s="94" t="str">
        <f t="shared" si="97"/>
        <v/>
      </c>
      <c r="T164" s="94" t="str">
        <f t="shared" si="98"/>
        <v/>
      </c>
      <c r="U164" s="94" t="str">
        <f t="shared" si="99"/>
        <v/>
      </c>
      <c r="V164" s="94" t="str">
        <f t="shared" si="100"/>
        <v/>
      </c>
      <c r="W164" s="94" t="str">
        <f t="shared" si="101"/>
        <v/>
      </c>
      <c r="X164" s="94" t="str">
        <f t="shared" si="102"/>
        <v/>
      </c>
      <c r="Y164" s="94" t="str">
        <f t="shared" si="103"/>
        <v/>
      </c>
      <c r="Z164" s="94" t="str">
        <f t="shared" si="104"/>
        <v/>
      </c>
      <c r="AA164" s="94" t="str">
        <f t="shared" si="105"/>
        <v/>
      </c>
      <c r="AB164" s="94" t="str">
        <f t="shared" si="106"/>
        <v/>
      </c>
      <c r="AC164" s="94" t="str">
        <f t="shared" si="107"/>
        <v/>
      </c>
      <c r="AD164" s="92" t="str">
        <f t="shared" si="108"/>
        <v/>
      </c>
      <c r="AE164" s="92">
        <f t="shared" si="109"/>
        <v>0</v>
      </c>
      <c r="AF164" s="105" t="str">
        <f t="shared" si="110"/>
        <v/>
      </c>
      <c r="AG164" s="92">
        <f t="shared" si="111"/>
        <v>0</v>
      </c>
      <c r="AH164" s="92">
        <f t="shared" si="112"/>
        <v>0</v>
      </c>
    </row>
    <row r="165" spans="1:34" x14ac:dyDescent="0.25">
      <c r="A165" s="92" t="str">
        <f t="shared" si="81"/>
        <v/>
      </c>
      <c r="B165" s="49">
        <v>1696</v>
      </c>
      <c r="C165" s="115" t="s">
        <v>345</v>
      </c>
      <c r="D165" s="94" t="str">
        <f t="shared" si="82"/>
        <v/>
      </c>
      <c r="E165" s="94" t="str">
        <f t="shared" si="83"/>
        <v/>
      </c>
      <c r="F165" s="94" t="str">
        <f t="shared" si="84"/>
        <v/>
      </c>
      <c r="G165" s="94" t="str">
        <f t="shared" si="85"/>
        <v/>
      </c>
      <c r="H165" s="94" t="str">
        <f t="shared" si="86"/>
        <v/>
      </c>
      <c r="I165" s="94" t="str">
        <f t="shared" si="87"/>
        <v/>
      </c>
      <c r="J165" s="94" t="str">
        <f t="shared" si="88"/>
        <v/>
      </c>
      <c r="K165" s="94" t="str">
        <f t="shared" si="89"/>
        <v/>
      </c>
      <c r="L165" s="94" t="str">
        <f t="shared" si="90"/>
        <v/>
      </c>
      <c r="M165" s="94" t="str">
        <f t="shared" si="91"/>
        <v/>
      </c>
      <c r="N165" s="94" t="str">
        <f t="shared" si="92"/>
        <v/>
      </c>
      <c r="O165" s="94" t="str">
        <f t="shared" si="93"/>
        <v/>
      </c>
      <c r="P165" s="94" t="str">
        <f t="shared" si="94"/>
        <v/>
      </c>
      <c r="Q165" s="94" t="str">
        <f t="shared" si="95"/>
        <v/>
      </c>
      <c r="R165" s="94" t="str">
        <f t="shared" si="96"/>
        <v/>
      </c>
      <c r="S165" s="94" t="str">
        <f t="shared" si="97"/>
        <v/>
      </c>
      <c r="T165" s="94" t="str">
        <f t="shared" si="98"/>
        <v/>
      </c>
      <c r="U165" s="94" t="str">
        <f t="shared" si="99"/>
        <v/>
      </c>
      <c r="V165" s="94" t="str">
        <f t="shared" si="100"/>
        <v/>
      </c>
      <c r="W165" s="94" t="str">
        <f t="shared" si="101"/>
        <v/>
      </c>
      <c r="X165" s="94" t="str">
        <f t="shared" si="102"/>
        <v/>
      </c>
      <c r="Y165" s="94" t="str">
        <f t="shared" si="103"/>
        <v/>
      </c>
      <c r="Z165" s="94" t="str">
        <f t="shared" si="104"/>
        <v/>
      </c>
      <c r="AA165" s="94" t="str">
        <f t="shared" si="105"/>
        <v/>
      </c>
      <c r="AB165" s="94" t="str">
        <f t="shared" si="106"/>
        <v/>
      </c>
      <c r="AC165" s="94" t="str">
        <f t="shared" si="107"/>
        <v/>
      </c>
      <c r="AD165" s="92" t="str">
        <f t="shared" si="108"/>
        <v/>
      </c>
      <c r="AE165" s="92">
        <f t="shared" si="109"/>
        <v>0</v>
      </c>
      <c r="AF165" s="105" t="str">
        <f t="shared" si="110"/>
        <v/>
      </c>
      <c r="AG165" s="92">
        <f t="shared" si="111"/>
        <v>0</v>
      </c>
      <c r="AH165" s="92">
        <f t="shared" si="112"/>
        <v>0</v>
      </c>
    </row>
    <row r="166" spans="1:34" x14ac:dyDescent="0.25">
      <c r="A166" s="92" t="str">
        <f t="shared" si="81"/>
        <v/>
      </c>
      <c r="B166" s="49">
        <v>3024</v>
      </c>
      <c r="C166" s="115" t="s">
        <v>346</v>
      </c>
      <c r="D166" s="94" t="str">
        <f t="shared" si="82"/>
        <v/>
      </c>
      <c r="E166" s="94" t="str">
        <f t="shared" si="83"/>
        <v/>
      </c>
      <c r="F166" s="94" t="str">
        <f t="shared" si="84"/>
        <v/>
      </c>
      <c r="G166" s="94" t="str">
        <f t="shared" si="85"/>
        <v/>
      </c>
      <c r="H166" s="94" t="str">
        <f t="shared" si="86"/>
        <v/>
      </c>
      <c r="I166" s="94" t="str">
        <f t="shared" si="87"/>
        <v/>
      </c>
      <c r="J166" s="94" t="str">
        <f t="shared" si="88"/>
        <v/>
      </c>
      <c r="K166" s="94" t="str">
        <f t="shared" si="89"/>
        <v/>
      </c>
      <c r="L166" s="94" t="str">
        <f t="shared" si="90"/>
        <v/>
      </c>
      <c r="M166" s="94" t="str">
        <f t="shared" si="91"/>
        <v/>
      </c>
      <c r="N166" s="94" t="str">
        <f t="shared" si="92"/>
        <v/>
      </c>
      <c r="O166" s="94" t="str">
        <f t="shared" si="93"/>
        <v/>
      </c>
      <c r="P166" s="94" t="str">
        <f t="shared" si="94"/>
        <v/>
      </c>
      <c r="Q166" s="94" t="str">
        <f t="shared" si="95"/>
        <v/>
      </c>
      <c r="R166" s="94" t="str">
        <f t="shared" si="96"/>
        <v/>
      </c>
      <c r="S166" s="94" t="str">
        <f t="shared" si="97"/>
        <v/>
      </c>
      <c r="T166" s="94" t="str">
        <f t="shared" si="98"/>
        <v/>
      </c>
      <c r="U166" s="94" t="str">
        <f t="shared" si="99"/>
        <v/>
      </c>
      <c r="V166" s="94" t="str">
        <f t="shared" si="100"/>
        <v/>
      </c>
      <c r="W166" s="94" t="str">
        <f t="shared" si="101"/>
        <v/>
      </c>
      <c r="X166" s="94" t="str">
        <f t="shared" si="102"/>
        <v/>
      </c>
      <c r="Y166" s="94" t="str">
        <f t="shared" si="103"/>
        <v/>
      </c>
      <c r="Z166" s="94" t="str">
        <f t="shared" si="104"/>
        <v/>
      </c>
      <c r="AA166" s="94" t="str">
        <f t="shared" si="105"/>
        <v/>
      </c>
      <c r="AB166" s="94" t="str">
        <f t="shared" si="106"/>
        <v/>
      </c>
      <c r="AC166" s="94" t="str">
        <f t="shared" si="107"/>
        <v/>
      </c>
      <c r="AD166" s="92" t="str">
        <f t="shared" si="108"/>
        <v/>
      </c>
      <c r="AE166" s="92">
        <f t="shared" si="109"/>
        <v>0</v>
      </c>
      <c r="AF166" s="105" t="str">
        <f t="shared" si="110"/>
        <v/>
      </c>
      <c r="AG166" s="92">
        <f t="shared" si="111"/>
        <v>0</v>
      </c>
      <c r="AH166" s="92">
        <f t="shared" si="112"/>
        <v>0</v>
      </c>
    </row>
    <row r="167" spans="1:34" x14ac:dyDescent="0.25">
      <c r="A167" s="92" t="str">
        <f t="shared" si="81"/>
        <v/>
      </c>
      <c r="B167" s="49">
        <v>8426</v>
      </c>
      <c r="C167" s="115" t="s">
        <v>347</v>
      </c>
      <c r="D167" s="94" t="str">
        <f t="shared" si="82"/>
        <v/>
      </c>
      <c r="E167" s="94" t="str">
        <f t="shared" si="83"/>
        <v/>
      </c>
      <c r="F167" s="94" t="str">
        <f t="shared" si="84"/>
        <v/>
      </c>
      <c r="G167" s="94" t="str">
        <f t="shared" si="85"/>
        <v/>
      </c>
      <c r="H167" s="94" t="str">
        <f t="shared" si="86"/>
        <v/>
      </c>
      <c r="I167" s="94" t="str">
        <f t="shared" si="87"/>
        <v/>
      </c>
      <c r="J167" s="94" t="str">
        <f t="shared" si="88"/>
        <v/>
      </c>
      <c r="K167" s="94" t="str">
        <f t="shared" si="89"/>
        <v/>
      </c>
      <c r="L167" s="94" t="str">
        <f t="shared" si="90"/>
        <v/>
      </c>
      <c r="M167" s="94" t="str">
        <f t="shared" si="91"/>
        <v/>
      </c>
      <c r="N167" s="94" t="str">
        <f t="shared" si="92"/>
        <v/>
      </c>
      <c r="O167" s="94" t="str">
        <f t="shared" si="93"/>
        <v/>
      </c>
      <c r="P167" s="94" t="str">
        <f t="shared" si="94"/>
        <v/>
      </c>
      <c r="Q167" s="94" t="str">
        <f t="shared" si="95"/>
        <v/>
      </c>
      <c r="R167" s="94" t="str">
        <f t="shared" si="96"/>
        <v/>
      </c>
      <c r="S167" s="94" t="str">
        <f t="shared" si="97"/>
        <v/>
      </c>
      <c r="T167" s="94" t="str">
        <f t="shared" si="98"/>
        <v/>
      </c>
      <c r="U167" s="94" t="str">
        <f t="shared" si="99"/>
        <v/>
      </c>
      <c r="V167" s="94" t="str">
        <f t="shared" si="100"/>
        <v/>
      </c>
      <c r="W167" s="94" t="str">
        <f t="shared" si="101"/>
        <v/>
      </c>
      <c r="X167" s="94" t="str">
        <f t="shared" si="102"/>
        <v/>
      </c>
      <c r="Y167" s="94" t="str">
        <f t="shared" si="103"/>
        <v/>
      </c>
      <c r="Z167" s="94" t="str">
        <f t="shared" si="104"/>
        <v/>
      </c>
      <c r="AA167" s="94" t="str">
        <f t="shared" si="105"/>
        <v/>
      </c>
      <c r="AB167" s="94" t="str">
        <f t="shared" si="106"/>
        <v/>
      </c>
      <c r="AC167" s="94" t="str">
        <f t="shared" si="107"/>
        <v/>
      </c>
      <c r="AD167" s="92" t="str">
        <f t="shared" si="108"/>
        <v/>
      </c>
      <c r="AE167" s="92">
        <f t="shared" si="109"/>
        <v>0</v>
      </c>
      <c r="AF167" s="105" t="str">
        <f t="shared" si="110"/>
        <v/>
      </c>
      <c r="AG167" s="92">
        <f t="shared" si="111"/>
        <v>0</v>
      </c>
      <c r="AH167" s="92">
        <f t="shared" si="112"/>
        <v>0</v>
      </c>
    </row>
    <row r="168" spans="1:34" x14ac:dyDescent="0.25">
      <c r="A168" s="92" t="str">
        <f t="shared" si="81"/>
        <v/>
      </c>
      <c r="B168" s="49">
        <v>2776</v>
      </c>
      <c r="C168" s="115" t="s">
        <v>348</v>
      </c>
      <c r="D168" s="94" t="str">
        <f t="shared" si="82"/>
        <v/>
      </c>
      <c r="E168" s="94" t="str">
        <f t="shared" si="83"/>
        <v/>
      </c>
      <c r="F168" s="94" t="str">
        <f t="shared" si="84"/>
        <v/>
      </c>
      <c r="G168" s="94" t="str">
        <f t="shared" si="85"/>
        <v/>
      </c>
      <c r="H168" s="94" t="str">
        <f t="shared" si="86"/>
        <v/>
      </c>
      <c r="I168" s="94" t="str">
        <f t="shared" si="87"/>
        <v/>
      </c>
      <c r="J168" s="94" t="str">
        <f t="shared" si="88"/>
        <v/>
      </c>
      <c r="K168" s="94" t="str">
        <f t="shared" si="89"/>
        <v/>
      </c>
      <c r="L168" s="94" t="str">
        <f t="shared" si="90"/>
        <v/>
      </c>
      <c r="M168" s="94" t="str">
        <f t="shared" si="91"/>
        <v/>
      </c>
      <c r="N168" s="94" t="str">
        <f t="shared" si="92"/>
        <v/>
      </c>
      <c r="O168" s="94" t="str">
        <f t="shared" si="93"/>
        <v/>
      </c>
      <c r="P168" s="94" t="str">
        <f t="shared" si="94"/>
        <v/>
      </c>
      <c r="Q168" s="94" t="str">
        <f t="shared" si="95"/>
        <v/>
      </c>
      <c r="R168" s="94" t="str">
        <f t="shared" si="96"/>
        <v/>
      </c>
      <c r="S168" s="94" t="str">
        <f t="shared" si="97"/>
        <v/>
      </c>
      <c r="T168" s="94" t="str">
        <f t="shared" si="98"/>
        <v/>
      </c>
      <c r="U168" s="94" t="str">
        <f t="shared" si="99"/>
        <v/>
      </c>
      <c r="V168" s="94" t="str">
        <f t="shared" si="100"/>
        <v/>
      </c>
      <c r="W168" s="94" t="str">
        <f t="shared" si="101"/>
        <v/>
      </c>
      <c r="X168" s="94" t="str">
        <f t="shared" si="102"/>
        <v/>
      </c>
      <c r="Y168" s="94" t="str">
        <f t="shared" si="103"/>
        <v/>
      </c>
      <c r="Z168" s="94" t="str">
        <f t="shared" si="104"/>
        <v/>
      </c>
      <c r="AA168" s="94" t="str">
        <f t="shared" si="105"/>
        <v/>
      </c>
      <c r="AB168" s="94" t="str">
        <f t="shared" si="106"/>
        <v/>
      </c>
      <c r="AC168" s="94" t="str">
        <f t="shared" si="107"/>
        <v/>
      </c>
      <c r="AD168" s="92" t="str">
        <f t="shared" si="108"/>
        <v/>
      </c>
      <c r="AE168" s="92">
        <f t="shared" si="109"/>
        <v>0</v>
      </c>
      <c r="AF168" s="105" t="str">
        <f t="shared" si="110"/>
        <v/>
      </c>
      <c r="AG168" s="92">
        <f t="shared" si="111"/>
        <v>0</v>
      </c>
      <c r="AH168" s="92">
        <f t="shared" si="112"/>
        <v>0</v>
      </c>
    </row>
    <row r="169" spans="1:34" x14ac:dyDescent="0.25">
      <c r="A169" s="92" t="str">
        <f t="shared" si="81"/>
        <v/>
      </c>
      <c r="B169" s="49">
        <v>4209</v>
      </c>
      <c r="C169" s="115" t="s">
        <v>349</v>
      </c>
      <c r="D169" s="94" t="str">
        <f t="shared" si="82"/>
        <v/>
      </c>
      <c r="E169" s="94" t="str">
        <f t="shared" si="83"/>
        <v/>
      </c>
      <c r="F169" s="94" t="str">
        <f t="shared" si="84"/>
        <v/>
      </c>
      <c r="G169" s="94" t="str">
        <f t="shared" si="85"/>
        <v/>
      </c>
      <c r="H169" s="94" t="str">
        <f t="shared" si="86"/>
        <v/>
      </c>
      <c r="I169" s="94" t="str">
        <f t="shared" si="87"/>
        <v/>
      </c>
      <c r="J169" s="94" t="str">
        <f t="shared" si="88"/>
        <v/>
      </c>
      <c r="K169" s="94" t="str">
        <f t="shared" si="89"/>
        <v/>
      </c>
      <c r="L169" s="94" t="str">
        <f t="shared" si="90"/>
        <v/>
      </c>
      <c r="M169" s="94" t="str">
        <f t="shared" si="91"/>
        <v/>
      </c>
      <c r="N169" s="94" t="str">
        <f t="shared" si="92"/>
        <v/>
      </c>
      <c r="O169" s="94" t="str">
        <f t="shared" si="93"/>
        <v/>
      </c>
      <c r="P169" s="94" t="str">
        <f t="shared" si="94"/>
        <v/>
      </c>
      <c r="Q169" s="94" t="str">
        <f t="shared" si="95"/>
        <v/>
      </c>
      <c r="R169" s="94" t="str">
        <f t="shared" si="96"/>
        <v/>
      </c>
      <c r="S169" s="94" t="str">
        <f t="shared" si="97"/>
        <v/>
      </c>
      <c r="T169" s="94" t="str">
        <f t="shared" si="98"/>
        <v/>
      </c>
      <c r="U169" s="94" t="str">
        <f t="shared" si="99"/>
        <v/>
      </c>
      <c r="V169" s="94" t="str">
        <f t="shared" si="100"/>
        <v/>
      </c>
      <c r="W169" s="94" t="str">
        <f t="shared" si="101"/>
        <v/>
      </c>
      <c r="X169" s="94" t="str">
        <f t="shared" si="102"/>
        <v/>
      </c>
      <c r="Y169" s="94" t="str">
        <f t="shared" si="103"/>
        <v/>
      </c>
      <c r="Z169" s="94" t="str">
        <f t="shared" si="104"/>
        <v/>
      </c>
      <c r="AA169" s="94" t="str">
        <f t="shared" si="105"/>
        <v/>
      </c>
      <c r="AB169" s="94" t="str">
        <f t="shared" si="106"/>
        <v/>
      </c>
      <c r="AC169" s="94" t="str">
        <f t="shared" si="107"/>
        <v/>
      </c>
      <c r="AD169" s="92" t="str">
        <f t="shared" si="108"/>
        <v/>
      </c>
      <c r="AE169" s="92">
        <f t="shared" si="109"/>
        <v>0</v>
      </c>
      <c r="AF169" s="105" t="str">
        <f t="shared" si="110"/>
        <v/>
      </c>
      <c r="AG169" s="92">
        <f t="shared" si="111"/>
        <v>0</v>
      </c>
      <c r="AH169" s="92">
        <f t="shared" si="112"/>
        <v>0</v>
      </c>
    </row>
    <row r="170" spans="1:34" x14ac:dyDescent="0.25">
      <c r="A170" s="92" t="str">
        <f t="shared" si="81"/>
        <v/>
      </c>
      <c r="B170" s="49">
        <v>3914</v>
      </c>
      <c r="C170" s="115" t="s">
        <v>350</v>
      </c>
      <c r="D170" s="94" t="str">
        <f t="shared" si="82"/>
        <v/>
      </c>
      <c r="E170" s="94" t="str">
        <f t="shared" si="83"/>
        <v/>
      </c>
      <c r="F170" s="94" t="str">
        <f t="shared" si="84"/>
        <v/>
      </c>
      <c r="G170" s="94" t="str">
        <f t="shared" si="85"/>
        <v/>
      </c>
      <c r="H170" s="94" t="str">
        <f t="shared" si="86"/>
        <v/>
      </c>
      <c r="I170" s="94" t="str">
        <f t="shared" si="87"/>
        <v/>
      </c>
      <c r="J170" s="94" t="str">
        <f t="shared" si="88"/>
        <v/>
      </c>
      <c r="K170" s="94" t="str">
        <f t="shared" si="89"/>
        <v/>
      </c>
      <c r="L170" s="94" t="str">
        <f t="shared" si="90"/>
        <v/>
      </c>
      <c r="M170" s="94" t="str">
        <f t="shared" si="91"/>
        <v/>
      </c>
      <c r="N170" s="94" t="str">
        <f t="shared" si="92"/>
        <v/>
      </c>
      <c r="O170" s="94" t="str">
        <f t="shared" si="93"/>
        <v/>
      </c>
      <c r="P170" s="94" t="str">
        <f t="shared" si="94"/>
        <v/>
      </c>
      <c r="Q170" s="94" t="str">
        <f t="shared" si="95"/>
        <v/>
      </c>
      <c r="R170" s="94" t="str">
        <f t="shared" si="96"/>
        <v/>
      </c>
      <c r="S170" s="94" t="str">
        <f t="shared" si="97"/>
        <v/>
      </c>
      <c r="T170" s="94" t="str">
        <f t="shared" si="98"/>
        <v/>
      </c>
      <c r="U170" s="94" t="str">
        <f t="shared" si="99"/>
        <v/>
      </c>
      <c r="V170" s="94" t="str">
        <f t="shared" si="100"/>
        <v/>
      </c>
      <c r="W170" s="94" t="str">
        <f t="shared" si="101"/>
        <v/>
      </c>
      <c r="X170" s="94" t="str">
        <f t="shared" si="102"/>
        <v/>
      </c>
      <c r="Y170" s="94" t="str">
        <f t="shared" si="103"/>
        <v/>
      </c>
      <c r="Z170" s="94" t="str">
        <f t="shared" si="104"/>
        <v/>
      </c>
      <c r="AA170" s="94" t="str">
        <f t="shared" si="105"/>
        <v/>
      </c>
      <c r="AB170" s="94" t="str">
        <f t="shared" si="106"/>
        <v/>
      </c>
      <c r="AC170" s="94" t="str">
        <f t="shared" si="107"/>
        <v/>
      </c>
      <c r="AD170" s="92" t="str">
        <f t="shared" si="108"/>
        <v/>
      </c>
      <c r="AE170" s="92">
        <f t="shared" si="109"/>
        <v>0</v>
      </c>
      <c r="AF170" s="105" t="str">
        <f t="shared" si="110"/>
        <v/>
      </c>
      <c r="AG170" s="92">
        <f t="shared" si="111"/>
        <v>0</v>
      </c>
      <c r="AH170" s="92">
        <f t="shared" si="112"/>
        <v>0</v>
      </c>
    </row>
    <row r="171" spans="1:34" x14ac:dyDescent="0.25">
      <c r="A171" s="92" t="str">
        <f t="shared" si="81"/>
        <v/>
      </c>
      <c r="B171" s="49">
        <v>842</v>
      </c>
      <c r="C171" s="115" t="s">
        <v>353</v>
      </c>
      <c r="D171" s="94" t="str">
        <f t="shared" si="82"/>
        <v/>
      </c>
      <c r="E171" s="94" t="str">
        <f t="shared" si="83"/>
        <v/>
      </c>
      <c r="F171" s="94" t="str">
        <f t="shared" si="84"/>
        <v/>
      </c>
      <c r="G171" s="94" t="str">
        <f t="shared" si="85"/>
        <v/>
      </c>
      <c r="H171" s="94" t="str">
        <f t="shared" si="86"/>
        <v/>
      </c>
      <c r="I171" s="94" t="str">
        <f t="shared" si="87"/>
        <v/>
      </c>
      <c r="J171" s="94" t="str">
        <f t="shared" si="88"/>
        <v/>
      </c>
      <c r="K171" s="94" t="str">
        <f t="shared" si="89"/>
        <v/>
      </c>
      <c r="L171" s="94" t="str">
        <f t="shared" si="90"/>
        <v/>
      </c>
      <c r="M171" s="94" t="str">
        <f t="shared" si="91"/>
        <v/>
      </c>
      <c r="N171" s="94" t="str">
        <f t="shared" si="92"/>
        <v/>
      </c>
      <c r="O171" s="94" t="str">
        <f t="shared" si="93"/>
        <v/>
      </c>
      <c r="P171" s="94" t="str">
        <f t="shared" si="94"/>
        <v/>
      </c>
      <c r="Q171" s="94" t="str">
        <f t="shared" si="95"/>
        <v/>
      </c>
      <c r="R171" s="94" t="str">
        <f t="shared" si="96"/>
        <v/>
      </c>
      <c r="S171" s="94" t="str">
        <f t="shared" si="97"/>
        <v/>
      </c>
      <c r="T171" s="94" t="str">
        <f t="shared" si="98"/>
        <v/>
      </c>
      <c r="U171" s="94" t="str">
        <f t="shared" si="99"/>
        <v/>
      </c>
      <c r="V171" s="94" t="str">
        <f t="shared" si="100"/>
        <v/>
      </c>
      <c r="W171" s="94" t="str">
        <f t="shared" si="101"/>
        <v/>
      </c>
      <c r="X171" s="94" t="str">
        <f t="shared" si="102"/>
        <v/>
      </c>
      <c r="Y171" s="94" t="str">
        <f t="shared" si="103"/>
        <v/>
      </c>
      <c r="Z171" s="94" t="str">
        <f t="shared" si="104"/>
        <v/>
      </c>
      <c r="AA171" s="94" t="str">
        <f t="shared" si="105"/>
        <v/>
      </c>
      <c r="AB171" s="94" t="str">
        <f t="shared" si="106"/>
        <v/>
      </c>
      <c r="AC171" s="94" t="str">
        <f t="shared" si="107"/>
        <v/>
      </c>
      <c r="AD171" s="92" t="str">
        <f t="shared" si="108"/>
        <v/>
      </c>
      <c r="AE171" s="92">
        <f t="shared" si="109"/>
        <v>0</v>
      </c>
      <c r="AF171" s="105" t="str">
        <f t="shared" si="110"/>
        <v/>
      </c>
      <c r="AG171" s="92">
        <f>IF(B171&lt;&gt;"",COUNTIF(D171:AC171,"=3"),"")</f>
        <v>0</v>
      </c>
      <c r="AH171" s="92">
        <f t="shared" si="112"/>
        <v>0</v>
      </c>
    </row>
    <row r="172" spans="1:34" x14ac:dyDescent="0.25">
      <c r="A172" s="92" t="str">
        <f t="shared" si="81"/>
        <v/>
      </c>
      <c r="B172" s="49">
        <v>5523</v>
      </c>
      <c r="C172" s="115" t="s">
        <v>354</v>
      </c>
      <c r="D172" s="94" t="str">
        <f t="shared" si="82"/>
        <v/>
      </c>
      <c r="E172" s="94" t="str">
        <f t="shared" si="83"/>
        <v/>
      </c>
      <c r="F172" s="94" t="str">
        <f t="shared" si="84"/>
        <v/>
      </c>
      <c r="G172" s="94" t="str">
        <f t="shared" si="85"/>
        <v/>
      </c>
      <c r="H172" s="94" t="str">
        <f t="shared" si="86"/>
        <v/>
      </c>
      <c r="I172" s="94" t="str">
        <f t="shared" si="87"/>
        <v/>
      </c>
      <c r="J172" s="94" t="str">
        <f t="shared" si="88"/>
        <v/>
      </c>
      <c r="K172" s="94" t="str">
        <f t="shared" si="89"/>
        <v/>
      </c>
      <c r="L172" s="94" t="str">
        <f t="shared" si="90"/>
        <v/>
      </c>
      <c r="M172" s="94" t="str">
        <f t="shared" si="91"/>
        <v/>
      </c>
      <c r="N172" s="94" t="str">
        <f t="shared" si="92"/>
        <v/>
      </c>
      <c r="O172" s="94" t="str">
        <f t="shared" si="93"/>
        <v/>
      </c>
      <c r="P172" s="94" t="str">
        <f t="shared" si="94"/>
        <v/>
      </c>
      <c r="Q172" s="94" t="str">
        <f t="shared" si="95"/>
        <v/>
      </c>
      <c r="R172" s="94" t="str">
        <f t="shared" si="96"/>
        <v/>
      </c>
      <c r="S172" s="94" t="str">
        <f t="shared" si="97"/>
        <v/>
      </c>
      <c r="T172" s="94" t="str">
        <f t="shared" si="98"/>
        <v/>
      </c>
      <c r="U172" s="94" t="str">
        <f t="shared" si="99"/>
        <v/>
      </c>
      <c r="V172" s="94" t="str">
        <f t="shared" si="100"/>
        <v/>
      </c>
      <c r="W172" s="94" t="str">
        <f t="shared" si="101"/>
        <v/>
      </c>
      <c r="X172" s="94" t="str">
        <f t="shared" si="102"/>
        <v/>
      </c>
      <c r="Y172" s="94" t="str">
        <f t="shared" si="103"/>
        <v/>
      </c>
      <c r="Z172" s="94" t="str">
        <f t="shared" si="104"/>
        <v/>
      </c>
      <c r="AA172" s="94" t="str">
        <f t="shared" si="105"/>
        <v/>
      </c>
      <c r="AB172" s="94" t="str">
        <f t="shared" si="106"/>
        <v/>
      </c>
      <c r="AC172" s="94" t="str">
        <f t="shared" si="107"/>
        <v/>
      </c>
      <c r="AD172" s="92" t="str">
        <f t="shared" si="108"/>
        <v/>
      </c>
      <c r="AE172" s="92">
        <f t="shared" si="109"/>
        <v>0</v>
      </c>
      <c r="AF172" s="105" t="str">
        <f t="shared" si="110"/>
        <v/>
      </c>
      <c r="AG172" s="92">
        <f t="shared" ref="AG172:AG235" si="113">IF(B172&lt;&gt;"",COUNTIF(D172:AC172,"=2"),"")</f>
        <v>0</v>
      </c>
      <c r="AH172" s="92">
        <f t="shared" si="112"/>
        <v>0</v>
      </c>
    </row>
    <row r="173" spans="1:34" x14ac:dyDescent="0.25">
      <c r="A173" s="92" t="str">
        <f t="shared" si="81"/>
        <v/>
      </c>
      <c r="B173" s="49">
        <v>3797</v>
      </c>
      <c r="C173" s="115" t="s">
        <v>772</v>
      </c>
      <c r="D173" s="94" t="str">
        <f t="shared" si="82"/>
        <v/>
      </c>
      <c r="E173" s="94" t="str">
        <f t="shared" si="83"/>
        <v/>
      </c>
      <c r="F173" s="94" t="str">
        <f t="shared" si="84"/>
        <v/>
      </c>
      <c r="G173" s="94" t="str">
        <f t="shared" si="85"/>
        <v/>
      </c>
      <c r="H173" s="94" t="str">
        <f t="shared" si="86"/>
        <v/>
      </c>
      <c r="I173" s="94" t="str">
        <f t="shared" si="87"/>
        <v/>
      </c>
      <c r="J173" s="94" t="str">
        <f t="shared" si="88"/>
        <v/>
      </c>
      <c r="K173" s="94" t="str">
        <f t="shared" si="89"/>
        <v/>
      </c>
      <c r="L173" s="94" t="str">
        <f t="shared" si="90"/>
        <v/>
      </c>
      <c r="M173" s="94" t="str">
        <f t="shared" si="91"/>
        <v/>
      </c>
      <c r="N173" s="94" t="str">
        <f t="shared" si="92"/>
        <v/>
      </c>
      <c r="O173" s="94" t="str">
        <f t="shared" si="93"/>
        <v/>
      </c>
      <c r="P173" s="94" t="str">
        <f t="shared" si="94"/>
        <v/>
      </c>
      <c r="Q173" s="94" t="str">
        <f t="shared" si="95"/>
        <v/>
      </c>
      <c r="R173" s="94" t="str">
        <f t="shared" si="96"/>
        <v/>
      </c>
      <c r="S173" s="94" t="str">
        <f t="shared" si="97"/>
        <v/>
      </c>
      <c r="T173" s="94" t="str">
        <f t="shared" si="98"/>
        <v/>
      </c>
      <c r="U173" s="94" t="str">
        <f t="shared" si="99"/>
        <v/>
      </c>
      <c r="V173" s="94" t="str">
        <f t="shared" si="100"/>
        <v/>
      </c>
      <c r="W173" s="94" t="str">
        <f t="shared" si="101"/>
        <v/>
      </c>
      <c r="X173" s="94" t="str">
        <f t="shared" si="102"/>
        <v/>
      </c>
      <c r="Y173" s="94" t="str">
        <f t="shared" si="103"/>
        <v/>
      </c>
      <c r="Z173" s="94" t="str">
        <f t="shared" si="104"/>
        <v/>
      </c>
      <c r="AA173" s="94" t="str">
        <f t="shared" si="105"/>
        <v/>
      </c>
      <c r="AB173" s="94" t="str">
        <f t="shared" si="106"/>
        <v/>
      </c>
      <c r="AC173" s="94" t="str">
        <f t="shared" si="107"/>
        <v/>
      </c>
      <c r="AD173" s="92" t="str">
        <f t="shared" si="108"/>
        <v/>
      </c>
      <c r="AE173" s="92">
        <f t="shared" si="109"/>
        <v>0</v>
      </c>
      <c r="AF173" s="105" t="str">
        <f t="shared" si="110"/>
        <v/>
      </c>
      <c r="AG173" s="92">
        <f t="shared" si="113"/>
        <v>0</v>
      </c>
      <c r="AH173" s="92">
        <f t="shared" si="112"/>
        <v>0</v>
      </c>
    </row>
    <row r="174" spans="1:34" x14ac:dyDescent="0.25">
      <c r="A174" s="92" t="str">
        <f t="shared" si="81"/>
        <v/>
      </c>
      <c r="B174" s="49">
        <v>2638</v>
      </c>
      <c r="C174" s="115" t="s">
        <v>787</v>
      </c>
      <c r="D174" s="94" t="str">
        <f t="shared" si="82"/>
        <v/>
      </c>
      <c r="E174" s="94" t="str">
        <f t="shared" si="83"/>
        <v/>
      </c>
      <c r="F174" s="94" t="str">
        <f t="shared" si="84"/>
        <v/>
      </c>
      <c r="G174" s="94" t="str">
        <f t="shared" si="85"/>
        <v/>
      </c>
      <c r="H174" s="94" t="str">
        <f t="shared" si="86"/>
        <v/>
      </c>
      <c r="I174" s="94" t="str">
        <f t="shared" si="87"/>
        <v/>
      </c>
      <c r="J174" s="94" t="str">
        <f t="shared" si="88"/>
        <v/>
      </c>
      <c r="K174" s="94" t="str">
        <f t="shared" si="89"/>
        <v/>
      </c>
      <c r="L174" s="94" t="str">
        <f t="shared" si="90"/>
        <v/>
      </c>
      <c r="M174" s="94" t="str">
        <f t="shared" si="91"/>
        <v/>
      </c>
      <c r="N174" s="94" t="str">
        <f t="shared" si="92"/>
        <v/>
      </c>
      <c r="O174" s="94" t="str">
        <f t="shared" si="93"/>
        <v/>
      </c>
      <c r="P174" s="94" t="str">
        <f t="shared" si="94"/>
        <v/>
      </c>
      <c r="Q174" s="94" t="str">
        <f t="shared" si="95"/>
        <v/>
      </c>
      <c r="R174" s="94" t="str">
        <f t="shared" si="96"/>
        <v/>
      </c>
      <c r="S174" s="94" t="str">
        <f t="shared" si="97"/>
        <v/>
      </c>
      <c r="T174" s="94" t="str">
        <f t="shared" si="98"/>
        <v/>
      </c>
      <c r="U174" s="94" t="str">
        <f t="shared" si="99"/>
        <v/>
      </c>
      <c r="V174" s="94" t="str">
        <f t="shared" si="100"/>
        <v/>
      </c>
      <c r="W174" s="94" t="str">
        <f t="shared" si="101"/>
        <v/>
      </c>
      <c r="X174" s="94" t="str">
        <f t="shared" si="102"/>
        <v/>
      </c>
      <c r="Y174" s="94" t="str">
        <f t="shared" si="103"/>
        <v/>
      </c>
      <c r="Z174" s="94" t="str">
        <f t="shared" si="104"/>
        <v/>
      </c>
      <c r="AA174" s="94" t="str">
        <f t="shared" si="105"/>
        <v/>
      </c>
      <c r="AB174" s="94" t="str">
        <f t="shared" si="106"/>
        <v/>
      </c>
      <c r="AC174" s="94" t="str">
        <f t="shared" si="107"/>
        <v/>
      </c>
      <c r="AD174" s="92" t="str">
        <f t="shared" si="108"/>
        <v/>
      </c>
      <c r="AE174" s="92">
        <f t="shared" si="109"/>
        <v>0</v>
      </c>
      <c r="AF174" s="105" t="str">
        <f t="shared" si="110"/>
        <v/>
      </c>
      <c r="AG174" s="92">
        <f t="shared" si="113"/>
        <v>0</v>
      </c>
      <c r="AH174" s="92">
        <f t="shared" si="112"/>
        <v>0</v>
      </c>
    </row>
    <row r="175" spans="1:34" x14ac:dyDescent="0.25">
      <c r="A175" s="92" t="str">
        <f t="shared" si="81"/>
        <v/>
      </c>
      <c r="B175" s="49">
        <v>4994</v>
      </c>
      <c r="C175" s="115" t="s">
        <v>355</v>
      </c>
      <c r="D175" s="94" t="str">
        <f t="shared" si="82"/>
        <v/>
      </c>
      <c r="E175" s="94" t="str">
        <f t="shared" si="83"/>
        <v/>
      </c>
      <c r="F175" s="94" t="str">
        <f t="shared" si="84"/>
        <v/>
      </c>
      <c r="G175" s="94" t="str">
        <f t="shared" si="85"/>
        <v/>
      </c>
      <c r="H175" s="94" t="str">
        <f t="shared" si="86"/>
        <v/>
      </c>
      <c r="I175" s="94" t="str">
        <f t="shared" si="87"/>
        <v/>
      </c>
      <c r="J175" s="94" t="str">
        <f t="shared" si="88"/>
        <v/>
      </c>
      <c r="K175" s="94" t="str">
        <f t="shared" si="89"/>
        <v/>
      </c>
      <c r="L175" s="94" t="str">
        <f t="shared" si="90"/>
        <v/>
      </c>
      <c r="M175" s="94" t="str">
        <f t="shared" si="91"/>
        <v/>
      </c>
      <c r="N175" s="94" t="str">
        <f t="shared" si="92"/>
        <v/>
      </c>
      <c r="O175" s="94" t="str">
        <f t="shared" si="93"/>
        <v/>
      </c>
      <c r="P175" s="94" t="str">
        <f t="shared" si="94"/>
        <v/>
      </c>
      <c r="Q175" s="94" t="str">
        <f t="shared" si="95"/>
        <v/>
      </c>
      <c r="R175" s="94" t="str">
        <f t="shared" si="96"/>
        <v/>
      </c>
      <c r="S175" s="94" t="str">
        <f t="shared" si="97"/>
        <v/>
      </c>
      <c r="T175" s="94" t="str">
        <f t="shared" si="98"/>
        <v/>
      </c>
      <c r="U175" s="94" t="str">
        <f t="shared" si="99"/>
        <v/>
      </c>
      <c r="V175" s="94" t="str">
        <f t="shared" si="100"/>
        <v/>
      </c>
      <c r="W175" s="94" t="str">
        <f t="shared" si="101"/>
        <v/>
      </c>
      <c r="X175" s="94" t="str">
        <f t="shared" si="102"/>
        <v/>
      </c>
      <c r="Y175" s="94" t="str">
        <f t="shared" si="103"/>
        <v/>
      </c>
      <c r="Z175" s="94" t="str">
        <f t="shared" si="104"/>
        <v/>
      </c>
      <c r="AA175" s="94" t="str">
        <f t="shared" si="105"/>
        <v/>
      </c>
      <c r="AB175" s="94" t="str">
        <f t="shared" si="106"/>
        <v/>
      </c>
      <c r="AC175" s="94" t="str">
        <f t="shared" si="107"/>
        <v/>
      </c>
      <c r="AD175" s="92" t="str">
        <f t="shared" si="108"/>
        <v/>
      </c>
      <c r="AE175" s="92">
        <f t="shared" si="109"/>
        <v>0</v>
      </c>
      <c r="AF175" s="105" t="str">
        <f t="shared" si="110"/>
        <v/>
      </c>
      <c r="AG175" s="92">
        <f t="shared" si="113"/>
        <v>0</v>
      </c>
      <c r="AH175" s="92">
        <f t="shared" si="112"/>
        <v>0</v>
      </c>
    </row>
    <row r="176" spans="1:34" x14ac:dyDescent="0.25">
      <c r="A176" s="92" t="str">
        <f t="shared" si="81"/>
        <v/>
      </c>
      <c r="B176" s="49">
        <v>2957</v>
      </c>
      <c r="C176" s="115" t="s">
        <v>356</v>
      </c>
      <c r="D176" s="94" t="str">
        <f t="shared" si="82"/>
        <v/>
      </c>
      <c r="E176" s="94" t="str">
        <f t="shared" si="83"/>
        <v/>
      </c>
      <c r="F176" s="94" t="str">
        <f t="shared" si="84"/>
        <v/>
      </c>
      <c r="G176" s="94" t="str">
        <f t="shared" si="85"/>
        <v/>
      </c>
      <c r="H176" s="94" t="str">
        <f t="shared" si="86"/>
        <v/>
      </c>
      <c r="I176" s="94" t="str">
        <f t="shared" si="87"/>
        <v/>
      </c>
      <c r="J176" s="94" t="str">
        <f t="shared" si="88"/>
        <v/>
      </c>
      <c r="K176" s="94" t="str">
        <f t="shared" si="89"/>
        <v/>
      </c>
      <c r="L176" s="94" t="str">
        <f t="shared" si="90"/>
        <v/>
      </c>
      <c r="M176" s="94" t="str">
        <f t="shared" si="91"/>
        <v/>
      </c>
      <c r="N176" s="94" t="str">
        <f t="shared" si="92"/>
        <v/>
      </c>
      <c r="O176" s="94" t="str">
        <f t="shared" si="93"/>
        <v/>
      </c>
      <c r="P176" s="94" t="str">
        <f t="shared" si="94"/>
        <v/>
      </c>
      <c r="Q176" s="94" t="str">
        <f t="shared" si="95"/>
        <v/>
      </c>
      <c r="R176" s="94" t="str">
        <f t="shared" si="96"/>
        <v/>
      </c>
      <c r="S176" s="94" t="str">
        <f t="shared" si="97"/>
        <v/>
      </c>
      <c r="T176" s="94" t="str">
        <f t="shared" si="98"/>
        <v/>
      </c>
      <c r="U176" s="94" t="str">
        <f t="shared" si="99"/>
        <v/>
      </c>
      <c r="V176" s="94" t="str">
        <f t="shared" si="100"/>
        <v/>
      </c>
      <c r="W176" s="94" t="str">
        <f t="shared" si="101"/>
        <v/>
      </c>
      <c r="X176" s="94" t="str">
        <f t="shared" si="102"/>
        <v/>
      </c>
      <c r="Y176" s="94" t="str">
        <f t="shared" si="103"/>
        <v/>
      </c>
      <c r="Z176" s="94" t="str">
        <f t="shared" si="104"/>
        <v/>
      </c>
      <c r="AA176" s="94" t="str">
        <f t="shared" si="105"/>
        <v/>
      </c>
      <c r="AB176" s="94" t="str">
        <f t="shared" si="106"/>
        <v/>
      </c>
      <c r="AC176" s="94" t="str">
        <f t="shared" si="107"/>
        <v/>
      </c>
      <c r="AD176" s="92" t="str">
        <f t="shared" si="108"/>
        <v/>
      </c>
      <c r="AE176" s="92">
        <f t="shared" si="109"/>
        <v>0</v>
      </c>
      <c r="AF176" s="105" t="str">
        <f t="shared" si="110"/>
        <v/>
      </c>
      <c r="AG176" s="92">
        <f t="shared" si="113"/>
        <v>0</v>
      </c>
      <c r="AH176" s="92">
        <f t="shared" si="112"/>
        <v>0</v>
      </c>
    </row>
    <row r="177" spans="1:34" x14ac:dyDescent="0.25">
      <c r="A177" s="92" t="str">
        <f t="shared" si="81"/>
        <v/>
      </c>
      <c r="B177" s="49">
        <v>3017</v>
      </c>
      <c r="C177" s="115" t="s">
        <v>357</v>
      </c>
      <c r="D177" s="94" t="str">
        <f t="shared" si="82"/>
        <v/>
      </c>
      <c r="E177" s="94" t="str">
        <f t="shared" si="83"/>
        <v/>
      </c>
      <c r="F177" s="94" t="str">
        <f t="shared" si="84"/>
        <v/>
      </c>
      <c r="G177" s="94" t="str">
        <f t="shared" si="85"/>
        <v/>
      </c>
      <c r="H177" s="94" t="str">
        <f t="shared" si="86"/>
        <v/>
      </c>
      <c r="I177" s="94" t="str">
        <f t="shared" si="87"/>
        <v/>
      </c>
      <c r="J177" s="94" t="str">
        <f t="shared" si="88"/>
        <v/>
      </c>
      <c r="K177" s="94" t="str">
        <f t="shared" si="89"/>
        <v/>
      </c>
      <c r="L177" s="94" t="str">
        <f t="shared" si="90"/>
        <v/>
      </c>
      <c r="M177" s="94" t="str">
        <f t="shared" si="91"/>
        <v/>
      </c>
      <c r="N177" s="94" t="str">
        <f t="shared" si="92"/>
        <v/>
      </c>
      <c r="O177" s="94" t="str">
        <f t="shared" si="93"/>
        <v/>
      </c>
      <c r="P177" s="94" t="str">
        <f t="shared" si="94"/>
        <v/>
      </c>
      <c r="Q177" s="94" t="str">
        <f t="shared" si="95"/>
        <v/>
      </c>
      <c r="R177" s="94" t="str">
        <f t="shared" si="96"/>
        <v/>
      </c>
      <c r="S177" s="94" t="str">
        <f t="shared" si="97"/>
        <v/>
      </c>
      <c r="T177" s="94" t="str">
        <f t="shared" si="98"/>
        <v/>
      </c>
      <c r="U177" s="94" t="str">
        <f t="shared" si="99"/>
        <v/>
      </c>
      <c r="V177" s="94" t="str">
        <f t="shared" si="100"/>
        <v/>
      </c>
      <c r="W177" s="94" t="str">
        <f t="shared" si="101"/>
        <v/>
      </c>
      <c r="X177" s="94" t="str">
        <f t="shared" si="102"/>
        <v/>
      </c>
      <c r="Y177" s="94" t="str">
        <f t="shared" si="103"/>
        <v/>
      </c>
      <c r="Z177" s="94" t="str">
        <f t="shared" si="104"/>
        <v/>
      </c>
      <c r="AA177" s="94" t="str">
        <f t="shared" si="105"/>
        <v/>
      </c>
      <c r="AB177" s="94" t="str">
        <f t="shared" si="106"/>
        <v/>
      </c>
      <c r="AC177" s="94" t="str">
        <f t="shared" si="107"/>
        <v/>
      </c>
      <c r="AD177" s="92" t="str">
        <f t="shared" si="108"/>
        <v/>
      </c>
      <c r="AE177" s="92">
        <f t="shared" si="109"/>
        <v>0</v>
      </c>
      <c r="AF177" s="105" t="str">
        <f t="shared" si="110"/>
        <v/>
      </c>
      <c r="AG177" s="92">
        <f t="shared" si="113"/>
        <v>0</v>
      </c>
      <c r="AH177" s="92">
        <f t="shared" si="112"/>
        <v>0</v>
      </c>
    </row>
    <row r="178" spans="1:34" x14ac:dyDescent="0.25">
      <c r="A178" s="92" t="str">
        <f t="shared" si="81"/>
        <v/>
      </c>
      <c r="B178" s="49">
        <v>3208</v>
      </c>
      <c r="C178" s="115" t="s">
        <v>358</v>
      </c>
      <c r="D178" s="94" t="str">
        <f t="shared" si="82"/>
        <v/>
      </c>
      <c r="E178" s="94" t="str">
        <f t="shared" si="83"/>
        <v/>
      </c>
      <c r="F178" s="94" t="str">
        <f t="shared" si="84"/>
        <v/>
      </c>
      <c r="G178" s="94" t="str">
        <f t="shared" si="85"/>
        <v/>
      </c>
      <c r="H178" s="94" t="str">
        <f t="shared" si="86"/>
        <v/>
      </c>
      <c r="I178" s="94" t="str">
        <f t="shared" si="87"/>
        <v/>
      </c>
      <c r="J178" s="94" t="str">
        <f t="shared" si="88"/>
        <v/>
      </c>
      <c r="K178" s="94" t="str">
        <f t="shared" si="89"/>
        <v/>
      </c>
      <c r="L178" s="94" t="str">
        <f t="shared" si="90"/>
        <v/>
      </c>
      <c r="M178" s="94" t="str">
        <f t="shared" si="91"/>
        <v/>
      </c>
      <c r="N178" s="94" t="str">
        <f t="shared" si="92"/>
        <v/>
      </c>
      <c r="O178" s="94" t="str">
        <f t="shared" si="93"/>
        <v/>
      </c>
      <c r="P178" s="94" t="str">
        <f t="shared" si="94"/>
        <v/>
      </c>
      <c r="Q178" s="94" t="str">
        <f t="shared" si="95"/>
        <v/>
      </c>
      <c r="R178" s="94" t="str">
        <f t="shared" si="96"/>
        <v/>
      </c>
      <c r="S178" s="94" t="str">
        <f t="shared" si="97"/>
        <v/>
      </c>
      <c r="T178" s="94" t="str">
        <f t="shared" si="98"/>
        <v/>
      </c>
      <c r="U178" s="94" t="str">
        <f t="shared" si="99"/>
        <v/>
      </c>
      <c r="V178" s="94" t="str">
        <f t="shared" si="100"/>
        <v/>
      </c>
      <c r="W178" s="94" t="str">
        <f t="shared" si="101"/>
        <v/>
      </c>
      <c r="X178" s="94" t="str">
        <f t="shared" si="102"/>
        <v/>
      </c>
      <c r="Y178" s="94" t="str">
        <f t="shared" si="103"/>
        <v/>
      </c>
      <c r="Z178" s="94" t="str">
        <f t="shared" si="104"/>
        <v/>
      </c>
      <c r="AA178" s="94" t="str">
        <f t="shared" si="105"/>
        <v/>
      </c>
      <c r="AB178" s="94" t="str">
        <f t="shared" si="106"/>
        <v/>
      </c>
      <c r="AC178" s="94" t="str">
        <f t="shared" si="107"/>
        <v/>
      </c>
      <c r="AD178" s="92" t="str">
        <f t="shared" si="108"/>
        <v/>
      </c>
      <c r="AE178" s="92">
        <f t="shared" si="109"/>
        <v>0</v>
      </c>
      <c r="AF178" s="105" t="str">
        <f t="shared" si="110"/>
        <v/>
      </c>
      <c r="AG178" s="92">
        <f t="shared" si="113"/>
        <v>0</v>
      </c>
      <c r="AH178" s="92">
        <f t="shared" si="112"/>
        <v>0</v>
      </c>
    </row>
    <row r="179" spans="1:34" x14ac:dyDescent="0.25">
      <c r="A179" s="92" t="str">
        <f t="shared" si="81"/>
        <v/>
      </c>
      <c r="B179" s="49">
        <v>3356</v>
      </c>
      <c r="C179" s="115" t="s">
        <v>359</v>
      </c>
      <c r="D179" s="94" t="str">
        <f t="shared" si="82"/>
        <v/>
      </c>
      <c r="E179" s="94" t="str">
        <f t="shared" si="83"/>
        <v/>
      </c>
      <c r="F179" s="94" t="str">
        <f t="shared" si="84"/>
        <v/>
      </c>
      <c r="G179" s="94" t="str">
        <f t="shared" si="85"/>
        <v/>
      </c>
      <c r="H179" s="94" t="str">
        <f t="shared" si="86"/>
        <v/>
      </c>
      <c r="I179" s="94" t="str">
        <f t="shared" si="87"/>
        <v/>
      </c>
      <c r="J179" s="94" t="str">
        <f t="shared" si="88"/>
        <v/>
      </c>
      <c r="K179" s="94" t="str">
        <f t="shared" si="89"/>
        <v/>
      </c>
      <c r="L179" s="94" t="str">
        <f t="shared" si="90"/>
        <v/>
      </c>
      <c r="M179" s="94" t="str">
        <f t="shared" si="91"/>
        <v/>
      </c>
      <c r="N179" s="94" t="str">
        <f t="shared" si="92"/>
        <v/>
      </c>
      <c r="O179" s="94" t="str">
        <f t="shared" si="93"/>
        <v/>
      </c>
      <c r="P179" s="94" t="str">
        <f t="shared" si="94"/>
        <v/>
      </c>
      <c r="Q179" s="94" t="str">
        <f t="shared" si="95"/>
        <v/>
      </c>
      <c r="R179" s="94" t="str">
        <f t="shared" si="96"/>
        <v/>
      </c>
      <c r="S179" s="94" t="str">
        <f t="shared" si="97"/>
        <v/>
      </c>
      <c r="T179" s="94" t="str">
        <f t="shared" si="98"/>
        <v/>
      </c>
      <c r="U179" s="94" t="str">
        <f t="shared" si="99"/>
        <v/>
      </c>
      <c r="V179" s="94" t="str">
        <f t="shared" si="100"/>
        <v/>
      </c>
      <c r="W179" s="94" t="str">
        <f t="shared" si="101"/>
        <v/>
      </c>
      <c r="X179" s="94" t="str">
        <f t="shared" si="102"/>
        <v/>
      </c>
      <c r="Y179" s="94" t="str">
        <f t="shared" si="103"/>
        <v/>
      </c>
      <c r="Z179" s="94" t="str">
        <f t="shared" si="104"/>
        <v/>
      </c>
      <c r="AA179" s="94" t="str">
        <f t="shared" si="105"/>
        <v/>
      </c>
      <c r="AB179" s="94" t="str">
        <f t="shared" si="106"/>
        <v/>
      </c>
      <c r="AC179" s="94" t="str">
        <f t="shared" si="107"/>
        <v/>
      </c>
      <c r="AD179" s="92" t="str">
        <f t="shared" si="108"/>
        <v/>
      </c>
      <c r="AE179" s="92">
        <f t="shared" si="109"/>
        <v>0</v>
      </c>
      <c r="AF179" s="105" t="str">
        <f t="shared" si="110"/>
        <v/>
      </c>
      <c r="AG179" s="92">
        <f t="shared" si="113"/>
        <v>0</v>
      </c>
      <c r="AH179" s="92">
        <f t="shared" si="112"/>
        <v>0</v>
      </c>
    </row>
    <row r="180" spans="1:34" x14ac:dyDescent="0.25">
      <c r="A180" s="92" t="str">
        <f t="shared" si="81"/>
        <v/>
      </c>
      <c r="B180" s="49">
        <v>1437</v>
      </c>
      <c r="C180" s="115" t="s">
        <v>781</v>
      </c>
      <c r="D180" s="94" t="str">
        <f t="shared" si="82"/>
        <v/>
      </c>
      <c r="E180" s="94" t="str">
        <f t="shared" si="83"/>
        <v/>
      </c>
      <c r="F180" s="94" t="str">
        <f t="shared" si="84"/>
        <v/>
      </c>
      <c r="G180" s="94" t="str">
        <f t="shared" si="85"/>
        <v/>
      </c>
      <c r="H180" s="94" t="str">
        <f t="shared" si="86"/>
        <v/>
      </c>
      <c r="I180" s="94" t="str">
        <f t="shared" si="87"/>
        <v/>
      </c>
      <c r="J180" s="94" t="str">
        <f t="shared" si="88"/>
        <v/>
      </c>
      <c r="K180" s="94" t="str">
        <f t="shared" si="89"/>
        <v/>
      </c>
      <c r="L180" s="94" t="str">
        <f t="shared" si="90"/>
        <v/>
      </c>
      <c r="M180" s="94" t="str">
        <f t="shared" si="91"/>
        <v/>
      </c>
      <c r="N180" s="94" t="str">
        <f t="shared" si="92"/>
        <v/>
      </c>
      <c r="O180" s="94" t="str">
        <f t="shared" si="93"/>
        <v/>
      </c>
      <c r="P180" s="94" t="str">
        <f t="shared" si="94"/>
        <v/>
      </c>
      <c r="Q180" s="94" t="str">
        <f t="shared" si="95"/>
        <v/>
      </c>
      <c r="R180" s="94" t="str">
        <f t="shared" si="96"/>
        <v/>
      </c>
      <c r="S180" s="94" t="str">
        <f t="shared" si="97"/>
        <v/>
      </c>
      <c r="T180" s="94" t="str">
        <f t="shared" si="98"/>
        <v/>
      </c>
      <c r="U180" s="94" t="str">
        <f t="shared" si="99"/>
        <v/>
      </c>
      <c r="V180" s="94" t="str">
        <f t="shared" si="100"/>
        <v/>
      </c>
      <c r="W180" s="94" t="str">
        <f t="shared" si="101"/>
        <v/>
      </c>
      <c r="X180" s="94" t="str">
        <f t="shared" si="102"/>
        <v/>
      </c>
      <c r="Y180" s="94" t="str">
        <f t="shared" si="103"/>
        <v/>
      </c>
      <c r="Z180" s="94" t="str">
        <f t="shared" si="104"/>
        <v/>
      </c>
      <c r="AA180" s="94" t="str">
        <f t="shared" si="105"/>
        <v/>
      </c>
      <c r="AB180" s="94" t="str">
        <f t="shared" si="106"/>
        <v/>
      </c>
      <c r="AC180" s="94" t="str">
        <f t="shared" si="107"/>
        <v/>
      </c>
      <c r="AD180" s="92" t="str">
        <f t="shared" si="108"/>
        <v/>
      </c>
      <c r="AE180" s="92">
        <f t="shared" si="109"/>
        <v>0</v>
      </c>
      <c r="AF180" s="105" t="str">
        <f t="shared" si="110"/>
        <v/>
      </c>
      <c r="AG180" s="92">
        <f t="shared" si="113"/>
        <v>0</v>
      </c>
      <c r="AH180" s="92">
        <f t="shared" si="112"/>
        <v>0</v>
      </c>
    </row>
    <row r="181" spans="1:34" x14ac:dyDescent="0.25">
      <c r="A181" s="92" t="str">
        <f t="shared" si="81"/>
        <v/>
      </c>
      <c r="B181" s="49">
        <v>1487</v>
      </c>
      <c r="C181" s="115" t="s">
        <v>360</v>
      </c>
      <c r="D181" s="94" t="str">
        <f t="shared" si="82"/>
        <v/>
      </c>
      <c r="E181" s="94" t="str">
        <f t="shared" si="83"/>
        <v/>
      </c>
      <c r="F181" s="94" t="str">
        <f t="shared" si="84"/>
        <v/>
      </c>
      <c r="G181" s="94" t="str">
        <f t="shared" si="85"/>
        <v/>
      </c>
      <c r="H181" s="94" t="str">
        <f t="shared" si="86"/>
        <v/>
      </c>
      <c r="I181" s="94" t="str">
        <f t="shared" si="87"/>
        <v/>
      </c>
      <c r="J181" s="94" t="str">
        <f t="shared" si="88"/>
        <v/>
      </c>
      <c r="K181" s="94" t="str">
        <f t="shared" si="89"/>
        <v/>
      </c>
      <c r="L181" s="94" t="str">
        <f t="shared" si="90"/>
        <v/>
      </c>
      <c r="M181" s="94" t="str">
        <f t="shared" si="91"/>
        <v/>
      </c>
      <c r="N181" s="94" t="str">
        <f t="shared" si="92"/>
        <v/>
      </c>
      <c r="O181" s="94" t="str">
        <f t="shared" si="93"/>
        <v/>
      </c>
      <c r="P181" s="94" t="str">
        <f t="shared" si="94"/>
        <v/>
      </c>
      <c r="Q181" s="94" t="str">
        <f t="shared" si="95"/>
        <v/>
      </c>
      <c r="R181" s="94" t="str">
        <f t="shared" si="96"/>
        <v/>
      </c>
      <c r="S181" s="94" t="str">
        <f t="shared" si="97"/>
        <v/>
      </c>
      <c r="T181" s="94" t="str">
        <f t="shared" si="98"/>
        <v/>
      </c>
      <c r="U181" s="94" t="str">
        <f t="shared" si="99"/>
        <v/>
      </c>
      <c r="V181" s="94" t="str">
        <f t="shared" si="100"/>
        <v/>
      </c>
      <c r="W181" s="94" t="str">
        <f t="shared" si="101"/>
        <v/>
      </c>
      <c r="X181" s="94" t="str">
        <f t="shared" si="102"/>
        <v/>
      </c>
      <c r="Y181" s="94" t="str">
        <f t="shared" si="103"/>
        <v/>
      </c>
      <c r="Z181" s="94" t="str">
        <f t="shared" si="104"/>
        <v/>
      </c>
      <c r="AA181" s="94" t="str">
        <f t="shared" si="105"/>
        <v/>
      </c>
      <c r="AB181" s="94" t="str">
        <f t="shared" si="106"/>
        <v/>
      </c>
      <c r="AC181" s="94" t="str">
        <f t="shared" si="107"/>
        <v/>
      </c>
      <c r="AD181" s="92" t="str">
        <f t="shared" si="108"/>
        <v/>
      </c>
      <c r="AE181" s="92">
        <f t="shared" si="109"/>
        <v>0</v>
      </c>
      <c r="AF181" s="105" t="str">
        <f t="shared" si="110"/>
        <v/>
      </c>
      <c r="AG181" s="92">
        <f t="shared" si="113"/>
        <v>0</v>
      </c>
      <c r="AH181" s="92">
        <f t="shared" si="112"/>
        <v>0</v>
      </c>
    </row>
    <row r="182" spans="1:34" x14ac:dyDescent="0.25">
      <c r="A182" s="92" t="str">
        <f t="shared" si="81"/>
        <v/>
      </c>
      <c r="B182" s="49">
        <v>2502</v>
      </c>
      <c r="C182" s="115" t="s">
        <v>363</v>
      </c>
      <c r="D182" s="94" t="str">
        <f t="shared" si="82"/>
        <v/>
      </c>
      <c r="E182" s="94" t="str">
        <f t="shared" si="83"/>
        <v/>
      </c>
      <c r="F182" s="94" t="str">
        <f t="shared" si="84"/>
        <v/>
      </c>
      <c r="G182" s="94" t="str">
        <f t="shared" si="85"/>
        <v/>
      </c>
      <c r="H182" s="94" t="str">
        <f t="shared" si="86"/>
        <v/>
      </c>
      <c r="I182" s="94" t="str">
        <f t="shared" si="87"/>
        <v/>
      </c>
      <c r="J182" s="94" t="str">
        <f t="shared" si="88"/>
        <v/>
      </c>
      <c r="K182" s="94" t="str">
        <f t="shared" si="89"/>
        <v/>
      </c>
      <c r="L182" s="94" t="str">
        <f t="shared" si="90"/>
        <v/>
      </c>
      <c r="M182" s="94" t="str">
        <f t="shared" si="91"/>
        <v/>
      </c>
      <c r="N182" s="94" t="str">
        <f t="shared" si="92"/>
        <v/>
      </c>
      <c r="O182" s="94" t="str">
        <f t="shared" si="93"/>
        <v/>
      </c>
      <c r="P182" s="94" t="str">
        <f t="shared" si="94"/>
        <v/>
      </c>
      <c r="Q182" s="94" t="str">
        <f t="shared" si="95"/>
        <v/>
      </c>
      <c r="R182" s="94" t="str">
        <f t="shared" si="96"/>
        <v/>
      </c>
      <c r="S182" s="94" t="str">
        <f t="shared" si="97"/>
        <v/>
      </c>
      <c r="T182" s="94" t="str">
        <f t="shared" si="98"/>
        <v/>
      </c>
      <c r="U182" s="94" t="str">
        <f t="shared" si="99"/>
        <v/>
      </c>
      <c r="V182" s="94" t="str">
        <f t="shared" si="100"/>
        <v/>
      </c>
      <c r="W182" s="94" t="str">
        <f t="shared" si="101"/>
        <v/>
      </c>
      <c r="X182" s="94" t="str">
        <f t="shared" si="102"/>
        <v/>
      </c>
      <c r="Y182" s="94" t="str">
        <f t="shared" si="103"/>
        <v/>
      </c>
      <c r="Z182" s="94" t="str">
        <f t="shared" si="104"/>
        <v/>
      </c>
      <c r="AA182" s="94" t="str">
        <f t="shared" si="105"/>
        <v/>
      </c>
      <c r="AB182" s="94" t="str">
        <f t="shared" si="106"/>
        <v/>
      </c>
      <c r="AC182" s="94" t="str">
        <f t="shared" si="107"/>
        <v/>
      </c>
      <c r="AD182" s="92" t="str">
        <f t="shared" si="108"/>
        <v/>
      </c>
      <c r="AE182" s="92">
        <f t="shared" si="109"/>
        <v>0</v>
      </c>
      <c r="AF182" s="105" t="str">
        <f t="shared" si="110"/>
        <v/>
      </c>
      <c r="AG182" s="92">
        <f t="shared" si="113"/>
        <v>0</v>
      </c>
      <c r="AH182" s="92">
        <f t="shared" si="112"/>
        <v>0</v>
      </c>
    </row>
    <row r="183" spans="1:34" x14ac:dyDescent="0.25">
      <c r="A183" s="92" t="str">
        <f t="shared" si="81"/>
        <v/>
      </c>
      <c r="B183" s="49">
        <v>6952</v>
      </c>
      <c r="C183" s="115" t="s">
        <v>365</v>
      </c>
      <c r="D183" s="94" t="str">
        <f t="shared" si="82"/>
        <v/>
      </c>
      <c r="E183" s="94" t="str">
        <f t="shared" si="83"/>
        <v/>
      </c>
      <c r="F183" s="94" t="str">
        <f t="shared" si="84"/>
        <v/>
      </c>
      <c r="G183" s="94" t="str">
        <f t="shared" si="85"/>
        <v/>
      </c>
      <c r="H183" s="94" t="str">
        <f t="shared" si="86"/>
        <v/>
      </c>
      <c r="I183" s="94" t="str">
        <f t="shared" si="87"/>
        <v/>
      </c>
      <c r="J183" s="94" t="str">
        <f t="shared" si="88"/>
        <v/>
      </c>
      <c r="K183" s="94" t="str">
        <f t="shared" si="89"/>
        <v/>
      </c>
      <c r="L183" s="94" t="str">
        <f t="shared" si="90"/>
        <v/>
      </c>
      <c r="M183" s="94" t="str">
        <f t="shared" si="91"/>
        <v/>
      </c>
      <c r="N183" s="94" t="str">
        <f t="shared" si="92"/>
        <v/>
      </c>
      <c r="O183" s="94" t="str">
        <f t="shared" si="93"/>
        <v/>
      </c>
      <c r="P183" s="94" t="str">
        <f t="shared" si="94"/>
        <v/>
      </c>
      <c r="Q183" s="94" t="str">
        <f t="shared" si="95"/>
        <v/>
      </c>
      <c r="R183" s="94" t="str">
        <f t="shared" si="96"/>
        <v/>
      </c>
      <c r="S183" s="94" t="str">
        <f t="shared" si="97"/>
        <v/>
      </c>
      <c r="T183" s="94" t="str">
        <f t="shared" si="98"/>
        <v/>
      </c>
      <c r="U183" s="94" t="str">
        <f t="shared" si="99"/>
        <v/>
      </c>
      <c r="V183" s="94" t="str">
        <f t="shared" si="100"/>
        <v/>
      </c>
      <c r="W183" s="94" t="str">
        <f t="shared" si="101"/>
        <v/>
      </c>
      <c r="X183" s="94" t="str">
        <f t="shared" si="102"/>
        <v/>
      </c>
      <c r="Y183" s="94" t="str">
        <f t="shared" si="103"/>
        <v/>
      </c>
      <c r="Z183" s="94" t="str">
        <f t="shared" si="104"/>
        <v/>
      </c>
      <c r="AA183" s="94" t="str">
        <f t="shared" si="105"/>
        <v/>
      </c>
      <c r="AB183" s="94" t="str">
        <f t="shared" si="106"/>
        <v/>
      </c>
      <c r="AC183" s="94" t="str">
        <f t="shared" si="107"/>
        <v/>
      </c>
      <c r="AD183" s="92" t="str">
        <f t="shared" si="108"/>
        <v/>
      </c>
      <c r="AE183" s="92">
        <f t="shared" si="109"/>
        <v>0</v>
      </c>
      <c r="AF183" s="105" t="str">
        <f t="shared" si="110"/>
        <v/>
      </c>
      <c r="AG183" s="92">
        <f t="shared" si="113"/>
        <v>0</v>
      </c>
      <c r="AH183" s="92">
        <f t="shared" si="112"/>
        <v>0</v>
      </c>
    </row>
    <row r="184" spans="1:34" x14ac:dyDescent="0.25">
      <c r="A184" s="92" t="str">
        <f t="shared" si="81"/>
        <v/>
      </c>
      <c r="B184" s="49">
        <v>3261</v>
      </c>
      <c r="C184" s="115" t="s">
        <v>366</v>
      </c>
      <c r="D184" s="94" t="str">
        <f t="shared" si="82"/>
        <v/>
      </c>
      <c r="E184" s="94" t="str">
        <f t="shared" si="83"/>
        <v/>
      </c>
      <c r="F184" s="94" t="str">
        <f t="shared" si="84"/>
        <v/>
      </c>
      <c r="G184" s="94" t="str">
        <f t="shared" si="85"/>
        <v/>
      </c>
      <c r="H184" s="94" t="str">
        <f t="shared" si="86"/>
        <v/>
      </c>
      <c r="I184" s="94" t="str">
        <f t="shared" si="87"/>
        <v/>
      </c>
      <c r="J184" s="94" t="str">
        <f t="shared" si="88"/>
        <v/>
      </c>
      <c r="K184" s="94" t="str">
        <f t="shared" si="89"/>
        <v/>
      </c>
      <c r="L184" s="94" t="str">
        <f t="shared" si="90"/>
        <v/>
      </c>
      <c r="M184" s="94" t="str">
        <f t="shared" si="91"/>
        <v/>
      </c>
      <c r="N184" s="94" t="str">
        <f t="shared" si="92"/>
        <v/>
      </c>
      <c r="O184" s="94" t="str">
        <f t="shared" si="93"/>
        <v/>
      </c>
      <c r="P184" s="94" t="str">
        <f t="shared" si="94"/>
        <v/>
      </c>
      <c r="Q184" s="94" t="str">
        <f t="shared" si="95"/>
        <v/>
      </c>
      <c r="R184" s="94" t="str">
        <f t="shared" si="96"/>
        <v/>
      </c>
      <c r="S184" s="94" t="str">
        <f t="shared" si="97"/>
        <v/>
      </c>
      <c r="T184" s="94" t="str">
        <f t="shared" si="98"/>
        <v/>
      </c>
      <c r="U184" s="94" t="str">
        <f t="shared" si="99"/>
        <v/>
      </c>
      <c r="V184" s="94" t="str">
        <f t="shared" si="100"/>
        <v/>
      </c>
      <c r="W184" s="94" t="str">
        <f t="shared" si="101"/>
        <v/>
      </c>
      <c r="X184" s="94" t="str">
        <f t="shared" si="102"/>
        <v/>
      </c>
      <c r="Y184" s="94" t="str">
        <f t="shared" si="103"/>
        <v/>
      </c>
      <c r="Z184" s="94" t="str">
        <f t="shared" si="104"/>
        <v/>
      </c>
      <c r="AA184" s="94" t="str">
        <f t="shared" si="105"/>
        <v/>
      </c>
      <c r="AB184" s="94" t="str">
        <f t="shared" si="106"/>
        <v/>
      </c>
      <c r="AC184" s="94" t="str">
        <f t="shared" si="107"/>
        <v/>
      </c>
      <c r="AD184" s="92" t="str">
        <f t="shared" si="108"/>
        <v/>
      </c>
      <c r="AE184" s="92">
        <f t="shared" si="109"/>
        <v>0</v>
      </c>
      <c r="AF184" s="105" t="str">
        <f t="shared" si="110"/>
        <v/>
      </c>
      <c r="AG184" s="92">
        <f t="shared" si="113"/>
        <v>0</v>
      </c>
      <c r="AH184" s="92">
        <f t="shared" si="112"/>
        <v>0</v>
      </c>
    </row>
    <row r="185" spans="1:34" x14ac:dyDescent="0.25">
      <c r="A185" s="92" t="str">
        <f t="shared" si="81"/>
        <v/>
      </c>
      <c r="B185" s="49">
        <v>2988</v>
      </c>
      <c r="C185" s="115" t="s">
        <v>367</v>
      </c>
      <c r="D185" s="94" t="str">
        <f t="shared" si="82"/>
        <v/>
      </c>
      <c r="E185" s="94" t="str">
        <f t="shared" si="83"/>
        <v/>
      </c>
      <c r="F185" s="94" t="str">
        <f t="shared" si="84"/>
        <v/>
      </c>
      <c r="G185" s="94" t="str">
        <f t="shared" si="85"/>
        <v/>
      </c>
      <c r="H185" s="94" t="str">
        <f t="shared" si="86"/>
        <v/>
      </c>
      <c r="I185" s="94" t="str">
        <f t="shared" si="87"/>
        <v/>
      </c>
      <c r="J185" s="94" t="str">
        <f t="shared" si="88"/>
        <v/>
      </c>
      <c r="K185" s="94" t="str">
        <f t="shared" si="89"/>
        <v/>
      </c>
      <c r="L185" s="94" t="str">
        <f t="shared" si="90"/>
        <v/>
      </c>
      <c r="M185" s="94" t="str">
        <f t="shared" si="91"/>
        <v/>
      </c>
      <c r="N185" s="94" t="str">
        <f t="shared" si="92"/>
        <v/>
      </c>
      <c r="O185" s="94" t="str">
        <f t="shared" si="93"/>
        <v/>
      </c>
      <c r="P185" s="94" t="str">
        <f t="shared" si="94"/>
        <v/>
      </c>
      <c r="Q185" s="94" t="str">
        <f t="shared" si="95"/>
        <v/>
      </c>
      <c r="R185" s="94" t="str">
        <f t="shared" si="96"/>
        <v/>
      </c>
      <c r="S185" s="94" t="str">
        <f t="shared" si="97"/>
        <v/>
      </c>
      <c r="T185" s="94" t="str">
        <f t="shared" si="98"/>
        <v/>
      </c>
      <c r="U185" s="94" t="str">
        <f t="shared" si="99"/>
        <v/>
      </c>
      <c r="V185" s="94" t="str">
        <f t="shared" si="100"/>
        <v/>
      </c>
      <c r="W185" s="94" t="str">
        <f t="shared" si="101"/>
        <v/>
      </c>
      <c r="X185" s="94" t="str">
        <f t="shared" si="102"/>
        <v/>
      </c>
      <c r="Y185" s="94" t="str">
        <f t="shared" si="103"/>
        <v/>
      </c>
      <c r="Z185" s="94" t="str">
        <f t="shared" si="104"/>
        <v/>
      </c>
      <c r="AA185" s="94" t="str">
        <f t="shared" si="105"/>
        <v/>
      </c>
      <c r="AB185" s="94" t="str">
        <f t="shared" si="106"/>
        <v/>
      </c>
      <c r="AC185" s="94" t="str">
        <f t="shared" si="107"/>
        <v/>
      </c>
      <c r="AD185" s="92" t="str">
        <f t="shared" si="108"/>
        <v/>
      </c>
      <c r="AE185" s="92">
        <f t="shared" si="109"/>
        <v>0</v>
      </c>
      <c r="AF185" s="105" t="str">
        <f t="shared" si="110"/>
        <v/>
      </c>
      <c r="AG185" s="92">
        <f t="shared" si="113"/>
        <v>0</v>
      </c>
      <c r="AH185" s="92">
        <f t="shared" si="112"/>
        <v>0</v>
      </c>
    </row>
    <row r="186" spans="1:34" x14ac:dyDescent="0.25">
      <c r="A186" s="92" t="str">
        <f t="shared" si="81"/>
        <v/>
      </c>
      <c r="B186" s="49">
        <v>4383</v>
      </c>
      <c r="C186" s="115" t="s">
        <v>368</v>
      </c>
      <c r="D186" s="94" t="str">
        <f t="shared" si="82"/>
        <v/>
      </c>
      <c r="E186" s="94" t="str">
        <f t="shared" si="83"/>
        <v/>
      </c>
      <c r="F186" s="94" t="str">
        <f t="shared" si="84"/>
        <v/>
      </c>
      <c r="G186" s="94" t="str">
        <f t="shared" si="85"/>
        <v/>
      </c>
      <c r="H186" s="94" t="str">
        <f t="shared" si="86"/>
        <v/>
      </c>
      <c r="I186" s="94" t="str">
        <f t="shared" si="87"/>
        <v/>
      </c>
      <c r="J186" s="94" t="str">
        <f t="shared" si="88"/>
        <v/>
      </c>
      <c r="K186" s="94" t="str">
        <f t="shared" si="89"/>
        <v/>
      </c>
      <c r="L186" s="94" t="str">
        <f t="shared" si="90"/>
        <v/>
      </c>
      <c r="M186" s="94" t="str">
        <f t="shared" si="91"/>
        <v/>
      </c>
      <c r="N186" s="94" t="str">
        <f t="shared" si="92"/>
        <v/>
      </c>
      <c r="O186" s="94" t="str">
        <f t="shared" si="93"/>
        <v/>
      </c>
      <c r="P186" s="94" t="str">
        <f t="shared" si="94"/>
        <v/>
      </c>
      <c r="Q186" s="94" t="str">
        <f t="shared" si="95"/>
        <v/>
      </c>
      <c r="R186" s="94" t="str">
        <f t="shared" si="96"/>
        <v/>
      </c>
      <c r="S186" s="94" t="str">
        <f t="shared" si="97"/>
        <v/>
      </c>
      <c r="T186" s="94" t="str">
        <f t="shared" si="98"/>
        <v/>
      </c>
      <c r="U186" s="94" t="str">
        <f t="shared" si="99"/>
        <v/>
      </c>
      <c r="V186" s="94" t="str">
        <f t="shared" si="100"/>
        <v/>
      </c>
      <c r="W186" s="94" t="str">
        <f t="shared" si="101"/>
        <v/>
      </c>
      <c r="X186" s="94" t="str">
        <f t="shared" si="102"/>
        <v/>
      </c>
      <c r="Y186" s="94" t="str">
        <f t="shared" si="103"/>
        <v/>
      </c>
      <c r="Z186" s="94" t="str">
        <f t="shared" si="104"/>
        <v/>
      </c>
      <c r="AA186" s="94" t="str">
        <f t="shared" si="105"/>
        <v/>
      </c>
      <c r="AB186" s="94" t="str">
        <f t="shared" si="106"/>
        <v/>
      </c>
      <c r="AC186" s="94" t="str">
        <f t="shared" si="107"/>
        <v/>
      </c>
      <c r="AD186" s="92" t="str">
        <f t="shared" si="108"/>
        <v/>
      </c>
      <c r="AE186" s="92">
        <f t="shared" si="109"/>
        <v>0</v>
      </c>
      <c r="AF186" s="105" t="str">
        <f t="shared" si="110"/>
        <v/>
      </c>
      <c r="AG186" s="92">
        <f t="shared" si="113"/>
        <v>0</v>
      </c>
      <c r="AH186" s="92">
        <f t="shared" si="112"/>
        <v>0</v>
      </c>
    </row>
    <row r="187" spans="1:34" x14ac:dyDescent="0.25">
      <c r="A187" s="92" t="str">
        <f t="shared" si="81"/>
        <v/>
      </c>
      <c r="B187" s="49">
        <v>605</v>
      </c>
      <c r="C187" s="115" t="s">
        <v>369</v>
      </c>
      <c r="D187" s="94" t="str">
        <f t="shared" si="82"/>
        <v/>
      </c>
      <c r="E187" s="94" t="str">
        <f t="shared" si="83"/>
        <v/>
      </c>
      <c r="F187" s="94" t="str">
        <f t="shared" si="84"/>
        <v/>
      </c>
      <c r="G187" s="94" t="str">
        <f t="shared" si="85"/>
        <v/>
      </c>
      <c r="H187" s="94" t="str">
        <f t="shared" si="86"/>
        <v/>
      </c>
      <c r="I187" s="94" t="str">
        <f t="shared" si="87"/>
        <v/>
      </c>
      <c r="J187" s="94" t="str">
        <f t="shared" si="88"/>
        <v/>
      </c>
      <c r="K187" s="94" t="str">
        <f t="shared" si="89"/>
        <v/>
      </c>
      <c r="L187" s="94" t="str">
        <f t="shared" si="90"/>
        <v/>
      </c>
      <c r="M187" s="94" t="str">
        <f t="shared" si="91"/>
        <v/>
      </c>
      <c r="N187" s="94" t="str">
        <f t="shared" si="92"/>
        <v/>
      </c>
      <c r="O187" s="94" t="str">
        <f t="shared" si="93"/>
        <v/>
      </c>
      <c r="P187" s="94" t="str">
        <f t="shared" si="94"/>
        <v/>
      </c>
      <c r="Q187" s="94" t="str">
        <f t="shared" si="95"/>
        <v/>
      </c>
      <c r="R187" s="94" t="str">
        <f t="shared" si="96"/>
        <v/>
      </c>
      <c r="S187" s="94" t="str">
        <f t="shared" si="97"/>
        <v/>
      </c>
      <c r="T187" s="94" t="str">
        <f t="shared" si="98"/>
        <v/>
      </c>
      <c r="U187" s="94" t="str">
        <f t="shared" si="99"/>
        <v/>
      </c>
      <c r="V187" s="94" t="str">
        <f t="shared" si="100"/>
        <v/>
      </c>
      <c r="W187" s="94" t="str">
        <f t="shared" si="101"/>
        <v/>
      </c>
      <c r="X187" s="94" t="str">
        <f t="shared" si="102"/>
        <v/>
      </c>
      <c r="Y187" s="94" t="str">
        <f t="shared" si="103"/>
        <v/>
      </c>
      <c r="Z187" s="94" t="str">
        <f t="shared" si="104"/>
        <v/>
      </c>
      <c r="AA187" s="94" t="str">
        <f t="shared" si="105"/>
        <v/>
      </c>
      <c r="AB187" s="94" t="str">
        <f t="shared" si="106"/>
        <v/>
      </c>
      <c r="AC187" s="94" t="str">
        <f t="shared" si="107"/>
        <v/>
      </c>
      <c r="AD187" s="92" t="str">
        <f t="shared" si="108"/>
        <v/>
      </c>
      <c r="AE187" s="92">
        <f t="shared" si="109"/>
        <v>0</v>
      </c>
      <c r="AF187" s="105" t="str">
        <f t="shared" si="110"/>
        <v/>
      </c>
      <c r="AG187" s="92">
        <f t="shared" si="113"/>
        <v>0</v>
      </c>
      <c r="AH187" s="92">
        <f t="shared" si="112"/>
        <v>0</v>
      </c>
    </row>
    <row r="188" spans="1:34" x14ac:dyDescent="0.25">
      <c r="A188" s="92" t="str">
        <f t="shared" si="81"/>
        <v/>
      </c>
      <c r="B188" s="49">
        <v>2971</v>
      </c>
      <c r="C188" s="115" t="s">
        <v>370</v>
      </c>
      <c r="D188" s="94" t="str">
        <f t="shared" si="82"/>
        <v/>
      </c>
      <c r="E188" s="94" t="str">
        <f t="shared" si="83"/>
        <v/>
      </c>
      <c r="F188" s="94" t="str">
        <f t="shared" si="84"/>
        <v/>
      </c>
      <c r="G188" s="94" t="str">
        <f t="shared" si="85"/>
        <v/>
      </c>
      <c r="H188" s="94" t="str">
        <f t="shared" si="86"/>
        <v/>
      </c>
      <c r="I188" s="94" t="str">
        <f t="shared" si="87"/>
        <v/>
      </c>
      <c r="J188" s="94" t="str">
        <f t="shared" si="88"/>
        <v/>
      </c>
      <c r="K188" s="94" t="str">
        <f t="shared" si="89"/>
        <v/>
      </c>
      <c r="L188" s="94" t="str">
        <f t="shared" si="90"/>
        <v/>
      </c>
      <c r="M188" s="94" t="str">
        <f t="shared" si="91"/>
        <v/>
      </c>
      <c r="N188" s="94" t="str">
        <f t="shared" si="92"/>
        <v/>
      </c>
      <c r="O188" s="94" t="str">
        <f t="shared" si="93"/>
        <v/>
      </c>
      <c r="P188" s="94" t="str">
        <f t="shared" si="94"/>
        <v/>
      </c>
      <c r="Q188" s="94" t="str">
        <f t="shared" si="95"/>
        <v/>
      </c>
      <c r="R188" s="94" t="str">
        <f t="shared" si="96"/>
        <v/>
      </c>
      <c r="S188" s="94" t="str">
        <f t="shared" si="97"/>
        <v/>
      </c>
      <c r="T188" s="94" t="str">
        <f t="shared" si="98"/>
        <v/>
      </c>
      <c r="U188" s="94" t="str">
        <f t="shared" si="99"/>
        <v/>
      </c>
      <c r="V188" s="94" t="str">
        <f t="shared" si="100"/>
        <v/>
      </c>
      <c r="W188" s="94" t="str">
        <f t="shared" si="101"/>
        <v/>
      </c>
      <c r="X188" s="94" t="str">
        <f t="shared" si="102"/>
        <v/>
      </c>
      <c r="Y188" s="94" t="str">
        <f t="shared" si="103"/>
        <v/>
      </c>
      <c r="Z188" s="94" t="str">
        <f t="shared" si="104"/>
        <v/>
      </c>
      <c r="AA188" s="94" t="str">
        <f t="shared" si="105"/>
        <v/>
      </c>
      <c r="AB188" s="94" t="str">
        <f t="shared" si="106"/>
        <v/>
      </c>
      <c r="AC188" s="94" t="str">
        <f t="shared" si="107"/>
        <v/>
      </c>
      <c r="AD188" s="92" t="str">
        <f t="shared" si="108"/>
        <v/>
      </c>
      <c r="AE188" s="92">
        <f t="shared" si="109"/>
        <v>0</v>
      </c>
      <c r="AF188" s="105" t="str">
        <f t="shared" si="110"/>
        <v/>
      </c>
      <c r="AG188" s="92">
        <f t="shared" si="113"/>
        <v>0</v>
      </c>
      <c r="AH188" s="92">
        <f t="shared" si="112"/>
        <v>0</v>
      </c>
    </row>
    <row r="189" spans="1:34" x14ac:dyDescent="0.25">
      <c r="A189" s="92" t="str">
        <f t="shared" si="81"/>
        <v/>
      </c>
      <c r="B189" s="49">
        <v>7530</v>
      </c>
      <c r="C189" s="115" t="s">
        <v>371</v>
      </c>
      <c r="D189" s="94" t="str">
        <f t="shared" si="82"/>
        <v/>
      </c>
      <c r="E189" s="94" t="str">
        <f t="shared" si="83"/>
        <v/>
      </c>
      <c r="F189" s="107" t="str">
        <f t="shared" si="84"/>
        <v/>
      </c>
      <c r="G189" s="94" t="str">
        <f t="shared" si="85"/>
        <v/>
      </c>
      <c r="H189" s="94" t="str">
        <f t="shared" si="86"/>
        <v/>
      </c>
      <c r="I189" s="94" t="str">
        <f t="shared" si="87"/>
        <v/>
      </c>
      <c r="J189" s="94" t="str">
        <f t="shared" si="88"/>
        <v/>
      </c>
      <c r="K189" s="94" t="str">
        <f t="shared" si="89"/>
        <v/>
      </c>
      <c r="L189" s="94" t="str">
        <f t="shared" si="90"/>
        <v/>
      </c>
      <c r="M189" s="94" t="str">
        <f t="shared" si="91"/>
        <v/>
      </c>
      <c r="N189" s="94" t="str">
        <f t="shared" si="92"/>
        <v/>
      </c>
      <c r="O189" s="94" t="str">
        <f t="shared" si="93"/>
        <v/>
      </c>
      <c r="P189" s="94" t="str">
        <f t="shared" si="94"/>
        <v/>
      </c>
      <c r="Q189" s="94" t="str">
        <f t="shared" si="95"/>
        <v/>
      </c>
      <c r="R189" s="94" t="str">
        <f t="shared" si="96"/>
        <v/>
      </c>
      <c r="S189" s="94" t="str">
        <f t="shared" si="97"/>
        <v/>
      </c>
      <c r="T189" s="94" t="str">
        <f t="shared" si="98"/>
        <v/>
      </c>
      <c r="U189" s="94" t="str">
        <f t="shared" si="99"/>
        <v/>
      </c>
      <c r="V189" s="94" t="str">
        <f t="shared" si="100"/>
        <v/>
      </c>
      <c r="W189" s="94" t="str">
        <f t="shared" si="101"/>
        <v/>
      </c>
      <c r="X189" s="94" t="str">
        <f t="shared" si="102"/>
        <v/>
      </c>
      <c r="Y189" s="94" t="str">
        <f t="shared" si="103"/>
        <v/>
      </c>
      <c r="Z189" s="94" t="str">
        <f t="shared" si="104"/>
        <v/>
      </c>
      <c r="AA189" s="94" t="str">
        <f t="shared" si="105"/>
        <v/>
      </c>
      <c r="AB189" s="94" t="str">
        <f t="shared" si="106"/>
        <v/>
      </c>
      <c r="AC189" s="94" t="str">
        <f t="shared" si="107"/>
        <v/>
      </c>
      <c r="AD189" s="92" t="str">
        <f t="shared" si="108"/>
        <v/>
      </c>
      <c r="AE189" s="92">
        <f t="shared" si="109"/>
        <v>0</v>
      </c>
      <c r="AF189" s="105" t="str">
        <f t="shared" si="110"/>
        <v/>
      </c>
      <c r="AG189" s="92">
        <f t="shared" si="113"/>
        <v>0</v>
      </c>
      <c r="AH189" s="92">
        <f t="shared" si="112"/>
        <v>0</v>
      </c>
    </row>
    <row r="190" spans="1:34" x14ac:dyDescent="0.25">
      <c r="A190" s="92" t="str">
        <f t="shared" si="81"/>
        <v/>
      </c>
      <c r="B190" s="49">
        <v>4808</v>
      </c>
      <c r="C190" s="115" t="s">
        <v>374</v>
      </c>
      <c r="D190" s="94" t="str">
        <f t="shared" si="82"/>
        <v/>
      </c>
      <c r="E190" s="94" t="str">
        <f t="shared" si="83"/>
        <v/>
      </c>
      <c r="F190" s="94" t="str">
        <f t="shared" si="84"/>
        <v/>
      </c>
      <c r="G190" s="94" t="str">
        <f t="shared" si="85"/>
        <v/>
      </c>
      <c r="H190" s="94" t="str">
        <f t="shared" si="86"/>
        <v/>
      </c>
      <c r="I190" s="94" t="str">
        <f t="shared" si="87"/>
        <v/>
      </c>
      <c r="J190" s="94" t="str">
        <f t="shared" si="88"/>
        <v/>
      </c>
      <c r="K190" s="94" t="str">
        <f t="shared" si="89"/>
        <v/>
      </c>
      <c r="L190" s="94" t="str">
        <f t="shared" si="90"/>
        <v/>
      </c>
      <c r="M190" s="94" t="str">
        <f t="shared" si="91"/>
        <v/>
      </c>
      <c r="N190" s="94" t="str">
        <f t="shared" si="92"/>
        <v/>
      </c>
      <c r="O190" s="94" t="str">
        <f t="shared" si="93"/>
        <v/>
      </c>
      <c r="P190" s="94" t="str">
        <f t="shared" si="94"/>
        <v/>
      </c>
      <c r="Q190" s="94" t="str">
        <f t="shared" si="95"/>
        <v/>
      </c>
      <c r="R190" s="94" t="str">
        <f t="shared" si="96"/>
        <v/>
      </c>
      <c r="S190" s="94" t="str">
        <f t="shared" si="97"/>
        <v/>
      </c>
      <c r="T190" s="94" t="str">
        <f t="shared" si="98"/>
        <v/>
      </c>
      <c r="U190" s="94" t="str">
        <f t="shared" si="99"/>
        <v/>
      </c>
      <c r="V190" s="94" t="str">
        <f t="shared" si="100"/>
        <v/>
      </c>
      <c r="W190" s="94" t="str">
        <f t="shared" si="101"/>
        <v/>
      </c>
      <c r="X190" s="94" t="str">
        <f t="shared" si="102"/>
        <v/>
      </c>
      <c r="Y190" s="94" t="str">
        <f t="shared" si="103"/>
        <v/>
      </c>
      <c r="Z190" s="94" t="str">
        <f t="shared" si="104"/>
        <v/>
      </c>
      <c r="AA190" s="94" t="str">
        <f t="shared" si="105"/>
        <v/>
      </c>
      <c r="AB190" s="94" t="str">
        <f t="shared" si="106"/>
        <v/>
      </c>
      <c r="AC190" s="94" t="str">
        <f t="shared" si="107"/>
        <v/>
      </c>
      <c r="AD190" s="92" t="str">
        <f t="shared" si="108"/>
        <v/>
      </c>
      <c r="AE190" s="92">
        <f t="shared" si="109"/>
        <v>0</v>
      </c>
      <c r="AF190" s="105" t="str">
        <f t="shared" si="110"/>
        <v/>
      </c>
      <c r="AG190" s="92">
        <f t="shared" si="113"/>
        <v>0</v>
      </c>
      <c r="AH190" s="92">
        <f t="shared" si="112"/>
        <v>0</v>
      </c>
    </row>
    <row r="191" spans="1:34" x14ac:dyDescent="0.25">
      <c r="A191" s="92" t="str">
        <f t="shared" si="81"/>
        <v/>
      </c>
      <c r="B191" s="49">
        <v>1864</v>
      </c>
      <c r="C191" s="115" t="s">
        <v>376</v>
      </c>
      <c r="D191" s="94" t="str">
        <f t="shared" si="82"/>
        <v/>
      </c>
      <c r="E191" s="94" t="str">
        <f t="shared" si="83"/>
        <v/>
      </c>
      <c r="F191" s="94" t="str">
        <f t="shared" si="84"/>
        <v/>
      </c>
      <c r="G191" s="94" t="str">
        <f t="shared" si="85"/>
        <v/>
      </c>
      <c r="H191" s="94" t="str">
        <f t="shared" si="86"/>
        <v/>
      </c>
      <c r="I191" s="94" t="str">
        <f t="shared" si="87"/>
        <v/>
      </c>
      <c r="J191" s="94" t="str">
        <f t="shared" si="88"/>
        <v/>
      </c>
      <c r="K191" s="94" t="str">
        <f t="shared" si="89"/>
        <v/>
      </c>
      <c r="L191" s="94" t="str">
        <f t="shared" si="90"/>
        <v/>
      </c>
      <c r="M191" s="94" t="str">
        <f t="shared" si="91"/>
        <v/>
      </c>
      <c r="N191" s="94" t="str">
        <f t="shared" si="92"/>
        <v/>
      </c>
      <c r="O191" s="94" t="str">
        <f t="shared" si="93"/>
        <v/>
      </c>
      <c r="P191" s="94" t="str">
        <f t="shared" si="94"/>
        <v/>
      </c>
      <c r="Q191" s="94" t="str">
        <f t="shared" si="95"/>
        <v/>
      </c>
      <c r="R191" s="94" t="str">
        <f t="shared" si="96"/>
        <v/>
      </c>
      <c r="S191" s="94" t="str">
        <f t="shared" si="97"/>
        <v/>
      </c>
      <c r="T191" s="94" t="str">
        <f t="shared" si="98"/>
        <v/>
      </c>
      <c r="U191" s="94" t="str">
        <f t="shared" si="99"/>
        <v/>
      </c>
      <c r="V191" s="94" t="str">
        <f t="shared" si="100"/>
        <v/>
      </c>
      <c r="W191" s="94" t="str">
        <f t="shared" si="101"/>
        <v/>
      </c>
      <c r="X191" s="94" t="str">
        <f t="shared" si="102"/>
        <v/>
      </c>
      <c r="Y191" s="94" t="str">
        <f t="shared" si="103"/>
        <v/>
      </c>
      <c r="Z191" s="94" t="str">
        <f t="shared" si="104"/>
        <v/>
      </c>
      <c r="AA191" s="94" t="str">
        <f t="shared" si="105"/>
        <v/>
      </c>
      <c r="AB191" s="94" t="str">
        <f t="shared" si="106"/>
        <v/>
      </c>
      <c r="AC191" s="94" t="str">
        <f t="shared" si="107"/>
        <v/>
      </c>
      <c r="AD191" s="92" t="str">
        <f t="shared" si="108"/>
        <v/>
      </c>
      <c r="AE191" s="92">
        <f t="shared" si="109"/>
        <v>0</v>
      </c>
      <c r="AF191" s="105" t="str">
        <f t="shared" si="110"/>
        <v/>
      </c>
      <c r="AG191" s="92">
        <f t="shared" si="113"/>
        <v>0</v>
      </c>
      <c r="AH191" s="92">
        <f t="shared" si="112"/>
        <v>0</v>
      </c>
    </row>
    <row r="192" spans="1:34" x14ac:dyDescent="0.25">
      <c r="A192" s="92" t="str">
        <f t="shared" si="81"/>
        <v/>
      </c>
      <c r="B192" s="49">
        <v>18</v>
      </c>
      <c r="C192" s="115" t="s">
        <v>790</v>
      </c>
      <c r="D192" s="94" t="str">
        <f t="shared" si="82"/>
        <v/>
      </c>
      <c r="E192" s="94" t="str">
        <f t="shared" si="83"/>
        <v/>
      </c>
      <c r="F192" s="94" t="str">
        <f t="shared" si="84"/>
        <v/>
      </c>
      <c r="G192" s="94" t="str">
        <f t="shared" si="85"/>
        <v/>
      </c>
      <c r="H192" s="94" t="str">
        <f t="shared" si="86"/>
        <v/>
      </c>
      <c r="I192" s="94" t="str">
        <f t="shared" si="87"/>
        <v/>
      </c>
      <c r="J192" s="94" t="str">
        <f t="shared" si="88"/>
        <v/>
      </c>
      <c r="K192" s="94" t="str">
        <f t="shared" si="89"/>
        <v/>
      </c>
      <c r="L192" s="94" t="str">
        <f t="shared" si="90"/>
        <v/>
      </c>
      <c r="M192" s="94" t="str">
        <f t="shared" si="91"/>
        <v/>
      </c>
      <c r="N192" s="94" t="str">
        <f t="shared" si="92"/>
        <v/>
      </c>
      <c r="O192" s="94" t="str">
        <f t="shared" si="93"/>
        <v/>
      </c>
      <c r="P192" s="94" t="str">
        <f t="shared" si="94"/>
        <v/>
      </c>
      <c r="Q192" s="94" t="str">
        <f t="shared" si="95"/>
        <v/>
      </c>
      <c r="R192" s="94" t="str">
        <f t="shared" si="96"/>
        <v/>
      </c>
      <c r="S192" s="94" t="str">
        <f t="shared" si="97"/>
        <v/>
      </c>
      <c r="T192" s="94" t="str">
        <f t="shared" si="98"/>
        <v/>
      </c>
      <c r="U192" s="94" t="str">
        <f t="shared" si="99"/>
        <v/>
      </c>
      <c r="V192" s="94" t="str">
        <f t="shared" si="100"/>
        <v/>
      </c>
      <c r="W192" s="94" t="str">
        <f t="shared" si="101"/>
        <v/>
      </c>
      <c r="X192" s="94" t="str">
        <f t="shared" si="102"/>
        <v/>
      </c>
      <c r="Y192" s="94" t="str">
        <f t="shared" si="103"/>
        <v/>
      </c>
      <c r="Z192" s="94" t="str">
        <f t="shared" si="104"/>
        <v/>
      </c>
      <c r="AA192" s="94" t="str">
        <f t="shared" si="105"/>
        <v/>
      </c>
      <c r="AB192" s="94" t="str">
        <f t="shared" si="106"/>
        <v/>
      </c>
      <c r="AC192" s="94" t="str">
        <f t="shared" si="107"/>
        <v/>
      </c>
      <c r="AD192" s="92" t="str">
        <f t="shared" si="108"/>
        <v/>
      </c>
      <c r="AE192" s="92">
        <f t="shared" si="109"/>
        <v>0</v>
      </c>
      <c r="AF192" s="105" t="str">
        <f t="shared" si="110"/>
        <v/>
      </c>
      <c r="AG192" s="92">
        <f t="shared" si="113"/>
        <v>0</v>
      </c>
      <c r="AH192" s="92">
        <f t="shared" si="112"/>
        <v>0</v>
      </c>
    </row>
    <row r="193" spans="1:34" x14ac:dyDescent="0.25">
      <c r="A193" s="92" t="str">
        <f t="shared" si="81"/>
        <v/>
      </c>
      <c r="B193" s="49">
        <v>5335</v>
      </c>
      <c r="C193" s="115" t="s">
        <v>377</v>
      </c>
      <c r="D193" s="94" t="str">
        <f t="shared" si="82"/>
        <v/>
      </c>
      <c r="E193" s="94" t="str">
        <f t="shared" si="83"/>
        <v/>
      </c>
      <c r="F193" s="94" t="str">
        <f t="shared" si="84"/>
        <v/>
      </c>
      <c r="G193" s="94" t="str">
        <f t="shared" si="85"/>
        <v/>
      </c>
      <c r="H193" s="94" t="str">
        <f t="shared" si="86"/>
        <v/>
      </c>
      <c r="I193" s="94" t="str">
        <f t="shared" si="87"/>
        <v/>
      </c>
      <c r="J193" s="94" t="str">
        <f t="shared" si="88"/>
        <v/>
      </c>
      <c r="K193" s="94" t="str">
        <f t="shared" si="89"/>
        <v/>
      </c>
      <c r="L193" s="94" t="str">
        <f t="shared" si="90"/>
        <v/>
      </c>
      <c r="M193" s="94" t="str">
        <f t="shared" si="91"/>
        <v/>
      </c>
      <c r="N193" s="94" t="str">
        <f t="shared" si="92"/>
        <v/>
      </c>
      <c r="O193" s="94" t="str">
        <f t="shared" si="93"/>
        <v/>
      </c>
      <c r="P193" s="94" t="str">
        <f t="shared" si="94"/>
        <v/>
      </c>
      <c r="Q193" s="94" t="str">
        <f t="shared" si="95"/>
        <v/>
      </c>
      <c r="R193" s="94" t="str">
        <f t="shared" si="96"/>
        <v/>
      </c>
      <c r="S193" s="94" t="str">
        <f t="shared" si="97"/>
        <v/>
      </c>
      <c r="T193" s="94" t="str">
        <f t="shared" si="98"/>
        <v/>
      </c>
      <c r="U193" s="94" t="str">
        <f t="shared" si="99"/>
        <v/>
      </c>
      <c r="V193" s="94" t="str">
        <f t="shared" si="100"/>
        <v/>
      </c>
      <c r="W193" s="94" t="str">
        <f t="shared" si="101"/>
        <v/>
      </c>
      <c r="X193" s="94" t="str">
        <f t="shared" si="102"/>
        <v/>
      </c>
      <c r="Y193" s="94" t="str">
        <f t="shared" si="103"/>
        <v/>
      </c>
      <c r="Z193" s="94" t="str">
        <f t="shared" si="104"/>
        <v/>
      </c>
      <c r="AA193" s="94" t="str">
        <f t="shared" si="105"/>
        <v/>
      </c>
      <c r="AB193" s="94" t="str">
        <f t="shared" si="106"/>
        <v/>
      </c>
      <c r="AC193" s="94" t="str">
        <f t="shared" si="107"/>
        <v/>
      </c>
      <c r="AD193" s="92" t="str">
        <f t="shared" si="108"/>
        <v/>
      </c>
      <c r="AE193" s="92">
        <f t="shared" si="109"/>
        <v>0</v>
      </c>
      <c r="AF193" s="105" t="str">
        <f t="shared" si="110"/>
        <v/>
      </c>
      <c r="AG193" s="92">
        <f t="shared" si="113"/>
        <v>0</v>
      </c>
      <c r="AH193" s="92">
        <f t="shared" si="112"/>
        <v>0</v>
      </c>
    </row>
    <row r="194" spans="1:34" x14ac:dyDescent="0.25">
      <c r="A194" s="92" t="str">
        <f t="shared" ref="A194:A257" si="114">IF(AD194&lt;&gt;"",RANK(AD194,AD:AD),"")</f>
        <v/>
      </c>
      <c r="B194" s="49">
        <v>4972</v>
      </c>
      <c r="C194" s="115" t="s">
        <v>378</v>
      </c>
      <c r="D194" s="94" t="str">
        <f t="shared" ref="D194:D257" si="115">IFERROR(VLOOKUP($B194,_2aw1,2,FALSE),"")</f>
        <v/>
      </c>
      <c r="E194" s="94" t="str">
        <f t="shared" ref="E194:E257" si="116">IFERROR(VLOOKUP($B194,_2aw2,2,FALSE),"")</f>
        <v/>
      </c>
      <c r="F194" s="94" t="str">
        <f t="shared" ref="F194:F257" si="117">IFERROR(VLOOKUP($B194,_2aw3,2,FALSE),"")</f>
        <v/>
      </c>
      <c r="G194" s="94" t="str">
        <f t="shared" ref="G194:G257" si="118">IFERROR(VLOOKUP($B194,_2aw4,2,FALSE),"")</f>
        <v/>
      </c>
      <c r="H194" s="94" t="str">
        <f t="shared" ref="H194:H257" si="119">IFERROR(VLOOKUP($B194,_2aw5,2,FALSE),"")</f>
        <v/>
      </c>
      <c r="I194" s="94" t="str">
        <f t="shared" ref="I194:I257" si="120">IFERROR(VLOOKUP($B194,_2aw6,2,FALSE),"")</f>
        <v/>
      </c>
      <c r="J194" s="94" t="str">
        <f t="shared" ref="J194:J257" si="121">IFERROR(VLOOKUP($B194,_2aw7,2,FALSE),"")</f>
        <v/>
      </c>
      <c r="K194" s="94" t="str">
        <f t="shared" ref="K194:K257" si="122">IFERROR(VLOOKUP($B194,_2aw8,2,FALSE),"")</f>
        <v/>
      </c>
      <c r="L194" s="94" t="str">
        <f t="shared" ref="L194:L257" si="123">IFERROR(VLOOKUP($B194,_2aw9,2,FALSE),"")</f>
        <v/>
      </c>
      <c r="M194" s="94" t="str">
        <f t="shared" ref="M194:M257" si="124">IFERROR(VLOOKUP($B194,_2aw10,2,FALSE),"")</f>
        <v/>
      </c>
      <c r="N194" s="94" t="str">
        <f t="shared" ref="N194:N257" si="125">IFERROR(VLOOKUP($B194,_2aw11,2,FALSE),"")</f>
        <v/>
      </c>
      <c r="O194" s="94" t="str">
        <f t="shared" ref="O194:O257" si="126">IFERROR(VLOOKUP($B194,_2aw12,2,FALSE),"")</f>
        <v/>
      </c>
      <c r="P194" s="94" t="str">
        <f t="shared" ref="P194:P257" si="127">IFERROR(VLOOKUP($B194,_2aw13,2,FALSE),"")</f>
        <v/>
      </c>
      <c r="Q194" s="94" t="str">
        <f t="shared" ref="Q194:Q257" si="128">IFERROR(VLOOKUP($B194,_2aw14,2,FALSE),"")</f>
        <v/>
      </c>
      <c r="R194" s="94" t="str">
        <f t="shared" ref="R194:R257" si="129">IFERROR(VLOOKUP($B194,_2aw15,2,FALSE),"")</f>
        <v/>
      </c>
      <c r="S194" s="94" t="str">
        <f t="shared" ref="S194:S257" si="130">IFERROR(VLOOKUP($B194,_2aw16,2,FALSE),"")</f>
        <v/>
      </c>
      <c r="T194" s="94" t="str">
        <f t="shared" ref="T194:T257" si="131">IFERROR(VLOOKUP($B194,_2aw17,2,FALSE),"")</f>
        <v/>
      </c>
      <c r="U194" s="94" t="str">
        <f t="shared" ref="U194:U257" si="132">IFERROR(VLOOKUP($B194,_2aw18,2,FALSE),"")</f>
        <v/>
      </c>
      <c r="V194" s="94" t="str">
        <f t="shared" ref="V194:V257" si="133">IFERROR(VLOOKUP($B194,_2aw19,2,FALSE),"")</f>
        <v/>
      </c>
      <c r="W194" s="94" t="str">
        <f t="shared" ref="W194:W257" si="134">IFERROR(VLOOKUP($B194,_2aw20,2,FALSE),"")</f>
        <v/>
      </c>
      <c r="X194" s="94" t="str">
        <f t="shared" ref="X194:X257" si="135">IFERROR(VLOOKUP($B194,_2aw21,2,FALSE),"")</f>
        <v/>
      </c>
      <c r="Y194" s="94" t="str">
        <f t="shared" ref="Y194:Y257" si="136">IFERROR(VLOOKUP($B194,_2aw22,2,FALSE),"")</f>
        <v/>
      </c>
      <c r="Z194" s="94" t="str">
        <f t="shared" ref="Z194:Z257" si="137">IFERROR(VLOOKUP($B194,_2aw23,2,FALSE),"")</f>
        <v/>
      </c>
      <c r="AA194" s="94" t="str">
        <f t="shared" ref="AA194:AA257" si="138">IFERROR(VLOOKUP($B194,_2aw24,2,FALSE),"")</f>
        <v/>
      </c>
      <c r="AB194" s="94" t="str">
        <f t="shared" ref="AB194:AB257" si="139">IFERROR(VLOOKUP($B194,_2aw25,2,FALSE),"")</f>
        <v/>
      </c>
      <c r="AC194" s="94" t="str">
        <f t="shared" ref="AC194:AC257" si="140">IFERROR(VLOOKUP($B194,_2aw26,2,FALSE),"")</f>
        <v/>
      </c>
      <c r="AD194" s="92" t="str">
        <f t="shared" ref="AD194:AD257" si="141">IF(COUNTIF(D194:AC194,"&gt;=0"),SUM(D194:AC194),"")</f>
        <v/>
      </c>
      <c r="AE194" s="92">
        <f t="shared" si="109"/>
        <v>0</v>
      </c>
      <c r="AF194" s="105" t="str">
        <f t="shared" si="110"/>
        <v/>
      </c>
      <c r="AG194" s="92">
        <f t="shared" si="113"/>
        <v>0</v>
      </c>
      <c r="AH194" s="92">
        <f t="shared" si="112"/>
        <v>0</v>
      </c>
    </row>
    <row r="195" spans="1:34" x14ac:dyDescent="0.25">
      <c r="A195" s="92" t="str">
        <f t="shared" si="114"/>
        <v/>
      </c>
      <c r="B195" s="49">
        <v>8221</v>
      </c>
      <c r="C195" s="115" t="s">
        <v>379</v>
      </c>
      <c r="D195" s="94" t="str">
        <f t="shared" si="115"/>
        <v/>
      </c>
      <c r="E195" s="94" t="str">
        <f t="shared" si="116"/>
        <v/>
      </c>
      <c r="F195" s="94" t="str">
        <f t="shared" si="117"/>
        <v/>
      </c>
      <c r="G195" s="94" t="str">
        <f t="shared" si="118"/>
        <v/>
      </c>
      <c r="H195" s="94" t="str">
        <f t="shared" si="119"/>
        <v/>
      </c>
      <c r="I195" s="94" t="str">
        <f t="shared" si="120"/>
        <v/>
      </c>
      <c r="J195" s="94" t="str">
        <f t="shared" si="121"/>
        <v/>
      </c>
      <c r="K195" s="94" t="str">
        <f t="shared" si="122"/>
        <v/>
      </c>
      <c r="L195" s="94" t="str">
        <f t="shared" si="123"/>
        <v/>
      </c>
      <c r="M195" s="94" t="str">
        <f t="shared" si="124"/>
        <v/>
      </c>
      <c r="N195" s="94" t="str">
        <f t="shared" si="125"/>
        <v/>
      </c>
      <c r="O195" s="94" t="str">
        <f t="shared" si="126"/>
        <v/>
      </c>
      <c r="P195" s="94" t="str">
        <f t="shared" si="127"/>
        <v/>
      </c>
      <c r="Q195" s="94" t="str">
        <f t="shared" si="128"/>
        <v/>
      </c>
      <c r="R195" s="94" t="str">
        <f t="shared" si="129"/>
        <v/>
      </c>
      <c r="S195" s="94" t="str">
        <f t="shared" si="130"/>
        <v/>
      </c>
      <c r="T195" s="94" t="str">
        <f t="shared" si="131"/>
        <v/>
      </c>
      <c r="U195" s="94" t="str">
        <f t="shared" si="132"/>
        <v/>
      </c>
      <c r="V195" s="94" t="str">
        <f t="shared" si="133"/>
        <v/>
      </c>
      <c r="W195" s="94" t="str">
        <f t="shared" si="134"/>
        <v/>
      </c>
      <c r="X195" s="94" t="str">
        <f t="shared" si="135"/>
        <v/>
      </c>
      <c r="Y195" s="94" t="str">
        <f t="shared" si="136"/>
        <v/>
      </c>
      <c r="Z195" s="94" t="str">
        <f t="shared" si="137"/>
        <v/>
      </c>
      <c r="AA195" s="94" t="str">
        <f t="shared" si="138"/>
        <v/>
      </c>
      <c r="AB195" s="94" t="str">
        <f t="shared" si="139"/>
        <v/>
      </c>
      <c r="AC195" s="94" t="str">
        <f t="shared" si="140"/>
        <v/>
      </c>
      <c r="AD195" s="92" t="str">
        <f t="shared" si="141"/>
        <v/>
      </c>
      <c r="AE195" s="92">
        <f t="shared" si="109"/>
        <v>0</v>
      </c>
      <c r="AF195" s="105" t="str">
        <f t="shared" si="110"/>
        <v/>
      </c>
      <c r="AG195" s="92">
        <f t="shared" si="113"/>
        <v>0</v>
      </c>
      <c r="AH195" s="92">
        <f t="shared" si="112"/>
        <v>0</v>
      </c>
    </row>
    <row r="196" spans="1:34" x14ac:dyDescent="0.25">
      <c r="A196" s="92" t="str">
        <f t="shared" si="114"/>
        <v/>
      </c>
      <c r="B196" s="49">
        <v>2613</v>
      </c>
      <c r="C196" s="115" t="s">
        <v>380</v>
      </c>
      <c r="D196" s="94" t="str">
        <f t="shared" si="115"/>
        <v/>
      </c>
      <c r="E196" s="94" t="str">
        <f t="shared" si="116"/>
        <v/>
      </c>
      <c r="F196" s="94" t="str">
        <f t="shared" si="117"/>
        <v/>
      </c>
      <c r="G196" s="94" t="str">
        <f t="shared" si="118"/>
        <v/>
      </c>
      <c r="H196" s="94" t="str">
        <f t="shared" si="119"/>
        <v/>
      </c>
      <c r="I196" s="94" t="str">
        <f t="shared" si="120"/>
        <v/>
      </c>
      <c r="J196" s="94" t="str">
        <f t="shared" si="121"/>
        <v/>
      </c>
      <c r="K196" s="94" t="str">
        <f t="shared" si="122"/>
        <v/>
      </c>
      <c r="L196" s="94" t="str">
        <f t="shared" si="123"/>
        <v/>
      </c>
      <c r="M196" s="94" t="str">
        <f t="shared" si="124"/>
        <v/>
      </c>
      <c r="N196" s="94" t="str">
        <f t="shared" si="125"/>
        <v/>
      </c>
      <c r="O196" s="94" t="str">
        <f t="shared" si="126"/>
        <v/>
      </c>
      <c r="P196" s="94" t="str">
        <f t="shared" si="127"/>
        <v/>
      </c>
      <c r="Q196" s="94" t="str">
        <f t="shared" si="128"/>
        <v/>
      </c>
      <c r="R196" s="94" t="str">
        <f t="shared" si="129"/>
        <v/>
      </c>
      <c r="S196" s="94" t="str">
        <f t="shared" si="130"/>
        <v/>
      </c>
      <c r="T196" s="94" t="str">
        <f t="shared" si="131"/>
        <v/>
      </c>
      <c r="U196" s="94" t="str">
        <f t="shared" si="132"/>
        <v/>
      </c>
      <c r="V196" s="94" t="str">
        <f t="shared" si="133"/>
        <v/>
      </c>
      <c r="W196" s="94" t="str">
        <f t="shared" si="134"/>
        <v/>
      </c>
      <c r="X196" s="94" t="str">
        <f t="shared" si="135"/>
        <v/>
      </c>
      <c r="Y196" s="94" t="str">
        <f t="shared" si="136"/>
        <v/>
      </c>
      <c r="Z196" s="94" t="str">
        <f t="shared" si="137"/>
        <v/>
      </c>
      <c r="AA196" s="94" t="str">
        <f t="shared" si="138"/>
        <v/>
      </c>
      <c r="AB196" s="94" t="str">
        <f t="shared" si="139"/>
        <v/>
      </c>
      <c r="AC196" s="94" t="str">
        <f t="shared" si="140"/>
        <v/>
      </c>
      <c r="AD196" s="92" t="str">
        <f t="shared" si="141"/>
        <v/>
      </c>
      <c r="AE196" s="92">
        <f t="shared" si="109"/>
        <v>0</v>
      </c>
      <c r="AF196" s="105" t="str">
        <f t="shared" si="110"/>
        <v/>
      </c>
      <c r="AG196" s="92">
        <f t="shared" si="113"/>
        <v>0</v>
      </c>
      <c r="AH196" s="92">
        <f t="shared" si="112"/>
        <v>0</v>
      </c>
    </row>
    <row r="197" spans="1:34" x14ac:dyDescent="0.25">
      <c r="A197" s="92" t="str">
        <f t="shared" si="114"/>
        <v/>
      </c>
      <c r="B197" s="49">
        <v>3695</v>
      </c>
      <c r="C197" s="115" t="s">
        <v>383</v>
      </c>
      <c r="D197" s="94" t="str">
        <f t="shared" si="115"/>
        <v/>
      </c>
      <c r="E197" s="94" t="str">
        <f t="shared" si="116"/>
        <v/>
      </c>
      <c r="F197" s="94" t="str">
        <f t="shared" si="117"/>
        <v/>
      </c>
      <c r="G197" s="94" t="str">
        <f t="shared" si="118"/>
        <v/>
      </c>
      <c r="H197" s="94" t="str">
        <f t="shared" si="119"/>
        <v/>
      </c>
      <c r="I197" s="94" t="str">
        <f t="shared" si="120"/>
        <v/>
      </c>
      <c r="J197" s="94" t="str">
        <f t="shared" si="121"/>
        <v/>
      </c>
      <c r="K197" s="94" t="str">
        <f t="shared" si="122"/>
        <v/>
      </c>
      <c r="L197" s="94" t="str">
        <f t="shared" si="123"/>
        <v/>
      </c>
      <c r="M197" s="94" t="str">
        <f t="shared" si="124"/>
        <v/>
      </c>
      <c r="N197" s="94" t="str">
        <f t="shared" si="125"/>
        <v/>
      </c>
      <c r="O197" s="94" t="str">
        <f t="shared" si="126"/>
        <v/>
      </c>
      <c r="P197" s="94" t="str">
        <f t="shared" si="127"/>
        <v/>
      </c>
      <c r="Q197" s="94" t="str">
        <f t="shared" si="128"/>
        <v/>
      </c>
      <c r="R197" s="94" t="str">
        <f t="shared" si="129"/>
        <v/>
      </c>
      <c r="S197" s="94" t="str">
        <f t="shared" si="130"/>
        <v/>
      </c>
      <c r="T197" s="94" t="str">
        <f t="shared" si="131"/>
        <v/>
      </c>
      <c r="U197" s="94" t="str">
        <f t="shared" si="132"/>
        <v/>
      </c>
      <c r="V197" s="94" t="str">
        <f t="shared" si="133"/>
        <v/>
      </c>
      <c r="W197" s="94" t="str">
        <f t="shared" si="134"/>
        <v/>
      </c>
      <c r="X197" s="94" t="str">
        <f t="shared" si="135"/>
        <v/>
      </c>
      <c r="Y197" s="94" t="str">
        <f t="shared" si="136"/>
        <v/>
      </c>
      <c r="Z197" s="94" t="str">
        <f t="shared" si="137"/>
        <v/>
      </c>
      <c r="AA197" s="94" t="str">
        <f t="shared" si="138"/>
        <v/>
      </c>
      <c r="AB197" s="94" t="str">
        <f t="shared" si="139"/>
        <v/>
      </c>
      <c r="AC197" s="94" t="str">
        <f t="shared" si="140"/>
        <v/>
      </c>
      <c r="AD197" s="92" t="str">
        <f t="shared" si="141"/>
        <v/>
      </c>
      <c r="AE197" s="92">
        <f t="shared" si="109"/>
        <v>0</v>
      </c>
      <c r="AF197" s="105" t="str">
        <f t="shared" si="110"/>
        <v/>
      </c>
      <c r="AG197" s="92">
        <f t="shared" si="113"/>
        <v>0</v>
      </c>
      <c r="AH197" s="92">
        <f t="shared" si="112"/>
        <v>0</v>
      </c>
    </row>
    <row r="198" spans="1:34" x14ac:dyDescent="0.25">
      <c r="A198" s="92" t="str">
        <f t="shared" si="114"/>
        <v/>
      </c>
      <c r="B198" s="49">
        <v>7086</v>
      </c>
      <c r="C198" s="115" t="s">
        <v>385</v>
      </c>
      <c r="D198" s="94" t="str">
        <f t="shared" si="115"/>
        <v/>
      </c>
      <c r="E198" s="94" t="str">
        <f t="shared" si="116"/>
        <v/>
      </c>
      <c r="F198" s="94" t="str">
        <f t="shared" si="117"/>
        <v/>
      </c>
      <c r="G198" s="94" t="str">
        <f t="shared" si="118"/>
        <v/>
      </c>
      <c r="H198" s="94" t="str">
        <f t="shared" si="119"/>
        <v/>
      </c>
      <c r="I198" s="94" t="str">
        <f t="shared" si="120"/>
        <v/>
      </c>
      <c r="J198" s="94" t="str">
        <f t="shared" si="121"/>
        <v/>
      </c>
      <c r="K198" s="94" t="str">
        <f t="shared" si="122"/>
        <v/>
      </c>
      <c r="L198" s="94" t="str">
        <f t="shared" si="123"/>
        <v/>
      </c>
      <c r="M198" s="94" t="str">
        <f t="shared" si="124"/>
        <v/>
      </c>
      <c r="N198" s="94" t="str">
        <f t="shared" si="125"/>
        <v/>
      </c>
      <c r="O198" s="94" t="str">
        <f t="shared" si="126"/>
        <v/>
      </c>
      <c r="P198" s="94" t="str">
        <f t="shared" si="127"/>
        <v/>
      </c>
      <c r="Q198" s="94" t="str">
        <f t="shared" si="128"/>
        <v/>
      </c>
      <c r="R198" s="94" t="str">
        <f t="shared" si="129"/>
        <v/>
      </c>
      <c r="S198" s="94" t="str">
        <f t="shared" si="130"/>
        <v/>
      </c>
      <c r="T198" s="94" t="str">
        <f t="shared" si="131"/>
        <v/>
      </c>
      <c r="U198" s="94" t="str">
        <f t="shared" si="132"/>
        <v/>
      </c>
      <c r="V198" s="94" t="str">
        <f t="shared" si="133"/>
        <v/>
      </c>
      <c r="W198" s="94" t="str">
        <f t="shared" si="134"/>
        <v/>
      </c>
      <c r="X198" s="94" t="str">
        <f t="shared" si="135"/>
        <v/>
      </c>
      <c r="Y198" s="94" t="str">
        <f t="shared" si="136"/>
        <v/>
      </c>
      <c r="Z198" s="94" t="str">
        <f t="shared" si="137"/>
        <v/>
      </c>
      <c r="AA198" s="94" t="str">
        <f t="shared" si="138"/>
        <v/>
      </c>
      <c r="AB198" s="94" t="str">
        <f t="shared" si="139"/>
        <v/>
      </c>
      <c r="AC198" s="94" t="str">
        <f t="shared" si="140"/>
        <v/>
      </c>
      <c r="AD198" s="92" t="str">
        <f t="shared" si="141"/>
        <v/>
      </c>
      <c r="AE198" s="92">
        <f t="shared" si="109"/>
        <v>0</v>
      </c>
      <c r="AF198" s="105" t="str">
        <f t="shared" si="110"/>
        <v/>
      </c>
      <c r="AG198" s="92">
        <f t="shared" si="113"/>
        <v>0</v>
      </c>
      <c r="AH198" s="92">
        <f t="shared" si="112"/>
        <v>0</v>
      </c>
    </row>
    <row r="199" spans="1:34" x14ac:dyDescent="0.25">
      <c r="A199" s="92" t="str">
        <f t="shared" si="114"/>
        <v/>
      </c>
      <c r="B199" s="49">
        <v>3766</v>
      </c>
      <c r="C199" s="115" t="s">
        <v>386</v>
      </c>
      <c r="D199" s="94" t="str">
        <f t="shared" si="115"/>
        <v/>
      </c>
      <c r="E199" s="94" t="str">
        <f t="shared" si="116"/>
        <v/>
      </c>
      <c r="F199" s="94" t="str">
        <f t="shared" si="117"/>
        <v/>
      </c>
      <c r="G199" s="94" t="str">
        <f t="shared" si="118"/>
        <v/>
      </c>
      <c r="H199" s="94" t="str">
        <f t="shared" si="119"/>
        <v/>
      </c>
      <c r="I199" s="94" t="str">
        <f t="shared" si="120"/>
        <v/>
      </c>
      <c r="J199" s="94" t="str">
        <f t="shared" si="121"/>
        <v/>
      </c>
      <c r="K199" s="94" t="str">
        <f t="shared" si="122"/>
        <v/>
      </c>
      <c r="L199" s="94" t="str">
        <f t="shared" si="123"/>
        <v/>
      </c>
      <c r="M199" s="94" t="str">
        <f t="shared" si="124"/>
        <v/>
      </c>
      <c r="N199" s="94" t="str">
        <f t="shared" si="125"/>
        <v/>
      </c>
      <c r="O199" s="94" t="str">
        <f t="shared" si="126"/>
        <v/>
      </c>
      <c r="P199" s="94" t="str">
        <f t="shared" si="127"/>
        <v/>
      </c>
      <c r="Q199" s="94" t="str">
        <f t="shared" si="128"/>
        <v/>
      </c>
      <c r="R199" s="94" t="str">
        <f t="shared" si="129"/>
        <v/>
      </c>
      <c r="S199" s="94" t="str">
        <f t="shared" si="130"/>
        <v/>
      </c>
      <c r="T199" s="94" t="str">
        <f t="shared" si="131"/>
        <v/>
      </c>
      <c r="U199" s="94" t="str">
        <f t="shared" si="132"/>
        <v/>
      </c>
      <c r="V199" s="94" t="str">
        <f t="shared" si="133"/>
        <v/>
      </c>
      <c r="W199" s="94" t="str">
        <f t="shared" si="134"/>
        <v/>
      </c>
      <c r="X199" s="94" t="str">
        <f t="shared" si="135"/>
        <v/>
      </c>
      <c r="Y199" s="94" t="str">
        <f t="shared" si="136"/>
        <v/>
      </c>
      <c r="Z199" s="94" t="str">
        <f t="shared" si="137"/>
        <v/>
      </c>
      <c r="AA199" s="94" t="str">
        <f t="shared" si="138"/>
        <v/>
      </c>
      <c r="AB199" s="94" t="str">
        <f t="shared" si="139"/>
        <v/>
      </c>
      <c r="AC199" s="94" t="str">
        <f t="shared" si="140"/>
        <v/>
      </c>
      <c r="AD199" s="92" t="str">
        <f t="shared" si="141"/>
        <v/>
      </c>
      <c r="AE199" s="92">
        <f t="shared" si="109"/>
        <v>0</v>
      </c>
      <c r="AF199" s="105" t="str">
        <f t="shared" si="110"/>
        <v/>
      </c>
      <c r="AG199" s="92">
        <f t="shared" si="113"/>
        <v>0</v>
      </c>
      <c r="AH199" s="92">
        <f t="shared" si="112"/>
        <v>0</v>
      </c>
    </row>
    <row r="200" spans="1:34" x14ac:dyDescent="0.25">
      <c r="A200" s="92" t="str">
        <f t="shared" si="114"/>
        <v/>
      </c>
      <c r="B200" s="49">
        <v>2682</v>
      </c>
      <c r="C200" s="115" t="s">
        <v>387</v>
      </c>
      <c r="D200" s="94" t="str">
        <f t="shared" si="115"/>
        <v/>
      </c>
      <c r="E200" s="94" t="str">
        <f t="shared" si="116"/>
        <v/>
      </c>
      <c r="F200" s="94" t="str">
        <f t="shared" si="117"/>
        <v/>
      </c>
      <c r="G200" s="94" t="str">
        <f t="shared" si="118"/>
        <v/>
      </c>
      <c r="H200" s="94" t="str">
        <f t="shared" si="119"/>
        <v/>
      </c>
      <c r="I200" s="94" t="str">
        <f t="shared" si="120"/>
        <v/>
      </c>
      <c r="J200" s="94" t="str">
        <f t="shared" si="121"/>
        <v/>
      </c>
      <c r="K200" s="94" t="str">
        <f t="shared" si="122"/>
        <v/>
      </c>
      <c r="L200" s="94" t="str">
        <f t="shared" si="123"/>
        <v/>
      </c>
      <c r="M200" s="94" t="str">
        <f t="shared" si="124"/>
        <v/>
      </c>
      <c r="N200" s="94" t="str">
        <f t="shared" si="125"/>
        <v/>
      </c>
      <c r="O200" s="94" t="str">
        <f t="shared" si="126"/>
        <v/>
      </c>
      <c r="P200" s="94" t="str">
        <f t="shared" si="127"/>
        <v/>
      </c>
      <c r="Q200" s="94" t="str">
        <f t="shared" si="128"/>
        <v/>
      </c>
      <c r="R200" s="94" t="str">
        <f t="shared" si="129"/>
        <v/>
      </c>
      <c r="S200" s="94" t="str">
        <f t="shared" si="130"/>
        <v/>
      </c>
      <c r="T200" s="94" t="str">
        <f t="shared" si="131"/>
        <v/>
      </c>
      <c r="U200" s="94" t="str">
        <f t="shared" si="132"/>
        <v/>
      </c>
      <c r="V200" s="94" t="str">
        <f t="shared" si="133"/>
        <v/>
      </c>
      <c r="W200" s="94" t="str">
        <f t="shared" si="134"/>
        <v/>
      </c>
      <c r="X200" s="94" t="str">
        <f t="shared" si="135"/>
        <v/>
      </c>
      <c r="Y200" s="94" t="str">
        <f t="shared" si="136"/>
        <v/>
      </c>
      <c r="Z200" s="94" t="str">
        <f t="shared" si="137"/>
        <v/>
      </c>
      <c r="AA200" s="94" t="str">
        <f t="shared" si="138"/>
        <v/>
      </c>
      <c r="AB200" s="94" t="str">
        <f t="shared" si="139"/>
        <v/>
      </c>
      <c r="AC200" s="94" t="str">
        <f t="shared" si="140"/>
        <v/>
      </c>
      <c r="AD200" s="92" t="str">
        <f t="shared" si="141"/>
        <v/>
      </c>
      <c r="AE200" s="92">
        <f t="shared" si="109"/>
        <v>0</v>
      </c>
      <c r="AF200" s="105" t="str">
        <f t="shared" si="110"/>
        <v/>
      </c>
      <c r="AG200" s="92">
        <f t="shared" si="113"/>
        <v>0</v>
      </c>
      <c r="AH200" s="92">
        <f t="shared" si="112"/>
        <v>0</v>
      </c>
    </row>
    <row r="201" spans="1:34" x14ac:dyDescent="0.25">
      <c r="A201" s="92" t="str">
        <f t="shared" si="114"/>
        <v/>
      </c>
      <c r="B201" s="49">
        <v>6541</v>
      </c>
      <c r="C201" s="115" t="s">
        <v>389</v>
      </c>
      <c r="D201" s="94" t="str">
        <f t="shared" si="115"/>
        <v/>
      </c>
      <c r="E201" s="94" t="str">
        <f t="shared" si="116"/>
        <v/>
      </c>
      <c r="F201" s="94" t="str">
        <f t="shared" si="117"/>
        <v/>
      </c>
      <c r="G201" s="94" t="str">
        <f t="shared" si="118"/>
        <v/>
      </c>
      <c r="H201" s="94" t="str">
        <f t="shared" si="119"/>
        <v/>
      </c>
      <c r="I201" s="94" t="str">
        <f t="shared" si="120"/>
        <v/>
      </c>
      <c r="J201" s="94" t="str">
        <f t="shared" si="121"/>
        <v/>
      </c>
      <c r="K201" s="94" t="str">
        <f t="shared" si="122"/>
        <v/>
      </c>
      <c r="L201" s="94" t="str">
        <f t="shared" si="123"/>
        <v/>
      </c>
      <c r="M201" s="94" t="str">
        <f t="shared" si="124"/>
        <v/>
      </c>
      <c r="N201" s="94" t="str">
        <f t="shared" si="125"/>
        <v/>
      </c>
      <c r="O201" s="94" t="str">
        <f t="shared" si="126"/>
        <v/>
      </c>
      <c r="P201" s="94" t="str">
        <f t="shared" si="127"/>
        <v/>
      </c>
      <c r="Q201" s="94" t="str">
        <f t="shared" si="128"/>
        <v/>
      </c>
      <c r="R201" s="94" t="str">
        <f t="shared" si="129"/>
        <v/>
      </c>
      <c r="S201" s="94" t="str">
        <f t="shared" si="130"/>
        <v/>
      </c>
      <c r="T201" s="94" t="str">
        <f t="shared" si="131"/>
        <v/>
      </c>
      <c r="U201" s="94" t="str">
        <f t="shared" si="132"/>
        <v/>
      </c>
      <c r="V201" s="94" t="str">
        <f t="shared" si="133"/>
        <v/>
      </c>
      <c r="W201" s="94" t="str">
        <f t="shared" si="134"/>
        <v/>
      </c>
      <c r="X201" s="94" t="str">
        <f t="shared" si="135"/>
        <v/>
      </c>
      <c r="Y201" s="94" t="str">
        <f t="shared" si="136"/>
        <v/>
      </c>
      <c r="Z201" s="94" t="str">
        <f t="shared" si="137"/>
        <v/>
      </c>
      <c r="AA201" s="94" t="str">
        <f t="shared" si="138"/>
        <v/>
      </c>
      <c r="AB201" s="94" t="str">
        <f t="shared" si="139"/>
        <v/>
      </c>
      <c r="AC201" s="94" t="str">
        <f t="shared" si="140"/>
        <v/>
      </c>
      <c r="AD201" s="92" t="str">
        <f t="shared" si="141"/>
        <v/>
      </c>
      <c r="AE201" s="92">
        <f t="shared" si="109"/>
        <v>0</v>
      </c>
      <c r="AF201" s="105" t="str">
        <f t="shared" si="110"/>
        <v/>
      </c>
      <c r="AG201" s="92">
        <f t="shared" si="113"/>
        <v>0</v>
      </c>
      <c r="AH201" s="92">
        <f t="shared" si="112"/>
        <v>0</v>
      </c>
    </row>
    <row r="202" spans="1:34" x14ac:dyDescent="0.25">
      <c r="A202" s="92" t="str">
        <f t="shared" si="114"/>
        <v/>
      </c>
      <c r="B202" s="49">
        <v>3791</v>
      </c>
      <c r="C202" s="115" t="s">
        <v>390</v>
      </c>
      <c r="D202" s="94" t="str">
        <f t="shared" si="115"/>
        <v/>
      </c>
      <c r="E202" s="94" t="str">
        <f t="shared" si="116"/>
        <v/>
      </c>
      <c r="F202" s="94" t="str">
        <f t="shared" si="117"/>
        <v/>
      </c>
      <c r="G202" s="94" t="str">
        <f t="shared" si="118"/>
        <v/>
      </c>
      <c r="H202" s="94" t="str">
        <f t="shared" si="119"/>
        <v/>
      </c>
      <c r="I202" s="94" t="str">
        <f t="shared" si="120"/>
        <v/>
      </c>
      <c r="J202" s="94" t="str">
        <f t="shared" si="121"/>
        <v/>
      </c>
      <c r="K202" s="94" t="str">
        <f t="shared" si="122"/>
        <v/>
      </c>
      <c r="L202" s="94" t="str">
        <f t="shared" si="123"/>
        <v/>
      </c>
      <c r="M202" s="94" t="str">
        <f t="shared" si="124"/>
        <v/>
      </c>
      <c r="N202" s="94" t="str">
        <f t="shared" si="125"/>
        <v/>
      </c>
      <c r="O202" s="94" t="str">
        <f t="shared" si="126"/>
        <v/>
      </c>
      <c r="P202" s="94" t="str">
        <f t="shared" si="127"/>
        <v/>
      </c>
      <c r="Q202" s="94" t="str">
        <f t="shared" si="128"/>
        <v/>
      </c>
      <c r="R202" s="94" t="str">
        <f t="shared" si="129"/>
        <v/>
      </c>
      <c r="S202" s="94" t="str">
        <f t="shared" si="130"/>
        <v/>
      </c>
      <c r="T202" s="94" t="str">
        <f t="shared" si="131"/>
        <v/>
      </c>
      <c r="U202" s="94" t="str">
        <f t="shared" si="132"/>
        <v/>
      </c>
      <c r="V202" s="94" t="str">
        <f t="shared" si="133"/>
        <v/>
      </c>
      <c r="W202" s="94" t="str">
        <f t="shared" si="134"/>
        <v/>
      </c>
      <c r="X202" s="94" t="str">
        <f t="shared" si="135"/>
        <v/>
      </c>
      <c r="Y202" s="94" t="str">
        <f t="shared" si="136"/>
        <v/>
      </c>
      <c r="Z202" s="94" t="str">
        <f t="shared" si="137"/>
        <v/>
      </c>
      <c r="AA202" s="94" t="str">
        <f t="shared" si="138"/>
        <v/>
      </c>
      <c r="AB202" s="94" t="str">
        <f t="shared" si="139"/>
        <v/>
      </c>
      <c r="AC202" s="94" t="str">
        <f t="shared" si="140"/>
        <v/>
      </c>
      <c r="AD202" s="92" t="str">
        <f t="shared" si="141"/>
        <v/>
      </c>
      <c r="AE202" s="92">
        <f t="shared" si="109"/>
        <v>0</v>
      </c>
      <c r="AF202" s="105" t="str">
        <f t="shared" si="110"/>
        <v/>
      </c>
      <c r="AG202" s="92">
        <f t="shared" si="113"/>
        <v>0</v>
      </c>
      <c r="AH202" s="92">
        <f t="shared" si="112"/>
        <v>0</v>
      </c>
    </row>
    <row r="203" spans="1:34" x14ac:dyDescent="0.25">
      <c r="A203" s="92" t="str">
        <f t="shared" si="114"/>
        <v/>
      </c>
      <c r="B203" s="49">
        <v>2022</v>
      </c>
      <c r="C203" s="115" t="s">
        <v>392</v>
      </c>
      <c r="D203" s="94" t="str">
        <f t="shared" si="115"/>
        <v/>
      </c>
      <c r="E203" s="94" t="str">
        <f t="shared" si="116"/>
        <v/>
      </c>
      <c r="F203" s="94" t="str">
        <f t="shared" si="117"/>
        <v/>
      </c>
      <c r="G203" s="94" t="str">
        <f t="shared" si="118"/>
        <v/>
      </c>
      <c r="H203" s="94" t="str">
        <f t="shared" si="119"/>
        <v/>
      </c>
      <c r="I203" s="94" t="str">
        <f t="shared" si="120"/>
        <v/>
      </c>
      <c r="J203" s="94" t="str">
        <f t="shared" si="121"/>
        <v/>
      </c>
      <c r="K203" s="94" t="str">
        <f t="shared" si="122"/>
        <v/>
      </c>
      <c r="L203" s="94" t="str">
        <f t="shared" si="123"/>
        <v/>
      </c>
      <c r="M203" s="94" t="str">
        <f t="shared" si="124"/>
        <v/>
      </c>
      <c r="N203" s="94" t="str">
        <f t="shared" si="125"/>
        <v/>
      </c>
      <c r="O203" s="94" t="str">
        <f t="shared" si="126"/>
        <v/>
      </c>
      <c r="P203" s="94" t="str">
        <f t="shared" si="127"/>
        <v/>
      </c>
      <c r="Q203" s="94" t="str">
        <f t="shared" si="128"/>
        <v/>
      </c>
      <c r="R203" s="94" t="str">
        <f t="shared" si="129"/>
        <v/>
      </c>
      <c r="S203" s="94" t="str">
        <f t="shared" si="130"/>
        <v/>
      </c>
      <c r="T203" s="94" t="str">
        <f t="shared" si="131"/>
        <v/>
      </c>
      <c r="U203" s="94" t="str">
        <f t="shared" si="132"/>
        <v/>
      </c>
      <c r="V203" s="94" t="str">
        <f t="shared" si="133"/>
        <v/>
      </c>
      <c r="W203" s="94" t="str">
        <f t="shared" si="134"/>
        <v/>
      </c>
      <c r="X203" s="94" t="str">
        <f t="shared" si="135"/>
        <v/>
      </c>
      <c r="Y203" s="94" t="str">
        <f t="shared" si="136"/>
        <v/>
      </c>
      <c r="Z203" s="94" t="str">
        <f t="shared" si="137"/>
        <v/>
      </c>
      <c r="AA203" s="94" t="str">
        <f t="shared" si="138"/>
        <v/>
      </c>
      <c r="AB203" s="94" t="str">
        <f t="shared" si="139"/>
        <v/>
      </c>
      <c r="AC203" s="94" t="str">
        <f t="shared" si="140"/>
        <v/>
      </c>
      <c r="AD203" s="92" t="str">
        <f t="shared" si="141"/>
        <v/>
      </c>
      <c r="AE203" s="92">
        <f t="shared" si="109"/>
        <v>0</v>
      </c>
      <c r="AF203" s="105" t="str">
        <f t="shared" si="110"/>
        <v/>
      </c>
      <c r="AG203" s="92">
        <f t="shared" si="113"/>
        <v>0</v>
      </c>
      <c r="AH203" s="92">
        <f t="shared" si="112"/>
        <v>0</v>
      </c>
    </row>
    <row r="204" spans="1:34" x14ac:dyDescent="0.25">
      <c r="A204" s="92" t="str">
        <f t="shared" si="114"/>
        <v/>
      </c>
      <c r="B204" s="49">
        <v>2816</v>
      </c>
      <c r="C204" s="115" t="s">
        <v>393</v>
      </c>
      <c r="D204" s="94" t="str">
        <f t="shared" si="115"/>
        <v/>
      </c>
      <c r="E204" s="94" t="str">
        <f t="shared" si="116"/>
        <v/>
      </c>
      <c r="F204" s="94" t="str">
        <f t="shared" si="117"/>
        <v/>
      </c>
      <c r="G204" s="94" t="str">
        <f t="shared" si="118"/>
        <v/>
      </c>
      <c r="H204" s="94" t="str">
        <f t="shared" si="119"/>
        <v/>
      </c>
      <c r="I204" s="94" t="str">
        <f t="shared" si="120"/>
        <v/>
      </c>
      <c r="J204" s="94" t="str">
        <f t="shared" si="121"/>
        <v/>
      </c>
      <c r="K204" s="94" t="str">
        <f t="shared" si="122"/>
        <v/>
      </c>
      <c r="L204" s="94" t="str">
        <f t="shared" si="123"/>
        <v/>
      </c>
      <c r="M204" s="94" t="str">
        <f t="shared" si="124"/>
        <v/>
      </c>
      <c r="N204" s="94" t="str">
        <f t="shared" si="125"/>
        <v/>
      </c>
      <c r="O204" s="94" t="str">
        <f t="shared" si="126"/>
        <v/>
      </c>
      <c r="P204" s="94" t="str">
        <f t="shared" si="127"/>
        <v/>
      </c>
      <c r="Q204" s="94" t="str">
        <f t="shared" si="128"/>
        <v/>
      </c>
      <c r="R204" s="94" t="str">
        <f t="shared" si="129"/>
        <v/>
      </c>
      <c r="S204" s="94" t="str">
        <f t="shared" si="130"/>
        <v/>
      </c>
      <c r="T204" s="94" t="str">
        <f t="shared" si="131"/>
        <v/>
      </c>
      <c r="U204" s="94" t="str">
        <f t="shared" si="132"/>
        <v/>
      </c>
      <c r="V204" s="94" t="str">
        <f t="shared" si="133"/>
        <v/>
      </c>
      <c r="W204" s="94" t="str">
        <f t="shared" si="134"/>
        <v/>
      </c>
      <c r="X204" s="94" t="str">
        <f t="shared" si="135"/>
        <v/>
      </c>
      <c r="Y204" s="94" t="str">
        <f t="shared" si="136"/>
        <v/>
      </c>
      <c r="Z204" s="94" t="str">
        <f t="shared" si="137"/>
        <v/>
      </c>
      <c r="AA204" s="94" t="str">
        <f t="shared" si="138"/>
        <v/>
      </c>
      <c r="AB204" s="94" t="str">
        <f t="shared" si="139"/>
        <v/>
      </c>
      <c r="AC204" s="94" t="str">
        <f t="shared" si="140"/>
        <v/>
      </c>
      <c r="AD204" s="92" t="str">
        <f t="shared" si="141"/>
        <v/>
      </c>
      <c r="AE204" s="92">
        <f t="shared" si="109"/>
        <v>0</v>
      </c>
      <c r="AF204" s="105" t="str">
        <f t="shared" si="110"/>
        <v/>
      </c>
      <c r="AG204" s="92">
        <f t="shared" si="113"/>
        <v>0</v>
      </c>
      <c r="AH204" s="92">
        <f t="shared" si="112"/>
        <v>0</v>
      </c>
    </row>
    <row r="205" spans="1:34" x14ac:dyDescent="0.25">
      <c r="A205" s="92" t="str">
        <f t="shared" si="114"/>
        <v/>
      </c>
      <c r="B205" s="49">
        <v>2669</v>
      </c>
      <c r="C205" s="115" t="s">
        <v>394</v>
      </c>
      <c r="D205" s="94" t="str">
        <f t="shared" si="115"/>
        <v/>
      </c>
      <c r="E205" s="94" t="str">
        <f t="shared" si="116"/>
        <v/>
      </c>
      <c r="F205" s="94" t="str">
        <f t="shared" si="117"/>
        <v/>
      </c>
      <c r="G205" s="94" t="str">
        <f t="shared" si="118"/>
        <v/>
      </c>
      <c r="H205" s="94" t="str">
        <f t="shared" si="119"/>
        <v/>
      </c>
      <c r="I205" s="94" t="str">
        <f t="shared" si="120"/>
        <v/>
      </c>
      <c r="J205" s="94" t="str">
        <f t="shared" si="121"/>
        <v/>
      </c>
      <c r="K205" s="94" t="str">
        <f t="shared" si="122"/>
        <v/>
      </c>
      <c r="L205" s="94" t="str">
        <f t="shared" si="123"/>
        <v/>
      </c>
      <c r="M205" s="94" t="str">
        <f t="shared" si="124"/>
        <v/>
      </c>
      <c r="N205" s="94" t="str">
        <f t="shared" si="125"/>
        <v/>
      </c>
      <c r="O205" s="94" t="str">
        <f t="shared" si="126"/>
        <v/>
      </c>
      <c r="P205" s="94" t="str">
        <f t="shared" si="127"/>
        <v/>
      </c>
      <c r="Q205" s="94" t="str">
        <f t="shared" si="128"/>
        <v/>
      </c>
      <c r="R205" s="94" t="str">
        <f t="shared" si="129"/>
        <v/>
      </c>
      <c r="S205" s="94" t="str">
        <f t="shared" si="130"/>
        <v/>
      </c>
      <c r="T205" s="94" t="str">
        <f t="shared" si="131"/>
        <v/>
      </c>
      <c r="U205" s="94" t="str">
        <f t="shared" si="132"/>
        <v/>
      </c>
      <c r="V205" s="94" t="str">
        <f t="shared" si="133"/>
        <v/>
      </c>
      <c r="W205" s="94" t="str">
        <f t="shared" si="134"/>
        <v/>
      </c>
      <c r="X205" s="94" t="str">
        <f t="shared" si="135"/>
        <v/>
      </c>
      <c r="Y205" s="94" t="str">
        <f t="shared" si="136"/>
        <v/>
      </c>
      <c r="Z205" s="94" t="str">
        <f t="shared" si="137"/>
        <v/>
      </c>
      <c r="AA205" s="94" t="str">
        <f t="shared" si="138"/>
        <v/>
      </c>
      <c r="AB205" s="94" t="str">
        <f t="shared" si="139"/>
        <v/>
      </c>
      <c r="AC205" s="94" t="str">
        <f t="shared" si="140"/>
        <v/>
      </c>
      <c r="AD205" s="92" t="str">
        <f t="shared" si="141"/>
        <v/>
      </c>
      <c r="AE205" s="92">
        <f t="shared" si="109"/>
        <v>0</v>
      </c>
      <c r="AF205" s="105" t="str">
        <f t="shared" si="110"/>
        <v/>
      </c>
      <c r="AG205" s="92">
        <f t="shared" si="113"/>
        <v>0</v>
      </c>
      <c r="AH205" s="92">
        <f t="shared" si="112"/>
        <v>0</v>
      </c>
    </row>
    <row r="206" spans="1:34" x14ac:dyDescent="0.25">
      <c r="A206" s="92" t="str">
        <f t="shared" si="114"/>
        <v/>
      </c>
      <c r="B206" s="49">
        <v>1041</v>
      </c>
      <c r="C206" s="115" t="s">
        <v>395</v>
      </c>
      <c r="D206" s="94" t="str">
        <f t="shared" si="115"/>
        <v/>
      </c>
      <c r="E206" s="94" t="str">
        <f t="shared" si="116"/>
        <v/>
      </c>
      <c r="F206" s="94" t="str">
        <f t="shared" si="117"/>
        <v/>
      </c>
      <c r="G206" s="94" t="str">
        <f t="shared" si="118"/>
        <v/>
      </c>
      <c r="H206" s="94" t="str">
        <f t="shared" si="119"/>
        <v/>
      </c>
      <c r="I206" s="94" t="str">
        <f t="shared" si="120"/>
        <v/>
      </c>
      <c r="J206" s="94" t="str">
        <f t="shared" si="121"/>
        <v/>
      </c>
      <c r="K206" s="94" t="str">
        <f t="shared" si="122"/>
        <v/>
      </c>
      <c r="L206" s="94" t="str">
        <f t="shared" si="123"/>
        <v/>
      </c>
      <c r="M206" s="94" t="str">
        <f t="shared" si="124"/>
        <v/>
      </c>
      <c r="N206" s="94" t="str">
        <f t="shared" si="125"/>
        <v/>
      </c>
      <c r="O206" s="94" t="str">
        <f t="shared" si="126"/>
        <v/>
      </c>
      <c r="P206" s="94" t="str">
        <f t="shared" si="127"/>
        <v/>
      </c>
      <c r="Q206" s="94" t="str">
        <f t="shared" si="128"/>
        <v/>
      </c>
      <c r="R206" s="94" t="str">
        <f t="shared" si="129"/>
        <v/>
      </c>
      <c r="S206" s="94" t="str">
        <f t="shared" si="130"/>
        <v/>
      </c>
      <c r="T206" s="94" t="str">
        <f t="shared" si="131"/>
        <v/>
      </c>
      <c r="U206" s="94" t="str">
        <f t="shared" si="132"/>
        <v/>
      </c>
      <c r="V206" s="94" t="str">
        <f t="shared" si="133"/>
        <v/>
      </c>
      <c r="W206" s="94" t="str">
        <f t="shared" si="134"/>
        <v/>
      </c>
      <c r="X206" s="94" t="str">
        <f t="shared" si="135"/>
        <v/>
      </c>
      <c r="Y206" s="94" t="str">
        <f t="shared" si="136"/>
        <v/>
      </c>
      <c r="Z206" s="94" t="str">
        <f t="shared" si="137"/>
        <v/>
      </c>
      <c r="AA206" s="94" t="str">
        <f t="shared" si="138"/>
        <v/>
      </c>
      <c r="AB206" s="94" t="str">
        <f t="shared" si="139"/>
        <v/>
      </c>
      <c r="AC206" s="94" t="str">
        <f t="shared" si="140"/>
        <v/>
      </c>
      <c r="AD206" s="92" t="str">
        <f t="shared" si="141"/>
        <v/>
      </c>
      <c r="AE206" s="92">
        <f t="shared" si="109"/>
        <v>0</v>
      </c>
      <c r="AF206" s="105" t="str">
        <f t="shared" si="110"/>
        <v/>
      </c>
      <c r="AG206" s="92">
        <f t="shared" si="113"/>
        <v>0</v>
      </c>
      <c r="AH206" s="92">
        <f t="shared" si="112"/>
        <v>0</v>
      </c>
    </row>
    <row r="207" spans="1:34" x14ac:dyDescent="0.25">
      <c r="A207" s="92" t="str">
        <f t="shared" si="114"/>
        <v/>
      </c>
      <c r="B207" s="49">
        <v>2798</v>
      </c>
      <c r="C207" s="115" t="s">
        <v>396</v>
      </c>
      <c r="D207" s="94" t="str">
        <f t="shared" si="115"/>
        <v/>
      </c>
      <c r="E207" s="94" t="str">
        <f t="shared" si="116"/>
        <v/>
      </c>
      <c r="F207" s="94" t="str">
        <f t="shared" si="117"/>
        <v/>
      </c>
      <c r="G207" s="94" t="str">
        <f t="shared" si="118"/>
        <v/>
      </c>
      <c r="H207" s="94" t="str">
        <f t="shared" si="119"/>
        <v/>
      </c>
      <c r="I207" s="94" t="str">
        <f t="shared" si="120"/>
        <v/>
      </c>
      <c r="J207" s="94" t="str">
        <f t="shared" si="121"/>
        <v/>
      </c>
      <c r="K207" s="94" t="str">
        <f t="shared" si="122"/>
        <v/>
      </c>
      <c r="L207" s="94" t="str">
        <f t="shared" si="123"/>
        <v/>
      </c>
      <c r="M207" s="94" t="str">
        <f t="shared" si="124"/>
        <v/>
      </c>
      <c r="N207" s="94" t="str">
        <f t="shared" si="125"/>
        <v/>
      </c>
      <c r="O207" s="94" t="str">
        <f t="shared" si="126"/>
        <v/>
      </c>
      <c r="P207" s="94" t="str">
        <f t="shared" si="127"/>
        <v/>
      </c>
      <c r="Q207" s="94" t="str">
        <f t="shared" si="128"/>
        <v/>
      </c>
      <c r="R207" s="94" t="str">
        <f t="shared" si="129"/>
        <v/>
      </c>
      <c r="S207" s="94" t="str">
        <f t="shared" si="130"/>
        <v/>
      </c>
      <c r="T207" s="94" t="str">
        <f t="shared" si="131"/>
        <v/>
      </c>
      <c r="U207" s="94" t="str">
        <f t="shared" si="132"/>
        <v/>
      </c>
      <c r="V207" s="94" t="str">
        <f t="shared" si="133"/>
        <v/>
      </c>
      <c r="W207" s="94" t="str">
        <f t="shared" si="134"/>
        <v/>
      </c>
      <c r="X207" s="94" t="str">
        <f t="shared" si="135"/>
        <v/>
      </c>
      <c r="Y207" s="94" t="str">
        <f t="shared" si="136"/>
        <v/>
      </c>
      <c r="Z207" s="94" t="str">
        <f t="shared" si="137"/>
        <v/>
      </c>
      <c r="AA207" s="94" t="str">
        <f t="shared" si="138"/>
        <v/>
      </c>
      <c r="AB207" s="94" t="str">
        <f t="shared" si="139"/>
        <v/>
      </c>
      <c r="AC207" s="94" t="str">
        <f t="shared" si="140"/>
        <v/>
      </c>
      <c r="AD207" s="92" t="str">
        <f t="shared" si="141"/>
        <v/>
      </c>
      <c r="AE207" s="92">
        <f t="shared" si="109"/>
        <v>0</v>
      </c>
      <c r="AF207" s="105" t="str">
        <f t="shared" si="110"/>
        <v/>
      </c>
      <c r="AG207" s="92">
        <f t="shared" si="113"/>
        <v>0</v>
      </c>
      <c r="AH207" s="92">
        <f t="shared" si="112"/>
        <v>0</v>
      </c>
    </row>
    <row r="208" spans="1:34" x14ac:dyDescent="0.25">
      <c r="A208" s="92" t="str">
        <f t="shared" si="114"/>
        <v/>
      </c>
      <c r="B208" s="49">
        <v>3250</v>
      </c>
      <c r="C208" s="115" t="s">
        <v>397</v>
      </c>
      <c r="D208" s="94" t="str">
        <f t="shared" si="115"/>
        <v/>
      </c>
      <c r="E208" s="94" t="str">
        <f t="shared" si="116"/>
        <v/>
      </c>
      <c r="F208" s="94" t="str">
        <f t="shared" si="117"/>
        <v/>
      </c>
      <c r="G208" s="94" t="str">
        <f t="shared" si="118"/>
        <v/>
      </c>
      <c r="H208" s="94" t="str">
        <f t="shared" si="119"/>
        <v/>
      </c>
      <c r="I208" s="94" t="str">
        <f t="shared" si="120"/>
        <v/>
      </c>
      <c r="J208" s="94" t="str">
        <f t="shared" si="121"/>
        <v/>
      </c>
      <c r="K208" s="94" t="str">
        <f t="shared" si="122"/>
        <v/>
      </c>
      <c r="L208" s="94" t="str">
        <f t="shared" si="123"/>
        <v/>
      </c>
      <c r="M208" s="94" t="str">
        <f t="shared" si="124"/>
        <v/>
      </c>
      <c r="N208" s="94" t="str">
        <f t="shared" si="125"/>
        <v/>
      </c>
      <c r="O208" s="94" t="str">
        <f t="shared" si="126"/>
        <v/>
      </c>
      <c r="P208" s="94" t="str">
        <f t="shared" si="127"/>
        <v/>
      </c>
      <c r="Q208" s="94" t="str">
        <f t="shared" si="128"/>
        <v/>
      </c>
      <c r="R208" s="94" t="str">
        <f t="shared" si="129"/>
        <v/>
      </c>
      <c r="S208" s="94" t="str">
        <f t="shared" si="130"/>
        <v/>
      </c>
      <c r="T208" s="94" t="str">
        <f t="shared" si="131"/>
        <v/>
      </c>
      <c r="U208" s="94" t="str">
        <f t="shared" si="132"/>
        <v/>
      </c>
      <c r="V208" s="94" t="str">
        <f t="shared" si="133"/>
        <v/>
      </c>
      <c r="W208" s="94" t="str">
        <f t="shared" si="134"/>
        <v/>
      </c>
      <c r="X208" s="94" t="str">
        <f t="shared" si="135"/>
        <v/>
      </c>
      <c r="Y208" s="94" t="str">
        <f t="shared" si="136"/>
        <v/>
      </c>
      <c r="Z208" s="94" t="str">
        <f t="shared" si="137"/>
        <v/>
      </c>
      <c r="AA208" s="94" t="str">
        <f t="shared" si="138"/>
        <v/>
      </c>
      <c r="AB208" s="94" t="str">
        <f t="shared" si="139"/>
        <v/>
      </c>
      <c r="AC208" s="94" t="str">
        <f t="shared" si="140"/>
        <v/>
      </c>
      <c r="AD208" s="92" t="str">
        <f t="shared" si="141"/>
        <v/>
      </c>
      <c r="AE208" s="92">
        <f t="shared" si="109"/>
        <v>0</v>
      </c>
      <c r="AF208" s="105" t="str">
        <f t="shared" si="110"/>
        <v/>
      </c>
      <c r="AG208" s="92">
        <f t="shared" si="113"/>
        <v>0</v>
      </c>
      <c r="AH208" s="92">
        <f t="shared" si="112"/>
        <v>0</v>
      </c>
    </row>
    <row r="209" spans="1:34" x14ac:dyDescent="0.25">
      <c r="A209" s="92" t="str">
        <f t="shared" si="114"/>
        <v/>
      </c>
      <c r="B209" s="49">
        <v>3621</v>
      </c>
      <c r="C209" s="115" t="s">
        <v>398</v>
      </c>
      <c r="D209" s="94" t="str">
        <f t="shared" si="115"/>
        <v/>
      </c>
      <c r="E209" s="94" t="str">
        <f t="shared" si="116"/>
        <v/>
      </c>
      <c r="F209" s="94" t="str">
        <f t="shared" si="117"/>
        <v/>
      </c>
      <c r="G209" s="94" t="str">
        <f t="shared" si="118"/>
        <v/>
      </c>
      <c r="H209" s="94" t="str">
        <f t="shared" si="119"/>
        <v/>
      </c>
      <c r="I209" s="94" t="str">
        <f t="shared" si="120"/>
        <v/>
      </c>
      <c r="J209" s="94" t="str">
        <f t="shared" si="121"/>
        <v/>
      </c>
      <c r="K209" s="94" t="str">
        <f t="shared" si="122"/>
        <v/>
      </c>
      <c r="L209" s="94" t="str">
        <f t="shared" si="123"/>
        <v/>
      </c>
      <c r="M209" s="94" t="str">
        <f t="shared" si="124"/>
        <v/>
      </c>
      <c r="N209" s="94" t="str">
        <f t="shared" si="125"/>
        <v/>
      </c>
      <c r="O209" s="94" t="str">
        <f t="shared" si="126"/>
        <v/>
      </c>
      <c r="P209" s="94" t="str">
        <f t="shared" si="127"/>
        <v/>
      </c>
      <c r="Q209" s="94" t="str">
        <f t="shared" si="128"/>
        <v/>
      </c>
      <c r="R209" s="94" t="str">
        <f t="shared" si="129"/>
        <v/>
      </c>
      <c r="S209" s="94" t="str">
        <f t="shared" si="130"/>
        <v/>
      </c>
      <c r="T209" s="94" t="str">
        <f t="shared" si="131"/>
        <v/>
      </c>
      <c r="U209" s="94" t="str">
        <f t="shared" si="132"/>
        <v/>
      </c>
      <c r="V209" s="94" t="str">
        <f t="shared" si="133"/>
        <v/>
      </c>
      <c r="W209" s="94" t="str">
        <f t="shared" si="134"/>
        <v/>
      </c>
      <c r="X209" s="94" t="str">
        <f t="shared" si="135"/>
        <v/>
      </c>
      <c r="Y209" s="94" t="str">
        <f t="shared" si="136"/>
        <v/>
      </c>
      <c r="Z209" s="94" t="str">
        <f t="shared" si="137"/>
        <v/>
      </c>
      <c r="AA209" s="94" t="str">
        <f t="shared" si="138"/>
        <v/>
      </c>
      <c r="AB209" s="94" t="str">
        <f t="shared" si="139"/>
        <v/>
      </c>
      <c r="AC209" s="94" t="str">
        <f t="shared" si="140"/>
        <v/>
      </c>
      <c r="AD209" s="92" t="str">
        <f t="shared" si="141"/>
        <v/>
      </c>
      <c r="AE209" s="92">
        <f t="shared" si="109"/>
        <v>0</v>
      </c>
      <c r="AF209" s="105" t="str">
        <f t="shared" si="110"/>
        <v/>
      </c>
      <c r="AG209" s="92">
        <f t="shared" si="113"/>
        <v>0</v>
      </c>
      <c r="AH209" s="92">
        <f t="shared" si="112"/>
        <v>0</v>
      </c>
    </row>
    <row r="210" spans="1:34" x14ac:dyDescent="0.25">
      <c r="A210" s="92" t="str">
        <f t="shared" si="114"/>
        <v/>
      </c>
      <c r="B210" s="49">
        <v>3829</v>
      </c>
      <c r="C210" s="115" t="s">
        <v>399</v>
      </c>
      <c r="D210" s="94" t="str">
        <f t="shared" si="115"/>
        <v/>
      </c>
      <c r="E210" s="94" t="str">
        <f t="shared" si="116"/>
        <v/>
      </c>
      <c r="F210" s="94" t="str">
        <f t="shared" si="117"/>
        <v/>
      </c>
      <c r="G210" s="94" t="str">
        <f t="shared" si="118"/>
        <v/>
      </c>
      <c r="H210" s="94" t="str">
        <f t="shared" si="119"/>
        <v/>
      </c>
      <c r="I210" s="94" t="str">
        <f t="shared" si="120"/>
        <v/>
      </c>
      <c r="J210" s="94" t="str">
        <f t="shared" si="121"/>
        <v/>
      </c>
      <c r="K210" s="94" t="str">
        <f t="shared" si="122"/>
        <v/>
      </c>
      <c r="L210" s="94" t="str">
        <f t="shared" si="123"/>
        <v/>
      </c>
      <c r="M210" s="94" t="str">
        <f t="shared" si="124"/>
        <v/>
      </c>
      <c r="N210" s="94" t="str">
        <f t="shared" si="125"/>
        <v/>
      </c>
      <c r="O210" s="94" t="str">
        <f t="shared" si="126"/>
        <v/>
      </c>
      <c r="P210" s="94" t="str">
        <f t="shared" si="127"/>
        <v/>
      </c>
      <c r="Q210" s="94" t="str">
        <f t="shared" si="128"/>
        <v/>
      </c>
      <c r="R210" s="94" t="str">
        <f t="shared" si="129"/>
        <v/>
      </c>
      <c r="S210" s="94" t="str">
        <f t="shared" si="130"/>
        <v/>
      </c>
      <c r="T210" s="94" t="str">
        <f t="shared" si="131"/>
        <v/>
      </c>
      <c r="U210" s="94" t="str">
        <f t="shared" si="132"/>
        <v/>
      </c>
      <c r="V210" s="94" t="str">
        <f t="shared" si="133"/>
        <v/>
      </c>
      <c r="W210" s="94" t="str">
        <f t="shared" si="134"/>
        <v/>
      </c>
      <c r="X210" s="94" t="str">
        <f t="shared" si="135"/>
        <v/>
      </c>
      <c r="Y210" s="94" t="str">
        <f t="shared" si="136"/>
        <v/>
      </c>
      <c r="Z210" s="94" t="str">
        <f t="shared" si="137"/>
        <v/>
      </c>
      <c r="AA210" s="94" t="str">
        <f t="shared" si="138"/>
        <v/>
      </c>
      <c r="AB210" s="94" t="str">
        <f t="shared" si="139"/>
        <v/>
      </c>
      <c r="AC210" s="94" t="str">
        <f t="shared" si="140"/>
        <v/>
      </c>
      <c r="AD210" s="92" t="str">
        <f t="shared" si="141"/>
        <v/>
      </c>
      <c r="AE210" s="92">
        <f t="shared" si="109"/>
        <v>0</v>
      </c>
      <c r="AF210" s="105" t="str">
        <f t="shared" si="110"/>
        <v/>
      </c>
      <c r="AG210" s="92">
        <f t="shared" si="113"/>
        <v>0</v>
      </c>
      <c r="AH210" s="92">
        <f t="shared" si="112"/>
        <v>0</v>
      </c>
    </row>
    <row r="211" spans="1:34" x14ac:dyDescent="0.25">
      <c r="A211" s="92" t="str">
        <f t="shared" si="114"/>
        <v/>
      </c>
      <c r="B211" s="49">
        <v>8736</v>
      </c>
      <c r="C211" s="115" t="s">
        <v>400</v>
      </c>
      <c r="D211" s="94" t="str">
        <f t="shared" si="115"/>
        <v/>
      </c>
      <c r="E211" s="94" t="str">
        <f t="shared" si="116"/>
        <v/>
      </c>
      <c r="F211" s="94" t="str">
        <f t="shared" si="117"/>
        <v/>
      </c>
      <c r="G211" s="94" t="str">
        <f t="shared" si="118"/>
        <v/>
      </c>
      <c r="H211" s="94" t="str">
        <f t="shared" si="119"/>
        <v/>
      </c>
      <c r="I211" s="94" t="str">
        <f t="shared" si="120"/>
        <v/>
      </c>
      <c r="J211" s="94" t="str">
        <f t="shared" si="121"/>
        <v/>
      </c>
      <c r="K211" s="94" t="str">
        <f t="shared" si="122"/>
        <v/>
      </c>
      <c r="L211" s="94" t="str">
        <f t="shared" si="123"/>
        <v/>
      </c>
      <c r="M211" s="94" t="str">
        <f t="shared" si="124"/>
        <v/>
      </c>
      <c r="N211" s="94" t="str">
        <f t="shared" si="125"/>
        <v/>
      </c>
      <c r="O211" s="94" t="str">
        <f t="shared" si="126"/>
        <v/>
      </c>
      <c r="P211" s="94" t="str">
        <f t="shared" si="127"/>
        <v/>
      </c>
      <c r="Q211" s="94" t="str">
        <f t="shared" si="128"/>
        <v/>
      </c>
      <c r="R211" s="94" t="str">
        <f t="shared" si="129"/>
        <v/>
      </c>
      <c r="S211" s="94" t="str">
        <f t="shared" si="130"/>
        <v/>
      </c>
      <c r="T211" s="94" t="str">
        <f t="shared" si="131"/>
        <v/>
      </c>
      <c r="U211" s="94" t="str">
        <f t="shared" si="132"/>
        <v/>
      </c>
      <c r="V211" s="94" t="str">
        <f t="shared" si="133"/>
        <v/>
      </c>
      <c r="W211" s="94" t="str">
        <f t="shared" si="134"/>
        <v/>
      </c>
      <c r="X211" s="94" t="str">
        <f t="shared" si="135"/>
        <v/>
      </c>
      <c r="Y211" s="94" t="str">
        <f t="shared" si="136"/>
        <v/>
      </c>
      <c r="Z211" s="94" t="str">
        <f t="shared" si="137"/>
        <v/>
      </c>
      <c r="AA211" s="94" t="str">
        <f t="shared" si="138"/>
        <v/>
      </c>
      <c r="AB211" s="94" t="str">
        <f t="shared" si="139"/>
        <v/>
      </c>
      <c r="AC211" s="94" t="str">
        <f t="shared" si="140"/>
        <v/>
      </c>
      <c r="AD211" s="92" t="str">
        <f t="shared" si="141"/>
        <v/>
      </c>
      <c r="AE211" s="92">
        <f t="shared" si="109"/>
        <v>0</v>
      </c>
      <c r="AF211" s="105" t="str">
        <f t="shared" si="110"/>
        <v/>
      </c>
      <c r="AG211" s="92">
        <f t="shared" si="113"/>
        <v>0</v>
      </c>
      <c r="AH211" s="92">
        <f t="shared" si="112"/>
        <v>0</v>
      </c>
    </row>
    <row r="212" spans="1:34" x14ac:dyDescent="0.25">
      <c r="A212" s="92" t="str">
        <f t="shared" si="114"/>
        <v/>
      </c>
      <c r="B212" s="49">
        <v>759</v>
      </c>
      <c r="C212" s="115" t="s">
        <v>401</v>
      </c>
      <c r="D212" s="94" t="str">
        <f t="shared" si="115"/>
        <v/>
      </c>
      <c r="E212" s="94" t="str">
        <f t="shared" si="116"/>
        <v/>
      </c>
      <c r="F212" s="94" t="str">
        <f t="shared" si="117"/>
        <v/>
      </c>
      <c r="G212" s="94" t="str">
        <f t="shared" si="118"/>
        <v/>
      </c>
      <c r="H212" s="94" t="str">
        <f t="shared" si="119"/>
        <v/>
      </c>
      <c r="I212" s="94" t="str">
        <f t="shared" si="120"/>
        <v/>
      </c>
      <c r="J212" s="94" t="str">
        <f t="shared" si="121"/>
        <v/>
      </c>
      <c r="K212" s="94" t="str">
        <f t="shared" si="122"/>
        <v/>
      </c>
      <c r="L212" s="94" t="str">
        <f t="shared" si="123"/>
        <v/>
      </c>
      <c r="M212" s="94" t="str">
        <f t="shared" si="124"/>
        <v/>
      </c>
      <c r="N212" s="94" t="str">
        <f t="shared" si="125"/>
        <v/>
      </c>
      <c r="O212" s="94" t="str">
        <f t="shared" si="126"/>
        <v/>
      </c>
      <c r="P212" s="94" t="str">
        <f t="shared" si="127"/>
        <v/>
      </c>
      <c r="Q212" s="94" t="str">
        <f t="shared" si="128"/>
        <v/>
      </c>
      <c r="R212" s="94" t="str">
        <f t="shared" si="129"/>
        <v/>
      </c>
      <c r="S212" s="94" t="str">
        <f t="shared" si="130"/>
        <v/>
      </c>
      <c r="T212" s="94" t="str">
        <f t="shared" si="131"/>
        <v/>
      </c>
      <c r="U212" s="94" t="str">
        <f t="shared" si="132"/>
        <v/>
      </c>
      <c r="V212" s="94" t="str">
        <f t="shared" si="133"/>
        <v/>
      </c>
      <c r="W212" s="94" t="str">
        <f t="shared" si="134"/>
        <v/>
      </c>
      <c r="X212" s="94" t="str">
        <f t="shared" si="135"/>
        <v/>
      </c>
      <c r="Y212" s="94" t="str">
        <f t="shared" si="136"/>
        <v/>
      </c>
      <c r="Z212" s="94" t="str">
        <f t="shared" si="137"/>
        <v/>
      </c>
      <c r="AA212" s="94" t="str">
        <f t="shared" si="138"/>
        <v/>
      </c>
      <c r="AB212" s="94" t="str">
        <f t="shared" si="139"/>
        <v/>
      </c>
      <c r="AC212" s="94" t="str">
        <f t="shared" si="140"/>
        <v/>
      </c>
      <c r="AD212" s="92" t="str">
        <f t="shared" si="141"/>
        <v/>
      </c>
      <c r="AE212" s="92">
        <f t="shared" si="109"/>
        <v>0</v>
      </c>
      <c r="AF212" s="105" t="str">
        <f t="shared" si="110"/>
        <v/>
      </c>
      <c r="AG212" s="92">
        <f t="shared" si="113"/>
        <v>0</v>
      </c>
      <c r="AH212" s="92">
        <f t="shared" si="112"/>
        <v>0</v>
      </c>
    </row>
    <row r="213" spans="1:34" x14ac:dyDescent="0.25">
      <c r="A213" s="92" t="str">
        <f t="shared" si="114"/>
        <v/>
      </c>
      <c r="B213" s="49">
        <v>8397</v>
      </c>
      <c r="C213" s="115" t="s">
        <v>404</v>
      </c>
      <c r="D213" s="94" t="str">
        <f t="shared" si="115"/>
        <v/>
      </c>
      <c r="E213" s="94" t="str">
        <f t="shared" si="116"/>
        <v/>
      </c>
      <c r="F213" s="94" t="str">
        <f t="shared" si="117"/>
        <v/>
      </c>
      <c r="G213" s="94" t="str">
        <f t="shared" si="118"/>
        <v/>
      </c>
      <c r="H213" s="94" t="str">
        <f t="shared" si="119"/>
        <v/>
      </c>
      <c r="I213" s="94" t="str">
        <f t="shared" si="120"/>
        <v/>
      </c>
      <c r="J213" s="94" t="str">
        <f t="shared" si="121"/>
        <v/>
      </c>
      <c r="K213" s="94" t="str">
        <f t="shared" si="122"/>
        <v/>
      </c>
      <c r="L213" s="94" t="str">
        <f t="shared" si="123"/>
        <v/>
      </c>
      <c r="M213" s="94" t="str">
        <f t="shared" si="124"/>
        <v/>
      </c>
      <c r="N213" s="94" t="str">
        <f t="shared" si="125"/>
        <v/>
      </c>
      <c r="O213" s="94" t="str">
        <f t="shared" si="126"/>
        <v/>
      </c>
      <c r="P213" s="94" t="str">
        <f t="shared" si="127"/>
        <v/>
      </c>
      <c r="Q213" s="94" t="str">
        <f t="shared" si="128"/>
        <v/>
      </c>
      <c r="R213" s="94" t="str">
        <f t="shared" si="129"/>
        <v/>
      </c>
      <c r="S213" s="94" t="str">
        <f t="shared" si="130"/>
        <v/>
      </c>
      <c r="T213" s="94" t="str">
        <f t="shared" si="131"/>
        <v/>
      </c>
      <c r="U213" s="94" t="str">
        <f t="shared" si="132"/>
        <v/>
      </c>
      <c r="V213" s="94" t="str">
        <f t="shared" si="133"/>
        <v/>
      </c>
      <c r="W213" s="94" t="str">
        <f t="shared" si="134"/>
        <v/>
      </c>
      <c r="X213" s="94" t="str">
        <f t="shared" si="135"/>
        <v/>
      </c>
      <c r="Y213" s="94" t="str">
        <f t="shared" si="136"/>
        <v/>
      </c>
      <c r="Z213" s="94" t="str">
        <f t="shared" si="137"/>
        <v/>
      </c>
      <c r="AA213" s="94" t="str">
        <f t="shared" si="138"/>
        <v/>
      </c>
      <c r="AB213" s="94" t="str">
        <f t="shared" si="139"/>
        <v/>
      </c>
      <c r="AC213" s="94" t="str">
        <f t="shared" si="140"/>
        <v/>
      </c>
      <c r="AD213" s="92" t="str">
        <f t="shared" si="141"/>
        <v/>
      </c>
      <c r="AE213" s="92">
        <f t="shared" si="109"/>
        <v>0</v>
      </c>
      <c r="AF213" s="105" t="str">
        <f t="shared" si="110"/>
        <v/>
      </c>
      <c r="AG213" s="92">
        <f t="shared" si="113"/>
        <v>0</v>
      </c>
      <c r="AH213" s="92">
        <f t="shared" si="112"/>
        <v>0</v>
      </c>
    </row>
    <row r="214" spans="1:34" x14ac:dyDescent="0.25">
      <c r="A214" s="92" t="str">
        <f t="shared" si="114"/>
        <v/>
      </c>
      <c r="B214" s="49">
        <v>2602</v>
      </c>
      <c r="C214" s="115" t="s">
        <v>409</v>
      </c>
      <c r="D214" s="94" t="str">
        <f t="shared" si="115"/>
        <v/>
      </c>
      <c r="E214" s="94" t="str">
        <f t="shared" si="116"/>
        <v/>
      </c>
      <c r="F214" s="94" t="str">
        <f t="shared" si="117"/>
        <v/>
      </c>
      <c r="G214" s="94" t="str">
        <f t="shared" si="118"/>
        <v/>
      </c>
      <c r="H214" s="94" t="str">
        <f t="shared" si="119"/>
        <v/>
      </c>
      <c r="I214" s="94" t="str">
        <f t="shared" si="120"/>
        <v/>
      </c>
      <c r="J214" s="94" t="str">
        <f t="shared" si="121"/>
        <v/>
      </c>
      <c r="K214" s="94" t="str">
        <f t="shared" si="122"/>
        <v/>
      </c>
      <c r="L214" s="94" t="str">
        <f t="shared" si="123"/>
        <v/>
      </c>
      <c r="M214" s="94" t="str">
        <f t="shared" si="124"/>
        <v/>
      </c>
      <c r="N214" s="94" t="str">
        <f t="shared" si="125"/>
        <v/>
      </c>
      <c r="O214" s="94" t="str">
        <f t="shared" si="126"/>
        <v/>
      </c>
      <c r="P214" s="94" t="str">
        <f t="shared" si="127"/>
        <v/>
      </c>
      <c r="Q214" s="94" t="str">
        <f t="shared" si="128"/>
        <v/>
      </c>
      <c r="R214" s="94" t="str">
        <f t="shared" si="129"/>
        <v/>
      </c>
      <c r="S214" s="94" t="str">
        <f t="shared" si="130"/>
        <v/>
      </c>
      <c r="T214" s="94" t="str">
        <f t="shared" si="131"/>
        <v/>
      </c>
      <c r="U214" s="94" t="str">
        <f t="shared" si="132"/>
        <v/>
      </c>
      <c r="V214" s="94" t="str">
        <f t="shared" si="133"/>
        <v/>
      </c>
      <c r="W214" s="94" t="str">
        <f t="shared" si="134"/>
        <v/>
      </c>
      <c r="X214" s="94" t="str">
        <f t="shared" si="135"/>
        <v/>
      </c>
      <c r="Y214" s="94" t="str">
        <f t="shared" si="136"/>
        <v/>
      </c>
      <c r="Z214" s="94" t="str">
        <f t="shared" si="137"/>
        <v/>
      </c>
      <c r="AA214" s="94" t="str">
        <f t="shared" si="138"/>
        <v/>
      </c>
      <c r="AB214" s="94" t="str">
        <f t="shared" si="139"/>
        <v/>
      </c>
      <c r="AC214" s="94" t="str">
        <f t="shared" si="140"/>
        <v/>
      </c>
      <c r="AD214" s="92" t="str">
        <f t="shared" si="141"/>
        <v/>
      </c>
      <c r="AE214" s="92">
        <f t="shared" si="109"/>
        <v>0</v>
      </c>
      <c r="AF214" s="105" t="str">
        <f t="shared" si="110"/>
        <v/>
      </c>
      <c r="AG214" s="92">
        <f t="shared" si="113"/>
        <v>0</v>
      </c>
      <c r="AH214" s="92">
        <f t="shared" si="112"/>
        <v>0</v>
      </c>
    </row>
    <row r="215" spans="1:34" x14ac:dyDescent="0.25">
      <c r="A215" s="92" t="str">
        <f t="shared" si="114"/>
        <v/>
      </c>
      <c r="B215" s="49">
        <v>4979</v>
      </c>
      <c r="C215" s="115" t="s">
        <v>410</v>
      </c>
      <c r="D215" s="94" t="str">
        <f t="shared" si="115"/>
        <v/>
      </c>
      <c r="E215" s="94" t="str">
        <f t="shared" si="116"/>
        <v/>
      </c>
      <c r="F215" s="94" t="str">
        <f t="shared" si="117"/>
        <v/>
      </c>
      <c r="G215" s="94" t="str">
        <f t="shared" si="118"/>
        <v/>
      </c>
      <c r="H215" s="94" t="str">
        <f t="shared" si="119"/>
        <v/>
      </c>
      <c r="I215" s="94" t="str">
        <f t="shared" si="120"/>
        <v/>
      </c>
      <c r="J215" s="94" t="str">
        <f t="shared" si="121"/>
        <v/>
      </c>
      <c r="K215" s="94" t="str">
        <f t="shared" si="122"/>
        <v/>
      </c>
      <c r="L215" s="94" t="str">
        <f t="shared" si="123"/>
        <v/>
      </c>
      <c r="M215" s="94" t="str">
        <f t="shared" si="124"/>
        <v/>
      </c>
      <c r="N215" s="94" t="str">
        <f t="shared" si="125"/>
        <v/>
      </c>
      <c r="O215" s="94" t="str">
        <f t="shared" si="126"/>
        <v/>
      </c>
      <c r="P215" s="94" t="str">
        <f t="shared" si="127"/>
        <v/>
      </c>
      <c r="Q215" s="94" t="str">
        <f t="shared" si="128"/>
        <v/>
      </c>
      <c r="R215" s="94" t="str">
        <f t="shared" si="129"/>
        <v/>
      </c>
      <c r="S215" s="94" t="str">
        <f t="shared" si="130"/>
        <v/>
      </c>
      <c r="T215" s="94" t="str">
        <f t="shared" si="131"/>
        <v/>
      </c>
      <c r="U215" s="94" t="str">
        <f t="shared" si="132"/>
        <v/>
      </c>
      <c r="V215" s="94" t="str">
        <f t="shared" si="133"/>
        <v/>
      </c>
      <c r="W215" s="94" t="str">
        <f t="shared" si="134"/>
        <v/>
      </c>
      <c r="X215" s="94" t="str">
        <f t="shared" si="135"/>
        <v/>
      </c>
      <c r="Y215" s="94" t="str">
        <f t="shared" si="136"/>
        <v/>
      </c>
      <c r="Z215" s="94" t="str">
        <f t="shared" si="137"/>
        <v/>
      </c>
      <c r="AA215" s="94" t="str">
        <f t="shared" si="138"/>
        <v/>
      </c>
      <c r="AB215" s="94" t="str">
        <f t="shared" si="139"/>
        <v/>
      </c>
      <c r="AC215" s="94" t="str">
        <f t="shared" si="140"/>
        <v/>
      </c>
      <c r="AD215" s="92" t="str">
        <f t="shared" si="141"/>
        <v/>
      </c>
      <c r="AE215" s="92">
        <f t="shared" si="109"/>
        <v>0</v>
      </c>
      <c r="AF215" s="105" t="str">
        <f t="shared" si="110"/>
        <v/>
      </c>
      <c r="AG215" s="92">
        <f t="shared" si="113"/>
        <v>0</v>
      </c>
      <c r="AH215" s="92">
        <f t="shared" si="112"/>
        <v>0</v>
      </c>
    </row>
    <row r="216" spans="1:34" x14ac:dyDescent="0.25">
      <c r="A216" s="92" t="str">
        <f t="shared" si="114"/>
        <v/>
      </c>
      <c r="B216" s="49">
        <v>2927</v>
      </c>
      <c r="C216" s="115" t="s">
        <v>411</v>
      </c>
      <c r="D216" s="94" t="str">
        <f t="shared" si="115"/>
        <v/>
      </c>
      <c r="E216" s="94" t="str">
        <f t="shared" si="116"/>
        <v/>
      </c>
      <c r="F216" s="94" t="str">
        <f t="shared" si="117"/>
        <v/>
      </c>
      <c r="G216" s="94" t="str">
        <f t="shared" si="118"/>
        <v/>
      </c>
      <c r="H216" s="94" t="str">
        <f t="shared" si="119"/>
        <v/>
      </c>
      <c r="I216" s="94" t="str">
        <f t="shared" si="120"/>
        <v/>
      </c>
      <c r="J216" s="94" t="str">
        <f t="shared" si="121"/>
        <v/>
      </c>
      <c r="K216" s="94" t="str">
        <f t="shared" si="122"/>
        <v/>
      </c>
      <c r="L216" s="94" t="str">
        <f t="shared" si="123"/>
        <v/>
      </c>
      <c r="M216" s="94" t="str">
        <f t="shared" si="124"/>
        <v/>
      </c>
      <c r="N216" s="94" t="str">
        <f t="shared" si="125"/>
        <v/>
      </c>
      <c r="O216" s="94" t="str">
        <f t="shared" si="126"/>
        <v/>
      </c>
      <c r="P216" s="94" t="str">
        <f t="shared" si="127"/>
        <v/>
      </c>
      <c r="Q216" s="94" t="str">
        <f t="shared" si="128"/>
        <v/>
      </c>
      <c r="R216" s="94" t="str">
        <f t="shared" si="129"/>
        <v/>
      </c>
      <c r="S216" s="94" t="str">
        <f t="shared" si="130"/>
        <v/>
      </c>
      <c r="T216" s="94" t="str">
        <f t="shared" si="131"/>
        <v/>
      </c>
      <c r="U216" s="94" t="str">
        <f t="shared" si="132"/>
        <v/>
      </c>
      <c r="V216" s="94" t="str">
        <f t="shared" si="133"/>
        <v/>
      </c>
      <c r="W216" s="94" t="str">
        <f t="shared" si="134"/>
        <v/>
      </c>
      <c r="X216" s="94" t="str">
        <f t="shared" si="135"/>
        <v/>
      </c>
      <c r="Y216" s="94" t="str">
        <f t="shared" si="136"/>
        <v/>
      </c>
      <c r="Z216" s="94" t="str">
        <f t="shared" si="137"/>
        <v/>
      </c>
      <c r="AA216" s="94" t="str">
        <f t="shared" si="138"/>
        <v/>
      </c>
      <c r="AB216" s="94" t="str">
        <f t="shared" si="139"/>
        <v/>
      </c>
      <c r="AC216" s="94" t="str">
        <f t="shared" si="140"/>
        <v/>
      </c>
      <c r="AD216" s="92" t="str">
        <f t="shared" si="141"/>
        <v/>
      </c>
      <c r="AE216" s="92">
        <f t="shared" si="109"/>
        <v>0</v>
      </c>
      <c r="AF216" s="105" t="str">
        <f t="shared" si="110"/>
        <v/>
      </c>
      <c r="AG216" s="92">
        <f t="shared" si="113"/>
        <v>0</v>
      </c>
      <c r="AH216" s="92">
        <f t="shared" si="112"/>
        <v>0</v>
      </c>
    </row>
    <row r="217" spans="1:34" x14ac:dyDescent="0.25">
      <c r="A217" s="92" t="str">
        <f t="shared" si="114"/>
        <v/>
      </c>
      <c r="B217" s="49">
        <v>5042</v>
      </c>
      <c r="C217" s="115" t="s">
        <v>413</v>
      </c>
      <c r="D217" s="94" t="str">
        <f t="shared" si="115"/>
        <v/>
      </c>
      <c r="E217" s="94" t="str">
        <f t="shared" si="116"/>
        <v/>
      </c>
      <c r="F217" s="94" t="str">
        <f t="shared" si="117"/>
        <v/>
      </c>
      <c r="G217" s="94" t="str">
        <f t="shared" si="118"/>
        <v/>
      </c>
      <c r="H217" s="94" t="str">
        <f t="shared" si="119"/>
        <v/>
      </c>
      <c r="I217" s="94" t="str">
        <f t="shared" si="120"/>
        <v/>
      </c>
      <c r="J217" s="94" t="str">
        <f t="shared" si="121"/>
        <v/>
      </c>
      <c r="K217" s="94" t="str">
        <f t="shared" si="122"/>
        <v/>
      </c>
      <c r="L217" s="94" t="str">
        <f t="shared" si="123"/>
        <v/>
      </c>
      <c r="M217" s="94" t="str">
        <f t="shared" si="124"/>
        <v/>
      </c>
      <c r="N217" s="94" t="str">
        <f t="shared" si="125"/>
        <v/>
      </c>
      <c r="O217" s="94" t="str">
        <f t="shared" si="126"/>
        <v/>
      </c>
      <c r="P217" s="94" t="str">
        <f t="shared" si="127"/>
        <v/>
      </c>
      <c r="Q217" s="94" t="str">
        <f t="shared" si="128"/>
        <v/>
      </c>
      <c r="R217" s="94" t="str">
        <f t="shared" si="129"/>
        <v/>
      </c>
      <c r="S217" s="94" t="str">
        <f t="shared" si="130"/>
        <v/>
      </c>
      <c r="T217" s="94" t="str">
        <f t="shared" si="131"/>
        <v/>
      </c>
      <c r="U217" s="94" t="str">
        <f t="shared" si="132"/>
        <v/>
      </c>
      <c r="V217" s="94" t="str">
        <f t="shared" si="133"/>
        <v/>
      </c>
      <c r="W217" s="94" t="str">
        <f t="shared" si="134"/>
        <v/>
      </c>
      <c r="X217" s="94" t="str">
        <f t="shared" si="135"/>
        <v/>
      </c>
      <c r="Y217" s="94" t="str">
        <f t="shared" si="136"/>
        <v/>
      </c>
      <c r="Z217" s="94" t="str">
        <f t="shared" si="137"/>
        <v/>
      </c>
      <c r="AA217" s="94" t="str">
        <f t="shared" si="138"/>
        <v/>
      </c>
      <c r="AB217" s="94" t="str">
        <f t="shared" si="139"/>
        <v/>
      </c>
      <c r="AC217" s="94" t="str">
        <f t="shared" si="140"/>
        <v/>
      </c>
      <c r="AD217" s="92" t="str">
        <f t="shared" si="141"/>
        <v/>
      </c>
      <c r="AE217" s="92">
        <f t="shared" si="109"/>
        <v>0</v>
      </c>
      <c r="AF217" s="105" t="str">
        <f t="shared" si="110"/>
        <v/>
      </c>
      <c r="AG217" s="92">
        <f t="shared" si="113"/>
        <v>0</v>
      </c>
      <c r="AH217" s="92">
        <f t="shared" si="112"/>
        <v>0</v>
      </c>
    </row>
    <row r="218" spans="1:34" x14ac:dyDescent="0.25">
      <c r="A218" s="92" t="str">
        <f t="shared" si="114"/>
        <v/>
      </c>
      <c r="B218" s="49">
        <v>7888</v>
      </c>
      <c r="C218" s="115" t="s">
        <v>414</v>
      </c>
      <c r="D218" s="94" t="str">
        <f t="shared" si="115"/>
        <v/>
      </c>
      <c r="E218" s="94" t="str">
        <f t="shared" si="116"/>
        <v/>
      </c>
      <c r="F218" s="94" t="str">
        <f t="shared" si="117"/>
        <v/>
      </c>
      <c r="G218" s="94" t="str">
        <f t="shared" si="118"/>
        <v/>
      </c>
      <c r="H218" s="94" t="str">
        <f t="shared" si="119"/>
        <v/>
      </c>
      <c r="I218" s="94" t="str">
        <f t="shared" si="120"/>
        <v/>
      </c>
      <c r="J218" s="94" t="str">
        <f t="shared" si="121"/>
        <v/>
      </c>
      <c r="K218" s="94" t="str">
        <f t="shared" si="122"/>
        <v/>
      </c>
      <c r="L218" s="94" t="str">
        <f t="shared" si="123"/>
        <v/>
      </c>
      <c r="M218" s="94" t="str">
        <f t="shared" si="124"/>
        <v/>
      </c>
      <c r="N218" s="94" t="str">
        <f t="shared" si="125"/>
        <v/>
      </c>
      <c r="O218" s="94" t="str">
        <f t="shared" si="126"/>
        <v/>
      </c>
      <c r="P218" s="94" t="str">
        <f t="shared" si="127"/>
        <v/>
      </c>
      <c r="Q218" s="94" t="str">
        <f t="shared" si="128"/>
        <v/>
      </c>
      <c r="R218" s="94" t="str">
        <f t="shared" si="129"/>
        <v/>
      </c>
      <c r="S218" s="94" t="str">
        <f t="shared" si="130"/>
        <v/>
      </c>
      <c r="T218" s="94" t="str">
        <f t="shared" si="131"/>
        <v/>
      </c>
      <c r="U218" s="94" t="str">
        <f t="shared" si="132"/>
        <v/>
      </c>
      <c r="V218" s="94" t="str">
        <f t="shared" si="133"/>
        <v/>
      </c>
      <c r="W218" s="94" t="str">
        <f t="shared" si="134"/>
        <v/>
      </c>
      <c r="X218" s="94" t="str">
        <f t="shared" si="135"/>
        <v/>
      </c>
      <c r="Y218" s="94" t="str">
        <f t="shared" si="136"/>
        <v/>
      </c>
      <c r="Z218" s="94" t="str">
        <f t="shared" si="137"/>
        <v/>
      </c>
      <c r="AA218" s="94" t="str">
        <f t="shared" si="138"/>
        <v/>
      </c>
      <c r="AB218" s="94" t="str">
        <f t="shared" si="139"/>
        <v/>
      </c>
      <c r="AC218" s="94" t="str">
        <f t="shared" si="140"/>
        <v/>
      </c>
      <c r="AD218" s="92" t="str">
        <f t="shared" si="141"/>
        <v/>
      </c>
      <c r="AE218" s="92">
        <f t="shared" si="109"/>
        <v>0</v>
      </c>
      <c r="AF218" s="105" t="str">
        <f t="shared" si="110"/>
        <v/>
      </c>
      <c r="AG218" s="92">
        <f t="shared" si="113"/>
        <v>0</v>
      </c>
      <c r="AH218" s="92">
        <f t="shared" si="112"/>
        <v>0</v>
      </c>
    </row>
    <row r="219" spans="1:34" x14ac:dyDescent="0.25">
      <c r="A219" s="92" t="str">
        <f t="shared" si="114"/>
        <v/>
      </c>
      <c r="B219" s="49">
        <v>1374</v>
      </c>
      <c r="C219" s="115" t="s">
        <v>418</v>
      </c>
      <c r="D219" s="94" t="str">
        <f t="shared" si="115"/>
        <v/>
      </c>
      <c r="E219" s="94" t="str">
        <f t="shared" si="116"/>
        <v/>
      </c>
      <c r="F219" s="94" t="str">
        <f t="shared" si="117"/>
        <v/>
      </c>
      <c r="G219" s="94" t="str">
        <f t="shared" si="118"/>
        <v/>
      </c>
      <c r="H219" s="94" t="str">
        <f t="shared" si="119"/>
        <v/>
      </c>
      <c r="I219" s="94" t="str">
        <f t="shared" si="120"/>
        <v/>
      </c>
      <c r="J219" s="94" t="str">
        <f t="shared" si="121"/>
        <v/>
      </c>
      <c r="K219" s="94" t="str">
        <f t="shared" si="122"/>
        <v/>
      </c>
      <c r="L219" s="94" t="str">
        <f t="shared" si="123"/>
        <v/>
      </c>
      <c r="M219" s="94" t="str">
        <f t="shared" si="124"/>
        <v/>
      </c>
      <c r="N219" s="94" t="str">
        <f t="shared" si="125"/>
        <v/>
      </c>
      <c r="O219" s="94" t="str">
        <f t="shared" si="126"/>
        <v/>
      </c>
      <c r="P219" s="94" t="str">
        <f t="shared" si="127"/>
        <v/>
      </c>
      <c r="Q219" s="94" t="str">
        <f t="shared" si="128"/>
        <v/>
      </c>
      <c r="R219" s="94" t="str">
        <f t="shared" si="129"/>
        <v/>
      </c>
      <c r="S219" s="94" t="str">
        <f t="shared" si="130"/>
        <v/>
      </c>
      <c r="T219" s="94" t="str">
        <f t="shared" si="131"/>
        <v/>
      </c>
      <c r="U219" s="94" t="str">
        <f t="shared" si="132"/>
        <v/>
      </c>
      <c r="V219" s="94" t="str">
        <f t="shared" si="133"/>
        <v/>
      </c>
      <c r="W219" s="94" t="str">
        <f t="shared" si="134"/>
        <v/>
      </c>
      <c r="X219" s="94" t="str">
        <f t="shared" si="135"/>
        <v/>
      </c>
      <c r="Y219" s="94" t="str">
        <f t="shared" si="136"/>
        <v/>
      </c>
      <c r="Z219" s="94" t="str">
        <f t="shared" si="137"/>
        <v/>
      </c>
      <c r="AA219" s="94" t="str">
        <f t="shared" si="138"/>
        <v/>
      </c>
      <c r="AB219" s="94" t="str">
        <f t="shared" si="139"/>
        <v/>
      </c>
      <c r="AC219" s="94" t="str">
        <f t="shared" si="140"/>
        <v/>
      </c>
      <c r="AD219" s="92" t="str">
        <f t="shared" si="141"/>
        <v/>
      </c>
      <c r="AE219" s="92">
        <f t="shared" si="109"/>
        <v>0</v>
      </c>
      <c r="AF219" s="105" t="str">
        <f t="shared" si="110"/>
        <v/>
      </c>
      <c r="AG219" s="92">
        <f t="shared" si="113"/>
        <v>0</v>
      </c>
      <c r="AH219" s="92">
        <f t="shared" si="112"/>
        <v>0</v>
      </c>
    </row>
    <row r="220" spans="1:34" x14ac:dyDescent="0.25">
      <c r="A220" s="92" t="str">
        <f t="shared" si="114"/>
        <v/>
      </c>
      <c r="B220" s="49">
        <v>8714</v>
      </c>
      <c r="C220" s="115" t="s">
        <v>421</v>
      </c>
      <c r="D220" s="94" t="str">
        <f t="shared" si="115"/>
        <v/>
      </c>
      <c r="E220" s="94" t="str">
        <f t="shared" si="116"/>
        <v/>
      </c>
      <c r="F220" s="107" t="str">
        <f t="shared" si="117"/>
        <v/>
      </c>
      <c r="G220" s="94" t="str">
        <f t="shared" si="118"/>
        <v/>
      </c>
      <c r="H220" s="94" t="str">
        <f t="shared" si="119"/>
        <v/>
      </c>
      <c r="I220" s="94" t="str">
        <f t="shared" si="120"/>
        <v/>
      </c>
      <c r="J220" s="94" t="str">
        <f t="shared" si="121"/>
        <v/>
      </c>
      <c r="K220" s="94" t="str">
        <f t="shared" si="122"/>
        <v/>
      </c>
      <c r="L220" s="94" t="str">
        <f t="shared" si="123"/>
        <v/>
      </c>
      <c r="M220" s="94" t="str">
        <f t="shared" si="124"/>
        <v/>
      </c>
      <c r="N220" s="94" t="str">
        <f t="shared" si="125"/>
        <v/>
      </c>
      <c r="O220" s="94" t="str">
        <f t="shared" si="126"/>
        <v/>
      </c>
      <c r="P220" s="94" t="str">
        <f t="shared" si="127"/>
        <v/>
      </c>
      <c r="Q220" s="94" t="str">
        <f t="shared" si="128"/>
        <v/>
      </c>
      <c r="R220" s="94" t="str">
        <f t="shared" si="129"/>
        <v/>
      </c>
      <c r="S220" s="94" t="str">
        <f t="shared" si="130"/>
        <v/>
      </c>
      <c r="T220" s="94" t="str">
        <f t="shared" si="131"/>
        <v/>
      </c>
      <c r="U220" s="94" t="str">
        <f t="shared" si="132"/>
        <v/>
      </c>
      <c r="V220" s="94" t="str">
        <f t="shared" si="133"/>
        <v/>
      </c>
      <c r="W220" s="94" t="str">
        <f t="shared" si="134"/>
        <v/>
      </c>
      <c r="X220" s="94" t="str">
        <f t="shared" si="135"/>
        <v/>
      </c>
      <c r="Y220" s="94" t="str">
        <f t="shared" si="136"/>
        <v/>
      </c>
      <c r="Z220" s="94" t="str">
        <f t="shared" si="137"/>
        <v/>
      </c>
      <c r="AA220" s="94" t="str">
        <f t="shared" si="138"/>
        <v/>
      </c>
      <c r="AB220" s="94" t="str">
        <f t="shared" si="139"/>
        <v/>
      </c>
      <c r="AC220" s="94" t="str">
        <f t="shared" si="140"/>
        <v/>
      </c>
      <c r="AD220" s="92" t="str">
        <f t="shared" si="141"/>
        <v/>
      </c>
      <c r="AE220" s="92">
        <f t="shared" si="109"/>
        <v>0</v>
      </c>
      <c r="AF220" s="105" t="str">
        <f t="shared" si="110"/>
        <v/>
      </c>
      <c r="AG220" s="92">
        <f t="shared" si="113"/>
        <v>0</v>
      </c>
      <c r="AH220" s="92">
        <f t="shared" si="112"/>
        <v>0</v>
      </c>
    </row>
    <row r="221" spans="1:34" x14ac:dyDescent="0.25">
      <c r="A221" s="92" t="str">
        <f t="shared" si="114"/>
        <v/>
      </c>
      <c r="B221" s="49">
        <v>747</v>
      </c>
      <c r="C221" s="115" t="s">
        <v>422</v>
      </c>
      <c r="D221" s="94" t="str">
        <f t="shared" si="115"/>
        <v/>
      </c>
      <c r="E221" s="94" t="str">
        <f t="shared" si="116"/>
        <v/>
      </c>
      <c r="F221" s="94" t="str">
        <f t="shared" si="117"/>
        <v/>
      </c>
      <c r="G221" s="94" t="str">
        <f t="shared" si="118"/>
        <v/>
      </c>
      <c r="H221" s="94" t="str">
        <f t="shared" si="119"/>
        <v/>
      </c>
      <c r="I221" s="94" t="str">
        <f t="shared" si="120"/>
        <v/>
      </c>
      <c r="J221" s="94" t="str">
        <f t="shared" si="121"/>
        <v/>
      </c>
      <c r="K221" s="94" t="str">
        <f t="shared" si="122"/>
        <v/>
      </c>
      <c r="L221" s="94" t="str">
        <f t="shared" si="123"/>
        <v/>
      </c>
      <c r="M221" s="94" t="str">
        <f t="shared" si="124"/>
        <v/>
      </c>
      <c r="N221" s="94" t="str">
        <f t="shared" si="125"/>
        <v/>
      </c>
      <c r="O221" s="94" t="str">
        <f t="shared" si="126"/>
        <v/>
      </c>
      <c r="P221" s="94" t="str">
        <f t="shared" si="127"/>
        <v/>
      </c>
      <c r="Q221" s="94" t="str">
        <f t="shared" si="128"/>
        <v/>
      </c>
      <c r="R221" s="94" t="str">
        <f t="shared" si="129"/>
        <v/>
      </c>
      <c r="S221" s="94" t="str">
        <f t="shared" si="130"/>
        <v/>
      </c>
      <c r="T221" s="94" t="str">
        <f t="shared" si="131"/>
        <v/>
      </c>
      <c r="U221" s="94" t="str">
        <f t="shared" si="132"/>
        <v/>
      </c>
      <c r="V221" s="94" t="str">
        <f t="shared" si="133"/>
        <v/>
      </c>
      <c r="W221" s="94" t="str">
        <f t="shared" si="134"/>
        <v/>
      </c>
      <c r="X221" s="94" t="str">
        <f t="shared" si="135"/>
        <v/>
      </c>
      <c r="Y221" s="94" t="str">
        <f t="shared" si="136"/>
        <v/>
      </c>
      <c r="Z221" s="94" t="str">
        <f t="shared" si="137"/>
        <v/>
      </c>
      <c r="AA221" s="94" t="str">
        <f t="shared" si="138"/>
        <v/>
      </c>
      <c r="AB221" s="94" t="str">
        <f t="shared" si="139"/>
        <v/>
      </c>
      <c r="AC221" s="94" t="str">
        <f t="shared" si="140"/>
        <v/>
      </c>
      <c r="AD221" s="92" t="str">
        <f t="shared" si="141"/>
        <v/>
      </c>
      <c r="AE221" s="92">
        <f t="shared" ref="AE221:AE284" si="142">IF(B221&lt;&gt;"",COUNT(D221:AC221),"")</f>
        <v>0</v>
      </c>
      <c r="AF221" s="105" t="str">
        <f t="shared" ref="AF221:AF284" si="143">IF(AD221&lt;&gt;"",AD221*100/(2*AE221),"")</f>
        <v/>
      </c>
      <c r="AG221" s="92">
        <f t="shared" si="113"/>
        <v>0</v>
      </c>
      <c r="AH221" s="92">
        <f t="shared" ref="AH221:AH284" si="144">IF(B221&lt;&gt;"",COUNTIF(D221:AC221,"=1"),"")</f>
        <v>0</v>
      </c>
    </row>
    <row r="222" spans="1:34" x14ac:dyDescent="0.25">
      <c r="A222" s="92" t="str">
        <f t="shared" si="114"/>
        <v/>
      </c>
      <c r="B222" s="49">
        <v>5741</v>
      </c>
      <c r="C222" s="115" t="s">
        <v>423</v>
      </c>
      <c r="D222" s="94" t="str">
        <f t="shared" si="115"/>
        <v/>
      </c>
      <c r="E222" s="94" t="str">
        <f t="shared" si="116"/>
        <v/>
      </c>
      <c r="F222" s="94" t="str">
        <f t="shared" si="117"/>
        <v/>
      </c>
      <c r="G222" s="94" t="str">
        <f t="shared" si="118"/>
        <v/>
      </c>
      <c r="H222" s="94" t="str">
        <f t="shared" si="119"/>
        <v/>
      </c>
      <c r="I222" s="94" t="str">
        <f t="shared" si="120"/>
        <v/>
      </c>
      <c r="J222" s="94" t="str">
        <f t="shared" si="121"/>
        <v/>
      </c>
      <c r="K222" s="94" t="str">
        <f t="shared" si="122"/>
        <v/>
      </c>
      <c r="L222" s="94" t="str">
        <f t="shared" si="123"/>
        <v/>
      </c>
      <c r="M222" s="94" t="str">
        <f t="shared" si="124"/>
        <v/>
      </c>
      <c r="N222" s="94" t="str">
        <f t="shared" si="125"/>
        <v/>
      </c>
      <c r="O222" s="94" t="str">
        <f t="shared" si="126"/>
        <v/>
      </c>
      <c r="P222" s="94" t="str">
        <f t="shared" si="127"/>
        <v/>
      </c>
      <c r="Q222" s="94" t="str">
        <f t="shared" si="128"/>
        <v/>
      </c>
      <c r="R222" s="94" t="str">
        <f t="shared" si="129"/>
        <v/>
      </c>
      <c r="S222" s="94" t="str">
        <f t="shared" si="130"/>
        <v/>
      </c>
      <c r="T222" s="94" t="str">
        <f t="shared" si="131"/>
        <v/>
      </c>
      <c r="U222" s="94" t="str">
        <f t="shared" si="132"/>
        <v/>
      </c>
      <c r="V222" s="94" t="str">
        <f t="shared" si="133"/>
        <v/>
      </c>
      <c r="W222" s="94" t="str">
        <f t="shared" si="134"/>
        <v/>
      </c>
      <c r="X222" s="94" t="str">
        <f t="shared" si="135"/>
        <v/>
      </c>
      <c r="Y222" s="94" t="str">
        <f t="shared" si="136"/>
        <v/>
      </c>
      <c r="Z222" s="94" t="str">
        <f t="shared" si="137"/>
        <v/>
      </c>
      <c r="AA222" s="94" t="str">
        <f t="shared" si="138"/>
        <v/>
      </c>
      <c r="AB222" s="94" t="str">
        <f t="shared" si="139"/>
        <v/>
      </c>
      <c r="AC222" s="94" t="str">
        <f t="shared" si="140"/>
        <v/>
      </c>
      <c r="AD222" s="92" t="str">
        <f t="shared" si="141"/>
        <v/>
      </c>
      <c r="AE222" s="92">
        <f t="shared" si="142"/>
        <v>0</v>
      </c>
      <c r="AF222" s="105" t="str">
        <f t="shared" si="143"/>
        <v/>
      </c>
      <c r="AG222" s="92">
        <f t="shared" si="113"/>
        <v>0</v>
      </c>
      <c r="AH222" s="92">
        <f t="shared" si="144"/>
        <v>0</v>
      </c>
    </row>
    <row r="223" spans="1:34" x14ac:dyDescent="0.25">
      <c r="A223" s="92" t="str">
        <f t="shared" si="114"/>
        <v/>
      </c>
      <c r="B223" s="49">
        <v>3727</v>
      </c>
      <c r="C223" s="115" t="s">
        <v>424</v>
      </c>
      <c r="D223" s="94" t="str">
        <f t="shared" si="115"/>
        <v/>
      </c>
      <c r="E223" s="94" t="str">
        <f t="shared" si="116"/>
        <v/>
      </c>
      <c r="F223" s="94" t="str">
        <f t="shared" si="117"/>
        <v/>
      </c>
      <c r="G223" s="94" t="str">
        <f t="shared" si="118"/>
        <v/>
      </c>
      <c r="H223" s="94" t="str">
        <f t="shared" si="119"/>
        <v/>
      </c>
      <c r="I223" s="94" t="str">
        <f t="shared" si="120"/>
        <v/>
      </c>
      <c r="J223" s="94" t="str">
        <f t="shared" si="121"/>
        <v/>
      </c>
      <c r="K223" s="94" t="str">
        <f t="shared" si="122"/>
        <v/>
      </c>
      <c r="L223" s="94" t="str">
        <f t="shared" si="123"/>
        <v/>
      </c>
      <c r="M223" s="94" t="str">
        <f t="shared" si="124"/>
        <v/>
      </c>
      <c r="N223" s="94" t="str">
        <f t="shared" si="125"/>
        <v/>
      </c>
      <c r="O223" s="94" t="str">
        <f t="shared" si="126"/>
        <v/>
      </c>
      <c r="P223" s="94" t="str">
        <f t="shared" si="127"/>
        <v/>
      </c>
      <c r="Q223" s="94" t="str">
        <f t="shared" si="128"/>
        <v/>
      </c>
      <c r="R223" s="94" t="str">
        <f t="shared" si="129"/>
        <v/>
      </c>
      <c r="S223" s="94" t="str">
        <f t="shared" si="130"/>
        <v/>
      </c>
      <c r="T223" s="94" t="str">
        <f t="shared" si="131"/>
        <v/>
      </c>
      <c r="U223" s="94" t="str">
        <f t="shared" si="132"/>
        <v/>
      </c>
      <c r="V223" s="94" t="str">
        <f t="shared" si="133"/>
        <v/>
      </c>
      <c r="W223" s="94" t="str">
        <f t="shared" si="134"/>
        <v/>
      </c>
      <c r="X223" s="94" t="str">
        <f t="shared" si="135"/>
        <v/>
      </c>
      <c r="Y223" s="94" t="str">
        <f t="shared" si="136"/>
        <v/>
      </c>
      <c r="Z223" s="94" t="str">
        <f t="shared" si="137"/>
        <v/>
      </c>
      <c r="AA223" s="94" t="str">
        <f t="shared" si="138"/>
        <v/>
      </c>
      <c r="AB223" s="94" t="str">
        <f t="shared" si="139"/>
        <v/>
      </c>
      <c r="AC223" s="94" t="str">
        <f t="shared" si="140"/>
        <v/>
      </c>
      <c r="AD223" s="92" t="str">
        <f t="shared" si="141"/>
        <v/>
      </c>
      <c r="AE223" s="92">
        <f t="shared" si="142"/>
        <v>0</v>
      </c>
      <c r="AF223" s="105" t="str">
        <f t="shared" si="143"/>
        <v/>
      </c>
      <c r="AG223" s="92">
        <f t="shared" si="113"/>
        <v>0</v>
      </c>
      <c r="AH223" s="92">
        <f t="shared" si="144"/>
        <v>0</v>
      </c>
    </row>
    <row r="224" spans="1:34" x14ac:dyDescent="0.25">
      <c r="A224" s="92" t="str">
        <f t="shared" si="114"/>
        <v/>
      </c>
      <c r="B224" s="49">
        <v>1216</v>
      </c>
      <c r="C224" s="115" t="s">
        <v>425</v>
      </c>
      <c r="D224" s="94" t="str">
        <f t="shared" si="115"/>
        <v/>
      </c>
      <c r="E224" s="94" t="str">
        <f t="shared" si="116"/>
        <v/>
      </c>
      <c r="F224" s="94" t="str">
        <f t="shared" si="117"/>
        <v/>
      </c>
      <c r="G224" s="94" t="str">
        <f t="shared" si="118"/>
        <v/>
      </c>
      <c r="H224" s="94" t="str">
        <f t="shared" si="119"/>
        <v/>
      </c>
      <c r="I224" s="94" t="str">
        <f t="shared" si="120"/>
        <v/>
      </c>
      <c r="J224" s="94" t="str">
        <f t="shared" si="121"/>
        <v/>
      </c>
      <c r="K224" s="94" t="str">
        <f t="shared" si="122"/>
        <v/>
      </c>
      <c r="L224" s="94" t="str">
        <f t="shared" si="123"/>
        <v/>
      </c>
      <c r="M224" s="94" t="str">
        <f t="shared" si="124"/>
        <v/>
      </c>
      <c r="N224" s="94" t="str">
        <f t="shared" si="125"/>
        <v/>
      </c>
      <c r="O224" s="94" t="str">
        <f t="shared" si="126"/>
        <v/>
      </c>
      <c r="P224" s="94" t="str">
        <f t="shared" si="127"/>
        <v/>
      </c>
      <c r="Q224" s="94" t="str">
        <f t="shared" si="128"/>
        <v/>
      </c>
      <c r="R224" s="94" t="str">
        <f t="shared" si="129"/>
        <v/>
      </c>
      <c r="S224" s="94" t="str">
        <f t="shared" si="130"/>
        <v/>
      </c>
      <c r="T224" s="94" t="str">
        <f t="shared" si="131"/>
        <v/>
      </c>
      <c r="U224" s="94" t="str">
        <f t="shared" si="132"/>
        <v/>
      </c>
      <c r="V224" s="94" t="str">
        <f t="shared" si="133"/>
        <v/>
      </c>
      <c r="W224" s="94" t="str">
        <f t="shared" si="134"/>
        <v/>
      </c>
      <c r="X224" s="94" t="str">
        <f t="shared" si="135"/>
        <v/>
      </c>
      <c r="Y224" s="94" t="str">
        <f t="shared" si="136"/>
        <v/>
      </c>
      <c r="Z224" s="94" t="str">
        <f t="shared" si="137"/>
        <v/>
      </c>
      <c r="AA224" s="94" t="str">
        <f t="shared" si="138"/>
        <v/>
      </c>
      <c r="AB224" s="94" t="str">
        <f t="shared" si="139"/>
        <v/>
      </c>
      <c r="AC224" s="94" t="str">
        <f t="shared" si="140"/>
        <v/>
      </c>
      <c r="AD224" s="92" t="str">
        <f t="shared" si="141"/>
        <v/>
      </c>
      <c r="AE224" s="92">
        <f t="shared" si="142"/>
        <v>0</v>
      </c>
      <c r="AF224" s="105" t="str">
        <f t="shared" si="143"/>
        <v/>
      </c>
      <c r="AG224" s="92">
        <f t="shared" si="113"/>
        <v>0</v>
      </c>
      <c r="AH224" s="92">
        <f t="shared" si="144"/>
        <v>0</v>
      </c>
    </row>
    <row r="225" spans="1:34" x14ac:dyDescent="0.25">
      <c r="A225" s="92" t="str">
        <f t="shared" si="114"/>
        <v/>
      </c>
      <c r="B225" s="49">
        <v>2199</v>
      </c>
      <c r="C225" s="115" t="s">
        <v>426</v>
      </c>
      <c r="D225" s="94" t="str">
        <f t="shared" si="115"/>
        <v/>
      </c>
      <c r="E225" s="94" t="str">
        <f t="shared" si="116"/>
        <v/>
      </c>
      <c r="F225" s="94" t="str">
        <f t="shared" si="117"/>
        <v/>
      </c>
      <c r="G225" s="94" t="str">
        <f t="shared" si="118"/>
        <v/>
      </c>
      <c r="H225" s="94" t="str">
        <f t="shared" si="119"/>
        <v/>
      </c>
      <c r="I225" s="94" t="str">
        <f t="shared" si="120"/>
        <v/>
      </c>
      <c r="J225" s="94" t="str">
        <f t="shared" si="121"/>
        <v/>
      </c>
      <c r="K225" s="94" t="str">
        <f t="shared" si="122"/>
        <v/>
      </c>
      <c r="L225" s="94" t="str">
        <f t="shared" si="123"/>
        <v/>
      </c>
      <c r="M225" s="94" t="str">
        <f t="shared" si="124"/>
        <v/>
      </c>
      <c r="N225" s="94" t="str">
        <f t="shared" si="125"/>
        <v/>
      </c>
      <c r="O225" s="94" t="str">
        <f t="shared" si="126"/>
        <v/>
      </c>
      <c r="P225" s="94" t="str">
        <f t="shared" si="127"/>
        <v/>
      </c>
      <c r="Q225" s="94" t="str">
        <f t="shared" si="128"/>
        <v/>
      </c>
      <c r="R225" s="94" t="str">
        <f t="shared" si="129"/>
        <v/>
      </c>
      <c r="S225" s="94" t="str">
        <f t="shared" si="130"/>
        <v/>
      </c>
      <c r="T225" s="94" t="str">
        <f t="shared" si="131"/>
        <v/>
      </c>
      <c r="U225" s="94" t="str">
        <f t="shared" si="132"/>
        <v/>
      </c>
      <c r="V225" s="94" t="str">
        <f t="shared" si="133"/>
        <v/>
      </c>
      <c r="W225" s="94" t="str">
        <f t="shared" si="134"/>
        <v/>
      </c>
      <c r="X225" s="94" t="str">
        <f t="shared" si="135"/>
        <v/>
      </c>
      <c r="Y225" s="94" t="str">
        <f t="shared" si="136"/>
        <v/>
      </c>
      <c r="Z225" s="94" t="str">
        <f t="shared" si="137"/>
        <v/>
      </c>
      <c r="AA225" s="94" t="str">
        <f t="shared" si="138"/>
        <v/>
      </c>
      <c r="AB225" s="94" t="str">
        <f t="shared" si="139"/>
        <v/>
      </c>
      <c r="AC225" s="94" t="str">
        <f t="shared" si="140"/>
        <v/>
      </c>
      <c r="AD225" s="92" t="str">
        <f t="shared" si="141"/>
        <v/>
      </c>
      <c r="AE225" s="92">
        <f t="shared" si="142"/>
        <v>0</v>
      </c>
      <c r="AF225" s="105" t="str">
        <f t="shared" si="143"/>
        <v/>
      </c>
      <c r="AG225" s="92">
        <f t="shared" si="113"/>
        <v>0</v>
      </c>
      <c r="AH225" s="92">
        <f t="shared" si="144"/>
        <v>0</v>
      </c>
    </row>
    <row r="226" spans="1:34" x14ac:dyDescent="0.25">
      <c r="A226" s="92" t="str">
        <f t="shared" si="114"/>
        <v/>
      </c>
      <c r="B226" s="49">
        <v>1769</v>
      </c>
      <c r="C226" s="115" t="s">
        <v>782</v>
      </c>
      <c r="D226" s="94" t="str">
        <f t="shared" si="115"/>
        <v/>
      </c>
      <c r="E226" s="94" t="str">
        <f t="shared" si="116"/>
        <v/>
      </c>
      <c r="F226" s="94" t="str">
        <f t="shared" si="117"/>
        <v/>
      </c>
      <c r="G226" s="94" t="str">
        <f t="shared" si="118"/>
        <v/>
      </c>
      <c r="H226" s="94" t="str">
        <f t="shared" si="119"/>
        <v/>
      </c>
      <c r="I226" s="94" t="str">
        <f t="shared" si="120"/>
        <v/>
      </c>
      <c r="J226" s="94" t="str">
        <f t="shared" si="121"/>
        <v/>
      </c>
      <c r="K226" s="94" t="str">
        <f t="shared" si="122"/>
        <v/>
      </c>
      <c r="L226" s="94" t="str">
        <f t="shared" si="123"/>
        <v/>
      </c>
      <c r="M226" s="94" t="str">
        <f t="shared" si="124"/>
        <v/>
      </c>
      <c r="N226" s="94" t="str">
        <f t="shared" si="125"/>
        <v/>
      </c>
      <c r="O226" s="94" t="str">
        <f t="shared" si="126"/>
        <v/>
      </c>
      <c r="P226" s="94" t="str">
        <f t="shared" si="127"/>
        <v/>
      </c>
      <c r="Q226" s="94" t="str">
        <f t="shared" si="128"/>
        <v/>
      </c>
      <c r="R226" s="94" t="str">
        <f t="shared" si="129"/>
        <v/>
      </c>
      <c r="S226" s="94" t="str">
        <f t="shared" si="130"/>
        <v/>
      </c>
      <c r="T226" s="94" t="str">
        <f t="shared" si="131"/>
        <v/>
      </c>
      <c r="U226" s="94" t="str">
        <f t="shared" si="132"/>
        <v/>
      </c>
      <c r="V226" s="94" t="str">
        <f t="shared" si="133"/>
        <v/>
      </c>
      <c r="W226" s="94" t="str">
        <f t="shared" si="134"/>
        <v/>
      </c>
      <c r="X226" s="94" t="str">
        <f t="shared" si="135"/>
        <v/>
      </c>
      <c r="Y226" s="94" t="str">
        <f t="shared" si="136"/>
        <v/>
      </c>
      <c r="Z226" s="94" t="str">
        <f t="shared" si="137"/>
        <v/>
      </c>
      <c r="AA226" s="94" t="str">
        <f t="shared" si="138"/>
        <v/>
      </c>
      <c r="AB226" s="94" t="str">
        <f t="shared" si="139"/>
        <v/>
      </c>
      <c r="AC226" s="94" t="str">
        <f t="shared" si="140"/>
        <v/>
      </c>
      <c r="AD226" s="92" t="str">
        <f t="shared" si="141"/>
        <v/>
      </c>
      <c r="AE226" s="92">
        <f t="shared" si="142"/>
        <v>0</v>
      </c>
      <c r="AF226" s="105" t="str">
        <f t="shared" si="143"/>
        <v/>
      </c>
      <c r="AG226" s="92">
        <f t="shared" si="113"/>
        <v>0</v>
      </c>
      <c r="AH226" s="92">
        <f t="shared" si="144"/>
        <v>0</v>
      </c>
    </row>
    <row r="227" spans="1:34" x14ac:dyDescent="0.25">
      <c r="A227" s="92" t="str">
        <f t="shared" si="114"/>
        <v/>
      </c>
      <c r="B227" s="49">
        <v>4739</v>
      </c>
      <c r="C227" s="115" t="s">
        <v>429</v>
      </c>
      <c r="D227" s="94" t="str">
        <f t="shared" si="115"/>
        <v/>
      </c>
      <c r="E227" s="94" t="str">
        <f t="shared" si="116"/>
        <v/>
      </c>
      <c r="F227" s="107" t="str">
        <f t="shared" si="117"/>
        <v/>
      </c>
      <c r="G227" s="94" t="str">
        <f t="shared" si="118"/>
        <v/>
      </c>
      <c r="H227" s="94" t="str">
        <f t="shared" si="119"/>
        <v/>
      </c>
      <c r="I227" s="94" t="str">
        <f t="shared" si="120"/>
        <v/>
      </c>
      <c r="J227" s="94" t="str">
        <f t="shared" si="121"/>
        <v/>
      </c>
      <c r="K227" s="94" t="str">
        <f t="shared" si="122"/>
        <v/>
      </c>
      <c r="L227" s="94" t="str">
        <f t="shared" si="123"/>
        <v/>
      </c>
      <c r="M227" s="94" t="str">
        <f t="shared" si="124"/>
        <v/>
      </c>
      <c r="N227" s="94" t="str">
        <f t="shared" si="125"/>
        <v/>
      </c>
      <c r="O227" s="94" t="str">
        <f t="shared" si="126"/>
        <v/>
      </c>
      <c r="P227" s="94" t="str">
        <f t="shared" si="127"/>
        <v/>
      </c>
      <c r="Q227" s="94" t="str">
        <f t="shared" si="128"/>
        <v/>
      </c>
      <c r="R227" s="94" t="str">
        <f t="shared" si="129"/>
        <v/>
      </c>
      <c r="S227" s="94" t="str">
        <f t="shared" si="130"/>
        <v/>
      </c>
      <c r="T227" s="94" t="str">
        <f t="shared" si="131"/>
        <v/>
      </c>
      <c r="U227" s="94" t="str">
        <f t="shared" si="132"/>
        <v/>
      </c>
      <c r="V227" s="94" t="str">
        <f t="shared" si="133"/>
        <v/>
      </c>
      <c r="W227" s="94" t="str">
        <f t="shared" si="134"/>
        <v/>
      </c>
      <c r="X227" s="94" t="str">
        <f t="shared" si="135"/>
        <v/>
      </c>
      <c r="Y227" s="94" t="str">
        <f t="shared" si="136"/>
        <v/>
      </c>
      <c r="Z227" s="94" t="str">
        <f t="shared" si="137"/>
        <v/>
      </c>
      <c r="AA227" s="94" t="str">
        <f t="shared" si="138"/>
        <v/>
      </c>
      <c r="AB227" s="94" t="str">
        <f t="shared" si="139"/>
        <v/>
      </c>
      <c r="AC227" s="94" t="str">
        <f t="shared" si="140"/>
        <v/>
      </c>
      <c r="AD227" s="92" t="str">
        <f t="shared" si="141"/>
        <v/>
      </c>
      <c r="AE227" s="92">
        <f t="shared" si="142"/>
        <v>0</v>
      </c>
      <c r="AF227" s="105" t="str">
        <f t="shared" si="143"/>
        <v/>
      </c>
      <c r="AG227" s="92">
        <f t="shared" si="113"/>
        <v>0</v>
      </c>
      <c r="AH227" s="92">
        <f t="shared" si="144"/>
        <v>0</v>
      </c>
    </row>
    <row r="228" spans="1:34" x14ac:dyDescent="0.25">
      <c r="A228" s="92" t="str">
        <f t="shared" si="114"/>
        <v/>
      </c>
      <c r="B228" s="49">
        <v>3305</v>
      </c>
      <c r="C228" s="115" t="s">
        <v>768</v>
      </c>
      <c r="D228" s="94" t="str">
        <f t="shared" si="115"/>
        <v/>
      </c>
      <c r="E228" s="94" t="str">
        <f t="shared" si="116"/>
        <v/>
      </c>
      <c r="F228" s="94" t="str">
        <f t="shared" si="117"/>
        <v/>
      </c>
      <c r="G228" s="94" t="str">
        <f t="shared" si="118"/>
        <v/>
      </c>
      <c r="H228" s="94" t="str">
        <f t="shared" si="119"/>
        <v/>
      </c>
      <c r="I228" s="94" t="str">
        <f t="shared" si="120"/>
        <v/>
      </c>
      <c r="J228" s="94" t="str">
        <f t="shared" si="121"/>
        <v/>
      </c>
      <c r="K228" s="94" t="str">
        <f t="shared" si="122"/>
        <v/>
      </c>
      <c r="L228" s="94" t="str">
        <f t="shared" si="123"/>
        <v/>
      </c>
      <c r="M228" s="94" t="str">
        <f t="shared" si="124"/>
        <v/>
      </c>
      <c r="N228" s="94" t="str">
        <f t="shared" si="125"/>
        <v/>
      </c>
      <c r="O228" s="94" t="str">
        <f t="shared" si="126"/>
        <v/>
      </c>
      <c r="P228" s="94" t="str">
        <f t="shared" si="127"/>
        <v/>
      </c>
      <c r="Q228" s="94" t="str">
        <f t="shared" si="128"/>
        <v/>
      </c>
      <c r="R228" s="94" t="str">
        <f t="shared" si="129"/>
        <v/>
      </c>
      <c r="S228" s="94" t="str">
        <f t="shared" si="130"/>
        <v/>
      </c>
      <c r="T228" s="94" t="str">
        <f t="shared" si="131"/>
        <v/>
      </c>
      <c r="U228" s="94" t="str">
        <f t="shared" si="132"/>
        <v/>
      </c>
      <c r="V228" s="94" t="str">
        <f t="shared" si="133"/>
        <v/>
      </c>
      <c r="W228" s="94" t="str">
        <f t="shared" si="134"/>
        <v/>
      </c>
      <c r="X228" s="94" t="str">
        <f t="shared" si="135"/>
        <v/>
      </c>
      <c r="Y228" s="94" t="str">
        <f t="shared" si="136"/>
        <v/>
      </c>
      <c r="Z228" s="94" t="str">
        <f t="shared" si="137"/>
        <v/>
      </c>
      <c r="AA228" s="94" t="str">
        <f t="shared" si="138"/>
        <v/>
      </c>
      <c r="AB228" s="94" t="str">
        <f t="shared" si="139"/>
        <v/>
      </c>
      <c r="AC228" s="94" t="str">
        <f t="shared" si="140"/>
        <v/>
      </c>
      <c r="AD228" s="92" t="str">
        <f t="shared" si="141"/>
        <v/>
      </c>
      <c r="AE228" s="92">
        <f t="shared" si="142"/>
        <v>0</v>
      </c>
      <c r="AF228" s="105" t="str">
        <f t="shared" si="143"/>
        <v/>
      </c>
      <c r="AG228" s="92">
        <f t="shared" si="113"/>
        <v>0</v>
      </c>
      <c r="AH228" s="92">
        <f t="shared" si="144"/>
        <v>0</v>
      </c>
    </row>
    <row r="229" spans="1:34" x14ac:dyDescent="0.25">
      <c r="A229" s="92" t="str">
        <f t="shared" si="114"/>
        <v/>
      </c>
      <c r="B229" s="49">
        <v>8670</v>
      </c>
      <c r="C229" s="115" t="s">
        <v>430</v>
      </c>
      <c r="D229" s="94" t="str">
        <f t="shared" si="115"/>
        <v/>
      </c>
      <c r="E229" s="94" t="str">
        <f t="shared" si="116"/>
        <v/>
      </c>
      <c r="F229" s="94" t="str">
        <f t="shared" si="117"/>
        <v/>
      </c>
      <c r="G229" s="94" t="str">
        <f t="shared" si="118"/>
        <v/>
      </c>
      <c r="H229" s="94" t="str">
        <f t="shared" si="119"/>
        <v/>
      </c>
      <c r="I229" s="94" t="str">
        <f t="shared" si="120"/>
        <v/>
      </c>
      <c r="J229" s="94" t="str">
        <f t="shared" si="121"/>
        <v/>
      </c>
      <c r="K229" s="94" t="str">
        <f t="shared" si="122"/>
        <v/>
      </c>
      <c r="L229" s="94" t="str">
        <f t="shared" si="123"/>
        <v/>
      </c>
      <c r="M229" s="94" t="str">
        <f t="shared" si="124"/>
        <v/>
      </c>
      <c r="N229" s="94" t="str">
        <f t="shared" si="125"/>
        <v/>
      </c>
      <c r="O229" s="94" t="str">
        <f t="shared" si="126"/>
        <v/>
      </c>
      <c r="P229" s="94" t="str">
        <f t="shared" si="127"/>
        <v/>
      </c>
      <c r="Q229" s="94" t="str">
        <f t="shared" si="128"/>
        <v/>
      </c>
      <c r="R229" s="94" t="str">
        <f t="shared" si="129"/>
        <v/>
      </c>
      <c r="S229" s="94" t="str">
        <f t="shared" si="130"/>
        <v/>
      </c>
      <c r="T229" s="94" t="str">
        <f t="shared" si="131"/>
        <v/>
      </c>
      <c r="U229" s="94" t="str">
        <f t="shared" si="132"/>
        <v/>
      </c>
      <c r="V229" s="94" t="str">
        <f t="shared" si="133"/>
        <v/>
      </c>
      <c r="W229" s="94" t="str">
        <f t="shared" si="134"/>
        <v/>
      </c>
      <c r="X229" s="94" t="str">
        <f t="shared" si="135"/>
        <v/>
      </c>
      <c r="Y229" s="94" t="str">
        <f t="shared" si="136"/>
        <v/>
      </c>
      <c r="Z229" s="94" t="str">
        <f t="shared" si="137"/>
        <v/>
      </c>
      <c r="AA229" s="94" t="str">
        <f t="shared" si="138"/>
        <v/>
      </c>
      <c r="AB229" s="94" t="str">
        <f t="shared" si="139"/>
        <v/>
      </c>
      <c r="AC229" s="94" t="str">
        <f t="shared" si="140"/>
        <v/>
      </c>
      <c r="AD229" s="92" t="str">
        <f t="shared" si="141"/>
        <v/>
      </c>
      <c r="AE229" s="92">
        <f t="shared" si="142"/>
        <v>0</v>
      </c>
      <c r="AF229" s="105" t="str">
        <f t="shared" si="143"/>
        <v/>
      </c>
      <c r="AG229" s="92">
        <f t="shared" si="113"/>
        <v>0</v>
      </c>
      <c r="AH229" s="92">
        <f t="shared" si="144"/>
        <v>0</v>
      </c>
    </row>
    <row r="230" spans="1:34" x14ac:dyDescent="0.25">
      <c r="A230" s="92" t="str">
        <f t="shared" si="114"/>
        <v/>
      </c>
      <c r="B230" s="49">
        <v>1663</v>
      </c>
      <c r="C230" s="115" t="s">
        <v>432</v>
      </c>
      <c r="D230" s="94" t="str">
        <f t="shared" si="115"/>
        <v/>
      </c>
      <c r="E230" s="94" t="str">
        <f t="shared" si="116"/>
        <v/>
      </c>
      <c r="F230" s="94" t="str">
        <f t="shared" si="117"/>
        <v/>
      </c>
      <c r="G230" s="94" t="str">
        <f t="shared" si="118"/>
        <v/>
      </c>
      <c r="H230" s="94" t="str">
        <f t="shared" si="119"/>
        <v/>
      </c>
      <c r="I230" s="94" t="str">
        <f t="shared" si="120"/>
        <v/>
      </c>
      <c r="J230" s="94" t="str">
        <f t="shared" si="121"/>
        <v/>
      </c>
      <c r="K230" s="94" t="str">
        <f t="shared" si="122"/>
        <v/>
      </c>
      <c r="L230" s="94" t="str">
        <f t="shared" si="123"/>
        <v/>
      </c>
      <c r="M230" s="94" t="str">
        <f t="shared" si="124"/>
        <v/>
      </c>
      <c r="N230" s="94" t="str">
        <f t="shared" si="125"/>
        <v/>
      </c>
      <c r="O230" s="94" t="str">
        <f t="shared" si="126"/>
        <v/>
      </c>
      <c r="P230" s="94" t="str">
        <f t="shared" si="127"/>
        <v/>
      </c>
      <c r="Q230" s="94" t="str">
        <f t="shared" si="128"/>
        <v/>
      </c>
      <c r="R230" s="94" t="str">
        <f t="shared" si="129"/>
        <v/>
      </c>
      <c r="S230" s="94" t="str">
        <f t="shared" si="130"/>
        <v/>
      </c>
      <c r="T230" s="94" t="str">
        <f t="shared" si="131"/>
        <v/>
      </c>
      <c r="U230" s="94" t="str">
        <f t="shared" si="132"/>
        <v/>
      </c>
      <c r="V230" s="94" t="str">
        <f t="shared" si="133"/>
        <v/>
      </c>
      <c r="W230" s="94" t="str">
        <f t="shared" si="134"/>
        <v/>
      </c>
      <c r="X230" s="94" t="str">
        <f t="shared" si="135"/>
        <v/>
      </c>
      <c r="Y230" s="94" t="str">
        <f t="shared" si="136"/>
        <v/>
      </c>
      <c r="Z230" s="94" t="str">
        <f t="shared" si="137"/>
        <v/>
      </c>
      <c r="AA230" s="94" t="str">
        <f t="shared" si="138"/>
        <v/>
      </c>
      <c r="AB230" s="94" t="str">
        <f t="shared" si="139"/>
        <v/>
      </c>
      <c r="AC230" s="94" t="str">
        <f t="shared" si="140"/>
        <v/>
      </c>
      <c r="AD230" s="92" t="str">
        <f t="shared" si="141"/>
        <v/>
      </c>
      <c r="AE230" s="92">
        <f t="shared" si="142"/>
        <v>0</v>
      </c>
      <c r="AF230" s="105" t="str">
        <f t="shared" si="143"/>
        <v/>
      </c>
      <c r="AG230" s="92">
        <f t="shared" si="113"/>
        <v>0</v>
      </c>
      <c r="AH230" s="92">
        <f t="shared" si="144"/>
        <v>0</v>
      </c>
    </row>
    <row r="231" spans="1:34" x14ac:dyDescent="0.25">
      <c r="A231" s="92" t="str">
        <f t="shared" si="114"/>
        <v/>
      </c>
      <c r="B231" s="49">
        <v>7839</v>
      </c>
      <c r="C231" s="115" t="s">
        <v>433</v>
      </c>
      <c r="D231" s="94" t="str">
        <f t="shared" si="115"/>
        <v/>
      </c>
      <c r="E231" s="94" t="str">
        <f t="shared" si="116"/>
        <v/>
      </c>
      <c r="F231" s="94" t="str">
        <f t="shared" si="117"/>
        <v/>
      </c>
      <c r="G231" s="94" t="str">
        <f t="shared" si="118"/>
        <v/>
      </c>
      <c r="H231" s="94" t="str">
        <f t="shared" si="119"/>
        <v/>
      </c>
      <c r="I231" s="94" t="str">
        <f t="shared" si="120"/>
        <v/>
      </c>
      <c r="J231" s="94" t="str">
        <f t="shared" si="121"/>
        <v/>
      </c>
      <c r="K231" s="94" t="str">
        <f t="shared" si="122"/>
        <v/>
      </c>
      <c r="L231" s="94" t="str">
        <f t="shared" si="123"/>
        <v/>
      </c>
      <c r="M231" s="94" t="str">
        <f t="shared" si="124"/>
        <v/>
      </c>
      <c r="N231" s="94" t="str">
        <f t="shared" si="125"/>
        <v/>
      </c>
      <c r="O231" s="94" t="str">
        <f t="shared" si="126"/>
        <v/>
      </c>
      <c r="P231" s="94" t="str">
        <f t="shared" si="127"/>
        <v/>
      </c>
      <c r="Q231" s="94" t="str">
        <f t="shared" si="128"/>
        <v/>
      </c>
      <c r="R231" s="94" t="str">
        <f t="shared" si="129"/>
        <v/>
      </c>
      <c r="S231" s="94" t="str">
        <f t="shared" si="130"/>
        <v/>
      </c>
      <c r="T231" s="94" t="str">
        <f t="shared" si="131"/>
        <v/>
      </c>
      <c r="U231" s="94" t="str">
        <f t="shared" si="132"/>
        <v/>
      </c>
      <c r="V231" s="94" t="str">
        <f t="shared" si="133"/>
        <v/>
      </c>
      <c r="W231" s="94" t="str">
        <f t="shared" si="134"/>
        <v/>
      </c>
      <c r="X231" s="94" t="str">
        <f t="shared" si="135"/>
        <v/>
      </c>
      <c r="Y231" s="94" t="str">
        <f t="shared" si="136"/>
        <v/>
      </c>
      <c r="Z231" s="94" t="str">
        <f t="shared" si="137"/>
        <v/>
      </c>
      <c r="AA231" s="94" t="str">
        <f t="shared" si="138"/>
        <v/>
      </c>
      <c r="AB231" s="94" t="str">
        <f t="shared" si="139"/>
        <v/>
      </c>
      <c r="AC231" s="94" t="str">
        <f t="shared" si="140"/>
        <v/>
      </c>
      <c r="AD231" s="92" t="str">
        <f t="shared" si="141"/>
        <v/>
      </c>
      <c r="AE231" s="92">
        <f t="shared" si="142"/>
        <v>0</v>
      </c>
      <c r="AF231" s="105" t="str">
        <f t="shared" si="143"/>
        <v/>
      </c>
      <c r="AG231" s="92">
        <f t="shared" si="113"/>
        <v>0</v>
      </c>
      <c r="AH231" s="92">
        <f t="shared" si="144"/>
        <v>0</v>
      </c>
    </row>
    <row r="232" spans="1:34" x14ac:dyDescent="0.25">
      <c r="A232" s="92" t="str">
        <f t="shared" si="114"/>
        <v/>
      </c>
      <c r="B232" s="49">
        <v>7889</v>
      </c>
      <c r="C232" s="115" t="s">
        <v>434</v>
      </c>
      <c r="D232" s="94" t="str">
        <f t="shared" si="115"/>
        <v/>
      </c>
      <c r="E232" s="94" t="str">
        <f t="shared" si="116"/>
        <v/>
      </c>
      <c r="F232" s="94" t="str">
        <f t="shared" si="117"/>
        <v/>
      </c>
      <c r="G232" s="94" t="str">
        <f t="shared" si="118"/>
        <v/>
      </c>
      <c r="H232" s="94" t="str">
        <f t="shared" si="119"/>
        <v/>
      </c>
      <c r="I232" s="94" t="str">
        <f t="shared" si="120"/>
        <v/>
      </c>
      <c r="J232" s="94" t="str">
        <f t="shared" si="121"/>
        <v/>
      </c>
      <c r="K232" s="94" t="str">
        <f t="shared" si="122"/>
        <v/>
      </c>
      <c r="L232" s="94" t="str">
        <f t="shared" si="123"/>
        <v/>
      </c>
      <c r="M232" s="94" t="str">
        <f t="shared" si="124"/>
        <v/>
      </c>
      <c r="N232" s="94" t="str">
        <f t="shared" si="125"/>
        <v/>
      </c>
      <c r="O232" s="94" t="str">
        <f t="shared" si="126"/>
        <v/>
      </c>
      <c r="P232" s="94" t="str">
        <f t="shared" si="127"/>
        <v/>
      </c>
      <c r="Q232" s="94" t="str">
        <f t="shared" si="128"/>
        <v/>
      </c>
      <c r="R232" s="94" t="str">
        <f t="shared" si="129"/>
        <v/>
      </c>
      <c r="S232" s="94" t="str">
        <f t="shared" si="130"/>
        <v/>
      </c>
      <c r="T232" s="94" t="str">
        <f t="shared" si="131"/>
        <v/>
      </c>
      <c r="U232" s="94" t="str">
        <f t="shared" si="132"/>
        <v/>
      </c>
      <c r="V232" s="94" t="str">
        <f t="shared" si="133"/>
        <v/>
      </c>
      <c r="W232" s="94" t="str">
        <f t="shared" si="134"/>
        <v/>
      </c>
      <c r="X232" s="94" t="str">
        <f t="shared" si="135"/>
        <v/>
      </c>
      <c r="Y232" s="94" t="str">
        <f t="shared" si="136"/>
        <v/>
      </c>
      <c r="Z232" s="94" t="str">
        <f t="shared" si="137"/>
        <v/>
      </c>
      <c r="AA232" s="94" t="str">
        <f t="shared" si="138"/>
        <v/>
      </c>
      <c r="AB232" s="94" t="str">
        <f t="shared" si="139"/>
        <v/>
      </c>
      <c r="AC232" s="94" t="str">
        <f t="shared" si="140"/>
        <v/>
      </c>
      <c r="AD232" s="92" t="str">
        <f t="shared" si="141"/>
        <v/>
      </c>
      <c r="AE232" s="92">
        <f t="shared" si="142"/>
        <v>0</v>
      </c>
      <c r="AF232" s="105" t="str">
        <f t="shared" si="143"/>
        <v/>
      </c>
      <c r="AG232" s="92">
        <f t="shared" si="113"/>
        <v>0</v>
      </c>
      <c r="AH232" s="92">
        <f t="shared" si="144"/>
        <v>0</v>
      </c>
    </row>
    <row r="233" spans="1:34" x14ac:dyDescent="0.25">
      <c r="A233" s="92" t="str">
        <f t="shared" si="114"/>
        <v/>
      </c>
      <c r="B233" s="49">
        <v>2911</v>
      </c>
      <c r="C233" s="115" t="s">
        <v>435</v>
      </c>
      <c r="D233" s="94" t="str">
        <f t="shared" si="115"/>
        <v/>
      </c>
      <c r="E233" s="94" t="str">
        <f t="shared" si="116"/>
        <v/>
      </c>
      <c r="F233" s="94" t="str">
        <f t="shared" si="117"/>
        <v/>
      </c>
      <c r="G233" s="94" t="str">
        <f t="shared" si="118"/>
        <v/>
      </c>
      <c r="H233" s="94" t="str">
        <f t="shared" si="119"/>
        <v/>
      </c>
      <c r="I233" s="94" t="str">
        <f t="shared" si="120"/>
        <v/>
      </c>
      <c r="J233" s="94" t="str">
        <f t="shared" si="121"/>
        <v/>
      </c>
      <c r="K233" s="94" t="str">
        <f t="shared" si="122"/>
        <v/>
      </c>
      <c r="L233" s="94" t="str">
        <f t="shared" si="123"/>
        <v/>
      </c>
      <c r="M233" s="94" t="str">
        <f t="shared" si="124"/>
        <v/>
      </c>
      <c r="N233" s="94" t="str">
        <f t="shared" si="125"/>
        <v/>
      </c>
      <c r="O233" s="94" t="str">
        <f t="shared" si="126"/>
        <v/>
      </c>
      <c r="P233" s="94" t="str">
        <f t="shared" si="127"/>
        <v/>
      </c>
      <c r="Q233" s="94" t="str">
        <f t="shared" si="128"/>
        <v/>
      </c>
      <c r="R233" s="94" t="str">
        <f t="shared" si="129"/>
        <v/>
      </c>
      <c r="S233" s="94" t="str">
        <f t="shared" si="130"/>
        <v/>
      </c>
      <c r="T233" s="94" t="str">
        <f t="shared" si="131"/>
        <v/>
      </c>
      <c r="U233" s="94" t="str">
        <f t="shared" si="132"/>
        <v/>
      </c>
      <c r="V233" s="94" t="str">
        <f t="shared" si="133"/>
        <v/>
      </c>
      <c r="W233" s="94" t="str">
        <f t="shared" si="134"/>
        <v/>
      </c>
      <c r="X233" s="94" t="str">
        <f t="shared" si="135"/>
        <v/>
      </c>
      <c r="Y233" s="94" t="str">
        <f t="shared" si="136"/>
        <v/>
      </c>
      <c r="Z233" s="94" t="str">
        <f t="shared" si="137"/>
        <v/>
      </c>
      <c r="AA233" s="94" t="str">
        <f t="shared" si="138"/>
        <v/>
      </c>
      <c r="AB233" s="94" t="str">
        <f t="shared" si="139"/>
        <v/>
      </c>
      <c r="AC233" s="94" t="str">
        <f t="shared" si="140"/>
        <v/>
      </c>
      <c r="AD233" s="92" t="str">
        <f t="shared" si="141"/>
        <v/>
      </c>
      <c r="AE233" s="92">
        <f t="shared" si="142"/>
        <v>0</v>
      </c>
      <c r="AF233" s="105" t="str">
        <f t="shared" si="143"/>
        <v/>
      </c>
      <c r="AG233" s="92">
        <f t="shared" si="113"/>
        <v>0</v>
      </c>
      <c r="AH233" s="92">
        <f t="shared" si="144"/>
        <v>0</v>
      </c>
    </row>
    <row r="234" spans="1:34" x14ac:dyDescent="0.25">
      <c r="A234" s="92" t="str">
        <f t="shared" si="114"/>
        <v/>
      </c>
      <c r="B234" s="49">
        <v>8152</v>
      </c>
      <c r="C234" s="115" t="s">
        <v>437</v>
      </c>
      <c r="D234" s="94" t="str">
        <f t="shared" si="115"/>
        <v/>
      </c>
      <c r="E234" s="94" t="str">
        <f t="shared" si="116"/>
        <v/>
      </c>
      <c r="F234" s="107" t="str">
        <f t="shared" si="117"/>
        <v/>
      </c>
      <c r="G234" s="94" t="str">
        <f t="shared" si="118"/>
        <v/>
      </c>
      <c r="H234" s="94" t="str">
        <f t="shared" si="119"/>
        <v/>
      </c>
      <c r="I234" s="94" t="str">
        <f t="shared" si="120"/>
        <v/>
      </c>
      <c r="J234" s="94" t="str">
        <f t="shared" si="121"/>
        <v/>
      </c>
      <c r="K234" s="94" t="str">
        <f t="shared" si="122"/>
        <v/>
      </c>
      <c r="L234" s="94" t="str">
        <f t="shared" si="123"/>
        <v/>
      </c>
      <c r="M234" s="94" t="str">
        <f t="shared" si="124"/>
        <v/>
      </c>
      <c r="N234" s="94" t="str">
        <f t="shared" si="125"/>
        <v/>
      </c>
      <c r="O234" s="94" t="str">
        <f t="shared" si="126"/>
        <v/>
      </c>
      <c r="P234" s="94" t="str">
        <f t="shared" si="127"/>
        <v/>
      </c>
      <c r="Q234" s="94" t="str">
        <f t="shared" si="128"/>
        <v/>
      </c>
      <c r="R234" s="94" t="str">
        <f t="shared" si="129"/>
        <v/>
      </c>
      <c r="S234" s="94" t="str">
        <f t="shared" si="130"/>
        <v/>
      </c>
      <c r="T234" s="94" t="str">
        <f t="shared" si="131"/>
        <v/>
      </c>
      <c r="U234" s="94" t="str">
        <f t="shared" si="132"/>
        <v/>
      </c>
      <c r="V234" s="94" t="str">
        <f t="shared" si="133"/>
        <v/>
      </c>
      <c r="W234" s="94" t="str">
        <f t="shared" si="134"/>
        <v/>
      </c>
      <c r="X234" s="94" t="str">
        <f t="shared" si="135"/>
        <v/>
      </c>
      <c r="Y234" s="94" t="str">
        <f t="shared" si="136"/>
        <v/>
      </c>
      <c r="Z234" s="94" t="str">
        <f t="shared" si="137"/>
        <v/>
      </c>
      <c r="AA234" s="94" t="str">
        <f t="shared" si="138"/>
        <v/>
      </c>
      <c r="AB234" s="94" t="str">
        <f t="shared" si="139"/>
        <v/>
      </c>
      <c r="AC234" s="94" t="str">
        <f t="shared" si="140"/>
        <v/>
      </c>
      <c r="AD234" s="92" t="str">
        <f t="shared" si="141"/>
        <v/>
      </c>
      <c r="AE234" s="92">
        <f t="shared" si="142"/>
        <v>0</v>
      </c>
      <c r="AF234" s="105" t="str">
        <f t="shared" si="143"/>
        <v/>
      </c>
      <c r="AG234" s="92">
        <f t="shared" si="113"/>
        <v>0</v>
      </c>
      <c r="AH234" s="92">
        <f t="shared" si="144"/>
        <v>0</v>
      </c>
    </row>
    <row r="235" spans="1:34" x14ac:dyDescent="0.25">
      <c r="A235" s="92" t="str">
        <f t="shared" si="114"/>
        <v/>
      </c>
      <c r="B235" s="49">
        <v>8691</v>
      </c>
      <c r="C235" s="115" t="s">
        <v>438</v>
      </c>
      <c r="D235" s="94" t="str">
        <f t="shared" si="115"/>
        <v/>
      </c>
      <c r="E235" s="94" t="str">
        <f t="shared" si="116"/>
        <v/>
      </c>
      <c r="F235" s="94" t="str">
        <f t="shared" si="117"/>
        <v/>
      </c>
      <c r="G235" s="94" t="str">
        <f t="shared" si="118"/>
        <v/>
      </c>
      <c r="H235" s="94" t="str">
        <f t="shared" si="119"/>
        <v/>
      </c>
      <c r="I235" s="94" t="str">
        <f t="shared" si="120"/>
        <v/>
      </c>
      <c r="J235" s="94" t="str">
        <f t="shared" si="121"/>
        <v/>
      </c>
      <c r="K235" s="94" t="str">
        <f t="shared" si="122"/>
        <v/>
      </c>
      <c r="L235" s="94" t="str">
        <f t="shared" si="123"/>
        <v/>
      </c>
      <c r="M235" s="94" t="str">
        <f t="shared" si="124"/>
        <v/>
      </c>
      <c r="N235" s="94" t="str">
        <f t="shared" si="125"/>
        <v/>
      </c>
      <c r="O235" s="94" t="str">
        <f t="shared" si="126"/>
        <v/>
      </c>
      <c r="P235" s="94" t="str">
        <f t="shared" si="127"/>
        <v/>
      </c>
      <c r="Q235" s="94" t="str">
        <f t="shared" si="128"/>
        <v/>
      </c>
      <c r="R235" s="94" t="str">
        <f t="shared" si="129"/>
        <v/>
      </c>
      <c r="S235" s="94" t="str">
        <f t="shared" si="130"/>
        <v/>
      </c>
      <c r="T235" s="94" t="str">
        <f t="shared" si="131"/>
        <v/>
      </c>
      <c r="U235" s="94" t="str">
        <f t="shared" si="132"/>
        <v/>
      </c>
      <c r="V235" s="94" t="str">
        <f t="shared" si="133"/>
        <v/>
      </c>
      <c r="W235" s="94" t="str">
        <f t="shared" si="134"/>
        <v/>
      </c>
      <c r="X235" s="94" t="str">
        <f t="shared" si="135"/>
        <v/>
      </c>
      <c r="Y235" s="94" t="str">
        <f t="shared" si="136"/>
        <v/>
      </c>
      <c r="Z235" s="94" t="str">
        <f t="shared" si="137"/>
        <v/>
      </c>
      <c r="AA235" s="94" t="str">
        <f t="shared" si="138"/>
        <v/>
      </c>
      <c r="AB235" s="94" t="str">
        <f t="shared" si="139"/>
        <v/>
      </c>
      <c r="AC235" s="94" t="str">
        <f t="shared" si="140"/>
        <v/>
      </c>
      <c r="AD235" s="92" t="str">
        <f t="shared" si="141"/>
        <v/>
      </c>
      <c r="AE235" s="92">
        <f t="shared" si="142"/>
        <v>0</v>
      </c>
      <c r="AF235" s="105" t="str">
        <f t="shared" si="143"/>
        <v/>
      </c>
      <c r="AG235" s="92">
        <f t="shared" si="113"/>
        <v>0</v>
      </c>
      <c r="AH235" s="92">
        <f t="shared" si="144"/>
        <v>0</v>
      </c>
    </row>
    <row r="236" spans="1:34" x14ac:dyDescent="0.25">
      <c r="A236" s="92" t="str">
        <f t="shared" si="114"/>
        <v/>
      </c>
      <c r="B236" s="49">
        <v>2621</v>
      </c>
      <c r="C236" s="115" t="s">
        <v>440</v>
      </c>
      <c r="D236" s="94" t="str">
        <f t="shared" si="115"/>
        <v/>
      </c>
      <c r="E236" s="94" t="str">
        <f t="shared" si="116"/>
        <v/>
      </c>
      <c r="F236" s="94" t="str">
        <f t="shared" si="117"/>
        <v/>
      </c>
      <c r="G236" s="94" t="str">
        <f t="shared" si="118"/>
        <v/>
      </c>
      <c r="H236" s="94" t="str">
        <f t="shared" si="119"/>
        <v/>
      </c>
      <c r="I236" s="94" t="str">
        <f t="shared" si="120"/>
        <v/>
      </c>
      <c r="J236" s="94" t="str">
        <f t="shared" si="121"/>
        <v/>
      </c>
      <c r="K236" s="94" t="str">
        <f t="shared" si="122"/>
        <v/>
      </c>
      <c r="L236" s="94" t="str">
        <f t="shared" si="123"/>
        <v/>
      </c>
      <c r="M236" s="94" t="str">
        <f t="shared" si="124"/>
        <v/>
      </c>
      <c r="N236" s="94" t="str">
        <f t="shared" si="125"/>
        <v/>
      </c>
      <c r="O236" s="94" t="str">
        <f t="shared" si="126"/>
        <v/>
      </c>
      <c r="P236" s="94" t="str">
        <f t="shared" si="127"/>
        <v/>
      </c>
      <c r="Q236" s="94" t="str">
        <f t="shared" si="128"/>
        <v/>
      </c>
      <c r="R236" s="94" t="str">
        <f t="shared" si="129"/>
        <v/>
      </c>
      <c r="S236" s="94" t="str">
        <f t="shared" si="130"/>
        <v/>
      </c>
      <c r="T236" s="94" t="str">
        <f t="shared" si="131"/>
        <v/>
      </c>
      <c r="U236" s="94" t="str">
        <f t="shared" si="132"/>
        <v/>
      </c>
      <c r="V236" s="94" t="str">
        <f t="shared" si="133"/>
        <v/>
      </c>
      <c r="W236" s="94" t="str">
        <f t="shared" si="134"/>
        <v/>
      </c>
      <c r="X236" s="94" t="str">
        <f t="shared" si="135"/>
        <v/>
      </c>
      <c r="Y236" s="94" t="str">
        <f t="shared" si="136"/>
        <v/>
      </c>
      <c r="Z236" s="94" t="str">
        <f t="shared" si="137"/>
        <v/>
      </c>
      <c r="AA236" s="94" t="str">
        <f t="shared" si="138"/>
        <v/>
      </c>
      <c r="AB236" s="94" t="str">
        <f t="shared" si="139"/>
        <v/>
      </c>
      <c r="AC236" s="94" t="str">
        <f t="shared" si="140"/>
        <v/>
      </c>
      <c r="AD236" s="92" t="str">
        <f t="shared" si="141"/>
        <v/>
      </c>
      <c r="AE236" s="92">
        <f t="shared" si="142"/>
        <v>0</v>
      </c>
      <c r="AF236" s="105" t="str">
        <f t="shared" si="143"/>
        <v/>
      </c>
      <c r="AG236" s="92">
        <f t="shared" ref="AG236:AG299" si="145">IF(B236&lt;&gt;"",COUNTIF(D236:AC236,"=2"),"")</f>
        <v>0</v>
      </c>
      <c r="AH236" s="92">
        <f t="shared" si="144"/>
        <v>0</v>
      </c>
    </row>
    <row r="237" spans="1:34" x14ac:dyDescent="0.25">
      <c r="A237" s="92" t="str">
        <f t="shared" si="114"/>
        <v/>
      </c>
      <c r="B237" s="49">
        <v>8072</v>
      </c>
      <c r="C237" s="115" t="s">
        <v>442</v>
      </c>
      <c r="D237" s="94" t="str">
        <f t="shared" si="115"/>
        <v/>
      </c>
      <c r="E237" s="94" t="str">
        <f t="shared" si="116"/>
        <v/>
      </c>
      <c r="F237" s="94" t="str">
        <f t="shared" si="117"/>
        <v/>
      </c>
      <c r="G237" s="94" t="str">
        <f t="shared" si="118"/>
        <v/>
      </c>
      <c r="H237" s="94" t="str">
        <f t="shared" si="119"/>
        <v/>
      </c>
      <c r="I237" s="94" t="str">
        <f t="shared" si="120"/>
        <v/>
      </c>
      <c r="J237" s="94" t="str">
        <f t="shared" si="121"/>
        <v/>
      </c>
      <c r="K237" s="94" t="str">
        <f t="shared" si="122"/>
        <v/>
      </c>
      <c r="L237" s="94" t="str">
        <f t="shared" si="123"/>
        <v/>
      </c>
      <c r="M237" s="94" t="str">
        <f t="shared" si="124"/>
        <v/>
      </c>
      <c r="N237" s="94" t="str">
        <f t="shared" si="125"/>
        <v/>
      </c>
      <c r="O237" s="94" t="str">
        <f t="shared" si="126"/>
        <v/>
      </c>
      <c r="P237" s="94" t="str">
        <f t="shared" si="127"/>
        <v/>
      </c>
      <c r="Q237" s="94" t="str">
        <f t="shared" si="128"/>
        <v/>
      </c>
      <c r="R237" s="94" t="str">
        <f t="shared" si="129"/>
        <v/>
      </c>
      <c r="S237" s="94" t="str">
        <f t="shared" si="130"/>
        <v/>
      </c>
      <c r="T237" s="94" t="str">
        <f t="shared" si="131"/>
        <v/>
      </c>
      <c r="U237" s="94" t="str">
        <f t="shared" si="132"/>
        <v/>
      </c>
      <c r="V237" s="94" t="str">
        <f t="shared" si="133"/>
        <v/>
      </c>
      <c r="W237" s="94" t="str">
        <f t="shared" si="134"/>
        <v/>
      </c>
      <c r="X237" s="94" t="str">
        <f t="shared" si="135"/>
        <v/>
      </c>
      <c r="Y237" s="94" t="str">
        <f t="shared" si="136"/>
        <v/>
      </c>
      <c r="Z237" s="94" t="str">
        <f t="shared" si="137"/>
        <v/>
      </c>
      <c r="AA237" s="94" t="str">
        <f t="shared" si="138"/>
        <v/>
      </c>
      <c r="AB237" s="94" t="str">
        <f t="shared" si="139"/>
        <v/>
      </c>
      <c r="AC237" s="94" t="str">
        <f t="shared" si="140"/>
        <v/>
      </c>
      <c r="AD237" s="92" t="str">
        <f t="shared" si="141"/>
        <v/>
      </c>
      <c r="AE237" s="92">
        <f t="shared" si="142"/>
        <v>0</v>
      </c>
      <c r="AF237" s="105" t="str">
        <f t="shared" si="143"/>
        <v/>
      </c>
      <c r="AG237" s="92">
        <f t="shared" si="145"/>
        <v>0</v>
      </c>
      <c r="AH237" s="92">
        <f t="shared" si="144"/>
        <v>0</v>
      </c>
    </row>
    <row r="238" spans="1:34" x14ac:dyDescent="0.25">
      <c r="A238" s="92" t="str">
        <f t="shared" si="114"/>
        <v/>
      </c>
      <c r="B238" s="49">
        <v>3037</v>
      </c>
      <c r="C238" s="115" t="s">
        <v>443</v>
      </c>
      <c r="D238" s="94" t="str">
        <f t="shared" si="115"/>
        <v/>
      </c>
      <c r="E238" s="94" t="str">
        <f t="shared" si="116"/>
        <v/>
      </c>
      <c r="F238" s="94" t="str">
        <f t="shared" si="117"/>
        <v/>
      </c>
      <c r="G238" s="94" t="str">
        <f t="shared" si="118"/>
        <v/>
      </c>
      <c r="H238" s="94" t="str">
        <f t="shared" si="119"/>
        <v/>
      </c>
      <c r="I238" s="94" t="str">
        <f t="shared" si="120"/>
        <v/>
      </c>
      <c r="J238" s="94" t="str">
        <f t="shared" si="121"/>
        <v/>
      </c>
      <c r="K238" s="94" t="str">
        <f t="shared" si="122"/>
        <v/>
      </c>
      <c r="L238" s="94" t="str">
        <f t="shared" si="123"/>
        <v/>
      </c>
      <c r="M238" s="94" t="str">
        <f t="shared" si="124"/>
        <v/>
      </c>
      <c r="N238" s="94" t="str">
        <f t="shared" si="125"/>
        <v/>
      </c>
      <c r="O238" s="94" t="str">
        <f t="shared" si="126"/>
        <v/>
      </c>
      <c r="P238" s="94" t="str">
        <f t="shared" si="127"/>
        <v/>
      </c>
      <c r="Q238" s="94" t="str">
        <f t="shared" si="128"/>
        <v/>
      </c>
      <c r="R238" s="94" t="str">
        <f t="shared" si="129"/>
        <v/>
      </c>
      <c r="S238" s="94" t="str">
        <f t="shared" si="130"/>
        <v/>
      </c>
      <c r="T238" s="94" t="str">
        <f t="shared" si="131"/>
        <v/>
      </c>
      <c r="U238" s="94" t="str">
        <f t="shared" si="132"/>
        <v/>
      </c>
      <c r="V238" s="94" t="str">
        <f t="shared" si="133"/>
        <v/>
      </c>
      <c r="W238" s="94" t="str">
        <f t="shared" si="134"/>
        <v/>
      </c>
      <c r="X238" s="94" t="str">
        <f t="shared" si="135"/>
        <v/>
      </c>
      <c r="Y238" s="94" t="str">
        <f t="shared" si="136"/>
        <v/>
      </c>
      <c r="Z238" s="94" t="str">
        <f t="shared" si="137"/>
        <v/>
      </c>
      <c r="AA238" s="94" t="str">
        <f t="shared" si="138"/>
        <v/>
      </c>
      <c r="AB238" s="94" t="str">
        <f t="shared" si="139"/>
        <v/>
      </c>
      <c r="AC238" s="94" t="str">
        <f t="shared" si="140"/>
        <v/>
      </c>
      <c r="AD238" s="92" t="str">
        <f t="shared" si="141"/>
        <v/>
      </c>
      <c r="AE238" s="92">
        <f t="shared" si="142"/>
        <v>0</v>
      </c>
      <c r="AF238" s="105" t="str">
        <f t="shared" si="143"/>
        <v/>
      </c>
      <c r="AG238" s="92">
        <f t="shared" si="145"/>
        <v>0</v>
      </c>
      <c r="AH238" s="92">
        <f t="shared" si="144"/>
        <v>0</v>
      </c>
    </row>
    <row r="239" spans="1:34" x14ac:dyDescent="0.25">
      <c r="A239" s="92" t="str">
        <f t="shared" si="114"/>
        <v/>
      </c>
      <c r="B239" s="49">
        <v>3657</v>
      </c>
      <c r="C239" s="115" t="s">
        <v>444</v>
      </c>
      <c r="D239" s="94" t="str">
        <f t="shared" si="115"/>
        <v/>
      </c>
      <c r="E239" s="94" t="str">
        <f t="shared" si="116"/>
        <v/>
      </c>
      <c r="F239" s="94" t="str">
        <f t="shared" si="117"/>
        <v/>
      </c>
      <c r="G239" s="94" t="str">
        <f t="shared" si="118"/>
        <v/>
      </c>
      <c r="H239" s="94" t="str">
        <f t="shared" si="119"/>
        <v/>
      </c>
      <c r="I239" s="94" t="str">
        <f t="shared" si="120"/>
        <v/>
      </c>
      <c r="J239" s="94" t="str">
        <f t="shared" si="121"/>
        <v/>
      </c>
      <c r="K239" s="94" t="str">
        <f t="shared" si="122"/>
        <v/>
      </c>
      <c r="L239" s="94" t="str">
        <f t="shared" si="123"/>
        <v/>
      </c>
      <c r="M239" s="94" t="str">
        <f t="shared" si="124"/>
        <v/>
      </c>
      <c r="N239" s="94" t="str">
        <f t="shared" si="125"/>
        <v/>
      </c>
      <c r="O239" s="94" t="str">
        <f t="shared" si="126"/>
        <v/>
      </c>
      <c r="P239" s="94" t="str">
        <f t="shared" si="127"/>
        <v/>
      </c>
      <c r="Q239" s="94" t="str">
        <f t="shared" si="128"/>
        <v/>
      </c>
      <c r="R239" s="94" t="str">
        <f t="shared" si="129"/>
        <v/>
      </c>
      <c r="S239" s="94" t="str">
        <f t="shared" si="130"/>
        <v/>
      </c>
      <c r="T239" s="94" t="str">
        <f t="shared" si="131"/>
        <v/>
      </c>
      <c r="U239" s="94" t="str">
        <f t="shared" si="132"/>
        <v/>
      </c>
      <c r="V239" s="94" t="str">
        <f t="shared" si="133"/>
        <v/>
      </c>
      <c r="W239" s="94" t="str">
        <f t="shared" si="134"/>
        <v/>
      </c>
      <c r="X239" s="94" t="str">
        <f t="shared" si="135"/>
        <v/>
      </c>
      <c r="Y239" s="94" t="str">
        <f t="shared" si="136"/>
        <v/>
      </c>
      <c r="Z239" s="94" t="str">
        <f t="shared" si="137"/>
        <v/>
      </c>
      <c r="AA239" s="94" t="str">
        <f t="shared" si="138"/>
        <v/>
      </c>
      <c r="AB239" s="94" t="str">
        <f t="shared" si="139"/>
        <v/>
      </c>
      <c r="AC239" s="94" t="str">
        <f t="shared" si="140"/>
        <v/>
      </c>
      <c r="AD239" s="92" t="str">
        <f t="shared" si="141"/>
        <v/>
      </c>
      <c r="AE239" s="92">
        <f t="shared" si="142"/>
        <v>0</v>
      </c>
      <c r="AF239" s="105" t="str">
        <f t="shared" si="143"/>
        <v/>
      </c>
      <c r="AG239" s="92">
        <f t="shared" si="145"/>
        <v>0</v>
      </c>
      <c r="AH239" s="92">
        <f t="shared" si="144"/>
        <v>0</v>
      </c>
    </row>
    <row r="240" spans="1:34" x14ac:dyDescent="0.25">
      <c r="A240" s="92" t="str">
        <f t="shared" si="114"/>
        <v/>
      </c>
      <c r="B240" s="49">
        <v>2764</v>
      </c>
      <c r="C240" s="115" t="s">
        <v>445</v>
      </c>
      <c r="D240" s="94" t="str">
        <f t="shared" si="115"/>
        <v/>
      </c>
      <c r="E240" s="94" t="str">
        <f t="shared" si="116"/>
        <v/>
      </c>
      <c r="F240" s="94" t="str">
        <f t="shared" si="117"/>
        <v/>
      </c>
      <c r="G240" s="94" t="str">
        <f t="shared" si="118"/>
        <v/>
      </c>
      <c r="H240" s="94" t="str">
        <f t="shared" si="119"/>
        <v/>
      </c>
      <c r="I240" s="94" t="str">
        <f t="shared" si="120"/>
        <v/>
      </c>
      <c r="J240" s="94" t="str">
        <f t="shared" si="121"/>
        <v/>
      </c>
      <c r="K240" s="94" t="str">
        <f t="shared" si="122"/>
        <v/>
      </c>
      <c r="L240" s="94" t="str">
        <f t="shared" si="123"/>
        <v/>
      </c>
      <c r="M240" s="94" t="str">
        <f t="shared" si="124"/>
        <v/>
      </c>
      <c r="N240" s="94" t="str">
        <f t="shared" si="125"/>
        <v/>
      </c>
      <c r="O240" s="94" t="str">
        <f t="shared" si="126"/>
        <v/>
      </c>
      <c r="P240" s="94" t="str">
        <f t="shared" si="127"/>
        <v/>
      </c>
      <c r="Q240" s="94" t="str">
        <f t="shared" si="128"/>
        <v/>
      </c>
      <c r="R240" s="94" t="str">
        <f t="shared" si="129"/>
        <v/>
      </c>
      <c r="S240" s="94" t="str">
        <f t="shared" si="130"/>
        <v/>
      </c>
      <c r="T240" s="94" t="str">
        <f t="shared" si="131"/>
        <v/>
      </c>
      <c r="U240" s="94" t="str">
        <f t="shared" si="132"/>
        <v/>
      </c>
      <c r="V240" s="94" t="str">
        <f t="shared" si="133"/>
        <v/>
      </c>
      <c r="W240" s="94" t="str">
        <f t="shared" si="134"/>
        <v/>
      </c>
      <c r="X240" s="94" t="str">
        <f t="shared" si="135"/>
        <v/>
      </c>
      <c r="Y240" s="94" t="str">
        <f t="shared" si="136"/>
        <v/>
      </c>
      <c r="Z240" s="94" t="str">
        <f t="shared" si="137"/>
        <v/>
      </c>
      <c r="AA240" s="94" t="str">
        <f t="shared" si="138"/>
        <v/>
      </c>
      <c r="AB240" s="94" t="str">
        <f t="shared" si="139"/>
        <v/>
      </c>
      <c r="AC240" s="94" t="str">
        <f t="shared" si="140"/>
        <v/>
      </c>
      <c r="AD240" s="92" t="str">
        <f t="shared" si="141"/>
        <v/>
      </c>
      <c r="AE240" s="92">
        <f t="shared" si="142"/>
        <v>0</v>
      </c>
      <c r="AF240" s="105" t="str">
        <f t="shared" si="143"/>
        <v/>
      </c>
      <c r="AG240" s="92">
        <f t="shared" si="145"/>
        <v>0</v>
      </c>
      <c r="AH240" s="92">
        <f t="shared" si="144"/>
        <v>0</v>
      </c>
    </row>
    <row r="241" spans="1:34" x14ac:dyDescent="0.25">
      <c r="A241" s="92" t="str">
        <f t="shared" si="114"/>
        <v/>
      </c>
      <c r="B241" s="49">
        <v>3498</v>
      </c>
      <c r="C241" s="115" t="s">
        <v>446</v>
      </c>
      <c r="D241" s="94" t="str">
        <f t="shared" si="115"/>
        <v/>
      </c>
      <c r="E241" s="94" t="str">
        <f t="shared" si="116"/>
        <v/>
      </c>
      <c r="F241" s="94" t="str">
        <f t="shared" si="117"/>
        <v/>
      </c>
      <c r="G241" s="94" t="str">
        <f t="shared" si="118"/>
        <v/>
      </c>
      <c r="H241" s="94" t="str">
        <f t="shared" si="119"/>
        <v/>
      </c>
      <c r="I241" s="94" t="str">
        <f t="shared" si="120"/>
        <v/>
      </c>
      <c r="J241" s="94" t="str">
        <f t="shared" si="121"/>
        <v/>
      </c>
      <c r="K241" s="94" t="str">
        <f t="shared" si="122"/>
        <v/>
      </c>
      <c r="L241" s="94" t="str">
        <f t="shared" si="123"/>
        <v/>
      </c>
      <c r="M241" s="94" t="str">
        <f t="shared" si="124"/>
        <v/>
      </c>
      <c r="N241" s="94" t="str">
        <f t="shared" si="125"/>
        <v/>
      </c>
      <c r="O241" s="94" t="str">
        <f t="shared" si="126"/>
        <v/>
      </c>
      <c r="P241" s="94" t="str">
        <f t="shared" si="127"/>
        <v/>
      </c>
      <c r="Q241" s="94" t="str">
        <f t="shared" si="128"/>
        <v/>
      </c>
      <c r="R241" s="94" t="str">
        <f t="shared" si="129"/>
        <v/>
      </c>
      <c r="S241" s="94" t="str">
        <f t="shared" si="130"/>
        <v/>
      </c>
      <c r="T241" s="94" t="str">
        <f t="shared" si="131"/>
        <v/>
      </c>
      <c r="U241" s="94" t="str">
        <f t="shared" si="132"/>
        <v/>
      </c>
      <c r="V241" s="94" t="str">
        <f t="shared" si="133"/>
        <v/>
      </c>
      <c r="W241" s="94" t="str">
        <f t="shared" si="134"/>
        <v/>
      </c>
      <c r="X241" s="94" t="str">
        <f t="shared" si="135"/>
        <v/>
      </c>
      <c r="Y241" s="94" t="str">
        <f t="shared" si="136"/>
        <v/>
      </c>
      <c r="Z241" s="94" t="str">
        <f t="shared" si="137"/>
        <v/>
      </c>
      <c r="AA241" s="94" t="str">
        <f t="shared" si="138"/>
        <v/>
      </c>
      <c r="AB241" s="94" t="str">
        <f t="shared" si="139"/>
        <v/>
      </c>
      <c r="AC241" s="94" t="str">
        <f t="shared" si="140"/>
        <v/>
      </c>
      <c r="AD241" s="92" t="str">
        <f t="shared" si="141"/>
        <v/>
      </c>
      <c r="AE241" s="92">
        <f t="shared" si="142"/>
        <v>0</v>
      </c>
      <c r="AF241" s="105" t="str">
        <f t="shared" si="143"/>
        <v/>
      </c>
      <c r="AG241" s="92">
        <f t="shared" si="145"/>
        <v>0</v>
      </c>
      <c r="AH241" s="92">
        <f t="shared" si="144"/>
        <v>0</v>
      </c>
    </row>
    <row r="242" spans="1:34" x14ac:dyDescent="0.25">
      <c r="A242" s="92" t="str">
        <f t="shared" si="114"/>
        <v/>
      </c>
      <c r="B242" s="49">
        <v>4000</v>
      </c>
      <c r="C242" s="115" t="s">
        <v>447</v>
      </c>
      <c r="D242" s="94" t="str">
        <f t="shared" si="115"/>
        <v/>
      </c>
      <c r="E242" s="94" t="str">
        <f t="shared" si="116"/>
        <v/>
      </c>
      <c r="F242" s="94" t="str">
        <f t="shared" si="117"/>
        <v/>
      </c>
      <c r="G242" s="94" t="str">
        <f t="shared" si="118"/>
        <v/>
      </c>
      <c r="H242" s="94" t="str">
        <f t="shared" si="119"/>
        <v/>
      </c>
      <c r="I242" s="94" t="str">
        <f t="shared" si="120"/>
        <v/>
      </c>
      <c r="J242" s="94" t="str">
        <f t="shared" si="121"/>
        <v/>
      </c>
      <c r="K242" s="94" t="str">
        <f t="shared" si="122"/>
        <v/>
      </c>
      <c r="L242" s="94" t="str">
        <f t="shared" si="123"/>
        <v/>
      </c>
      <c r="M242" s="94" t="str">
        <f t="shared" si="124"/>
        <v/>
      </c>
      <c r="N242" s="94" t="str">
        <f t="shared" si="125"/>
        <v/>
      </c>
      <c r="O242" s="94" t="str">
        <f t="shared" si="126"/>
        <v/>
      </c>
      <c r="P242" s="94" t="str">
        <f t="shared" si="127"/>
        <v/>
      </c>
      <c r="Q242" s="94" t="str">
        <f t="shared" si="128"/>
        <v/>
      </c>
      <c r="R242" s="94" t="str">
        <f t="shared" si="129"/>
        <v/>
      </c>
      <c r="S242" s="94" t="str">
        <f t="shared" si="130"/>
        <v/>
      </c>
      <c r="T242" s="94" t="str">
        <f t="shared" si="131"/>
        <v/>
      </c>
      <c r="U242" s="94" t="str">
        <f t="shared" si="132"/>
        <v/>
      </c>
      <c r="V242" s="94" t="str">
        <f t="shared" si="133"/>
        <v/>
      </c>
      <c r="W242" s="94" t="str">
        <f t="shared" si="134"/>
        <v/>
      </c>
      <c r="X242" s="94" t="str">
        <f t="shared" si="135"/>
        <v/>
      </c>
      <c r="Y242" s="94" t="str">
        <f t="shared" si="136"/>
        <v/>
      </c>
      <c r="Z242" s="94" t="str">
        <f t="shared" si="137"/>
        <v/>
      </c>
      <c r="AA242" s="94" t="str">
        <f t="shared" si="138"/>
        <v/>
      </c>
      <c r="AB242" s="94" t="str">
        <f t="shared" si="139"/>
        <v/>
      </c>
      <c r="AC242" s="94" t="str">
        <f t="shared" si="140"/>
        <v/>
      </c>
      <c r="AD242" s="92" t="str">
        <f t="shared" si="141"/>
        <v/>
      </c>
      <c r="AE242" s="92">
        <f t="shared" si="142"/>
        <v>0</v>
      </c>
      <c r="AF242" s="105" t="str">
        <f t="shared" si="143"/>
        <v/>
      </c>
      <c r="AG242" s="92">
        <f t="shared" si="145"/>
        <v>0</v>
      </c>
      <c r="AH242" s="92">
        <f t="shared" si="144"/>
        <v>0</v>
      </c>
    </row>
    <row r="243" spans="1:34" x14ac:dyDescent="0.25">
      <c r="A243" s="92" t="str">
        <f t="shared" si="114"/>
        <v/>
      </c>
      <c r="B243" s="49">
        <v>3648</v>
      </c>
      <c r="C243" s="115" t="s">
        <v>448</v>
      </c>
      <c r="D243" s="94" t="str">
        <f t="shared" si="115"/>
        <v/>
      </c>
      <c r="E243" s="94" t="str">
        <f t="shared" si="116"/>
        <v/>
      </c>
      <c r="F243" s="94" t="str">
        <f t="shared" si="117"/>
        <v/>
      </c>
      <c r="G243" s="94" t="str">
        <f t="shared" si="118"/>
        <v/>
      </c>
      <c r="H243" s="94" t="str">
        <f t="shared" si="119"/>
        <v/>
      </c>
      <c r="I243" s="94" t="str">
        <f t="shared" si="120"/>
        <v/>
      </c>
      <c r="J243" s="94" t="str">
        <f t="shared" si="121"/>
        <v/>
      </c>
      <c r="K243" s="94" t="str">
        <f t="shared" si="122"/>
        <v/>
      </c>
      <c r="L243" s="94" t="str">
        <f t="shared" si="123"/>
        <v/>
      </c>
      <c r="M243" s="94" t="str">
        <f t="shared" si="124"/>
        <v/>
      </c>
      <c r="N243" s="94" t="str">
        <f t="shared" si="125"/>
        <v/>
      </c>
      <c r="O243" s="94" t="str">
        <f t="shared" si="126"/>
        <v/>
      </c>
      <c r="P243" s="94" t="str">
        <f t="shared" si="127"/>
        <v/>
      </c>
      <c r="Q243" s="94" t="str">
        <f t="shared" si="128"/>
        <v/>
      </c>
      <c r="R243" s="94" t="str">
        <f t="shared" si="129"/>
        <v/>
      </c>
      <c r="S243" s="94" t="str">
        <f t="shared" si="130"/>
        <v/>
      </c>
      <c r="T243" s="94" t="str">
        <f t="shared" si="131"/>
        <v/>
      </c>
      <c r="U243" s="94" t="str">
        <f t="shared" si="132"/>
        <v/>
      </c>
      <c r="V243" s="94" t="str">
        <f t="shared" si="133"/>
        <v/>
      </c>
      <c r="W243" s="94" t="str">
        <f t="shared" si="134"/>
        <v/>
      </c>
      <c r="X243" s="94" t="str">
        <f t="shared" si="135"/>
        <v/>
      </c>
      <c r="Y243" s="94" t="str">
        <f t="shared" si="136"/>
        <v/>
      </c>
      <c r="Z243" s="94" t="str">
        <f t="shared" si="137"/>
        <v/>
      </c>
      <c r="AA243" s="94" t="str">
        <f t="shared" si="138"/>
        <v/>
      </c>
      <c r="AB243" s="94" t="str">
        <f t="shared" si="139"/>
        <v/>
      </c>
      <c r="AC243" s="94" t="str">
        <f t="shared" si="140"/>
        <v/>
      </c>
      <c r="AD243" s="92" t="str">
        <f t="shared" si="141"/>
        <v/>
      </c>
      <c r="AE243" s="92">
        <f t="shared" si="142"/>
        <v>0</v>
      </c>
      <c r="AF243" s="105" t="str">
        <f t="shared" si="143"/>
        <v/>
      </c>
      <c r="AG243" s="92">
        <f t="shared" si="145"/>
        <v>0</v>
      </c>
      <c r="AH243" s="92">
        <f t="shared" si="144"/>
        <v>0</v>
      </c>
    </row>
    <row r="244" spans="1:34" x14ac:dyDescent="0.25">
      <c r="A244" s="92" t="str">
        <f t="shared" si="114"/>
        <v/>
      </c>
      <c r="B244" s="49">
        <v>3647</v>
      </c>
      <c r="C244" s="115" t="s">
        <v>450</v>
      </c>
      <c r="D244" s="94" t="str">
        <f t="shared" si="115"/>
        <v/>
      </c>
      <c r="E244" s="94" t="str">
        <f t="shared" si="116"/>
        <v/>
      </c>
      <c r="F244" s="94" t="str">
        <f t="shared" si="117"/>
        <v/>
      </c>
      <c r="G244" s="94" t="str">
        <f t="shared" si="118"/>
        <v/>
      </c>
      <c r="H244" s="94" t="str">
        <f t="shared" si="119"/>
        <v/>
      </c>
      <c r="I244" s="94" t="str">
        <f t="shared" si="120"/>
        <v/>
      </c>
      <c r="J244" s="94" t="str">
        <f t="shared" si="121"/>
        <v/>
      </c>
      <c r="K244" s="94" t="str">
        <f t="shared" si="122"/>
        <v/>
      </c>
      <c r="L244" s="94" t="str">
        <f t="shared" si="123"/>
        <v/>
      </c>
      <c r="M244" s="94" t="str">
        <f t="shared" si="124"/>
        <v/>
      </c>
      <c r="N244" s="94" t="str">
        <f t="shared" si="125"/>
        <v/>
      </c>
      <c r="O244" s="94" t="str">
        <f t="shared" si="126"/>
        <v/>
      </c>
      <c r="P244" s="94" t="str">
        <f t="shared" si="127"/>
        <v/>
      </c>
      <c r="Q244" s="94" t="str">
        <f t="shared" si="128"/>
        <v/>
      </c>
      <c r="R244" s="94" t="str">
        <f t="shared" si="129"/>
        <v/>
      </c>
      <c r="S244" s="94" t="str">
        <f t="shared" si="130"/>
        <v/>
      </c>
      <c r="T244" s="94" t="str">
        <f t="shared" si="131"/>
        <v/>
      </c>
      <c r="U244" s="94" t="str">
        <f t="shared" si="132"/>
        <v/>
      </c>
      <c r="V244" s="94" t="str">
        <f t="shared" si="133"/>
        <v/>
      </c>
      <c r="W244" s="94" t="str">
        <f t="shared" si="134"/>
        <v/>
      </c>
      <c r="X244" s="94" t="str">
        <f t="shared" si="135"/>
        <v/>
      </c>
      <c r="Y244" s="94" t="str">
        <f t="shared" si="136"/>
        <v/>
      </c>
      <c r="Z244" s="94" t="str">
        <f t="shared" si="137"/>
        <v/>
      </c>
      <c r="AA244" s="94" t="str">
        <f t="shared" si="138"/>
        <v/>
      </c>
      <c r="AB244" s="94" t="str">
        <f t="shared" si="139"/>
        <v/>
      </c>
      <c r="AC244" s="94" t="str">
        <f t="shared" si="140"/>
        <v/>
      </c>
      <c r="AD244" s="92" t="str">
        <f t="shared" si="141"/>
        <v/>
      </c>
      <c r="AE244" s="92">
        <f t="shared" si="142"/>
        <v>0</v>
      </c>
      <c r="AF244" s="105" t="str">
        <f t="shared" si="143"/>
        <v/>
      </c>
      <c r="AG244" s="92">
        <f t="shared" si="145"/>
        <v>0</v>
      </c>
      <c r="AH244" s="92">
        <f t="shared" si="144"/>
        <v>0</v>
      </c>
    </row>
    <row r="245" spans="1:34" x14ac:dyDescent="0.25">
      <c r="A245" s="92" t="str">
        <f t="shared" si="114"/>
        <v/>
      </c>
      <c r="B245" s="49">
        <v>3326</v>
      </c>
      <c r="C245" s="115" t="s">
        <v>451</v>
      </c>
      <c r="D245" s="94" t="str">
        <f t="shared" si="115"/>
        <v/>
      </c>
      <c r="E245" s="94" t="str">
        <f t="shared" si="116"/>
        <v/>
      </c>
      <c r="F245" s="94" t="str">
        <f t="shared" si="117"/>
        <v/>
      </c>
      <c r="G245" s="94" t="str">
        <f t="shared" si="118"/>
        <v/>
      </c>
      <c r="H245" s="94" t="str">
        <f t="shared" si="119"/>
        <v/>
      </c>
      <c r="I245" s="94" t="str">
        <f t="shared" si="120"/>
        <v/>
      </c>
      <c r="J245" s="94" t="str">
        <f t="shared" si="121"/>
        <v/>
      </c>
      <c r="K245" s="94" t="str">
        <f t="shared" si="122"/>
        <v/>
      </c>
      <c r="L245" s="94" t="str">
        <f t="shared" si="123"/>
        <v/>
      </c>
      <c r="M245" s="94" t="str">
        <f t="shared" si="124"/>
        <v/>
      </c>
      <c r="N245" s="94" t="str">
        <f t="shared" si="125"/>
        <v/>
      </c>
      <c r="O245" s="94" t="str">
        <f t="shared" si="126"/>
        <v/>
      </c>
      <c r="P245" s="94" t="str">
        <f t="shared" si="127"/>
        <v/>
      </c>
      <c r="Q245" s="94" t="str">
        <f t="shared" si="128"/>
        <v/>
      </c>
      <c r="R245" s="94" t="str">
        <f t="shared" si="129"/>
        <v/>
      </c>
      <c r="S245" s="94" t="str">
        <f t="shared" si="130"/>
        <v/>
      </c>
      <c r="T245" s="94" t="str">
        <f t="shared" si="131"/>
        <v/>
      </c>
      <c r="U245" s="94" t="str">
        <f t="shared" si="132"/>
        <v/>
      </c>
      <c r="V245" s="94" t="str">
        <f t="shared" si="133"/>
        <v/>
      </c>
      <c r="W245" s="94" t="str">
        <f t="shared" si="134"/>
        <v/>
      </c>
      <c r="X245" s="94" t="str">
        <f t="shared" si="135"/>
        <v/>
      </c>
      <c r="Y245" s="94" t="str">
        <f t="shared" si="136"/>
        <v/>
      </c>
      <c r="Z245" s="94" t="str">
        <f t="shared" si="137"/>
        <v/>
      </c>
      <c r="AA245" s="94" t="str">
        <f t="shared" si="138"/>
        <v/>
      </c>
      <c r="AB245" s="94" t="str">
        <f t="shared" si="139"/>
        <v/>
      </c>
      <c r="AC245" s="94" t="str">
        <f t="shared" si="140"/>
        <v/>
      </c>
      <c r="AD245" s="92" t="str">
        <f t="shared" si="141"/>
        <v/>
      </c>
      <c r="AE245" s="92">
        <f t="shared" si="142"/>
        <v>0</v>
      </c>
      <c r="AF245" s="105" t="str">
        <f t="shared" si="143"/>
        <v/>
      </c>
      <c r="AG245" s="92">
        <f t="shared" si="145"/>
        <v>0</v>
      </c>
      <c r="AH245" s="92">
        <f t="shared" si="144"/>
        <v>0</v>
      </c>
    </row>
    <row r="246" spans="1:34" x14ac:dyDescent="0.25">
      <c r="A246" s="92" t="str">
        <f t="shared" si="114"/>
        <v/>
      </c>
      <c r="B246" s="49">
        <v>7589</v>
      </c>
      <c r="C246" s="115" t="s">
        <v>452</v>
      </c>
      <c r="D246" s="94" t="str">
        <f t="shared" si="115"/>
        <v/>
      </c>
      <c r="E246" s="94" t="str">
        <f t="shared" si="116"/>
        <v/>
      </c>
      <c r="F246" s="94" t="str">
        <f t="shared" si="117"/>
        <v/>
      </c>
      <c r="G246" s="94" t="str">
        <f t="shared" si="118"/>
        <v/>
      </c>
      <c r="H246" s="94" t="str">
        <f t="shared" si="119"/>
        <v/>
      </c>
      <c r="I246" s="94" t="str">
        <f t="shared" si="120"/>
        <v/>
      </c>
      <c r="J246" s="94" t="str">
        <f t="shared" si="121"/>
        <v/>
      </c>
      <c r="K246" s="94" t="str">
        <f t="shared" si="122"/>
        <v/>
      </c>
      <c r="L246" s="94" t="str">
        <f t="shared" si="123"/>
        <v/>
      </c>
      <c r="M246" s="94" t="str">
        <f t="shared" si="124"/>
        <v/>
      </c>
      <c r="N246" s="94" t="str">
        <f t="shared" si="125"/>
        <v/>
      </c>
      <c r="O246" s="94" t="str">
        <f t="shared" si="126"/>
        <v/>
      </c>
      <c r="P246" s="94" t="str">
        <f t="shared" si="127"/>
        <v/>
      </c>
      <c r="Q246" s="94" t="str">
        <f t="shared" si="128"/>
        <v/>
      </c>
      <c r="R246" s="94" t="str">
        <f t="shared" si="129"/>
        <v/>
      </c>
      <c r="S246" s="94" t="str">
        <f t="shared" si="130"/>
        <v/>
      </c>
      <c r="T246" s="94" t="str">
        <f t="shared" si="131"/>
        <v/>
      </c>
      <c r="U246" s="94" t="str">
        <f t="shared" si="132"/>
        <v/>
      </c>
      <c r="V246" s="94" t="str">
        <f t="shared" si="133"/>
        <v/>
      </c>
      <c r="W246" s="94" t="str">
        <f t="shared" si="134"/>
        <v/>
      </c>
      <c r="X246" s="94" t="str">
        <f t="shared" si="135"/>
        <v/>
      </c>
      <c r="Y246" s="94" t="str">
        <f t="shared" si="136"/>
        <v/>
      </c>
      <c r="Z246" s="94" t="str">
        <f t="shared" si="137"/>
        <v/>
      </c>
      <c r="AA246" s="94" t="str">
        <f t="shared" si="138"/>
        <v/>
      </c>
      <c r="AB246" s="94" t="str">
        <f t="shared" si="139"/>
        <v/>
      </c>
      <c r="AC246" s="94" t="str">
        <f t="shared" si="140"/>
        <v/>
      </c>
      <c r="AD246" s="92" t="str">
        <f t="shared" si="141"/>
        <v/>
      </c>
      <c r="AE246" s="92">
        <f t="shared" si="142"/>
        <v>0</v>
      </c>
      <c r="AF246" s="105" t="str">
        <f t="shared" si="143"/>
        <v/>
      </c>
      <c r="AG246" s="92">
        <f t="shared" si="145"/>
        <v>0</v>
      </c>
      <c r="AH246" s="92">
        <f t="shared" si="144"/>
        <v>0</v>
      </c>
    </row>
    <row r="247" spans="1:34" x14ac:dyDescent="0.25">
      <c r="A247" s="92" t="str">
        <f t="shared" si="114"/>
        <v/>
      </c>
      <c r="B247" s="49">
        <v>5291</v>
      </c>
      <c r="C247" s="115" t="s">
        <v>453</v>
      </c>
      <c r="D247" s="94" t="str">
        <f t="shared" si="115"/>
        <v/>
      </c>
      <c r="E247" s="94" t="str">
        <f t="shared" si="116"/>
        <v/>
      </c>
      <c r="F247" s="94" t="str">
        <f t="shared" si="117"/>
        <v/>
      </c>
      <c r="G247" s="94" t="str">
        <f t="shared" si="118"/>
        <v/>
      </c>
      <c r="H247" s="94" t="str">
        <f t="shared" si="119"/>
        <v/>
      </c>
      <c r="I247" s="94" t="str">
        <f t="shared" si="120"/>
        <v/>
      </c>
      <c r="J247" s="94" t="str">
        <f t="shared" si="121"/>
        <v/>
      </c>
      <c r="K247" s="94" t="str">
        <f t="shared" si="122"/>
        <v/>
      </c>
      <c r="L247" s="94" t="str">
        <f t="shared" si="123"/>
        <v/>
      </c>
      <c r="M247" s="94" t="str">
        <f t="shared" si="124"/>
        <v/>
      </c>
      <c r="N247" s="94" t="str">
        <f t="shared" si="125"/>
        <v/>
      </c>
      <c r="O247" s="94" t="str">
        <f t="shared" si="126"/>
        <v/>
      </c>
      <c r="P247" s="94" t="str">
        <f t="shared" si="127"/>
        <v/>
      </c>
      <c r="Q247" s="94" t="str">
        <f t="shared" si="128"/>
        <v/>
      </c>
      <c r="R247" s="94" t="str">
        <f t="shared" si="129"/>
        <v/>
      </c>
      <c r="S247" s="94" t="str">
        <f t="shared" si="130"/>
        <v/>
      </c>
      <c r="T247" s="94" t="str">
        <f t="shared" si="131"/>
        <v/>
      </c>
      <c r="U247" s="94" t="str">
        <f t="shared" si="132"/>
        <v/>
      </c>
      <c r="V247" s="94" t="str">
        <f t="shared" si="133"/>
        <v/>
      </c>
      <c r="W247" s="94" t="str">
        <f t="shared" si="134"/>
        <v/>
      </c>
      <c r="X247" s="94" t="str">
        <f t="shared" si="135"/>
        <v/>
      </c>
      <c r="Y247" s="94" t="str">
        <f t="shared" si="136"/>
        <v/>
      </c>
      <c r="Z247" s="94" t="str">
        <f t="shared" si="137"/>
        <v/>
      </c>
      <c r="AA247" s="94" t="str">
        <f t="shared" si="138"/>
        <v/>
      </c>
      <c r="AB247" s="94" t="str">
        <f t="shared" si="139"/>
        <v/>
      </c>
      <c r="AC247" s="94" t="str">
        <f t="shared" si="140"/>
        <v/>
      </c>
      <c r="AD247" s="92" t="str">
        <f t="shared" si="141"/>
        <v/>
      </c>
      <c r="AE247" s="92">
        <f t="shared" si="142"/>
        <v>0</v>
      </c>
      <c r="AF247" s="105" t="str">
        <f t="shared" si="143"/>
        <v/>
      </c>
      <c r="AG247" s="92">
        <f t="shared" si="145"/>
        <v>0</v>
      </c>
      <c r="AH247" s="92">
        <f t="shared" si="144"/>
        <v>0</v>
      </c>
    </row>
    <row r="248" spans="1:34" x14ac:dyDescent="0.25">
      <c r="A248" s="92" t="str">
        <f t="shared" si="114"/>
        <v/>
      </c>
      <c r="B248" s="49">
        <v>2801</v>
      </c>
      <c r="C248" s="115" t="s">
        <v>454</v>
      </c>
      <c r="D248" s="94" t="str">
        <f t="shared" si="115"/>
        <v/>
      </c>
      <c r="E248" s="94" t="str">
        <f t="shared" si="116"/>
        <v/>
      </c>
      <c r="F248" s="94" t="str">
        <f t="shared" si="117"/>
        <v/>
      </c>
      <c r="G248" s="94" t="str">
        <f t="shared" si="118"/>
        <v/>
      </c>
      <c r="H248" s="94" t="str">
        <f t="shared" si="119"/>
        <v/>
      </c>
      <c r="I248" s="94" t="str">
        <f t="shared" si="120"/>
        <v/>
      </c>
      <c r="J248" s="94" t="str">
        <f t="shared" si="121"/>
        <v/>
      </c>
      <c r="K248" s="94" t="str">
        <f t="shared" si="122"/>
        <v/>
      </c>
      <c r="L248" s="94" t="str">
        <f t="shared" si="123"/>
        <v/>
      </c>
      <c r="M248" s="94" t="str">
        <f t="shared" si="124"/>
        <v/>
      </c>
      <c r="N248" s="94" t="str">
        <f t="shared" si="125"/>
        <v/>
      </c>
      <c r="O248" s="94" t="str">
        <f t="shared" si="126"/>
        <v/>
      </c>
      <c r="P248" s="94" t="str">
        <f t="shared" si="127"/>
        <v/>
      </c>
      <c r="Q248" s="94" t="str">
        <f t="shared" si="128"/>
        <v/>
      </c>
      <c r="R248" s="94" t="str">
        <f t="shared" si="129"/>
        <v/>
      </c>
      <c r="S248" s="94" t="str">
        <f t="shared" si="130"/>
        <v/>
      </c>
      <c r="T248" s="94" t="str">
        <f t="shared" si="131"/>
        <v/>
      </c>
      <c r="U248" s="94" t="str">
        <f t="shared" si="132"/>
        <v/>
      </c>
      <c r="V248" s="94" t="str">
        <f t="shared" si="133"/>
        <v/>
      </c>
      <c r="W248" s="94" t="str">
        <f t="shared" si="134"/>
        <v/>
      </c>
      <c r="X248" s="94" t="str">
        <f t="shared" si="135"/>
        <v/>
      </c>
      <c r="Y248" s="94" t="str">
        <f t="shared" si="136"/>
        <v/>
      </c>
      <c r="Z248" s="94" t="str">
        <f t="shared" si="137"/>
        <v/>
      </c>
      <c r="AA248" s="94" t="str">
        <f t="shared" si="138"/>
        <v/>
      </c>
      <c r="AB248" s="94" t="str">
        <f t="shared" si="139"/>
        <v/>
      </c>
      <c r="AC248" s="94" t="str">
        <f t="shared" si="140"/>
        <v/>
      </c>
      <c r="AD248" s="92" t="str">
        <f t="shared" si="141"/>
        <v/>
      </c>
      <c r="AE248" s="92">
        <f t="shared" si="142"/>
        <v>0</v>
      </c>
      <c r="AF248" s="105" t="str">
        <f t="shared" si="143"/>
        <v/>
      </c>
      <c r="AG248" s="92">
        <f t="shared" si="145"/>
        <v>0</v>
      </c>
      <c r="AH248" s="92">
        <f t="shared" si="144"/>
        <v>0</v>
      </c>
    </row>
    <row r="249" spans="1:34" x14ac:dyDescent="0.25">
      <c r="A249" s="92" t="str">
        <f t="shared" si="114"/>
        <v/>
      </c>
      <c r="B249" s="49">
        <v>7545</v>
      </c>
      <c r="C249" s="115" t="s">
        <v>457</v>
      </c>
      <c r="D249" s="94" t="str">
        <f t="shared" si="115"/>
        <v/>
      </c>
      <c r="E249" s="94" t="str">
        <f t="shared" si="116"/>
        <v/>
      </c>
      <c r="F249" s="94" t="str">
        <f t="shared" si="117"/>
        <v/>
      </c>
      <c r="G249" s="94" t="str">
        <f t="shared" si="118"/>
        <v/>
      </c>
      <c r="H249" s="94" t="str">
        <f t="shared" si="119"/>
        <v/>
      </c>
      <c r="I249" s="94" t="str">
        <f t="shared" si="120"/>
        <v/>
      </c>
      <c r="J249" s="94" t="str">
        <f t="shared" si="121"/>
        <v/>
      </c>
      <c r="K249" s="94" t="str">
        <f t="shared" si="122"/>
        <v/>
      </c>
      <c r="L249" s="94" t="str">
        <f t="shared" si="123"/>
        <v/>
      </c>
      <c r="M249" s="94" t="str">
        <f t="shared" si="124"/>
        <v/>
      </c>
      <c r="N249" s="94" t="str">
        <f t="shared" si="125"/>
        <v/>
      </c>
      <c r="O249" s="94" t="str">
        <f t="shared" si="126"/>
        <v/>
      </c>
      <c r="P249" s="94" t="str">
        <f t="shared" si="127"/>
        <v/>
      </c>
      <c r="Q249" s="94" t="str">
        <f t="shared" si="128"/>
        <v/>
      </c>
      <c r="R249" s="94" t="str">
        <f t="shared" si="129"/>
        <v/>
      </c>
      <c r="S249" s="94" t="str">
        <f t="shared" si="130"/>
        <v/>
      </c>
      <c r="T249" s="94" t="str">
        <f t="shared" si="131"/>
        <v/>
      </c>
      <c r="U249" s="94" t="str">
        <f t="shared" si="132"/>
        <v/>
      </c>
      <c r="V249" s="94" t="str">
        <f t="shared" si="133"/>
        <v/>
      </c>
      <c r="W249" s="94" t="str">
        <f t="shared" si="134"/>
        <v/>
      </c>
      <c r="X249" s="94" t="str">
        <f t="shared" si="135"/>
        <v/>
      </c>
      <c r="Y249" s="94" t="str">
        <f t="shared" si="136"/>
        <v/>
      </c>
      <c r="Z249" s="94" t="str">
        <f t="shared" si="137"/>
        <v/>
      </c>
      <c r="AA249" s="94" t="str">
        <f t="shared" si="138"/>
        <v/>
      </c>
      <c r="AB249" s="94" t="str">
        <f t="shared" si="139"/>
        <v/>
      </c>
      <c r="AC249" s="94" t="str">
        <f t="shared" si="140"/>
        <v/>
      </c>
      <c r="AD249" s="92" t="str">
        <f t="shared" si="141"/>
        <v/>
      </c>
      <c r="AE249" s="92">
        <f t="shared" si="142"/>
        <v>0</v>
      </c>
      <c r="AF249" s="105" t="str">
        <f t="shared" si="143"/>
        <v/>
      </c>
      <c r="AG249" s="92">
        <f t="shared" si="145"/>
        <v>0</v>
      </c>
      <c r="AH249" s="92">
        <f t="shared" si="144"/>
        <v>0</v>
      </c>
    </row>
    <row r="250" spans="1:34" x14ac:dyDescent="0.25">
      <c r="A250" s="92" t="str">
        <f t="shared" si="114"/>
        <v/>
      </c>
      <c r="B250" s="49">
        <v>5074</v>
      </c>
      <c r="C250" s="115" t="s">
        <v>458</v>
      </c>
      <c r="D250" s="94" t="str">
        <f t="shared" si="115"/>
        <v/>
      </c>
      <c r="E250" s="94" t="str">
        <f t="shared" si="116"/>
        <v/>
      </c>
      <c r="F250" s="94" t="str">
        <f t="shared" si="117"/>
        <v/>
      </c>
      <c r="G250" s="94" t="str">
        <f t="shared" si="118"/>
        <v/>
      </c>
      <c r="H250" s="94" t="str">
        <f t="shared" si="119"/>
        <v/>
      </c>
      <c r="I250" s="94" t="str">
        <f t="shared" si="120"/>
        <v/>
      </c>
      <c r="J250" s="94" t="str">
        <f t="shared" si="121"/>
        <v/>
      </c>
      <c r="K250" s="94" t="str">
        <f t="shared" si="122"/>
        <v/>
      </c>
      <c r="L250" s="94" t="str">
        <f t="shared" si="123"/>
        <v/>
      </c>
      <c r="M250" s="94" t="str">
        <f t="shared" si="124"/>
        <v/>
      </c>
      <c r="N250" s="94" t="str">
        <f t="shared" si="125"/>
        <v/>
      </c>
      <c r="O250" s="94" t="str">
        <f t="shared" si="126"/>
        <v/>
      </c>
      <c r="P250" s="94" t="str">
        <f t="shared" si="127"/>
        <v/>
      </c>
      <c r="Q250" s="94" t="str">
        <f t="shared" si="128"/>
        <v/>
      </c>
      <c r="R250" s="94" t="str">
        <f t="shared" si="129"/>
        <v/>
      </c>
      <c r="S250" s="94" t="str">
        <f t="shared" si="130"/>
        <v/>
      </c>
      <c r="T250" s="94" t="str">
        <f t="shared" si="131"/>
        <v/>
      </c>
      <c r="U250" s="94" t="str">
        <f t="shared" si="132"/>
        <v/>
      </c>
      <c r="V250" s="94" t="str">
        <f t="shared" si="133"/>
        <v/>
      </c>
      <c r="W250" s="94" t="str">
        <f t="shared" si="134"/>
        <v/>
      </c>
      <c r="X250" s="94" t="str">
        <f t="shared" si="135"/>
        <v/>
      </c>
      <c r="Y250" s="94" t="str">
        <f t="shared" si="136"/>
        <v/>
      </c>
      <c r="Z250" s="94" t="str">
        <f t="shared" si="137"/>
        <v/>
      </c>
      <c r="AA250" s="94" t="str">
        <f t="shared" si="138"/>
        <v/>
      </c>
      <c r="AB250" s="94" t="str">
        <f t="shared" si="139"/>
        <v/>
      </c>
      <c r="AC250" s="94" t="str">
        <f t="shared" si="140"/>
        <v/>
      </c>
      <c r="AD250" s="92" t="str">
        <f t="shared" si="141"/>
        <v/>
      </c>
      <c r="AE250" s="92">
        <f t="shared" si="142"/>
        <v>0</v>
      </c>
      <c r="AF250" s="105" t="str">
        <f t="shared" si="143"/>
        <v/>
      </c>
      <c r="AG250" s="92">
        <f t="shared" si="145"/>
        <v>0</v>
      </c>
      <c r="AH250" s="92">
        <f t="shared" si="144"/>
        <v>0</v>
      </c>
    </row>
    <row r="251" spans="1:34" x14ac:dyDescent="0.25">
      <c r="A251" s="92" t="str">
        <f t="shared" si="114"/>
        <v/>
      </c>
      <c r="B251" s="49">
        <v>3050</v>
      </c>
      <c r="C251" s="115" t="s">
        <v>460</v>
      </c>
      <c r="D251" s="94" t="str">
        <f t="shared" si="115"/>
        <v/>
      </c>
      <c r="E251" s="94" t="str">
        <f t="shared" si="116"/>
        <v/>
      </c>
      <c r="F251" s="94" t="str">
        <f t="shared" si="117"/>
        <v/>
      </c>
      <c r="G251" s="94" t="str">
        <f t="shared" si="118"/>
        <v/>
      </c>
      <c r="H251" s="94" t="str">
        <f t="shared" si="119"/>
        <v/>
      </c>
      <c r="I251" s="94" t="str">
        <f t="shared" si="120"/>
        <v/>
      </c>
      <c r="J251" s="94" t="str">
        <f t="shared" si="121"/>
        <v/>
      </c>
      <c r="K251" s="94" t="str">
        <f t="shared" si="122"/>
        <v/>
      </c>
      <c r="L251" s="94" t="str">
        <f t="shared" si="123"/>
        <v/>
      </c>
      <c r="M251" s="94" t="str">
        <f t="shared" si="124"/>
        <v/>
      </c>
      <c r="N251" s="94" t="str">
        <f t="shared" si="125"/>
        <v/>
      </c>
      <c r="O251" s="94" t="str">
        <f t="shared" si="126"/>
        <v/>
      </c>
      <c r="P251" s="94" t="str">
        <f t="shared" si="127"/>
        <v/>
      </c>
      <c r="Q251" s="94" t="str">
        <f t="shared" si="128"/>
        <v/>
      </c>
      <c r="R251" s="94" t="str">
        <f t="shared" si="129"/>
        <v/>
      </c>
      <c r="S251" s="94" t="str">
        <f t="shared" si="130"/>
        <v/>
      </c>
      <c r="T251" s="94" t="str">
        <f t="shared" si="131"/>
        <v/>
      </c>
      <c r="U251" s="94" t="str">
        <f t="shared" si="132"/>
        <v/>
      </c>
      <c r="V251" s="94" t="str">
        <f t="shared" si="133"/>
        <v/>
      </c>
      <c r="W251" s="94" t="str">
        <f t="shared" si="134"/>
        <v/>
      </c>
      <c r="X251" s="94" t="str">
        <f t="shared" si="135"/>
        <v/>
      </c>
      <c r="Y251" s="94" t="str">
        <f t="shared" si="136"/>
        <v/>
      </c>
      <c r="Z251" s="94" t="str">
        <f t="shared" si="137"/>
        <v/>
      </c>
      <c r="AA251" s="94" t="str">
        <f t="shared" si="138"/>
        <v/>
      </c>
      <c r="AB251" s="94" t="str">
        <f t="shared" si="139"/>
        <v/>
      </c>
      <c r="AC251" s="94" t="str">
        <f t="shared" si="140"/>
        <v/>
      </c>
      <c r="AD251" s="92" t="str">
        <f t="shared" si="141"/>
        <v/>
      </c>
      <c r="AE251" s="92">
        <f t="shared" si="142"/>
        <v>0</v>
      </c>
      <c r="AF251" s="105" t="str">
        <f t="shared" si="143"/>
        <v/>
      </c>
      <c r="AG251" s="92">
        <f t="shared" si="145"/>
        <v>0</v>
      </c>
      <c r="AH251" s="92">
        <f t="shared" si="144"/>
        <v>0</v>
      </c>
    </row>
    <row r="252" spans="1:34" x14ac:dyDescent="0.25">
      <c r="A252" s="92" t="str">
        <f t="shared" si="114"/>
        <v/>
      </c>
      <c r="B252" s="49">
        <v>2709</v>
      </c>
      <c r="C252" s="115" t="s">
        <v>773</v>
      </c>
      <c r="D252" s="94" t="str">
        <f t="shared" si="115"/>
        <v/>
      </c>
      <c r="E252" s="94" t="str">
        <f t="shared" si="116"/>
        <v/>
      </c>
      <c r="F252" s="94" t="str">
        <f t="shared" si="117"/>
        <v/>
      </c>
      <c r="G252" s="94" t="str">
        <f t="shared" si="118"/>
        <v/>
      </c>
      <c r="H252" s="94" t="str">
        <f t="shared" si="119"/>
        <v/>
      </c>
      <c r="I252" s="94" t="str">
        <f t="shared" si="120"/>
        <v/>
      </c>
      <c r="J252" s="94" t="str">
        <f t="shared" si="121"/>
        <v/>
      </c>
      <c r="K252" s="94" t="str">
        <f t="shared" si="122"/>
        <v/>
      </c>
      <c r="L252" s="94" t="str">
        <f t="shared" si="123"/>
        <v/>
      </c>
      <c r="M252" s="94" t="str">
        <f t="shared" si="124"/>
        <v/>
      </c>
      <c r="N252" s="94" t="str">
        <f t="shared" si="125"/>
        <v/>
      </c>
      <c r="O252" s="94" t="str">
        <f t="shared" si="126"/>
        <v/>
      </c>
      <c r="P252" s="94" t="str">
        <f t="shared" si="127"/>
        <v/>
      </c>
      <c r="Q252" s="94" t="str">
        <f t="shared" si="128"/>
        <v/>
      </c>
      <c r="R252" s="94" t="str">
        <f t="shared" si="129"/>
        <v/>
      </c>
      <c r="S252" s="94" t="str">
        <f t="shared" si="130"/>
        <v/>
      </c>
      <c r="T252" s="94" t="str">
        <f t="shared" si="131"/>
        <v/>
      </c>
      <c r="U252" s="94" t="str">
        <f t="shared" si="132"/>
        <v/>
      </c>
      <c r="V252" s="94" t="str">
        <f t="shared" si="133"/>
        <v/>
      </c>
      <c r="W252" s="94" t="str">
        <f t="shared" si="134"/>
        <v/>
      </c>
      <c r="X252" s="94" t="str">
        <f t="shared" si="135"/>
        <v/>
      </c>
      <c r="Y252" s="94" t="str">
        <f t="shared" si="136"/>
        <v/>
      </c>
      <c r="Z252" s="94" t="str">
        <f t="shared" si="137"/>
        <v/>
      </c>
      <c r="AA252" s="94" t="str">
        <f t="shared" si="138"/>
        <v/>
      </c>
      <c r="AB252" s="94" t="str">
        <f t="shared" si="139"/>
        <v/>
      </c>
      <c r="AC252" s="94" t="str">
        <f t="shared" si="140"/>
        <v/>
      </c>
      <c r="AD252" s="92" t="str">
        <f t="shared" si="141"/>
        <v/>
      </c>
      <c r="AE252" s="92">
        <f t="shared" si="142"/>
        <v>0</v>
      </c>
      <c r="AF252" s="105" t="str">
        <f t="shared" si="143"/>
        <v/>
      </c>
      <c r="AG252" s="92">
        <f t="shared" si="145"/>
        <v>0</v>
      </c>
      <c r="AH252" s="92">
        <f t="shared" si="144"/>
        <v>0</v>
      </c>
    </row>
    <row r="253" spans="1:34" x14ac:dyDescent="0.25">
      <c r="A253" s="92" t="str">
        <f t="shared" si="114"/>
        <v/>
      </c>
      <c r="B253" s="49">
        <v>5398</v>
      </c>
      <c r="C253" s="115" t="s">
        <v>462</v>
      </c>
      <c r="D253" s="94" t="str">
        <f t="shared" si="115"/>
        <v/>
      </c>
      <c r="E253" s="94" t="str">
        <f t="shared" si="116"/>
        <v/>
      </c>
      <c r="F253" s="94" t="str">
        <f t="shared" si="117"/>
        <v/>
      </c>
      <c r="G253" s="94" t="str">
        <f t="shared" si="118"/>
        <v/>
      </c>
      <c r="H253" s="94" t="str">
        <f t="shared" si="119"/>
        <v/>
      </c>
      <c r="I253" s="94" t="str">
        <f t="shared" si="120"/>
        <v/>
      </c>
      <c r="J253" s="94" t="str">
        <f t="shared" si="121"/>
        <v/>
      </c>
      <c r="K253" s="94" t="str">
        <f t="shared" si="122"/>
        <v/>
      </c>
      <c r="L253" s="94" t="str">
        <f t="shared" si="123"/>
        <v/>
      </c>
      <c r="M253" s="94" t="str">
        <f t="shared" si="124"/>
        <v/>
      </c>
      <c r="N253" s="94" t="str">
        <f t="shared" si="125"/>
        <v/>
      </c>
      <c r="O253" s="94" t="str">
        <f t="shared" si="126"/>
        <v/>
      </c>
      <c r="P253" s="94" t="str">
        <f t="shared" si="127"/>
        <v/>
      </c>
      <c r="Q253" s="94" t="str">
        <f t="shared" si="128"/>
        <v/>
      </c>
      <c r="R253" s="94" t="str">
        <f t="shared" si="129"/>
        <v/>
      </c>
      <c r="S253" s="94" t="str">
        <f t="shared" si="130"/>
        <v/>
      </c>
      <c r="T253" s="94" t="str">
        <f t="shared" si="131"/>
        <v/>
      </c>
      <c r="U253" s="94" t="str">
        <f t="shared" si="132"/>
        <v/>
      </c>
      <c r="V253" s="94" t="str">
        <f t="shared" si="133"/>
        <v/>
      </c>
      <c r="W253" s="94" t="str">
        <f t="shared" si="134"/>
        <v/>
      </c>
      <c r="X253" s="94" t="str">
        <f t="shared" si="135"/>
        <v/>
      </c>
      <c r="Y253" s="94" t="str">
        <f t="shared" si="136"/>
        <v/>
      </c>
      <c r="Z253" s="94" t="str">
        <f t="shared" si="137"/>
        <v/>
      </c>
      <c r="AA253" s="94" t="str">
        <f t="shared" si="138"/>
        <v/>
      </c>
      <c r="AB253" s="94" t="str">
        <f t="shared" si="139"/>
        <v/>
      </c>
      <c r="AC253" s="94" t="str">
        <f t="shared" si="140"/>
        <v/>
      </c>
      <c r="AD253" s="92" t="str">
        <f t="shared" si="141"/>
        <v/>
      </c>
      <c r="AE253" s="92">
        <f t="shared" si="142"/>
        <v>0</v>
      </c>
      <c r="AF253" s="105" t="str">
        <f t="shared" si="143"/>
        <v/>
      </c>
      <c r="AG253" s="92">
        <f t="shared" si="145"/>
        <v>0</v>
      </c>
      <c r="AH253" s="92">
        <f t="shared" si="144"/>
        <v>0</v>
      </c>
    </row>
    <row r="254" spans="1:34" x14ac:dyDescent="0.25">
      <c r="A254" s="92" t="str">
        <f t="shared" si="114"/>
        <v/>
      </c>
      <c r="B254" s="49">
        <v>7091</v>
      </c>
      <c r="C254" s="115" t="s">
        <v>465</v>
      </c>
      <c r="D254" s="94" t="str">
        <f t="shared" si="115"/>
        <v/>
      </c>
      <c r="E254" s="94" t="str">
        <f t="shared" si="116"/>
        <v/>
      </c>
      <c r="F254" s="94" t="str">
        <f t="shared" si="117"/>
        <v/>
      </c>
      <c r="G254" s="94" t="str">
        <f t="shared" si="118"/>
        <v/>
      </c>
      <c r="H254" s="94" t="str">
        <f t="shared" si="119"/>
        <v/>
      </c>
      <c r="I254" s="94" t="str">
        <f t="shared" si="120"/>
        <v/>
      </c>
      <c r="J254" s="94" t="str">
        <f t="shared" si="121"/>
        <v/>
      </c>
      <c r="K254" s="94" t="str">
        <f t="shared" si="122"/>
        <v/>
      </c>
      <c r="L254" s="94" t="str">
        <f t="shared" si="123"/>
        <v/>
      </c>
      <c r="M254" s="94" t="str">
        <f t="shared" si="124"/>
        <v/>
      </c>
      <c r="N254" s="94" t="str">
        <f t="shared" si="125"/>
        <v/>
      </c>
      <c r="O254" s="94" t="str">
        <f t="shared" si="126"/>
        <v/>
      </c>
      <c r="P254" s="94" t="str">
        <f t="shared" si="127"/>
        <v/>
      </c>
      <c r="Q254" s="94" t="str">
        <f t="shared" si="128"/>
        <v/>
      </c>
      <c r="R254" s="94" t="str">
        <f t="shared" si="129"/>
        <v/>
      </c>
      <c r="S254" s="94" t="str">
        <f t="shared" si="130"/>
        <v/>
      </c>
      <c r="T254" s="94" t="str">
        <f t="shared" si="131"/>
        <v/>
      </c>
      <c r="U254" s="94" t="str">
        <f t="shared" si="132"/>
        <v/>
      </c>
      <c r="V254" s="94" t="str">
        <f t="shared" si="133"/>
        <v/>
      </c>
      <c r="W254" s="94" t="str">
        <f t="shared" si="134"/>
        <v/>
      </c>
      <c r="X254" s="94" t="str">
        <f t="shared" si="135"/>
        <v/>
      </c>
      <c r="Y254" s="94" t="str">
        <f t="shared" si="136"/>
        <v/>
      </c>
      <c r="Z254" s="94" t="str">
        <f t="shared" si="137"/>
        <v/>
      </c>
      <c r="AA254" s="94" t="str">
        <f t="shared" si="138"/>
        <v/>
      </c>
      <c r="AB254" s="94" t="str">
        <f t="shared" si="139"/>
        <v/>
      </c>
      <c r="AC254" s="94" t="str">
        <f t="shared" si="140"/>
        <v/>
      </c>
      <c r="AD254" s="92" t="str">
        <f t="shared" si="141"/>
        <v/>
      </c>
      <c r="AE254" s="92">
        <f t="shared" si="142"/>
        <v>0</v>
      </c>
      <c r="AF254" s="105" t="str">
        <f t="shared" si="143"/>
        <v/>
      </c>
      <c r="AG254" s="92">
        <f t="shared" si="145"/>
        <v>0</v>
      </c>
      <c r="AH254" s="92">
        <f t="shared" si="144"/>
        <v>0</v>
      </c>
    </row>
    <row r="255" spans="1:34" x14ac:dyDescent="0.25">
      <c r="A255" s="92" t="str">
        <f t="shared" si="114"/>
        <v/>
      </c>
      <c r="B255" s="49">
        <v>2600</v>
      </c>
      <c r="C255" s="115" t="s">
        <v>466</v>
      </c>
      <c r="D255" s="94" t="str">
        <f t="shared" si="115"/>
        <v/>
      </c>
      <c r="E255" s="94" t="str">
        <f t="shared" si="116"/>
        <v/>
      </c>
      <c r="F255" s="94" t="str">
        <f t="shared" si="117"/>
        <v/>
      </c>
      <c r="G255" s="94" t="str">
        <f t="shared" si="118"/>
        <v/>
      </c>
      <c r="H255" s="94" t="str">
        <f t="shared" si="119"/>
        <v/>
      </c>
      <c r="I255" s="94" t="str">
        <f t="shared" si="120"/>
        <v/>
      </c>
      <c r="J255" s="94" t="str">
        <f t="shared" si="121"/>
        <v/>
      </c>
      <c r="K255" s="94" t="str">
        <f t="shared" si="122"/>
        <v/>
      </c>
      <c r="L255" s="94" t="str">
        <f t="shared" si="123"/>
        <v/>
      </c>
      <c r="M255" s="94" t="str">
        <f t="shared" si="124"/>
        <v/>
      </c>
      <c r="N255" s="94" t="str">
        <f t="shared" si="125"/>
        <v/>
      </c>
      <c r="O255" s="94" t="str">
        <f t="shared" si="126"/>
        <v/>
      </c>
      <c r="P255" s="94" t="str">
        <f t="shared" si="127"/>
        <v/>
      </c>
      <c r="Q255" s="94" t="str">
        <f t="shared" si="128"/>
        <v/>
      </c>
      <c r="R255" s="94" t="str">
        <f t="shared" si="129"/>
        <v/>
      </c>
      <c r="S255" s="94" t="str">
        <f t="shared" si="130"/>
        <v/>
      </c>
      <c r="T255" s="94" t="str">
        <f t="shared" si="131"/>
        <v/>
      </c>
      <c r="U255" s="94" t="str">
        <f t="shared" si="132"/>
        <v/>
      </c>
      <c r="V255" s="94" t="str">
        <f t="shared" si="133"/>
        <v/>
      </c>
      <c r="W255" s="94" t="str">
        <f t="shared" si="134"/>
        <v/>
      </c>
      <c r="X255" s="94" t="str">
        <f t="shared" si="135"/>
        <v/>
      </c>
      <c r="Y255" s="94" t="str">
        <f t="shared" si="136"/>
        <v/>
      </c>
      <c r="Z255" s="94" t="str">
        <f t="shared" si="137"/>
        <v/>
      </c>
      <c r="AA255" s="94" t="str">
        <f t="shared" si="138"/>
        <v/>
      </c>
      <c r="AB255" s="94" t="str">
        <f t="shared" si="139"/>
        <v/>
      </c>
      <c r="AC255" s="94" t="str">
        <f t="shared" si="140"/>
        <v/>
      </c>
      <c r="AD255" s="92" t="str">
        <f t="shared" si="141"/>
        <v/>
      </c>
      <c r="AE255" s="92">
        <f t="shared" si="142"/>
        <v>0</v>
      </c>
      <c r="AF255" s="105" t="str">
        <f t="shared" si="143"/>
        <v/>
      </c>
      <c r="AG255" s="92">
        <f t="shared" si="145"/>
        <v>0</v>
      </c>
      <c r="AH255" s="92">
        <f t="shared" si="144"/>
        <v>0</v>
      </c>
    </row>
    <row r="256" spans="1:34" x14ac:dyDescent="0.25">
      <c r="A256" s="92" t="str">
        <f t="shared" si="114"/>
        <v/>
      </c>
      <c r="B256" s="49">
        <v>3042</v>
      </c>
      <c r="C256" s="115" t="s">
        <v>469</v>
      </c>
      <c r="D256" s="94" t="str">
        <f t="shared" si="115"/>
        <v/>
      </c>
      <c r="E256" s="94" t="str">
        <f t="shared" si="116"/>
        <v/>
      </c>
      <c r="F256" s="94" t="str">
        <f t="shared" si="117"/>
        <v/>
      </c>
      <c r="G256" s="94" t="str">
        <f t="shared" si="118"/>
        <v/>
      </c>
      <c r="H256" s="94" t="str">
        <f t="shared" si="119"/>
        <v/>
      </c>
      <c r="I256" s="94" t="str">
        <f t="shared" si="120"/>
        <v/>
      </c>
      <c r="J256" s="94" t="str">
        <f t="shared" si="121"/>
        <v/>
      </c>
      <c r="K256" s="94" t="str">
        <f t="shared" si="122"/>
        <v/>
      </c>
      <c r="L256" s="94" t="str">
        <f t="shared" si="123"/>
        <v/>
      </c>
      <c r="M256" s="94" t="str">
        <f t="shared" si="124"/>
        <v/>
      </c>
      <c r="N256" s="94" t="str">
        <f t="shared" si="125"/>
        <v/>
      </c>
      <c r="O256" s="94" t="str">
        <f t="shared" si="126"/>
        <v/>
      </c>
      <c r="P256" s="94" t="str">
        <f t="shared" si="127"/>
        <v/>
      </c>
      <c r="Q256" s="94" t="str">
        <f t="shared" si="128"/>
        <v/>
      </c>
      <c r="R256" s="94" t="str">
        <f t="shared" si="129"/>
        <v/>
      </c>
      <c r="S256" s="94" t="str">
        <f t="shared" si="130"/>
        <v/>
      </c>
      <c r="T256" s="94" t="str">
        <f t="shared" si="131"/>
        <v/>
      </c>
      <c r="U256" s="94" t="str">
        <f t="shared" si="132"/>
        <v/>
      </c>
      <c r="V256" s="94" t="str">
        <f t="shared" si="133"/>
        <v/>
      </c>
      <c r="W256" s="94" t="str">
        <f t="shared" si="134"/>
        <v/>
      </c>
      <c r="X256" s="94" t="str">
        <f t="shared" si="135"/>
        <v/>
      </c>
      <c r="Y256" s="94" t="str">
        <f t="shared" si="136"/>
        <v/>
      </c>
      <c r="Z256" s="94" t="str">
        <f t="shared" si="137"/>
        <v/>
      </c>
      <c r="AA256" s="94" t="str">
        <f t="shared" si="138"/>
        <v/>
      </c>
      <c r="AB256" s="94" t="str">
        <f t="shared" si="139"/>
        <v/>
      </c>
      <c r="AC256" s="94" t="str">
        <f t="shared" si="140"/>
        <v/>
      </c>
      <c r="AD256" s="92" t="str">
        <f t="shared" si="141"/>
        <v/>
      </c>
      <c r="AE256" s="92">
        <f t="shared" si="142"/>
        <v>0</v>
      </c>
      <c r="AF256" s="105" t="str">
        <f t="shared" si="143"/>
        <v/>
      </c>
      <c r="AG256" s="92">
        <f t="shared" si="145"/>
        <v>0</v>
      </c>
      <c r="AH256" s="92">
        <f t="shared" si="144"/>
        <v>0</v>
      </c>
    </row>
    <row r="257" spans="1:34" x14ac:dyDescent="0.25">
      <c r="A257" s="92" t="str">
        <f t="shared" si="114"/>
        <v/>
      </c>
      <c r="B257" s="49">
        <v>2711</v>
      </c>
      <c r="C257" s="115" t="s">
        <v>470</v>
      </c>
      <c r="D257" s="94" t="str">
        <f t="shared" si="115"/>
        <v/>
      </c>
      <c r="E257" s="94" t="str">
        <f t="shared" si="116"/>
        <v/>
      </c>
      <c r="F257" s="94" t="str">
        <f t="shared" si="117"/>
        <v/>
      </c>
      <c r="G257" s="94" t="str">
        <f t="shared" si="118"/>
        <v/>
      </c>
      <c r="H257" s="94" t="str">
        <f t="shared" si="119"/>
        <v/>
      </c>
      <c r="I257" s="94" t="str">
        <f t="shared" si="120"/>
        <v/>
      </c>
      <c r="J257" s="94" t="str">
        <f t="shared" si="121"/>
        <v/>
      </c>
      <c r="K257" s="94" t="str">
        <f t="shared" si="122"/>
        <v/>
      </c>
      <c r="L257" s="94" t="str">
        <f t="shared" si="123"/>
        <v/>
      </c>
      <c r="M257" s="94" t="str">
        <f t="shared" si="124"/>
        <v/>
      </c>
      <c r="N257" s="94" t="str">
        <f t="shared" si="125"/>
        <v/>
      </c>
      <c r="O257" s="94" t="str">
        <f t="shared" si="126"/>
        <v/>
      </c>
      <c r="P257" s="94" t="str">
        <f t="shared" si="127"/>
        <v/>
      </c>
      <c r="Q257" s="94" t="str">
        <f t="shared" si="128"/>
        <v/>
      </c>
      <c r="R257" s="94" t="str">
        <f t="shared" si="129"/>
        <v/>
      </c>
      <c r="S257" s="94" t="str">
        <f t="shared" si="130"/>
        <v/>
      </c>
      <c r="T257" s="94" t="str">
        <f t="shared" si="131"/>
        <v/>
      </c>
      <c r="U257" s="94" t="str">
        <f t="shared" si="132"/>
        <v/>
      </c>
      <c r="V257" s="94" t="str">
        <f t="shared" si="133"/>
        <v/>
      </c>
      <c r="W257" s="94" t="str">
        <f t="shared" si="134"/>
        <v/>
      </c>
      <c r="X257" s="94" t="str">
        <f t="shared" si="135"/>
        <v/>
      </c>
      <c r="Y257" s="94" t="str">
        <f t="shared" si="136"/>
        <v/>
      </c>
      <c r="Z257" s="94" t="str">
        <f t="shared" si="137"/>
        <v/>
      </c>
      <c r="AA257" s="94" t="str">
        <f t="shared" si="138"/>
        <v/>
      </c>
      <c r="AB257" s="94" t="str">
        <f t="shared" si="139"/>
        <v/>
      </c>
      <c r="AC257" s="94" t="str">
        <f t="shared" si="140"/>
        <v/>
      </c>
      <c r="AD257" s="92" t="str">
        <f t="shared" si="141"/>
        <v/>
      </c>
      <c r="AE257" s="92">
        <f t="shared" si="142"/>
        <v>0</v>
      </c>
      <c r="AF257" s="105" t="str">
        <f t="shared" si="143"/>
        <v/>
      </c>
      <c r="AG257" s="92">
        <f t="shared" si="145"/>
        <v>0</v>
      </c>
      <c r="AH257" s="92">
        <f t="shared" si="144"/>
        <v>0</v>
      </c>
    </row>
    <row r="258" spans="1:34" x14ac:dyDescent="0.25">
      <c r="A258" s="92" t="str">
        <f t="shared" ref="A258:A321" si="146">IF(AD258&lt;&gt;"",RANK(AD258,AD:AD),"")</f>
        <v/>
      </c>
      <c r="B258" s="49">
        <v>6727</v>
      </c>
      <c r="C258" s="115" t="s">
        <v>472</v>
      </c>
      <c r="D258" s="94" t="str">
        <f t="shared" ref="D258:D321" si="147">IFERROR(VLOOKUP($B258,_2aw1,2,FALSE),"")</f>
        <v/>
      </c>
      <c r="E258" s="94" t="str">
        <f t="shared" ref="E258:E321" si="148">IFERROR(VLOOKUP($B258,_2aw2,2,FALSE),"")</f>
        <v/>
      </c>
      <c r="F258" s="94" t="str">
        <f t="shared" ref="F258:F321" si="149">IFERROR(VLOOKUP($B258,_2aw3,2,FALSE),"")</f>
        <v/>
      </c>
      <c r="G258" s="94" t="str">
        <f t="shared" ref="G258:G321" si="150">IFERROR(VLOOKUP($B258,_2aw4,2,FALSE),"")</f>
        <v/>
      </c>
      <c r="H258" s="94" t="str">
        <f t="shared" ref="H258:H321" si="151">IFERROR(VLOOKUP($B258,_2aw5,2,FALSE),"")</f>
        <v/>
      </c>
      <c r="I258" s="94" t="str">
        <f t="shared" ref="I258:I321" si="152">IFERROR(VLOOKUP($B258,_2aw6,2,FALSE),"")</f>
        <v/>
      </c>
      <c r="J258" s="94" t="str">
        <f t="shared" ref="J258:J321" si="153">IFERROR(VLOOKUP($B258,_2aw7,2,FALSE),"")</f>
        <v/>
      </c>
      <c r="K258" s="94" t="str">
        <f t="shared" ref="K258:K321" si="154">IFERROR(VLOOKUP($B258,_2aw8,2,FALSE),"")</f>
        <v/>
      </c>
      <c r="L258" s="94" t="str">
        <f t="shared" ref="L258:L321" si="155">IFERROR(VLOOKUP($B258,_2aw9,2,FALSE),"")</f>
        <v/>
      </c>
      <c r="M258" s="94" t="str">
        <f t="shared" ref="M258:M321" si="156">IFERROR(VLOOKUP($B258,_2aw10,2,FALSE),"")</f>
        <v/>
      </c>
      <c r="N258" s="94" t="str">
        <f t="shared" ref="N258:N321" si="157">IFERROR(VLOOKUP($B258,_2aw11,2,FALSE),"")</f>
        <v/>
      </c>
      <c r="O258" s="94" t="str">
        <f t="shared" ref="O258:O321" si="158">IFERROR(VLOOKUP($B258,_2aw12,2,FALSE),"")</f>
        <v/>
      </c>
      <c r="P258" s="94" t="str">
        <f t="shared" ref="P258:P321" si="159">IFERROR(VLOOKUP($B258,_2aw13,2,FALSE),"")</f>
        <v/>
      </c>
      <c r="Q258" s="94" t="str">
        <f t="shared" ref="Q258:Q321" si="160">IFERROR(VLOOKUP($B258,_2aw14,2,FALSE),"")</f>
        <v/>
      </c>
      <c r="R258" s="94" t="str">
        <f t="shared" ref="R258:R321" si="161">IFERROR(VLOOKUP($B258,_2aw15,2,FALSE),"")</f>
        <v/>
      </c>
      <c r="S258" s="94" t="str">
        <f t="shared" ref="S258:S321" si="162">IFERROR(VLOOKUP($B258,_2aw16,2,FALSE),"")</f>
        <v/>
      </c>
      <c r="T258" s="94" t="str">
        <f t="shared" ref="T258:T321" si="163">IFERROR(VLOOKUP($B258,_2aw17,2,FALSE),"")</f>
        <v/>
      </c>
      <c r="U258" s="94" t="str">
        <f t="shared" ref="U258:U321" si="164">IFERROR(VLOOKUP($B258,_2aw18,2,FALSE),"")</f>
        <v/>
      </c>
      <c r="V258" s="94" t="str">
        <f t="shared" ref="V258:V321" si="165">IFERROR(VLOOKUP($B258,_2aw19,2,FALSE),"")</f>
        <v/>
      </c>
      <c r="W258" s="94" t="str">
        <f t="shared" ref="W258:W321" si="166">IFERROR(VLOOKUP($B258,_2aw20,2,FALSE),"")</f>
        <v/>
      </c>
      <c r="X258" s="94" t="str">
        <f t="shared" ref="X258:X321" si="167">IFERROR(VLOOKUP($B258,_2aw21,2,FALSE),"")</f>
        <v/>
      </c>
      <c r="Y258" s="94" t="str">
        <f t="shared" ref="Y258:Y321" si="168">IFERROR(VLOOKUP($B258,_2aw22,2,FALSE),"")</f>
        <v/>
      </c>
      <c r="Z258" s="94" t="str">
        <f t="shared" ref="Z258:Z321" si="169">IFERROR(VLOOKUP($B258,_2aw23,2,FALSE),"")</f>
        <v/>
      </c>
      <c r="AA258" s="94" t="str">
        <f t="shared" ref="AA258:AA321" si="170">IFERROR(VLOOKUP($B258,_2aw24,2,FALSE),"")</f>
        <v/>
      </c>
      <c r="AB258" s="94" t="str">
        <f t="shared" ref="AB258:AB321" si="171">IFERROR(VLOOKUP($B258,_2aw25,2,FALSE),"")</f>
        <v/>
      </c>
      <c r="AC258" s="94" t="str">
        <f t="shared" ref="AC258:AC321" si="172">IFERROR(VLOOKUP($B258,_2aw26,2,FALSE),"")</f>
        <v/>
      </c>
      <c r="AD258" s="92" t="str">
        <f t="shared" ref="AD258:AD321" si="173">IF(COUNTIF(D258:AC258,"&gt;=0"),SUM(D258:AC258),"")</f>
        <v/>
      </c>
      <c r="AE258" s="92">
        <f t="shared" si="142"/>
        <v>0</v>
      </c>
      <c r="AF258" s="105" t="str">
        <f t="shared" si="143"/>
        <v/>
      </c>
      <c r="AG258" s="92">
        <f t="shared" si="145"/>
        <v>0</v>
      </c>
      <c r="AH258" s="92">
        <f t="shared" si="144"/>
        <v>0</v>
      </c>
    </row>
    <row r="259" spans="1:34" x14ac:dyDescent="0.25">
      <c r="A259" s="92" t="str">
        <f t="shared" si="146"/>
        <v/>
      </c>
      <c r="B259" s="49">
        <v>5840</v>
      </c>
      <c r="C259" s="115" t="s">
        <v>473</v>
      </c>
      <c r="D259" s="94" t="str">
        <f t="shared" si="147"/>
        <v/>
      </c>
      <c r="E259" s="94" t="str">
        <f t="shared" si="148"/>
        <v/>
      </c>
      <c r="F259" s="94" t="str">
        <f t="shared" si="149"/>
        <v/>
      </c>
      <c r="G259" s="94" t="str">
        <f t="shared" si="150"/>
        <v/>
      </c>
      <c r="H259" s="94" t="str">
        <f t="shared" si="151"/>
        <v/>
      </c>
      <c r="I259" s="94" t="str">
        <f t="shared" si="152"/>
        <v/>
      </c>
      <c r="J259" s="94" t="str">
        <f t="shared" si="153"/>
        <v/>
      </c>
      <c r="K259" s="94" t="str">
        <f t="shared" si="154"/>
        <v/>
      </c>
      <c r="L259" s="94" t="str">
        <f t="shared" si="155"/>
        <v/>
      </c>
      <c r="M259" s="94" t="str">
        <f t="shared" si="156"/>
        <v/>
      </c>
      <c r="N259" s="94" t="str">
        <f t="shared" si="157"/>
        <v/>
      </c>
      <c r="O259" s="94" t="str">
        <f t="shared" si="158"/>
        <v/>
      </c>
      <c r="P259" s="94" t="str">
        <f t="shared" si="159"/>
        <v/>
      </c>
      <c r="Q259" s="94" t="str">
        <f t="shared" si="160"/>
        <v/>
      </c>
      <c r="R259" s="94" t="str">
        <f t="shared" si="161"/>
        <v/>
      </c>
      <c r="S259" s="94" t="str">
        <f t="shared" si="162"/>
        <v/>
      </c>
      <c r="T259" s="94" t="str">
        <f t="shared" si="163"/>
        <v/>
      </c>
      <c r="U259" s="94" t="str">
        <f t="shared" si="164"/>
        <v/>
      </c>
      <c r="V259" s="94" t="str">
        <f t="shared" si="165"/>
        <v/>
      </c>
      <c r="W259" s="94" t="str">
        <f t="shared" si="166"/>
        <v/>
      </c>
      <c r="X259" s="94" t="str">
        <f t="shared" si="167"/>
        <v/>
      </c>
      <c r="Y259" s="94" t="str">
        <f t="shared" si="168"/>
        <v/>
      </c>
      <c r="Z259" s="94" t="str">
        <f t="shared" si="169"/>
        <v/>
      </c>
      <c r="AA259" s="94" t="str">
        <f t="shared" si="170"/>
        <v/>
      </c>
      <c r="AB259" s="94" t="str">
        <f t="shared" si="171"/>
        <v/>
      </c>
      <c r="AC259" s="94" t="str">
        <f t="shared" si="172"/>
        <v/>
      </c>
      <c r="AD259" s="92" t="str">
        <f t="shared" si="173"/>
        <v/>
      </c>
      <c r="AE259" s="92">
        <f t="shared" si="142"/>
        <v>0</v>
      </c>
      <c r="AF259" s="105" t="str">
        <f t="shared" si="143"/>
        <v/>
      </c>
      <c r="AG259" s="92">
        <f t="shared" si="145"/>
        <v>0</v>
      </c>
      <c r="AH259" s="92">
        <f t="shared" si="144"/>
        <v>0</v>
      </c>
    </row>
    <row r="260" spans="1:34" x14ac:dyDescent="0.25">
      <c r="A260" s="92" t="str">
        <f t="shared" si="146"/>
        <v/>
      </c>
      <c r="B260" s="49">
        <v>2789</v>
      </c>
      <c r="C260" s="115" t="s">
        <v>474</v>
      </c>
      <c r="D260" s="94" t="str">
        <f t="shared" si="147"/>
        <v/>
      </c>
      <c r="E260" s="94" t="str">
        <f t="shared" si="148"/>
        <v/>
      </c>
      <c r="F260" s="94" t="str">
        <f t="shared" si="149"/>
        <v/>
      </c>
      <c r="G260" s="94" t="str">
        <f t="shared" si="150"/>
        <v/>
      </c>
      <c r="H260" s="94" t="str">
        <f t="shared" si="151"/>
        <v/>
      </c>
      <c r="I260" s="94" t="str">
        <f t="shared" si="152"/>
        <v/>
      </c>
      <c r="J260" s="94" t="str">
        <f t="shared" si="153"/>
        <v/>
      </c>
      <c r="K260" s="94" t="str">
        <f t="shared" si="154"/>
        <v/>
      </c>
      <c r="L260" s="94" t="str">
        <f t="shared" si="155"/>
        <v/>
      </c>
      <c r="M260" s="94" t="str">
        <f t="shared" si="156"/>
        <v/>
      </c>
      <c r="N260" s="94" t="str">
        <f t="shared" si="157"/>
        <v/>
      </c>
      <c r="O260" s="94" t="str">
        <f t="shared" si="158"/>
        <v/>
      </c>
      <c r="P260" s="94" t="str">
        <f t="shared" si="159"/>
        <v/>
      </c>
      <c r="Q260" s="94" t="str">
        <f t="shared" si="160"/>
        <v/>
      </c>
      <c r="R260" s="94" t="str">
        <f t="shared" si="161"/>
        <v/>
      </c>
      <c r="S260" s="94" t="str">
        <f t="shared" si="162"/>
        <v/>
      </c>
      <c r="T260" s="94" t="str">
        <f t="shared" si="163"/>
        <v/>
      </c>
      <c r="U260" s="94" t="str">
        <f t="shared" si="164"/>
        <v/>
      </c>
      <c r="V260" s="94" t="str">
        <f t="shared" si="165"/>
        <v/>
      </c>
      <c r="W260" s="94" t="str">
        <f t="shared" si="166"/>
        <v/>
      </c>
      <c r="X260" s="94" t="str">
        <f t="shared" si="167"/>
        <v/>
      </c>
      <c r="Y260" s="94" t="str">
        <f t="shared" si="168"/>
        <v/>
      </c>
      <c r="Z260" s="94" t="str">
        <f t="shared" si="169"/>
        <v/>
      </c>
      <c r="AA260" s="94" t="str">
        <f t="shared" si="170"/>
        <v/>
      </c>
      <c r="AB260" s="94" t="str">
        <f t="shared" si="171"/>
        <v/>
      </c>
      <c r="AC260" s="94" t="str">
        <f t="shared" si="172"/>
        <v/>
      </c>
      <c r="AD260" s="92" t="str">
        <f t="shared" si="173"/>
        <v/>
      </c>
      <c r="AE260" s="92">
        <f t="shared" si="142"/>
        <v>0</v>
      </c>
      <c r="AF260" s="105" t="str">
        <f t="shared" si="143"/>
        <v/>
      </c>
      <c r="AG260" s="92">
        <f t="shared" si="145"/>
        <v>0</v>
      </c>
      <c r="AH260" s="92">
        <f t="shared" si="144"/>
        <v>0</v>
      </c>
    </row>
    <row r="261" spans="1:34" x14ac:dyDescent="0.25">
      <c r="A261" s="92" t="str">
        <f t="shared" si="146"/>
        <v/>
      </c>
      <c r="B261" s="49">
        <v>854</v>
      </c>
      <c r="C261" s="115" t="s">
        <v>475</v>
      </c>
      <c r="D261" s="94" t="str">
        <f t="shared" si="147"/>
        <v/>
      </c>
      <c r="E261" s="94" t="str">
        <f t="shared" si="148"/>
        <v/>
      </c>
      <c r="F261" s="94" t="str">
        <f t="shared" si="149"/>
        <v/>
      </c>
      <c r="G261" s="94" t="str">
        <f t="shared" si="150"/>
        <v/>
      </c>
      <c r="H261" s="94" t="str">
        <f t="shared" si="151"/>
        <v/>
      </c>
      <c r="I261" s="94" t="str">
        <f t="shared" si="152"/>
        <v/>
      </c>
      <c r="J261" s="94" t="str">
        <f t="shared" si="153"/>
        <v/>
      </c>
      <c r="K261" s="94" t="str">
        <f t="shared" si="154"/>
        <v/>
      </c>
      <c r="L261" s="94" t="str">
        <f t="shared" si="155"/>
        <v/>
      </c>
      <c r="M261" s="94" t="str">
        <f t="shared" si="156"/>
        <v/>
      </c>
      <c r="N261" s="94" t="str">
        <f t="shared" si="157"/>
        <v/>
      </c>
      <c r="O261" s="94" t="str">
        <f t="shared" si="158"/>
        <v/>
      </c>
      <c r="P261" s="94" t="str">
        <f t="shared" si="159"/>
        <v/>
      </c>
      <c r="Q261" s="94" t="str">
        <f t="shared" si="160"/>
        <v/>
      </c>
      <c r="R261" s="94" t="str">
        <f t="shared" si="161"/>
        <v/>
      </c>
      <c r="S261" s="94" t="str">
        <f t="shared" si="162"/>
        <v/>
      </c>
      <c r="T261" s="94" t="str">
        <f t="shared" si="163"/>
        <v/>
      </c>
      <c r="U261" s="94" t="str">
        <f t="shared" si="164"/>
        <v/>
      </c>
      <c r="V261" s="94" t="str">
        <f t="shared" si="165"/>
        <v/>
      </c>
      <c r="W261" s="94" t="str">
        <f t="shared" si="166"/>
        <v/>
      </c>
      <c r="X261" s="94" t="str">
        <f t="shared" si="167"/>
        <v/>
      </c>
      <c r="Y261" s="94" t="str">
        <f t="shared" si="168"/>
        <v/>
      </c>
      <c r="Z261" s="94" t="str">
        <f t="shared" si="169"/>
        <v/>
      </c>
      <c r="AA261" s="94" t="str">
        <f t="shared" si="170"/>
        <v/>
      </c>
      <c r="AB261" s="94" t="str">
        <f t="shared" si="171"/>
        <v/>
      </c>
      <c r="AC261" s="94" t="str">
        <f t="shared" si="172"/>
        <v/>
      </c>
      <c r="AD261" s="92" t="str">
        <f t="shared" si="173"/>
        <v/>
      </c>
      <c r="AE261" s="92">
        <f t="shared" si="142"/>
        <v>0</v>
      </c>
      <c r="AF261" s="105" t="str">
        <f t="shared" si="143"/>
        <v/>
      </c>
      <c r="AG261" s="92">
        <f t="shared" si="145"/>
        <v>0</v>
      </c>
      <c r="AH261" s="92">
        <f t="shared" si="144"/>
        <v>0</v>
      </c>
    </row>
    <row r="262" spans="1:34" x14ac:dyDescent="0.25">
      <c r="A262" s="92" t="str">
        <f t="shared" si="146"/>
        <v/>
      </c>
      <c r="B262" s="49">
        <v>397</v>
      </c>
      <c r="C262" s="115" t="s">
        <v>775</v>
      </c>
      <c r="D262" s="94" t="str">
        <f t="shared" si="147"/>
        <v/>
      </c>
      <c r="E262" s="94" t="str">
        <f t="shared" si="148"/>
        <v/>
      </c>
      <c r="F262" s="94" t="str">
        <f t="shared" si="149"/>
        <v/>
      </c>
      <c r="G262" s="94" t="str">
        <f t="shared" si="150"/>
        <v/>
      </c>
      <c r="H262" s="94" t="str">
        <f t="shared" si="151"/>
        <v/>
      </c>
      <c r="I262" s="94" t="str">
        <f t="shared" si="152"/>
        <v/>
      </c>
      <c r="J262" s="94" t="str">
        <f t="shared" si="153"/>
        <v/>
      </c>
      <c r="K262" s="94" t="str">
        <f t="shared" si="154"/>
        <v/>
      </c>
      <c r="L262" s="94" t="str">
        <f t="shared" si="155"/>
        <v/>
      </c>
      <c r="M262" s="94" t="str">
        <f t="shared" si="156"/>
        <v/>
      </c>
      <c r="N262" s="94" t="str">
        <f t="shared" si="157"/>
        <v/>
      </c>
      <c r="O262" s="94" t="str">
        <f t="shared" si="158"/>
        <v/>
      </c>
      <c r="P262" s="94" t="str">
        <f t="shared" si="159"/>
        <v/>
      </c>
      <c r="Q262" s="94" t="str">
        <f t="shared" si="160"/>
        <v/>
      </c>
      <c r="R262" s="94" t="str">
        <f t="shared" si="161"/>
        <v/>
      </c>
      <c r="S262" s="94" t="str">
        <f t="shared" si="162"/>
        <v/>
      </c>
      <c r="T262" s="94" t="str">
        <f t="shared" si="163"/>
        <v/>
      </c>
      <c r="U262" s="94" t="str">
        <f t="shared" si="164"/>
        <v/>
      </c>
      <c r="V262" s="94" t="str">
        <f t="shared" si="165"/>
        <v/>
      </c>
      <c r="W262" s="94" t="str">
        <f t="shared" si="166"/>
        <v/>
      </c>
      <c r="X262" s="94" t="str">
        <f t="shared" si="167"/>
        <v/>
      </c>
      <c r="Y262" s="94" t="str">
        <f t="shared" si="168"/>
        <v/>
      </c>
      <c r="Z262" s="94" t="str">
        <f t="shared" si="169"/>
        <v/>
      </c>
      <c r="AA262" s="94" t="str">
        <f t="shared" si="170"/>
        <v/>
      </c>
      <c r="AB262" s="94" t="str">
        <f t="shared" si="171"/>
        <v/>
      </c>
      <c r="AC262" s="94" t="str">
        <f t="shared" si="172"/>
        <v/>
      </c>
      <c r="AD262" s="92" t="str">
        <f t="shared" si="173"/>
        <v/>
      </c>
      <c r="AE262" s="92">
        <f t="shared" si="142"/>
        <v>0</v>
      </c>
      <c r="AF262" s="105" t="str">
        <f t="shared" si="143"/>
        <v/>
      </c>
      <c r="AG262" s="92">
        <f t="shared" si="145"/>
        <v>0</v>
      </c>
      <c r="AH262" s="92">
        <f t="shared" si="144"/>
        <v>0</v>
      </c>
    </row>
    <row r="263" spans="1:34" x14ac:dyDescent="0.25">
      <c r="A263" s="92" t="str">
        <f t="shared" si="146"/>
        <v/>
      </c>
      <c r="B263" s="49">
        <v>2781</v>
      </c>
      <c r="C263" s="115" t="s">
        <v>476</v>
      </c>
      <c r="D263" s="94" t="str">
        <f t="shared" si="147"/>
        <v/>
      </c>
      <c r="E263" s="94" t="str">
        <f t="shared" si="148"/>
        <v/>
      </c>
      <c r="F263" s="94" t="str">
        <f t="shared" si="149"/>
        <v/>
      </c>
      <c r="G263" s="94" t="str">
        <f t="shared" si="150"/>
        <v/>
      </c>
      <c r="H263" s="94" t="str">
        <f t="shared" si="151"/>
        <v/>
      </c>
      <c r="I263" s="94" t="str">
        <f t="shared" si="152"/>
        <v/>
      </c>
      <c r="J263" s="94" t="str">
        <f t="shared" si="153"/>
        <v/>
      </c>
      <c r="K263" s="94" t="str">
        <f t="shared" si="154"/>
        <v/>
      </c>
      <c r="L263" s="94" t="str">
        <f t="shared" si="155"/>
        <v/>
      </c>
      <c r="M263" s="94" t="str">
        <f t="shared" si="156"/>
        <v/>
      </c>
      <c r="N263" s="94" t="str">
        <f t="shared" si="157"/>
        <v/>
      </c>
      <c r="O263" s="94" t="str">
        <f t="shared" si="158"/>
        <v/>
      </c>
      <c r="P263" s="94" t="str">
        <f t="shared" si="159"/>
        <v/>
      </c>
      <c r="Q263" s="94" t="str">
        <f t="shared" si="160"/>
        <v/>
      </c>
      <c r="R263" s="94" t="str">
        <f t="shared" si="161"/>
        <v/>
      </c>
      <c r="S263" s="94" t="str">
        <f t="shared" si="162"/>
        <v/>
      </c>
      <c r="T263" s="94" t="str">
        <f t="shared" si="163"/>
        <v/>
      </c>
      <c r="U263" s="94" t="str">
        <f t="shared" si="164"/>
        <v/>
      </c>
      <c r="V263" s="94" t="str">
        <f t="shared" si="165"/>
        <v/>
      </c>
      <c r="W263" s="94" t="str">
        <f t="shared" si="166"/>
        <v/>
      </c>
      <c r="X263" s="94" t="str">
        <f t="shared" si="167"/>
        <v/>
      </c>
      <c r="Y263" s="94" t="str">
        <f t="shared" si="168"/>
        <v/>
      </c>
      <c r="Z263" s="94" t="str">
        <f t="shared" si="169"/>
        <v/>
      </c>
      <c r="AA263" s="94" t="str">
        <f t="shared" si="170"/>
        <v/>
      </c>
      <c r="AB263" s="94" t="str">
        <f t="shared" si="171"/>
        <v/>
      </c>
      <c r="AC263" s="94" t="str">
        <f t="shared" si="172"/>
        <v/>
      </c>
      <c r="AD263" s="92" t="str">
        <f t="shared" si="173"/>
        <v/>
      </c>
      <c r="AE263" s="92">
        <f t="shared" si="142"/>
        <v>0</v>
      </c>
      <c r="AF263" s="105" t="str">
        <f t="shared" si="143"/>
        <v/>
      </c>
      <c r="AG263" s="92">
        <f t="shared" si="145"/>
        <v>0</v>
      </c>
      <c r="AH263" s="92">
        <f t="shared" si="144"/>
        <v>0</v>
      </c>
    </row>
    <row r="264" spans="1:34" x14ac:dyDescent="0.25">
      <c r="A264" s="92" t="str">
        <f t="shared" si="146"/>
        <v/>
      </c>
      <c r="B264" s="49">
        <v>8063</v>
      </c>
      <c r="C264" s="115" t="s">
        <v>477</v>
      </c>
      <c r="D264" s="94" t="str">
        <f t="shared" si="147"/>
        <v/>
      </c>
      <c r="E264" s="94" t="str">
        <f t="shared" si="148"/>
        <v/>
      </c>
      <c r="F264" s="94" t="str">
        <f t="shared" si="149"/>
        <v/>
      </c>
      <c r="G264" s="94" t="str">
        <f t="shared" si="150"/>
        <v/>
      </c>
      <c r="H264" s="94" t="str">
        <f t="shared" si="151"/>
        <v/>
      </c>
      <c r="I264" s="94" t="str">
        <f t="shared" si="152"/>
        <v/>
      </c>
      <c r="J264" s="94" t="str">
        <f t="shared" si="153"/>
        <v/>
      </c>
      <c r="K264" s="94" t="str">
        <f t="shared" si="154"/>
        <v/>
      </c>
      <c r="L264" s="94" t="str">
        <f t="shared" si="155"/>
        <v/>
      </c>
      <c r="M264" s="94" t="str">
        <f t="shared" si="156"/>
        <v/>
      </c>
      <c r="N264" s="94" t="str">
        <f t="shared" si="157"/>
        <v/>
      </c>
      <c r="O264" s="94" t="str">
        <f t="shared" si="158"/>
        <v/>
      </c>
      <c r="P264" s="94" t="str">
        <f t="shared" si="159"/>
        <v/>
      </c>
      <c r="Q264" s="94" t="str">
        <f t="shared" si="160"/>
        <v/>
      </c>
      <c r="R264" s="94" t="str">
        <f t="shared" si="161"/>
        <v/>
      </c>
      <c r="S264" s="94" t="str">
        <f t="shared" si="162"/>
        <v/>
      </c>
      <c r="T264" s="94" t="str">
        <f t="shared" si="163"/>
        <v/>
      </c>
      <c r="U264" s="94" t="str">
        <f t="shared" si="164"/>
        <v/>
      </c>
      <c r="V264" s="94" t="str">
        <f t="shared" si="165"/>
        <v/>
      </c>
      <c r="W264" s="94" t="str">
        <f t="shared" si="166"/>
        <v/>
      </c>
      <c r="X264" s="94" t="str">
        <f t="shared" si="167"/>
        <v/>
      </c>
      <c r="Y264" s="94" t="str">
        <f t="shared" si="168"/>
        <v/>
      </c>
      <c r="Z264" s="94" t="str">
        <f t="shared" si="169"/>
        <v/>
      </c>
      <c r="AA264" s="94" t="str">
        <f t="shared" si="170"/>
        <v/>
      </c>
      <c r="AB264" s="94" t="str">
        <f t="shared" si="171"/>
        <v/>
      </c>
      <c r="AC264" s="94" t="str">
        <f t="shared" si="172"/>
        <v/>
      </c>
      <c r="AD264" s="92" t="str">
        <f t="shared" si="173"/>
        <v/>
      </c>
      <c r="AE264" s="92">
        <f t="shared" si="142"/>
        <v>0</v>
      </c>
      <c r="AF264" s="105" t="str">
        <f t="shared" si="143"/>
        <v/>
      </c>
      <c r="AG264" s="92">
        <f t="shared" si="145"/>
        <v>0</v>
      </c>
      <c r="AH264" s="92">
        <f t="shared" si="144"/>
        <v>0</v>
      </c>
    </row>
    <row r="265" spans="1:34" x14ac:dyDescent="0.25">
      <c r="A265" s="92" t="str">
        <f t="shared" si="146"/>
        <v/>
      </c>
      <c r="B265" s="49">
        <v>7595</v>
      </c>
      <c r="C265" s="115" t="s">
        <v>479</v>
      </c>
      <c r="D265" s="94" t="str">
        <f t="shared" si="147"/>
        <v/>
      </c>
      <c r="E265" s="94" t="str">
        <f t="shared" si="148"/>
        <v/>
      </c>
      <c r="F265" s="94" t="str">
        <f t="shared" si="149"/>
        <v/>
      </c>
      <c r="G265" s="94" t="str">
        <f t="shared" si="150"/>
        <v/>
      </c>
      <c r="H265" s="94" t="str">
        <f t="shared" si="151"/>
        <v/>
      </c>
      <c r="I265" s="94" t="str">
        <f t="shared" si="152"/>
        <v/>
      </c>
      <c r="J265" s="94" t="str">
        <f t="shared" si="153"/>
        <v/>
      </c>
      <c r="K265" s="94" t="str">
        <f t="shared" si="154"/>
        <v/>
      </c>
      <c r="L265" s="94" t="str">
        <f t="shared" si="155"/>
        <v/>
      </c>
      <c r="M265" s="94" t="str">
        <f t="shared" si="156"/>
        <v/>
      </c>
      <c r="N265" s="94" t="str">
        <f t="shared" si="157"/>
        <v/>
      </c>
      <c r="O265" s="94" t="str">
        <f t="shared" si="158"/>
        <v/>
      </c>
      <c r="P265" s="94" t="str">
        <f t="shared" si="159"/>
        <v/>
      </c>
      <c r="Q265" s="94" t="str">
        <f t="shared" si="160"/>
        <v/>
      </c>
      <c r="R265" s="94" t="str">
        <f t="shared" si="161"/>
        <v/>
      </c>
      <c r="S265" s="94" t="str">
        <f t="shared" si="162"/>
        <v/>
      </c>
      <c r="T265" s="94" t="str">
        <f t="shared" si="163"/>
        <v/>
      </c>
      <c r="U265" s="94" t="str">
        <f t="shared" si="164"/>
        <v/>
      </c>
      <c r="V265" s="94" t="str">
        <f t="shared" si="165"/>
        <v/>
      </c>
      <c r="W265" s="94" t="str">
        <f t="shared" si="166"/>
        <v/>
      </c>
      <c r="X265" s="94" t="str">
        <f t="shared" si="167"/>
        <v/>
      </c>
      <c r="Y265" s="94" t="str">
        <f t="shared" si="168"/>
        <v/>
      </c>
      <c r="Z265" s="94" t="str">
        <f t="shared" si="169"/>
        <v/>
      </c>
      <c r="AA265" s="94" t="str">
        <f t="shared" si="170"/>
        <v/>
      </c>
      <c r="AB265" s="94" t="str">
        <f t="shared" si="171"/>
        <v/>
      </c>
      <c r="AC265" s="94" t="str">
        <f t="shared" si="172"/>
        <v/>
      </c>
      <c r="AD265" s="92" t="str">
        <f t="shared" si="173"/>
        <v/>
      </c>
      <c r="AE265" s="92">
        <f t="shared" si="142"/>
        <v>0</v>
      </c>
      <c r="AF265" s="105" t="str">
        <f t="shared" si="143"/>
        <v/>
      </c>
      <c r="AG265" s="92">
        <f t="shared" si="145"/>
        <v>0</v>
      </c>
      <c r="AH265" s="92">
        <f t="shared" si="144"/>
        <v>0</v>
      </c>
    </row>
    <row r="266" spans="1:34" x14ac:dyDescent="0.25">
      <c r="A266" s="92" t="str">
        <f t="shared" si="146"/>
        <v/>
      </c>
      <c r="B266" s="49">
        <v>7900</v>
      </c>
      <c r="C266" s="115" t="s">
        <v>480</v>
      </c>
      <c r="D266" s="94" t="str">
        <f t="shared" si="147"/>
        <v/>
      </c>
      <c r="E266" s="94" t="str">
        <f t="shared" si="148"/>
        <v/>
      </c>
      <c r="F266" s="94" t="str">
        <f t="shared" si="149"/>
        <v/>
      </c>
      <c r="G266" s="94" t="str">
        <f t="shared" si="150"/>
        <v/>
      </c>
      <c r="H266" s="94" t="str">
        <f t="shared" si="151"/>
        <v/>
      </c>
      <c r="I266" s="94" t="str">
        <f t="shared" si="152"/>
        <v/>
      </c>
      <c r="J266" s="94" t="str">
        <f t="shared" si="153"/>
        <v/>
      </c>
      <c r="K266" s="94" t="str">
        <f t="shared" si="154"/>
        <v/>
      </c>
      <c r="L266" s="94" t="str">
        <f t="shared" si="155"/>
        <v/>
      </c>
      <c r="M266" s="94" t="str">
        <f t="shared" si="156"/>
        <v/>
      </c>
      <c r="N266" s="94" t="str">
        <f t="shared" si="157"/>
        <v/>
      </c>
      <c r="O266" s="94" t="str">
        <f t="shared" si="158"/>
        <v/>
      </c>
      <c r="P266" s="94" t="str">
        <f t="shared" si="159"/>
        <v/>
      </c>
      <c r="Q266" s="94" t="str">
        <f t="shared" si="160"/>
        <v/>
      </c>
      <c r="R266" s="94" t="str">
        <f t="shared" si="161"/>
        <v/>
      </c>
      <c r="S266" s="94" t="str">
        <f t="shared" si="162"/>
        <v/>
      </c>
      <c r="T266" s="94" t="str">
        <f t="shared" si="163"/>
        <v/>
      </c>
      <c r="U266" s="94" t="str">
        <f t="shared" si="164"/>
        <v/>
      </c>
      <c r="V266" s="94" t="str">
        <f t="shared" si="165"/>
        <v/>
      </c>
      <c r="W266" s="94" t="str">
        <f t="shared" si="166"/>
        <v/>
      </c>
      <c r="X266" s="94" t="str">
        <f t="shared" si="167"/>
        <v/>
      </c>
      <c r="Y266" s="94" t="str">
        <f t="shared" si="168"/>
        <v/>
      </c>
      <c r="Z266" s="94" t="str">
        <f t="shared" si="169"/>
        <v/>
      </c>
      <c r="AA266" s="94" t="str">
        <f t="shared" si="170"/>
        <v/>
      </c>
      <c r="AB266" s="94" t="str">
        <f t="shared" si="171"/>
        <v/>
      </c>
      <c r="AC266" s="94" t="str">
        <f t="shared" si="172"/>
        <v/>
      </c>
      <c r="AD266" s="92" t="str">
        <f t="shared" si="173"/>
        <v/>
      </c>
      <c r="AE266" s="92">
        <f t="shared" si="142"/>
        <v>0</v>
      </c>
      <c r="AF266" s="105" t="str">
        <f t="shared" si="143"/>
        <v/>
      </c>
      <c r="AG266" s="92">
        <f t="shared" si="145"/>
        <v>0</v>
      </c>
      <c r="AH266" s="92">
        <f t="shared" si="144"/>
        <v>0</v>
      </c>
    </row>
    <row r="267" spans="1:34" x14ac:dyDescent="0.25">
      <c r="A267" s="92" t="str">
        <f t="shared" si="146"/>
        <v/>
      </c>
      <c r="B267" s="49">
        <v>8669</v>
      </c>
      <c r="C267" s="115" t="s">
        <v>481</v>
      </c>
      <c r="D267" s="94" t="str">
        <f t="shared" si="147"/>
        <v/>
      </c>
      <c r="E267" s="94" t="str">
        <f t="shared" si="148"/>
        <v/>
      </c>
      <c r="F267" s="94" t="str">
        <f t="shared" si="149"/>
        <v/>
      </c>
      <c r="G267" s="94" t="str">
        <f t="shared" si="150"/>
        <v/>
      </c>
      <c r="H267" s="94" t="str">
        <f t="shared" si="151"/>
        <v/>
      </c>
      <c r="I267" s="94" t="str">
        <f t="shared" si="152"/>
        <v/>
      </c>
      <c r="J267" s="94" t="str">
        <f t="shared" si="153"/>
        <v/>
      </c>
      <c r="K267" s="94" t="str">
        <f t="shared" si="154"/>
        <v/>
      </c>
      <c r="L267" s="94" t="str">
        <f t="shared" si="155"/>
        <v/>
      </c>
      <c r="M267" s="94" t="str">
        <f t="shared" si="156"/>
        <v/>
      </c>
      <c r="N267" s="94" t="str">
        <f t="shared" si="157"/>
        <v/>
      </c>
      <c r="O267" s="94" t="str">
        <f t="shared" si="158"/>
        <v/>
      </c>
      <c r="P267" s="94" t="str">
        <f t="shared" si="159"/>
        <v/>
      </c>
      <c r="Q267" s="94" t="str">
        <f t="shared" si="160"/>
        <v/>
      </c>
      <c r="R267" s="94" t="str">
        <f t="shared" si="161"/>
        <v/>
      </c>
      <c r="S267" s="94" t="str">
        <f t="shared" si="162"/>
        <v/>
      </c>
      <c r="T267" s="94" t="str">
        <f t="shared" si="163"/>
        <v/>
      </c>
      <c r="U267" s="94" t="str">
        <f t="shared" si="164"/>
        <v/>
      </c>
      <c r="V267" s="94" t="str">
        <f t="shared" si="165"/>
        <v/>
      </c>
      <c r="W267" s="94" t="str">
        <f t="shared" si="166"/>
        <v/>
      </c>
      <c r="X267" s="94" t="str">
        <f t="shared" si="167"/>
        <v/>
      </c>
      <c r="Y267" s="94" t="str">
        <f t="shared" si="168"/>
        <v/>
      </c>
      <c r="Z267" s="94" t="str">
        <f t="shared" si="169"/>
        <v/>
      </c>
      <c r="AA267" s="94" t="str">
        <f t="shared" si="170"/>
        <v/>
      </c>
      <c r="AB267" s="94" t="str">
        <f t="shared" si="171"/>
        <v/>
      </c>
      <c r="AC267" s="94" t="str">
        <f t="shared" si="172"/>
        <v/>
      </c>
      <c r="AD267" s="92" t="str">
        <f t="shared" si="173"/>
        <v/>
      </c>
      <c r="AE267" s="92">
        <f t="shared" si="142"/>
        <v>0</v>
      </c>
      <c r="AF267" s="105" t="str">
        <f t="shared" si="143"/>
        <v/>
      </c>
      <c r="AG267" s="92">
        <f t="shared" si="145"/>
        <v>0</v>
      </c>
      <c r="AH267" s="92">
        <f t="shared" si="144"/>
        <v>0</v>
      </c>
    </row>
    <row r="268" spans="1:34" x14ac:dyDescent="0.25">
      <c r="A268" s="92" t="str">
        <f t="shared" si="146"/>
        <v/>
      </c>
      <c r="B268" s="49">
        <v>2715</v>
      </c>
      <c r="C268" s="115" t="s">
        <v>482</v>
      </c>
      <c r="D268" s="94" t="str">
        <f t="shared" si="147"/>
        <v/>
      </c>
      <c r="E268" s="94" t="str">
        <f t="shared" si="148"/>
        <v/>
      </c>
      <c r="F268" s="94" t="str">
        <f t="shared" si="149"/>
        <v/>
      </c>
      <c r="G268" s="94" t="str">
        <f t="shared" si="150"/>
        <v/>
      </c>
      <c r="H268" s="94" t="str">
        <f t="shared" si="151"/>
        <v/>
      </c>
      <c r="I268" s="94" t="str">
        <f t="shared" si="152"/>
        <v/>
      </c>
      <c r="J268" s="94" t="str">
        <f t="shared" si="153"/>
        <v/>
      </c>
      <c r="K268" s="94" t="str">
        <f t="shared" si="154"/>
        <v/>
      </c>
      <c r="L268" s="94" t="str">
        <f t="shared" si="155"/>
        <v/>
      </c>
      <c r="M268" s="94" t="str">
        <f t="shared" si="156"/>
        <v/>
      </c>
      <c r="N268" s="94" t="str">
        <f t="shared" si="157"/>
        <v/>
      </c>
      <c r="O268" s="94" t="str">
        <f t="shared" si="158"/>
        <v/>
      </c>
      <c r="P268" s="94" t="str">
        <f t="shared" si="159"/>
        <v/>
      </c>
      <c r="Q268" s="94" t="str">
        <f t="shared" si="160"/>
        <v/>
      </c>
      <c r="R268" s="94" t="str">
        <f t="shared" si="161"/>
        <v/>
      </c>
      <c r="S268" s="94" t="str">
        <f t="shared" si="162"/>
        <v/>
      </c>
      <c r="T268" s="94" t="str">
        <f t="shared" si="163"/>
        <v/>
      </c>
      <c r="U268" s="94" t="str">
        <f t="shared" si="164"/>
        <v/>
      </c>
      <c r="V268" s="94" t="str">
        <f t="shared" si="165"/>
        <v/>
      </c>
      <c r="W268" s="94" t="str">
        <f t="shared" si="166"/>
        <v/>
      </c>
      <c r="X268" s="94" t="str">
        <f t="shared" si="167"/>
        <v/>
      </c>
      <c r="Y268" s="94" t="str">
        <f t="shared" si="168"/>
        <v/>
      </c>
      <c r="Z268" s="94" t="str">
        <f t="shared" si="169"/>
        <v/>
      </c>
      <c r="AA268" s="94" t="str">
        <f t="shared" si="170"/>
        <v/>
      </c>
      <c r="AB268" s="94" t="str">
        <f t="shared" si="171"/>
        <v/>
      </c>
      <c r="AC268" s="94" t="str">
        <f t="shared" si="172"/>
        <v/>
      </c>
      <c r="AD268" s="92" t="str">
        <f t="shared" si="173"/>
        <v/>
      </c>
      <c r="AE268" s="92">
        <f t="shared" si="142"/>
        <v>0</v>
      </c>
      <c r="AF268" s="105" t="str">
        <f t="shared" si="143"/>
        <v/>
      </c>
      <c r="AG268" s="92">
        <f t="shared" si="145"/>
        <v>0</v>
      </c>
      <c r="AH268" s="92">
        <f t="shared" si="144"/>
        <v>0</v>
      </c>
    </row>
    <row r="269" spans="1:34" x14ac:dyDescent="0.25">
      <c r="A269" s="92" t="str">
        <f t="shared" si="146"/>
        <v/>
      </c>
      <c r="B269" s="49">
        <v>3841</v>
      </c>
      <c r="C269" s="115" t="s">
        <v>483</v>
      </c>
      <c r="D269" s="94" t="str">
        <f t="shared" si="147"/>
        <v/>
      </c>
      <c r="E269" s="94" t="str">
        <f t="shared" si="148"/>
        <v/>
      </c>
      <c r="F269" s="94" t="str">
        <f t="shared" si="149"/>
        <v/>
      </c>
      <c r="G269" s="94" t="str">
        <f t="shared" si="150"/>
        <v/>
      </c>
      <c r="H269" s="94" t="str">
        <f t="shared" si="151"/>
        <v/>
      </c>
      <c r="I269" s="94" t="str">
        <f t="shared" si="152"/>
        <v/>
      </c>
      <c r="J269" s="94" t="str">
        <f t="shared" si="153"/>
        <v/>
      </c>
      <c r="K269" s="94" t="str">
        <f t="shared" si="154"/>
        <v/>
      </c>
      <c r="L269" s="94" t="str">
        <f t="shared" si="155"/>
        <v/>
      </c>
      <c r="M269" s="94" t="str">
        <f t="shared" si="156"/>
        <v/>
      </c>
      <c r="N269" s="94" t="str">
        <f t="shared" si="157"/>
        <v/>
      </c>
      <c r="O269" s="94" t="str">
        <f t="shared" si="158"/>
        <v/>
      </c>
      <c r="P269" s="94" t="str">
        <f t="shared" si="159"/>
        <v/>
      </c>
      <c r="Q269" s="94" t="str">
        <f t="shared" si="160"/>
        <v/>
      </c>
      <c r="R269" s="94" t="str">
        <f t="shared" si="161"/>
        <v/>
      </c>
      <c r="S269" s="94" t="str">
        <f t="shared" si="162"/>
        <v/>
      </c>
      <c r="T269" s="94" t="str">
        <f t="shared" si="163"/>
        <v/>
      </c>
      <c r="U269" s="94" t="str">
        <f t="shared" si="164"/>
        <v/>
      </c>
      <c r="V269" s="94" t="str">
        <f t="shared" si="165"/>
        <v/>
      </c>
      <c r="W269" s="94" t="str">
        <f t="shared" si="166"/>
        <v/>
      </c>
      <c r="X269" s="94" t="str">
        <f t="shared" si="167"/>
        <v/>
      </c>
      <c r="Y269" s="94" t="str">
        <f t="shared" si="168"/>
        <v/>
      </c>
      <c r="Z269" s="94" t="str">
        <f t="shared" si="169"/>
        <v/>
      </c>
      <c r="AA269" s="94" t="str">
        <f t="shared" si="170"/>
        <v/>
      </c>
      <c r="AB269" s="94" t="str">
        <f t="shared" si="171"/>
        <v/>
      </c>
      <c r="AC269" s="94" t="str">
        <f t="shared" si="172"/>
        <v/>
      </c>
      <c r="AD269" s="92" t="str">
        <f t="shared" si="173"/>
        <v/>
      </c>
      <c r="AE269" s="92">
        <f t="shared" si="142"/>
        <v>0</v>
      </c>
      <c r="AF269" s="105" t="str">
        <f t="shared" si="143"/>
        <v/>
      </c>
      <c r="AG269" s="92">
        <f t="shared" si="145"/>
        <v>0</v>
      </c>
      <c r="AH269" s="92">
        <f t="shared" si="144"/>
        <v>0</v>
      </c>
    </row>
    <row r="270" spans="1:34" x14ac:dyDescent="0.25">
      <c r="A270" s="92" t="str">
        <f t="shared" si="146"/>
        <v/>
      </c>
      <c r="B270" s="49">
        <v>8064</v>
      </c>
      <c r="C270" s="115" t="s">
        <v>484</v>
      </c>
      <c r="D270" s="94" t="str">
        <f t="shared" si="147"/>
        <v/>
      </c>
      <c r="E270" s="94" t="str">
        <f t="shared" si="148"/>
        <v/>
      </c>
      <c r="F270" s="94" t="str">
        <f t="shared" si="149"/>
        <v/>
      </c>
      <c r="G270" s="94" t="str">
        <f t="shared" si="150"/>
        <v/>
      </c>
      <c r="H270" s="94" t="str">
        <f t="shared" si="151"/>
        <v/>
      </c>
      <c r="I270" s="94" t="str">
        <f t="shared" si="152"/>
        <v/>
      </c>
      <c r="J270" s="94" t="str">
        <f t="shared" si="153"/>
        <v/>
      </c>
      <c r="K270" s="94" t="str">
        <f t="shared" si="154"/>
        <v/>
      </c>
      <c r="L270" s="94" t="str">
        <f t="shared" si="155"/>
        <v/>
      </c>
      <c r="M270" s="94" t="str">
        <f t="shared" si="156"/>
        <v/>
      </c>
      <c r="N270" s="94" t="str">
        <f t="shared" si="157"/>
        <v/>
      </c>
      <c r="O270" s="94" t="str">
        <f t="shared" si="158"/>
        <v/>
      </c>
      <c r="P270" s="94" t="str">
        <f t="shared" si="159"/>
        <v/>
      </c>
      <c r="Q270" s="94" t="str">
        <f t="shared" si="160"/>
        <v/>
      </c>
      <c r="R270" s="94" t="str">
        <f t="shared" si="161"/>
        <v/>
      </c>
      <c r="S270" s="94" t="str">
        <f t="shared" si="162"/>
        <v/>
      </c>
      <c r="T270" s="94" t="str">
        <f t="shared" si="163"/>
        <v/>
      </c>
      <c r="U270" s="94" t="str">
        <f t="shared" si="164"/>
        <v/>
      </c>
      <c r="V270" s="94" t="str">
        <f t="shared" si="165"/>
        <v/>
      </c>
      <c r="W270" s="94" t="str">
        <f t="shared" si="166"/>
        <v/>
      </c>
      <c r="X270" s="94" t="str">
        <f t="shared" si="167"/>
        <v/>
      </c>
      <c r="Y270" s="94" t="str">
        <f t="shared" si="168"/>
        <v/>
      </c>
      <c r="Z270" s="94" t="str">
        <f t="shared" si="169"/>
        <v/>
      </c>
      <c r="AA270" s="94" t="str">
        <f t="shared" si="170"/>
        <v/>
      </c>
      <c r="AB270" s="94" t="str">
        <f t="shared" si="171"/>
        <v/>
      </c>
      <c r="AC270" s="94" t="str">
        <f t="shared" si="172"/>
        <v/>
      </c>
      <c r="AD270" s="92" t="str">
        <f t="shared" si="173"/>
        <v/>
      </c>
      <c r="AE270" s="92">
        <f t="shared" si="142"/>
        <v>0</v>
      </c>
      <c r="AF270" s="105" t="str">
        <f t="shared" si="143"/>
        <v/>
      </c>
      <c r="AG270" s="92">
        <f t="shared" si="145"/>
        <v>0</v>
      </c>
      <c r="AH270" s="92">
        <f t="shared" si="144"/>
        <v>0</v>
      </c>
    </row>
    <row r="271" spans="1:34" x14ac:dyDescent="0.25">
      <c r="A271" s="92" t="str">
        <f t="shared" si="146"/>
        <v/>
      </c>
      <c r="B271" s="49">
        <v>2701</v>
      </c>
      <c r="C271" s="115" t="s">
        <v>488</v>
      </c>
      <c r="D271" s="94" t="str">
        <f t="shared" si="147"/>
        <v/>
      </c>
      <c r="E271" s="94" t="str">
        <f t="shared" si="148"/>
        <v/>
      </c>
      <c r="F271" s="94" t="str">
        <f t="shared" si="149"/>
        <v/>
      </c>
      <c r="G271" s="94" t="str">
        <f t="shared" si="150"/>
        <v/>
      </c>
      <c r="H271" s="94" t="str">
        <f t="shared" si="151"/>
        <v/>
      </c>
      <c r="I271" s="94" t="str">
        <f t="shared" si="152"/>
        <v/>
      </c>
      <c r="J271" s="94" t="str">
        <f t="shared" si="153"/>
        <v/>
      </c>
      <c r="K271" s="94" t="str">
        <f t="shared" si="154"/>
        <v/>
      </c>
      <c r="L271" s="94" t="str">
        <f t="shared" si="155"/>
        <v/>
      </c>
      <c r="M271" s="94" t="str">
        <f t="shared" si="156"/>
        <v/>
      </c>
      <c r="N271" s="94" t="str">
        <f t="shared" si="157"/>
        <v/>
      </c>
      <c r="O271" s="94" t="str">
        <f t="shared" si="158"/>
        <v/>
      </c>
      <c r="P271" s="94" t="str">
        <f t="shared" si="159"/>
        <v/>
      </c>
      <c r="Q271" s="94" t="str">
        <f t="shared" si="160"/>
        <v/>
      </c>
      <c r="R271" s="94" t="str">
        <f t="shared" si="161"/>
        <v/>
      </c>
      <c r="S271" s="94" t="str">
        <f t="shared" si="162"/>
        <v/>
      </c>
      <c r="T271" s="94" t="str">
        <f t="shared" si="163"/>
        <v/>
      </c>
      <c r="U271" s="94" t="str">
        <f t="shared" si="164"/>
        <v/>
      </c>
      <c r="V271" s="94" t="str">
        <f t="shared" si="165"/>
        <v/>
      </c>
      <c r="W271" s="94" t="str">
        <f t="shared" si="166"/>
        <v/>
      </c>
      <c r="X271" s="94" t="str">
        <f t="shared" si="167"/>
        <v/>
      </c>
      <c r="Y271" s="94" t="str">
        <f t="shared" si="168"/>
        <v/>
      </c>
      <c r="Z271" s="94" t="str">
        <f t="shared" si="169"/>
        <v/>
      </c>
      <c r="AA271" s="94" t="str">
        <f t="shared" si="170"/>
        <v/>
      </c>
      <c r="AB271" s="94" t="str">
        <f t="shared" si="171"/>
        <v/>
      </c>
      <c r="AC271" s="94" t="str">
        <f t="shared" si="172"/>
        <v/>
      </c>
      <c r="AD271" s="92" t="str">
        <f t="shared" si="173"/>
        <v/>
      </c>
      <c r="AE271" s="92">
        <f t="shared" si="142"/>
        <v>0</v>
      </c>
      <c r="AF271" s="105" t="str">
        <f t="shared" si="143"/>
        <v/>
      </c>
      <c r="AG271" s="92">
        <f t="shared" si="145"/>
        <v>0</v>
      </c>
      <c r="AH271" s="92">
        <f t="shared" si="144"/>
        <v>0</v>
      </c>
    </row>
    <row r="272" spans="1:34" x14ac:dyDescent="0.25">
      <c r="A272" s="92" t="str">
        <f t="shared" si="146"/>
        <v/>
      </c>
      <c r="B272" s="49">
        <v>4521</v>
      </c>
      <c r="C272" s="115" t="s">
        <v>489</v>
      </c>
      <c r="D272" s="94" t="str">
        <f t="shared" si="147"/>
        <v/>
      </c>
      <c r="E272" s="94" t="str">
        <f t="shared" si="148"/>
        <v/>
      </c>
      <c r="F272" s="94" t="str">
        <f t="shared" si="149"/>
        <v/>
      </c>
      <c r="G272" s="94" t="str">
        <f t="shared" si="150"/>
        <v/>
      </c>
      <c r="H272" s="94" t="str">
        <f t="shared" si="151"/>
        <v/>
      </c>
      <c r="I272" s="94" t="str">
        <f t="shared" si="152"/>
        <v/>
      </c>
      <c r="J272" s="94" t="str">
        <f t="shared" si="153"/>
        <v/>
      </c>
      <c r="K272" s="94" t="str">
        <f t="shared" si="154"/>
        <v/>
      </c>
      <c r="L272" s="94" t="str">
        <f t="shared" si="155"/>
        <v/>
      </c>
      <c r="M272" s="94" t="str">
        <f t="shared" si="156"/>
        <v/>
      </c>
      <c r="N272" s="94" t="str">
        <f t="shared" si="157"/>
        <v/>
      </c>
      <c r="O272" s="94" t="str">
        <f t="shared" si="158"/>
        <v/>
      </c>
      <c r="P272" s="94" t="str">
        <f t="shared" si="159"/>
        <v/>
      </c>
      <c r="Q272" s="94" t="str">
        <f t="shared" si="160"/>
        <v/>
      </c>
      <c r="R272" s="94" t="str">
        <f t="shared" si="161"/>
        <v/>
      </c>
      <c r="S272" s="94" t="str">
        <f t="shared" si="162"/>
        <v/>
      </c>
      <c r="T272" s="94" t="str">
        <f t="shared" si="163"/>
        <v/>
      </c>
      <c r="U272" s="94" t="str">
        <f t="shared" si="164"/>
        <v/>
      </c>
      <c r="V272" s="94" t="str">
        <f t="shared" si="165"/>
        <v/>
      </c>
      <c r="W272" s="94" t="str">
        <f t="shared" si="166"/>
        <v/>
      </c>
      <c r="X272" s="94" t="str">
        <f t="shared" si="167"/>
        <v/>
      </c>
      <c r="Y272" s="94" t="str">
        <f t="shared" si="168"/>
        <v/>
      </c>
      <c r="Z272" s="94" t="str">
        <f t="shared" si="169"/>
        <v/>
      </c>
      <c r="AA272" s="94" t="str">
        <f t="shared" si="170"/>
        <v/>
      </c>
      <c r="AB272" s="94" t="str">
        <f t="shared" si="171"/>
        <v/>
      </c>
      <c r="AC272" s="94" t="str">
        <f t="shared" si="172"/>
        <v/>
      </c>
      <c r="AD272" s="92" t="str">
        <f t="shared" si="173"/>
        <v/>
      </c>
      <c r="AE272" s="92">
        <f t="shared" si="142"/>
        <v>0</v>
      </c>
      <c r="AF272" s="105" t="str">
        <f t="shared" si="143"/>
        <v/>
      </c>
      <c r="AG272" s="92">
        <f t="shared" si="145"/>
        <v>0</v>
      </c>
      <c r="AH272" s="92">
        <f t="shared" si="144"/>
        <v>0</v>
      </c>
    </row>
    <row r="273" spans="1:34" x14ac:dyDescent="0.25">
      <c r="A273" s="92" t="str">
        <f t="shared" si="146"/>
        <v/>
      </c>
      <c r="B273" s="49">
        <v>1274</v>
      </c>
      <c r="C273" s="115" t="s">
        <v>490</v>
      </c>
      <c r="D273" s="94" t="str">
        <f t="shared" si="147"/>
        <v/>
      </c>
      <c r="E273" s="94" t="str">
        <f t="shared" si="148"/>
        <v/>
      </c>
      <c r="F273" s="94" t="str">
        <f t="shared" si="149"/>
        <v/>
      </c>
      <c r="G273" s="94" t="str">
        <f t="shared" si="150"/>
        <v/>
      </c>
      <c r="H273" s="94" t="str">
        <f t="shared" si="151"/>
        <v/>
      </c>
      <c r="I273" s="94" t="str">
        <f t="shared" si="152"/>
        <v/>
      </c>
      <c r="J273" s="94" t="str">
        <f t="shared" si="153"/>
        <v/>
      </c>
      <c r="K273" s="94" t="str">
        <f t="shared" si="154"/>
        <v/>
      </c>
      <c r="L273" s="94" t="str">
        <f t="shared" si="155"/>
        <v/>
      </c>
      <c r="M273" s="94" t="str">
        <f t="shared" si="156"/>
        <v/>
      </c>
      <c r="N273" s="94" t="str">
        <f t="shared" si="157"/>
        <v/>
      </c>
      <c r="O273" s="94" t="str">
        <f t="shared" si="158"/>
        <v/>
      </c>
      <c r="P273" s="94" t="str">
        <f t="shared" si="159"/>
        <v/>
      </c>
      <c r="Q273" s="94" t="str">
        <f t="shared" si="160"/>
        <v/>
      </c>
      <c r="R273" s="94" t="str">
        <f t="shared" si="161"/>
        <v/>
      </c>
      <c r="S273" s="94" t="str">
        <f t="shared" si="162"/>
        <v/>
      </c>
      <c r="T273" s="94" t="str">
        <f t="shared" si="163"/>
        <v/>
      </c>
      <c r="U273" s="94" t="str">
        <f t="shared" si="164"/>
        <v/>
      </c>
      <c r="V273" s="94" t="str">
        <f t="shared" si="165"/>
        <v/>
      </c>
      <c r="W273" s="94" t="str">
        <f t="shared" si="166"/>
        <v/>
      </c>
      <c r="X273" s="94" t="str">
        <f t="shared" si="167"/>
        <v/>
      </c>
      <c r="Y273" s="94" t="str">
        <f t="shared" si="168"/>
        <v/>
      </c>
      <c r="Z273" s="94" t="str">
        <f t="shared" si="169"/>
        <v/>
      </c>
      <c r="AA273" s="94" t="str">
        <f t="shared" si="170"/>
        <v/>
      </c>
      <c r="AB273" s="94" t="str">
        <f t="shared" si="171"/>
        <v/>
      </c>
      <c r="AC273" s="94" t="str">
        <f t="shared" si="172"/>
        <v/>
      </c>
      <c r="AD273" s="92" t="str">
        <f t="shared" si="173"/>
        <v/>
      </c>
      <c r="AE273" s="92">
        <f t="shared" si="142"/>
        <v>0</v>
      </c>
      <c r="AF273" s="105" t="str">
        <f t="shared" si="143"/>
        <v/>
      </c>
      <c r="AG273" s="92">
        <f t="shared" si="145"/>
        <v>0</v>
      </c>
      <c r="AH273" s="92">
        <f t="shared" si="144"/>
        <v>0</v>
      </c>
    </row>
    <row r="274" spans="1:34" x14ac:dyDescent="0.25">
      <c r="A274" s="92" t="str">
        <f t="shared" si="146"/>
        <v/>
      </c>
      <c r="B274" s="49">
        <v>1352</v>
      </c>
      <c r="C274" s="115" t="s">
        <v>491</v>
      </c>
      <c r="D274" s="94" t="str">
        <f t="shared" si="147"/>
        <v/>
      </c>
      <c r="E274" s="94" t="str">
        <f t="shared" si="148"/>
        <v/>
      </c>
      <c r="F274" s="94" t="str">
        <f t="shared" si="149"/>
        <v/>
      </c>
      <c r="G274" s="94" t="str">
        <f t="shared" si="150"/>
        <v/>
      </c>
      <c r="H274" s="94" t="str">
        <f t="shared" si="151"/>
        <v/>
      </c>
      <c r="I274" s="94" t="str">
        <f t="shared" si="152"/>
        <v/>
      </c>
      <c r="J274" s="94" t="str">
        <f t="shared" si="153"/>
        <v/>
      </c>
      <c r="K274" s="94" t="str">
        <f t="shared" si="154"/>
        <v/>
      </c>
      <c r="L274" s="94" t="str">
        <f t="shared" si="155"/>
        <v/>
      </c>
      <c r="M274" s="94" t="str">
        <f t="shared" si="156"/>
        <v/>
      </c>
      <c r="N274" s="94" t="str">
        <f t="shared" si="157"/>
        <v/>
      </c>
      <c r="O274" s="94" t="str">
        <f t="shared" si="158"/>
        <v/>
      </c>
      <c r="P274" s="94" t="str">
        <f t="shared" si="159"/>
        <v/>
      </c>
      <c r="Q274" s="94" t="str">
        <f t="shared" si="160"/>
        <v/>
      </c>
      <c r="R274" s="94" t="str">
        <f t="shared" si="161"/>
        <v/>
      </c>
      <c r="S274" s="94" t="str">
        <f t="shared" si="162"/>
        <v/>
      </c>
      <c r="T274" s="94" t="str">
        <f t="shared" si="163"/>
        <v/>
      </c>
      <c r="U274" s="94" t="str">
        <f t="shared" si="164"/>
        <v/>
      </c>
      <c r="V274" s="94" t="str">
        <f t="shared" si="165"/>
        <v/>
      </c>
      <c r="W274" s="94" t="str">
        <f t="shared" si="166"/>
        <v/>
      </c>
      <c r="X274" s="94" t="str">
        <f t="shared" si="167"/>
        <v/>
      </c>
      <c r="Y274" s="94" t="str">
        <f t="shared" si="168"/>
        <v/>
      </c>
      <c r="Z274" s="94" t="str">
        <f t="shared" si="169"/>
        <v/>
      </c>
      <c r="AA274" s="94" t="str">
        <f t="shared" si="170"/>
        <v/>
      </c>
      <c r="AB274" s="94" t="str">
        <f t="shared" si="171"/>
        <v/>
      </c>
      <c r="AC274" s="94" t="str">
        <f t="shared" si="172"/>
        <v/>
      </c>
      <c r="AD274" s="92" t="str">
        <f t="shared" si="173"/>
        <v/>
      </c>
      <c r="AE274" s="92">
        <f t="shared" si="142"/>
        <v>0</v>
      </c>
      <c r="AF274" s="105" t="str">
        <f t="shared" si="143"/>
        <v/>
      </c>
      <c r="AG274" s="92">
        <f t="shared" si="145"/>
        <v>0</v>
      </c>
      <c r="AH274" s="92">
        <f t="shared" si="144"/>
        <v>0</v>
      </c>
    </row>
    <row r="275" spans="1:34" x14ac:dyDescent="0.25">
      <c r="A275" s="92" t="str">
        <f t="shared" si="146"/>
        <v/>
      </c>
      <c r="B275" s="49">
        <v>2598</v>
      </c>
      <c r="C275" s="115" t="s">
        <v>492</v>
      </c>
      <c r="D275" s="94" t="str">
        <f t="shared" si="147"/>
        <v/>
      </c>
      <c r="E275" s="94" t="str">
        <f t="shared" si="148"/>
        <v/>
      </c>
      <c r="F275" s="94" t="str">
        <f t="shared" si="149"/>
        <v/>
      </c>
      <c r="G275" s="94" t="str">
        <f t="shared" si="150"/>
        <v/>
      </c>
      <c r="H275" s="94" t="str">
        <f t="shared" si="151"/>
        <v/>
      </c>
      <c r="I275" s="94" t="str">
        <f t="shared" si="152"/>
        <v/>
      </c>
      <c r="J275" s="94" t="str">
        <f t="shared" si="153"/>
        <v/>
      </c>
      <c r="K275" s="94" t="str">
        <f t="shared" si="154"/>
        <v/>
      </c>
      <c r="L275" s="94" t="str">
        <f t="shared" si="155"/>
        <v/>
      </c>
      <c r="M275" s="94" t="str">
        <f t="shared" si="156"/>
        <v/>
      </c>
      <c r="N275" s="94" t="str">
        <f t="shared" si="157"/>
        <v/>
      </c>
      <c r="O275" s="94" t="str">
        <f t="shared" si="158"/>
        <v/>
      </c>
      <c r="P275" s="94" t="str">
        <f t="shared" si="159"/>
        <v/>
      </c>
      <c r="Q275" s="94" t="str">
        <f t="shared" si="160"/>
        <v/>
      </c>
      <c r="R275" s="94" t="str">
        <f t="shared" si="161"/>
        <v/>
      </c>
      <c r="S275" s="94" t="str">
        <f t="shared" si="162"/>
        <v/>
      </c>
      <c r="T275" s="94" t="str">
        <f t="shared" si="163"/>
        <v/>
      </c>
      <c r="U275" s="94" t="str">
        <f t="shared" si="164"/>
        <v/>
      </c>
      <c r="V275" s="94" t="str">
        <f t="shared" si="165"/>
        <v/>
      </c>
      <c r="W275" s="94" t="str">
        <f t="shared" si="166"/>
        <v/>
      </c>
      <c r="X275" s="94" t="str">
        <f t="shared" si="167"/>
        <v/>
      </c>
      <c r="Y275" s="94" t="str">
        <f t="shared" si="168"/>
        <v/>
      </c>
      <c r="Z275" s="94" t="str">
        <f t="shared" si="169"/>
        <v/>
      </c>
      <c r="AA275" s="94" t="str">
        <f t="shared" si="170"/>
        <v/>
      </c>
      <c r="AB275" s="94" t="str">
        <f t="shared" si="171"/>
        <v/>
      </c>
      <c r="AC275" s="94" t="str">
        <f t="shared" si="172"/>
        <v/>
      </c>
      <c r="AD275" s="92" t="str">
        <f t="shared" si="173"/>
        <v/>
      </c>
      <c r="AE275" s="92">
        <f t="shared" si="142"/>
        <v>0</v>
      </c>
      <c r="AF275" s="105" t="str">
        <f t="shared" si="143"/>
        <v/>
      </c>
      <c r="AG275" s="92">
        <f t="shared" si="145"/>
        <v>0</v>
      </c>
      <c r="AH275" s="92">
        <f t="shared" si="144"/>
        <v>0</v>
      </c>
    </row>
    <row r="276" spans="1:34" x14ac:dyDescent="0.25">
      <c r="A276" s="92" t="str">
        <f t="shared" si="146"/>
        <v/>
      </c>
      <c r="B276" s="49">
        <v>5230</v>
      </c>
      <c r="C276" s="115" t="s">
        <v>493</v>
      </c>
      <c r="D276" s="94" t="str">
        <f t="shared" si="147"/>
        <v/>
      </c>
      <c r="E276" s="94" t="str">
        <f t="shared" si="148"/>
        <v/>
      </c>
      <c r="F276" s="94" t="str">
        <f t="shared" si="149"/>
        <v/>
      </c>
      <c r="G276" s="94" t="str">
        <f t="shared" si="150"/>
        <v/>
      </c>
      <c r="H276" s="94" t="str">
        <f t="shared" si="151"/>
        <v/>
      </c>
      <c r="I276" s="94" t="str">
        <f t="shared" si="152"/>
        <v/>
      </c>
      <c r="J276" s="94" t="str">
        <f t="shared" si="153"/>
        <v/>
      </c>
      <c r="K276" s="94" t="str">
        <f t="shared" si="154"/>
        <v/>
      </c>
      <c r="L276" s="94" t="str">
        <f t="shared" si="155"/>
        <v/>
      </c>
      <c r="M276" s="94" t="str">
        <f t="shared" si="156"/>
        <v/>
      </c>
      <c r="N276" s="94" t="str">
        <f t="shared" si="157"/>
        <v/>
      </c>
      <c r="O276" s="94" t="str">
        <f t="shared" si="158"/>
        <v/>
      </c>
      <c r="P276" s="94" t="str">
        <f t="shared" si="159"/>
        <v/>
      </c>
      <c r="Q276" s="94" t="str">
        <f t="shared" si="160"/>
        <v/>
      </c>
      <c r="R276" s="94" t="str">
        <f t="shared" si="161"/>
        <v/>
      </c>
      <c r="S276" s="94" t="str">
        <f t="shared" si="162"/>
        <v/>
      </c>
      <c r="T276" s="94" t="str">
        <f t="shared" si="163"/>
        <v/>
      </c>
      <c r="U276" s="94" t="str">
        <f t="shared" si="164"/>
        <v/>
      </c>
      <c r="V276" s="94" t="str">
        <f t="shared" si="165"/>
        <v/>
      </c>
      <c r="W276" s="94" t="str">
        <f t="shared" si="166"/>
        <v/>
      </c>
      <c r="X276" s="94" t="str">
        <f t="shared" si="167"/>
        <v/>
      </c>
      <c r="Y276" s="94" t="str">
        <f t="shared" si="168"/>
        <v/>
      </c>
      <c r="Z276" s="94" t="str">
        <f t="shared" si="169"/>
        <v/>
      </c>
      <c r="AA276" s="94" t="str">
        <f t="shared" si="170"/>
        <v/>
      </c>
      <c r="AB276" s="94" t="str">
        <f t="shared" si="171"/>
        <v/>
      </c>
      <c r="AC276" s="94" t="str">
        <f t="shared" si="172"/>
        <v/>
      </c>
      <c r="AD276" s="92" t="str">
        <f t="shared" si="173"/>
        <v/>
      </c>
      <c r="AE276" s="92">
        <f t="shared" si="142"/>
        <v>0</v>
      </c>
      <c r="AF276" s="105" t="str">
        <f t="shared" si="143"/>
        <v/>
      </c>
      <c r="AG276" s="92">
        <f t="shared" si="145"/>
        <v>0</v>
      </c>
      <c r="AH276" s="92">
        <f t="shared" si="144"/>
        <v>0</v>
      </c>
    </row>
    <row r="277" spans="1:34" x14ac:dyDescent="0.25">
      <c r="A277" s="92" t="str">
        <f t="shared" si="146"/>
        <v/>
      </c>
      <c r="B277" s="49">
        <v>2697</v>
      </c>
      <c r="C277" s="115" t="s">
        <v>494</v>
      </c>
      <c r="D277" s="94" t="str">
        <f t="shared" si="147"/>
        <v/>
      </c>
      <c r="E277" s="94" t="str">
        <f t="shared" si="148"/>
        <v/>
      </c>
      <c r="F277" s="94" t="str">
        <f t="shared" si="149"/>
        <v/>
      </c>
      <c r="G277" s="94" t="str">
        <f t="shared" si="150"/>
        <v/>
      </c>
      <c r="H277" s="94" t="str">
        <f t="shared" si="151"/>
        <v/>
      </c>
      <c r="I277" s="94" t="str">
        <f t="shared" si="152"/>
        <v/>
      </c>
      <c r="J277" s="94" t="str">
        <f t="shared" si="153"/>
        <v/>
      </c>
      <c r="K277" s="94" t="str">
        <f t="shared" si="154"/>
        <v/>
      </c>
      <c r="L277" s="94" t="str">
        <f t="shared" si="155"/>
        <v/>
      </c>
      <c r="M277" s="94" t="str">
        <f t="shared" si="156"/>
        <v/>
      </c>
      <c r="N277" s="94" t="str">
        <f t="shared" si="157"/>
        <v/>
      </c>
      <c r="O277" s="94" t="str">
        <f t="shared" si="158"/>
        <v/>
      </c>
      <c r="P277" s="94" t="str">
        <f t="shared" si="159"/>
        <v/>
      </c>
      <c r="Q277" s="94" t="str">
        <f t="shared" si="160"/>
        <v/>
      </c>
      <c r="R277" s="94" t="str">
        <f t="shared" si="161"/>
        <v/>
      </c>
      <c r="S277" s="94" t="str">
        <f t="shared" si="162"/>
        <v/>
      </c>
      <c r="T277" s="94" t="str">
        <f t="shared" si="163"/>
        <v/>
      </c>
      <c r="U277" s="94" t="str">
        <f t="shared" si="164"/>
        <v/>
      </c>
      <c r="V277" s="94" t="str">
        <f t="shared" si="165"/>
        <v/>
      </c>
      <c r="W277" s="94" t="str">
        <f t="shared" si="166"/>
        <v/>
      </c>
      <c r="X277" s="94" t="str">
        <f t="shared" si="167"/>
        <v/>
      </c>
      <c r="Y277" s="94" t="str">
        <f t="shared" si="168"/>
        <v/>
      </c>
      <c r="Z277" s="94" t="str">
        <f t="shared" si="169"/>
        <v/>
      </c>
      <c r="AA277" s="94" t="str">
        <f t="shared" si="170"/>
        <v/>
      </c>
      <c r="AB277" s="94" t="str">
        <f t="shared" si="171"/>
        <v/>
      </c>
      <c r="AC277" s="94" t="str">
        <f t="shared" si="172"/>
        <v/>
      </c>
      <c r="AD277" s="92" t="str">
        <f t="shared" si="173"/>
        <v/>
      </c>
      <c r="AE277" s="92">
        <f t="shared" si="142"/>
        <v>0</v>
      </c>
      <c r="AF277" s="105" t="str">
        <f t="shared" si="143"/>
        <v/>
      </c>
      <c r="AG277" s="92">
        <f t="shared" si="145"/>
        <v>0</v>
      </c>
      <c r="AH277" s="92">
        <f t="shared" si="144"/>
        <v>0</v>
      </c>
    </row>
    <row r="278" spans="1:34" x14ac:dyDescent="0.25">
      <c r="A278" s="92" t="str">
        <f t="shared" si="146"/>
        <v/>
      </c>
      <c r="B278" s="49">
        <v>8732</v>
      </c>
      <c r="C278" s="115" t="s">
        <v>496</v>
      </c>
      <c r="D278" s="94" t="str">
        <f t="shared" si="147"/>
        <v/>
      </c>
      <c r="E278" s="94" t="str">
        <f t="shared" si="148"/>
        <v/>
      </c>
      <c r="F278" s="94" t="str">
        <f t="shared" si="149"/>
        <v/>
      </c>
      <c r="G278" s="94" t="str">
        <f t="shared" si="150"/>
        <v/>
      </c>
      <c r="H278" s="94" t="str">
        <f t="shared" si="151"/>
        <v/>
      </c>
      <c r="I278" s="94" t="str">
        <f t="shared" si="152"/>
        <v/>
      </c>
      <c r="J278" s="94" t="str">
        <f t="shared" si="153"/>
        <v/>
      </c>
      <c r="K278" s="94" t="str">
        <f t="shared" si="154"/>
        <v/>
      </c>
      <c r="L278" s="94" t="str">
        <f t="shared" si="155"/>
        <v/>
      </c>
      <c r="M278" s="94" t="str">
        <f t="shared" si="156"/>
        <v/>
      </c>
      <c r="N278" s="94" t="str">
        <f t="shared" si="157"/>
        <v/>
      </c>
      <c r="O278" s="94" t="str">
        <f t="shared" si="158"/>
        <v/>
      </c>
      <c r="P278" s="94" t="str">
        <f t="shared" si="159"/>
        <v/>
      </c>
      <c r="Q278" s="94" t="str">
        <f t="shared" si="160"/>
        <v/>
      </c>
      <c r="R278" s="94" t="str">
        <f t="shared" si="161"/>
        <v/>
      </c>
      <c r="S278" s="94" t="str">
        <f t="shared" si="162"/>
        <v/>
      </c>
      <c r="T278" s="94" t="str">
        <f t="shared" si="163"/>
        <v/>
      </c>
      <c r="U278" s="94" t="str">
        <f t="shared" si="164"/>
        <v/>
      </c>
      <c r="V278" s="94" t="str">
        <f t="shared" si="165"/>
        <v/>
      </c>
      <c r="W278" s="94" t="str">
        <f t="shared" si="166"/>
        <v/>
      </c>
      <c r="X278" s="94" t="str">
        <f t="shared" si="167"/>
        <v/>
      </c>
      <c r="Y278" s="94" t="str">
        <f t="shared" si="168"/>
        <v/>
      </c>
      <c r="Z278" s="94" t="str">
        <f t="shared" si="169"/>
        <v/>
      </c>
      <c r="AA278" s="94" t="str">
        <f t="shared" si="170"/>
        <v/>
      </c>
      <c r="AB278" s="94" t="str">
        <f t="shared" si="171"/>
        <v/>
      </c>
      <c r="AC278" s="94" t="str">
        <f t="shared" si="172"/>
        <v/>
      </c>
      <c r="AD278" s="92" t="str">
        <f t="shared" si="173"/>
        <v/>
      </c>
      <c r="AE278" s="92">
        <f t="shared" si="142"/>
        <v>0</v>
      </c>
      <c r="AF278" s="105" t="str">
        <f t="shared" si="143"/>
        <v/>
      </c>
      <c r="AG278" s="92">
        <f t="shared" si="145"/>
        <v>0</v>
      </c>
      <c r="AH278" s="92">
        <f t="shared" si="144"/>
        <v>0</v>
      </c>
    </row>
    <row r="279" spans="1:34" x14ac:dyDescent="0.25">
      <c r="A279" s="92" t="str">
        <f t="shared" si="146"/>
        <v/>
      </c>
      <c r="B279" s="49">
        <v>5364</v>
      </c>
      <c r="C279" s="115" t="s">
        <v>498</v>
      </c>
      <c r="D279" s="94" t="str">
        <f t="shared" si="147"/>
        <v/>
      </c>
      <c r="E279" s="94" t="str">
        <f t="shared" si="148"/>
        <v/>
      </c>
      <c r="F279" s="94" t="str">
        <f t="shared" si="149"/>
        <v/>
      </c>
      <c r="G279" s="94" t="str">
        <f t="shared" si="150"/>
        <v/>
      </c>
      <c r="H279" s="94" t="str">
        <f t="shared" si="151"/>
        <v/>
      </c>
      <c r="I279" s="94" t="str">
        <f t="shared" si="152"/>
        <v/>
      </c>
      <c r="J279" s="94" t="str">
        <f t="shared" si="153"/>
        <v/>
      </c>
      <c r="K279" s="94" t="str">
        <f t="shared" si="154"/>
        <v/>
      </c>
      <c r="L279" s="94" t="str">
        <f t="shared" si="155"/>
        <v/>
      </c>
      <c r="M279" s="94" t="str">
        <f t="shared" si="156"/>
        <v/>
      </c>
      <c r="N279" s="94" t="str">
        <f t="shared" si="157"/>
        <v/>
      </c>
      <c r="O279" s="94" t="str">
        <f t="shared" si="158"/>
        <v/>
      </c>
      <c r="P279" s="94" t="str">
        <f t="shared" si="159"/>
        <v/>
      </c>
      <c r="Q279" s="94" t="str">
        <f t="shared" si="160"/>
        <v/>
      </c>
      <c r="R279" s="94" t="str">
        <f t="shared" si="161"/>
        <v/>
      </c>
      <c r="S279" s="94" t="str">
        <f t="shared" si="162"/>
        <v/>
      </c>
      <c r="T279" s="94" t="str">
        <f t="shared" si="163"/>
        <v/>
      </c>
      <c r="U279" s="94" t="str">
        <f t="shared" si="164"/>
        <v/>
      </c>
      <c r="V279" s="94" t="str">
        <f t="shared" si="165"/>
        <v/>
      </c>
      <c r="W279" s="94" t="str">
        <f t="shared" si="166"/>
        <v/>
      </c>
      <c r="X279" s="94" t="str">
        <f t="shared" si="167"/>
        <v/>
      </c>
      <c r="Y279" s="94" t="str">
        <f t="shared" si="168"/>
        <v/>
      </c>
      <c r="Z279" s="94" t="str">
        <f t="shared" si="169"/>
        <v/>
      </c>
      <c r="AA279" s="94" t="str">
        <f t="shared" si="170"/>
        <v/>
      </c>
      <c r="AB279" s="94" t="str">
        <f t="shared" si="171"/>
        <v/>
      </c>
      <c r="AC279" s="94" t="str">
        <f t="shared" si="172"/>
        <v/>
      </c>
      <c r="AD279" s="92" t="str">
        <f t="shared" si="173"/>
        <v/>
      </c>
      <c r="AE279" s="92">
        <f t="shared" si="142"/>
        <v>0</v>
      </c>
      <c r="AF279" s="105" t="str">
        <f t="shared" si="143"/>
        <v/>
      </c>
      <c r="AG279" s="92">
        <f t="shared" si="145"/>
        <v>0</v>
      </c>
      <c r="AH279" s="92">
        <f t="shared" si="144"/>
        <v>0</v>
      </c>
    </row>
    <row r="280" spans="1:34" x14ac:dyDescent="0.25">
      <c r="A280" s="92" t="str">
        <f t="shared" si="146"/>
        <v/>
      </c>
      <c r="B280" s="49">
        <v>3409</v>
      </c>
      <c r="C280" s="115" t="s">
        <v>499</v>
      </c>
      <c r="D280" s="94" t="str">
        <f t="shared" si="147"/>
        <v/>
      </c>
      <c r="E280" s="94" t="str">
        <f t="shared" si="148"/>
        <v/>
      </c>
      <c r="F280" s="94" t="str">
        <f t="shared" si="149"/>
        <v/>
      </c>
      <c r="G280" s="94" t="str">
        <f t="shared" si="150"/>
        <v/>
      </c>
      <c r="H280" s="94" t="str">
        <f t="shared" si="151"/>
        <v/>
      </c>
      <c r="I280" s="94" t="str">
        <f t="shared" si="152"/>
        <v/>
      </c>
      <c r="J280" s="94" t="str">
        <f t="shared" si="153"/>
        <v/>
      </c>
      <c r="K280" s="94" t="str">
        <f t="shared" si="154"/>
        <v/>
      </c>
      <c r="L280" s="94" t="str">
        <f t="shared" si="155"/>
        <v/>
      </c>
      <c r="M280" s="94" t="str">
        <f t="shared" si="156"/>
        <v/>
      </c>
      <c r="N280" s="94" t="str">
        <f t="shared" si="157"/>
        <v/>
      </c>
      <c r="O280" s="94" t="str">
        <f t="shared" si="158"/>
        <v/>
      </c>
      <c r="P280" s="94" t="str">
        <f t="shared" si="159"/>
        <v/>
      </c>
      <c r="Q280" s="94" t="str">
        <f t="shared" si="160"/>
        <v/>
      </c>
      <c r="R280" s="94" t="str">
        <f t="shared" si="161"/>
        <v/>
      </c>
      <c r="S280" s="94" t="str">
        <f t="shared" si="162"/>
        <v/>
      </c>
      <c r="T280" s="94" t="str">
        <f t="shared" si="163"/>
        <v/>
      </c>
      <c r="U280" s="94" t="str">
        <f t="shared" si="164"/>
        <v/>
      </c>
      <c r="V280" s="94" t="str">
        <f t="shared" si="165"/>
        <v/>
      </c>
      <c r="W280" s="94" t="str">
        <f t="shared" si="166"/>
        <v/>
      </c>
      <c r="X280" s="94" t="str">
        <f t="shared" si="167"/>
        <v/>
      </c>
      <c r="Y280" s="94" t="str">
        <f t="shared" si="168"/>
        <v/>
      </c>
      <c r="Z280" s="94" t="str">
        <f t="shared" si="169"/>
        <v/>
      </c>
      <c r="AA280" s="94" t="str">
        <f t="shared" si="170"/>
        <v/>
      </c>
      <c r="AB280" s="94" t="str">
        <f t="shared" si="171"/>
        <v/>
      </c>
      <c r="AC280" s="94" t="str">
        <f t="shared" si="172"/>
        <v/>
      </c>
      <c r="AD280" s="92" t="str">
        <f t="shared" si="173"/>
        <v/>
      </c>
      <c r="AE280" s="92">
        <f t="shared" si="142"/>
        <v>0</v>
      </c>
      <c r="AF280" s="105" t="str">
        <f t="shared" si="143"/>
        <v/>
      </c>
      <c r="AG280" s="92">
        <f t="shared" si="145"/>
        <v>0</v>
      </c>
      <c r="AH280" s="92">
        <f t="shared" si="144"/>
        <v>0</v>
      </c>
    </row>
    <row r="281" spans="1:34" x14ac:dyDescent="0.25">
      <c r="A281" s="92" t="str">
        <f t="shared" si="146"/>
        <v/>
      </c>
      <c r="B281" s="49">
        <v>8631</v>
      </c>
      <c r="C281" s="115" t="s">
        <v>500</v>
      </c>
      <c r="D281" s="94" t="str">
        <f t="shared" si="147"/>
        <v/>
      </c>
      <c r="E281" s="94" t="str">
        <f t="shared" si="148"/>
        <v/>
      </c>
      <c r="F281" s="94" t="str">
        <f t="shared" si="149"/>
        <v/>
      </c>
      <c r="G281" s="94" t="str">
        <f t="shared" si="150"/>
        <v/>
      </c>
      <c r="H281" s="94" t="str">
        <f t="shared" si="151"/>
        <v/>
      </c>
      <c r="I281" s="94" t="str">
        <f t="shared" si="152"/>
        <v/>
      </c>
      <c r="J281" s="94" t="str">
        <f t="shared" si="153"/>
        <v/>
      </c>
      <c r="K281" s="94" t="str">
        <f t="shared" si="154"/>
        <v/>
      </c>
      <c r="L281" s="94" t="str">
        <f t="shared" si="155"/>
        <v/>
      </c>
      <c r="M281" s="94" t="str">
        <f t="shared" si="156"/>
        <v/>
      </c>
      <c r="N281" s="94" t="str">
        <f t="shared" si="157"/>
        <v/>
      </c>
      <c r="O281" s="94" t="str">
        <f t="shared" si="158"/>
        <v/>
      </c>
      <c r="P281" s="94" t="str">
        <f t="shared" si="159"/>
        <v/>
      </c>
      <c r="Q281" s="94" t="str">
        <f t="shared" si="160"/>
        <v/>
      </c>
      <c r="R281" s="94" t="str">
        <f t="shared" si="161"/>
        <v/>
      </c>
      <c r="S281" s="94" t="str">
        <f t="shared" si="162"/>
        <v/>
      </c>
      <c r="T281" s="94" t="str">
        <f t="shared" si="163"/>
        <v/>
      </c>
      <c r="U281" s="94" t="str">
        <f t="shared" si="164"/>
        <v/>
      </c>
      <c r="V281" s="94" t="str">
        <f t="shared" si="165"/>
        <v/>
      </c>
      <c r="W281" s="94" t="str">
        <f t="shared" si="166"/>
        <v/>
      </c>
      <c r="X281" s="94" t="str">
        <f t="shared" si="167"/>
        <v/>
      </c>
      <c r="Y281" s="94" t="str">
        <f t="shared" si="168"/>
        <v/>
      </c>
      <c r="Z281" s="94" t="str">
        <f t="shared" si="169"/>
        <v/>
      </c>
      <c r="AA281" s="94" t="str">
        <f t="shared" si="170"/>
        <v/>
      </c>
      <c r="AB281" s="94" t="str">
        <f t="shared" si="171"/>
        <v/>
      </c>
      <c r="AC281" s="94" t="str">
        <f t="shared" si="172"/>
        <v/>
      </c>
      <c r="AD281" s="92" t="str">
        <f t="shared" si="173"/>
        <v/>
      </c>
      <c r="AE281" s="92">
        <f t="shared" si="142"/>
        <v>0</v>
      </c>
      <c r="AF281" s="105" t="str">
        <f t="shared" si="143"/>
        <v/>
      </c>
      <c r="AG281" s="92">
        <f t="shared" si="145"/>
        <v>0</v>
      </c>
      <c r="AH281" s="92">
        <f t="shared" si="144"/>
        <v>0</v>
      </c>
    </row>
    <row r="282" spans="1:34" x14ac:dyDescent="0.25">
      <c r="A282" s="92" t="str">
        <f t="shared" si="146"/>
        <v/>
      </c>
      <c r="B282" s="49">
        <v>3877</v>
      </c>
      <c r="C282" s="115" t="s">
        <v>502</v>
      </c>
      <c r="D282" s="94" t="str">
        <f t="shared" si="147"/>
        <v/>
      </c>
      <c r="E282" s="94" t="str">
        <f t="shared" si="148"/>
        <v/>
      </c>
      <c r="F282" s="94" t="str">
        <f t="shared" si="149"/>
        <v/>
      </c>
      <c r="G282" s="94" t="str">
        <f t="shared" si="150"/>
        <v/>
      </c>
      <c r="H282" s="94" t="str">
        <f t="shared" si="151"/>
        <v/>
      </c>
      <c r="I282" s="94" t="str">
        <f t="shared" si="152"/>
        <v/>
      </c>
      <c r="J282" s="94" t="str">
        <f t="shared" si="153"/>
        <v/>
      </c>
      <c r="K282" s="94" t="str">
        <f t="shared" si="154"/>
        <v/>
      </c>
      <c r="L282" s="94" t="str">
        <f t="shared" si="155"/>
        <v/>
      </c>
      <c r="M282" s="94" t="str">
        <f t="shared" si="156"/>
        <v/>
      </c>
      <c r="N282" s="94" t="str">
        <f t="shared" si="157"/>
        <v/>
      </c>
      <c r="O282" s="94" t="str">
        <f t="shared" si="158"/>
        <v/>
      </c>
      <c r="P282" s="94" t="str">
        <f t="shared" si="159"/>
        <v/>
      </c>
      <c r="Q282" s="94" t="str">
        <f t="shared" si="160"/>
        <v/>
      </c>
      <c r="R282" s="94" t="str">
        <f t="shared" si="161"/>
        <v/>
      </c>
      <c r="S282" s="94" t="str">
        <f t="shared" si="162"/>
        <v/>
      </c>
      <c r="T282" s="94" t="str">
        <f t="shared" si="163"/>
        <v/>
      </c>
      <c r="U282" s="94" t="str">
        <f t="shared" si="164"/>
        <v/>
      </c>
      <c r="V282" s="94" t="str">
        <f t="shared" si="165"/>
        <v/>
      </c>
      <c r="W282" s="94" t="str">
        <f t="shared" si="166"/>
        <v/>
      </c>
      <c r="X282" s="94" t="str">
        <f t="shared" si="167"/>
        <v/>
      </c>
      <c r="Y282" s="94" t="str">
        <f t="shared" si="168"/>
        <v/>
      </c>
      <c r="Z282" s="94" t="str">
        <f t="shared" si="169"/>
        <v/>
      </c>
      <c r="AA282" s="94" t="str">
        <f t="shared" si="170"/>
        <v/>
      </c>
      <c r="AB282" s="94" t="str">
        <f t="shared" si="171"/>
        <v/>
      </c>
      <c r="AC282" s="94" t="str">
        <f t="shared" si="172"/>
        <v/>
      </c>
      <c r="AD282" s="92" t="str">
        <f t="shared" si="173"/>
        <v/>
      </c>
      <c r="AE282" s="92">
        <f t="shared" si="142"/>
        <v>0</v>
      </c>
      <c r="AF282" s="105" t="str">
        <f t="shared" si="143"/>
        <v/>
      </c>
      <c r="AG282" s="92">
        <f t="shared" si="145"/>
        <v>0</v>
      </c>
      <c r="AH282" s="92">
        <f t="shared" si="144"/>
        <v>0</v>
      </c>
    </row>
    <row r="283" spans="1:34" x14ac:dyDescent="0.25">
      <c r="A283" s="92" t="str">
        <f t="shared" si="146"/>
        <v/>
      </c>
      <c r="B283" s="49">
        <v>8048</v>
      </c>
      <c r="C283" s="115" t="s">
        <v>503</v>
      </c>
      <c r="D283" s="94" t="str">
        <f t="shared" si="147"/>
        <v/>
      </c>
      <c r="E283" s="94" t="str">
        <f t="shared" si="148"/>
        <v/>
      </c>
      <c r="F283" s="94" t="str">
        <f t="shared" si="149"/>
        <v/>
      </c>
      <c r="G283" s="94" t="str">
        <f t="shared" si="150"/>
        <v/>
      </c>
      <c r="H283" s="94" t="str">
        <f t="shared" si="151"/>
        <v/>
      </c>
      <c r="I283" s="94" t="str">
        <f t="shared" si="152"/>
        <v/>
      </c>
      <c r="J283" s="94" t="str">
        <f t="shared" si="153"/>
        <v/>
      </c>
      <c r="K283" s="94" t="str">
        <f t="shared" si="154"/>
        <v/>
      </c>
      <c r="L283" s="94" t="str">
        <f t="shared" si="155"/>
        <v/>
      </c>
      <c r="M283" s="94" t="str">
        <f t="shared" si="156"/>
        <v/>
      </c>
      <c r="N283" s="94" t="str">
        <f t="shared" si="157"/>
        <v/>
      </c>
      <c r="O283" s="94" t="str">
        <f t="shared" si="158"/>
        <v/>
      </c>
      <c r="P283" s="94" t="str">
        <f t="shared" si="159"/>
        <v/>
      </c>
      <c r="Q283" s="94" t="str">
        <f t="shared" si="160"/>
        <v/>
      </c>
      <c r="R283" s="94" t="str">
        <f t="shared" si="161"/>
        <v/>
      </c>
      <c r="S283" s="94" t="str">
        <f t="shared" si="162"/>
        <v/>
      </c>
      <c r="T283" s="94" t="str">
        <f t="shared" si="163"/>
        <v/>
      </c>
      <c r="U283" s="94" t="str">
        <f t="shared" si="164"/>
        <v/>
      </c>
      <c r="V283" s="94" t="str">
        <f t="shared" si="165"/>
        <v/>
      </c>
      <c r="W283" s="94" t="str">
        <f t="shared" si="166"/>
        <v/>
      </c>
      <c r="X283" s="94" t="str">
        <f t="shared" si="167"/>
        <v/>
      </c>
      <c r="Y283" s="94" t="str">
        <f t="shared" si="168"/>
        <v/>
      </c>
      <c r="Z283" s="94" t="str">
        <f t="shared" si="169"/>
        <v/>
      </c>
      <c r="AA283" s="94" t="str">
        <f t="shared" si="170"/>
        <v/>
      </c>
      <c r="AB283" s="94" t="str">
        <f t="shared" si="171"/>
        <v/>
      </c>
      <c r="AC283" s="94" t="str">
        <f t="shared" si="172"/>
        <v/>
      </c>
      <c r="AD283" s="92" t="str">
        <f t="shared" si="173"/>
        <v/>
      </c>
      <c r="AE283" s="92">
        <f t="shared" si="142"/>
        <v>0</v>
      </c>
      <c r="AF283" s="105" t="str">
        <f t="shared" si="143"/>
        <v/>
      </c>
      <c r="AG283" s="92">
        <f t="shared" si="145"/>
        <v>0</v>
      </c>
      <c r="AH283" s="92">
        <f t="shared" si="144"/>
        <v>0</v>
      </c>
    </row>
    <row r="284" spans="1:34" x14ac:dyDescent="0.25">
      <c r="A284" s="92" t="str">
        <f t="shared" si="146"/>
        <v/>
      </c>
      <c r="B284" s="49">
        <v>8286</v>
      </c>
      <c r="C284" s="115" t="s">
        <v>504</v>
      </c>
      <c r="D284" s="94" t="str">
        <f t="shared" si="147"/>
        <v/>
      </c>
      <c r="E284" s="94" t="str">
        <f t="shared" si="148"/>
        <v/>
      </c>
      <c r="F284" s="94" t="str">
        <f t="shared" si="149"/>
        <v/>
      </c>
      <c r="G284" s="94" t="str">
        <f t="shared" si="150"/>
        <v/>
      </c>
      <c r="H284" s="94" t="str">
        <f t="shared" si="151"/>
        <v/>
      </c>
      <c r="I284" s="94" t="str">
        <f t="shared" si="152"/>
        <v/>
      </c>
      <c r="J284" s="94" t="str">
        <f t="shared" si="153"/>
        <v/>
      </c>
      <c r="K284" s="94" t="str">
        <f t="shared" si="154"/>
        <v/>
      </c>
      <c r="L284" s="94" t="str">
        <f t="shared" si="155"/>
        <v/>
      </c>
      <c r="M284" s="94" t="str">
        <f t="shared" si="156"/>
        <v/>
      </c>
      <c r="N284" s="94" t="str">
        <f t="shared" si="157"/>
        <v/>
      </c>
      <c r="O284" s="94" t="str">
        <f t="shared" si="158"/>
        <v/>
      </c>
      <c r="P284" s="94" t="str">
        <f t="shared" si="159"/>
        <v/>
      </c>
      <c r="Q284" s="94" t="str">
        <f t="shared" si="160"/>
        <v/>
      </c>
      <c r="R284" s="94" t="str">
        <f t="shared" si="161"/>
        <v/>
      </c>
      <c r="S284" s="94" t="str">
        <f t="shared" si="162"/>
        <v/>
      </c>
      <c r="T284" s="94" t="str">
        <f t="shared" si="163"/>
        <v/>
      </c>
      <c r="U284" s="94" t="str">
        <f t="shared" si="164"/>
        <v/>
      </c>
      <c r="V284" s="94" t="str">
        <f t="shared" si="165"/>
        <v/>
      </c>
      <c r="W284" s="94" t="str">
        <f t="shared" si="166"/>
        <v/>
      </c>
      <c r="X284" s="94" t="str">
        <f t="shared" si="167"/>
        <v/>
      </c>
      <c r="Y284" s="94" t="str">
        <f t="shared" si="168"/>
        <v/>
      </c>
      <c r="Z284" s="94" t="str">
        <f t="shared" si="169"/>
        <v/>
      </c>
      <c r="AA284" s="94" t="str">
        <f t="shared" si="170"/>
        <v/>
      </c>
      <c r="AB284" s="94" t="str">
        <f t="shared" si="171"/>
        <v/>
      </c>
      <c r="AC284" s="94" t="str">
        <f t="shared" si="172"/>
        <v/>
      </c>
      <c r="AD284" s="92" t="str">
        <f t="shared" si="173"/>
        <v/>
      </c>
      <c r="AE284" s="92">
        <f t="shared" si="142"/>
        <v>0</v>
      </c>
      <c r="AF284" s="105" t="str">
        <f t="shared" si="143"/>
        <v/>
      </c>
      <c r="AG284" s="92">
        <f t="shared" si="145"/>
        <v>0</v>
      </c>
      <c r="AH284" s="92">
        <f t="shared" si="144"/>
        <v>0</v>
      </c>
    </row>
    <row r="285" spans="1:34" x14ac:dyDescent="0.25">
      <c r="A285" s="92" t="str">
        <f t="shared" si="146"/>
        <v/>
      </c>
      <c r="B285" s="49">
        <v>2604</v>
      </c>
      <c r="C285" s="115" t="s">
        <v>505</v>
      </c>
      <c r="D285" s="94" t="str">
        <f t="shared" si="147"/>
        <v/>
      </c>
      <c r="E285" s="94" t="str">
        <f t="shared" si="148"/>
        <v/>
      </c>
      <c r="F285" s="94" t="str">
        <f t="shared" si="149"/>
        <v/>
      </c>
      <c r="G285" s="94" t="str">
        <f t="shared" si="150"/>
        <v/>
      </c>
      <c r="H285" s="94" t="str">
        <f t="shared" si="151"/>
        <v/>
      </c>
      <c r="I285" s="94" t="str">
        <f t="shared" si="152"/>
        <v/>
      </c>
      <c r="J285" s="94" t="str">
        <f t="shared" si="153"/>
        <v/>
      </c>
      <c r="K285" s="94" t="str">
        <f t="shared" si="154"/>
        <v/>
      </c>
      <c r="L285" s="94" t="str">
        <f t="shared" si="155"/>
        <v/>
      </c>
      <c r="M285" s="94" t="str">
        <f t="shared" si="156"/>
        <v/>
      </c>
      <c r="N285" s="94" t="str">
        <f t="shared" si="157"/>
        <v/>
      </c>
      <c r="O285" s="94" t="str">
        <f t="shared" si="158"/>
        <v/>
      </c>
      <c r="P285" s="94" t="str">
        <f t="shared" si="159"/>
        <v/>
      </c>
      <c r="Q285" s="94" t="str">
        <f t="shared" si="160"/>
        <v/>
      </c>
      <c r="R285" s="94" t="str">
        <f t="shared" si="161"/>
        <v/>
      </c>
      <c r="S285" s="94" t="str">
        <f t="shared" si="162"/>
        <v/>
      </c>
      <c r="T285" s="94" t="str">
        <f t="shared" si="163"/>
        <v/>
      </c>
      <c r="U285" s="94" t="str">
        <f t="shared" si="164"/>
        <v/>
      </c>
      <c r="V285" s="94" t="str">
        <f t="shared" si="165"/>
        <v/>
      </c>
      <c r="W285" s="94" t="str">
        <f t="shared" si="166"/>
        <v/>
      </c>
      <c r="X285" s="94" t="str">
        <f t="shared" si="167"/>
        <v/>
      </c>
      <c r="Y285" s="94" t="str">
        <f t="shared" si="168"/>
        <v/>
      </c>
      <c r="Z285" s="94" t="str">
        <f t="shared" si="169"/>
        <v/>
      </c>
      <c r="AA285" s="94" t="str">
        <f t="shared" si="170"/>
        <v/>
      </c>
      <c r="AB285" s="94" t="str">
        <f t="shared" si="171"/>
        <v/>
      </c>
      <c r="AC285" s="94" t="str">
        <f t="shared" si="172"/>
        <v/>
      </c>
      <c r="AD285" s="92" t="str">
        <f t="shared" si="173"/>
        <v/>
      </c>
      <c r="AE285" s="92">
        <f t="shared" ref="AE285:AE348" si="174">IF(B285&lt;&gt;"",COUNT(D285:AC285),"")</f>
        <v>0</v>
      </c>
      <c r="AF285" s="105" t="str">
        <f t="shared" ref="AF285:AF348" si="175">IF(AD285&lt;&gt;"",AD285*100/(2*AE285),"")</f>
        <v/>
      </c>
      <c r="AG285" s="92">
        <f t="shared" si="145"/>
        <v>0</v>
      </c>
      <c r="AH285" s="92">
        <f t="shared" ref="AH285:AH348" si="176">IF(B285&lt;&gt;"",COUNTIF(D285:AC285,"=1"),"")</f>
        <v>0</v>
      </c>
    </row>
    <row r="286" spans="1:34" x14ac:dyDescent="0.25">
      <c r="A286" s="92" t="str">
        <f t="shared" si="146"/>
        <v/>
      </c>
      <c r="B286" s="49">
        <v>5295</v>
      </c>
      <c r="C286" s="115" t="s">
        <v>506</v>
      </c>
      <c r="D286" s="94" t="str">
        <f t="shared" si="147"/>
        <v/>
      </c>
      <c r="E286" s="94" t="str">
        <f t="shared" si="148"/>
        <v/>
      </c>
      <c r="F286" s="94" t="str">
        <f t="shared" si="149"/>
        <v/>
      </c>
      <c r="G286" s="94" t="str">
        <f t="shared" si="150"/>
        <v/>
      </c>
      <c r="H286" s="94" t="str">
        <f t="shared" si="151"/>
        <v/>
      </c>
      <c r="I286" s="94" t="str">
        <f t="shared" si="152"/>
        <v/>
      </c>
      <c r="J286" s="94" t="str">
        <f t="shared" si="153"/>
        <v/>
      </c>
      <c r="K286" s="94" t="str">
        <f t="shared" si="154"/>
        <v/>
      </c>
      <c r="L286" s="94" t="str">
        <f t="shared" si="155"/>
        <v/>
      </c>
      <c r="M286" s="94" t="str">
        <f t="shared" si="156"/>
        <v/>
      </c>
      <c r="N286" s="94" t="str">
        <f t="shared" si="157"/>
        <v/>
      </c>
      <c r="O286" s="94" t="str">
        <f t="shared" si="158"/>
        <v/>
      </c>
      <c r="P286" s="94" t="str">
        <f t="shared" si="159"/>
        <v/>
      </c>
      <c r="Q286" s="94" t="str">
        <f t="shared" si="160"/>
        <v/>
      </c>
      <c r="R286" s="94" t="str">
        <f t="shared" si="161"/>
        <v/>
      </c>
      <c r="S286" s="94" t="str">
        <f t="shared" si="162"/>
        <v/>
      </c>
      <c r="T286" s="94" t="str">
        <f t="shared" si="163"/>
        <v/>
      </c>
      <c r="U286" s="94" t="str">
        <f t="shared" si="164"/>
        <v/>
      </c>
      <c r="V286" s="94" t="str">
        <f t="shared" si="165"/>
        <v/>
      </c>
      <c r="W286" s="94" t="str">
        <f t="shared" si="166"/>
        <v/>
      </c>
      <c r="X286" s="94" t="str">
        <f t="shared" si="167"/>
        <v/>
      </c>
      <c r="Y286" s="94" t="str">
        <f t="shared" si="168"/>
        <v/>
      </c>
      <c r="Z286" s="94" t="str">
        <f t="shared" si="169"/>
        <v/>
      </c>
      <c r="AA286" s="94" t="str">
        <f t="shared" si="170"/>
        <v/>
      </c>
      <c r="AB286" s="94" t="str">
        <f t="shared" si="171"/>
        <v/>
      </c>
      <c r="AC286" s="94" t="str">
        <f t="shared" si="172"/>
        <v/>
      </c>
      <c r="AD286" s="92" t="str">
        <f t="shared" si="173"/>
        <v/>
      </c>
      <c r="AE286" s="92">
        <f t="shared" si="174"/>
        <v>0</v>
      </c>
      <c r="AF286" s="105" t="str">
        <f t="shared" si="175"/>
        <v/>
      </c>
      <c r="AG286" s="92">
        <f t="shared" si="145"/>
        <v>0</v>
      </c>
      <c r="AH286" s="92">
        <f t="shared" si="176"/>
        <v>0</v>
      </c>
    </row>
    <row r="287" spans="1:34" x14ac:dyDescent="0.25">
      <c r="A287" s="92" t="str">
        <f t="shared" si="146"/>
        <v/>
      </c>
      <c r="B287" s="49">
        <v>2678</v>
      </c>
      <c r="C287" s="115" t="s">
        <v>507</v>
      </c>
      <c r="D287" s="94" t="str">
        <f t="shared" si="147"/>
        <v/>
      </c>
      <c r="E287" s="94" t="str">
        <f t="shared" si="148"/>
        <v/>
      </c>
      <c r="F287" s="94" t="str">
        <f t="shared" si="149"/>
        <v/>
      </c>
      <c r="G287" s="94" t="str">
        <f t="shared" si="150"/>
        <v/>
      </c>
      <c r="H287" s="94" t="str">
        <f t="shared" si="151"/>
        <v/>
      </c>
      <c r="I287" s="94" t="str">
        <f t="shared" si="152"/>
        <v/>
      </c>
      <c r="J287" s="94" t="str">
        <f t="shared" si="153"/>
        <v/>
      </c>
      <c r="K287" s="94" t="str">
        <f t="shared" si="154"/>
        <v/>
      </c>
      <c r="L287" s="94" t="str">
        <f t="shared" si="155"/>
        <v/>
      </c>
      <c r="M287" s="94" t="str">
        <f t="shared" si="156"/>
        <v/>
      </c>
      <c r="N287" s="94" t="str">
        <f t="shared" si="157"/>
        <v/>
      </c>
      <c r="O287" s="94" t="str">
        <f t="shared" si="158"/>
        <v/>
      </c>
      <c r="P287" s="94" t="str">
        <f t="shared" si="159"/>
        <v/>
      </c>
      <c r="Q287" s="94" t="str">
        <f t="shared" si="160"/>
        <v/>
      </c>
      <c r="R287" s="94" t="str">
        <f t="shared" si="161"/>
        <v/>
      </c>
      <c r="S287" s="94" t="str">
        <f t="shared" si="162"/>
        <v/>
      </c>
      <c r="T287" s="94" t="str">
        <f t="shared" si="163"/>
        <v/>
      </c>
      <c r="U287" s="94" t="str">
        <f t="shared" si="164"/>
        <v/>
      </c>
      <c r="V287" s="94" t="str">
        <f t="shared" si="165"/>
        <v/>
      </c>
      <c r="W287" s="94" t="str">
        <f t="shared" si="166"/>
        <v/>
      </c>
      <c r="X287" s="94" t="str">
        <f t="shared" si="167"/>
        <v/>
      </c>
      <c r="Y287" s="94" t="str">
        <f t="shared" si="168"/>
        <v/>
      </c>
      <c r="Z287" s="94" t="str">
        <f t="shared" si="169"/>
        <v/>
      </c>
      <c r="AA287" s="94" t="str">
        <f t="shared" si="170"/>
        <v/>
      </c>
      <c r="AB287" s="94" t="str">
        <f t="shared" si="171"/>
        <v/>
      </c>
      <c r="AC287" s="94" t="str">
        <f t="shared" si="172"/>
        <v/>
      </c>
      <c r="AD287" s="92" t="str">
        <f t="shared" si="173"/>
        <v/>
      </c>
      <c r="AE287" s="92">
        <f t="shared" si="174"/>
        <v>0</v>
      </c>
      <c r="AF287" s="105" t="str">
        <f t="shared" si="175"/>
        <v/>
      </c>
      <c r="AG287" s="92">
        <f t="shared" si="145"/>
        <v>0</v>
      </c>
      <c r="AH287" s="92">
        <f t="shared" si="176"/>
        <v>0</v>
      </c>
    </row>
    <row r="288" spans="1:34" x14ac:dyDescent="0.25">
      <c r="A288" s="92" t="str">
        <f t="shared" si="146"/>
        <v/>
      </c>
      <c r="B288" s="49">
        <v>1117</v>
      </c>
      <c r="C288" s="115" t="s">
        <v>791</v>
      </c>
      <c r="D288" s="94" t="str">
        <f t="shared" si="147"/>
        <v/>
      </c>
      <c r="E288" s="94" t="str">
        <f t="shared" si="148"/>
        <v/>
      </c>
      <c r="F288" s="94" t="str">
        <f t="shared" si="149"/>
        <v/>
      </c>
      <c r="G288" s="94" t="str">
        <f t="shared" si="150"/>
        <v/>
      </c>
      <c r="H288" s="94" t="str">
        <f t="shared" si="151"/>
        <v/>
      </c>
      <c r="I288" s="94" t="str">
        <f t="shared" si="152"/>
        <v/>
      </c>
      <c r="J288" s="94" t="str">
        <f t="shared" si="153"/>
        <v/>
      </c>
      <c r="K288" s="94" t="str">
        <f t="shared" si="154"/>
        <v/>
      </c>
      <c r="L288" s="94" t="str">
        <f t="shared" si="155"/>
        <v/>
      </c>
      <c r="M288" s="94" t="str">
        <f t="shared" si="156"/>
        <v/>
      </c>
      <c r="N288" s="94" t="str">
        <f t="shared" si="157"/>
        <v/>
      </c>
      <c r="O288" s="94" t="str">
        <f t="shared" si="158"/>
        <v/>
      </c>
      <c r="P288" s="94" t="str">
        <f t="shared" si="159"/>
        <v/>
      </c>
      <c r="Q288" s="94" t="str">
        <f t="shared" si="160"/>
        <v/>
      </c>
      <c r="R288" s="94" t="str">
        <f t="shared" si="161"/>
        <v/>
      </c>
      <c r="S288" s="94" t="str">
        <f t="shared" si="162"/>
        <v/>
      </c>
      <c r="T288" s="94" t="str">
        <f t="shared" si="163"/>
        <v/>
      </c>
      <c r="U288" s="94" t="str">
        <f t="shared" si="164"/>
        <v/>
      </c>
      <c r="V288" s="94" t="str">
        <f t="shared" si="165"/>
        <v/>
      </c>
      <c r="W288" s="94" t="str">
        <f t="shared" si="166"/>
        <v/>
      </c>
      <c r="X288" s="94" t="str">
        <f t="shared" si="167"/>
        <v/>
      </c>
      <c r="Y288" s="94" t="str">
        <f t="shared" si="168"/>
        <v/>
      </c>
      <c r="Z288" s="94" t="str">
        <f t="shared" si="169"/>
        <v/>
      </c>
      <c r="AA288" s="94" t="str">
        <f t="shared" si="170"/>
        <v/>
      </c>
      <c r="AB288" s="94" t="str">
        <f t="shared" si="171"/>
        <v/>
      </c>
      <c r="AC288" s="94" t="str">
        <f t="shared" si="172"/>
        <v/>
      </c>
      <c r="AD288" s="92" t="str">
        <f t="shared" si="173"/>
        <v/>
      </c>
      <c r="AE288" s="92">
        <f t="shared" si="174"/>
        <v>0</v>
      </c>
      <c r="AF288" s="105" t="str">
        <f t="shared" si="175"/>
        <v/>
      </c>
      <c r="AG288" s="92">
        <f t="shared" si="145"/>
        <v>0</v>
      </c>
      <c r="AH288" s="92">
        <f t="shared" si="176"/>
        <v>0</v>
      </c>
    </row>
    <row r="289" spans="1:34" x14ac:dyDescent="0.25">
      <c r="A289" s="92" t="str">
        <f t="shared" si="146"/>
        <v/>
      </c>
      <c r="B289" s="49">
        <v>3184</v>
      </c>
      <c r="C289" s="115" t="s">
        <v>509</v>
      </c>
      <c r="D289" s="94" t="str">
        <f t="shared" si="147"/>
        <v/>
      </c>
      <c r="E289" s="94" t="str">
        <f t="shared" si="148"/>
        <v/>
      </c>
      <c r="F289" s="94" t="str">
        <f t="shared" si="149"/>
        <v/>
      </c>
      <c r="G289" s="94" t="str">
        <f t="shared" si="150"/>
        <v/>
      </c>
      <c r="H289" s="94" t="str">
        <f t="shared" si="151"/>
        <v/>
      </c>
      <c r="I289" s="94" t="str">
        <f t="shared" si="152"/>
        <v/>
      </c>
      <c r="J289" s="94" t="str">
        <f t="shared" si="153"/>
        <v/>
      </c>
      <c r="K289" s="94" t="str">
        <f t="shared" si="154"/>
        <v/>
      </c>
      <c r="L289" s="94" t="str">
        <f t="shared" si="155"/>
        <v/>
      </c>
      <c r="M289" s="94" t="str">
        <f t="shared" si="156"/>
        <v/>
      </c>
      <c r="N289" s="94" t="str">
        <f t="shared" si="157"/>
        <v/>
      </c>
      <c r="O289" s="94" t="str">
        <f t="shared" si="158"/>
        <v/>
      </c>
      <c r="P289" s="94" t="str">
        <f t="shared" si="159"/>
        <v/>
      </c>
      <c r="Q289" s="94" t="str">
        <f t="shared" si="160"/>
        <v/>
      </c>
      <c r="R289" s="94" t="str">
        <f t="shared" si="161"/>
        <v/>
      </c>
      <c r="S289" s="94" t="str">
        <f t="shared" si="162"/>
        <v/>
      </c>
      <c r="T289" s="94" t="str">
        <f t="shared" si="163"/>
        <v/>
      </c>
      <c r="U289" s="94" t="str">
        <f t="shared" si="164"/>
        <v/>
      </c>
      <c r="V289" s="94" t="str">
        <f t="shared" si="165"/>
        <v/>
      </c>
      <c r="W289" s="94" t="str">
        <f t="shared" si="166"/>
        <v/>
      </c>
      <c r="X289" s="94" t="str">
        <f t="shared" si="167"/>
        <v/>
      </c>
      <c r="Y289" s="94" t="str">
        <f t="shared" si="168"/>
        <v/>
      </c>
      <c r="Z289" s="94" t="str">
        <f t="shared" si="169"/>
        <v/>
      </c>
      <c r="AA289" s="94" t="str">
        <f t="shared" si="170"/>
        <v/>
      </c>
      <c r="AB289" s="94" t="str">
        <f t="shared" si="171"/>
        <v/>
      </c>
      <c r="AC289" s="94" t="str">
        <f t="shared" si="172"/>
        <v/>
      </c>
      <c r="AD289" s="92" t="str">
        <f t="shared" si="173"/>
        <v/>
      </c>
      <c r="AE289" s="92">
        <f t="shared" si="174"/>
        <v>0</v>
      </c>
      <c r="AF289" s="105" t="str">
        <f t="shared" si="175"/>
        <v/>
      </c>
      <c r="AG289" s="92">
        <f t="shared" si="145"/>
        <v>0</v>
      </c>
      <c r="AH289" s="92">
        <f t="shared" si="176"/>
        <v>0</v>
      </c>
    </row>
    <row r="290" spans="1:34" x14ac:dyDescent="0.25">
      <c r="A290" s="92" t="str">
        <f t="shared" si="146"/>
        <v/>
      </c>
      <c r="B290" s="49">
        <v>8303</v>
      </c>
      <c r="C290" s="115" t="s">
        <v>510</v>
      </c>
      <c r="D290" s="94" t="str">
        <f t="shared" si="147"/>
        <v/>
      </c>
      <c r="E290" s="94" t="str">
        <f t="shared" si="148"/>
        <v/>
      </c>
      <c r="F290" s="94" t="str">
        <f t="shared" si="149"/>
        <v/>
      </c>
      <c r="G290" s="94" t="str">
        <f t="shared" si="150"/>
        <v/>
      </c>
      <c r="H290" s="94" t="str">
        <f t="shared" si="151"/>
        <v/>
      </c>
      <c r="I290" s="94" t="str">
        <f t="shared" si="152"/>
        <v/>
      </c>
      <c r="J290" s="94" t="str">
        <f t="shared" si="153"/>
        <v/>
      </c>
      <c r="K290" s="94" t="str">
        <f t="shared" si="154"/>
        <v/>
      </c>
      <c r="L290" s="94" t="str">
        <f t="shared" si="155"/>
        <v/>
      </c>
      <c r="M290" s="94" t="str">
        <f t="shared" si="156"/>
        <v/>
      </c>
      <c r="N290" s="94" t="str">
        <f t="shared" si="157"/>
        <v/>
      </c>
      <c r="O290" s="94" t="str">
        <f t="shared" si="158"/>
        <v/>
      </c>
      <c r="P290" s="94" t="str">
        <f t="shared" si="159"/>
        <v/>
      </c>
      <c r="Q290" s="94" t="str">
        <f t="shared" si="160"/>
        <v/>
      </c>
      <c r="R290" s="94" t="str">
        <f t="shared" si="161"/>
        <v/>
      </c>
      <c r="S290" s="94" t="str">
        <f t="shared" si="162"/>
        <v/>
      </c>
      <c r="T290" s="94" t="str">
        <f t="shared" si="163"/>
        <v/>
      </c>
      <c r="U290" s="94" t="str">
        <f t="shared" si="164"/>
        <v/>
      </c>
      <c r="V290" s="94" t="str">
        <f t="shared" si="165"/>
        <v/>
      </c>
      <c r="W290" s="94" t="str">
        <f t="shared" si="166"/>
        <v/>
      </c>
      <c r="X290" s="94" t="str">
        <f t="shared" si="167"/>
        <v/>
      </c>
      <c r="Y290" s="94" t="str">
        <f t="shared" si="168"/>
        <v/>
      </c>
      <c r="Z290" s="94" t="str">
        <f t="shared" si="169"/>
        <v/>
      </c>
      <c r="AA290" s="94" t="str">
        <f t="shared" si="170"/>
        <v/>
      </c>
      <c r="AB290" s="94" t="str">
        <f t="shared" si="171"/>
        <v/>
      </c>
      <c r="AC290" s="94" t="str">
        <f t="shared" si="172"/>
        <v/>
      </c>
      <c r="AD290" s="92" t="str">
        <f t="shared" si="173"/>
        <v/>
      </c>
      <c r="AE290" s="92">
        <f t="shared" si="174"/>
        <v>0</v>
      </c>
      <c r="AF290" s="105" t="str">
        <f t="shared" si="175"/>
        <v/>
      </c>
      <c r="AG290" s="92">
        <f t="shared" si="145"/>
        <v>0</v>
      </c>
      <c r="AH290" s="92">
        <f t="shared" si="176"/>
        <v>0</v>
      </c>
    </row>
    <row r="291" spans="1:34" x14ac:dyDescent="0.25">
      <c r="A291" s="92" t="str">
        <f t="shared" si="146"/>
        <v/>
      </c>
      <c r="B291" s="49">
        <v>566</v>
      </c>
      <c r="C291" s="115" t="s">
        <v>511</v>
      </c>
      <c r="D291" s="94" t="str">
        <f t="shared" si="147"/>
        <v/>
      </c>
      <c r="E291" s="94" t="str">
        <f t="shared" si="148"/>
        <v/>
      </c>
      <c r="F291" s="94" t="str">
        <f t="shared" si="149"/>
        <v/>
      </c>
      <c r="G291" s="94" t="str">
        <f t="shared" si="150"/>
        <v/>
      </c>
      <c r="H291" s="94" t="str">
        <f t="shared" si="151"/>
        <v/>
      </c>
      <c r="I291" s="94" t="str">
        <f t="shared" si="152"/>
        <v/>
      </c>
      <c r="J291" s="94" t="str">
        <f t="shared" si="153"/>
        <v/>
      </c>
      <c r="K291" s="94" t="str">
        <f t="shared" si="154"/>
        <v/>
      </c>
      <c r="L291" s="94" t="str">
        <f t="shared" si="155"/>
        <v/>
      </c>
      <c r="M291" s="94" t="str">
        <f t="shared" si="156"/>
        <v/>
      </c>
      <c r="N291" s="94" t="str">
        <f t="shared" si="157"/>
        <v/>
      </c>
      <c r="O291" s="94" t="str">
        <f t="shared" si="158"/>
        <v/>
      </c>
      <c r="P291" s="94" t="str">
        <f t="shared" si="159"/>
        <v/>
      </c>
      <c r="Q291" s="94" t="str">
        <f t="shared" si="160"/>
        <v/>
      </c>
      <c r="R291" s="94" t="str">
        <f t="shared" si="161"/>
        <v/>
      </c>
      <c r="S291" s="94" t="str">
        <f t="shared" si="162"/>
        <v/>
      </c>
      <c r="T291" s="94" t="str">
        <f t="shared" si="163"/>
        <v/>
      </c>
      <c r="U291" s="94" t="str">
        <f t="shared" si="164"/>
        <v/>
      </c>
      <c r="V291" s="94" t="str">
        <f t="shared" si="165"/>
        <v/>
      </c>
      <c r="W291" s="94" t="str">
        <f t="shared" si="166"/>
        <v/>
      </c>
      <c r="X291" s="94" t="str">
        <f t="shared" si="167"/>
        <v/>
      </c>
      <c r="Y291" s="94" t="str">
        <f t="shared" si="168"/>
        <v/>
      </c>
      <c r="Z291" s="94" t="str">
        <f t="shared" si="169"/>
        <v/>
      </c>
      <c r="AA291" s="94" t="str">
        <f t="shared" si="170"/>
        <v/>
      </c>
      <c r="AB291" s="94" t="str">
        <f t="shared" si="171"/>
        <v/>
      </c>
      <c r="AC291" s="94" t="str">
        <f t="shared" si="172"/>
        <v/>
      </c>
      <c r="AD291" s="92" t="str">
        <f t="shared" si="173"/>
        <v/>
      </c>
      <c r="AE291" s="92">
        <f t="shared" si="174"/>
        <v>0</v>
      </c>
      <c r="AF291" s="105" t="str">
        <f t="shared" si="175"/>
        <v/>
      </c>
      <c r="AG291" s="92">
        <f t="shared" si="145"/>
        <v>0</v>
      </c>
      <c r="AH291" s="92">
        <f t="shared" si="176"/>
        <v>0</v>
      </c>
    </row>
    <row r="292" spans="1:34" x14ac:dyDescent="0.25">
      <c r="A292" s="92" t="str">
        <f t="shared" si="146"/>
        <v/>
      </c>
      <c r="B292" s="49">
        <v>2844</v>
      </c>
      <c r="C292" s="115" t="s">
        <v>513</v>
      </c>
      <c r="D292" s="94" t="str">
        <f t="shared" si="147"/>
        <v/>
      </c>
      <c r="E292" s="94" t="str">
        <f t="shared" si="148"/>
        <v/>
      </c>
      <c r="F292" s="94" t="str">
        <f t="shared" si="149"/>
        <v/>
      </c>
      <c r="G292" s="94" t="str">
        <f t="shared" si="150"/>
        <v/>
      </c>
      <c r="H292" s="94" t="str">
        <f t="shared" si="151"/>
        <v/>
      </c>
      <c r="I292" s="94" t="str">
        <f t="shared" si="152"/>
        <v/>
      </c>
      <c r="J292" s="94" t="str">
        <f t="shared" si="153"/>
        <v/>
      </c>
      <c r="K292" s="94" t="str">
        <f t="shared" si="154"/>
        <v/>
      </c>
      <c r="L292" s="94" t="str">
        <f t="shared" si="155"/>
        <v/>
      </c>
      <c r="M292" s="94" t="str">
        <f t="shared" si="156"/>
        <v/>
      </c>
      <c r="N292" s="94" t="str">
        <f t="shared" si="157"/>
        <v/>
      </c>
      <c r="O292" s="94" t="str">
        <f t="shared" si="158"/>
        <v/>
      </c>
      <c r="P292" s="94" t="str">
        <f t="shared" si="159"/>
        <v/>
      </c>
      <c r="Q292" s="94" t="str">
        <f t="shared" si="160"/>
        <v/>
      </c>
      <c r="R292" s="94" t="str">
        <f t="shared" si="161"/>
        <v/>
      </c>
      <c r="S292" s="94" t="str">
        <f t="shared" si="162"/>
        <v/>
      </c>
      <c r="T292" s="94" t="str">
        <f t="shared" si="163"/>
        <v/>
      </c>
      <c r="U292" s="94" t="str">
        <f t="shared" si="164"/>
        <v/>
      </c>
      <c r="V292" s="94" t="str">
        <f t="shared" si="165"/>
        <v/>
      </c>
      <c r="W292" s="94" t="str">
        <f t="shared" si="166"/>
        <v/>
      </c>
      <c r="X292" s="94" t="str">
        <f t="shared" si="167"/>
        <v/>
      </c>
      <c r="Y292" s="94" t="str">
        <f t="shared" si="168"/>
        <v/>
      </c>
      <c r="Z292" s="94" t="str">
        <f t="shared" si="169"/>
        <v/>
      </c>
      <c r="AA292" s="94" t="str">
        <f t="shared" si="170"/>
        <v/>
      </c>
      <c r="AB292" s="94" t="str">
        <f t="shared" si="171"/>
        <v/>
      </c>
      <c r="AC292" s="94" t="str">
        <f t="shared" si="172"/>
        <v/>
      </c>
      <c r="AD292" s="92" t="str">
        <f t="shared" si="173"/>
        <v/>
      </c>
      <c r="AE292" s="92">
        <f t="shared" si="174"/>
        <v>0</v>
      </c>
      <c r="AF292" s="105" t="str">
        <f t="shared" si="175"/>
        <v/>
      </c>
      <c r="AG292" s="92">
        <f t="shared" si="145"/>
        <v>0</v>
      </c>
      <c r="AH292" s="92">
        <f t="shared" si="176"/>
        <v>0</v>
      </c>
    </row>
    <row r="293" spans="1:34" x14ac:dyDescent="0.25">
      <c r="A293" s="92" t="str">
        <f t="shared" si="146"/>
        <v/>
      </c>
      <c r="B293" s="49">
        <v>612</v>
      </c>
      <c r="C293" s="115" t="s">
        <v>514</v>
      </c>
      <c r="D293" s="94" t="str">
        <f t="shared" si="147"/>
        <v/>
      </c>
      <c r="E293" s="94" t="str">
        <f t="shared" si="148"/>
        <v/>
      </c>
      <c r="F293" s="94" t="str">
        <f t="shared" si="149"/>
        <v/>
      </c>
      <c r="G293" s="94" t="str">
        <f t="shared" si="150"/>
        <v/>
      </c>
      <c r="H293" s="94" t="str">
        <f t="shared" si="151"/>
        <v/>
      </c>
      <c r="I293" s="94" t="str">
        <f t="shared" si="152"/>
        <v/>
      </c>
      <c r="J293" s="94" t="str">
        <f t="shared" si="153"/>
        <v/>
      </c>
      <c r="K293" s="94" t="str">
        <f t="shared" si="154"/>
        <v/>
      </c>
      <c r="L293" s="94" t="str">
        <f t="shared" si="155"/>
        <v/>
      </c>
      <c r="M293" s="94" t="str">
        <f t="shared" si="156"/>
        <v/>
      </c>
      <c r="N293" s="94" t="str">
        <f t="shared" si="157"/>
        <v/>
      </c>
      <c r="O293" s="94" t="str">
        <f t="shared" si="158"/>
        <v/>
      </c>
      <c r="P293" s="94" t="str">
        <f t="shared" si="159"/>
        <v/>
      </c>
      <c r="Q293" s="94" t="str">
        <f t="shared" si="160"/>
        <v/>
      </c>
      <c r="R293" s="94" t="str">
        <f t="shared" si="161"/>
        <v/>
      </c>
      <c r="S293" s="94" t="str">
        <f t="shared" si="162"/>
        <v/>
      </c>
      <c r="T293" s="94" t="str">
        <f t="shared" si="163"/>
        <v/>
      </c>
      <c r="U293" s="94" t="str">
        <f t="shared" si="164"/>
        <v/>
      </c>
      <c r="V293" s="94" t="str">
        <f t="shared" si="165"/>
        <v/>
      </c>
      <c r="W293" s="94" t="str">
        <f t="shared" si="166"/>
        <v/>
      </c>
      <c r="X293" s="94" t="str">
        <f t="shared" si="167"/>
        <v/>
      </c>
      <c r="Y293" s="94" t="str">
        <f t="shared" si="168"/>
        <v/>
      </c>
      <c r="Z293" s="94" t="str">
        <f t="shared" si="169"/>
        <v/>
      </c>
      <c r="AA293" s="94" t="str">
        <f t="shared" si="170"/>
        <v/>
      </c>
      <c r="AB293" s="94" t="str">
        <f t="shared" si="171"/>
        <v/>
      </c>
      <c r="AC293" s="94" t="str">
        <f t="shared" si="172"/>
        <v/>
      </c>
      <c r="AD293" s="92" t="str">
        <f t="shared" si="173"/>
        <v/>
      </c>
      <c r="AE293" s="92">
        <f t="shared" si="174"/>
        <v>0</v>
      </c>
      <c r="AF293" s="105" t="str">
        <f t="shared" si="175"/>
        <v/>
      </c>
      <c r="AG293" s="92">
        <f t="shared" si="145"/>
        <v>0</v>
      </c>
      <c r="AH293" s="92">
        <f t="shared" si="176"/>
        <v>0</v>
      </c>
    </row>
    <row r="294" spans="1:34" x14ac:dyDescent="0.25">
      <c r="A294" s="92" t="str">
        <f t="shared" si="146"/>
        <v/>
      </c>
      <c r="B294" s="49">
        <v>1575</v>
      </c>
      <c r="C294" s="115" t="s">
        <v>515</v>
      </c>
      <c r="D294" s="94" t="str">
        <f t="shared" si="147"/>
        <v/>
      </c>
      <c r="E294" s="94" t="str">
        <f t="shared" si="148"/>
        <v/>
      </c>
      <c r="F294" s="94" t="str">
        <f t="shared" si="149"/>
        <v/>
      </c>
      <c r="G294" s="94" t="str">
        <f t="shared" si="150"/>
        <v/>
      </c>
      <c r="H294" s="94" t="str">
        <f t="shared" si="151"/>
        <v/>
      </c>
      <c r="I294" s="94" t="str">
        <f t="shared" si="152"/>
        <v/>
      </c>
      <c r="J294" s="94" t="str">
        <f t="shared" si="153"/>
        <v/>
      </c>
      <c r="K294" s="94" t="str">
        <f t="shared" si="154"/>
        <v/>
      </c>
      <c r="L294" s="94" t="str">
        <f t="shared" si="155"/>
        <v/>
      </c>
      <c r="M294" s="94" t="str">
        <f t="shared" si="156"/>
        <v/>
      </c>
      <c r="N294" s="94" t="str">
        <f t="shared" si="157"/>
        <v/>
      </c>
      <c r="O294" s="94" t="str">
        <f t="shared" si="158"/>
        <v/>
      </c>
      <c r="P294" s="94" t="str">
        <f t="shared" si="159"/>
        <v/>
      </c>
      <c r="Q294" s="94" t="str">
        <f t="shared" si="160"/>
        <v/>
      </c>
      <c r="R294" s="94" t="str">
        <f t="shared" si="161"/>
        <v/>
      </c>
      <c r="S294" s="94" t="str">
        <f t="shared" si="162"/>
        <v/>
      </c>
      <c r="T294" s="94" t="str">
        <f t="shared" si="163"/>
        <v/>
      </c>
      <c r="U294" s="94" t="str">
        <f t="shared" si="164"/>
        <v/>
      </c>
      <c r="V294" s="94" t="str">
        <f t="shared" si="165"/>
        <v/>
      </c>
      <c r="W294" s="94" t="str">
        <f t="shared" si="166"/>
        <v/>
      </c>
      <c r="X294" s="94" t="str">
        <f t="shared" si="167"/>
        <v/>
      </c>
      <c r="Y294" s="94" t="str">
        <f t="shared" si="168"/>
        <v/>
      </c>
      <c r="Z294" s="94" t="str">
        <f t="shared" si="169"/>
        <v/>
      </c>
      <c r="AA294" s="94" t="str">
        <f t="shared" si="170"/>
        <v/>
      </c>
      <c r="AB294" s="94" t="str">
        <f t="shared" si="171"/>
        <v/>
      </c>
      <c r="AC294" s="94" t="str">
        <f t="shared" si="172"/>
        <v/>
      </c>
      <c r="AD294" s="92" t="str">
        <f t="shared" si="173"/>
        <v/>
      </c>
      <c r="AE294" s="92">
        <f t="shared" si="174"/>
        <v>0</v>
      </c>
      <c r="AF294" s="105" t="str">
        <f t="shared" si="175"/>
        <v/>
      </c>
      <c r="AG294" s="92">
        <f t="shared" si="145"/>
        <v>0</v>
      </c>
      <c r="AH294" s="92">
        <f t="shared" si="176"/>
        <v>0</v>
      </c>
    </row>
    <row r="295" spans="1:34" x14ac:dyDescent="0.25">
      <c r="A295" s="92" t="str">
        <f t="shared" si="146"/>
        <v/>
      </c>
      <c r="B295" s="49">
        <v>3224</v>
      </c>
      <c r="C295" s="115" t="s">
        <v>792</v>
      </c>
      <c r="D295" s="94" t="str">
        <f t="shared" si="147"/>
        <v/>
      </c>
      <c r="E295" s="94" t="str">
        <f t="shared" si="148"/>
        <v/>
      </c>
      <c r="F295" s="94" t="str">
        <f t="shared" si="149"/>
        <v/>
      </c>
      <c r="G295" s="94" t="str">
        <f t="shared" si="150"/>
        <v/>
      </c>
      <c r="H295" s="94" t="str">
        <f t="shared" si="151"/>
        <v/>
      </c>
      <c r="I295" s="94" t="str">
        <f t="shared" si="152"/>
        <v/>
      </c>
      <c r="J295" s="94" t="str">
        <f t="shared" si="153"/>
        <v/>
      </c>
      <c r="K295" s="94" t="str">
        <f t="shared" si="154"/>
        <v/>
      </c>
      <c r="L295" s="94" t="str">
        <f t="shared" si="155"/>
        <v/>
      </c>
      <c r="M295" s="94" t="str">
        <f t="shared" si="156"/>
        <v/>
      </c>
      <c r="N295" s="94" t="str">
        <f t="shared" si="157"/>
        <v/>
      </c>
      <c r="O295" s="94" t="str">
        <f t="shared" si="158"/>
        <v/>
      </c>
      <c r="P295" s="94" t="str">
        <f t="shared" si="159"/>
        <v/>
      </c>
      <c r="Q295" s="94" t="str">
        <f t="shared" si="160"/>
        <v/>
      </c>
      <c r="R295" s="94" t="str">
        <f t="shared" si="161"/>
        <v/>
      </c>
      <c r="S295" s="94" t="str">
        <f t="shared" si="162"/>
        <v/>
      </c>
      <c r="T295" s="94" t="str">
        <f t="shared" si="163"/>
        <v/>
      </c>
      <c r="U295" s="94" t="str">
        <f t="shared" si="164"/>
        <v/>
      </c>
      <c r="V295" s="94" t="str">
        <f t="shared" si="165"/>
        <v/>
      </c>
      <c r="W295" s="94" t="str">
        <f t="shared" si="166"/>
        <v/>
      </c>
      <c r="X295" s="94" t="str">
        <f t="shared" si="167"/>
        <v/>
      </c>
      <c r="Y295" s="94" t="str">
        <f t="shared" si="168"/>
        <v/>
      </c>
      <c r="Z295" s="94" t="str">
        <f t="shared" si="169"/>
        <v/>
      </c>
      <c r="AA295" s="94" t="str">
        <f t="shared" si="170"/>
        <v/>
      </c>
      <c r="AB295" s="94" t="str">
        <f t="shared" si="171"/>
        <v/>
      </c>
      <c r="AC295" s="94" t="str">
        <f t="shared" si="172"/>
        <v/>
      </c>
      <c r="AD295" s="92" t="str">
        <f t="shared" si="173"/>
        <v/>
      </c>
      <c r="AE295" s="92">
        <f t="shared" si="174"/>
        <v>0</v>
      </c>
      <c r="AF295" s="105" t="str">
        <f t="shared" si="175"/>
        <v/>
      </c>
      <c r="AG295" s="92">
        <f t="shared" si="145"/>
        <v>0</v>
      </c>
      <c r="AH295" s="92">
        <f t="shared" si="176"/>
        <v>0</v>
      </c>
    </row>
    <row r="296" spans="1:34" x14ac:dyDescent="0.25">
      <c r="A296" s="92" t="str">
        <f t="shared" si="146"/>
        <v/>
      </c>
      <c r="B296" s="49">
        <v>3591</v>
      </c>
      <c r="C296" s="115" t="s">
        <v>516</v>
      </c>
      <c r="D296" s="94" t="str">
        <f t="shared" si="147"/>
        <v/>
      </c>
      <c r="E296" s="94" t="str">
        <f t="shared" si="148"/>
        <v/>
      </c>
      <c r="F296" s="94" t="str">
        <f t="shared" si="149"/>
        <v/>
      </c>
      <c r="G296" s="94" t="str">
        <f t="shared" si="150"/>
        <v/>
      </c>
      <c r="H296" s="94" t="str">
        <f t="shared" si="151"/>
        <v/>
      </c>
      <c r="I296" s="94" t="str">
        <f t="shared" si="152"/>
        <v/>
      </c>
      <c r="J296" s="94" t="str">
        <f t="shared" si="153"/>
        <v/>
      </c>
      <c r="K296" s="94" t="str">
        <f t="shared" si="154"/>
        <v/>
      </c>
      <c r="L296" s="94" t="str">
        <f t="shared" si="155"/>
        <v/>
      </c>
      <c r="M296" s="94" t="str">
        <f t="shared" si="156"/>
        <v/>
      </c>
      <c r="N296" s="94" t="str">
        <f t="shared" si="157"/>
        <v/>
      </c>
      <c r="O296" s="94" t="str">
        <f t="shared" si="158"/>
        <v/>
      </c>
      <c r="P296" s="94" t="str">
        <f t="shared" si="159"/>
        <v/>
      </c>
      <c r="Q296" s="94" t="str">
        <f t="shared" si="160"/>
        <v/>
      </c>
      <c r="R296" s="94" t="str">
        <f t="shared" si="161"/>
        <v/>
      </c>
      <c r="S296" s="94" t="str">
        <f t="shared" si="162"/>
        <v/>
      </c>
      <c r="T296" s="94" t="str">
        <f t="shared" si="163"/>
        <v/>
      </c>
      <c r="U296" s="94" t="str">
        <f t="shared" si="164"/>
        <v/>
      </c>
      <c r="V296" s="94" t="str">
        <f t="shared" si="165"/>
        <v/>
      </c>
      <c r="W296" s="94" t="str">
        <f t="shared" si="166"/>
        <v/>
      </c>
      <c r="X296" s="94" t="str">
        <f t="shared" si="167"/>
        <v/>
      </c>
      <c r="Y296" s="94" t="str">
        <f t="shared" si="168"/>
        <v/>
      </c>
      <c r="Z296" s="94" t="str">
        <f t="shared" si="169"/>
        <v/>
      </c>
      <c r="AA296" s="94" t="str">
        <f t="shared" si="170"/>
        <v/>
      </c>
      <c r="AB296" s="94" t="str">
        <f t="shared" si="171"/>
        <v/>
      </c>
      <c r="AC296" s="94" t="str">
        <f t="shared" si="172"/>
        <v/>
      </c>
      <c r="AD296" s="92" t="str">
        <f t="shared" si="173"/>
        <v/>
      </c>
      <c r="AE296" s="92">
        <f t="shared" si="174"/>
        <v>0</v>
      </c>
      <c r="AF296" s="105" t="str">
        <f t="shared" si="175"/>
        <v/>
      </c>
      <c r="AG296" s="92">
        <f t="shared" si="145"/>
        <v>0</v>
      </c>
      <c r="AH296" s="92">
        <f t="shared" si="176"/>
        <v>0</v>
      </c>
    </row>
    <row r="297" spans="1:34" x14ac:dyDescent="0.25">
      <c r="A297" s="92" t="str">
        <f t="shared" si="146"/>
        <v/>
      </c>
      <c r="B297" s="49">
        <v>5929</v>
      </c>
      <c r="C297" s="115" t="s">
        <v>518</v>
      </c>
      <c r="D297" s="94" t="str">
        <f t="shared" si="147"/>
        <v/>
      </c>
      <c r="E297" s="94" t="str">
        <f t="shared" si="148"/>
        <v/>
      </c>
      <c r="F297" s="94" t="str">
        <f t="shared" si="149"/>
        <v/>
      </c>
      <c r="G297" s="94" t="str">
        <f t="shared" si="150"/>
        <v/>
      </c>
      <c r="H297" s="94" t="str">
        <f t="shared" si="151"/>
        <v/>
      </c>
      <c r="I297" s="94" t="str">
        <f t="shared" si="152"/>
        <v/>
      </c>
      <c r="J297" s="94" t="str">
        <f t="shared" si="153"/>
        <v/>
      </c>
      <c r="K297" s="94" t="str">
        <f t="shared" si="154"/>
        <v/>
      </c>
      <c r="L297" s="94" t="str">
        <f t="shared" si="155"/>
        <v/>
      </c>
      <c r="M297" s="94" t="str">
        <f t="shared" si="156"/>
        <v/>
      </c>
      <c r="N297" s="94" t="str">
        <f t="shared" si="157"/>
        <v/>
      </c>
      <c r="O297" s="94" t="str">
        <f t="shared" si="158"/>
        <v/>
      </c>
      <c r="P297" s="94" t="str">
        <f t="shared" si="159"/>
        <v/>
      </c>
      <c r="Q297" s="94" t="str">
        <f t="shared" si="160"/>
        <v/>
      </c>
      <c r="R297" s="94" t="str">
        <f t="shared" si="161"/>
        <v/>
      </c>
      <c r="S297" s="94" t="str">
        <f t="shared" si="162"/>
        <v/>
      </c>
      <c r="T297" s="94" t="str">
        <f t="shared" si="163"/>
        <v/>
      </c>
      <c r="U297" s="94" t="str">
        <f t="shared" si="164"/>
        <v/>
      </c>
      <c r="V297" s="94" t="str">
        <f t="shared" si="165"/>
        <v/>
      </c>
      <c r="W297" s="94" t="str">
        <f t="shared" si="166"/>
        <v/>
      </c>
      <c r="X297" s="94" t="str">
        <f t="shared" si="167"/>
        <v/>
      </c>
      <c r="Y297" s="94" t="str">
        <f t="shared" si="168"/>
        <v/>
      </c>
      <c r="Z297" s="94" t="str">
        <f t="shared" si="169"/>
        <v/>
      </c>
      <c r="AA297" s="94" t="str">
        <f t="shared" si="170"/>
        <v/>
      </c>
      <c r="AB297" s="94" t="str">
        <f t="shared" si="171"/>
        <v/>
      </c>
      <c r="AC297" s="94" t="str">
        <f t="shared" si="172"/>
        <v/>
      </c>
      <c r="AD297" s="92" t="str">
        <f t="shared" si="173"/>
        <v/>
      </c>
      <c r="AE297" s="92">
        <f t="shared" si="174"/>
        <v>0</v>
      </c>
      <c r="AF297" s="105" t="str">
        <f t="shared" si="175"/>
        <v/>
      </c>
      <c r="AG297" s="92">
        <f t="shared" si="145"/>
        <v>0</v>
      </c>
      <c r="AH297" s="92">
        <f t="shared" si="176"/>
        <v>0</v>
      </c>
    </row>
    <row r="298" spans="1:34" x14ac:dyDescent="0.25">
      <c r="A298" s="92" t="str">
        <f t="shared" si="146"/>
        <v/>
      </c>
      <c r="B298" s="49">
        <v>2748</v>
      </c>
      <c r="C298" s="115" t="s">
        <v>519</v>
      </c>
      <c r="D298" s="94" t="str">
        <f t="shared" si="147"/>
        <v/>
      </c>
      <c r="E298" s="94" t="str">
        <f t="shared" si="148"/>
        <v/>
      </c>
      <c r="F298" s="94" t="str">
        <f t="shared" si="149"/>
        <v/>
      </c>
      <c r="G298" s="94" t="str">
        <f t="shared" si="150"/>
        <v/>
      </c>
      <c r="H298" s="94" t="str">
        <f t="shared" si="151"/>
        <v/>
      </c>
      <c r="I298" s="94" t="str">
        <f t="shared" si="152"/>
        <v/>
      </c>
      <c r="J298" s="94" t="str">
        <f t="shared" si="153"/>
        <v/>
      </c>
      <c r="K298" s="94" t="str">
        <f t="shared" si="154"/>
        <v/>
      </c>
      <c r="L298" s="94" t="str">
        <f t="shared" si="155"/>
        <v/>
      </c>
      <c r="M298" s="94" t="str">
        <f t="shared" si="156"/>
        <v/>
      </c>
      <c r="N298" s="94" t="str">
        <f t="shared" si="157"/>
        <v/>
      </c>
      <c r="O298" s="94" t="str">
        <f t="shared" si="158"/>
        <v/>
      </c>
      <c r="P298" s="94" t="str">
        <f t="shared" si="159"/>
        <v/>
      </c>
      <c r="Q298" s="94" t="str">
        <f t="shared" si="160"/>
        <v/>
      </c>
      <c r="R298" s="94" t="str">
        <f t="shared" si="161"/>
        <v/>
      </c>
      <c r="S298" s="94" t="str">
        <f t="shared" si="162"/>
        <v/>
      </c>
      <c r="T298" s="94" t="str">
        <f t="shared" si="163"/>
        <v/>
      </c>
      <c r="U298" s="94" t="str">
        <f t="shared" si="164"/>
        <v/>
      </c>
      <c r="V298" s="94" t="str">
        <f t="shared" si="165"/>
        <v/>
      </c>
      <c r="W298" s="94" t="str">
        <f t="shared" si="166"/>
        <v/>
      </c>
      <c r="X298" s="94" t="str">
        <f t="shared" si="167"/>
        <v/>
      </c>
      <c r="Y298" s="94" t="str">
        <f t="shared" si="168"/>
        <v/>
      </c>
      <c r="Z298" s="94" t="str">
        <f t="shared" si="169"/>
        <v/>
      </c>
      <c r="AA298" s="94" t="str">
        <f t="shared" si="170"/>
        <v/>
      </c>
      <c r="AB298" s="94" t="str">
        <f t="shared" si="171"/>
        <v/>
      </c>
      <c r="AC298" s="94" t="str">
        <f t="shared" si="172"/>
        <v/>
      </c>
      <c r="AD298" s="92" t="str">
        <f t="shared" si="173"/>
        <v/>
      </c>
      <c r="AE298" s="92">
        <f t="shared" si="174"/>
        <v>0</v>
      </c>
      <c r="AF298" s="105" t="str">
        <f t="shared" si="175"/>
        <v/>
      </c>
      <c r="AG298" s="92">
        <f t="shared" si="145"/>
        <v>0</v>
      </c>
      <c r="AH298" s="92">
        <f t="shared" si="176"/>
        <v>0</v>
      </c>
    </row>
    <row r="299" spans="1:34" x14ac:dyDescent="0.25">
      <c r="A299" s="92" t="str">
        <f t="shared" si="146"/>
        <v/>
      </c>
      <c r="B299" s="49">
        <v>3257</v>
      </c>
      <c r="C299" s="115" t="s">
        <v>520</v>
      </c>
      <c r="D299" s="94" t="str">
        <f t="shared" si="147"/>
        <v/>
      </c>
      <c r="E299" s="94" t="str">
        <f t="shared" si="148"/>
        <v/>
      </c>
      <c r="F299" s="94" t="str">
        <f t="shared" si="149"/>
        <v/>
      </c>
      <c r="G299" s="94" t="str">
        <f t="shared" si="150"/>
        <v/>
      </c>
      <c r="H299" s="94" t="str">
        <f t="shared" si="151"/>
        <v/>
      </c>
      <c r="I299" s="94" t="str">
        <f t="shared" si="152"/>
        <v/>
      </c>
      <c r="J299" s="94" t="str">
        <f t="shared" si="153"/>
        <v/>
      </c>
      <c r="K299" s="94" t="str">
        <f t="shared" si="154"/>
        <v/>
      </c>
      <c r="L299" s="94" t="str">
        <f t="shared" si="155"/>
        <v/>
      </c>
      <c r="M299" s="94" t="str">
        <f t="shared" si="156"/>
        <v/>
      </c>
      <c r="N299" s="94" t="str">
        <f t="shared" si="157"/>
        <v/>
      </c>
      <c r="O299" s="94" t="str">
        <f t="shared" si="158"/>
        <v/>
      </c>
      <c r="P299" s="94" t="str">
        <f t="shared" si="159"/>
        <v/>
      </c>
      <c r="Q299" s="94" t="str">
        <f t="shared" si="160"/>
        <v/>
      </c>
      <c r="R299" s="94" t="str">
        <f t="shared" si="161"/>
        <v/>
      </c>
      <c r="S299" s="94" t="str">
        <f t="shared" si="162"/>
        <v/>
      </c>
      <c r="T299" s="94" t="str">
        <f t="shared" si="163"/>
        <v/>
      </c>
      <c r="U299" s="94" t="str">
        <f t="shared" si="164"/>
        <v/>
      </c>
      <c r="V299" s="94" t="str">
        <f t="shared" si="165"/>
        <v/>
      </c>
      <c r="W299" s="94" t="str">
        <f t="shared" si="166"/>
        <v/>
      </c>
      <c r="X299" s="94" t="str">
        <f t="shared" si="167"/>
        <v/>
      </c>
      <c r="Y299" s="94" t="str">
        <f t="shared" si="168"/>
        <v/>
      </c>
      <c r="Z299" s="94" t="str">
        <f t="shared" si="169"/>
        <v/>
      </c>
      <c r="AA299" s="94" t="str">
        <f t="shared" si="170"/>
        <v/>
      </c>
      <c r="AB299" s="94" t="str">
        <f t="shared" si="171"/>
        <v/>
      </c>
      <c r="AC299" s="94" t="str">
        <f t="shared" si="172"/>
        <v/>
      </c>
      <c r="AD299" s="92" t="str">
        <f t="shared" si="173"/>
        <v/>
      </c>
      <c r="AE299" s="92">
        <f t="shared" si="174"/>
        <v>0</v>
      </c>
      <c r="AF299" s="105" t="str">
        <f t="shared" si="175"/>
        <v/>
      </c>
      <c r="AG299" s="92">
        <f t="shared" si="145"/>
        <v>0</v>
      </c>
      <c r="AH299" s="92">
        <f t="shared" si="176"/>
        <v>0</v>
      </c>
    </row>
    <row r="300" spans="1:34" x14ac:dyDescent="0.25">
      <c r="A300" s="92" t="str">
        <f t="shared" si="146"/>
        <v/>
      </c>
      <c r="B300" s="49">
        <v>3220</v>
      </c>
      <c r="C300" s="115" t="s">
        <v>521</v>
      </c>
      <c r="D300" s="94" t="str">
        <f t="shared" si="147"/>
        <v/>
      </c>
      <c r="E300" s="94" t="str">
        <f t="shared" si="148"/>
        <v/>
      </c>
      <c r="F300" s="94" t="str">
        <f t="shared" si="149"/>
        <v/>
      </c>
      <c r="G300" s="94" t="str">
        <f t="shared" si="150"/>
        <v/>
      </c>
      <c r="H300" s="94" t="str">
        <f t="shared" si="151"/>
        <v/>
      </c>
      <c r="I300" s="94" t="str">
        <f t="shared" si="152"/>
        <v/>
      </c>
      <c r="J300" s="94" t="str">
        <f t="shared" si="153"/>
        <v/>
      </c>
      <c r="K300" s="94" t="str">
        <f t="shared" si="154"/>
        <v/>
      </c>
      <c r="L300" s="94" t="str">
        <f t="shared" si="155"/>
        <v/>
      </c>
      <c r="M300" s="94" t="str">
        <f t="shared" si="156"/>
        <v/>
      </c>
      <c r="N300" s="94" t="str">
        <f t="shared" si="157"/>
        <v/>
      </c>
      <c r="O300" s="94" t="str">
        <f t="shared" si="158"/>
        <v/>
      </c>
      <c r="P300" s="94" t="str">
        <f t="shared" si="159"/>
        <v/>
      </c>
      <c r="Q300" s="94" t="str">
        <f t="shared" si="160"/>
        <v/>
      </c>
      <c r="R300" s="94" t="str">
        <f t="shared" si="161"/>
        <v/>
      </c>
      <c r="S300" s="94" t="str">
        <f t="shared" si="162"/>
        <v/>
      </c>
      <c r="T300" s="94" t="str">
        <f t="shared" si="163"/>
        <v/>
      </c>
      <c r="U300" s="94" t="str">
        <f t="shared" si="164"/>
        <v/>
      </c>
      <c r="V300" s="94" t="str">
        <f t="shared" si="165"/>
        <v/>
      </c>
      <c r="W300" s="94" t="str">
        <f t="shared" si="166"/>
        <v/>
      </c>
      <c r="X300" s="94" t="str">
        <f t="shared" si="167"/>
        <v/>
      </c>
      <c r="Y300" s="94" t="str">
        <f t="shared" si="168"/>
        <v/>
      </c>
      <c r="Z300" s="94" t="str">
        <f t="shared" si="169"/>
        <v/>
      </c>
      <c r="AA300" s="94" t="str">
        <f t="shared" si="170"/>
        <v/>
      </c>
      <c r="AB300" s="94" t="str">
        <f t="shared" si="171"/>
        <v/>
      </c>
      <c r="AC300" s="94" t="str">
        <f t="shared" si="172"/>
        <v/>
      </c>
      <c r="AD300" s="92" t="str">
        <f t="shared" si="173"/>
        <v/>
      </c>
      <c r="AE300" s="92">
        <f t="shared" si="174"/>
        <v>0</v>
      </c>
      <c r="AF300" s="105" t="str">
        <f t="shared" si="175"/>
        <v/>
      </c>
      <c r="AG300" s="92">
        <f t="shared" ref="AG300:AG363" si="177">IF(B300&lt;&gt;"",COUNTIF(D300:AC300,"=2"),"")</f>
        <v>0</v>
      </c>
      <c r="AH300" s="92">
        <f t="shared" si="176"/>
        <v>0</v>
      </c>
    </row>
    <row r="301" spans="1:34" x14ac:dyDescent="0.25">
      <c r="A301" s="92" t="str">
        <f t="shared" si="146"/>
        <v/>
      </c>
      <c r="B301" s="49">
        <v>3258</v>
      </c>
      <c r="C301" s="115" t="s">
        <v>522</v>
      </c>
      <c r="D301" s="94" t="str">
        <f t="shared" si="147"/>
        <v/>
      </c>
      <c r="E301" s="94" t="str">
        <f t="shared" si="148"/>
        <v/>
      </c>
      <c r="F301" s="94" t="str">
        <f t="shared" si="149"/>
        <v/>
      </c>
      <c r="G301" s="94" t="str">
        <f t="shared" si="150"/>
        <v/>
      </c>
      <c r="H301" s="94" t="str">
        <f t="shared" si="151"/>
        <v/>
      </c>
      <c r="I301" s="94" t="str">
        <f t="shared" si="152"/>
        <v/>
      </c>
      <c r="J301" s="94" t="str">
        <f t="shared" si="153"/>
        <v/>
      </c>
      <c r="K301" s="94" t="str">
        <f t="shared" si="154"/>
        <v/>
      </c>
      <c r="L301" s="94" t="str">
        <f t="shared" si="155"/>
        <v/>
      </c>
      <c r="M301" s="94" t="str">
        <f t="shared" si="156"/>
        <v/>
      </c>
      <c r="N301" s="94" t="str">
        <f t="shared" si="157"/>
        <v/>
      </c>
      <c r="O301" s="94" t="str">
        <f t="shared" si="158"/>
        <v/>
      </c>
      <c r="P301" s="94" t="str">
        <f t="shared" si="159"/>
        <v/>
      </c>
      <c r="Q301" s="94" t="str">
        <f t="shared" si="160"/>
        <v/>
      </c>
      <c r="R301" s="94" t="str">
        <f t="shared" si="161"/>
        <v/>
      </c>
      <c r="S301" s="94" t="str">
        <f t="shared" si="162"/>
        <v/>
      </c>
      <c r="T301" s="94" t="str">
        <f t="shared" si="163"/>
        <v/>
      </c>
      <c r="U301" s="94" t="str">
        <f t="shared" si="164"/>
        <v/>
      </c>
      <c r="V301" s="94" t="str">
        <f t="shared" si="165"/>
        <v/>
      </c>
      <c r="W301" s="94" t="str">
        <f t="shared" si="166"/>
        <v/>
      </c>
      <c r="X301" s="94" t="str">
        <f t="shared" si="167"/>
        <v/>
      </c>
      <c r="Y301" s="94" t="str">
        <f t="shared" si="168"/>
        <v/>
      </c>
      <c r="Z301" s="94" t="str">
        <f t="shared" si="169"/>
        <v/>
      </c>
      <c r="AA301" s="94" t="str">
        <f t="shared" si="170"/>
        <v/>
      </c>
      <c r="AB301" s="94" t="str">
        <f t="shared" si="171"/>
        <v/>
      </c>
      <c r="AC301" s="94" t="str">
        <f t="shared" si="172"/>
        <v/>
      </c>
      <c r="AD301" s="92" t="str">
        <f t="shared" si="173"/>
        <v/>
      </c>
      <c r="AE301" s="92">
        <f t="shared" si="174"/>
        <v>0</v>
      </c>
      <c r="AF301" s="105" t="str">
        <f t="shared" si="175"/>
        <v/>
      </c>
      <c r="AG301" s="92">
        <f t="shared" si="177"/>
        <v>0</v>
      </c>
      <c r="AH301" s="92">
        <f t="shared" si="176"/>
        <v>0</v>
      </c>
    </row>
    <row r="302" spans="1:34" x14ac:dyDescent="0.25">
      <c r="A302" s="92" t="str">
        <f t="shared" si="146"/>
        <v/>
      </c>
      <c r="B302" s="49">
        <v>2742</v>
      </c>
      <c r="C302" s="115" t="s">
        <v>523</v>
      </c>
      <c r="D302" s="94" t="str">
        <f t="shared" si="147"/>
        <v/>
      </c>
      <c r="E302" s="94" t="str">
        <f t="shared" si="148"/>
        <v/>
      </c>
      <c r="F302" s="94" t="str">
        <f t="shared" si="149"/>
        <v/>
      </c>
      <c r="G302" s="94" t="str">
        <f t="shared" si="150"/>
        <v/>
      </c>
      <c r="H302" s="94" t="str">
        <f t="shared" si="151"/>
        <v/>
      </c>
      <c r="I302" s="94" t="str">
        <f t="shared" si="152"/>
        <v/>
      </c>
      <c r="J302" s="94" t="str">
        <f t="shared" si="153"/>
        <v/>
      </c>
      <c r="K302" s="94" t="str">
        <f t="shared" si="154"/>
        <v/>
      </c>
      <c r="L302" s="94" t="str">
        <f t="shared" si="155"/>
        <v/>
      </c>
      <c r="M302" s="94" t="str">
        <f t="shared" si="156"/>
        <v/>
      </c>
      <c r="N302" s="94" t="str">
        <f t="shared" si="157"/>
        <v/>
      </c>
      <c r="O302" s="94" t="str">
        <f t="shared" si="158"/>
        <v/>
      </c>
      <c r="P302" s="94" t="str">
        <f t="shared" si="159"/>
        <v/>
      </c>
      <c r="Q302" s="94" t="str">
        <f t="shared" si="160"/>
        <v/>
      </c>
      <c r="R302" s="94" t="str">
        <f t="shared" si="161"/>
        <v/>
      </c>
      <c r="S302" s="94" t="str">
        <f t="shared" si="162"/>
        <v/>
      </c>
      <c r="T302" s="94" t="str">
        <f t="shared" si="163"/>
        <v/>
      </c>
      <c r="U302" s="94" t="str">
        <f t="shared" si="164"/>
        <v/>
      </c>
      <c r="V302" s="94" t="str">
        <f t="shared" si="165"/>
        <v/>
      </c>
      <c r="W302" s="94" t="str">
        <f t="shared" si="166"/>
        <v/>
      </c>
      <c r="X302" s="94" t="str">
        <f t="shared" si="167"/>
        <v/>
      </c>
      <c r="Y302" s="94" t="str">
        <f t="shared" si="168"/>
        <v/>
      </c>
      <c r="Z302" s="94" t="str">
        <f t="shared" si="169"/>
        <v/>
      </c>
      <c r="AA302" s="94" t="str">
        <f t="shared" si="170"/>
        <v/>
      </c>
      <c r="AB302" s="94" t="str">
        <f t="shared" si="171"/>
        <v/>
      </c>
      <c r="AC302" s="94" t="str">
        <f t="shared" si="172"/>
        <v/>
      </c>
      <c r="AD302" s="92" t="str">
        <f t="shared" si="173"/>
        <v/>
      </c>
      <c r="AE302" s="92">
        <f t="shared" si="174"/>
        <v>0</v>
      </c>
      <c r="AF302" s="105" t="str">
        <f t="shared" si="175"/>
        <v/>
      </c>
      <c r="AG302" s="92">
        <f t="shared" si="177"/>
        <v>0</v>
      </c>
      <c r="AH302" s="92">
        <f t="shared" si="176"/>
        <v>0</v>
      </c>
    </row>
    <row r="303" spans="1:34" x14ac:dyDescent="0.25">
      <c r="A303" s="92" t="str">
        <f t="shared" si="146"/>
        <v/>
      </c>
      <c r="B303" s="49">
        <v>3565</v>
      </c>
      <c r="C303" s="115" t="s">
        <v>524</v>
      </c>
      <c r="D303" s="94" t="str">
        <f t="shared" si="147"/>
        <v/>
      </c>
      <c r="E303" s="94" t="str">
        <f t="shared" si="148"/>
        <v/>
      </c>
      <c r="F303" s="94" t="str">
        <f t="shared" si="149"/>
        <v/>
      </c>
      <c r="G303" s="94" t="str">
        <f t="shared" si="150"/>
        <v/>
      </c>
      <c r="H303" s="94" t="str">
        <f t="shared" si="151"/>
        <v/>
      </c>
      <c r="I303" s="94" t="str">
        <f t="shared" si="152"/>
        <v/>
      </c>
      <c r="J303" s="94" t="str">
        <f t="shared" si="153"/>
        <v/>
      </c>
      <c r="K303" s="94" t="str">
        <f t="shared" si="154"/>
        <v/>
      </c>
      <c r="L303" s="94" t="str">
        <f t="shared" si="155"/>
        <v/>
      </c>
      <c r="M303" s="94" t="str">
        <f t="shared" si="156"/>
        <v/>
      </c>
      <c r="N303" s="94" t="str">
        <f t="shared" si="157"/>
        <v/>
      </c>
      <c r="O303" s="94" t="str">
        <f t="shared" si="158"/>
        <v/>
      </c>
      <c r="P303" s="94" t="str">
        <f t="shared" si="159"/>
        <v/>
      </c>
      <c r="Q303" s="94" t="str">
        <f t="shared" si="160"/>
        <v/>
      </c>
      <c r="R303" s="94" t="str">
        <f t="shared" si="161"/>
        <v/>
      </c>
      <c r="S303" s="94" t="str">
        <f t="shared" si="162"/>
        <v/>
      </c>
      <c r="T303" s="94" t="str">
        <f t="shared" si="163"/>
        <v/>
      </c>
      <c r="U303" s="94" t="str">
        <f t="shared" si="164"/>
        <v/>
      </c>
      <c r="V303" s="94" t="str">
        <f t="shared" si="165"/>
        <v/>
      </c>
      <c r="W303" s="94" t="str">
        <f t="shared" si="166"/>
        <v/>
      </c>
      <c r="X303" s="94" t="str">
        <f t="shared" si="167"/>
        <v/>
      </c>
      <c r="Y303" s="94" t="str">
        <f t="shared" si="168"/>
        <v/>
      </c>
      <c r="Z303" s="94" t="str">
        <f t="shared" si="169"/>
        <v/>
      </c>
      <c r="AA303" s="94" t="str">
        <f t="shared" si="170"/>
        <v/>
      </c>
      <c r="AB303" s="94" t="str">
        <f t="shared" si="171"/>
        <v/>
      </c>
      <c r="AC303" s="94" t="str">
        <f t="shared" si="172"/>
        <v/>
      </c>
      <c r="AD303" s="92" t="str">
        <f t="shared" si="173"/>
        <v/>
      </c>
      <c r="AE303" s="92">
        <f t="shared" si="174"/>
        <v>0</v>
      </c>
      <c r="AF303" s="105" t="str">
        <f t="shared" si="175"/>
        <v/>
      </c>
      <c r="AG303" s="92">
        <f t="shared" si="177"/>
        <v>0</v>
      </c>
      <c r="AH303" s="92">
        <f t="shared" si="176"/>
        <v>0</v>
      </c>
    </row>
    <row r="304" spans="1:34" x14ac:dyDescent="0.25">
      <c r="A304" s="92" t="str">
        <f t="shared" si="146"/>
        <v/>
      </c>
      <c r="B304" s="49">
        <v>1106</v>
      </c>
      <c r="C304" s="115" t="s">
        <v>525</v>
      </c>
      <c r="D304" s="94" t="str">
        <f t="shared" si="147"/>
        <v/>
      </c>
      <c r="E304" s="94" t="str">
        <f t="shared" si="148"/>
        <v/>
      </c>
      <c r="F304" s="94" t="str">
        <f t="shared" si="149"/>
        <v/>
      </c>
      <c r="G304" s="94" t="str">
        <f t="shared" si="150"/>
        <v/>
      </c>
      <c r="H304" s="94" t="str">
        <f t="shared" si="151"/>
        <v/>
      </c>
      <c r="I304" s="94" t="str">
        <f t="shared" si="152"/>
        <v/>
      </c>
      <c r="J304" s="94" t="str">
        <f t="shared" si="153"/>
        <v/>
      </c>
      <c r="K304" s="94" t="str">
        <f t="shared" si="154"/>
        <v/>
      </c>
      <c r="L304" s="94" t="str">
        <f t="shared" si="155"/>
        <v/>
      </c>
      <c r="M304" s="94" t="str">
        <f t="shared" si="156"/>
        <v/>
      </c>
      <c r="N304" s="94" t="str">
        <f t="shared" si="157"/>
        <v/>
      </c>
      <c r="O304" s="94" t="str">
        <f t="shared" si="158"/>
        <v/>
      </c>
      <c r="P304" s="94" t="str">
        <f t="shared" si="159"/>
        <v/>
      </c>
      <c r="Q304" s="94" t="str">
        <f t="shared" si="160"/>
        <v/>
      </c>
      <c r="R304" s="94" t="str">
        <f t="shared" si="161"/>
        <v/>
      </c>
      <c r="S304" s="94" t="str">
        <f t="shared" si="162"/>
        <v/>
      </c>
      <c r="T304" s="94" t="str">
        <f t="shared" si="163"/>
        <v/>
      </c>
      <c r="U304" s="94" t="str">
        <f t="shared" si="164"/>
        <v/>
      </c>
      <c r="V304" s="94" t="str">
        <f t="shared" si="165"/>
        <v/>
      </c>
      <c r="W304" s="94" t="str">
        <f t="shared" si="166"/>
        <v/>
      </c>
      <c r="X304" s="94" t="str">
        <f t="shared" si="167"/>
        <v/>
      </c>
      <c r="Y304" s="94" t="str">
        <f t="shared" si="168"/>
        <v/>
      </c>
      <c r="Z304" s="94" t="str">
        <f t="shared" si="169"/>
        <v/>
      </c>
      <c r="AA304" s="94" t="str">
        <f t="shared" si="170"/>
        <v/>
      </c>
      <c r="AB304" s="94" t="str">
        <f t="shared" si="171"/>
        <v/>
      </c>
      <c r="AC304" s="94" t="str">
        <f t="shared" si="172"/>
        <v/>
      </c>
      <c r="AD304" s="92" t="str">
        <f t="shared" si="173"/>
        <v/>
      </c>
      <c r="AE304" s="92">
        <f t="shared" si="174"/>
        <v>0</v>
      </c>
      <c r="AF304" s="105" t="str">
        <f t="shared" si="175"/>
        <v/>
      </c>
      <c r="AG304" s="92">
        <f t="shared" si="177"/>
        <v>0</v>
      </c>
      <c r="AH304" s="92">
        <f t="shared" si="176"/>
        <v>0</v>
      </c>
    </row>
    <row r="305" spans="1:34" x14ac:dyDescent="0.25">
      <c r="A305" s="92" t="str">
        <f t="shared" si="146"/>
        <v/>
      </c>
      <c r="B305" s="49">
        <v>5427</v>
      </c>
      <c r="C305" s="115" t="s">
        <v>526</v>
      </c>
      <c r="D305" s="94" t="str">
        <f t="shared" si="147"/>
        <v/>
      </c>
      <c r="E305" s="94" t="str">
        <f t="shared" si="148"/>
        <v/>
      </c>
      <c r="F305" s="94" t="str">
        <f t="shared" si="149"/>
        <v/>
      </c>
      <c r="G305" s="94" t="str">
        <f t="shared" si="150"/>
        <v/>
      </c>
      <c r="H305" s="94" t="str">
        <f t="shared" si="151"/>
        <v/>
      </c>
      <c r="I305" s="94" t="str">
        <f t="shared" si="152"/>
        <v/>
      </c>
      <c r="J305" s="94" t="str">
        <f t="shared" si="153"/>
        <v/>
      </c>
      <c r="K305" s="94" t="str">
        <f t="shared" si="154"/>
        <v/>
      </c>
      <c r="L305" s="94" t="str">
        <f t="shared" si="155"/>
        <v/>
      </c>
      <c r="M305" s="94" t="str">
        <f t="shared" si="156"/>
        <v/>
      </c>
      <c r="N305" s="94" t="str">
        <f t="shared" si="157"/>
        <v/>
      </c>
      <c r="O305" s="94" t="str">
        <f t="shared" si="158"/>
        <v/>
      </c>
      <c r="P305" s="94" t="str">
        <f t="shared" si="159"/>
        <v/>
      </c>
      <c r="Q305" s="94" t="str">
        <f t="shared" si="160"/>
        <v/>
      </c>
      <c r="R305" s="94" t="str">
        <f t="shared" si="161"/>
        <v/>
      </c>
      <c r="S305" s="94" t="str">
        <f t="shared" si="162"/>
        <v/>
      </c>
      <c r="T305" s="94" t="str">
        <f t="shared" si="163"/>
        <v/>
      </c>
      <c r="U305" s="94" t="str">
        <f t="shared" si="164"/>
        <v/>
      </c>
      <c r="V305" s="94" t="str">
        <f t="shared" si="165"/>
        <v/>
      </c>
      <c r="W305" s="94" t="str">
        <f t="shared" si="166"/>
        <v/>
      </c>
      <c r="X305" s="94" t="str">
        <f t="shared" si="167"/>
        <v/>
      </c>
      <c r="Y305" s="94" t="str">
        <f t="shared" si="168"/>
        <v/>
      </c>
      <c r="Z305" s="94" t="str">
        <f t="shared" si="169"/>
        <v/>
      </c>
      <c r="AA305" s="94" t="str">
        <f t="shared" si="170"/>
        <v/>
      </c>
      <c r="AB305" s="94" t="str">
        <f t="shared" si="171"/>
        <v/>
      </c>
      <c r="AC305" s="94" t="str">
        <f t="shared" si="172"/>
        <v/>
      </c>
      <c r="AD305" s="92" t="str">
        <f t="shared" si="173"/>
        <v/>
      </c>
      <c r="AE305" s="92">
        <f t="shared" si="174"/>
        <v>0</v>
      </c>
      <c r="AF305" s="105" t="str">
        <f t="shared" si="175"/>
        <v/>
      </c>
      <c r="AG305" s="92">
        <f t="shared" si="177"/>
        <v>0</v>
      </c>
      <c r="AH305" s="92">
        <f t="shared" si="176"/>
        <v>0</v>
      </c>
    </row>
    <row r="306" spans="1:34" x14ac:dyDescent="0.25">
      <c r="A306" s="92" t="str">
        <f t="shared" si="146"/>
        <v/>
      </c>
      <c r="B306" s="49">
        <v>4385</v>
      </c>
      <c r="C306" s="115" t="s">
        <v>527</v>
      </c>
      <c r="D306" s="94" t="str">
        <f t="shared" si="147"/>
        <v/>
      </c>
      <c r="E306" s="94" t="str">
        <f t="shared" si="148"/>
        <v/>
      </c>
      <c r="F306" s="94" t="str">
        <f t="shared" si="149"/>
        <v/>
      </c>
      <c r="G306" s="94" t="str">
        <f t="shared" si="150"/>
        <v/>
      </c>
      <c r="H306" s="94" t="str">
        <f t="shared" si="151"/>
        <v/>
      </c>
      <c r="I306" s="94" t="str">
        <f t="shared" si="152"/>
        <v/>
      </c>
      <c r="J306" s="94" t="str">
        <f t="shared" si="153"/>
        <v/>
      </c>
      <c r="K306" s="94" t="str">
        <f t="shared" si="154"/>
        <v/>
      </c>
      <c r="L306" s="94" t="str">
        <f t="shared" si="155"/>
        <v/>
      </c>
      <c r="M306" s="94" t="str">
        <f t="shared" si="156"/>
        <v/>
      </c>
      <c r="N306" s="94" t="str">
        <f t="shared" si="157"/>
        <v/>
      </c>
      <c r="O306" s="94" t="str">
        <f t="shared" si="158"/>
        <v/>
      </c>
      <c r="P306" s="94" t="str">
        <f t="shared" si="159"/>
        <v/>
      </c>
      <c r="Q306" s="94" t="str">
        <f t="shared" si="160"/>
        <v/>
      </c>
      <c r="R306" s="94" t="str">
        <f t="shared" si="161"/>
        <v/>
      </c>
      <c r="S306" s="94" t="str">
        <f t="shared" si="162"/>
        <v/>
      </c>
      <c r="T306" s="94" t="str">
        <f t="shared" si="163"/>
        <v/>
      </c>
      <c r="U306" s="94" t="str">
        <f t="shared" si="164"/>
        <v/>
      </c>
      <c r="V306" s="94" t="str">
        <f t="shared" si="165"/>
        <v/>
      </c>
      <c r="W306" s="94" t="str">
        <f t="shared" si="166"/>
        <v/>
      </c>
      <c r="X306" s="94" t="str">
        <f t="shared" si="167"/>
        <v/>
      </c>
      <c r="Y306" s="94" t="str">
        <f t="shared" si="168"/>
        <v/>
      </c>
      <c r="Z306" s="94" t="str">
        <f t="shared" si="169"/>
        <v/>
      </c>
      <c r="AA306" s="94" t="str">
        <f t="shared" si="170"/>
        <v/>
      </c>
      <c r="AB306" s="94" t="str">
        <f t="shared" si="171"/>
        <v/>
      </c>
      <c r="AC306" s="94" t="str">
        <f t="shared" si="172"/>
        <v/>
      </c>
      <c r="AD306" s="92" t="str">
        <f t="shared" si="173"/>
        <v/>
      </c>
      <c r="AE306" s="92">
        <f t="shared" si="174"/>
        <v>0</v>
      </c>
      <c r="AF306" s="105" t="str">
        <f t="shared" si="175"/>
        <v/>
      </c>
      <c r="AG306" s="92">
        <f t="shared" si="177"/>
        <v>0</v>
      </c>
      <c r="AH306" s="92">
        <f t="shared" si="176"/>
        <v>0</v>
      </c>
    </row>
    <row r="307" spans="1:34" x14ac:dyDescent="0.25">
      <c r="A307" s="92" t="str">
        <f t="shared" si="146"/>
        <v/>
      </c>
      <c r="B307" s="49">
        <v>5998</v>
      </c>
      <c r="C307" s="115" t="s">
        <v>528</v>
      </c>
      <c r="D307" s="94" t="str">
        <f t="shared" si="147"/>
        <v/>
      </c>
      <c r="E307" s="94" t="str">
        <f t="shared" si="148"/>
        <v/>
      </c>
      <c r="F307" s="94" t="str">
        <f t="shared" si="149"/>
        <v/>
      </c>
      <c r="G307" s="94" t="str">
        <f t="shared" si="150"/>
        <v/>
      </c>
      <c r="H307" s="94" t="str">
        <f t="shared" si="151"/>
        <v/>
      </c>
      <c r="I307" s="94" t="str">
        <f t="shared" si="152"/>
        <v/>
      </c>
      <c r="J307" s="94" t="str">
        <f t="shared" si="153"/>
        <v/>
      </c>
      <c r="K307" s="94" t="str">
        <f t="shared" si="154"/>
        <v/>
      </c>
      <c r="L307" s="94" t="str">
        <f t="shared" si="155"/>
        <v/>
      </c>
      <c r="M307" s="94" t="str">
        <f t="shared" si="156"/>
        <v/>
      </c>
      <c r="N307" s="94" t="str">
        <f t="shared" si="157"/>
        <v/>
      </c>
      <c r="O307" s="94" t="str">
        <f t="shared" si="158"/>
        <v/>
      </c>
      <c r="P307" s="94" t="str">
        <f t="shared" si="159"/>
        <v/>
      </c>
      <c r="Q307" s="94" t="str">
        <f t="shared" si="160"/>
        <v/>
      </c>
      <c r="R307" s="94" t="str">
        <f t="shared" si="161"/>
        <v/>
      </c>
      <c r="S307" s="94" t="str">
        <f t="shared" si="162"/>
        <v/>
      </c>
      <c r="T307" s="94" t="str">
        <f t="shared" si="163"/>
        <v/>
      </c>
      <c r="U307" s="94" t="str">
        <f t="shared" si="164"/>
        <v/>
      </c>
      <c r="V307" s="94" t="str">
        <f t="shared" si="165"/>
        <v/>
      </c>
      <c r="W307" s="94" t="str">
        <f t="shared" si="166"/>
        <v/>
      </c>
      <c r="X307" s="94" t="str">
        <f t="shared" si="167"/>
        <v/>
      </c>
      <c r="Y307" s="94" t="str">
        <f t="shared" si="168"/>
        <v/>
      </c>
      <c r="Z307" s="94" t="str">
        <f t="shared" si="169"/>
        <v/>
      </c>
      <c r="AA307" s="94" t="str">
        <f t="shared" si="170"/>
        <v/>
      </c>
      <c r="AB307" s="94" t="str">
        <f t="shared" si="171"/>
        <v/>
      </c>
      <c r="AC307" s="94" t="str">
        <f t="shared" si="172"/>
        <v/>
      </c>
      <c r="AD307" s="92" t="str">
        <f t="shared" si="173"/>
        <v/>
      </c>
      <c r="AE307" s="92">
        <f t="shared" si="174"/>
        <v>0</v>
      </c>
      <c r="AF307" s="105" t="str">
        <f t="shared" si="175"/>
        <v/>
      </c>
      <c r="AG307" s="92">
        <f t="shared" si="177"/>
        <v>0</v>
      </c>
      <c r="AH307" s="92">
        <f t="shared" si="176"/>
        <v>0</v>
      </c>
    </row>
    <row r="308" spans="1:34" x14ac:dyDescent="0.25">
      <c r="A308" s="92" t="str">
        <f t="shared" si="146"/>
        <v/>
      </c>
      <c r="B308" s="49">
        <v>2048</v>
      </c>
      <c r="C308" s="115" t="s">
        <v>529</v>
      </c>
      <c r="D308" s="94" t="str">
        <f t="shared" si="147"/>
        <v/>
      </c>
      <c r="E308" s="94" t="str">
        <f t="shared" si="148"/>
        <v/>
      </c>
      <c r="F308" s="94" t="str">
        <f t="shared" si="149"/>
        <v/>
      </c>
      <c r="G308" s="94" t="str">
        <f t="shared" si="150"/>
        <v/>
      </c>
      <c r="H308" s="94" t="str">
        <f t="shared" si="151"/>
        <v/>
      </c>
      <c r="I308" s="94" t="str">
        <f t="shared" si="152"/>
        <v/>
      </c>
      <c r="J308" s="94" t="str">
        <f t="shared" si="153"/>
        <v/>
      </c>
      <c r="K308" s="94" t="str">
        <f t="shared" si="154"/>
        <v/>
      </c>
      <c r="L308" s="94" t="str">
        <f t="shared" si="155"/>
        <v/>
      </c>
      <c r="M308" s="94" t="str">
        <f t="shared" si="156"/>
        <v/>
      </c>
      <c r="N308" s="94" t="str">
        <f t="shared" si="157"/>
        <v/>
      </c>
      <c r="O308" s="94" t="str">
        <f t="shared" si="158"/>
        <v/>
      </c>
      <c r="P308" s="94" t="str">
        <f t="shared" si="159"/>
        <v/>
      </c>
      <c r="Q308" s="94" t="str">
        <f t="shared" si="160"/>
        <v/>
      </c>
      <c r="R308" s="94" t="str">
        <f t="shared" si="161"/>
        <v/>
      </c>
      <c r="S308" s="94" t="str">
        <f t="shared" si="162"/>
        <v/>
      </c>
      <c r="T308" s="94" t="str">
        <f t="shared" si="163"/>
        <v/>
      </c>
      <c r="U308" s="94" t="str">
        <f t="shared" si="164"/>
        <v/>
      </c>
      <c r="V308" s="94" t="str">
        <f t="shared" si="165"/>
        <v/>
      </c>
      <c r="W308" s="94" t="str">
        <f t="shared" si="166"/>
        <v/>
      </c>
      <c r="X308" s="94" t="str">
        <f t="shared" si="167"/>
        <v/>
      </c>
      <c r="Y308" s="94" t="str">
        <f t="shared" si="168"/>
        <v/>
      </c>
      <c r="Z308" s="94" t="str">
        <f t="shared" si="169"/>
        <v/>
      </c>
      <c r="AA308" s="94" t="str">
        <f t="shared" si="170"/>
        <v/>
      </c>
      <c r="AB308" s="94" t="str">
        <f t="shared" si="171"/>
        <v/>
      </c>
      <c r="AC308" s="94" t="str">
        <f t="shared" si="172"/>
        <v/>
      </c>
      <c r="AD308" s="92" t="str">
        <f t="shared" si="173"/>
        <v/>
      </c>
      <c r="AE308" s="92">
        <f t="shared" si="174"/>
        <v>0</v>
      </c>
      <c r="AF308" s="105" t="str">
        <f t="shared" si="175"/>
        <v/>
      </c>
      <c r="AG308" s="92">
        <f t="shared" si="177"/>
        <v>0</v>
      </c>
      <c r="AH308" s="92">
        <f t="shared" si="176"/>
        <v>0</v>
      </c>
    </row>
    <row r="309" spans="1:34" x14ac:dyDescent="0.25">
      <c r="A309" s="92" t="str">
        <f t="shared" si="146"/>
        <v/>
      </c>
      <c r="B309" s="49">
        <v>1700</v>
      </c>
      <c r="C309" s="115" t="s">
        <v>530</v>
      </c>
      <c r="D309" s="94" t="str">
        <f t="shared" si="147"/>
        <v/>
      </c>
      <c r="E309" s="94" t="str">
        <f t="shared" si="148"/>
        <v/>
      </c>
      <c r="F309" s="94" t="str">
        <f t="shared" si="149"/>
        <v/>
      </c>
      <c r="G309" s="94" t="str">
        <f t="shared" si="150"/>
        <v/>
      </c>
      <c r="H309" s="94" t="str">
        <f t="shared" si="151"/>
        <v/>
      </c>
      <c r="I309" s="94" t="str">
        <f t="shared" si="152"/>
        <v/>
      </c>
      <c r="J309" s="94" t="str">
        <f t="shared" si="153"/>
        <v/>
      </c>
      <c r="K309" s="94" t="str">
        <f t="shared" si="154"/>
        <v/>
      </c>
      <c r="L309" s="94" t="str">
        <f t="shared" si="155"/>
        <v/>
      </c>
      <c r="M309" s="94" t="str">
        <f t="shared" si="156"/>
        <v/>
      </c>
      <c r="N309" s="94" t="str">
        <f t="shared" si="157"/>
        <v/>
      </c>
      <c r="O309" s="94" t="str">
        <f t="shared" si="158"/>
        <v/>
      </c>
      <c r="P309" s="94" t="str">
        <f t="shared" si="159"/>
        <v/>
      </c>
      <c r="Q309" s="94" t="str">
        <f t="shared" si="160"/>
        <v/>
      </c>
      <c r="R309" s="94" t="str">
        <f t="shared" si="161"/>
        <v/>
      </c>
      <c r="S309" s="94" t="str">
        <f t="shared" si="162"/>
        <v/>
      </c>
      <c r="T309" s="94" t="str">
        <f t="shared" si="163"/>
        <v/>
      </c>
      <c r="U309" s="94" t="str">
        <f t="shared" si="164"/>
        <v/>
      </c>
      <c r="V309" s="94" t="str">
        <f t="shared" si="165"/>
        <v/>
      </c>
      <c r="W309" s="94" t="str">
        <f t="shared" si="166"/>
        <v/>
      </c>
      <c r="X309" s="94" t="str">
        <f t="shared" si="167"/>
        <v/>
      </c>
      <c r="Y309" s="94" t="str">
        <f t="shared" si="168"/>
        <v/>
      </c>
      <c r="Z309" s="94" t="str">
        <f t="shared" si="169"/>
        <v/>
      </c>
      <c r="AA309" s="94" t="str">
        <f t="shared" si="170"/>
        <v/>
      </c>
      <c r="AB309" s="94" t="str">
        <f t="shared" si="171"/>
        <v/>
      </c>
      <c r="AC309" s="94" t="str">
        <f t="shared" si="172"/>
        <v/>
      </c>
      <c r="AD309" s="92" t="str">
        <f t="shared" si="173"/>
        <v/>
      </c>
      <c r="AE309" s="92">
        <f t="shared" si="174"/>
        <v>0</v>
      </c>
      <c r="AF309" s="105" t="str">
        <f t="shared" si="175"/>
        <v/>
      </c>
      <c r="AG309" s="92">
        <f t="shared" si="177"/>
        <v>0</v>
      </c>
      <c r="AH309" s="92">
        <f t="shared" si="176"/>
        <v>0</v>
      </c>
    </row>
    <row r="310" spans="1:34" x14ac:dyDescent="0.25">
      <c r="A310" s="92" t="str">
        <f t="shared" si="146"/>
        <v/>
      </c>
      <c r="B310" s="49">
        <v>304</v>
      </c>
      <c r="C310" s="115" t="s">
        <v>531</v>
      </c>
      <c r="D310" s="94" t="str">
        <f t="shared" si="147"/>
        <v/>
      </c>
      <c r="E310" s="94" t="str">
        <f t="shared" si="148"/>
        <v/>
      </c>
      <c r="F310" s="94" t="str">
        <f t="shared" si="149"/>
        <v/>
      </c>
      <c r="G310" s="94" t="str">
        <f t="shared" si="150"/>
        <v/>
      </c>
      <c r="H310" s="94" t="str">
        <f t="shared" si="151"/>
        <v/>
      </c>
      <c r="I310" s="94" t="str">
        <f t="shared" si="152"/>
        <v/>
      </c>
      <c r="J310" s="94" t="str">
        <f t="shared" si="153"/>
        <v/>
      </c>
      <c r="K310" s="94" t="str">
        <f t="shared" si="154"/>
        <v/>
      </c>
      <c r="L310" s="94" t="str">
        <f t="shared" si="155"/>
        <v/>
      </c>
      <c r="M310" s="94" t="str">
        <f t="shared" si="156"/>
        <v/>
      </c>
      <c r="N310" s="94" t="str">
        <f t="shared" si="157"/>
        <v/>
      </c>
      <c r="O310" s="94" t="str">
        <f t="shared" si="158"/>
        <v/>
      </c>
      <c r="P310" s="94" t="str">
        <f t="shared" si="159"/>
        <v/>
      </c>
      <c r="Q310" s="94" t="str">
        <f t="shared" si="160"/>
        <v/>
      </c>
      <c r="R310" s="94" t="str">
        <f t="shared" si="161"/>
        <v/>
      </c>
      <c r="S310" s="94" t="str">
        <f t="shared" si="162"/>
        <v/>
      </c>
      <c r="T310" s="94" t="str">
        <f t="shared" si="163"/>
        <v/>
      </c>
      <c r="U310" s="94" t="str">
        <f t="shared" si="164"/>
        <v/>
      </c>
      <c r="V310" s="94" t="str">
        <f t="shared" si="165"/>
        <v/>
      </c>
      <c r="W310" s="94" t="str">
        <f t="shared" si="166"/>
        <v/>
      </c>
      <c r="X310" s="94" t="str">
        <f t="shared" si="167"/>
        <v/>
      </c>
      <c r="Y310" s="94" t="str">
        <f t="shared" si="168"/>
        <v/>
      </c>
      <c r="Z310" s="94" t="str">
        <f t="shared" si="169"/>
        <v/>
      </c>
      <c r="AA310" s="94" t="str">
        <f t="shared" si="170"/>
        <v/>
      </c>
      <c r="AB310" s="94" t="str">
        <f t="shared" si="171"/>
        <v/>
      </c>
      <c r="AC310" s="94" t="str">
        <f t="shared" si="172"/>
        <v/>
      </c>
      <c r="AD310" s="92" t="str">
        <f t="shared" si="173"/>
        <v/>
      </c>
      <c r="AE310" s="92">
        <f t="shared" si="174"/>
        <v>0</v>
      </c>
      <c r="AF310" s="105" t="str">
        <f t="shared" si="175"/>
        <v/>
      </c>
      <c r="AG310" s="92">
        <f t="shared" si="177"/>
        <v>0</v>
      </c>
      <c r="AH310" s="92">
        <f t="shared" si="176"/>
        <v>0</v>
      </c>
    </row>
    <row r="311" spans="1:34" x14ac:dyDescent="0.25">
      <c r="A311" s="92" t="str">
        <f t="shared" si="146"/>
        <v/>
      </c>
      <c r="B311" s="49">
        <v>5046</v>
      </c>
      <c r="C311" s="115" t="s">
        <v>532</v>
      </c>
      <c r="D311" s="94" t="str">
        <f t="shared" si="147"/>
        <v/>
      </c>
      <c r="E311" s="94" t="str">
        <f t="shared" si="148"/>
        <v/>
      </c>
      <c r="F311" s="94" t="str">
        <f t="shared" si="149"/>
        <v/>
      </c>
      <c r="G311" s="94" t="str">
        <f t="shared" si="150"/>
        <v/>
      </c>
      <c r="H311" s="94" t="str">
        <f t="shared" si="151"/>
        <v/>
      </c>
      <c r="I311" s="94" t="str">
        <f t="shared" si="152"/>
        <v/>
      </c>
      <c r="J311" s="94" t="str">
        <f t="shared" si="153"/>
        <v/>
      </c>
      <c r="K311" s="94" t="str">
        <f t="shared" si="154"/>
        <v/>
      </c>
      <c r="L311" s="94" t="str">
        <f t="shared" si="155"/>
        <v/>
      </c>
      <c r="M311" s="94" t="str">
        <f t="shared" si="156"/>
        <v/>
      </c>
      <c r="N311" s="94" t="str">
        <f t="shared" si="157"/>
        <v/>
      </c>
      <c r="O311" s="94" t="str">
        <f t="shared" si="158"/>
        <v/>
      </c>
      <c r="P311" s="94" t="str">
        <f t="shared" si="159"/>
        <v/>
      </c>
      <c r="Q311" s="94" t="str">
        <f t="shared" si="160"/>
        <v/>
      </c>
      <c r="R311" s="94" t="str">
        <f t="shared" si="161"/>
        <v/>
      </c>
      <c r="S311" s="94" t="str">
        <f t="shared" si="162"/>
        <v/>
      </c>
      <c r="T311" s="94" t="str">
        <f t="shared" si="163"/>
        <v/>
      </c>
      <c r="U311" s="94" t="str">
        <f t="shared" si="164"/>
        <v/>
      </c>
      <c r="V311" s="94" t="str">
        <f t="shared" si="165"/>
        <v/>
      </c>
      <c r="W311" s="94" t="str">
        <f t="shared" si="166"/>
        <v/>
      </c>
      <c r="X311" s="94" t="str">
        <f t="shared" si="167"/>
        <v/>
      </c>
      <c r="Y311" s="94" t="str">
        <f t="shared" si="168"/>
        <v/>
      </c>
      <c r="Z311" s="94" t="str">
        <f t="shared" si="169"/>
        <v/>
      </c>
      <c r="AA311" s="94" t="str">
        <f t="shared" si="170"/>
        <v/>
      </c>
      <c r="AB311" s="94" t="str">
        <f t="shared" si="171"/>
        <v/>
      </c>
      <c r="AC311" s="94" t="str">
        <f t="shared" si="172"/>
        <v/>
      </c>
      <c r="AD311" s="92" t="str">
        <f t="shared" si="173"/>
        <v/>
      </c>
      <c r="AE311" s="92">
        <f t="shared" si="174"/>
        <v>0</v>
      </c>
      <c r="AF311" s="105" t="str">
        <f t="shared" si="175"/>
        <v/>
      </c>
      <c r="AG311" s="92">
        <f t="shared" si="177"/>
        <v>0</v>
      </c>
      <c r="AH311" s="92">
        <f t="shared" si="176"/>
        <v>0</v>
      </c>
    </row>
    <row r="312" spans="1:34" x14ac:dyDescent="0.25">
      <c r="A312" s="92" t="str">
        <f t="shared" si="146"/>
        <v/>
      </c>
      <c r="B312" s="49">
        <v>7811</v>
      </c>
      <c r="C312" s="115" t="s">
        <v>534</v>
      </c>
      <c r="D312" s="94" t="str">
        <f t="shared" si="147"/>
        <v/>
      </c>
      <c r="E312" s="94" t="str">
        <f t="shared" si="148"/>
        <v/>
      </c>
      <c r="F312" s="94" t="str">
        <f t="shared" si="149"/>
        <v/>
      </c>
      <c r="G312" s="94" t="str">
        <f t="shared" si="150"/>
        <v/>
      </c>
      <c r="H312" s="94" t="str">
        <f t="shared" si="151"/>
        <v/>
      </c>
      <c r="I312" s="94" t="str">
        <f t="shared" si="152"/>
        <v/>
      </c>
      <c r="J312" s="94" t="str">
        <f t="shared" si="153"/>
        <v/>
      </c>
      <c r="K312" s="94" t="str">
        <f t="shared" si="154"/>
        <v/>
      </c>
      <c r="L312" s="94" t="str">
        <f t="shared" si="155"/>
        <v/>
      </c>
      <c r="M312" s="94" t="str">
        <f t="shared" si="156"/>
        <v/>
      </c>
      <c r="N312" s="94" t="str">
        <f t="shared" si="157"/>
        <v/>
      </c>
      <c r="O312" s="94" t="str">
        <f t="shared" si="158"/>
        <v/>
      </c>
      <c r="P312" s="94" t="str">
        <f t="shared" si="159"/>
        <v/>
      </c>
      <c r="Q312" s="94" t="str">
        <f t="shared" si="160"/>
        <v/>
      </c>
      <c r="R312" s="94" t="str">
        <f t="shared" si="161"/>
        <v/>
      </c>
      <c r="S312" s="94" t="str">
        <f t="shared" si="162"/>
        <v/>
      </c>
      <c r="T312" s="94" t="str">
        <f t="shared" si="163"/>
        <v/>
      </c>
      <c r="U312" s="94" t="str">
        <f t="shared" si="164"/>
        <v/>
      </c>
      <c r="V312" s="94" t="str">
        <f t="shared" si="165"/>
        <v/>
      </c>
      <c r="W312" s="94" t="str">
        <f t="shared" si="166"/>
        <v/>
      </c>
      <c r="X312" s="94" t="str">
        <f t="shared" si="167"/>
        <v/>
      </c>
      <c r="Y312" s="94" t="str">
        <f t="shared" si="168"/>
        <v/>
      </c>
      <c r="Z312" s="94" t="str">
        <f t="shared" si="169"/>
        <v/>
      </c>
      <c r="AA312" s="94" t="str">
        <f t="shared" si="170"/>
        <v/>
      </c>
      <c r="AB312" s="94" t="str">
        <f t="shared" si="171"/>
        <v/>
      </c>
      <c r="AC312" s="94" t="str">
        <f t="shared" si="172"/>
        <v/>
      </c>
      <c r="AD312" s="92" t="str">
        <f t="shared" si="173"/>
        <v/>
      </c>
      <c r="AE312" s="92">
        <f t="shared" si="174"/>
        <v>0</v>
      </c>
      <c r="AF312" s="105" t="str">
        <f t="shared" si="175"/>
        <v/>
      </c>
      <c r="AG312" s="92">
        <f t="shared" si="177"/>
        <v>0</v>
      </c>
      <c r="AH312" s="92">
        <f t="shared" si="176"/>
        <v>0</v>
      </c>
    </row>
    <row r="313" spans="1:34" x14ac:dyDescent="0.25">
      <c r="A313" s="92" t="str">
        <f t="shared" si="146"/>
        <v/>
      </c>
      <c r="B313" s="49">
        <v>8739</v>
      </c>
      <c r="C313" s="115" t="s">
        <v>535</v>
      </c>
      <c r="D313" s="94" t="str">
        <f t="shared" si="147"/>
        <v/>
      </c>
      <c r="E313" s="94" t="str">
        <f t="shared" si="148"/>
        <v/>
      </c>
      <c r="F313" s="94" t="str">
        <f t="shared" si="149"/>
        <v/>
      </c>
      <c r="G313" s="94" t="str">
        <f t="shared" si="150"/>
        <v/>
      </c>
      <c r="H313" s="94" t="str">
        <f t="shared" si="151"/>
        <v/>
      </c>
      <c r="I313" s="94" t="str">
        <f t="shared" si="152"/>
        <v/>
      </c>
      <c r="J313" s="94" t="str">
        <f t="shared" si="153"/>
        <v/>
      </c>
      <c r="K313" s="94" t="str">
        <f t="shared" si="154"/>
        <v/>
      </c>
      <c r="L313" s="94" t="str">
        <f t="shared" si="155"/>
        <v/>
      </c>
      <c r="M313" s="94" t="str">
        <f t="shared" si="156"/>
        <v/>
      </c>
      <c r="N313" s="94" t="str">
        <f t="shared" si="157"/>
        <v/>
      </c>
      <c r="O313" s="94" t="str">
        <f t="shared" si="158"/>
        <v/>
      </c>
      <c r="P313" s="94" t="str">
        <f t="shared" si="159"/>
        <v/>
      </c>
      <c r="Q313" s="94" t="str">
        <f t="shared" si="160"/>
        <v/>
      </c>
      <c r="R313" s="94" t="str">
        <f t="shared" si="161"/>
        <v/>
      </c>
      <c r="S313" s="94" t="str">
        <f t="shared" si="162"/>
        <v/>
      </c>
      <c r="T313" s="94" t="str">
        <f t="shared" si="163"/>
        <v/>
      </c>
      <c r="U313" s="94" t="str">
        <f t="shared" si="164"/>
        <v/>
      </c>
      <c r="V313" s="94" t="str">
        <f t="shared" si="165"/>
        <v/>
      </c>
      <c r="W313" s="94" t="str">
        <f t="shared" si="166"/>
        <v/>
      </c>
      <c r="X313" s="94" t="str">
        <f t="shared" si="167"/>
        <v/>
      </c>
      <c r="Y313" s="94" t="str">
        <f t="shared" si="168"/>
        <v/>
      </c>
      <c r="Z313" s="94" t="str">
        <f t="shared" si="169"/>
        <v/>
      </c>
      <c r="AA313" s="94" t="str">
        <f t="shared" si="170"/>
        <v/>
      </c>
      <c r="AB313" s="94" t="str">
        <f t="shared" si="171"/>
        <v/>
      </c>
      <c r="AC313" s="94" t="str">
        <f t="shared" si="172"/>
        <v/>
      </c>
      <c r="AD313" s="92" t="str">
        <f t="shared" si="173"/>
        <v/>
      </c>
      <c r="AE313" s="92">
        <f t="shared" si="174"/>
        <v>0</v>
      </c>
      <c r="AF313" s="105" t="str">
        <f t="shared" si="175"/>
        <v/>
      </c>
      <c r="AG313" s="92">
        <f t="shared" si="177"/>
        <v>0</v>
      </c>
      <c r="AH313" s="92">
        <f t="shared" si="176"/>
        <v>0</v>
      </c>
    </row>
    <row r="314" spans="1:34" x14ac:dyDescent="0.25">
      <c r="A314" s="92" t="str">
        <f t="shared" si="146"/>
        <v/>
      </c>
      <c r="B314" s="49">
        <v>8056</v>
      </c>
      <c r="C314" s="115" t="s">
        <v>536</v>
      </c>
      <c r="D314" s="94" t="str">
        <f t="shared" si="147"/>
        <v/>
      </c>
      <c r="E314" s="94" t="str">
        <f t="shared" si="148"/>
        <v/>
      </c>
      <c r="F314" s="94" t="str">
        <f t="shared" si="149"/>
        <v/>
      </c>
      <c r="G314" s="94" t="str">
        <f t="shared" si="150"/>
        <v/>
      </c>
      <c r="H314" s="94" t="str">
        <f t="shared" si="151"/>
        <v/>
      </c>
      <c r="I314" s="94" t="str">
        <f t="shared" si="152"/>
        <v/>
      </c>
      <c r="J314" s="94" t="str">
        <f t="shared" si="153"/>
        <v/>
      </c>
      <c r="K314" s="94" t="str">
        <f t="shared" si="154"/>
        <v/>
      </c>
      <c r="L314" s="94" t="str">
        <f t="shared" si="155"/>
        <v/>
      </c>
      <c r="M314" s="94" t="str">
        <f t="shared" si="156"/>
        <v/>
      </c>
      <c r="N314" s="94" t="str">
        <f t="shared" si="157"/>
        <v/>
      </c>
      <c r="O314" s="94" t="str">
        <f t="shared" si="158"/>
        <v/>
      </c>
      <c r="P314" s="94" t="str">
        <f t="shared" si="159"/>
        <v/>
      </c>
      <c r="Q314" s="94" t="str">
        <f t="shared" si="160"/>
        <v/>
      </c>
      <c r="R314" s="94" t="str">
        <f t="shared" si="161"/>
        <v/>
      </c>
      <c r="S314" s="94" t="str">
        <f t="shared" si="162"/>
        <v/>
      </c>
      <c r="T314" s="94" t="str">
        <f t="shared" si="163"/>
        <v/>
      </c>
      <c r="U314" s="94" t="str">
        <f t="shared" si="164"/>
        <v/>
      </c>
      <c r="V314" s="94" t="str">
        <f t="shared" si="165"/>
        <v/>
      </c>
      <c r="W314" s="94" t="str">
        <f t="shared" si="166"/>
        <v/>
      </c>
      <c r="X314" s="94" t="str">
        <f t="shared" si="167"/>
        <v/>
      </c>
      <c r="Y314" s="94" t="str">
        <f t="shared" si="168"/>
        <v/>
      </c>
      <c r="Z314" s="94" t="str">
        <f t="shared" si="169"/>
        <v/>
      </c>
      <c r="AA314" s="94" t="str">
        <f t="shared" si="170"/>
        <v/>
      </c>
      <c r="AB314" s="94" t="str">
        <f t="shared" si="171"/>
        <v/>
      </c>
      <c r="AC314" s="94" t="str">
        <f t="shared" si="172"/>
        <v/>
      </c>
      <c r="AD314" s="92" t="str">
        <f t="shared" si="173"/>
        <v/>
      </c>
      <c r="AE314" s="92">
        <f t="shared" si="174"/>
        <v>0</v>
      </c>
      <c r="AF314" s="105" t="str">
        <f t="shared" si="175"/>
        <v/>
      </c>
      <c r="AG314" s="92">
        <f t="shared" si="177"/>
        <v>0</v>
      </c>
      <c r="AH314" s="92">
        <f t="shared" si="176"/>
        <v>0</v>
      </c>
    </row>
    <row r="315" spans="1:34" x14ac:dyDescent="0.25">
      <c r="A315" s="92" t="str">
        <f t="shared" si="146"/>
        <v/>
      </c>
      <c r="B315" s="49">
        <v>2840</v>
      </c>
      <c r="C315" s="115" t="s">
        <v>537</v>
      </c>
      <c r="D315" s="94" t="str">
        <f t="shared" si="147"/>
        <v/>
      </c>
      <c r="E315" s="94" t="str">
        <f t="shared" si="148"/>
        <v/>
      </c>
      <c r="F315" s="94" t="str">
        <f t="shared" si="149"/>
        <v/>
      </c>
      <c r="G315" s="94" t="str">
        <f t="shared" si="150"/>
        <v/>
      </c>
      <c r="H315" s="94" t="str">
        <f t="shared" si="151"/>
        <v/>
      </c>
      <c r="I315" s="94" t="str">
        <f t="shared" si="152"/>
        <v/>
      </c>
      <c r="J315" s="94" t="str">
        <f t="shared" si="153"/>
        <v/>
      </c>
      <c r="K315" s="94" t="str">
        <f t="shared" si="154"/>
        <v/>
      </c>
      <c r="L315" s="94" t="str">
        <f t="shared" si="155"/>
        <v/>
      </c>
      <c r="M315" s="94" t="str">
        <f t="shared" si="156"/>
        <v/>
      </c>
      <c r="N315" s="94" t="str">
        <f t="shared" si="157"/>
        <v/>
      </c>
      <c r="O315" s="94" t="str">
        <f t="shared" si="158"/>
        <v/>
      </c>
      <c r="P315" s="94" t="str">
        <f t="shared" si="159"/>
        <v/>
      </c>
      <c r="Q315" s="94" t="str">
        <f t="shared" si="160"/>
        <v/>
      </c>
      <c r="R315" s="94" t="str">
        <f t="shared" si="161"/>
        <v/>
      </c>
      <c r="S315" s="94" t="str">
        <f t="shared" si="162"/>
        <v/>
      </c>
      <c r="T315" s="94" t="str">
        <f t="shared" si="163"/>
        <v/>
      </c>
      <c r="U315" s="94" t="str">
        <f t="shared" si="164"/>
        <v/>
      </c>
      <c r="V315" s="94" t="str">
        <f t="shared" si="165"/>
        <v/>
      </c>
      <c r="W315" s="94" t="str">
        <f t="shared" si="166"/>
        <v/>
      </c>
      <c r="X315" s="94" t="str">
        <f t="shared" si="167"/>
        <v/>
      </c>
      <c r="Y315" s="94" t="str">
        <f t="shared" si="168"/>
        <v/>
      </c>
      <c r="Z315" s="94" t="str">
        <f t="shared" si="169"/>
        <v/>
      </c>
      <c r="AA315" s="94" t="str">
        <f t="shared" si="170"/>
        <v/>
      </c>
      <c r="AB315" s="94" t="str">
        <f t="shared" si="171"/>
        <v/>
      </c>
      <c r="AC315" s="94" t="str">
        <f t="shared" si="172"/>
        <v/>
      </c>
      <c r="AD315" s="92" t="str">
        <f t="shared" si="173"/>
        <v/>
      </c>
      <c r="AE315" s="92">
        <f t="shared" si="174"/>
        <v>0</v>
      </c>
      <c r="AF315" s="105" t="str">
        <f t="shared" si="175"/>
        <v/>
      </c>
      <c r="AG315" s="92">
        <f t="shared" si="177"/>
        <v>0</v>
      </c>
      <c r="AH315" s="92">
        <f t="shared" si="176"/>
        <v>0</v>
      </c>
    </row>
    <row r="316" spans="1:34" x14ac:dyDescent="0.25">
      <c r="A316" s="92" t="str">
        <f t="shared" si="146"/>
        <v/>
      </c>
      <c r="B316" s="49">
        <v>5774</v>
      </c>
      <c r="C316" s="115" t="s">
        <v>538</v>
      </c>
      <c r="D316" s="94" t="str">
        <f t="shared" si="147"/>
        <v/>
      </c>
      <c r="E316" s="94" t="str">
        <f t="shared" si="148"/>
        <v/>
      </c>
      <c r="F316" s="94" t="str">
        <f t="shared" si="149"/>
        <v/>
      </c>
      <c r="G316" s="94" t="str">
        <f t="shared" si="150"/>
        <v/>
      </c>
      <c r="H316" s="94" t="str">
        <f t="shared" si="151"/>
        <v/>
      </c>
      <c r="I316" s="94" t="str">
        <f t="shared" si="152"/>
        <v/>
      </c>
      <c r="J316" s="94" t="str">
        <f t="shared" si="153"/>
        <v/>
      </c>
      <c r="K316" s="94" t="str">
        <f t="shared" si="154"/>
        <v/>
      </c>
      <c r="L316" s="94" t="str">
        <f t="shared" si="155"/>
        <v/>
      </c>
      <c r="M316" s="94" t="str">
        <f t="shared" si="156"/>
        <v/>
      </c>
      <c r="N316" s="94" t="str">
        <f t="shared" si="157"/>
        <v/>
      </c>
      <c r="O316" s="94" t="str">
        <f t="shared" si="158"/>
        <v/>
      </c>
      <c r="P316" s="94" t="str">
        <f t="shared" si="159"/>
        <v/>
      </c>
      <c r="Q316" s="94" t="str">
        <f t="shared" si="160"/>
        <v/>
      </c>
      <c r="R316" s="94" t="str">
        <f t="shared" si="161"/>
        <v/>
      </c>
      <c r="S316" s="94" t="str">
        <f t="shared" si="162"/>
        <v/>
      </c>
      <c r="T316" s="94" t="str">
        <f t="shared" si="163"/>
        <v/>
      </c>
      <c r="U316" s="94" t="str">
        <f t="shared" si="164"/>
        <v/>
      </c>
      <c r="V316" s="94" t="str">
        <f t="shared" si="165"/>
        <v/>
      </c>
      <c r="W316" s="94" t="str">
        <f t="shared" si="166"/>
        <v/>
      </c>
      <c r="X316" s="94" t="str">
        <f t="shared" si="167"/>
        <v/>
      </c>
      <c r="Y316" s="94" t="str">
        <f t="shared" si="168"/>
        <v/>
      </c>
      <c r="Z316" s="94" t="str">
        <f t="shared" si="169"/>
        <v/>
      </c>
      <c r="AA316" s="94" t="str">
        <f t="shared" si="170"/>
        <v/>
      </c>
      <c r="AB316" s="94" t="str">
        <f t="shared" si="171"/>
        <v/>
      </c>
      <c r="AC316" s="94" t="str">
        <f t="shared" si="172"/>
        <v/>
      </c>
      <c r="AD316" s="92" t="str">
        <f t="shared" si="173"/>
        <v/>
      </c>
      <c r="AE316" s="92">
        <f t="shared" si="174"/>
        <v>0</v>
      </c>
      <c r="AF316" s="105" t="str">
        <f t="shared" si="175"/>
        <v/>
      </c>
      <c r="AG316" s="92">
        <f t="shared" si="177"/>
        <v>0</v>
      </c>
      <c r="AH316" s="92">
        <f t="shared" si="176"/>
        <v>0</v>
      </c>
    </row>
    <row r="317" spans="1:34" x14ac:dyDescent="0.25">
      <c r="A317" s="92" t="str">
        <f t="shared" si="146"/>
        <v/>
      </c>
      <c r="B317" s="49">
        <v>3026</v>
      </c>
      <c r="C317" s="115" t="s">
        <v>540</v>
      </c>
      <c r="D317" s="94" t="str">
        <f t="shared" si="147"/>
        <v/>
      </c>
      <c r="E317" s="94" t="str">
        <f t="shared" si="148"/>
        <v/>
      </c>
      <c r="F317" s="94" t="str">
        <f t="shared" si="149"/>
        <v/>
      </c>
      <c r="G317" s="94" t="str">
        <f t="shared" si="150"/>
        <v/>
      </c>
      <c r="H317" s="94" t="str">
        <f t="shared" si="151"/>
        <v/>
      </c>
      <c r="I317" s="94" t="str">
        <f t="shared" si="152"/>
        <v/>
      </c>
      <c r="J317" s="94" t="str">
        <f t="shared" si="153"/>
        <v/>
      </c>
      <c r="K317" s="94" t="str">
        <f t="shared" si="154"/>
        <v/>
      </c>
      <c r="L317" s="94" t="str">
        <f t="shared" si="155"/>
        <v/>
      </c>
      <c r="M317" s="94" t="str">
        <f t="shared" si="156"/>
        <v/>
      </c>
      <c r="N317" s="94" t="str">
        <f t="shared" si="157"/>
        <v/>
      </c>
      <c r="O317" s="94" t="str">
        <f t="shared" si="158"/>
        <v/>
      </c>
      <c r="P317" s="94" t="str">
        <f t="shared" si="159"/>
        <v/>
      </c>
      <c r="Q317" s="94" t="str">
        <f t="shared" si="160"/>
        <v/>
      </c>
      <c r="R317" s="94" t="str">
        <f t="shared" si="161"/>
        <v/>
      </c>
      <c r="S317" s="94" t="str">
        <f t="shared" si="162"/>
        <v/>
      </c>
      <c r="T317" s="94" t="str">
        <f t="shared" si="163"/>
        <v/>
      </c>
      <c r="U317" s="94" t="str">
        <f t="shared" si="164"/>
        <v/>
      </c>
      <c r="V317" s="94" t="str">
        <f t="shared" si="165"/>
        <v/>
      </c>
      <c r="W317" s="94" t="str">
        <f t="shared" si="166"/>
        <v/>
      </c>
      <c r="X317" s="94" t="str">
        <f t="shared" si="167"/>
        <v/>
      </c>
      <c r="Y317" s="94" t="str">
        <f t="shared" si="168"/>
        <v/>
      </c>
      <c r="Z317" s="94" t="str">
        <f t="shared" si="169"/>
        <v/>
      </c>
      <c r="AA317" s="94" t="str">
        <f t="shared" si="170"/>
        <v/>
      </c>
      <c r="AB317" s="94" t="str">
        <f t="shared" si="171"/>
        <v/>
      </c>
      <c r="AC317" s="94" t="str">
        <f t="shared" si="172"/>
        <v/>
      </c>
      <c r="AD317" s="92" t="str">
        <f t="shared" si="173"/>
        <v/>
      </c>
      <c r="AE317" s="92">
        <f t="shared" si="174"/>
        <v>0</v>
      </c>
      <c r="AF317" s="105" t="str">
        <f t="shared" si="175"/>
        <v/>
      </c>
      <c r="AG317" s="92">
        <f t="shared" si="177"/>
        <v>0</v>
      </c>
      <c r="AH317" s="92">
        <f t="shared" si="176"/>
        <v>0</v>
      </c>
    </row>
    <row r="318" spans="1:34" x14ac:dyDescent="0.25">
      <c r="A318" s="92" t="str">
        <f t="shared" si="146"/>
        <v/>
      </c>
      <c r="B318" s="49">
        <v>3082</v>
      </c>
      <c r="C318" s="115" t="s">
        <v>541</v>
      </c>
      <c r="D318" s="94" t="str">
        <f t="shared" si="147"/>
        <v/>
      </c>
      <c r="E318" s="94" t="str">
        <f t="shared" si="148"/>
        <v/>
      </c>
      <c r="F318" s="94" t="str">
        <f t="shared" si="149"/>
        <v/>
      </c>
      <c r="G318" s="94" t="str">
        <f t="shared" si="150"/>
        <v/>
      </c>
      <c r="H318" s="94" t="str">
        <f t="shared" si="151"/>
        <v/>
      </c>
      <c r="I318" s="94" t="str">
        <f t="shared" si="152"/>
        <v/>
      </c>
      <c r="J318" s="94" t="str">
        <f t="shared" si="153"/>
        <v/>
      </c>
      <c r="K318" s="94" t="str">
        <f t="shared" si="154"/>
        <v/>
      </c>
      <c r="L318" s="94" t="str">
        <f t="shared" si="155"/>
        <v/>
      </c>
      <c r="M318" s="94" t="str">
        <f t="shared" si="156"/>
        <v/>
      </c>
      <c r="N318" s="94" t="str">
        <f t="shared" si="157"/>
        <v/>
      </c>
      <c r="O318" s="94" t="str">
        <f t="shared" si="158"/>
        <v/>
      </c>
      <c r="P318" s="94" t="str">
        <f t="shared" si="159"/>
        <v/>
      </c>
      <c r="Q318" s="94" t="str">
        <f t="shared" si="160"/>
        <v/>
      </c>
      <c r="R318" s="94" t="str">
        <f t="shared" si="161"/>
        <v/>
      </c>
      <c r="S318" s="94" t="str">
        <f t="shared" si="162"/>
        <v/>
      </c>
      <c r="T318" s="94" t="str">
        <f t="shared" si="163"/>
        <v/>
      </c>
      <c r="U318" s="94" t="str">
        <f t="shared" si="164"/>
        <v/>
      </c>
      <c r="V318" s="94" t="str">
        <f t="shared" si="165"/>
        <v/>
      </c>
      <c r="W318" s="94" t="str">
        <f t="shared" si="166"/>
        <v/>
      </c>
      <c r="X318" s="94" t="str">
        <f t="shared" si="167"/>
        <v/>
      </c>
      <c r="Y318" s="94" t="str">
        <f t="shared" si="168"/>
        <v/>
      </c>
      <c r="Z318" s="94" t="str">
        <f t="shared" si="169"/>
        <v/>
      </c>
      <c r="AA318" s="94" t="str">
        <f t="shared" si="170"/>
        <v/>
      </c>
      <c r="AB318" s="94" t="str">
        <f t="shared" si="171"/>
        <v/>
      </c>
      <c r="AC318" s="94" t="str">
        <f t="shared" si="172"/>
        <v/>
      </c>
      <c r="AD318" s="92" t="str">
        <f t="shared" si="173"/>
        <v/>
      </c>
      <c r="AE318" s="92">
        <f t="shared" si="174"/>
        <v>0</v>
      </c>
      <c r="AF318" s="105" t="str">
        <f t="shared" si="175"/>
        <v/>
      </c>
      <c r="AG318" s="92">
        <f t="shared" si="177"/>
        <v>0</v>
      </c>
      <c r="AH318" s="92">
        <f t="shared" si="176"/>
        <v>0</v>
      </c>
    </row>
    <row r="319" spans="1:34" x14ac:dyDescent="0.25">
      <c r="A319" s="92" t="str">
        <f t="shared" si="146"/>
        <v/>
      </c>
      <c r="B319" s="49">
        <v>3205</v>
      </c>
      <c r="C319" s="115" t="s">
        <v>542</v>
      </c>
      <c r="D319" s="94" t="str">
        <f t="shared" si="147"/>
        <v/>
      </c>
      <c r="E319" s="94" t="str">
        <f t="shared" si="148"/>
        <v/>
      </c>
      <c r="F319" s="94" t="str">
        <f t="shared" si="149"/>
        <v/>
      </c>
      <c r="G319" s="94" t="str">
        <f t="shared" si="150"/>
        <v/>
      </c>
      <c r="H319" s="94" t="str">
        <f t="shared" si="151"/>
        <v/>
      </c>
      <c r="I319" s="94" t="str">
        <f t="shared" si="152"/>
        <v/>
      </c>
      <c r="J319" s="94" t="str">
        <f t="shared" si="153"/>
        <v/>
      </c>
      <c r="K319" s="94" t="str">
        <f t="shared" si="154"/>
        <v/>
      </c>
      <c r="L319" s="94" t="str">
        <f t="shared" si="155"/>
        <v/>
      </c>
      <c r="M319" s="94" t="str">
        <f t="shared" si="156"/>
        <v/>
      </c>
      <c r="N319" s="94" t="str">
        <f t="shared" si="157"/>
        <v/>
      </c>
      <c r="O319" s="94" t="str">
        <f t="shared" si="158"/>
        <v/>
      </c>
      <c r="P319" s="94" t="str">
        <f t="shared" si="159"/>
        <v/>
      </c>
      <c r="Q319" s="94" t="str">
        <f t="shared" si="160"/>
        <v/>
      </c>
      <c r="R319" s="94" t="str">
        <f t="shared" si="161"/>
        <v/>
      </c>
      <c r="S319" s="94" t="str">
        <f t="shared" si="162"/>
        <v/>
      </c>
      <c r="T319" s="94" t="str">
        <f t="shared" si="163"/>
        <v/>
      </c>
      <c r="U319" s="94" t="str">
        <f t="shared" si="164"/>
        <v/>
      </c>
      <c r="V319" s="94" t="str">
        <f t="shared" si="165"/>
        <v/>
      </c>
      <c r="W319" s="94" t="str">
        <f t="shared" si="166"/>
        <v/>
      </c>
      <c r="X319" s="94" t="str">
        <f t="shared" si="167"/>
        <v/>
      </c>
      <c r="Y319" s="94" t="str">
        <f t="shared" si="168"/>
        <v/>
      </c>
      <c r="Z319" s="94" t="str">
        <f t="shared" si="169"/>
        <v/>
      </c>
      <c r="AA319" s="94" t="str">
        <f t="shared" si="170"/>
        <v/>
      </c>
      <c r="AB319" s="94" t="str">
        <f t="shared" si="171"/>
        <v/>
      </c>
      <c r="AC319" s="94" t="str">
        <f t="shared" si="172"/>
        <v/>
      </c>
      <c r="AD319" s="92" t="str">
        <f t="shared" si="173"/>
        <v/>
      </c>
      <c r="AE319" s="92">
        <f t="shared" si="174"/>
        <v>0</v>
      </c>
      <c r="AF319" s="105" t="str">
        <f t="shared" si="175"/>
        <v/>
      </c>
      <c r="AG319" s="92">
        <f t="shared" si="177"/>
        <v>0</v>
      </c>
      <c r="AH319" s="92">
        <f t="shared" si="176"/>
        <v>0</v>
      </c>
    </row>
    <row r="320" spans="1:34" x14ac:dyDescent="0.25">
      <c r="A320" s="92" t="str">
        <f t="shared" si="146"/>
        <v/>
      </c>
      <c r="B320" s="49">
        <v>4802</v>
      </c>
      <c r="C320" s="115" t="s">
        <v>544</v>
      </c>
      <c r="D320" s="94" t="str">
        <f t="shared" si="147"/>
        <v/>
      </c>
      <c r="E320" s="94" t="str">
        <f t="shared" si="148"/>
        <v/>
      </c>
      <c r="F320" s="94" t="str">
        <f t="shared" si="149"/>
        <v/>
      </c>
      <c r="G320" s="94" t="str">
        <f t="shared" si="150"/>
        <v/>
      </c>
      <c r="H320" s="94" t="str">
        <f t="shared" si="151"/>
        <v/>
      </c>
      <c r="I320" s="94" t="str">
        <f t="shared" si="152"/>
        <v/>
      </c>
      <c r="J320" s="94" t="str">
        <f t="shared" si="153"/>
        <v/>
      </c>
      <c r="K320" s="94" t="str">
        <f t="shared" si="154"/>
        <v/>
      </c>
      <c r="L320" s="94" t="str">
        <f t="shared" si="155"/>
        <v/>
      </c>
      <c r="M320" s="94" t="str">
        <f t="shared" si="156"/>
        <v/>
      </c>
      <c r="N320" s="94" t="str">
        <f t="shared" si="157"/>
        <v/>
      </c>
      <c r="O320" s="94" t="str">
        <f t="shared" si="158"/>
        <v/>
      </c>
      <c r="P320" s="94" t="str">
        <f t="shared" si="159"/>
        <v/>
      </c>
      <c r="Q320" s="94" t="str">
        <f t="shared" si="160"/>
        <v/>
      </c>
      <c r="R320" s="94" t="str">
        <f t="shared" si="161"/>
        <v/>
      </c>
      <c r="S320" s="94" t="str">
        <f t="shared" si="162"/>
        <v/>
      </c>
      <c r="T320" s="94" t="str">
        <f t="shared" si="163"/>
        <v/>
      </c>
      <c r="U320" s="94" t="str">
        <f t="shared" si="164"/>
        <v/>
      </c>
      <c r="V320" s="94" t="str">
        <f t="shared" si="165"/>
        <v/>
      </c>
      <c r="W320" s="94" t="str">
        <f t="shared" si="166"/>
        <v/>
      </c>
      <c r="X320" s="94" t="str">
        <f t="shared" si="167"/>
        <v/>
      </c>
      <c r="Y320" s="94" t="str">
        <f t="shared" si="168"/>
        <v/>
      </c>
      <c r="Z320" s="94" t="str">
        <f t="shared" si="169"/>
        <v/>
      </c>
      <c r="AA320" s="94" t="str">
        <f t="shared" si="170"/>
        <v/>
      </c>
      <c r="AB320" s="94" t="str">
        <f t="shared" si="171"/>
        <v/>
      </c>
      <c r="AC320" s="94" t="str">
        <f t="shared" si="172"/>
        <v/>
      </c>
      <c r="AD320" s="92" t="str">
        <f t="shared" si="173"/>
        <v/>
      </c>
      <c r="AE320" s="92">
        <f t="shared" si="174"/>
        <v>0</v>
      </c>
      <c r="AF320" s="105" t="str">
        <f t="shared" si="175"/>
        <v/>
      </c>
      <c r="AG320" s="92">
        <f t="shared" si="177"/>
        <v>0</v>
      </c>
      <c r="AH320" s="92">
        <f t="shared" si="176"/>
        <v>0</v>
      </c>
    </row>
    <row r="321" spans="1:34" x14ac:dyDescent="0.25">
      <c r="A321" s="92" t="str">
        <f t="shared" si="146"/>
        <v/>
      </c>
      <c r="B321" s="49">
        <v>4022</v>
      </c>
      <c r="C321" s="115" t="s">
        <v>545</v>
      </c>
      <c r="D321" s="94" t="str">
        <f t="shared" si="147"/>
        <v/>
      </c>
      <c r="E321" s="94" t="str">
        <f t="shared" si="148"/>
        <v/>
      </c>
      <c r="F321" s="94" t="str">
        <f t="shared" si="149"/>
        <v/>
      </c>
      <c r="G321" s="94" t="str">
        <f t="shared" si="150"/>
        <v/>
      </c>
      <c r="H321" s="94" t="str">
        <f t="shared" si="151"/>
        <v/>
      </c>
      <c r="I321" s="94" t="str">
        <f t="shared" si="152"/>
        <v/>
      </c>
      <c r="J321" s="94" t="str">
        <f t="shared" si="153"/>
        <v/>
      </c>
      <c r="K321" s="94" t="str">
        <f t="shared" si="154"/>
        <v/>
      </c>
      <c r="L321" s="94" t="str">
        <f t="shared" si="155"/>
        <v/>
      </c>
      <c r="M321" s="94" t="str">
        <f t="shared" si="156"/>
        <v/>
      </c>
      <c r="N321" s="94" t="str">
        <f t="shared" si="157"/>
        <v/>
      </c>
      <c r="O321" s="94" t="str">
        <f t="shared" si="158"/>
        <v/>
      </c>
      <c r="P321" s="94" t="str">
        <f t="shared" si="159"/>
        <v/>
      </c>
      <c r="Q321" s="94" t="str">
        <f t="shared" si="160"/>
        <v/>
      </c>
      <c r="R321" s="94" t="str">
        <f t="shared" si="161"/>
        <v/>
      </c>
      <c r="S321" s="94" t="str">
        <f t="shared" si="162"/>
        <v/>
      </c>
      <c r="T321" s="94" t="str">
        <f t="shared" si="163"/>
        <v/>
      </c>
      <c r="U321" s="94" t="str">
        <f t="shared" si="164"/>
        <v/>
      </c>
      <c r="V321" s="94" t="str">
        <f t="shared" si="165"/>
        <v/>
      </c>
      <c r="W321" s="94" t="str">
        <f t="shared" si="166"/>
        <v/>
      </c>
      <c r="X321" s="94" t="str">
        <f t="shared" si="167"/>
        <v/>
      </c>
      <c r="Y321" s="94" t="str">
        <f t="shared" si="168"/>
        <v/>
      </c>
      <c r="Z321" s="94" t="str">
        <f t="shared" si="169"/>
        <v/>
      </c>
      <c r="AA321" s="94" t="str">
        <f t="shared" si="170"/>
        <v/>
      </c>
      <c r="AB321" s="94" t="str">
        <f t="shared" si="171"/>
        <v/>
      </c>
      <c r="AC321" s="94" t="str">
        <f t="shared" si="172"/>
        <v/>
      </c>
      <c r="AD321" s="92" t="str">
        <f t="shared" si="173"/>
        <v/>
      </c>
      <c r="AE321" s="92">
        <f t="shared" si="174"/>
        <v>0</v>
      </c>
      <c r="AF321" s="105" t="str">
        <f t="shared" si="175"/>
        <v/>
      </c>
      <c r="AG321" s="92">
        <f t="shared" si="177"/>
        <v>0</v>
      </c>
      <c r="AH321" s="92">
        <f t="shared" si="176"/>
        <v>0</v>
      </c>
    </row>
    <row r="322" spans="1:34" x14ac:dyDescent="0.25">
      <c r="A322" s="92" t="str">
        <f t="shared" ref="A322:A385" si="178">IF(AD322&lt;&gt;"",RANK(AD322,AD:AD),"")</f>
        <v/>
      </c>
      <c r="B322" s="49">
        <v>435</v>
      </c>
      <c r="C322" s="115" t="s">
        <v>546</v>
      </c>
      <c r="D322" s="94" t="str">
        <f t="shared" ref="D322:D385" si="179">IFERROR(VLOOKUP($B322,_2aw1,2,FALSE),"")</f>
        <v/>
      </c>
      <c r="E322" s="94" t="str">
        <f t="shared" ref="E322:E385" si="180">IFERROR(VLOOKUP($B322,_2aw2,2,FALSE),"")</f>
        <v/>
      </c>
      <c r="F322" s="94" t="str">
        <f t="shared" ref="F322:F385" si="181">IFERROR(VLOOKUP($B322,_2aw3,2,FALSE),"")</f>
        <v/>
      </c>
      <c r="G322" s="94" t="str">
        <f t="shared" ref="G322:G385" si="182">IFERROR(VLOOKUP($B322,_2aw4,2,FALSE),"")</f>
        <v/>
      </c>
      <c r="H322" s="94" t="str">
        <f t="shared" ref="H322:H385" si="183">IFERROR(VLOOKUP($B322,_2aw5,2,FALSE),"")</f>
        <v/>
      </c>
      <c r="I322" s="94" t="str">
        <f t="shared" ref="I322:I385" si="184">IFERROR(VLOOKUP($B322,_2aw6,2,FALSE),"")</f>
        <v/>
      </c>
      <c r="J322" s="94" t="str">
        <f t="shared" ref="J322:J385" si="185">IFERROR(VLOOKUP($B322,_2aw7,2,FALSE),"")</f>
        <v/>
      </c>
      <c r="K322" s="94" t="str">
        <f t="shared" ref="K322:K385" si="186">IFERROR(VLOOKUP($B322,_2aw8,2,FALSE),"")</f>
        <v/>
      </c>
      <c r="L322" s="94" t="str">
        <f t="shared" ref="L322:L385" si="187">IFERROR(VLOOKUP($B322,_2aw9,2,FALSE),"")</f>
        <v/>
      </c>
      <c r="M322" s="94" t="str">
        <f t="shared" ref="M322:M385" si="188">IFERROR(VLOOKUP($B322,_2aw10,2,FALSE),"")</f>
        <v/>
      </c>
      <c r="N322" s="94" t="str">
        <f t="shared" ref="N322:N385" si="189">IFERROR(VLOOKUP($B322,_2aw11,2,FALSE),"")</f>
        <v/>
      </c>
      <c r="O322" s="94" t="str">
        <f t="shared" ref="O322:O385" si="190">IFERROR(VLOOKUP($B322,_2aw12,2,FALSE),"")</f>
        <v/>
      </c>
      <c r="P322" s="94" t="str">
        <f t="shared" ref="P322:P385" si="191">IFERROR(VLOOKUP($B322,_2aw13,2,FALSE),"")</f>
        <v/>
      </c>
      <c r="Q322" s="94" t="str">
        <f t="shared" ref="Q322:Q385" si="192">IFERROR(VLOOKUP($B322,_2aw14,2,FALSE),"")</f>
        <v/>
      </c>
      <c r="R322" s="94" t="str">
        <f t="shared" ref="R322:R385" si="193">IFERROR(VLOOKUP($B322,_2aw15,2,FALSE),"")</f>
        <v/>
      </c>
      <c r="S322" s="94" t="str">
        <f t="shared" ref="S322:S385" si="194">IFERROR(VLOOKUP($B322,_2aw16,2,FALSE),"")</f>
        <v/>
      </c>
      <c r="T322" s="94" t="str">
        <f t="shared" ref="T322:T385" si="195">IFERROR(VLOOKUP($B322,_2aw17,2,FALSE),"")</f>
        <v/>
      </c>
      <c r="U322" s="94" t="str">
        <f t="shared" ref="U322:U385" si="196">IFERROR(VLOOKUP($B322,_2aw18,2,FALSE),"")</f>
        <v/>
      </c>
      <c r="V322" s="94" t="str">
        <f t="shared" ref="V322:V385" si="197">IFERROR(VLOOKUP($B322,_2aw19,2,FALSE),"")</f>
        <v/>
      </c>
      <c r="W322" s="94" t="str">
        <f t="shared" ref="W322:W385" si="198">IFERROR(VLOOKUP($B322,_2aw20,2,FALSE),"")</f>
        <v/>
      </c>
      <c r="X322" s="94" t="str">
        <f t="shared" ref="X322:X385" si="199">IFERROR(VLOOKUP($B322,_2aw21,2,FALSE),"")</f>
        <v/>
      </c>
      <c r="Y322" s="94" t="str">
        <f t="shared" ref="Y322:Y385" si="200">IFERROR(VLOOKUP($B322,_2aw22,2,FALSE),"")</f>
        <v/>
      </c>
      <c r="Z322" s="94" t="str">
        <f t="shared" ref="Z322:Z385" si="201">IFERROR(VLOOKUP($B322,_2aw23,2,FALSE),"")</f>
        <v/>
      </c>
      <c r="AA322" s="94" t="str">
        <f t="shared" ref="AA322:AA385" si="202">IFERROR(VLOOKUP($B322,_2aw24,2,FALSE),"")</f>
        <v/>
      </c>
      <c r="AB322" s="94" t="str">
        <f t="shared" ref="AB322:AB385" si="203">IFERROR(VLOOKUP($B322,_2aw25,2,FALSE),"")</f>
        <v/>
      </c>
      <c r="AC322" s="94" t="str">
        <f t="shared" ref="AC322:AC385" si="204">IFERROR(VLOOKUP($B322,_2aw26,2,FALSE),"")</f>
        <v/>
      </c>
      <c r="AD322" s="92" t="str">
        <f t="shared" ref="AD322:AD385" si="205">IF(COUNTIF(D322:AC322,"&gt;=0"),SUM(D322:AC322),"")</f>
        <v/>
      </c>
      <c r="AE322" s="92">
        <f t="shared" si="174"/>
        <v>0</v>
      </c>
      <c r="AF322" s="105" t="str">
        <f t="shared" si="175"/>
        <v/>
      </c>
      <c r="AG322" s="92">
        <f t="shared" si="177"/>
        <v>0</v>
      </c>
      <c r="AH322" s="92">
        <f t="shared" si="176"/>
        <v>0</v>
      </c>
    </row>
    <row r="323" spans="1:34" x14ac:dyDescent="0.25">
      <c r="A323" s="92" t="str">
        <f t="shared" si="178"/>
        <v/>
      </c>
      <c r="B323" s="49">
        <v>8304</v>
      </c>
      <c r="C323" s="115" t="s">
        <v>547</v>
      </c>
      <c r="D323" s="94" t="str">
        <f t="shared" si="179"/>
        <v/>
      </c>
      <c r="E323" s="94" t="str">
        <f t="shared" si="180"/>
        <v/>
      </c>
      <c r="F323" s="94" t="str">
        <f t="shared" si="181"/>
        <v/>
      </c>
      <c r="G323" s="94" t="str">
        <f t="shared" si="182"/>
        <v/>
      </c>
      <c r="H323" s="94" t="str">
        <f t="shared" si="183"/>
        <v/>
      </c>
      <c r="I323" s="94" t="str">
        <f t="shared" si="184"/>
        <v/>
      </c>
      <c r="J323" s="94" t="str">
        <f t="shared" si="185"/>
        <v/>
      </c>
      <c r="K323" s="94" t="str">
        <f t="shared" si="186"/>
        <v/>
      </c>
      <c r="L323" s="94" t="str">
        <f t="shared" si="187"/>
        <v/>
      </c>
      <c r="M323" s="94" t="str">
        <f t="shared" si="188"/>
        <v/>
      </c>
      <c r="N323" s="94" t="str">
        <f t="shared" si="189"/>
        <v/>
      </c>
      <c r="O323" s="94" t="str">
        <f t="shared" si="190"/>
        <v/>
      </c>
      <c r="P323" s="94" t="str">
        <f t="shared" si="191"/>
        <v/>
      </c>
      <c r="Q323" s="94" t="str">
        <f t="shared" si="192"/>
        <v/>
      </c>
      <c r="R323" s="94" t="str">
        <f t="shared" si="193"/>
        <v/>
      </c>
      <c r="S323" s="94" t="str">
        <f t="shared" si="194"/>
        <v/>
      </c>
      <c r="T323" s="94" t="str">
        <f t="shared" si="195"/>
        <v/>
      </c>
      <c r="U323" s="94" t="str">
        <f t="shared" si="196"/>
        <v/>
      </c>
      <c r="V323" s="94" t="str">
        <f t="shared" si="197"/>
        <v/>
      </c>
      <c r="W323" s="94" t="str">
        <f t="shared" si="198"/>
        <v/>
      </c>
      <c r="X323" s="94" t="str">
        <f t="shared" si="199"/>
        <v/>
      </c>
      <c r="Y323" s="94" t="str">
        <f t="shared" si="200"/>
        <v/>
      </c>
      <c r="Z323" s="94" t="str">
        <f t="shared" si="201"/>
        <v/>
      </c>
      <c r="AA323" s="94" t="str">
        <f t="shared" si="202"/>
        <v/>
      </c>
      <c r="AB323" s="94" t="str">
        <f t="shared" si="203"/>
        <v/>
      </c>
      <c r="AC323" s="94" t="str">
        <f t="shared" si="204"/>
        <v/>
      </c>
      <c r="AD323" s="92" t="str">
        <f t="shared" si="205"/>
        <v/>
      </c>
      <c r="AE323" s="92">
        <f t="shared" si="174"/>
        <v>0</v>
      </c>
      <c r="AF323" s="105" t="str">
        <f t="shared" si="175"/>
        <v/>
      </c>
      <c r="AG323" s="92">
        <f t="shared" si="177"/>
        <v>0</v>
      </c>
      <c r="AH323" s="92">
        <f t="shared" si="176"/>
        <v>0</v>
      </c>
    </row>
    <row r="324" spans="1:34" x14ac:dyDescent="0.25">
      <c r="A324" s="92" t="str">
        <f t="shared" si="178"/>
        <v/>
      </c>
      <c r="B324" s="49">
        <v>3033</v>
      </c>
      <c r="C324" s="115" t="s">
        <v>550</v>
      </c>
      <c r="D324" s="94" t="str">
        <f t="shared" si="179"/>
        <v/>
      </c>
      <c r="E324" s="94" t="str">
        <f t="shared" si="180"/>
        <v/>
      </c>
      <c r="F324" s="94" t="str">
        <f t="shared" si="181"/>
        <v/>
      </c>
      <c r="G324" s="94" t="str">
        <f t="shared" si="182"/>
        <v/>
      </c>
      <c r="H324" s="94" t="str">
        <f t="shared" si="183"/>
        <v/>
      </c>
      <c r="I324" s="94" t="str">
        <f t="shared" si="184"/>
        <v/>
      </c>
      <c r="J324" s="94" t="str">
        <f t="shared" si="185"/>
        <v/>
      </c>
      <c r="K324" s="94" t="str">
        <f t="shared" si="186"/>
        <v/>
      </c>
      <c r="L324" s="94" t="str">
        <f t="shared" si="187"/>
        <v/>
      </c>
      <c r="M324" s="94" t="str">
        <f t="shared" si="188"/>
        <v/>
      </c>
      <c r="N324" s="94" t="str">
        <f t="shared" si="189"/>
        <v/>
      </c>
      <c r="O324" s="94" t="str">
        <f t="shared" si="190"/>
        <v/>
      </c>
      <c r="P324" s="94" t="str">
        <f t="shared" si="191"/>
        <v/>
      </c>
      <c r="Q324" s="94" t="str">
        <f t="shared" si="192"/>
        <v/>
      </c>
      <c r="R324" s="94" t="str">
        <f t="shared" si="193"/>
        <v/>
      </c>
      <c r="S324" s="94" t="str">
        <f t="shared" si="194"/>
        <v/>
      </c>
      <c r="T324" s="94" t="str">
        <f t="shared" si="195"/>
        <v/>
      </c>
      <c r="U324" s="94" t="str">
        <f t="shared" si="196"/>
        <v/>
      </c>
      <c r="V324" s="94" t="str">
        <f t="shared" si="197"/>
        <v/>
      </c>
      <c r="W324" s="94" t="str">
        <f t="shared" si="198"/>
        <v/>
      </c>
      <c r="X324" s="94" t="str">
        <f t="shared" si="199"/>
        <v/>
      </c>
      <c r="Y324" s="94" t="str">
        <f t="shared" si="200"/>
        <v/>
      </c>
      <c r="Z324" s="94" t="str">
        <f t="shared" si="201"/>
        <v/>
      </c>
      <c r="AA324" s="94" t="str">
        <f t="shared" si="202"/>
        <v/>
      </c>
      <c r="AB324" s="94" t="str">
        <f t="shared" si="203"/>
        <v/>
      </c>
      <c r="AC324" s="94" t="str">
        <f t="shared" si="204"/>
        <v/>
      </c>
      <c r="AD324" s="92" t="str">
        <f t="shared" si="205"/>
        <v/>
      </c>
      <c r="AE324" s="92">
        <f t="shared" si="174"/>
        <v>0</v>
      </c>
      <c r="AF324" s="105" t="str">
        <f t="shared" si="175"/>
        <v/>
      </c>
      <c r="AG324" s="92">
        <f t="shared" si="177"/>
        <v>0</v>
      </c>
      <c r="AH324" s="92">
        <f t="shared" si="176"/>
        <v>0</v>
      </c>
    </row>
    <row r="325" spans="1:34" x14ac:dyDescent="0.25">
      <c r="A325" s="92" t="str">
        <f t="shared" si="178"/>
        <v/>
      </c>
      <c r="B325" s="49">
        <v>5002</v>
      </c>
      <c r="C325" s="115" t="s">
        <v>551</v>
      </c>
      <c r="D325" s="94" t="str">
        <f t="shared" si="179"/>
        <v/>
      </c>
      <c r="E325" s="94" t="str">
        <f t="shared" si="180"/>
        <v/>
      </c>
      <c r="F325" s="94" t="str">
        <f t="shared" si="181"/>
        <v/>
      </c>
      <c r="G325" s="94" t="str">
        <f t="shared" si="182"/>
        <v/>
      </c>
      <c r="H325" s="94" t="str">
        <f t="shared" si="183"/>
        <v/>
      </c>
      <c r="I325" s="94" t="str">
        <f t="shared" si="184"/>
        <v/>
      </c>
      <c r="J325" s="94" t="str">
        <f t="shared" si="185"/>
        <v/>
      </c>
      <c r="K325" s="94" t="str">
        <f t="shared" si="186"/>
        <v/>
      </c>
      <c r="L325" s="94" t="str">
        <f t="shared" si="187"/>
        <v/>
      </c>
      <c r="M325" s="94" t="str">
        <f t="shared" si="188"/>
        <v/>
      </c>
      <c r="N325" s="94" t="str">
        <f t="shared" si="189"/>
        <v/>
      </c>
      <c r="O325" s="94" t="str">
        <f t="shared" si="190"/>
        <v/>
      </c>
      <c r="P325" s="94" t="str">
        <f t="shared" si="191"/>
        <v/>
      </c>
      <c r="Q325" s="94" t="str">
        <f t="shared" si="192"/>
        <v/>
      </c>
      <c r="R325" s="94" t="str">
        <f t="shared" si="193"/>
        <v/>
      </c>
      <c r="S325" s="94" t="str">
        <f t="shared" si="194"/>
        <v/>
      </c>
      <c r="T325" s="94" t="str">
        <f t="shared" si="195"/>
        <v/>
      </c>
      <c r="U325" s="94" t="str">
        <f t="shared" si="196"/>
        <v/>
      </c>
      <c r="V325" s="94" t="str">
        <f t="shared" si="197"/>
        <v/>
      </c>
      <c r="W325" s="94" t="str">
        <f t="shared" si="198"/>
        <v/>
      </c>
      <c r="X325" s="94" t="str">
        <f t="shared" si="199"/>
        <v/>
      </c>
      <c r="Y325" s="94" t="str">
        <f t="shared" si="200"/>
        <v/>
      </c>
      <c r="Z325" s="94" t="str">
        <f t="shared" si="201"/>
        <v/>
      </c>
      <c r="AA325" s="94" t="str">
        <f t="shared" si="202"/>
        <v/>
      </c>
      <c r="AB325" s="94" t="str">
        <f t="shared" si="203"/>
        <v/>
      </c>
      <c r="AC325" s="94" t="str">
        <f t="shared" si="204"/>
        <v/>
      </c>
      <c r="AD325" s="92" t="str">
        <f t="shared" si="205"/>
        <v/>
      </c>
      <c r="AE325" s="92">
        <f t="shared" si="174"/>
        <v>0</v>
      </c>
      <c r="AF325" s="105" t="str">
        <f t="shared" si="175"/>
        <v/>
      </c>
      <c r="AG325" s="92">
        <f t="shared" si="177"/>
        <v>0</v>
      </c>
      <c r="AH325" s="92">
        <f t="shared" si="176"/>
        <v>0</v>
      </c>
    </row>
    <row r="326" spans="1:34" x14ac:dyDescent="0.25">
      <c r="A326" s="92" t="str">
        <f t="shared" si="178"/>
        <v/>
      </c>
      <c r="B326" s="49">
        <v>5397</v>
      </c>
      <c r="C326" s="115" t="s">
        <v>552</v>
      </c>
      <c r="D326" s="94" t="str">
        <f t="shared" si="179"/>
        <v/>
      </c>
      <c r="E326" s="94" t="str">
        <f t="shared" si="180"/>
        <v/>
      </c>
      <c r="F326" s="94" t="str">
        <f t="shared" si="181"/>
        <v/>
      </c>
      <c r="G326" s="94" t="str">
        <f t="shared" si="182"/>
        <v/>
      </c>
      <c r="H326" s="94" t="str">
        <f t="shared" si="183"/>
        <v/>
      </c>
      <c r="I326" s="94" t="str">
        <f t="shared" si="184"/>
        <v/>
      </c>
      <c r="J326" s="94" t="str">
        <f t="shared" si="185"/>
        <v/>
      </c>
      <c r="K326" s="94" t="str">
        <f t="shared" si="186"/>
        <v/>
      </c>
      <c r="L326" s="94" t="str">
        <f t="shared" si="187"/>
        <v/>
      </c>
      <c r="M326" s="94" t="str">
        <f t="shared" si="188"/>
        <v/>
      </c>
      <c r="N326" s="94" t="str">
        <f t="shared" si="189"/>
        <v/>
      </c>
      <c r="O326" s="94" t="str">
        <f t="shared" si="190"/>
        <v/>
      </c>
      <c r="P326" s="94" t="str">
        <f t="shared" si="191"/>
        <v/>
      </c>
      <c r="Q326" s="94" t="str">
        <f t="shared" si="192"/>
        <v/>
      </c>
      <c r="R326" s="94" t="str">
        <f t="shared" si="193"/>
        <v/>
      </c>
      <c r="S326" s="94" t="str">
        <f t="shared" si="194"/>
        <v/>
      </c>
      <c r="T326" s="94" t="str">
        <f t="shared" si="195"/>
        <v/>
      </c>
      <c r="U326" s="94" t="str">
        <f t="shared" si="196"/>
        <v/>
      </c>
      <c r="V326" s="94" t="str">
        <f t="shared" si="197"/>
        <v/>
      </c>
      <c r="W326" s="94" t="str">
        <f t="shared" si="198"/>
        <v/>
      </c>
      <c r="X326" s="94" t="str">
        <f t="shared" si="199"/>
        <v/>
      </c>
      <c r="Y326" s="94" t="str">
        <f t="shared" si="200"/>
        <v/>
      </c>
      <c r="Z326" s="94" t="str">
        <f t="shared" si="201"/>
        <v/>
      </c>
      <c r="AA326" s="94" t="str">
        <f t="shared" si="202"/>
        <v/>
      </c>
      <c r="AB326" s="94" t="str">
        <f t="shared" si="203"/>
        <v/>
      </c>
      <c r="AC326" s="94" t="str">
        <f t="shared" si="204"/>
        <v/>
      </c>
      <c r="AD326" s="92" t="str">
        <f t="shared" si="205"/>
        <v/>
      </c>
      <c r="AE326" s="92">
        <f t="shared" si="174"/>
        <v>0</v>
      </c>
      <c r="AF326" s="105" t="str">
        <f t="shared" si="175"/>
        <v/>
      </c>
      <c r="AG326" s="92">
        <f t="shared" si="177"/>
        <v>0</v>
      </c>
      <c r="AH326" s="92">
        <f t="shared" si="176"/>
        <v>0</v>
      </c>
    </row>
    <row r="327" spans="1:34" x14ac:dyDescent="0.25">
      <c r="A327" s="92" t="str">
        <f t="shared" si="178"/>
        <v/>
      </c>
      <c r="B327" s="49">
        <v>2741</v>
      </c>
      <c r="C327" s="115" t="s">
        <v>553</v>
      </c>
      <c r="D327" s="94" t="str">
        <f t="shared" si="179"/>
        <v/>
      </c>
      <c r="E327" s="94" t="str">
        <f t="shared" si="180"/>
        <v/>
      </c>
      <c r="F327" s="94" t="str">
        <f t="shared" si="181"/>
        <v/>
      </c>
      <c r="G327" s="94" t="str">
        <f t="shared" si="182"/>
        <v/>
      </c>
      <c r="H327" s="94" t="str">
        <f t="shared" si="183"/>
        <v/>
      </c>
      <c r="I327" s="94" t="str">
        <f t="shared" si="184"/>
        <v/>
      </c>
      <c r="J327" s="94" t="str">
        <f t="shared" si="185"/>
        <v/>
      </c>
      <c r="K327" s="94" t="str">
        <f t="shared" si="186"/>
        <v/>
      </c>
      <c r="L327" s="94" t="str">
        <f t="shared" si="187"/>
        <v/>
      </c>
      <c r="M327" s="94" t="str">
        <f t="shared" si="188"/>
        <v/>
      </c>
      <c r="N327" s="94" t="str">
        <f t="shared" si="189"/>
        <v/>
      </c>
      <c r="O327" s="94" t="str">
        <f t="shared" si="190"/>
        <v/>
      </c>
      <c r="P327" s="94" t="str">
        <f t="shared" si="191"/>
        <v/>
      </c>
      <c r="Q327" s="94" t="str">
        <f t="shared" si="192"/>
        <v/>
      </c>
      <c r="R327" s="94" t="str">
        <f t="shared" si="193"/>
        <v/>
      </c>
      <c r="S327" s="94" t="str">
        <f t="shared" si="194"/>
        <v/>
      </c>
      <c r="T327" s="94" t="str">
        <f t="shared" si="195"/>
        <v/>
      </c>
      <c r="U327" s="94" t="str">
        <f t="shared" si="196"/>
        <v/>
      </c>
      <c r="V327" s="94" t="str">
        <f t="shared" si="197"/>
        <v/>
      </c>
      <c r="W327" s="94" t="str">
        <f t="shared" si="198"/>
        <v/>
      </c>
      <c r="X327" s="94" t="str">
        <f t="shared" si="199"/>
        <v/>
      </c>
      <c r="Y327" s="94" t="str">
        <f t="shared" si="200"/>
        <v/>
      </c>
      <c r="Z327" s="94" t="str">
        <f t="shared" si="201"/>
        <v/>
      </c>
      <c r="AA327" s="94" t="str">
        <f t="shared" si="202"/>
        <v/>
      </c>
      <c r="AB327" s="94" t="str">
        <f t="shared" si="203"/>
        <v/>
      </c>
      <c r="AC327" s="94" t="str">
        <f t="shared" si="204"/>
        <v/>
      </c>
      <c r="AD327" s="92" t="str">
        <f t="shared" si="205"/>
        <v/>
      </c>
      <c r="AE327" s="92">
        <f t="shared" si="174"/>
        <v>0</v>
      </c>
      <c r="AF327" s="105" t="str">
        <f t="shared" si="175"/>
        <v/>
      </c>
      <c r="AG327" s="92">
        <f t="shared" si="177"/>
        <v>0</v>
      </c>
      <c r="AH327" s="92">
        <f t="shared" si="176"/>
        <v>0</v>
      </c>
    </row>
    <row r="328" spans="1:34" x14ac:dyDescent="0.25">
      <c r="A328" s="92" t="str">
        <f t="shared" si="178"/>
        <v/>
      </c>
      <c r="B328" s="49">
        <v>5137</v>
      </c>
      <c r="C328" s="115" t="s">
        <v>554</v>
      </c>
      <c r="D328" s="94" t="str">
        <f t="shared" si="179"/>
        <v/>
      </c>
      <c r="E328" s="94" t="str">
        <f t="shared" si="180"/>
        <v/>
      </c>
      <c r="F328" s="94" t="str">
        <f t="shared" si="181"/>
        <v/>
      </c>
      <c r="G328" s="94" t="str">
        <f t="shared" si="182"/>
        <v/>
      </c>
      <c r="H328" s="94" t="str">
        <f t="shared" si="183"/>
        <v/>
      </c>
      <c r="I328" s="94" t="str">
        <f t="shared" si="184"/>
        <v/>
      </c>
      <c r="J328" s="94" t="str">
        <f t="shared" si="185"/>
        <v/>
      </c>
      <c r="K328" s="94" t="str">
        <f t="shared" si="186"/>
        <v/>
      </c>
      <c r="L328" s="94" t="str">
        <f t="shared" si="187"/>
        <v/>
      </c>
      <c r="M328" s="94" t="str">
        <f t="shared" si="188"/>
        <v/>
      </c>
      <c r="N328" s="94" t="str">
        <f t="shared" si="189"/>
        <v/>
      </c>
      <c r="O328" s="94" t="str">
        <f t="shared" si="190"/>
        <v/>
      </c>
      <c r="P328" s="94" t="str">
        <f t="shared" si="191"/>
        <v/>
      </c>
      <c r="Q328" s="94" t="str">
        <f t="shared" si="192"/>
        <v/>
      </c>
      <c r="R328" s="94" t="str">
        <f t="shared" si="193"/>
        <v/>
      </c>
      <c r="S328" s="94" t="str">
        <f t="shared" si="194"/>
        <v/>
      </c>
      <c r="T328" s="94" t="str">
        <f t="shared" si="195"/>
        <v/>
      </c>
      <c r="U328" s="94" t="str">
        <f t="shared" si="196"/>
        <v/>
      </c>
      <c r="V328" s="94" t="str">
        <f t="shared" si="197"/>
        <v/>
      </c>
      <c r="W328" s="94" t="str">
        <f t="shared" si="198"/>
        <v/>
      </c>
      <c r="X328" s="94" t="str">
        <f t="shared" si="199"/>
        <v/>
      </c>
      <c r="Y328" s="94" t="str">
        <f t="shared" si="200"/>
        <v/>
      </c>
      <c r="Z328" s="94" t="str">
        <f t="shared" si="201"/>
        <v/>
      </c>
      <c r="AA328" s="94" t="str">
        <f t="shared" si="202"/>
        <v/>
      </c>
      <c r="AB328" s="94" t="str">
        <f t="shared" si="203"/>
        <v/>
      </c>
      <c r="AC328" s="94" t="str">
        <f t="shared" si="204"/>
        <v/>
      </c>
      <c r="AD328" s="92" t="str">
        <f t="shared" si="205"/>
        <v/>
      </c>
      <c r="AE328" s="92">
        <f t="shared" si="174"/>
        <v>0</v>
      </c>
      <c r="AF328" s="105" t="str">
        <f t="shared" si="175"/>
        <v/>
      </c>
      <c r="AG328" s="92">
        <f t="shared" si="177"/>
        <v>0</v>
      </c>
      <c r="AH328" s="92">
        <f t="shared" si="176"/>
        <v>0</v>
      </c>
    </row>
    <row r="329" spans="1:34" x14ac:dyDescent="0.25">
      <c r="A329" s="92" t="str">
        <f t="shared" si="178"/>
        <v/>
      </c>
      <c r="B329" s="49">
        <v>4505</v>
      </c>
      <c r="C329" s="115" t="s">
        <v>556</v>
      </c>
      <c r="D329" s="94" t="str">
        <f t="shared" si="179"/>
        <v/>
      </c>
      <c r="E329" s="94" t="str">
        <f t="shared" si="180"/>
        <v/>
      </c>
      <c r="F329" s="94" t="str">
        <f t="shared" si="181"/>
        <v/>
      </c>
      <c r="G329" s="94" t="str">
        <f t="shared" si="182"/>
        <v/>
      </c>
      <c r="H329" s="94" t="str">
        <f t="shared" si="183"/>
        <v/>
      </c>
      <c r="I329" s="94" t="str">
        <f t="shared" si="184"/>
        <v/>
      </c>
      <c r="J329" s="94" t="str">
        <f t="shared" si="185"/>
        <v/>
      </c>
      <c r="K329" s="94" t="str">
        <f t="shared" si="186"/>
        <v/>
      </c>
      <c r="L329" s="94" t="str">
        <f t="shared" si="187"/>
        <v/>
      </c>
      <c r="M329" s="94" t="str">
        <f t="shared" si="188"/>
        <v/>
      </c>
      <c r="N329" s="94" t="str">
        <f t="shared" si="189"/>
        <v/>
      </c>
      <c r="O329" s="94" t="str">
        <f t="shared" si="190"/>
        <v/>
      </c>
      <c r="P329" s="94" t="str">
        <f t="shared" si="191"/>
        <v/>
      </c>
      <c r="Q329" s="94" t="str">
        <f t="shared" si="192"/>
        <v/>
      </c>
      <c r="R329" s="94" t="str">
        <f t="shared" si="193"/>
        <v/>
      </c>
      <c r="S329" s="94" t="str">
        <f t="shared" si="194"/>
        <v/>
      </c>
      <c r="T329" s="94" t="str">
        <f t="shared" si="195"/>
        <v/>
      </c>
      <c r="U329" s="94" t="str">
        <f t="shared" si="196"/>
        <v/>
      </c>
      <c r="V329" s="94" t="str">
        <f t="shared" si="197"/>
        <v/>
      </c>
      <c r="W329" s="94" t="str">
        <f t="shared" si="198"/>
        <v/>
      </c>
      <c r="X329" s="94" t="str">
        <f t="shared" si="199"/>
        <v/>
      </c>
      <c r="Y329" s="94" t="str">
        <f t="shared" si="200"/>
        <v/>
      </c>
      <c r="Z329" s="94" t="str">
        <f t="shared" si="201"/>
        <v/>
      </c>
      <c r="AA329" s="94" t="str">
        <f t="shared" si="202"/>
        <v/>
      </c>
      <c r="AB329" s="94" t="str">
        <f t="shared" si="203"/>
        <v/>
      </c>
      <c r="AC329" s="94" t="str">
        <f t="shared" si="204"/>
        <v/>
      </c>
      <c r="AD329" s="92" t="str">
        <f t="shared" si="205"/>
        <v/>
      </c>
      <c r="AE329" s="92">
        <f t="shared" si="174"/>
        <v>0</v>
      </c>
      <c r="AF329" s="105" t="str">
        <f t="shared" si="175"/>
        <v/>
      </c>
      <c r="AG329" s="92">
        <f t="shared" si="177"/>
        <v>0</v>
      </c>
      <c r="AH329" s="92">
        <f t="shared" si="176"/>
        <v>0</v>
      </c>
    </row>
    <row r="330" spans="1:34" x14ac:dyDescent="0.25">
      <c r="A330" s="92" t="str">
        <f t="shared" si="178"/>
        <v/>
      </c>
      <c r="B330" s="49">
        <v>5026</v>
      </c>
      <c r="C330" s="115" t="s">
        <v>557</v>
      </c>
      <c r="D330" s="94" t="str">
        <f t="shared" si="179"/>
        <v/>
      </c>
      <c r="E330" s="94" t="str">
        <f t="shared" si="180"/>
        <v/>
      </c>
      <c r="F330" s="94" t="str">
        <f t="shared" si="181"/>
        <v/>
      </c>
      <c r="G330" s="94" t="str">
        <f t="shared" si="182"/>
        <v/>
      </c>
      <c r="H330" s="94" t="str">
        <f t="shared" si="183"/>
        <v/>
      </c>
      <c r="I330" s="94" t="str">
        <f t="shared" si="184"/>
        <v/>
      </c>
      <c r="J330" s="94" t="str">
        <f t="shared" si="185"/>
        <v/>
      </c>
      <c r="K330" s="94" t="str">
        <f t="shared" si="186"/>
        <v/>
      </c>
      <c r="L330" s="94" t="str">
        <f t="shared" si="187"/>
        <v/>
      </c>
      <c r="M330" s="94" t="str">
        <f t="shared" si="188"/>
        <v/>
      </c>
      <c r="N330" s="94" t="str">
        <f t="shared" si="189"/>
        <v/>
      </c>
      <c r="O330" s="94" t="str">
        <f t="shared" si="190"/>
        <v/>
      </c>
      <c r="P330" s="94" t="str">
        <f t="shared" si="191"/>
        <v/>
      </c>
      <c r="Q330" s="94" t="str">
        <f t="shared" si="192"/>
        <v/>
      </c>
      <c r="R330" s="94" t="str">
        <f t="shared" si="193"/>
        <v/>
      </c>
      <c r="S330" s="94" t="str">
        <f t="shared" si="194"/>
        <v/>
      </c>
      <c r="T330" s="94" t="str">
        <f t="shared" si="195"/>
        <v/>
      </c>
      <c r="U330" s="94" t="str">
        <f t="shared" si="196"/>
        <v/>
      </c>
      <c r="V330" s="94" t="str">
        <f t="shared" si="197"/>
        <v/>
      </c>
      <c r="W330" s="94" t="str">
        <f t="shared" si="198"/>
        <v/>
      </c>
      <c r="X330" s="94" t="str">
        <f t="shared" si="199"/>
        <v/>
      </c>
      <c r="Y330" s="94" t="str">
        <f t="shared" si="200"/>
        <v/>
      </c>
      <c r="Z330" s="94" t="str">
        <f t="shared" si="201"/>
        <v/>
      </c>
      <c r="AA330" s="94" t="str">
        <f t="shared" si="202"/>
        <v/>
      </c>
      <c r="AB330" s="94" t="str">
        <f t="shared" si="203"/>
        <v/>
      </c>
      <c r="AC330" s="94" t="str">
        <f t="shared" si="204"/>
        <v/>
      </c>
      <c r="AD330" s="92" t="str">
        <f t="shared" si="205"/>
        <v/>
      </c>
      <c r="AE330" s="92">
        <f t="shared" si="174"/>
        <v>0</v>
      </c>
      <c r="AF330" s="105" t="str">
        <f t="shared" si="175"/>
        <v/>
      </c>
      <c r="AG330" s="92">
        <f t="shared" si="177"/>
        <v>0</v>
      </c>
      <c r="AH330" s="92">
        <f t="shared" si="176"/>
        <v>0</v>
      </c>
    </row>
    <row r="331" spans="1:34" x14ac:dyDescent="0.25">
      <c r="A331" s="92" t="str">
        <f t="shared" si="178"/>
        <v/>
      </c>
      <c r="B331" s="49">
        <v>5434</v>
      </c>
      <c r="C331" s="115" t="s">
        <v>559</v>
      </c>
      <c r="D331" s="94" t="str">
        <f t="shared" si="179"/>
        <v/>
      </c>
      <c r="E331" s="94" t="str">
        <f t="shared" si="180"/>
        <v/>
      </c>
      <c r="F331" s="94" t="str">
        <f t="shared" si="181"/>
        <v/>
      </c>
      <c r="G331" s="94" t="str">
        <f t="shared" si="182"/>
        <v/>
      </c>
      <c r="H331" s="94" t="str">
        <f t="shared" si="183"/>
        <v/>
      </c>
      <c r="I331" s="94" t="str">
        <f t="shared" si="184"/>
        <v/>
      </c>
      <c r="J331" s="94" t="str">
        <f t="shared" si="185"/>
        <v/>
      </c>
      <c r="K331" s="94" t="str">
        <f t="shared" si="186"/>
        <v/>
      </c>
      <c r="L331" s="94" t="str">
        <f t="shared" si="187"/>
        <v/>
      </c>
      <c r="M331" s="94" t="str">
        <f t="shared" si="188"/>
        <v/>
      </c>
      <c r="N331" s="94" t="str">
        <f t="shared" si="189"/>
        <v/>
      </c>
      <c r="O331" s="94" t="str">
        <f t="shared" si="190"/>
        <v/>
      </c>
      <c r="P331" s="94" t="str">
        <f t="shared" si="191"/>
        <v/>
      </c>
      <c r="Q331" s="94" t="str">
        <f t="shared" si="192"/>
        <v/>
      </c>
      <c r="R331" s="94" t="str">
        <f t="shared" si="193"/>
        <v/>
      </c>
      <c r="S331" s="94" t="str">
        <f t="shared" si="194"/>
        <v/>
      </c>
      <c r="T331" s="94" t="str">
        <f t="shared" si="195"/>
        <v/>
      </c>
      <c r="U331" s="94" t="str">
        <f t="shared" si="196"/>
        <v/>
      </c>
      <c r="V331" s="94" t="str">
        <f t="shared" si="197"/>
        <v/>
      </c>
      <c r="W331" s="94" t="str">
        <f t="shared" si="198"/>
        <v/>
      </c>
      <c r="X331" s="94" t="str">
        <f t="shared" si="199"/>
        <v/>
      </c>
      <c r="Y331" s="94" t="str">
        <f t="shared" si="200"/>
        <v/>
      </c>
      <c r="Z331" s="94" t="str">
        <f t="shared" si="201"/>
        <v/>
      </c>
      <c r="AA331" s="94" t="str">
        <f t="shared" si="202"/>
        <v/>
      </c>
      <c r="AB331" s="94" t="str">
        <f t="shared" si="203"/>
        <v/>
      </c>
      <c r="AC331" s="94" t="str">
        <f t="shared" si="204"/>
        <v/>
      </c>
      <c r="AD331" s="92" t="str">
        <f t="shared" si="205"/>
        <v/>
      </c>
      <c r="AE331" s="92">
        <f t="shared" si="174"/>
        <v>0</v>
      </c>
      <c r="AF331" s="105" t="str">
        <f t="shared" si="175"/>
        <v/>
      </c>
      <c r="AG331" s="92">
        <f t="shared" si="177"/>
        <v>0</v>
      </c>
      <c r="AH331" s="92">
        <f t="shared" si="176"/>
        <v>0</v>
      </c>
    </row>
    <row r="332" spans="1:34" x14ac:dyDescent="0.25">
      <c r="A332" s="92" t="str">
        <f t="shared" si="178"/>
        <v/>
      </c>
      <c r="B332" s="49">
        <v>5582</v>
      </c>
      <c r="C332" s="115" t="s">
        <v>560</v>
      </c>
      <c r="D332" s="94" t="str">
        <f t="shared" si="179"/>
        <v/>
      </c>
      <c r="E332" s="94" t="str">
        <f t="shared" si="180"/>
        <v/>
      </c>
      <c r="F332" s="94" t="str">
        <f t="shared" si="181"/>
        <v/>
      </c>
      <c r="G332" s="94" t="str">
        <f t="shared" si="182"/>
        <v/>
      </c>
      <c r="H332" s="94" t="str">
        <f t="shared" si="183"/>
        <v/>
      </c>
      <c r="I332" s="94" t="str">
        <f t="shared" si="184"/>
        <v/>
      </c>
      <c r="J332" s="94" t="str">
        <f t="shared" si="185"/>
        <v/>
      </c>
      <c r="K332" s="94" t="str">
        <f t="shared" si="186"/>
        <v/>
      </c>
      <c r="L332" s="94" t="str">
        <f t="shared" si="187"/>
        <v/>
      </c>
      <c r="M332" s="94" t="str">
        <f t="shared" si="188"/>
        <v/>
      </c>
      <c r="N332" s="94" t="str">
        <f t="shared" si="189"/>
        <v/>
      </c>
      <c r="O332" s="94" t="str">
        <f t="shared" si="190"/>
        <v/>
      </c>
      <c r="P332" s="94" t="str">
        <f t="shared" si="191"/>
        <v/>
      </c>
      <c r="Q332" s="94" t="str">
        <f t="shared" si="192"/>
        <v/>
      </c>
      <c r="R332" s="94" t="str">
        <f t="shared" si="193"/>
        <v/>
      </c>
      <c r="S332" s="94" t="str">
        <f t="shared" si="194"/>
        <v/>
      </c>
      <c r="T332" s="94" t="str">
        <f t="shared" si="195"/>
        <v/>
      </c>
      <c r="U332" s="94" t="str">
        <f t="shared" si="196"/>
        <v/>
      </c>
      <c r="V332" s="94" t="str">
        <f t="shared" si="197"/>
        <v/>
      </c>
      <c r="W332" s="94" t="str">
        <f t="shared" si="198"/>
        <v/>
      </c>
      <c r="X332" s="94" t="str">
        <f t="shared" si="199"/>
        <v/>
      </c>
      <c r="Y332" s="94" t="str">
        <f t="shared" si="200"/>
        <v/>
      </c>
      <c r="Z332" s="94" t="str">
        <f t="shared" si="201"/>
        <v/>
      </c>
      <c r="AA332" s="94" t="str">
        <f t="shared" si="202"/>
        <v/>
      </c>
      <c r="AB332" s="94" t="str">
        <f t="shared" si="203"/>
        <v/>
      </c>
      <c r="AC332" s="94" t="str">
        <f t="shared" si="204"/>
        <v/>
      </c>
      <c r="AD332" s="92" t="str">
        <f t="shared" si="205"/>
        <v/>
      </c>
      <c r="AE332" s="92">
        <f t="shared" si="174"/>
        <v>0</v>
      </c>
      <c r="AF332" s="105" t="str">
        <f t="shared" si="175"/>
        <v/>
      </c>
      <c r="AG332" s="92">
        <f t="shared" si="177"/>
        <v>0</v>
      </c>
      <c r="AH332" s="92">
        <f t="shared" si="176"/>
        <v>0</v>
      </c>
    </row>
    <row r="333" spans="1:34" x14ac:dyDescent="0.25">
      <c r="A333" s="92" t="str">
        <f t="shared" si="178"/>
        <v/>
      </c>
      <c r="B333" s="49">
        <v>3010</v>
      </c>
      <c r="C333" s="115" t="s">
        <v>562</v>
      </c>
      <c r="D333" s="94" t="str">
        <f t="shared" si="179"/>
        <v/>
      </c>
      <c r="E333" s="94" t="str">
        <f t="shared" si="180"/>
        <v/>
      </c>
      <c r="F333" s="94" t="str">
        <f t="shared" si="181"/>
        <v/>
      </c>
      <c r="G333" s="94" t="str">
        <f t="shared" si="182"/>
        <v/>
      </c>
      <c r="H333" s="94" t="str">
        <f t="shared" si="183"/>
        <v/>
      </c>
      <c r="I333" s="94" t="str">
        <f t="shared" si="184"/>
        <v/>
      </c>
      <c r="J333" s="94" t="str">
        <f t="shared" si="185"/>
        <v/>
      </c>
      <c r="K333" s="94" t="str">
        <f t="shared" si="186"/>
        <v/>
      </c>
      <c r="L333" s="94" t="str">
        <f t="shared" si="187"/>
        <v/>
      </c>
      <c r="M333" s="94" t="str">
        <f t="shared" si="188"/>
        <v/>
      </c>
      <c r="N333" s="94" t="str">
        <f t="shared" si="189"/>
        <v/>
      </c>
      <c r="O333" s="94" t="str">
        <f t="shared" si="190"/>
        <v/>
      </c>
      <c r="P333" s="94" t="str">
        <f t="shared" si="191"/>
        <v/>
      </c>
      <c r="Q333" s="94" t="str">
        <f t="shared" si="192"/>
        <v/>
      </c>
      <c r="R333" s="94" t="str">
        <f t="shared" si="193"/>
        <v/>
      </c>
      <c r="S333" s="94" t="str">
        <f t="shared" si="194"/>
        <v/>
      </c>
      <c r="T333" s="94" t="str">
        <f t="shared" si="195"/>
        <v/>
      </c>
      <c r="U333" s="94" t="str">
        <f t="shared" si="196"/>
        <v/>
      </c>
      <c r="V333" s="94" t="str">
        <f t="shared" si="197"/>
        <v/>
      </c>
      <c r="W333" s="94" t="str">
        <f t="shared" si="198"/>
        <v/>
      </c>
      <c r="X333" s="94" t="str">
        <f t="shared" si="199"/>
        <v/>
      </c>
      <c r="Y333" s="94" t="str">
        <f t="shared" si="200"/>
        <v/>
      </c>
      <c r="Z333" s="94" t="str">
        <f t="shared" si="201"/>
        <v/>
      </c>
      <c r="AA333" s="94" t="str">
        <f t="shared" si="202"/>
        <v/>
      </c>
      <c r="AB333" s="94" t="str">
        <f t="shared" si="203"/>
        <v/>
      </c>
      <c r="AC333" s="94" t="str">
        <f t="shared" si="204"/>
        <v/>
      </c>
      <c r="AD333" s="92" t="str">
        <f t="shared" si="205"/>
        <v/>
      </c>
      <c r="AE333" s="92">
        <f t="shared" si="174"/>
        <v>0</v>
      </c>
      <c r="AF333" s="105" t="str">
        <f t="shared" si="175"/>
        <v/>
      </c>
      <c r="AG333" s="92">
        <f t="shared" si="177"/>
        <v>0</v>
      </c>
      <c r="AH333" s="92">
        <f t="shared" si="176"/>
        <v>0</v>
      </c>
    </row>
    <row r="334" spans="1:34" x14ac:dyDescent="0.25">
      <c r="A334" s="92" t="str">
        <f t="shared" si="178"/>
        <v/>
      </c>
      <c r="B334" s="49">
        <v>3685</v>
      </c>
      <c r="C334" s="115" t="s">
        <v>563</v>
      </c>
      <c r="D334" s="94" t="str">
        <f t="shared" si="179"/>
        <v/>
      </c>
      <c r="E334" s="94" t="str">
        <f t="shared" si="180"/>
        <v/>
      </c>
      <c r="F334" s="94" t="str">
        <f t="shared" si="181"/>
        <v/>
      </c>
      <c r="G334" s="94" t="str">
        <f t="shared" si="182"/>
        <v/>
      </c>
      <c r="H334" s="94" t="str">
        <f t="shared" si="183"/>
        <v/>
      </c>
      <c r="I334" s="94" t="str">
        <f t="shared" si="184"/>
        <v/>
      </c>
      <c r="J334" s="94" t="str">
        <f t="shared" si="185"/>
        <v/>
      </c>
      <c r="K334" s="94" t="str">
        <f t="shared" si="186"/>
        <v/>
      </c>
      <c r="L334" s="94" t="str">
        <f t="shared" si="187"/>
        <v/>
      </c>
      <c r="M334" s="94" t="str">
        <f t="shared" si="188"/>
        <v/>
      </c>
      <c r="N334" s="94" t="str">
        <f t="shared" si="189"/>
        <v/>
      </c>
      <c r="O334" s="94" t="str">
        <f t="shared" si="190"/>
        <v/>
      </c>
      <c r="P334" s="94" t="str">
        <f t="shared" si="191"/>
        <v/>
      </c>
      <c r="Q334" s="94" t="str">
        <f t="shared" si="192"/>
        <v/>
      </c>
      <c r="R334" s="94" t="str">
        <f t="shared" si="193"/>
        <v/>
      </c>
      <c r="S334" s="94" t="str">
        <f t="shared" si="194"/>
        <v/>
      </c>
      <c r="T334" s="94" t="str">
        <f t="shared" si="195"/>
        <v/>
      </c>
      <c r="U334" s="94" t="str">
        <f t="shared" si="196"/>
        <v/>
      </c>
      <c r="V334" s="94" t="str">
        <f t="shared" si="197"/>
        <v/>
      </c>
      <c r="W334" s="94" t="str">
        <f t="shared" si="198"/>
        <v/>
      </c>
      <c r="X334" s="94" t="str">
        <f t="shared" si="199"/>
        <v/>
      </c>
      <c r="Y334" s="94" t="str">
        <f t="shared" si="200"/>
        <v/>
      </c>
      <c r="Z334" s="94" t="str">
        <f t="shared" si="201"/>
        <v/>
      </c>
      <c r="AA334" s="94" t="str">
        <f t="shared" si="202"/>
        <v/>
      </c>
      <c r="AB334" s="94" t="str">
        <f t="shared" si="203"/>
        <v/>
      </c>
      <c r="AC334" s="94" t="str">
        <f t="shared" si="204"/>
        <v/>
      </c>
      <c r="AD334" s="92" t="str">
        <f t="shared" si="205"/>
        <v/>
      </c>
      <c r="AE334" s="92">
        <f t="shared" si="174"/>
        <v>0</v>
      </c>
      <c r="AF334" s="105" t="str">
        <f t="shared" si="175"/>
        <v/>
      </c>
      <c r="AG334" s="92">
        <f t="shared" si="177"/>
        <v>0</v>
      </c>
      <c r="AH334" s="92">
        <f t="shared" si="176"/>
        <v>0</v>
      </c>
    </row>
    <row r="335" spans="1:34" x14ac:dyDescent="0.25">
      <c r="A335" s="92" t="str">
        <f t="shared" si="178"/>
        <v/>
      </c>
      <c r="B335" s="49">
        <v>7322</v>
      </c>
      <c r="C335" s="115" t="s">
        <v>564</v>
      </c>
      <c r="D335" s="94" t="str">
        <f t="shared" si="179"/>
        <v/>
      </c>
      <c r="E335" s="94" t="str">
        <f t="shared" si="180"/>
        <v/>
      </c>
      <c r="F335" s="94" t="str">
        <f t="shared" si="181"/>
        <v/>
      </c>
      <c r="G335" s="94" t="str">
        <f t="shared" si="182"/>
        <v/>
      </c>
      <c r="H335" s="94" t="str">
        <f t="shared" si="183"/>
        <v/>
      </c>
      <c r="I335" s="94" t="str">
        <f t="shared" si="184"/>
        <v/>
      </c>
      <c r="J335" s="94" t="str">
        <f t="shared" si="185"/>
        <v/>
      </c>
      <c r="K335" s="94" t="str">
        <f t="shared" si="186"/>
        <v/>
      </c>
      <c r="L335" s="94" t="str">
        <f t="shared" si="187"/>
        <v/>
      </c>
      <c r="M335" s="94" t="str">
        <f t="shared" si="188"/>
        <v/>
      </c>
      <c r="N335" s="94" t="str">
        <f t="shared" si="189"/>
        <v/>
      </c>
      <c r="O335" s="94" t="str">
        <f t="shared" si="190"/>
        <v/>
      </c>
      <c r="P335" s="94" t="str">
        <f t="shared" si="191"/>
        <v/>
      </c>
      <c r="Q335" s="94" t="str">
        <f t="shared" si="192"/>
        <v/>
      </c>
      <c r="R335" s="94" t="str">
        <f t="shared" si="193"/>
        <v/>
      </c>
      <c r="S335" s="94" t="str">
        <f t="shared" si="194"/>
        <v/>
      </c>
      <c r="T335" s="94" t="str">
        <f t="shared" si="195"/>
        <v/>
      </c>
      <c r="U335" s="94" t="str">
        <f t="shared" si="196"/>
        <v/>
      </c>
      <c r="V335" s="94" t="str">
        <f t="shared" si="197"/>
        <v/>
      </c>
      <c r="W335" s="94" t="str">
        <f t="shared" si="198"/>
        <v/>
      </c>
      <c r="X335" s="94" t="str">
        <f t="shared" si="199"/>
        <v/>
      </c>
      <c r="Y335" s="94" t="str">
        <f t="shared" si="200"/>
        <v/>
      </c>
      <c r="Z335" s="94" t="str">
        <f t="shared" si="201"/>
        <v/>
      </c>
      <c r="AA335" s="94" t="str">
        <f t="shared" si="202"/>
        <v/>
      </c>
      <c r="AB335" s="94" t="str">
        <f t="shared" si="203"/>
        <v/>
      </c>
      <c r="AC335" s="94" t="str">
        <f t="shared" si="204"/>
        <v/>
      </c>
      <c r="AD335" s="92" t="str">
        <f t="shared" si="205"/>
        <v/>
      </c>
      <c r="AE335" s="92">
        <f t="shared" si="174"/>
        <v>0</v>
      </c>
      <c r="AF335" s="105" t="str">
        <f t="shared" si="175"/>
        <v/>
      </c>
      <c r="AG335" s="92">
        <f t="shared" si="177"/>
        <v>0</v>
      </c>
      <c r="AH335" s="92">
        <f t="shared" si="176"/>
        <v>0</v>
      </c>
    </row>
    <row r="336" spans="1:34" x14ac:dyDescent="0.25">
      <c r="A336" s="92" t="str">
        <f t="shared" si="178"/>
        <v/>
      </c>
      <c r="B336" s="49">
        <v>2913</v>
      </c>
      <c r="C336" s="115" t="s">
        <v>565</v>
      </c>
      <c r="D336" s="94" t="str">
        <f t="shared" si="179"/>
        <v/>
      </c>
      <c r="E336" s="94" t="str">
        <f t="shared" si="180"/>
        <v/>
      </c>
      <c r="F336" s="94" t="str">
        <f t="shared" si="181"/>
        <v/>
      </c>
      <c r="G336" s="94" t="str">
        <f t="shared" si="182"/>
        <v/>
      </c>
      <c r="H336" s="94" t="str">
        <f t="shared" si="183"/>
        <v/>
      </c>
      <c r="I336" s="94" t="str">
        <f t="shared" si="184"/>
        <v/>
      </c>
      <c r="J336" s="94" t="str">
        <f t="shared" si="185"/>
        <v/>
      </c>
      <c r="K336" s="94" t="str">
        <f t="shared" si="186"/>
        <v/>
      </c>
      <c r="L336" s="94" t="str">
        <f t="shared" si="187"/>
        <v/>
      </c>
      <c r="M336" s="94" t="str">
        <f t="shared" si="188"/>
        <v/>
      </c>
      <c r="N336" s="94" t="str">
        <f t="shared" si="189"/>
        <v/>
      </c>
      <c r="O336" s="94" t="str">
        <f t="shared" si="190"/>
        <v/>
      </c>
      <c r="P336" s="94" t="str">
        <f t="shared" si="191"/>
        <v/>
      </c>
      <c r="Q336" s="94" t="str">
        <f t="shared" si="192"/>
        <v/>
      </c>
      <c r="R336" s="94" t="str">
        <f t="shared" si="193"/>
        <v/>
      </c>
      <c r="S336" s="94" t="str">
        <f t="shared" si="194"/>
        <v/>
      </c>
      <c r="T336" s="94" t="str">
        <f t="shared" si="195"/>
        <v/>
      </c>
      <c r="U336" s="94" t="str">
        <f t="shared" si="196"/>
        <v/>
      </c>
      <c r="V336" s="94" t="str">
        <f t="shared" si="197"/>
        <v/>
      </c>
      <c r="W336" s="94" t="str">
        <f t="shared" si="198"/>
        <v/>
      </c>
      <c r="X336" s="94" t="str">
        <f t="shared" si="199"/>
        <v/>
      </c>
      <c r="Y336" s="94" t="str">
        <f t="shared" si="200"/>
        <v/>
      </c>
      <c r="Z336" s="94" t="str">
        <f t="shared" si="201"/>
        <v/>
      </c>
      <c r="AA336" s="94" t="str">
        <f t="shared" si="202"/>
        <v/>
      </c>
      <c r="AB336" s="94" t="str">
        <f t="shared" si="203"/>
        <v/>
      </c>
      <c r="AC336" s="94" t="str">
        <f t="shared" si="204"/>
        <v/>
      </c>
      <c r="AD336" s="92" t="str">
        <f t="shared" si="205"/>
        <v/>
      </c>
      <c r="AE336" s="92">
        <f t="shared" si="174"/>
        <v>0</v>
      </c>
      <c r="AF336" s="105" t="str">
        <f t="shared" si="175"/>
        <v/>
      </c>
      <c r="AG336" s="92">
        <f t="shared" si="177"/>
        <v>0</v>
      </c>
      <c r="AH336" s="92">
        <f t="shared" si="176"/>
        <v>0</v>
      </c>
    </row>
    <row r="337" spans="1:34" x14ac:dyDescent="0.25">
      <c r="A337" s="92" t="str">
        <f t="shared" si="178"/>
        <v/>
      </c>
      <c r="B337" s="49">
        <v>4173</v>
      </c>
      <c r="C337" s="115" t="s">
        <v>568</v>
      </c>
      <c r="D337" s="94" t="str">
        <f t="shared" si="179"/>
        <v/>
      </c>
      <c r="E337" s="94" t="str">
        <f t="shared" si="180"/>
        <v/>
      </c>
      <c r="F337" s="94" t="str">
        <f t="shared" si="181"/>
        <v/>
      </c>
      <c r="G337" s="94" t="str">
        <f t="shared" si="182"/>
        <v/>
      </c>
      <c r="H337" s="94" t="str">
        <f t="shared" si="183"/>
        <v/>
      </c>
      <c r="I337" s="94" t="str">
        <f t="shared" si="184"/>
        <v/>
      </c>
      <c r="J337" s="94" t="str">
        <f t="shared" si="185"/>
        <v/>
      </c>
      <c r="K337" s="94" t="str">
        <f t="shared" si="186"/>
        <v/>
      </c>
      <c r="L337" s="94" t="str">
        <f t="shared" si="187"/>
        <v/>
      </c>
      <c r="M337" s="94" t="str">
        <f t="shared" si="188"/>
        <v/>
      </c>
      <c r="N337" s="94" t="str">
        <f t="shared" si="189"/>
        <v/>
      </c>
      <c r="O337" s="94" t="str">
        <f t="shared" si="190"/>
        <v/>
      </c>
      <c r="P337" s="94" t="str">
        <f t="shared" si="191"/>
        <v/>
      </c>
      <c r="Q337" s="94" t="str">
        <f t="shared" si="192"/>
        <v/>
      </c>
      <c r="R337" s="94" t="str">
        <f t="shared" si="193"/>
        <v/>
      </c>
      <c r="S337" s="94" t="str">
        <f t="shared" si="194"/>
        <v/>
      </c>
      <c r="T337" s="94" t="str">
        <f t="shared" si="195"/>
        <v/>
      </c>
      <c r="U337" s="94" t="str">
        <f t="shared" si="196"/>
        <v/>
      </c>
      <c r="V337" s="94" t="str">
        <f t="shared" si="197"/>
        <v/>
      </c>
      <c r="W337" s="94" t="str">
        <f t="shared" si="198"/>
        <v/>
      </c>
      <c r="X337" s="94" t="str">
        <f t="shared" si="199"/>
        <v/>
      </c>
      <c r="Y337" s="94" t="str">
        <f t="shared" si="200"/>
        <v/>
      </c>
      <c r="Z337" s="94" t="str">
        <f t="shared" si="201"/>
        <v/>
      </c>
      <c r="AA337" s="94" t="str">
        <f t="shared" si="202"/>
        <v/>
      </c>
      <c r="AB337" s="94" t="str">
        <f t="shared" si="203"/>
        <v/>
      </c>
      <c r="AC337" s="94" t="str">
        <f t="shared" si="204"/>
        <v/>
      </c>
      <c r="AD337" s="92" t="str">
        <f t="shared" si="205"/>
        <v/>
      </c>
      <c r="AE337" s="92">
        <f t="shared" si="174"/>
        <v>0</v>
      </c>
      <c r="AF337" s="105" t="str">
        <f t="shared" si="175"/>
        <v/>
      </c>
      <c r="AG337" s="92">
        <f t="shared" si="177"/>
        <v>0</v>
      </c>
      <c r="AH337" s="92">
        <f t="shared" si="176"/>
        <v>0</v>
      </c>
    </row>
    <row r="338" spans="1:34" x14ac:dyDescent="0.25">
      <c r="A338" s="92" t="str">
        <f t="shared" si="178"/>
        <v/>
      </c>
      <c r="B338" s="49">
        <v>3246</v>
      </c>
      <c r="C338" s="115" t="s">
        <v>569</v>
      </c>
      <c r="D338" s="94" t="str">
        <f t="shared" si="179"/>
        <v/>
      </c>
      <c r="E338" s="94" t="str">
        <f t="shared" si="180"/>
        <v/>
      </c>
      <c r="F338" s="94" t="str">
        <f t="shared" si="181"/>
        <v/>
      </c>
      <c r="G338" s="94" t="str">
        <f t="shared" si="182"/>
        <v/>
      </c>
      <c r="H338" s="94" t="str">
        <f t="shared" si="183"/>
        <v/>
      </c>
      <c r="I338" s="94" t="str">
        <f t="shared" si="184"/>
        <v/>
      </c>
      <c r="J338" s="94" t="str">
        <f t="shared" si="185"/>
        <v/>
      </c>
      <c r="K338" s="94" t="str">
        <f t="shared" si="186"/>
        <v/>
      </c>
      <c r="L338" s="94" t="str">
        <f t="shared" si="187"/>
        <v/>
      </c>
      <c r="M338" s="94" t="str">
        <f t="shared" si="188"/>
        <v/>
      </c>
      <c r="N338" s="94" t="str">
        <f t="shared" si="189"/>
        <v/>
      </c>
      <c r="O338" s="94" t="str">
        <f t="shared" si="190"/>
        <v/>
      </c>
      <c r="P338" s="94" t="str">
        <f t="shared" si="191"/>
        <v/>
      </c>
      <c r="Q338" s="94" t="str">
        <f t="shared" si="192"/>
        <v/>
      </c>
      <c r="R338" s="94" t="str">
        <f t="shared" si="193"/>
        <v/>
      </c>
      <c r="S338" s="94" t="str">
        <f t="shared" si="194"/>
        <v/>
      </c>
      <c r="T338" s="94" t="str">
        <f t="shared" si="195"/>
        <v/>
      </c>
      <c r="U338" s="94" t="str">
        <f t="shared" si="196"/>
        <v/>
      </c>
      <c r="V338" s="94" t="str">
        <f t="shared" si="197"/>
        <v/>
      </c>
      <c r="W338" s="94" t="str">
        <f t="shared" si="198"/>
        <v/>
      </c>
      <c r="X338" s="94" t="str">
        <f t="shared" si="199"/>
        <v/>
      </c>
      <c r="Y338" s="94" t="str">
        <f t="shared" si="200"/>
        <v/>
      </c>
      <c r="Z338" s="94" t="str">
        <f t="shared" si="201"/>
        <v/>
      </c>
      <c r="AA338" s="94" t="str">
        <f t="shared" si="202"/>
        <v/>
      </c>
      <c r="AB338" s="94" t="str">
        <f t="shared" si="203"/>
        <v/>
      </c>
      <c r="AC338" s="94" t="str">
        <f t="shared" si="204"/>
        <v/>
      </c>
      <c r="AD338" s="92" t="str">
        <f t="shared" si="205"/>
        <v/>
      </c>
      <c r="AE338" s="92">
        <f t="shared" si="174"/>
        <v>0</v>
      </c>
      <c r="AF338" s="105" t="str">
        <f t="shared" si="175"/>
        <v/>
      </c>
      <c r="AG338" s="92">
        <f t="shared" si="177"/>
        <v>0</v>
      </c>
      <c r="AH338" s="92">
        <f t="shared" si="176"/>
        <v>0</v>
      </c>
    </row>
    <row r="339" spans="1:34" x14ac:dyDescent="0.25">
      <c r="A339" s="92" t="str">
        <f t="shared" si="178"/>
        <v/>
      </c>
      <c r="B339" s="49">
        <v>3645</v>
      </c>
      <c r="C339" s="115" t="s">
        <v>570</v>
      </c>
      <c r="D339" s="94" t="str">
        <f t="shared" si="179"/>
        <v/>
      </c>
      <c r="E339" s="94" t="str">
        <f t="shared" si="180"/>
        <v/>
      </c>
      <c r="F339" s="94" t="str">
        <f t="shared" si="181"/>
        <v/>
      </c>
      <c r="G339" s="94" t="str">
        <f t="shared" si="182"/>
        <v/>
      </c>
      <c r="H339" s="94" t="str">
        <f t="shared" si="183"/>
        <v/>
      </c>
      <c r="I339" s="94" t="str">
        <f t="shared" si="184"/>
        <v/>
      </c>
      <c r="J339" s="94" t="str">
        <f t="shared" si="185"/>
        <v/>
      </c>
      <c r="K339" s="94" t="str">
        <f t="shared" si="186"/>
        <v/>
      </c>
      <c r="L339" s="94" t="str">
        <f t="shared" si="187"/>
        <v/>
      </c>
      <c r="M339" s="94" t="str">
        <f t="shared" si="188"/>
        <v/>
      </c>
      <c r="N339" s="94" t="str">
        <f t="shared" si="189"/>
        <v/>
      </c>
      <c r="O339" s="94" t="str">
        <f t="shared" si="190"/>
        <v/>
      </c>
      <c r="P339" s="94" t="str">
        <f t="shared" si="191"/>
        <v/>
      </c>
      <c r="Q339" s="94" t="str">
        <f t="shared" si="192"/>
        <v/>
      </c>
      <c r="R339" s="94" t="str">
        <f t="shared" si="193"/>
        <v/>
      </c>
      <c r="S339" s="94" t="str">
        <f t="shared" si="194"/>
        <v/>
      </c>
      <c r="T339" s="94" t="str">
        <f t="shared" si="195"/>
        <v/>
      </c>
      <c r="U339" s="94" t="str">
        <f t="shared" si="196"/>
        <v/>
      </c>
      <c r="V339" s="94" t="str">
        <f t="shared" si="197"/>
        <v/>
      </c>
      <c r="W339" s="94" t="str">
        <f t="shared" si="198"/>
        <v/>
      </c>
      <c r="X339" s="94" t="str">
        <f t="shared" si="199"/>
        <v/>
      </c>
      <c r="Y339" s="94" t="str">
        <f t="shared" si="200"/>
        <v/>
      </c>
      <c r="Z339" s="94" t="str">
        <f t="shared" si="201"/>
        <v/>
      </c>
      <c r="AA339" s="94" t="str">
        <f t="shared" si="202"/>
        <v/>
      </c>
      <c r="AB339" s="94" t="str">
        <f t="shared" si="203"/>
        <v/>
      </c>
      <c r="AC339" s="94" t="str">
        <f t="shared" si="204"/>
        <v/>
      </c>
      <c r="AD339" s="92" t="str">
        <f t="shared" si="205"/>
        <v/>
      </c>
      <c r="AE339" s="92">
        <f t="shared" si="174"/>
        <v>0</v>
      </c>
      <c r="AF339" s="105" t="str">
        <f t="shared" si="175"/>
        <v/>
      </c>
      <c r="AG339" s="92">
        <f t="shared" si="177"/>
        <v>0</v>
      </c>
      <c r="AH339" s="92">
        <f t="shared" si="176"/>
        <v>0</v>
      </c>
    </row>
    <row r="340" spans="1:34" x14ac:dyDescent="0.25">
      <c r="A340" s="92" t="str">
        <f t="shared" si="178"/>
        <v/>
      </c>
      <c r="B340" s="49">
        <v>5211</v>
      </c>
      <c r="C340" s="115" t="s">
        <v>571</v>
      </c>
      <c r="D340" s="94" t="str">
        <f t="shared" si="179"/>
        <v/>
      </c>
      <c r="E340" s="94" t="str">
        <f t="shared" si="180"/>
        <v/>
      </c>
      <c r="F340" s="94" t="str">
        <f t="shared" si="181"/>
        <v/>
      </c>
      <c r="G340" s="94" t="str">
        <f t="shared" si="182"/>
        <v/>
      </c>
      <c r="H340" s="94" t="str">
        <f t="shared" si="183"/>
        <v/>
      </c>
      <c r="I340" s="94" t="str">
        <f t="shared" si="184"/>
        <v/>
      </c>
      <c r="J340" s="94" t="str">
        <f t="shared" si="185"/>
        <v/>
      </c>
      <c r="K340" s="94" t="str">
        <f t="shared" si="186"/>
        <v/>
      </c>
      <c r="L340" s="94" t="str">
        <f t="shared" si="187"/>
        <v/>
      </c>
      <c r="M340" s="94" t="str">
        <f t="shared" si="188"/>
        <v/>
      </c>
      <c r="N340" s="94" t="str">
        <f t="shared" si="189"/>
        <v/>
      </c>
      <c r="O340" s="94" t="str">
        <f t="shared" si="190"/>
        <v/>
      </c>
      <c r="P340" s="94" t="str">
        <f t="shared" si="191"/>
        <v/>
      </c>
      <c r="Q340" s="94" t="str">
        <f t="shared" si="192"/>
        <v/>
      </c>
      <c r="R340" s="94" t="str">
        <f t="shared" si="193"/>
        <v/>
      </c>
      <c r="S340" s="94" t="str">
        <f t="shared" si="194"/>
        <v/>
      </c>
      <c r="T340" s="94" t="str">
        <f t="shared" si="195"/>
        <v/>
      </c>
      <c r="U340" s="94" t="str">
        <f t="shared" si="196"/>
        <v/>
      </c>
      <c r="V340" s="94" t="str">
        <f t="shared" si="197"/>
        <v/>
      </c>
      <c r="W340" s="94" t="str">
        <f t="shared" si="198"/>
        <v/>
      </c>
      <c r="X340" s="94" t="str">
        <f t="shared" si="199"/>
        <v/>
      </c>
      <c r="Y340" s="94" t="str">
        <f t="shared" si="200"/>
        <v/>
      </c>
      <c r="Z340" s="94" t="str">
        <f t="shared" si="201"/>
        <v/>
      </c>
      <c r="AA340" s="94" t="str">
        <f t="shared" si="202"/>
        <v/>
      </c>
      <c r="AB340" s="94" t="str">
        <f t="shared" si="203"/>
        <v/>
      </c>
      <c r="AC340" s="94" t="str">
        <f t="shared" si="204"/>
        <v/>
      </c>
      <c r="AD340" s="92" t="str">
        <f t="shared" si="205"/>
        <v/>
      </c>
      <c r="AE340" s="92">
        <f t="shared" si="174"/>
        <v>0</v>
      </c>
      <c r="AF340" s="105" t="str">
        <f t="shared" si="175"/>
        <v/>
      </c>
      <c r="AG340" s="92">
        <f t="shared" si="177"/>
        <v>0</v>
      </c>
      <c r="AH340" s="92">
        <f t="shared" si="176"/>
        <v>0</v>
      </c>
    </row>
    <row r="341" spans="1:34" x14ac:dyDescent="0.25">
      <c r="A341" s="92" t="str">
        <f t="shared" si="178"/>
        <v/>
      </c>
      <c r="B341" s="49">
        <v>7705</v>
      </c>
      <c r="C341" s="115" t="s">
        <v>573</v>
      </c>
      <c r="D341" s="94" t="str">
        <f t="shared" si="179"/>
        <v/>
      </c>
      <c r="E341" s="94" t="str">
        <f t="shared" si="180"/>
        <v/>
      </c>
      <c r="F341" s="94" t="str">
        <f t="shared" si="181"/>
        <v/>
      </c>
      <c r="G341" s="94" t="str">
        <f t="shared" si="182"/>
        <v/>
      </c>
      <c r="H341" s="94" t="str">
        <f t="shared" si="183"/>
        <v/>
      </c>
      <c r="I341" s="94" t="str">
        <f t="shared" si="184"/>
        <v/>
      </c>
      <c r="J341" s="94" t="str">
        <f t="shared" si="185"/>
        <v/>
      </c>
      <c r="K341" s="94" t="str">
        <f t="shared" si="186"/>
        <v/>
      </c>
      <c r="L341" s="94" t="str">
        <f t="shared" si="187"/>
        <v/>
      </c>
      <c r="M341" s="94" t="str">
        <f t="shared" si="188"/>
        <v/>
      </c>
      <c r="N341" s="94" t="str">
        <f t="shared" si="189"/>
        <v/>
      </c>
      <c r="O341" s="94" t="str">
        <f t="shared" si="190"/>
        <v/>
      </c>
      <c r="P341" s="94" t="str">
        <f t="shared" si="191"/>
        <v/>
      </c>
      <c r="Q341" s="94" t="str">
        <f t="shared" si="192"/>
        <v/>
      </c>
      <c r="R341" s="94" t="str">
        <f t="shared" si="193"/>
        <v/>
      </c>
      <c r="S341" s="94" t="str">
        <f t="shared" si="194"/>
        <v/>
      </c>
      <c r="T341" s="94" t="str">
        <f t="shared" si="195"/>
        <v/>
      </c>
      <c r="U341" s="94" t="str">
        <f t="shared" si="196"/>
        <v/>
      </c>
      <c r="V341" s="94" t="str">
        <f t="shared" si="197"/>
        <v/>
      </c>
      <c r="W341" s="94" t="str">
        <f t="shared" si="198"/>
        <v/>
      </c>
      <c r="X341" s="94" t="str">
        <f t="shared" si="199"/>
        <v/>
      </c>
      <c r="Y341" s="94" t="str">
        <f t="shared" si="200"/>
        <v/>
      </c>
      <c r="Z341" s="94" t="str">
        <f t="shared" si="201"/>
        <v/>
      </c>
      <c r="AA341" s="94" t="str">
        <f t="shared" si="202"/>
        <v/>
      </c>
      <c r="AB341" s="94" t="str">
        <f t="shared" si="203"/>
        <v/>
      </c>
      <c r="AC341" s="94" t="str">
        <f t="shared" si="204"/>
        <v/>
      </c>
      <c r="AD341" s="92" t="str">
        <f t="shared" si="205"/>
        <v/>
      </c>
      <c r="AE341" s="92">
        <f t="shared" si="174"/>
        <v>0</v>
      </c>
      <c r="AF341" s="105" t="str">
        <f t="shared" si="175"/>
        <v/>
      </c>
      <c r="AG341" s="92">
        <f t="shared" si="177"/>
        <v>0</v>
      </c>
      <c r="AH341" s="92">
        <f t="shared" si="176"/>
        <v>0</v>
      </c>
    </row>
    <row r="342" spans="1:34" x14ac:dyDescent="0.25">
      <c r="A342" s="92" t="str">
        <f t="shared" si="178"/>
        <v/>
      </c>
      <c r="B342" s="49">
        <v>3059</v>
      </c>
      <c r="C342" s="115" t="s">
        <v>575</v>
      </c>
      <c r="D342" s="94" t="str">
        <f t="shared" si="179"/>
        <v/>
      </c>
      <c r="E342" s="94" t="str">
        <f t="shared" si="180"/>
        <v/>
      </c>
      <c r="F342" s="94" t="str">
        <f t="shared" si="181"/>
        <v/>
      </c>
      <c r="G342" s="94" t="str">
        <f t="shared" si="182"/>
        <v/>
      </c>
      <c r="H342" s="94" t="str">
        <f t="shared" si="183"/>
        <v/>
      </c>
      <c r="I342" s="94" t="str">
        <f t="shared" si="184"/>
        <v/>
      </c>
      <c r="J342" s="94" t="str">
        <f t="shared" si="185"/>
        <v/>
      </c>
      <c r="K342" s="94" t="str">
        <f t="shared" si="186"/>
        <v/>
      </c>
      <c r="L342" s="94" t="str">
        <f t="shared" si="187"/>
        <v/>
      </c>
      <c r="M342" s="94" t="str">
        <f t="shared" si="188"/>
        <v/>
      </c>
      <c r="N342" s="94" t="str">
        <f t="shared" si="189"/>
        <v/>
      </c>
      <c r="O342" s="94" t="str">
        <f t="shared" si="190"/>
        <v/>
      </c>
      <c r="P342" s="94" t="str">
        <f t="shared" si="191"/>
        <v/>
      </c>
      <c r="Q342" s="94" t="str">
        <f t="shared" si="192"/>
        <v/>
      </c>
      <c r="R342" s="94" t="str">
        <f t="shared" si="193"/>
        <v/>
      </c>
      <c r="S342" s="94" t="str">
        <f t="shared" si="194"/>
        <v/>
      </c>
      <c r="T342" s="94" t="str">
        <f t="shared" si="195"/>
        <v/>
      </c>
      <c r="U342" s="94" t="str">
        <f t="shared" si="196"/>
        <v/>
      </c>
      <c r="V342" s="94" t="str">
        <f t="shared" si="197"/>
        <v/>
      </c>
      <c r="W342" s="94" t="str">
        <f t="shared" si="198"/>
        <v/>
      </c>
      <c r="X342" s="94" t="str">
        <f t="shared" si="199"/>
        <v/>
      </c>
      <c r="Y342" s="94" t="str">
        <f t="shared" si="200"/>
        <v/>
      </c>
      <c r="Z342" s="94" t="str">
        <f t="shared" si="201"/>
        <v/>
      </c>
      <c r="AA342" s="94" t="str">
        <f t="shared" si="202"/>
        <v/>
      </c>
      <c r="AB342" s="94" t="str">
        <f t="shared" si="203"/>
        <v/>
      </c>
      <c r="AC342" s="94" t="str">
        <f t="shared" si="204"/>
        <v/>
      </c>
      <c r="AD342" s="92" t="str">
        <f t="shared" si="205"/>
        <v/>
      </c>
      <c r="AE342" s="92">
        <f t="shared" si="174"/>
        <v>0</v>
      </c>
      <c r="AF342" s="105" t="str">
        <f t="shared" si="175"/>
        <v/>
      </c>
      <c r="AG342" s="92">
        <f t="shared" si="177"/>
        <v>0</v>
      </c>
      <c r="AH342" s="92">
        <f t="shared" si="176"/>
        <v>0</v>
      </c>
    </row>
    <row r="343" spans="1:34" x14ac:dyDescent="0.25">
      <c r="A343" s="92" t="str">
        <f t="shared" si="178"/>
        <v/>
      </c>
      <c r="B343" s="49">
        <v>2935</v>
      </c>
      <c r="C343" s="115" t="s">
        <v>577</v>
      </c>
      <c r="D343" s="94" t="str">
        <f t="shared" si="179"/>
        <v/>
      </c>
      <c r="E343" s="94" t="str">
        <f t="shared" si="180"/>
        <v/>
      </c>
      <c r="F343" s="94" t="str">
        <f t="shared" si="181"/>
        <v/>
      </c>
      <c r="G343" s="94" t="str">
        <f t="shared" si="182"/>
        <v/>
      </c>
      <c r="H343" s="94" t="str">
        <f t="shared" si="183"/>
        <v/>
      </c>
      <c r="I343" s="94" t="str">
        <f t="shared" si="184"/>
        <v/>
      </c>
      <c r="J343" s="94" t="str">
        <f t="shared" si="185"/>
        <v/>
      </c>
      <c r="K343" s="94" t="str">
        <f t="shared" si="186"/>
        <v/>
      </c>
      <c r="L343" s="94" t="str">
        <f t="shared" si="187"/>
        <v/>
      </c>
      <c r="M343" s="94" t="str">
        <f t="shared" si="188"/>
        <v/>
      </c>
      <c r="N343" s="94" t="str">
        <f t="shared" si="189"/>
        <v/>
      </c>
      <c r="O343" s="94" t="str">
        <f t="shared" si="190"/>
        <v/>
      </c>
      <c r="P343" s="94" t="str">
        <f t="shared" si="191"/>
        <v/>
      </c>
      <c r="Q343" s="94" t="str">
        <f t="shared" si="192"/>
        <v/>
      </c>
      <c r="R343" s="94" t="str">
        <f t="shared" si="193"/>
        <v/>
      </c>
      <c r="S343" s="94" t="str">
        <f t="shared" si="194"/>
        <v/>
      </c>
      <c r="T343" s="94" t="str">
        <f t="shared" si="195"/>
        <v/>
      </c>
      <c r="U343" s="94" t="str">
        <f t="shared" si="196"/>
        <v/>
      </c>
      <c r="V343" s="94" t="str">
        <f t="shared" si="197"/>
        <v/>
      </c>
      <c r="W343" s="94" t="str">
        <f t="shared" si="198"/>
        <v/>
      </c>
      <c r="X343" s="94" t="str">
        <f t="shared" si="199"/>
        <v/>
      </c>
      <c r="Y343" s="94" t="str">
        <f t="shared" si="200"/>
        <v/>
      </c>
      <c r="Z343" s="94" t="str">
        <f t="shared" si="201"/>
        <v/>
      </c>
      <c r="AA343" s="94" t="str">
        <f t="shared" si="202"/>
        <v/>
      </c>
      <c r="AB343" s="94" t="str">
        <f t="shared" si="203"/>
        <v/>
      </c>
      <c r="AC343" s="94" t="str">
        <f t="shared" si="204"/>
        <v/>
      </c>
      <c r="AD343" s="92" t="str">
        <f t="shared" si="205"/>
        <v/>
      </c>
      <c r="AE343" s="92">
        <f t="shared" si="174"/>
        <v>0</v>
      </c>
      <c r="AF343" s="105" t="str">
        <f t="shared" si="175"/>
        <v/>
      </c>
      <c r="AG343" s="92">
        <f t="shared" si="177"/>
        <v>0</v>
      </c>
      <c r="AH343" s="92">
        <f t="shared" si="176"/>
        <v>0</v>
      </c>
    </row>
    <row r="344" spans="1:34" x14ac:dyDescent="0.25">
      <c r="A344" s="92" t="str">
        <f t="shared" si="178"/>
        <v/>
      </c>
      <c r="B344" s="49">
        <v>8672</v>
      </c>
      <c r="C344" s="115" t="s">
        <v>578</v>
      </c>
      <c r="D344" s="94" t="str">
        <f t="shared" si="179"/>
        <v/>
      </c>
      <c r="E344" s="94" t="str">
        <f t="shared" si="180"/>
        <v/>
      </c>
      <c r="F344" s="94" t="str">
        <f t="shared" si="181"/>
        <v/>
      </c>
      <c r="G344" s="94" t="str">
        <f t="shared" si="182"/>
        <v/>
      </c>
      <c r="H344" s="94" t="str">
        <f t="shared" si="183"/>
        <v/>
      </c>
      <c r="I344" s="94" t="str">
        <f t="shared" si="184"/>
        <v/>
      </c>
      <c r="J344" s="94" t="str">
        <f t="shared" si="185"/>
        <v/>
      </c>
      <c r="K344" s="94" t="str">
        <f t="shared" si="186"/>
        <v/>
      </c>
      <c r="L344" s="94" t="str">
        <f t="shared" si="187"/>
        <v/>
      </c>
      <c r="M344" s="94" t="str">
        <f t="shared" si="188"/>
        <v/>
      </c>
      <c r="N344" s="94" t="str">
        <f t="shared" si="189"/>
        <v/>
      </c>
      <c r="O344" s="94" t="str">
        <f t="shared" si="190"/>
        <v/>
      </c>
      <c r="P344" s="94" t="str">
        <f t="shared" si="191"/>
        <v/>
      </c>
      <c r="Q344" s="94" t="str">
        <f t="shared" si="192"/>
        <v/>
      </c>
      <c r="R344" s="94" t="str">
        <f t="shared" si="193"/>
        <v/>
      </c>
      <c r="S344" s="94" t="str">
        <f t="shared" si="194"/>
        <v/>
      </c>
      <c r="T344" s="94" t="str">
        <f t="shared" si="195"/>
        <v/>
      </c>
      <c r="U344" s="94" t="str">
        <f t="shared" si="196"/>
        <v/>
      </c>
      <c r="V344" s="94" t="str">
        <f t="shared" si="197"/>
        <v/>
      </c>
      <c r="W344" s="94" t="str">
        <f t="shared" si="198"/>
        <v/>
      </c>
      <c r="X344" s="94" t="str">
        <f t="shared" si="199"/>
        <v/>
      </c>
      <c r="Y344" s="94" t="str">
        <f t="shared" si="200"/>
        <v/>
      </c>
      <c r="Z344" s="94" t="str">
        <f t="shared" si="201"/>
        <v/>
      </c>
      <c r="AA344" s="94" t="str">
        <f t="shared" si="202"/>
        <v/>
      </c>
      <c r="AB344" s="94" t="str">
        <f t="shared" si="203"/>
        <v/>
      </c>
      <c r="AC344" s="94" t="str">
        <f t="shared" si="204"/>
        <v/>
      </c>
      <c r="AD344" s="92" t="str">
        <f t="shared" si="205"/>
        <v/>
      </c>
      <c r="AE344" s="92">
        <f t="shared" si="174"/>
        <v>0</v>
      </c>
      <c r="AF344" s="105" t="str">
        <f t="shared" si="175"/>
        <v/>
      </c>
      <c r="AG344" s="92">
        <f t="shared" si="177"/>
        <v>0</v>
      </c>
      <c r="AH344" s="92">
        <f t="shared" si="176"/>
        <v>0</v>
      </c>
    </row>
    <row r="345" spans="1:34" x14ac:dyDescent="0.25">
      <c r="A345" s="92" t="str">
        <f t="shared" si="178"/>
        <v/>
      </c>
      <c r="B345" s="49">
        <v>2720</v>
      </c>
      <c r="C345" s="115" t="s">
        <v>579</v>
      </c>
      <c r="D345" s="94" t="str">
        <f t="shared" si="179"/>
        <v/>
      </c>
      <c r="E345" s="94" t="str">
        <f t="shared" si="180"/>
        <v/>
      </c>
      <c r="F345" s="94" t="str">
        <f t="shared" si="181"/>
        <v/>
      </c>
      <c r="G345" s="94" t="str">
        <f t="shared" si="182"/>
        <v/>
      </c>
      <c r="H345" s="94" t="str">
        <f t="shared" si="183"/>
        <v/>
      </c>
      <c r="I345" s="94" t="str">
        <f t="shared" si="184"/>
        <v/>
      </c>
      <c r="J345" s="94" t="str">
        <f t="shared" si="185"/>
        <v/>
      </c>
      <c r="K345" s="94" t="str">
        <f t="shared" si="186"/>
        <v/>
      </c>
      <c r="L345" s="94" t="str">
        <f t="shared" si="187"/>
        <v/>
      </c>
      <c r="M345" s="94" t="str">
        <f t="shared" si="188"/>
        <v/>
      </c>
      <c r="N345" s="94" t="str">
        <f t="shared" si="189"/>
        <v/>
      </c>
      <c r="O345" s="94" t="str">
        <f t="shared" si="190"/>
        <v/>
      </c>
      <c r="P345" s="94" t="str">
        <f t="shared" si="191"/>
        <v/>
      </c>
      <c r="Q345" s="94" t="str">
        <f t="shared" si="192"/>
        <v/>
      </c>
      <c r="R345" s="94" t="str">
        <f t="shared" si="193"/>
        <v/>
      </c>
      <c r="S345" s="94" t="str">
        <f t="shared" si="194"/>
        <v/>
      </c>
      <c r="T345" s="94" t="str">
        <f t="shared" si="195"/>
        <v/>
      </c>
      <c r="U345" s="94" t="str">
        <f t="shared" si="196"/>
        <v/>
      </c>
      <c r="V345" s="94" t="str">
        <f t="shared" si="197"/>
        <v/>
      </c>
      <c r="W345" s="94" t="str">
        <f t="shared" si="198"/>
        <v/>
      </c>
      <c r="X345" s="94" t="str">
        <f t="shared" si="199"/>
        <v/>
      </c>
      <c r="Y345" s="94" t="str">
        <f t="shared" si="200"/>
        <v/>
      </c>
      <c r="Z345" s="94" t="str">
        <f t="shared" si="201"/>
        <v/>
      </c>
      <c r="AA345" s="94" t="str">
        <f t="shared" si="202"/>
        <v/>
      </c>
      <c r="AB345" s="94" t="str">
        <f t="shared" si="203"/>
        <v/>
      </c>
      <c r="AC345" s="94" t="str">
        <f t="shared" si="204"/>
        <v/>
      </c>
      <c r="AD345" s="92" t="str">
        <f t="shared" si="205"/>
        <v/>
      </c>
      <c r="AE345" s="92">
        <f t="shared" si="174"/>
        <v>0</v>
      </c>
      <c r="AF345" s="105" t="str">
        <f t="shared" si="175"/>
        <v/>
      </c>
      <c r="AG345" s="92">
        <f t="shared" si="177"/>
        <v>0</v>
      </c>
      <c r="AH345" s="92">
        <f t="shared" si="176"/>
        <v>0</v>
      </c>
    </row>
    <row r="346" spans="1:34" x14ac:dyDescent="0.25">
      <c r="A346" s="92" t="str">
        <f t="shared" si="178"/>
        <v/>
      </c>
      <c r="B346" s="49">
        <v>2888</v>
      </c>
      <c r="C346" s="115" t="s">
        <v>581</v>
      </c>
      <c r="D346" s="94" t="str">
        <f t="shared" si="179"/>
        <v/>
      </c>
      <c r="E346" s="94" t="str">
        <f t="shared" si="180"/>
        <v/>
      </c>
      <c r="F346" s="94" t="str">
        <f t="shared" si="181"/>
        <v/>
      </c>
      <c r="G346" s="94" t="str">
        <f t="shared" si="182"/>
        <v/>
      </c>
      <c r="H346" s="94" t="str">
        <f t="shared" si="183"/>
        <v/>
      </c>
      <c r="I346" s="94" t="str">
        <f t="shared" si="184"/>
        <v/>
      </c>
      <c r="J346" s="94" t="str">
        <f t="shared" si="185"/>
        <v/>
      </c>
      <c r="K346" s="94" t="str">
        <f t="shared" si="186"/>
        <v/>
      </c>
      <c r="L346" s="94" t="str">
        <f t="shared" si="187"/>
        <v/>
      </c>
      <c r="M346" s="94" t="str">
        <f t="shared" si="188"/>
        <v/>
      </c>
      <c r="N346" s="94" t="str">
        <f t="shared" si="189"/>
        <v/>
      </c>
      <c r="O346" s="94" t="str">
        <f t="shared" si="190"/>
        <v/>
      </c>
      <c r="P346" s="94" t="str">
        <f t="shared" si="191"/>
        <v/>
      </c>
      <c r="Q346" s="94" t="str">
        <f t="shared" si="192"/>
        <v/>
      </c>
      <c r="R346" s="94" t="str">
        <f t="shared" si="193"/>
        <v/>
      </c>
      <c r="S346" s="94" t="str">
        <f t="shared" si="194"/>
        <v/>
      </c>
      <c r="T346" s="94" t="str">
        <f t="shared" si="195"/>
        <v/>
      </c>
      <c r="U346" s="94" t="str">
        <f t="shared" si="196"/>
        <v/>
      </c>
      <c r="V346" s="94" t="str">
        <f t="shared" si="197"/>
        <v/>
      </c>
      <c r="W346" s="94" t="str">
        <f t="shared" si="198"/>
        <v/>
      </c>
      <c r="X346" s="94" t="str">
        <f t="shared" si="199"/>
        <v/>
      </c>
      <c r="Y346" s="94" t="str">
        <f t="shared" si="200"/>
        <v/>
      </c>
      <c r="Z346" s="94" t="str">
        <f t="shared" si="201"/>
        <v/>
      </c>
      <c r="AA346" s="94" t="str">
        <f t="shared" si="202"/>
        <v/>
      </c>
      <c r="AB346" s="94" t="str">
        <f t="shared" si="203"/>
        <v/>
      </c>
      <c r="AC346" s="94" t="str">
        <f t="shared" si="204"/>
        <v/>
      </c>
      <c r="AD346" s="92" t="str">
        <f t="shared" si="205"/>
        <v/>
      </c>
      <c r="AE346" s="92">
        <f t="shared" si="174"/>
        <v>0</v>
      </c>
      <c r="AF346" s="105" t="str">
        <f t="shared" si="175"/>
        <v/>
      </c>
      <c r="AG346" s="92">
        <f t="shared" si="177"/>
        <v>0</v>
      </c>
      <c r="AH346" s="92">
        <f t="shared" si="176"/>
        <v>0</v>
      </c>
    </row>
    <row r="347" spans="1:34" x14ac:dyDescent="0.25">
      <c r="A347" s="92" t="str">
        <f t="shared" si="178"/>
        <v/>
      </c>
      <c r="B347" s="49">
        <v>2284</v>
      </c>
      <c r="C347" s="115" t="s">
        <v>583</v>
      </c>
      <c r="D347" s="94" t="str">
        <f t="shared" si="179"/>
        <v/>
      </c>
      <c r="E347" s="94" t="str">
        <f t="shared" si="180"/>
        <v/>
      </c>
      <c r="F347" s="94" t="str">
        <f t="shared" si="181"/>
        <v/>
      </c>
      <c r="G347" s="94" t="str">
        <f t="shared" si="182"/>
        <v/>
      </c>
      <c r="H347" s="94" t="str">
        <f t="shared" si="183"/>
        <v/>
      </c>
      <c r="I347" s="94" t="str">
        <f t="shared" si="184"/>
        <v/>
      </c>
      <c r="J347" s="94" t="str">
        <f t="shared" si="185"/>
        <v/>
      </c>
      <c r="K347" s="94" t="str">
        <f t="shared" si="186"/>
        <v/>
      </c>
      <c r="L347" s="94" t="str">
        <f t="shared" si="187"/>
        <v/>
      </c>
      <c r="M347" s="94" t="str">
        <f t="shared" si="188"/>
        <v/>
      </c>
      <c r="N347" s="94" t="str">
        <f t="shared" si="189"/>
        <v/>
      </c>
      <c r="O347" s="94" t="str">
        <f t="shared" si="190"/>
        <v/>
      </c>
      <c r="P347" s="94" t="str">
        <f t="shared" si="191"/>
        <v/>
      </c>
      <c r="Q347" s="94" t="str">
        <f t="shared" si="192"/>
        <v/>
      </c>
      <c r="R347" s="94" t="str">
        <f t="shared" si="193"/>
        <v/>
      </c>
      <c r="S347" s="94" t="str">
        <f t="shared" si="194"/>
        <v/>
      </c>
      <c r="T347" s="94" t="str">
        <f t="shared" si="195"/>
        <v/>
      </c>
      <c r="U347" s="94" t="str">
        <f t="shared" si="196"/>
        <v/>
      </c>
      <c r="V347" s="94" t="str">
        <f t="shared" si="197"/>
        <v/>
      </c>
      <c r="W347" s="94" t="str">
        <f t="shared" si="198"/>
        <v/>
      </c>
      <c r="X347" s="94" t="str">
        <f t="shared" si="199"/>
        <v/>
      </c>
      <c r="Y347" s="94" t="str">
        <f t="shared" si="200"/>
        <v/>
      </c>
      <c r="Z347" s="94" t="str">
        <f t="shared" si="201"/>
        <v/>
      </c>
      <c r="AA347" s="94" t="str">
        <f t="shared" si="202"/>
        <v/>
      </c>
      <c r="AB347" s="94" t="str">
        <f t="shared" si="203"/>
        <v/>
      </c>
      <c r="AC347" s="94" t="str">
        <f t="shared" si="204"/>
        <v/>
      </c>
      <c r="AD347" s="92" t="str">
        <f t="shared" si="205"/>
        <v/>
      </c>
      <c r="AE347" s="92">
        <f t="shared" si="174"/>
        <v>0</v>
      </c>
      <c r="AF347" s="105" t="str">
        <f t="shared" si="175"/>
        <v/>
      </c>
      <c r="AG347" s="92">
        <f t="shared" si="177"/>
        <v>0</v>
      </c>
      <c r="AH347" s="92">
        <f t="shared" si="176"/>
        <v>0</v>
      </c>
    </row>
    <row r="348" spans="1:34" x14ac:dyDescent="0.25">
      <c r="A348" s="92" t="str">
        <f t="shared" si="178"/>
        <v/>
      </c>
      <c r="B348" s="49">
        <v>1194</v>
      </c>
      <c r="C348" s="115" t="s">
        <v>584</v>
      </c>
      <c r="D348" s="94" t="str">
        <f t="shared" si="179"/>
        <v/>
      </c>
      <c r="E348" s="94" t="str">
        <f t="shared" si="180"/>
        <v/>
      </c>
      <c r="F348" s="94" t="str">
        <f t="shared" si="181"/>
        <v/>
      </c>
      <c r="G348" s="94" t="str">
        <f t="shared" si="182"/>
        <v/>
      </c>
      <c r="H348" s="94" t="str">
        <f t="shared" si="183"/>
        <v/>
      </c>
      <c r="I348" s="94" t="str">
        <f t="shared" si="184"/>
        <v/>
      </c>
      <c r="J348" s="94" t="str">
        <f t="shared" si="185"/>
        <v/>
      </c>
      <c r="K348" s="94" t="str">
        <f t="shared" si="186"/>
        <v/>
      </c>
      <c r="L348" s="94" t="str">
        <f t="shared" si="187"/>
        <v/>
      </c>
      <c r="M348" s="94" t="str">
        <f t="shared" si="188"/>
        <v/>
      </c>
      <c r="N348" s="94" t="str">
        <f t="shared" si="189"/>
        <v/>
      </c>
      <c r="O348" s="94" t="str">
        <f t="shared" si="190"/>
        <v/>
      </c>
      <c r="P348" s="94" t="str">
        <f t="shared" si="191"/>
        <v/>
      </c>
      <c r="Q348" s="94" t="str">
        <f t="shared" si="192"/>
        <v/>
      </c>
      <c r="R348" s="94" t="str">
        <f t="shared" si="193"/>
        <v/>
      </c>
      <c r="S348" s="94" t="str">
        <f t="shared" si="194"/>
        <v/>
      </c>
      <c r="T348" s="94" t="str">
        <f t="shared" si="195"/>
        <v/>
      </c>
      <c r="U348" s="94" t="str">
        <f t="shared" si="196"/>
        <v/>
      </c>
      <c r="V348" s="94" t="str">
        <f t="shared" si="197"/>
        <v/>
      </c>
      <c r="W348" s="94" t="str">
        <f t="shared" si="198"/>
        <v/>
      </c>
      <c r="X348" s="94" t="str">
        <f t="shared" si="199"/>
        <v/>
      </c>
      <c r="Y348" s="94" t="str">
        <f t="shared" si="200"/>
        <v/>
      </c>
      <c r="Z348" s="94" t="str">
        <f t="shared" si="201"/>
        <v/>
      </c>
      <c r="AA348" s="94" t="str">
        <f t="shared" si="202"/>
        <v/>
      </c>
      <c r="AB348" s="94" t="str">
        <f t="shared" si="203"/>
        <v/>
      </c>
      <c r="AC348" s="94" t="str">
        <f t="shared" si="204"/>
        <v/>
      </c>
      <c r="AD348" s="92" t="str">
        <f t="shared" si="205"/>
        <v/>
      </c>
      <c r="AE348" s="92">
        <f t="shared" si="174"/>
        <v>0</v>
      </c>
      <c r="AF348" s="105" t="str">
        <f t="shared" si="175"/>
        <v/>
      </c>
      <c r="AG348" s="92">
        <f t="shared" si="177"/>
        <v>0</v>
      </c>
      <c r="AH348" s="92">
        <f t="shared" si="176"/>
        <v>0</v>
      </c>
    </row>
    <row r="349" spans="1:34" x14ac:dyDescent="0.25">
      <c r="A349" s="92" t="str">
        <f t="shared" si="178"/>
        <v/>
      </c>
      <c r="B349" s="49">
        <v>7714</v>
      </c>
      <c r="C349" s="115" t="s">
        <v>585</v>
      </c>
      <c r="D349" s="94" t="str">
        <f t="shared" si="179"/>
        <v/>
      </c>
      <c r="E349" s="94" t="str">
        <f t="shared" si="180"/>
        <v/>
      </c>
      <c r="F349" s="94" t="str">
        <f t="shared" si="181"/>
        <v/>
      </c>
      <c r="G349" s="94" t="str">
        <f t="shared" si="182"/>
        <v/>
      </c>
      <c r="H349" s="94" t="str">
        <f t="shared" si="183"/>
        <v/>
      </c>
      <c r="I349" s="94" t="str">
        <f t="shared" si="184"/>
        <v/>
      </c>
      <c r="J349" s="94" t="str">
        <f t="shared" si="185"/>
        <v/>
      </c>
      <c r="K349" s="94" t="str">
        <f t="shared" si="186"/>
        <v/>
      </c>
      <c r="L349" s="94" t="str">
        <f t="shared" si="187"/>
        <v/>
      </c>
      <c r="M349" s="94" t="str">
        <f t="shared" si="188"/>
        <v/>
      </c>
      <c r="N349" s="94" t="str">
        <f t="shared" si="189"/>
        <v/>
      </c>
      <c r="O349" s="94" t="str">
        <f t="shared" si="190"/>
        <v/>
      </c>
      <c r="P349" s="94" t="str">
        <f t="shared" si="191"/>
        <v/>
      </c>
      <c r="Q349" s="94" t="str">
        <f t="shared" si="192"/>
        <v/>
      </c>
      <c r="R349" s="94" t="str">
        <f t="shared" si="193"/>
        <v/>
      </c>
      <c r="S349" s="94" t="str">
        <f t="shared" si="194"/>
        <v/>
      </c>
      <c r="T349" s="94" t="str">
        <f t="shared" si="195"/>
        <v/>
      </c>
      <c r="U349" s="94" t="str">
        <f t="shared" si="196"/>
        <v/>
      </c>
      <c r="V349" s="94" t="str">
        <f t="shared" si="197"/>
        <v/>
      </c>
      <c r="W349" s="94" t="str">
        <f t="shared" si="198"/>
        <v/>
      </c>
      <c r="X349" s="94" t="str">
        <f t="shared" si="199"/>
        <v/>
      </c>
      <c r="Y349" s="94" t="str">
        <f t="shared" si="200"/>
        <v/>
      </c>
      <c r="Z349" s="94" t="str">
        <f t="shared" si="201"/>
        <v/>
      </c>
      <c r="AA349" s="94" t="str">
        <f t="shared" si="202"/>
        <v/>
      </c>
      <c r="AB349" s="94" t="str">
        <f t="shared" si="203"/>
        <v/>
      </c>
      <c r="AC349" s="94" t="str">
        <f t="shared" si="204"/>
        <v/>
      </c>
      <c r="AD349" s="92" t="str">
        <f t="shared" si="205"/>
        <v/>
      </c>
      <c r="AE349" s="92">
        <f t="shared" ref="AE349:AE412" si="206">IF(B349&lt;&gt;"",COUNT(D349:AC349),"")</f>
        <v>0</v>
      </c>
      <c r="AF349" s="105" t="str">
        <f t="shared" ref="AF349:AF412" si="207">IF(AD349&lt;&gt;"",AD349*100/(2*AE349),"")</f>
        <v/>
      </c>
      <c r="AG349" s="92">
        <f t="shared" si="177"/>
        <v>0</v>
      </c>
      <c r="AH349" s="92">
        <f t="shared" ref="AH349:AH412" si="208">IF(B349&lt;&gt;"",COUNTIF(D349:AC349,"=1"),"")</f>
        <v>0</v>
      </c>
    </row>
    <row r="350" spans="1:34" x14ac:dyDescent="0.25">
      <c r="A350" s="92" t="str">
        <f t="shared" si="178"/>
        <v/>
      </c>
      <c r="B350" s="49">
        <v>3247</v>
      </c>
      <c r="C350" s="115" t="s">
        <v>586</v>
      </c>
      <c r="D350" s="94" t="str">
        <f t="shared" si="179"/>
        <v/>
      </c>
      <c r="E350" s="94" t="str">
        <f t="shared" si="180"/>
        <v/>
      </c>
      <c r="F350" s="94" t="str">
        <f t="shared" si="181"/>
        <v/>
      </c>
      <c r="G350" s="94" t="str">
        <f t="shared" si="182"/>
        <v/>
      </c>
      <c r="H350" s="94" t="str">
        <f t="shared" si="183"/>
        <v/>
      </c>
      <c r="I350" s="94" t="str">
        <f t="shared" si="184"/>
        <v/>
      </c>
      <c r="J350" s="94" t="str">
        <f t="shared" si="185"/>
        <v/>
      </c>
      <c r="K350" s="94" t="str">
        <f t="shared" si="186"/>
        <v/>
      </c>
      <c r="L350" s="94" t="str">
        <f t="shared" si="187"/>
        <v/>
      </c>
      <c r="M350" s="94" t="str">
        <f t="shared" si="188"/>
        <v/>
      </c>
      <c r="N350" s="94" t="str">
        <f t="shared" si="189"/>
        <v/>
      </c>
      <c r="O350" s="94" t="str">
        <f t="shared" si="190"/>
        <v/>
      </c>
      <c r="P350" s="94" t="str">
        <f t="shared" si="191"/>
        <v/>
      </c>
      <c r="Q350" s="94" t="str">
        <f t="shared" si="192"/>
        <v/>
      </c>
      <c r="R350" s="94" t="str">
        <f t="shared" si="193"/>
        <v/>
      </c>
      <c r="S350" s="94" t="str">
        <f t="shared" si="194"/>
        <v/>
      </c>
      <c r="T350" s="94" t="str">
        <f t="shared" si="195"/>
        <v/>
      </c>
      <c r="U350" s="94" t="str">
        <f t="shared" si="196"/>
        <v/>
      </c>
      <c r="V350" s="94" t="str">
        <f t="shared" si="197"/>
        <v/>
      </c>
      <c r="W350" s="94" t="str">
        <f t="shared" si="198"/>
        <v/>
      </c>
      <c r="X350" s="94" t="str">
        <f t="shared" si="199"/>
        <v/>
      </c>
      <c r="Y350" s="94" t="str">
        <f t="shared" si="200"/>
        <v/>
      </c>
      <c r="Z350" s="94" t="str">
        <f t="shared" si="201"/>
        <v/>
      </c>
      <c r="AA350" s="94" t="str">
        <f t="shared" si="202"/>
        <v/>
      </c>
      <c r="AB350" s="94" t="str">
        <f t="shared" si="203"/>
        <v/>
      </c>
      <c r="AC350" s="94" t="str">
        <f t="shared" si="204"/>
        <v/>
      </c>
      <c r="AD350" s="92" t="str">
        <f t="shared" si="205"/>
        <v/>
      </c>
      <c r="AE350" s="92">
        <f t="shared" si="206"/>
        <v>0</v>
      </c>
      <c r="AF350" s="105" t="str">
        <f t="shared" si="207"/>
        <v/>
      </c>
      <c r="AG350" s="92">
        <f t="shared" si="177"/>
        <v>0</v>
      </c>
      <c r="AH350" s="92">
        <f t="shared" si="208"/>
        <v>0</v>
      </c>
    </row>
    <row r="351" spans="1:34" x14ac:dyDescent="0.25">
      <c r="A351" s="92" t="str">
        <f t="shared" si="178"/>
        <v/>
      </c>
      <c r="B351" s="49">
        <v>6327</v>
      </c>
      <c r="C351" s="115" t="s">
        <v>587</v>
      </c>
      <c r="D351" s="94" t="str">
        <f t="shared" si="179"/>
        <v/>
      </c>
      <c r="E351" s="94" t="str">
        <f t="shared" si="180"/>
        <v/>
      </c>
      <c r="F351" s="94" t="str">
        <f t="shared" si="181"/>
        <v/>
      </c>
      <c r="G351" s="94" t="str">
        <f t="shared" si="182"/>
        <v/>
      </c>
      <c r="H351" s="94" t="str">
        <f t="shared" si="183"/>
        <v/>
      </c>
      <c r="I351" s="94" t="str">
        <f t="shared" si="184"/>
        <v/>
      </c>
      <c r="J351" s="94" t="str">
        <f t="shared" si="185"/>
        <v/>
      </c>
      <c r="K351" s="94" t="str">
        <f t="shared" si="186"/>
        <v/>
      </c>
      <c r="L351" s="94" t="str">
        <f t="shared" si="187"/>
        <v/>
      </c>
      <c r="M351" s="94" t="str">
        <f t="shared" si="188"/>
        <v/>
      </c>
      <c r="N351" s="94" t="str">
        <f t="shared" si="189"/>
        <v/>
      </c>
      <c r="O351" s="94" t="str">
        <f t="shared" si="190"/>
        <v/>
      </c>
      <c r="P351" s="94" t="str">
        <f t="shared" si="191"/>
        <v/>
      </c>
      <c r="Q351" s="94" t="str">
        <f t="shared" si="192"/>
        <v/>
      </c>
      <c r="R351" s="94" t="str">
        <f t="shared" si="193"/>
        <v/>
      </c>
      <c r="S351" s="94" t="str">
        <f t="shared" si="194"/>
        <v/>
      </c>
      <c r="T351" s="94" t="str">
        <f t="shared" si="195"/>
        <v/>
      </c>
      <c r="U351" s="94" t="str">
        <f t="shared" si="196"/>
        <v/>
      </c>
      <c r="V351" s="94" t="str">
        <f t="shared" si="197"/>
        <v/>
      </c>
      <c r="W351" s="94" t="str">
        <f t="shared" si="198"/>
        <v/>
      </c>
      <c r="X351" s="94" t="str">
        <f t="shared" si="199"/>
        <v/>
      </c>
      <c r="Y351" s="94" t="str">
        <f t="shared" si="200"/>
        <v/>
      </c>
      <c r="Z351" s="94" t="str">
        <f t="shared" si="201"/>
        <v/>
      </c>
      <c r="AA351" s="94" t="str">
        <f t="shared" si="202"/>
        <v/>
      </c>
      <c r="AB351" s="94" t="str">
        <f t="shared" si="203"/>
        <v/>
      </c>
      <c r="AC351" s="94" t="str">
        <f t="shared" si="204"/>
        <v/>
      </c>
      <c r="AD351" s="92" t="str">
        <f t="shared" si="205"/>
        <v/>
      </c>
      <c r="AE351" s="92">
        <f t="shared" si="206"/>
        <v>0</v>
      </c>
      <c r="AF351" s="105" t="str">
        <f t="shared" si="207"/>
        <v/>
      </c>
      <c r="AG351" s="92">
        <f t="shared" si="177"/>
        <v>0</v>
      </c>
      <c r="AH351" s="92">
        <f t="shared" si="208"/>
        <v>0</v>
      </c>
    </row>
    <row r="352" spans="1:34" x14ac:dyDescent="0.25">
      <c r="A352" s="92" t="str">
        <f t="shared" si="178"/>
        <v/>
      </c>
      <c r="B352" s="49">
        <v>7646</v>
      </c>
      <c r="C352" s="115" t="s">
        <v>588</v>
      </c>
      <c r="D352" s="94" t="str">
        <f t="shared" si="179"/>
        <v/>
      </c>
      <c r="E352" s="94" t="str">
        <f t="shared" si="180"/>
        <v/>
      </c>
      <c r="F352" s="94" t="str">
        <f t="shared" si="181"/>
        <v/>
      </c>
      <c r="G352" s="94" t="str">
        <f t="shared" si="182"/>
        <v/>
      </c>
      <c r="H352" s="94" t="str">
        <f t="shared" si="183"/>
        <v/>
      </c>
      <c r="I352" s="94" t="str">
        <f t="shared" si="184"/>
        <v/>
      </c>
      <c r="J352" s="94" t="str">
        <f t="shared" si="185"/>
        <v/>
      </c>
      <c r="K352" s="94" t="str">
        <f t="shared" si="186"/>
        <v/>
      </c>
      <c r="L352" s="94" t="str">
        <f t="shared" si="187"/>
        <v/>
      </c>
      <c r="M352" s="94" t="str">
        <f t="shared" si="188"/>
        <v/>
      </c>
      <c r="N352" s="94" t="str">
        <f t="shared" si="189"/>
        <v/>
      </c>
      <c r="O352" s="94" t="str">
        <f t="shared" si="190"/>
        <v/>
      </c>
      <c r="P352" s="94" t="str">
        <f t="shared" si="191"/>
        <v/>
      </c>
      <c r="Q352" s="94" t="str">
        <f t="shared" si="192"/>
        <v/>
      </c>
      <c r="R352" s="94" t="str">
        <f t="shared" si="193"/>
        <v/>
      </c>
      <c r="S352" s="94" t="str">
        <f t="shared" si="194"/>
        <v/>
      </c>
      <c r="T352" s="94" t="str">
        <f t="shared" si="195"/>
        <v/>
      </c>
      <c r="U352" s="94" t="str">
        <f t="shared" si="196"/>
        <v/>
      </c>
      <c r="V352" s="94" t="str">
        <f t="shared" si="197"/>
        <v/>
      </c>
      <c r="W352" s="94" t="str">
        <f t="shared" si="198"/>
        <v/>
      </c>
      <c r="X352" s="94" t="str">
        <f t="shared" si="199"/>
        <v/>
      </c>
      <c r="Y352" s="94" t="str">
        <f t="shared" si="200"/>
        <v/>
      </c>
      <c r="Z352" s="94" t="str">
        <f t="shared" si="201"/>
        <v/>
      </c>
      <c r="AA352" s="94" t="str">
        <f t="shared" si="202"/>
        <v/>
      </c>
      <c r="AB352" s="94" t="str">
        <f t="shared" si="203"/>
        <v/>
      </c>
      <c r="AC352" s="94" t="str">
        <f t="shared" si="204"/>
        <v/>
      </c>
      <c r="AD352" s="92" t="str">
        <f t="shared" si="205"/>
        <v/>
      </c>
      <c r="AE352" s="92">
        <f t="shared" si="206"/>
        <v>0</v>
      </c>
      <c r="AF352" s="105" t="str">
        <f t="shared" si="207"/>
        <v/>
      </c>
      <c r="AG352" s="92">
        <f t="shared" si="177"/>
        <v>0</v>
      </c>
      <c r="AH352" s="92">
        <f t="shared" si="208"/>
        <v>0</v>
      </c>
    </row>
    <row r="353" spans="1:34" x14ac:dyDescent="0.25">
      <c r="A353" s="92" t="str">
        <f t="shared" si="178"/>
        <v/>
      </c>
      <c r="B353" s="49">
        <v>3070</v>
      </c>
      <c r="C353" s="115" t="s">
        <v>589</v>
      </c>
      <c r="D353" s="94" t="str">
        <f t="shared" si="179"/>
        <v/>
      </c>
      <c r="E353" s="94" t="str">
        <f t="shared" si="180"/>
        <v/>
      </c>
      <c r="F353" s="94" t="str">
        <f t="shared" si="181"/>
        <v/>
      </c>
      <c r="G353" s="94" t="str">
        <f t="shared" si="182"/>
        <v/>
      </c>
      <c r="H353" s="94" t="str">
        <f t="shared" si="183"/>
        <v/>
      </c>
      <c r="I353" s="94" t="str">
        <f t="shared" si="184"/>
        <v/>
      </c>
      <c r="J353" s="94" t="str">
        <f t="shared" si="185"/>
        <v/>
      </c>
      <c r="K353" s="94" t="str">
        <f t="shared" si="186"/>
        <v/>
      </c>
      <c r="L353" s="94" t="str">
        <f t="shared" si="187"/>
        <v/>
      </c>
      <c r="M353" s="94" t="str">
        <f t="shared" si="188"/>
        <v/>
      </c>
      <c r="N353" s="94" t="str">
        <f t="shared" si="189"/>
        <v/>
      </c>
      <c r="O353" s="94" t="str">
        <f t="shared" si="190"/>
        <v/>
      </c>
      <c r="P353" s="94" t="str">
        <f t="shared" si="191"/>
        <v/>
      </c>
      <c r="Q353" s="94" t="str">
        <f t="shared" si="192"/>
        <v/>
      </c>
      <c r="R353" s="94" t="str">
        <f t="shared" si="193"/>
        <v/>
      </c>
      <c r="S353" s="94" t="str">
        <f t="shared" si="194"/>
        <v/>
      </c>
      <c r="T353" s="94" t="str">
        <f t="shared" si="195"/>
        <v/>
      </c>
      <c r="U353" s="94" t="str">
        <f t="shared" si="196"/>
        <v/>
      </c>
      <c r="V353" s="94" t="str">
        <f t="shared" si="197"/>
        <v/>
      </c>
      <c r="W353" s="94" t="str">
        <f t="shared" si="198"/>
        <v/>
      </c>
      <c r="X353" s="94" t="str">
        <f t="shared" si="199"/>
        <v/>
      </c>
      <c r="Y353" s="94" t="str">
        <f t="shared" si="200"/>
        <v/>
      </c>
      <c r="Z353" s="94" t="str">
        <f t="shared" si="201"/>
        <v/>
      </c>
      <c r="AA353" s="94" t="str">
        <f t="shared" si="202"/>
        <v/>
      </c>
      <c r="AB353" s="94" t="str">
        <f t="shared" si="203"/>
        <v/>
      </c>
      <c r="AC353" s="94" t="str">
        <f t="shared" si="204"/>
        <v/>
      </c>
      <c r="AD353" s="92" t="str">
        <f t="shared" si="205"/>
        <v/>
      </c>
      <c r="AE353" s="92">
        <f t="shared" si="206"/>
        <v>0</v>
      </c>
      <c r="AF353" s="105" t="str">
        <f t="shared" si="207"/>
        <v/>
      </c>
      <c r="AG353" s="92">
        <f t="shared" si="177"/>
        <v>0</v>
      </c>
      <c r="AH353" s="92">
        <f t="shared" si="208"/>
        <v>0</v>
      </c>
    </row>
    <row r="354" spans="1:34" x14ac:dyDescent="0.25">
      <c r="A354" s="92" t="str">
        <f t="shared" si="178"/>
        <v/>
      </c>
      <c r="B354" s="49">
        <v>2893</v>
      </c>
      <c r="C354" s="115" t="s">
        <v>590</v>
      </c>
      <c r="D354" s="94" t="str">
        <f t="shared" si="179"/>
        <v/>
      </c>
      <c r="E354" s="94" t="str">
        <f t="shared" si="180"/>
        <v/>
      </c>
      <c r="F354" s="94" t="str">
        <f t="shared" si="181"/>
        <v/>
      </c>
      <c r="G354" s="94" t="str">
        <f t="shared" si="182"/>
        <v/>
      </c>
      <c r="H354" s="94" t="str">
        <f t="shared" si="183"/>
        <v/>
      </c>
      <c r="I354" s="94" t="str">
        <f t="shared" si="184"/>
        <v/>
      </c>
      <c r="J354" s="94" t="str">
        <f t="shared" si="185"/>
        <v/>
      </c>
      <c r="K354" s="94" t="str">
        <f t="shared" si="186"/>
        <v/>
      </c>
      <c r="L354" s="94" t="str">
        <f t="shared" si="187"/>
        <v/>
      </c>
      <c r="M354" s="94" t="str">
        <f t="shared" si="188"/>
        <v/>
      </c>
      <c r="N354" s="94" t="str">
        <f t="shared" si="189"/>
        <v/>
      </c>
      <c r="O354" s="94" t="str">
        <f t="shared" si="190"/>
        <v/>
      </c>
      <c r="P354" s="94" t="str">
        <f t="shared" si="191"/>
        <v/>
      </c>
      <c r="Q354" s="94" t="str">
        <f t="shared" si="192"/>
        <v/>
      </c>
      <c r="R354" s="94" t="str">
        <f t="shared" si="193"/>
        <v/>
      </c>
      <c r="S354" s="94" t="str">
        <f t="shared" si="194"/>
        <v/>
      </c>
      <c r="T354" s="94" t="str">
        <f t="shared" si="195"/>
        <v/>
      </c>
      <c r="U354" s="94" t="str">
        <f t="shared" si="196"/>
        <v/>
      </c>
      <c r="V354" s="94" t="str">
        <f t="shared" si="197"/>
        <v/>
      </c>
      <c r="W354" s="94" t="str">
        <f t="shared" si="198"/>
        <v/>
      </c>
      <c r="X354" s="94" t="str">
        <f t="shared" si="199"/>
        <v/>
      </c>
      <c r="Y354" s="94" t="str">
        <f t="shared" si="200"/>
        <v/>
      </c>
      <c r="Z354" s="94" t="str">
        <f t="shared" si="201"/>
        <v/>
      </c>
      <c r="AA354" s="94" t="str">
        <f t="shared" si="202"/>
        <v/>
      </c>
      <c r="AB354" s="94" t="str">
        <f t="shared" si="203"/>
        <v/>
      </c>
      <c r="AC354" s="94" t="str">
        <f t="shared" si="204"/>
        <v/>
      </c>
      <c r="AD354" s="92" t="str">
        <f t="shared" si="205"/>
        <v/>
      </c>
      <c r="AE354" s="92">
        <f t="shared" si="206"/>
        <v>0</v>
      </c>
      <c r="AF354" s="105" t="str">
        <f t="shared" si="207"/>
        <v/>
      </c>
      <c r="AG354" s="92">
        <f t="shared" si="177"/>
        <v>0</v>
      </c>
      <c r="AH354" s="92">
        <f t="shared" si="208"/>
        <v>0</v>
      </c>
    </row>
    <row r="355" spans="1:34" x14ac:dyDescent="0.25">
      <c r="A355" s="92" t="str">
        <f t="shared" si="178"/>
        <v/>
      </c>
      <c r="B355" s="49">
        <v>3034</v>
      </c>
      <c r="C355" s="115" t="s">
        <v>591</v>
      </c>
      <c r="D355" s="94" t="str">
        <f t="shared" si="179"/>
        <v/>
      </c>
      <c r="E355" s="94" t="str">
        <f t="shared" si="180"/>
        <v/>
      </c>
      <c r="F355" s="94" t="str">
        <f t="shared" si="181"/>
        <v/>
      </c>
      <c r="G355" s="94" t="str">
        <f t="shared" si="182"/>
        <v/>
      </c>
      <c r="H355" s="94" t="str">
        <f t="shared" si="183"/>
        <v/>
      </c>
      <c r="I355" s="94" t="str">
        <f t="shared" si="184"/>
        <v/>
      </c>
      <c r="J355" s="94" t="str">
        <f t="shared" si="185"/>
        <v/>
      </c>
      <c r="K355" s="94" t="str">
        <f t="shared" si="186"/>
        <v/>
      </c>
      <c r="L355" s="94" t="str">
        <f t="shared" si="187"/>
        <v/>
      </c>
      <c r="M355" s="94" t="str">
        <f t="shared" si="188"/>
        <v/>
      </c>
      <c r="N355" s="94" t="str">
        <f t="shared" si="189"/>
        <v/>
      </c>
      <c r="O355" s="94" t="str">
        <f t="shared" si="190"/>
        <v/>
      </c>
      <c r="P355" s="94" t="str">
        <f t="shared" si="191"/>
        <v/>
      </c>
      <c r="Q355" s="94" t="str">
        <f t="shared" si="192"/>
        <v/>
      </c>
      <c r="R355" s="94" t="str">
        <f t="shared" si="193"/>
        <v/>
      </c>
      <c r="S355" s="94" t="str">
        <f t="shared" si="194"/>
        <v/>
      </c>
      <c r="T355" s="94" t="str">
        <f t="shared" si="195"/>
        <v/>
      </c>
      <c r="U355" s="94" t="str">
        <f t="shared" si="196"/>
        <v/>
      </c>
      <c r="V355" s="94" t="str">
        <f t="shared" si="197"/>
        <v/>
      </c>
      <c r="W355" s="94" t="str">
        <f t="shared" si="198"/>
        <v/>
      </c>
      <c r="X355" s="94" t="str">
        <f t="shared" si="199"/>
        <v/>
      </c>
      <c r="Y355" s="94" t="str">
        <f t="shared" si="200"/>
        <v/>
      </c>
      <c r="Z355" s="94" t="str">
        <f t="shared" si="201"/>
        <v/>
      </c>
      <c r="AA355" s="94" t="str">
        <f t="shared" si="202"/>
        <v/>
      </c>
      <c r="AB355" s="94" t="str">
        <f t="shared" si="203"/>
        <v/>
      </c>
      <c r="AC355" s="94" t="str">
        <f t="shared" si="204"/>
        <v/>
      </c>
      <c r="AD355" s="92" t="str">
        <f t="shared" si="205"/>
        <v/>
      </c>
      <c r="AE355" s="92">
        <f t="shared" si="206"/>
        <v>0</v>
      </c>
      <c r="AF355" s="105" t="str">
        <f t="shared" si="207"/>
        <v/>
      </c>
      <c r="AG355" s="92">
        <f t="shared" si="177"/>
        <v>0</v>
      </c>
      <c r="AH355" s="92">
        <f t="shared" si="208"/>
        <v>0</v>
      </c>
    </row>
    <row r="356" spans="1:34" x14ac:dyDescent="0.25">
      <c r="A356" s="92" t="str">
        <f t="shared" si="178"/>
        <v/>
      </c>
      <c r="B356" s="49">
        <v>3689</v>
      </c>
      <c r="C356" s="115" t="s">
        <v>592</v>
      </c>
      <c r="D356" s="94" t="str">
        <f t="shared" si="179"/>
        <v/>
      </c>
      <c r="E356" s="94" t="str">
        <f t="shared" si="180"/>
        <v/>
      </c>
      <c r="F356" s="94" t="str">
        <f t="shared" si="181"/>
        <v/>
      </c>
      <c r="G356" s="94" t="str">
        <f t="shared" si="182"/>
        <v/>
      </c>
      <c r="H356" s="94" t="str">
        <f t="shared" si="183"/>
        <v/>
      </c>
      <c r="I356" s="94" t="str">
        <f t="shared" si="184"/>
        <v/>
      </c>
      <c r="J356" s="94" t="str">
        <f t="shared" si="185"/>
        <v/>
      </c>
      <c r="K356" s="94" t="str">
        <f t="shared" si="186"/>
        <v/>
      </c>
      <c r="L356" s="94" t="str">
        <f t="shared" si="187"/>
        <v/>
      </c>
      <c r="M356" s="94" t="str">
        <f t="shared" si="188"/>
        <v/>
      </c>
      <c r="N356" s="94" t="str">
        <f t="shared" si="189"/>
        <v/>
      </c>
      <c r="O356" s="94" t="str">
        <f t="shared" si="190"/>
        <v/>
      </c>
      <c r="P356" s="94" t="str">
        <f t="shared" si="191"/>
        <v/>
      </c>
      <c r="Q356" s="94" t="str">
        <f t="shared" si="192"/>
        <v/>
      </c>
      <c r="R356" s="94" t="str">
        <f t="shared" si="193"/>
        <v/>
      </c>
      <c r="S356" s="94" t="str">
        <f t="shared" si="194"/>
        <v/>
      </c>
      <c r="T356" s="94" t="str">
        <f t="shared" si="195"/>
        <v/>
      </c>
      <c r="U356" s="94" t="str">
        <f t="shared" si="196"/>
        <v/>
      </c>
      <c r="V356" s="94" t="str">
        <f t="shared" si="197"/>
        <v/>
      </c>
      <c r="W356" s="94" t="str">
        <f t="shared" si="198"/>
        <v/>
      </c>
      <c r="X356" s="94" t="str">
        <f t="shared" si="199"/>
        <v/>
      </c>
      <c r="Y356" s="94" t="str">
        <f t="shared" si="200"/>
        <v/>
      </c>
      <c r="Z356" s="94" t="str">
        <f t="shared" si="201"/>
        <v/>
      </c>
      <c r="AA356" s="94" t="str">
        <f t="shared" si="202"/>
        <v/>
      </c>
      <c r="AB356" s="94" t="str">
        <f t="shared" si="203"/>
        <v/>
      </c>
      <c r="AC356" s="94" t="str">
        <f t="shared" si="204"/>
        <v/>
      </c>
      <c r="AD356" s="92" t="str">
        <f t="shared" si="205"/>
        <v/>
      </c>
      <c r="AE356" s="92">
        <f t="shared" si="206"/>
        <v>0</v>
      </c>
      <c r="AF356" s="105" t="str">
        <f t="shared" si="207"/>
        <v/>
      </c>
      <c r="AG356" s="92">
        <f t="shared" si="177"/>
        <v>0</v>
      </c>
      <c r="AH356" s="92">
        <f t="shared" si="208"/>
        <v>0</v>
      </c>
    </row>
    <row r="357" spans="1:34" x14ac:dyDescent="0.25">
      <c r="A357" s="92" t="str">
        <f t="shared" si="178"/>
        <v/>
      </c>
      <c r="B357" s="49">
        <v>8078</v>
      </c>
      <c r="C357" s="115" t="s">
        <v>593</v>
      </c>
      <c r="D357" s="94" t="str">
        <f t="shared" si="179"/>
        <v/>
      </c>
      <c r="E357" s="94" t="str">
        <f t="shared" si="180"/>
        <v/>
      </c>
      <c r="F357" s="94" t="str">
        <f t="shared" si="181"/>
        <v/>
      </c>
      <c r="G357" s="94" t="str">
        <f t="shared" si="182"/>
        <v/>
      </c>
      <c r="H357" s="94" t="str">
        <f t="shared" si="183"/>
        <v/>
      </c>
      <c r="I357" s="94" t="str">
        <f t="shared" si="184"/>
        <v/>
      </c>
      <c r="J357" s="94" t="str">
        <f t="shared" si="185"/>
        <v/>
      </c>
      <c r="K357" s="94" t="str">
        <f t="shared" si="186"/>
        <v/>
      </c>
      <c r="L357" s="94" t="str">
        <f t="shared" si="187"/>
        <v/>
      </c>
      <c r="M357" s="94" t="str">
        <f t="shared" si="188"/>
        <v/>
      </c>
      <c r="N357" s="94" t="str">
        <f t="shared" si="189"/>
        <v/>
      </c>
      <c r="O357" s="94" t="str">
        <f t="shared" si="190"/>
        <v/>
      </c>
      <c r="P357" s="94" t="str">
        <f t="shared" si="191"/>
        <v/>
      </c>
      <c r="Q357" s="94" t="str">
        <f t="shared" si="192"/>
        <v/>
      </c>
      <c r="R357" s="94" t="str">
        <f t="shared" si="193"/>
        <v/>
      </c>
      <c r="S357" s="94" t="str">
        <f t="shared" si="194"/>
        <v/>
      </c>
      <c r="T357" s="94" t="str">
        <f t="shared" si="195"/>
        <v/>
      </c>
      <c r="U357" s="94" t="str">
        <f t="shared" si="196"/>
        <v/>
      </c>
      <c r="V357" s="94" t="str">
        <f t="shared" si="197"/>
        <v/>
      </c>
      <c r="W357" s="94" t="str">
        <f t="shared" si="198"/>
        <v/>
      </c>
      <c r="X357" s="94" t="str">
        <f t="shared" si="199"/>
        <v/>
      </c>
      <c r="Y357" s="94" t="str">
        <f t="shared" si="200"/>
        <v/>
      </c>
      <c r="Z357" s="94" t="str">
        <f t="shared" si="201"/>
        <v/>
      </c>
      <c r="AA357" s="94" t="str">
        <f t="shared" si="202"/>
        <v/>
      </c>
      <c r="AB357" s="94" t="str">
        <f t="shared" si="203"/>
        <v/>
      </c>
      <c r="AC357" s="94" t="str">
        <f t="shared" si="204"/>
        <v/>
      </c>
      <c r="AD357" s="92" t="str">
        <f t="shared" si="205"/>
        <v/>
      </c>
      <c r="AE357" s="92">
        <f t="shared" si="206"/>
        <v>0</v>
      </c>
      <c r="AF357" s="105" t="str">
        <f t="shared" si="207"/>
        <v/>
      </c>
      <c r="AG357" s="92">
        <f t="shared" si="177"/>
        <v>0</v>
      </c>
      <c r="AH357" s="92">
        <f t="shared" si="208"/>
        <v>0</v>
      </c>
    </row>
    <row r="358" spans="1:34" x14ac:dyDescent="0.25">
      <c r="A358" s="92" t="str">
        <f t="shared" si="178"/>
        <v/>
      </c>
      <c r="B358" s="49">
        <v>3723</v>
      </c>
      <c r="C358" s="115" t="s">
        <v>594</v>
      </c>
      <c r="D358" s="94" t="str">
        <f t="shared" si="179"/>
        <v/>
      </c>
      <c r="E358" s="94" t="str">
        <f t="shared" si="180"/>
        <v/>
      </c>
      <c r="F358" s="94" t="str">
        <f t="shared" si="181"/>
        <v/>
      </c>
      <c r="G358" s="94" t="str">
        <f t="shared" si="182"/>
        <v/>
      </c>
      <c r="H358" s="94" t="str">
        <f t="shared" si="183"/>
        <v/>
      </c>
      <c r="I358" s="94" t="str">
        <f t="shared" si="184"/>
        <v/>
      </c>
      <c r="J358" s="94" t="str">
        <f t="shared" si="185"/>
        <v/>
      </c>
      <c r="K358" s="94" t="str">
        <f t="shared" si="186"/>
        <v/>
      </c>
      <c r="L358" s="94" t="str">
        <f t="shared" si="187"/>
        <v/>
      </c>
      <c r="M358" s="94" t="str">
        <f t="shared" si="188"/>
        <v/>
      </c>
      <c r="N358" s="94" t="str">
        <f t="shared" si="189"/>
        <v/>
      </c>
      <c r="O358" s="94" t="str">
        <f t="shared" si="190"/>
        <v/>
      </c>
      <c r="P358" s="94" t="str">
        <f t="shared" si="191"/>
        <v/>
      </c>
      <c r="Q358" s="94" t="str">
        <f t="shared" si="192"/>
        <v/>
      </c>
      <c r="R358" s="94" t="str">
        <f t="shared" si="193"/>
        <v/>
      </c>
      <c r="S358" s="94" t="str">
        <f t="shared" si="194"/>
        <v/>
      </c>
      <c r="T358" s="94" t="str">
        <f t="shared" si="195"/>
        <v/>
      </c>
      <c r="U358" s="94" t="str">
        <f t="shared" si="196"/>
        <v/>
      </c>
      <c r="V358" s="94" t="str">
        <f t="shared" si="197"/>
        <v/>
      </c>
      <c r="W358" s="94" t="str">
        <f t="shared" si="198"/>
        <v/>
      </c>
      <c r="X358" s="94" t="str">
        <f t="shared" si="199"/>
        <v/>
      </c>
      <c r="Y358" s="94" t="str">
        <f t="shared" si="200"/>
        <v/>
      </c>
      <c r="Z358" s="94" t="str">
        <f t="shared" si="201"/>
        <v/>
      </c>
      <c r="AA358" s="94" t="str">
        <f t="shared" si="202"/>
        <v/>
      </c>
      <c r="AB358" s="94" t="str">
        <f t="shared" si="203"/>
        <v/>
      </c>
      <c r="AC358" s="94" t="str">
        <f t="shared" si="204"/>
        <v/>
      </c>
      <c r="AD358" s="92" t="str">
        <f t="shared" si="205"/>
        <v/>
      </c>
      <c r="AE358" s="92">
        <f t="shared" si="206"/>
        <v>0</v>
      </c>
      <c r="AF358" s="105" t="str">
        <f t="shared" si="207"/>
        <v/>
      </c>
      <c r="AG358" s="92">
        <f t="shared" si="177"/>
        <v>0</v>
      </c>
      <c r="AH358" s="92">
        <f t="shared" si="208"/>
        <v>0</v>
      </c>
    </row>
    <row r="359" spans="1:34" x14ac:dyDescent="0.25">
      <c r="A359" s="92" t="str">
        <f t="shared" si="178"/>
        <v/>
      </c>
      <c r="B359" s="49">
        <v>2733</v>
      </c>
      <c r="C359" s="115" t="s">
        <v>595</v>
      </c>
      <c r="D359" s="94" t="str">
        <f t="shared" si="179"/>
        <v/>
      </c>
      <c r="E359" s="94" t="str">
        <f t="shared" si="180"/>
        <v/>
      </c>
      <c r="F359" s="94" t="str">
        <f t="shared" si="181"/>
        <v/>
      </c>
      <c r="G359" s="94" t="str">
        <f t="shared" si="182"/>
        <v/>
      </c>
      <c r="H359" s="94" t="str">
        <f t="shared" si="183"/>
        <v/>
      </c>
      <c r="I359" s="94" t="str">
        <f t="shared" si="184"/>
        <v/>
      </c>
      <c r="J359" s="94" t="str">
        <f t="shared" si="185"/>
        <v/>
      </c>
      <c r="K359" s="94" t="str">
        <f t="shared" si="186"/>
        <v/>
      </c>
      <c r="L359" s="94" t="str">
        <f t="shared" si="187"/>
        <v/>
      </c>
      <c r="M359" s="94" t="str">
        <f t="shared" si="188"/>
        <v/>
      </c>
      <c r="N359" s="94" t="str">
        <f t="shared" si="189"/>
        <v/>
      </c>
      <c r="O359" s="94" t="str">
        <f t="shared" si="190"/>
        <v/>
      </c>
      <c r="P359" s="94" t="str">
        <f t="shared" si="191"/>
        <v/>
      </c>
      <c r="Q359" s="94" t="str">
        <f t="shared" si="192"/>
        <v/>
      </c>
      <c r="R359" s="94" t="str">
        <f t="shared" si="193"/>
        <v/>
      </c>
      <c r="S359" s="94" t="str">
        <f t="shared" si="194"/>
        <v/>
      </c>
      <c r="T359" s="94" t="str">
        <f t="shared" si="195"/>
        <v/>
      </c>
      <c r="U359" s="94" t="str">
        <f t="shared" si="196"/>
        <v/>
      </c>
      <c r="V359" s="94" t="str">
        <f t="shared" si="197"/>
        <v/>
      </c>
      <c r="W359" s="94" t="str">
        <f t="shared" si="198"/>
        <v/>
      </c>
      <c r="X359" s="94" t="str">
        <f t="shared" si="199"/>
        <v/>
      </c>
      <c r="Y359" s="94" t="str">
        <f t="shared" si="200"/>
        <v/>
      </c>
      <c r="Z359" s="94" t="str">
        <f t="shared" si="201"/>
        <v/>
      </c>
      <c r="AA359" s="94" t="str">
        <f t="shared" si="202"/>
        <v/>
      </c>
      <c r="AB359" s="94" t="str">
        <f t="shared" si="203"/>
        <v/>
      </c>
      <c r="AC359" s="94" t="str">
        <f t="shared" si="204"/>
        <v/>
      </c>
      <c r="AD359" s="92" t="str">
        <f t="shared" si="205"/>
        <v/>
      </c>
      <c r="AE359" s="92">
        <f t="shared" si="206"/>
        <v>0</v>
      </c>
      <c r="AF359" s="105" t="str">
        <f t="shared" si="207"/>
        <v/>
      </c>
      <c r="AG359" s="92">
        <f t="shared" si="177"/>
        <v>0</v>
      </c>
      <c r="AH359" s="92">
        <f t="shared" si="208"/>
        <v>0</v>
      </c>
    </row>
    <row r="360" spans="1:34" x14ac:dyDescent="0.25">
      <c r="A360" s="92" t="str">
        <f t="shared" si="178"/>
        <v/>
      </c>
      <c r="B360" s="49">
        <v>7313</v>
      </c>
      <c r="C360" s="115" t="s">
        <v>596</v>
      </c>
      <c r="D360" s="94" t="str">
        <f t="shared" si="179"/>
        <v/>
      </c>
      <c r="E360" s="94" t="str">
        <f t="shared" si="180"/>
        <v/>
      </c>
      <c r="F360" s="94" t="str">
        <f t="shared" si="181"/>
        <v/>
      </c>
      <c r="G360" s="94" t="str">
        <f t="shared" si="182"/>
        <v/>
      </c>
      <c r="H360" s="94" t="str">
        <f t="shared" si="183"/>
        <v/>
      </c>
      <c r="I360" s="94" t="str">
        <f t="shared" si="184"/>
        <v/>
      </c>
      <c r="J360" s="94" t="str">
        <f t="shared" si="185"/>
        <v/>
      </c>
      <c r="K360" s="94" t="str">
        <f t="shared" si="186"/>
        <v/>
      </c>
      <c r="L360" s="94" t="str">
        <f t="shared" si="187"/>
        <v/>
      </c>
      <c r="M360" s="94" t="str">
        <f t="shared" si="188"/>
        <v/>
      </c>
      <c r="N360" s="94" t="str">
        <f t="shared" si="189"/>
        <v/>
      </c>
      <c r="O360" s="94" t="str">
        <f t="shared" si="190"/>
        <v/>
      </c>
      <c r="P360" s="94" t="str">
        <f t="shared" si="191"/>
        <v/>
      </c>
      <c r="Q360" s="94" t="str">
        <f t="shared" si="192"/>
        <v/>
      </c>
      <c r="R360" s="94" t="str">
        <f t="shared" si="193"/>
        <v/>
      </c>
      <c r="S360" s="94" t="str">
        <f t="shared" si="194"/>
        <v/>
      </c>
      <c r="T360" s="94" t="str">
        <f t="shared" si="195"/>
        <v/>
      </c>
      <c r="U360" s="94" t="str">
        <f t="shared" si="196"/>
        <v/>
      </c>
      <c r="V360" s="94" t="str">
        <f t="shared" si="197"/>
        <v/>
      </c>
      <c r="W360" s="94" t="str">
        <f t="shared" si="198"/>
        <v/>
      </c>
      <c r="X360" s="94" t="str">
        <f t="shared" si="199"/>
        <v/>
      </c>
      <c r="Y360" s="94" t="str">
        <f t="shared" si="200"/>
        <v/>
      </c>
      <c r="Z360" s="94" t="str">
        <f t="shared" si="201"/>
        <v/>
      </c>
      <c r="AA360" s="94" t="str">
        <f t="shared" si="202"/>
        <v/>
      </c>
      <c r="AB360" s="94" t="str">
        <f t="shared" si="203"/>
        <v/>
      </c>
      <c r="AC360" s="94" t="str">
        <f t="shared" si="204"/>
        <v/>
      </c>
      <c r="AD360" s="92" t="str">
        <f t="shared" si="205"/>
        <v/>
      </c>
      <c r="AE360" s="92">
        <f t="shared" si="206"/>
        <v>0</v>
      </c>
      <c r="AF360" s="105" t="str">
        <f t="shared" si="207"/>
        <v/>
      </c>
      <c r="AG360" s="92">
        <f t="shared" si="177"/>
        <v>0</v>
      </c>
      <c r="AH360" s="92">
        <f t="shared" si="208"/>
        <v>0</v>
      </c>
    </row>
    <row r="361" spans="1:34" x14ac:dyDescent="0.25">
      <c r="A361" s="92" t="str">
        <f t="shared" si="178"/>
        <v/>
      </c>
      <c r="B361" s="49">
        <v>2402</v>
      </c>
      <c r="C361" s="115" t="s">
        <v>597</v>
      </c>
      <c r="D361" s="94" t="str">
        <f t="shared" si="179"/>
        <v/>
      </c>
      <c r="E361" s="94" t="str">
        <f t="shared" si="180"/>
        <v/>
      </c>
      <c r="F361" s="94" t="str">
        <f t="shared" si="181"/>
        <v/>
      </c>
      <c r="G361" s="94" t="str">
        <f t="shared" si="182"/>
        <v/>
      </c>
      <c r="H361" s="94" t="str">
        <f t="shared" si="183"/>
        <v/>
      </c>
      <c r="I361" s="94" t="str">
        <f t="shared" si="184"/>
        <v/>
      </c>
      <c r="J361" s="94" t="str">
        <f t="shared" si="185"/>
        <v/>
      </c>
      <c r="K361" s="94" t="str">
        <f t="shared" si="186"/>
        <v/>
      </c>
      <c r="L361" s="94" t="str">
        <f t="shared" si="187"/>
        <v/>
      </c>
      <c r="M361" s="94" t="str">
        <f t="shared" si="188"/>
        <v/>
      </c>
      <c r="N361" s="94" t="str">
        <f t="shared" si="189"/>
        <v/>
      </c>
      <c r="O361" s="94" t="str">
        <f t="shared" si="190"/>
        <v/>
      </c>
      <c r="P361" s="94" t="str">
        <f t="shared" si="191"/>
        <v/>
      </c>
      <c r="Q361" s="94" t="str">
        <f t="shared" si="192"/>
        <v/>
      </c>
      <c r="R361" s="94" t="str">
        <f t="shared" si="193"/>
        <v/>
      </c>
      <c r="S361" s="94" t="str">
        <f t="shared" si="194"/>
        <v/>
      </c>
      <c r="T361" s="94" t="str">
        <f t="shared" si="195"/>
        <v/>
      </c>
      <c r="U361" s="94" t="str">
        <f t="shared" si="196"/>
        <v/>
      </c>
      <c r="V361" s="94" t="str">
        <f t="shared" si="197"/>
        <v/>
      </c>
      <c r="W361" s="94" t="str">
        <f t="shared" si="198"/>
        <v/>
      </c>
      <c r="X361" s="94" t="str">
        <f t="shared" si="199"/>
        <v/>
      </c>
      <c r="Y361" s="94" t="str">
        <f t="shared" si="200"/>
        <v/>
      </c>
      <c r="Z361" s="94" t="str">
        <f t="shared" si="201"/>
        <v/>
      </c>
      <c r="AA361" s="94" t="str">
        <f t="shared" si="202"/>
        <v/>
      </c>
      <c r="AB361" s="94" t="str">
        <f t="shared" si="203"/>
        <v/>
      </c>
      <c r="AC361" s="94" t="str">
        <f t="shared" si="204"/>
        <v/>
      </c>
      <c r="AD361" s="92" t="str">
        <f t="shared" si="205"/>
        <v/>
      </c>
      <c r="AE361" s="92">
        <f t="shared" si="206"/>
        <v>0</v>
      </c>
      <c r="AF361" s="105" t="str">
        <f t="shared" si="207"/>
        <v/>
      </c>
      <c r="AG361" s="92">
        <f t="shared" si="177"/>
        <v>0</v>
      </c>
      <c r="AH361" s="92">
        <f t="shared" si="208"/>
        <v>0</v>
      </c>
    </row>
    <row r="362" spans="1:34" x14ac:dyDescent="0.25">
      <c r="A362" s="92" t="str">
        <f t="shared" si="178"/>
        <v/>
      </c>
      <c r="B362" s="49">
        <v>8309</v>
      </c>
      <c r="C362" s="115" t="s">
        <v>598</v>
      </c>
      <c r="D362" s="94" t="str">
        <f t="shared" si="179"/>
        <v/>
      </c>
      <c r="E362" s="94" t="str">
        <f t="shared" si="180"/>
        <v/>
      </c>
      <c r="F362" s="94" t="str">
        <f t="shared" si="181"/>
        <v/>
      </c>
      <c r="G362" s="94" t="str">
        <f t="shared" si="182"/>
        <v/>
      </c>
      <c r="H362" s="94" t="str">
        <f t="shared" si="183"/>
        <v/>
      </c>
      <c r="I362" s="94" t="str">
        <f t="shared" si="184"/>
        <v/>
      </c>
      <c r="J362" s="94" t="str">
        <f t="shared" si="185"/>
        <v/>
      </c>
      <c r="K362" s="94" t="str">
        <f t="shared" si="186"/>
        <v/>
      </c>
      <c r="L362" s="94" t="str">
        <f t="shared" si="187"/>
        <v/>
      </c>
      <c r="M362" s="94" t="str">
        <f t="shared" si="188"/>
        <v/>
      </c>
      <c r="N362" s="94" t="str">
        <f t="shared" si="189"/>
        <v/>
      </c>
      <c r="O362" s="94" t="str">
        <f t="shared" si="190"/>
        <v/>
      </c>
      <c r="P362" s="94" t="str">
        <f t="shared" si="191"/>
        <v/>
      </c>
      <c r="Q362" s="94" t="str">
        <f t="shared" si="192"/>
        <v/>
      </c>
      <c r="R362" s="94" t="str">
        <f t="shared" si="193"/>
        <v/>
      </c>
      <c r="S362" s="94" t="str">
        <f t="shared" si="194"/>
        <v/>
      </c>
      <c r="T362" s="94" t="str">
        <f t="shared" si="195"/>
        <v/>
      </c>
      <c r="U362" s="94" t="str">
        <f t="shared" si="196"/>
        <v/>
      </c>
      <c r="V362" s="94" t="str">
        <f t="shared" si="197"/>
        <v/>
      </c>
      <c r="W362" s="94" t="str">
        <f t="shared" si="198"/>
        <v/>
      </c>
      <c r="X362" s="94" t="str">
        <f t="shared" si="199"/>
        <v/>
      </c>
      <c r="Y362" s="94" t="str">
        <f t="shared" si="200"/>
        <v/>
      </c>
      <c r="Z362" s="94" t="str">
        <f t="shared" si="201"/>
        <v/>
      </c>
      <c r="AA362" s="94" t="str">
        <f t="shared" si="202"/>
        <v/>
      </c>
      <c r="AB362" s="94" t="str">
        <f t="shared" si="203"/>
        <v/>
      </c>
      <c r="AC362" s="94" t="str">
        <f t="shared" si="204"/>
        <v/>
      </c>
      <c r="AD362" s="92" t="str">
        <f t="shared" si="205"/>
        <v/>
      </c>
      <c r="AE362" s="92">
        <f t="shared" si="206"/>
        <v>0</v>
      </c>
      <c r="AF362" s="105" t="str">
        <f t="shared" si="207"/>
        <v/>
      </c>
      <c r="AG362" s="92">
        <f t="shared" si="177"/>
        <v>0</v>
      </c>
      <c r="AH362" s="92">
        <f t="shared" si="208"/>
        <v>0</v>
      </c>
    </row>
    <row r="363" spans="1:34" x14ac:dyDescent="0.25">
      <c r="A363" s="92" t="str">
        <f t="shared" si="178"/>
        <v/>
      </c>
      <c r="B363" s="49">
        <v>5112</v>
      </c>
      <c r="C363" s="115" t="s">
        <v>599</v>
      </c>
      <c r="D363" s="94" t="str">
        <f t="shared" si="179"/>
        <v/>
      </c>
      <c r="E363" s="94" t="str">
        <f t="shared" si="180"/>
        <v/>
      </c>
      <c r="F363" s="94" t="str">
        <f t="shared" si="181"/>
        <v/>
      </c>
      <c r="G363" s="94" t="str">
        <f t="shared" si="182"/>
        <v/>
      </c>
      <c r="H363" s="94" t="str">
        <f t="shared" si="183"/>
        <v/>
      </c>
      <c r="I363" s="94" t="str">
        <f t="shared" si="184"/>
        <v/>
      </c>
      <c r="J363" s="94" t="str">
        <f t="shared" si="185"/>
        <v/>
      </c>
      <c r="K363" s="94" t="str">
        <f t="shared" si="186"/>
        <v/>
      </c>
      <c r="L363" s="94" t="str">
        <f t="shared" si="187"/>
        <v/>
      </c>
      <c r="M363" s="94" t="str">
        <f t="shared" si="188"/>
        <v/>
      </c>
      <c r="N363" s="94" t="str">
        <f t="shared" si="189"/>
        <v/>
      </c>
      <c r="O363" s="94" t="str">
        <f t="shared" si="190"/>
        <v/>
      </c>
      <c r="P363" s="94" t="str">
        <f t="shared" si="191"/>
        <v/>
      </c>
      <c r="Q363" s="94" t="str">
        <f t="shared" si="192"/>
        <v/>
      </c>
      <c r="R363" s="94" t="str">
        <f t="shared" si="193"/>
        <v/>
      </c>
      <c r="S363" s="94" t="str">
        <f t="shared" si="194"/>
        <v/>
      </c>
      <c r="T363" s="94" t="str">
        <f t="shared" si="195"/>
        <v/>
      </c>
      <c r="U363" s="94" t="str">
        <f t="shared" si="196"/>
        <v/>
      </c>
      <c r="V363" s="94" t="str">
        <f t="shared" si="197"/>
        <v/>
      </c>
      <c r="W363" s="94" t="str">
        <f t="shared" si="198"/>
        <v/>
      </c>
      <c r="X363" s="94" t="str">
        <f t="shared" si="199"/>
        <v/>
      </c>
      <c r="Y363" s="94" t="str">
        <f t="shared" si="200"/>
        <v/>
      </c>
      <c r="Z363" s="94" t="str">
        <f t="shared" si="201"/>
        <v/>
      </c>
      <c r="AA363" s="94" t="str">
        <f t="shared" si="202"/>
        <v/>
      </c>
      <c r="AB363" s="94" t="str">
        <f t="shared" si="203"/>
        <v/>
      </c>
      <c r="AC363" s="94" t="str">
        <f t="shared" si="204"/>
        <v/>
      </c>
      <c r="AD363" s="92" t="str">
        <f t="shared" si="205"/>
        <v/>
      </c>
      <c r="AE363" s="92">
        <f t="shared" si="206"/>
        <v>0</v>
      </c>
      <c r="AF363" s="105" t="str">
        <f t="shared" si="207"/>
        <v/>
      </c>
      <c r="AG363" s="92">
        <f t="shared" si="177"/>
        <v>0</v>
      </c>
      <c r="AH363" s="92">
        <f t="shared" si="208"/>
        <v>0</v>
      </c>
    </row>
    <row r="364" spans="1:34" x14ac:dyDescent="0.25">
      <c r="A364" s="92" t="str">
        <f t="shared" si="178"/>
        <v/>
      </c>
      <c r="B364" s="49">
        <v>2631</v>
      </c>
      <c r="C364" s="115" t="s">
        <v>600</v>
      </c>
      <c r="D364" s="94" t="str">
        <f t="shared" si="179"/>
        <v/>
      </c>
      <c r="E364" s="94" t="str">
        <f t="shared" si="180"/>
        <v/>
      </c>
      <c r="F364" s="94" t="str">
        <f t="shared" si="181"/>
        <v/>
      </c>
      <c r="G364" s="94" t="str">
        <f t="shared" si="182"/>
        <v/>
      </c>
      <c r="H364" s="94" t="str">
        <f t="shared" si="183"/>
        <v/>
      </c>
      <c r="I364" s="94" t="str">
        <f t="shared" si="184"/>
        <v/>
      </c>
      <c r="J364" s="94" t="str">
        <f t="shared" si="185"/>
        <v/>
      </c>
      <c r="K364" s="94" t="str">
        <f t="shared" si="186"/>
        <v/>
      </c>
      <c r="L364" s="94" t="str">
        <f t="shared" si="187"/>
        <v/>
      </c>
      <c r="M364" s="94" t="str">
        <f t="shared" si="188"/>
        <v/>
      </c>
      <c r="N364" s="94" t="str">
        <f t="shared" si="189"/>
        <v/>
      </c>
      <c r="O364" s="94" t="str">
        <f t="shared" si="190"/>
        <v/>
      </c>
      <c r="P364" s="94" t="str">
        <f t="shared" si="191"/>
        <v/>
      </c>
      <c r="Q364" s="94" t="str">
        <f t="shared" si="192"/>
        <v/>
      </c>
      <c r="R364" s="94" t="str">
        <f t="shared" si="193"/>
        <v/>
      </c>
      <c r="S364" s="94" t="str">
        <f t="shared" si="194"/>
        <v/>
      </c>
      <c r="T364" s="94" t="str">
        <f t="shared" si="195"/>
        <v/>
      </c>
      <c r="U364" s="94" t="str">
        <f t="shared" si="196"/>
        <v/>
      </c>
      <c r="V364" s="94" t="str">
        <f t="shared" si="197"/>
        <v/>
      </c>
      <c r="W364" s="94" t="str">
        <f t="shared" si="198"/>
        <v/>
      </c>
      <c r="X364" s="94" t="str">
        <f t="shared" si="199"/>
        <v/>
      </c>
      <c r="Y364" s="94" t="str">
        <f t="shared" si="200"/>
        <v/>
      </c>
      <c r="Z364" s="94" t="str">
        <f t="shared" si="201"/>
        <v/>
      </c>
      <c r="AA364" s="94" t="str">
        <f t="shared" si="202"/>
        <v/>
      </c>
      <c r="AB364" s="94" t="str">
        <f t="shared" si="203"/>
        <v/>
      </c>
      <c r="AC364" s="94" t="str">
        <f t="shared" si="204"/>
        <v/>
      </c>
      <c r="AD364" s="92" t="str">
        <f t="shared" si="205"/>
        <v/>
      </c>
      <c r="AE364" s="92">
        <f t="shared" si="206"/>
        <v>0</v>
      </c>
      <c r="AF364" s="105" t="str">
        <f t="shared" si="207"/>
        <v/>
      </c>
      <c r="AG364" s="92">
        <f t="shared" ref="AG364:AG427" si="209">IF(B364&lt;&gt;"",COUNTIF(D364:AC364,"=2"),"")</f>
        <v>0</v>
      </c>
      <c r="AH364" s="92">
        <f t="shared" si="208"/>
        <v>0</v>
      </c>
    </row>
    <row r="365" spans="1:34" x14ac:dyDescent="0.25">
      <c r="A365" s="92" t="str">
        <f t="shared" si="178"/>
        <v/>
      </c>
      <c r="B365" s="49">
        <v>1284</v>
      </c>
      <c r="C365" s="115" t="s">
        <v>601</v>
      </c>
      <c r="D365" s="94" t="str">
        <f t="shared" si="179"/>
        <v/>
      </c>
      <c r="E365" s="94" t="str">
        <f t="shared" si="180"/>
        <v/>
      </c>
      <c r="F365" s="94" t="str">
        <f t="shared" si="181"/>
        <v/>
      </c>
      <c r="G365" s="94" t="str">
        <f t="shared" si="182"/>
        <v/>
      </c>
      <c r="H365" s="94" t="str">
        <f t="shared" si="183"/>
        <v/>
      </c>
      <c r="I365" s="94" t="str">
        <f t="shared" si="184"/>
        <v/>
      </c>
      <c r="J365" s="94" t="str">
        <f t="shared" si="185"/>
        <v/>
      </c>
      <c r="K365" s="94" t="str">
        <f t="shared" si="186"/>
        <v/>
      </c>
      <c r="L365" s="94" t="str">
        <f t="shared" si="187"/>
        <v/>
      </c>
      <c r="M365" s="94" t="str">
        <f t="shared" si="188"/>
        <v/>
      </c>
      <c r="N365" s="94" t="str">
        <f t="shared" si="189"/>
        <v/>
      </c>
      <c r="O365" s="94" t="str">
        <f t="shared" si="190"/>
        <v/>
      </c>
      <c r="P365" s="94" t="str">
        <f t="shared" si="191"/>
        <v/>
      </c>
      <c r="Q365" s="94" t="str">
        <f t="shared" si="192"/>
        <v/>
      </c>
      <c r="R365" s="94" t="str">
        <f t="shared" si="193"/>
        <v/>
      </c>
      <c r="S365" s="94" t="str">
        <f t="shared" si="194"/>
        <v/>
      </c>
      <c r="T365" s="94" t="str">
        <f t="shared" si="195"/>
        <v/>
      </c>
      <c r="U365" s="94" t="str">
        <f t="shared" si="196"/>
        <v/>
      </c>
      <c r="V365" s="94" t="str">
        <f t="shared" si="197"/>
        <v/>
      </c>
      <c r="W365" s="94" t="str">
        <f t="shared" si="198"/>
        <v/>
      </c>
      <c r="X365" s="94" t="str">
        <f t="shared" si="199"/>
        <v/>
      </c>
      <c r="Y365" s="94" t="str">
        <f t="shared" si="200"/>
        <v/>
      </c>
      <c r="Z365" s="94" t="str">
        <f t="shared" si="201"/>
        <v/>
      </c>
      <c r="AA365" s="94" t="str">
        <f t="shared" si="202"/>
        <v/>
      </c>
      <c r="AB365" s="94" t="str">
        <f t="shared" si="203"/>
        <v/>
      </c>
      <c r="AC365" s="94" t="str">
        <f t="shared" si="204"/>
        <v/>
      </c>
      <c r="AD365" s="92" t="str">
        <f t="shared" si="205"/>
        <v/>
      </c>
      <c r="AE365" s="92">
        <f t="shared" si="206"/>
        <v>0</v>
      </c>
      <c r="AF365" s="105" t="str">
        <f t="shared" si="207"/>
        <v/>
      </c>
      <c r="AG365" s="92">
        <f t="shared" si="209"/>
        <v>0</v>
      </c>
      <c r="AH365" s="92">
        <f t="shared" si="208"/>
        <v>0</v>
      </c>
    </row>
    <row r="366" spans="1:34" x14ac:dyDescent="0.25">
      <c r="A366" s="92" t="str">
        <f t="shared" si="178"/>
        <v/>
      </c>
      <c r="B366" s="49">
        <v>5376</v>
      </c>
      <c r="C366" s="115" t="s">
        <v>602</v>
      </c>
      <c r="D366" s="94" t="str">
        <f t="shared" si="179"/>
        <v/>
      </c>
      <c r="E366" s="94" t="str">
        <f t="shared" si="180"/>
        <v/>
      </c>
      <c r="F366" s="94" t="str">
        <f t="shared" si="181"/>
        <v/>
      </c>
      <c r="G366" s="94" t="str">
        <f t="shared" si="182"/>
        <v/>
      </c>
      <c r="H366" s="94" t="str">
        <f t="shared" si="183"/>
        <v/>
      </c>
      <c r="I366" s="94" t="str">
        <f t="shared" si="184"/>
        <v/>
      </c>
      <c r="J366" s="94" t="str">
        <f t="shared" si="185"/>
        <v/>
      </c>
      <c r="K366" s="94" t="str">
        <f t="shared" si="186"/>
        <v/>
      </c>
      <c r="L366" s="94" t="str">
        <f t="shared" si="187"/>
        <v/>
      </c>
      <c r="M366" s="94" t="str">
        <f t="shared" si="188"/>
        <v/>
      </c>
      <c r="N366" s="94" t="str">
        <f t="shared" si="189"/>
        <v/>
      </c>
      <c r="O366" s="94" t="str">
        <f t="shared" si="190"/>
        <v/>
      </c>
      <c r="P366" s="94" t="str">
        <f t="shared" si="191"/>
        <v/>
      </c>
      <c r="Q366" s="94" t="str">
        <f t="shared" si="192"/>
        <v/>
      </c>
      <c r="R366" s="94" t="str">
        <f t="shared" si="193"/>
        <v/>
      </c>
      <c r="S366" s="94" t="str">
        <f t="shared" si="194"/>
        <v/>
      </c>
      <c r="T366" s="94" t="str">
        <f t="shared" si="195"/>
        <v/>
      </c>
      <c r="U366" s="94" t="str">
        <f t="shared" si="196"/>
        <v/>
      </c>
      <c r="V366" s="94" t="str">
        <f t="shared" si="197"/>
        <v/>
      </c>
      <c r="W366" s="94" t="str">
        <f t="shared" si="198"/>
        <v/>
      </c>
      <c r="X366" s="94" t="str">
        <f t="shared" si="199"/>
        <v/>
      </c>
      <c r="Y366" s="94" t="str">
        <f t="shared" si="200"/>
        <v/>
      </c>
      <c r="Z366" s="94" t="str">
        <f t="shared" si="201"/>
        <v/>
      </c>
      <c r="AA366" s="94" t="str">
        <f t="shared" si="202"/>
        <v/>
      </c>
      <c r="AB366" s="94" t="str">
        <f t="shared" si="203"/>
        <v/>
      </c>
      <c r="AC366" s="94" t="str">
        <f t="shared" si="204"/>
        <v/>
      </c>
      <c r="AD366" s="92" t="str">
        <f t="shared" si="205"/>
        <v/>
      </c>
      <c r="AE366" s="92">
        <f t="shared" si="206"/>
        <v>0</v>
      </c>
      <c r="AF366" s="105" t="str">
        <f t="shared" si="207"/>
        <v/>
      </c>
      <c r="AG366" s="92">
        <f t="shared" si="209"/>
        <v>0</v>
      </c>
      <c r="AH366" s="92">
        <f t="shared" si="208"/>
        <v>0</v>
      </c>
    </row>
    <row r="367" spans="1:34" x14ac:dyDescent="0.25">
      <c r="A367" s="92" t="str">
        <f t="shared" si="178"/>
        <v/>
      </c>
      <c r="B367" s="49">
        <v>3625</v>
      </c>
      <c r="C367" s="115" t="s">
        <v>603</v>
      </c>
      <c r="D367" s="94" t="str">
        <f t="shared" si="179"/>
        <v/>
      </c>
      <c r="E367" s="94" t="str">
        <f t="shared" si="180"/>
        <v/>
      </c>
      <c r="F367" s="94" t="str">
        <f t="shared" si="181"/>
        <v/>
      </c>
      <c r="G367" s="94" t="str">
        <f t="shared" si="182"/>
        <v/>
      </c>
      <c r="H367" s="94" t="str">
        <f t="shared" si="183"/>
        <v/>
      </c>
      <c r="I367" s="94" t="str">
        <f t="shared" si="184"/>
        <v/>
      </c>
      <c r="J367" s="94" t="str">
        <f t="shared" si="185"/>
        <v/>
      </c>
      <c r="K367" s="94" t="str">
        <f t="shared" si="186"/>
        <v/>
      </c>
      <c r="L367" s="94" t="str">
        <f t="shared" si="187"/>
        <v/>
      </c>
      <c r="M367" s="94" t="str">
        <f t="shared" si="188"/>
        <v/>
      </c>
      <c r="N367" s="94" t="str">
        <f t="shared" si="189"/>
        <v/>
      </c>
      <c r="O367" s="94" t="str">
        <f t="shared" si="190"/>
        <v/>
      </c>
      <c r="P367" s="94" t="str">
        <f t="shared" si="191"/>
        <v/>
      </c>
      <c r="Q367" s="94" t="str">
        <f t="shared" si="192"/>
        <v/>
      </c>
      <c r="R367" s="94" t="str">
        <f t="shared" si="193"/>
        <v/>
      </c>
      <c r="S367" s="94" t="str">
        <f t="shared" si="194"/>
        <v/>
      </c>
      <c r="T367" s="94" t="str">
        <f t="shared" si="195"/>
        <v/>
      </c>
      <c r="U367" s="94" t="str">
        <f t="shared" si="196"/>
        <v/>
      </c>
      <c r="V367" s="94" t="str">
        <f t="shared" si="197"/>
        <v/>
      </c>
      <c r="W367" s="94" t="str">
        <f t="shared" si="198"/>
        <v/>
      </c>
      <c r="X367" s="94" t="str">
        <f t="shared" si="199"/>
        <v/>
      </c>
      <c r="Y367" s="94" t="str">
        <f t="shared" si="200"/>
        <v/>
      </c>
      <c r="Z367" s="94" t="str">
        <f t="shared" si="201"/>
        <v/>
      </c>
      <c r="AA367" s="94" t="str">
        <f t="shared" si="202"/>
        <v/>
      </c>
      <c r="AB367" s="94" t="str">
        <f t="shared" si="203"/>
        <v/>
      </c>
      <c r="AC367" s="94" t="str">
        <f t="shared" si="204"/>
        <v/>
      </c>
      <c r="AD367" s="92" t="str">
        <f t="shared" si="205"/>
        <v/>
      </c>
      <c r="AE367" s="92">
        <f t="shared" si="206"/>
        <v>0</v>
      </c>
      <c r="AF367" s="105" t="str">
        <f t="shared" si="207"/>
        <v/>
      </c>
      <c r="AG367" s="92">
        <f t="shared" si="209"/>
        <v>0</v>
      </c>
      <c r="AH367" s="92">
        <f t="shared" si="208"/>
        <v>0</v>
      </c>
    </row>
    <row r="368" spans="1:34" x14ac:dyDescent="0.25">
      <c r="A368" s="92" t="str">
        <f t="shared" si="178"/>
        <v/>
      </c>
      <c r="B368" s="49">
        <v>2953</v>
      </c>
      <c r="C368" s="115" t="s">
        <v>604</v>
      </c>
      <c r="D368" s="94" t="str">
        <f t="shared" si="179"/>
        <v/>
      </c>
      <c r="E368" s="94" t="str">
        <f t="shared" si="180"/>
        <v/>
      </c>
      <c r="F368" s="94" t="str">
        <f t="shared" si="181"/>
        <v/>
      </c>
      <c r="G368" s="94" t="str">
        <f t="shared" si="182"/>
        <v/>
      </c>
      <c r="H368" s="94" t="str">
        <f t="shared" si="183"/>
        <v/>
      </c>
      <c r="I368" s="94" t="str">
        <f t="shared" si="184"/>
        <v/>
      </c>
      <c r="J368" s="94" t="str">
        <f t="shared" si="185"/>
        <v/>
      </c>
      <c r="K368" s="94" t="str">
        <f t="shared" si="186"/>
        <v/>
      </c>
      <c r="L368" s="94" t="str">
        <f t="shared" si="187"/>
        <v/>
      </c>
      <c r="M368" s="94" t="str">
        <f t="shared" si="188"/>
        <v/>
      </c>
      <c r="N368" s="94" t="str">
        <f t="shared" si="189"/>
        <v/>
      </c>
      <c r="O368" s="94" t="str">
        <f t="shared" si="190"/>
        <v/>
      </c>
      <c r="P368" s="94" t="str">
        <f t="shared" si="191"/>
        <v/>
      </c>
      <c r="Q368" s="94" t="str">
        <f t="shared" si="192"/>
        <v/>
      </c>
      <c r="R368" s="94" t="str">
        <f t="shared" si="193"/>
        <v/>
      </c>
      <c r="S368" s="94" t="str">
        <f t="shared" si="194"/>
        <v/>
      </c>
      <c r="T368" s="94" t="str">
        <f t="shared" si="195"/>
        <v/>
      </c>
      <c r="U368" s="94" t="str">
        <f t="shared" si="196"/>
        <v/>
      </c>
      <c r="V368" s="94" t="str">
        <f t="shared" si="197"/>
        <v/>
      </c>
      <c r="W368" s="94" t="str">
        <f t="shared" si="198"/>
        <v/>
      </c>
      <c r="X368" s="94" t="str">
        <f t="shared" si="199"/>
        <v/>
      </c>
      <c r="Y368" s="94" t="str">
        <f t="shared" si="200"/>
        <v/>
      </c>
      <c r="Z368" s="94" t="str">
        <f t="shared" si="201"/>
        <v/>
      </c>
      <c r="AA368" s="94" t="str">
        <f t="shared" si="202"/>
        <v/>
      </c>
      <c r="AB368" s="94" t="str">
        <f t="shared" si="203"/>
        <v/>
      </c>
      <c r="AC368" s="94" t="str">
        <f t="shared" si="204"/>
        <v/>
      </c>
      <c r="AD368" s="92" t="str">
        <f t="shared" si="205"/>
        <v/>
      </c>
      <c r="AE368" s="92">
        <f t="shared" si="206"/>
        <v>0</v>
      </c>
      <c r="AF368" s="105" t="str">
        <f t="shared" si="207"/>
        <v/>
      </c>
      <c r="AG368" s="92">
        <f t="shared" si="209"/>
        <v>0</v>
      </c>
      <c r="AH368" s="92">
        <f t="shared" si="208"/>
        <v>0</v>
      </c>
    </row>
    <row r="369" spans="1:34" x14ac:dyDescent="0.25">
      <c r="A369" s="92" t="str">
        <f t="shared" si="178"/>
        <v/>
      </c>
      <c r="B369" s="49">
        <v>3255</v>
      </c>
      <c r="C369" s="115" t="s">
        <v>605</v>
      </c>
      <c r="D369" s="94" t="str">
        <f t="shared" si="179"/>
        <v/>
      </c>
      <c r="E369" s="94" t="str">
        <f t="shared" si="180"/>
        <v/>
      </c>
      <c r="F369" s="94" t="str">
        <f t="shared" si="181"/>
        <v/>
      </c>
      <c r="G369" s="94" t="str">
        <f t="shared" si="182"/>
        <v/>
      </c>
      <c r="H369" s="94" t="str">
        <f t="shared" si="183"/>
        <v/>
      </c>
      <c r="I369" s="94" t="str">
        <f t="shared" si="184"/>
        <v/>
      </c>
      <c r="J369" s="94" t="str">
        <f t="shared" si="185"/>
        <v/>
      </c>
      <c r="K369" s="94" t="str">
        <f t="shared" si="186"/>
        <v/>
      </c>
      <c r="L369" s="94" t="str">
        <f t="shared" si="187"/>
        <v/>
      </c>
      <c r="M369" s="94" t="str">
        <f t="shared" si="188"/>
        <v/>
      </c>
      <c r="N369" s="94" t="str">
        <f t="shared" si="189"/>
        <v/>
      </c>
      <c r="O369" s="94" t="str">
        <f t="shared" si="190"/>
        <v/>
      </c>
      <c r="P369" s="94" t="str">
        <f t="shared" si="191"/>
        <v/>
      </c>
      <c r="Q369" s="94" t="str">
        <f t="shared" si="192"/>
        <v/>
      </c>
      <c r="R369" s="94" t="str">
        <f t="shared" si="193"/>
        <v/>
      </c>
      <c r="S369" s="94" t="str">
        <f t="shared" si="194"/>
        <v/>
      </c>
      <c r="T369" s="94" t="str">
        <f t="shared" si="195"/>
        <v/>
      </c>
      <c r="U369" s="94" t="str">
        <f t="shared" si="196"/>
        <v/>
      </c>
      <c r="V369" s="94" t="str">
        <f t="shared" si="197"/>
        <v/>
      </c>
      <c r="W369" s="94" t="str">
        <f t="shared" si="198"/>
        <v/>
      </c>
      <c r="X369" s="94" t="str">
        <f t="shared" si="199"/>
        <v/>
      </c>
      <c r="Y369" s="94" t="str">
        <f t="shared" si="200"/>
        <v/>
      </c>
      <c r="Z369" s="94" t="str">
        <f t="shared" si="201"/>
        <v/>
      </c>
      <c r="AA369" s="94" t="str">
        <f t="shared" si="202"/>
        <v/>
      </c>
      <c r="AB369" s="94" t="str">
        <f t="shared" si="203"/>
        <v/>
      </c>
      <c r="AC369" s="94" t="str">
        <f t="shared" si="204"/>
        <v/>
      </c>
      <c r="AD369" s="92" t="str">
        <f t="shared" si="205"/>
        <v/>
      </c>
      <c r="AE369" s="92">
        <f t="shared" si="206"/>
        <v>0</v>
      </c>
      <c r="AF369" s="105" t="str">
        <f t="shared" si="207"/>
        <v/>
      </c>
      <c r="AG369" s="92">
        <f t="shared" si="209"/>
        <v>0</v>
      </c>
      <c r="AH369" s="92">
        <f t="shared" si="208"/>
        <v>0</v>
      </c>
    </row>
    <row r="370" spans="1:34" x14ac:dyDescent="0.25">
      <c r="A370" s="92" t="str">
        <f t="shared" si="178"/>
        <v/>
      </c>
      <c r="B370" s="49">
        <v>5054</v>
      </c>
      <c r="C370" s="115" t="s">
        <v>607</v>
      </c>
      <c r="D370" s="94" t="str">
        <f t="shared" si="179"/>
        <v/>
      </c>
      <c r="E370" s="94" t="str">
        <f t="shared" si="180"/>
        <v/>
      </c>
      <c r="F370" s="94" t="str">
        <f t="shared" si="181"/>
        <v/>
      </c>
      <c r="G370" s="94" t="str">
        <f t="shared" si="182"/>
        <v/>
      </c>
      <c r="H370" s="94" t="str">
        <f t="shared" si="183"/>
        <v/>
      </c>
      <c r="I370" s="94" t="str">
        <f t="shared" si="184"/>
        <v/>
      </c>
      <c r="J370" s="94" t="str">
        <f t="shared" si="185"/>
        <v/>
      </c>
      <c r="K370" s="94" t="str">
        <f t="shared" si="186"/>
        <v/>
      </c>
      <c r="L370" s="94" t="str">
        <f t="shared" si="187"/>
        <v/>
      </c>
      <c r="M370" s="94" t="str">
        <f t="shared" si="188"/>
        <v/>
      </c>
      <c r="N370" s="94" t="str">
        <f t="shared" si="189"/>
        <v/>
      </c>
      <c r="O370" s="94" t="str">
        <f t="shared" si="190"/>
        <v/>
      </c>
      <c r="P370" s="94" t="str">
        <f t="shared" si="191"/>
        <v/>
      </c>
      <c r="Q370" s="94" t="str">
        <f t="shared" si="192"/>
        <v/>
      </c>
      <c r="R370" s="94" t="str">
        <f t="shared" si="193"/>
        <v/>
      </c>
      <c r="S370" s="94" t="str">
        <f t="shared" si="194"/>
        <v/>
      </c>
      <c r="T370" s="94" t="str">
        <f t="shared" si="195"/>
        <v/>
      </c>
      <c r="U370" s="94" t="str">
        <f t="shared" si="196"/>
        <v/>
      </c>
      <c r="V370" s="94" t="str">
        <f t="shared" si="197"/>
        <v/>
      </c>
      <c r="W370" s="94" t="str">
        <f t="shared" si="198"/>
        <v/>
      </c>
      <c r="X370" s="94" t="str">
        <f t="shared" si="199"/>
        <v/>
      </c>
      <c r="Y370" s="94" t="str">
        <f t="shared" si="200"/>
        <v/>
      </c>
      <c r="Z370" s="94" t="str">
        <f t="shared" si="201"/>
        <v/>
      </c>
      <c r="AA370" s="94" t="str">
        <f t="shared" si="202"/>
        <v/>
      </c>
      <c r="AB370" s="94" t="str">
        <f t="shared" si="203"/>
        <v/>
      </c>
      <c r="AC370" s="94" t="str">
        <f t="shared" si="204"/>
        <v/>
      </c>
      <c r="AD370" s="92" t="str">
        <f t="shared" si="205"/>
        <v/>
      </c>
      <c r="AE370" s="92">
        <f t="shared" si="206"/>
        <v>0</v>
      </c>
      <c r="AF370" s="105" t="str">
        <f t="shared" si="207"/>
        <v/>
      </c>
      <c r="AG370" s="92">
        <f t="shared" si="209"/>
        <v>0</v>
      </c>
      <c r="AH370" s="92">
        <f t="shared" si="208"/>
        <v>0</v>
      </c>
    </row>
    <row r="371" spans="1:34" x14ac:dyDescent="0.25">
      <c r="A371" s="92" t="str">
        <f t="shared" si="178"/>
        <v/>
      </c>
      <c r="B371" s="49">
        <v>7142</v>
      </c>
      <c r="C371" s="115" t="s">
        <v>608</v>
      </c>
      <c r="D371" s="94" t="str">
        <f t="shared" si="179"/>
        <v/>
      </c>
      <c r="E371" s="94" t="str">
        <f t="shared" si="180"/>
        <v/>
      </c>
      <c r="F371" s="94" t="str">
        <f t="shared" si="181"/>
        <v/>
      </c>
      <c r="G371" s="94" t="str">
        <f t="shared" si="182"/>
        <v/>
      </c>
      <c r="H371" s="94" t="str">
        <f t="shared" si="183"/>
        <v/>
      </c>
      <c r="I371" s="94" t="str">
        <f t="shared" si="184"/>
        <v/>
      </c>
      <c r="J371" s="94" t="str">
        <f t="shared" si="185"/>
        <v/>
      </c>
      <c r="K371" s="94" t="str">
        <f t="shared" si="186"/>
        <v/>
      </c>
      <c r="L371" s="94" t="str">
        <f t="shared" si="187"/>
        <v/>
      </c>
      <c r="M371" s="94" t="str">
        <f t="shared" si="188"/>
        <v/>
      </c>
      <c r="N371" s="94" t="str">
        <f t="shared" si="189"/>
        <v/>
      </c>
      <c r="O371" s="94" t="str">
        <f t="shared" si="190"/>
        <v/>
      </c>
      <c r="P371" s="94" t="str">
        <f t="shared" si="191"/>
        <v/>
      </c>
      <c r="Q371" s="94" t="str">
        <f t="shared" si="192"/>
        <v/>
      </c>
      <c r="R371" s="94" t="str">
        <f t="shared" si="193"/>
        <v/>
      </c>
      <c r="S371" s="94" t="str">
        <f t="shared" si="194"/>
        <v/>
      </c>
      <c r="T371" s="94" t="str">
        <f t="shared" si="195"/>
        <v/>
      </c>
      <c r="U371" s="94" t="str">
        <f t="shared" si="196"/>
        <v/>
      </c>
      <c r="V371" s="94" t="str">
        <f t="shared" si="197"/>
        <v/>
      </c>
      <c r="W371" s="94" t="str">
        <f t="shared" si="198"/>
        <v/>
      </c>
      <c r="X371" s="94" t="str">
        <f t="shared" si="199"/>
        <v/>
      </c>
      <c r="Y371" s="94" t="str">
        <f t="shared" si="200"/>
        <v/>
      </c>
      <c r="Z371" s="94" t="str">
        <f t="shared" si="201"/>
        <v/>
      </c>
      <c r="AA371" s="94" t="str">
        <f t="shared" si="202"/>
        <v/>
      </c>
      <c r="AB371" s="94" t="str">
        <f t="shared" si="203"/>
        <v/>
      </c>
      <c r="AC371" s="94" t="str">
        <f t="shared" si="204"/>
        <v/>
      </c>
      <c r="AD371" s="92" t="str">
        <f t="shared" si="205"/>
        <v/>
      </c>
      <c r="AE371" s="92">
        <f t="shared" si="206"/>
        <v>0</v>
      </c>
      <c r="AF371" s="105" t="str">
        <f t="shared" si="207"/>
        <v/>
      </c>
      <c r="AG371" s="92">
        <f t="shared" si="209"/>
        <v>0</v>
      </c>
      <c r="AH371" s="92">
        <f t="shared" si="208"/>
        <v>0</v>
      </c>
    </row>
    <row r="372" spans="1:34" x14ac:dyDescent="0.25">
      <c r="A372" s="92" t="str">
        <f t="shared" si="178"/>
        <v/>
      </c>
      <c r="B372" s="49">
        <v>1253</v>
      </c>
      <c r="C372" s="115" t="s">
        <v>609</v>
      </c>
      <c r="D372" s="94" t="str">
        <f t="shared" si="179"/>
        <v/>
      </c>
      <c r="E372" s="94" t="str">
        <f t="shared" si="180"/>
        <v/>
      </c>
      <c r="F372" s="94" t="str">
        <f t="shared" si="181"/>
        <v/>
      </c>
      <c r="G372" s="94" t="str">
        <f t="shared" si="182"/>
        <v/>
      </c>
      <c r="H372" s="94" t="str">
        <f t="shared" si="183"/>
        <v/>
      </c>
      <c r="I372" s="94" t="str">
        <f t="shared" si="184"/>
        <v/>
      </c>
      <c r="J372" s="94" t="str">
        <f t="shared" si="185"/>
        <v/>
      </c>
      <c r="K372" s="94" t="str">
        <f t="shared" si="186"/>
        <v/>
      </c>
      <c r="L372" s="94" t="str">
        <f t="shared" si="187"/>
        <v/>
      </c>
      <c r="M372" s="94" t="str">
        <f t="shared" si="188"/>
        <v/>
      </c>
      <c r="N372" s="94" t="str">
        <f t="shared" si="189"/>
        <v/>
      </c>
      <c r="O372" s="94" t="str">
        <f t="shared" si="190"/>
        <v/>
      </c>
      <c r="P372" s="94" t="str">
        <f t="shared" si="191"/>
        <v/>
      </c>
      <c r="Q372" s="94" t="str">
        <f t="shared" si="192"/>
        <v/>
      </c>
      <c r="R372" s="94" t="str">
        <f t="shared" si="193"/>
        <v/>
      </c>
      <c r="S372" s="94" t="str">
        <f t="shared" si="194"/>
        <v/>
      </c>
      <c r="T372" s="94" t="str">
        <f t="shared" si="195"/>
        <v/>
      </c>
      <c r="U372" s="94" t="str">
        <f t="shared" si="196"/>
        <v/>
      </c>
      <c r="V372" s="94" t="str">
        <f t="shared" si="197"/>
        <v/>
      </c>
      <c r="W372" s="94" t="str">
        <f t="shared" si="198"/>
        <v/>
      </c>
      <c r="X372" s="94" t="str">
        <f t="shared" si="199"/>
        <v/>
      </c>
      <c r="Y372" s="94" t="str">
        <f t="shared" si="200"/>
        <v/>
      </c>
      <c r="Z372" s="94" t="str">
        <f t="shared" si="201"/>
        <v/>
      </c>
      <c r="AA372" s="94" t="str">
        <f t="shared" si="202"/>
        <v/>
      </c>
      <c r="AB372" s="94" t="str">
        <f t="shared" si="203"/>
        <v/>
      </c>
      <c r="AC372" s="94" t="str">
        <f t="shared" si="204"/>
        <v/>
      </c>
      <c r="AD372" s="92" t="str">
        <f t="shared" si="205"/>
        <v/>
      </c>
      <c r="AE372" s="92">
        <f t="shared" si="206"/>
        <v>0</v>
      </c>
      <c r="AF372" s="105" t="str">
        <f t="shared" si="207"/>
        <v/>
      </c>
      <c r="AG372" s="92">
        <f t="shared" si="209"/>
        <v>0</v>
      </c>
      <c r="AH372" s="92">
        <f t="shared" si="208"/>
        <v>0</v>
      </c>
    </row>
    <row r="373" spans="1:34" x14ac:dyDescent="0.25">
      <c r="A373" s="92" t="str">
        <f t="shared" si="178"/>
        <v/>
      </c>
      <c r="B373" s="49">
        <v>5136</v>
      </c>
      <c r="C373" s="115" t="s">
        <v>610</v>
      </c>
      <c r="D373" s="94" t="str">
        <f t="shared" si="179"/>
        <v/>
      </c>
      <c r="E373" s="94" t="str">
        <f t="shared" si="180"/>
        <v/>
      </c>
      <c r="F373" s="94" t="str">
        <f t="shared" si="181"/>
        <v/>
      </c>
      <c r="G373" s="94" t="str">
        <f t="shared" si="182"/>
        <v/>
      </c>
      <c r="H373" s="94" t="str">
        <f t="shared" si="183"/>
        <v/>
      </c>
      <c r="I373" s="94" t="str">
        <f t="shared" si="184"/>
        <v/>
      </c>
      <c r="J373" s="94" t="str">
        <f t="shared" si="185"/>
        <v/>
      </c>
      <c r="K373" s="94" t="str">
        <f t="shared" si="186"/>
        <v/>
      </c>
      <c r="L373" s="94" t="str">
        <f t="shared" si="187"/>
        <v/>
      </c>
      <c r="M373" s="94" t="str">
        <f t="shared" si="188"/>
        <v/>
      </c>
      <c r="N373" s="94" t="str">
        <f t="shared" si="189"/>
        <v/>
      </c>
      <c r="O373" s="94" t="str">
        <f t="shared" si="190"/>
        <v/>
      </c>
      <c r="P373" s="94" t="str">
        <f t="shared" si="191"/>
        <v/>
      </c>
      <c r="Q373" s="94" t="str">
        <f t="shared" si="192"/>
        <v/>
      </c>
      <c r="R373" s="94" t="str">
        <f t="shared" si="193"/>
        <v/>
      </c>
      <c r="S373" s="94" t="str">
        <f t="shared" si="194"/>
        <v/>
      </c>
      <c r="T373" s="94" t="str">
        <f t="shared" si="195"/>
        <v/>
      </c>
      <c r="U373" s="94" t="str">
        <f t="shared" si="196"/>
        <v/>
      </c>
      <c r="V373" s="94" t="str">
        <f t="shared" si="197"/>
        <v/>
      </c>
      <c r="W373" s="94" t="str">
        <f t="shared" si="198"/>
        <v/>
      </c>
      <c r="X373" s="94" t="str">
        <f t="shared" si="199"/>
        <v/>
      </c>
      <c r="Y373" s="94" t="str">
        <f t="shared" si="200"/>
        <v/>
      </c>
      <c r="Z373" s="94" t="str">
        <f t="shared" si="201"/>
        <v/>
      </c>
      <c r="AA373" s="94" t="str">
        <f t="shared" si="202"/>
        <v/>
      </c>
      <c r="AB373" s="94" t="str">
        <f t="shared" si="203"/>
        <v/>
      </c>
      <c r="AC373" s="94" t="str">
        <f t="shared" si="204"/>
        <v/>
      </c>
      <c r="AD373" s="92" t="str">
        <f t="shared" si="205"/>
        <v/>
      </c>
      <c r="AE373" s="92">
        <f t="shared" si="206"/>
        <v>0</v>
      </c>
      <c r="AF373" s="105" t="str">
        <f t="shared" si="207"/>
        <v/>
      </c>
      <c r="AG373" s="92">
        <f t="shared" si="209"/>
        <v>0</v>
      </c>
      <c r="AH373" s="92">
        <f t="shared" si="208"/>
        <v>0</v>
      </c>
    </row>
    <row r="374" spans="1:34" x14ac:dyDescent="0.25">
      <c r="A374" s="92" t="str">
        <f t="shared" si="178"/>
        <v/>
      </c>
      <c r="B374" s="49">
        <v>5055</v>
      </c>
      <c r="C374" s="115" t="s">
        <v>611</v>
      </c>
      <c r="D374" s="94" t="str">
        <f t="shared" si="179"/>
        <v/>
      </c>
      <c r="E374" s="94" t="str">
        <f t="shared" si="180"/>
        <v/>
      </c>
      <c r="F374" s="94" t="str">
        <f t="shared" si="181"/>
        <v/>
      </c>
      <c r="G374" s="94" t="str">
        <f t="shared" si="182"/>
        <v/>
      </c>
      <c r="H374" s="94" t="str">
        <f t="shared" si="183"/>
        <v/>
      </c>
      <c r="I374" s="94" t="str">
        <f t="shared" si="184"/>
        <v/>
      </c>
      <c r="J374" s="94" t="str">
        <f t="shared" si="185"/>
        <v/>
      </c>
      <c r="K374" s="94" t="str">
        <f t="shared" si="186"/>
        <v/>
      </c>
      <c r="L374" s="94" t="str">
        <f t="shared" si="187"/>
        <v/>
      </c>
      <c r="M374" s="94" t="str">
        <f t="shared" si="188"/>
        <v/>
      </c>
      <c r="N374" s="94" t="str">
        <f t="shared" si="189"/>
        <v/>
      </c>
      <c r="O374" s="94" t="str">
        <f t="shared" si="190"/>
        <v/>
      </c>
      <c r="P374" s="94" t="str">
        <f t="shared" si="191"/>
        <v/>
      </c>
      <c r="Q374" s="94" t="str">
        <f t="shared" si="192"/>
        <v/>
      </c>
      <c r="R374" s="94" t="str">
        <f t="shared" si="193"/>
        <v/>
      </c>
      <c r="S374" s="94" t="str">
        <f t="shared" si="194"/>
        <v/>
      </c>
      <c r="T374" s="94" t="str">
        <f t="shared" si="195"/>
        <v/>
      </c>
      <c r="U374" s="94" t="str">
        <f t="shared" si="196"/>
        <v/>
      </c>
      <c r="V374" s="94" t="str">
        <f t="shared" si="197"/>
        <v/>
      </c>
      <c r="W374" s="94" t="str">
        <f t="shared" si="198"/>
        <v/>
      </c>
      <c r="X374" s="94" t="str">
        <f t="shared" si="199"/>
        <v/>
      </c>
      <c r="Y374" s="94" t="str">
        <f t="shared" si="200"/>
        <v/>
      </c>
      <c r="Z374" s="94" t="str">
        <f t="shared" si="201"/>
        <v/>
      </c>
      <c r="AA374" s="94" t="str">
        <f t="shared" si="202"/>
        <v/>
      </c>
      <c r="AB374" s="94" t="str">
        <f t="shared" si="203"/>
        <v/>
      </c>
      <c r="AC374" s="94" t="str">
        <f t="shared" si="204"/>
        <v/>
      </c>
      <c r="AD374" s="92" t="str">
        <f t="shared" si="205"/>
        <v/>
      </c>
      <c r="AE374" s="92">
        <f t="shared" si="206"/>
        <v>0</v>
      </c>
      <c r="AF374" s="105" t="str">
        <f t="shared" si="207"/>
        <v/>
      </c>
      <c r="AG374" s="92">
        <f t="shared" si="209"/>
        <v>0</v>
      </c>
      <c r="AH374" s="92">
        <f t="shared" si="208"/>
        <v>0</v>
      </c>
    </row>
    <row r="375" spans="1:34" x14ac:dyDescent="0.25">
      <c r="A375" s="92" t="str">
        <f t="shared" si="178"/>
        <v/>
      </c>
      <c r="B375" s="49">
        <v>3235</v>
      </c>
      <c r="C375" s="115" t="s">
        <v>612</v>
      </c>
      <c r="D375" s="94" t="str">
        <f t="shared" si="179"/>
        <v/>
      </c>
      <c r="E375" s="94" t="str">
        <f t="shared" si="180"/>
        <v/>
      </c>
      <c r="F375" s="94" t="str">
        <f t="shared" si="181"/>
        <v/>
      </c>
      <c r="G375" s="94" t="str">
        <f t="shared" si="182"/>
        <v/>
      </c>
      <c r="H375" s="94" t="str">
        <f t="shared" si="183"/>
        <v/>
      </c>
      <c r="I375" s="94" t="str">
        <f t="shared" si="184"/>
        <v/>
      </c>
      <c r="J375" s="94" t="str">
        <f t="shared" si="185"/>
        <v/>
      </c>
      <c r="K375" s="94" t="str">
        <f t="shared" si="186"/>
        <v/>
      </c>
      <c r="L375" s="94" t="str">
        <f t="shared" si="187"/>
        <v/>
      </c>
      <c r="M375" s="94" t="str">
        <f t="shared" si="188"/>
        <v/>
      </c>
      <c r="N375" s="94" t="str">
        <f t="shared" si="189"/>
        <v/>
      </c>
      <c r="O375" s="94" t="str">
        <f t="shared" si="190"/>
        <v/>
      </c>
      <c r="P375" s="94" t="str">
        <f t="shared" si="191"/>
        <v/>
      </c>
      <c r="Q375" s="94" t="str">
        <f t="shared" si="192"/>
        <v/>
      </c>
      <c r="R375" s="94" t="str">
        <f t="shared" si="193"/>
        <v/>
      </c>
      <c r="S375" s="94" t="str">
        <f t="shared" si="194"/>
        <v/>
      </c>
      <c r="T375" s="94" t="str">
        <f t="shared" si="195"/>
        <v/>
      </c>
      <c r="U375" s="94" t="str">
        <f t="shared" si="196"/>
        <v/>
      </c>
      <c r="V375" s="94" t="str">
        <f t="shared" si="197"/>
        <v/>
      </c>
      <c r="W375" s="94" t="str">
        <f t="shared" si="198"/>
        <v/>
      </c>
      <c r="X375" s="94" t="str">
        <f t="shared" si="199"/>
        <v/>
      </c>
      <c r="Y375" s="94" t="str">
        <f t="shared" si="200"/>
        <v/>
      </c>
      <c r="Z375" s="94" t="str">
        <f t="shared" si="201"/>
        <v/>
      </c>
      <c r="AA375" s="94" t="str">
        <f t="shared" si="202"/>
        <v/>
      </c>
      <c r="AB375" s="94" t="str">
        <f t="shared" si="203"/>
        <v/>
      </c>
      <c r="AC375" s="94" t="str">
        <f t="shared" si="204"/>
        <v/>
      </c>
      <c r="AD375" s="92" t="str">
        <f t="shared" si="205"/>
        <v/>
      </c>
      <c r="AE375" s="92">
        <f t="shared" si="206"/>
        <v>0</v>
      </c>
      <c r="AF375" s="105" t="str">
        <f t="shared" si="207"/>
        <v/>
      </c>
      <c r="AG375" s="92">
        <f t="shared" si="209"/>
        <v>0</v>
      </c>
      <c r="AH375" s="92">
        <f t="shared" si="208"/>
        <v>0</v>
      </c>
    </row>
    <row r="376" spans="1:34" x14ac:dyDescent="0.25">
      <c r="A376" s="92" t="str">
        <f t="shared" si="178"/>
        <v/>
      </c>
      <c r="B376" s="49">
        <v>2601</v>
      </c>
      <c r="C376" s="115" t="s">
        <v>613</v>
      </c>
      <c r="D376" s="94" t="str">
        <f t="shared" si="179"/>
        <v/>
      </c>
      <c r="E376" s="94" t="str">
        <f t="shared" si="180"/>
        <v/>
      </c>
      <c r="F376" s="94" t="str">
        <f t="shared" si="181"/>
        <v/>
      </c>
      <c r="G376" s="94" t="str">
        <f t="shared" si="182"/>
        <v/>
      </c>
      <c r="H376" s="94" t="str">
        <f t="shared" si="183"/>
        <v/>
      </c>
      <c r="I376" s="94" t="str">
        <f t="shared" si="184"/>
        <v/>
      </c>
      <c r="J376" s="94" t="str">
        <f t="shared" si="185"/>
        <v/>
      </c>
      <c r="K376" s="94" t="str">
        <f t="shared" si="186"/>
        <v/>
      </c>
      <c r="L376" s="94" t="str">
        <f t="shared" si="187"/>
        <v/>
      </c>
      <c r="M376" s="94" t="str">
        <f t="shared" si="188"/>
        <v/>
      </c>
      <c r="N376" s="94" t="str">
        <f t="shared" si="189"/>
        <v/>
      </c>
      <c r="O376" s="94" t="str">
        <f t="shared" si="190"/>
        <v/>
      </c>
      <c r="P376" s="94" t="str">
        <f t="shared" si="191"/>
        <v/>
      </c>
      <c r="Q376" s="94" t="str">
        <f t="shared" si="192"/>
        <v/>
      </c>
      <c r="R376" s="94" t="str">
        <f t="shared" si="193"/>
        <v/>
      </c>
      <c r="S376" s="94" t="str">
        <f t="shared" si="194"/>
        <v/>
      </c>
      <c r="T376" s="94" t="str">
        <f t="shared" si="195"/>
        <v/>
      </c>
      <c r="U376" s="94" t="str">
        <f t="shared" si="196"/>
        <v/>
      </c>
      <c r="V376" s="94" t="str">
        <f t="shared" si="197"/>
        <v/>
      </c>
      <c r="W376" s="94" t="str">
        <f t="shared" si="198"/>
        <v/>
      </c>
      <c r="X376" s="94" t="str">
        <f t="shared" si="199"/>
        <v/>
      </c>
      <c r="Y376" s="94" t="str">
        <f t="shared" si="200"/>
        <v/>
      </c>
      <c r="Z376" s="94" t="str">
        <f t="shared" si="201"/>
        <v/>
      </c>
      <c r="AA376" s="94" t="str">
        <f t="shared" si="202"/>
        <v/>
      </c>
      <c r="AB376" s="94" t="str">
        <f t="shared" si="203"/>
        <v/>
      </c>
      <c r="AC376" s="94" t="str">
        <f t="shared" si="204"/>
        <v/>
      </c>
      <c r="AD376" s="92" t="str">
        <f t="shared" si="205"/>
        <v/>
      </c>
      <c r="AE376" s="92">
        <f t="shared" si="206"/>
        <v>0</v>
      </c>
      <c r="AF376" s="105" t="str">
        <f t="shared" si="207"/>
        <v/>
      </c>
      <c r="AG376" s="92">
        <f t="shared" si="209"/>
        <v>0</v>
      </c>
      <c r="AH376" s="92">
        <f t="shared" si="208"/>
        <v>0</v>
      </c>
    </row>
    <row r="377" spans="1:34" x14ac:dyDescent="0.25">
      <c r="A377" s="92" t="str">
        <f t="shared" si="178"/>
        <v/>
      </c>
      <c r="B377" s="49">
        <v>1655</v>
      </c>
      <c r="C377" s="115" t="s">
        <v>615</v>
      </c>
      <c r="D377" s="94" t="str">
        <f t="shared" si="179"/>
        <v/>
      </c>
      <c r="E377" s="94" t="str">
        <f t="shared" si="180"/>
        <v/>
      </c>
      <c r="F377" s="94" t="str">
        <f t="shared" si="181"/>
        <v/>
      </c>
      <c r="G377" s="94" t="str">
        <f t="shared" si="182"/>
        <v/>
      </c>
      <c r="H377" s="94" t="str">
        <f t="shared" si="183"/>
        <v/>
      </c>
      <c r="I377" s="94" t="str">
        <f t="shared" si="184"/>
        <v/>
      </c>
      <c r="J377" s="94" t="str">
        <f t="shared" si="185"/>
        <v/>
      </c>
      <c r="K377" s="94" t="str">
        <f t="shared" si="186"/>
        <v/>
      </c>
      <c r="L377" s="94" t="str">
        <f t="shared" si="187"/>
        <v/>
      </c>
      <c r="M377" s="94" t="str">
        <f t="shared" si="188"/>
        <v/>
      </c>
      <c r="N377" s="94" t="str">
        <f t="shared" si="189"/>
        <v/>
      </c>
      <c r="O377" s="94" t="str">
        <f t="shared" si="190"/>
        <v/>
      </c>
      <c r="P377" s="94" t="str">
        <f t="shared" si="191"/>
        <v/>
      </c>
      <c r="Q377" s="94" t="str">
        <f t="shared" si="192"/>
        <v/>
      </c>
      <c r="R377" s="94" t="str">
        <f t="shared" si="193"/>
        <v/>
      </c>
      <c r="S377" s="94" t="str">
        <f t="shared" si="194"/>
        <v/>
      </c>
      <c r="T377" s="94" t="str">
        <f t="shared" si="195"/>
        <v/>
      </c>
      <c r="U377" s="94" t="str">
        <f t="shared" si="196"/>
        <v/>
      </c>
      <c r="V377" s="94" t="str">
        <f t="shared" si="197"/>
        <v/>
      </c>
      <c r="W377" s="94" t="str">
        <f t="shared" si="198"/>
        <v/>
      </c>
      <c r="X377" s="94" t="str">
        <f t="shared" si="199"/>
        <v/>
      </c>
      <c r="Y377" s="94" t="str">
        <f t="shared" si="200"/>
        <v/>
      </c>
      <c r="Z377" s="94" t="str">
        <f t="shared" si="201"/>
        <v/>
      </c>
      <c r="AA377" s="94" t="str">
        <f t="shared" si="202"/>
        <v/>
      </c>
      <c r="AB377" s="94" t="str">
        <f t="shared" si="203"/>
        <v/>
      </c>
      <c r="AC377" s="94" t="str">
        <f t="shared" si="204"/>
        <v/>
      </c>
      <c r="AD377" s="92" t="str">
        <f t="shared" si="205"/>
        <v/>
      </c>
      <c r="AE377" s="92">
        <f t="shared" si="206"/>
        <v>0</v>
      </c>
      <c r="AF377" s="105" t="str">
        <f t="shared" si="207"/>
        <v/>
      </c>
      <c r="AG377" s="92">
        <f t="shared" si="209"/>
        <v>0</v>
      </c>
      <c r="AH377" s="92">
        <f t="shared" si="208"/>
        <v>0</v>
      </c>
    </row>
    <row r="378" spans="1:34" x14ac:dyDescent="0.25">
      <c r="A378" s="92" t="str">
        <f t="shared" si="178"/>
        <v/>
      </c>
      <c r="B378" s="49">
        <v>2537</v>
      </c>
      <c r="C378" s="115" t="s">
        <v>616</v>
      </c>
      <c r="D378" s="94" t="str">
        <f t="shared" si="179"/>
        <v/>
      </c>
      <c r="E378" s="94" t="str">
        <f t="shared" si="180"/>
        <v/>
      </c>
      <c r="F378" s="94" t="str">
        <f t="shared" si="181"/>
        <v/>
      </c>
      <c r="G378" s="94" t="str">
        <f t="shared" si="182"/>
        <v/>
      </c>
      <c r="H378" s="94" t="str">
        <f t="shared" si="183"/>
        <v/>
      </c>
      <c r="I378" s="94" t="str">
        <f t="shared" si="184"/>
        <v/>
      </c>
      <c r="J378" s="94" t="str">
        <f t="shared" si="185"/>
        <v/>
      </c>
      <c r="K378" s="94" t="str">
        <f t="shared" si="186"/>
        <v/>
      </c>
      <c r="L378" s="94" t="str">
        <f t="shared" si="187"/>
        <v/>
      </c>
      <c r="M378" s="94" t="str">
        <f t="shared" si="188"/>
        <v/>
      </c>
      <c r="N378" s="94" t="str">
        <f t="shared" si="189"/>
        <v/>
      </c>
      <c r="O378" s="94" t="str">
        <f t="shared" si="190"/>
        <v/>
      </c>
      <c r="P378" s="94" t="str">
        <f t="shared" si="191"/>
        <v/>
      </c>
      <c r="Q378" s="94" t="str">
        <f t="shared" si="192"/>
        <v/>
      </c>
      <c r="R378" s="94" t="str">
        <f t="shared" si="193"/>
        <v/>
      </c>
      <c r="S378" s="94" t="str">
        <f t="shared" si="194"/>
        <v/>
      </c>
      <c r="T378" s="94" t="str">
        <f t="shared" si="195"/>
        <v/>
      </c>
      <c r="U378" s="94" t="str">
        <f t="shared" si="196"/>
        <v/>
      </c>
      <c r="V378" s="94" t="str">
        <f t="shared" si="197"/>
        <v/>
      </c>
      <c r="W378" s="94" t="str">
        <f t="shared" si="198"/>
        <v/>
      </c>
      <c r="X378" s="94" t="str">
        <f t="shared" si="199"/>
        <v/>
      </c>
      <c r="Y378" s="94" t="str">
        <f t="shared" si="200"/>
        <v/>
      </c>
      <c r="Z378" s="94" t="str">
        <f t="shared" si="201"/>
        <v/>
      </c>
      <c r="AA378" s="94" t="str">
        <f t="shared" si="202"/>
        <v/>
      </c>
      <c r="AB378" s="94" t="str">
        <f t="shared" si="203"/>
        <v/>
      </c>
      <c r="AC378" s="94" t="str">
        <f t="shared" si="204"/>
        <v/>
      </c>
      <c r="AD378" s="92" t="str">
        <f t="shared" si="205"/>
        <v/>
      </c>
      <c r="AE378" s="92">
        <f t="shared" si="206"/>
        <v>0</v>
      </c>
      <c r="AF378" s="105" t="str">
        <f t="shared" si="207"/>
        <v/>
      </c>
      <c r="AG378" s="92">
        <f t="shared" si="209"/>
        <v>0</v>
      </c>
      <c r="AH378" s="92">
        <f t="shared" si="208"/>
        <v>0</v>
      </c>
    </row>
    <row r="379" spans="1:34" x14ac:dyDescent="0.25">
      <c r="A379" s="92" t="str">
        <f t="shared" si="178"/>
        <v/>
      </c>
      <c r="B379" s="49">
        <v>1622</v>
      </c>
      <c r="C379" s="115" t="s">
        <v>617</v>
      </c>
      <c r="D379" s="94" t="str">
        <f t="shared" si="179"/>
        <v/>
      </c>
      <c r="E379" s="94" t="str">
        <f t="shared" si="180"/>
        <v/>
      </c>
      <c r="F379" s="94" t="str">
        <f t="shared" si="181"/>
        <v/>
      </c>
      <c r="G379" s="94" t="str">
        <f t="shared" si="182"/>
        <v/>
      </c>
      <c r="H379" s="94" t="str">
        <f t="shared" si="183"/>
        <v/>
      </c>
      <c r="I379" s="94" t="str">
        <f t="shared" si="184"/>
        <v/>
      </c>
      <c r="J379" s="94" t="str">
        <f t="shared" si="185"/>
        <v/>
      </c>
      <c r="K379" s="94" t="str">
        <f t="shared" si="186"/>
        <v/>
      </c>
      <c r="L379" s="94" t="str">
        <f t="shared" si="187"/>
        <v/>
      </c>
      <c r="M379" s="94" t="str">
        <f t="shared" si="188"/>
        <v/>
      </c>
      <c r="N379" s="94" t="str">
        <f t="shared" si="189"/>
        <v/>
      </c>
      <c r="O379" s="94" t="str">
        <f t="shared" si="190"/>
        <v/>
      </c>
      <c r="P379" s="94" t="str">
        <f t="shared" si="191"/>
        <v/>
      </c>
      <c r="Q379" s="94" t="str">
        <f t="shared" si="192"/>
        <v/>
      </c>
      <c r="R379" s="94" t="str">
        <f t="shared" si="193"/>
        <v/>
      </c>
      <c r="S379" s="94" t="str">
        <f t="shared" si="194"/>
        <v/>
      </c>
      <c r="T379" s="94" t="str">
        <f t="shared" si="195"/>
        <v/>
      </c>
      <c r="U379" s="94" t="str">
        <f t="shared" si="196"/>
        <v/>
      </c>
      <c r="V379" s="94" t="str">
        <f t="shared" si="197"/>
        <v/>
      </c>
      <c r="W379" s="94" t="str">
        <f t="shared" si="198"/>
        <v/>
      </c>
      <c r="X379" s="94" t="str">
        <f t="shared" si="199"/>
        <v/>
      </c>
      <c r="Y379" s="94" t="str">
        <f t="shared" si="200"/>
        <v/>
      </c>
      <c r="Z379" s="94" t="str">
        <f t="shared" si="201"/>
        <v/>
      </c>
      <c r="AA379" s="94" t="str">
        <f t="shared" si="202"/>
        <v/>
      </c>
      <c r="AB379" s="94" t="str">
        <f t="shared" si="203"/>
        <v/>
      </c>
      <c r="AC379" s="94" t="str">
        <f t="shared" si="204"/>
        <v/>
      </c>
      <c r="AD379" s="92" t="str">
        <f t="shared" si="205"/>
        <v/>
      </c>
      <c r="AE379" s="92">
        <f t="shared" si="206"/>
        <v>0</v>
      </c>
      <c r="AF379" s="105" t="str">
        <f t="shared" si="207"/>
        <v/>
      </c>
      <c r="AG379" s="92">
        <f t="shared" si="209"/>
        <v>0</v>
      </c>
      <c r="AH379" s="92">
        <f t="shared" si="208"/>
        <v>0</v>
      </c>
    </row>
    <row r="380" spans="1:34" ht="30" x14ac:dyDescent="0.25">
      <c r="A380" s="92" t="str">
        <f t="shared" si="178"/>
        <v/>
      </c>
      <c r="B380" s="49">
        <v>7886</v>
      </c>
      <c r="C380" s="115" t="s">
        <v>779</v>
      </c>
      <c r="D380" s="94" t="str">
        <f t="shared" si="179"/>
        <v/>
      </c>
      <c r="E380" s="94" t="str">
        <f t="shared" si="180"/>
        <v/>
      </c>
      <c r="F380" s="94" t="str">
        <f t="shared" si="181"/>
        <v/>
      </c>
      <c r="G380" s="94" t="str">
        <f t="shared" si="182"/>
        <v/>
      </c>
      <c r="H380" s="94" t="str">
        <f t="shared" si="183"/>
        <v/>
      </c>
      <c r="I380" s="94" t="str">
        <f t="shared" si="184"/>
        <v/>
      </c>
      <c r="J380" s="94" t="str">
        <f t="shared" si="185"/>
        <v/>
      </c>
      <c r="K380" s="94" t="str">
        <f t="shared" si="186"/>
        <v/>
      </c>
      <c r="L380" s="94" t="str">
        <f t="shared" si="187"/>
        <v/>
      </c>
      <c r="M380" s="94" t="str">
        <f t="shared" si="188"/>
        <v/>
      </c>
      <c r="N380" s="94" t="str">
        <f t="shared" si="189"/>
        <v/>
      </c>
      <c r="O380" s="94" t="str">
        <f t="shared" si="190"/>
        <v/>
      </c>
      <c r="P380" s="94" t="str">
        <f t="shared" si="191"/>
        <v/>
      </c>
      <c r="Q380" s="94" t="str">
        <f t="shared" si="192"/>
        <v/>
      </c>
      <c r="R380" s="94" t="str">
        <f t="shared" si="193"/>
        <v/>
      </c>
      <c r="S380" s="94" t="str">
        <f t="shared" si="194"/>
        <v/>
      </c>
      <c r="T380" s="94" t="str">
        <f t="shared" si="195"/>
        <v/>
      </c>
      <c r="U380" s="94" t="str">
        <f t="shared" si="196"/>
        <v/>
      </c>
      <c r="V380" s="94" t="str">
        <f t="shared" si="197"/>
        <v/>
      </c>
      <c r="W380" s="94" t="str">
        <f t="shared" si="198"/>
        <v/>
      </c>
      <c r="X380" s="94" t="str">
        <f t="shared" si="199"/>
        <v/>
      </c>
      <c r="Y380" s="94" t="str">
        <f t="shared" si="200"/>
        <v/>
      </c>
      <c r="Z380" s="94" t="str">
        <f t="shared" si="201"/>
        <v/>
      </c>
      <c r="AA380" s="94" t="str">
        <f t="shared" si="202"/>
        <v/>
      </c>
      <c r="AB380" s="94" t="str">
        <f t="shared" si="203"/>
        <v/>
      </c>
      <c r="AC380" s="94" t="str">
        <f t="shared" si="204"/>
        <v/>
      </c>
      <c r="AD380" s="92" t="str">
        <f t="shared" si="205"/>
        <v/>
      </c>
      <c r="AE380" s="92">
        <f t="shared" si="206"/>
        <v>0</v>
      </c>
      <c r="AF380" s="105" t="str">
        <f t="shared" si="207"/>
        <v/>
      </c>
      <c r="AG380" s="92">
        <f t="shared" si="209"/>
        <v>0</v>
      </c>
      <c r="AH380" s="92">
        <f t="shared" si="208"/>
        <v>0</v>
      </c>
    </row>
    <row r="381" spans="1:34" x14ac:dyDescent="0.25">
      <c r="A381" s="92" t="str">
        <f t="shared" si="178"/>
        <v/>
      </c>
      <c r="B381" s="49">
        <v>1885</v>
      </c>
      <c r="C381" s="115" t="s">
        <v>618</v>
      </c>
      <c r="D381" s="94" t="str">
        <f t="shared" si="179"/>
        <v/>
      </c>
      <c r="E381" s="94" t="str">
        <f t="shared" si="180"/>
        <v/>
      </c>
      <c r="F381" s="94" t="str">
        <f t="shared" si="181"/>
        <v/>
      </c>
      <c r="G381" s="94" t="str">
        <f t="shared" si="182"/>
        <v/>
      </c>
      <c r="H381" s="94" t="str">
        <f t="shared" si="183"/>
        <v/>
      </c>
      <c r="I381" s="94" t="str">
        <f t="shared" si="184"/>
        <v/>
      </c>
      <c r="J381" s="94" t="str">
        <f t="shared" si="185"/>
        <v/>
      </c>
      <c r="K381" s="94" t="str">
        <f t="shared" si="186"/>
        <v/>
      </c>
      <c r="L381" s="94" t="str">
        <f t="shared" si="187"/>
        <v/>
      </c>
      <c r="M381" s="94" t="str">
        <f t="shared" si="188"/>
        <v/>
      </c>
      <c r="N381" s="94" t="str">
        <f t="shared" si="189"/>
        <v/>
      </c>
      <c r="O381" s="94" t="str">
        <f t="shared" si="190"/>
        <v/>
      </c>
      <c r="P381" s="94" t="str">
        <f t="shared" si="191"/>
        <v/>
      </c>
      <c r="Q381" s="94" t="str">
        <f t="shared" si="192"/>
        <v/>
      </c>
      <c r="R381" s="94" t="str">
        <f t="shared" si="193"/>
        <v/>
      </c>
      <c r="S381" s="94" t="str">
        <f t="shared" si="194"/>
        <v/>
      </c>
      <c r="T381" s="94" t="str">
        <f t="shared" si="195"/>
        <v/>
      </c>
      <c r="U381" s="94" t="str">
        <f t="shared" si="196"/>
        <v/>
      </c>
      <c r="V381" s="94" t="str">
        <f t="shared" si="197"/>
        <v/>
      </c>
      <c r="W381" s="94" t="str">
        <f t="shared" si="198"/>
        <v/>
      </c>
      <c r="X381" s="94" t="str">
        <f t="shared" si="199"/>
        <v/>
      </c>
      <c r="Y381" s="94" t="str">
        <f t="shared" si="200"/>
        <v/>
      </c>
      <c r="Z381" s="94" t="str">
        <f t="shared" si="201"/>
        <v/>
      </c>
      <c r="AA381" s="94" t="str">
        <f t="shared" si="202"/>
        <v/>
      </c>
      <c r="AB381" s="94" t="str">
        <f t="shared" si="203"/>
        <v/>
      </c>
      <c r="AC381" s="94" t="str">
        <f t="shared" si="204"/>
        <v/>
      </c>
      <c r="AD381" s="92" t="str">
        <f t="shared" si="205"/>
        <v/>
      </c>
      <c r="AE381" s="92">
        <f t="shared" si="206"/>
        <v>0</v>
      </c>
      <c r="AF381" s="105" t="str">
        <f t="shared" si="207"/>
        <v/>
      </c>
      <c r="AG381" s="92">
        <f t="shared" si="209"/>
        <v>0</v>
      </c>
      <c r="AH381" s="92">
        <f t="shared" si="208"/>
        <v>0</v>
      </c>
    </row>
    <row r="382" spans="1:34" x14ac:dyDescent="0.25">
      <c r="A382" s="92" t="str">
        <f t="shared" si="178"/>
        <v/>
      </c>
      <c r="B382" s="49">
        <v>3003</v>
      </c>
      <c r="C382" s="115" t="s">
        <v>619</v>
      </c>
      <c r="D382" s="94" t="str">
        <f t="shared" si="179"/>
        <v/>
      </c>
      <c r="E382" s="94" t="str">
        <f t="shared" si="180"/>
        <v/>
      </c>
      <c r="F382" s="94" t="str">
        <f t="shared" si="181"/>
        <v/>
      </c>
      <c r="G382" s="94" t="str">
        <f t="shared" si="182"/>
        <v/>
      </c>
      <c r="H382" s="94" t="str">
        <f t="shared" si="183"/>
        <v/>
      </c>
      <c r="I382" s="94" t="str">
        <f t="shared" si="184"/>
        <v/>
      </c>
      <c r="J382" s="94" t="str">
        <f t="shared" si="185"/>
        <v/>
      </c>
      <c r="K382" s="94" t="str">
        <f t="shared" si="186"/>
        <v/>
      </c>
      <c r="L382" s="94" t="str">
        <f t="shared" si="187"/>
        <v/>
      </c>
      <c r="M382" s="94" t="str">
        <f t="shared" si="188"/>
        <v/>
      </c>
      <c r="N382" s="94" t="str">
        <f t="shared" si="189"/>
        <v/>
      </c>
      <c r="O382" s="94" t="str">
        <f t="shared" si="190"/>
        <v/>
      </c>
      <c r="P382" s="94" t="str">
        <f t="shared" si="191"/>
        <v/>
      </c>
      <c r="Q382" s="94" t="str">
        <f t="shared" si="192"/>
        <v/>
      </c>
      <c r="R382" s="94" t="str">
        <f t="shared" si="193"/>
        <v/>
      </c>
      <c r="S382" s="94" t="str">
        <f t="shared" si="194"/>
        <v/>
      </c>
      <c r="T382" s="94" t="str">
        <f t="shared" si="195"/>
        <v/>
      </c>
      <c r="U382" s="94" t="str">
        <f t="shared" si="196"/>
        <v/>
      </c>
      <c r="V382" s="94" t="str">
        <f t="shared" si="197"/>
        <v/>
      </c>
      <c r="W382" s="94" t="str">
        <f t="shared" si="198"/>
        <v/>
      </c>
      <c r="X382" s="94" t="str">
        <f t="shared" si="199"/>
        <v/>
      </c>
      <c r="Y382" s="94" t="str">
        <f t="shared" si="200"/>
        <v/>
      </c>
      <c r="Z382" s="94" t="str">
        <f t="shared" si="201"/>
        <v/>
      </c>
      <c r="AA382" s="94" t="str">
        <f t="shared" si="202"/>
        <v/>
      </c>
      <c r="AB382" s="94" t="str">
        <f t="shared" si="203"/>
        <v/>
      </c>
      <c r="AC382" s="94" t="str">
        <f t="shared" si="204"/>
        <v/>
      </c>
      <c r="AD382" s="92" t="str">
        <f t="shared" si="205"/>
        <v/>
      </c>
      <c r="AE382" s="92">
        <f t="shared" si="206"/>
        <v>0</v>
      </c>
      <c r="AF382" s="105" t="str">
        <f t="shared" si="207"/>
        <v/>
      </c>
      <c r="AG382" s="92">
        <f t="shared" si="209"/>
        <v>0</v>
      </c>
      <c r="AH382" s="92">
        <f t="shared" si="208"/>
        <v>0</v>
      </c>
    </row>
    <row r="383" spans="1:34" x14ac:dyDescent="0.25">
      <c r="A383" s="92" t="str">
        <f t="shared" si="178"/>
        <v/>
      </c>
      <c r="B383" s="49">
        <v>3004</v>
      </c>
      <c r="C383" s="115" t="s">
        <v>620</v>
      </c>
      <c r="D383" s="94" t="str">
        <f t="shared" si="179"/>
        <v/>
      </c>
      <c r="E383" s="94" t="str">
        <f t="shared" si="180"/>
        <v/>
      </c>
      <c r="F383" s="94" t="str">
        <f t="shared" si="181"/>
        <v/>
      </c>
      <c r="G383" s="94" t="str">
        <f t="shared" si="182"/>
        <v/>
      </c>
      <c r="H383" s="94" t="str">
        <f t="shared" si="183"/>
        <v/>
      </c>
      <c r="I383" s="94" t="str">
        <f t="shared" si="184"/>
        <v/>
      </c>
      <c r="J383" s="94" t="str">
        <f t="shared" si="185"/>
        <v/>
      </c>
      <c r="K383" s="94" t="str">
        <f t="shared" si="186"/>
        <v/>
      </c>
      <c r="L383" s="94" t="str">
        <f t="shared" si="187"/>
        <v/>
      </c>
      <c r="M383" s="94" t="str">
        <f t="shared" si="188"/>
        <v/>
      </c>
      <c r="N383" s="94" t="str">
        <f t="shared" si="189"/>
        <v/>
      </c>
      <c r="O383" s="94" t="str">
        <f t="shared" si="190"/>
        <v/>
      </c>
      <c r="P383" s="94" t="str">
        <f t="shared" si="191"/>
        <v/>
      </c>
      <c r="Q383" s="94" t="str">
        <f t="shared" si="192"/>
        <v/>
      </c>
      <c r="R383" s="94" t="str">
        <f t="shared" si="193"/>
        <v/>
      </c>
      <c r="S383" s="94" t="str">
        <f t="shared" si="194"/>
        <v/>
      </c>
      <c r="T383" s="94" t="str">
        <f t="shared" si="195"/>
        <v/>
      </c>
      <c r="U383" s="94" t="str">
        <f t="shared" si="196"/>
        <v/>
      </c>
      <c r="V383" s="94" t="str">
        <f t="shared" si="197"/>
        <v/>
      </c>
      <c r="W383" s="94" t="str">
        <f t="shared" si="198"/>
        <v/>
      </c>
      <c r="X383" s="94" t="str">
        <f t="shared" si="199"/>
        <v/>
      </c>
      <c r="Y383" s="94" t="str">
        <f t="shared" si="200"/>
        <v/>
      </c>
      <c r="Z383" s="94" t="str">
        <f t="shared" si="201"/>
        <v/>
      </c>
      <c r="AA383" s="94" t="str">
        <f t="shared" si="202"/>
        <v/>
      </c>
      <c r="AB383" s="94" t="str">
        <f t="shared" si="203"/>
        <v/>
      </c>
      <c r="AC383" s="94" t="str">
        <f t="shared" si="204"/>
        <v/>
      </c>
      <c r="AD383" s="92" t="str">
        <f t="shared" si="205"/>
        <v/>
      </c>
      <c r="AE383" s="92">
        <f t="shared" si="206"/>
        <v>0</v>
      </c>
      <c r="AF383" s="105" t="str">
        <f t="shared" si="207"/>
        <v/>
      </c>
      <c r="AG383" s="92">
        <f t="shared" si="209"/>
        <v>0</v>
      </c>
      <c r="AH383" s="92">
        <f t="shared" si="208"/>
        <v>0</v>
      </c>
    </row>
    <row r="384" spans="1:34" x14ac:dyDescent="0.25">
      <c r="A384" s="92" t="str">
        <f t="shared" si="178"/>
        <v/>
      </c>
      <c r="B384" s="49">
        <v>6524</v>
      </c>
      <c r="C384" s="115" t="s">
        <v>621</v>
      </c>
      <c r="D384" s="94" t="str">
        <f t="shared" si="179"/>
        <v/>
      </c>
      <c r="E384" s="94" t="str">
        <f t="shared" si="180"/>
        <v/>
      </c>
      <c r="F384" s="94" t="str">
        <f t="shared" si="181"/>
        <v/>
      </c>
      <c r="G384" s="94" t="str">
        <f t="shared" si="182"/>
        <v/>
      </c>
      <c r="H384" s="94" t="str">
        <f t="shared" si="183"/>
        <v/>
      </c>
      <c r="I384" s="94" t="str">
        <f t="shared" si="184"/>
        <v/>
      </c>
      <c r="J384" s="94" t="str">
        <f t="shared" si="185"/>
        <v/>
      </c>
      <c r="K384" s="94" t="str">
        <f t="shared" si="186"/>
        <v/>
      </c>
      <c r="L384" s="94" t="str">
        <f t="shared" si="187"/>
        <v/>
      </c>
      <c r="M384" s="94" t="str">
        <f t="shared" si="188"/>
        <v/>
      </c>
      <c r="N384" s="94" t="str">
        <f t="shared" si="189"/>
        <v/>
      </c>
      <c r="O384" s="94" t="str">
        <f t="shared" si="190"/>
        <v/>
      </c>
      <c r="P384" s="94" t="str">
        <f t="shared" si="191"/>
        <v/>
      </c>
      <c r="Q384" s="94" t="str">
        <f t="shared" si="192"/>
        <v/>
      </c>
      <c r="R384" s="94" t="str">
        <f t="shared" si="193"/>
        <v/>
      </c>
      <c r="S384" s="94" t="str">
        <f t="shared" si="194"/>
        <v/>
      </c>
      <c r="T384" s="94" t="str">
        <f t="shared" si="195"/>
        <v/>
      </c>
      <c r="U384" s="94" t="str">
        <f t="shared" si="196"/>
        <v/>
      </c>
      <c r="V384" s="94" t="str">
        <f t="shared" si="197"/>
        <v/>
      </c>
      <c r="W384" s="94" t="str">
        <f t="shared" si="198"/>
        <v/>
      </c>
      <c r="X384" s="94" t="str">
        <f t="shared" si="199"/>
        <v/>
      </c>
      <c r="Y384" s="94" t="str">
        <f t="shared" si="200"/>
        <v/>
      </c>
      <c r="Z384" s="94" t="str">
        <f t="shared" si="201"/>
        <v/>
      </c>
      <c r="AA384" s="94" t="str">
        <f t="shared" si="202"/>
        <v/>
      </c>
      <c r="AB384" s="94" t="str">
        <f t="shared" si="203"/>
        <v/>
      </c>
      <c r="AC384" s="94" t="str">
        <f t="shared" si="204"/>
        <v/>
      </c>
      <c r="AD384" s="92" t="str">
        <f t="shared" si="205"/>
        <v/>
      </c>
      <c r="AE384" s="92">
        <f t="shared" si="206"/>
        <v>0</v>
      </c>
      <c r="AF384" s="105" t="str">
        <f t="shared" si="207"/>
        <v/>
      </c>
      <c r="AG384" s="92">
        <f t="shared" si="209"/>
        <v>0</v>
      </c>
      <c r="AH384" s="92">
        <f t="shared" si="208"/>
        <v>0</v>
      </c>
    </row>
    <row r="385" spans="1:34" x14ac:dyDescent="0.25">
      <c r="A385" s="92" t="str">
        <f t="shared" si="178"/>
        <v/>
      </c>
      <c r="B385" s="49">
        <v>8703</v>
      </c>
      <c r="C385" s="115" t="s">
        <v>622</v>
      </c>
      <c r="D385" s="94" t="str">
        <f t="shared" si="179"/>
        <v/>
      </c>
      <c r="E385" s="94" t="str">
        <f t="shared" si="180"/>
        <v/>
      </c>
      <c r="F385" s="94" t="str">
        <f t="shared" si="181"/>
        <v/>
      </c>
      <c r="G385" s="94" t="str">
        <f t="shared" si="182"/>
        <v/>
      </c>
      <c r="H385" s="94" t="str">
        <f t="shared" si="183"/>
        <v/>
      </c>
      <c r="I385" s="94" t="str">
        <f t="shared" si="184"/>
        <v/>
      </c>
      <c r="J385" s="94" t="str">
        <f t="shared" si="185"/>
        <v/>
      </c>
      <c r="K385" s="94" t="str">
        <f t="shared" si="186"/>
        <v/>
      </c>
      <c r="L385" s="94" t="str">
        <f t="shared" si="187"/>
        <v/>
      </c>
      <c r="M385" s="94" t="str">
        <f t="shared" si="188"/>
        <v/>
      </c>
      <c r="N385" s="94" t="str">
        <f t="shared" si="189"/>
        <v/>
      </c>
      <c r="O385" s="94" t="str">
        <f t="shared" si="190"/>
        <v/>
      </c>
      <c r="P385" s="94" t="str">
        <f t="shared" si="191"/>
        <v/>
      </c>
      <c r="Q385" s="94" t="str">
        <f t="shared" si="192"/>
        <v/>
      </c>
      <c r="R385" s="94" t="str">
        <f t="shared" si="193"/>
        <v/>
      </c>
      <c r="S385" s="94" t="str">
        <f t="shared" si="194"/>
        <v/>
      </c>
      <c r="T385" s="94" t="str">
        <f t="shared" si="195"/>
        <v/>
      </c>
      <c r="U385" s="94" t="str">
        <f t="shared" si="196"/>
        <v/>
      </c>
      <c r="V385" s="94" t="str">
        <f t="shared" si="197"/>
        <v/>
      </c>
      <c r="W385" s="94" t="str">
        <f t="shared" si="198"/>
        <v/>
      </c>
      <c r="X385" s="94" t="str">
        <f t="shared" si="199"/>
        <v/>
      </c>
      <c r="Y385" s="94" t="str">
        <f t="shared" si="200"/>
        <v/>
      </c>
      <c r="Z385" s="94" t="str">
        <f t="shared" si="201"/>
        <v/>
      </c>
      <c r="AA385" s="94" t="str">
        <f t="shared" si="202"/>
        <v/>
      </c>
      <c r="AB385" s="94" t="str">
        <f t="shared" si="203"/>
        <v/>
      </c>
      <c r="AC385" s="94" t="str">
        <f t="shared" si="204"/>
        <v/>
      </c>
      <c r="AD385" s="92" t="str">
        <f t="shared" si="205"/>
        <v/>
      </c>
      <c r="AE385" s="92">
        <f t="shared" si="206"/>
        <v>0</v>
      </c>
      <c r="AF385" s="105" t="str">
        <f t="shared" si="207"/>
        <v/>
      </c>
      <c r="AG385" s="92">
        <f t="shared" si="209"/>
        <v>0</v>
      </c>
      <c r="AH385" s="92">
        <f t="shared" si="208"/>
        <v>0</v>
      </c>
    </row>
    <row r="386" spans="1:34" x14ac:dyDescent="0.25">
      <c r="A386" s="92" t="str">
        <f t="shared" ref="A386:A449" si="210">IF(AD386&lt;&gt;"",RANK(AD386,AD:AD),"")</f>
        <v/>
      </c>
      <c r="B386" s="49">
        <v>4331</v>
      </c>
      <c r="C386" s="115" t="s">
        <v>625</v>
      </c>
      <c r="D386" s="94" t="str">
        <f t="shared" ref="D386:D449" si="211">IFERROR(VLOOKUP($B386,_2aw1,2,FALSE),"")</f>
        <v/>
      </c>
      <c r="E386" s="94" t="str">
        <f t="shared" ref="E386:E449" si="212">IFERROR(VLOOKUP($B386,_2aw2,2,FALSE),"")</f>
        <v/>
      </c>
      <c r="F386" s="94" t="str">
        <f t="shared" ref="F386:F449" si="213">IFERROR(VLOOKUP($B386,_2aw3,2,FALSE),"")</f>
        <v/>
      </c>
      <c r="G386" s="94" t="str">
        <f t="shared" ref="G386:G449" si="214">IFERROR(VLOOKUP($B386,_2aw4,2,FALSE),"")</f>
        <v/>
      </c>
      <c r="H386" s="94" t="str">
        <f t="shared" ref="H386:H449" si="215">IFERROR(VLOOKUP($B386,_2aw5,2,FALSE),"")</f>
        <v/>
      </c>
      <c r="I386" s="94" t="str">
        <f t="shared" ref="I386:I449" si="216">IFERROR(VLOOKUP($B386,_2aw6,2,FALSE),"")</f>
        <v/>
      </c>
      <c r="J386" s="94" t="str">
        <f t="shared" ref="J386:J449" si="217">IFERROR(VLOOKUP($B386,_2aw7,2,FALSE),"")</f>
        <v/>
      </c>
      <c r="K386" s="94" t="str">
        <f t="shared" ref="K386:K449" si="218">IFERROR(VLOOKUP($B386,_2aw8,2,FALSE),"")</f>
        <v/>
      </c>
      <c r="L386" s="94" t="str">
        <f t="shared" ref="L386:L449" si="219">IFERROR(VLOOKUP($B386,_2aw9,2,FALSE),"")</f>
        <v/>
      </c>
      <c r="M386" s="94" t="str">
        <f t="shared" ref="M386:M449" si="220">IFERROR(VLOOKUP($B386,_2aw10,2,FALSE),"")</f>
        <v/>
      </c>
      <c r="N386" s="94" t="str">
        <f t="shared" ref="N386:N449" si="221">IFERROR(VLOOKUP($B386,_2aw11,2,FALSE),"")</f>
        <v/>
      </c>
      <c r="O386" s="94" t="str">
        <f t="shared" ref="O386:O449" si="222">IFERROR(VLOOKUP($B386,_2aw12,2,FALSE),"")</f>
        <v/>
      </c>
      <c r="P386" s="94" t="str">
        <f t="shared" ref="P386:P449" si="223">IFERROR(VLOOKUP($B386,_2aw13,2,FALSE),"")</f>
        <v/>
      </c>
      <c r="Q386" s="94" t="str">
        <f t="shared" ref="Q386:Q449" si="224">IFERROR(VLOOKUP($B386,_2aw14,2,FALSE),"")</f>
        <v/>
      </c>
      <c r="R386" s="94" t="str">
        <f t="shared" ref="R386:R449" si="225">IFERROR(VLOOKUP($B386,_2aw15,2,FALSE),"")</f>
        <v/>
      </c>
      <c r="S386" s="94" t="str">
        <f t="shared" ref="S386:S449" si="226">IFERROR(VLOOKUP($B386,_2aw16,2,FALSE),"")</f>
        <v/>
      </c>
      <c r="T386" s="94" t="str">
        <f t="shared" ref="T386:T449" si="227">IFERROR(VLOOKUP($B386,_2aw17,2,FALSE),"")</f>
        <v/>
      </c>
      <c r="U386" s="94" t="str">
        <f t="shared" ref="U386:U449" si="228">IFERROR(VLOOKUP($B386,_2aw18,2,FALSE),"")</f>
        <v/>
      </c>
      <c r="V386" s="94" t="str">
        <f t="shared" ref="V386:V449" si="229">IFERROR(VLOOKUP($B386,_2aw19,2,FALSE),"")</f>
        <v/>
      </c>
      <c r="W386" s="94" t="str">
        <f t="shared" ref="W386:W449" si="230">IFERROR(VLOOKUP($B386,_2aw20,2,FALSE),"")</f>
        <v/>
      </c>
      <c r="X386" s="94" t="str">
        <f t="shared" ref="X386:X449" si="231">IFERROR(VLOOKUP($B386,_2aw21,2,FALSE),"")</f>
        <v/>
      </c>
      <c r="Y386" s="94" t="str">
        <f t="shared" ref="Y386:Y449" si="232">IFERROR(VLOOKUP($B386,_2aw22,2,FALSE),"")</f>
        <v/>
      </c>
      <c r="Z386" s="94" t="str">
        <f t="shared" ref="Z386:Z449" si="233">IFERROR(VLOOKUP($B386,_2aw23,2,FALSE),"")</f>
        <v/>
      </c>
      <c r="AA386" s="94" t="str">
        <f t="shared" ref="AA386:AA449" si="234">IFERROR(VLOOKUP($B386,_2aw24,2,FALSE),"")</f>
        <v/>
      </c>
      <c r="AB386" s="94" t="str">
        <f t="shared" ref="AB386:AB449" si="235">IFERROR(VLOOKUP($B386,_2aw25,2,FALSE),"")</f>
        <v/>
      </c>
      <c r="AC386" s="94" t="str">
        <f t="shared" ref="AC386:AC449" si="236">IFERROR(VLOOKUP($B386,_2aw26,2,FALSE),"")</f>
        <v/>
      </c>
      <c r="AD386" s="92" t="str">
        <f t="shared" ref="AD386:AD449" si="237">IF(COUNTIF(D386:AC386,"&gt;=0"),SUM(D386:AC386),"")</f>
        <v/>
      </c>
      <c r="AE386" s="92">
        <f t="shared" si="206"/>
        <v>0</v>
      </c>
      <c r="AF386" s="105" t="str">
        <f t="shared" si="207"/>
        <v/>
      </c>
      <c r="AG386" s="92">
        <f t="shared" si="209"/>
        <v>0</v>
      </c>
      <c r="AH386" s="92">
        <f t="shared" si="208"/>
        <v>0</v>
      </c>
    </row>
    <row r="387" spans="1:34" x14ac:dyDescent="0.25">
      <c r="A387" s="92" t="str">
        <f t="shared" si="210"/>
        <v/>
      </c>
      <c r="B387" s="49">
        <v>3073</v>
      </c>
      <c r="C387" s="115" t="s">
        <v>626</v>
      </c>
      <c r="D387" s="94" t="str">
        <f t="shared" si="211"/>
        <v/>
      </c>
      <c r="E387" s="94" t="str">
        <f t="shared" si="212"/>
        <v/>
      </c>
      <c r="F387" s="94" t="str">
        <f t="shared" si="213"/>
        <v/>
      </c>
      <c r="G387" s="94" t="str">
        <f t="shared" si="214"/>
        <v/>
      </c>
      <c r="H387" s="94" t="str">
        <f t="shared" si="215"/>
        <v/>
      </c>
      <c r="I387" s="94" t="str">
        <f t="shared" si="216"/>
        <v/>
      </c>
      <c r="J387" s="94" t="str">
        <f t="shared" si="217"/>
        <v/>
      </c>
      <c r="K387" s="94" t="str">
        <f t="shared" si="218"/>
        <v/>
      </c>
      <c r="L387" s="94" t="str">
        <f t="shared" si="219"/>
        <v/>
      </c>
      <c r="M387" s="94" t="str">
        <f t="shared" si="220"/>
        <v/>
      </c>
      <c r="N387" s="94" t="str">
        <f t="shared" si="221"/>
        <v/>
      </c>
      <c r="O387" s="94" t="str">
        <f t="shared" si="222"/>
        <v/>
      </c>
      <c r="P387" s="94" t="str">
        <f t="shared" si="223"/>
        <v/>
      </c>
      <c r="Q387" s="94" t="str">
        <f t="shared" si="224"/>
        <v/>
      </c>
      <c r="R387" s="94" t="str">
        <f t="shared" si="225"/>
        <v/>
      </c>
      <c r="S387" s="94" t="str">
        <f t="shared" si="226"/>
        <v/>
      </c>
      <c r="T387" s="94" t="str">
        <f t="shared" si="227"/>
        <v/>
      </c>
      <c r="U387" s="94" t="str">
        <f t="shared" si="228"/>
        <v/>
      </c>
      <c r="V387" s="94" t="str">
        <f t="shared" si="229"/>
        <v/>
      </c>
      <c r="W387" s="94" t="str">
        <f t="shared" si="230"/>
        <v/>
      </c>
      <c r="X387" s="94" t="str">
        <f t="shared" si="231"/>
        <v/>
      </c>
      <c r="Y387" s="94" t="str">
        <f t="shared" si="232"/>
        <v/>
      </c>
      <c r="Z387" s="94" t="str">
        <f t="shared" si="233"/>
        <v/>
      </c>
      <c r="AA387" s="94" t="str">
        <f t="shared" si="234"/>
        <v/>
      </c>
      <c r="AB387" s="94" t="str">
        <f t="shared" si="235"/>
        <v/>
      </c>
      <c r="AC387" s="94" t="str">
        <f t="shared" si="236"/>
        <v/>
      </c>
      <c r="AD387" s="92" t="str">
        <f t="shared" si="237"/>
        <v/>
      </c>
      <c r="AE387" s="92">
        <f t="shared" si="206"/>
        <v>0</v>
      </c>
      <c r="AF387" s="105" t="str">
        <f t="shared" si="207"/>
        <v/>
      </c>
      <c r="AG387" s="92">
        <f t="shared" si="209"/>
        <v>0</v>
      </c>
      <c r="AH387" s="92">
        <f t="shared" si="208"/>
        <v>0</v>
      </c>
    </row>
    <row r="388" spans="1:34" x14ac:dyDescent="0.25">
      <c r="A388" s="92" t="str">
        <f t="shared" si="210"/>
        <v/>
      </c>
      <c r="B388" s="49">
        <v>2738</v>
      </c>
      <c r="C388" s="115" t="s">
        <v>627</v>
      </c>
      <c r="D388" s="94" t="str">
        <f t="shared" si="211"/>
        <v/>
      </c>
      <c r="E388" s="94" t="str">
        <f t="shared" si="212"/>
        <v/>
      </c>
      <c r="F388" s="94" t="str">
        <f t="shared" si="213"/>
        <v/>
      </c>
      <c r="G388" s="94" t="str">
        <f t="shared" si="214"/>
        <v/>
      </c>
      <c r="H388" s="94" t="str">
        <f t="shared" si="215"/>
        <v/>
      </c>
      <c r="I388" s="94" t="str">
        <f t="shared" si="216"/>
        <v/>
      </c>
      <c r="J388" s="94" t="str">
        <f t="shared" si="217"/>
        <v/>
      </c>
      <c r="K388" s="94" t="str">
        <f t="shared" si="218"/>
        <v/>
      </c>
      <c r="L388" s="94" t="str">
        <f t="shared" si="219"/>
        <v/>
      </c>
      <c r="M388" s="94" t="str">
        <f t="shared" si="220"/>
        <v/>
      </c>
      <c r="N388" s="94" t="str">
        <f t="shared" si="221"/>
        <v/>
      </c>
      <c r="O388" s="94" t="str">
        <f t="shared" si="222"/>
        <v/>
      </c>
      <c r="P388" s="94" t="str">
        <f t="shared" si="223"/>
        <v/>
      </c>
      <c r="Q388" s="94" t="str">
        <f t="shared" si="224"/>
        <v/>
      </c>
      <c r="R388" s="94" t="str">
        <f t="shared" si="225"/>
        <v/>
      </c>
      <c r="S388" s="94" t="str">
        <f t="shared" si="226"/>
        <v/>
      </c>
      <c r="T388" s="94" t="str">
        <f t="shared" si="227"/>
        <v/>
      </c>
      <c r="U388" s="94" t="str">
        <f t="shared" si="228"/>
        <v/>
      </c>
      <c r="V388" s="94" t="str">
        <f t="shared" si="229"/>
        <v/>
      </c>
      <c r="W388" s="94" t="str">
        <f t="shared" si="230"/>
        <v/>
      </c>
      <c r="X388" s="94" t="str">
        <f t="shared" si="231"/>
        <v/>
      </c>
      <c r="Y388" s="94" t="str">
        <f t="shared" si="232"/>
        <v/>
      </c>
      <c r="Z388" s="94" t="str">
        <f t="shared" si="233"/>
        <v/>
      </c>
      <c r="AA388" s="94" t="str">
        <f t="shared" si="234"/>
        <v/>
      </c>
      <c r="AB388" s="94" t="str">
        <f t="shared" si="235"/>
        <v/>
      </c>
      <c r="AC388" s="94" t="str">
        <f t="shared" si="236"/>
        <v/>
      </c>
      <c r="AD388" s="92" t="str">
        <f t="shared" si="237"/>
        <v/>
      </c>
      <c r="AE388" s="92">
        <f t="shared" si="206"/>
        <v>0</v>
      </c>
      <c r="AF388" s="105" t="str">
        <f t="shared" si="207"/>
        <v/>
      </c>
      <c r="AG388" s="92">
        <f t="shared" si="209"/>
        <v>0</v>
      </c>
      <c r="AH388" s="92">
        <f t="shared" si="208"/>
        <v>0</v>
      </c>
    </row>
    <row r="389" spans="1:34" x14ac:dyDescent="0.25">
      <c r="A389" s="92" t="str">
        <f t="shared" si="210"/>
        <v/>
      </c>
      <c r="B389" s="49">
        <v>2739</v>
      </c>
      <c r="C389" s="115" t="s">
        <v>628</v>
      </c>
      <c r="D389" s="94" t="str">
        <f t="shared" si="211"/>
        <v/>
      </c>
      <c r="E389" s="94" t="str">
        <f t="shared" si="212"/>
        <v/>
      </c>
      <c r="F389" s="94" t="str">
        <f t="shared" si="213"/>
        <v/>
      </c>
      <c r="G389" s="94" t="str">
        <f t="shared" si="214"/>
        <v/>
      </c>
      <c r="H389" s="94" t="str">
        <f t="shared" si="215"/>
        <v/>
      </c>
      <c r="I389" s="94" t="str">
        <f t="shared" si="216"/>
        <v/>
      </c>
      <c r="J389" s="94" t="str">
        <f t="shared" si="217"/>
        <v/>
      </c>
      <c r="K389" s="94" t="str">
        <f t="shared" si="218"/>
        <v/>
      </c>
      <c r="L389" s="94" t="str">
        <f t="shared" si="219"/>
        <v/>
      </c>
      <c r="M389" s="94" t="str">
        <f t="shared" si="220"/>
        <v/>
      </c>
      <c r="N389" s="94" t="str">
        <f t="shared" si="221"/>
        <v/>
      </c>
      <c r="O389" s="94" t="str">
        <f t="shared" si="222"/>
        <v/>
      </c>
      <c r="P389" s="94" t="str">
        <f t="shared" si="223"/>
        <v/>
      </c>
      <c r="Q389" s="94" t="str">
        <f t="shared" si="224"/>
        <v/>
      </c>
      <c r="R389" s="94" t="str">
        <f t="shared" si="225"/>
        <v/>
      </c>
      <c r="S389" s="94" t="str">
        <f t="shared" si="226"/>
        <v/>
      </c>
      <c r="T389" s="94" t="str">
        <f t="shared" si="227"/>
        <v/>
      </c>
      <c r="U389" s="94" t="str">
        <f t="shared" si="228"/>
        <v/>
      </c>
      <c r="V389" s="94" t="str">
        <f t="shared" si="229"/>
        <v/>
      </c>
      <c r="W389" s="94" t="str">
        <f t="shared" si="230"/>
        <v/>
      </c>
      <c r="X389" s="94" t="str">
        <f t="shared" si="231"/>
        <v/>
      </c>
      <c r="Y389" s="94" t="str">
        <f t="shared" si="232"/>
        <v/>
      </c>
      <c r="Z389" s="94" t="str">
        <f t="shared" si="233"/>
        <v/>
      </c>
      <c r="AA389" s="94" t="str">
        <f t="shared" si="234"/>
        <v/>
      </c>
      <c r="AB389" s="94" t="str">
        <f t="shared" si="235"/>
        <v/>
      </c>
      <c r="AC389" s="94" t="str">
        <f t="shared" si="236"/>
        <v/>
      </c>
      <c r="AD389" s="92" t="str">
        <f t="shared" si="237"/>
        <v/>
      </c>
      <c r="AE389" s="92">
        <f t="shared" si="206"/>
        <v>0</v>
      </c>
      <c r="AF389" s="105" t="str">
        <f t="shared" si="207"/>
        <v/>
      </c>
      <c r="AG389" s="92">
        <f t="shared" si="209"/>
        <v>0</v>
      </c>
      <c r="AH389" s="92">
        <f t="shared" si="208"/>
        <v>0</v>
      </c>
    </row>
    <row r="390" spans="1:34" x14ac:dyDescent="0.25">
      <c r="A390" s="92" t="str">
        <f t="shared" si="210"/>
        <v/>
      </c>
      <c r="B390" s="49">
        <v>2964</v>
      </c>
      <c r="C390" s="115" t="s">
        <v>629</v>
      </c>
      <c r="D390" s="94" t="str">
        <f t="shared" si="211"/>
        <v/>
      </c>
      <c r="E390" s="94" t="str">
        <f t="shared" si="212"/>
        <v/>
      </c>
      <c r="F390" s="94" t="str">
        <f t="shared" si="213"/>
        <v/>
      </c>
      <c r="G390" s="94" t="str">
        <f t="shared" si="214"/>
        <v/>
      </c>
      <c r="H390" s="94" t="str">
        <f t="shared" si="215"/>
        <v/>
      </c>
      <c r="I390" s="94" t="str">
        <f t="shared" si="216"/>
        <v/>
      </c>
      <c r="J390" s="94" t="str">
        <f t="shared" si="217"/>
        <v/>
      </c>
      <c r="K390" s="94" t="str">
        <f t="shared" si="218"/>
        <v/>
      </c>
      <c r="L390" s="94" t="str">
        <f t="shared" si="219"/>
        <v/>
      </c>
      <c r="M390" s="94" t="str">
        <f t="shared" si="220"/>
        <v/>
      </c>
      <c r="N390" s="94" t="str">
        <f t="shared" si="221"/>
        <v/>
      </c>
      <c r="O390" s="94" t="str">
        <f t="shared" si="222"/>
        <v/>
      </c>
      <c r="P390" s="94" t="str">
        <f t="shared" si="223"/>
        <v/>
      </c>
      <c r="Q390" s="94" t="str">
        <f t="shared" si="224"/>
        <v/>
      </c>
      <c r="R390" s="94" t="str">
        <f t="shared" si="225"/>
        <v/>
      </c>
      <c r="S390" s="94" t="str">
        <f t="shared" si="226"/>
        <v/>
      </c>
      <c r="T390" s="94" t="str">
        <f t="shared" si="227"/>
        <v/>
      </c>
      <c r="U390" s="94" t="str">
        <f t="shared" si="228"/>
        <v/>
      </c>
      <c r="V390" s="94" t="str">
        <f t="shared" si="229"/>
        <v/>
      </c>
      <c r="W390" s="94" t="str">
        <f t="shared" si="230"/>
        <v/>
      </c>
      <c r="X390" s="94" t="str">
        <f t="shared" si="231"/>
        <v/>
      </c>
      <c r="Y390" s="94" t="str">
        <f t="shared" si="232"/>
        <v/>
      </c>
      <c r="Z390" s="94" t="str">
        <f t="shared" si="233"/>
        <v/>
      </c>
      <c r="AA390" s="94" t="str">
        <f t="shared" si="234"/>
        <v/>
      </c>
      <c r="AB390" s="94" t="str">
        <f t="shared" si="235"/>
        <v/>
      </c>
      <c r="AC390" s="94" t="str">
        <f t="shared" si="236"/>
        <v/>
      </c>
      <c r="AD390" s="92" t="str">
        <f t="shared" si="237"/>
        <v/>
      </c>
      <c r="AE390" s="92">
        <f t="shared" si="206"/>
        <v>0</v>
      </c>
      <c r="AF390" s="105" t="str">
        <f t="shared" si="207"/>
        <v/>
      </c>
      <c r="AG390" s="92">
        <f t="shared" si="209"/>
        <v>0</v>
      </c>
      <c r="AH390" s="92">
        <f t="shared" si="208"/>
        <v>0</v>
      </c>
    </row>
    <row r="391" spans="1:34" x14ac:dyDescent="0.25">
      <c r="A391" s="92" t="str">
        <f t="shared" si="210"/>
        <v/>
      </c>
      <c r="B391" s="49">
        <v>2973</v>
      </c>
      <c r="C391" s="115" t="s">
        <v>630</v>
      </c>
      <c r="D391" s="94" t="str">
        <f t="shared" si="211"/>
        <v/>
      </c>
      <c r="E391" s="94" t="str">
        <f t="shared" si="212"/>
        <v/>
      </c>
      <c r="F391" s="94" t="str">
        <f t="shared" si="213"/>
        <v/>
      </c>
      <c r="G391" s="94" t="str">
        <f t="shared" si="214"/>
        <v/>
      </c>
      <c r="H391" s="94" t="str">
        <f t="shared" si="215"/>
        <v/>
      </c>
      <c r="I391" s="94" t="str">
        <f t="shared" si="216"/>
        <v/>
      </c>
      <c r="J391" s="94" t="str">
        <f t="shared" si="217"/>
        <v/>
      </c>
      <c r="K391" s="94" t="str">
        <f t="shared" si="218"/>
        <v/>
      </c>
      <c r="L391" s="94" t="str">
        <f t="shared" si="219"/>
        <v/>
      </c>
      <c r="M391" s="94" t="str">
        <f t="shared" si="220"/>
        <v/>
      </c>
      <c r="N391" s="94" t="str">
        <f t="shared" si="221"/>
        <v/>
      </c>
      <c r="O391" s="94" t="str">
        <f t="shared" si="222"/>
        <v/>
      </c>
      <c r="P391" s="94" t="str">
        <f t="shared" si="223"/>
        <v/>
      </c>
      <c r="Q391" s="94" t="str">
        <f t="shared" si="224"/>
        <v/>
      </c>
      <c r="R391" s="94" t="str">
        <f t="shared" si="225"/>
        <v/>
      </c>
      <c r="S391" s="94" t="str">
        <f t="shared" si="226"/>
        <v/>
      </c>
      <c r="T391" s="94" t="str">
        <f t="shared" si="227"/>
        <v/>
      </c>
      <c r="U391" s="94" t="str">
        <f t="shared" si="228"/>
        <v/>
      </c>
      <c r="V391" s="94" t="str">
        <f t="shared" si="229"/>
        <v/>
      </c>
      <c r="W391" s="94" t="str">
        <f t="shared" si="230"/>
        <v/>
      </c>
      <c r="X391" s="94" t="str">
        <f t="shared" si="231"/>
        <v/>
      </c>
      <c r="Y391" s="94" t="str">
        <f t="shared" si="232"/>
        <v/>
      </c>
      <c r="Z391" s="94" t="str">
        <f t="shared" si="233"/>
        <v/>
      </c>
      <c r="AA391" s="94" t="str">
        <f t="shared" si="234"/>
        <v/>
      </c>
      <c r="AB391" s="94" t="str">
        <f t="shared" si="235"/>
        <v/>
      </c>
      <c r="AC391" s="94" t="str">
        <f t="shared" si="236"/>
        <v/>
      </c>
      <c r="AD391" s="92" t="str">
        <f t="shared" si="237"/>
        <v/>
      </c>
      <c r="AE391" s="92">
        <f t="shared" si="206"/>
        <v>0</v>
      </c>
      <c r="AF391" s="105" t="str">
        <f t="shared" si="207"/>
        <v/>
      </c>
      <c r="AG391" s="92">
        <f t="shared" si="209"/>
        <v>0</v>
      </c>
      <c r="AH391" s="92">
        <f t="shared" si="208"/>
        <v>0</v>
      </c>
    </row>
    <row r="392" spans="1:34" x14ac:dyDescent="0.25">
      <c r="A392" s="92" t="str">
        <f t="shared" si="210"/>
        <v/>
      </c>
      <c r="B392" s="49">
        <v>6516</v>
      </c>
      <c r="C392" s="115" t="s">
        <v>633</v>
      </c>
      <c r="D392" s="94" t="str">
        <f t="shared" si="211"/>
        <v/>
      </c>
      <c r="E392" s="94" t="str">
        <f t="shared" si="212"/>
        <v/>
      </c>
      <c r="F392" s="94" t="str">
        <f t="shared" si="213"/>
        <v/>
      </c>
      <c r="G392" s="94" t="str">
        <f t="shared" si="214"/>
        <v/>
      </c>
      <c r="H392" s="94" t="str">
        <f t="shared" si="215"/>
        <v/>
      </c>
      <c r="I392" s="94" t="str">
        <f t="shared" si="216"/>
        <v/>
      </c>
      <c r="J392" s="94" t="str">
        <f t="shared" si="217"/>
        <v/>
      </c>
      <c r="K392" s="94" t="str">
        <f t="shared" si="218"/>
        <v/>
      </c>
      <c r="L392" s="94" t="str">
        <f t="shared" si="219"/>
        <v/>
      </c>
      <c r="M392" s="94" t="str">
        <f t="shared" si="220"/>
        <v/>
      </c>
      <c r="N392" s="94" t="str">
        <f t="shared" si="221"/>
        <v/>
      </c>
      <c r="O392" s="94" t="str">
        <f t="shared" si="222"/>
        <v/>
      </c>
      <c r="P392" s="94" t="str">
        <f t="shared" si="223"/>
        <v/>
      </c>
      <c r="Q392" s="94" t="str">
        <f t="shared" si="224"/>
        <v/>
      </c>
      <c r="R392" s="94" t="str">
        <f t="shared" si="225"/>
        <v/>
      </c>
      <c r="S392" s="94" t="str">
        <f t="shared" si="226"/>
        <v/>
      </c>
      <c r="T392" s="94" t="str">
        <f t="shared" si="227"/>
        <v/>
      </c>
      <c r="U392" s="94" t="str">
        <f t="shared" si="228"/>
        <v/>
      </c>
      <c r="V392" s="94" t="str">
        <f t="shared" si="229"/>
        <v/>
      </c>
      <c r="W392" s="94" t="str">
        <f t="shared" si="230"/>
        <v/>
      </c>
      <c r="X392" s="94" t="str">
        <f t="shared" si="231"/>
        <v/>
      </c>
      <c r="Y392" s="94" t="str">
        <f t="shared" si="232"/>
        <v/>
      </c>
      <c r="Z392" s="94" t="str">
        <f t="shared" si="233"/>
        <v/>
      </c>
      <c r="AA392" s="94" t="str">
        <f t="shared" si="234"/>
        <v/>
      </c>
      <c r="AB392" s="94" t="str">
        <f t="shared" si="235"/>
        <v/>
      </c>
      <c r="AC392" s="94" t="str">
        <f t="shared" si="236"/>
        <v/>
      </c>
      <c r="AD392" s="92" t="str">
        <f t="shared" si="237"/>
        <v/>
      </c>
      <c r="AE392" s="92">
        <f t="shared" si="206"/>
        <v>0</v>
      </c>
      <c r="AF392" s="105" t="str">
        <f t="shared" si="207"/>
        <v/>
      </c>
      <c r="AG392" s="92">
        <f t="shared" si="209"/>
        <v>0</v>
      </c>
      <c r="AH392" s="92">
        <f t="shared" si="208"/>
        <v>0</v>
      </c>
    </row>
    <row r="393" spans="1:34" x14ac:dyDescent="0.25">
      <c r="A393" s="92" t="str">
        <f t="shared" si="210"/>
        <v/>
      </c>
      <c r="B393" s="49">
        <v>2895</v>
      </c>
      <c r="C393" s="115" t="s">
        <v>634</v>
      </c>
      <c r="D393" s="94" t="str">
        <f t="shared" si="211"/>
        <v/>
      </c>
      <c r="E393" s="94" t="str">
        <f t="shared" si="212"/>
        <v/>
      </c>
      <c r="F393" s="94" t="str">
        <f t="shared" si="213"/>
        <v/>
      </c>
      <c r="G393" s="94" t="str">
        <f t="shared" si="214"/>
        <v/>
      </c>
      <c r="H393" s="94" t="str">
        <f t="shared" si="215"/>
        <v/>
      </c>
      <c r="I393" s="94" t="str">
        <f t="shared" si="216"/>
        <v/>
      </c>
      <c r="J393" s="94" t="str">
        <f t="shared" si="217"/>
        <v/>
      </c>
      <c r="K393" s="94" t="str">
        <f t="shared" si="218"/>
        <v/>
      </c>
      <c r="L393" s="94" t="str">
        <f t="shared" si="219"/>
        <v/>
      </c>
      <c r="M393" s="94" t="str">
        <f t="shared" si="220"/>
        <v/>
      </c>
      <c r="N393" s="94" t="str">
        <f t="shared" si="221"/>
        <v/>
      </c>
      <c r="O393" s="94" t="str">
        <f t="shared" si="222"/>
        <v/>
      </c>
      <c r="P393" s="94" t="str">
        <f t="shared" si="223"/>
        <v/>
      </c>
      <c r="Q393" s="94" t="str">
        <f t="shared" si="224"/>
        <v/>
      </c>
      <c r="R393" s="94" t="str">
        <f t="shared" si="225"/>
        <v/>
      </c>
      <c r="S393" s="94" t="str">
        <f t="shared" si="226"/>
        <v/>
      </c>
      <c r="T393" s="94" t="str">
        <f t="shared" si="227"/>
        <v/>
      </c>
      <c r="U393" s="94" t="str">
        <f t="shared" si="228"/>
        <v/>
      </c>
      <c r="V393" s="94" t="str">
        <f t="shared" si="229"/>
        <v/>
      </c>
      <c r="W393" s="94" t="str">
        <f t="shared" si="230"/>
        <v/>
      </c>
      <c r="X393" s="94" t="str">
        <f t="shared" si="231"/>
        <v/>
      </c>
      <c r="Y393" s="94" t="str">
        <f t="shared" si="232"/>
        <v/>
      </c>
      <c r="Z393" s="94" t="str">
        <f t="shared" si="233"/>
        <v/>
      </c>
      <c r="AA393" s="94" t="str">
        <f t="shared" si="234"/>
        <v/>
      </c>
      <c r="AB393" s="94" t="str">
        <f t="shared" si="235"/>
        <v/>
      </c>
      <c r="AC393" s="94" t="str">
        <f t="shared" si="236"/>
        <v/>
      </c>
      <c r="AD393" s="92" t="str">
        <f t="shared" si="237"/>
        <v/>
      </c>
      <c r="AE393" s="92">
        <f t="shared" si="206"/>
        <v>0</v>
      </c>
      <c r="AF393" s="105" t="str">
        <f t="shared" si="207"/>
        <v/>
      </c>
      <c r="AG393" s="92">
        <f t="shared" si="209"/>
        <v>0</v>
      </c>
      <c r="AH393" s="92">
        <f t="shared" si="208"/>
        <v>0</v>
      </c>
    </row>
    <row r="394" spans="1:34" x14ac:dyDescent="0.25">
      <c r="A394" s="92" t="str">
        <f t="shared" si="210"/>
        <v/>
      </c>
      <c r="B394" s="49">
        <v>8545</v>
      </c>
      <c r="C394" s="115" t="s">
        <v>635</v>
      </c>
      <c r="D394" s="94" t="str">
        <f t="shared" si="211"/>
        <v/>
      </c>
      <c r="E394" s="94" t="str">
        <f t="shared" si="212"/>
        <v/>
      </c>
      <c r="F394" s="94" t="str">
        <f t="shared" si="213"/>
        <v/>
      </c>
      <c r="G394" s="94" t="str">
        <f t="shared" si="214"/>
        <v/>
      </c>
      <c r="H394" s="94" t="str">
        <f t="shared" si="215"/>
        <v/>
      </c>
      <c r="I394" s="94" t="str">
        <f t="shared" si="216"/>
        <v/>
      </c>
      <c r="J394" s="94" t="str">
        <f t="shared" si="217"/>
        <v/>
      </c>
      <c r="K394" s="94" t="str">
        <f t="shared" si="218"/>
        <v/>
      </c>
      <c r="L394" s="94" t="str">
        <f t="shared" si="219"/>
        <v/>
      </c>
      <c r="M394" s="94" t="str">
        <f t="shared" si="220"/>
        <v/>
      </c>
      <c r="N394" s="94" t="str">
        <f t="shared" si="221"/>
        <v/>
      </c>
      <c r="O394" s="94" t="str">
        <f t="shared" si="222"/>
        <v/>
      </c>
      <c r="P394" s="94" t="str">
        <f t="shared" si="223"/>
        <v/>
      </c>
      <c r="Q394" s="94" t="str">
        <f t="shared" si="224"/>
        <v/>
      </c>
      <c r="R394" s="94" t="str">
        <f t="shared" si="225"/>
        <v/>
      </c>
      <c r="S394" s="94" t="str">
        <f t="shared" si="226"/>
        <v/>
      </c>
      <c r="T394" s="94" t="str">
        <f t="shared" si="227"/>
        <v/>
      </c>
      <c r="U394" s="94" t="str">
        <f t="shared" si="228"/>
        <v/>
      </c>
      <c r="V394" s="94" t="str">
        <f t="shared" si="229"/>
        <v/>
      </c>
      <c r="W394" s="94" t="str">
        <f t="shared" si="230"/>
        <v/>
      </c>
      <c r="X394" s="94" t="str">
        <f t="shared" si="231"/>
        <v/>
      </c>
      <c r="Y394" s="94" t="str">
        <f t="shared" si="232"/>
        <v/>
      </c>
      <c r="Z394" s="94" t="str">
        <f t="shared" si="233"/>
        <v/>
      </c>
      <c r="AA394" s="94" t="str">
        <f t="shared" si="234"/>
        <v/>
      </c>
      <c r="AB394" s="94" t="str">
        <f t="shared" si="235"/>
        <v/>
      </c>
      <c r="AC394" s="94" t="str">
        <f t="shared" si="236"/>
        <v/>
      </c>
      <c r="AD394" s="92" t="str">
        <f t="shared" si="237"/>
        <v/>
      </c>
      <c r="AE394" s="92">
        <f t="shared" si="206"/>
        <v>0</v>
      </c>
      <c r="AF394" s="105" t="str">
        <f t="shared" si="207"/>
        <v/>
      </c>
      <c r="AG394" s="92">
        <f t="shared" si="209"/>
        <v>0</v>
      </c>
      <c r="AH394" s="92">
        <f t="shared" si="208"/>
        <v>0</v>
      </c>
    </row>
    <row r="395" spans="1:34" x14ac:dyDescent="0.25">
      <c r="A395" s="92" t="str">
        <f t="shared" si="210"/>
        <v/>
      </c>
      <c r="B395" s="49">
        <v>2325</v>
      </c>
      <c r="C395" s="115" t="s">
        <v>636</v>
      </c>
      <c r="D395" s="94" t="str">
        <f t="shared" si="211"/>
        <v/>
      </c>
      <c r="E395" s="94" t="str">
        <f t="shared" si="212"/>
        <v/>
      </c>
      <c r="F395" s="94" t="str">
        <f t="shared" si="213"/>
        <v/>
      </c>
      <c r="G395" s="94" t="str">
        <f t="shared" si="214"/>
        <v/>
      </c>
      <c r="H395" s="94" t="str">
        <f t="shared" si="215"/>
        <v/>
      </c>
      <c r="I395" s="94" t="str">
        <f t="shared" si="216"/>
        <v/>
      </c>
      <c r="J395" s="94" t="str">
        <f t="shared" si="217"/>
        <v/>
      </c>
      <c r="K395" s="94" t="str">
        <f t="shared" si="218"/>
        <v/>
      </c>
      <c r="L395" s="94" t="str">
        <f t="shared" si="219"/>
        <v/>
      </c>
      <c r="M395" s="94" t="str">
        <f t="shared" si="220"/>
        <v/>
      </c>
      <c r="N395" s="94" t="str">
        <f t="shared" si="221"/>
        <v/>
      </c>
      <c r="O395" s="94" t="str">
        <f t="shared" si="222"/>
        <v/>
      </c>
      <c r="P395" s="94" t="str">
        <f t="shared" si="223"/>
        <v/>
      </c>
      <c r="Q395" s="94" t="str">
        <f t="shared" si="224"/>
        <v/>
      </c>
      <c r="R395" s="94" t="str">
        <f t="shared" si="225"/>
        <v/>
      </c>
      <c r="S395" s="94" t="str">
        <f t="shared" si="226"/>
        <v/>
      </c>
      <c r="T395" s="94" t="str">
        <f t="shared" si="227"/>
        <v/>
      </c>
      <c r="U395" s="94" t="str">
        <f t="shared" si="228"/>
        <v/>
      </c>
      <c r="V395" s="94" t="str">
        <f t="shared" si="229"/>
        <v/>
      </c>
      <c r="W395" s="94" t="str">
        <f t="shared" si="230"/>
        <v/>
      </c>
      <c r="X395" s="94" t="str">
        <f t="shared" si="231"/>
        <v/>
      </c>
      <c r="Y395" s="94" t="str">
        <f t="shared" si="232"/>
        <v/>
      </c>
      <c r="Z395" s="94" t="str">
        <f t="shared" si="233"/>
        <v/>
      </c>
      <c r="AA395" s="94" t="str">
        <f t="shared" si="234"/>
        <v/>
      </c>
      <c r="AB395" s="94" t="str">
        <f t="shared" si="235"/>
        <v/>
      </c>
      <c r="AC395" s="94" t="str">
        <f t="shared" si="236"/>
        <v/>
      </c>
      <c r="AD395" s="92" t="str">
        <f t="shared" si="237"/>
        <v/>
      </c>
      <c r="AE395" s="92">
        <f t="shared" si="206"/>
        <v>0</v>
      </c>
      <c r="AF395" s="105" t="str">
        <f t="shared" si="207"/>
        <v/>
      </c>
      <c r="AG395" s="92">
        <f t="shared" si="209"/>
        <v>0</v>
      </c>
      <c r="AH395" s="92">
        <f t="shared" si="208"/>
        <v>0</v>
      </c>
    </row>
    <row r="396" spans="1:34" x14ac:dyDescent="0.25">
      <c r="A396" s="92" t="str">
        <f t="shared" si="210"/>
        <v/>
      </c>
      <c r="B396" s="49">
        <v>3085</v>
      </c>
      <c r="C396" s="115" t="s">
        <v>637</v>
      </c>
      <c r="D396" s="94" t="str">
        <f t="shared" si="211"/>
        <v/>
      </c>
      <c r="E396" s="94" t="str">
        <f t="shared" si="212"/>
        <v/>
      </c>
      <c r="F396" s="94" t="str">
        <f t="shared" si="213"/>
        <v/>
      </c>
      <c r="G396" s="94" t="str">
        <f t="shared" si="214"/>
        <v/>
      </c>
      <c r="H396" s="94" t="str">
        <f t="shared" si="215"/>
        <v/>
      </c>
      <c r="I396" s="94" t="str">
        <f t="shared" si="216"/>
        <v/>
      </c>
      <c r="J396" s="94" t="str">
        <f t="shared" si="217"/>
        <v/>
      </c>
      <c r="K396" s="94" t="str">
        <f t="shared" si="218"/>
        <v/>
      </c>
      <c r="L396" s="94" t="str">
        <f t="shared" si="219"/>
        <v/>
      </c>
      <c r="M396" s="94" t="str">
        <f t="shared" si="220"/>
        <v/>
      </c>
      <c r="N396" s="94" t="str">
        <f t="shared" si="221"/>
        <v/>
      </c>
      <c r="O396" s="94" t="str">
        <f t="shared" si="222"/>
        <v/>
      </c>
      <c r="P396" s="94" t="str">
        <f t="shared" si="223"/>
        <v/>
      </c>
      <c r="Q396" s="94" t="str">
        <f t="shared" si="224"/>
        <v/>
      </c>
      <c r="R396" s="94" t="str">
        <f t="shared" si="225"/>
        <v/>
      </c>
      <c r="S396" s="94" t="str">
        <f t="shared" si="226"/>
        <v/>
      </c>
      <c r="T396" s="94" t="str">
        <f t="shared" si="227"/>
        <v/>
      </c>
      <c r="U396" s="94" t="str">
        <f t="shared" si="228"/>
        <v/>
      </c>
      <c r="V396" s="94" t="str">
        <f t="shared" si="229"/>
        <v/>
      </c>
      <c r="W396" s="94" t="str">
        <f t="shared" si="230"/>
        <v/>
      </c>
      <c r="X396" s="94" t="str">
        <f t="shared" si="231"/>
        <v/>
      </c>
      <c r="Y396" s="94" t="str">
        <f t="shared" si="232"/>
        <v/>
      </c>
      <c r="Z396" s="94" t="str">
        <f t="shared" si="233"/>
        <v/>
      </c>
      <c r="AA396" s="94" t="str">
        <f t="shared" si="234"/>
        <v/>
      </c>
      <c r="AB396" s="94" t="str">
        <f t="shared" si="235"/>
        <v/>
      </c>
      <c r="AC396" s="94" t="str">
        <f t="shared" si="236"/>
        <v/>
      </c>
      <c r="AD396" s="92" t="str">
        <f t="shared" si="237"/>
        <v/>
      </c>
      <c r="AE396" s="92">
        <f t="shared" si="206"/>
        <v>0</v>
      </c>
      <c r="AF396" s="105" t="str">
        <f t="shared" si="207"/>
        <v/>
      </c>
      <c r="AG396" s="92">
        <f t="shared" si="209"/>
        <v>0</v>
      </c>
      <c r="AH396" s="92">
        <f t="shared" si="208"/>
        <v>0</v>
      </c>
    </row>
    <row r="397" spans="1:34" x14ac:dyDescent="0.25">
      <c r="A397" s="92" t="str">
        <f t="shared" si="210"/>
        <v/>
      </c>
      <c r="B397" s="49">
        <v>2770</v>
      </c>
      <c r="C397" s="115" t="s">
        <v>638</v>
      </c>
      <c r="D397" s="94" t="str">
        <f t="shared" si="211"/>
        <v/>
      </c>
      <c r="E397" s="94" t="str">
        <f t="shared" si="212"/>
        <v/>
      </c>
      <c r="F397" s="94" t="str">
        <f t="shared" si="213"/>
        <v/>
      </c>
      <c r="G397" s="94" t="str">
        <f t="shared" si="214"/>
        <v/>
      </c>
      <c r="H397" s="94" t="str">
        <f t="shared" si="215"/>
        <v/>
      </c>
      <c r="I397" s="94" t="str">
        <f t="shared" si="216"/>
        <v/>
      </c>
      <c r="J397" s="94" t="str">
        <f t="shared" si="217"/>
        <v/>
      </c>
      <c r="K397" s="94" t="str">
        <f t="shared" si="218"/>
        <v/>
      </c>
      <c r="L397" s="94" t="str">
        <f t="shared" si="219"/>
        <v/>
      </c>
      <c r="M397" s="94" t="str">
        <f t="shared" si="220"/>
        <v/>
      </c>
      <c r="N397" s="94" t="str">
        <f t="shared" si="221"/>
        <v/>
      </c>
      <c r="O397" s="94" t="str">
        <f t="shared" si="222"/>
        <v/>
      </c>
      <c r="P397" s="94" t="str">
        <f t="shared" si="223"/>
        <v/>
      </c>
      <c r="Q397" s="94" t="str">
        <f t="shared" si="224"/>
        <v/>
      </c>
      <c r="R397" s="94" t="str">
        <f t="shared" si="225"/>
        <v/>
      </c>
      <c r="S397" s="94" t="str">
        <f t="shared" si="226"/>
        <v/>
      </c>
      <c r="T397" s="94" t="str">
        <f t="shared" si="227"/>
        <v/>
      </c>
      <c r="U397" s="94" t="str">
        <f t="shared" si="228"/>
        <v/>
      </c>
      <c r="V397" s="94" t="str">
        <f t="shared" si="229"/>
        <v/>
      </c>
      <c r="W397" s="94" t="str">
        <f t="shared" si="230"/>
        <v/>
      </c>
      <c r="X397" s="94" t="str">
        <f t="shared" si="231"/>
        <v/>
      </c>
      <c r="Y397" s="94" t="str">
        <f t="shared" si="232"/>
        <v/>
      </c>
      <c r="Z397" s="94" t="str">
        <f t="shared" si="233"/>
        <v/>
      </c>
      <c r="AA397" s="94" t="str">
        <f t="shared" si="234"/>
        <v/>
      </c>
      <c r="AB397" s="94" t="str">
        <f t="shared" si="235"/>
        <v/>
      </c>
      <c r="AC397" s="94" t="str">
        <f t="shared" si="236"/>
        <v/>
      </c>
      <c r="AD397" s="92" t="str">
        <f t="shared" si="237"/>
        <v/>
      </c>
      <c r="AE397" s="92">
        <f t="shared" si="206"/>
        <v>0</v>
      </c>
      <c r="AF397" s="105" t="str">
        <f t="shared" si="207"/>
        <v/>
      </c>
      <c r="AG397" s="92">
        <f t="shared" si="209"/>
        <v>0</v>
      </c>
      <c r="AH397" s="92">
        <f t="shared" si="208"/>
        <v>0</v>
      </c>
    </row>
    <row r="398" spans="1:34" x14ac:dyDescent="0.25">
      <c r="A398" s="92" t="str">
        <f t="shared" si="210"/>
        <v/>
      </c>
      <c r="B398" s="49">
        <v>104</v>
      </c>
      <c r="C398" s="115" t="s">
        <v>640</v>
      </c>
      <c r="D398" s="94" t="str">
        <f t="shared" si="211"/>
        <v/>
      </c>
      <c r="E398" s="94" t="str">
        <f t="shared" si="212"/>
        <v/>
      </c>
      <c r="F398" s="94" t="str">
        <f t="shared" si="213"/>
        <v/>
      </c>
      <c r="G398" s="94" t="str">
        <f t="shared" si="214"/>
        <v/>
      </c>
      <c r="H398" s="94" t="str">
        <f t="shared" si="215"/>
        <v/>
      </c>
      <c r="I398" s="94" t="str">
        <f t="shared" si="216"/>
        <v/>
      </c>
      <c r="J398" s="94" t="str">
        <f t="shared" si="217"/>
        <v/>
      </c>
      <c r="K398" s="94" t="str">
        <f t="shared" si="218"/>
        <v/>
      </c>
      <c r="L398" s="94" t="str">
        <f t="shared" si="219"/>
        <v/>
      </c>
      <c r="M398" s="94" t="str">
        <f t="shared" si="220"/>
        <v/>
      </c>
      <c r="N398" s="94" t="str">
        <f t="shared" si="221"/>
        <v/>
      </c>
      <c r="O398" s="94" t="str">
        <f t="shared" si="222"/>
        <v/>
      </c>
      <c r="P398" s="94" t="str">
        <f t="shared" si="223"/>
        <v/>
      </c>
      <c r="Q398" s="94" t="str">
        <f t="shared" si="224"/>
        <v/>
      </c>
      <c r="R398" s="94" t="str">
        <f t="shared" si="225"/>
        <v/>
      </c>
      <c r="S398" s="94" t="str">
        <f t="shared" si="226"/>
        <v/>
      </c>
      <c r="T398" s="94" t="str">
        <f t="shared" si="227"/>
        <v/>
      </c>
      <c r="U398" s="94" t="str">
        <f t="shared" si="228"/>
        <v/>
      </c>
      <c r="V398" s="94" t="str">
        <f t="shared" si="229"/>
        <v/>
      </c>
      <c r="W398" s="94" t="str">
        <f t="shared" si="230"/>
        <v/>
      </c>
      <c r="X398" s="94" t="str">
        <f t="shared" si="231"/>
        <v/>
      </c>
      <c r="Y398" s="94" t="str">
        <f t="shared" si="232"/>
        <v/>
      </c>
      <c r="Z398" s="94" t="str">
        <f t="shared" si="233"/>
        <v/>
      </c>
      <c r="AA398" s="94" t="str">
        <f t="shared" si="234"/>
        <v/>
      </c>
      <c r="AB398" s="94" t="str">
        <f t="shared" si="235"/>
        <v/>
      </c>
      <c r="AC398" s="94" t="str">
        <f t="shared" si="236"/>
        <v/>
      </c>
      <c r="AD398" s="92" t="str">
        <f t="shared" si="237"/>
        <v/>
      </c>
      <c r="AE398" s="92">
        <f t="shared" si="206"/>
        <v>0</v>
      </c>
      <c r="AF398" s="105" t="str">
        <f t="shared" si="207"/>
        <v/>
      </c>
      <c r="AG398" s="92">
        <f t="shared" si="209"/>
        <v>0</v>
      </c>
      <c r="AH398" s="92">
        <f t="shared" si="208"/>
        <v>0</v>
      </c>
    </row>
    <row r="399" spans="1:34" x14ac:dyDescent="0.25">
      <c r="A399" s="92" t="str">
        <f t="shared" si="210"/>
        <v/>
      </c>
      <c r="B399" s="49">
        <v>8061</v>
      </c>
      <c r="C399" s="115" t="s">
        <v>641</v>
      </c>
      <c r="D399" s="94" t="str">
        <f t="shared" si="211"/>
        <v/>
      </c>
      <c r="E399" s="94" t="str">
        <f t="shared" si="212"/>
        <v/>
      </c>
      <c r="F399" s="94" t="str">
        <f t="shared" si="213"/>
        <v/>
      </c>
      <c r="G399" s="94" t="str">
        <f t="shared" si="214"/>
        <v/>
      </c>
      <c r="H399" s="94" t="str">
        <f t="shared" si="215"/>
        <v/>
      </c>
      <c r="I399" s="94" t="str">
        <f t="shared" si="216"/>
        <v/>
      </c>
      <c r="J399" s="94" t="str">
        <f t="shared" si="217"/>
        <v/>
      </c>
      <c r="K399" s="94" t="str">
        <f t="shared" si="218"/>
        <v/>
      </c>
      <c r="L399" s="94" t="str">
        <f t="shared" si="219"/>
        <v/>
      </c>
      <c r="M399" s="94" t="str">
        <f t="shared" si="220"/>
        <v/>
      </c>
      <c r="N399" s="94" t="str">
        <f t="shared" si="221"/>
        <v/>
      </c>
      <c r="O399" s="94" t="str">
        <f t="shared" si="222"/>
        <v/>
      </c>
      <c r="P399" s="94" t="str">
        <f t="shared" si="223"/>
        <v/>
      </c>
      <c r="Q399" s="94" t="str">
        <f t="shared" si="224"/>
        <v/>
      </c>
      <c r="R399" s="94" t="str">
        <f t="shared" si="225"/>
        <v/>
      </c>
      <c r="S399" s="94" t="str">
        <f t="shared" si="226"/>
        <v/>
      </c>
      <c r="T399" s="94" t="str">
        <f t="shared" si="227"/>
        <v/>
      </c>
      <c r="U399" s="94" t="str">
        <f t="shared" si="228"/>
        <v/>
      </c>
      <c r="V399" s="94" t="str">
        <f t="shared" si="229"/>
        <v/>
      </c>
      <c r="W399" s="94" t="str">
        <f t="shared" si="230"/>
        <v/>
      </c>
      <c r="X399" s="94" t="str">
        <f t="shared" si="231"/>
        <v/>
      </c>
      <c r="Y399" s="94" t="str">
        <f t="shared" si="232"/>
        <v/>
      </c>
      <c r="Z399" s="94" t="str">
        <f t="shared" si="233"/>
        <v/>
      </c>
      <c r="AA399" s="94" t="str">
        <f t="shared" si="234"/>
        <v/>
      </c>
      <c r="AB399" s="94" t="str">
        <f t="shared" si="235"/>
        <v/>
      </c>
      <c r="AC399" s="94" t="str">
        <f t="shared" si="236"/>
        <v/>
      </c>
      <c r="AD399" s="92" t="str">
        <f t="shared" si="237"/>
        <v/>
      </c>
      <c r="AE399" s="92">
        <f t="shared" si="206"/>
        <v>0</v>
      </c>
      <c r="AF399" s="105" t="str">
        <f t="shared" si="207"/>
        <v/>
      </c>
      <c r="AG399" s="92">
        <f t="shared" si="209"/>
        <v>0</v>
      </c>
      <c r="AH399" s="92">
        <f t="shared" si="208"/>
        <v>0</v>
      </c>
    </row>
    <row r="400" spans="1:34" x14ac:dyDescent="0.25">
      <c r="A400" s="92" t="str">
        <f t="shared" si="210"/>
        <v/>
      </c>
      <c r="B400" s="49">
        <v>5017</v>
      </c>
      <c r="C400" s="115" t="s">
        <v>642</v>
      </c>
      <c r="D400" s="94" t="str">
        <f t="shared" si="211"/>
        <v/>
      </c>
      <c r="E400" s="94" t="str">
        <f t="shared" si="212"/>
        <v/>
      </c>
      <c r="F400" s="94" t="str">
        <f t="shared" si="213"/>
        <v/>
      </c>
      <c r="G400" s="94" t="str">
        <f t="shared" si="214"/>
        <v/>
      </c>
      <c r="H400" s="94" t="str">
        <f t="shared" si="215"/>
        <v/>
      </c>
      <c r="I400" s="94" t="str">
        <f t="shared" si="216"/>
        <v/>
      </c>
      <c r="J400" s="94" t="str">
        <f t="shared" si="217"/>
        <v/>
      </c>
      <c r="K400" s="94" t="str">
        <f t="shared" si="218"/>
        <v/>
      </c>
      <c r="L400" s="94" t="str">
        <f t="shared" si="219"/>
        <v/>
      </c>
      <c r="M400" s="94" t="str">
        <f t="shared" si="220"/>
        <v/>
      </c>
      <c r="N400" s="94" t="str">
        <f t="shared" si="221"/>
        <v/>
      </c>
      <c r="O400" s="94" t="str">
        <f t="shared" si="222"/>
        <v/>
      </c>
      <c r="P400" s="94" t="str">
        <f t="shared" si="223"/>
        <v/>
      </c>
      <c r="Q400" s="94" t="str">
        <f t="shared" si="224"/>
        <v/>
      </c>
      <c r="R400" s="94" t="str">
        <f t="shared" si="225"/>
        <v/>
      </c>
      <c r="S400" s="94" t="str">
        <f t="shared" si="226"/>
        <v/>
      </c>
      <c r="T400" s="94" t="str">
        <f t="shared" si="227"/>
        <v/>
      </c>
      <c r="U400" s="94" t="str">
        <f t="shared" si="228"/>
        <v/>
      </c>
      <c r="V400" s="94" t="str">
        <f t="shared" si="229"/>
        <v/>
      </c>
      <c r="W400" s="94" t="str">
        <f t="shared" si="230"/>
        <v/>
      </c>
      <c r="X400" s="94" t="str">
        <f t="shared" si="231"/>
        <v/>
      </c>
      <c r="Y400" s="94" t="str">
        <f t="shared" si="232"/>
        <v/>
      </c>
      <c r="Z400" s="94" t="str">
        <f t="shared" si="233"/>
        <v/>
      </c>
      <c r="AA400" s="94" t="str">
        <f t="shared" si="234"/>
        <v/>
      </c>
      <c r="AB400" s="94" t="str">
        <f t="shared" si="235"/>
        <v/>
      </c>
      <c r="AC400" s="94" t="str">
        <f t="shared" si="236"/>
        <v/>
      </c>
      <c r="AD400" s="92" t="str">
        <f t="shared" si="237"/>
        <v/>
      </c>
      <c r="AE400" s="92">
        <f t="shared" si="206"/>
        <v>0</v>
      </c>
      <c r="AF400" s="105" t="str">
        <f t="shared" si="207"/>
        <v/>
      </c>
      <c r="AG400" s="92">
        <f t="shared" si="209"/>
        <v>0</v>
      </c>
      <c r="AH400" s="92">
        <f t="shared" si="208"/>
        <v>0</v>
      </c>
    </row>
    <row r="401" spans="1:34" x14ac:dyDescent="0.25">
      <c r="A401" s="92" t="str">
        <f t="shared" si="210"/>
        <v/>
      </c>
      <c r="B401" s="49">
        <v>2712</v>
      </c>
      <c r="C401" s="115" t="s">
        <v>643</v>
      </c>
      <c r="D401" s="94" t="str">
        <f t="shared" si="211"/>
        <v/>
      </c>
      <c r="E401" s="94" t="str">
        <f t="shared" si="212"/>
        <v/>
      </c>
      <c r="F401" s="94" t="str">
        <f t="shared" si="213"/>
        <v/>
      </c>
      <c r="G401" s="94" t="str">
        <f t="shared" si="214"/>
        <v/>
      </c>
      <c r="H401" s="94" t="str">
        <f t="shared" si="215"/>
        <v/>
      </c>
      <c r="I401" s="94" t="str">
        <f t="shared" si="216"/>
        <v/>
      </c>
      <c r="J401" s="94" t="str">
        <f t="shared" si="217"/>
        <v/>
      </c>
      <c r="K401" s="94" t="str">
        <f t="shared" si="218"/>
        <v/>
      </c>
      <c r="L401" s="94" t="str">
        <f t="shared" si="219"/>
        <v/>
      </c>
      <c r="M401" s="94" t="str">
        <f t="shared" si="220"/>
        <v/>
      </c>
      <c r="N401" s="94" t="str">
        <f t="shared" si="221"/>
        <v/>
      </c>
      <c r="O401" s="94" t="str">
        <f t="shared" si="222"/>
        <v/>
      </c>
      <c r="P401" s="94" t="str">
        <f t="shared" si="223"/>
        <v/>
      </c>
      <c r="Q401" s="94" t="str">
        <f t="shared" si="224"/>
        <v/>
      </c>
      <c r="R401" s="94" t="str">
        <f t="shared" si="225"/>
        <v/>
      </c>
      <c r="S401" s="94" t="str">
        <f t="shared" si="226"/>
        <v/>
      </c>
      <c r="T401" s="94" t="str">
        <f t="shared" si="227"/>
        <v/>
      </c>
      <c r="U401" s="94" t="str">
        <f t="shared" si="228"/>
        <v/>
      </c>
      <c r="V401" s="94" t="str">
        <f t="shared" si="229"/>
        <v/>
      </c>
      <c r="W401" s="94" t="str">
        <f t="shared" si="230"/>
        <v/>
      </c>
      <c r="X401" s="94" t="str">
        <f t="shared" si="231"/>
        <v/>
      </c>
      <c r="Y401" s="94" t="str">
        <f t="shared" si="232"/>
        <v/>
      </c>
      <c r="Z401" s="94" t="str">
        <f t="shared" si="233"/>
        <v/>
      </c>
      <c r="AA401" s="94" t="str">
        <f t="shared" si="234"/>
        <v/>
      </c>
      <c r="AB401" s="94" t="str">
        <f t="shared" si="235"/>
        <v/>
      </c>
      <c r="AC401" s="94" t="str">
        <f t="shared" si="236"/>
        <v/>
      </c>
      <c r="AD401" s="92" t="str">
        <f t="shared" si="237"/>
        <v/>
      </c>
      <c r="AE401" s="92">
        <f t="shared" si="206"/>
        <v>0</v>
      </c>
      <c r="AF401" s="105" t="str">
        <f t="shared" si="207"/>
        <v/>
      </c>
      <c r="AG401" s="92">
        <f t="shared" si="209"/>
        <v>0</v>
      </c>
      <c r="AH401" s="92">
        <f t="shared" si="208"/>
        <v>0</v>
      </c>
    </row>
    <row r="402" spans="1:34" x14ac:dyDescent="0.25">
      <c r="A402" s="92" t="str">
        <f t="shared" si="210"/>
        <v/>
      </c>
      <c r="B402" s="49">
        <v>3031</v>
      </c>
      <c r="C402" s="115" t="s">
        <v>644</v>
      </c>
      <c r="D402" s="94" t="str">
        <f t="shared" si="211"/>
        <v/>
      </c>
      <c r="E402" s="94" t="str">
        <f t="shared" si="212"/>
        <v/>
      </c>
      <c r="F402" s="94" t="str">
        <f t="shared" si="213"/>
        <v/>
      </c>
      <c r="G402" s="94" t="str">
        <f t="shared" si="214"/>
        <v/>
      </c>
      <c r="H402" s="94" t="str">
        <f t="shared" si="215"/>
        <v/>
      </c>
      <c r="I402" s="94" t="str">
        <f t="shared" si="216"/>
        <v/>
      </c>
      <c r="J402" s="94" t="str">
        <f t="shared" si="217"/>
        <v/>
      </c>
      <c r="K402" s="94" t="str">
        <f t="shared" si="218"/>
        <v/>
      </c>
      <c r="L402" s="94" t="str">
        <f t="shared" si="219"/>
        <v/>
      </c>
      <c r="M402" s="94" t="str">
        <f t="shared" si="220"/>
        <v/>
      </c>
      <c r="N402" s="94" t="str">
        <f t="shared" si="221"/>
        <v/>
      </c>
      <c r="O402" s="94" t="str">
        <f t="shared" si="222"/>
        <v/>
      </c>
      <c r="P402" s="94" t="str">
        <f t="shared" si="223"/>
        <v/>
      </c>
      <c r="Q402" s="94" t="str">
        <f t="shared" si="224"/>
        <v/>
      </c>
      <c r="R402" s="94" t="str">
        <f t="shared" si="225"/>
        <v/>
      </c>
      <c r="S402" s="94" t="str">
        <f t="shared" si="226"/>
        <v/>
      </c>
      <c r="T402" s="94" t="str">
        <f t="shared" si="227"/>
        <v/>
      </c>
      <c r="U402" s="94" t="str">
        <f t="shared" si="228"/>
        <v/>
      </c>
      <c r="V402" s="94" t="str">
        <f t="shared" si="229"/>
        <v/>
      </c>
      <c r="W402" s="94" t="str">
        <f t="shared" si="230"/>
        <v/>
      </c>
      <c r="X402" s="94" t="str">
        <f t="shared" si="231"/>
        <v/>
      </c>
      <c r="Y402" s="94" t="str">
        <f t="shared" si="232"/>
        <v/>
      </c>
      <c r="Z402" s="94" t="str">
        <f t="shared" si="233"/>
        <v/>
      </c>
      <c r="AA402" s="94" t="str">
        <f t="shared" si="234"/>
        <v/>
      </c>
      <c r="AB402" s="94" t="str">
        <f t="shared" si="235"/>
        <v/>
      </c>
      <c r="AC402" s="94" t="str">
        <f t="shared" si="236"/>
        <v/>
      </c>
      <c r="AD402" s="92" t="str">
        <f t="shared" si="237"/>
        <v/>
      </c>
      <c r="AE402" s="92">
        <f t="shared" si="206"/>
        <v>0</v>
      </c>
      <c r="AF402" s="105" t="str">
        <f t="shared" si="207"/>
        <v/>
      </c>
      <c r="AG402" s="92">
        <f t="shared" si="209"/>
        <v>0</v>
      </c>
      <c r="AH402" s="92">
        <f t="shared" si="208"/>
        <v>0</v>
      </c>
    </row>
    <row r="403" spans="1:34" x14ac:dyDescent="0.25">
      <c r="A403" s="92" t="str">
        <f t="shared" si="210"/>
        <v/>
      </c>
      <c r="B403" s="49">
        <v>7194</v>
      </c>
      <c r="C403" s="115" t="s">
        <v>645</v>
      </c>
      <c r="D403" s="94" t="str">
        <f t="shared" si="211"/>
        <v/>
      </c>
      <c r="E403" s="94" t="str">
        <f t="shared" si="212"/>
        <v/>
      </c>
      <c r="F403" s="94" t="str">
        <f t="shared" si="213"/>
        <v/>
      </c>
      <c r="G403" s="94" t="str">
        <f t="shared" si="214"/>
        <v/>
      </c>
      <c r="H403" s="94" t="str">
        <f t="shared" si="215"/>
        <v/>
      </c>
      <c r="I403" s="94" t="str">
        <f t="shared" si="216"/>
        <v/>
      </c>
      <c r="J403" s="94" t="str">
        <f t="shared" si="217"/>
        <v/>
      </c>
      <c r="K403" s="94" t="str">
        <f t="shared" si="218"/>
        <v/>
      </c>
      <c r="L403" s="94" t="str">
        <f t="shared" si="219"/>
        <v/>
      </c>
      <c r="M403" s="94" t="str">
        <f t="shared" si="220"/>
        <v/>
      </c>
      <c r="N403" s="94" t="str">
        <f t="shared" si="221"/>
        <v/>
      </c>
      <c r="O403" s="94" t="str">
        <f t="shared" si="222"/>
        <v/>
      </c>
      <c r="P403" s="94" t="str">
        <f t="shared" si="223"/>
        <v/>
      </c>
      <c r="Q403" s="94" t="str">
        <f t="shared" si="224"/>
        <v/>
      </c>
      <c r="R403" s="94" t="str">
        <f t="shared" si="225"/>
        <v/>
      </c>
      <c r="S403" s="94" t="str">
        <f t="shared" si="226"/>
        <v/>
      </c>
      <c r="T403" s="94" t="str">
        <f t="shared" si="227"/>
        <v/>
      </c>
      <c r="U403" s="94" t="str">
        <f t="shared" si="228"/>
        <v/>
      </c>
      <c r="V403" s="94" t="str">
        <f t="shared" si="229"/>
        <v/>
      </c>
      <c r="W403" s="94" t="str">
        <f t="shared" si="230"/>
        <v/>
      </c>
      <c r="X403" s="94" t="str">
        <f t="shared" si="231"/>
        <v/>
      </c>
      <c r="Y403" s="94" t="str">
        <f t="shared" si="232"/>
        <v/>
      </c>
      <c r="Z403" s="94" t="str">
        <f t="shared" si="233"/>
        <v/>
      </c>
      <c r="AA403" s="94" t="str">
        <f t="shared" si="234"/>
        <v/>
      </c>
      <c r="AB403" s="94" t="str">
        <f t="shared" si="235"/>
        <v/>
      </c>
      <c r="AC403" s="94" t="str">
        <f t="shared" si="236"/>
        <v/>
      </c>
      <c r="AD403" s="92" t="str">
        <f t="shared" si="237"/>
        <v/>
      </c>
      <c r="AE403" s="92">
        <f t="shared" si="206"/>
        <v>0</v>
      </c>
      <c r="AF403" s="105" t="str">
        <f t="shared" si="207"/>
        <v/>
      </c>
      <c r="AG403" s="92">
        <f t="shared" si="209"/>
        <v>0</v>
      </c>
      <c r="AH403" s="92">
        <f t="shared" si="208"/>
        <v>0</v>
      </c>
    </row>
    <row r="404" spans="1:34" x14ac:dyDescent="0.25">
      <c r="A404" s="92" t="str">
        <f t="shared" si="210"/>
        <v/>
      </c>
      <c r="B404" s="49">
        <v>4443</v>
      </c>
      <c r="C404" s="115" t="s">
        <v>647</v>
      </c>
      <c r="D404" s="94" t="str">
        <f t="shared" si="211"/>
        <v/>
      </c>
      <c r="E404" s="94" t="str">
        <f t="shared" si="212"/>
        <v/>
      </c>
      <c r="F404" s="94" t="str">
        <f t="shared" si="213"/>
        <v/>
      </c>
      <c r="G404" s="94" t="str">
        <f t="shared" si="214"/>
        <v/>
      </c>
      <c r="H404" s="94" t="str">
        <f t="shared" si="215"/>
        <v/>
      </c>
      <c r="I404" s="94" t="str">
        <f t="shared" si="216"/>
        <v/>
      </c>
      <c r="J404" s="94" t="str">
        <f t="shared" si="217"/>
        <v/>
      </c>
      <c r="K404" s="94" t="str">
        <f t="shared" si="218"/>
        <v/>
      </c>
      <c r="L404" s="94" t="str">
        <f t="shared" si="219"/>
        <v/>
      </c>
      <c r="M404" s="94" t="str">
        <f t="shared" si="220"/>
        <v/>
      </c>
      <c r="N404" s="94" t="str">
        <f t="shared" si="221"/>
        <v/>
      </c>
      <c r="O404" s="94" t="str">
        <f t="shared" si="222"/>
        <v/>
      </c>
      <c r="P404" s="94" t="str">
        <f t="shared" si="223"/>
        <v/>
      </c>
      <c r="Q404" s="94" t="str">
        <f t="shared" si="224"/>
        <v/>
      </c>
      <c r="R404" s="94" t="str">
        <f t="shared" si="225"/>
        <v/>
      </c>
      <c r="S404" s="94" t="str">
        <f t="shared" si="226"/>
        <v/>
      </c>
      <c r="T404" s="94" t="str">
        <f t="shared" si="227"/>
        <v/>
      </c>
      <c r="U404" s="94" t="str">
        <f t="shared" si="228"/>
        <v/>
      </c>
      <c r="V404" s="94" t="str">
        <f t="shared" si="229"/>
        <v/>
      </c>
      <c r="W404" s="94" t="str">
        <f t="shared" si="230"/>
        <v/>
      </c>
      <c r="X404" s="94" t="str">
        <f t="shared" si="231"/>
        <v/>
      </c>
      <c r="Y404" s="94" t="str">
        <f t="shared" si="232"/>
        <v/>
      </c>
      <c r="Z404" s="94" t="str">
        <f t="shared" si="233"/>
        <v/>
      </c>
      <c r="AA404" s="94" t="str">
        <f t="shared" si="234"/>
        <v/>
      </c>
      <c r="AB404" s="94" t="str">
        <f t="shared" si="235"/>
        <v/>
      </c>
      <c r="AC404" s="94" t="str">
        <f t="shared" si="236"/>
        <v/>
      </c>
      <c r="AD404" s="92" t="str">
        <f t="shared" si="237"/>
        <v/>
      </c>
      <c r="AE404" s="92">
        <f t="shared" si="206"/>
        <v>0</v>
      </c>
      <c r="AF404" s="105" t="str">
        <f t="shared" si="207"/>
        <v/>
      </c>
      <c r="AG404" s="92">
        <f t="shared" si="209"/>
        <v>0</v>
      </c>
      <c r="AH404" s="92">
        <f t="shared" si="208"/>
        <v>0</v>
      </c>
    </row>
    <row r="405" spans="1:34" x14ac:dyDescent="0.25">
      <c r="A405" s="92" t="str">
        <f t="shared" si="210"/>
        <v/>
      </c>
      <c r="B405" s="49">
        <v>4963</v>
      </c>
      <c r="C405" s="115" t="s">
        <v>648</v>
      </c>
      <c r="D405" s="94" t="str">
        <f t="shared" si="211"/>
        <v/>
      </c>
      <c r="E405" s="94" t="str">
        <f t="shared" si="212"/>
        <v/>
      </c>
      <c r="F405" s="94" t="str">
        <f t="shared" si="213"/>
        <v/>
      </c>
      <c r="G405" s="94" t="str">
        <f t="shared" si="214"/>
        <v/>
      </c>
      <c r="H405" s="94" t="str">
        <f t="shared" si="215"/>
        <v/>
      </c>
      <c r="I405" s="94" t="str">
        <f t="shared" si="216"/>
        <v/>
      </c>
      <c r="J405" s="94" t="str">
        <f t="shared" si="217"/>
        <v/>
      </c>
      <c r="K405" s="94" t="str">
        <f t="shared" si="218"/>
        <v/>
      </c>
      <c r="L405" s="94" t="str">
        <f t="shared" si="219"/>
        <v/>
      </c>
      <c r="M405" s="94" t="str">
        <f t="shared" si="220"/>
        <v/>
      </c>
      <c r="N405" s="94" t="str">
        <f t="shared" si="221"/>
        <v/>
      </c>
      <c r="O405" s="94" t="str">
        <f t="shared" si="222"/>
        <v/>
      </c>
      <c r="P405" s="94" t="str">
        <f t="shared" si="223"/>
        <v/>
      </c>
      <c r="Q405" s="94" t="str">
        <f t="shared" si="224"/>
        <v/>
      </c>
      <c r="R405" s="94" t="str">
        <f t="shared" si="225"/>
        <v/>
      </c>
      <c r="S405" s="94" t="str">
        <f t="shared" si="226"/>
        <v/>
      </c>
      <c r="T405" s="94" t="str">
        <f t="shared" si="227"/>
        <v/>
      </c>
      <c r="U405" s="94" t="str">
        <f t="shared" si="228"/>
        <v/>
      </c>
      <c r="V405" s="94" t="str">
        <f t="shared" si="229"/>
        <v/>
      </c>
      <c r="W405" s="94" t="str">
        <f t="shared" si="230"/>
        <v/>
      </c>
      <c r="X405" s="94" t="str">
        <f t="shared" si="231"/>
        <v/>
      </c>
      <c r="Y405" s="94" t="str">
        <f t="shared" si="232"/>
        <v/>
      </c>
      <c r="Z405" s="94" t="str">
        <f t="shared" si="233"/>
        <v/>
      </c>
      <c r="AA405" s="94" t="str">
        <f t="shared" si="234"/>
        <v/>
      </c>
      <c r="AB405" s="94" t="str">
        <f t="shared" si="235"/>
        <v/>
      </c>
      <c r="AC405" s="94" t="str">
        <f t="shared" si="236"/>
        <v/>
      </c>
      <c r="AD405" s="92" t="str">
        <f t="shared" si="237"/>
        <v/>
      </c>
      <c r="AE405" s="92">
        <f t="shared" si="206"/>
        <v>0</v>
      </c>
      <c r="AF405" s="105" t="str">
        <f t="shared" si="207"/>
        <v/>
      </c>
      <c r="AG405" s="92">
        <f t="shared" si="209"/>
        <v>0</v>
      </c>
      <c r="AH405" s="92">
        <f t="shared" si="208"/>
        <v>0</v>
      </c>
    </row>
    <row r="406" spans="1:34" x14ac:dyDescent="0.25">
      <c r="A406" s="92" t="str">
        <f t="shared" si="210"/>
        <v/>
      </c>
      <c r="B406" s="49">
        <v>3374</v>
      </c>
      <c r="C406" s="115" t="s">
        <v>651</v>
      </c>
      <c r="D406" s="94" t="str">
        <f t="shared" si="211"/>
        <v/>
      </c>
      <c r="E406" s="94" t="str">
        <f t="shared" si="212"/>
        <v/>
      </c>
      <c r="F406" s="94" t="str">
        <f t="shared" si="213"/>
        <v/>
      </c>
      <c r="G406" s="94" t="str">
        <f t="shared" si="214"/>
        <v/>
      </c>
      <c r="H406" s="94" t="str">
        <f t="shared" si="215"/>
        <v/>
      </c>
      <c r="I406" s="94" t="str">
        <f t="shared" si="216"/>
        <v/>
      </c>
      <c r="J406" s="94" t="str">
        <f t="shared" si="217"/>
        <v/>
      </c>
      <c r="K406" s="94" t="str">
        <f t="shared" si="218"/>
        <v/>
      </c>
      <c r="L406" s="94" t="str">
        <f t="shared" si="219"/>
        <v/>
      </c>
      <c r="M406" s="94" t="str">
        <f t="shared" si="220"/>
        <v/>
      </c>
      <c r="N406" s="94" t="str">
        <f t="shared" si="221"/>
        <v/>
      </c>
      <c r="O406" s="94" t="str">
        <f t="shared" si="222"/>
        <v/>
      </c>
      <c r="P406" s="94" t="str">
        <f t="shared" si="223"/>
        <v/>
      </c>
      <c r="Q406" s="94" t="str">
        <f t="shared" si="224"/>
        <v/>
      </c>
      <c r="R406" s="94" t="str">
        <f t="shared" si="225"/>
        <v/>
      </c>
      <c r="S406" s="94" t="str">
        <f t="shared" si="226"/>
        <v/>
      </c>
      <c r="T406" s="94" t="str">
        <f t="shared" si="227"/>
        <v/>
      </c>
      <c r="U406" s="94" t="str">
        <f t="shared" si="228"/>
        <v/>
      </c>
      <c r="V406" s="94" t="str">
        <f t="shared" si="229"/>
        <v/>
      </c>
      <c r="W406" s="94" t="str">
        <f t="shared" si="230"/>
        <v/>
      </c>
      <c r="X406" s="94" t="str">
        <f t="shared" si="231"/>
        <v/>
      </c>
      <c r="Y406" s="94" t="str">
        <f t="shared" si="232"/>
        <v/>
      </c>
      <c r="Z406" s="94" t="str">
        <f t="shared" si="233"/>
        <v/>
      </c>
      <c r="AA406" s="94" t="str">
        <f t="shared" si="234"/>
        <v/>
      </c>
      <c r="AB406" s="94" t="str">
        <f t="shared" si="235"/>
        <v/>
      </c>
      <c r="AC406" s="94" t="str">
        <f t="shared" si="236"/>
        <v/>
      </c>
      <c r="AD406" s="92" t="str">
        <f t="shared" si="237"/>
        <v/>
      </c>
      <c r="AE406" s="92">
        <f t="shared" si="206"/>
        <v>0</v>
      </c>
      <c r="AF406" s="105" t="str">
        <f t="shared" si="207"/>
        <v/>
      </c>
      <c r="AG406" s="92">
        <f t="shared" si="209"/>
        <v>0</v>
      </c>
      <c r="AH406" s="92">
        <f t="shared" si="208"/>
        <v>0</v>
      </c>
    </row>
    <row r="407" spans="1:34" x14ac:dyDescent="0.25">
      <c r="A407" s="92" t="str">
        <f t="shared" si="210"/>
        <v/>
      </c>
      <c r="B407" s="49">
        <v>5873</v>
      </c>
      <c r="C407" s="115" t="s">
        <v>653</v>
      </c>
      <c r="D407" s="94" t="str">
        <f t="shared" si="211"/>
        <v/>
      </c>
      <c r="E407" s="94" t="str">
        <f t="shared" si="212"/>
        <v/>
      </c>
      <c r="F407" s="94" t="str">
        <f t="shared" si="213"/>
        <v/>
      </c>
      <c r="G407" s="94" t="str">
        <f t="shared" si="214"/>
        <v/>
      </c>
      <c r="H407" s="94" t="str">
        <f t="shared" si="215"/>
        <v/>
      </c>
      <c r="I407" s="94" t="str">
        <f t="shared" si="216"/>
        <v/>
      </c>
      <c r="J407" s="94" t="str">
        <f t="shared" si="217"/>
        <v/>
      </c>
      <c r="K407" s="94" t="str">
        <f t="shared" si="218"/>
        <v/>
      </c>
      <c r="L407" s="94" t="str">
        <f t="shared" si="219"/>
        <v/>
      </c>
      <c r="M407" s="94" t="str">
        <f t="shared" si="220"/>
        <v/>
      </c>
      <c r="N407" s="94" t="str">
        <f t="shared" si="221"/>
        <v/>
      </c>
      <c r="O407" s="94" t="str">
        <f t="shared" si="222"/>
        <v/>
      </c>
      <c r="P407" s="94" t="str">
        <f t="shared" si="223"/>
        <v/>
      </c>
      <c r="Q407" s="94" t="str">
        <f t="shared" si="224"/>
        <v/>
      </c>
      <c r="R407" s="94" t="str">
        <f t="shared" si="225"/>
        <v/>
      </c>
      <c r="S407" s="94" t="str">
        <f t="shared" si="226"/>
        <v/>
      </c>
      <c r="T407" s="94" t="str">
        <f t="shared" si="227"/>
        <v/>
      </c>
      <c r="U407" s="94" t="str">
        <f t="shared" si="228"/>
        <v/>
      </c>
      <c r="V407" s="94" t="str">
        <f t="shared" si="229"/>
        <v/>
      </c>
      <c r="W407" s="94" t="str">
        <f t="shared" si="230"/>
        <v/>
      </c>
      <c r="X407" s="94" t="str">
        <f t="shared" si="231"/>
        <v/>
      </c>
      <c r="Y407" s="94" t="str">
        <f t="shared" si="232"/>
        <v/>
      </c>
      <c r="Z407" s="94" t="str">
        <f t="shared" si="233"/>
        <v/>
      </c>
      <c r="AA407" s="94" t="str">
        <f t="shared" si="234"/>
        <v/>
      </c>
      <c r="AB407" s="94" t="str">
        <f t="shared" si="235"/>
        <v/>
      </c>
      <c r="AC407" s="94" t="str">
        <f t="shared" si="236"/>
        <v/>
      </c>
      <c r="AD407" s="92" t="str">
        <f t="shared" si="237"/>
        <v/>
      </c>
      <c r="AE407" s="92">
        <f t="shared" si="206"/>
        <v>0</v>
      </c>
      <c r="AF407" s="105" t="str">
        <f t="shared" si="207"/>
        <v/>
      </c>
      <c r="AG407" s="92">
        <f t="shared" si="209"/>
        <v>0</v>
      </c>
      <c r="AH407" s="92">
        <f t="shared" si="208"/>
        <v>0</v>
      </c>
    </row>
    <row r="408" spans="1:34" x14ac:dyDescent="0.25">
      <c r="A408" s="92" t="str">
        <f t="shared" si="210"/>
        <v/>
      </c>
      <c r="B408" s="49">
        <v>5672</v>
      </c>
      <c r="C408" s="115" t="s">
        <v>654</v>
      </c>
      <c r="D408" s="94" t="str">
        <f t="shared" si="211"/>
        <v/>
      </c>
      <c r="E408" s="94" t="str">
        <f t="shared" si="212"/>
        <v/>
      </c>
      <c r="F408" s="94" t="str">
        <f t="shared" si="213"/>
        <v/>
      </c>
      <c r="G408" s="94" t="str">
        <f t="shared" si="214"/>
        <v/>
      </c>
      <c r="H408" s="94" t="str">
        <f t="shared" si="215"/>
        <v/>
      </c>
      <c r="I408" s="94" t="str">
        <f t="shared" si="216"/>
        <v/>
      </c>
      <c r="J408" s="94" t="str">
        <f t="shared" si="217"/>
        <v/>
      </c>
      <c r="K408" s="94" t="str">
        <f t="shared" si="218"/>
        <v/>
      </c>
      <c r="L408" s="94" t="str">
        <f t="shared" si="219"/>
        <v/>
      </c>
      <c r="M408" s="94" t="str">
        <f t="shared" si="220"/>
        <v/>
      </c>
      <c r="N408" s="94" t="str">
        <f t="shared" si="221"/>
        <v/>
      </c>
      <c r="O408" s="94" t="str">
        <f t="shared" si="222"/>
        <v/>
      </c>
      <c r="P408" s="94" t="str">
        <f t="shared" si="223"/>
        <v/>
      </c>
      <c r="Q408" s="94" t="str">
        <f t="shared" si="224"/>
        <v/>
      </c>
      <c r="R408" s="94" t="str">
        <f t="shared" si="225"/>
        <v/>
      </c>
      <c r="S408" s="94" t="str">
        <f t="shared" si="226"/>
        <v/>
      </c>
      <c r="T408" s="94" t="str">
        <f t="shared" si="227"/>
        <v/>
      </c>
      <c r="U408" s="94" t="str">
        <f t="shared" si="228"/>
        <v/>
      </c>
      <c r="V408" s="94" t="str">
        <f t="shared" si="229"/>
        <v/>
      </c>
      <c r="W408" s="94" t="str">
        <f t="shared" si="230"/>
        <v/>
      </c>
      <c r="X408" s="94" t="str">
        <f t="shared" si="231"/>
        <v/>
      </c>
      <c r="Y408" s="94" t="str">
        <f t="shared" si="232"/>
        <v/>
      </c>
      <c r="Z408" s="94" t="str">
        <f t="shared" si="233"/>
        <v/>
      </c>
      <c r="AA408" s="94" t="str">
        <f t="shared" si="234"/>
        <v/>
      </c>
      <c r="AB408" s="94" t="str">
        <f t="shared" si="235"/>
        <v/>
      </c>
      <c r="AC408" s="94" t="str">
        <f t="shared" si="236"/>
        <v/>
      </c>
      <c r="AD408" s="92" t="str">
        <f t="shared" si="237"/>
        <v/>
      </c>
      <c r="AE408" s="92">
        <f t="shared" si="206"/>
        <v>0</v>
      </c>
      <c r="AF408" s="105" t="str">
        <f t="shared" si="207"/>
        <v/>
      </c>
      <c r="AG408" s="92">
        <f t="shared" si="209"/>
        <v>0</v>
      </c>
      <c r="AH408" s="92">
        <f t="shared" si="208"/>
        <v>0</v>
      </c>
    </row>
    <row r="409" spans="1:34" x14ac:dyDescent="0.25">
      <c r="A409" s="92" t="str">
        <f t="shared" si="210"/>
        <v/>
      </c>
      <c r="B409" s="49">
        <v>2991</v>
      </c>
      <c r="C409" s="115" t="s">
        <v>655</v>
      </c>
      <c r="D409" s="94" t="str">
        <f t="shared" si="211"/>
        <v/>
      </c>
      <c r="E409" s="94" t="str">
        <f t="shared" si="212"/>
        <v/>
      </c>
      <c r="F409" s="94" t="str">
        <f t="shared" si="213"/>
        <v/>
      </c>
      <c r="G409" s="94" t="str">
        <f t="shared" si="214"/>
        <v/>
      </c>
      <c r="H409" s="94" t="str">
        <f t="shared" si="215"/>
        <v/>
      </c>
      <c r="I409" s="94" t="str">
        <f t="shared" si="216"/>
        <v/>
      </c>
      <c r="J409" s="94" t="str">
        <f t="shared" si="217"/>
        <v/>
      </c>
      <c r="K409" s="94" t="str">
        <f t="shared" si="218"/>
        <v/>
      </c>
      <c r="L409" s="94" t="str">
        <f t="shared" si="219"/>
        <v/>
      </c>
      <c r="M409" s="94" t="str">
        <f t="shared" si="220"/>
        <v/>
      </c>
      <c r="N409" s="94" t="str">
        <f t="shared" si="221"/>
        <v/>
      </c>
      <c r="O409" s="94" t="str">
        <f t="shared" si="222"/>
        <v/>
      </c>
      <c r="P409" s="94" t="str">
        <f t="shared" si="223"/>
        <v/>
      </c>
      <c r="Q409" s="94" t="str">
        <f t="shared" si="224"/>
        <v/>
      </c>
      <c r="R409" s="94" t="str">
        <f t="shared" si="225"/>
        <v/>
      </c>
      <c r="S409" s="94" t="str">
        <f t="shared" si="226"/>
        <v/>
      </c>
      <c r="T409" s="94" t="str">
        <f t="shared" si="227"/>
        <v/>
      </c>
      <c r="U409" s="94" t="str">
        <f t="shared" si="228"/>
        <v/>
      </c>
      <c r="V409" s="94" t="str">
        <f t="shared" si="229"/>
        <v/>
      </c>
      <c r="W409" s="94" t="str">
        <f t="shared" si="230"/>
        <v/>
      </c>
      <c r="X409" s="94" t="str">
        <f t="shared" si="231"/>
        <v/>
      </c>
      <c r="Y409" s="94" t="str">
        <f t="shared" si="232"/>
        <v/>
      </c>
      <c r="Z409" s="94" t="str">
        <f t="shared" si="233"/>
        <v/>
      </c>
      <c r="AA409" s="94" t="str">
        <f t="shared" si="234"/>
        <v/>
      </c>
      <c r="AB409" s="94" t="str">
        <f t="shared" si="235"/>
        <v/>
      </c>
      <c r="AC409" s="94" t="str">
        <f t="shared" si="236"/>
        <v/>
      </c>
      <c r="AD409" s="92" t="str">
        <f t="shared" si="237"/>
        <v/>
      </c>
      <c r="AE409" s="92">
        <f t="shared" si="206"/>
        <v>0</v>
      </c>
      <c r="AF409" s="105" t="str">
        <f t="shared" si="207"/>
        <v/>
      </c>
      <c r="AG409" s="92">
        <f t="shared" si="209"/>
        <v>0</v>
      </c>
      <c r="AH409" s="92">
        <f t="shared" si="208"/>
        <v>0</v>
      </c>
    </row>
    <row r="410" spans="1:34" x14ac:dyDescent="0.25">
      <c r="A410" s="92" t="str">
        <f t="shared" si="210"/>
        <v/>
      </c>
      <c r="B410" s="49">
        <v>2802</v>
      </c>
      <c r="C410" s="115" t="s">
        <v>656</v>
      </c>
      <c r="D410" s="94" t="str">
        <f t="shared" si="211"/>
        <v/>
      </c>
      <c r="E410" s="94" t="str">
        <f t="shared" si="212"/>
        <v/>
      </c>
      <c r="F410" s="94" t="str">
        <f t="shared" si="213"/>
        <v/>
      </c>
      <c r="G410" s="94" t="str">
        <f t="shared" si="214"/>
        <v/>
      </c>
      <c r="H410" s="94" t="str">
        <f t="shared" si="215"/>
        <v/>
      </c>
      <c r="I410" s="94" t="str">
        <f t="shared" si="216"/>
        <v/>
      </c>
      <c r="J410" s="94" t="str">
        <f t="shared" si="217"/>
        <v/>
      </c>
      <c r="K410" s="94" t="str">
        <f t="shared" si="218"/>
        <v/>
      </c>
      <c r="L410" s="94" t="str">
        <f t="shared" si="219"/>
        <v/>
      </c>
      <c r="M410" s="94" t="str">
        <f t="shared" si="220"/>
        <v/>
      </c>
      <c r="N410" s="94" t="str">
        <f t="shared" si="221"/>
        <v/>
      </c>
      <c r="O410" s="94" t="str">
        <f t="shared" si="222"/>
        <v/>
      </c>
      <c r="P410" s="94" t="str">
        <f t="shared" si="223"/>
        <v/>
      </c>
      <c r="Q410" s="94" t="str">
        <f t="shared" si="224"/>
        <v/>
      </c>
      <c r="R410" s="94" t="str">
        <f t="shared" si="225"/>
        <v/>
      </c>
      <c r="S410" s="94" t="str">
        <f t="shared" si="226"/>
        <v/>
      </c>
      <c r="T410" s="94" t="str">
        <f t="shared" si="227"/>
        <v/>
      </c>
      <c r="U410" s="94" t="str">
        <f t="shared" si="228"/>
        <v/>
      </c>
      <c r="V410" s="94" t="str">
        <f t="shared" si="229"/>
        <v/>
      </c>
      <c r="W410" s="94" t="str">
        <f t="shared" si="230"/>
        <v/>
      </c>
      <c r="X410" s="94" t="str">
        <f t="shared" si="231"/>
        <v/>
      </c>
      <c r="Y410" s="94" t="str">
        <f t="shared" si="232"/>
        <v/>
      </c>
      <c r="Z410" s="94" t="str">
        <f t="shared" si="233"/>
        <v/>
      </c>
      <c r="AA410" s="94" t="str">
        <f t="shared" si="234"/>
        <v/>
      </c>
      <c r="AB410" s="94" t="str">
        <f t="shared" si="235"/>
        <v/>
      </c>
      <c r="AC410" s="94" t="str">
        <f t="shared" si="236"/>
        <v/>
      </c>
      <c r="AD410" s="92" t="str">
        <f t="shared" si="237"/>
        <v/>
      </c>
      <c r="AE410" s="92">
        <f t="shared" si="206"/>
        <v>0</v>
      </c>
      <c r="AF410" s="105" t="str">
        <f t="shared" si="207"/>
        <v/>
      </c>
      <c r="AG410" s="92">
        <f t="shared" si="209"/>
        <v>0</v>
      </c>
      <c r="AH410" s="92">
        <f t="shared" si="208"/>
        <v>0</v>
      </c>
    </row>
    <row r="411" spans="1:34" x14ac:dyDescent="0.25">
      <c r="A411" s="92" t="str">
        <f t="shared" si="210"/>
        <v/>
      </c>
      <c r="B411" s="49">
        <v>3334</v>
      </c>
      <c r="C411" s="115" t="s">
        <v>658</v>
      </c>
      <c r="D411" s="94" t="str">
        <f t="shared" si="211"/>
        <v/>
      </c>
      <c r="E411" s="94" t="str">
        <f t="shared" si="212"/>
        <v/>
      </c>
      <c r="F411" s="94" t="str">
        <f t="shared" si="213"/>
        <v/>
      </c>
      <c r="G411" s="94" t="str">
        <f t="shared" si="214"/>
        <v/>
      </c>
      <c r="H411" s="94" t="str">
        <f t="shared" si="215"/>
        <v/>
      </c>
      <c r="I411" s="94" t="str">
        <f t="shared" si="216"/>
        <v/>
      </c>
      <c r="J411" s="94" t="str">
        <f t="shared" si="217"/>
        <v/>
      </c>
      <c r="K411" s="94" t="str">
        <f t="shared" si="218"/>
        <v/>
      </c>
      <c r="L411" s="94" t="str">
        <f t="shared" si="219"/>
        <v/>
      </c>
      <c r="M411" s="94" t="str">
        <f t="shared" si="220"/>
        <v/>
      </c>
      <c r="N411" s="94" t="str">
        <f t="shared" si="221"/>
        <v/>
      </c>
      <c r="O411" s="94" t="str">
        <f t="shared" si="222"/>
        <v/>
      </c>
      <c r="P411" s="94" t="str">
        <f t="shared" si="223"/>
        <v/>
      </c>
      <c r="Q411" s="94" t="str">
        <f t="shared" si="224"/>
        <v/>
      </c>
      <c r="R411" s="94" t="str">
        <f t="shared" si="225"/>
        <v/>
      </c>
      <c r="S411" s="94" t="str">
        <f t="shared" si="226"/>
        <v/>
      </c>
      <c r="T411" s="94" t="str">
        <f t="shared" si="227"/>
        <v/>
      </c>
      <c r="U411" s="94" t="str">
        <f t="shared" si="228"/>
        <v/>
      </c>
      <c r="V411" s="94" t="str">
        <f t="shared" si="229"/>
        <v/>
      </c>
      <c r="W411" s="94" t="str">
        <f t="shared" si="230"/>
        <v/>
      </c>
      <c r="X411" s="94" t="str">
        <f t="shared" si="231"/>
        <v/>
      </c>
      <c r="Y411" s="94" t="str">
        <f t="shared" si="232"/>
        <v/>
      </c>
      <c r="Z411" s="94" t="str">
        <f t="shared" si="233"/>
        <v/>
      </c>
      <c r="AA411" s="94" t="str">
        <f t="shared" si="234"/>
        <v/>
      </c>
      <c r="AB411" s="94" t="str">
        <f t="shared" si="235"/>
        <v/>
      </c>
      <c r="AC411" s="94" t="str">
        <f t="shared" si="236"/>
        <v/>
      </c>
      <c r="AD411" s="92" t="str">
        <f t="shared" si="237"/>
        <v/>
      </c>
      <c r="AE411" s="92">
        <f t="shared" si="206"/>
        <v>0</v>
      </c>
      <c r="AF411" s="105" t="str">
        <f t="shared" si="207"/>
        <v/>
      </c>
      <c r="AG411" s="92">
        <f t="shared" si="209"/>
        <v>0</v>
      </c>
      <c r="AH411" s="92">
        <f t="shared" si="208"/>
        <v>0</v>
      </c>
    </row>
    <row r="412" spans="1:34" x14ac:dyDescent="0.25">
      <c r="A412" s="92" t="str">
        <f t="shared" si="210"/>
        <v/>
      </c>
      <c r="B412" s="49">
        <v>3336</v>
      </c>
      <c r="C412" s="115" t="s">
        <v>660</v>
      </c>
      <c r="D412" s="94" t="str">
        <f t="shared" si="211"/>
        <v/>
      </c>
      <c r="E412" s="94" t="str">
        <f t="shared" si="212"/>
        <v/>
      </c>
      <c r="F412" s="94" t="str">
        <f t="shared" si="213"/>
        <v/>
      </c>
      <c r="G412" s="94" t="str">
        <f t="shared" si="214"/>
        <v/>
      </c>
      <c r="H412" s="94" t="str">
        <f t="shared" si="215"/>
        <v/>
      </c>
      <c r="I412" s="94" t="str">
        <f t="shared" si="216"/>
        <v/>
      </c>
      <c r="J412" s="94" t="str">
        <f t="shared" si="217"/>
        <v/>
      </c>
      <c r="K412" s="94" t="str">
        <f t="shared" si="218"/>
        <v/>
      </c>
      <c r="L412" s="94" t="str">
        <f t="shared" si="219"/>
        <v/>
      </c>
      <c r="M412" s="94" t="str">
        <f t="shared" si="220"/>
        <v/>
      </c>
      <c r="N412" s="94" t="str">
        <f t="shared" si="221"/>
        <v/>
      </c>
      <c r="O412" s="94" t="str">
        <f t="shared" si="222"/>
        <v/>
      </c>
      <c r="P412" s="94" t="str">
        <f t="shared" si="223"/>
        <v/>
      </c>
      <c r="Q412" s="94" t="str">
        <f t="shared" si="224"/>
        <v/>
      </c>
      <c r="R412" s="94" t="str">
        <f t="shared" si="225"/>
        <v/>
      </c>
      <c r="S412" s="94" t="str">
        <f t="shared" si="226"/>
        <v/>
      </c>
      <c r="T412" s="94" t="str">
        <f t="shared" si="227"/>
        <v/>
      </c>
      <c r="U412" s="94" t="str">
        <f t="shared" si="228"/>
        <v/>
      </c>
      <c r="V412" s="94" t="str">
        <f t="shared" si="229"/>
        <v/>
      </c>
      <c r="W412" s="94" t="str">
        <f t="shared" si="230"/>
        <v/>
      </c>
      <c r="X412" s="94" t="str">
        <f t="shared" si="231"/>
        <v/>
      </c>
      <c r="Y412" s="94" t="str">
        <f t="shared" si="232"/>
        <v/>
      </c>
      <c r="Z412" s="94" t="str">
        <f t="shared" si="233"/>
        <v/>
      </c>
      <c r="AA412" s="94" t="str">
        <f t="shared" si="234"/>
        <v/>
      </c>
      <c r="AB412" s="94" t="str">
        <f t="shared" si="235"/>
        <v/>
      </c>
      <c r="AC412" s="94" t="str">
        <f t="shared" si="236"/>
        <v/>
      </c>
      <c r="AD412" s="92" t="str">
        <f t="shared" si="237"/>
        <v/>
      </c>
      <c r="AE412" s="92">
        <f t="shared" si="206"/>
        <v>0</v>
      </c>
      <c r="AF412" s="105" t="str">
        <f t="shared" si="207"/>
        <v/>
      </c>
      <c r="AG412" s="92">
        <f t="shared" si="209"/>
        <v>0</v>
      </c>
      <c r="AH412" s="92">
        <f t="shared" si="208"/>
        <v>0</v>
      </c>
    </row>
    <row r="413" spans="1:34" x14ac:dyDescent="0.25">
      <c r="A413" s="92" t="str">
        <f t="shared" si="210"/>
        <v/>
      </c>
      <c r="B413" s="49">
        <v>2987</v>
      </c>
      <c r="C413" s="115" t="s">
        <v>662</v>
      </c>
      <c r="D413" s="94" t="str">
        <f t="shared" si="211"/>
        <v/>
      </c>
      <c r="E413" s="94" t="str">
        <f t="shared" si="212"/>
        <v/>
      </c>
      <c r="F413" s="94" t="str">
        <f t="shared" si="213"/>
        <v/>
      </c>
      <c r="G413" s="94" t="str">
        <f t="shared" si="214"/>
        <v/>
      </c>
      <c r="H413" s="94" t="str">
        <f t="shared" si="215"/>
        <v/>
      </c>
      <c r="I413" s="94" t="str">
        <f t="shared" si="216"/>
        <v/>
      </c>
      <c r="J413" s="94" t="str">
        <f t="shared" si="217"/>
        <v/>
      </c>
      <c r="K413" s="94" t="str">
        <f t="shared" si="218"/>
        <v/>
      </c>
      <c r="L413" s="94" t="str">
        <f t="shared" si="219"/>
        <v/>
      </c>
      <c r="M413" s="94" t="str">
        <f t="shared" si="220"/>
        <v/>
      </c>
      <c r="N413" s="94" t="str">
        <f t="shared" si="221"/>
        <v/>
      </c>
      <c r="O413" s="94" t="str">
        <f t="shared" si="222"/>
        <v/>
      </c>
      <c r="P413" s="94" t="str">
        <f t="shared" si="223"/>
        <v/>
      </c>
      <c r="Q413" s="94" t="str">
        <f t="shared" si="224"/>
        <v/>
      </c>
      <c r="R413" s="94" t="str">
        <f t="shared" si="225"/>
        <v/>
      </c>
      <c r="S413" s="94" t="str">
        <f t="shared" si="226"/>
        <v/>
      </c>
      <c r="T413" s="94" t="str">
        <f t="shared" si="227"/>
        <v/>
      </c>
      <c r="U413" s="94" t="str">
        <f t="shared" si="228"/>
        <v/>
      </c>
      <c r="V413" s="94" t="str">
        <f t="shared" si="229"/>
        <v/>
      </c>
      <c r="W413" s="94" t="str">
        <f t="shared" si="230"/>
        <v/>
      </c>
      <c r="X413" s="94" t="str">
        <f t="shared" si="231"/>
        <v/>
      </c>
      <c r="Y413" s="94" t="str">
        <f t="shared" si="232"/>
        <v/>
      </c>
      <c r="Z413" s="94" t="str">
        <f t="shared" si="233"/>
        <v/>
      </c>
      <c r="AA413" s="94" t="str">
        <f t="shared" si="234"/>
        <v/>
      </c>
      <c r="AB413" s="94" t="str">
        <f t="shared" si="235"/>
        <v/>
      </c>
      <c r="AC413" s="94" t="str">
        <f t="shared" si="236"/>
        <v/>
      </c>
      <c r="AD413" s="92" t="str">
        <f t="shared" si="237"/>
        <v/>
      </c>
      <c r="AE413" s="92">
        <f t="shared" ref="AE413:AE476" si="238">IF(B413&lt;&gt;"",COUNT(D413:AC413),"")</f>
        <v>0</v>
      </c>
      <c r="AF413" s="105" t="str">
        <f t="shared" ref="AF413:AF476" si="239">IF(AD413&lt;&gt;"",AD413*100/(2*AE413),"")</f>
        <v/>
      </c>
      <c r="AG413" s="92">
        <f t="shared" si="209"/>
        <v>0</v>
      </c>
      <c r="AH413" s="92">
        <f t="shared" ref="AH413:AH476" si="240">IF(B413&lt;&gt;"",COUNTIF(D413:AC413,"=1"),"")</f>
        <v>0</v>
      </c>
    </row>
    <row r="414" spans="1:34" x14ac:dyDescent="0.25">
      <c r="A414" s="92" t="str">
        <f t="shared" si="210"/>
        <v/>
      </c>
      <c r="B414" s="49">
        <v>2782</v>
      </c>
      <c r="C414" s="115" t="s">
        <v>663</v>
      </c>
      <c r="D414" s="94" t="str">
        <f t="shared" si="211"/>
        <v/>
      </c>
      <c r="E414" s="94" t="str">
        <f t="shared" si="212"/>
        <v/>
      </c>
      <c r="F414" s="94" t="str">
        <f t="shared" si="213"/>
        <v/>
      </c>
      <c r="G414" s="94" t="str">
        <f t="shared" si="214"/>
        <v/>
      </c>
      <c r="H414" s="94" t="str">
        <f t="shared" si="215"/>
        <v/>
      </c>
      <c r="I414" s="94" t="str">
        <f t="shared" si="216"/>
        <v/>
      </c>
      <c r="J414" s="94" t="str">
        <f t="shared" si="217"/>
        <v/>
      </c>
      <c r="K414" s="94" t="str">
        <f t="shared" si="218"/>
        <v/>
      </c>
      <c r="L414" s="94" t="str">
        <f t="shared" si="219"/>
        <v/>
      </c>
      <c r="M414" s="94" t="str">
        <f t="shared" si="220"/>
        <v/>
      </c>
      <c r="N414" s="94" t="str">
        <f t="shared" si="221"/>
        <v/>
      </c>
      <c r="O414" s="94" t="str">
        <f t="shared" si="222"/>
        <v/>
      </c>
      <c r="P414" s="94" t="str">
        <f t="shared" si="223"/>
        <v/>
      </c>
      <c r="Q414" s="94" t="str">
        <f t="shared" si="224"/>
        <v/>
      </c>
      <c r="R414" s="94" t="str">
        <f t="shared" si="225"/>
        <v/>
      </c>
      <c r="S414" s="94" t="str">
        <f t="shared" si="226"/>
        <v/>
      </c>
      <c r="T414" s="94" t="str">
        <f t="shared" si="227"/>
        <v/>
      </c>
      <c r="U414" s="94" t="str">
        <f t="shared" si="228"/>
        <v/>
      </c>
      <c r="V414" s="94" t="str">
        <f t="shared" si="229"/>
        <v/>
      </c>
      <c r="W414" s="94" t="str">
        <f t="shared" si="230"/>
        <v/>
      </c>
      <c r="X414" s="94" t="str">
        <f t="shared" si="231"/>
        <v/>
      </c>
      <c r="Y414" s="94" t="str">
        <f t="shared" si="232"/>
        <v/>
      </c>
      <c r="Z414" s="94" t="str">
        <f t="shared" si="233"/>
        <v/>
      </c>
      <c r="AA414" s="94" t="str">
        <f t="shared" si="234"/>
        <v/>
      </c>
      <c r="AB414" s="94" t="str">
        <f t="shared" si="235"/>
        <v/>
      </c>
      <c r="AC414" s="94" t="str">
        <f t="shared" si="236"/>
        <v/>
      </c>
      <c r="AD414" s="92" t="str">
        <f t="shared" si="237"/>
        <v/>
      </c>
      <c r="AE414" s="92">
        <f t="shared" si="238"/>
        <v>0</v>
      </c>
      <c r="AF414" s="105" t="str">
        <f t="shared" si="239"/>
        <v/>
      </c>
      <c r="AG414" s="92">
        <f t="shared" si="209"/>
        <v>0</v>
      </c>
      <c r="AH414" s="92">
        <f t="shared" si="240"/>
        <v>0</v>
      </c>
    </row>
    <row r="415" spans="1:34" x14ac:dyDescent="0.25">
      <c r="A415" s="92" t="str">
        <f t="shared" si="210"/>
        <v/>
      </c>
      <c r="B415" s="49">
        <v>8699</v>
      </c>
      <c r="C415" s="115" t="s">
        <v>664</v>
      </c>
      <c r="D415" s="94" t="str">
        <f t="shared" si="211"/>
        <v/>
      </c>
      <c r="E415" s="94" t="str">
        <f t="shared" si="212"/>
        <v/>
      </c>
      <c r="F415" s="94" t="str">
        <f t="shared" si="213"/>
        <v/>
      </c>
      <c r="G415" s="94" t="str">
        <f t="shared" si="214"/>
        <v/>
      </c>
      <c r="H415" s="94" t="str">
        <f t="shared" si="215"/>
        <v/>
      </c>
      <c r="I415" s="94" t="str">
        <f t="shared" si="216"/>
        <v/>
      </c>
      <c r="J415" s="94" t="str">
        <f t="shared" si="217"/>
        <v/>
      </c>
      <c r="K415" s="94" t="str">
        <f t="shared" si="218"/>
        <v/>
      </c>
      <c r="L415" s="94" t="str">
        <f t="shared" si="219"/>
        <v/>
      </c>
      <c r="M415" s="94" t="str">
        <f t="shared" si="220"/>
        <v/>
      </c>
      <c r="N415" s="94" t="str">
        <f t="shared" si="221"/>
        <v/>
      </c>
      <c r="O415" s="94" t="str">
        <f t="shared" si="222"/>
        <v/>
      </c>
      <c r="P415" s="94" t="str">
        <f t="shared" si="223"/>
        <v/>
      </c>
      <c r="Q415" s="94" t="str">
        <f t="shared" si="224"/>
        <v/>
      </c>
      <c r="R415" s="94" t="str">
        <f t="shared" si="225"/>
        <v/>
      </c>
      <c r="S415" s="94" t="str">
        <f t="shared" si="226"/>
        <v/>
      </c>
      <c r="T415" s="94" t="str">
        <f t="shared" si="227"/>
        <v/>
      </c>
      <c r="U415" s="94" t="str">
        <f t="shared" si="228"/>
        <v/>
      </c>
      <c r="V415" s="94" t="str">
        <f t="shared" si="229"/>
        <v/>
      </c>
      <c r="W415" s="94" t="str">
        <f t="shared" si="230"/>
        <v/>
      </c>
      <c r="X415" s="94" t="str">
        <f t="shared" si="231"/>
        <v/>
      </c>
      <c r="Y415" s="94" t="str">
        <f t="shared" si="232"/>
        <v/>
      </c>
      <c r="Z415" s="94" t="str">
        <f t="shared" si="233"/>
        <v/>
      </c>
      <c r="AA415" s="94" t="str">
        <f t="shared" si="234"/>
        <v/>
      </c>
      <c r="AB415" s="94" t="str">
        <f t="shared" si="235"/>
        <v/>
      </c>
      <c r="AC415" s="94" t="str">
        <f t="shared" si="236"/>
        <v/>
      </c>
      <c r="AD415" s="92" t="str">
        <f t="shared" si="237"/>
        <v/>
      </c>
      <c r="AE415" s="92">
        <f t="shared" si="238"/>
        <v>0</v>
      </c>
      <c r="AF415" s="105" t="str">
        <f t="shared" si="239"/>
        <v/>
      </c>
      <c r="AG415" s="92">
        <f t="shared" si="209"/>
        <v>0</v>
      </c>
      <c r="AH415" s="92">
        <f t="shared" si="240"/>
        <v>0</v>
      </c>
    </row>
    <row r="416" spans="1:34" x14ac:dyDescent="0.25">
      <c r="A416" s="92" t="str">
        <f t="shared" si="210"/>
        <v/>
      </c>
      <c r="B416" s="49">
        <v>7591</v>
      </c>
      <c r="C416" s="115" t="s">
        <v>667</v>
      </c>
      <c r="D416" s="94" t="str">
        <f t="shared" si="211"/>
        <v/>
      </c>
      <c r="E416" s="94" t="str">
        <f t="shared" si="212"/>
        <v/>
      </c>
      <c r="F416" s="94" t="str">
        <f t="shared" si="213"/>
        <v/>
      </c>
      <c r="G416" s="94" t="str">
        <f t="shared" si="214"/>
        <v/>
      </c>
      <c r="H416" s="94" t="str">
        <f t="shared" si="215"/>
        <v/>
      </c>
      <c r="I416" s="94" t="str">
        <f t="shared" si="216"/>
        <v/>
      </c>
      <c r="J416" s="94" t="str">
        <f t="shared" si="217"/>
        <v/>
      </c>
      <c r="K416" s="94" t="str">
        <f t="shared" si="218"/>
        <v/>
      </c>
      <c r="L416" s="94" t="str">
        <f t="shared" si="219"/>
        <v/>
      </c>
      <c r="M416" s="94" t="str">
        <f t="shared" si="220"/>
        <v/>
      </c>
      <c r="N416" s="94" t="str">
        <f t="shared" si="221"/>
        <v/>
      </c>
      <c r="O416" s="94" t="str">
        <f t="shared" si="222"/>
        <v/>
      </c>
      <c r="P416" s="94" t="str">
        <f t="shared" si="223"/>
        <v/>
      </c>
      <c r="Q416" s="94" t="str">
        <f t="shared" si="224"/>
        <v/>
      </c>
      <c r="R416" s="94" t="str">
        <f t="shared" si="225"/>
        <v/>
      </c>
      <c r="S416" s="94" t="str">
        <f t="shared" si="226"/>
        <v/>
      </c>
      <c r="T416" s="94" t="str">
        <f t="shared" si="227"/>
        <v/>
      </c>
      <c r="U416" s="94" t="str">
        <f t="shared" si="228"/>
        <v/>
      </c>
      <c r="V416" s="94" t="str">
        <f t="shared" si="229"/>
        <v/>
      </c>
      <c r="W416" s="94" t="str">
        <f t="shared" si="230"/>
        <v/>
      </c>
      <c r="X416" s="94" t="str">
        <f t="shared" si="231"/>
        <v/>
      </c>
      <c r="Y416" s="94" t="str">
        <f t="shared" si="232"/>
        <v/>
      </c>
      <c r="Z416" s="94" t="str">
        <f t="shared" si="233"/>
        <v/>
      </c>
      <c r="AA416" s="94" t="str">
        <f t="shared" si="234"/>
        <v/>
      </c>
      <c r="AB416" s="94" t="str">
        <f t="shared" si="235"/>
        <v/>
      </c>
      <c r="AC416" s="94" t="str">
        <f t="shared" si="236"/>
        <v/>
      </c>
      <c r="AD416" s="92" t="str">
        <f t="shared" si="237"/>
        <v/>
      </c>
      <c r="AE416" s="92">
        <f t="shared" si="238"/>
        <v>0</v>
      </c>
      <c r="AF416" s="105" t="str">
        <f t="shared" si="239"/>
        <v/>
      </c>
      <c r="AG416" s="92">
        <f t="shared" si="209"/>
        <v>0</v>
      </c>
      <c r="AH416" s="92">
        <f t="shared" si="240"/>
        <v>0</v>
      </c>
    </row>
    <row r="417" spans="1:34" x14ac:dyDescent="0.25">
      <c r="A417" s="92" t="str">
        <f t="shared" si="210"/>
        <v/>
      </c>
      <c r="B417" s="49">
        <v>1096</v>
      </c>
      <c r="C417" s="115" t="s">
        <v>668</v>
      </c>
      <c r="D417" s="94" t="str">
        <f t="shared" si="211"/>
        <v/>
      </c>
      <c r="E417" s="94" t="str">
        <f t="shared" si="212"/>
        <v/>
      </c>
      <c r="F417" s="94" t="str">
        <f t="shared" si="213"/>
        <v/>
      </c>
      <c r="G417" s="94" t="str">
        <f t="shared" si="214"/>
        <v/>
      </c>
      <c r="H417" s="94" t="str">
        <f t="shared" si="215"/>
        <v/>
      </c>
      <c r="I417" s="94" t="str">
        <f t="shared" si="216"/>
        <v/>
      </c>
      <c r="J417" s="94" t="str">
        <f t="shared" si="217"/>
        <v/>
      </c>
      <c r="K417" s="94" t="str">
        <f t="shared" si="218"/>
        <v/>
      </c>
      <c r="L417" s="94" t="str">
        <f t="shared" si="219"/>
        <v/>
      </c>
      <c r="M417" s="94" t="str">
        <f t="shared" si="220"/>
        <v/>
      </c>
      <c r="N417" s="94" t="str">
        <f t="shared" si="221"/>
        <v/>
      </c>
      <c r="O417" s="94" t="str">
        <f t="shared" si="222"/>
        <v/>
      </c>
      <c r="P417" s="94" t="str">
        <f t="shared" si="223"/>
        <v/>
      </c>
      <c r="Q417" s="94" t="str">
        <f t="shared" si="224"/>
        <v/>
      </c>
      <c r="R417" s="94" t="str">
        <f t="shared" si="225"/>
        <v/>
      </c>
      <c r="S417" s="94" t="str">
        <f t="shared" si="226"/>
        <v/>
      </c>
      <c r="T417" s="94" t="str">
        <f t="shared" si="227"/>
        <v/>
      </c>
      <c r="U417" s="94" t="str">
        <f t="shared" si="228"/>
        <v/>
      </c>
      <c r="V417" s="94" t="str">
        <f t="shared" si="229"/>
        <v/>
      </c>
      <c r="W417" s="94" t="str">
        <f t="shared" si="230"/>
        <v/>
      </c>
      <c r="X417" s="94" t="str">
        <f t="shared" si="231"/>
        <v/>
      </c>
      <c r="Y417" s="94" t="str">
        <f t="shared" si="232"/>
        <v/>
      </c>
      <c r="Z417" s="94" t="str">
        <f t="shared" si="233"/>
        <v/>
      </c>
      <c r="AA417" s="94" t="str">
        <f t="shared" si="234"/>
        <v/>
      </c>
      <c r="AB417" s="94" t="str">
        <f t="shared" si="235"/>
        <v/>
      </c>
      <c r="AC417" s="94" t="str">
        <f t="shared" si="236"/>
        <v/>
      </c>
      <c r="AD417" s="92" t="str">
        <f t="shared" si="237"/>
        <v/>
      </c>
      <c r="AE417" s="92">
        <f t="shared" si="238"/>
        <v>0</v>
      </c>
      <c r="AF417" s="105" t="str">
        <f t="shared" si="239"/>
        <v/>
      </c>
      <c r="AG417" s="92">
        <f t="shared" si="209"/>
        <v>0</v>
      </c>
      <c r="AH417" s="92">
        <f t="shared" si="240"/>
        <v>0</v>
      </c>
    </row>
    <row r="418" spans="1:34" x14ac:dyDescent="0.25">
      <c r="A418" s="92" t="str">
        <f t="shared" si="210"/>
        <v/>
      </c>
      <c r="B418" s="49">
        <v>2415</v>
      </c>
      <c r="C418" s="115" t="s">
        <v>669</v>
      </c>
      <c r="D418" s="94" t="str">
        <f t="shared" si="211"/>
        <v/>
      </c>
      <c r="E418" s="94" t="str">
        <f t="shared" si="212"/>
        <v/>
      </c>
      <c r="F418" s="94" t="str">
        <f t="shared" si="213"/>
        <v/>
      </c>
      <c r="G418" s="94" t="str">
        <f t="shared" si="214"/>
        <v/>
      </c>
      <c r="H418" s="94" t="str">
        <f t="shared" si="215"/>
        <v/>
      </c>
      <c r="I418" s="94" t="str">
        <f t="shared" si="216"/>
        <v/>
      </c>
      <c r="J418" s="94" t="str">
        <f t="shared" si="217"/>
        <v/>
      </c>
      <c r="K418" s="94" t="str">
        <f t="shared" si="218"/>
        <v/>
      </c>
      <c r="L418" s="94" t="str">
        <f t="shared" si="219"/>
        <v/>
      </c>
      <c r="M418" s="94" t="str">
        <f t="shared" si="220"/>
        <v/>
      </c>
      <c r="N418" s="94" t="str">
        <f t="shared" si="221"/>
        <v/>
      </c>
      <c r="O418" s="94" t="str">
        <f t="shared" si="222"/>
        <v/>
      </c>
      <c r="P418" s="94" t="str">
        <f t="shared" si="223"/>
        <v/>
      </c>
      <c r="Q418" s="94" t="str">
        <f t="shared" si="224"/>
        <v/>
      </c>
      <c r="R418" s="94" t="str">
        <f t="shared" si="225"/>
        <v/>
      </c>
      <c r="S418" s="94" t="str">
        <f t="shared" si="226"/>
        <v/>
      </c>
      <c r="T418" s="94" t="str">
        <f t="shared" si="227"/>
        <v/>
      </c>
      <c r="U418" s="94" t="str">
        <f t="shared" si="228"/>
        <v/>
      </c>
      <c r="V418" s="94" t="str">
        <f t="shared" si="229"/>
        <v/>
      </c>
      <c r="W418" s="94" t="str">
        <f t="shared" si="230"/>
        <v/>
      </c>
      <c r="X418" s="94" t="str">
        <f t="shared" si="231"/>
        <v/>
      </c>
      <c r="Y418" s="94" t="str">
        <f t="shared" si="232"/>
        <v/>
      </c>
      <c r="Z418" s="94" t="str">
        <f t="shared" si="233"/>
        <v/>
      </c>
      <c r="AA418" s="94" t="str">
        <f t="shared" si="234"/>
        <v/>
      </c>
      <c r="AB418" s="94" t="str">
        <f t="shared" si="235"/>
        <v/>
      </c>
      <c r="AC418" s="94" t="str">
        <f t="shared" si="236"/>
        <v/>
      </c>
      <c r="AD418" s="92" t="str">
        <f t="shared" si="237"/>
        <v/>
      </c>
      <c r="AE418" s="92">
        <f t="shared" si="238"/>
        <v>0</v>
      </c>
      <c r="AF418" s="105" t="str">
        <f t="shared" si="239"/>
        <v/>
      </c>
      <c r="AG418" s="92">
        <f t="shared" si="209"/>
        <v>0</v>
      </c>
      <c r="AH418" s="92">
        <f t="shared" si="240"/>
        <v>0</v>
      </c>
    </row>
    <row r="419" spans="1:34" x14ac:dyDescent="0.25">
      <c r="A419" s="92" t="str">
        <f t="shared" si="210"/>
        <v/>
      </c>
      <c r="B419" s="49">
        <v>2836</v>
      </c>
      <c r="C419" s="115" t="s">
        <v>671</v>
      </c>
      <c r="D419" s="94" t="str">
        <f t="shared" si="211"/>
        <v/>
      </c>
      <c r="E419" s="94" t="str">
        <f t="shared" si="212"/>
        <v/>
      </c>
      <c r="F419" s="94" t="str">
        <f t="shared" si="213"/>
        <v/>
      </c>
      <c r="G419" s="94" t="str">
        <f t="shared" si="214"/>
        <v/>
      </c>
      <c r="H419" s="94" t="str">
        <f t="shared" si="215"/>
        <v/>
      </c>
      <c r="I419" s="94" t="str">
        <f t="shared" si="216"/>
        <v/>
      </c>
      <c r="J419" s="94" t="str">
        <f t="shared" si="217"/>
        <v/>
      </c>
      <c r="K419" s="94" t="str">
        <f t="shared" si="218"/>
        <v/>
      </c>
      <c r="L419" s="94" t="str">
        <f t="shared" si="219"/>
        <v/>
      </c>
      <c r="M419" s="94" t="str">
        <f t="shared" si="220"/>
        <v/>
      </c>
      <c r="N419" s="94" t="str">
        <f t="shared" si="221"/>
        <v/>
      </c>
      <c r="O419" s="94" t="str">
        <f t="shared" si="222"/>
        <v/>
      </c>
      <c r="P419" s="94" t="str">
        <f t="shared" si="223"/>
        <v/>
      </c>
      <c r="Q419" s="94" t="str">
        <f t="shared" si="224"/>
        <v/>
      </c>
      <c r="R419" s="94" t="str">
        <f t="shared" si="225"/>
        <v/>
      </c>
      <c r="S419" s="94" t="str">
        <f t="shared" si="226"/>
        <v/>
      </c>
      <c r="T419" s="94" t="str">
        <f t="shared" si="227"/>
        <v/>
      </c>
      <c r="U419" s="94" t="str">
        <f t="shared" si="228"/>
        <v/>
      </c>
      <c r="V419" s="94" t="str">
        <f t="shared" si="229"/>
        <v/>
      </c>
      <c r="W419" s="94" t="str">
        <f t="shared" si="230"/>
        <v/>
      </c>
      <c r="X419" s="94" t="str">
        <f t="shared" si="231"/>
        <v/>
      </c>
      <c r="Y419" s="94" t="str">
        <f t="shared" si="232"/>
        <v/>
      </c>
      <c r="Z419" s="94" t="str">
        <f t="shared" si="233"/>
        <v/>
      </c>
      <c r="AA419" s="94" t="str">
        <f t="shared" si="234"/>
        <v/>
      </c>
      <c r="AB419" s="94" t="str">
        <f t="shared" si="235"/>
        <v/>
      </c>
      <c r="AC419" s="94" t="str">
        <f t="shared" si="236"/>
        <v/>
      </c>
      <c r="AD419" s="92" t="str">
        <f t="shared" si="237"/>
        <v/>
      </c>
      <c r="AE419" s="92">
        <f t="shared" si="238"/>
        <v>0</v>
      </c>
      <c r="AF419" s="105" t="str">
        <f t="shared" si="239"/>
        <v/>
      </c>
      <c r="AG419" s="92">
        <f t="shared" si="209"/>
        <v>0</v>
      </c>
      <c r="AH419" s="92">
        <f t="shared" si="240"/>
        <v>0</v>
      </c>
    </row>
    <row r="420" spans="1:34" x14ac:dyDescent="0.25">
      <c r="A420" s="92" t="str">
        <f t="shared" si="210"/>
        <v/>
      </c>
      <c r="B420" s="49">
        <v>1561</v>
      </c>
      <c r="C420" s="115" t="s">
        <v>771</v>
      </c>
      <c r="D420" s="94" t="str">
        <f t="shared" si="211"/>
        <v/>
      </c>
      <c r="E420" s="94" t="str">
        <f t="shared" si="212"/>
        <v/>
      </c>
      <c r="F420" s="94" t="str">
        <f t="shared" si="213"/>
        <v/>
      </c>
      <c r="G420" s="94" t="str">
        <f t="shared" si="214"/>
        <v/>
      </c>
      <c r="H420" s="94" t="str">
        <f t="shared" si="215"/>
        <v/>
      </c>
      <c r="I420" s="94" t="str">
        <f t="shared" si="216"/>
        <v/>
      </c>
      <c r="J420" s="94" t="str">
        <f t="shared" si="217"/>
        <v/>
      </c>
      <c r="K420" s="94" t="str">
        <f t="shared" si="218"/>
        <v/>
      </c>
      <c r="L420" s="94" t="str">
        <f t="shared" si="219"/>
        <v/>
      </c>
      <c r="M420" s="94" t="str">
        <f t="shared" si="220"/>
        <v/>
      </c>
      <c r="N420" s="94" t="str">
        <f t="shared" si="221"/>
        <v/>
      </c>
      <c r="O420" s="94" t="str">
        <f t="shared" si="222"/>
        <v/>
      </c>
      <c r="P420" s="94" t="str">
        <f t="shared" si="223"/>
        <v/>
      </c>
      <c r="Q420" s="94" t="str">
        <f t="shared" si="224"/>
        <v/>
      </c>
      <c r="R420" s="94" t="str">
        <f t="shared" si="225"/>
        <v/>
      </c>
      <c r="S420" s="94" t="str">
        <f t="shared" si="226"/>
        <v/>
      </c>
      <c r="T420" s="94" t="str">
        <f t="shared" si="227"/>
        <v/>
      </c>
      <c r="U420" s="94" t="str">
        <f t="shared" si="228"/>
        <v/>
      </c>
      <c r="V420" s="94" t="str">
        <f t="shared" si="229"/>
        <v/>
      </c>
      <c r="W420" s="94" t="str">
        <f t="shared" si="230"/>
        <v/>
      </c>
      <c r="X420" s="94" t="str">
        <f t="shared" si="231"/>
        <v/>
      </c>
      <c r="Y420" s="94" t="str">
        <f t="shared" si="232"/>
        <v/>
      </c>
      <c r="Z420" s="94" t="str">
        <f t="shared" si="233"/>
        <v/>
      </c>
      <c r="AA420" s="94" t="str">
        <f t="shared" si="234"/>
        <v/>
      </c>
      <c r="AB420" s="94" t="str">
        <f t="shared" si="235"/>
        <v/>
      </c>
      <c r="AC420" s="94" t="str">
        <f t="shared" si="236"/>
        <v/>
      </c>
      <c r="AD420" s="92" t="str">
        <f t="shared" si="237"/>
        <v/>
      </c>
      <c r="AE420" s="92">
        <f t="shared" si="238"/>
        <v>0</v>
      </c>
      <c r="AF420" s="105" t="str">
        <f t="shared" si="239"/>
        <v/>
      </c>
      <c r="AG420" s="92">
        <f t="shared" si="209"/>
        <v>0</v>
      </c>
      <c r="AH420" s="92">
        <f t="shared" si="240"/>
        <v>0</v>
      </c>
    </row>
    <row r="421" spans="1:34" x14ac:dyDescent="0.25">
      <c r="A421" s="92" t="str">
        <f t="shared" si="210"/>
        <v/>
      </c>
      <c r="B421" s="49">
        <v>3527</v>
      </c>
      <c r="C421" s="115" t="s">
        <v>672</v>
      </c>
      <c r="D421" s="94" t="str">
        <f t="shared" si="211"/>
        <v/>
      </c>
      <c r="E421" s="94" t="str">
        <f t="shared" si="212"/>
        <v/>
      </c>
      <c r="F421" s="94" t="str">
        <f t="shared" si="213"/>
        <v/>
      </c>
      <c r="G421" s="94" t="str">
        <f t="shared" si="214"/>
        <v/>
      </c>
      <c r="H421" s="94" t="str">
        <f t="shared" si="215"/>
        <v/>
      </c>
      <c r="I421" s="94" t="str">
        <f t="shared" si="216"/>
        <v/>
      </c>
      <c r="J421" s="94" t="str">
        <f t="shared" si="217"/>
        <v/>
      </c>
      <c r="K421" s="94" t="str">
        <f t="shared" si="218"/>
        <v/>
      </c>
      <c r="L421" s="94" t="str">
        <f t="shared" si="219"/>
        <v/>
      </c>
      <c r="M421" s="94" t="str">
        <f t="shared" si="220"/>
        <v/>
      </c>
      <c r="N421" s="94" t="str">
        <f t="shared" si="221"/>
        <v/>
      </c>
      <c r="O421" s="94" t="str">
        <f t="shared" si="222"/>
        <v/>
      </c>
      <c r="P421" s="94" t="str">
        <f t="shared" si="223"/>
        <v/>
      </c>
      <c r="Q421" s="94" t="str">
        <f t="shared" si="224"/>
        <v/>
      </c>
      <c r="R421" s="94" t="str">
        <f t="shared" si="225"/>
        <v/>
      </c>
      <c r="S421" s="94" t="str">
        <f t="shared" si="226"/>
        <v/>
      </c>
      <c r="T421" s="94" t="str">
        <f t="shared" si="227"/>
        <v/>
      </c>
      <c r="U421" s="94" t="str">
        <f t="shared" si="228"/>
        <v/>
      </c>
      <c r="V421" s="94" t="str">
        <f t="shared" si="229"/>
        <v/>
      </c>
      <c r="W421" s="94" t="str">
        <f t="shared" si="230"/>
        <v/>
      </c>
      <c r="X421" s="94" t="str">
        <f t="shared" si="231"/>
        <v/>
      </c>
      <c r="Y421" s="94" t="str">
        <f t="shared" si="232"/>
        <v/>
      </c>
      <c r="Z421" s="94" t="str">
        <f t="shared" si="233"/>
        <v/>
      </c>
      <c r="AA421" s="94" t="str">
        <f t="shared" si="234"/>
        <v/>
      </c>
      <c r="AB421" s="94" t="str">
        <f t="shared" si="235"/>
        <v/>
      </c>
      <c r="AC421" s="94" t="str">
        <f t="shared" si="236"/>
        <v/>
      </c>
      <c r="AD421" s="92" t="str">
        <f t="shared" si="237"/>
        <v/>
      </c>
      <c r="AE421" s="92">
        <f t="shared" si="238"/>
        <v>0</v>
      </c>
      <c r="AF421" s="105" t="str">
        <f t="shared" si="239"/>
        <v/>
      </c>
      <c r="AG421" s="92">
        <f t="shared" si="209"/>
        <v>0</v>
      </c>
      <c r="AH421" s="92">
        <f t="shared" si="240"/>
        <v>0</v>
      </c>
    </row>
    <row r="422" spans="1:34" x14ac:dyDescent="0.25">
      <c r="A422" s="92" t="str">
        <f t="shared" si="210"/>
        <v/>
      </c>
      <c r="B422" s="49">
        <v>7324</v>
      </c>
      <c r="C422" s="115" t="s">
        <v>673</v>
      </c>
      <c r="D422" s="94" t="str">
        <f t="shared" si="211"/>
        <v/>
      </c>
      <c r="E422" s="94" t="str">
        <f t="shared" si="212"/>
        <v/>
      </c>
      <c r="F422" s="94" t="str">
        <f t="shared" si="213"/>
        <v/>
      </c>
      <c r="G422" s="94" t="str">
        <f t="shared" si="214"/>
        <v/>
      </c>
      <c r="H422" s="94" t="str">
        <f t="shared" si="215"/>
        <v/>
      </c>
      <c r="I422" s="94" t="str">
        <f t="shared" si="216"/>
        <v/>
      </c>
      <c r="J422" s="94" t="str">
        <f t="shared" si="217"/>
        <v/>
      </c>
      <c r="K422" s="94" t="str">
        <f t="shared" si="218"/>
        <v/>
      </c>
      <c r="L422" s="94" t="str">
        <f t="shared" si="219"/>
        <v/>
      </c>
      <c r="M422" s="94" t="str">
        <f t="shared" si="220"/>
        <v/>
      </c>
      <c r="N422" s="94" t="str">
        <f t="shared" si="221"/>
        <v/>
      </c>
      <c r="O422" s="94" t="str">
        <f t="shared" si="222"/>
        <v/>
      </c>
      <c r="P422" s="94" t="str">
        <f t="shared" si="223"/>
        <v/>
      </c>
      <c r="Q422" s="94" t="str">
        <f t="shared" si="224"/>
        <v/>
      </c>
      <c r="R422" s="94" t="str">
        <f t="shared" si="225"/>
        <v/>
      </c>
      <c r="S422" s="94" t="str">
        <f t="shared" si="226"/>
        <v/>
      </c>
      <c r="T422" s="94" t="str">
        <f t="shared" si="227"/>
        <v/>
      </c>
      <c r="U422" s="94" t="str">
        <f t="shared" si="228"/>
        <v/>
      </c>
      <c r="V422" s="94" t="str">
        <f t="shared" si="229"/>
        <v/>
      </c>
      <c r="W422" s="94" t="str">
        <f t="shared" si="230"/>
        <v/>
      </c>
      <c r="X422" s="94" t="str">
        <f t="shared" si="231"/>
        <v/>
      </c>
      <c r="Y422" s="94" t="str">
        <f t="shared" si="232"/>
        <v/>
      </c>
      <c r="Z422" s="94" t="str">
        <f t="shared" si="233"/>
        <v/>
      </c>
      <c r="AA422" s="94" t="str">
        <f t="shared" si="234"/>
        <v/>
      </c>
      <c r="AB422" s="94" t="str">
        <f t="shared" si="235"/>
        <v/>
      </c>
      <c r="AC422" s="94" t="str">
        <f t="shared" si="236"/>
        <v/>
      </c>
      <c r="AD422" s="92" t="str">
        <f t="shared" si="237"/>
        <v/>
      </c>
      <c r="AE422" s="92">
        <f t="shared" si="238"/>
        <v>0</v>
      </c>
      <c r="AF422" s="105" t="str">
        <f t="shared" si="239"/>
        <v/>
      </c>
      <c r="AG422" s="92">
        <f t="shared" si="209"/>
        <v>0</v>
      </c>
      <c r="AH422" s="92">
        <f t="shared" si="240"/>
        <v>0</v>
      </c>
    </row>
    <row r="423" spans="1:34" x14ac:dyDescent="0.25">
      <c r="A423" s="92" t="str">
        <f t="shared" si="210"/>
        <v/>
      </c>
      <c r="B423" s="49">
        <v>3048</v>
      </c>
      <c r="C423" s="115" t="s">
        <v>674</v>
      </c>
      <c r="D423" s="94" t="str">
        <f t="shared" si="211"/>
        <v/>
      </c>
      <c r="E423" s="94" t="str">
        <f t="shared" si="212"/>
        <v/>
      </c>
      <c r="F423" s="94" t="str">
        <f t="shared" si="213"/>
        <v/>
      </c>
      <c r="G423" s="94" t="str">
        <f t="shared" si="214"/>
        <v/>
      </c>
      <c r="H423" s="94" t="str">
        <f t="shared" si="215"/>
        <v/>
      </c>
      <c r="I423" s="94" t="str">
        <f t="shared" si="216"/>
        <v/>
      </c>
      <c r="J423" s="94" t="str">
        <f t="shared" si="217"/>
        <v/>
      </c>
      <c r="K423" s="94" t="str">
        <f t="shared" si="218"/>
        <v/>
      </c>
      <c r="L423" s="94" t="str">
        <f t="shared" si="219"/>
        <v/>
      </c>
      <c r="M423" s="94" t="str">
        <f t="shared" si="220"/>
        <v/>
      </c>
      <c r="N423" s="94" t="str">
        <f t="shared" si="221"/>
        <v/>
      </c>
      <c r="O423" s="94" t="str">
        <f t="shared" si="222"/>
        <v/>
      </c>
      <c r="P423" s="94" t="str">
        <f t="shared" si="223"/>
        <v/>
      </c>
      <c r="Q423" s="94" t="str">
        <f t="shared" si="224"/>
        <v/>
      </c>
      <c r="R423" s="94" t="str">
        <f t="shared" si="225"/>
        <v/>
      </c>
      <c r="S423" s="94" t="str">
        <f t="shared" si="226"/>
        <v/>
      </c>
      <c r="T423" s="94" t="str">
        <f t="shared" si="227"/>
        <v/>
      </c>
      <c r="U423" s="94" t="str">
        <f t="shared" si="228"/>
        <v/>
      </c>
      <c r="V423" s="94" t="str">
        <f t="shared" si="229"/>
        <v/>
      </c>
      <c r="W423" s="94" t="str">
        <f t="shared" si="230"/>
        <v/>
      </c>
      <c r="X423" s="94" t="str">
        <f t="shared" si="231"/>
        <v/>
      </c>
      <c r="Y423" s="94" t="str">
        <f t="shared" si="232"/>
        <v/>
      </c>
      <c r="Z423" s="94" t="str">
        <f t="shared" si="233"/>
        <v/>
      </c>
      <c r="AA423" s="94" t="str">
        <f t="shared" si="234"/>
        <v/>
      </c>
      <c r="AB423" s="94" t="str">
        <f t="shared" si="235"/>
        <v/>
      </c>
      <c r="AC423" s="94" t="str">
        <f t="shared" si="236"/>
        <v/>
      </c>
      <c r="AD423" s="92" t="str">
        <f t="shared" si="237"/>
        <v/>
      </c>
      <c r="AE423" s="92">
        <f t="shared" si="238"/>
        <v>0</v>
      </c>
      <c r="AF423" s="105" t="str">
        <f t="shared" si="239"/>
        <v/>
      </c>
      <c r="AG423" s="92">
        <f t="shared" si="209"/>
        <v>0</v>
      </c>
      <c r="AH423" s="92">
        <f t="shared" si="240"/>
        <v>0</v>
      </c>
    </row>
    <row r="424" spans="1:34" x14ac:dyDescent="0.25">
      <c r="A424" s="92" t="str">
        <f t="shared" si="210"/>
        <v/>
      </c>
      <c r="B424" s="49">
        <v>8573</v>
      </c>
      <c r="C424" s="115" t="s">
        <v>675</v>
      </c>
      <c r="D424" s="94" t="str">
        <f t="shared" si="211"/>
        <v/>
      </c>
      <c r="E424" s="94" t="str">
        <f t="shared" si="212"/>
        <v/>
      </c>
      <c r="F424" s="94" t="str">
        <f t="shared" si="213"/>
        <v/>
      </c>
      <c r="G424" s="94" t="str">
        <f t="shared" si="214"/>
        <v/>
      </c>
      <c r="H424" s="94" t="str">
        <f t="shared" si="215"/>
        <v/>
      </c>
      <c r="I424" s="94" t="str">
        <f t="shared" si="216"/>
        <v/>
      </c>
      <c r="J424" s="94" t="str">
        <f t="shared" si="217"/>
        <v/>
      </c>
      <c r="K424" s="94" t="str">
        <f t="shared" si="218"/>
        <v/>
      </c>
      <c r="L424" s="94" t="str">
        <f t="shared" si="219"/>
        <v/>
      </c>
      <c r="M424" s="94" t="str">
        <f t="shared" si="220"/>
        <v/>
      </c>
      <c r="N424" s="94" t="str">
        <f t="shared" si="221"/>
        <v/>
      </c>
      <c r="O424" s="94" t="str">
        <f t="shared" si="222"/>
        <v/>
      </c>
      <c r="P424" s="94" t="str">
        <f t="shared" si="223"/>
        <v/>
      </c>
      <c r="Q424" s="94" t="str">
        <f t="shared" si="224"/>
        <v/>
      </c>
      <c r="R424" s="94" t="str">
        <f t="shared" si="225"/>
        <v/>
      </c>
      <c r="S424" s="94" t="str">
        <f t="shared" si="226"/>
        <v/>
      </c>
      <c r="T424" s="94" t="str">
        <f t="shared" si="227"/>
        <v/>
      </c>
      <c r="U424" s="94" t="str">
        <f t="shared" si="228"/>
        <v/>
      </c>
      <c r="V424" s="94" t="str">
        <f t="shared" si="229"/>
        <v/>
      </c>
      <c r="W424" s="94" t="str">
        <f t="shared" si="230"/>
        <v/>
      </c>
      <c r="X424" s="94" t="str">
        <f t="shared" si="231"/>
        <v/>
      </c>
      <c r="Y424" s="94" t="str">
        <f t="shared" si="232"/>
        <v/>
      </c>
      <c r="Z424" s="94" t="str">
        <f t="shared" si="233"/>
        <v/>
      </c>
      <c r="AA424" s="94" t="str">
        <f t="shared" si="234"/>
        <v/>
      </c>
      <c r="AB424" s="94" t="str">
        <f t="shared" si="235"/>
        <v/>
      </c>
      <c r="AC424" s="94" t="str">
        <f t="shared" si="236"/>
        <v/>
      </c>
      <c r="AD424" s="92" t="str">
        <f t="shared" si="237"/>
        <v/>
      </c>
      <c r="AE424" s="92">
        <f t="shared" si="238"/>
        <v>0</v>
      </c>
      <c r="AF424" s="105" t="str">
        <f t="shared" si="239"/>
        <v/>
      </c>
      <c r="AG424" s="92">
        <f t="shared" si="209"/>
        <v>0</v>
      </c>
      <c r="AH424" s="92">
        <f t="shared" si="240"/>
        <v>0</v>
      </c>
    </row>
    <row r="425" spans="1:34" x14ac:dyDescent="0.25">
      <c r="A425" s="92" t="str">
        <f t="shared" si="210"/>
        <v/>
      </c>
      <c r="B425" s="49">
        <v>1271</v>
      </c>
      <c r="C425" s="115" t="s">
        <v>676</v>
      </c>
      <c r="D425" s="94" t="str">
        <f t="shared" si="211"/>
        <v/>
      </c>
      <c r="E425" s="94" t="str">
        <f t="shared" si="212"/>
        <v/>
      </c>
      <c r="F425" s="94" t="str">
        <f t="shared" si="213"/>
        <v/>
      </c>
      <c r="G425" s="94" t="str">
        <f t="shared" si="214"/>
        <v/>
      </c>
      <c r="H425" s="94" t="str">
        <f t="shared" si="215"/>
        <v/>
      </c>
      <c r="I425" s="94" t="str">
        <f t="shared" si="216"/>
        <v/>
      </c>
      <c r="J425" s="94" t="str">
        <f t="shared" si="217"/>
        <v/>
      </c>
      <c r="K425" s="94" t="str">
        <f t="shared" si="218"/>
        <v/>
      </c>
      <c r="L425" s="94" t="str">
        <f t="shared" si="219"/>
        <v/>
      </c>
      <c r="M425" s="94" t="str">
        <f t="shared" si="220"/>
        <v/>
      </c>
      <c r="N425" s="94" t="str">
        <f t="shared" si="221"/>
        <v/>
      </c>
      <c r="O425" s="94" t="str">
        <f t="shared" si="222"/>
        <v/>
      </c>
      <c r="P425" s="94" t="str">
        <f t="shared" si="223"/>
        <v/>
      </c>
      <c r="Q425" s="94" t="str">
        <f t="shared" si="224"/>
        <v/>
      </c>
      <c r="R425" s="94" t="str">
        <f t="shared" si="225"/>
        <v/>
      </c>
      <c r="S425" s="94" t="str">
        <f t="shared" si="226"/>
        <v/>
      </c>
      <c r="T425" s="94" t="str">
        <f t="shared" si="227"/>
        <v/>
      </c>
      <c r="U425" s="94" t="str">
        <f t="shared" si="228"/>
        <v/>
      </c>
      <c r="V425" s="94" t="str">
        <f t="shared" si="229"/>
        <v/>
      </c>
      <c r="W425" s="94" t="str">
        <f t="shared" si="230"/>
        <v/>
      </c>
      <c r="X425" s="94" t="str">
        <f t="shared" si="231"/>
        <v/>
      </c>
      <c r="Y425" s="94" t="str">
        <f t="shared" si="232"/>
        <v/>
      </c>
      <c r="Z425" s="94" t="str">
        <f t="shared" si="233"/>
        <v/>
      </c>
      <c r="AA425" s="94" t="str">
        <f t="shared" si="234"/>
        <v/>
      </c>
      <c r="AB425" s="94" t="str">
        <f t="shared" si="235"/>
        <v/>
      </c>
      <c r="AC425" s="94" t="str">
        <f t="shared" si="236"/>
        <v/>
      </c>
      <c r="AD425" s="92" t="str">
        <f t="shared" si="237"/>
        <v/>
      </c>
      <c r="AE425" s="92">
        <f t="shared" si="238"/>
        <v>0</v>
      </c>
      <c r="AF425" s="105" t="str">
        <f t="shared" si="239"/>
        <v/>
      </c>
      <c r="AG425" s="92">
        <f t="shared" si="209"/>
        <v>0</v>
      </c>
      <c r="AH425" s="92">
        <f t="shared" si="240"/>
        <v>0</v>
      </c>
    </row>
    <row r="426" spans="1:34" x14ac:dyDescent="0.25">
      <c r="A426" s="92" t="str">
        <f t="shared" si="210"/>
        <v/>
      </c>
      <c r="B426" s="49">
        <v>800</v>
      </c>
      <c r="C426" s="115" t="s">
        <v>679</v>
      </c>
      <c r="D426" s="94" t="str">
        <f t="shared" si="211"/>
        <v/>
      </c>
      <c r="E426" s="94" t="str">
        <f t="shared" si="212"/>
        <v/>
      </c>
      <c r="F426" s="94" t="str">
        <f t="shared" si="213"/>
        <v/>
      </c>
      <c r="G426" s="94" t="str">
        <f t="shared" si="214"/>
        <v/>
      </c>
      <c r="H426" s="94" t="str">
        <f t="shared" si="215"/>
        <v/>
      </c>
      <c r="I426" s="94" t="str">
        <f t="shared" si="216"/>
        <v/>
      </c>
      <c r="J426" s="94" t="str">
        <f t="shared" si="217"/>
        <v/>
      </c>
      <c r="K426" s="94" t="str">
        <f t="shared" si="218"/>
        <v/>
      </c>
      <c r="L426" s="94" t="str">
        <f t="shared" si="219"/>
        <v/>
      </c>
      <c r="M426" s="94" t="str">
        <f t="shared" si="220"/>
        <v/>
      </c>
      <c r="N426" s="94" t="str">
        <f t="shared" si="221"/>
        <v/>
      </c>
      <c r="O426" s="94" t="str">
        <f t="shared" si="222"/>
        <v/>
      </c>
      <c r="P426" s="94" t="str">
        <f t="shared" si="223"/>
        <v/>
      </c>
      <c r="Q426" s="94" t="str">
        <f t="shared" si="224"/>
        <v/>
      </c>
      <c r="R426" s="94" t="str">
        <f t="shared" si="225"/>
        <v/>
      </c>
      <c r="S426" s="94" t="str">
        <f t="shared" si="226"/>
        <v/>
      </c>
      <c r="T426" s="94" t="str">
        <f t="shared" si="227"/>
        <v/>
      </c>
      <c r="U426" s="94" t="str">
        <f t="shared" si="228"/>
        <v/>
      </c>
      <c r="V426" s="94" t="str">
        <f t="shared" si="229"/>
        <v/>
      </c>
      <c r="W426" s="94" t="str">
        <f t="shared" si="230"/>
        <v/>
      </c>
      <c r="X426" s="94" t="str">
        <f t="shared" si="231"/>
        <v/>
      </c>
      <c r="Y426" s="94" t="str">
        <f t="shared" si="232"/>
        <v/>
      </c>
      <c r="Z426" s="94" t="str">
        <f t="shared" si="233"/>
        <v/>
      </c>
      <c r="AA426" s="94" t="str">
        <f t="shared" si="234"/>
        <v/>
      </c>
      <c r="AB426" s="94" t="str">
        <f t="shared" si="235"/>
        <v/>
      </c>
      <c r="AC426" s="94" t="str">
        <f t="shared" si="236"/>
        <v/>
      </c>
      <c r="AD426" s="92" t="str">
        <f t="shared" si="237"/>
        <v/>
      </c>
      <c r="AE426" s="92">
        <f t="shared" si="238"/>
        <v>0</v>
      </c>
      <c r="AF426" s="105" t="str">
        <f t="shared" si="239"/>
        <v/>
      </c>
      <c r="AG426" s="92">
        <f t="shared" si="209"/>
        <v>0</v>
      </c>
      <c r="AH426" s="92">
        <f t="shared" si="240"/>
        <v>0</v>
      </c>
    </row>
    <row r="427" spans="1:34" x14ac:dyDescent="0.25">
      <c r="A427" s="92" t="str">
        <f t="shared" si="210"/>
        <v/>
      </c>
      <c r="B427" s="49">
        <v>5270</v>
      </c>
      <c r="C427" s="115" t="s">
        <v>680</v>
      </c>
      <c r="D427" s="94" t="str">
        <f t="shared" si="211"/>
        <v/>
      </c>
      <c r="E427" s="94" t="str">
        <f t="shared" si="212"/>
        <v/>
      </c>
      <c r="F427" s="94" t="str">
        <f t="shared" si="213"/>
        <v/>
      </c>
      <c r="G427" s="94" t="str">
        <f t="shared" si="214"/>
        <v/>
      </c>
      <c r="H427" s="94" t="str">
        <f t="shared" si="215"/>
        <v/>
      </c>
      <c r="I427" s="94" t="str">
        <f t="shared" si="216"/>
        <v/>
      </c>
      <c r="J427" s="94" t="str">
        <f t="shared" si="217"/>
        <v/>
      </c>
      <c r="K427" s="94" t="str">
        <f t="shared" si="218"/>
        <v/>
      </c>
      <c r="L427" s="94" t="str">
        <f t="shared" si="219"/>
        <v/>
      </c>
      <c r="M427" s="94" t="str">
        <f t="shared" si="220"/>
        <v/>
      </c>
      <c r="N427" s="94" t="str">
        <f t="shared" si="221"/>
        <v/>
      </c>
      <c r="O427" s="94" t="str">
        <f t="shared" si="222"/>
        <v/>
      </c>
      <c r="P427" s="94" t="str">
        <f t="shared" si="223"/>
        <v/>
      </c>
      <c r="Q427" s="94" t="str">
        <f t="shared" si="224"/>
        <v/>
      </c>
      <c r="R427" s="94" t="str">
        <f t="shared" si="225"/>
        <v/>
      </c>
      <c r="S427" s="94" t="str">
        <f t="shared" si="226"/>
        <v/>
      </c>
      <c r="T427" s="94" t="str">
        <f t="shared" si="227"/>
        <v/>
      </c>
      <c r="U427" s="94" t="str">
        <f t="shared" si="228"/>
        <v/>
      </c>
      <c r="V427" s="94" t="str">
        <f t="shared" si="229"/>
        <v/>
      </c>
      <c r="W427" s="94" t="str">
        <f t="shared" si="230"/>
        <v/>
      </c>
      <c r="X427" s="94" t="str">
        <f t="shared" si="231"/>
        <v/>
      </c>
      <c r="Y427" s="94" t="str">
        <f t="shared" si="232"/>
        <v/>
      </c>
      <c r="Z427" s="94" t="str">
        <f t="shared" si="233"/>
        <v/>
      </c>
      <c r="AA427" s="94" t="str">
        <f t="shared" si="234"/>
        <v/>
      </c>
      <c r="AB427" s="94" t="str">
        <f t="shared" si="235"/>
        <v/>
      </c>
      <c r="AC427" s="94" t="str">
        <f t="shared" si="236"/>
        <v/>
      </c>
      <c r="AD427" s="92" t="str">
        <f t="shared" si="237"/>
        <v/>
      </c>
      <c r="AE427" s="92">
        <f t="shared" si="238"/>
        <v>0</v>
      </c>
      <c r="AF427" s="105" t="str">
        <f t="shared" si="239"/>
        <v/>
      </c>
      <c r="AG427" s="92">
        <f t="shared" si="209"/>
        <v>0</v>
      </c>
      <c r="AH427" s="92">
        <f t="shared" si="240"/>
        <v>0</v>
      </c>
    </row>
    <row r="428" spans="1:34" x14ac:dyDescent="0.25">
      <c r="A428" s="92" t="str">
        <f t="shared" si="210"/>
        <v/>
      </c>
      <c r="B428" s="49">
        <v>4970</v>
      </c>
      <c r="C428" s="115" t="s">
        <v>682</v>
      </c>
      <c r="D428" s="94" t="str">
        <f t="shared" si="211"/>
        <v/>
      </c>
      <c r="E428" s="94" t="str">
        <f t="shared" si="212"/>
        <v/>
      </c>
      <c r="F428" s="94" t="str">
        <f t="shared" si="213"/>
        <v/>
      </c>
      <c r="G428" s="94" t="str">
        <f t="shared" si="214"/>
        <v/>
      </c>
      <c r="H428" s="94" t="str">
        <f t="shared" si="215"/>
        <v/>
      </c>
      <c r="I428" s="94" t="str">
        <f t="shared" si="216"/>
        <v/>
      </c>
      <c r="J428" s="94" t="str">
        <f t="shared" si="217"/>
        <v/>
      </c>
      <c r="K428" s="94" t="str">
        <f t="shared" si="218"/>
        <v/>
      </c>
      <c r="L428" s="94" t="str">
        <f t="shared" si="219"/>
        <v/>
      </c>
      <c r="M428" s="94" t="str">
        <f t="shared" si="220"/>
        <v/>
      </c>
      <c r="N428" s="94" t="str">
        <f t="shared" si="221"/>
        <v/>
      </c>
      <c r="O428" s="94" t="str">
        <f t="shared" si="222"/>
        <v/>
      </c>
      <c r="P428" s="94" t="str">
        <f t="shared" si="223"/>
        <v/>
      </c>
      <c r="Q428" s="94" t="str">
        <f t="shared" si="224"/>
        <v/>
      </c>
      <c r="R428" s="94" t="str">
        <f t="shared" si="225"/>
        <v/>
      </c>
      <c r="S428" s="94" t="str">
        <f t="shared" si="226"/>
        <v/>
      </c>
      <c r="T428" s="94" t="str">
        <f t="shared" si="227"/>
        <v/>
      </c>
      <c r="U428" s="94" t="str">
        <f t="shared" si="228"/>
        <v/>
      </c>
      <c r="V428" s="94" t="str">
        <f t="shared" si="229"/>
        <v/>
      </c>
      <c r="W428" s="94" t="str">
        <f t="shared" si="230"/>
        <v/>
      </c>
      <c r="X428" s="94" t="str">
        <f t="shared" si="231"/>
        <v/>
      </c>
      <c r="Y428" s="94" t="str">
        <f t="shared" si="232"/>
        <v/>
      </c>
      <c r="Z428" s="94" t="str">
        <f t="shared" si="233"/>
        <v/>
      </c>
      <c r="AA428" s="94" t="str">
        <f t="shared" si="234"/>
        <v/>
      </c>
      <c r="AB428" s="94" t="str">
        <f t="shared" si="235"/>
        <v/>
      </c>
      <c r="AC428" s="94" t="str">
        <f t="shared" si="236"/>
        <v/>
      </c>
      <c r="AD428" s="92" t="str">
        <f t="shared" si="237"/>
        <v/>
      </c>
      <c r="AE428" s="92">
        <f t="shared" si="238"/>
        <v>0</v>
      </c>
      <c r="AF428" s="105" t="str">
        <f t="shared" si="239"/>
        <v/>
      </c>
      <c r="AG428" s="92">
        <f t="shared" ref="AG428:AG486" si="241">IF(B428&lt;&gt;"",COUNTIF(D428:AC428,"=2"),"")</f>
        <v>0</v>
      </c>
      <c r="AH428" s="92">
        <f t="shared" si="240"/>
        <v>0</v>
      </c>
    </row>
    <row r="429" spans="1:34" x14ac:dyDescent="0.25">
      <c r="A429" s="92" t="str">
        <f t="shared" si="210"/>
        <v/>
      </c>
      <c r="B429" s="49">
        <v>6202</v>
      </c>
      <c r="C429" s="115" t="s">
        <v>683</v>
      </c>
      <c r="D429" s="94" t="str">
        <f t="shared" si="211"/>
        <v/>
      </c>
      <c r="E429" s="94" t="str">
        <f t="shared" si="212"/>
        <v/>
      </c>
      <c r="F429" s="94" t="str">
        <f t="shared" si="213"/>
        <v/>
      </c>
      <c r="G429" s="94" t="str">
        <f t="shared" si="214"/>
        <v/>
      </c>
      <c r="H429" s="94" t="str">
        <f t="shared" si="215"/>
        <v/>
      </c>
      <c r="I429" s="94" t="str">
        <f t="shared" si="216"/>
        <v/>
      </c>
      <c r="J429" s="94" t="str">
        <f t="shared" si="217"/>
        <v/>
      </c>
      <c r="K429" s="94" t="str">
        <f t="shared" si="218"/>
        <v/>
      </c>
      <c r="L429" s="94" t="str">
        <f t="shared" si="219"/>
        <v/>
      </c>
      <c r="M429" s="94" t="str">
        <f t="shared" si="220"/>
        <v/>
      </c>
      <c r="N429" s="94" t="str">
        <f t="shared" si="221"/>
        <v/>
      </c>
      <c r="O429" s="94" t="str">
        <f t="shared" si="222"/>
        <v/>
      </c>
      <c r="P429" s="94" t="str">
        <f t="shared" si="223"/>
        <v/>
      </c>
      <c r="Q429" s="94" t="str">
        <f t="shared" si="224"/>
        <v/>
      </c>
      <c r="R429" s="94" t="str">
        <f t="shared" si="225"/>
        <v/>
      </c>
      <c r="S429" s="94" t="str">
        <f t="shared" si="226"/>
        <v/>
      </c>
      <c r="T429" s="94" t="str">
        <f t="shared" si="227"/>
        <v/>
      </c>
      <c r="U429" s="94" t="str">
        <f t="shared" si="228"/>
        <v/>
      </c>
      <c r="V429" s="94" t="str">
        <f t="shared" si="229"/>
        <v/>
      </c>
      <c r="W429" s="94" t="str">
        <f t="shared" si="230"/>
        <v/>
      </c>
      <c r="X429" s="94" t="str">
        <f t="shared" si="231"/>
        <v/>
      </c>
      <c r="Y429" s="94" t="str">
        <f t="shared" si="232"/>
        <v/>
      </c>
      <c r="Z429" s="94" t="str">
        <f t="shared" si="233"/>
        <v/>
      </c>
      <c r="AA429" s="94" t="str">
        <f t="shared" si="234"/>
        <v/>
      </c>
      <c r="AB429" s="94" t="str">
        <f t="shared" si="235"/>
        <v/>
      </c>
      <c r="AC429" s="94" t="str">
        <f t="shared" si="236"/>
        <v/>
      </c>
      <c r="AD429" s="92" t="str">
        <f t="shared" si="237"/>
        <v/>
      </c>
      <c r="AE429" s="92">
        <f t="shared" si="238"/>
        <v>0</v>
      </c>
      <c r="AF429" s="105" t="str">
        <f t="shared" si="239"/>
        <v/>
      </c>
      <c r="AG429" s="92">
        <f t="shared" si="241"/>
        <v>0</v>
      </c>
      <c r="AH429" s="92">
        <f t="shared" si="240"/>
        <v>0</v>
      </c>
    </row>
    <row r="430" spans="1:34" x14ac:dyDescent="0.25">
      <c r="A430" s="92" t="str">
        <f t="shared" si="210"/>
        <v/>
      </c>
      <c r="B430" s="49">
        <v>6920</v>
      </c>
      <c r="C430" s="115" t="s">
        <v>684</v>
      </c>
      <c r="D430" s="94" t="str">
        <f t="shared" si="211"/>
        <v/>
      </c>
      <c r="E430" s="94" t="str">
        <f t="shared" si="212"/>
        <v/>
      </c>
      <c r="F430" s="94" t="str">
        <f t="shared" si="213"/>
        <v/>
      </c>
      <c r="G430" s="94" t="str">
        <f t="shared" si="214"/>
        <v/>
      </c>
      <c r="H430" s="94" t="str">
        <f t="shared" si="215"/>
        <v/>
      </c>
      <c r="I430" s="94" t="str">
        <f t="shared" si="216"/>
        <v/>
      </c>
      <c r="J430" s="94" t="str">
        <f t="shared" si="217"/>
        <v/>
      </c>
      <c r="K430" s="94" t="str">
        <f t="shared" si="218"/>
        <v/>
      </c>
      <c r="L430" s="94" t="str">
        <f t="shared" si="219"/>
        <v/>
      </c>
      <c r="M430" s="94" t="str">
        <f t="shared" si="220"/>
        <v/>
      </c>
      <c r="N430" s="94" t="str">
        <f t="shared" si="221"/>
        <v/>
      </c>
      <c r="O430" s="94" t="str">
        <f t="shared" si="222"/>
        <v/>
      </c>
      <c r="P430" s="94" t="str">
        <f t="shared" si="223"/>
        <v/>
      </c>
      <c r="Q430" s="94" t="str">
        <f t="shared" si="224"/>
        <v/>
      </c>
      <c r="R430" s="94" t="str">
        <f t="shared" si="225"/>
        <v/>
      </c>
      <c r="S430" s="94" t="str">
        <f t="shared" si="226"/>
        <v/>
      </c>
      <c r="T430" s="94" t="str">
        <f t="shared" si="227"/>
        <v/>
      </c>
      <c r="U430" s="94" t="str">
        <f t="shared" si="228"/>
        <v/>
      </c>
      <c r="V430" s="94" t="str">
        <f t="shared" si="229"/>
        <v/>
      </c>
      <c r="W430" s="94" t="str">
        <f t="shared" si="230"/>
        <v/>
      </c>
      <c r="X430" s="94" t="str">
        <f t="shared" si="231"/>
        <v/>
      </c>
      <c r="Y430" s="94" t="str">
        <f t="shared" si="232"/>
        <v/>
      </c>
      <c r="Z430" s="94" t="str">
        <f t="shared" si="233"/>
        <v/>
      </c>
      <c r="AA430" s="94" t="str">
        <f t="shared" si="234"/>
        <v/>
      </c>
      <c r="AB430" s="94" t="str">
        <f t="shared" si="235"/>
        <v/>
      </c>
      <c r="AC430" s="94" t="str">
        <f t="shared" si="236"/>
        <v/>
      </c>
      <c r="AD430" s="92" t="str">
        <f t="shared" si="237"/>
        <v/>
      </c>
      <c r="AE430" s="92">
        <f t="shared" si="238"/>
        <v>0</v>
      </c>
      <c r="AF430" s="105" t="str">
        <f t="shared" si="239"/>
        <v/>
      </c>
      <c r="AG430" s="92">
        <f t="shared" si="241"/>
        <v>0</v>
      </c>
      <c r="AH430" s="92">
        <f t="shared" si="240"/>
        <v>0</v>
      </c>
    </row>
    <row r="431" spans="1:34" x14ac:dyDescent="0.25">
      <c r="A431" s="92" t="str">
        <f t="shared" si="210"/>
        <v/>
      </c>
      <c r="B431" s="49">
        <v>2249</v>
      </c>
      <c r="C431" s="115" t="s">
        <v>686</v>
      </c>
      <c r="D431" s="94" t="str">
        <f t="shared" si="211"/>
        <v/>
      </c>
      <c r="E431" s="94" t="str">
        <f t="shared" si="212"/>
        <v/>
      </c>
      <c r="F431" s="94" t="str">
        <f t="shared" si="213"/>
        <v/>
      </c>
      <c r="G431" s="94" t="str">
        <f t="shared" si="214"/>
        <v/>
      </c>
      <c r="H431" s="94" t="str">
        <f t="shared" si="215"/>
        <v/>
      </c>
      <c r="I431" s="94" t="str">
        <f t="shared" si="216"/>
        <v/>
      </c>
      <c r="J431" s="94" t="str">
        <f t="shared" si="217"/>
        <v/>
      </c>
      <c r="K431" s="94" t="str">
        <f t="shared" si="218"/>
        <v/>
      </c>
      <c r="L431" s="94" t="str">
        <f t="shared" si="219"/>
        <v/>
      </c>
      <c r="M431" s="94" t="str">
        <f t="shared" si="220"/>
        <v/>
      </c>
      <c r="N431" s="94" t="str">
        <f t="shared" si="221"/>
        <v/>
      </c>
      <c r="O431" s="94" t="str">
        <f t="shared" si="222"/>
        <v/>
      </c>
      <c r="P431" s="94" t="str">
        <f t="shared" si="223"/>
        <v/>
      </c>
      <c r="Q431" s="94" t="str">
        <f t="shared" si="224"/>
        <v/>
      </c>
      <c r="R431" s="94" t="str">
        <f t="shared" si="225"/>
        <v/>
      </c>
      <c r="S431" s="94" t="str">
        <f t="shared" si="226"/>
        <v/>
      </c>
      <c r="T431" s="94" t="str">
        <f t="shared" si="227"/>
        <v/>
      </c>
      <c r="U431" s="94" t="str">
        <f t="shared" si="228"/>
        <v/>
      </c>
      <c r="V431" s="94" t="str">
        <f t="shared" si="229"/>
        <v/>
      </c>
      <c r="W431" s="94" t="str">
        <f t="shared" si="230"/>
        <v/>
      </c>
      <c r="X431" s="94" t="str">
        <f t="shared" si="231"/>
        <v/>
      </c>
      <c r="Y431" s="94" t="str">
        <f t="shared" si="232"/>
        <v/>
      </c>
      <c r="Z431" s="94" t="str">
        <f t="shared" si="233"/>
        <v/>
      </c>
      <c r="AA431" s="94" t="str">
        <f t="shared" si="234"/>
        <v/>
      </c>
      <c r="AB431" s="94" t="str">
        <f t="shared" si="235"/>
        <v/>
      </c>
      <c r="AC431" s="94" t="str">
        <f t="shared" si="236"/>
        <v/>
      </c>
      <c r="AD431" s="92" t="str">
        <f t="shared" si="237"/>
        <v/>
      </c>
      <c r="AE431" s="92">
        <f t="shared" si="238"/>
        <v>0</v>
      </c>
      <c r="AF431" s="105" t="str">
        <f t="shared" si="239"/>
        <v/>
      </c>
      <c r="AG431" s="92">
        <f t="shared" si="241"/>
        <v>0</v>
      </c>
      <c r="AH431" s="92">
        <f t="shared" si="240"/>
        <v>0</v>
      </c>
    </row>
    <row r="432" spans="1:34" x14ac:dyDescent="0.25">
      <c r="A432" s="92" t="str">
        <f t="shared" si="210"/>
        <v/>
      </c>
      <c r="B432" s="49">
        <v>3690</v>
      </c>
      <c r="C432" s="115" t="s">
        <v>687</v>
      </c>
      <c r="D432" s="94" t="str">
        <f t="shared" si="211"/>
        <v/>
      </c>
      <c r="E432" s="94" t="str">
        <f t="shared" si="212"/>
        <v/>
      </c>
      <c r="F432" s="94" t="str">
        <f t="shared" si="213"/>
        <v/>
      </c>
      <c r="G432" s="94" t="str">
        <f t="shared" si="214"/>
        <v/>
      </c>
      <c r="H432" s="94" t="str">
        <f t="shared" si="215"/>
        <v/>
      </c>
      <c r="I432" s="94" t="str">
        <f t="shared" si="216"/>
        <v/>
      </c>
      <c r="J432" s="94" t="str">
        <f t="shared" si="217"/>
        <v/>
      </c>
      <c r="K432" s="94" t="str">
        <f t="shared" si="218"/>
        <v/>
      </c>
      <c r="L432" s="94" t="str">
        <f t="shared" si="219"/>
        <v/>
      </c>
      <c r="M432" s="94" t="str">
        <f t="shared" si="220"/>
        <v/>
      </c>
      <c r="N432" s="94" t="str">
        <f t="shared" si="221"/>
        <v/>
      </c>
      <c r="O432" s="94" t="str">
        <f t="shared" si="222"/>
        <v/>
      </c>
      <c r="P432" s="94" t="str">
        <f t="shared" si="223"/>
        <v/>
      </c>
      <c r="Q432" s="94" t="str">
        <f t="shared" si="224"/>
        <v/>
      </c>
      <c r="R432" s="94" t="str">
        <f t="shared" si="225"/>
        <v/>
      </c>
      <c r="S432" s="94" t="str">
        <f t="shared" si="226"/>
        <v/>
      </c>
      <c r="T432" s="94" t="str">
        <f t="shared" si="227"/>
        <v/>
      </c>
      <c r="U432" s="94" t="str">
        <f t="shared" si="228"/>
        <v/>
      </c>
      <c r="V432" s="94" t="str">
        <f t="shared" si="229"/>
        <v/>
      </c>
      <c r="W432" s="94" t="str">
        <f t="shared" si="230"/>
        <v/>
      </c>
      <c r="X432" s="94" t="str">
        <f t="shared" si="231"/>
        <v/>
      </c>
      <c r="Y432" s="94" t="str">
        <f t="shared" si="232"/>
        <v/>
      </c>
      <c r="Z432" s="94" t="str">
        <f t="shared" si="233"/>
        <v/>
      </c>
      <c r="AA432" s="94" t="str">
        <f t="shared" si="234"/>
        <v/>
      </c>
      <c r="AB432" s="94" t="str">
        <f t="shared" si="235"/>
        <v/>
      </c>
      <c r="AC432" s="94" t="str">
        <f t="shared" si="236"/>
        <v/>
      </c>
      <c r="AD432" s="92" t="str">
        <f t="shared" si="237"/>
        <v/>
      </c>
      <c r="AE432" s="92">
        <f t="shared" si="238"/>
        <v>0</v>
      </c>
      <c r="AF432" s="105" t="str">
        <f t="shared" si="239"/>
        <v/>
      </c>
      <c r="AG432" s="92">
        <f t="shared" si="241"/>
        <v>0</v>
      </c>
      <c r="AH432" s="92">
        <f t="shared" si="240"/>
        <v>0</v>
      </c>
    </row>
    <row r="433" spans="1:34" x14ac:dyDescent="0.25">
      <c r="A433" s="92" t="str">
        <f t="shared" si="210"/>
        <v/>
      </c>
      <c r="B433" s="49">
        <v>1962</v>
      </c>
      <c r="C433" s="115" t="s">
        <v>789</v>
      </c>
      <c r="D433" s="94" t="str">
        <f t="shared" si="211"/>
        <v/>
      </c>
      <c r="E433" s="94" t="str">
        <f t="shared" si="212"/>
        <v/>
      </c>
      <c r="F433" s="94" t="str">
        <f t="shared" si="213"/>
        <v/>
      </c>
      <c r="G433" s="94" t="str">
        <f t="shared" si="214"/>
        <v/>
      </c>
      <c r="H433" s="94" t="str">
        <f t="shared" si="215"/>
        <v/>
      </c>
      <c r="I433" s="94" t="str">
        <f t="shared" si="216"/>
        <v/>
      </c>
      <c r="J433" s="94" t="str">
        <f t="shared" si="217"/>
        <v/>
      </c>
      <c r="K433" s="94" t="str">
        <f t="shared" si="218"/>
        <v/>
      </c>
      <c r="L433" s="94" t="str">
        <f t="shared" si="219"/>
        <v/>
      </c>
      <c r="M433" s="94" t="str">
        <f t="shared" si="220"/>
        <v/>
      </c>
      <c r="N433" s="94" t="str">
        <f t="shared" si="221"/>
        <v/>
      </c>
      <c r="O433" s="94" t="str">
        <f t="shared" si="222"/>
        <v/>
      </c>
      <c r="P433" s="94" t="str">
        <f t="shared" si="223"/>
        <v/>
      </c>
      <c r="Q433" s="94" t="str">
        <f t="shared" si="224"/>
        <v/>
      </c>
      <c r="R433" s="94" t="str">
        <f t="shared" si="225"/>
        <v/>
      </c>
      <c r="S433" s="94" t="str">
        <f t="shared" si="226"/>
        <v/>
      </c>
      <c r="T433" s="94" t="str">
        <f t="shared" si="227"/>
        <v/>
      </c>
      <c r="U433" s="94" t="str">
        <f t="shared" si="228"/>
        <v/>
      </c>
      <c r="V433" s="94" t="str">
        <f t="shared" si="229"/>
        <v/>
      </c>
      <c r="W433" s="94" t="str">
        <f t="shared" si="230"/>
        <v/>
      </c>
      <c r="X433" s="94" t="str">
        <f t="shared" si="231"/>
        <v/>
      </c>
      <c r="Y433" s="94" t="str">
        <f t="shared" si="232"/>
        <v/>
      </c>
      <c r="Z433" s="94" t="str">
        <f t="shared" si="233"/>
        <v/>
      </c>
      <c r="AA433" s="94" t="str">
        <f t="shared" si="234"/>
        <v/>
      </c>
      <c r="AB433" s="94" t="str">
        <f t="shared" si="235"/>
        <v/>
      </c>
      <c r="AC433" s="94" t="str">
        <f t="shared" si="236"/>
        <v/>
      </c>
      <c r="AD433" s="92" t="str">
        <f t="shared" si="237"/>
        <v/>
      </c>
      <c r="AE433" s="92">
        <f t="shared" si="238"/>
        <v>0</v>
      </c>
      <c r="AF433" s="105" t="str">
        <f t="shared" si="239"/>
        <v/>
      </c>
      <c r="AG433" s="92">
        <f t="shared" si="241"/>
        <v>0</v>
      </c>
      <c r="AH433" s="92">
        <f t="shared" si="240"/>
        <v>0</v>
      </c>
    </row>
    <row r="434" spans="1:34" x14ac:dyDescent="0.25">
      <c r="A434" s="92" t="str">
        <f t="shared" si="210"/>
        <v/>
      </c>
      <c r="B434" s="49">
        <v>4005</v>
      </c>
      <c r="C434" s="115" t="s">
        <v>688</v>
      </c>
      <c r="D434" s="94" t="str">
        <f t="shared" si="211"/>
        <v/>
      </c>
      <c r="E434" s="94" t="str">
        <f t="shared" si="212"/>
        <v/>
      </c>
      <c r="F434" s="94" t="str">
        <f t="shared" si="213"/>
        <v/>
      </c>
      <c r="G434" s="94" t="str">
        <f t="shared" si="214"/>
        <v/>
      </c>
      <c r="H434" s="94" t="str">
        <f t="shared" si="215"/>
        <v/>
      </c>
      <c r="I434" s="94" t="str">
        <f t="shared" si="216"/>
        <v/>
      </c>
      <c r="J434" s="94" t="str">
        <f t="shared" si="217"/>
        <v/>
      </c>
      <c r="K434" s="94" t="str">
        <f t="shared" si="218"/>
        <v/>
      </c>
      <c r="L434" s="94" t="str">
        <f t="shared" si="219"/>
        <v/>
      </c>
      <c r="M434" s="94" t="str">
        <f t="shared" si="220"/>
        <v/>
      </c>
      <c r="N434" s="94" t="str">
        <f t="shared" si="221"/>
        <v/>
      </c>
      <c r="O434" s="94" t="str">
        <f t="shared" si="222"/>
        <v/>
      </c>
      <c r="P434" s="94" t="str">
        <f t="shared" si="223"/>
        <v/>
      </c>
      <c r="Q434" s="94" t="str">
        <f t="shared" si="224"/>
        <v/>
      </c>
      <c r="R434" s="94" t="str">
        <f t="shared" si="225"/>
        <v/>
      </c>
      <c r="S434" s="94" t="str">
        <f t="shared" si="226"/>
        <v/>
      </c>
      <c r="T434" s="94" t="str">
        <f t="shared" si="227"/>
        <v/>
      </c>
      <c r="U434" s="94" t="str">
        <f t="shared" si="228"/>
        <v/>
      </c>
      <c r="V434" s="94" t="str">
        <f t="shared" si="229"/>
        <v/>
      </c>
      <c r="W434" s="94" t="str">
        <f t="shared" si="230"/>
        <v/>
      </c>
      <c r="X434" s="94" t="str">
        <f t="shared" si="231"/>
        <v/>
      </c>
      <c r="Y434" s="94" t="str">
        <f t="shared" si="232"/>
        <v/>
      </c>
      <c r="Z434" s="94" t="str">
        <f t="shared" si="233"/>
        <v/>
      </c>
      <c r="AA434" s="94" t="str">
        <f t="shared" si="234"/>
        <v/>
      </c>
      <c r="AB434" s="94" t="str">
        <f t="shared" si="235"/>
        <v/>
      </c>
      <c r="AC434" s="94" t="str">
        <f t="shared" si="236"/>
        <v/>
      </c>
      <c r="AD434" s="92" t="str">
        <f t="shared" si="237"/>
        <v/>
      </c>
      <c r="AE434" s="92">
        <f t="shared" si="238"/>
        <v>0</v>
      </c>
      <c r="AF434" s="105" t="str">
        <f t="shared" si="239"/>
        <v/>
      </c>
      <c r="AG434" s="92">
        <f t="shared" si="241"/>
        <v>0</v>
      </c>
      <c r="AH434" s="92">
        <f t="shared" si="240"/>
        <v>0</v>
      </c>
    </row>
    <row r="435" spans="1:34" x14ac:dyDescent="0.25">
      <c r="A435" s="92" t="str">
        <f t="shared" si="210"/>
        <v/>
      </c>
      <c r="B435" s="49">
        <v>7498</v>
      </c>
      <c r="C435" s="115" t="s">
        <v>689</v>
      </c>
      <c r="D435" s="94" t="str">
        <f t="shared" si="211"/>
        <v/>
      </c>
      <c r="E435" s="94" t="str">
        <f t="shared" si="212"/>
        <v/>
      </c>
      <c r="F435" s="94" t="str">
        <f t="shared" si="213"/>
        <v/>
      </c>
      <c r="G435" s="94" t="str">
        <f t="shared" si="214"/>
        <v/>
      </c>
      <c r="H435" s="94" t="str">
        <f t="shared" si="215"/>
        <v/>
      </c>
      <c r="I435" s="94" t="str">
        <f t="shared" si="216"/>
        <v/>
      </c>
      <c r="J435" s="94" t="str">
        <f t="shared" si="217"/>
        <v/>
      </c>
      <c r="K435" s="94" t="str">
        <f t="shared" si="218"/>
        <v/>
      </c>
      <c r="L435" s="94" t="str">
        <f t="shared" si="219"/>
        <v/>
      </c>
      <c r="M435" s="94" t="str">
        <f t="shared" si="220"/>
        <v/>
      </c>
      <c r="N435" s="94" t="str">
        <f t="shared" si="221"/>
        <v/>
      </c>
      <c r="O435" s="94" t="str">
        <f t="shared" si="222"/>
        <v/>
      </c>
      <c r="P435" s="94" t="str">
        <f t="shared" si="223"/>
        <v/>
      </c>
      <c r="Q435" s="94" t="str">
        <f t="shared" si="224"/>
        <v/>
      </c>
      <c r="R435" s="94" t="str">
        <f t="shared" si="225"/>
        <v/>
      </c>
      <c r="S435" s="94" t="str">
        <f t="shared" si="226"/>
        <v/>
      </c>
      <c r="T435" s="94" t="str">
        <f t="shared" si="227"/>
        <v/>
      </c>
      <c r="U435" s="94" t="str">
        <f t="shared" si="228"/>
        <v/>
      </c>
      <c r="V435" s="94" t="str">
        <f t="shared" si="229"/>
        <v/>
      </c>
      <c r="W435" s="94" t="str">
        <f t="shared" si="230"/>
        <v/>
      </c>
      <c r="X435" s="94" t="str">
        <f t="shared" si="231"/>
        <v/>
      </c>
      <c r="Y435" s="94" t="str">
        <f t="shared" si="232"/>
        <v/>
      </c>
      <c r="Z435" s="94" t="str">
        <f t="shared" si="233"/>
        <v/>
      </c>
      <c r="AA435" s="94" t="str">
        <f t="shared" si="234"/>
        <v/>
      </c>
      <c r="AB435" s="94" t="str">
        <f t="shared" si="235"/>
        <v/>
      </c>
      <c r="AC435" s="94" t="str">
        <f t="shared" si="236"/>
        <v/>
      </c>
      <c r="AD435" s="92" t="str">
        <f t="shared" si="237"/>
        <v/>
      </c>
      <c r="AE435" s="92">
        <f t="shared" si="238"/>
        <v>0</v>
      </c>
      <c r="AF435" s="105" t="str">
        <f t="shared" si="239"/>
        <v/>
      </c>
      <c r="AG435" s="92">
        <f t="shared" si="241"/>
        <v>0</v>
      </c>
      <c r="AH435" s="92">
        <f t="shared" si="240"/>
        <v>0</v>
      </c>
    </row>
    <row r="436" spans="1:34" x14ac:dyDescent="0.25">
      <c r="A436" s="92" t="str">
        <f t="shared" si="210"/>
        <v/>
      </c>
      <c r="B436" s="49">
        <v>8062</v>
      </c>
      <c r="C436" s="115" t="s">
        <v>691</v>
      </c>
      <c r="D436" s="94" t="str">
        <f t="shared" si="211"/>
        <v/>
      </c>
      <c r="E436" s="94" t="str">
        <f t="shared" si="212"/>
        <v/>
      </c>
      <c r="F436" s="94" t="str">
        <f t="shared" si="213"/>
        <v/>
      </c>
      <c r="G436" s="94" t="str">
        <f t="shared" si="214"/>
        <v/>
      </c>
      <c r="H436" s="94" t="str">
        <f t="shared" si="215"/>
        <v/>
      </c>
      <c r="I436" s="94" t="str">
        <f t="shared" si="216"/>
        <v/>
      </c>
      <c r="J436" s="94" t="str">
        <f t="shared" si="217"/>
        <v/>
      </c>
      <c r="K436" s="94" t="str">
        <f t="shared" si="218"/>
        <v/>
      </c>
      <c r="L436" s="94" t="str">
        <f t="shared" si="219"/>
        <v/>
      </c>
      <c r="M436" s="94" t="str">
        <f t="shared" si="220"/>
        <v/>
      </c>
      <c r="N436" s="94" t="str">
        <f t="shared" si="221"/>
        <v/>
      </c>
      <c r="O436" s="94" t="str">
        <f t="shared" si="222"/>
        <v/>
      </c>
      <c r="P436" s="94" t="str">
        <f t="shared" si="223"/>
        <v/>
      </c>
      <c r="Q436" s="94" t="str">
        <f t="shared" si="224"/>
        <v/>
      </c>
      <c r="R436" s="94" t="str">
        <f t="shared" si="225"/>
        <v/>
      </c>
      <c r="S436" s="94" t="str">
        <f t="shared" si="226"/>
        <v/>
      </c>
      <c r="T436" s="94" t="str">
        <f t="shared" si="227"/>
        <v/>
      </c>
      <c r="U436" s="94" t="str">
        <f t="shared" si="228"/>
        <v/>
      </c>
      <c r="V436" s="94" t="str">
        <f t="shared" si="229"/>
        <v/>
      </c>
      <c r="W436" s="94" t="str">
        <f t="shared" si="230"/>
        <v/>
      </c>
      <c r="X436" s="94" t="str">
        <f t="shared" si="231"/>
        <v/>
      </c>
      <c r="Y436" s="94" t="str">
        <f t="shared" si="232"/>
        <v/>
      </c>
      <c r="Z436" s="94" t="str">
        <f t="shared" si="233"/>
        <v/>
      </c>
      <c r="AA436" s="94" t="str">
        <f t="shared" si="234"/>
        <v/>
      </c>
      <c r="AB436" s="94" t="str">
        <f t="shared" si="235"/>
        <v/>
      </c>
      <c r="AC436" s="94" t="str">
        <f t="shared" si="236"/>
        <v/>
      </c>
      <c r="AD436" s="92" t="str">
        <f t="shared" si="237"/>
        <v/>
      </c>
      <c r="AE436" s="92">
        <f t="shared" si="238"/>
        <v>0</v>
      </c>
      <c r="AF436" s="105" t="str">
        <f t="shared" si="239"/>
        <v/>
      </c>
      <c r="AG436" s="92">
        <f t="shared" si="241"/>
        <v>0</v>
      </c>
      <c r="AH436" s="92">
        <f t="shared" si="240"/>
        <v>0</v>
      </c>
    </row>
    <row r="437" spans="1:34" x14ac:dyDescent="0.25">
      <c r="A437" s="92" t="str">
        <f t="shared" si="210"/>
        <v/>
      </c>
      <c r="B437" s="49">
        <v>2533</v>
      </c>
      <c r="C437" s="115" t="s">
        <v>693</v>
      </c>
      <c r="D437" s="94" t="str">
        <f t="shared" si="211"/>
        <v/>
      </c>
      <c r="E437" s="94" t="str">
        <f t="shared" si="212"/>
        <v/>
      </c>
      <c r="F437" s="94" t="str">
        <f t="shared" si="213"/>
        <v/>
      </c>
      <c r="G437" s="94" t="str">
        <f t="shared" si="214"/>
        <v/>
      </c>
      <c r="H437" s="94" t="str">
        <f t="shared" si="215"/>
        <v/>
      </c>
      <c r="I437" s="94" t="str">
        <f t="shared" si="216"/>
        <v/>
      </c>
      <c r="J437" s="94" t="str">
        <f t="shared" si="217"/>
        <v/>
      </c>
      <c r="K437" s="94" t="str">
        <f t="shared" si="218"/>
        <v/>
      </c>
      <c r="L437" s="94" t="str">
        <f t="shared" si="219"/>
        <v/>
      </c>
      <c r="M437" s="94" t="str">
        <f t="shared" si="220"/>
        <v/>
      </c>
      <c r="N437" s="94" t="str">
        <f t="shared" si="221"/>
        <v/>
      </c>
      <c r="O437" s="94" t="str">
        <f t="shared" si="222"/>
        <v/>
      </c>
      <c r="P437" s="94" t="str">
        <f t="shared" si="223"/>
        <v/>
      </c>
      <c r="Q437" s="94" t="str">
        <f t="shared" si="224"/>
        <v/>
      </c>
      <c r="R437" s="94" t="str">
        <f t="shared" si="225"/>
        <v/>
      </c>
      <c r="S437" s="94" t="str">
        <f t="shared" si="226"/>
        <v/>
      </c>
      <c r="T437" s="94" t="str">
        <f t="shared" si="227"/>
        <v/>
      </c>
      <c r="U437" s="94" t="str">
        <f t="shared" si="228"/>
        <v/>
      </c>
      <c r="V437" s="94" t="str">
        <f t="shared" si="229"/>
        <v/>
      </c>
      <c r="W437" s="94" t="str">
        <f t="shared" si="230"/>
        <v/>
      </c>
      <c r="X437" s="94" t="str">
        <f t="shared" si="231"/>
        <v/>
      </c>
      <c r="Y437" s="94" t="str">
        <f t="shared" si="232"/>
        <v/>
      </c>
      <c r="Z437" s="94" t="str">
        <f t="shared" si="233"/>
        <v/>
      </c>
      <c r="AA437" s="94" t="str">
        <f t="shared" si="234"/>
        <v/>
      </c>
      <c r="AB437" s="94" t="str">
        <f t="shared" si="235"/>
        <v/>
      </c>
      <c r="AC437" s="94" t="str">
        <f t="shared" si="236"/>
        <v/>
      </c>
      <c r="AD437" s="92" t="str">
        <f t="shared" si="237"/>
        <v/>
      </c>
      <c r="AE437" s="92">
        <f t="shared" si="238"/>
        <v>0</v>
      </c>
      <c r="AF437" s="105" t="str">
        <f t="shared" si="239"/>
        <v/>
      </c>
      <c r="AG437" s="92">
        <f t="shared" si="241"/>
        <v>0</v>
      </c>
      <c r="AH437" s="92">
        <f t="shared" si="240"/>
        <v>0</v>
      </c>
    </row>
    <row r="438" spans="1:34" x14ac:dyDescent="0.25">
      <c r="A438" s="92" t="str">
        <f t="shared" si="210"/>
        <v/>
      </c>
      <c r="B438" s="49">
        <v>6080</v>
      </c>
      <c r="C438" s="115" t="s">
        <v>694</v>
      </c>
      <c r="D438" s="94" t="str">
        <f t="shared" si="211"/>
        <v/>
      </c>
      <c r="E438" s="94" t="str">
        <f t="shared" si="212"/>
        <v/>
      </c>
      <c r="F438" s="94" t="str">
        <f t="shared" si="213"/>
        <v/>
      </c>
      <c r="G438" s="94" t="str">
        <f t="shared" si="214"/>
        <v/>
      </c>
      <c r="H438" s="94" t="str">
        <f t="shared" si="215"/>
        <v/>
      </c>
      <c r="I438" s="94" t="str">
        <f t="shared" si="216"/>
        <v/>
      </c>
      <c r="J438" s="94" t="str">
        <f t="shared" si="217"/>
        <v/>
      </c>
      <c r="K438" s="94" t="str">
        <f t="shared" si="218"/>
        <v/>
      </c>
      <c r="L438" s="94" t="str">
        <f t="shared" si="219"/>
        <v/>
      </c>
      <c r="M438" s="94" t="str">
        <f t="shared" si="220"/>
        <v/>
      </c>
      <c r="N438" s="94" t="str">
        <f t="shared" si="221"/>
        <v/>
      </c>
      <c r="O438" s="94" t="str">
        <f t="shared" si="222"/>
        <v/>
      </c>
      <c r="P438" s="94" t="str">
        <f t="shared" si="223"/>
        <v/>
      </c>
      <c r="Q438" s="94" t="str">
        <f t="shared" si="224"/>
        <v/>
      </c>
      <c r="R438" s="94" t="str">
        <f t="shared" si="225"/>
        <v/>
      </c>
      <c r="S438" s="94" t="str">
        <f t="shared" si="226"/>
        <v/>
      </c>
      <c r="T438" s="94" t="str">
        <f t="shared" si="227"/>
        <v/>
      </c>
      <c r="U438" s="94" t="str">
        <f t="shared" si="228"/>
        <v/>
      </c>
      <c r="V438" s="94" t="str">
        <f t="shared" si="229"/>
        <v/>
      </c>
      <c r="W438" s="94" t="str">
        <f t="shared" si="230"/>
        <v/>
      </c>
      <c r="X438" s="94" t="str">
        <f t="shared" si="231"/>
        <v/>
      </c>
      <c r="Y438" s="94" t="str">
        <f t="shared" si="232"/>
        <v/>
      </c>
      <c r="Z438" s="94" t="str">
        <f t="shared" si="233"/>
        <v/>
      </c>
      <c r="AA438" s="94" t="str">
        <f t="shared" si="234"/>
        <v/>
      </c>
      <c r="AB438" s="94" t="str">
        <f t="shared" si="235"/>
        <v/>
      </c>
      <c r="AC438" s="94" t="str">
        <f t="shared" si="236"/>
        <v/>
      </c>
      <c r="AD438" s="92" t="str">
        <f t="shared" si="237"/>
        <v/>
      </c>
      <c r="AE438" s="92">
        <f t="shared" si="238"/>
        <v>0</v>
      </c>
      <c r="AF438" s="105" t="str">
        <f t="shared" si="239"/>
        <v/>
      </c>
      <c r="AG438" s="92">
        <f t="shared" si="241"/>
        <v>0</v>
      </c>
      <c r="AH438" s="92">
        <f t="shared" si="240"/>
        <v>0</v>
      </c>
    </row>
    <row r="439" spans="1:34" x14ac:dyDescent="0.25">
      <c r="A439" s="92" t="str">
        <f t="shared" si="210"/>
        <v/>
      </c>
      <c r="B439" s="49">
        <v>7590</v>
      </c>
      <c r="C439" s="115" t="s">
        <v>695</v>
      </c>
      <c r="D439" s="94" t="str">
        <f t="shared" si="211"/>
        <v/>
      </c>
      <c r="E439" s="94" t="str">
        <f t="shared" si="212"/>
        <v/>
      </c>
      <c r="F439" s="107" t="str">
        <f t="shared" si="213"/>
        <v/>
      </c>
      <c r="G439" s="94" t="str">
        <f t="shared" si="214"/>
        <v/>
      </c>
      <c r="H439" s="94" t="str">
        <f t="shared" si="215"/>
        <v/>
      </c>
      <c r="I439" s="94" t="str">
        <f t="shared" si="216"/>
        <v/>
      </c>
      <c r="J439" s="94" t="str">
        <f t="shared" si="217"/>
        <v/>
      </c>
      <c r="K439" s="94" t="str">
        <f t="shared" si="218"/>
        <v/>
      </c>
      <c r="L439" s="94" t="str">
        <f t="shared" si="219"/>
        <v/>
      </c>
      <c r="M439" s="94" t="str">
        <f t="shared" si="220"/>
        <v/>
      </c>
      <c r="N439" s="94" t="str">
        <f t="shared" si="221"/>
        <v/>
      </c>
      <c r="O439" s="94" t="str">
        <f t="shared" si="222"/>
        <v/>
      </c>
      <c r="P439" s="94" t="str">
        <f t="shared" si="223"/>
        <v/>
      </c>
      <c r="Q439" s="94" t="str">
        <f t="shared" si="224"/>
        <v/>
      </c>
      <c r="R439" s="94" t="str">
        <f t="shared" si="225"/>
        <v/>
      </c>
      <c r="S439" s="94" t="str">
        <f t="shared" si="226"/>
        <v/>
      </c>
      <c r="T439" s="94" t="str">
        <f t="shared" si="227"/>
        <v/>
      </c>
      <c r="U439" s="94" t="str">
        <f t="shared" si="228"/>
        <v/>
      </c>
      <c r="V439" s="94" t="str">
        <f t="shared" si="229"/>
        <v/>
      </c>
      <c r="W439" s="94" t="str">
        <f t="shared" si="230"/>
        <v/>
      </c>
      <c r="X439" s="94" t="str">
        <f t="shared" si="231"/>
        <v/>
      </c>
      <c r="Y439" s="94" t="str">
        <f t="shared" si="232"/>
        <v/>
      </c>
      <c r="Z439" s="94" t="str">
        <f t="shared" si="233"/>
        <v/>
      </c>
      <c r="AA439" s="94" t="str">
        <f t="shared" si="234"/>
        <v/>
      </c>
      <c r="AB439" s="94" t="str">
        <f t="shared" si="235"/>
        <v/>
      </c>
      <c r="AC439" s="94" t="str">
        <f t="shared" si="236"/>
        <v/>
      </c>
      <c r="AD439" s="92" t="str">
        <f t="shared" si="237"/>
        <v/>
      </c>
      <c r="AE439" s="92">
        <f t="shared" si="238"/>
        <v>0</v>
      </c>
      <c r="AF439" s="105" t="str">
        <f t="shared" si="239"/>
        <v/>
      </c>
      <c r="AG439" s="92">
        <f t="shared" si="241"/>
        <v>0</v>
      </c>
      <c r="AH439" s="92">
        <f t="shared" si="240"/>
        <v>0</v>
      </c>
    </row>
    <row r="440" spans="1:34" x14ac:dyDescent="0.25">
      <c r="A440" s="92" t="str">
        <f t="shared" si="210"/>
        <v/>
      </c>
      <c r="B440" s="49">
        <v>3019</v>
      </c>
      <c r="C440" s="115" t="s">
        <v>696</v>
      </c>
      <c r="D440" s="94" t="str">
        <f t="shared" si="211"/>
        <v/>
      </c>
      <c r="E440" s="94" t="str">
        <f t="shared" si="212"/>
        <v/>
      </c>
      <c r="F440" s="94" t="str">
        <f t="shared" si="213"/>
        <v/>
      </c>
      <c r="G440" s="94" t="str">
        <f t="shared" si="214"/>
        <v/>
      </c>
      <c r="H440" s="94" t="str">
        <f t="shared" si="215"/>
        <v/>
      </c>
      <c r="I440" s="94" t="str">
        <f t="shared" si="216"/>
        <v/>
      </c>
      <c r="J440" s="94" t="str">
        <f t="shared" si="217"/>
        <v/>
      </c>
      <c r="K440" s="94" t="str">
        <f t="shared" si="218"/>
        <v/>
      </c>
      <c r="L440" s="94" t="str">
        <f t="shared" si="219"/>
        <v/>
      </c>
      <c r="M440" s="94" t="str">
        <f t="shared" si="220"/>
        <v/>
      </c>
      <c r="N440" s="94" t="str">
        <f t="shared" si="221"/>
        <v/>
      </c>
      <c r="O440" s="94" t="str">
        <f t="shared" si="222"/>
        <v/>
      </c>
      <c r="P440" s="94" t="str">
        <f t="shared" si="223"/>
        <v/>
      </c>
      <c r="Q440" s="94" t="str">
        <f t="shared" si="224"/>
        <v/>
      </c>
      <c r="R440" s="94" t="str">
        <f t="shared" si="225"/>
        <v/>
      </c>
      <c r="S440" s="94" t="str">
        <f t="shared" si="226"/>
        <v/>
      </c>
      <c r="T440" s="94" t="str">
        <f t="shared" si="227"/>
        <v/>
      </c>
      <c r="U440" s="94" t="str">
        <f t="shared" si="228"/>
        <v/>
      </c>
      <c r="V440" s="94" t="str">
        <f t="shared" si="229"/>
        <v/>
      </c>
      <c r="W440" s="94" t="str">
        <f t="shared" si="230"/>
        <v/>
      </c>
      <c r="X440" s="94" t="str">
        <f t="shared" si="231"/>
        <v/>
      </c>
      <c r="Y440" s="94" t="str">
        <f t="shared" si="232"/>
        <v/>
      </c>
      <c r="Z440" s="94" t="str">
        <f t="shared" si="233"/>
        <v/>
      </c>
      <c r="AA440" s="94" t="str">
        <f t="shared" si="234"/>
        <v/>
      </c>
      <c r="AB440" s="94" t="str">
        <f t="shared" si="235"/>
        <v/>
      </c>
      <c r="AC440" s="94" t="str">
        <f t="shared" si="236"/>
        <v/>
      </c>
      <c r="AD440" s="92" t="str">
        <f t="shared" si="237"/>
        <v/>
      </c>
      <c r="AE440" s="92">
        <f t="shared" si="238"/>
        <v>0</v>
      </c>
      <c r="AF440" s="105" t="str">
        <f t="shared" si="239"/>
        <v/>
      </c>
      <c r="AG440" s="92">
        <f t="shared" si="241"/>
        <v>0</v>
      </c>
      <c r="AH440" s="92">
        <f t="shared" si="240"/>
        <v>0</v>
      </c>
    </row>
    <row r="441" spans="1:34" x14ac:dyDescent="0.25">
      <c r="A441" s="92" t="str">
        <f t="shared" si="210"/>
        <v/>
      </c>
      <c r="B441" s="49">
        <v>8302</v>
      </c>
      <c r="C441" s="115" t="s">
        <v>697</v>
      </c>
      <c r="D441" s="94" t="str">
        <f t="shared" si="211"/>
        <v/>
      </c>
      <c r="E441" s="94" t="str">
        <f t="shared" si="212"/>
        <v/>
      </c>
      <c r="F441" s="94" t="str">
        <f t="shared" si="213"/>
        <v/>
      </c>
      <c r="G441" s="94" t="str">
        <f t="shared" si="214"/>
        <v/>
      </c>
      <c r="H441" s="94" t="str">
        <f t="shared" si="215"/>
        <v/>
      </c>
      <c r="I441" s="94" t="str">
        <f t="shared" si="216"/>
        <v/>
      </c>
      <c r="J441" s="94" t="str">
        <f t="shared" si="217"/>
        <v/>
      </c>
      <c r="K441" s="94" t="str">
        <f t="shared" si="218"/>
        <v/>
      </c>
      <c r="L441" s="94" t="str">
        <f t="shared" si="219"/>
        <v/>
      </c>
      <c r="M441" s="94" t="str">
        <f t="shared" si="220"/>
        <v/>
      </c>
      <c r="N441" s="94" t="str">
        <f t="shared" si="221"/>
        <v/>
      </c>
      <c r="O441" s="94" t="str">
        <f t="shared" si="222"/>
        <v/>
      </c>
      <c r="P441" s="94" t="str">
        <f t="shared" si="223"/>
        <v/>
      </c>
      <c r="Q441" s="94" t="str">
        <f t="shared" si="224"/>
        <v/>
      </c>
      <c r="R441" s="94" t="str">
        <f t="shared" si="225"/>
        <v/>
      </c>
      <c r="S441" s="94" t="str">
        <f t="shared" si="226"/>
        <v/>
      </c>
      <c r="T441" s="94" t="str">
        <f t="shared" si="227"/>
        <v/>
      </c>
      <c r="U441" s="94" t="str">
        <f t="shared" si="228"/>
        <v/>
      </c>
      <c r="V441" s="94" t="str">
        <f t="shared" si="229"/>
        <v/>
      </c>
      <c r="W441" s="94" t="str">
        <f t="shared" si="230"/>
        <v/>
      </c>
      <c r="X441" s="94" t="str">
        <f t="shared" si="231"/>
        <v/>
      </c>
      <c r="Y441" s="94" t="str">
        <f t="shared" si="232"/>
        <v/>
      </c>
      <c r="Z441" s="94" t="str">
        <f t="shared" si="233"/>
        <v/>
      </c>
      <c r="AA441" s="94" t="str">
        <f t="shared" si="234"/>
        <v/>
      </c>
      <c r="AB441" s="94" t="str">
        <f t="shared" si="235"/>
        <v/>
      </c>
      <c r="AC441" s="94" t="str">
        <f t="shared" si="236"/>
        <v/>
      </c>
      <c r="AD441" s="92" t="str">
        <f t="shared" si="237"/>
        <v/>
      </c>
      <c r="AE441" s="92">
        <f t="shared" si="238"/>
        <v>0</v>
      </c>
      <c r="AF441" s="105" t="str">
        <f t="shared" si="239"/>
        <v/>
      </c>
      <c r="AG441" s="92">
        <f t="shared" si="241"/>
        <v>0</v>
      </c>
      <c r="AH441" s="92">
        <f t="shared" si="240"/>
        <v>0</v>
      </c>
    </row>
    <row r="442" spans="1:34" x14ac:dyDescent="0.25">
      <c r="A442" s="92" t="str">
        <f t="shared" si="210"/>
        <v/>
      </c>
      <c r="B442" s="49">
        <v>4876</v>
      </c>
      <c r="C442" s="115" t="s">
        <v>698</v>
      </c>
      <c r="D442" s="94" t="str">
        <f t="shared" si="211"/>
        <v/>
      </c>
      <c r="E442" s="94" t="str">
        <f t="shared" si="212"/>
        <v/>
      </c>
      <c r="F442" s="94" t="str">
        <f t="shared" si="213"/>
        <v/>
      </c>
      <c r="G442" s="94" t="str">
        <f t="shared" si="214"/>
        <v/>
      </c>
      <c r="H442" s="94" t="str">
        <f t="shared" si="215"/>
        <v/>
      </c>
      <c r="I442" s="94" t="str">
        <f t="shared" si="216"/>
        <v/>
      </c>
      <c r="J442" s="94" t="str">
        <f t="shared" si="217"/>
        <v/>
      </c>
      <c r="K442" s="94" t="str">
        <f t="shared" si="218"/>
        <v/>
      </c>
      <c r="L442" s="94" t="str">
        <f t="shared" si="219"/>
        <v/>
      </c>
      <c r="M442" s="94" t="str">
        <f t="shared" si="220"/>
        <v/>
      </c>
      <c r="N442" s="94" t="str">
        <f t="shared" si="221"/>
        <v/>
      </c>
      <c r="O442" s="94" t="str">
        <f t="shared" si="222"/>
        <v/>
      </c>
      <c r="P442" s="94" t="str">
        <f t="shared" si="223"/>
        <v/>
      </c>
      <c r="Q442" s="94" t="str">
        <f t="shared" si="224"/>
        <v/>
      </c>
      <c r="R442" s="94" t="str">
        <f t="shared" si="225"/>
        <v/>
      </c>
      <c r="S442" s="94" t="str">
        <f t="shared" si="226"/>
        <v/>
      </c>
      <c r="T442" s="94" t="str">
        <f t="shared" si="227"/>
        <v/>
      </c>
      <c r="U442" s="94" t="str">
        <f t="shared" si="228"/>
        <v/>
      </c>
      <c r="V442" s="94" t="str">
        <f t="shared" si="229"/>
        <v/>
      </c>
      <c r="W442" s="94" t="str">
        <f t="shared" si="230"/>
        <v/>
      </c>
      <c r="X442" s="94" t="str">
        <f t="shared" si="231"/>
        <v/>
      </c>
      <c r="Y442" s="94" t="str">
        <f t="shared" si="232"/>
        <v/>
      </c>
      <c r="Z442" s="94" t="str">
        <f t="shared" si="233"/>
        <v/>
      </c>
      <c r="AA442" s="94" t="str">
        <f t="shared" si="234"/>
        <v/>
      </c>
      <c r="AB442" s="94" t="str">
        <f t="shared" si="235"/>
        <v/>
      </c>
      <c r="AC442" s="94" t="str">
        <f t="shared" si="236"/>
        <v/>
      </c>
      <c r="AD442" s="92" t="str">
        <f t="shared" si="237"/>
        <v/>
      </c>
      <c r="AE442" s="92">
        <f t="shared" si="238"/>
        <v>0</v>
      </c>
      <c r="AF442" s="105" t="str">
        <f t="shared" si="239"/>
        <v/>
      </c>
      <c r="AG442" s="92">
        <f t="shared" si="241"/>
        <v>0</v>
      </c>
      <c r="AH442" s="92">
        <f t="shared" si="240"/>
        <v>0</v>
      </c>
    </row>
    <row r="443" spans="1:34" x14ac:dyDescent="0.25">
      <c r="A443" s="92" t="str">
        <f t="shared" si="210"/>
        <v/>
      </c>
      <c r="B443" s="49">
        <v>4780</v>
      </c>
      <c r="C443" s="115" t="s">
        <v>699</v>
      </c>
      <c r="D443" s="94" t="str">
        <f t="shared" si="211"/>
        <v/>
      </c>
      <c r="E443" s="94" t="str">
        <f t="shared" si="212"/>
        <v/>
      </c>
      <c r="F443" s="94" t="str">
        <f t="shared" si="213"/>
        <v/>
      </c>
      <c r="G443" s="94" t="str">
        <f t="shared" si="214"/>
        <v/>
      </c>
      <c r="H443" s="94" t="str">
        <f t="shared" si="215"/>
        <v/>
      </c>
      <c r="I443" s="94" t="str">
        <f t="shared" si="216"/>
        <v/>
      </c>
      <c r="J443" s="94" t="str">
        <f t="shared" si="217"/>
        <v/>
      </c>
      <c r="K443" s="94" t="str">
        <f t="shared" si="218"/>
        <v/>
      </c>
      <c r="L443" s="94" t="str">
        <f t="shared" si="219"/>
        <v/>
      </c>
      <c r="M443" s="94" t="str">
        <f t="shared" si="220"/>
        <v/>
      </c>
      <c r="N443" s="94" t="str">
        <f t="shared" si="221"/>
        <v/>
      </c>
      <c r="O443" s="94" t="str">
        <f t="shared" si="222"/>
        <v/>
      </c>
      <c r="P443" s="94" t="str">
        <f t="shared" si="223"/>
        <v/>
      </c>
      <c r="Q443" s="94" t="str">
        <f t="shared" si="224"/>
        <v/>
      </c>
      <c r="R443" s="94" t="str">
        <f t="shared" si="225"/>
        <v/>
      </c>
      <c r="S443" s="94" t="str">
        <f t="shared" si="226"/>
        <v/>
      </c>
      <c r="T443" s="94" t="str">
        <f t="shared" si="227"/>
        <v/>
      </c>
      <c r="U443" s="94" t="str">
        <f t="shared" si="228"/>
        <v/>
      </c>
      <c r="V443" s="94" t="str">
        <f t="shared" si="229"/>
        <v/>
      </c>
      <c r="W443" s="94" t="str">
        <f t="shared" si="230"/>
        <v/>
      </c>
      <c r="X443" s="94" t="str">
        <f t="shared" si="231"/>
        <v/>
      </c>
      <c r="Y443" s="94" t="str">
        <f t="shared" si="232"/>
        <v/>
      </c>
      <c r="Z443" s="94" t="str">
        <f t="shared" si="233"/>
        <v/>
      </c>
      <c r="AA443" s="94" t="str">
        <f t="shared" si="234"/>
        <v/>
      </c>
      <c r="AB443" s="94" t="str">
        <f t="shared" si="235"/>
        <v/>
      </c>
      <c r="AC443" s="94" t="str">
        <f t="shared" si="236"/>
        <v/>
      </c>
      <c r="AD443" s="92" t="str">
        <f t="shared" si="237"/>
        <v/>
      </c>
      <c r="AE443" s="92">
        <f t="shared" si="238"/>
        <v>0</v>
      </c>
      <c r="AF443" s="105" t="str">
        <f t="shared" si="239"/>
        <v/>
      </c>
      <c r="AG443" s="92">
        <f t="shared" si="241"/>
        <v>0</v>
      </c>
      <c r="AH443" s="92">
        <f t="shared" si="240"/>
        <v>0</v>
      </c>
    </row>
    <row r="444" spans="1:34" x14ac:dyDescent="0.25">
      <c r="A444" s="92" t="str">
        <f t="shared" si="210"/>
        <v/>
      </c>
      <c r="B444" s="49">
        <v>4875</v>
      </c>
      <c r="C444" s="115" t="s">
        <v>700</v>
      </c>
      <c r="D444" s="94" t="str">
        <f t="shared" si="211"/>
        <v/>
      </c>
      <c r="E444" s="94" t="str">
        <f t="shared" si="212"/>
        <v/>
      </c>
      <c r="F444" s="94" t="str">
        <f t="shared" si="213"/>
        <v/>
      </c>
      <c r="G444" s="94" t="str">
        <f t="shared" si="214"/>
        <v/>
      </c>
      <c r="H444" s="94" t="str">
        <f t="shared" si="215"/>
        <v/>
      </c>
      <c r="I444" s="94" t="str">
        <f t="shared" si="216"/>
        <v/>
      </c>
      <c r="J444" s="94" t="str">
        <f t="shared" si="217"/>
        <v/>
      </c>
      <c r="K444" s="94" t="str">
        <f t="shared" si="218"/>
        <v/>
      </c>
      <c r="L444" s="94" t="str">
        <f t="shared" si="219"/>
        <v/>
      </c>
      <c r="M444" s="94" t="str">
        <f t="shared" si="220"/>
        <v/>
      </c>
      <c r="N444" s="94" t="str">
        <f t="shared" si="221"/>
        <v/>
      </c>
      <c r="O444" s="94" t="str">
        <f t="shared" si="222"/>
        <v/>
      </c>
      <c r="P444" s="94" t="str">
        <f t="shared" si="223"/>
        <v/>
      </c>
      <c r="Q444" s="94" t="str">
        <f t="shared" si="224"/>
        <v/>
      </c>
      <c r="R444" s="94" t="str">
        <f t="shared" si="225"/>
        <v/>
      </c>
      <c r="S444" s="94" t="str">
        <f t="shared" si="226"/>
        <v/>
      </c>
      <c r="T444" s="94" t="str">
        <f t="shared" si="227"/>
        <v/>
      </c>
      <c r="U444" s="94" t="str">
        <f t="shared" si="228"/>
        <v/>
      </c>
      <c r="V444" s="94" t="str">
        <f t="shared" si="229"/>
        <v/>
      </c>
      <c r="W444" s="94" t="str">
        <f t="shared" si="230"/>
        <v/>
      </c>
      <c r="X444" s="94" t="str">
        <f t="shared" si="231"/>
        <v/>
      </c>
      <c r="Y444" s="94" t="str">
        <f t="shared" si="232"/>
        <v/>
      </c>
      <c r="Z444" s="94" t="str">
        <f t="shared" si="233"/>
        <v/>
      </c>
      <c r="AA444" s="94" t="str">
        <f t="shared" si="234"/>
        <v/>
      </c>
      <c r="AB444" s="94" t="str">
        <f t="shared" si="235"/>
        <v/>
      </c>
      <c r="AC444" s="94" t="str">
        <f t="shared" si="236"/>
        <v/>
      </c>
      <c r="AD444" s="92" t="str">
        <f t="shared" si="237"/>
        <v/>
      </c>
      <c r="AE444" s="92">
        <f t="shared" si="238"/>
        <v>0</v>
      </c>
      <c r="AF444" s="105" t="str">
        <f t="shared" si="239"/>
        <v/>
      </c>
      <c r="AG444" s="92">
        <f t="shared" si="241"/>
        <v>0</v>
      </c>
      <c r="AH444" s="92">
        <f t="shared" si="240"/>
        <v>0</v>
      </c>
    </row>
    <row r="445" spans="1:34" x14ac:dyDescent="0.25">
      <c r="A445" s="92" t="str">
        <f t="shared" si="210"/>
        <v/>
      </c>
      <c r="B445" s="49">
        <v>6016</v>
      </c>
      <c r="C445" s="115" t="s">
        <v>702</v>
      </c>
      <c r="D445" s="94" t="str">
        <f t="shared" si="211"/>
        <v/>
      </c>
      <c r="E445" s="94" t="str">
        <f t="shared" si="212"/>
        <v/>
      </c>
      <c r="F445" s="94" t="str">
        <f t="shared" si="213"/>
        <v/>
      </c>
      <c r="G445" s="94" t="str">
        <f t="shared" si="214"/>
        <v/>
      </c>
      <c r="H445" s="94" t="str">
        <f t="shared" si="215"/>
        <v/>
      </c>
      <c r="I445" s="94" t="str">
        <f t="shared" si="216"/>
        <v/>
      </c>
      <c r="J445" s="94" t="str">
        <f t="shared" si="217"/>
        <v/>
      </c>
      <c r="K445" s="94" t="str">
        <f t="shared" si="218"/>
        <v/>
      </c>
      <c r="L445" s="94" t="str">
        <f t="shared" si="219"/>
        <v/>
      </c>
      <c r="M445" s="94" t="str">
        <f t="shared" si="220"/>
        <v/>
      </c>
      <c r="N445" s="94" t="str">
        <f t="shared" si="221"/>
        <v/>
      </c>
      <c r="O445" s="94" t="str">
        <f t="shared" si="222"/>
        <v/>
      </c>
      <c r="P445" s="94" t="str">
        <f t="shared" si="223"/>
        <v/>
      </c>
      <c r="Q445" s="94" t="str">
        <f t="shared" si="224"/>
        <v/>
      </c>
      <c r="R445" s="94" t="str">
        <f t="shared" si="225"/>
        <v/>
      </c>
      <c r="S445" s="94" t="str">
        <f t="shared" si="226"/>
        <v/>
      </c>
      <c r="T445" s="94" t="str">
        <f t="shared" si="227"/>
        <v/>
      </c>
      <c r="U445" s="94" t="str">
        <f t="shared" si="228"/>
        <v/>
      </c>
      <c r="V445" s="94" t="str">
        <f t="shared" si="229"/>
        <v/>
      </c>
      <c r="W445" s="94" t="str">
        <f t="shared" si="230"/>
        <v/>
      </c>
      <c r="X445" s="94" t="str">
        <f t="shared" si="231"/>
        <v/>
      </c>
      <c r="Y445" s="94" t="str">
        <f t="shared" si="232"/>
        <v/>
      </c>
      <c r="Z445" s="94" t="str">
        <f t="shared" si="233"/>
        <v/>
      </c>
      <c r="AA445" s="94" t="str">
        <f t="shared" si="234"/>
        <v/>
      </c>
      <c r="AB445" s="94" t="str">
        <f t="shared" si="235"/>
        <v/>
      </c>
      <c r="AC445" s="94" t="str">
        <f t="shared" si="236"/>
        <v/>
      </c>
      <c r="AD445" s="92" t="str">
        <f t="shared" si="237"/>
        <v/>
      </c>
      <c r="AE445" s="92">
        <f t="shared" si="238"/>
        <v>0</v>
      </c>
      <c r="AF445" s="105" t="str">
        <f t="shared" si="239"/>
        <v/>
      </c>
      <c r="AG445" s="92">
        <f t="shared" si="241"/>
        <v>0</v>
      </c>
      <c r="AH445" s="92">
        <f t="shared" si="240"/>
        <v>0</v>
      </c>
    </row>
    <row r="446" spans="1:34" x14ac:dyDescent="0.25">
      <c r="A446" s="92" t="str">
        <f t="shared" si="210"/>
        <v/>
      </c>
      <c r="B446" s="49">
        <v>9700</v>
      </c>
      <c r="C446" s="115" t="s">
        <v>703</v>
      </c>
      <c r="D446" s="94" t="str">
        <f t="shared" si="211"/>
        <v/>
      </c>
      <c r="E446" s="94" t="str">
        <f t="shared" si="212"/>
        <v/>
      </c>
      <c r="F446" s="94" t="str">
        <f t="shared" si="213"/>
        <v/>
      </c>
      <c r="G446" s="94" t="str">
        <f t="shared" si="214"/>
        <v/>
      </c>
      <c r="H446" s="94" t="str">
        <f t="shared" si="215"/>
        <v/>
      </c>
      <c r="I446" s="94" t="str">
        <f t="shared" si="216"/>
        <v/>
      </c>
      <c r="J446" s="94" t="str">
        <f t="shared" si="217"/>
        <v/>
      </c>
      <c r="K446" s="94" t="str">
        <f t="shared" si="218"/>
        <v/>
      </c>
      <c r="L446" s="94" t="str">
        <f t="shared" si="219"/>
        <v/>
      </c>
      <c r="M446" s="94" t="str">
        <f t="shared" si="220"/>
        <v/>
      </c>
      <c r="N446" s="94" t="str">
        <f t="shared" si="221"/>
        <v/>
      </c>
      <c r="O446" s="94" t="str">
        <f t="shared" si="222"/>
        <v/>
      </c>
      <c r="P446" s="94" t="str">
        <f t="shared" si="223"/>
        <v/>
      </c>
      <c r="Q446" s="94" t="str">
        <f t="shared" si="224"/>
        <v/>
      </c>
      <c r="R446" s="94" t="str">
        <f t="shared" si="225"/>
        <v/>
      </c>
      <c r="S446" s="94" t="str">
        <f t="shared" si="226"/>
        <v/>
      </c>
      <c r="T446" s="94" t="str">
        <f t="shared" si="227"/>
        <v/>
      </c>
      <c r="U446" s="94" t="str">
        <f t="shared" si="228"/>
        <v/>
      </c>
      <c r="V446" s="94" t="str">
        <f t="shared" si="229"/>
        <v/>
      </c>
      <c r="W446" s="94" t="str">
        <f t="shared" si="230"/>
        <v/>
      </c>
      <c r="X446" s="94" t="str">
        <f t="shared" si="231"/>
        <v/>
      </c>
      <c r="Y446" s="94" t="str">
        <f t="shared" si="232"/>
        <v/>
      </c>
      <c r="Z446" s="94" t="str">
        <f t="shared" si="233"/>
        <v/>
      </c>
      <c r="AA446" s="94" t="str">
        <f t="shared" si="234"/>
        <v/>
      </c>
      <c r="AB446" s="94" t="str">
        <f t="shared" si="235"/>
        <v/>
      </c>
      <c r="AC446" s="94" t="str">
        <f t="shared" si="236"/>
        <v/>
      </c>
      <c r="AD446" s="92" t="str">
        <f t="shared" si="237"/>
        <v/>
      </c>
      <c r="AE446" s="92">
        <f t="shared" si="238"/>
        <v>0</v>
      </c>
      <c r="AF446" s="105" t="str">
        <f t="shared" si="239"/>
        <v/>
      </c>
      <c r="AG446" s="92">
        <f t="shared" si="241"/>
        <v>0</v>
      </c>
      <c r="AH446" s="92">
        <f t="shared" si="240"/>
        <v>0</v>
      </c>
    </row>
    <row r="447" spans="1:34" x14ac:dyDescent="0.25">
      <c r="A447" s="92" t="str">
        <f t="shared" si="210"/>
        <v/>
      </c>
      <c r="B447" s="49">
        <v>3021</v>
      </c>
      <c r="C447" s="115" t="s">
        <v>708</v>
      </c>
      <c r="D447" s="94" t="str">
        <f t="shared" si="211"/>
        <v/>
      </c>
      <c r="E447" s="94" t="str">
        <f t="shared" si="212"/>
        <v/>
      </c>
      <c r="F447" s="107" t="str">
        <f t="shared" si="213"/>
        <v/>
      </c>
      <c r="G447" s="94" t="str">
        <f t="shared" si="214"/>
        <v/>
      </c>
      <c r="H447" s="94" t="str">
        <f t="shared" si="215"/>
        <v/>
      </c>
      <c r="I447" s="94" t="str">
        <f t="shared" si="216"/>
        <v/>
      </c>
      <c r="J447" s="94" t="str">
        <f t="shared" si="217"/>
        <v/>
      </c>
      <c r="K447" s="94" t="str">
        <f t="shared" si="218"/>
        <v/>
      </c>
      <c r="L447" s="94" t="str">
        <f t="shared" si="219"/>
        <v/>
      </c>
      <c r="M447" s="94" t="str">
        <f t="shared" si="220"/>
        <v/>
      </c>
      <c r="N447" s="94" t="str">
        <f t="shared" si="221"/>
        <v/>
      </c>
      <c r="O447" s="94" t="str">
        <f t="shared" si="222"/>
        <v/>
      </c>
      <c r="P447" s="94" t="str">
        <f t="shared" si="223"/>
        <v/>
      </c>
      <c r="Q447" s="94" t="str">
        <f t="shared" si="224"/>
        <v/>
      </c>
      <c r="R447" s="94" t="str">
        <f t="shared" si="225"/>
        <v/>
      </c>
      <c r="S447" s="94" t="str">
        <f t="shared" si="226"/>
        <v/>
      </c>
      <c r="T447" s="94" t="str">
        <f t="shared" si="227"/>
        <v/>
      </c>
      <c r="U447" s="94" t="str">
        <f t="shared" si="228"/>
        <v/>
      </c>
      <c r="V447" s="94" t="str">
        <f t="shared" si="229"/>
        <v/>
      </c>
      <c r="W447" s="94" t="str">
        <f t="shared" si="230"/>
        <v/>
      </c>
      <c r="X447" s="94" t="str">
        <f t="shared" si="231"/>
        <v/>
      </c>
      <c r="Y447" s="94" t="str">
        <f t="shared" si="232"/>
        <v/>
      </c>
      <c r="Z447" s="94" t="str">
        <f t="shared" si="233"/>
        <v/>
      </c>
      <c r="AA447" s="94" t="str">
        <f t="shared" si="234"/>
        <v/>
      </c>
      <c r="AB447" s="94" t="str">
        <f t="shared" si="235"/>
        <v/>
      </c>
      <c r="AC447" s="94" t="str">
        <f t="shared" si="236"/>
        <v/>
      </c>
      <c r="AD447" s="92" t="str">
        <f t="shared" si="237"/>
        <v/>
      </c>
      <c r="AE447" s="92">
        <f t="shared" si="238"/>
        <v>0</v>
      </c>
      <c r="AF447" s="105" t="str">
        <f t="shared" si="239"/>
        <v/>
      </c>
      <c r="AG447" s="92">
        <f t="shared" si="241"/>
        <v>0</v>
      </c>
      <c r="AH447" s="92">
        <f t="shared" si="240"/>
        <v>0</v>
      </c>
    </row>
    <row r="448" spans="1:34" x14ac:dyDescent="0.25">
      <c r="A448" s="92" t="str">
        <f t="shared" si="210"/>
        <v/>
      </c>
      <c r="B448" s="49">
        <v>5068</v>
      </c>
      <c r="C448" s="115" t="s">
        <v>710</v>
      </c>
      <c r="D448" s="94" t="str">
        <f t="shared" si="211"/>
        <v/>
      </c>
      <c r="E448" s="94" t="str">
        <f t="shared" si="212"/>
        <v/>
      </c>
      <c r="F448" s="94" t="str">
        <f t="shared" si="213"/>
        <v/>
      </c>
      <c r="G448" s="94" t="str">
        <f t="shared" si="214"/>
        <v/>
      </c>
      <c r="H448" s="94" t="str">
        <f t="shared" si="215"/>
        <v/>
      </c>
      <c r="I448" s="94" t="str">
        <f t="shared" si="216"/>
        <v/>
      </c>
      <c r="J448" s="94" t="str">
        <f t="shared" si="217"/>
        <v/>
      </c>
      <c r="K448" s="94" t="str">
        <f t="shared" si="218"/>
        <v/>
      </c>
      <c r="L448" s="94" t="str">
        <f t="shared" si="219"/>
        <v/>
      </c>
      <c r="M448" s="94" t="str">
        <f t="shared" si="220"/>
        <v/>
      </c>
      <c r="N448" s="94" t="str">
        <f t="shared" si="221"/>
        <v/>
      </c>
      <c r="O448" s="94" t="str">
        <f t="shared" si="222"/>
        <v/>
      </c>
      <c r="P448" s="94" t="str">
        <f t="shared" si="223"/>
        <v/>
      </c>
      <c r="Q448" s="94" t="str">
        <f t="shared" si="224"/>
        <v/>
      </c>
      <c r="R448" s="94" t="str">
        <f t="shared" si="225"/>
        <v/>
      </c>
      <c r="S448" s="94" t="str">
        <f t="shared" si="226"/>
        <v/>
      </c>
      <c r="T448" s="94" t="str">
        <f t="shared" si="227"/>
        <v/>
      </c>
      <c r="U448" s="94" t="str">
        <f t="shared" si="228"/>
        <v/>
      </c>
      <c r="V448" s="94" t="str">
        <f t="shared" si="229"/>
        <v/>
      </c>
      <c r="W448" s="94" t="str">
        <f t="shared" si="230"/>
        <v/>
      </c>
      <c r="X448" s="94" t="str">
        <f t="shared" si="231"/>
        <v/>
      </c>
      <c r="Y448" s="94" t="str">
        <f t="shared" si="232"/>
        <v/>
      </c>
      <c r="Z448" s="94" t="str">
        <f t="shared" si="233"/>
        <v/>
      </c>
      <c r="AA448" s="94" t="str">
        <f t="shared" si="234"/>
        <v/>
      </c>
      <c r="AB448" s="94" t="str">
        <f t="shared" si="235"/>
        <v/>
      </c>
      <c r="AC448" s="94" t="str">
        <f t="shared" si="236"/>
        <v/>
      </c>
      <c r="AD448" s="92" t="str">
        <f t="shared" si="237"/>
        <v/>
      </c>
      <c r="AE448" s="92">
        <f t="shared" si="238"/>
        <v>0</v>
      </c>
      <c r="AF448" s="105" t="str">
        <f t="shared" si="239"/>
        <v/>
      </c>
      <c r="AG448" s="92">
        <f t="shared" si="241"/>
        <v>0</v>
      </c>
      <c r="AH448" s="92">
        <f t="shared" si="240"/>
        <v>0</v>
      </c>
    </row>
    <row r="449" spans="1:34" x14ac:dyDescent="0.25">
      <c r="A449" s="92" t="str">
        <f t="shared" si="210"/>
        <v/>
      </c>
      <c r="B449" s="49">
        <v>7803</v>
      </c>
      <c r="C449" s="115" t="s">
        <v>711</v>
      </c>
      <c r="D449" s="94" t="str">
        <f t="shared" si="211"/>
        <v/>
      </c>
      <c r="E449" s="94" t="str">
        <f t="shared" si="212"/>
        <v/>
      </c>
      <c r="F449" s="94" t="str">
        <f t="shared" si="213"/>
        <v/>
      </c>
      <c r="G449" s="94" t="str">
        <f t="shared" si="214"/>
        <v/>
      </c>
      <c r="H449" s="94" t="str">
        <f t="shared" si="215"/>
        <v/>
      </c>
      <c r="I449" s="94" t="str">
        <f t="shared" si="216"/>
        <v/>
      </c>
      <c r="J449" s="94" t="str">
        <f t="shared" si="217"/>
        <v/>
      </c>
      <c r="K449" s="94" t="str">
        <f t="shared" si="218"/>
        <v/>
      </c>
      <c r="L449" s="94" t="str">
        <f t="shared" si="219"/>
        <v/>
      </c>
      <c r="M449" s="94" t="str">
        <f t="shared" si="220"/>
        <v/>
      </c>
      <c r="N449" s="94" t="str">
        <f t="shared" si="221"/>
        <v/>
      </c>
      <c r="O449" s="94" t="str">
        <f t="shared" si="222"/>
        <v/>
      </c>
      <c r="P449" s="94" t="str">
        <f t="shared" si="223"/>
        <v/>
      </c>
      <c r="Q449" s="94" t="str">
        <f t="shared" si="224"/>
        <v/>
      </c>
      <c r="R449" s="94" t="str">
        <f t="shared" si="225"/>
        <v/>
      </c>
      <c r="S449" s="94" t="str">
        <f t="shared" si="226"/>
        <v/>
      </c>
      <c r="T449" s="94" t="str">
        <f t="shared" si="227"/>
        <v/>
      </c>
      <c r="U449" s="94" t="str">
        <f t="shared" si="228"/>
        <v/>
      </c>
      <c r="V449" s="94" t="str">
        <f t="shared" si="229"/>
        <v/>
      </c>
      <c r="W449" s="94" t="str">
        <f t="shared" si="230"/>
        <v/>
      </c>
      <c r="X449" s="94" t="str">
        <f t="shared" si="231"/>
        <v/>
      </c>
      <c r="Y449" s="94" t="str">
        <f t="shared" si="232"/>
        <v/>
      </c>
      <c r="Z449" s="94" t="str">
        <f t="shared" si="233"/>
        <v/>
      </c>
      <c r="AA449" s="94" t="str">
        <f t="shared" si="234"/>
        <v/>
      </c>
      <c r="AB449" s="94" t="str">
        <f t="shared" si="235"/>
        <v/>
      </c>
      <c r="AC449" s="94" t="str">
        <f t="shared" si="236"/>
        <v/>
      </c>
      <c r="AD449" s="92" t="str">
        <f t="shared" si="237"/>
        <v/>
      </c>
      <c r="AE449" s="92">
        <f t="shared" si="238"/>
        <v>0</v>
      </c>
      <c r="AF449" s="105" t="str">
        <f t="shared" si="239"/>
        <v/>
      </c>
      <c r="AG449" s="92">
        <f t="shared" si="241"/>
        <v>0</v>
      </c>
      <c r="AH449" s="92">
        <f t="shared" si="240"/>
        <v>0</v>
      </c>
    </row>
    <row r="450" spans="1:34" x14ac:dyDescent="0.25">
      <c r="A450" s="92" t="str">
        <f t="shared" ref="A450:A513" si="242">IF(AD450&lt;&gt;"",RANK(AD450,AD:AD),"")</f>
        <v/>
      </c>
      <c r="B450" s="49">
        <v>2668</v>
      </c>
      <c r="C450" s="115" t="s">
        <v>712</v>
      </c>
      <c r="D450" s="94" t="str">
        <f t="shared" ref="D450:D513" si="243">IFERROR(VLOOKUP($B450,_2aw1,2,FALSE),"")</f>
        <v/>
      </c>
      <c r="E450" s="94" t="str">
        <f t="shared" ref="E450:E513" si="244">IFERROR(VLOOKUP($B450,_2aw2,2,FALSE),"")</f>
        <v/>
      </c>
      <c r="F450" s="94" t="str">
        <f t="shared" ref="F450:F513" si="245">IFERROR(VLOOKUP($B450,_2aw3,2,FALSE),"")</f>
        <v/>
      </c>
      <c r="G450" s="94" t="str">
        <f t="shared" ref="G450:G513" si="246">IFERROR(VLOOKUP($B450,_2aw4,2,FALSE),"")</f>
        <v/>
      </c>
      <c r="H450" s="94" t="str">
        <f t="shared" ref="H450:H513" si="247">IFERROR(VLOOKUP($B450,_2aw5,2,FALSE),"")</f>
        <v/>
      </c>
      <c r="I450" s="94" t="str">
        <f t="shared" ref="I450:I513" si="248">IFERROR(VLOOKUP($B450,_2aw6,2,FALSE),"")</f>
        <v/>
      </c>
      <c r="J450" s="94" t="str">
        <f t="shared" ref="J450:J513" si="249">IFERROR(VLOOKUP($B450,_2aw7,2,FALSE),"")</f>
        <v/>
      </c>
      <c r="K450" s="94" t="str">
        <f t="shared" ref="K450:K513" si="250">IFERROR(VLOOKUP($B450,_2aw8,2,FALSE),"")</f>
        <v/>
      </c>
      <c r="L450" s="94" t="str">
        <f t="shared" ref="L450:L513" si="251">IFERROR(VLOOKUP($B450,_2aw9,2,FALSE),"")</f>
        <v/>
      </c>
      <c r="M450" s="94" t="str">
        <f t="shared" ref="M450:M513" si="252">IFERROR(VLOOKUP($B450,_2aw10,2,FALSE),"")</f>
        <v/>
      </c>
      <c r="N450" s="94" t="str">
        <f t="shared" ref="N450:N513" si="253">IFERROR(VLOOKUP($B450,_2aw11,2,FALSE),"")</f>
        <v/>
      </c>
      <c r="O450" s="94" t="str">
        <f t="shared" ref="O450:O513" si="254">IFERROR(VLOOKUP($B450,_2aw12,2,FALSE),"")</f>
        <v/>
      </c>
      <c r="P450" s="94" t="str">
        <f t="shared" ref="P450:P513" si="255">IFERROR(VLOOKUP($B450,_2aw13,2,FALSE),"")</f>
        <v/>
      </c>
      <c r="Q450" s="94" t="str">
        <f t="shared" ref="Q450:Q513" si="256">IFERROR(VLOOKUP($B450,_2aw14,2,FALSE),"")</f>
        <v/>
      </c>
      <c r="R450" s="94" t="str">
        <f t="shared" ref="R450:R513" si="257">IFERROR(VLOOKUP($B450,_2aw15,2,FALSE),"")</f>
        <v/>
      </c>
      <c r="S450" s="94" t="str">
        <f t="shared" ref="S450:S513" si="258">IFERROR(VLOOKUP($B450,_2aw16,2,FALSE),"")</f>
        <v/>
      </c>
      <c r="T450" s="94" t="str">
        <f t="shared" ref="T450:T513" si="259">IFERROR(VLOOKUP($B450,_2aw17,2,FALSE),"")</f>
        <v/>
      </c>
      <c r="U450" s="94" t="str">
        <f t="shared" ref="U450:U513" si="260">IFERROR(VLOOKUP($B450,_2aw18,2,FALSE),"")</f>
        <v/>
      </c>
      <c r="V450" s="94" t="str">
        <f t="shared" ref="V450:V513" si="261">IFERROR(VLOOKUP($B450,_2aw19,2,FALSE),"")</f>
        <v/>
      </c>
      <c r="W450" s="94" t="str">
        <f t="shared" ref="W450:W513" si="262">IFERROR(VLOOKUP($B450,_2aw20,2,FALSE),"")</f>
        <v/>
      </c>
      <c r="X450" s="94" t="str">
        <f t="shared" ref="X450:X513" si="263">IFERROR(VLOOKUP($B450,_2aw21,2,FALSE),"")</f>
        <v/>
      </c>
      <c r="Y450" s="94" t="str">
        <f t="shared" ref="Y450:Y513" si="264">IFERROR(VLOOKUP($B450,_2aw22,2,FALSE),"")</f>
        <v/>
      </c>
      <c r="Z450" s="94" t="str">
        <f t="shared" ref="Z450:Z513" si="265">IFERROR(VLOOKUP($B450,_2aw23,2,FALSE),"")</f>
        <v/>
      </c>
      <c r="AA450" s="94" t="str">
        <f t="shared" ref="AA450:AA513" si="266">IFERROR(VLOOKUP($B450,_2aw24,2,FALSE),"")</f>
        <v/>
      </c>
      <c r="AB450" s="94" t="str">
        <f t="shared" ref="AB450:AB513" si="267">IFERROR(VLOOKUP($B450,_2aw25,2,FALSE),"")</f>
        <v/>
      </c>
      <c r="AC450" s="94" t="str">
        <f t="shared" ref="AC450:AC513" si="268">IFERROR(VLOOKUP($B450,_2aw26,2,FALSE),"")</f>
        <v/>
      </c>
      <c r="AD450" s="92" t="str">
        <f t="shared" ref="AD450:AD513" si="269">IF(COUNTIF(D450:AC450,"&gt;=0"),SUM(D450:AC450),"")</f>
        <v/>
      </c>
      <c r="AE450" s="92">
        <f t="shared" si="238"/>
        <v>0</v>
      </c>
      <c r="AF450" s="105" t="str">
        <f t="shared" si="239"/>
        <v/>
      </c>
      <c r="AG450" s="92">
        <f t="shared" si="241"/>
        <v>0</v>
      </c>
      <c r="AH450" s="92">
        <f t="shared" si="240"/>
        <v>0</v>
      </c>
    </row>
    <row r="451" spans="1:34" x14ac:dyDescent="0.25">
      <c r="A451" s="92" t="str">
        <f t="shared" si="242"/>
        <v/>
      </c>
      <c r="B451" s="49">
        <v>2778</v>
      </c>
      <c r="C451" s="115" t="s">
        <v>713</v>
      </c>
      <c r="D451" s="94" t="str">
        <f t="shared" si="243"/>
        <v/>
      </c>
      <c r="E451" s="94" t="str">
        <f t="shared" si="244"/>
        <v/>
      </c>
      <c r="F451" s="94" t="str">
        <f t="shared" si="245"/>
        <v/>
      </c>
      <c r="G451" s="94" t="str">
        <f t="shared" si="246"/>
        <v/>
      </c>
      <c r="H451" s="94" t="str">
        <f t="shared" si="247"/>
        <v/>
      </c>
      <c r="I451" s="94" t="str">
        <f t="shared" si="248"/>
        <v/>
      </c>
      <c r="J451" s="94" t="str">
        <f t="shared" si="249"/>
        <v/>
      </c>
      <c r="K451" s="94" t="str">
        <f t="shared" si="250"/>
        <v/>
      </c>
      <c r="L451" s="94" t="str">
        <f t="shared" si="251"/>
        <v/>
      </c>
      <c r="M451" s="94" t="str">
        <f t="shared" si="252"/>
        <v/>
      </c>
      <c r="N451" s="94" t="str">
        <f t="shared" si="253"/>
        <v/>
      </c>
      <c r="O451" s="94" t="str">
        <f t="shared" si="254"/>
        <v/>
      </c>
      <c r="P451" s="94" t="str">
        <f t="shared" si="255"/>
        <v/>
      </c>
      <c r="Q451" s="94" t="str">
        <f t="shared" si="256"/>
        <v/>
      </c>
      <c r="R451" s="94" t="str">
        <f t="shared" si="257"/>
        <v/>
      </c>
      <c r="S451" s="94" t="str">
        <f t="shared" si="258"/>
        <v/>
      </c>
      <c r="T451" s="94" t="str">
        <f t="shared" si="259"/>
        <v/>
      </c>
      <c r="U451" s="94" t="str">
        <f t="shared" si="260"/>
        <v/>
      </c>
      <c r="V451" s="94" t="str">
        <f t="shared" si="261"/>
        <v/>
      </c>
      <c r="W451" s="94" t="str">
        <f t="shared" si="262"/>
        <v/>
      </c>
      <c r="X451" s="94" t="str">
        <f t="shared" si="263"/>
        <v/>
      </c>
      <c r="Y451" s="94" t="str">
        <f t="shared" si="264"/>
        <v/>
      </c>
      <c r="Z451" s="94" t="str">
        <f t="shared" si="265"/>
        <v/>
      </c>
      <c r="AA451" s="94" t="str">
        <f t="shared" si="266"/>
        <v/>
      </c>
      <c r="AB451" s="94" t="str">
        <f t="shared" si="267"/>
        <v/>
      </c>
      <c r="AC451" s="94" t="str">
        <f t="shared" si="268"/>
        <v/>
      </c>
      <c r="AD451" s="92" t="str">
        <f t="shared" si="269"/>
        <v/>
      </c>
      <c r="AE451" s="92">
        <f t="shared" si="238"/>
        <v>0</v>
      </c>
      <c r="AF451" s="105" t="str">
        <f t="shared" si="239"/>
        <v/>
      </c>
      <c r="AG451" s="92">
        <f t="shared" si="241"/>
        <v>0</v>
      </c>
      <c r="AH451" s="92">
        <f t="shared" si="240"/>
        <v>0</v>
      </c>
    </row>
    <row r="452" spans="1:34" x14ac:dyDescent="0.25">
      <c r="A452" s="92" t="str">
        <f t="shared" si="242"/>
        <v/>
      </c>
      <c r="B452" s="49">
        <v>7319</v>
      </c>
      <c r="C452" s="115" t="s">
        <v>714</v>
      </c>
      <c r="D452" s="94" t="str">
        <f t="shared" si="243"/>
        <v/>
      </c>
      <c r="E452" s="94" t="str">
        <f t="shared" si="244"/>
        <v/>
      </c>
      <c r="F452" s="94" t="str">
        <f t="shared" si="245"/>
        <v/>
      </c>
      <c r="G452" s="94" t="str">
        <f t="shared" si="246"/>
        <v/>
      </c>
      <c r="H452" s="94" t="str">
        <f t="shared" si="247"/>
        <v/>
      </c>
      <c r="I452" s="94" t="str">
        <f t="shared" si="248"/>
        <v/>
      </c>
      <c r="J452" s="94" t="str">
        <f t="shared" si="249"/>
        <v/>
      </c>
      <c r="K452" s="94" t="str">
        <f t="shared" si="250"/>
        <v/>
      </c>
      <c r="L452" s="94" t="str">
        <f t="shared" si="251"/>
        <v/>
      </c>
      <c r="M452" s="94" t="str">
        <f t="shared" si="252"/>
        <v/>
      </c>
      <c r="N452" s="94" t="str">
        <f t="shared" si="253"/>
        <v/>
      </c>
      <c r="O452" s="94" t="str">
        <f t="shared" si="254"/>
        <v/>
      </c>
      <c r="P452" s="94" t="str">
        <f t="shared" si="255"/>
        <v/>
      </c>
      <c r="Q452" s="94" t="str">
        <f t="shared" si="256"/>
        <v/>
      </c>
      <c r="R452" s="94" t="str">
        <f t="shared" si="257"/>
        <v/>
      </c>
      <c r="S452" s="94" t="str">
        <f t="shared" si="258"/>
        <v/>
      </c>
      <c r="T452" s="94" t="str">
        <f t="shared" si="259"/>
        <v/>
      </c>
      <c r="U452" s="94" t="str">
        <f t="shared" si="260"/>
        <v/>
      </c>
      <c r="V452" s="94" t="str">
        <f t="shared" si="261"/>
        <v/>
      </c>
      <c r="W452" s="94" t="str">
        <f t="shared" si="262"/>
        <v/>
      </c>
      <c r="X452" s="94" t="str">
        <f t="shared" si="263"/>
        <v/>
      </c>
      <c r="Y452" s="94" t="str">
        <f t="shared" si="264"/>
        <v/>
      </c>
      <c r="Z452" s="94" t="str">
        <f t="shared" si="265"/>
        <v/>
      </c>
      <c r="AA452" s="94" t="str">
        <f t="shared" si="266"/>
        <v/>
      </c>
      <c r="AB452" s="94" t="str">
        <f t="shared" si="267"/>
        <v/>
      </c>
      <c r="AC452" s="94" t="str">
        <f t="shared" si="268"/>
        <v/>
      </c>
      <c r="AD452" s="92" t="str">
        <f t="shared" si="269"/>
        <v/>
      </c>
      <c r="AE452" s="92">
        <f t="shared" si="238"/>
        <v>0</v>
      </c>
      <c r="AF452" s="105" t="str">
        <f t="shared" si="239"/>
        <v/>
      </c>
      <c r="AG452" s="92">
        <f t="shared" si="241"/>
        <v>0</v>
      </c>
      <c r="AH452" s="92">
        <f t="shared" si="240"/>
        <v>0</v>
      </c>
    </row>
    <row r="453" spans="1:34" x14ac:dyDescent="0.25">
      <c r="A453" s="92" t="str">
        <f t="shared" si="242"/>
        <v/>
      </c>
      <c r="B453" s="49">
        <v>6573</v>
      </c>
      <c r="C453" s="115" t="s">
        <v>718</v>
      </c>
      <c r="D453" s="94" t="str">
        <f t="shared" si="243"/>
        <v/>
      </c>
      <c r="E453" s="94" t="str">
        <f t="shared" si="244"/>
        <v/>
      </c>
      <c r="F453" s="94" t="str">
        <f t="shared" si="245"/>
        <v/>
      </c>
      <c r="G453" s="94" t="str">
        <f t="shared" si="246"/>
        <v/>
      </c>
      <c r="H453" s="94" t="str">
        <f t="shared" si="247"/>
        <v/>
      </c>
      <c r="I453" s="94" t="str">
        <f t="shared" si="248"/>
        <v/>
      </c>
      <c r="J453" s="94" t="str">
        <f t="shared" si="249"/>
        <v/>
      </c>
      <c r="K453" s="94" t="str">
        <f t="shared" si="250"/>
        <v/>
      </c>
      <c r="L453" s="94" t="str">
        <f t="shared" si="251"/>
        <v/>
      </c>
      <c r="M453" s="94" t="str">
        <f t="shared" si="252"/>
        <v/>
      </c>
      <c r="N453" s="94" t="str">
        <f t="shared" si="253"/>
        <v/>
      </c>
      <c r="O453" s="94" t="str">
        <f t="shared" si="254"/>
        <v/>
      </c>
      <c r="P453" s="94" t="str">
        <f t="shared" si="255"/>
        <v/>
      </c>
      <c r="Q453" s="94" t="str">
        <f t="shared" si="256"/>
        <v/>
      </c>
      <c r="R453" s="94" t="str">
        <f t="shared" si="257"/>
        <v/>
      </c>
      <c r="S453" s="94" t="str">
        <f t="shared" si="258"/>
        <v/>
      </c>
      <c r="T453" s="94" t="str">
        <f t="shared" si="259"/>
        <v/>
      </c>
      <c r="U453" s="94" t="str">
        <f t="shared" si="260"/>
        <v/>
      </c>
      <c r="V453" s="94" t="str">
        <f t="shared" si="261"/>
        <v/>
      </c>
      <c r="W453" s="94" t="str">
        <f t="shared" si="262"/>
        <v/>
      </c>
      <c r="X453" s="94" t="str">
        <f t="shared" si="263"/>
        <v/>
      </c>
      <c r="Y453" s="94" t="str">
        <f t="shared" si="264"/>
        <v/>
      </c>
      <c r="Z453" s="94" t="str">
        <f t="shared" si="265"/>
        <v/>
      </c>
      <c r="AA453" s="94" t="str">
        <f t="shared" si="266"/>
        <v/>
      </c>
      <c r="AB453" s="94" t="str">
        <f t="shared" si="267"/>
        <v/>
      </c>
      <c r="AC453" s="94" t="str">
        <f t="shared" si="268"/>
        <v/>
      </c>
      <c r="AD453" s="92" t="str">
        <f t="shared" si="269"/>
        <v/>
      </c>
      <c r="AE453" s="92">
        <f t="shared" si="238"/>
        <v>0</v>
      </c>
      <c r="AF453" s="105" t="str">
        <f t="shared" si="239"/>
        <v/>
      </c>
      <c r="AG453" s="92">
        <f t="shared" si="241"/>
        <v>0</v>
      </c>
      <c r="AH453" s="92">
        <f t="shared" si="240"/>
        <v>0</v>
      </c>
    </row>
    <row r="454" spans="1:34" x14ac:dyDescent="0.25">
      <c r="A454" s="92" t="str">
        <f t="shared" si="242"/>
        <v/>
      </c>
      <c r="B454" s="49">
        <v>2981</v>
      </c>
      <c r="C454" s="115" t="s">
        <v>722</v>
      </c>
      <c r="D454" s="94" t="str">
        <f t="shared" si="243"/>
        <v/>
      </c>
      <c r="E454" s="94" t="str">
        <f t="shared" si="244"/>
        <v/>
      </c>
      <c r="F454" s="94" t="str">
        <f t="shared" si="245"/>
        <v/>
      </c>
      <c r="G454" s="94" t="str">
        <f t="shared" si="246"/>
        <v/>
      </c>
      <c r="H454" s="94" t="str">
        <f t="shared" si="247"/>
        <v/>
      </c>
      <c r="I454" s="94" t="str">
        <f t="shared" si="248"/>
        <v/>
      </c>
      <c r="J454" s="94" t="str">
        <f t="shared" si="249"/>
        <v/>
      </c>
      <c r="K454" s="94" t="str">
        <f t="shared" si="250"/>
        <v/>
      </c>
      <c r="L454" s="94" t="str">
        <f t="shared" si="251"/>
        <v/>
      </c>
      <c r="M454" s="94" t="str">
        <f t="shared" si="252"/>
        <v/>
      </c>
      <c r="N454" s="94" t="str">
        <f t="shared" si="253"/>
        <v/>
      </c>
      <c r="O454" s="94" t="str">
        <f t="shared" si="254"/>
        <v/>
      </c>
      <c r="P454" s="94" t="str">
        <f t="shared" si="255"/>
        <v/>
      </c>
      <c r="Q454" s="94" t="str">
        <f t="shared" si="256"/>
        <v/>
      </c>
      <c r="R454" s="94" t="str">
        <f t="shared" si="257"/>
        <v/>
      </c>
      <c r="S454" s="94" t="str">
        <f t="shared" si="258"/>
        <v/>
      </c>
      <c r="T454" s="94" t="str">
        <f t="shared" si="259"/>
        <v/>
      </c>
      <c r="U454" s="94" t="str">
        <f t="shared" si="260"/>
        <v/>
      </c>
      <c r="V454" s="94" t="str">
        <f t="shared" si="261"/>
        <v/>
      </c>
      <c r="W454" s="94" t="str">
        <f t="shared" si="262"/>
        <v/>
      </c>
      <c r="X454" s="94" t="str">
        <f t="shared" si="263"/>
        <v/>
      </c>
      <c r="Y454" s="94" t="str">
        <f t="shared" si="264"/>
        <v/>
      </c>
      <c r="Z454" s="94" t="str">
        <f t="shared" si="265"/>
        <v/>
      </c>
      <c r="AA454" s="94" t="str">
        <f t="shared" si="266"/>
        <v/>
      </c>
      <c r="AB454" s="94" t="str">
        <f t="shared" si="267"/>
        <v/>
      </c>
      <c r="AC454" s="94" t="str">
        <f t="shared" si="268"/>
        <v/>
      </c>
      <c r="AD454" s="92" t="str">
        <f t="shared" si="269"/>
        <v/>
      </c>
      <c r="AE454" s="92">
        <f t="shared" si="238"/>
        <v>0</v>
      </c>
      <c r="AF454" s="105" t="str">
        <f t="shared" si="239"/>
        <v/>
      </c>
      <c r="AG454" s="92">
        <f t="shared" si="241"/>
        <v>0</v>
      </c>
      <c r="AH454" s="92">
        <f t="shared" si="240"/>
        <v>0</v>
      </c>
    </row>
    <row r="455" spans="1:34" x14ac:dyDescent="0.25">
      <c r="A455" s="92" t="str">
        <f t="shared" si="242"/>
        <v/>
      </c>
      <c r="B455" s="49">
        <v>821</v>
      </c>
      <c r="C455" s="115" t="s">
        <v>723</v>
      </c>
      <c r="D455" s="94" t="str">
        <f t="shared" si="243"/>
        <v/>
      </c>
      <c r="E455" s="94" t="str">
        <f t="shared" si="244"/>
        <v/>
      </c>
      <c r="F455" s="94" t="str">
        <f t="shared" si="245"/>
        <v/>
      </c>
      <c r="G455" s="94" t="str">
        <f t="shared" si="246"/>
        <v/>
      </c>
      <c r="H455" s="94" t="str">
        <f t="shared" si="247"/>
        <v/>
      </c>
      <c r="I455" s="94" t="str">
        <f t="shared" si="248"/>
        <v/>
      </c>
      <c r="J455" s="94" t="str">
        <f t="shared" si="249"/>
        <v/>
      </c>
      <c r="K455" s="94" t="str">
        <f t="shared" si="250"/>
        <v/>
      </c>
      <c r="L455" s="94" t="str">
        <f t="shared" si="251"/>
        <v/>
      </c>
      <c r="M455" s="94" t="str">
        <f t="shared" si="252"/>
        <v/>
      </c>
      <c r="N455" s="94" t="str">
        <f t="shared" si="253"/>
        <v/>
      </c>
      <c r="O455" s="94" t="str">
        <f t="shared" si="254"/>
        <v/>
      </c>
      <c r="P455" s="94" t="str">
        <f t="shared" si="255"/>
        <v/>
      </c>
      <c r="Q455" s="94" t="str">
        <f t="shared" si="256"/>
        <v/>
      </c>
      <c r="R455" s="94" t="str">
        <f t="shared" si="257"/>
        <v/>
      </c>
      <c r="S455" s="94" t="str">
        <f t="shared" si="258"/>
        <v/>
      </c>
      <c r="T455" s="94" t="str">
        <f t="shared" si="259"/>
        <v/>
      </c>
      <c r="U455" s="94" t="str">
        <f t="shared" si="260"/>
        <v/>
      </c>
      <c r="V455" s="94" t="str">
        <f t="shared" si="261"/>
        <v/>
      </c>
      <c r="W455" s="94" t="str">
        <f t="shared" si="262"/>
        <v/>
      </c>
      <c r="X455" s="94" t="str">
        <f t="shared" si="263"/>
        <v/>
      </c>
      <c r="Y455" s="94" t="str">
        <f t="shared" si="264"/>
        <v/>
      </c>
      <c r="Z455" s="94" t="str">
        <f t="shared" si="265"/>
        <v/>
      </c>
      <c r="AA455" s="94" t="str">
        <f t="shared" si="266"/>
        <v/>
      </c>
      <c r="AB455" s="94" t="str">
        <f t="shared" si="267"/>
        <v/>
      </c>
      <c r="AC455" s="94" t="str">
        <f t="shared" si="268"/>
        <v/>
      </c>
      <c r="AD455" s="92" t="str">
        <f t="shared" si="269"/>
        <v/>
      </c>
      <c r="AE455" s="92">
        <f t="shared" si="238"/>
        <v>0</v>
      </c>
      <c r="AF455" s="105" t="str">
        <f t="shared" si="239"/>
        <v/>
      </c>
      <c r="AG455" s="92">
        <f t="shared" si="241"/>
        <v>0</v>
      </c>
      <c r="AH455" s="92">
        <f t="shared" si="240"/>
        <v>0</v>
      </c>
    </row>
    <row r="456" spans="1:34" x14ac:dyDescent="0.25">
      <c r="A456" s="92" t="str">
        <f t="shared" si="242"/>
        <v/>
      </c>
      <c r="B456" s="49">
        <v>3882</v>
      </c>
      <c r="C456" s="115" t="s">
        <v>725</v>
      </c>
      <c r="D456" s="94" t="str">
        <f t="shared" si="243"/>
        <v/>
      </c>
      <c r="E456" s="94" t="str">
        <f t="shared" si="244"/>
        <v/>
      </c>
      <c r="F456" s="94" t="str">
        <f t="shared" si="245"/>
        <v/>
      </c>
      <c r="G456" s="94" t="str">
        <f t="shared" si="246"/>
        <v/>
      </c>
      <c r="H456" s="94" t="str">
        <f t="shared" si="247"/>
        <v/>
      </c>
      <c r="I456" s="94" t="str">
        <f t="shared" si="248"/>
        <v/>
      </c>
      <c r="J456" s="94" t="str">
        <f t="shared" si="249"/>
        <v/>
      </c>
      <c r="K456" s="94" t="str">
        <f t="shared" si="250"/>
        <v/>
      </c>
      <c r="L456" s="94" t="str">
        <f t="shared" si="251"/>
        <v/>
      </c>
      <c r="M456" s="94" t="str">
        <f t="shared" si="252"/>
        <v/>
      </c>
      <c r="N456" s="94" t="str">
        <f t="shared" si="253"/>
        <v/>
      </c>
      <c r="O456" s="94" t="str">
        <f t="shared" si="254"/>
        <v/>
      </c>
      <c r="P456" s="94" t="str">
        <f t="shared" si="255"/>
        <v/>
      </c>
      <c r="Q456" s="94" t="str">
        <f t="shared" si="256"/>
        <v/>
      </c>
      <c r="R456" s="94" t="str">
        <f t="shared" si="257"/>
        <v/>
      </c>
      <c r="S456" s="94" t="str">
        <f t="shared" si="258"/>
        <v/>
      </c>
      <c r="T456" s="94" t="str">
        <f t="shared" si="259"/>
        <v/>
      </c>
      <c r="U456" s="94" t="str">
        <f t="shared" si="260"/>
        <v/>
      </c>
      <c r="V456" s="94" t="str">
        <f t="shared" si="261"/>
        <v/>
      </c>
      <c r="W456" s="94" t="str">
        <f t="shared" si="262"/>
        <v/>
      </c>
      <c r="X456" s="94" t="str">
        <f t="shared" si="263"/>
        <v/>
      </c>
      <c r="Y456" s="94" t="str">
        <f t="shared" si="264"/>
        <v/>
      </c>
      <c r="Z456" s="94" t="str">
        <f t="shared" si="265"/>
        <v/>
      </c>
      <c r="AA456" s="94" t="str">
        <f t="shared" si="266"/>
        <v/>
      </c>
      <c r="AB456" s="94" t="str">
        <f t="shared" si="267"/>
        <v/>
      </c>
      <c r="AC456" s="94" t="str">
        <f t="shared" si="268"/>
        <v/>
      </c>
      <c r="AD456" s="92" t="str">
        <f t="shared" si="269"/>
        <v/>
      </c>
      <c r="AE456" s="92">
        <f t="shared" si="238"/>
        <v>0</v>
      </c>
      <c r="AF456" s="105" t="str">
        <f t="shared" si="239"/>
        <v/>
      </c>
      <c r="AG456" s="92">
        <f t="shared" si="241"/>
        <v>0</v>
      </c>
      <c r="AH456" s="92">
        <f t="shared" si="240"/>
        <v>0</v>
      </c>
    </row>
    <row r="457" spans="1:34" x14ac:dyDescent="0.25">
      <c r="A457" s="92" t="str">
        <f t="shared" si="242"/>
        <v/>
      </c>
      <c r="B457" s="49">
        <v>2946</v>
      </c>
      <c r="C457" s="115" t="s">
        <v>726</v>
      </c>
      <c r="D457" s="94" t="str">
        <f t="shared" si="243"/>
        <v/>
      </c>
      <c r="E457" s="94" t="str">
        <f t="shared" si="244"/>
        <v/>
      </c>
      <c r="F457" s="94" t="str">
        <f t="shared" si="245"/>
        <v/>
      </c>
      <c r="G457" s="94" t="str">
        <f t="shared" si="246"/>
        <v/>
      </c>
      <c r="H457" s="94" t="str">
        <f t="shared" si="247"/>
        <v/>
      </c>
      <c r="I457" s="94" t="str">
        <f t="shared" si="248"/>
        <v/>
      </c>
      <c r="J457" s="94" t="str">
        <f t="shared" si="249"/>
        <v/>
      </c>
      <c r="K457" s="94" t="str">
        <f t="shared" si="250"/>
        <v/>
      </c>
      <c r="L457" s="94" t="str">
        <f t="shared" si="251"/>
        <v/>
      </c>
      <c r="M457" s="94" t="str">
        <f t="shared" si="252"/>
        <v/>
      </c>
      <c r="N457" s="94" t="str">
        <f t="shared" si="253"/>
        <v/>
      </c>
      <c r="O457" s="94" t="str">
        <f t="shared" si="254"/>
        <v/>
      </c>
      <c r="P457" s="94" t="str">
        <f t="shared" si="255"/>
        <v/>
      </c>
      <c r="Q457" s="94" t="str">
        <f t="shared" si="256"/>
        <v/>
      </c>
      <c r="R457" s="94" t="str">
        <f t="shared" si="257"/>
        <v/>
      </c>
      <c r="S457" s="94" t="str">
        <f t="shared" si="258"/>
        <v/>
      </c>
      <c r="T457" s="94" t="str">
        <f t="shared" si="259"/>
        <v/>
      </c>
      <c r="U457" s="94" t="str">
        <f t="shared" si="260"/>
        <v/>
      </c>
      <c r="V457" s="94" t="str">
        <f t="shared" si="261"/>
        <v/>
      </c>
      <c r="W457" s="94" t="str">
        <f t="shared" si="262"/>
        <v/>
      </c>
      <c r="X457" s="94" t="str">
        <f t="shared" si="263"/>
        <v/>
      </c>
      <c r="Y457" s="94" t="str">
        <f t="shared" si="264"/>
        <v/>
      </c>
      <c r="Z457" s="94" t="str">
        <f t="shared" si="265"/>
        <v/>
      </c>
      <c r="AA457" s="94" t="str">
        <f t="shared" si="266"/>
        <v/>
      </c>
      <c r="AB457" s="94" t="str">
        <f t="shared" si="267"/>
        <v/>
      </c>
      <c r="AC457" s="94" t="str">
        <f t="shared" si="268"/>
        <v/>
      </c>
      <c r="AD457" s="92" t="str">
        <f t="shared" si="269"/>
        <v/>
      </c>
      <c r="AE457" s="92">
        <f t="shared" si="238"/>
        <v>0</v>
      </c>
      <c r="AF457" s="105" t="str">
        <f t="shared" si="239"/>
        <v/>
      </c>
      <c r="AG457" s="92">
        <f t="shared" si="241"/>
        <v>0</v>
      </c>
      <c r="AH457" s="92">
        <f t="shared" si="240"/>
        <v>0</v>
      </c>
    </row>
    <row r="458" spans="1:34" x14ac:dyDescent="0.25">
      <c r="A458" s="92" t="str">
        <f t="shared" si="242"/>
        <v/>
      </c>
      <c r="B458" s="49">
        <v>3628</v>
      </c>
      <c r="C458" s="115" t="s">
        <v>727</v>
      </c>
      <c r="D458" s="94" t="str">
        <f t="shared" si="243"/>
        <v/>
      </c>
      <c r="E458" s="94" t="str">
        <f t="shared" si="244"/>
        <v/>
      </c>
      <c r="F458" s="94" t="str">
        <f t="shared" si="245"/>
        <v/>
      </c>
      <c r="G458" s="94" t="str">
        <f t="shared" si="246"/>
        <v/>
      </c>
      <c r="H458" s="94" t="str">
        <f t="shared" si="247"/>
        <v/>
      </c>
      <c r="I458" s="94" t="str">
        <f t="shared" si="248"/>
        <v/>
      </c>
      <c r="J458" s="94" t="str">
        <f t="shared" si="249"/>
        <v/>
      </c>
      <c r="K458" s="94" t="str">
        <f t="shared" si="250"/>
        <v/>
      </c>
      <c r="L458" s="94" t="str">
        <f t="shared" si="251"/>
        <v/>
      </c>
      <c r="M458" s="94" t="str">
        <f t="shared" si="252"/>
        <v/>
      </c>
      <c r="N458" s="94" t="str">
        <f t="shared" si="253"/>
        <v/>
      </c>
      <c r="O458" s="94" t="str">
        <f t="shared" si="254"/>
        <v/>
      </c>
      <c r="P458" s="94" t="str">
        <f t="shared" si="255"/>
        <v/>
      </c>
      <c r="Q458" s="94" t="str">
        <f t="shared" si="256"/>
        <v/>
      </c>
      <c r="R458" s="94" t="str">
        <f t="shared" si="257"/>
        <v/>
      </c>
      <c r="S458" s="94" t="str">
        <f t="shared" si="258"/>
        <v/>
      </c>
      <c r="T458" s="94" t="str">
        <f t="shared" si="259"/>
        <v/>
      </c>
      <c r="U458" s="94" t="str">
        <f t="shared" si="260"/>
        <v/>
      </c>
      <c r="V458" s="94" t="str">
        <f t="shared" si="261"/>
        <v/>
      </c>
      <c r="W458" s="94" t="str">
        <f t="shared" si="262"/>
        <v/>
      </c>
      <c r="X458" s="94" t="str">
        <f t="shared" si="263"/>
        <v/>
      </c>
      <c r="Y458" s="94" t="str">
        <f t="shared" si="264"/>
        <v/>
      </c>
      <c r="Z458" s="94" t="str">
        <f t="shared" si="265"/>
        <v/>
      </c>
      <c r="AA458" s="94" t="str">
        <f t="shared" si="266"/>
        <v/>
      </c>
      <c r="AB458" s="94" t="str">
        <f t="shared" si="267"/>
        <v/>
      </c>
      <c r="AC458" s="94" t="str">
        <f t="shared" si="268"/>
        <v/>
      </c>
      <c r="AD458" s="92" t="str">
        <f t="shared" si="269"/>
        <v/>
      </c>
      <c r="AE458" s="92">
        <f t="shared" si="238"/>
        <v>0</v>
      </c>
      <c r="AF458" s="105" t="str">
        <f t="shared" si="239"/>
        <v/>
      </c>
      <c r="AG458" s="92">
        <f t="shared" si="241"/>
        <v>0</v>
      </c>
      <c r="AH458" s="92">
        <f t="shared" si="240"/>
        <v>0</v>
      </c>
    </row>
    <row r="459" spans="1:34" x14ac:dyDescent="0.25">
      <c r="A459" s="92" t="str">
        <f t="shared" si="242"/>
        <v/>
      </c>
      <c r="B459" s="49">
        <v>8671</v>
      </c>
      <c r="C459" s="115" t="s">
        <v>728</v>
      </c>
      <c r="D459" s="94" t="str">
        <f t="shared" si="243"/>
        <v/>
      </c>
      <c r="E459" s="94" t="str">
        <f t="shared" si="244"/>
        <v/>
      </c>
      <c r="F459" s="94" t="str">
        <f t="shared" si="245"/>
        <v/>
      </c>
      <c r="G459" s="94" t="str">
        <f t="shared" si="246"/>
        <v/>
      </c>
      <c r="H459" s="94" t="str">
        <f t="shared" si="247"/>
        <v/>
      </c>
      <c r="I459" s="94" t="str">
        <f t="shared" si="248"/>
        <v/>
      </c>
      <c r="J459" s="94" t="str">
        <f t="shared" si="249"/>
        <v/>
      </c>
      <c r="K459" s="94" t="str">
        <f t="shared" si="250"/>
        <v/>
      </c>
      <c r="L459" s="94" t="str">
        <f t="shared" si="251"/>
        <v/>
      </c>
      <c r="M459" s="94" t="str">
        <f t="shared" si="252"/>
        <v/>
      </c>
      <c r="N459" s="94" t="str">
        <f t="shared" si="253"/>
        <v/>
      </c>
      <c r="O459" s="94" t="str">
        <f t="shared" si="254"/>
        <v/>
      </c>
      <c r="P459" s="94" t="str">
        <f t="shared" si="255"/>
        <v/>
      </c>
      <c r="Q459" s="94" t="str">
        <f t="shared" si="256"/>
        <v/>
      </c>
      <c r="R459" s="94" t="str">
        <f t="shared" si="257"/>
        <v/>
      </c>
      <c r="S459" s="94" t="str">
        <f t="shared" si="258"/>
        <v/>
      </c>
      <c r="T459" s="94" t="str">
        <f t="shared" si="259"/>
        <v/>
      </c>
      <c r="U459" s="94" t="str">
        <f t="shared" si="260"/>
        <v/>
      </c>
      <c r="V459" s="94" t="str">
        <f t="shared" si="261"/>
        <v/>
      </c>
      <c r="W459" s="94" t="str">
        <f t="shared" si="262"/>
        <v/>
      </c>
      <c r="X459" s="94" t="str">
        <f t="shared" si="263"/>
        <v/>
      </c>
      <c r="Y459" s="94" t="str">
        <f t="shared" si="264"/>
        <v/>
      </c>
      <c r="Z459" s="94" t="str">
        <f t="shared" si="265"/>
        <v/>
      </c>
      <c r="AA459" s="94" t="str">
        <f t="shared" si="266"/>
        <v/>
      </c>
      <c r="AB459" s="94" t="str">
        <f t="shared" si="267"/>
        <v/>
      </c>
      <c r="AC459" s="94" t="str">
        <f t="shared" si="268"/>
        <v/>
      </c>
      <c r="AD459" s="92" t="str">
        <f t="shared" si="269"/>
        <v/>
      </c>
      <c r="AE459" s="92">
        <f t="shared" si="238"/>
        <v>0</v>
      </c>
      <c r="AF459" s="105" t="str">
        <f t="shared" si="239"/>
        <v/>
      </c>
      <c r="AG459" s="92">
        <f t="shared" si="241"/>
        <v>0</v>
      </c>
      <c r="AH459" s="92">
        <f t="shared" si="240"/>
        <v>0</v>
      </c>
    </row>
    <row r="460" spans="1:34" x14ac:dyDescent="0.25">
      <c r="A460" s="92" t="str">
        <f t="shared" si="242"/>
        <v/>
      </c>
      <c r="B460" s="49">
        <v>3141</v>
      </c>
      <c r="C460" s="115" t="s">
        <v>729</v>
      </c>
      <c r="D460" s="94" t="str">
        <f t="shared" si="243"/>
        <v/>
      </c>
      <c r="E460" s="94" t="str">
        <f t="shared" si="244"/>
        <v/>
      </c>
      <c r="F460" s="94" t="str">
        <f t="shared" si="245"/>
        <v/>
      </c>
      <c r="G460" s="94" t="str">
        <f t="shared" si="246"/>
        <v/>
      </c>
      <c r="H460" s="94" t="str">
        <f t="shared" si="247"/>
        <v/>
      </c>
      <c r="I460" s="94" t="str">
        <f t="shared" si="248"/>
        <v/>
      </c>
      <c r="J460" s="94" t="str">
        <f t="shared" si="249"/>
        <v/>
      </c>
      <c r="K460" s="94" t="str">
        <f t="shared" si="250"/>
        <v/>
      </c>
      <c r="L460" s="94" t="str">
        <f t="shared" si="251"/>
        <v/>
      </c>
      <c r="M460" s="94" t="str">
        <f t="shared" si="252"/>
        <v/>
      </c>
      <c r="N460" s="94" t="str">
        <f t="shared" si="253"/>
        <v/>
      </c>
      <c r="O460" s="94" t="str">
        <f t="shared" si="254"/>
        <v/>
      </c>
      <c r="P460" s="94" t="str">
        <f t="shared" si="255"/>
        <v/>
      </c>
      <c r="Q460" s="94" t="str">
        <f t="shared" si="256"/>
        <v/>
      </c>
      <c r="R460" s="94" t="str">
        <f t="shared" si="257"/>
        <v/>
      </c>
      <c r="S460" s="94" t="str">
        <f t="shared" si="258"/>
        <v/>
      </c>
      <c r="T460" s="94" t="str">
        <f t="shared" si="259"/>
        <v/>
      </c>
      <c r="U460" s="94" t="str">
        <f t="shared" si="260"/>
        <v/>
      </c>
      <c r="V460" s="94" t="str">
        <f t="shared" si="261"/>
        <v/>
      </c>
      <c r="W460" s="94" t="str">
        <f t="shared" si="262"/>
        <v/>
      </c>
      <c r="X460" s="94" t="str">
        <f t="shared" si="263"/>
        <v/>
      </c>
      <c r="Y460" s="94" t="str">
        <f t="shared" si="264"/>
        <v/>
      </c>
      <c r="Z460" s="94" t="str">
        <f t="shared" si="265"/>
        <v/>
      </c>
      <c r="AA460" s="94" t="str">
        <f t="shared" si="266"/>
        <v/>
      </c>
      <c r="AB460" s="94" t="str">
        <f t="shared" si="267"/>
        <v/>
      </c>
      <c r="AC460" s="94" t="str">
        <f t="shared" si="268"/>
        <v/>
      </c>
      <c r="AD460" s="92" t="str">
        <f t="shared" si="269"/>
        <v/>
      </c>
      <c r="AE460" s="92">
        <f t="shared" si="238"/>
        <v>0</v>
      </c>
      <c r="AF460" s="105" t="str">
        <f t="shared" si="239"/>
        <v/>
      </c>
      <c r="AG460" s="92">
        <f t="shared" si="241"/>
        <v>0</v>
      </c>
      <c r="AH460" s="92">
        <f t="shared" si="240"/>
        <v>0</v>
      </c>
    </row>
    <row r="461" spans="1:34" x14ac:dyDescent="0.25">
      <c r="A461" s="92" t="str">
        <f t="shared" si="242"/>
        <v/>
      </c>
      <c r="B461" s="49">
        <v>3232</v>
      </c>
      <c r="C461" s="115" t="s">
        <v>730</v>
      </c>
      <c r="D461" s="94" t="str">
        <f t="shared" si="243"/>
        <v/>
      </c>
      <c r="E461" s="94" t="str">
        <f t="shared" si="244"/>
        <v/>
      </c>
      <c r="F461" s="94" t="str">
        <f t="shared" si="245"/>
        <v/>
      </c>
      <c r="G461" s="94" t="str">
        <f t="shared" si="246"/>
        <v/>
      </c>
      <c r="H461" s="94" t="str">
        <f t="shared" si="247"/>
        <v/>
      </c>
      <c r="I461" s="94" t="str">
        <f t="shared" si="248"/>
        <v/>
      </c>
      <c r="J461" s="94" t="str">
        <f t="shared" si="249"/>
        <v/>
      </c>
      <c r="K461" s="94" t="str">
        <f t="shared" si="250"/>
        <v/>
      </c>
      <c r="L461" s="94" t="str">
        <f t="shared" si="251"/>
        <v/>
      </c>
      <c r="M461" s="94" t="str">
        <f t="shared" si="252"/>
        <v/>
      </c>
      <c r="N461" s="94" t="str">
        <f t="shared" si="253"/>
        <v/>
      </c>
      <c r="O461" s="94" t="str">
        <f t="shared" si="254"/>
        <v/>
      </c>
      <c r="P461" s="94" t="str">
        <f t="shared" si="255"/>
        <v/>
      </c>
      <c r="Q461" s="94" t="str">
        <f t="shared" si="256"/>
        <v/>
      </c>
      <c r="R461" s="94" t="str">
        <f t="shared" si="257"/>
        <v/>
      </c>
      <c r="S461" s="94" t="str">
        <f t="shared" si="258"/>
        <v/>
      </c>
      <c r="T461" s="94" t="str">
        <f t="shared" si="259"/>
        <v/>
      </c>
      <c r="U461" s="94" t="str">
        <f t="shared" si="260"/>
        <v/>
      </c>
      <c r="V461" s="94" t="str">
        <f t="shared" si="261"/>
        <v/>
      </c>
      <c r="W461" s="94" t="str">
        <f t="shared" si="262"/>
        <v/>
      </c>
      <c r="X461" s="94" t="str">
        <f t="shared" si="263"/>
        <v/>
      </c>
      <c r="Y461" s="94" t="str">
        <f t="shared" si="264"/>
        <v/>
      </c>
      <c r="Z461" s="94" t="str">
        <f t="shared" si="265"/>
        <v/>
      </c>
      <c r="AA461" s="94" t="str">
        <f t="shared" si="266"/>
        <v/>
      </c>
      <c r="AB461" s="94" t="str">
        <f t="shared" si="267"/>
        <v/>
      </c>
      <c r="AC461" s="94" t="str">
        <f t="shared" si="268"/>
        <v/>
      </c>
      <c r="AD461" s="92" t="str">
        <f t="shared" si="269"/>
        <v/>
      </c>
      <c r="AE461" s="92">
        <f t="shared" si="238"/>
        <v>0</v>
      </c>
      <c r="AF461" s="105" t="str">
        <f t="shared" si="239"/>
        <v/>
      </c>
      <c r="AG461" s="92">
        <f t="shared" si="241"/>
        <v>0</v>
      </c>
      <c r="AH461" s="92">
        <f t="shared" si="240"/>
        <v>0</v>
      </c>
    </row>
    <row r="462" spans="1:34" x14ac:dyDescent="0.25">
      <c r="A462" s="92" t="str">
        <f t="shared" si="242"/>
        <v/>
      </c>
      <c r="B462" s="49">
        <v>3370</v>
      </c>
      <c r="C462" s="115" t="s">
        <v>731</v>
      </c>
      <c r="D462" s="94" t="str">
        <f t="shared" si="243"/>
        <v/>
      </c>
      <c r="E462" s="94" t="str">
        <f t="shared" si="244"/>
        <v/>
      </c>
      <c r="F462" s="94" t="str">
        <f t="shared" si="245"/>
        <v/>
      </c>
      <c r="G462" s="94" t="str">
        <f t="shared" si="246"/>
        <v/>
      </c>
      <c r="H462" s="94" t="str">
        <f t="shared" si="247"/>
        <v/>
      </c>
      <c r="I462" s="94" t="str">
        <f t="shared" si="248"/>
        <v/>
      </c>
      <c r="J462" s="94" t="str">
        <f t="shared" si="249"/>
        <v/>
      </c>
      <c r="K462" s="94" t="str">
        <f t="shared" si="250"/>
        <v/>
      </c>
      <c r="L462" s="94" t="str">
        <f t="shared" si="251"/>
        <v/>
      </c>
      <c r="M462" s="94" t="str">
        <f t="shared" si="252"/>
        <v/>
      </c>
      <c r="N462" s="94" t="str">
        <f t="shared" si="253"/>
        <v/>
      </c>
      <c r="O462" s="94" t="str">
        <f t="shared" si="254"/>
        <v/>
      </c>
      <c r="P462" s="94" t="str">
        <f t="shared" si="255"/>
        <v/>
      </c>
      <c r="Q462" s="94" t="str">
        <f t="shared" si="256"/>
        <v/>
      </c>
      <c r="R462" s="94" t="str">
        <f t="shared" si="257"/>
        <v/>
      </c>
      <c r="S462" s="94" t="str">
        <f t="shared" si="258"/>
        <v/>
      </c>
      <c r="T462" s="94" t="str">
        <f t="shared" si="259"/>
        <v/>
      </c>
      <c r="U462" s="94" t="str">
        <f t="shared" si="260"/>
        <v/>
      </c>
      <c r="V462" s="94" t="str">
        <f t="shared" si="261"/>
        <v/>
      </c>
      <c r="W462" s="94" t="str">
        <f t="shared" si="262"/>
        <v/>
      </c>
      <c r="X462" s="94" t="str">
        <f t="shared" si="263"/>
        <v/>
      </c>
      <c r="Y462" s="94" t="str">
        <f t="shared" si="264"/>
        <v/>
      </c>
      <c r="Z462" s="94" t="str">
        <f t="shared" si="265"/>
        <v/>
      </c>
      <c r="AA462" s="94" t="str">
        <f t="shared" si="266"/>
        <v/>
      </c>
      <c r="AB462" s="94" t="str">
        <f t="shared" si="267"/>
        <v/>
      </c>
      <c r="AC462" s="94" t="str">
        <f t="shared" si="268"/>
        <v/>
      </c>
      <c r="AD462" s="92" t="str">
        <f t="shared" si="269"/>
        <v/>
      </c>
      <c r="AE462" s="92">
        <f t="shared" si="238"/>
        <v>0</v>
      </c>
      <c r="AF462" s="105" t="str">
        <f t="shared" si="239"/>
        <v/>
      </c>
      <c r="AG462" s="92">
        <f t="shared" si="241"/>
        <v>0</v>
      </c>
      <c r="AH462" s="92">
        <f t="shared" si="240"/>
        <v>0</v>
      </c>
    </row>
    <row r="463" spans="1:34" x14ac:dyDescent="0.25">
      <c r="A463" s="92" t="str">
        <f t="shared" si="242"/>
        <v/>
      </c>
      <c r="B463" s="49">
        <v>2301</v>
      </c>
      <c r="C463" s="115" t="s">
        <v>732</v>
      </c>
      <c r="D463" s="94" t="str">
        <f t="shared" si="243"/>
        <v/>
      </c>
      <c r="E463" s="94" t="str">
        <f t="shared" si="244"/>
        <v/>
      </c>
      <c r="F463" s="94" t="str">
        <f t="shared" si="245"/>
        <v/>
      </c>
      <c r="G463" s="94" t="str">
        <f t="shared" si="246"/>
        <v/>
      </c>
      <c r="H463" s="94" t="str">
        <f t="shared" si="247"/>
        <v/>
      </c>
      <c r="I463" s="94" t="str">
        <f t="shared" si="248"/>
        <v/>
      </c>
      <c r="J463" s="94" t="str">
        <f t="shared" si="249"/>
        <v/>
      </c>
      <c r="K463" s="94" t="str">
        <f t="shared" si="250"/>
        <v/>
      </c>
      <c r="L463" s="94" t="str">
        <f t="shared" si="251"/>
        <v/>
      </c>
      <c r="M463" s="94" t="str">
        <f t="shared" si="252"/>
        <v/>
      </c>
      <c r="N463" s="94" t="str">
        <f t="shared" si="253"/>
        <v/>
      </c>
      <c r="O463" s="94" t="str">
        <f t="shared" si="254"/>
        <v/>
      </c>
      <c r="P463" s="94" t="str">
        <f t="shared" si="255"/>
        <v/>
      </c>
      <c r="Q463" s="94" t="str">
        <f t="shared" si="256"/>
        <v/>
      </c>
      <c r="R463" s="94" t="str">
        <f t="shared" si="257"/>
        <v/>
      </c>
      <c r="S463" s="94" t="str">
        <f t="shared" si="258"/>
        <v/>
      </c>
      <c r="T463" s="94" t="str">
        <f t="shared" si="259"/>
        <v/>
      </c>
      <c r="U463" s="94" t="str">
        <f t="shared" si="260"/>
        <v/>
      </c>
      <c r="V463" s="94" t="str">
        <f t="shared" si="261"/>
        <v/>
      </c>
      <c r="W463" s="94" t="str">
        <f t="shared" si="262"/>
        <v/>
      </c>
      <c r="X463" s="94" t="str">
        <f t="shared" si="263"/>
        <v/>
      </c>
      <c r="Y463" s="94" t="str">
        <f t="shared" si="264"/>
        <v/>
      </c>
      <c r="Z463" s="94" t="str">
        <f t="shared" si="265"/>
        <v/>
      </c>
      <c r="AA463" s="94" t="str">
        <f t="shared" si="266"/>
        <v/>
      </c>
      <c r="AB463" s="94" t="str">
        <f t="shared" si="267"/>
        <v/>
      </c>
      <c r="AC463" s="94" t="str">
        <f t="shared" si="268"/>
        <v/>
      </c>
      <c r="AD463" s="92" t="str">
        <f t="shared" si="269"/>
        <v/>
      </c>
      <c r="AE463" s="92">
        <f t="shared" si="238"/>
        <v>0</v>
      </c>
      <c r="AF463" s="105" t="str">
        <f t="shared" si="239"/>
        <v/>
      </c>
      <c r="AG463" s="92">
        <f t="shared" si="241"/>
        <v>0</v>
      </c>
      <c r="AH463" s="92">
        <f t="shared" si="240"/>
        <v>0</v>
      </c>
    </row>
    <row r="464" spans="1:34" x14ac:dyDescent="0.25">
      <c r="A464" s="92" t="str">
        <f t="shared" si="242"/>
        <v/>
      </c>
      <c r="B464" s="49">
        <v>2657</v>
      </c>
      <c r="C464" s="115" t="s">
        <v>733</v>
      </c>
      <c r="D464" s="94" t="str">
        <f t="shared" si="243"/>
        <v/>
      </c>
      <c r="E464" s="94" t="str">
        <f t="shared" si="244"/>
        <v/>
      </c>
      <c r="F464" s="94" t="str">
        <f t="shared" si="245"/>
        <v/>
      </c>
      <c r="G464" s="94" t="str">
        <f t="shared" si="246"/>
        <v/>
      </c>
      <c r="H464" s="94" t="str">
        <f t="shared" si="247"/>
        <v/>
      </c>
      <c r="I464" s="94" t="str">
        <f t="shared" si="248"/>
        <v/>
      </c>
      <c r="J464" s="94" t="str">
        <f t="shared" si="249"/>
        <v/>
      </c>
      <c r="K464" s="94" t="str">
        <f t="shared" si="250"/>
        <v/>
      </c>
      <c r="L464" s="94" t="str">
        <f t="shared" si="251"/>
        <v/>
      </c>
      <c r="M464" s="94" t="str">
        <f t="shared" si="252"/>
        <v/>
      </c>
      <c r="N464" s="94" t="str">
        <f t="shared" si="253"/>
        <v/>
      </c>
      <c r="O464" s="94" t="str">
        <f t="shared" si="254"/>
        <v/>
      </c>
      <c r="P464" s="94" t="str">
        <f t="shared" si="255"/>
        <v/>
      </c>
      <c r="Q464" s="94" t="str">
        <f t="shared" si="256"/>
        <v/>
      </c>
      <c r="R464" s="94" t="str">
        <f t="shared" si="257"/>
        <v/>
      </c>
      <c r="S464" s="94" t="str">
        <f t="shared" si="258"/>
        <v/>
      </c>
      <c r="T464" s="94" t="str">
        <f t="shared" si="259"/>
        <v/>
      </c>
      <c r="U464" s="94" t="str">
        <f t="shared" si="260"/>
        <v/>
      </c>
      <c r="V464" s="94" t="str">
        <f t="shared" si="261"/>
        <v/>
      </c>
      <c r="W464" s="94" t="str">
        <f t="shared" si="262"/>
        <v/>
      </c>
      <c r="X464" s="94" t="str">
        <f t="shared" si="263"/>
        <v/>
      </c>
      <c r="Y464" s="94" t="str">
        <f t="shared" si="264"/>
        <v/>
      </c>
      <c r="Z464" s="94" t="str">
        <f t="shared" si="265"/>
        <v/>
      </c>
      <c r="AA464" s="94" t="str">
        <f t="shared" si="266"/>
        <v/>
      </c>
      <c r="AB464" s="94" t="str">
        <f t="shared" si="267"/>
        <v/>
      </c>
      <c r="AC464" s="94" t="str">
        <f t="shared" si="268"/>
        <v/>
      </c>
      <c r="AD464" s="92" t="str">
        <f t="shared" si="269"/>
        <v/>
      </c>
      <c r="AE464" s="92">
        <f t="shared" si="238"/>
        <v>0</v>
      </c>
      <c r="AF464" s="105" t="str">
        <f t="shared" si="239"/>
        <v/>
      </c>
      <c r="AG464" s="92">
        <f t="shared" si="241"/>
        <v>0</v>
      </c>
      <c r="AH464" s="92">
        <f t="shared" si="240"/>
        <v>0</v>
      </c>
    </row>
    <row r="465" spans="1:34" x14ac:dyDescent="0.25">
      <c r="A465" s="92" t="str">
        <f t="shared" si="242"/>
        <v/>
      </c>
      <c r="B465" s="49">
        <v>3369</v>
      </c>
      <c r="C465" s="115" t="s">
        <v>735</v>
      </c>
      <c r="D465" s="94" t="str">
        <f t="shared" si="243"/>
        <v/>
      </c>
      <c r="E465" s="94" t="str">
        <f t="shared" si="244"/>
        <v/>
      </c>
      <c r="F465" s="94" t="str">
        <f t="shared" si="245"/>
        <v/>
      </c>
      <c r="G465" s="94" t="str">
        <f t="shared" si="246"/>
        <v/>
      </c>
      <c r="H465" s="94" t="str">
        <f t="shared" si="247"/>
        <v/>
      </c>
      <c r="I465" s="94" t="str">
        <f t="shared" si="248"/>
        <v/>
      </c>
      <c r="J465" s="94" t="str">
        <f t="shared" si="249"/>
        <v/>
      </c>
      <c r="K465" s="94" t="str">
        <f t="shared" si="250"/>
        <v/>
      </c>
      <c r="L465" s="94" t="str">
        <f t="shared" si="251"/>
        <v/>
      </c>
      <c r="M465" s="94" t="str">
        <f t="shared" si="252"/>
        <v/>
      </c>
      <c r="N465" s="94" t="str">
        <f t="shared" si="253"/>
        <v/>
      </c>
      <c r="O465" s="94" t="str">
        <f t="shared" si="254"/>
        <v/>
      </c>
      <c r="P465" s="94" t="str">
        <f t="shared" si="255"/>
        <v/>
      </c>
      <c r="Q465" s="94" t="str">
        <f t="shared" si="256"/>
        <v/>
      </c>
      <c r="R465" s="94" t="str">
        <f t="shared" si="257"/>
        <v/>
      </c>
      <c r="S465" s="94" t="str">
        <f t="shared" si="258"/>
        <v/>
      </c>
      <c r="T465" s="94" t="str">
        <f t="shared" si="259"/>
        <v/>
      </c>
      <c r="U465" s="94" t="str">
        <f t="shared" si="260"/>
        <v/>
      </c>
      <c r="V465" s="94" t="str">
        <f t="shared" si="261"/>
        <v/>
      </c>
      <c r="W465" s="94" t="str">
        <f t="shared" si="262"/>
        <v/>
      </c>
      <c r="X465" s="94" t="str">
        <f t="shared" si="263"/>
        <v/>
      </c>
      <c r="Y465" s="94" t="str">
        <f t="shared" si="264"/>
        <v/>
      </c>
      <c r="Z465" s="94" t="str">
        <f t="shared" si="265"/>
        <v/>
      </c>
      <c r="AA465" s="94" t="str">
        <f t="shared" si="266"/>
        <v/>
      </c>
      <c r="AB465" s="94" t="str">
        <f t="shared" si="267"/>
        <v/>
      </c>
      <c r="AC465" s="94" t="str">
        <f t="shared" si="268"/>
        <v/>
      </c>
      <c r="AD465" s="92" t="str">
        <f t="shared" si="269"/>
        <v/>
      </c>
      <c r="AE465" s="92">
        <f t="shared" si="238"/>
        <v>0</v>
      </c>
      <c r="AF465" s="105" t="str">
        <f t="shared" si="239"/>
        <v/>
      </c>
      <c r="AG465" s="92">
        <f t="shared" si="241"/>
        <v>0</v>
      </c>
      <c r="AH465" s="92">
        <f t="shared" si="240"/>
        <v>0</v>
      </c>
    </row>
    <row r="466" spans="1:34" x14ac:dyDescent="0.25">
      <c r="A466" s="92" t="str">
        <f t="shared" si="242"/>
        <v/>
      </c>
      <c r="B466" s="49">
        <v>1699</v>
      </c>
      <c r="C466" s="115" t="s">
        <v>738</v>
      </c>
      <c r="D466" s="94" t="str">
        <f t="shared" si="243"/>
        <v/>
      </c>
      <c r="E466" s="94" t="str">
        <f t="shared" si="244"/>
        <v/>
      </c>
      <c r="F466" s="94" t="str">
        <f t="shared" si="245"/>
        <v/>
      </c>
      <c r="G466" s="94" t="str">
        <f t="shared" si="246"/>
        <v/>
      </c>
      <c r="H466" s="94" t="str">
        <f t="shared" si="247"/>
        <v/>
      </c>
      <c r="I466" s="94" t="str">
        <f t="shared" si="248"/>
        <v/>
      </c>
      <c r="J466" s="94" t="str">
        <f t="shared" si="249"/>
        <v/>
      </c>
      <c r="K466" s="94" t="str">
        <f t="shared" si="250"/>
        <v/>
      </c>
      <c r="L466" s="94" t="str">
        <f t="shared" si="251"/>
        <v/>
      </c>
      <c r="M466" s="94" t="str">
        <f t="shared" si="252"/>
        <v/>
      </c>
      <c r="N466" s="94" t="str">
        <f t="shared" si="253"/>
        <v/>
      </c>
      <c r="O466" s="94" t="str">
        <f t="shared" si="254"/>
        <v/>
      </c>
      <c r="P466" s="94" t="str">
        <f t="shared" si="255"/>
        <v/>
      </c>
      <c r="Q466" s="94" t="str">
        <f t="shared" si="256"/>
        <v/>
      </c>
      <c r="R466" s="94" t="str">
        <f t="shared" si="257"/>
        <v/>
      </c>
      <c r="S466" s="94" t="str">
        <f t="shared" si="258"/>
        <v/>
      </c>
      <c r="T466" s="94" t="str">
        <f t="shared" si="259"/>
        <v/>
      </c>
      <c r="U466" s="94" t="str">
        <f t="shared" si="260"/>
        <v/>
      </c>
      <c r="V466" s="94" t="str">
        <f t="shared" si="261"/>
        <v/>
      </c>
      <c r="W466" s="94" t="str">
        <f t="shared" si="262"/>
        <v/>
      </c>
      <c r="X466" s="94" t="str">
        <f t="shared" si="263"/>
        <v/>
      </c>
      <c r="Y466" s="94" t="str">
        <f t="shared" si="264"/>
        <v/>
      </c>
      <c r="Z466" s="94" t="str">
        <f t="shared" si="265"/>
        <v/>
      </c>
      <c r="AA466" s="94" t="str">
        <f t="shared" si="266"/>
        <v/>
      </c>
      <c r="AB466" s="94" t="str">
        <f t="shared" si="267"/>
        <v/>
      </c>
      <c r="AC466" s="94" t="str">
        <f t="shared" si="268"/>
        <v/>
      </c>
      <c r="AD466" s="92" t="str">
        <f t="shared" si="269"/>
        <v/>
      </c>
      <c r="AE466" s="92">
        <f t="shared" si="238"/>
        <v>0</v>
      </c>
      <c r="AF466" s="105" t="str">
        <f t="shared" si="239"/>
        <v/>
      </c>
      <c r="AG466" s="92">
        <f t="shared" si="241"/>
        <v>0</v>
      </c>
      <c r="AH466" s="92">
        <f t="shared" si="240"/>
        <v>0</v>
      </c>
    </row>
    <row r="467" spans="1:34" x14ac:dyDescent="0.25">
      <c r="A467" s="92" t="str">
        <f t="shared" si="242"/>
        <v/>
      </c>
      <c r="B467" s="49">
        <v>4132</v>
      </c>
      <c r="C467" s="115" t="s">
        <v>785</v>
      </c>
      <c r="D467" s="94" t="str">
        <f t="shared" si="243"/>
        <v/>
      </c>
      <c r="E467" s="94" t="str">
        <f t="shared" si="244"/>
        <v/>
      </c>
      <c r="F467" s="94" t="str">
        <f t="shared" si="245"/>
        <v/>
      </c>
      <c r="G467" s="94" t="str">
        <f t="shared" si="246"/>
        <v/>
      </c>
      <c r="H467" s="94" t="str">
        <f t="shared" si="247"/>
        <v/>
      </c>
      <c r="I467" s="94" t="str">
        <f t="shared" si="248"/>
        <v/>
      </c>
      <c r="J467" s="94" t="str">
        <f t="shared" si="249"/>
        <v/>
      </c>
      <c r="K467" s="94" t="str">
        <f t="shared" si="250"/>
        <v/>
      </c>
      <c r="L467" s="94" t="str">
        <f t="shared" si="251"/>
        <v/>
      </c>
      <c r="M467" s="94" t="str">
        <f t="shared" si="252"/>
        <v/>
      </c>
      <c r="N467" s="94" t="str">
        <f t="shared" si="253"/>
        <v/>
      </c>
      <c r="O467" s="94" t="str">
        <f t="shared" si="254"/>
        <v/>
      </c>
      <c r="P467" s="94" t="str">
        <f t="shared" si="255"/>
        <v/>
      </c>
      <c r="Q467" s="94" t="str">
        <f t="shared" si="256"/>
        <v/>
      </c>
      <c r="R467" s="94" t="str">
        <f t="shared" si="257"/>
        <v/>
      </c>
      <c r="S467" s="94" t="str">
        <f t="shared" si="258"/>
        <v/>
      </c>
      <c r="T467" s="94" t="str">
        <f t="shared" si="259"/>
        <v/>
      </c>
      <c r="U467" s="94" t="str">
        <f t="shared" si="260"/>
        <v/>
      </c>
      <c r="V467" s="94" t="str">
        <f t="shared" si="261"/>
        <v/>
      </c>
      <c r="W467" s="94" t="str">
        <f t="shared" si="262"/>
        <v/>
      </c>
      <c r="X467" s="94" t="str">
        <f t="shared" si="263"/>
        <v/>
      </c>
      <c r="Y467" s="94" t="str">
        <f t="shared" si="264"/>
        <v/>
      </c>
      <c r="Z467" s="94" t="str">
        <f t="shared" si="265"/>
        <v/>
      </c>
      <c r="AA467" s="94" t="str">
        <f t="shared" si="266"/>
        <v/>
      </c>
      <c r="AB467" s="94" t="str">
        <f t="shared" si="267"/>
        <v/>
      </c>
      <c r="AC467" s="94" t="str">
        <f t="shared" si="268"/>
        <v/>
      </c>
      <c r="AD467" s="92" t="str">
        <f t="shared" si="269"/>
        <v/>
      </c>
      <c r="AE467" s="92">
        <f t="shared" si="238"/>
        <v>0</v>
      </c>
      <c r="AF467" s="105" t="str">
        <f t="shared" si="239"/>
        <v/>
      </c>
      <c r="AG467" s="92">
        <f t="shared" si="241"/>
        <v>0</v>
      </c>
      <c r="AH467" s="92">
        <f t="shared" si="240"/>
        <v>0</v>
      </c>
    </row>
    <row r="468" spans="1:34" x14ac:dyDescent="0.25">
      <c r="A468" s="92" t="str">
        <f t="shared" si="242"/>
        <v/>
      </c>
      <c r="B468" s="49">
        <v>3678</v>
      </c>
      <c r="C468" s="115" t="s">
        <v>739</v>
      </c>
      <c r="D468" s="94" t="str">
        <f t="shared" si="243"/>
        <v/>
      </c>
      <c r="E468" s="94" t="str">
        <f t="shared" si="244"/>
        <v/>
      </c>
      <c r="F468" s="94" t="str">
        <f t="shared" si="245"/>
        <v/>
      </c>
      <c r="G468" s="94" t="str">
        <f t="shared" si="246"/>
        <v/>
      </c>
      <c r="H468" s="94" t="str">
        <f t="shared" si="247"/>
        <v/>
      </c>
      <c r="I468" s="94" t="str">
        <f t="shared" si="248"/>
        <v/>
      </c>
      <c r="J468" s="94" t="str">
        <f t="shared" si="249"/>
        <v/>
      </c>
      <c r="K468" s="94" t="str">
        <f t="shared" si="250"/>
        <v/>
      </c>
      <c r="L468" s="94" t="str">
        <f t="shared" si="251"/>
        <v/>
      </c>
      <c r="M468" s="94" t="str">
        <f t="shared" si="252"/>
        <v/>
      </c>
      <c r="N468" s="94" t="str">
        <f t="shared" si="253"/>
        <v/>
      </c>
      <c r="O468" s="94" t="str">
        <f t="shared" si="254"/>
        <v/>
      </c>
      <c r="P468" s="94" t="str">
        <f t="shared" si="255"/>
        <v/>
      </c>
      <c r="Q468" s="94" t="str">
        <f t="shared" si="256"/>
        <v/>
      </c>
      <c r="R468" s="94" t="str">
        <f t="shared" si="257"/>
        <v/>
      </c>
      <c r="S468" s="94" t="str">
        <f t="shared" si="258"/>
        <v/>
      </c>
      <c r="T468" s="94" t="str">
        <f t="shared" si="259"/>
        <v/>
      </c>
      <c r="U468" s="94" t="str">
        <f t="shared" si="260"/>
        <v/>
      </c>
      <c r="V468" s="94" t="str">
        <f t="shared" si="261"/>
        <v/>
      </c>
      <c r="W468" s="94" t="str">
        <f t="shared" si="262"/>
        <v/>
      </c>
      <c r="X468" s="94" t="str">
        <f t="shared" si="263"/>
        <v/>
      </c>
      <c r="Y468" s="94" t="str">
        <f t="shared" si="264"/>
        <v/>
      </c>
      <c r="Z468" s="94" t="str">
        <f t="shared" si="265"/>
        <v/>
      </c>
      <c r="AA468" s="94" t="str">
        <f t="shared" si="266"/>
        <v/>
      </c>
      <c r="AB468" s="94" t="str">
        <f t="shared" si="267"/>
        <v/>
      </c>
      <c r="AC468" s="94" t="str">
        <f t="shared" si="268"/>
        <v/>
      </c>
      <c r="AD468" s="92" t="str">
        <f t="shared" si="269"/>
        <v/>
      </c>
      <c r="AE468" s="92">
        <f t="shared" si="238"/>
        <v>0</v>
      </c>
      <c r="AF468" s="105" t="str">
        <f t="shared" si="239"/>
        <v/>
      </c>
      <c r="AG468" s="92">
        <f t="shared" si="241"/>
        <v>0</v>
      </c>
      <c r="AH468" s="92">
        <f t="shared" si="240"/>
        <v>0</v>
      </c>
    </row>
    <row r="469" spans="1:34" x14ac:dyDescent="0.25">
      <c r="A469" s="92" t="str">
        <f t="shared" si="242"/>
        <v/>
      </c>
      <c r="B469" s="49">
        <v>3641</v>
      </c>
      <c r="C469" s="115" t="s">
        <v>740</v>
      </c>
      <c r="D469" s="94" t="str">
        <f t="shared" si="243"/>
        <v/>
      </c>
      <c r="E469" s="94" t="str">
        <f t="shared" si="244"/>
        <v/>
      </c>
      <c r="F469" s="94" t="str">
        <f t="shared" si="245"/>
        <v/>
      </c>
      <c r="G469" s="94" t="str">
        <f t="shared" si="246"/>
        <v/>
      </c>
      <c r="H469" s="94" t="str">
        <f t="shared" si="247"/>
        <v/>
      </c>
      <c r="I469" s="94" t="str">
        <f t="shared" si="248"/>
        <v/>
      </c>
      <c r="J469" s="94" t="str">
        <f t="shared" si="249"/>
        <v/>
      </c>
      <c r="K469" s="94" t="str">
        <f t="shared" si="250"/>
        <v/>
      </c>
      <c r="L469" s="94" t="str">
        <f t="shared" si="251"/>
        <v/>
      </c>
      <c r="M469" s="94" t="str">
        <f t="shared" si="252"/>
        <v/>
      </c>
      <c r="N469" s="94" t="str">
        <f t="shared" si="253"/>
        <v/>
      </c>
      <c r="O469" s="94" t="str">
        <f t="shared" si="254"/>
        <v/>
      </c>
      <c r="P469" s="94" t="str">
        <f t="shared" si="255"/>
        <v/>
      </c>
      <c r="Q469" s="94" t="str">
        <f t="shared" si="256"/>
        <v/>
      </c>
      <c r="R469" s="94" t="str">
        <f t="shared" si="257"/>
        <v/>
      </c>
      <c r="S469" s="94" t="str">
        <f t="shared" si="258"/>
        <v/>
      </c>
      <c r="T469" s="94" t="str">
        <f t="shared" si="259"/>
        <v/>
      </c>
      <c r="U469" s="94" t="str">
        <f t="shared" si="260"/>
        <v/>
      </c>
      <c r="V469" s="94" t="str">
        <f t="shared" si="261"/>
        <v/>
      </c>
      <c r="W469" s="94" t="str">
        <f t="shared" si="262"/>
        <v/>
      </c>
      <c r="X469" s="94" t="str">
        <f t="shared" si="263"/>
        <v/>
      </c>
      <c r="Y469" s="94" t="str">
        <f t="shared" si="264"/>
        <v/>
      </c>
      <c r="Z469" s="94" t="str">
        <f t="shared" si="265"/>
        <v/>
      </c>
      <c r="AA469" s="94" t="str">
        <f t="shared" si="266"/>
        <v/>
      </c>
      <c r="AB469" s="94" t="str">
        <f t="shared" si="267"/>
        <v/>
      </c>
      <c r="AC469" s="94" t="str">
        <f t="shared" si="268"/>
        <v/>
      </c>
      <c r="AD469" s="92" t="str">
        <f t="shared" si="269"/>
        <v/>
      </c>
      <c r="AE469" s="92">
        <f t="shared" si="238"/>
        <v>0</v>
      </c>
      <c r="AF469" s="105" t="str">
        <f t="shared" si="239"/>
        <v/>
      </c>
      <c r="AG469" s="92">
        <f t="shared" si="241"/>
        <v>0</v>
      </c>
      <c r="AH469" s="92">
        <f t="shared" si="240"/>
        <v>0</v>
      </c>
    </row>
    <row r="470" spans="1:34" x14ac:dyDescent="0.25">
      <c r="A470" s="92" t="str">
        <f t="shared" si="242"/>
        <v/>
      </c>
      <c r="B470" s="49">
        <v>6994</v>
      </c>
      <c r="C470" s="115" t="s">
        <v>741</v>
      </c>
      <c r="D470" s="94" t="str">
        <f t="shared" si="243"/>
        <v/>
      </c>
      <c r="E470" s="94" t="str">
        <f t="shared" si="244"/>
        <v/>
      </c>
      <c r="F470" s="94" t="str">
        <f t="shared" si="245"/>
        <v/>
      </c>
      <c r="G470" s="94" t="str">
        <f t="shared" si="246"/>
        <v/>
      </c>
      <c r="H470" s="94" t="str">
        <f t="shared" si="247"/>
        <v/>
      </c>
      <c r="I470" s="94" t="str">
        <f t="shared" si="248"/>
        <v/>
      </c>
      <c r="J470" s="94" t="str">
        <f t="shared" si="249"/>
        <v/>
      </c>
      <c r="K470" s="94" t="str">
        <f t="shared" si="250"/>
        <v/>
      </c>
      <c r="L470" s="94" t="str">
        <f t="shared" si="251"/>
        <v/>
      </c>
      <c r="M470" s="94" t="str">
        <f t="shared" si="252"/>
        <v/>
      </c>
      <c r="N470" s="94" t="str">
        <f t="shared" si="253"/>
        <v/>
      </c>
      <c r="O470" s="94" t="str">
        <f t="shared" si="254"/>
        <v/>
      </c>
      <c r="P470" s="94" t="str">
        <f t="shared" si="255"/>
        <v/>
      </c>
      <c r="Q470" s="94" t="str">
        <f t="shared" si="256"/>
        <v/>
      </c>
      <c r="R470" s="94" t="str">
        <f t="shared" si="257"/>
        <v/>
      </c>
      <c r="S470" s="94" t="str">
        <f t="shared" si="258"/>
        <v/>
      </c>
      <c r="T470" s="94" t="str">
        <f t="shared" si="259"/>
        <v/>
      </c>
      <c r="U470" s="94" t="str">
        <f t="shared" si="260"/>
        <v/>
      </c>
      <c r="V470" s="94" t="str">
        <f t="shared" si="261"/>
        <v/>
      </c>
      <c r="W470" s="94" t="str">
        <f t="shared" si="262"/>
        <v/>
      </c>
      <c r="X470" s="94" t="str">
        <f t="shared" si="263"/>
        <v/>
      </c>
      <c r="Y470" s="94" t="str">
        <f t="shared" si="264"/>
        <v/>
      </c>
      <c r="Z470" s="94" t="str">
        <f t="shared" si="265"/>
        <v/>
      </c>
      <c r="AA470" s="94" t="str">
        <f t="shared" si="266"/>
        <v/>
      </c>
      <c r="AB470" s="94" t="str">
        <f t="shared" si="267"/>
        <v/>
      </c>
      <c r="AC470" s="94" t="str">
        <f t="shared" si="268"/>
        <v/>
      </c>
      <c r="AD470" s="92" t="str">
        <f t="shared" si="269"/>
        <v/>
      </c>
      <c r="AE470" s="92">
        <f t="shared" si="238"/>
        <v>0</v>
      </c>
      <c r="AF470" s="105" t="str">
        <f t="shared" si="239"/>
        <v/>
      </c>
      <c r="AG470" s="92">
        <f t="shared" si="241"/>
        <v>0</v>
      </c>
      <c r="AH470" s="92">
        <f t="shared" si="240"/>
        <v>0</v>
      </c>
    </row>
    <row r="471" spans="1:34" x14ac:dyDescent="0.25">
      <c r="A471" s="92" t="str">
        <f t="shared" si="242"/>
        <v/>
      </c>
      <c r="B471" s="49">
        <v>8210</v>
      </c>
      <c r="C471" s="115" t="s">
        <v>742</v>
      </c>
      <c r="D471" s="94" t="str">
        <f t="shared" si="243"/>
        <v/>
      </c>
      <c r="E471" s="94" t="str">
        <f t="shared" si="244"/>
        <v/>
      </c>
      <c r="F471" s="94" t="str">
        <f t="shared" si="245"/>
        <v/>
      </c>
      <c r="G471" s="94" t="str">
        <f t="shared" si="246"/>
        <v/>
      </c>
      <c r="H471" s="94" t="str">
        <f t="shared" si="247"/>
        <v/>
      </c>
      <c r="I471" s="94" t="str">
        <f t="shared" si="248"/>
        <v/>
      </c>
      <c r="J471" s="94" t="str">
        <f t="shared" si="249"/>
        <v/>
      </c>
      <c r="K471" s="94" t="str">
        <f t="shared" si="250"/>
        <v/>
      </c>
      <c r="L471" s="94" t="str">
        <f t="shared" si="251"/>
        <v/>
      </c>
      <c r="M471" s="94" t="str">
        <f t="shared" si="252"/>
        <v/>
      </c>
      <c r="N471" s="94" t="str">
        <f t="shared" si="253"/>
        <v/>
      </c>
      <c r="O471" s="94" t="str">
        <f t="shared" si="254"/>
        <v/>
      </c>
      <c r="P471" s="94" t="str">
        <f t="shared" si="255"/>
        <v/>
      </c>
      <c r="Q471" s="94" t="str">
        <f t="shared" si="256"/>
        <v/>
      </c>
      <c r="R471" s="94" t="str">
        <f t="shared" si="257"/>
        <v/>
      </c>
      <c r="S471" s="94" t="str">
        <f t="shared" si="258"/>
        <v/>
      </c>
      <c r="T471" s="94" t="str">
        <f t="shared" si="259"/>
        <v/>
      </c>
      <c r="U471" s="94" t="str">
        <f t="shared" si="260"/>
        <v/>
      </c>
      <c r="V471" s="94" t="str">
        <f t="shared" si="261"/>
        <v/>
      </c>
      <c r="W471" s="94" t="str">
        <f t="shared" si="262"/>
        <v/>
      </c>
      <c r="X471" s="94" t="str">
        <f t="shared" si="263"/>
        <v/>
      </c>
      <c r="Y471" s="94" t="str">
        <f t="shared" si="264"/>
        <v/>
      </c>
      <c r="Z471" s="94" t="str">
        <f t="shared" si="265"/>
        <v/>
      </c>
      <c r="AA471" s="94" t="str">
        <f t="shared" si="266"/>
        <v/>
      </c>
      <c r="AB471" s="94" t="str">
        <f t="shared" si="267"/>
        <v/>
      </c>
      <c r="AC471" s="94" t="str">
        <f t="shared" si="268"/>
        <v/>
      </c>
      <c r="AD471" s="92" t="str">
        <f t="shared" si="269"/>
        <v/>
      </c>
      <c r="AE471" s="92">
        <f t="shared" si="238"/>
        <v>0</v>
      </c>
      <c r="AF471" s="105" t="str">
        <f t="shared" si="239"/>
        <v/>
      </c>
      <c r="AG471" s="92">
        <f t="shared" si="241"/>
        <v>0</v>
      </c>
      <c r="AH471" s="92">
        <f t="shared" si="240"/>
        <v>0</v>
      </c>
    </row>
    <row r="472" spans="1:34" x14ac:dyDescent="0.25">
      <c r="A472" s="92" t="str">
        <f t="shared" si="242"/>
        <v/>
      </c>
      <c r="B472" s="49">
        <v>8306</v>
      </c>
      <c r="C472" s="115" t="s">
        <v>746</v>
      </c>
      <c r="D472" s="94" t="str">
        <f t="shared" si="243"/>
        <v/>
      </c>
      <c r="E472" s="94" t="str">
        <f t="shared" si="244"/>
        <v/>
      </c>
      <c r="F472" s="94" t="str">
        <f t="shared" si="245"/>
        <v/>
      </c>
      <c r="G472" s="94" t="str">
        <f t="shared" si="246"/>
        <v/>
      </c>
      <c r="H472" s="94" t="str">
        <f t="shared" si="247"/>
        <v/>
      </c>
      <c r="I472" s="94" t="str">
        <f t="shared" si="248"/>
        <v/>
      </c>
      <c r="J472" s="94" t="str">
        <f t="shared" si="249"/>
        <v/>
      </c>
      <c r="K472" s="94" t="str">
        <f t="shared" si="250"/>
        <v/>
      </c>
      <c r="L472" s="94" t="str">
        <f t="shared" si="251"/>
        <v/>
      </c>
      <c r="M472" s="94" t="str">
        <f t="shared" si="252"/>
        <v/>
      </c>
      <c r="N472" s="94" t="str">
        <f t="shared" si="253"/>
        <v/>
      </c>
      <c r="O472" s="94" t="str">
        <f t="shared" si="254"/>
        <v/>
      </c>
      <c r="P472" s="94" t="str">
        <f t="shared" si="255"/>
        <v/>
      </c>
      <c r="Q472" s="94" t="str">
        <f t="shared" si="256"/>
        <v/>
      </c>
      <c r="R472" s="94" t="str">
        <f t="shared" si="257"/>
        <v/>
      </c>
      <c r="S472" s="94" t="str">
        <f t="shared" si="258"/>
        <v/>
      </c>
      <c r="T472" s="94" t="str">
        <f t="shared" si="259"/>
        <v/>
      </c>
      <c r="U472" s="94" t="str">
        <f t="shared" si="260"/>
        <v/>
      </c>
      <c r="V472" s="94" t="str">
        <f t="shared" si="261"/>
        <v/>
      </c>
      <c r="W472" s="94" t="str">
        <f t="shared" si="262"/>
        <v/>
      </c>
      <c r="X472" s="94" t="str">
        <f t="shared" si="263"/>
        <v/>
      </c>
      <c r="Y472" s="94" t="str">
        <f t="shared" si="264"/>
        <v/>
      </c>
      <c r="Z472" s="94" t="str">
        <f t="shared" si="265"/>
        <v/>
      </c>
      <c r="AA472" s="94" t="str">
        <f t="shared" si="266"/>
        <v/>
      </c>
      <c r="AB472" s="94" t="str">
        <f t="shared" si="267"/>
        <v/>
      </c>
      <c r="AC472" s="94" t="str">
        <f t="shared" si="268"/>
        <v/>
      </c>
      <c r="AD472" s="92" t="str">
        <f t="shared" si="269"/>
        <v/>
      </c>
      <c r="AE472" s="92">
        <f t="shared" si="238"/>
        <v>0</v>
      </c>
      <c r="AF472" s="105" t="str">
        <f t="shared" si="239"/>
        <v/>
      </c>
      <c r="AG472" s="92">
        <f t="shared" si="241"/>
        <v>0</v>
      </c>
      <c r="AH472" s="92">
        <f t="shared" si="240"/>
        <v>0</v>
      </c>
    </row>
    <row r="473" spans="1:34" x14ac:dyDescent="0.25">
      <c r="A473" s="92" t="str">
        <f t="shared" si="242"/>
        <v/>
      </c>
      <c r="B473" s="49">
        <v>1173</v>
      </c>
      <c r="C473" s="115" t="s">
        <v>749</v>
      </c>
      <c r="D473" s="94" t="str">
        <f t="shared" si="243"/>
        <v/>
      </c>
      <c r="E473" s="94" t="str">
        <f t="shared" si="244"/>
        <v/>
      </c>
      <c r="F473" s="94" t="str">
        <f t="shared" si="245"/>
        <v/>
      </c>
      <c r="G473" s="94" t="str">
        <f t="shared" si="246"/>
        <v/>
      </c>
      <c r="H473" s="94" t="str">
        <f t="shared" si="247"/>
        <v/>
      </c>
      <c r="I473" s="94" t="str">
        <f t="shared" si="248"/>
        <v/>
      </c>
      <c r="J473" s="94" t="str">
        <f t="shared" si="249"/>
        <v/>
      </c>
      <c r="K473" s="94" t="str">
        <f t="shared" si="250"/>
        <v/>
      </c>
      <c r="L473" s="94" t="str">
        <f t="shared" si="251"/>
        <v/>
      </c>
      <c r="M473" s="94" t="str">
        <f t="shared" si="252"/>
        <v/>
      </c>
      <c r="N473" s="94" t="str">
        <f t="shared" si="253"/>
        <v/>
      </c>
      <c r="O473" s="94" t="str">
        <f t="shared" si="254"/>
        <v/>
      </c>
      <c r="P473" s="94" t="str">
        <f t="shared" si="255"/>
        <v/>
      </c>
      <c r="Q473" s="94" t="str">
        <f t="shared" si="256"/>
        <v/>
      </c>
      <c r="R473" s="94" t="str">
        <f t="shared" si="257"/>
        <v/>
      </c>
      <c r="S473" s="94" t="str">
        <f t="shared" si="258"/>
        <v/>
      </c>
      <c r="T473" s="94" t="str">
        <f t="shared" si="259"/>
        <v/>
      </c>
      <c r="U473" s="94" t="str">
        <f t="shared" si="260"/>
        <v/>
      </c>
      <c r="V473" s="94" t="str">
        <f t="shared" si="261"/>
        <v/>
      </c>
      <c r="W473" s="94" t="str">
        <f t="shared" si="262"/>
        <v/>
      </c>
      <c r="X473" s="94" t="str">
        <f t="shared" si="263"/>
        <v/>
      </c>
      <c r="Y473" s="94" t="str">
        <f t="shared" si="264"/>
        <v/>
      </c>
      <c r="Z473" s="94" t="str">
        <f t="shared" si="265"/>
        <v/>
      </c>
      <c r="AA473" s="94" t="str">
        <f t="shared" si="266"/>
        <v/>
      </c>
      <c r="AB473" s="94" t="str">
        <f t="shared" si="267"/>
        <v/>
      </c>
      <c r="AC473" s="94" t="str">
        <f t="shared" si="268"/>
        <v/>
      </c>
      <c r="AD473" s="92" t="str">
        <f t="shared" si="269"/>
        <v/>
      </c>
      <c r="AE473" s="92">
        <f t="shared" si="238"/>
        <v>0</v>
      </c>
      <c r="AF473" s="105" t="str">
        <f t="shared" si="239"/>
        <v/>
      </c>
      <c r="AG473" s="92">
        <f t="shared" si="241"/>
        <v>0</v>
      </c>
      <c r="AH473" s="92">
        <f t="shared" si="240"/>
        <v>0</v>
      </c>
    </row>
    <row r="474" spans="1:34" x14ac:dyDescent="0.25">
      <c r="A474" s="92" t="str">
        <f t="shared" si="242"/>
        <v/>
      </c>
      <c r="B474" s="49">
        <v>3662</v>
      </c>
      <c r="C474" s="115" t="s">
        <v>751</v>
      </c>
      <c r="D474" s="94" t="str">
        <f t="shared" si="243"/>
        <v/>
      </c>
      <c r="E474" s="94" t="str">
        <f t="shared" si="244"/>
        <v/>
      </c>
      <c r="F474" s="94" t="str">
        <f t="shared" si="245"/>
        <v/>
      </c>
      <c r="G474" s="94" t="str">
        <f t="shared" si="246"/>
        <v/>
      </c>
      <c r="H474" s="94" t="str">
        <f t="shared" si="247"/>
        <v/>
      </c>
      <c r="I474" s="94" t="str">
        <f t="shared" si="248"/>
        <v/>
      </c>
      <c r="J474" s="94" t="str">
        <f t="shared" si="249"/>
        <v/>
      </c>
      <c r="K474" s="94" t="str">
        <f t="shared" si="250"/>
        <v/>
      </c>
      <c r="L474" s="94" t="str">
        <f t="shared" si="251"/>
        <v/>
      </c>
      <c r="M474" s="94" t="str">
        <f t="shared" si="252"/>
        <v/>
      </c>
      <c r="N474" s="94" t="str">
        <f t="shared" si="253"/>
        <v/>
      </c>
      <c r="O474" s="94" t="str">
        <f t="shared" si="254"/>
        <v/>
      </c>
      <c r="P474" s="94" t="str">
        <f t="shared" si="255"/>
        <v/>
      </c>
      <c r="Q474" s="94" t="str">
        <f t="shared" si="256"/>
        <v/>
      </c>
      <c r="R474" s="94" t="str">
        <f t="shared" si="257"/>
        <v/>
      </c>
      <c r="S474" s="94" t="str">
        <f t="shared" si="258"/>
        <v/>
      </c>
      <c r="T474" s="94" t="str">
        <f t="shared" si="259"/>
        <v/>
      </c>
      <c r="U474" s="94" t="str">
        <f t="shared" si="260"/>
        <v/>
      </c>
      <c r="V474" s="94" t="str">
        <f t="shared" si="261"/>
        <v/>
      </c>
      <c r="W474" s="94" t="str">
        <f t="shared" si="262"/>
        <v/>
      </c>
      <c r="X474" s="94" t="str">
        <f t="shared" si="263"/>
        <v/>
      </c>
      <c r="Y474" s="94" t="str">
        <f t="shared" si="264"/>
        <v/>
      </c>
      <c r="Z474" s="94" t="str">
        <f t="shared" si="265"/>
        <v/>
      </c>
      <c r="AA474" s="94" t="str">
        <f t="shared" si="266"/>
        <v/>
      </c>
      <c r="AB474" s="94" t="str">
        <f t="shared" si="267"/>
        <v/>
      </c>
      <c r="AC474" s="94" t="str">
        <f t="shared" si="268"/>
        <v/>
      </c>
      <c r="AD474" s="92" t="str">
        <f t="shared" si="269"/>
        <v/>
      </c>
      <c r="AE474" s="92">
        <f t="shared" si="238"/>
        <v>0</v>
      </c>
      <c r="AF474" s="105" t="str">
        <f t="shared" si="239"/>
        <v/>
      </c>
      <c r="AG474" s="92">
        <f t="shared" si="241"/>
        <v>0</v>
      </c>
      <c r="AH474" s="92">
        <f t="shared" si="240"/>
        <v>0</v>
      </c>
    </row>
    <row r="475" spans="1:34" x14ac:dyDescent="0.25">
      <c r="A475" s="92" t="str">
        <f t="shared" si="242"/>
        <v/>
      </c>
      <c r="B475" s="49">
        <v>5236</v>
      </c>
      <c r="C475" s="115" t="s">
        <v>752</v>
      </c>
      <c r="D475" s="94" t="str">
        <f t="shared" si="243"/>
        <v/>
      </c>
      <c r="E475" s="94" t="str">
        <f t="shared" si="244"/>
        <v/>
      </c>
      <c r="F475" s="94" t="str">
        <f t="shared" si="245"/>
        <v/>
      </c>
      <c r="G475" s="94" t="str">
        <f t="shared" si="246"/>
        <v/>
      </c>
      <c r="H475" s="94" t="str">
        <f t="shared" si="247"/>
        <v/>
      </c>
      <c r="I475" s="94" t="str">
        <f t="shared" si="248"/>
        <v/>
      </c>
      <c r="J475" s="94" t="str">
        <f t="shared" si="249"/>
        <v/>
      </c>
      <c r="K475" s="94" t="str">
        <f t="shared" si="250"/>
        <v/>
      </c>
      <c r="L475" s="94" t="str">
        <f t="shared" si="251"/>
        <v/>
      </c>
      <c r="M475" s="94" t="str">
        <f t="shared" si="252"/>
        <v/>
      </c>
      <c r="N475" s="94" t="str">
        <f t="shared" si="253"/>
        <v/>
      </c>
      <c r="O475" s="94" t="str">
        <f t="shared" si="254"/>
        <v/>
      </c>
      <c r="P475" s="94" t="str">
        <f t="shared" si="255"/>
        <v/>
      </c>
      <c r="Q475" s="94" t="str">
        <f t="shared" si="256"/>
        <v/>
      </c>
      <c r="R475" s="94" t="str">
        <f t="shared" si="257"/>
        <v/>
      </c>
      <c r="S475" s="94" t="str">
        <f t="shared" si="258"/>
        <v/>
      </c>
      <c r="T475" s="94" t="str">
        <f t="shared" si="259"/>
        <v/>
      </c>
      <c r="U475" s="94" t="str">
        <f t="shared" si="260"/>
        <v/>
      </c>
      <c r="V475" s="94" t="str">
        <f t="shared" si="261"/>
        <v/>
      </c>
      <c r="W475" s="94" t="str">
        <f t="shared" si="262"/>
        <v/>
      </c>
      <c r="X475" s="94" t="str">
        <f t="shared" si="263"/>
        <v/>
      </c>
      <c r="Y475" s="94" t="str">
        <f t="shared" si="264"/>
        <v/>
      </c>
      <c r="Z475" s="94" t="str">
        <f t="shared" si="265"/>
        <v/>
      </c>
      <c r="AA475" s="94" t="str">
        <f t="shared" si="266"/>
        <v/>
      </c>
      <c r="AB475" s="94" t="str">
        <f t="shared" si="267"/>
        <v/>
      </c>
      <c r="AC475" s="94" t="str">
        <f t="shared" si="268"/>
        <v/>
      </c>
      <c r="AD475" s="92" t="str">
        <f t="shared" si="269"/>
        <v/>
      </c>
      <c r="AE475" s="92">
        <f t="shared" si="238"/>
        <v>0</v>
      </c>
      <c r="AF475" s="105" t="str">
        <f t="shared" si="239"/>
        <v/>
      </c>
      <c r="AG475" s="92">
        <f t="shared" si="241"/>
        <v>0</v>
      </c>
      <c r="AH475" s="92">
        <f t="shared" si="240"/>
        <v>0</v>
      </c>
    </row>
    <row r="476" spans="1:34" x14ac:dyDescent="0.25">
      <c r="A476" s="92" t="str">
        <f t="shared" si="242"/>
        <v/>
      </c>
      <c r="B476" s="49">
        <v>2656</v>
      </c>
      <c r="C476" s="115" t="s">
        <v>753</v>
      </c>
      <c r="D476" s="94" t="str">
        <f t="shared" si="243"/>
        <v/>
      </c>
      <c r="E476" s="94" t="str">
        <f t="shared" si="244"/>
        <v/>
      </c>
      <c r="F476" s="94" t="str">
        <f t="shared" si="245"/>
        <v/>
      </c>
      <c r="G476" s="94" t="str">
        <f t="shared" si="246"/>
        <v/>
      </c>
      <c r="H476" s="94" t="str">
        <f t="shared" si="247"/>
        <v/>
      </c>
      <c r="I476" s="94" t="str">
        <f t="shared" si="248"/>
        <v/>
      </c>
      <c r="J476" s="94" t="str">
        <f t="shared" si="249"/>
        <v/>
      </c>
      <c r="K476" s="94" t="str">
        <f t="shared" si="250"/>
        <v/>
      </c>
      <c r="L476" s="94" t="str">
        <f t="shared" si="251"/>
        <v/>
      </c>
      <c r="M476" s="94" t="str">
        <f t="shared" si="252"/>
        <v/>
      </c>
      <c r="N476" s="94" t="str">
        <f t="shared" si="253"/>
        <v/>
      </c>
      <c r="O476" s="94" t="str">
        <f t="shared" si="254"/>
        <v/>
      </c>
      <c r="P476" s="94" t="str">
        <f t="shared" si="255"/>
        <v/>
      </c>
      <c r="Q476" s="94" t="str">
        <f t="shared" si="256"/>
        <v/>
      </c>
      <c r="R476" s="94" t="str">
        <f t="shared" si="257"/>
        <v/>
      </c>
      <c r="S476" s="94" t="str">
        <f t="shared" si="258"/>
        <v/>
      </c>
      <c r="T476" s="94" t="str">
        <f t="shared" si="259"/>
        <v/>
      </c>
      <c r="U476" s="94" t="str">
        <f t="shared" si="260"/>
        <v/>
      </c>
      <c r="V476" s="94" t="str">
        <f t="shared" si="261"/>
        <v/>
      </c>
      <c r="W476" s="94" t="str">
        <f t="shared" si="262"/>
        <v/>
      </c>
      <c r="X476" s="94" t="str">
        <f t="shared" si="263"/>
        <v/>
      </c>
      <c r="Y476" s="94" t="str">
        <f t="shared" si="264"/>
        <v/>
      </c>
      <c r="Z476" s="94" t="str">
        <f t="shared" si="265"/>
        <v/>
      </c>
      <c r="AA476" s="94" t="str">
        <f t="shared" si="266"/>
        <v/>
      </c>
      <c r="AB476" s="94" t="str">
        <f t="shared" si="267"/>
        <v/>
      </c>
      <c r="AC476" s="94" t="str">
        <f t="shared" si="268"/>
        <v/>
      </c>
      <c r="AD476" s="92" t="str">
        <f t="shared" si="269"/>
        <v/>
      </c>
      <c r="AE476" s="92">
        <f t="shared" si="238"/>
        <v>0</v>
      </c>
      <c r="AF476" s="105" t="str">
        <f t="shared" si="239"/>
        <v/>
      </c>
      <c r="AG476" s="92">
        <f t="shared" si="241"/>
        <v>0</v>
      </c>
      <c r="AH476" s="92">
        <f t="shared" si="240"/>
        <v>0</v>
      </c>
    </row>
    <row r="477" spans="1:34" x14ac:dyDescent="0.25">
      <c r="A477" s="92" t="str">
        <f t="shared" si="242"/>
        <v/>
      </c>
      <c r="B477" s="49">
        <v>7459</v>
      </c>
      <c r="C477" s="115" t="s">
        <v>754</v>
      </c>
      <c r="D477" s="94" t="str">
        <f t="shared" si="243"/>
        <v/>
      </c>
      <c r="E477" s="94" t="str">
        <f t="shared" si="244"/>
        <v/>
      </c>
      <c r="F477" s="94" t="str">
        <f t="shared" si="245"/>
        <v/>
      </c>
      <c r="G477" s="94" t="str">
        <f t="shared" si="246"/>
        <v/>
      </c>
      <c r="H477" s="94" t="str">
        <f t="shared" si="247"/>
        <v/>
      </c>
      <c r="I477" s="94" t="str">
        <f t="shared" si="248"/>
        <v/>
      </c>
      <c r="J477" s="94" t="str">
        <f t="shared" si="249"/>
        <v/>
      </c>
      <c r="K477" s="94" t="str">
        <f t="shared" si="250"/>
        <v/>
      </c>
      <c r="L477" s="94" t="str">
        <f t="shared" si="251"/>
        <v/>
      </c>
      <c r="M477" s="94" t="str">
        <f t="shared" si="252"/>
        <v/>
      </c>
      <c r="N477" s="94" t="str">
        <f t="shared" si="253"/>
        <v/>
      </c>
      <c r="O477" s="94" t="str">
        <f t="shared" si="254"/>
        <v/>
      </c>
      <c r="P477" s="94" t="str">
        <f t="shared" si="255"/>
        <v/>
      </c>
      <c r="Q477" s="94" t="str">
        <f t="shared" si="256"/>
        <v/>
      </c>
      <c r="R477" s="94" t="str">
        <f t="shared" si="257"/>
        <v/>
      </c>
      <c r="S477" s="94" t="str">
        <f t="shared" si="258"/>
        <v/>
      </c>
      <c r="T477" s="94" t="str">
        <f t="shared" si="259"/>
        <v/>
      </c>
      <c r="U477" s="94" t="str">
        <f t="shared" si="260"/>
        <v/>
      </c>
      <c r="V477" s="94" t="str">
        <f t="shared" si="261"/>
        <v/>
      </c>
      <c r="W477" s="94" t="str">
        <f t="shared" si="262"/>
        <v/>
      </c>
      <c r="X477" s="94" t="str">
        <f t="shared" si="263"/>
        <v/>
      </c>
      <c r="Y477" s="94" t="str">
        <f t="shared" si="264"/>
        <v/>
      </c>
      <c r="Z477" s="94" t="str">
        <f t="shared" si="265"/>
        <v/>
      </c>
      <c r="AA477" s="94" t="str">
        <f t="shared" si="266"/>
        <v/>
      </c>
      <c r="AB477" s="94" t="str">
        <f t="shared" si="267"/>
        <v/>
      </c>
      <c r="AC477" s="94" t="str">
        <f t="shared" si="268"/>
        <v/>
      </c>
      <c r="AD477" s="92" t="str">
        <f t="shared" si="269"/>
        <v/>
      </c>
      <c r="AE477" s="92">
        <f t="shared" ref="AE477:AE486" si="270">IF(B477&lt;&gt;"",COUNT(D477:AC477),"")</f>
        <v>0</v>
      </c>
      <c r="AF477" s="105" t="str">
        <f t="shared" ref="AF477:AF486" si="271">IF(AD477&lt;&gt;"",AD477*100/(2*AE477),"")</f>
        <v/>
      </c>
      <c r="AG477" s="92">
        <f t="shared" si="241"/>
        <v>0</v>
      </c>
      <c r="AH477" s="92">
        <f t="shared" ref="AH477:AH486" si="272">IF(B477&lt;&gt;"",COUNTIF(D477:AC477,"=1"),"")</f>
        <v>0</v>
      </c>
    </row>
    <row r="478" spans="1:34" x14ac:dyDescent="0.25">
      <c r="A478" s="92" t="str">
        <f t="shared" si="242"/>
        <v/>
      </c>
      <c r="B478" s="49">
        <v>3802</v>
      </c>
      <c r="C478" s="115" t="s">
        <v>755</v>
      </c>
      <c r="D478" s="94" t="str">
        <f t="shared" si="243"/>
        <v/>
      </c>
      <c r="E478" s="94" t="str">
        <f t="shared" si="244"/>
        <v/>
      </c>
      <c r="F478" s="94" t="str">
        <f t="shared" si="245"/>
        <v/>
      </c>
      <c r="G478" s="94" t="str">
        <f t="shared" si="246"/>
        <v/>
      </c>
      <c r="H478" s="94" t="str">
        <f t="shared" si="247"/>
        <v/>
      </c>
      <c r="I478" s="94" t="str">
        <f t="shared" si="248"/>
        <v/>
      </c>
      <c r="J478" s="94" t="str">
        <f t="shared" si="249"/>
        <v/>
      </c>
      <c r="K478" s="94" t="str">
        <f t="shared" si="250"/>
        <v/>
      </c>
      <c r="L478" s="94" t="str">
        <f t="shared" si="251"/>
        <v/>
      </c>
      <c r="M478" s="94" t="str">
        <f t="shared" si="252"/>
        <v/>
      </c>
      <c r="N478" s="94" t="str">
        <f t="shared" si="253"/>
        <v/>
      </c>
      <c r="O478" s="94" t="str">
        <f t="shared" si="254"/>
        <v/>
      </c>
      <c r="P478" s="94" t="str">
        <f t="shared" si="255"/>
        <v/>
      </c>
      <c r="Q478" s="94" t="str">
        <f t="shared" si="256"/>
        <v/>
      </c>
      <c r="R478" s="94" t="str">
        <f t="shared" si="257"/>
        <v/>
      </c>
      <c r="S478" s="94" t="str">
        <f t="shared" si="258"/>
        <v/>
      </c>
      <c r="T478" s="94" t="str">
        <f t="shared" si="259"/>
        <v/>
      </c>
      <c r="U478" s="94" t="str">
        <f t="shared" si="260"/>
        <v/>
      </c>
      <c r="V478" s="94" t="str">
        <f t="shared" si="261"/>
        <v/>
      </c>
      <c r="W478" s="94" t="str">
        <f t="shared" si="262"/>
        <v/>
      </c>
      <c r="X478" s="94" t="str">
        <f t="shared" si="263"/>
        <v/>
      </c>
      <c r="Y478" s="94" t="str">
        <f t="shared" si="264"/>
        <v/>
      </c>
      <c r="Z478" s="94" t="str">
        <f t="shared" si="265"/>
        <v/>
      </c>
      <c r="AA478" s="94" t="str">
        <f t="shared" si="266"/>
        <v/>
      </c>
      <c r="AB478" s="94" t="str">
        <f t="shared" si="267"/>
        <v/>
      </c>
      <c r="AC478" s="94" t="str">
        <f t="shared" si="268"/>
        <v/>
      </c>
      <c r="AD478" s="92" t="str">
        <f t="shared" si="269"/>
        <v/>
      </c>
      <c r="AE478" s="92">
        <f t="shared" si="270"/>
        <v>0</v>
      </c>
      <c r="AF478" s="105" t="str">
        <f t="shared" si="271"/>
        <v/>
      </c>
      <c r="AG478" s="92">
        <f t="shared" si="241"/>
        <v>0</v>
      </c>
      <c r="AH478" s="92">
        <f t="shared" si="272"/>
        <v>0</v>
      </c>
    </row>
    <row r="479" spans="1:34" x14ac:dyDescent="0.25">
      <c r="A479" s="92" t="str">
        <f t="shared" si="242"/>
        <v/>
      </c>
      <c r="B479" s="49">
        <v>3546</v>
      </c>
      <c r="C479" s="115" t="s">
        <v>757</v>
      </c>
      <c r="D479" s="94" t="str">
        <f t="shared" si="243"/>
        <v/>
      </c>
      <c r="E479" s="94" t="str">
        <f t="shared" si="244"/>
        <v/>
      </c>
      <c r="F479" s="94" t="str">
        <f t="shared" si="245"/>
        <v/>
      </c>
      <c r="G479" s="94" t="str">
        <f t="shared" si="246"/>
        <v/>
      </c>
      <c r="H479" s="94" t="str">
        <f t="shared" si="247"/>
        <v/>
      </c>
      <c r="I479" s="94" t="str">
        <f t="shared" si="248"/>
        <v/>
      </c>
      <c r="J479" s="94" t="str">
        <f t="shared" si="249"/>
        <v/>
      </c>
      <c r="K479" s="94" t="str">
        <f t="shared" si="250"/>
        <v/>
      </c>
      <c r="L479" s="94" t="str">
        <f t="shared" si="251"/>
        <v/>
      </c>
      <c r="M479" s="94" t="str">
        <f t="shared" si="252"/>
        <v/>
      </c>
      <c r="N479" s="94" t="str">
        <f t="shared" si="253"/>
        <v/>
      </c>
      <c r="O479" s="94" t="str">
        <f t="shared" si="254"/>
        <v/>
      </c>
      <c r="P479" s="94" t="str">
        <f t="shared" si="255"/>
        <v/>
      </c>
      <c r="Q479" s="94" t="str">
        <f t="shared" si="256"/>
        <v/>
      </c>
      <c r="R479" s="94" t="str">
        <f t="shared" si="257"/>
        <v/>
      </c>
      <c r="S479" s="94" t="str">
        <f t="shared" si="258"/>
        <v/>
      </c>
      <c r="T479" s="94" t="str">
        <f t="shared" si="259"/>
        <v/>
      </c>
      <c r="U479" s="94" t="str">
        <f t="shared" si="260"/>
        <v/>
      </c>
      <c r="V479" s="94" t="str">
        <f t="shared" si="261"/>
        <v/>
      </c>
      <c r="W479" s="94" t="str">
        <f t="shared" si="262"/>
        <v/>
      </c>
      <c r="X479" s="94" t="str">
        <f t="shared" si="263"/>
        <v/>
      </c>
      <c r="Y479" s="94" t="str">
        <f t="shared" si="264"/>
        <v/>
      </c>
      <c r="Z479" s="94" t="str">
        <f t="shared" si="265"/>
        <v/>
      </c>
      <c r="AA479" s="94" t="str">
        <f t="shared" si="266"/>
        <v/>
      </c>
      <c r="AB479" s="94" t="str">
        <f t="shared" si="267"/>
        <v/>
      </c>
      <c r="AC479" s="94" t="str">
        <f t="shared" si="268"/>
        <v/>
      </c>
      <c r="AD479" s="92" t="str">
        <f t="shared" si="269"/>
        <v/>
      </c>
      <c r="AE479" s="92">
        <f t="shared" si="270"/>
        <v>0</v>
      </c>
      <c r="AF479" s="105" t="str">
        <f t="shared" si="271"/>
        <v/>
      </c>
      <c r="AG479" s="92">
        <f t="shared" si="241"/>
        <v>0</v>
      </c>
      <c r="AH479" s="92">
        <f t="shared" si="272"/>
        <v>0</v>
      </c>
    </row>
    <row r="480" spans="1:34" x14ac:dyDescent="0.25">
      <c r="A480" s="92" t="str">
        <f t="shared" si="242"/>
        <v/>
      </c>
      <c r="B480" s="49">
        <v>8704</v>
      </c>
      <c r="C480" s="115" t="s">
        <v>758</v>
      </c>
      <c r="D480" s="94" t="str">
        <f t="shared" si="243"/>
        <v/>
      </c>
      <c r="E480" s="94" t="str">
        <f t="shared" si="244"/>
        <v/>
      </c>
      <c r="F480" s="94" t="str">
        <f t="shared" si="245"/>
        <v/>
      </c>
      <c r="G480" s="94" t="str">
        <f t="shared" si="246"/>
        <v/>
      </c>
      <c r="H480" s="94" t="str">
        <f t="shared" si="247"/>
        <v/>
      </c>
      <c r="I480" s="94" t="str">
        <f t="shared" si="248"/>
        <v/>
      </c>
      <c r="J480" s="94" t="str">
        <f t="shared" si="249"/>
        <v/>
      </c>
      <c r="K480" s="94" t="str">
        <f t="shared" si="250"/>
        <v/>
      </c>
      <c r="L480" s="94" t="str">
        <f t="shared" si="251"/>
        <v/>
      </c>
      <c r="M480" s="94" t="str">
        <f t="shared" si="252"/>
        <v/>
      </c>
      <c r="N480" s="94" t="str">
        <f t="shared" si="253"/>
        <v/>
      </c>
      <c r="O480" s="94" t="str">
        <f t="shared" si="254"/>
        <v/>
      </c>
      <c r="P480" s="94" t="str">
        <f t="shared" si="255"/>
        <v/>
      </c>
      <c r="Q480" s="94" t="str">
        <f t="shared" si="256"/>
        <v/>
      </c>
      <c r="R480" s="94" t="str">
        <f t="shared" si="257"/>
        <v/>
      </c>
      <c r="S480" s="94" t="str">
        <f t="shared" si="258"/>
        <v/>
      </c>
      <c r="T480" s="94" t="str">
        <f t="shared" si="259"/>
        <v/>
      </c>
      <c r="U480" s="94" t="str">
        <f t="shared" si="260"/>
        <v/>
      </c>
      <c r="V480" s="94" t="str">
        <f t="shared" si="261"/>
        <v/>
      </c>
      <c r="W480" s="94" t="str">
        <f t="shared" si="262"/>
        <v/>
      </c>
      <c r="X480" s="94" t="str">
        <f t="shared" si="263"/>
        <v/>
      </c>
      <c r="Y480" s="94" t="str">
        <f t="shared" si="264"/>
        <v/>
      </c>
      <c r="Z480" s="94" t="str">
        <f t="shared" si="265"/>
        <v/>
      </c>
      <c r="AA480" s="94" t="str">
        <f t="shared" si="266"/>
        <v/>
      </c>
      <c r="AB480" s="94" t="str">
        <f t="shared" si="267"/>
        <v/>
      </c>
      <c r="AC480" s="94" t="str">
        <f t="shared" si="268"/>
        <v/>
      </c>
      <c r="AD480" s="92" t="str">
        <f t="shared" si="269"/>
        <v/>
      </c>
      <c r="AE480" s="92">
        <f t="shared" si="270"/>
        <v>0</v>
      </c>
      <c r="AF480" s="105" t="str">
        <f t="shared" si="271"/>
        <v/>
      </c>
      <c r="AG480" s="92">
        <f t="shared" si="241"/>
        <v>0</v>
      </c>
      <c r="AH480" s="92">
        <f t="shared" si="272"/>
        <v>0</v>
      </c>
    </row>
    <row r="481" spans="1:34" x14ac:dyDescent="0.25">
      <c r="A481" s="92" t="str">
        <f t="shared" si="242"/>
        <v/>
      </c>
      <c r="B481" s="49">
        <v>1539</v>
      </c>
      <c r="C481" s="115" t="s">
        <v>759</v>
      </c>
      <c r="D481" s="94" t="str">
        <f t="shared" si="243"/>
        <v/>
      </c>
      <c r="E481" s="94" t="str">
        <f t="shared" si="244"/>
        <v/>
      </c>
      <c r="F481" s="94" t="str">
        <f t="shared" si="245"/>
        <v/>
      </c>
      <c r="G481" s="94" t="str">
        <f t="shared" si="246"/>
        <v/>
      </c>
      <c r="H481" s="94" t="str">
        <f t="shared" si="247"/>
        <v/>
      </c>
      <c r="I481" s="94" t="str">
        <f t="shared" si="248"/>
        <v/>
      </c>
      <c r="J481" s="94" t="str">
        <f t="shared" si="249"/>
        <v/>
      </c>
      <c r="K481" s="94" t="str">
        <f t="shared" si="250"/>
        <v/>
      </c>
      <c r="L481" s="94" t="str">
        <f t="shared" si="251"/>
        <v/>
      </c>
      <c r="M481" s="94" t="str">
        <f t="shared" si="252"/>
        <v/>
      </c>
      <c r="N481" s="94" t="str">
        <f t="shared" si="253"/>
        <v/>
      </c>
      <c r="O481" s="94" t="str">
        <f t="shared" si="254"/>
        <v/>
      </c>
      <c r="P481" s="94" t="str">
        <f t="shared" si="255"/>
        <v/>
      </c>
      <c r="Q481" s="94" t="str">
        <f t="shared" si="256"/>
        <v/>
      </c>
      <c r="R481" s="94" t="str">
        <f t="shared" si="257"/>
        <v/>
      </c>
      <c r="S481" s="94" t="str">
        <f t="shared" si="258"/>
        <v/>
      </c>
      <c r="T481" s="94" t="str">
        <f t="shared" si="259"/>
        <v/>
      </c>
      <c r="U481" s="94" t="str">
        <f t="shared" si="260"/>
        <v/>
      </c>
      <c r="V481" s="94" t="str">
        <f t="shared" si="261"/>
        <v/>
      </c>
      <c r="W481" s="94" t="str">
        <f t="shared" si="262"/>
        <v/>
      </c>
      <c r="X481" s="94" t="str">
        <f t="shared" si="263"/>
        <v/>
      </c>
      <c r="Y481" s="94" t="str">
        <f t="shared" si="264"/>
        <v/>
      </c>
      <c r="Z481" s="94" t="str">
        <f t="shared" si="265"/>
        <v/>
      </c>
      <c r="AA481" s="94" t="str">
        <f t="shared" si="266"/>
        <v/>
      </c>
      <c r="AB481" s="94" t="str">
        <f t="shared" si="267"/>
        <v/>
      </c>
      <c r="AC481" s="94" t="str">
        <f t="shared" si="268"/>
        <v/>
      </c>
      <c r="AD481" s="92" t="str">
        <f t="shared" si="269"/>
        <v/>
      </c>
      <c r="AE481" s="92">
        <f t="shared" si="270"/>
        <v>0</v>
      </c>
      <c r="AF481" s="105" t="str">
        <f t="shared" si="271"/>
        <v/>
      </c>
      <c r="AG481" s="92">
        <f t="shared" si="241"/>
        <v>0</v>
      </c>
      <c r="AH481" s="92">
        <f t="shared" si="272"/>
        <v>0</v>
      </c>
    </row>
    <row r="482" spans="1:34" x14ac:dyDescent="0.25">
      <c r="A482" s="92" t="str">
        <f t="shared" si="242"/>
        <v/>
      </c>
      <c r="B482" s="49">
        <v>3222</v>
      </c>
      <c r="C482" s="115" t="s">
        <v>761</v>
      </c>
      <c r="D482" s="94" t="str">
        <f t="shared" si="243"/>
        <v/>
      </c>
      <c r="E482" s="94" t="str">
        <f t="shared" si="244"/>
        <v/>
      </c>
      <c r="F482" s="94" t="str">
        <f t="shared" si="245"/>
        <v/>
      </c>
      <c r="G482" s="94" t="str">
        <f t="shared" si="246"/>
        <v/>
      </c>
      <c r="H482" s="94" t="str">
        <f t="shared" si="247"/>
        <v/>
      </c>
      <c r="I482" s="94" t="str">
        <f t="shared" si="248"/>
        <v/>
      </c>
      <c r="J482" s="94" t="str">
        <f t="shared" si="249"/>
        <v/>
      </c>
      <c r="K482" s="94" t="str">
        <f t="shared" si="250"/>
        <v/>
      </c>
      <c r="L482" s="94" t="str">
        <f t="shared" si="251"/>
        <v/>
      </c>
      <c r="M482" s="94" t="str">
        <f t="shared" si="252"/>
        <v/>
      </c>
      <c r="N482" s="94" t="str">
        <f t="shared" si="253"/>
        <v/>
      </c>
      <c r="O482" s="94" t="str">
        <f t="shared" si="254"/>
        <v/>
      </c>
      <c r="P482" s="94" t="str">
        <f t="shared" si="255"/>
        <v/>
      </c>
      <c r="Q482" s="94" t="str">
        <f t="shared" si="256"/>
        <v/>
      </c>
      <c r="R482" s="94" t="str">
        <f t="shared" si="257"/>
        <v/>
      </c>
      <c r="S482" s="94" t="str">
        <f t="shared" si="258"/>
        <v/>
      </c>
      <c r="T482" s="94" t="str">
        <f t="shared" si="259"/>
        <v/>
      </c>
      <c r="U482" s="94" t="str">
        <f t="shared" si="260"/>
        <v/>
      </c>
      <c r="V482" s="94" t="str">
        <f t="shared" si="261"/>
        <v/>
      </c>
      <c r="W482" s="94" t="str">
        <f t="shared" si="262"/>
        <v/>
      </c>
      <c r="X482" s="94" t="str">
        <f t="shared" si="263"/>
        <v/>
      </c>
      <c r="Y482" s="94" t="str">
        <f t="shared" si="264"/>
        <v/>
      </c>
      <c r="Z482" s="94" t="str">
        <f t="shared" si="265"/>
        <v/>
      </c>
      <c r="AA482" s="94" t="str">
        <f t="shared" si="266"/>
        <v/>
      </c>
      <c r="AB482" s="94" t="str">
        <f t="shared" si="267"/>
        <v/>
      </c>
      <c r="AC482" s="94" t="str">
        <f t="shared" si="268"/>
        <v/>
      </c>
      <c r="AD482" s="92" t="str">
        <f t="shared" si="269"/>
        <v/>
      </c>
      <c r="AE482" s="108">
        <f t="shared" si="270"/>
        <v>0</v>
      </c>
      <c r="AF482" s="109" t="str">
        <f t="shared" si="271"/>
        <v/>
      </c>
      <c r="AG482" s="108">
        <f t="shared" si="241"/>
        <v>0</v>
      </c>
      <c r="AH482" s="108">
        <f t="shared" si="272"/>
        <v>0</v>
      </c>
    </row>
    <row r="483" spans="1:34" x14ac:dyDescent="0.25">
      <c r="A483" s="92" t="str">
        <f t="shared" si="242"/>
        <v/>
      </c>
      <c r="B483" s="49">
        <v>3597</v>
      </c>
      <c r="C483" s="115" t="s">
        <v>763</v>
      </c>
      <c r="D483" s="94" t="str">
        <f t="shared" si="243"/>
        <v/>
      </c>
      <c r="E483" s="94" t="str">
        <f t="shared" si="244"/>
        <v/>
      </c>
      <c r="F483" s="94" t="str">
        <f t="shared" si="245"/>
        <v/>
      </c>
      <c r="G483" s="94" t="str">
        <f t="shared" si="246"/>
        <v/>
      </c>
      <c r="H483" s="94" t="str">
        <f t="shared" si="247"/>
        <v/>
      </c>
      <c r="I483" s="94" t="str">
        <f t="shared" si="248"/>
        <v/>
      </c>
      <c r="J483" s="94" t="str">
        <f t="shared" si="249"/>
        <v/>
      </c>
      <c r="K483" s="94" t="str">
        <f t="shared" si="250"/>
        <v/>
      </c>
      <c r="L483" s="94" t="str">
        <f t="shared" si="251"/>
        <v/>
      </c>
      <c r="M483" s="94" t="str">
        <f t="shared" si="252"/>
        <v/>
      </c>
      <c r="N483" s="94" t="str">
        <f t="shared" si="253"/>
        <v/>
      </c>
      <c r="O483" s="94" t="str">
        <f t="shared" si="254"/>
        <v/>
      </c>
      <c r="P483" s="94" t="str">
        <f t="shared" si="255"/>
        <v/>
      </c>
      <c r="Q483" s="94" t="str">
        <f t="shared" si="256"/>
        <v/>
      </c>
      <c r="R483" s="94" t="str">
        <f t="shared" si="257"/>
        <v/>
      </c>
      <c r="S483" s="94" t="str">
        <f t="shared" si="258"/>
        <v/>
      </c>
      <c r="T483" s="94" t="str">
        <f t="shared" si="259"/>
        <v/>
      </c>
      <c r="U483" s="94" t="str">
        <f t="shared" si="260"/>
        <v/>
      </c>
      <c r="V483" s="94" t="str">
        <f t="shared" si="261"/>
        <v/>
      </c>
      <c r="W483" s="94" t="str">
        <f t="shared" si="262"/>
        <v/>
      </c>
      <c r="X483" s="94" t="str">
        <f t="shared" si="263"/>
        <v/>
      </c>
      <c r="Y483" s="94" t="str">
        <f t="shared" si="264"/>
        <v/>
      </c>
      <c r="Z483" s="94" t="str">
        <f t="shared" si="265"/>
        <v/>
      </c>
      <c r="AA483" s="94" t="str">
        <f t="shared" si="266"/>
        <v/>
      </c>
      <c r="AB483" s="94" t="str">
        <f t="shared" si="267"/>
        <v/>
      </c>
      <c r="AC483" s="94" t="str">
        <f t="shared" si="268"/>
        <v/>
      </c>
      <c r="AD483" s="92" t="str">
        <f t="shared" si="269"/>
        <v/>
      </c>
      <c r="AE483" s="108">
        <f t="shared" si="270"/>
        <v>0</v>
      </c>
      <c r="AF483" s="109" t="str">
        <f t="shared" si="271"/>
        <v/>
      </c>
      <c r="AG483" s="108">
        <f t="shared" si="241"/>
        <v>0</v>
      </c>
      <c r="AH483" s="108">
        <f t="shared" si="272"/>
        <v>0</v>
      </c>
    </row>
    <row r="484" spans="1:34" x14ac:dyDescent="0.25">
      <c r="A484" s="92" t="str">
        <f t="shared" si="242"/>
        <v/>
      </c>
      <c r="B484" s="49">
        <v>3923</v>
      </c>
      <c r="C484" s="115" t="s">
        <v>764</v>
      </c>
      <c r="D484" s="94" t="str">
        <f t="shared" si="243"/>
        <v/>
      </c>
      <c r="E484" s="94" t="str">
        <f t="shared" si="244"/>
        <v/>
      </c>
      <c r="F484" s="94" t="str">
        <f t="shared" si="245"/>
        <v/>
      </c>
      <c r="G484" s="94" t="str">
        <f t="shared" si="246"/>
        <v/>
      </c>
      <c r="H484" s="94" t="str">
        <f t="shared" si="247"/>
        <v/>
      </c>
      <c r="I484" s="94" t="str">
        <f t="shared" si="248"/>
        <v/>
      </c>
      <c r="J484" s="94" t="str">
        <f t="shared" si="249"/>
        <v/>
      </c>
      <c r="K484" s="94" t="str">
        <f t="shared" si="250"/>
        <v/>
      </c>
      <c r="L484" s="94" t="str">
        <f t="shared" si="251"/>
        <v/>
      </c>
      <c r="M484" s="94" t="str">
        <f t="shared" si="252"/>
        <v/>
      </c>
      <c r="N484" s="94" t="str">
        <f t="shared" si="253"/>
        <v/>
      </c>
      <c r="O484" s="94" t="str">
        <f t="shared" si="254"/>
        <v/>
      </c>
      <c r="P484" s="94" t="str">
        <f t="shared" si="255"/>
        <v/>
      </c>
      <c r="Q484" s="94" t="str">
        <f t="shared" si="256"/>
        <v/>
      </c>
      <c r="R484" s="94" t="str">
        <f t="shared" si="257"/>
        <v/>
      </c>
      <c r="S484" s="94" t="str">
        <f t="shared" si="258"/>
        <v/>
      </c>
      <c r="T484" s="94" t="str">
        <f t="shared" si="259"/>
        <v/>
      </c>
      <c r="U484" s="94" t="str">
        <f t="shared" si="260"/>
        <v/>
      </c>
      <c r="V484" s="94" t="str">
        <f t="shared" si="261"/>
        <v/>
      </c>
      <c r="W484" s="94" t="str">
        <f t="shared" si="262"/>
        <v/>
      </c>
      <c r="X484" s="94" t="str">
        <f t="shared" si="263"/>
        <v/>
      </c>
      <c r="Y484" s="94" t="str">
        <f t="shared" si="264"/>
        <v/>
      </c>
      <c r="Z484" s="94" t="str">
        <f t="shared" si="265"/>
        <v/>
      </c>
      <c r="AA484" s="94" t="str">
        <f t="shared" si="266"/>
        <v/>
      </c>
      <c r="AB484" s="94" t="str">
        <f t="shared" si="267"/>
        <v/>
      </c>
      <c r="AC484" s="94" t="str">
        <f t="shared" si="268"/>
        <v/>
      </c>
      <c r="AD484" s="92" t="str">
        <f t="shared" si="269"/>
        <v/>
      </c>
      <c r="AE484" s="108">
        <f t="shared" si="270"/>
        <v>0</v>
      </c>
      <c r="AF484" s="109" t="str">
        <f t="shared" si="271"/>
        <v/>
      </c>
      <c r="AG484" s="108">
        <f t="shared" si="241"/>
        <v>0</v>
      </c>
      <c r="AH484" s="108">
        <f t="shared" si="272"/>
        <v>0</v>
      </c>
    </row>
    <row r="485" spans="1:34" x14ac:dyDescent="0.25">
      <c r="A485" s="92" t="str">
        <f t="shared" si="242"/>
        <v/>
      </c>
      <c r="B485" s="49">
        <v>2705</v>
      </c>
      <c r="C485" s="115" t="s">
        <v>765</v>
      </c>
      <c r="D485" s="94" t="str">
        <f t="shared" si="243"/>
        <v/>
      </c>
      <c r="E485" s="94" t="str">
        <f t="shared" si="244"/>
        <v/>
      </c>
      <c r="F485" s="94" t="str">
        <f t="shared" si="245"/>
        <v/>
      </c>
      <c r="G485" s="94" t="str">
        <f t="shared" si="246"/>
        <v/>
      </c>
      <c r="H485" s="94" t="str">
        <f t="shared" si="247"/>
        <v/>
      </c>
      <c r="I485" s="94" t="str">
        <f t="shared" si="248"/>
        <v/>
      </c>
      <c r="J485" s="94" t="str">
        <f t="shared" si="249"/>
        <v/>
      </c>
      <c r="K485" s="94" t="str">
        <f t="shared" si="250"/>
        <v/>
      </c>
      <c r="L485" s="94" t="str">
        <f t="shared" si="251"/>
        <v/>
      </c>
      <c r="M485" s="94" t="str">
        <f t="shared" si="252"/>
        <v/>
      </c>
      <c r="N485" s="94" t="str">
        <f t="shared" si="253"/>
        <v/>
      </c>
      <c r="O485" s="94" t="str">
        <f t="shared" si="254"/>
        <v/>
      </c>
      <c r="P485" s="94" t="str">
        <f t="shared" si="255"/>
        <v/>
      </c>
      <c r="Q485" s="94" t="str">
        <f t="shared" si="256"/>
        <v/>
      </c>
      <c r="R485" s="94" t="str">
        <f t="shared" si="257"/>
        <v/>
      </c>
      <c r="S485" s="94" t="str">
        <f t="shared" si="258"/>
        <v/>
      </c>
      <c r="T485" s="94" t="str">
        <f t="shared" si="259"/>
        <v/>
      </c>
      <c r="U485" s="94" t="str">
        <f t="shared" si="260"/>
        <v/>
      </c>
      <c r="V485" s="94" t="str">
        <f t="shared" si="261"/>
        <v/>
      </c>
      <c r="W485" s="94" t="str">
        <f t="shared" si="262"/>
        <v/>
      </c>
      <c r="X485" s="94" t="str">
        <f t="shared" si="263"/>
        <v/>
      </c>
      <c r="Y485" s="94" t="str">
        <f t="shared" si="264"/>
        <v/>
      </c>
      <c r="Z485" s="94" t="str">
        <f t="shared" si="265"/>
        <v/>
      </c>
      <c r="AA485" s="94" t="str">
        <f t="shared" si="266"/>
        <v/>
      </c>
      <c r="AB485" s="94" t="str">
        <f t="shared" si="267"/>
        <v/>
      </c>
      <c r="AC485" s="94" t="str">
        <f t="shared" si="268"/>
        <v/>
      </c>
      <c r="AD485" s="92" t="str">
        <f t="shared" si="269"/>
        <v/>
      </c>
      <c r="AE485" s="108">
        <f t="shared" si="270"/>
        <v>0</v>
      </c>
      <c r="AF485" s="109" t="str">
        <f t="shared" si="271"/>
        <v/>
      </c>
      <c r="AG485" s="108">
        <f t="shared" si="241"/>
        <v>0</v>
      </c>
      <c r="AH485" s="108">
        <f t="shared" si="272"/>
        <v>0</v>
      </c>
    </row>
    <row r="486" spans="1:34" ht="15.75" customHeight="1" x14ac:dyDescent="0.25">
      <c r="A486" s="92" t="str">
        <f t="shared" si="242"/>
        <v/>
      </c>
      <c r="B486" s="49">
        <v>8037</v>
      </c>
      <c r="C486" s="115" t="s">
        <v>766</v>
      </c>
      <c r="D486" s="94" t="str">
        <f t="shared" si="243"/>
        <v/>
      </c>
      <c r="E486" s="94" t="str">
        <f t="shared" si="244"/>
        <v/>
      </c>
      <c r="F486" s="94" t="str">
        <f t="shared" si="245"/>
        <v/>
      </c>
      <c r="G486" s="94" t="str">
        <f t="shared" si="246"/>
        <v/>
      </c>
      <c r="H486" s="94" t="str">
        <f t="shared" si="247"/>
        <v/>
      </c>
      <c r="I486" s="94" t="str">
        <f t="shared" si="248"/>
        <v/>
      </c>
      <c r="J486" s="94" t="str">
        <f t="shared" si="249"/>
        <v/>
      </c>
      <c r="K486" s="94" t="str">
        <f t="shared" si="250"/>
        <v/>
      </c>
      <c r="L486" s="94" t="str">
        <f t="shared" si="251"/>
        <v/>
      </c>
      <c r="M486" s="94" t="str">
        <f t="shared" si="252"/>
        <v/>
      </c>
      <c r="N486" s="94" t="str">
        <f t="shared" si="253"/>
        <v/>
      </c>
      <c r="O486" s="94" t="str">
        <f t="shared" si="254"/>
        <v/>
      </c>
      <c r="P486" s="94" t="str">
        <f t="shared" si="255"/>
        <v/>
      </c>
      <c r="Q486" s="94" t="str">
        <f t="shared" si="256"/>
        <v/>
      </c>
      <c r="R486" s="94" t="str">
        <f t="shared" si="257"/>
        <v/>
      </c>
      <c r="S486" s="94" t="str">
        <f t="shared" si="258"/>
        <v/>
      </c>
      <c r="T486" s="94" t="str">
        <f t="shared" si="259"/>
        <v/>
      </c>
      <c r="U486" s="94" t="str">
        <f t="shared" si="260"/>
        <v/>
      </c>
      <c r="V486" s="94" t="str">
        <f t="shared" si="261"/>
        <v/>
      </c>
      <c r="W486" s="94" t="str">
        <f t="shared" si="262"/>
        <v/>
      </c>
      <c r="X486" s="94" t="str">
        <f t="shared" si="263"/>
        <v/>
      </c>
      <c r="Y486" s="94" t="str">
        <f t="shared" si="264"/>
        <v/>
      </c>
      <c r="Z486" s="94" t="str">
        <f t="shared" si="265"/>
        <v/>
      </c>
      <c r="AA486" s="94" t="str">
        <f t="shared" si="266"/>
        <v/>
      </c>
      <c r="AB486" s="94" t="str">
        <f t="shared" si="267"/>
        <v/>
      </c>
      <c r="AC486" s="94" t="str">
        <f t="shared" si="268"/>
        <v/>
      </c>
      <c r="AD486" s="92" t="str">
        <f t="shared" si="269"/>
        <v/>
      </c>
      <c r="AE486" s="108">
        <f t="shared" si="270"/>
        <v>0</v>
      </c>
      <c r="AF486" s="109" t="str">
        <f t="shared" si="271"/>
        <v/>
      </c>
      <c r="AG486" s="108">
        <f t="shared" si="241"/>
        <v>0</v>
      </c>
      <c r="AH486" s="108">
        <f t="shared" si="272"/>
        <v>0</v>
      </c>
    </row>
    <row r="487" spans="1:34" x14ac:dyDescent="0.25">
      <c r="A487" s="92" t="str">
        <f t="shared" si="242"/>
        <v/>
      </c>
      <c r="B487" s="49">
        <v>5374</v>
      </c>
      <c r="C487" s="115" t="s">
        <v>362</v>
      </c>
      <c r="D487" s="94" t="str">
        <f t="shared" si="243"/>
        <v/>
      </c>
      <c r="E487" s="94" t="str">
        <f t="shared" si="244"/>
        <v/>
      </c>
      <c r="F487" s="94" t="str">
        <f t="shared" si="245"/>
        <v/>
      </c>
      <c r="G487" s="94" t="str">
        <f t="shared" si="246"/>
        <v/>
      </c>
      <c r="H487" s="94" t="str">
        <f t="shared" si="247"/>
        <v/>
      </c>
      <c r="I487" s="94" t="str">
        <f t="shared" si="248"/>
        <v/>
      </c>
      <c r="J487" s="94" t="str">
        <f t="shared" si="249"/>
        <v/>
      </c>
      <c r="K487" s="94" t="str">
        <f t="shared" si="250"/>
        <v/>
      </c>
      <c r="L487" s="94" t="str">
        <f t="shared" si="251"/>
        <v/>
      </c>
      <c r="M487" s="94" t="str">
        <f t="shared" si="252"/>
        <v/>
      </c>
      <c r="N487" s="94" t="str">
        <f t="shared" si="253"/>
        <v/>
      </c>
      <c r="O487" s="94" t="str">
        <f t="shared" si="254"/>
        <v/>
      </c>
      <c r="P487" s="94" t="str">
        <f t="shared" si="255"/>
        <v/>
      </c>
      <c r="Q487" s="94" t="str">
        <f t="shared" si="256"/>
        <v/>
      </c>
      <c r="R487" s="94" t="str">
        <f t="shared" si="257"/>
        <v/>
      </c>
      <c r="S487" s="94" t="str">
        <f t="shared" si="258"/>
        <v/>
      </c>
      <c r="T487" s="94" t="str">
        <f t="shared" si="259"/>
        <v/>
      </c>
      <c r="U487" s="94" t="str">
        <f t="shared" si="260"/>
        <v/>
      </c>
      <c r="V487" s="94" t="str">
        <f t="shared" si="261"/>
        <v/>
      </c>
      <c r="W487" s="94" t="str">
        <f t="shared" si="262"/>
        <v/>
      </c>
      <c r="X487" s="94" t="str">
        <f t="shared" si="263"/>
        <v/>
      </c>
      <c r="Y487" s="94" t="str">
        <f t="shared" si="264"/>
        <v/>
      </c>
      <c r="Z487" s="94" t="str">
        <f t="shared" si="265"/>
        <v/>
      </c>
      <c r="AA487" s="94" t="str">
        <f t="shared" si="266"/>
        <v/>
      </c>
      <c r="AB487" s="94" t="str">
        <f t="shared" si="267"/>
        <v/>
      </c>
      <c r="AC487" s="94" t="str">
        <f t="shared" si="268"/>
        <v/>
      </c>
      <c r="AD487" s="92" t="str">
        <f t="shared" si="269"/>
        <v/>
      </c>
    </row>
    <row r="488" spans="1:34" x14ac:dyDescent="0.25">
      <c r="A488" s="92" t="str">
        <f t="shared" si="242"/>
        <v/>
      </c>
      <c r="B488" s="49">
        <v>2982</v>
      </c>
      <c r="C488" s="115" t="s">
        <v>415</v>
      </c>
      <c r="D488" s="94" t="str">
        <f t="shared" si="243"/>
        <v/>
      </c>
      <c r="E488" s="94" t="str">
        <f t="shared" si="244"/>
        <v/>
      </c>
      <c r="F488" s="94" t="str">
        <f t="shared" si="245"/>
        <v/>
      </c>
      <c r="G488" s="94" t="str">
        <f t="shared" si="246"/>
        <v/>
      </c>
      <c r="H488" s="94" t="str">
        <f t="shared" si="247"/>
        <v/>
      </c>
      <c r="I488" s="94" t="str">
        <f t="shared" si="248"/>
        <v/>
      </c>
      <c r="J488" s="94" t="str">
        <f t="shared" si="249"/>
        <v/>
      </c>
      <c r="K488" s="94" t="str">
        <f t="shared" si="250"/>
        <v/>
      </c>
      <c r="L488" s="94" t="str">
        <f t="shared" si="251"/>
        <v/>
      </c>
      <c r="M488" s="94" t="str">
        <f t="shared" si="252"/>
        <v/>
      </c>
      <c r="N488" s="94" t="str">
        <f t="shared" si="253"/>
        <v/>
      </c>
      <c r="O488" s="94" t="str">
        <f t="shared" si="254"/>
        <v/>
      </c>
      <c r="P488" s="94" t="str">
        <f t="shared" si="255"/>
        <v/>
      </c>
      <c r="Q488" s="94" t="str">
        <f t="shared" si="256"/>
        <v/>
      </c>
      <c r="R488" s="94" t="str">
        <f t="shared" si="257"/>
        <v/>
      </c>
      <c r="S488" s="94" t="str">
        <f t="shared" si="258"/>
        <v/>
      </c>
      <c r="T488" s="94" t="str">
        <f t="shared" si="259"/>
        <v/>
      </c>
      <c r="U488" s="94" t="str">
        <f t="shared" si="260"/>
        <v/>
      </c>
      <c r="V488" s="94" t="str">
        <f t="shared" si="261"/>
        <v/>
      </c>
      <c r="W488" s="94" t="str">
        <f t="shared" si="262"/>
        <v/>
      </c>
      <c r="X488" s="94" t="str">
        <f t="shared" si="263"/>
        <v/>
      </c>
      <c r="Y488" s="94" t="str">
        <f t="shared" si="264"/>
        <v/>
      </c>
      <c r="Z488" s="94" t="str">
        <f t="shared" si="265"/>
        <v/>
      </c>
      <c r="AA488" s="94" t="str">
        <f t="shared" si="266"/>
        <v/>
      </c>
      <c r="AB488" s="94" t="str">
        <f t="shared" si="267"/>
        <v/>
      </c>
      <c r="AC488" s="94" t="str">
        <f t="shared" si="268"/>
        <v/>
      </c>
      <c r="AD488" s="92" t="str">
        <f t="shared" si="269"/>
        <v/>
      </c>
      <c r="AE488" s="108"/>
      <c r="AF488" s="109"/>
      <c r="AG488" s="108"/>
      <c r="AH488" s="108"/>
    </row>
    <row r="489" spans="1:34" x14ac:dyDescent="0.25">
      <c r="A489" s="92" t="str">
        <f t="shared" si="242"/>
        <v/>
      </c>
      <c r="B489" s="49">
        <v>2295</v>
      </c>
      <c r="C489" s="115" t="s">
        <v>464</v>
      </c>
      <c r="D489" s="94" t="str">
        <f t="shared" si="243"/>
        <v/>
      </c>
      <c r="E489" s="94" t="str">
        <f t="shared" si="244"/>
        <v/>
      </c>
      <c r="F489" s="94" t="str">
        <f t="shared" si="245"/>
        <v/>
      </c>
      <c r="G489" s="94" t="str">
        <f t="shared" si="246"/>
        <v/>
      </c>
      <c r="H489" s="94" t="str">
        <f t="shared" si="247"/>
        <v/>
      </c>
      <c r="I489" s="94" t="str">
        <f t="shared" si="248"/>
        <v/>
      </c>
      <c r="J489" s="94" t="str">
        <f t="shared" si="249"/>
        <v/>
      </c>
      <c r="K489" s="94" t="str">
        <f t="shared" si="250"/>
        <v/>
      </c>
      <c r="L489" s="94" t="str">
        <f t="shared" si="251"/>
        <v/>
      </c>
      <c r="M489" s="94" t="str">
        <f t="shared" si="252"/>
        <v/>
      </c>
      <c r="N489" s="94" t="str">
        <f t="shared" si="253"/>
        <v/>
      </c>
      <c r="O489" s="94" t="str">
        <f t="shared" si="254"/>
        <v/>
      </c>
      <c r="P489" s="94" t="str">
        <f t="shared" si="255"/>
        <v/>
      </c>
      <c r="Q489" s="94" t="str">
        <f t="shared" si="256"/>
        <v/>
      </c>
      <c r="R489" s="94" t="str">
        <f t="shared" si="257"/>
        <v/>
      </c>
      <c r="S489" s="94" t="str">
        <f t="shared" si="258"/>
        <v/>
      </c>
      <c r="T489" s="94" t="str">
        <f t="shared" si="259"/>
        <v/>
      </c>
      <c r="U489" s="94" t="str">
        <f t="shared" si="260"/>
        <v/>
      </c>
      <c r="V489" s="94" t="str">
        <f t="shared" si="261"/>
        <v/>
      </c>
      <c r="W489" s="94" t="str">
        <f t="shared" si="262"/>
        <v/>
      </c>
      <c r="X489" s="94" t="str">
        <f t="shared" si="263"/>
        <v/>
      </c>
      <c r="Y489" s="94" t="str">
        <f t="shared" si="264"/>
        <v/>
      </c>
      <c r="Z489" s="94" t="str">
        <f t="shared" si="265"/>
        <v/>
      </c>
      <c r="AA489" s="94" t="str">
        <f t="shared" si="266"/>
        <v/>
      </c>
      <c r="AB489" s="94" t="str">
        <f t="shared" si="267"/>
        <v/>
      </c>
      <c r="AC489" s="94" t="str">
        <f t="shared" si="268"/>
        <v/>
      </c>
      <c r="AD489" s="92" t="str">
        <f t="shared" si="269"/>
        <v/>
      </c>
    </row>
    <row r="490" spans="1:34" x14ac:dyDescent="0.25">
      <c r="A490" s="92" t="str">
        <f t="shared" si="242"/>
        <v/>
      </c>
      <c r="B490" s="49">
        <v>7213</v>
      </c>
      <c r="C490" s="115" t="s">
        <v>582</v>
      </c>
      <c r="D490" s="94" t="str">
        <f t="shared" si="243"/>
        <v/>
      </c>
      <c r="E490" s="94" t="str">
        <f t="shared" si="244"/>
        <v/>
      </c>
      <c r="F490" s="94" t="str">
        <f t="shared" si="245"/>
        <v/>
      </c>
      <c r="G490" s="94" t="str">
        <f t="shared" si="246"/>
        <v/>
      </c>
      <c r="H490" s="94" t="str">
        <f t="shared" si="247"/>
        <v/>
      </c>
      <c r="I490" s="94" t="str">
        <f t="shared" si="248"/>
        <v/>
      </c>
      <c r="J490" s="94" t="str">
        <f t="shared" si="249"/>
        <v/>
      </c>
      <c r="K490" s="94" t="str">
        <f t="shared" si="250"/>
        <v/>
      </c>
      <c r="L490" s="94" t="str">
        <f t="shared" si="251"/>
        <v/>
      </c>
      <c r="M490" s="94" t="str">
        <f t="shared" si="252"/>
        <v/>
      </c>
      <c r="N490" s="94" t="str">
        <f t="shared" si="253"/>
        <v/>
      </c>
      <c r="O490" s="94" t="str">
        <f t="shared" si="254"/>
        <v/>
      </c>
      <c r="P490" s="94" t="str">
        <f t="shared" si="255"/>
        <v/>
      </c>
      <c r="Q490" s="94" t="str">
        <f t="shared" si="256"/>
        <v/>
      </c>
      <c r="R490" s="94" t="str">
        <f t="shared" si="257"/>
        <v/>
      </c>
      <c r="S490" s="94" t="str">
        <f t="shared" si="258"/>
        <v/>
      </c>
      <c r="T490" s="94" t="str">
        <f t="shared" si="259"/>
        <v/>
      </c>
      <c r="U490" s="94" t="str">
        <f t="shared" si="260"/>
        <v/>
      </c>
      <c r="V490" s="94" t="str">
        <f t="shared" si="261"/>
        <v/>
      </c>
      <c r="W490" s="94" t="str">
        <f t="shared" si="262"/>
        <v/>
      </c>
      <c r="X490" s="94" t="str">
        <f t="shared" si="263"/>
        <v/>
      </c>
      <c r="Y490" s="94" t="str">
        <f t="shared" si="264"/>
        <v/>
      </c>
      <c r="Z490" s="94" t="str">
        <f t="shared" si="265"/>
        <v/>
      </c>
      <c r="AA490" s="94" t="str">
        <f t="shared" si="266"/>
        <v/>
      </c>
      <c r="AB490" s="94" t="str">
        <f t="shared" si="267"/>
        <v/>
      </c>
      <c r="AC490" s="94" t="str">
        <f t="shared" si="268"/>
        <v/>
      </c>
      <c r="AD490" s="92" t="str">
        <f t="shared" si="269"/>
        <v/>
      </c>
    </row>
    <row r="491" spans="1:34" x14ac:dyDescent="0.25">
      <c r="A491" s="92" t="str">
        <f t="shared" si="242"/>
        <v/>
      </c>
      <c r="B491" s="49">
        <v>3339</v>
      </c>
      <c r="C491" s="115" t="s">
        <v>639</v>
      </c>
      <c r="D491" s="94" t="str">
        <f t="shared" si="243"/>
        <v/>
      </c>
      <c r="E491" s="94" t="str">
        <f t="shared" si="244"/>
        <v/>
      </c>
      <c r="F491" s="94" t="str">
        <f t="shared" si="245"/>
        <v/>
      </c>
      <c r="G491" s="94" t="str">
        <f t="shared" si="246"/>
        <v/>
      </c>
      <c r="H491" s="94" t="str">
        <f t="shared" si="247"/>
        <v/>
      </c>
      <c r="I491" s="94" t="str">
        <f t="shared" si="248"/>
        <v/>
      </c>
      <c r="J491" s="94" t="str">
        <f t="shared" si="249"/>
        <v/>
      </c>
      <c r="K491" s="94" t="str">
        <f t="shared" si="250"/>
        <v/>
      </c>
      <c r="L491" s="94" t="str">
        <f t="shared" si="251"/>
        <v/>
      </c>
      <c r="M491" s="94" t="str">
        <f t="shared" si="252"/>
        <v/>
      </c>
      <c r="N491" s="94" t="str">
        <f t="shared" si="253"/>
        <v/>
      </c>
      <c r="O491" s="94" t="str">
        <f t="shared" si="254"/>
        <v/>
      </c>
      <c r="P491" s="94" t="str">
        <f t="shared" si="255"/>
        <v/>
      </c>
      <c r="Q491" s="94" t="str">
        <f t="shared" si="256"/>
        <v/>
      </c>
      <c r="R491" s="94" t="str">
        <f t="shared" si="257"/>
        <v/>
      </c>
      <c r="S491" s="94" t="str">
        <f t="shared" si="258"/>
        <v/>
      </c>
      <c r="T491" s="94" t="str">
        <f t="shared" si="259"/>
        <v/>
      </c>
      <c r="U491" s="94" t="str">
        <f t="shared" si="260"/>
        <v/>
      </c>
      <c r="V491" s="94" t="str">
        <f t="shared" si="261"/>
        <v/>
      </c>
      <c r="W491" s="94" t="str">
        <f t="shared" si="262"/>
        <v/>
      </c>
      <c r="X491" s="94" t="str">
        <f t="shared" si="263"/>
        <v/>
      </c>
      <c r="Y491" s="94" t="str">
        <f t="shared" si="264"/>
        <v/>
      </c>
      <c r="Z491" s="94" t="str">
        <f t="shared" si="265"/>
        <v/>
      </c>
      <c r="AA491" s="94" t="str">
        <f t="shared" si="266"/>
        <v/>
      </c>
      <c r="AB491" s="94" t="str">
        <f t="shared" si="267"/>
        <v/>
      </c>
      <c r="AC491" s="94" t="str">
        <f t="shared" si="268"/>
        <v/>
      </c>
      <c r="AD491" s="92" t="str">
        <f t="shared" si="269"/>
        <v/>
      </c>
    </row>
    <row r="492" spans="1:34" x14ac:dyDescent="0.25">
      <c r="A492" s="92" t="str">
        <f t="shared" si="242"/>
        <v/>
      </c>
      <c r="B492" s="49">
        <v>4879</v>
      </c>
      <c r="C492" s="115" t="s">
        <v>685</v>
      </c>
      <c r="D492" s="94" t="str">
        <f t="shared" si="243"/>
        <v/>
      </c>
      <c r="E492" s="94" t="str">
        <f t="shared" si="244"/>
        <v/>
      </c>
      <c r="F492" s="94" t="str">
        <f t="shared" si="245"/>
        <v/>
      </c>
      <c r="G492" s="94" t="str">
        <f t="shared" si="246"/>
        <v/>
      </c>
      <c r="H492" s="94" t="str">
        <f t="shared" si="247"/>
        <v/>
      </c>
      <c r="I492" s="94" t="str">
        <f t="shared" si="248"/>
        <v/>
      </c>
      <c r="J492" s="94" t="str">
        <f t="shared" si="249"/>
        <v/>
      </c>
      <c r="K492" s="94" t="str">
        <f t="shared" si="250"/>
        <v/>
      </c>
      <c r="L492" s="94" t="str">
        <f t="shared" si="251"/>
        <v/>
      </c>
      <c r="M492" s="94" t="str">
        <f t="shared" si="252"/>
        <v/>
      </c>
      <c r="N492" s="94" t="str">
        <f t="shared" si="253"/>
        <v/>
      </c>
      <c r="O492" s="94" t="str">
        <f t="shared" si="254"/>
        <v/>
      </c>
      <c r="P492" s="94" t="str">
        <f t="shared" si="255"/>
        <v/>
      </c>
      <c r="Q492" s="94" t="str">
        <f t="shared" si="256"/>
        <v/>
      </c>
      <c r="R492" s="94" t="str">
        <f t="shared" si="257"/>
        <v/>
      </c>
      <c r="S492" s="94" t="str">
        <f t="shared" si="258"/>
        <v/>
      </c>
      <c r="T492" s="94" t="str">
        <f t="shared" si="259"/>
        <v/>
      </c>
      <c r="U492" s="94" t="str">
        <f t="shared" si="260"/>
        <v/>
      </c>
      <c r="V492" s="94" t="str">
        <f t="shared" si="261"/>
        <v/>
      </c>
      <c r="W492" s="94" t="str">
        <f t="shared" si="262"/>
        <v/>
      </c>
      <c r="X492" s="94" t="str">
        <f t="shared" si="263"/>
        <v/>
      </c>
      <c r="Y492" s="94" t="str">
        <f t="shared" si="264"/>
        <v/>
      </c>
      <c r="Z492" s="94" t="str">
        <f t="shared" si="265"/>
        <v/>
      </c>
      <c r="AA492" s="94" t="str">
        <f t="shared" si="266"/>
        <v/>
      </c>
      <c r="AB492" s="94" t="str">
        <f t="shared" si="267"/>
        <v/>
      </c>
      <c r="AC492" s="94" t="str">
        <f t="shared" si="268"/>
        <v/>
      </c>
      <c r="AD492" s="92" t="str">
        <f t="shared" si="269"/>
        <v/>
      </c>
    </row>
    <row r="493" spans="1:34" x14ac:dyDescent="0.25">
      <c r="A493" s="92" t="str">
        <f t="shared" si="242"/>
        <v/>
      </c>
      <c r="B493" s="49">
        <v>5271</v>
      </c>
      <c r="C493" s="115" t="s">
        <v>745</v>
      </c>
      <c r="D493" s="94" t="str">
        <f t="shared" si="243"/>
        <v/>
      </c>
      <c r="E493" s="94" t="str">
        <f t="shared" si="244"/>
        <v/>
      </c>
      <c r="F493" s="94" t="str">
        <f t="shared" si="245"/>
        <v/>
      </c>
      <c r="G493" s="94" t="str">
        <f t="shared" si="246"/>
        <v/>
      </c>
      <c r="H493" s="94" t="str">
        <f t="shared" si="247"/>
        <v/>
      </c>
      <c r="I493" s="94" t="str">
        <f t="shared" si="248"/>
        <v/>
      </c>
      <c r="J493" s="94" t="str">
        <f t="shared" si="249"/>
        <v/>
      </c>
      <c r="K493" s="94" t="str">
        <f t="shared" si="250"/>
        <v/>
      </c>
      <c r="L493" s="94" t="str">
        <f t="shared" si="251"/>
        <v/>
      </c>
      <c r="M493" s="94" t="str">
        <f t="shared" si="252"/>
        <v/>
      </c>
      <c r="N493" s="94" t="str">
        <f t="shared" si="253"/>
        <v/>
      </c>
      <c r="O493" s="94" t="str">
        <f t="shared" si="254"/>
        <v/>
      </c>
      <c r="P493" s="94" t="str">
        <f t="shared" si="255"/>
        <v/>
      </c>
      <c r="Q493" s="94" t="str">
        <f t="shared" si="256"/>
        <v/>
      </c>
      <c r="R493" s="94" t="str">
        <f t="shared" si="257"/>
        <v/>
      </c>
      <c r="S493" s="94" t="str">
        <f t="shared" si="258"/>
        <v/>
      </c>
      <c r="T493" s="94" t="str">
        <f t="shared" si="259"/>
        <v/>
      </c>
      <c r="U493" s="94" t="str">
        <f t="shared" si="260"/>
        <v/>
      </c>
      <c r="V493" s="94" t="str">
        <f t="shared" si="261"/>
        <v/>
      </c>
      <c r="W493" s="94" t="str">
        <f t="shared" si="262"/>
        <v/>
      </c>
      <c r="X493" s="94" t="str">
        <f t="shared" si="263"/>
        <v/>
      </c>
      <c r="Y493" s="94" t="str">
        <f t="shared" si="264"/>
        <v/>
      </c>
      <c r="Z493" s="94" t="str">
        <f t="shared" si="265"/>
        <v/>
      </c>
      <c r="AA493" s="94" t="str">
        <f t="shared" si="266"/>
        <v/>
      </c>
      <c r="AB493" s="94" t="str">
        <f t="shared" si="267"/>
        <v/>
      </c>
      <c r="AC493" s="94" t="str">
        <f t="shared" si="268"/>
        <v/>
      </c>
      <c r="AD493" s="92" t="str">
        <f t="shared" si="269"/>
        <v/>
      </c>
    </row>
    <row r="494" spans="1:34" x14ac:dyDescent="0.25">
      <c r="A494" s="92" t="str">
        <f t="shared" si="242"/>
        <v/>
      </c>
      <c r="B494" s="49">
        <v>5471</v>
      </c>
      <c r="C494" s="115" t="s">
        <v>747</v>
      </c>
      <c r="D494" s="94" t="str">
        <f t="shared" si="243"/>
        <v/>
      </c>
      <c r="E494" s="94" t="str">
        <f t="shared" si="244"/>
        <v/>
      </c>
      <c r="F494" s="94" t="str">
        <f t="shared" si="245"/>
        <v/>
      </c>
      <c r="G494" s="94" t="str">
        <f t="shared" si="246"/>
        <v/>
      </c>
      <c r="H494" s="94" t="str">
        <f t="shared" si="247"/>
        <v/>
      </c>
      <c r="I494" s="94" t="str">
        <f t="shared" si="248"/>
        <v/>
      </c>
      <c r="J494" s="94" t="str">
        <f t="shared" si="249"/>
        <v/>
      </c>
      <c r="K494" s="94" t="str">
        <f t="shared" si="250"/>
        <v/>
      </c>
      <c r="L494" s="94" t="str">
        <f t="shared" si="251"/>
        <v/>
      </c>
      <c r="M494" s="94" t="str">
        <f t="shared" si="252"/>
        <v/>
      </c>
      <c r="N494" s="94" t="str">
        <f t="shared" si="253"/>
        <v/>
      </c>
      <c r="O494" s="94" t="str">
        <f t="shared" si="254"/>
        <v/>
      </c>
      <c r="P494" s="94" t="str">
        <f t="shared" si="255"/>
        <v/>
      </c>
      <c r="Q494" s="94" t="str">
        <f t="shared" si="256"/>
        <v/>
      </c>
      <c r="R494" s="94" t="str">
        <f t="shared" si="257"/>
        <v/>
      </c>
      <c r="S494" s="94" t="str">
        <f t="shared" si="258"/>
        <v/>
      </c>
      <c r="T494" s="94" t="str">
        <f t="shared" si="259"/>
        <v/>
      </c>
      <c r="U494" s="94" t="str">
        <f t="shared" si="260"/>
        <v/>
      </c>
      <c r="V494" s="94" t="str">
        <f t="shared" si="261"/>
        <v/>
      </c>
      <c r="W494" s="94" t="str">
        <f t="shared" si="262"/>
        <v/>
      </c>
      <c r="X494" s="94" t="str">
        <f t="shared" si="263"/>
        <v/>
      </c>
      <c r="Y494" s="94" t="str">
        <f t="shared" si="264"/>
        <v/>
      </c>
      <c r="Z494" s="94" t="str">
        <f t="shared" si="265"/>
        <v/>
      </c>
      <c r="AA494" s="94" t="str">
        <f t="shared" si="266"/>
        <v/>
      </c>
      <c r="AB494" s="94" t="str">
        <f t="shared" si="267"/>
        <v/>
      </c>
      <c r="AC494" s="94" t="str">
        <f t="shared" si="268"/>
        <v/>
      </c>
      <c r="AD494" s="92" t="str">
        <f t="shared" si="269"/>
        <v/>
      </c>
    </row>
    <row r="495" spans="1:34" x14ac:dyDescent="0.25">
      <c r="A495" s="92" t="str">
        <f t="shared" si="242"/>
        <v/>
      </c>
      <c r="B495" s="117">
        <v>3251</v>
      </c>
      <c r="C495" s="119" t="s">
        <v>760</v>
      </c>
      <c r="D495" s="94" t="str">
        <f t="shared" si="243"/>
        <v/>
      </c>
      <c r="E495" s="94" t="str">
        <f t="shared" si="244"/>
        <v/>
      </c>
      <c r="F495" s="94" t="str">
        <f t="shared" si="245"/>
        <v/>
      </c>
      <c r="G495" s="94" t="str">
        <f t="shared" si="246"/>
        <v/>
      </c>
      <c r="H495" s="94" t="str">
        <f t="shared" si="247"/>
        <v/>
      </c>
      <c r="I495" s="94" t="str">
        <f t="shared" si="248"/>
        <v/>
      </c>
      <c r="J495" s="94" t="str">
        <f t="shared" si="249"/>
        <v/>
      </c>
      <c r="K495" s="94" t="str">
        <f t="shared" si="250"/>
        <v/>
      </c>
      <c r="L495" s="94" t="str">
        <f t="shared" si="251"/>
        <v/>
      </c>
      <c r="M495" s="94" t="str">
        <f t="shared" si="252"/>
        <v/>
      </c>
      <c r="N495" s="94" t="str">
        <f t="shared" si="253"/>
        <v/>
      </c>
      <c r="O495" s="94" t="str">
        <f t="shared" si="254"/>
        <v/>
      </c>
      <c r="P495" s="94" t="str">
        <f t="shared" si="255"/>
        <v/>
      </c>
      <c r="Q495" s="94" t="str">
        <f t="shared" si="256"/>
        <v/>
      </c>
      <c r="R495" s="94" t="str">
        <f t="shared" si="257"/>
        <v/>
      </c>
      <c r="S495" s="94" t="str">
        <f t="shared" si="258"/>
        <v/>
      </c>
      <c r="T495" s="94" t="str">
        <f t="shared" si="259"/>
        <v/>
      </c>
      <c r="U495" s="94" t="str">
        <f t="shared" si="260"/>
        <v/>
      </c>
      <c r="V495" s="94" t="str">
        <f t="shared" si="261"/>
        <v/>
      </c>
      <c r="W495" s="94" t="str">
        <f t="shared" si="262"/>
        <v/>
      </c>
      <c r="X495" s="94" t="str">
        <f t="shared" si="263"/>
        <v/>
      </c>
      <c r="Y495" s="94" t="str">
        <f t="shared" si="264"/>
        <v/>
      </c>
      <c r="Z495" s="94" t="str">
        <f t="shared" si="265"/>
        <v/>
      </c>
      <c r="AA495" s="94" t="str">
        <f t="shared" si="266"/>
        <v/>
      </c>
      <c r="AB495" s="94" t="str">
        <f t="shared" si="267"/>
        <v/>
      </c>
      <c r="AC495" s="94" t="str">
        <f t="shared" si="268"/>
        <v/>
      </c>
      <c r="AD495" s="92" t="str">
        <f t="shared" si="269"/>
        <v/>
      </c>
    </row>
    <row r="496" spans="1:34" x14ac:dyDescent="0.25">
      <c r="A496" s="92" t="str">
        <f t="shared" si="242"/>
        <v/>
      </c>
      <c r="B496" s="117">
        <v>7220</v>
      </c>
      <c r="C496" s="119" t="s">
        <v>762</v>
      </c>
      <c r="D496" s="94" t="str">
        <f t="shared" si="243"/>
        <v/>
      </c>
      <c r="E496" s="94" t="str">
        <f t="shared" si="244"/>
        <v/>
      </c>
      <c r="F496" s="94" t="str">
        <f t="shared" si="245"/>
        <v/>
      </c>
      <c r="G496" s="94" t="str">
        <f t="shared" si="246"/>
        <v/>
      </c>
      <c r="H496" s="94" t="str">
        <f t="shared" si="247"/>
        <v/>
      </c>
      <c r="I496" s="94" t="str">
        <f t="shared" si="248"/>
        <v/>
      </c>
      <c r="J496" s="94" t="str">
        <f t="shared" si="249"/>
        <v/>
      </c>
      <c r="K496" s="94" t="str">
        <f t="shared" si="250"/>
        <v/>
      </c>
      <c r="L496" s="94" t="str">
        <f t="shared" si="251"/>
        <v/>
      </c>
      <c r="M496" s="94" t="str">
        <f t="shared" si="252"/>
        <v/>
      </c>
      <c r="N496" s="94" t="str">
        <f t="shared" si="253"/>
        <v/>
      </c>
      <c r="O496" s="94" t="str">
        <f t="shared" si="254"/>
        <v/>
      </c>
      <c r="P496" s="94" t="str">
        <f t="shared" si="255"/>
        <v/>
      </c>
      <c r="Q496" s="94" t="str">
        <f t="shared" si="256"/>
        <v/>
      </c>
      <c r="R496" s="94" t="str">
        <f t="shared" si="257"/>
        <v/>
      </c>
      <c r="S496" s="94" t="str">
        <f t="shared" si="258"/>
        <v/>
      </c>
      <c r="T496" s="94" t="str">
        <f t="shared" si="259"/>
        <v/>
      </c>
      <c r="U496" s="94" t="str">
        <f t="shared" si="260"/>
        <v/>
      </c>
      <c r="V496" s="94" t="str">
        <f t="shared" si="261"/>
        <v/>
      </c>
      <c r="W496" s="94" t="str">
        <f t="shared" si="262"/>
        <v/>
      </c>
      <c r="X496" s="94" t="str">
        <f t="shared" si="263"/>
        <v/>
      </c>
      <c r="Y496" s="94" t="str">
        <f t="shared" si="264"/>
        <v/>
      </c>
      <c r="Z496" s="94" t="str">
        <f t="shared" si="265"/>
        <v/>
      </c>
      <c r="AA496" s="94" t="str">
        <f t="shared" si="266"/>
        <v/>
      </c>
      <c r="AB496" s="94" t="str">
        <f t="shared" si="267"/>
        <v/>
      </c>
      <c r="AC496" s="94" t="str">
        <f t="shared" si="268"/>
        <v/>
      </c>
      <c r="AD496" s="92" t="str">
        <f t="shared" si="269"/>
        <v/>
      </c>
    </row>
    <row r="497" spans="1:30" x14ac:dyDescent="0.25">
      <c r="A497" s="92" t="str">
        <f t="shared" si="242"/>
        <v/>
      </c>
      <c r="B497" s="51">
        <v>1</v>
      </c>
      <c r="C497" s="52" t="s">
        <v>784</v>
      </c>
      <c r="D497" s="94" t="str">
        <f t="shared" si="243"/>
        <v/>
      </c>
      <c r="E497" s="94" t="str">
        <f t="shared" si="244"/>
        <v/>
      </c>
      <c r="F497" s="94" t="str">
        <f t="shared" si="245"/>
        <v/>
      </c>
      <c r="G497" s="94" t="str">
        <f t="shared" si="246"/>
        <v/>
      </c>
      <c r="H497" s="94" t="str">
        <f t="shared" si="247"/>
        <v/>
      </c>
      <c r="I497" s="94" t="str">
        <f t="shared" si="248"/>
        <v/>
      </c>
      <c r="J497" s="94" t="str">
        <f t="shared" si="249"/>
        <v/>
      </c>
      <c r="K497" s="94" t="str">
        <f t="shared" si="250"/>
        <v/>
      </c>
      <c r="L497" s="94" t="str">
        <f t="shared" si="251"/>
        <v/>
      </c>
      <c r="M497" s="94" t="str">
        <f t="shared" si="252"/>
        <v/>
      </c>
      <c r="N497" s="94" t="str">
        <f t="shared" si="253"/>
        <v/>
      </c>
      <c r="O497" s="94" t="str">
        <f t="shared" si="254"/>
        <v/>
      </c>
      <c r="P497" s="94" t="str">
        <f t="shared" si="255"/>
        <v/>
      </c>
      <c r="Q497" s="94" t="str">
        <f t="shared" si="256"/>
        <v/>
      </c>
      <c r="R497" s="94" t="str">
        <f t="shared" si="257"/>
        <v/>
      </c>
      <c r="S497" s="94" t="str">
        <f t="shared" si="258"/>
        <v/>
      </c>
      <c r="T497" s="94" t="str">
        <f t="shared" si="259"/>
        <v/>
      </c>
      <c r="U497" s="94" t="str">
        <f t="shared" si="260"/>
        <v/>
      </c>
      <c r="V497" s="94" t="str">
        <f t="shared" si="261"/>
        <v/>
      </c>
      <c r="W497" s="94" t="str">
        <f t="shared" si="262"/>
        <v/>
      </c>
      <c r="X497" s="94" t="str">
        <f t="shared" si="263"/>
        <v/>
      </c>
      <c r="Y497" s="94" t="str">
        <f t="shared" si="264"/>
        <v/>
      </c>
      <c r="Z497" s="94" t="str">
        <f t="shared" si="265"/>
        <v/>
      </c>
      <c r="AA497" s="94" t="str">
        <f t="shared" si="266"/>
        <v/>
      </c>
      <c r="AB497" s="94" t="str">
        <f t="shared" si="267"/>
        <v/>
      </c>
      <c r="AC497" s="94" t="str">
        <f t="shared" si="268"/>
        <v/>
      </c>
      <c r="AD497" s="92" t="str">
        <f t="shared" si="269"/>
        <v/>
      </c>
    </row>
    <row r="498" spans="1:30" x14ac:dyDescent="0.25">
      <c r="A498" s="92" t="str">
        <f t="shared" si="242"/>
        <v/>
      </c>
      <c r="B498" s="51">
        <v>1</v>
      </c>
      <c r="C498" s="52" t="s">
        <v>784</v>
      </c>
      <c r="D498" s="94" t="str">
        <f t="shared" si="243"/>
        <v/>
      </c>
      <c r="E498" s="94" t="str">
        <f t="shared" si="244"/>
        <v/>
      </c>
      <c r="F498" s="94" t="str">
        <f t="shared" si="245"/>
        <v/>
      </c>
      <c r="G498" s="94" t="str">
        <f t="shared" si="246"/>
        <v/>
      </c>
      <c r="H498" s="94" t="str">
        <f t="shared" si="247"/>
        <v/>
      </c>
      <c r="I498" s="94" t="str">
        <f t="shared" si="248"/>
        <v/>
      </c>
      <c r="J498" s="94" t="str">
        <f t="shared" si="249"/>
        <v/>
      </c>
      <c r="K498" s="94" t="str">
        <f t="shared" si="250"/>
        <v/>
      </c>
      <c r="L498" s="94" t="str">
        <f t="shared" si="251"/>
        <v/>
      </c>
      <c r="M498" s="94" t="str">
        <f t="shared" si="252"/>
        <v/>
      </c>
      <c r="N498" s="94" t="str">
        <f t="shared" si="253"/>
        <v/>
      </c>
      <c r="O498" s="94" t="str">
        <f t="shared" si="254"/>
        <v/>
      </c>
      <c r="P498" s="94" t="str">
        <f t="shared" si="255"/>
        <v/>
      </c>
      <c r="Q498" s="94" t="str">
        <f t="shared" si="256"/>
        <v/>
      </c>
      <c r="R498" s="94" t="str">
        <f t="shared" si="257"/>
        <v/>
      </c>
      <c r="S498" s="94" t="str">
        <f t="shared" si="258"/>
        <v/>
      </c>
      <c r="T498" s="94" t="str">
        <f t="shared" si="259"/>
        <v/>
      </c>
      <c r="U498" s="94" t="str">
        <f t="shared" si="260"/>
        <v/>
      </c>
      <c r="V498" s="94" t="str">
        <f t="shared" si="261"/>
        <v/>
      </c>
      <c r="W498" s="94" t="str">
        <f t="shared" si="262"/>
        <v/>
      </c>
      <c r="X498" s="94" t="str">
        <f t="shared" si="263"/>
        <v/>
      </c>
      <c r="Y498" s="94" t="str">
        <f t="shared" si="264"/>
        <v/>
      </c>
      <c r="Z498" s="94" t="str">
        <f t="shared" si="265"/>
        <v/>
      </c>
      <c r="AA498" s="94" t="str">
        <f t="shared" si="266"/>
        <v/>
      </c>
      <c r="AB498" s="94" t="str">
        <f t="shared" si="267"/>
        <v/>
      </c>
      <c r="AC498" s="94" t="str">
        <f t="shared" si="268"/>
        <v/>
      </c>
      <c r="AD498" s="92" t="str">
        <f t="shared" si="269"/>
        <v/>
      </c>
    </row>
    <row r="499" spans="1:30" x14ac:dyDescent="0.25">
      <c r="A499" s="92" t="str">
        <f t="shared" si="242"/>
        <v/>
      </c>
      <c r="B499" s="51">
        <v>1</v>
      </c>
      <c r="C499" s="52" t="s">
        <v>784</v>
      </c>
      <c r="D499" s="94" t="str">
        <f t="shared" si="243"/>
        <v/>
      </c>
      <c r="E499" s="94" t="str">
        <f t="shared" si="244"/>
        <v/>
      </c>
      <c r="F499" s="94" t="str">
        <f t="shared" si="245"/>
        <v/>
      </c>
      <c r="G499" s="94" t="str">
        <f t="shared" si="246"/>
        <v/>
      </c>
      <c r="H499" s="94" t="str">
        <f t="shared" si="247"/>
        <v/>
      </c>
      <c r="I499" s="94" t="str">
        <f t="shared" si="248"/>
        <v/>
      </c>
      <c r="J499" s="94" t="str">
        <f t="shared" si="249"/>
        <v/>
      </c>
      <c r="K499" s="94" t="str">
        <f t="shared" si="250"/>
        <v/>
      </c>
      <c r="L499" s="94" t="str">
        <f t="shared" si="251"/>
        <v/>
      </c>
      <c r="M499" s="94" t="str">
        <f t="shared" si="252"/>
        <v/>
      </c>
      <c r="N499" s="94" t="str">
        <f t="shared" si="253"/>
        <v/>
      </c>
      <c r="O499" s="94" t="str">
        <f t="shared" si="254"/>
        <v/>
      </c>
      <c r="P499" s="94" t="str">
        <f t="shared" si="255"/>
        <v/>
      </c>
      <c r="Q499" s="94" t="str">
        <f t="shared" si="256"/>
        <v/>
      </c>
      <c r="R499" s="94" t="str">
        <f t="shared" si="257"/>
        <v/>
      </c>
      <c r="S499" s="94" t="str">
        <f t="shared" si="258"/>
        <v/>
      </c>
      <c r="T499" s="94" t="str">
        <f t="shared" si="259"/>
        <v/>
      </c>
      <c r="U499" s="94" t="str">
        <f t="shared" si="260"/>
        <v/>
      </c>
      <c r="V499" s="94" t="str">
        <f t="shared" si="261"/>
        <v/>
      </c>
      <c r="W499" s="94" t="str">
        <f t="shared" si="262"/>
        <v/>
      </c>
      <c r="X499" s="94" t="str">
        <f t="shared" si="263"/>
        <v/>
      </c>
      <c r="Y499" s="94" t="str">
        <f t="shared" si="264"/>
        <v/>
      </c>
      <c r="Z499" s="94" t="str">
        <f t="shared" si="265"/>
        <v/>
      </c>
      <c r="AA499" s="94" t="str">
        <f t="shared" si="266"/>
        <v/>
      </c>
      <c r="AB499" s="94" t="str">
        <f t="shared" si="267"/>
        <v/>
      </c>
      <c r="AC499" s="94" t="str">
        <f t="shared" si="268"/>
        <v/>
      </c>
      <c r="AD499" s="92" t="str">
        <f t="shared" si="269"/>
        <v/>
      </c>
    </row>
    <row r="500" spans="1:30" x14ac:dyDescent="0.25">
      <c r="A500" s="92" t="str">
        <f t="shared" si="242"/>
        <v/>
      </c>
      <c r="B500" s="51">
        <v>1</v>
      </c>
      <c r="C500" s="52" t="s">
        <v>784</v>
      </c>
      <c r="D500" s="94" t="str">
        <f t="shared" si="243"/>
        <v/>
      </c>
      <c r="E500" s="94" t="str">
        <f t="shared" si="244"/>
        <v/>
      </c>
      <c r="F500" s="94" t="str">
        <f t="shared" si="245"/>
        <v/>
      </c>
      <c r="G500" s="94" t="str">
        <f t="shared" si="246"/>
        <v/>
      </c>
      <c r="H500" s="94" t="str">
        <f t="shared" si="247"/>
        <v/>
      </c>
      <c r="I500" s="94" t="str">
        <f t="shared" si="248"/>
        <v/>
      </c>
      <c r="J500" s="94" t="str">
        <f t="shared" si="249"/>
        <v/>
      </c>
      <c r="K500" s="94" t="str">
        <f t="shared" si="250"/>
        <v/>
      </c>
      <c r="L500" s="94" t="str">
        <f t="shared" si="251"/>
        <v/>
      </c>
      <c r="M500" s="94" t="str">
        <f t="shared" si="252"/>
        <v/>
      </c>
      <c r="N500" s="94" t="str">
        <f t="shared" si="253"/>
        <v/>
      </c>
      <c r="O500" s="94" t="str">
        <f t="shared" si="254"/>
        <v/>
      </c>
      <c r="P500" s="94" t="str">
        <f t="shared" si="255"/>
        <v/>
      </c>
      <c r="Q500" s="94" t="str">
        <f t="shared" si="256"/>
        <v/>
      </c>
      <c r="R500" s="94" t="str">
        <f t="shared" si="257"/>
        <v/>
      </c>
      <c r="S500" s="94" t="str">
        <f t="shared" si="258"/>
        <v/>
      </c>
      <c r="T500" s="94" t="str">
        <f t="shared" si="259"/>
        <v/>
      </c>
      <c r="U500" s="94" t="str">
        <f t="shared" si="260"/>
        <v/>
      </c>
      <c r="V500" s="94" t="str">
        <f t="shared" si="261"/>
        <v/>
      </c>
      <c r="W500" s="94" t="str">
        <f t="shared" si="262"/>
        <v/>
      </c>
      <c r="X500" s="94" t="str">
        <f t="shared" si="263"/>
        <v/>
      </c>
      <c r="Y500" s="94" t="str">
        <f t="shared" si="264"/>
        <v/>
      </c>
      <c r="Z500" s="94" t="str">
        <f t="shared" si="265"/>
        <v/>
      </c>
      <c r="AA500" s="94" t="str">
        <f t="shared" si="266"/>
        <v/>
      </c>
      <c r="AB500" s="94" t="str">
        <f t="shared" si="267"/>
        <v/>
      </c>
      <c r="AC500" s="94" t="str">
        <f t="shared" si="268"/>
        <v/>
      </c>
      <c r="AD500" s="92" t="str">
        <f t="shared" si="269"/>
        <v/>
      </c>
    </row>
    <row r="501" spans="1:30" x14ac:dyDescent="0.25">
      <c r="A501" s="92" t="str">
        <f t="shared" si="242"/>
        <v/>
      </c>
      <c r="B501" s="51">
        <v>1</v>
      </c>
      <c r="C501" s="52" t="s">
        <v>784</v>
      </c>
      <c r="D501" s="94" t="str">
        <f t="shared" si="243"/>
        <v/>
      </c>
      <c r="E501" s="94" t="str">
        <f t="shared" si="244"/>
        <v/>
      </c>
      <c r="F501" s="94" t="str">
        <f t="shared" si="245"/>
        <v/>
      </c>
      <c r="G501" s="94" t="str">
        <f t="shared" si="246"/>
        <v/>
      </c>
      <c r="H501" s="94" t="str">
        <f t="shared" si="247"/>
        <v/>
      </c>
      <c r="I501" s="94" t="str">
        <f t="shared" si="248"/>
        <v/>
      </c>
      <c r="J501" s="94" t="str">
        <f t="shared" si="249"/>
        <v/>
      </c>
      <c r="K501" s="94" t="str">
        <f t="shared" si="250"/>
        <v/>
      </c>
      <c r="L501" s="94" t="str">
        <f t="shared" si="251"/>
        <v/>
      </c>
      <c r="M501" s="94" t="str">
        <f t="shared" si="252"/>
        <v/>
      </c>
      <c r="N501" s="94" t="str">
        <f t="shared" si="253"/>
        <v/>
      </c>
      <c r="O501" s="94" t="str">
        <f t="shared" si="254"/>
        <v/>
      </c>
      <c r="P501" s="94" t="str">
        <f t="shared" si="255"/>
        <v/>
      </c>
      <c r="Q501" s="94" t="str">
        <f t="shared" si="256"/>
        <v/>
      </c>
      <c r="R501" s="94" t="str">
        <f t="shared" si="257"/>
        <v/>
      </c>
      <c r="S501" s="94" t="str">
        <f t="shared" si="258"/>
        <v/>
      </c>
      <c r="T501" s="94" t="str">
        <f t="shared" si="259"/>
        <v/>
      </c>
      <c r="U501" s="94" t="str">
        <f t="shared" si="260"/>
        <v/>
      </c>
      <c r="V501" s="94" t="str">
        <f t="shared" si="261"/>
        <v/>
      </c>
      <c r="W501" s="94" t="str">
        <f t="shared" si="262"/>
        <v/>
      </c>
      <c r="X501" s="94" t="str">
        <f t="shared" si="263"/>
        <v/>
      </c>
      <c r="Y501" s="94" t="str">
        <f t="shared" si="264"/>
        <v/>
      </c>
      <c r="Z501" s="94" t="str">
        <f t="shared" si="265"/>
        <v/>
      </c>
      <c r="AA501" s="94" t="str">
        <f t="shared" si="266"/>
        <v/>
      </c>
      <c r="AB501" s="94" t="str">
        <f t="shared" si="267"/>
        <v/>
      </c>
      <c r="AC501" s="94" t="str">
        <f t="shared" si="268"/>
        <v/>
      </c>
      <c r="AD501" s="92" t="str">
        <f t="shared" si="269"/>
        <v/>
      </c>
    </row>
    <row r="502" spans="1:30" x14ac:dyDescent="0.25">
      <c r="A502" s="92" t="str">
        <f t="shared" si="242"/>
        <v/>
      </c>
      <c r="B502" s="51">
        <v>1</v>
      </c>
      <c r="C502" s="52" t="s">
        <v>784</v>
      </c>
      <c r="D502" s="94" t="str">
        <f t="shared" si="243"/>
        <v/>
      </c>
      <c r="E502" s="94" t="str">
        <f t="shared" si="244"/>
        <v/>
      </c>
      <c r="F502" s="94" t="str">
        <f t="shared" si="245"/>
        <v/>
      </c>
      <c r="G502" s="94" t="str">
        <f t="shared" si="246"/>
        <v/>
      </c>
      <c r="H502" s="94" t="str">
        <f t="shared" si="247"/>
        <v/>
      </c>
      <c r="I502" s="94" t="str">
        <f t="shared" si="248"/>
        <v/>
      </c>
      <c r="J502" s="94" t="str">
        <f t="shared" si="249"/>
        <v/>
      </c>
      <c r="K502" s="94" t="str">
        <f t="shared" si="250"/>
        <v/>
      </c>
      <c r="L502" s="94" t="str">
        <f t="shared" si="251"/>
        <v/>
      </c>
      <c r="M502" s="94" t="str">
        <f t="shared" si="252"/>
        <v/>
      </c>
      <c r="N502" s="94" t="str">
        <f t="shared" si="253"/>
        <v/>
      </c>
      <c r="O502" s="94" t="str">
        <f t="shared" si="254"/>
        <v/>
      </c>
      <c r="P502" s="94" t="str">
        <f t="shared" si="255"/>
        <v/>
      </c>
      <c r="Q502" s="94" t="str">
        <f t="shared" si="256"/>
        <v/>
      </c>
      <c r="R502" s="94" t="str">
        <f t="shared" si="257"/>
        <v/>
      </c>
      <c r="S502" s="94" t="str">
        <f t="shared" si="258"/>
        <v/>
      </c>
      <c r="T502" s="94" t="str">
        <f t="shared" si="259"/>
        <v/>
      </c>
      <c r="U502" s="94" t="str">
        <f t="shared" si="260"/>
        <v/>
      </c>
      <c r="V502" s="94" t="str">
        <f t="shared" si="261"/>
        <v/>
      </c>
      <c r="W502" s="94" t="str">
        <f t="shared" si="262"/>
        <v/>
      </c>
      <c r="X502" s="94" t="str">
        <f t="shared" si="263"/>
        <v/>
      </c>
      <c r="Y502" s="94" t="str">
        <f t="shared" si="264"/>
        <v/>
      </c>
      <c r="Z502" s="94" t="str">
        <f t="shared" si="265"/>
        <v/>
      </c>
      <c r="AA502" s="94" t="str">
        <f t="shared" si="266"/>
        <v/>
      </c>
      <c r="AB502" s="94" t="str">
        <f t="shared" si="267"/>
        <v/>
      </c>
      <c r="AC502" s="94" t="str">
        <f t="shared" si="268"/>
        <v/>
      </c>
      <c r="AD502" s="92" t="str">
        <f t="shared" si="269"/>
        <v/>
      </c>
    </row>
    <row r="503" spans="1:30" x14ac:dyDescent="0.25">
      <c r="A503" s="92" t="str">
        <f t="shared" si="242"/>
        <v/>
      </c>
      <c r="B503" s="51">
        <v>1</v>
      </c>
      <c r="C503" s="52" t="s">
        <v>784</v>
      </c>
      <c r="D503" s="94" t="str">
        <f t="shared" si="243"/>
        <v/>
      </c>
      <c r="E503" s="94" t="str">
        <f t="shared" si="244"/>
        <v/>
      </c>
      <c r="F503" s="94" t="str">
        <f t="shared" si="245"/>
        <v/>
      </c>
      <c r="G503" s="94" t="str">
        <f t="shared" si="246"/>
        <v/>
      </c>
      <c r="H503" s="94" t="str">
        <f t="shared" si="247"/>
        <v/>
      </c>
      <c r="I503" s="94" t="str">
        <f t="shared" si="248"/>
        <v/>
      </c>
      <c r="J503" s="94" t="str">
        <f t="shared" si="249"/>
        <v/>
      </c>
      <c r="K503" s="94" t="str">
        <f t="shared" si="250"/>
        <v/>
      </c>
      <c r="L503" s="94" t="str">
        <f t="shared" si="251"/>
        <v/>
      </c>
      <c r="M503" s="94" t="str">
        <f t="shared" si="252"/>
        <v/>
      </c>
      <c r="N503" s="94" t="str">
        <f t="shared" si="253"/>
        <v/>
      </c>
      <c r="O503" s="94" t="str">
        <f t="shared" si="254"/>
        <v/>
      </c>
      <c r="P503" s="94" t="str">
        <f t="shared" si="255"/>
        <v/>
      </c>
      <c r="Q503" s="94" t="str">
        <f t="shared" si="256"/>
        <v/>
      </c>
      <c r="R503" s="94" t="str">
        <f t="shared" si="257"/>
        <v/>
      </c>
      <c r="S503" s="94" t="str">
        <f t="shared" si="258"/>
        <v/>
      </c>
      <c r="T503" s="94" t="str">
        <f t="shared" si="259"/>
        <v/>
      </c>
      <c r="U503" s="94" t="str">
        <f t="shared" si="260"/>
        <v/>
      </c>
      <c r="V503" s="94" t="str">
        <f t="shared" si="261"/>
        <v/>
      </c>
      <c r="W503" s="94" t="str">
        <f t="shared" si="262"/>
        <v/>
      </c>
      <c r="X503" s="94" t="str">
        <f t="shared" si="263"/>
        <v/>
      </c>
      <c r="Y503" s="94" t="str">
        <f t="shared" si="264"/>
        <v/>
      </c>
      <c r="Z503" s="94" t="str">
        <f t="shared" si="265"/>
        <v/>
      </c>
      <c r="AA503" s="94" t="str">
        <f t="shared" si="266"/>
        <v/>
      </c>
      <c r="AB503" s="94" t="str">
        <f t="shared" si="267"/>
        <v/>
      </c>
      <c r="AC503" s="94" t="str">
        <f t="shared" si="268"/>
        <v/>
      </c>
      <c r="AD503" s="92" t="str">
        <f t="shared" si="269"/>
        <v/>
      </c>
    </row>
    <row r="504" spans="1:30" x14ac:dyDescent="0.25">
      <c r="A504" s="92" t="str">
        <f t="shared" si="242"/>
        <v/>
      </c>
      <c r="B504" s="51">
        <v>1</v>
      </c>
      <c r="C504" s="52" t="s">
        <v>784</v>
      </c>
      <c r="D504" s="94" t="str">
        <f t="shared" si="243"/>
        <v/>
      </c>
      <c r="E504" s="94" t="str">
        <f t="shared" si="244"/>
        <v/>
      </c>
      <c r="F504" s="94" t="str">
        <f t="shared" si="245"/>
        <v/>
      </c>
      <c r="G504" s="94" t="str">
        <f t="shared" si="246"/>
        <v/>
      </c>
      <c r="H504" s="94" t="str">
        <f t="shared" si="247"/>
        <v/>
      </c>
      <c r="I504" s="94" t="str">
        <f t="shared" si="248"/>
        <v/>
      </c>
      <c r="J504" s="94" t="str">
        <f t="shared" si="249"/>
        <v/>
      </c>
      <c r="K504" s="94" t="str">
        <f t="shared" si="250"/>
        <v/>
      </c>
      <c r="L504" s="94" t="str">
        <f t="shared" si="251"/>
        <v/>
      </c>
      <c r="M504" s="94" t="str">
        <f t="shared" si="252"/>
        <v/>
      </c>
      <c r="N504" s="94" t="str">
        <f t="shared" si="253"/>
        <v/>
      </c>
      <c r="O504" s="94" t="str">
        <f t="shared" si="254"/>
        <v/>
      </c>
      <c r="P504" s="94" t="str">
        <f t="shared" si="255"/>
        <v/>
      </c>
      <c r="Q504" s="94" t="str">
        <f t="shared" si="256"/>
        <v/>
      </c>
      <c r="R504" s="94" t="str">
        <f t="shared" si="257"/>
        <v/>
      </c>
      <c r="S504" s="94" t="str">
        <f t="shared" si="258"/>
        <v/>
      </c>
      <c r="T504" s="94" t="str">
        <f t="shared" si="259"/>
        <v/>
      </c>
      <c r="U504" s="94" t="str">
        <f t="shared" si="260"/>
        <v/>
      </c>
      <c r="V504" s="94" t="str">
        <f t="shared" si="261"/>
        <v/>
      </c>
      <c r="W504" s="94" t="str">
        <f t="shared" si="262"/>
        <v/>
      </c>
      <c r="X504" s="94" t="str">
        <f t="shared" si="263"/>
        <v/>
      </c>
      <c r="Y504" s="94" t="str">
        <f t="shared" si="264"/>
        <v/>
      </c>
      <c r="Z504" s="94" t="str">
        <f t="shared" si="265"/>
        <v/>
      </c>
      <c r="AA504" s="94" t="str">
        <f t="shared" si="266"/>
        <v/>
      </c>
      <c r="AB504" s="94" t="str">
        <f t="shared" si="267"/>
        <v/>
      </c>
      <c r="AC504" s="94" t="str">
        <f t="shared" si="268"/>
        <v/>
      </c>
      <c r="AD504" s="92" t="str">
        <f t="shared" si="269"/>
        <v/>
      </c>
    </row>
    <row r="505" spans="1:30" x14ac:dyDescent="0.25">
      <c r="A505" s="92" t="str">
        <f t="shared" si="242"/>
        <v/>
      </c>
      <c r="B505" s="51">
        <v>1</v>
      </c>
      <c r="C505" s="52" t="s">
        <v>784</v>
      </c>
      <c r="D505" s="94" t="str">
        <f t="shared" si="243"/>
        <v/>
      </c>
      <c r="E505" s="94" t="str">
        <f t="shared" si="244"/>
        <v/>
      </c>
      <c r="F505" s="94" t="str">
        <f t="shared" si="245"/>
        <v/>
      </c>
      <c r="G505" s="94" t="str">
        <f t="shared" si="246"/>
        <v/>
      </c>
      <c r="H505" s="94" t="str">
        <f t="shared" si="247"/>
        <v/>
      </c>
      <c r="I505" s="94" t="str">
        <f t="shared" si="248"/>
        <v/>
      </c>
      <c r="J505" s="94" t="str">
        <f t="shared" si="249"/>
        <v/>
      </c>
      <c r="K505" s="94" t="str">
        <f t="shared" si="250"/>
        <v/>
      </c>
      <c r="L505" s="94" t="str">
        <f t="shared" si="251"/>
        <v/>
      </c>
      <c r="M505" s="94" t="str">
        <f t="shared" si="252"/>
        <v/>
      </c>
      <c r="N505" s="94" t="str">
        <f t="shared" si="253"/>
        <v/>
      </c>
      <c r="O505" s="94" t="str">
        <f t="shared" si="254"/>
        <v/>
      </c>
      <c r="P505" s="94" t="str">
        <f t="shared" si="255"/>
        <v/>
      </c>
      <c r="Q505" s="94" t="str">
        <f t="shared" si="256"/>
        <v/>
      </c>
      <c r="R505" s="94" t="str">
        <f t="shared" si="257"/>
        <v/>
      </c>
      <c r="S505" s="94" t="str">
        <f t="shared" si="258"/>
        <v/>
      </c>
      <c r="T505" s="94" t="str">
        <f t="shared" si="259"/>
        <v/>
      </c>
      <c r="U505" s="94" t="str">
        <f t="shared" si="260"/>
        <v/>
      </c>
      <c r="V505" s="94" t="str">
        <f t="shared" si="261"/>
        <v/>
      </c>
      <c r="W505" s="94" t="str">
        <f t="shared" si="262"/>
        <v/>
      </c>
      <c r="X505" s="94" t="str">
        <f t="shared" si="263"/>
        <v/>
      </c>
      <c r="Y505" s="94" t="str">
        <f t="shared" si="264"/>
        <v/>
      </c>
      <c r="Z505" s="94" t="str">
        <f t="shared" si="265"/>
        <v/>
      </c>
      <c r="AA505" s="94" t="str">
        <f t="shared" si="266"/>
        <v/>
      </c>
      <c r="AB505" s="94" t="str">
        <f t="shared" si="267"/>
        <v/>
      </c>
      <c r="AC505" s="94" t="str">
        <f t="shared" si="268"/>
        <v/>
      </c>
      <c r="AD505" s="92" t="str">
        <f t="shared" si="269"/>
        <v/>
      </c>
    </row>
    <row r="506" spans="1:30" x14ac:dyDescent="0.25">
      <c r="A506" s="92" t="str">
        <f t="shared" si="242"/>
        <v/>
      </c>
      <c r="B506" s="51">
        <v>1</v>
      </c>
      <c r="C506" s="52" t="s">
        <v>784</v>
      </c>
      <c r="D506" s="94" t="str">
        <f t="shared" si="243"/>
        <v/>
      </c>
      <c r="E506" s="94" t="str">
        <f t="shared" si="244"/>
        <v/>
      </c>
      <c r="F506" s="94" t="str">
        <f t="shared" si="245"/>
        <v/>
      </c>
      <c r="G506" s="94" t="str">
        <f t="shared" si="246"/>
        <v/>
      </c>
      <c r="H506" s="94" t="str">
        <f t="shared" si="247"/>
        <v/>
      </c>
      <c r="I506" s="94" t="str">
        <f t="shared" si="248"/>
        <v/>
      </c>
      <c r="J506" s="94" t="str">
        <f t="shared" si="249"/>
        <v/>
      </c>
      <c r="K506" s="94" t="str">
        <f t="shared" si="250"/>
        <v/>
      </c>
      <c r="L506" s="94" t="str">
        <f t="shared" si="251"/>
        <v/>
      </c>
      <c r="M506" s="94" t="str">
        <f t="shared" si="252"/>
        <v/>
      </c>
      <c r="N506" s="94" t="str">
        <f t="shared" si="253"/>
        <v/>
      </c>
      <c r="O506" s="94" t="str">
        <f t="shared" si="254"/>
        <v/>
      </c>
      <c r="P506" s="94" t="str">
        <f t="shared" si="255"/>
        <v/>
      </c>
      <c r="Q506" s="94" t="str">
        <f t="shared" si="256"/>
        <v/>
      </c>
      <c r="R506" s="94" t="str">
        <f t="shared" si="257"/>
        <v/>
      </c>
      <c r="S506" s="94" t="str">
        <f t="shared" si="258"/>
        <v/>
      </c>
      <c r="T506" s="94" t="str">
        <f t="shared" si="259"/>
        <v/>
      </c>
      <c r="U506" s="94" t="str">
        <f t="shared" si="260"/>
        <v/>
      </c>
      <c r="V506" s="94" t="str">
        <f t="shared" si="261"/>
        <v/>
      </c>
      <c r="W506" s="94" t="str">
        <f t="shared" si="262"/>
        <v/>
      </c>
      <c r="X506" s="94" t="str">
        <f t="shared" si="263"/>
        <v/>
      </c>
      <c r="Y506" s="94" t="str">
        <f t="shared" si="264"/>
        <v/>
      </c>
      <c r="Z506" s="94" t="str">
        <f t="shared" si="265"/>
        <v/>
      </c>
      <c r="AA506" s="94" t="str">
        <f t="shared" si="266"/>
        <v/>
      </c>
      <c r="AB506" s="94" t="str">
        <f t="shared" si="267"/>
        <v/>
      </c>
      <c r="AC506" s="94" t="str">
        <f t="shared" si="268"/>
        <v/>
      </c>
      <c r="AD506" s="92" t="str">
        <f t="shared" si="269"/>
        <v/>
      </c>
    </row>
    <row r="507" spans="1:30" x14ac:dyDescent="0.25">
      <c r="A507" s="92" t="str">
        <f t="shared" si="242"/>
        <v/>
      </c>
      <c r="B507" s="51">
        <v>1</v>
      </c>
      <c r="C507" s="52" t="s">
        <v>784</v>
      </c>
      <c r="D507" s="94" t="str">
        <f t="shared" si="243"/>
        <v/>
      </c>
      <c r="E507" s="94" t="str">
        <f t="shared" si="244"/>
        <v/>
      </c>
      <c r="F507" s="94" t="str">
        <f t="shared" si="245"/>
        <v/>
      </c>
      <c r="G507" s="94" t="str">
        <f t="shared" si="246"/>
        <v/>
      </c>
      <c r="H507" s="94" t="str">
        <f t="shared" si="247"/>
        <v/>
      </c>
      <c r="I507" s="94" t="str">
        <f t="shared" si="248"/>
        <v/>
      </c>
      <c r="J507" s="94" t="str">
        <f t="shared" si="249"/>
        <v/>
      </c>
      <c r="K507" s="94" t="str">
        <f t="shared" si="250"/>
        <v/>
      </c>
      <c r="L507" s="94" t="str">
        <f t="shared" si="251"/>
        <v/>
      </c>
      <c r="M507" s="94" t="str">
        <f t="shared" si="252"/>
        <v/>
      </c>
      <c r="N507" s="94" t="str">
        <f t="shared" si="253"/>
        <v/>
      </c>
      <c r="O507" s="94" t="str">
        <f t="shared" si="254"/>
        <v/>
      </c>
      <c r="P507" s="94" t="str">
        <f t="shared" si="255"/>
        <v/>
      </c>
      <c r="Q507" s="94" t="str">
        <f t="shared" si="256"/>
        <v/>
      </c>
      <c r="R507" s="94" t="str">
        <f t="shared" si="257"/>
        <v/>
      </c>
      <c r="S507" s="94" t="str">
        <f t="shared" si="258"/>
        <v/>
      </c>
      <c r="T507" s="94" t="str">
        <f t="shared" si="259"/>
        <v/>
      </c>
      <c r="U507" s="94" t="str">
        <f t="shared" si="260"/>
        <v/>
      </c>
      <c r="V507" s="94" t="str">
        <f t="shared" si="261"/>
        <v/>
      </c>
      <c r="W507" s="94" t="str">
        <f t="shared" si="262"/>
        <v/>
      </c>
      <c r="X507" s="94" t="str">
        <f t="shared" si="263"/>
        <v/>
      </c>
      <c r="Y507" s="94" t="str">
        <f t="shared" si="264"/>
        <v/>
      </c>
      <c r="Z507" s="94" t="str">
        <f t="shared" si="265"/>
        <v/>
      </c>
      <c r="AA507" s="94" t="str">
        <f t="shared" si="266"/>
        <v/>
      </c>
      <c r="AB507" s="94" t="str">
        <f t="shared" si="267"/>
        <v/>
      </c>
      <c r="AC507" s="94" t="str">
        <f t="shared" si="268"/>
        <v/>
      </c>
      <c r="AD507" s="92" t="str">
        <f t="shared" si="269"/>
        <v/>
      </c>
    </row>
    <row r="508" spans="1:30" x14ac:dyDescent="0.25">
      <c r="A508" s="92" t="str">
        <f t="shared" si="242"/>
        <v/>
      </c>
      <c r="B508" s="51">
        <v>1</v>
      </c>
      <c r="C508" s="52" t="s">
        <v>784</v>
      </c>
      <c r="D508" s="94" t="str">
        <f t="shared" si="243"/>
        <v/>
      </c>
      <c r="E508" s="94" t="str">
        <f t="shared" si="244"/>
        <v/>
      </c>
      <c r="F508" s="94" t="str">
        <f t="shared" si="245"/>
        <v/>
      </c>
      <c r="G508" s="94" t="str">
        <f t="shared" si="246"/>
        <v/>
      </c>
      <c r="H508" s="94" t="str">
        <f t="shared" si="247"/>
        <v/>
      </c>
      <c r="I508" s="94" t="str">
        <f t="shared" si="248"/>
        <v/>
      </c>
      <c r="J508" s="94" t="str">
        <f t="shared" si="249"/>
        <v/>
      </c>
      <c r="K508" s="94" t="str">
        <f t="shared" si="250"/>
        <v/>
      </c>
      <c r="L508" s="94" t="str">
        <f t="shared" si="251"/>
        <v/>
      </c>
      <c r="M508" s="94" t="str">
        <f t="shared" si="252"/>
        <v/>
      </c>
      <c r="N508" s="94" t="str">
        <f t="shared" si="253"/>
        <v/>
      </c>
      <c r="O508" s="94" t="str">
        <f t="shared" si="254"/>
        <v/>
      </c>
      <c r="P508" s="94" t="str">
        <f t="shared" si="255"/>
        <v/>
      </c>
      <c r="Q508" s="94" t="str">
        <f t="shared" si="256"/>
        <v/>
      </c>
      <c r="R508" s="94" t="str">
        <f t="shared" si="257"/>
        <v/>
      </c>
      <c r="S508" s="94" t="str">
        <f t="shared" si="258"/>
        <v/>
      </c>
      <c r="T508" s="94" t="str">
        <f t="shared" si="259"/>
        <v/>
      </c>
      <c r="U508" s="94" t="str">
        <f t="shared" si="260"/>
        <v/>
      </c>
      <c r="V508" s="94" t="str">
        <f t="shared" si="261"/>
        <v/>
      </c>
      <c r="W508" s="94" t="str">
        <f t="shared" si="262"/>
        <v/>
      </c>
      <c r="X508" s="94" t="str">
        <f t="shared" si="263"/>
        <v/>
      </c>
      <c r="Y508" s="94" t="str">
        <f t="shared" si="264"/>
        <v/>
      </c>
      <c r="Z508" s="94" t="str">
        <f t="shared" si="265"/>
        <v/>
      </c>
      <c r="AA508" s="94" t="str">
        <f t="shared" si="266"/>
        <v/>
      </c>
      <c r="AB508" s="94" t="str">
        <f t="shared" si="267"/>
        <v/>
      </c>
      <c r="AC508" s="94" t="str">
        <f t="shared" si="268"/>
        <v/>
      </c>
      <c r="AD508" s="92" t="str">
        <f t="shared" si="269"/>
        <v/>
      </c>
    </row>
    <row r="509" spans="1:30" x14ac:dyDescent="0.25">
      <c r="A509" s="92" t="str">
        <f t="shared" si="242"/>
        <v/>
      </c>
      <c r="B509" s="51">
        <v>1</v>
      </c>
      <c r="C509" s="52" t="s">
        <v>784</v>
      </c>
      <c r="D509" s="94" t="str">
        <f t="shared" si="243"/>
        <v/>
      </c>
      <c r="E509" s="94" t="str">
        <f t="shared" si="244"/>
        <v/>
      </c>
      <c r="F509" s="94" t="str">
        <f t="shared" si="245"/>
        <v/>
      </c>
      <c r="G509" s="94" t="str">
        <f t="shared" si="246"/>
        <v/>
      </c>
      <c r="H509" s="94" t="str">
        <f t="shared" si="247"/>
        <v/>
      </c>
      <c r="I509" s="94" t="str">
        <f t="shared" si="248"/>
        <v/>
      </c>
      <c r="J509" s="94" t="str">
        <f t="shared" si="249"/>
        <v/>
      </c>
      <c r="K509" s="94" t="str">
        <f t="shared" si="250"/>
        <v/>
      </c>
      <c r="L509" s="94" t="str">
        <f t="shared" si="251"/>
        <v/>
      </c>
      <c r="M509" s="94" t="str">
        <f t="shared" si="252"/>
        <v/>
      </c>
      <c r="N509" s="94" t="str">
        <f t="shared" si="253"/>
        <v/>
      </c>
      <c r="O509" s="94" t="str">
        <f t="shared" si="254"/>
        <v/>
      </c>
      <c r="P509" s="94" t="str">
        <f t="shared" si="255"/>
        <v/>
      </c>
      <c r="Q509" s="94" t="str">
        <f t="shared" si="256"/>
        <v/>
      </c>
      <c r="R509" s="94" t="str">
        <f t="shared" si="257"/>
        <v/>
      </c>
      <c r="S509" s="94" t="str">
        <f t="shared" si="258"/>
        <v/>
      </c>
      <c r="T509" s="94" t="str">
        <f t="shared" si="259"/>
        <v/>
      </c>
      <c r="U509" s="94" t="str">
        <f t="shared" si="260"/>
        <v/>
      </c>
      <c r="V509" s="94" t="str">
        <f t="shared" si="261"/>
        <v/>
      </c>
      <c r="W509" s="94" t="str">
        <f t="shared" si="262"/>
        <v/>
      </c>
      <c r="X509" s="94" t="str">
        <f t="shared" si="263"/>
        <v/>
      </c>
      <c r="Y509" s="94" t="str">
        <f t="shared" si="264"/>
        <v/>
      </c>
      <c r="Z509" s="94" t="str">
        <f t="shared" si="265"/>
        <v/>
      </c>
      <c r="AA509" s="94" t="str">
        <f t="shared" si="266"/>
        <v/>
      </c>
      <c r="AB509" s="94" t="str">
        <f t="shared" si="267"/>
        <v/>
      </c>
      <c r="AC509" s="94" t="str">
        <f t="shared" si="268"/>
        <v/>
      </c>
      <c r="AD509" s="92" t="str">
        <f t="shared" si="269"/>
        <v/>
      </c>
    </row>
    <row r="510" spans="1:30" x14ac:dyDescent="0.25">
      <c r="A510" s="92" t="str">
        <f t="shared" si="242"/>
        <v/>
      </c>
      <c r="B510" s="51">
        <v>1</v>
      </c>
      <c r="C510" s="52" t="s">
        <v>784</v>
      </c>
      <c r="D510" s="94" t="str">
        <f t="shared" si="243"/>
        <v/>
      </c>
      <c r="E510" s="94" t="str">
        <f t="shared" si="244"/>
        <v/>
      </c>
      <c r="F510" s="94" t="str">
        <f t="shared" si="245"/>
        <v/>
      </c>
      <c r="G510" s="94" t="str">
        <f t="shared" si="246"/>
        <v/>
      </c>
      <c r="H510" s="94" t="str">
        <f t="shared" si="247"/>
        <v/>
      </c>
      <c r="I510" s="94" t="str">
        <f t="shared" si="248"/>
        <v/>
      </c>
      <c r="J510" s="94" t="str">
        <f t="shared" si="249"/>
        <v/>
      </c>
      <c r="K510" s="94" t="str">
        <f t="shared" si="250"/>
        <v/>
      </c>
      <c r="L510" s="94" t="str">
        <f t="shared" si="251"/>
        <v/>
      </c>
      <c r="M510" s="94" t="str">
        <f t="shared" si="252"/>
        <v/>
      </c>
      <c r="N510" s="94" t="str">
        <f t="shared" si="253"/>
        <v/>
      </c>
      <c r="O510" s="94" t="str">
        <f t="shared" si="254"/>
        <v/>
      </c>
      <c r="P510" s="94" t="str">
        <f t="shared" si="255"/>
        <v/>
      </c>
      <c r="Q510" s="94" t="str">
        <f t="shared" si="256"/>
        <v/>
      </c>
      <c r="R510" s="94" t="str">
        <f t="shared" si="257"/>
        <v/>
      </c>
      <c r="S510" s="94" t="str">
        <f t="shared" si="258"/>
        <v/>
      </c>
      <c r="T510" s="94" t="str">
        <f t="shared" si="259"/>
        <v/>
      </c>
      <c r="U510" s="94" t="str">
        <f t="shared" si="260"/>
        <v/>
      </c>
      <c r="V510" s="94" t="str">
        <f t="shared" si="261"/>
        <v/>
      </c>
      <c r="W510" s="94" t="str">
        <f t="shared" si="262"/>
        <v/>
      </c>
      <c r="X510" s="94" t="str">
        <f t="shared" si="263"/>
        <v/>
      </c>
      <c r="Y510" s="94" t="str">
        <f t="shared" si="264"/>
        <v/>
      </c>
      <c r="Z510" s="94" t="str">
        <f t="shared" si="265"/>
        <v/>
      </c>
      <c r="AA510" s="94" t="str">
        <f t="shared" si="266"/>
        <v/>
      </c>
      <c r="AB510" s="94" t="str">
        <f t="shared" si="267"/>
        <v/>
      </c>
      <c r="AC510" s="94" t="str">
        <f t="shared" si="268"/>
        <v/>
      </c>
      <c r="AD510" s="92" t="str">
        <f t="shared" si="269"/>
        <v/>
      </c>
    </row>
    <row r="511" spans="1:30" x14ac:dyDescent="0.25">
      <c r="A511" s="92" t="str">
        <f t="shared" si="242"/>
        <v/>
      </c>
      <c r="B511" s="51">
        <v>1</v>
      </c>
      <c r="C511" s="52" t="s">
        <v>784</v>
      </c>
      <c r="D511" s="94" t="str">
        <f t="shared" si="243"/>
        <v/>
      </c>
      <c r="E511" s="94" t="str">
        <f t="shared" si="244"/>
        <v/>
      </c>
      <c r="F511" s="94" t="str">
        <f t="shared" si="245"/>
        <v/>
      </c>
      <c r="G511" s="94" t="str">
        <f t="shared" si="246"/>
        <v/>
      </c>
      <c r="H511" s="94" t="str">
        <f t="shared" si="247"/>
        <v/>
      </c>
      <c r="I511" s="94" t="str">
        <f t="shared" si="248"/>
        <v/>
      </c>
      <c r="J511" s="94" t="str">
        <f t="shared" si="249"/>
        <v/>
      </c>
      <c r="K511" s="94" t="str">
        <f t="shared" si="250"/>
        <v/>
      </c>
      <c r="L511" s="94" t="str">
        <f t="shared" si="251"/>
        <v/>
      </c>
      <c r="M511" s="94" t="str">
        <f t="shared" si="252"/>
        <v/>
      </c>
      <c r="N511" s="94" t="str">
        <f t="shared" si="253"/>
        <v/>
      </c>
      <c r="O511" s="94" t="str">
        <f t="shared" si="254"/>
        <v/>
      </c>
      <c r="P511" s="94" t="str">
        <f t="shared" si="255"/>
        <v/>
      </c>
      <c r="Q511" s="94" t="str">
        <f t="shared" si="256"/>
        <v/>
      </c>
      <c r="R511" s="94" t="str">
        <f t="shared" si="257"/>
        <v/>
      </c>
      <c r="S511" s="94" t="str">
        <f t="shared" si="258"/>
        <v/>
      </c>
      <c r="T511" s="94" t="str">
        <f t="shared" si="259"/>
        <v/>
      </c>
      <c r="U511" s="94" t="str">
        <f t="shared" si="260"/>
        <v/>
      </c>
      <c r="V511" s="94" t="str">
        <f t="shared" si="261"/>
        <v/>
      </c>
      <c r="W511" s="94" t="str">
        <f t="shared" si="262"/>
        <v/>
      </c>
      <c r="X511" s="94" t="str">
        <f t="shared" si="263"/>
        <v/>
      </c>
      <c r="Y511" s="94" t="str">
        <f t="shared" si="264"/>
        <v/>
      </c>
      <c r="Z511" s="94" t="str">
        <f t="shared" si="265"/>
        <v/>
      </c>
      <c r="AA511" s="94" t="str">
        <f t="shared" si="266"/>
        <v/>
      </c>
      <c r="AB511" s="94" t="str">
        <f t="shared" si="267"/>
        <v/>
      </c>
      <c r="AC511" s="94" t="str">
        <f t="shared" si="268"/>
        <v/>
      </c>
      <c r="AD511" s="92" t="str">
        <f t="shared" si="269"/>
        <v/>
      </c>
    </row>
    <row r="512" spans="1:30" x14ac:dyDescent="0.25">
      <c r="A512" s="92" t="str">
        <f t="shared" si="242"/>
        <v/>
      </c>
      <c r="B512" s="51">
        <v>1</v>
      </c>
      <c r="C512" s="52" t="s">
        <v>784</v>
      </c>
      <c r="D512" s="94" t="str">
        <f t="shared" si="243"/>
        <v/>
      </c>
      <c r="E512" s="94" t="str">
        <f t="shared" si="244"/>
        <v/>
      </c>
      <c r="F512" s="94" t="str">
        <f t="shared" si="245"/>
        <v/>
      </c>
      <c r="G512" s="94" t="str">
        <f t="shared" si="246"/>
        <v/>
      </c>
      <c r="H512" s="94" t="str">
        <f t="shared" si="247"/>
        <v/>
      </c>
      <c r="I512" s="94" t="str">
        <f t="shared" si="248"/>
        <v/>
      </c>
      <c r="J512" s="94" t="str">
        <f t="shared" si="249"/>
        <v/>
      </c>
      <c r="K512" s="94" t="str">
        <f t="shared" si="250"/>
        <v/>
      </c>
      <c r="L512" s="94" t="str">
        <f t="shared" si="251"/>
        <v/>
      </c>
      <c r="M512" s="94" t="str">
        <f t="shared" si="252"/>
        <v/>
      </c>
      <c r="N512" s="94" t="str">
        <f t="shared" si="253"/>
        <v/>
      </c>
      <c r="O512" s="94" t="str">
        <f t="shared" si="254"/>
        <v/>
      </c>
      <c r="P512" s="94" t="str">
        <f t="shared" si="255"/>
        <v/>
      </c>
      <c r="Q512" s="94" t="str">
        <f t="shared" si="256"/>
        <v/>
      </c>
      <c r="R512" s="94" t="str">
        <f t="shared" si="257"/>
        <v/>
      </c>
      <c r="S512" s="94" t="str">
        <f t="shared" si="258"/>
        <v/>
      </c>
      <c r="T512" s="94" t="str">
        <f t="shared" si="259"/>
        <v/>
      </c>
      <c r="U512" s="94" t="str">
        <f t="shared" si="260"/>
        <v/>
      </c>
      <c r="V512" s="94" t="str">
        <f t="shared" si="261"/>
        <v/>
      </c>
      <c r="W512" s="94" t="str">
        <f t="shared" si="262"/>
        <v/>
      </c>
      <c r="X512" s="94" t="str">
        <f t="shared" si="263"/>
        <v/>
      </c>
      <c r="Y512" s="94" t="str">
        <f t="shared" si="264"/>
        <v/>
      </c>
      <c r="Z512" s="94" t="str">
        <f t="shared" si="265"/>
        <v/>
      </c>
      <c r="AA512" s="94" t="str">
        <f t="shared" si="266"/>
        <v/>
      </c>
      <c r="AB512" s="94" t="str">
        <f t="shared" si="267"/>
        <v/>
      </c>
      <c r="AC512" s="94" t="str">
        <f t="shared" si="268"/>
        <v/>
      </c>
      <c r="AD512" s="92" t="str">
        <f t="shared" si="269"/>
        <v/>
      </c>
    </row>
    <row r="513" spans="1:30" x14ac:dyDescent="0.25">
      <c r="A513" s="92" t="str">
        <f t="shared" si="242"/>
        <v/>
      </c>
      <c r="B513" s="51">
        <v>1</v>
      </c>
      <c r="C513" s="52" t="s">
        <v>784</v>
      </c>
      <c r="D513" s="94" t="str">
        <f t="shared" si="243"/>
        <v/>
      </c>
      <c r="E513" s="94" t="str">
        <f t="shared" si="244"/>
        <v/>
      </c>
      <c r="F513" s="94" t="str">
        <f t="shared" si="245"/>
        <v/>
      </c>
      <c r="G513" s="94" t="str">
        <f t="shared" si="246"/>
        <v/>
      </c>
      <c r="H513" s="94" t="str">
        <f t="shared" si="247"/>
        <v/>
      </c>
      <c r="I513" s="94" t="str">
        <f t="shared" si="248"/>
        <v/>
      </c>
      <c r="J513" s="94" t="str">
        <f t="shared" si="249"/>
        <v/>
      </c>
      <c r="K513" s="94" t="str">
        <f t="shared" si="250"/>
        <v/>
      </c>
      <c r="L513" s="94" t="str">
        <f t="shared" si="251"/>
        <v/>
      </c>
      <c r="M513" s="94" t="str">
        <f t="shared" si="252"/>
        <v/>
      </c>
      <c r="N513" s="94" t="str">
        <f t="shared" si="253"/>
        <v/>
      </c>
      <c r="O513" s="94" t="str">
        <f t="shared" si="254"/>
        <v/>
      </c>
      <c r="P513" s="94" t="str">
        <f t="shared" si="255"/>
        <v/>
      </c>
      <c r="Q513" s="94" t="str">
        <f t="shared" si="256"/>
        <v/>
      </c>
      <c r="R513" s="94" t="str">
        <f t="shared" si="257"/>
        <v/>
      </c>
      <c r="S513" s="94" t="str">
        <f t="shared" si="258"/>
        <v/>
      </c>
      <c r="T513" s="94" t="str">
        <f t="shared" si="259"/>
        <v/>
      </c>
      <c r="U513" s="94" t="str">
        <f t="shared" si="260"/>
        <v/>
      </c>
      <c r="V513" s="94" t="str">
        <f t="shared" si="261"/>
        <v/>
      </c>
      <c r="W513" s="94" t="str">
        <f t="shared" si="262"/>
        <v/>
      </c>
      <c r="X513" s="94" t="str">
        <f t="shared" si="263"/>
        <v/>
      </c>
      <c r="Y513" s="94" t="str">
        <f t="shared" si="264"/>
        <v/>
      </c>
      <c r="Z513" s="94" t="str">
        <f t="shared" si="265"/>
        <v/>
      </c>
      <c r="AA513" s="94" t="str">
        <f t="shared" si="266"/>
        <v/>
      </c>
      <c r="AB513" s="94" t="str">
        <f t="shared" si="267"/>
        <v/>
      </c>
      <c r="AC513" s="94" t="str">
        <f t="shared" si="268"/>
        <v/>
      </c>
      <c r="AD513" s="92" t="str">
        <f t="shared" si="269"/>
        <v/>
      </c>
    </row>
    <row r="514" spans="1:30" x14ac:dyDescent="0.25">
      <c r="A514" s="92" t="str">
        <f t="shared" ref="A514:A577" si="273">IF(AD514&lt;&gt;"",RANK(AD514,AD:AD),"")</f>
        <v/>
      </c>
      <c r="B514" s="51">
        <v>1</v>
      </c>
      <c r="C514" s="52" t="s">
        <v>784</v>
      </c>
      <c r="D514" s="94" t="str">
        <f t="shared" ref="D514:D577" si="274">IFERROR(VLOOKUP($B514,_2aw1,2,FALSE),"")</f>
        <v/>
      </c>
      <c r="E514" s="94" t="str">
        <f t="shared" ref="E514:E577" si="275">IFERROR(VLOOKUP($B514,_2aw2,2,FALSE),"")</f>
        <v/>
      </c>
      <c r="F514" s="94" t="str">
        <f t="shared" ref="F514:F577" si="276">IFERROR(VLOOKUP($B514,_2aw3,2,FALSE),"")</f>
        <v/>
      </c>
      <c r="G514" s="94" t="str">
        <f t="shared" ref="G514:G577" si="277">IFERROR(VLOOKUP($B514,_2aw4,2,FALSE),"")</f>
        <v/>
      </c>
      <c r="H514" s="94" t="str">
        <f t="shared" ref="H514:H577" si="278">IFERROR(VLOOKUP($B514,_2aw5,2,FALSE),"")</f>
        <v/>
      </c>
      <c r="I514" s="94" t="str">
        <f t="shared" ref="I514:I577" si="279">IFERROR(VLOOKUP($B514,_2aw6,2,FALSE),"")</f>
        <v/>
      </c>
      <c r="J514" s="94" t="str">
        <f t="shared" ref="J514:J577" si="280">IFERROR(VLOOKUP($B514,_2aw7,2,FALSE),"")</f>
        <v/>
      </c>
      <c r="K514" s="94" t="str">
        <f t="shared" ref="K514:K577" si="281">IFERROR(VLOOKUP($B514,_2aw8,2,FALSE),"")</f>
        <v/>
      </c>
      <c r="L514" s="94" t="str">
        <f t="shared" ref="L514:L577" si="282">IFERROR(VLOOKUP($B514,_2aw9,2,FALSE),"")</f>
        <v/>
      </c>
      <c r="M514" s="94" t="str">
        <f t="shared" ref="M514:M577" si="283">IFERROR(VLOOKUP($B514,_2aw10,2,FALSE),"")</f>
        <v/>
      </c>
      <c r="N514" s="94" t="str">
        <f t="shared" ref="N514:N577" si="284">IFERROR(VLOOKUP($B514,_2aw11,2,FALSE),"")</f>
        <v/>
      </c>
      <c r="O514" s="94" t="str">
        <f t="shared" ref="O514:O577" si="285">IFERROR(VLOOKUP($B514,_2aw12,2,FALSE),"")</f>
        <v/>
      </c>
      <c r="P514" s="94" t="str">
        <f t="shared" ref="P514:P577" si="286">IFERROR(VLOOKUP($B514,_2aw13,2,FALSE),"")</f>
        <v/>
      </c>
      <c r="Q514" s="94" t="str">
        <f t="shared" ref="Q514:Q577" si="287">IFERROR(VLOOKUP($B514,_2aw14,2,FALSE),"")</f>
        <v/>
      </c>
      <c r="R514" s="94" t="str">
        <f t="shared" ref="R514:R577" si="288">IFERROR(VLOOKUP($B514,_2aw15,2,FALSE),"")</f>
        <v/>
      </c>
      <c r="S514" s="94" t="str">
        <f t="shared" ref="S514:S577" si="289">IFERROR(VLOOKUP($B514,_2aw16,2,FALSE),"")</f>
        <v/>
      </c>
      <c r="T514" s="94" t="str">
        <f t="shared" ref="T514:T577" si="290">IFERROR(VLOOKUP($B514,_2aw17,2,FALSE),"")</f>
        <v/>
      </c>
      <c r="U514" s="94" t="str">
        <f t="shared" ref="U514:U577" si="291">IFERROR(VLOOKUP($B514,_2aw18,2,FALSE),"")</f>
        <v/>
      </c>
      <c r="V514" s="94" t="str">
        <f t="shared" ref="V514:V577" si="292">IFERROR(VLOOKUP($B514,_2aw19,2,FALSE),"")</f>
        <v/>
      </c>
      <c r="W514" s="94" t="str">
        <f t="shared" ref="W514:W577" si="293">IFERROR(VLOOKUP($B514,_2aw20,2,FALSE),"")</f>
        <v/>
      </c>
      <c r="X514" s="94" t="str">
        <f t="shared" ref="X514:X577" si="294">IFERROR(VLOOKUP($B514,_2aw21,2,FALSE),"")</f>
        <v/>
      </c>
      <c r="Y514" s="94" t="str">
        <f t="shared" ref="Y514:Y577" si="295">IFERROR(VLOOKUP($B514,_2aw22,2,FALSE),"")</f>
        <v/>
      </c>
      <c r="Z514" s="94" t="str">
        <f t="shared" ref="Z514:Z577" si="296">IFERROR(VLOOKUP($B514,_2aw23,2,FALSE),"")</f>
        <v/>
      </c>
      <c r="AA514" s="94" t="str">
        <f t="shared" ref="AA514:AA577" si="297">IFERROR(VLOOKUP($B514,_2aw24,2,FALSE),"")</f>
        <v/>
      </c>
      <c r="AB514" s="94" t="str">
        <f t="shared" ref="AB514:AB577" si="298">IFERROR(VLOOKUP($B514,_2aw25,2,FALSE),"")</f>
        <v/>
      </c>
      <c r="AC514" s="94" t="str">
        <f t="shared" ref="AC514:AC577" si="299">IFERROR(VLOOKUP($B514,_2aw26,2,FALSE),"")</f>
        <v/>
      </c>
      <c r="AD514" s="92" t="str">
        <f t="shared" ref="AD514:AD577" si="300">IF(COUNTIF(D514:AC514,"&gt;=0"),SUM(D514:AC514),"")</f>
        <v/>
      </c>
    </row>
    <row r="515" spans="1:30" x14ac:dyDescent="0.25">
      <c r="A515" s="92" t="str">
        <f t="shared" si="273"/>
        <v/>
      </c>
      <c r="B515" s="51">
        <v>1</v>
      </c>
      <c r="C515" s="52" t="s">
        <v>784</v>
      </c>
      <c r="D515" s="94" t="str">
        <f t="shared" si="274"/>
        <v/>
      </c>
      <c r="E515" s="94" t="str">
        <f t="shared" si="275"/>
        <v/>
      </c>
      <c r="F515" s="94" t="str">
        <f t="shared" si="276"/>
        <v/>
      </c>
      <c r="G515" s="94" t="str">
        <f t="shared" si="277"/>
        <v/>
      </c>
      <c r="H515" s="94" t="str">
        <f t="shared" si="278"/>
        <v/>
      </c>
      <c r="I515" s="94" t="str">
        <f t="shared" si="279"/>
        <v/>
      </c>
      <c r="J515" s="94" t="str">
        <f t="shared" si="280"/>
        <v/>
      </c>
      <c r="K515" s="94" t="str">
        <f t="shared" si="281"/>
        <v/>
      </c>
      <c r="L515" s="94" t="str">
        <f t="shared" si="282"/>
        <v/>
      </c>
      <c r="M515" s="94" t="str">
        <f t="shared" si="283"/>
        <v/>
      </c>
      <c r="N515" s="94" t="str">
        <f t="shared" si="284"/>
        <v/>
      </c>
      <c r="O515" s="94" t="str">
        <f t="shared" si="285"/>
        <v/>
      </c>
      <c r="P515" s="94" t="str">
        <f t="shared" si="286"/>
        <v/>
      </c>
      <c r="Q515" s="94" t="str">
        <f t="shared" si="287"/>
        <v/>
      </c>
      <c r="R515" s="94" t="str">
        <f t="shared" si="288"/>
        <v/>
      </c>
      <c r="S515" s="94" t="str">
        <f t="shared" si="289"/>
        <v/>
      </c>
      <c r="T515" s="94" t="str">
        <f t="shared" si="290"/>
        <v/>
      </c>
      <c r="U515" s="94" t="str">
        <f t="shared" si="291"/>
        <v/>
      </c>
      <c r="V515" s="94" t="str">
        <f t="shared" si="292"/>
        <v/>
      </c>
      <c r="W515" s="94" t="str">
        <f t="shared" si="293"/>
        <v/>
      </c>
      <c r="X515" s="94" t="str">
        <f t="shared" si="294"/>
        <v/>
      </c>
      <c r="Y515" s="94" t="str">
        <f t="shared" si="295"/>
        <v/>
      </c>
      <c r="Z515" s="94" t="str">
        <f t="shared" si="296"/>
        <v/>
      </c>
      <c r="AA515" s="94" t="str">
        <f t="shared" si="297"/>
        <v/>
      </c>
      <c r="AB515" s="94" t="str">
        <f t="shared" si="298"/>
        <v/>
      </c>
      <c r="AC515" s="94" t="str">
        <f t="shared" si="299"/>
        <v/>
      </c>
      <c r="AD515" s="92" t="str">
        <f t="shared" si="300"/>
        <v/>
      </c>
    </row>
    <row r="516" spans="1:30" x14ac:dyDescent="0.25">
      <c r="A516" s="92" t="str">
        <f t="shared" si="273"/>
        <v/>
      </c>
      <c r="B516" s="51">
        <v>1</v>
      </c>
      <c r="C516" s="52" t="s">
        <v>784</v>
      </c>
      <c r="D516" s="94" t="str">
        <f t="shared" si="274"/>
        <v/>
      </c>
      <c r="E516" s="94" t="str">
        <f t="shared" si="275"/>
        <v/>
      </c>
      <c r="F516" s="94" t="str">
        <f t="shared" si="276"/>
        <v/>
      </c>
      <c r="G516" s="94" t="str">
        <f t="shared" si="277"/>
        <v/>
      </c>
      <c r="H516" s="94" t="str">
        <f t="shared" si="278"/>
        <v/>
      </c>
      <c r="I516" s="94" t="str">
        <f t="shared" si="279"/>
        <v/>
      </c>
      <c r="J516" s="94" t="str">
        <f t="shared" si="280"/>
        <v/>
      </c>
      <c r="K516" s="94" t="str">
        <f t="shared" si="281"/>
        <v/>
      </c>
      <c r="L516" s="94" t="str">
        <f t="shared" si="282"/>
        <v/>
      </c>
      <c r="M516" s="94" t="str">
        <f t="shared" si="283"/>
        <v/>
      </c>
      <c r="N516" s="94" t="str">
        <f t="shared" si="284"/>
        <v/>
      </c>
      <c r="O516" s="94" t="str">
        <f t="shared" si="285"/>
        <v/>
      </c>
      <c r="P516" s="94" t="str">
        <f t="shared" si="286"/>
        <v/>
      </c>
      <c r="Q516" s="94" t="str">
        <f t="shared" si="287"/>
        <v/>
      </c>
      <c r="R516" s="94" t="str">
        <f t="shared" si="288"/>
        <v/>
      </c>
      <c r="S516" s="94" t="str">
        <f t="shared" si="289"/>
        <v/>
      </c>
      <c r="T516" s="94" t="str">
        <f t="shared" si="290"/>
        <v/>
      </c>
      <c r="U516" s="94" t="str">
        <f t="shared" si="291"/>
        <v/>
      </c>
      <c r="V516" s="94" t="str">
        <f t="shared" si="292"/>
        <v/>
      </c>
      <c r="W516" s="94" t="str">
        <f t="shared" si="293"/>
        <v/>
      </c>
      <c r="X516" s="94" t="str">
        <f t="shared" si="294"/>
        <v/>
      </c>
      <c r="Y516" s="94" t="str">
        <f t="shared" si="295"/>
        <v/>
      </c>
      <c r="Z516" s="94" t="str">
        <f t="shared" si="296"/>
        <v/>
      </c>
      <c r="AA516" s="94" t="str">
        <f t="shared" si="297"/>
        <v/>
      </c>
      <c r="AB516" s="94" t="str">
        <f t="shared" si="298"/>
        <v/>
      </c>
      <c r="AC516" s="94" t="str">
        <f t="shared" si="299"/>
        <v/>
      </c>
      <c r="AD516" s="92" t="str">
        <f t="shared" si="300"/>
        <v/>
      </c>
    </row>
    <row r="517" spans="1:30" x14ac:dyDescent="0.25">
      <c r="A517" s="92" t="str">
        <f t="shared" si="273"/>
        <v/>
      </c>
      <c r="B517" s="51">
        <v>1</v>
      </c>
      <c r="C517" s="52" t="s">
        <v>784</v>
      </c>
      <c r="D517" s="94" t="str">
        <f t="shared" si="274"/>
        <v/>
      </c>
      <c r="E517" s="94" t="str">
        <f t="shared" si="275"/>
        <v/>
      </c>
      <c r="F517" s="94" t="str">
        <f t="shared" si="276"/>
        <v/>
      </c>
      <c r="G517" s="94" t="str">
        <f t="shared" si="277"/>
        <v/>
      </c>
      <c r="H517" s="94" t="str">
        <f t="shared" si="278"/>
        <v/>
      </c>
      <c r="I517" s="94" t="str">
        <f t="shared" si="279"/>
        <v/>
      </c>
      <c r="J517" s="94" t="str">
        <f t="shared" si="280"/>
        <v/>
      </c>
      <c r="K517" s="94" t="str">
        <f t="shared" si="281"/>
        <v/>
      </c>
      <c r="L517" s="94" t="str">
        <f t="shared" si="282"/>
        <v/>
      </c>
      <c r="M517" s="94" t="str">
        <f t="shared" si="283"/>
        <v/>
      </c>
      <c r="N517" s="94" t="str">
        <f t="shared" si="284"/>
        <v/>
      </c>
      <c r="O517" s="94" t="str">
        <f t="shared" si="285"/>
        <v/>
      </c>
      <c r="P517" s="94" t="str">
        <f t="shared" si="286"/>
        <v/>
      </c>
      <c r="Q517" s="94" t="str">
        <f t="shared" si="287"/>
        <v/>
      </c>
      <c r="R517" s="94" t="str">
        <f t="shared" si="288"/>
        <v/>
      </c>
      <c r="S517" s="94" t="str">
        <f t="shared" si="289"/>
        <v/>
      </c>
      <c r="T517" s="94" t="str">
        <f t="shared" si="290"/>
        <v/>
      </c>
      <c r="U517" s="94" t="str">
        <f t="shared" si="291"/>
        <v/>
      </c>
      <c r="V517" s="94" t="str">
        <f t="shared" si="292"/>
        <v/>
      </c>
      <c r="W517" s="94" t="str">
        <f t="shared" si="293"/>
        <v/>
      </c>
      <c r="X517" s="94" t="str">
        <f t="shared" si="294"/>
        <v/>
      </c>
      <c r="Y517" s="94" t="str">
        <f t="shared" si="295"/>
        <v/>
      </c>
      <c r="Z517" s="94" t="str">
        <f t="shared" si="296"/>
        <v/>
      </c>
      <c r="AA517" s="94" t="str">
        <f t="shared" si="297"/>
        <v/>
      </c>
      <c r="AB517" s="94" t="str">
        <f t="shared" si="298"/>
        <v/>
      </c>
      <c r="AC517" s="94" t="str">
        <f t="shared" si="299"/>
        <v/>
      </c>
      <c r="AD517" s="92" t="str">
        <f t="shared" si="300"/>
        <v/>
      </c>
    </row>
    <row r="518" spans="1:30" x14ac:dyDescent="0.25">
      <c r="A518" s="92" t="str">
        <f t="shared" si="273"/>
        <v/>
      </c>
      <c r="B518" s="51">
        <v>1</v>
      </c>
      <c r="C518" s="52" t="s">
        <v>784</v>
      </c>
      <c r="D518" s="94" t="str">
        <f t="shared" si="274"/>
        <v/>
      </c>
      <c r="E518" s="94" t="str">
        <f t="shared" si="275"/>
        <v/>
      </c>
      <c r="F518" s="94" t="str">
        <f t="shared" si="276"/>
        <v/>
      </c>
      <c r="G518" s="94" t="str">
        <f t="shared" si="277"/>
        <v/>
      </c>
      <c r="H518" s="94" t="str">
        <f t="shared" si="278"/>
        <v/>
      </c>
      <c r="I518" s="94" t="str">
        <f t="shared" si="279"/>
        <v/>
      </c>
      <c r="J518" s="94" t="str">
        <f t="shared" si="280"/>
        <v/>
      </c>
      <c r="K518" s="94" t="str">
        <f t="shared" si="281"/>
        <v/>
      </c>
      <c r="L518" s="94" t="str">
        <f t="shared" si="282"/>
        <v/>
      </c>
      <c r="M518" s="94" t="str">
        <f t="shared" si="283"/>
        <v/>
      </c>
      <c r="N518" s="94" t="str">
        <f t="shared" si="284"/>
        <v/>
      </c>
      <c r="O518" s="94" t="str">
        <f t="shared" si="285"/>
        <v/>
      </c>
      <c r="P518" s="94" t="str">
        <f t="shared" si="286"/>
        <v/>
      </c>
      <c r="Q518" s="94" t="str">
        <f t="shared" si="287"/>
        <v/>
      </c>
      <c r="R518" s="94" t="str">
        <f t="shared" si="288"/>
        <v/>
      </c>
      <c r="S518" s="94" t="str">
        <f t="shared" si="289"/>
        <v/>
      </c>
      <c r="T518" s="94" t="str">
        <f t="shared" si="290"/>
        <v/>
      </c>
      <c r="U518" s="94" t="str">
        <f t="shared" si="291"/>
        <v/>
      </c>
      <c r="V518" s="94" t="str">
        <f t="shared" si="292"/>
        <v/>
      </c>
      <c r="W518" s="94" t="str">
        <f t="shared" si="293"/>
        <v/>
      </c>
      <c r="X518" s="94" t="str">
        <f t="shared" si="294"/>
        <v/>
      </c>
      <c r="Y518" s="94" t="str">
        <f t="shared" si="295"/>
        <v/>
      </c>
      <c r="Z518" s="94" t="str">
        <f t="shared" si="296"/>
        <v/>
      </c>
      <c r="AA518" s="94" t="str">
        <f t="shared" si="297"/>
        <v/>
      </c>
      <c r="AB518" s="94" t="str">
        <f t="shared" si="298"/>
        <v/>
      </c>
      <c r="AC518" s="94" t="str">
        <f t="shared" si="299"/>
        <v/>
      </c>
      <c r="AD518" s="92" t="str">
        <f t="shared" si="300"/>
        <v/>
      </c>
    </row>
    <row r="519" spans="1:30" x14ac:dyDescent="0.25">
      <c r="A519" s="92" t="str">
        <f t="shared" si="273"/>
        <v/>
      </c>
      <c r="B519" s="51">
        <v>1</v>
      </c>
      <c r="C519" s="52" t="s">
        <v>784</v>
      </c>
      <c r="D519" s="94" t="str">
        <f t="shared" si="274"/>
        <v/>
      </c>
      <c r="E519" s="94" t="str">
        <f t="shared" si="275"/>
        <v/>
      </c>
      <c r="F519" s="94" t="str">
        <f t="shared" si="276"/>
        <v/>
      </c>
      <c r="G519" s="94" t="str">
        <f t="shared" si="277"/>
        <v/>
      </c>
      <c r="H519" s="94" t="str">
        <f t="shared" si="278"/>
        <v/>
      </c>
      <c r="I519" s="94" t="str">
        <f t="shared" si="279"/>
        <v/>
      </c>
      <c r="J519" s="94" t="str">
        <f t="shared" si="280"/>
        <v/>
      </c>
      <c r="K519" s="94" t="str">
        <f t="shared" si="281"/>
        <v/>
      </c>
      <c r="L519" s="94" t="str">
        <f t="shared" si="282"/>
        <v/>
      </c>
      <c r="M519" s="94" t="str">
        <f t="shared" si="283"/>
        <v/>
      </c>
      <c r="N519" s="94" t="str">
        <f t="shared" si="284"/>
        <v/>
      </c>
      <c r="O519" s="94" t="str">
        <f t="shared" si="285"/>
        <v/>
      </c>
      <c r="P519" s="94" t="str">
        <f t="shared" si="286"/>
        <v/>
      </c>
      <c r="Q519" s="94" t="str">
        <f t="shared" si="287"/>
        <v/>
      </c>
      <c r="R519" s="94" t="str">
        <f t="shared" si="288"/>
        <v/>
      </c>
      <c r="S519" s="94" t="str">
        <f t="shared" si="289"/>
        <v/>
      </c>
      <c r="T519" s="94" t="str">
        <f t="shared" si="290"/>
        <v/>
      </c>
      <c r="U519" s="94" t="str">
        <f t="shared" si="291"/>
        <v/>
      </c>
      <c r="V519" s="94" t="str">
        <f t="shared" si="292"/>
        <v/>
      </c>
      <c r="W519" s="94" t="str">
        <f t="shared" si="293"/>
        <v/>
      </c>
      <c r="X519" s="94" t="str">
        <f t="shared" si="294"/>
        <v/>
      </c>
      <c r="Y519" s="94" t="str">
        <f t="shared" si="295"/>
        <v/>
      </c>
      <c r="Z519" s="94" t="str">
        <f t="shared" si="296"/>
        <v/>
      </c>
      <c r="AA519" s="94" t="str">
        <f t="shared" si="297"/>
        <v/>
      </c>
      <c r="AB519" s="94" t="str">
        <f t="shared" si="298"/>
        <v/>
      </c>
      <c r="AC519" s="94" t="str">
        <f t="shared" si="299"/>
        <v/>
      </c>
      <c r="AD519" s="92" t="str">
        <f t="shared" si="300"/>
        <v/>
      </c>
    </row>
    <row r="520" spans="1:30" x14ac:dyDescent="0.25">
      <c r="A520" s="92" t="str">
        <f t="shared" si="273"/>
        <v/>
      </c>
      <c r="B520" s="51">
        <v>1</v>
      </c>
      <c r="C520" s="52" t="s">
        <v>784</v>
      </c>
      <c r="D520" s="94" t="str">
        <f t="shared" si="274"/>
        <v/>
      </c>
      <c r="E520" s="94" t="str">
        <f t="shared" si="275"/>
        <v/>
      </c>
      <c r="F520" s="94" t="str">
        <f t="shared" si="276"/>
        <v/>
      </c>
      <c r="G520" s="94" t="str">
        <f t="shared" si="277"/>
        <v/>
      </c>
      <c r="H520" s="94" t="str">
        <f t="shared" si="278"/>
        <v/>
      </c>
      <c r="I520" s="94" t="str">
        <f t="shared" si="279"/>
        <v/>
      </c>
      <c r="J520" s="94" t="str">
        <f t="shared" si="280"/>
        <v/>
      </c>
      <c r="K520" s="94" t="str">
        <f t="shared" si="281"/>
        <v/>
      </c>
      <c r="L520" s="94" t="str">
        <f t="shared" si="282"/>
        <v/>
      </c>
      <c r="M520" s="94" t="str">
        <f t="shared" si="283"/>
        <v/>
      </c>
      <c r="N520" s="94" t="str">
        <f t="shared" si="284"/>
        <v/>
      </c>
      <c r="O520" s="94" t="str">
        <f t="shared" si="285"/>
        <v/>
      </c>
      <c r="P520" s="94" t="str">
        <f t="shared" si="286"/>
        <v/>
      </c>
      <c r="Q520" s="94" t="str">
        <f t="shared" si="287"/>
        <v/>
      </c>
      <c r="R520" s="94" t="str">
        <f t="shared" si="288"/>
        <v/>
      </c>
      <c r="S520" s="94" t="str">
        <f t="shared" si="289"/>
        <v/>
      </c>
      <c r="T520" s="94" t="str">
        <f t="shared" si="290"/>
        <v/>
      </c>
      <c r="U520" s="94" t="str">
        <f t="shared" si="291"/>
        <v/>
      </c>
      <c r="V520" s="94" t="str">
        <f t="shared" si="292"/>
        <v/>
      </c>
      <c r="W520" s="94" t="str">
        <f t="shared" si="293"/>
        <v/>
      </c>
      <c r="X520" s="94" t="str">
        <f t="shared" si="294"/>
        <v/>
      </c>
      <c r="Y520" s="94" t="str">
        <f t="shared" si="295"/>
        <v/>
      </c>
      <c r="Z520" s="94" t="str">
        <f t="shared" si="296"/>
        <v/>
      </c>
      <c r="AA520" s="94" t="str">
        <f t="shared" si="297"/>
        <v/>
      </c>
      <c r="AB520" s="94" t="str">
        <f t="shared" si="298"/>
        <v/>
      </c>
      <c r="AC520" s="94" t="str">
        <f t="shared" si="299"/>
        <v/>
      </c>
      <c r="AD520" s="92" t="str">
        <f t="shared" si="300"/>
        <v/>
      </c>
    </row>
    <row r="521" spans="1:30" x14ac:dyDescent="0.25">
      <c r="A521" s="92" t="str">
        <f t="shared" si="273"/>
        <v/>
      </c>
      <c r="B521" s="51">
        <v>1</v>
      </c>
      <c r="C521" s="52" t="s">
        <v>784</v>
      </c>
      <c r="D521" s="94" t="str">
        <f t="shared" si="274"/>
        <v/>
      </c>
      <c r="E521" s="94" t="str">
        <f t="shared" si="275"/>
        <v/>
      </c>
      <c r="F521" s="94" t="str">
        <f t="shared" si="276"/>
        <v/>
      </c>
      <c r="G521" s="94" t="str">
        <f t="shared" si="277"/>
        <v/>
      </c>
      <c r="H521" s="94" t="str">
        <f t="shared" si="278"/>
        <v/>
      </c>
      <c r="I521" s="94" t="str">
        <f t="shared" si="279"/>
        <v/>
      </c>
      <c r="J521" s="94" t="str">
        <f t="shared" si="280"/>
        <v/>
      </c>
      <c r="K521" s="94" t="str">
        <f t="shared" si="281"/>
        <v/>
      </c>
      <c r="L521" s="94" t="str">
        <f t="shared" si="282"/>
        <v/>
      </c>
      <c r="M521" s="94" t="str">
        <f t="shared" si="283"/>
        <v/>
      </c>
      <c r="N521" s="94" t="str">
        <f t="shared" si="284"/>
        <v/>
      </c>
      <c r="O521" s="94" t="str">
        <f t="shared" si="285"/>
        <v/>
      </c>
      <c r="P521" s="94" t="str">
        <f t="shared" si="286"/>
        <v/>
      </c>
      <c r="Q521" s="94" t="str">
        <f t="shared" si="287"/>
        <v/>
      </c>
      <c r="R521" s="94" t="str">
        <f t="shared" si="288"/>
        <v/>
      </c>
      <c r="S521" s="94" t="str">
        <f t="shared" si="289"/>
        <v/>
      </c>
      <c r="T521" s="94" t="str">
        <f t="shared" si="290"/>
        <v/>
      </c>
      <c r="U521" s="94" t="str">
        <f t="shared" si="291"/>
        <v/>
      </c>
      <c r="V521" s="94" t="str">
        <f t="shared" si="292"/>
        <v/>
      </c>
      <c r="W521" s="94" t="str">
        <f t="shared" si="293"/>
        <v/>
      </c>
      <c r="X521" s="94" t="str">
        <f t="shared" si="294"/>
        <v/>
      </c>
      <c r="Y521" s="94" t="str">
        <f t="shared" si="295"/>
        <v/>
      </c>
      <c r="Z521" s="94" t="str">
        <f t="shared" si="296"/>
        <v/>
      </c>
      <c r="AA521" s="94" t="str">
        <f t="shared" si="297"/>
        <v/>
      </c>
      <c r="AB521" s="94" t="str">
        <f t="shared" si="298"/>
        <v/>
      </c>
      <c r="AC521" s="94" t="str">
        <f t="shared" si="299"/>
        <v/>
      </c>
      <c r="AD521" s="92" t="str">
        <f t="shared" si="300"/>
        <v/>
      </c>
    </row>
    <row r="522" spans="1:30" x14ac:dyDescent="0.25">
      <c r="A522" s="92" t="str">
        <f t="shared" si="273"/>
        <v/>
      </c>
      <c r="B522" s="51">
        <v>1</v>
      </c>
      <c r="C522" s="52" t="s">
        <v>784</v>
      </c>
      <c r="D522" s="94" t="str">
        <f t="shared" si="274"/>
        <v/>
      </c>
      <c r="E522" s="94" t="str">
        <f t="shared" si="275"/>
        <v/>
      </c>
      <c r="F522" s="94" t="str">
        <f t="shared" si="276"/>
        <v/>
      </c>
      <c r="G522" s="94" t="str">
        <f t="shared" si="277"/>
        <v/>
      </c>
      <c r="H522" s="94" t="str">
        <f t="shared" si="278"/>
        <v/>
      </c>
      <c r="I522" s="94" t="str">
        <f t="shared" si="279"/>
        <v/>
      </c>
      <c r="J522" s="94" t="str">
        <f t="shared" si="280"/>
        <v/>
      </c>
      <c r="K522" s="94" t="str">
        <f t="shared" si="281"/>
        <v/>
      </c>
      <c r="L522" s="94" t="str">
        <f t="shared" si="282"/>
        <v/>
      </c>
      <c r="M522" s="94" t="str">
        <f t="shared" si="283"/>
        <v/>
      </c>
      <c r="N522" s="94" t="str">
        <f t="shared" si="284"/>
        <v/>
      </c>
      <c r="O522" s="94" t="str">
        <f t="shared" si="285"/>
        <v/>
      </c>
      <c r="P522" s="94" t="str">
        <f t="shared" si="286"/>
        <v/>
      </c>
      <c r="Q522" s="94" t="str">
        <f t="shared" si="287"/>
        <v/>
      </c>
      <c r="R522" s="94" t="str">
        <f t="shared" si="288"/>
        <v/>
      </c>
      <c r="S522" s="94" t="str">
        <f t="shared" si="289"/>
        <v/>
      </c>
      <c r="T522" s="94" t="str">
        <f t="shared" si="290"/>
        <v/>
      </c>
      <c r="U522" s="94" t="str">
        <f t="shared" si="291"/>
        <v/>
      </c>
      <c r="V522" s="94" t="str">
        <f t="shared" si="292"/>
        <v/>
      </c>
      <c r="W522" s="94" t="str">
        <f t="shared" si="293"/>
        <v/>
      </c>
      <c r="X522" s="94" t="str">
        <f t="shared" si="294"/>
        <v/>
      </c>
      <c r="Y522" s="94" t="str">
        <f t="shared" si="295"/>
        <v/>
      </c>
      <c r="Z522" s="94" t="str">
        <f t="shared" si="296"/>
        <v/>
      </c>
      <c r="AA522" s="94" t="str">
        <f t="shared" si="297"/>
        <v/>
      </c>
      <c r="AB522" s="94" t="str">
        <f t="shared" si="298"/>
        <v/>
      </c>
      <c r="AC522" s="94" t="str">
        <f t="shared" si="299"/>
        <v/>
      </c>
      <c r="AD522" s="92" t="str">
        <f t="shared" si="300"/>
        <v/>
      </c>
    </row>
    <row r="523" spans="1:30" x14ac:dyDescent="0.25">
      <c r="A523" s="92" t="str">
        <f t="shared" si="273"/>
        <v/>
      </c>
      <c r="B523" s="51">
        <v>1</v>
      </c>
      <c r="C523" s="52" t="s">
        <v>784</v>
      </c>
      <c r="D523" s="94" t="str">
        <f t="shared" si="274"/>
        <v/>
      </c>
      <c r="E523" s="94" t="str">
        <f t="shared" si="275"/>
        <v/>
      </c>
      <c r="F523" s="94" t="str">
        <f t="shared" si="276"/>
        <v/>
      </c>
      <c r="G523" s="94" t="str">
        <f t="shared" si="277"/>
        <v/>
      </c>
      <c r="H523" s="94" t="str">
        <f t="shared" si="278"/>
        <v/>
      </c>
      <c r="I523" s="94" t="str">
        <f t="shared" si="279"/>
        <v/>
      </c>
      <c r="J523" s="94" t="str">
        <f t="shared" si="280"/>
        <v/>
      </c>
      <c r="K523" s="94" t="str">
        <f t="shared" si="281"/>
        <v/>
      </c>
      <c r="L523" s="94" t="str">
        <f t="shared" si="282"/>
        <v/>
      </c>
      <c r="M523" s="94" t="str">
        <f t="shared" si="283"/>
        <v/>
      </c>
      <c r="N523" s="94" t="str">
        <f t="shared" si="284"/>
        <v/>
      </c>
      <c r="O523" s="94" t="str">
        <f t="shared" si="285"/>
        <v/>
      </c>
      <c r="P523" s="94" t="str">
        <f t="shared" si="286"/>
        <v/>
      </c>
      <c r="Q523" s="94" t="str">
        <f t="shared" si="287"/>
        <v/>
      </c>
      <c r="R523" s="94" t="str">
        <f t="shared" si="288"/>
        <v/>
      </c>
      <c r="S523" s="94" t="str">
        <f t="shared" si="289"/>
        <v/>
      </c>
      <c r="T523" s="94" t="str">
        <f t="shared" si="290"/>
        <v/>
      </c>
      <c r="U523" s="94" t="str">
        <f t="shared" si="291"/>
        <v/>
      </c>
      <c r="V523" s="94" t="str">
        <f t="shared" si="292"/>
        <v/>
      </c>
      <c r="W523" s="94" t="str">
        <f t="shared" si="293"/>
        <v/>
      </c>
      <c r="X523" s="94" t="str">
        <f t="shared" si="294"/>
        <v/>
      </c>
      <c r="Y523" s="94" t="str">
        <f t="shared" si="295"/>
        <v/>
      </c>
      <c r="Z523" s="94" t="str">
        <f t="shared" si="296"/>
        <v/>
      </c>
      <c r="AA523" s="94" t="str">
        <f t="shared" si="297"/>
        <v/>
      </c>
      <c r="AB523" s="94" t="str">
        <f t="shared" si="298"/>
        <v/>
      </c>
      <c r="AC523" s="94" t="str">
        <f t="shared" si="299"/>
        <v/>
      </c>
      <c r="AD523" s="92" t="str">
        <f t="shared" si="300"/>
        <v/>
      </c>
    </row>
    <row r="524" spans="1:30" x14ac:dyDescent="0.25">
      <c r="A524" s="92" t="str">
        <f t="shared" si="273"/>
        <v/>
      </c>
      <c r="B524" s="51">
        <v>1</v>
      </c>
      <c r="C524" s="52" t="s">
        <v>784</v>
      </c>
      <c r="D524" s="94" t="str">
        <f t="shared" si="274"/>
        <v/>
      </c>
      <c r="E524" s="94" t="str">
        <f t="shared" si="275"/>
        <v/>
      </c>
      <c r="F524" s="94" t="str">
        <f t="shared" si="276"/>
        <v/>
      </c>
      <c r="G524" s="94" t="str">
        <f t="shared" si="277"/>
        <v/>
      </c>
      <c r="H524" s="94" t="str">
        <f t="shared" si="278"/>
        <v/>
      </c>
      <c r="I524" s="94" t="str">
        <f t="shared" si="279"/>
        <v/>
      </c>
      <c r="J524" s="94" t="str">
        <f t="shared" si="280"/>
        <v/>
      </c>
      <c r="K524" s="94" t="str">
        <f t="shared" si="281"/>
        <v/>
      </c>
      <c r="L524" s="94" t="str">
        <f t="shared" si="282"/>
        <v/>
      </c>
      <c r="M524" s="94" t="str">
        <f t="shared" si="283"/>
        <v/>
      </c>
      <c r="N524" s="94" t="str">
        <f t="shared" si="284"/>
        <v/>
      </c>
      <c r="O524" s="94" t="str">
        <f t="shared" si="285"/>
        <v/>
      </c>
      <c r="P524" s="94" t="str">
        <f t="shared" si="286"/>
        <v/>
      </c>
      <c r="Q524" s="94" t="str">
        <f t="shared" si="287"/>
        <v/>
      </c>
      <c r="R524" s="94" t="str">
        <f t="shared" si="288"/>
        <v/>
      </c>
      <c r="S524" s="94" t="str">
        <f t="shared" si="289"/>
        <v/>
      </c>
      <c r="T524" s="94" t="str">
        <f t="shared" si="290"/>
        <v/>
      </c>
      <c r="U524" s="94" t="str">
        <f t="shared" si="291"/>
        <v/>
      </c>
      <c r="V524" s="94" t="str">
        <f t="shared" si="292"/>
        <v/>
      </c>
      <c r="W524" s="94" t="str">
        <f t="shared" si="293"/>
        <v/>
      </c>
      <c r="X524" s="94" t="str">
        <f t="shared" si="294"/>
        <v/>
      </c>
      <c r="Y524" s="94" t="str">
        <f t="shared" si="295"/>
        <v/>
      </c>
      <c r="Z524" s="94" t="str">
        <f t="shared" si="296"/>
        <v/>
      </c>
      <c r="AA524" s="94" t="str">
        <f t="shared" si="297"/>
        <v/>
      </c>
      <c r="AB524" s="94" t="str">
        <f t="shared" si="298"/>
        <v/>
      </c>
      <c r="AC524" s="94" t="str">
        <f t="shared" si="299"/>
        <v/>
      </c>
      <c r="AD524" s="92" t="str">
        <f t="shared" si="300"/>
        <v/>
      </c>
    </row>
    <row r="525" spans="1:30" x14ac:dyDescent="0.25">
      <c r="A525" s="92" t="str">
        <f t="shared" si="273"/>
        <v/>
      </c>
      <c r="B525" s="51">
        <v>1</v>
      </c>
      <c r="C525" s="52" t="s">
        <v>784</v>
      </c>
      <c r="D525" s="94" t="str">
        <f t="shared" si="274"/>
        <v/>
      </c>
      <c r="E525" s="94" t="str">
        <f t="shared" si="275"/>
        <v/>
      </c>
      <c r="F525" s="94" t="str">
        <f t="shared" si="276"/>
        <v/>
      </c>
      <c r="G525" s="94" t="str">
        <f t="shared" si="277"/>
        <v/>
      </c>
      <c r="H525" s="94" t="str">
        <f t="shared" si="278"/>
        <v/>
      </c>
      <c r="I525" s="94" t="str">
        <f t="shared" si="279"/>
        <v/>
      </c>
      <c r="J525" s="94" t="str">
        <f t="shared" si="280"/>
        <v/>
      </c>
      <c r="K525" s="94" t="str">
        <f t="shared" si="281"/>
        <v/>
      </c>
      <c r="L525" s="94" t="str">
        <f t="shared" si="282"/>
        <v/>
      </c>
      <c r="M525" s="94" t="str">
        <f t="shared" si="283"/>
        <v/>
      </c>
      <c r="N525" s="94" t="str">
        <f t="shared" si="284"/>
        <v/>
      </c>
      <c r="O525" s="94" t="str">
        <f t="shared" si="285"/>
        <v/>
      </c>
      <c r="P525" s="94" t="str">
        <f t="shared" si="286"/>
        <v/>
      </c>
      <c r="Q525" s="94" t="str">
        <f t="shared" si="287"/>
        <v/>
      </c>
      <c r="R525" s="94" t="str">
        <f t="shared" si="288"/>
        <v/>
      </c>
      <c r="S525" s="94" t="str">
        <f t="shared" si="289"/>
        <v/>
      </c>
      <c r="T525" s="94" t="str">
        <f t="shared" si="290"/>
        <v/>
      </c>
      <c r="U525" s="94" t="str">
        <f t="shared" si="291"/>
        <v/>
      </c>
      <c r="V525" s="94" t="str">
        <f t="shared" si="292"/>
        <v/>
      </c>
      <c r="W525" s="94" t="str">
        <f t="shared" si="293"/>
        <v/>
      </c>
      <c r="X525" s="94" t="str">
        <f t="shared" si="294"/>
        <v/>
      </c>
      <c r="Y525" s="94" t="str">
        <f t="shared" si="295"/>
        <v/>
      </c>
      <c r="Z525" s="94" t="str">
        <f t="shared" si="296"/>
        <v/>
      </c>
      <c r="AA525" s="94" t="str">
        <f t="shared" si="297"/>
        <v/>
      </c>
      <c r="AB525" s="94" t="str">
        <f t="shared" si="298"/>
        <v/>
      </c>
      <c r="AC525" s="94" t="str">
        <f t="shared" si="299"/>
        <v/>
      </c>
      <c r="AD525" s="92" t="str">
        <f t="shared" si="300"/>
        <v/>
      </c>
    </row>
    <row r="526" spans="1:30" x14ac:dyDescent="0.25">
      <c r="A526" s="92" t="str">
        <f t="shared" si="273"/>
        <v/>
      </c>
      <c r="B526" s="51">
        <v>1</v>
      </c>
      <c r="C526" s="52" t="s">
        <v>784</v>
      </c>
      <c r="D526" s="94" t="str">
        <f t="shared" si="274"/>
        <v/>
      </c>
      <c r="E526" s="94" t="str">
        <f t="shared" si="275"/>
        <v/>
      </c>
      <c r="F526" s="94" t="str">
        <f t="shared" si="276"/>
        <v/>
      </c>
      <c r="G526" s="94" t="str">
        <f t="shared" si="277"/>
        <v/>
      </c>
      <c r="H526" s="94" t="str">
        <f t="shared" si="278"/>
        <v/>
      </c>
      <c r="I526" s="94" t="str">
        <f t="shared" si="279"/>
        <v/>
      </c>
      <c r="J526" s="94" t="str">
        <f t="shared" si="280"/>
        <v/>
      </c>
      <c r="K526" s="94" t="str">
        <f t="shared" si="281"/>
        <v/>
      </c>
      <c r="L526" s="94" t="str">
        <f t="shared" si="282"/>
        <v/>
      </c>
      <c r="M526" s="94" t="str">
        <f t="shared" si="283"/>
        <v/>
      </c>
      <c r="N526" s="94" t="str">
        <f t="shared" si="284"/>
        <v/>
      </c>
      <c r="O526" s="94" t="str">
        <f t="shared" si="285"/>
        <v/>
      </c>
      <c r="P526" s="94" t="str">
        <f t="shared" si="286"/>
        <v/>
      </c>
      <c r="Q526" s="94" t="str">
        <f t="shared" si="287"/>
        <v/>
      </c>
      <c r="R526" s="94" t="str">
        <f t="shared" si="288"/>
        <v/>
      </c>
      <c r="S526" s="94" t="str">
        <f t="shared" si="289"/>
        <v/>
      </c>
      <c r="T526" s="94" t="str">
        <f t="shared" si="290"/>
        <v/>
      </c>
      <c r="U526" s="94" t="str">
        <f t="shared" si="291"/>
        <v/>
      </c>
      <c r="V526" s="94" t="str">
        <f t="shared" si="292"/>
        <v/>
      </c>
      <c r="W526" s="94" t="str">
        <f t="shared" si="293"/>
        <v/>
      </c>
      <c r="X526" s="94" t="str">
        <f t="shared" si="294"/>
        <v/>
      </c>
      <c r="Y526" s="94" t="str">
        <f t="shared" si="295"/>
        <v/>
      </c>
      <c r="Z526" s="94" t="str">
        <f t="shared" si="296"/>
        <v/>
      </c>
      <c r="AA526" s="94" t="str">
        <f t="shared" si="297"/>
        <v/>
      </c>
      <c r="AB526" s="94" t="str">
        <f t="shared" si="298"/>
        <v/>
      </c>
      <c r="AC526" s="94" t="str">
        <f t="shared" si="299"/>
        <v/>
      </c>
      <c r="AD526" s="92" t="str">
        <f t="shared" si="300"/>
        <v/>
      </c>
    </row>
    <row r="527" spans="1:30" x14ac:dyDescent="0.25">
      <c r="A527" s="92" t="str">
        <f t="shared" si="273"/>
        <v/>
      </c>
      <c r="B527" s="51">
        <v>1</v>
      </c>
      <c r="C527" s="52" t="s">
        <v>784</v>
      </c>
      <c r="D527" s="94" t="str">
        <f t="shared" si="274"/>
        <v/>
      </c>
      <c r="E527" s="94" t="str">
        <f t="shared" si="275"/>
        <v/>
      </c>
      <c r="F527" s="94" t="str">
        <f t="shared" si="276"/>
        <v/>
      </c>
      <c r="G527" s="94" t="str">
        <f t="shared" si="277"/>
        <v/>
      </c>
      <c r="H527" s="94" t="str">
        <f t="shared" si="278"/>
        <v/>
      </c>
      <c r="I527" s="94" t="str">
        <f t="shared" si="279"/>
        <v/>
      </c>
      <c r="J527" s="94" t="str">
        <f t="shared" si="280"/>
        <v/>
      </c>
      <c r="K527" s="94" t="str">
        <f t="shared" si="281"/>
        <v/>
      </c>
      <c r="L527" s="94" t="str">
        <f t="shared" si="282"/>
        <v/>
      </c>
      <c r="M527" s="94" t="str">
        <f t="shared" si="283"/>
        <v/>
      </c>
      <c r="N527" s="94" t="str">
        <f t="shared" si="284"/>
        <v/>
      </c>
      <c r="O527" s="94" t="str">
        <f t="shared" si="285"/>
        <v/>
      </c>
      <c r="P527" s="94" t="str">
        <f t="shared" si="286"/>
        <v/>
      </c>
      <c r="Q527" s="94" t="str">
        <f t="shared" si="287"/>
        <v/>
      </c>
      <c r="R527" s="94" t="str">
        <f t="shared" si="288"/>
        <v/>
      </c>
      <c r="S527" s="94" t="str">
        <f t="shared" si="289"/>
        <v/>
      </c>
      <c r="T527" s="94" t="str">
        <f t="shared" si="290"/>
        <v/>
      </c>
      <c r="U527" s="94" t="str">
        <f t="shared" si="291"/>
        <v/>
      </c>
      <c r="V527" s="94" t="str">
        <f t="shared" si="292"/>
        <v/>
      </c>
      <c r="W527" s="94" t="str">
        <f t="shared" si="293"/>
        <v/>
      </c>
      <c r="X527" s="94" t="str">
        <f t="shared" si="294"/>
        <v/>
      </c>
      <c r="Y527" s="94" t="str">
        <f t="shared" si="295"/>
        <v/>
      </c>
      <c r="Z527" s="94" t="str">
        <f t="shared" si="296"/>
        <v/>
      </c>
      <c r="AA527" s="94" t="str">
        <f t="shared" si="297"/>
        <v/>
      </c>
      <c r="AB527" s="94" t="str">
        <f t="shared" si="298"/>
        <v/>
      </c>
      <c r="AC527" s="94" t="str">
        <f t="shared" si="299"/>
        <v/>
      </c>
      <c r="AD527" s="92" t="str">
        <f t="shared" si="300"/>
        <v/>
      </c>
    </row>
    <row r="528" spans="1:30" x14ac:dyDescent="0.25">
      <c r="A528" s="92" t="str">
        <f t="shared" si="273"/>
        <v/>
      </c>
      <c r="B528" s="51">
        <v>1</v>
      </c>
      <c r="C528" s="52" t="s">
        <v>784</v>
      </c>
      <c r="D528" s="94" t="str">
        <f t="shared" si="274"/>
        <v/>
      </c>
      <c r="E528" s="94" t="str">
        <f t="shared" si="275"/>
        <v/>
      </c>
      <c r="F528" s="94" t="str">
        <f t="shared" si="276"/>
        <v/>
      </c>
      <c r="G528" s="94" t="str">
        <f t="shared" si="277"/>
        <v/>
      </c>
      <c r="H528" s="94" t="str">
        <f t="shared" si="278"/>
        <v/>
      </c>
      <c r="I528" s="94" t="str">
        <f t="shared" si="279"/>
        <v/>
      </c>
      <c r="J528" s="94" t="str">
        <f t="shared" si="280"/>
        <v/>
      </c>
      <c r="K528" s="94" t="str">
        <f t="shared" si="281"/>
        <v/>
      </c>
      <c r="L528" s="94" t="str">
        <f t="shared" si="282"/>
        <v/>
      </c>
      <c r="M528" s="94" t="str">
        <f t="shared" si="283"/>
        <v/>
      </c>
      <c r="N528" s="94" t="str">
        <f t="shared" si="284"/>
        <v/>
      </c>
      <c r="O528" s="94" t="str">
        <f t="shared" si="285"/>
        <v/>
      </c>
      <c r="P528" s="94" t="str">
        <f t="shared" si="286"/>
        <v/>
      </c>
      <c r="Q528" s="94" t="str">
        <f t="shared" si="287"/>
        <v/>
      </c>
      <c r="R528" s="94" t="str">
        <f t="shared" si="288"/>
        <v/>
      </c>
      <c r="S528" s="94" t="str">
        <f t="shared" si="289"/>
        <v/>
      </c>
      <c r="T528" s="94" t="str">
        <f t="shared" si="290"/>
        <v/>
      </c>
      <c r="U528" s="94" t="str">
        <f t="shared" si="291"/>
        <v/>
      </c>
      <c r="V528" s="94" t="str">
        <f t="shared" si="292"/>
        <v/>
      </c>
      <c r="W528" s="94" t="str">
        <f t="shared" si="293"/>
        <v/>
      </c>
      <c r="X528" s="94" t="str">
        <f t="shared" si="294"/>
        <v/>
      </c>
      <c r="Y528" s="94" t="str">
        <f t="shared" si="295"/>
        <v/>
      </c>
      <c r="Z528" s="94" t="str">
        <f t="shared" si="296"/>
        <v/>
      </c>
      <c r="AA528" s="94" t="str">
        <f t="shared" si="297"/>
        <v/>
      </c>
      <c r="AB528" s="94" t="str">
        <f t="shared" si="298"/>
        <v/>
      </c>
      <c r="AC528" s="94" t="str">
        <f t="shared" si="299"/>
        <v/>
      </c>
      <c r="AD528" s="92" t="str">
        <f t="shared" si="300"/>
        <v/>
      </c>
    </row>
    <row r="529" spans="1:30" x14ac:dyDescent="0.25">
      <c r="A529" s="92" t="str">
        <f t="shared" si="273"/>
        <v/>
      </c>
      <c r="B529" s="51">
        <v>1</v>
      </c>
      <c r="C529" s="52" t="s">
        <v>784</v>
      </c>
      <c r="D529" s="94" t="str">
        <f t="shared" si="274"/>
        <v/>
      </c>
      <c r="E529" s="94" t="str">
        <f t="shared" si="275"/>
        <v/>
      </c>
      <c r="F529" s="94" t="str">
        <f t="shared" si="276"/>
        <v/>
      </c>
      <c r="G529" s="94" t="str">
        <f t="shared" si="277"/>
        <v/>
      </c>
      <c r="H529" s="94" t="str">
        <f t="shared" si="278"/>
        <v/>
      </c>
      <c r="I529" s="94" t="str">
        <f t="shared" si="279"/>
        <v/>
      </c>
      <c r="J529" s="94" t="str">
        <f t="shared" si="280"/>
        <v/>
      </c>
      <c r="K529" s="94" t="str">
        <f t="shared" si="281"/>
        <v/>
      </c>
      <c r="L529" s="94" t="str">
        <f t="shared" si="282"/>
        <v/>
      </c>
      <c r="M529" s="94" t="str">
        <f t="shared" si="283"/>
        <v/>
      </c>
      <c r="N529" s="94" t="str">
        <f t="shared" si="284"/>
        <v/>
      </c>
      <c r="O529" s="94" t="str">
        <f t="shared" si="285"/>
        <v/>
      </c>
      <c r="P529" s="94" t="str">
        <f t="shared" si="286"/>
        <v/>
      </c>
      <c r="Q529" s="94" t="str">
        <f t="shared" si="287"/>
        <v/>
      </c>
      <c r="R529" s="94" t="str">
        <f t="shared" si="288"/>
        <v/>
      </c>
      <c r="S529" s="94" t="str">
        <f t="shared" si="289"/>
        <v/>
      </c>
      <c r="T529" s="94" t="str">
        <f t="shared" si="290"/>
        <v/>
      </c>
      <c r="U529" s="94" t="str">
        <f t="shared" si="291"/>
        <v/>
      </c>
      <c r="V529" s="94" t="str">
        <f t="shared" si="292"/>
        <v/>
      </c>
      <c r="W529" s="94" t="str">
        <f t="shared" si="293"/>
        <v/>
      </c>
      <c r="X529" s="94" t="str">
        <f t="shared" si="294"/>
        <v/>
      </c>
      <c r="Y529" s="94" t="str">
        <f t="shared" si="295"/>
        <v/>
      </c>
      <c r="Z529" s="94" t="str">
        <f t="shared" si="296"/>
        <v/>
      </c>
      <c r="AA529" s="94" t="str">
        <f t="shared" si="297"/>
        <v/>
      </c>
      <c r="AB529" s="94" t="str">
        <f t="shared" si="298"/>
        <v/>
      </c>
      <c r="AC529" s="94" t="str">
        <f t="shared" si="299"/>
        <v/>
      </c>
      <c r="AD529" s="92" t="str">
        <f t="shared" si="300"/>
        <v/>
      </c>
    </row>
    <row r="530" spans="1:30" x14ac:dyDescent="0.25">
      <c r="A530" s="92" t="str">
        <f t="shared" si="273"/>
        <v/>
      </c>
      <c r="B530" s="51">
        <v>1</v>
      </c>
      <c r="C530" s="52" t="s">
        <v>784</v>
      </c>
      <c r="D530" s="94" t="str">
        <f t="shared" si="274"/>
        <v/>
      </c>
      <c r="E530" s="94" t="str">
        <f t="shared" si="275"/>
        <v/>
      </c>
      <c r="F530" s="94" t="str">
        <f t="shared" si="276"/>
        <v/>
      </c>
      <c r="G530" s="94" t="str">
        <f t="shared" si="277"/>
        <v/>
      </c>
      <c r="H530" s="94" t="str">
        <f t="shared" si="278"/>
        <v/>
      </c>
      <c r="I530" s="94" t="str">
        <f t="shared" si="279"/>
        <v/>
      </c>
      <c r="J530" s="94" t="str">
        <f t="shared" si="280"/>
        <v/>
      </c>
      <c r="K530" s="94" t="str">
        <f t="shared" si="281"/>
        <v/>
      </c>
      <c r="L530" s="94" t="str">
        <f t="shared" si="282"/>
        <v/>
      </c>
      <c r="M530" s="94" t="str">
        <f t="shared" si="283"/>
        <v/>
      </c>
      <c r="N530" s="94" t="str">
        <f t="shared" si="284"/>
        <v/>
      </c>
      <c r="O530" s="94" t="str">
        <f t="shared" si="285"/>
        <v/>
      </c>
      <c r="P530" s="94" t="str">
        <f t="shared" si="286"/>
        <v/>
      </c>
      <c r="Q530" s="94" t="str">
        <f t="shared" si="287"/>
        <v/>
      </c>
      <c r="R530" s="94" t="str">
        <f t="shared" si="288"/>
        <v/>
      </c>
      <c r="S530" s="94" t="str">
        <f t="shared" si="289"/>
        <v/>
      </c>
      <c r="T530" s="94" t="str">
        <f t="shared" si="290"/>
        <v/>
      </c>
      <c r="U530" s="94" t="str">
        <f t="shared" si="291"/>
        <v/>
      </c>
      <c r="V530" s="94" t="str">
        <f t="shared" si="292"/>
        <v/>
      </c>
      <c r="W530" s="94" t="str">
        <f t="shared" si="293"/>
        <v/>
      </c>
      <c r="X530" s="94" t="str">
        <f t="shared" si="294"/>
        <v/>
      </c>
      <c r="Y530" s="94" t="str">
        <f t="shared" si="295"/>
        <v/>
      </c>
      <c r="Z530" s="94" t="str">
        <f t="shared" si="296"/>
        <v/>
      </c>
      <c r="AA530" s="94" t="str">
        <f t="shared" si="297"/>
        <v/>
      </c>
      <c r="AB530" s="94" t="str">
        <f t="shared" si="298"/>
        <v/>
      </c>
      <c r="AC530" s="94" t="str">
        <f t="shared" si="299"/>
        <v/>
      </c>
      <c r="AD530" s="92" t="str">
        <f t="shared" si="300"/>
        <v/>
      </c>
    </row>
    <row r="531" spans="1:30" x14ac:dyDescent="0.25">
      <c r="A531" s="92" t="str">
        <f t="shared" si="273"/>
        <v/>
      </c>
      <c r="B531" s="51">
        <v>1</v>
      </c>
      <c r="C531" s="52" t="s">
        <v>784</v>
      </c>
      <c r="D531" s="94" t="str">
        <f t="shared" si="274"/>
        <v/>
      </c>
      <c r="E531" s="94" t="str">
        <f t="shared" si="275"/>
        <v/>
      </c>
      <c r="F531" s="94" t="str">
        <f t="shared" si="276"/>
        <v/>
      </c>
      <c r="G531" s="94" t="str">
        <f t="shared" si="277"/>
        <v/>
      </c>
      <c r="H531" s="94" t="str">
        <f t="shared" si="278"/>
        <v/>
      </c>
      <c r="I531" s="94" t="str">
        <f t="shared" si="279"/>
        <v/>
      </c>
      <c r="J531" s="94" t="str">
        <f t="shared" si="280"/>
        <v/>
      </c>
      <c r="K531" s="94" t="str">
        <f t="shared" si="281"/>
        <v/>
      </c>
      <c r="L531" s="94" t="str">
        <f t="shared" si="282"/>
        <v/>
      </c>
      <c r="M531" s="94" t="str">
        <f t="shared" si="283"/>
        <v/>
      </c>
      <c r="N531" s="94" t="str">
        <f t="shared" si="284"/>
        <v/>
      </c>
      <c r="O531" s="94" t="str">
        <f t="shared" si="285"/>
        <v/>
      </c>
      <c r="P531" s="94" t="str">
        <f t="shared" si="286"/>
        <v/>
      </c>
      <c r="Q531" s="94" t="str">
        <f t="shared" si="287"/>
        <v/>
      </c>
      <c r="R531" s="94" t="str">
        <f t="shared" si="288"/>
        <v/>
      </c>
      <c r="S531" s="94" t="str">
        <f t="shared" si="289"/>
        <v/>
      </c>
      <c r="T531" s="94" t="str">
        <f t="shared" si="290"/>
        <v/>
      </c>
      <c r="U531" s="94" t="str">
        <f t="shared" si="291"/>
        <v/>
      </c>
      <c r="V531" s="94" t="str">
        <f t="shared" si="292"/>
        <v/>
      </c>
      <c r="W531" s="94" t="str">
        <f t="shared" si="293"/>
        <v/>
      </c>
      <c r="X531" s="94" t="str">
        <f t="shared" si="294"/>
        <v/>
      </c>
      <c r="Y531" s="94" t="str">
        <f t="shared" si="295"/>
        <v/>
      </c>
      <c r="Z531" s="94" t="str">
        <f t="shared" si="296"/>
        <v/>
      </c>
      <c r="AA531" s="94" t="str">
        <f t="shared" si="297"/>
        <v/>
      </c>
      <c r="AB531" s="94" t="str">
        <f t="shared" si="298"/>
        <v/>
      </c>
      <c r="AC531" s="94" t="str">
        <f t="shared" si="299"/>
        <v/>
      </c>
      <c r="AD531" s="92" t="str">
        <f t="shared" si="300"/>
        <v/>
      </c>
    </row>
    <row r="532" spans="1:30" x14ac:dyDescent="0.25">
      <c r="A532" s="92" t="str">
        <f t="shared" si="273"/>
        <v/>
      </c>
      <c r="B532" s="51">
        <v>1</v>
      </c>
      <c r="C532" s="52" t="s">
        <v>784</v>
      </c>
      <c r="D532" s="94" t="str">
        <f t="shared" si="274"/>
        <v/>
      </c>
      <c r="E532" s="94" t="str">
        <f t="shared" si="275"/>
        <v/>
      </c>
      <c r="F532" s="94" t="str">
        <f t="shared" si="276"/>
        <v/>
      </c>
      <c r="G532" s="94" t="str">
        <f t="shared" si="277"/>
        <v/>
      </c>
      <c r="H532" s="94" t="str">
        <f t="shared" si="278"/>
        <v/>
      </c>
      <c r="I532" s="94" t="str">
        <f t="shared" si="279"/>
        <v/>
      </c>
      <c r="J532" s="94" t="str">
        <f t="shared" si="280"/>
        <v/>
      </c>
      <c r="K532" s="94" t="str">
        <f t="shared" si="281"/>
        <v/>
      </c>
      <c r="L532" s="94" t="str">
        <f t="shared" si="282"/>
        <v/>
      </c>
      <c r="M532" s="94" t="str">
        <f t="shared" si="283"/>
        <v/>
      </c>
      <c r="N532" s="94" t="str">
        <f t="shared" si="284"/>
        <v/>
      </c>
      <c r="O532" s="94" t="str">
        <f t="shared" si="285"/>
        <v/>
      </c>
      <c r="P532" s="94" t="str">
        <f t="shared" si="286"/>
        <v/>
      </c>
      <c r="Q532" s="94" t="str">
        <f t="shared" si="287"/>
        <v/>
      </c>
      <c r="R532" s="94" t="str">
        <f t="shared" si="288"/>
        <v/>
      </c>
      <c r="S532" s="94" t="str">
        <f t="shared" si="289"/>
        <v/>
      </c>
      <c r="T532" s="94" t="str">
        <f t="shared" si="290"/>
        <v/>
      </c>
      <c r="U532" s="94" t="str">
        <f t="shared" si="291"/>
        <v/>
      </c>
      <c r="V532" s="94" t="str">
        <f t="shared" si="292"/>
        <v/>
      </c>
      <c r="W532" s="94" t="str">
        <f t="shared" si="293"/>
        <v/>
      </c>
      <c r="X532" s="94" t="str">
        <f t="shared" si="294"/>
        <v/>
      </c>
      <c r="Y532" s="94" t="str">
        <f t="shared" si="295"/>
        <v/>
      </c>
      <c r="Z532" s="94" t="str">
        <f t="shared" si="296"/>
        <v/>
      </c>
      <c r="AA532" s="94" t="str">
        <f t="shared" si="297"/>
        <v/>
      </c>
      <c r="AB532" s="94" t="str">
        <f t="shared" si="298"/>
        <v/>
      </c>
      <c r="AC532" s="94" t="str">
        <f t="shared" si="299"/>
        <v/>
      </c>
      <c r="AD532" s="92" t="str">
        <f t="shared" si="300"/>
        <v/>
      </c>
    </row>
    <row r="533" spans="1:30" x14ac:dyDescent="0.25">
      <c r="A533" s="92" t="str">
        <f t="shared" si="273"/>
        <v/>
      </c>
      <c r="B533" s="51">
        <v>1</v>
      </c>
      <c r="C533" s="52" t="s">
        <v>784</v>
      </c>
      <c r="D533" s="94" t="str">
        <f t="shared" si="274"/>
        <v/>
      </c>
      <c r="E533" s="94" t="str">
        <f t="shared" si="275"/>
        <v/>
      </c>
      <c r="F533" s="94" t="str">
        <f t="shared" si="276"/>
        <v/>
      </c>
      <c r="G533" s="94" t="str">
        <f t="shared" si="277"/>
        <v/>
      </c>
      <c r="H533" s="94" t="str">
        <f t="shared" si="278"/>
        <v/>
      </c>
      <c r="I533" s="94" t="str">
        <f t="shared" si="279"/>
        <v/>
      </c>
      <c r="J533" s="94" t="str">
        <f t="shared" si="280"/>
        <v/>
      </c>
      <c r="K533" s="94" t="str">
        <f t="shared" si="281"/>
        <v/>
      </c>
      <c r="L533" s="94" t="str">
        <f t="shared" si="282"/>
        <v/>
      </c>
      <c r="M533" s="94" t="str">
        <f t="shared" si="283"/>
        <v/>
      </c>
      <c r="N533" s="94" t="str">
        <f t="shared" si="284"/>
        <v/>
      </c>
      <c r="O533" s="94" t="str">
        <f t="shared" si="285"/>
        <v/>
      </c>
      <c r="P533" s="94" t="str">
        <f t="shared" si="286"/>
        <v/>
      </c>
      <c r="Q533" s="94" t="str">
        <f t="shared" si="287"/>
        <v/>
      </c>
      <c r="R533" s="94" t="str">
        <f t="shared" si="288"/>
        <v/>
      </c>
      <c r="S533" s="94" t="str">
        <f t="shared" si="289"/>
        <v/>
      </c>
      <c r="T533" s="94" t="str">
        <f t="shared" si="290"/>
        <v/>
      </c>
      <c r="U533" s="94" t="str">
        <f t="shared" si="291"/>
        <v/>
      </c>
      <c r="V533" s="94" t="str">
        <f t="shared" si="292"/>
        <v/>
      </c>
      <c r="W533" s="94" t="str">
        <f t="shared" si="293"/>
        <v/>
      </c>
      <c r="X533" s="94" t="str">
        <f t="shared" si="294"/>
        <v/>
      </c>
      <c r="Y533" s="94" t="str">
        <f t="shared" si="295"/>
        <v/>
      </c>
      <c r="Z533" s="94" t="str">
        <f t="shared" si="296"/>
        <v/>
      </c>
      <c r="AA533" s="94" t="str">
        <f t="shared" si="297"/>
        <v/>
      </c>
      <c r="AB533" s="94" t="str">
        <f t="shared" si="298"/>
        <v/>
      </c>
      <c r="AC533" s="94" t="str">
        <f t="shared" si="299"/>
        <v/>
      </c>
      <c r="AD533" s="92" t="str">
        <f t="shared" si="300"/>
        <v/>
      </c>
    </row>
    <row r="534" spans="1:30" x14ac:dyDescent="0.25">
      <c r="A534" s="92" t="str">
        <f t="shared" si="273"/>
        <v/>
      </c>
      <c r="B534" s="51">
        <v>1</v>
      </c>
      <c r="C534" s="52" t="s">
        <v>784</v>
      </c>
      <c r="D534" s="94" t="str">
        <f t="shared" si="274"/>
        <v/>
      </c>
      <c r="E534" s="94" t="str">
        <f t="shared" si="275"/>
        <v/>
      </c>
      <c r="F534" s="94" t="str">
        <f t="shared" si="276"/>
        <v/>
      </c>
      <c r="G534" s="94" t="str">
        <f t="shared" si="277"/>
        <v/>
      </c>
      <c r="H534" s="94" t="str">
        <f t="shared" si="278"/>
        <v/>
      </c>
      <c r="I534" s="94" t="str">
        <f t="shared" si="279"/>
        <v/>
      </c>
      <c r="J534" s="94" t="str">
        <f t="shared" si="280"/>
        <v/>
      </c>
      <c r="K534" s="94" t="str">
        <f t="shared" si="281"/>
        <v/>
      </c>
      <c r="L534" s="94" t="str">
        <f t="shared" si="282"/>
        <v/>
      </c>
      <c r="M534" s="94" t="str">
        <f t="shared" si="283"/>
        <v/>
      </c>
      <c r="N534" s="94" t="str">
        <f t="shared" si="284"/>
        <v/>
      </c>
      <c r="O534" s="94" t="str">
        <f t="shared" si="285"/>
        <v/>
      </c>
      <c r="P534" s="94" t="str">
        <f t="shared" si="286"/>
        <v/>
      </c>
      <c r="Q534" s="94" t="str">
        <f t="shared" si="287"/>
        <v/>
      </c>
      <c r="R534" s="94" t="str">
        <f t="shared" si="288"/>
        <v/>
      </c>
      <c r="S534" s="94" t="str">
        <f t="shared" si="289"/>
        <v/>
      </c>
      <c r="T534" s="94" t="str">
        <f t="shared" si="290"/>
        <v/>
      </c>
      <c r="U534" s="94" t="str">
        <f t="shared" si="291"/>
        <v/>
      </c>
      <c r="V534" s="94" t="str">
        <f t="shared" si="292"/>
        <v/>
      </c>
      <c r="W534" s="94" t="str">
        <f t="shared" si="293"/>
        <v/>
      </c>
      <c r="X534" s="94" t="str">
        <f t="shared" si="294"/>
        <v/>
      </c>
      <c r="Y534" s="94" t="str">
        <f t="shared" si="295"/>
        <v/>
      </c>
      <c r="Z534" s="94" t="str">
        <f t="shared" si="296"/>
        <v/>
      </c>
      <c r="AA534" s="94" t="str">
        <f t="shared" si="297"/>
        <v/>
      </c>
      <c r="AB534" s="94" t="str">
        <f t="shared" si="298"/>
        <v/>
      </c>
      <c r="AC534" s="94" t="str">
        <f t="shared" si="299"/>
        <v/>
      </c>
      <c r="AD534" s="92" t="str">
        <f t="shared" si="300"/>
        <v/>
      </c>
    </row>
    <row r="535" spans="1:30" x14ac:dyDescent="0.25">
      <c r="A535" s="92" t="str">
        <f t="shared" si="273"/>
        <v/>
      </c>
      <c r="B535" s="51">
        <v>1</v>
      </c>
      <c r="C535" s="52" t="s">
        <v>784</v>
      </c>
      <c r="D535" s="94" t="str">
        <f t="shared" si="274"/>
        <v/>
      </c>
      <c r="E535" s="94" t="str">
        <f t="shared" si="275"/>
        <v/>
      </c>
      <c r="F535" s="94" t="str">
        <f t="shared" si="276"/>
        <v/>
      </c>
      <c r="G535" s="94" t="str">
        <f t="shared" si="277"/>
        <v/>
      </c>
      <c r="H535" s="94" t="str">
        <f t="shared" si="278"/>
        <v/>
      </c>
      <c r="I535" s="94" t="str">
        <f t="shared" si="279"/>
        <v/>
      </c>
      <c r="J535" s="94" t="str">
        <f t="shared" si="280"/>
        <v/>
      </c>
      <c r="K535" s="94" t="str">
        <f t="shared" si="281"/>
        <v/>
      </c>
      <c r="L535" s="94" t="str">
        <f t="shared" si="282"/>
        <v/>
      </c>
      <c r="M535" s="94" t="str">
        <f t="shared" si="283"/>
        <v/>
      </c>
      <c r="N535" s="94" t="str">
        <f t="shared" si="284"/>
        <v/>
      </c>
      <c r="O535" s="94" t="str">
        <f t="shared" si="285"/>
        <v/>
      </c>
      <c r="P535" s="94" t="str">
        <f t="shared" si="286"/>
        <v/>
      </c>
      <c r="Q535" s="94" t="str">
        <f t="shared" si="287"/>
        <v/>
      </c>
      <c r="R535" s="94" t="str">
        <f t="shared" si="288"/>
        <v/>
      </c>
      <c r="S535" s="94" t="str">
        <f t="shared" si="289"/>
        <v/>
      </c>
      <c r="T535" s="94" t="str">
        <f t="shared" si="290"/>
        <v/>
      </c>
      <c r="U535" s="94" t="str">
        <f t="shared" si="291"/>
        <v/>
      </c>
      <c r="V535" s="94" t="str">
        <f t="shared" si="292"/>
        <v/>
      </c>
      <c r="W535" s="94" t="str">
        <f t="shared" si="293"/>
        <v/>
      </c>
      <c r="X535" s="94" t="str">
        <f t="shared" si="294"/>
        <v/>
      </c>
      <c r="Y535" s="94" t="str">
        <f t="shared" si="295"/>
        <v/>
      </c>
      <c r="Z535" s="94" t="str">
        <f t="shared" si="296"/>
        <v/>
      </c>
      <c r="AA535" s="94" t="str">
        <f t="shared" si="297"/>
        <v/>
      </c>
      <c r="AB535" s="94" t="str">
        <f t="shared" si="298"/>
        <v/>
      </c>
      <c r="AC535" s="94" t="str">
        <f t="shared" si="299"/>
        <v/>
      </c>
      <c r="AD535" s="92" t="str">
        <f t="shared" si="300"/>
        <v/>
      </c>
    </row>
    <row r="536" spans="1:30" x14ac:dyDescent="0.25">
      <c r="A536" s="92" t="str">
        <f t="shared" si="273"/>
        <v/>
      </c>
      <c r="B536" s="51">
        <v>1</v>
      </c>
      <c r="C536" s="52" t="s">
        <v>784</v>
      </c>
      <c r="D536" s="94" t="str">
        <f t="shared" si="274"/>
        <v/>
      </c>
      <c r="E536" s="94" t="str">
        <f t="shared" si="275"/>
        <v/>
      </c>
      <c r="F536" s="94" t="str">
        <f t="shared" si="276"/>
        <v/>
      </c>
      <c r="G536" s="94" t="str">
        <f t="shared" si="277"/>
        <v/>
      </c>
      <c r="H536" s="94" t="str">
        <f t="shared" si="278"/>
        <v/>
      </c>
      <c r="I536" s="94" t="str">
        <f t="shared" si="279"/>
        <v/>
      </c>
      <c r="J536" s="94" t="str">
        <f t="shared" si="280"/>
        <v/>
      </c>
      <c r="K536" s="94" t="str">
        <f t="shared" si="281"/>
        <v/>
      </c>
      <c r="L536" s="94" t="str">
        <f t="shared" si="282"/>
        <v/>
      </c>
      <c r="M536" s="94" t="str">
        <f t="shared" si="283"/>
        <v/>
      </c>
      <c r="N536" s="94" t="str">
        <f t="shared" si="284"/>
        <v/>
      </c>
      <c r="O536" s="94" t="str">
        <f t="shared" si="285"/>
        <v/>
      </c>
      <c r="P536" s="94" t="str">
        <f t="shared" si="286"/>
        <v/>
      </c>
      <c r="Q536" s="94" t="str">
        <f t="shared" si="287"/>
        <v/>
      </c>
      <c r="R536" s="94" t="str">
        <f t="shared" si="288"/>
        <v/>
      </c>
      <c r="S536" s="94" t="str">
        <f t="shared" si="289"/>
        <v/>
      </c>
      <c r="T536" s="94" t="str">
        <f t="shared" si="290"/>
        <v/>
      </c>
      <c r="U536" s="94" t="str">
        <f t="shared" si="291"/>
        <v/>
      </c>
      <c r="V536" s="94" t="str">
        <f t="shared" si="292"/>
        <v/>
      </c>
      <c r="W536" s="94" t="str">
        <f t="shared" si="293"/>
        <v/>
      </c>
      <c r="X536" s="94" t="str">
        <f t="shared" si="294"/>
        <v/>
      </c>
      <c r="Y536" s="94" t="str">
        <f t="shared" si="295"/>
        <v/>
      </c>
      <c r="Z536" s="94" t="str">
        <f t="shared" si="296"/>
        <v/>
      </c>
      <c r="AA536" s="94" t="str">
        <f t="shared" si="297"/>
        <v/>
      </c>
      <c r="AB536" s="94" t="str">
        <f t="shared" si="298"/>
        <v/>
      </c>
      <c r="AC536" s="94" t="str">
        <f t="shared" si="299"/>
        <v/>
      </c>
      <c r="AD536" s="92" t="str">
        <f t="shared" si="300"/>
        <v/>
      </c>
    </row>
    <row r="537" spans="1:30" x14ac:dyDescent="0.25">
      <c r="A537" s="92" t="str">
        <f t="shared" si="273"/>
        <v/>
      </c>
      <c r="B537" s="51">
        <v>1</v>
      </c>
      <c r="C537" s="52" t="s">
        <v>784</v>
      </c>
      <c r="D537" s="94" t="str">
        <f t="shared" si="274"/>
        <v/>
      </c>
      <c r="E537" s="94" t="str">
        <f t="shared" si="275"/>
        <v/>
      </c>
      <c r="F537" s="94" t="str">
        <f t="shared" si="276"/>
        <v/>
      </c>
      <c r="G537" s="94" t="str">
        <f t="shared" si="277"/>
        <v/>
      </c>
      <c r="H537" s="94" t="str">
        <f t="shared" si="278"/>
        <v/>
      </c>
      <c r="I537" s="94" t="str">
        <f t="shared" si="279"/>
        <v/>
      </c>
      <c r="J537" s="94" t="str">
        <f t="shared" si="280"/>
        <v/>
      </c>
      <c r="K537" s="94" t="str">
        <f t="shared" si="281"/>
        <v/>
      </c>
      <c r="L537" s="94" t="str">
        <f t="shared" si="282"/>
        <v/>
      </c>
      <c r="M537" s="94" t="str">
        <f t="shared" si="283"/>
        <v/>
      </c>
      <c r="N537" s="94" t="str">
        <f t="shared" si="284"/>
        <v/>
      </c>
      <c r="O537" s="94" t="str">
        <f t="shared" si="285"/>
        <v/>
      </c>
      <c r="P537" s="94" t="str">
        <f t="shared" si="286"/>
        <v/>
      </c>
      <c r="Q537" s="94" t="str">
        <f t="shared" si="287"/>
        <v/>
      </c>
      <c r="R537" s="94" t="str">
        <f t="shared" si="288"/>
        <v/>
      </c>
      <c r="S537" s="94" t="str">
        <f t="shared" si="289"/>
        <v/>
      </c>
      <c r="T537" s="94" t="str">
        <f t="shared" si="290"/>
        <v/>
      </c>
      <c r="U537" s="94" t="str">
        <f t="shared" si="291"/>
        <v/>
      </c>
      <c r="V537" s="94" t="str">
        <f t="shared" si="292"/>
        <v/>
      </c>
      <c r="W537" s="94" t="str">
        <f t="shared" si="293"/>
        <v/>
      </c>
      <c r="X537" s="94" t="str">
        <f t="shared" si="294"/>
        <v/>
      </c>
      <c r="Y537" s="94" t="str">
        <f t="shared" si="295"/>
        <v/>
      </c>
      <c r="Z537" s="94" t="str">
        <f t="shared" si="296"/>
        <v/>
      </c>
      <c r="AA537" s="94" t="str">
        <f t="shared" si="297"/>
        <v/>
      </c>
      <c r="AB537" s="94" t="str">
        <f t="shared" si="298"/>
        <v/>
      </c>
      <c r="AC537" s="94" t="str">
        <f t="shared" si="299"/>
        <v/>
      </c>
      <c r="AD537" s="92" t="str">
        <f t="shared" si="300"/>
        <v/>
      </c>
    </row>
    <row r="538" spans="1:30" x14ac:dyDescent="0.25">
      <c r="A538" s="92" t="str">
        <f t="shared" si="273"/>
        <v/>
      </c>
      <c r="B538" s="51">
        <v>1</v>
      </c>
      <c r="C538" s="52" t="s">
        <v>784</v>
      </c>
      <c r="D538" s="94" t="str">
        <f t="shared" si="274"/>
        <v/>
      </c>
      <c r="E538" s="94" t="str">
        <f t="shared" si="275"/>
        <v/>
      </c>
      <c r="F538" s="94" t="str">
        <f t="shared" si="276"/>
        <v/>
      </c>
      <c r="G538" s="94" t="str">
        <f t="shared" si="277"/>
        <v/>
      </c>
      <c r="H538" s="94" t="str">
        <f t="shared" si="278"/>
        <v/>
      </c>
      <c r="I538" s="94" t="str">
        <f t="shared" si="279"/>
        <v/>
      </c>
      <c r="J538" s="94" t="str">
        <f t="shared" si="280"/>
        <v/>
      </c>
      <c r="K538" s="94" t="str">
        <f t="shared" si="281"/>
        <v/>
      </c>
      <c r="L538" s="94" t="str">
        <f t="shared" si="282"/>
        <v/>
      </c>
      <c r="M538" s="94" t="str">
        <f t="shared" si="283"/>
        <v/>
      </c>
      <c r="N538" s="94" t="str">
        <f t="shared" si="284"/>
        <v/>
      </c>
      <c r="O538" s="94" t="str">
        <f t="shared" si="285"/>
        <v/>
      </c>
      <c r="P538" s="94" t="str">
        <f t="shared" si="286"/>
        <v/>
      </c>
      <c r="Q538" s="94" t="str">
        <f t="shared" si="287"/>
        <v/>
      </c>
      <c r="R538" s="94" t="str">
        <f t="shared" si="288"/>
        <v/>
      </c>
      <c r="S538" s="94" t="str">
        <f t="shared" si="289"/>
        <v/>
      </c>
      <c r="T538" s="94" t="str">
        <f t="shared" si="290"/>
        <v/>
      </c>
      <c r="U538" s="94" t="str">
        <f t="shared" si="291"/>
        <v/>
      </c>
      <c r="V538" s="94" t="str">
        <f t="shared" si="292"/>
        <v/>
      </c>
      <c r="W538" s="94" t="str">
        <f t="shared" si="293"/>
        <v/>
      </c>
      <c r="X538" s="94" t="str">
        <f t="shared" si="294"/>
        <v/>
      </c>
      <c r="Y538" s="94" t="str">
        <f t="shared" si="295"/>
        <v/>
      </c>
      <c r="Z538" s="94" t="str">
        <f t="shared" si="296"/>
        <v/>
      </c>
      <c r="AA538" s="94" t="str">
        <f t="shared" si="297"/>
        <v/>
      </c>
      <c r="AB538" s="94" t="str">
        <f t="shared" si="298"/>
        <v/>
      </c>
      <c r="AC538" s="94" t="str">
        <f t="shared" si="299"/>
        <v/>
      </c>
      <c r="AD538" s="92" t="str">
        <f t="shared" si="300"/>
        <v/>
      </c>
    </row>
    <row r="539" spans="1:30" x14ac:dyDescent="0.25">
      <c r="A539" s="92" t="str">
        <f t="shared" si="273"/>
        <v/>
      </c>
      <c r="B539" s="51">
        <v>1</v>
      </c>
      <c r="C539" s="52" t="s">
        <v>784</v>
      </c>
      <c r="D539" s="94" t="str">
        <f t="shared" si="274"/>
        <v/>
      </c>
      <c r="E539" s="94" t="str">
        <f t="shared" si="275"/>
        <v/>
      </c>
      <c r="F539" s="94" t="str">
        <f t="shared" si="276"/>
        <v/>
      </c>
      <c r="G539" s="94" t="str">
        <f t="shared" si="277"/>
        <v/>
      </c>
      <c r="H539" s="94" t="str">
        <f t="shared" si="278"/>
        <v/>
      </c>
      <c r="I539" s="94" t="str">
        <f t="shared" si="279"/>
        <v/>
      </c>
      <c r="J539" s="94" t="str">
        <f t="shared" si="280"/>
        <v/>
      </c>
      <c r="K539" s="94" t="str">
        <f t="shared" si="281"/>
        <v/>
      </c>
      <c r="L539" s="94" t="str">
        <f t="shared" si="282"/>
        <v/>
      </c>
      <c r="M539" s="94" t="str">
        <f t="shared" si="283"/>
        <v/>
      </c>
      <c r="N539" s="94" t="str">
        <f t="shared" si="284"/>
        <v/>
      </c>
      <c r="O539" s="94" t="str">
        <f t="shared" si="285"/>
        <v/>
      </c>
      <c r="P539" s="94" t="str">
        <f t="shared" si="286"/>
        <v/>
      </c>
      <c r="Q539" s="94" t="str">
        <f t="shared" si="287"/>
        <v/>
      </c>
      <c r="R539" s="94" t="str">
        <f t="shared" si="288"/>
        <v/>
      </c>
      <c r="S539" s="94" t="str">
        <f t="shared" si="289"/>
        <v/>
      </c>
      <c r="T539" s="94" t="str">
        <f t="shared" si="290"/>
        <v/>
      </c>
      <c r="U539" s="94" t="str">
        <f t="shared" si="291"/>
        <v/>
      </c>
      <c r="V539" s="94" t="str">
        <f t="shared" si="292"/>
        <v/>
      </c>
      <c r="W539" s="94" t="str">
        <f t="shared" si="293"/>
        <v/>
      </c>
      <c r="X539" s="94" t="str">
        <f t="shared" si="294"/>
        <v/>
      </c>
      <c r="Y539" s="94" t="str">
        <f t="shared" si="295"/>
        <v/>
      </c>
      <c r="Z539" s="94" t="str">
        <f t="shared" si="296"/>
        <v/>
      </c>
      <c r="AA539" s="94" t="str">
        <f t="shared" si="297"/>
        <v/>
      </c>
      <c r="AB539" s="94" t="str">
        <f t="shared" si="298"/>
        <v/>
      </c>
      <c r="AC539" s="94" t="str">
        <f t="shared" si="299"/>
        <v/>
      </c>
      <c r="AD539" s="92" t="str">
        <f t="shared" si="300"/>
        <v/>
      </c>
    </row>
    <row r="540" spans="1:30" x14ac:dyDescent="0.25">
      <c r="A540" s="92" t="str">
        <f t="shared" si="273"/>
        <v/>
      </c>
      <c r="B540" s="51">
        <v>1</v>
      </c>
      <c r="C540" s="52" t="s">
        <v>784</v>
      </c>
      <c r="D540" s="94" t="str">
        <f t="shared" si="274"/>
        <v/>
      </c>
      <c r="E540" s="94" t="str">
        <f t="shared" si="275"/>
        <v/>
      </c>
      <c r="F540" s="94" t="str">
        <f t="shared" si="276"/>
        <v/>
      </c>
      <c r="G540" s="94" t="str">
        <f t="shared" si="277"/>
        <v/>
      </c>
      <c r="H540" s="94" t="str">
        <f t="shared" si="278"/>
        <v/>
      </c>
      <c r="I540" s="94" t="str">
        <f t="shared" si="279"/>
        <v/>
      </c>
      <c r="J540" s="94" t="str">
        <f t="shared" si="280"/>
        <v/>
      </c>
      <c r="K540" s="94" t="str">
        <f t="shared" si="281"/>
        <v/>
      </c>
      <c r="L540" s="94" t="str">
        <f t="shared" si="282"/>
        <v/>
      </c>
      <c r="M540" s="94" t="str">
        <f t="shared" si="283"/>
        <v/>
      </c>
      <c r="N540" s="94" t="str">
        <f t="shared" si="284"/>
        <v/>
      </c>
      <c r="O540" s="94" t="str">
        <f t="shared" si="285"/>
        <v/>
      </c>
      <c r="P540" s="94" t="str">
        <f t="shared" si="286"/>
        <v/>
      </c>
      <c r="Q540" s="94" t="str">
        <f t="shared" si="287"/>
        <v/>
      </c>
      <c r="R540" s="94" t="str">
        <f t="shared" si="288"/>
        <v/>
      </c>
      <c r="S540" s="94" t="str">
        <f t="shared" si="289"/>
        <v/>
      </c>
      <c r="T540" s="94" t="str">
        <f t="shared" si="290"/>
        <v/>
      </c>
      <c r="U540" s="94" t="str">
        <f t="shared" si="291"/>
        <v/>
      </c>
      <c r="V540" s="94" t="str">
        <f t="shared" si="292"/>
        <v/>
      </c>
      <c r="W540" s="94" t="str">
        <f t="shared" si="293"/>
        <v/>
      </c>
      <c r="X540" s="94" t="str">
        <f t="shared" si="294"/>
        <v/>
      </c>
      <c r="Y540" s="94" t="str">
        <f t="shared" si="295"/>
        <v/>
      </c>
      <c r="Z540" s="94" t="str">
        <f t="shared" si="296"/>
        <v/>
      </c>
      <c r="AA540" s="94" t="str">
        <f t="shared" si="297"/>
        <v/>
      </c>
      <c r="AB540" s="94" t="str">
        <f t="shared" si="298"/>
        <v/>
      </c>
      <c r="AC540" s="94" t="str">
        <f t="shared" si="299"/>
        <v/>
      </c>
      <c r="AD540" s="92" t="str">
        <f t="shared" si="300"/>
        <v/>
      </c>
    </row>
    <row r="541" spans="1:30" x14ac:dyDescent="0.25">
      <c r="A541" s="92" t="str">
        <f t="shared" si="273"/>
        <v/>
      </c>
      <c r="B541" s="51">
        <v>1</v>
      </c>
      <c r="C541" s="52" t="s">
        <v>784</v>
      </c>
      <c r="D541" s="94" t="str">
        <f t="shared" si="274"/>
        <v/>
      </c>
      <c r="E541" s="94" t="str">
        <f t="shared" si="275"/>
        <v/>
      </c>
      <c r="F541" s="94" t="str">
        <f t="shared" si="276"/>
        <v/>
      </c>
      <c r="G541" s="94" t="str">
        <f t="shared" si="277"/>
        <v/>
      </c>
      <c r="H541" s="94" t="str">
        <f t="shared" si="278"/>
        <v/>
      </c>
      <c r="I541" s="94" t="str">
        <f t="shared" si="279"/>
        <v/>
      </c>
      <c r="J541" s="94" t="str">
        <f t="shared" si="280"/>
        <v/>
      </c>
      <c r="K541" s="94" t="str">
        <f t="shared" si="281"/>
        <v/>
      </c>
      <c r="L541" s="94" t="str">
        <f t="shared" si="282"/>
        <v/>
      </c>
      <c r="M541" s="94" t="str">
        <f t="shared" si="283"/>
        <v/>
      </c>
      <c r="N541" s="94" t="str">
        <f t="shared" si="284"/>
        <v/>
      </c>
      <c r="O541" s="94" t="str">
        <f t="shared" si="285"/>
        <v/>
      </c>
      <c r="P541" s="94" t="str">
        <f t="shared" si="286"/>
        <v/>
      </c>
      <c r="Q541" s="94" t="str">
        <f t="shared" si="287"/>
        <v/>
      </c>
      <c r="R541" s="94" t="str">
        <f t="shared" si="288"/>
        <v/>
      </c>
      <c r="S541" s="94" t="str">
        <f t="shared" si="289"/>
        <v/>
      </c>
      <c r="T541" s="94" t="str">
        <f t="shared" si="290"/>
        <v/>
      </c>
      <c r="U541" s="94" t="str">
        <f t="shared" si="291"/>
        <v/>
      </c>
      <c r="V541" s="94" t="str">
        <f t="shared" si="292"/>
        <v/>
      </c>
      <c r="W541" s="94" t="str">
        <f t="shared" si="293"/>
        <v/>
      </c>
      <c r="X541" s="94" t="str">
        <f t="shared" si="294"/>
        <v/>
      </c>
      <c r="Y541" s="94" t="str">
        <f t="shared" si="295"/>
        <v/>
      </c>
      <c r="Z541" s="94" t="str">
        <f t="shared" si="296"/>
        <v/>
      </c>
      <c r="AA541" s="94" t="str">
        <f t="shared" si="297"/>
        <v/>
      </c>
      <c r="AB541" s="94" t="str">
        <f t="shared" si="298"/>
        <v/>
      </c>
      <c r="AC541" s="94" t="str">
        <f t="shared" si="299"/>
        <v/>
      </c>
      <c r="AD541" s="92" t="str">
        <f t="shared" si="300"/>
        <v/>
      </c>
    </row>
    <row r="542" spans="1:30" x14ac:dyDescent="0.25">
      <c r="A542" s="92" t="str">
        <f t="shared" si="273"/>
        <v/>
      </c>
      <c r="B542" s="51">
        <v>1</v>
      </c>
      <c r="C542" s="52" t="s">
        <v>784</v>
      </c>
      <c r="D542" s="94" t="str">
        <f t="shared" si="274"/>
        <v/>
      </c>
      <c r="E542" s="94" t="str">
        <f t="shared" si="275"/>
        <v/>
      </c>
      <c r="F542" s="94" t="str">
        <f t="shared" si="276"/>
        <v/>
      </c>
      <c r="G542" s="94" t="str">
        <f t="shared" si="277"/>
        <v/>
      </c>
      <c r="H542" s="94" t="str">
        <f t="shared" si="278"/>
        <v/>
      </c>
      <c r="I542" s="94" t="str">
        <f t="shared" si="279"/>
        <v/>
      </c>
      <c r="J542" s="94" t="str">
        <f t="shared" si="280"/>
        <v/>
      </c>
      <c r="K542" s="94" t="str">
        <f t="shared" si="281"/>
        <v/>
      </c>
      <c r="L542" s="94" t="str">
        <f t="shared" si="282"/>
        <v/>
      </c>
      <c r="M542" s="94" t="str">
        <f t="shared" si="283"/>
        <v/>
      </c>
      <c r="N542" s="94" t="str">
        <f t="shared" si="284"/>
        <v/>
      </c>
      <c r="O542" s="94" t="str">
        <f t="shared" si="285"/>
        <v/>
      </c>
      <c r="P542" s="94" t="str">
        <f t="shared" si="286"/>
        <v/>
      </c>
      <c r="Q542" s="94" t="str">
        <f t="shared" si="287"/>
        <v/>
      </c>
      <c r="R542" s="94" t="str">
        <f t="shared" si="288"/>
        <v/>
      </c>
      <c r="S542" s="94" t="str">
        <f t="shared" si="289"/>
        <v/>
      </c>
      <c r="T542" s="94" t="str">
        <f t="shared" si="290"/>
        <v/>
      </c>
      <c r="U542" s="94" t="str">
        <f t="shared" si="291"/>
        <v/>
      </c>
      <c r="V542" s="94" t="str">
        <f t="shared" si="292"/>
        <v/>
      </c>
      <c r="W542" s="94" t="str">
        <f t="shared" si="293"/>
        <v/>
      </c>
      <c r="X542" s="94" t="str">
        <f t="shared" si="294"/>
        <v/>
      </c>
      <c r="Y542" s="94" t="str">
        <f t="shared" si="295"/>
        <v/>
      </c>
      <c r="Z542" s="94" t="str">
        <f t="shared" si="296"/>
        <v/>
      </c>
      <c r="AA542" s="94" t="str">
        <f t="shared" si="297"/>
        <v/>
      </c>
      <c r="AB542" s="94" t="str">
        <f t="shared" si="298"/>
        <v/>
      </c>
      <c r="AC542" s="94" t="str">
        <f t="shared" si="299"/>
        <v/>
      </c>
      <c r="AD542" s="92" t="str">
        <f t="shared" si="300"/>
        <v/>
      </c>
    </row>
    <row r="543" spans="1:30" x14ac:dyDescent="0.25">
      <c r="A543" s="92" t="str">
        <f t="shared" si="273"/>
        <v/>
      </c>
      <c r="B543" s="51">
        <v>1</v>
      </c>
      <c r="C543" s="52" t="s">
        <v>784</v>
      </c>
      <c r="D543" s="94" t="str">
        <f t="shared" si="274"/>
        <v/>
      </c>
      <c r="E543" s="94" t="str">
        <f t="shared" si="275"/>
        <v/>
      </c>
      <c r="F543" s="94" t="str">
        <f t="shared" si="276"/>
        <v/>
      </c>
      <c r="G543" s="94" t="str">
        <f t="shared" si="277"/>
        <v/>
      </c>
      <c r="H543" s="94" t="str">
        <f t="shared" si="278"/>
        <v/>
      </c>
      <c r="I543" s="94" t="str">
        <f t="shared" si="279"/>
        <v/>
      </c>
      <c r="J543" s="94" t="str">
        <f t="shared" si="280"/>
        <v/>
      </c>
      <c r="K543" s="94" t="str">
        <f t="shared" si="281"/>
        <v/>
      </c>
      <c r="L543" s="94" t="str">
        <f t="shared" si="282"/>
        <v/>
      </c>
      <c r="M543" s="94" t="str">
        <f t="shared" si="283"/>
        <v/>
      </c>
      <c r="N543" s="94" t="str">
        <f t="shared" si="284"/>
        <v/>
      </c>
      <c r="O543" s="94" t="str">
        <f t="shared" si="285"/>
        <v/>
      </c>
      <c r="P543" s="94" t="str">
        <f t="shared" si="286"/>
        <v/>
      </c>
      <c r="Q543" s="94" t="str">
        <f t="shared" si="287"/>
        <v/>
      </c>
      <c r="R543" s="94" t="str">
        <f t="shared" si="288"/>
        <v/>
      </c>
      <c r="S543" s="94" t="str">
        <f t="shared" si="289"/>
        <v/>
      </c>
      <c r="T543" s="94" t="str">
        <f t="shared" si="290"/>
        <v/>
      </c>
      <c r="U543" s="94" t="str">
        <f t="shared" si="291"/>
        <v/>
      </c>
      <c r="V543" s="94" t="str">
        <f t="shared" si="292"/>
        <v/>
      </c>
      <c r="W543" s="94" t="str">
        <f t="shared" si="293"/>
        <v/>
      </c>
      <c r="X543" s="94" t="str">
        <f t="shared" si="294"/>
        <v/>
      </c>
      <c r="Y543" s="94" t="str">
        <f t="shared" si="295"/>
        <v/>
      </c>
      <c r="Z543" s="94" t="str">
        <f t="shared" si="296"/>
        <v/>
      </c>
      <c r="AA543" s="94" t="str">
        <f t="shared" si="297"/>
        <v/>
      </c>
      <c r="AB543" s="94" t="str">
        <f t="shared" si="298"/>
        <v/>
      </c>
      <c r="AC543" s="94" t="str">
        <f t="shared" si="299"/>
        <v/>
      </c>
      <c r="AD543" s="92" t="str">
        <f t="shared" si="300"/>
        <v/>
      </c>
    </row>
    <row r="544" spans="1:30" x14ac:dyDescent="0.25">
      <c r="A544" s="92" t="str">
        <f t="shared" si="273"/>
        <v/>
      </c>
      <c r="B544" s="51">
        <v>1</v>
      </c>
      <c r="C544" s="52" t="s">
        <v>784</v>
      </c>
      <c r="D544" s="94" t="str">
        <f t="shared" si="274"/>
        <v/>
      </c>
      <c r="E544" s="94" t="str">
        <f t="shared" si="275"/>
        <v/>
      </c>
      <c r="F544" s="94" t="str">
        <f t="shared" si="276"/>
        <v/>
      </c>
      <c r="G544" s="94" t="str">
        <f t="shared" si="277"/>
        <v/>
      </c>
      <c r="H544" s="94" t="str">
        <f t="shared" si="278"/>
        <v/>
      </c>
      <c r="I544" s="94" t="str">
        <f t="shared" si="279"/>
        <v/>
      </c>
      <c r="J544" s="94" t="str">
        <f t="shared" si="280"/>
        <v/>
      </c>
      <c r="K544" s="94" t="str">
        <f t="shared" si="281"/>
        <v/>
      </c>
      <c r="L544" s="94" t="str">
        <f t="shared" si="282"/>
        <v/>
      </c>
      <c r="M544" s="94" t="str">
        <f t="shared" si="283"/>
        <v/>
      </c>
      <c r="N544" s="94" t="str">
        <f t="shared" si="284"/>
        <v/>
      </c>
      <c r="O544" s="94" t="str">
        <f t="shared" si="285"/>
        <v/>
      </c>
      <c r="P544" s="94" t="str">
        <f t="shared" si="286"/>
        <v/>
      </c>
      <c r="Q544" s="94" t="str">
        <f t="shared" si="287"/>
        <v/>
      </c>
      <c r="R544" s="94" t="str">
        <f t="shared" si="288"/>
        <v/>
      </c>
      <c r="S544" s="94" t="str">
        <f t="shared" si="289"/>
        <v/>
      </c>
      <c r="T544" s="94" t="str">
        <f t="shared" si="290"/>
        <v/>
      </c>
      <c r="U544" s="94" t="str">
        <f t="shared" si="291"/>
        <v/>
      </c>
      <c r="V544" s="94" t="str">
        <f t="shared" si="292"/>
        <v/>
      </c>
      <c r="W544" s="94" t="str">
        <f t="shared" si="293"/>
        <v/>
      </c>
      <c r="X544" s="94" t="str">
        <f t="shared" si="294"/>
        <v/>
      </c>
      <c r="Y544" s="94" t="str">
        <f t="shared" si="295"/>
        <v/>
      </c>
      <c r="Z544" s="94" t="str">
        <f t="shared" si="296"/>
        <v/>
      </c>
      <c r="AA544" s="94" t="str">
        <f t="shared" si="297"/>
        <v/>
      </c>
      <c r="AB544" s="94" t="str">
        <f t="shared" si="298"/>
        <v/>
      </c>
      <c r="AC544" s="94" t="str">
        <f t="shared" si="299"/>
        <v/>
      </c>
      <c r="AD544" s="92" t="str">
        <f t="shared" si="300"/>
        <v/>
      </c>
    </row>
    <row r="545" spans="1:30" x14ac:dyDescent="0.25">
      <c r="A545" s="92" t="str">
        <f t="shared" si="273"/>
        <v/>
      </c>
      <c r="B545" s="51">
        <v>1</v>
      </c>
      <c r="C545" s="52" t="s">
        <v>784</v>
      </c>
      <c r="D545" s="94" t="str">
        <f t="shared" si="274"/>
        <v/>
      </c>
      <c r="E545" s="94" t="str">
        <f t="shared" si="275"/>
        <v/>
      </c>
      <c r="F545" s="94" t="str">
        <f t="shared" si="276"/>
        <v/>
      </c>
      <c r="G545" s="94" t="str">
        <f t="shared" si="277"/>
        <v/>
      </c>
      <c r="H545" s="94" t="str">
        <f t="shared" si="278"/>
        <v/>
      </c>
      <c r="I545" s="94" t="str">
        <f t="shared" si="279"/>
        <v/>
      </c>
      <c r="J545" s="94" t="str">
        <f t="shared" si="280"/>
        <v/>
      </c>
      <c r="K545" s="94" t="str">
        <f t="shared" si="281"/>
        <v/>
      </c>
      <c r="L545" s="94" t="str">
        <f t="shared" si="282"/>
        <v/>
      </c>
      <c r="M545" s="94" t="str">
        <f t="shared" si="283"/>
        <v/>
      </c>
      <c r="N545" s="94" t="str">
        <f t="shared" si="284"/>
        <v/>
      </c>
      <c r="O545" s="94" t="str">
        <f t="shared" si="285"/>
        <v/>
      </c>
      <c r="P545" s="94" t="str">
        <f t="shared" si="286"/>
        <v/>
      </c>
      <c r="Q545" s="94" t="str">
        <f t="shared" si="287"/>
        <v/>
      </c>
      <c r="R545" s="94" t="str">
        <f t="shared" si="288"/>
        <v/>
      </c>
      <c r="S545" s="94" t="str">
        <f t="shared" si="289"/>
        <v/>
      </c>
      <c r="T545" s="94" t="str">
        <f t="shared" si="290"/>
        <v/>
      </c>
      <c r="U545" s="94" t="str">
        <f t="shared" si="291"/>
        <v/>
      </c>
      <c r="V545" s="94" t="str">
        <f t="shared" si="292"/>
        <v/>
      </c>
      <c r="W545" s="94" t="str">
        <f t="shared" si="293"/>
        <v/>
      </c>
      <c r="X545" s="94" t="str">
        <f t="shared" si="294"/>
        <v/>
      </c>
      <c r="Y545" s="94" t="str">
        <f t="shared" si="295"/>
        <v/>
      </c>
      <c r="Z545" s="94" t="str">
        <f t="shared" si="296"/>
        <v/>
      </c>
      <c r="AA545" s="94" t="str">
        <f t="shared" si="297"/>
        <v/>
      </c>
      <c r="AB545" s="94" t="str">
        <f t="shared" si="298"/>
        <v/>
      </c>
      <c r="AC545" s="94" t="str">
        <f t="shared" si="299"/>
        <v/>
      </c>
      <c r="AD545" s="92" t="str">
        <f t="shared" si="300"/>
        <v/>
      </c>
    </row>
    <row r="546" spans="1:30" x14ac:dyDescent="0.25">
      <c r="A546" s="92" t="str">
        <f t="shared" si="273"/>
        <v/>
      </c>
      <c r="B546" s="51">
        <v>1</v>
      </c>
      <c r="C546" s="52" t="s">
        <v>784</v>
      </c>
      <c r="D546" s="94" t="str">
        <f t="shared" si="274"/>
        <v/>
      </c>
      <c r="E546" s="94" t="str">
        <f t="shared" si="275"/>
        <v/>
      </c>
      <c r="F546" s="94" t="str">
        <f t="shared" si="276"/>
        <v/>
      </c>
      <c r="G546" s="94" t="str">
        <f t="shared" si="277"/>
        <v/>
      </c>
      <c r="H546" s="94" t="str">
        <f t="shared" si="278"/>
        <v/>
      </c>
      <c r="I546" s="94" t="str">
        <f t="shared" si="279"/>
        <v/>
      </c>
      <c r="J546" s="94" t="str">
        <f t="shared" si="280"/>
        <v/>
      </c>
      <c r="K546" s="94" t="str">
        <f t="shared" si="281"/>
        <v/>
      </c>
      <c r="L546" s="94" t="str">
        <f t="shared" si="282"/>
        <v/>
      </c>
      <c r="M546" s="94" t="str">
        <f t="shared" si="283"/>
        <v/>
      </c>
      <c r="N546" s="94" t="str">
        <f t="shared" si="284"/>
        <v/>
      </c>
      <c r="O546" s="94" t="str">
        <f t="shared" si="285"/>
        <v/>
      </c>
      <c r="P546" s="94" t="str">
        <f t="shared" si="286"/>
        <v/>
      </c>
      <c r="Q546" s="94" t="str">
        <f t="shared" si="287"/>
        <v/>
      </c>
      <c r="R546" s="94" t="str">
        <f t="shared" si="288"/>
        <v/>
      </c>
      <c r="S546" s="94" t="str">
        <f t="shared" si="289"/>
        <v/>
      </c>
      <c r="T546" s="94" t="str">
        <f t="shared" si="290"/>
        <v/>
      </c>
      <c r="U546" s="94" t="str">
        <f t="shared" si="291"/>
        <v/>
      </c>
      <c r="V546" s="94" t="str">
        <f t="shared" si="292"/>
        <v/>
      </c>
      <c r="W546" s="94" t="str">
        <f t="shared" si="293"/>
        <v/>
      </c>
      <c r="X546" s="94" t="str">
        <f t="shared" si="294"/>
        <v/>
      </c>
      <c r="Y546" s="94" t="str">
        <f t="shared" si="295"/>
        <v/>
      </c>
      <c r="Z546" s="94" t="str">
        <f t="shared" si="296"/>
        <v/>
      </c>
      <c r="AA546" s="94" t="str">
        <f t="shared" si="297"/>
        <v/>
      </c>
      <c r="AB546" s="94" t="str">
        <f t="shared" si="298"/>
        <v/>
      </c>
      <c r="AC546" s="94" t="str">
        <f t="shared" si="299"/>
        <v/>
      </c>
      <c r="AD546" s="92" t="str">
        <f t="shared" si="300"/>
        <v/>
      </c>
    </row>
    <row r="547" spans="1:30" x14ac:dyDescent="0.25">
      <c r="A547" s="92" t="str">
        <f t="shared" si="273"/>
        <v/>
      </c>
      <c r="B547" s="51">
        <v>1</v>
      </c>
      <c r="C547" s="52" t="s">
        <v>784</v>
      </c>
      <c r="D547" s="94" t="str">
        <f t="shared" si="274"/>
        <v/>
      </c>
      <c r="E547" s="94" t="str">
        <f t="shared" si="275"/>
        <v/>
      </c>
      <c r="F547" s="94" t="str">
        <f t="shared" si="276"/>
        <v/>
      </c>
      <c r="G547" s="94" t="str">
        <f t="shared" si="277"/>
        <v/>
      </c>
      <c r="H547" s="94" t="str">
        <f t="shared" si="278"/>
        <v/>
      </c>
      <c r="I547" s="94" t="str">
        <f t="shared" si="279"/>
        <v/>
      </c>
      <c r="J547" s="94" t="str">
        <f t="shared" si="280"/>
        <v/>
      </c>
      <c r="K547" s="94" t="str">
        <f t="shared" si="281"/>
        <v/>
      </c>
      <c r="L547" s="94" t="str">
        <f t="shared" si="282"/>
        <v/>
      </c>
      <c r="M547" s="94" t="str">
        <f t="shared" si="283"/>
        <v/>
      </c>
      <c r="N547" s="94" t="str">
        <f t="shared" si="284"/>
        <v/>
      </c>
      <c r="O547" s="94" t="str">
        <f t="shared" si="285"/>
        <v/>
      </c>
      <c r="P547" s="94" t="str">
        <f t="shared" si="286"/>
        <v/>
      </c>
      <c r="Q547" s="94" t="str">
        <f t="shared" si="287"/>
        <v/>
      </c>
      <c r="R547" s="94" t="str">
        <f t="shared" si="288"/>
        <v/>
      </c>
      <c r="S547" s="94" t="str">
        <f t="shared" si="289"/>
        <v/>
      </c>
      <c r="T547" s="94" t="str">
        <f t="shared" si="290"/>
        <v/>
      </c>
      <c r="U547" s="94" t="str">
        <f t="shared" si="291"/>
        <v/>
      </c>
      <c r="V547" s="94" t="str">
        <f t="shared" si="292"/>
        <v/>
      </c>
      <c r="W547" s="94" t="str">
        <f t="shared" si="293"/>
        <v/>
      </c>
      <c r="X547" s="94" t="str">
        <f t="shared" si="294"/>
        <v/>
      </c>
      <c r="Y547" s="94" t="str">
        <f t="shared" si="295"/>
        <v/>
      </c>
      <c r="Z547" s="94" t="str">
        <f t="shared" si="296"/>
        <v/>
      </c>
      <c r="AA547" s="94" t="str">
        <f t="shared" si="297"/>
        <v/>
      </c>
      <c r="AB547" s="94" t="str">
        <f t="shared" si="298"/>
        <v/>
      </c>
      <c r="AC547" s="94" t="str">
        <f t="shared" si="299"/>
        <v/>
      </c>
      <c r="AD547" s="92" t="str">
        <f t="shared" si="300"/>
        <v/>
      </c>
    </row>
    <row r="548" spans="1:30" x14ac:dyDescent="0.25">
      <c r="A548" s="92" t="str">
        <f t="shared" si="273"/>
        <v/>
      </c>
      <c r="B548" s="51">
        <v>1</v>
      </c>
      <c r="C548" s="52" t="s">
        <v>784</v>
      </c>
      <c r="D548" s="94" t="str">
        <f t="shared" si="274"/>
        <v/>
      </c>
      <c r="E548" s="94" t="str">
        <f t="shared" si="275"/>
        <v/>
      </c>
      <c r="F548" s="94" t="str">
        <f t="shared" si="276"/>
        <v/>
      </c>
      <c r="G548" s="94" t="str">
        <f t="shared" si="277"/>
        <v/>
      </c>
      <c r="H548" s="94" t="str">
        <f t="shared" si="278"/>
        <v/>
      </c>
      <c r="I548" s="94" t="str">
        <f t="shared" si="279"/>
        <v/>
      </c>
      <c r="J548" s="94" t="str">
        <f t="shared" si="280"/>
        <v/>
      </c>
      <c r="K548" s="94" t="str">
        <f t="shared" si="281"/>
        <v/>
      </c>
      <c r="L548" s="94" t="str">
        <f t="shared" si="282"/>
        <v/>
      </c>
      <c r="M548" s="94" t="str">
        <f t="shared" si="283"/>
        <v/>
      </c>
      <c r="N548" s="94" t="str">
        <f t="shared" si="284"/>
        <v/>
      </c>
      <c r="O548" s="94" t="str">
        <f t="shared" si="285"/>
        <v/>
      </c>
      <c r="P548" s="94" t="str">
        <f t="shared" si="286"/>
        <v/>
      </c>
      <c r="Q548" s="94" t="str">
        <f t="shared" si="287"/>
        <v/>
      </c>
      <c r="R548" s="94" t="str">
        <f t="shared" si="288"/>
        <v/>
      </c>
      <c r="S548" s="94" t="str">
        <f t="shared" si="289"/>
        <v/>
      </c>
      <c r="T548" s="94" t="str">
        <f t="shared" si="290"/>
        <v/>
      </c>
      <c r="U548" s="94" t="str">
        <f t="shared" si="291"/>
        <v/>
      </c>
      <c r="V548" s="94" t="str">
        <f t="shared" si="292"/>
        <v/>
      </c>
      <c r="W548" s="94" t="str">
        <f t="shared" si="293"/>
        <v/>
      </c>
      <c r="X548" s="94" t="str">
        <f t="shared" si="294"/>
        <v/>
      </c>
      <c r="Y548" s="94" t="str">
        <f t="shared" si="295"/>
        <v/>
      </c>
      <c r="Z548" s="94" t="str">
        <f t="shared" si="296"/>
        <v/>
      </c>
      <c r="AA548" s="94" t="str">
        <f t="shared" si="297"/>
        <v/>
      </c>
      <c r="AB548" s="94" t="str">
        <f t="shared" si="298"/>
        <v/>
      </c>
      <c r="AC548" s="94" t="str">
        <f t="shared" si="299"/>
        <v/>
      </c>
      <c r="AD548" s="92" t="str">
        <f t="shared" si="300"/>
        <v/>
      </c>
    </row>
    <row r="549" spans="1:30" x14ac:dyDescent="0.25">
      <c r="A549" s="92" t="str">
        <f t="shared" si="273"/>
        <v/>
      </c>
      <c r="B549" s="51">
        <v>1</v>
      </c>
      <c r="C549" s="52" t="s">
        <v>784</v>
      </c>
      <c r="D549" s="94" t="str">
        <f t="shared" si="274"/>
        <v/>
      </c>
      <c r="E549" s="94" t="str">
        <f t="shared" si="275"/>
        <v/>
      </c>
      <c r="F549" s="94" t="str">
        <f t="shared" si="276"/>
        <v/>
      </c>
      <c r="G549" s="94" t="str">
        <f t="shared" si="277"/>
        <v/>
      </c>
      <c r="H549" s="94" t="str">
        <f t="shared" si="278"/>
        <v/>
      </c>
      <c r="I549" s="94" t="str">
        <f t="shared" si="279"/>
        <v/>
      </c>
      <c r="J549" s="94" t="str">
        <f t="shared" si="280"/>
        <v/>
      </c>
      <c r="K549" s="94" t="str">
        <f t="shared" si="281"/>
        <v/>
      </c>
      <c r="L549" s="94" t="str">
        <f t="shared" si="282"/>
        <v/>
      </c>
      <c r="M549" s="94" t="str">
        <f t="shared" si="283"/>
        <v/>
      </c>
      <c r="N549" s="94" t="str">
        <f t="shared" si="284"/>
        <v/>
      </c>
      <c r="O549" s="94" t="str">
        <f t="shared" si="285"/>
        <v/>
      </c>
      <c r="P549" s="94" t="str">
        <f t="shared" si="286"/>
        <v/>
      </c>
      <c r="Q549" s="94" t="str">
        <f t="shared" si="287"/>
        <v/>
      </c>
      <c r="R549" s="94" t="str">
        <f t="shared" si="288"/>
        <v/>
      </c>
      <c r="S549" s="94" t="str">
        <f t="shared" si="289"/>
        <v/>
      </c>
      <c r="T549" s="94" t="str">
        <f t="shared" si="290"/>
        <v/>
      </c>
      <c r="U549" s="94" t="str">
        <f t="shared" si="291"/>
        <v/>
      </c>
      <c r="V549" s="94" t="str">
        <f t="shared" si="292"/>
        <v/>
      </c>
      <c r="W549" s="94" t="str">
        <f t="shared" si="293"/>
        <v/>
      </c>
      <c r="X549" s="94" t="str">
        <f t="shared" si="294"/>
        <v/>
      </c>
      <c r="Y549" s="94" t="str">
        <f t="shared" si="295"/>
        <v/>
      </c>
      <c r="Z549" s="94" t="str">
        <f t="shared" si="296"/>
        <v/>
      </c>
      <c r="AA549" s="94" t="str">
        <f t="shared" si="297"/>
        <v/>
      </c>
      <c r="AB549" s="94" t="str">
        <f t="shared" si="298"/>
        <v/>
      </c>
      <c r="AC549" s="94" t="str">
        <f t="shared" si="299"/>
        <v/>
      </c>
      <c r="AD549" s="92" t="str">
        <f t="shared" si="300"/>
        <v/>
      </c>
    </row>
    <row r="550" spans="1:30" x14ac:dyDescent="0.25">
      <c r="A550" s="92" t="str">
        <f t="shared" si="273"/>
        <v/>
      </c>
      <c r="B550" s="51">
        <v>1</v>
      </c>
      <c r="C550" s="52" t="s">
        <v>784</v>
      </c>
      <c r="D550" s="94" t="str">
        <f t="shared" si="274"/>
        <v/>
      </c>
      <c r="E550" s="94" t="str">
        <f t="shared" si="275"/>
        <v/>
      </c>
      <c r="F550" s="94" t="str">
        <f t="shared" si="276"/>
        <v/>
      </c>
      <c r="G550" s="94" t="str">
        <f t="shared" si="277"/>
        <v/>
      </c>
      <c r="H550" s="94" t="str">
        <f t="shared" si="278"/>
        <v/>
      </c>
      <c r="I550" s="94" t="str">
        <f t="shared" si="279"/>
        <v/>
      </c>
      <c r="J550" s="94" t="str">
        <f t="shared" si="280"/>
        <v/>
      </c>
      <c r="K550" s="94" t="str">
        <f t="shared" si="281"/>
        <v/>
      </c>
      <c r="L550" s="94" t="str">
        <f t="shared" si="282"/>
        <v/>
      </c>
      <c r="M550" s="94" t="str">
        <f t="shared" si="283"/>
        <v/>
      </c>
      <c r="N550" s="94" t="str">
        <f t="shared" si="284"/>
        <v/>
      </c>
      <c r="O550" s="94" t="str">
        <f t="shared" si="285"/>
        <v/>
      </c>
      <c r="P550" s="94" t="str">
        <f t="shared" si="286"/>
        <v/>
      </c>
      <c r="Q550" s="94" t="str">
        <f t="shared" si="287"/>
        <v/>
      </c>
      <c r="R550" s="94" t="str">
        <f t="shared" si="288"/>
        <v/>
      </c>
      <c r="S550" s="94" t="str">
        <f t="shared" si="289"/>
        <v/>
      </c>
      <c r="T550" s="94" t="str">
        <f t="shared" si="290"/>
        <v/>
      </c>
      <c r="U550" s="94" t="str">
        <f t="shared" si="291"/>
        <v/>
      </c>
      <c r="V550" s="94" t="str">
        <f t="shared" si="292"/>
        <v/>
      </c>
      <c r="W550" s="94" t="str">
        <f t="shared" si="293"/>
        <v/>
      </c>
      <c r="X550" s="94" t="str">
        <f t="shared" si="294"/>
        <v/>
      </c>
      <c r="Y550" s="94" t="str">
        <f t="shared" si="295"/>
        <v/>
      </c>
      <c r="Z550" s="94" t="str">
        <f t="shared" si="296"/>
        <v/>
      </c>
      <c r="AA550" s="94" t="str">
        <f t="shared" si="297"/>
        <v/>
      </c>
      <c r="AB550" s="94" t="str">
        <f t="shared" si="298"/>
        <v/>
      </c>
      <c r="AC550" s="94" t="str">
        <f t="shared" si="299"/>
        <v/>
      </c>
      <c r="AD550" s="92" t="str">
        <f t="shared" si="300"/>
        <v/>
      </c>
    </row>
    <row r="551" spans="1:30" x14ac:dyDescent="0.25">
      <c r="A551" s="92" t="str">
        <f t="shared" si="273"/>
        <v/>
      </c>
      <c r="B551" s="51">
        <v>1</v>
      </c>
      <c r="C551" s="52" t="s">
        <v>784</v>
      </c>
      <c r="D551" s="94" t="str">
        <f t="shared" si="274"/>
        <v/>
      </c>
      <c r="E551" s="94" t="str">
        <f t="shared" si="275"/>
        <v/>
      </c>
      <c r="F551" s="94" t="str">
        <f t="shared" si="276"/>
        <v/>
      </c>
      <c r="G551" s="94" t="str">
        <f t="shared" si="277"/>
        <v/>
      </c>
      <c r="H551" s="94" t="str">
        <f t="shared" si="278"/>
        <v/>
      </c>
      <c r="I551" s="94" t="str">
        <f t="shared" si="279"/>
        <v/>
      </c>
      <c r="J551" s="94" t="str">
        <f t="shared" si="280"/>
        <v/>
      </c>
      <c r="K551" s="94" t="str">
        <f t="shared" si="281"/>
        <v/>
      </c>
      <c r="L551" s="94" t="str">
        <f t="shared" si="282"/>
        <v/>
      </c>
      <c r="M551" s="94" t="str">
        <f t="shared" si="283"/>
        <v/>
      </c>
      <c r="N551" s="94" t="str">
        <f t="shared" si="284"/>
        <v/>
      </c>
      <c r="O551" s="94" t="str">
        <f t="shared" si="285"/>
        <v/>
      </c>
      <c r="P551" s="94" t="str">
        <f t="shared" si="286"/>
        <v/>
      </c>
      <c r="Q551" s="94" t="str">
        <f t="shared" si="287"/>
        <v/>
      </c>
      <c r="R551" s="94" t="str">
        <f t="shared" si="288"/>
        <v/>
      </c>
      <c r="S551" s="94" t="str">
        <f t="shared" si="289"/>
        <v/>
      </c>
      <c r="T551" s="94" t="str">
        <f t="shared" si="290"/>
        <v/>
      </c>
      <c r="U551" s="94" t="str">
        <f t="shared" si="291"/>
        <v/>
      </c>
      <c r="V551" s="94" t="str">
        <f t="shared" si="292"/>
        <v/>
      </c>
      <c r="W551" s="94" t="str">
        <f t="shared" si="293"/>
        <v/>
      </c>
      <c r="X551" s="94" t="str">
        <f t="shared" si="294"/>
        <v/>
      </c>
      <c r="Y551" s="94" t="str">
        <f t="shared" si="295"/>
        <v/>
      </c>
      <c r="Z551" s="94" t="str">
        <f t="shared" si="296"/>
        <v/>
      </c>
      <c r="AA551" s="94" t="str">
        <f t="shared" si="297"/>
        <v/>
      </c>
      <c r="AB551" s="94" t="str">
        <f t="shared" si="298"/>
        <v/>
      </c>
      <c r="AC551" s="94" t="str">
        <f t="shared" si="299"/>
        <v/>
      </c>
      <c r="AD551" s="92" t="str">
        <f t="shared" si="300"/>
        <v/>
      </c>
    </row>
    <row r="552" spans="1:30" x14ac:dyDescent="0.25">
      <c r="A552" s="92" t="str">
        <f t="shared" si="273"/>
        <v/>
      </c>
      <c r="B552" s="51">
        <v>1</v>
      </c>
      <c r="C552" s="52" t="s">
        <v>784</v>
      </c>
      <c r="D552" s="94" t="str">
        <f t="shared" si="274"/>
        <v/>
      </c>
      <c r="E552" s="94" t="str">
        <f t="shared" si="275"/>
        <v/>
      </c>
      <c r="F552" s="94" t="str">
        <f t="shared" si="276"/>
        <v/>
      </c>
      <c r="G552" s="94" t="str">
        <f t="shared" si="277"/>
        <v/>
      </c>
      <c r="H552" s="94" t="str">
        <f t="shared" si="278"/>
        <v/>
      </c>
      <c r="I552" s="94" t="str">
        <f t="shared" si="279"/>
        <v/>
      </c>
      <c r="J552" s="94" t="str">
        <f t="shared" si="280"/>
        <v/>
      </c>
      <c r="K552" s="94" t="str">
        <f t="shared" si="281"/>
        <v/>
      </c>
      <c r="L552" s="94" t="str">
        <f t="shared" si="282"/>
        <v/>
      </c>
      <c r="M552" s="94" t="str">
        <f t="shared" si="283"/>
        <v/>
      </c>
      <c r="N552" s="94" t="str">
        <f t="shared" si="284"/>
        <v/>
      </c>
      <c r="O552" s="94" t="str">
        <f t="shared" si="285"/>
        <v/>
      </c>
      <c r="P552" s="94" t="str">
        <f t="shared" si="286"/>
        <v/>
      </c>
      <c r="Q552" s="94" t="str">
        <f t="shared" si="287"/>
        <v/>
      </c>
      <c r="R552" s="94" t="str">
        <f t="shared" si="288"/>
        <v/>
      </c>
      <c r="S552" s="94" t="str">
        <f t="shared" si="289"/>
        <v/>
      </c>
      <c r="T552" s="94" t="str">
        <f t="shared" si="290"/>
        <v/>
      </c>
      <c r="U552" s="94" t="str">
        <f t="shared" si="291"/>
        <v/>
      </c>
      <c r="V552" s="94" t="str">
        <f t="shared" si="292"/>
        <v/>
      </c>
      <c r="W552" s="94" t="str">
        <f t="shared" si="293"/>
        <v/>
      </c>
      <c r="X552" s="94" t="str">
        <f t="shared" si="294"/>
        <v/>
      </c>
      <c r="Y552" s="94" t="str">
        <f t="shared" si="295"/>
        <v/>
      </c>
      <c r="Z552" s="94" t="str">
        <f t="shared" si="296"/>
        <v/>
      </c>
      <c r="AA552" s="94" t="str">
        <f t="shared" si="297"/>
        <v/>
      </c>
      <c r="AB552" s="94" t="str">
        <f t="shared" si="298"/>
        <v/>
      </c>
      <c r="AC552" s="94" t="str">
        <f t="shared" si="299"/>
        <v/>
      </c>
      <c r="AD552" s="92" t="str">
        <f t="shared" si="300"/>
        <v/>
      </c>
    </row>
    <row r="553" spans="1:30" x14ac:dyDescent="0.25">
      <c r="A553" s="92" t="str">
        <f t="shared" si="273"/>
        <v/>
      </c>
      <c r="B553" s="51">
        <v>1</v>
      </c>
      <c r="C553" s="52" t="s">
        <v>784</v>
      </c>
      <c r="D553" s="94" t="str">
        <f t="shared" si="274"/>
        <v/>
      </c>
      <c r="E553" s="94" t="str">
        <f t="shared" si="275"/>
        <v/>
      </c>
      <c r="F553" s="94" t="str">
        <f t="shared" si="276"/>
        <v/>
      </c>
      <c r="G553" s="94" t="str">
        <f t="shared" si="277"/>
        <v/>
      </c>
      <c r="H553" s="94" t="str">
        <f t="shared" si="278"/>
        <v/>
      </c>
      <c r="I553" s="94" t="str">
        <f t="shared" si="279"/>
        <v/>
      </c>
      <c r="J553" s="94" t="str">
        <f t="shared" si="280"/>
        <v/>
      </c>
      <c r="K553" s="94" t="str">
        <f t="shared" si="281"/>
        <v/>
      </c>
      <c r="L553" s="94" t="str">
        <f t="shared" si="282"/>
        <v/>
      </c>
      <c r="M553" s="94" t="str">
        <f t="shared" si="283"/>
        <v/>
      </c>
      <c r="N553" s="94" t="str">
        <f t="shared" si="284"/>
        <v/>
      </c>
      <c r="O553" s="94" t="str">
        <f t="shared" si="285"/>
        <v/>
      </c>
      <c r="P553" s="94" t="str">
        <f t="shared" si="286"/>
        <v/>
      </c>
      <c r="Q553" s="94" t="str">
        <f t="shared" si="287"/>
        <v/>
      </c>
      <c r="R553" s="94" t="str">
        <f t="shared" si="288"/>
        <v/>
      </c>
      <c r="S553" s="94" t="str">
        <f t="shared" si="289"/>
        <v/>
      </c>
      <c r="T553" s="94" t="str">
        <f t="shared" si="290"/>
        <v/>
      </c>
      <c r="U553" s="94" t="str">
        <f t="shared" si="291"/>
        <v/>
      </c>
      <c r="V553" s="94" t="str">
        <f t="shared" si="292"/>
        <v/>
      </c>
      <c r="W553" s="94" t="str">
        <f t="shared" si="293"/>
        <v/>
      </c>
      <c r="X553" s="94" t="str">
        <f t="shared" si="294"/>
        <v/>
      </c>
      <c r="Y553" s="94" t="str">
        <f t="shared" si="295"/>
        <v/>
      </c>
      <c r="Z553" s="94" t="str">
        <f t="shared" si="296"/>
        <v/>
      </c>
      <c r="AA553" s="94" t="str">
        <f t="shared" si="297"/>
        <v/>
      </c>
      <c r="AB553" s="94" t="str">
        <f t="shared" si="298"/>
        <v/>
      </c>
      <c r="AC553" s="94" t="str">
        <f t="shared" si="299"/>
        <v/>
      </c>
      <c r="AD553" s="92" t="str">
        <f t="shared" si="300"/>
        <v/>
      </c>
    </row>
    <row r="554" spans="1:30" x14ac:dyDescent="0.25">
      <c r="A554" s="92" t="str">
        <f t="shared" si="273"/>
        <v/>
      </c>
      <c r="B554" s="51">
        <v>1</v>
      </c>
      <c r="C554" s="52" t="s">
        <v>784</v>
      </c>
      <c r="D554" s="94" t="str">
        <f t="shared" si="274"/>
        <v/>
      </c>
      <c r="E554" s="94" t="str">
        <f t="shared" si="275"/>
        <v/>
      </c>
      <c r="F554" s="94" t="str">
        <f t="shared" si="276"/>
        <v/>
      </c>
      <c r="G554" s="94" t="str">
        <f t="shared" si="277"/>
        <v/>
      </c>
      <c r="H554" s="94" t="str">
        <f t="shared" si="278"/>
        <v/>
      </c>
      <c r="I554" s="94" t="str">
        <f t="shared" si="279"/>
        <v/>
      </c>
      <c r="J554" s="94" t="str">
        <f t="shared" si="280"/>
        <v/>
      </c>
      <c r="K554" s="94" t="str">
        <f t="shared" si="281"/>
        <v/>
      </c>
      <c r="L554" s="94" t="str">
        <f t="shared" si="282"/>
        <v/>
      </c>
      <c r="M554" s="94" t="str">
        <f t="shared" si="283"/>
        <v/>
      </c>
      <c r="N554" s="94" t="str">
        <f t="shared" si="284"/>
        <v/>
      </c>
      <c r="O554" s="94" t="str">
        <f t="shared" si="285"/>
        <v/>
      </c>
      <c r="P554" s="94" t="str">
        <f t="shared" si="286"/>
        <v/>
      </c>
      <c r="Q554" s="94" t="str">
        <f t="shared" si="287"/>
        <v/>
      </c>
      <c r="R554" s="94" t="str">
        <f t="shared" si="288"/>
        <v/>
      </c>
      <c r="S554" s="94" t="str">
        <f t="shared" si="289"/>
        <v/>
      </c>
      <c r="T554" s="94" t="str">
        <f t="shared" si="290"/>
        <v/>
      </c>
      <c r="U554" s="94" t="str">
        <f t="shared" si="291"/>
        <v/>
      </c>
      <c r="V554" s="94" t="str">
        <f t="shared" si="292"/>
        <v/>
      </c>
      <c r="W554" s="94" t="str">
        <f t="shared" si="293"/>
        <v/>
      </c>
      <c r="X554" s="94" t="str">
        <f t="shared" si="294"/>
        <v/>
      </c>
      <c r="Y554" s="94" t="str">
        <f t="shared" si="295"/>
        <v/>
      </c>
      <c r="Z554" s="94" t="str">
        <f t="shared" si="296"/>
        <v/>
      </c>
      <c r="AA554" s="94" t="str">
        <f t="shared" si="297"/>
        <v/>
      </c>
      <c r="AB554" s="94" t="str">
        <f t="shared" si="298"/>
        <v/>
      </c>
      <c r="AC554" s="94" t="str">
        <f t="shared" si="299"/>
        <v/>
      </c>
      <c r="AD554" s="92" t="str">
        <f t="shared" si="300"/>
        <v/>
      </c>
    </row>
    <row r="555" spans="1:30" x14ac:dyDescent="0.25">
      <c r="A555" s="92" t="str">
        <f t="shared" si="273"/>
        <v/>
      </c>
      <c r="B555" s="51">
        <v>1</v>
      </c>
      <c r="C555" s="52" t="s">
        <v>784</v>
      </c>
      <c r="D555" s="94" t="str">
        <f t="shared" si="274"/>
        <v/>
      </c>
      <c r="E555" s="94" t="str">
        <f t="shared" si="275"/>
        <v/>
      </c>
      <c r="F555" s="94" t="str">
        <f t="shared" si="276"/>
        <v/>
      </c>
      <c r="G555" s="94" t="str">
        <f t="shared" si="277"/>
        <v/>
      </c>
      <c r="H555" s="94" t="str">
        <f t="shared" si="278"/>
        <v/>
      </c>
      <c r="I555" s="94" t="str">
        <f t="shared" si="279"/>
        <v/>
      </c>
      <c r="J555" s="94" t="str">
        <f t="shared" si="280"/>
        <v/>
      </c>
      <c r="K555" s="94" t="str">
        <f t="shared" si="281"/>
        <v/>
      </c>
      <c r="L555" s="94" t="str">
        <f t="shared" si="282"/>
        <v/>
      </c>
      <c r="M555" s="94" t="str">
        <f t="shared" si="283"/>
        <v/>
      </c>
      <c r="N555" s="94" t="str">
        <f t="shared" si="284"/>
        <v/>
      </c>
      <c r="O555" s="94" t="str">
        <f t="shared" si="285"/>
        <v/>
      </c>
      <c r="P555" s="94" t="str">
        <f t="shared" si="286"/>
        <v/>
      </c>
      <c r="Q555" s="94" t="str">
        <f t="shared" si="287"/>
        <v/>
      </c>
      <c r="R555" s="94" t="str">
        <f t="shared" si="288"/>
        <v/>
      </c>
      <c r="S555" s="94" t="str">
        <f t="shared" si="289"/>
        <v/>
      </c>
      <c r="T555" s="94" t="str">
        <f t="shared" si="290"/>
        <v/>
      </c>
      <c r="U555" s="94" t="str">
        <f t="shared" si="291"/>
        <v/>
      </c>
      <c r="V555" s="94" t="str">
        <f t="shared" si="292"/>
        <v/>
      </c>
      <c r="W555" s="94" t="str">
        <f t="shared" si="293"/>
        <v/>
      </c>
      <c r="X555" s="94" t="str">
        <f t="shared" si="294"/>
        <v/>
      </c>
      <c r="Y555" s="94" t="str">
        <f t="shared" si="295"/>
        <v/>
      </c>
      <c r="Z555" s="94" t="str">
        <f t="shared" si="296"/>
        <v/>
      </c>
      <c r="AA555" s="94" t="str">
        <f t="shared" si="297"/>
        <v/>
      </c>
      <c r="AB555" s="94" t="str">
        <f t="shared" si="298"/>
        <v/>
      </c>
      <c r="AC555" s="94" t="str">
        <f t="shared" si="299"/>
        <v/>
      </c>
      <c r="AD555" s="92" t="str">
        <f t="shared" si="300"/>
        <v/>
      </c>
    </row>
    <row r="556" spans="1:30" x14ac:dyDescent="0.25">
      <c r="A556" s="92" t="str">
        <f t="shared" si="273"/>
        <v/>
      </c>
      <c r="B556" s="51">
        <v>1</v>
      </c>
      <c r="C556" s="52" t="s">
        <v>784</v>
      </c>
      <c r="D556" s="94" t="str">
        <f t="shared" si="274"/>
        <v/>
      </c>
      <c r="E556" s="94" t="str">
        <f t="shared" si="275"/>
        <v/>
      </c>
      <c r="F556" s="94" t="str">
        <f t="shared" si="276"/>
        <v/>
      </c>
      <c r="G556" s="94" t="str">
        <f t="shared" si="277"/>
        <v/>
      </c>
      <c r="H556" s="94" t="str">
        <f t="shared" si="278"/>
        <v/>
      </c>
      <c r="I556" s="94" t="str">
        <f t="shared" si="279"/>
        <v/>
      </c>
      <c r="J556" s="94" t="str">
        <f t="shared" si="280"/>
        <v/>
      </c>
      <c r="K556" s="94" t="str">
        <f t="shared" si="281"/>
        <v/>
      </c>
      <c r="L556" s="94" t="str">
        <f t="shared" si="282"/>
        <v/>
      </c>
      <c r="M556" s="94" t="str">
        <f t="shared" si="283"/>
        <v/>
      </c>
      <c r="N556" s="94" t="str">
        <f t="shared" si="284"/>
        <v/>
      </c>
      <c r="O556" s="94" t="str">
        <f t="shared" si="285"/>
        <v/>
      </c>
      <c r="P556" s="94" t="str">
        <f t="shared" si="286"/>
        <v/>
      </c>
      <c r="Q556" s="94" t="str">
        <f t="shared" si="287"/>
        <v/>
      </c>
      <c r="R556" s="94" t="str">
        <f t="shared" si="288"/>
        <v/>
      </c>
      <c r="S556" s="94" t="str">
        <f t="shared" si="289"/>
        <v/>
      </c>
      <c r="T556" s="94" t="str">
        <f t="shared" si="290"/>
        <v/>
      </c>
      <c r="U556" s="94" t="str">
        <f t="shared" si="291"/>
        <v/>
      </c>
      <c r="V556" s="94" t="str">
        <f t="shared" si="292"/>
        <v/>
      </c>
      <c r="W556" s="94" t="str">
        <f t="shared" si="293"/>
        <v/>
      </c>
      <c r="X556" s="94" t="str">
        <f t="shared" si="294"/>
        <v/>
      </c>
      <c r="Y556" s="94" t="str">
        <f t="shared" si="295"/>
        <v/>
      </c>
      <c r="Z556" s="94" t="str">
        <f t="shared" si="296"/>
        <v/>
      </c>
      <c r="AA556" s="94" t="str">
        <f t="shared" si="297"/>
        <v/>
      </c>
      <c r="AB556" s="94" t="str">
        <f t="shared" si="298"/>
        <v/>
      </c>
      <c r="AC556" s="94" t="str">
        <f t="shared" si="299"/>
        <v/>
      </c>
      <c r="AD556" s="92" t="str">
        <f t="shared" si="300"/>
        <v/>
      </c>
    </row>
    <row r="557" spans="1:30" x14ac:dyDescent="0.25">
      <c r="A557" s="92" t="str">
        <f t="shared" si="273"/>
        <v/>
      </c>
      <c r="B557" s="51">
        <v>1</v>
      </c>
      <c r="C557" s="52" t="s">
        <v>784</v>
      </c>
      <c r="D557" s="94" t="str">
        <f t="shared" si="274"/>
        <v/>
      </c>
      <c r="E557" s="94" t="str">
        <f t="shared" si="275"/>
        <v/>
      </c>
      <c r="F557" s="94" t="str">
        <f t="shared" si="276"/>
        <v/>
      </c>
      <c r="G557" s="94" t="str">
        <f t="shared" si="277"/>
        <v/>
      </c>
      <c r="H557" s="94" t="str">
        <f t="shared" si="278"/>
        <v/>
      </c>
      <c r="I557" s="94" t="str">
        <f t="shared" si="279"/>
        <v/>
      </c>
      <c r="J557" s="94" t="str">
        <f t="shared" si="280"/>
        <v/>
      </c>
      <c r="K557" s="94" t="str">
        <f t="shared" si="281"/>
        <v/>
      </c>
      <c r="L557" s="94" t="str">
        <f t="shared" si="282"/>
        <v/>
      </c>
      <c r="M557" s="94" t="str">
        <f t="shared" si="283"/>
        <v/>
      </c>
      <c r="N557" s="94" t="str">
        <f t="shared" si="284"/>
        <v/>
      </c>
      <c r="O557" s="94" t="str">
        <f t="shared" si="285"/>
        <v/>
      </c>
      <c r="P557" s="94" t="str">
        <f t="shared" si="286"/>
        <v/>
      </c>
      <c r="Q557" s="94" t="str">
        <f t="shared" si="287"/>
        <v/>
      </c>
      <c r="R557" s="94" t="str">
        <f t="shared" si="288"/>
        <v/>
      </c>
      <c r="S557" s="94" t="str">
        <f t="shared" si="289"/>
        <v/>
      </c>
      <c r="T557" s="94" t="str">
        <f t="shared" si="290"/>
        <v/>
      </c>
      <c r="U557" s="94" t="str">
        <f t="shared" si="291"/>
        <v/>
      </c>
      <c r="V557" s="94" t="str">
        <f t="shared" si="292"/>
        <v/>
      </c>
      <c r="W557" s="94" t="str">
        <f t="shared" si="293"/>
        <v/>
      </c>
      <c r="X557" s="94" t="str">
        <f t="shared" si="294"/>
        <v/>
      </c>
      <c r="Y557" s="94" t="str">
        <f t="shared" si="295"/>
        <v/>
      </c>
      <c r="Z557" s="94" t="str">
        <f t="shared" si="296"/>
        <v/>
      </c>
      <c r="AA557" s="94" t="str">
        <f t="shared" si="297"/>
        <v/>
      </c>
      <c r="AB557" s="94" t="str">
        <f t="shared" si="298"/>
        <v/>
      </c>
      <c r="AC557" s="94" t="str">
        <f t="shared" si="299"/>
        <v/>
      </c>
      <c r="AD557" s="92" t="str">
        <f t="shared" si="300"/>
        <v/>
      </c>
    </row>
    <row r="558" spans="1:30" x14ac:dyDescent="0.25">
      <c r="A558" s="92" t="str">
        <f t="shared" si="273"/>
        <v/>
      </c>
      <c r="B558" s="51">
        <v>1</v>
      </c>
      <c r="C558" s="52" t="s">
        <v>784</v>
      </c>
      <c r="D558" s="94" t="str">
        <f t="shared" si="274"/>
        <v/>
      </c>
      <c r="E558" s="94" t="str">
        <f t="shared" si="275"/>
        <v/>
      </c>
      <c r="F558" s="94" t="str">
        <f t="shared" si="276"/>
        <v/>
      </c>
      <c r="G558" s="94" t="str">
        <f t="shared" si="277"/>
        <v/>
      </c>
      <c r="H558" s="94" t="str">
        <f t="shared" si="278"/>
        <v/>
      </c>
      <c r="I558" s="94" t="str">
        <f t="shared" si="279"/>
        <v/>
      </c>
      <c r="J558" s="94" t="str">
        <f t="shared" si="280"/>
        <v/>
      </c>
      <c r="K558" s="94" t="str">
        <f t="shared" si="281"/>
        <v/>
      </c>
      <c r="L558" s="94" t="str">
        <f t="shared" si="282"/>
        <v/>
      </c>
      <c r="M558" s="94" t="str">
        <f t="shared" si="283"/>
        <v/>
      </c>
      <c r="N558" s="94" t="str">
        <f t="shared" si="284"/>
        <v/>
      </c>
      <c r="O558" s="94" t="str">
        <f t="shared" si="285"/>
        <v/>
      </c>
      <c r="P558" s="94" t="str">
        <f t="shared" si="286"/>
        <v/>
      </c>
      <c r="Q558" s="94" t="str">
        <f t="shared" si="287"/>
        <v/>
      </c>
      <c r="R558" s="94" t="str">
        <f t="shared" si="288"/>
        <v/>
      </c>
      <c r="S558" s="94" t="str">
        <f t="shared" si="289"/>
        <v/>
      </c>
      <c r="T558" s="94" t="str">
        <f t="shared" si="290"/>
        <v/>
      </c>
      <c r="U558" s="94" t="str">
        <f t="shared" si="291"/>
        <v/>
      </c>
      <c r="V558" s="94" t="str">
        <f t="shared" si="292"/>
        <v/>
      </c>
      <c r="W558" s="94" t="str">
        <f t="shared" si="293"/>
        <v/>
      </c>
      <c r="X558" s="94" t="str">
        <f t="shared" si="294"/>
        <v/>
      </c>
      <c r="Y558" s="94" t="str">
        <f t="shared" si="295"/>
        <v/>
      </c>
      <c r="Z558" s="94" t="str">
        <f t="shared" si="296"/>
        <v/>
      </c>
      <c r="AA558" s="94" t="str">
        <f t="shared" si="297"/>
        <v/>
      </c>
      <c r="AB558" s="94" t="str">
        <f t="shared" si="298"/>
        <v/>
      </c>
      <c r="AC558" s="94" t="str">
        <f t="shared" si="299"/>
        <v/>
      </c>
      <c r="AD558" s="92" t="str">
        <f t="shared" si="300"/>
        <v/>
      </c>
    </row>
    <row r="559" spans="1:30" x14ac:dyDescent="0.25">
      <c r="A559" s="92" t="str">
        <f t="shared" si="273"/>
        <v/>
      </c>
      <c r="B559" s="51">
        <v>1</v>
      </c>
      <c r="C559" s="52" t="s">
        <v>784</v>
      </c>
      <c r="D559" s="94" t="str">
        <f t="shared" si="274"/>
        <v/>
      </c>
      <c r="E559" s="94" t="str">
        <f t="shared" si="275"/>
        <v/>
      </c>
      <c r="F559" s="94" t="str">
        <f t="shared" si="276"/>
        <v/>
      </c>
      <c r="G559" s="94" t="str">
        <f t="shared" si="277"/>
        <v/>
      </c>
      <c r="H559" s="94" t="str">
        <f t="shared" si="278"/>
        <v/>
      </c>
      <c r="I559" s="94" t="str">
        <f t="shared" si="279"/>
        <v/>
      </c>
      <c r="J559" s="94" t="str">
        <f t="shared" si="280"/>
        <v/>
      </c>
      <c r="K559" s="94" t="str">
        <f t="shared" si="281"/>
        <v/>
      </c>
      <c r="L559" s="94" t="str">
        <f t="shared" si="282"/>
        <v/>
      </c>
      <c r="M559" s="94" t="str">
        <f t="shared" si="283"/>
        <v/>
      </c>
      <c r="N559" s="94" t="str">
        <f t="shared" si="284"/>
        <v/>
      </c>
      <c r="O559" s="94" t="str">
        <f t="shared" si="285"/>
        <v/>
      </c>
      <c r="P559" s="94" t="str">
        <f t="shared" si="286"/>
        <v/>
      </c>
      <c r="Q559" s="94" t="str">
        <f t="shared" si="287"/>
        <v/>
      </c>
      <c r="R559" s="94" t="str">
        <f t="shared" si="288"/>
        <v/>
      </c>
      <c r="S559" s="94" t="str">
        <f t="shared" si="289"/>
        <v/>
      </c>
      <c r="T559" s="94" t="str">
        <f t="shared" si="290"/>
        <v/>
      </c>
      <c r="U559" s="94" t="str">
        <f t="shared" si="291"/>
        <v/>
      </c>
      <c r="V559" s="94" t="str">
        <f t="shared" si="292"/>
        <v/>
      </c>
      <c r="W559" s="94" t="str">
        <f t="shared" si="293"/>
        <v/>
      </c>
      <c r="X559" s="94" t="str">
        <f t="shared" si="294"/>
        <v/>
      </c>
      <c r="Y559" s="94" t="str">
        <f t="shared" si="295"/>
        <v/>
      </c>
      <c r="Z559" s="94" t="str">
        <f t="shared" si="296"/>
        <v/>
      </c>
      <c r="AA559" s="94" t="str">
        <f t="shared" si="297"/>
        <v/>
      </c>
      <c r="AB559" s="94" t="str">
        <f t="shared" si="298"/>
        <v/>
      </c>
      <c r="AC559" s="94" t="str">
        <f t="shared" si="299"/>
        <v/>
      </c>
      <c r="AD559" s="92" t="str">
        <f t="shared" si="300"/>
        <v/>
      </c>
    </row>
    <row r="560" spans="1:30" x14ac:dyDescent="0.25">
      <c r="A560" s="92" t="str">
        <f t="shared" si="273"/>
        <v/>
      </c>
      <c r="B560" s="51">
        <v>1</v>
      </c>
      <c r="C560" s="52" t="s">
        <v>784</v>
      </c>
      <c r="D560" s="94" t="str">
        <f t="shared" si="274"/>
        <v/>
      </c>
      <c r="E560" s="94" t="str">
        <f t="shared" si="275"/>
        <v/>
      </c>
      <c r="F560" s="94" t="str">
        <f t="shared" si="276"/>
        <v/>
      </c>
      <c r="G560" s="94" t="str">
        <f t="shared" si="277"/>
        <v/>
      </c>
      <c r="H560" s="94" t="str">
        <f t="shared" si="278"/>
        <v/>
      </c>
      <c r="I560" s="94" t="str">
        <f t="shared" si="279"/>
        <v/>
      </c>
      <c r="J560" s="94" t="str">
        <f t="shared" si="280"/>
        <v/>
      </c>
      <c r="K560" s="94" t="str">
        <f t="shared" si="281"/>
        <v/>
      </c>
      <c r="L560" s="94" t="str">
        <f t="shared" si="282"/>
        <v/>
      </c>
      <c r="M560" s="94" t="str">
        <f t="shared" si="283"/>
        <v/>
      </c>
      <c r="N560" s="94" t="str">
        <f t="shared" si="284"/>
        <v/>
      </c>
      <c r="O560" s="94" t="str">
        <f t="shared" si="285"/>
        <v/>
      </c>
      <c r="P560" s="94" t="str">
        <f t="shared" si="286"/>
        <v/>
      </c>
      <c r="Q560" s="94" t="str">
        <f t="shared" si="287"/>
        <v/>
      </c>
      <c r="R560" s="94" t="str">
        <f t="shared" si="288"/>
        <v/>
      </c>
      <c r="S560" s="94" t="str">
        <f t="shared" si="289"/>
        <v/>
      </c>
      <c r="T560" s="94" t="str">
        <f t="shared" si="290"/>
        <v/>
      </c>
      <c r="U560" s="94" t="str">
        <f t="shared" si="291"/>
        <v/>
      </c>
      <c r="V560" s="94" t="str">
        <f t="shared" si="292"/>
        <v/>
      </c>
      <c r="W560" s="94" t="str">
        <f t="shared" si="293"/>
        <v/>
      </c>
      <c r="X560" s="94" t="str">
        <f t="shared" si="294"/>
        <v/>
      </c>
      <c r="Y560" s="94" t="str">
        <f t="shared" si="295"/>
        <v/>
      </c>
      <c r="Z560" s="94" t="str">
        <f t="shared" si="296"/>
        <v/>
      </c>
      <c r="AA560" s="94" t="str">
        <f t="shared" si="297"/>
        <v/>
      </c>
      <c r="AB560" s="94" t="str">
        <f t="shared" si="298"/>
        <v/>
      </c>
      <c r="AC560" s="94" t="str">
        <f t="shared" si="299"/>
        <v/>
      </c>
      <c r="AD560" s="92" t="str">
        <f t="shared" si="300"/>
        <v/>
      </c>
    </row>
    <row r="561" spans="1:30" x14ac:dyDescent="0.25">
      <c r="A561" s="92" t="str">
        <f t="shared" si="273"/>
        <v/>
      </c>
      <c r="B561" s="51">
        <v>1</v>
      </c>
      <c r="C561" s="52" t="s">
        <v>784</v>
      </c>
      <c r="D561" s="94" t="str">
        <f t="shared" si="274"/>
        <v/>
      </c>
      <c r="E561" s="94" t="str">
        <f t="shared" si="275"/>
        <v/>
      </c>
      <c r="F561" s="94" t="str">
        <f t="shared" si="276"/>
        <v/>
      </c>
      <c r="G561" s="94" t="str">
        <f t="shared" si="277"/>
        <v/>
      </c>
      <c r="H561" s="94" t="str">
        <f t="shared" si="278"/>
        <v/>
      </c>
      <c r="I561" s="94" t="str">
        <f t="shared" si="279"/>
        <v/>
      </c>
      <c r="J561" s="94" t="str">
        <f t="shared" si="280"/>
        <v/>
      </c>
      <c r="K561" s="94" t="str">
        <f t="shared" si="281"/>
        <v/>
      </c>
      <c r="L561" s="94" t="str">
        <f t="shared" si="282"/>
        <v/>
      </c>
      <c r="M561" s="94" t="str">
        <f t="shared" si="283"/>
        <v/>
      </c>
      <c r="N561" s="94" t="str">
        <f t="shared" si="284"/>
        <v/>
      </c>
      <c r="O561" s="94" t="str">
        <f t="shared" si="285"/>
        <v/>
      </c>
      <c r="P561" s="94" t="str">
        <f t="shared" si="286"/>
        <v/>
      </c>
      <c r="Q561" s="94" t="str">
        <f t="shared" si="287"/>
        <v/>
      </c>
      <c r="R561" s="94" t="str">
        <f t="shared" si="288"/>
        <v/>
      </c>
      <c r="S561" s="94" t="str">
        <f t="shared" si="289"/>
        <v/>
      </c>
      <c r="T561" s="94" t="str">
        <f t="shared" si="290"/>
        <v/>
      </c>
      <c r="U561" s="94" t="str">
        <f t="shared" si="291"/>
        <v/>
      </c>
      <c r="V561" s="94" t="str">
        <f t="shared" si="292"/>
        <v/>
      </c>
      <c r="W561" s="94" t="str">
        <f t="shared" si="293"/>
        <v/>
      </c>
      <c r="X561" s="94" t="str">
        <f t="shared" si="294"/>
        <v/>
      </c>
      <c r="Y561" s="94" t="str">
        <f t="shared" si="295"/>
        <v/>
      </c>
      <c r="Z561" s="94" t="str">
        <f t="shared" si="296"/>
        <v/>
      </c>
      <c r="AA561" s="94" t="str">
        <f t="shared" si="297"/>
        <v/>
      </c>
      <c r="AB561" s="94" t="str">
        <f t="shared" si="298"/>
        <v/>
      </c>
      <c r="AC561" s="94" t="str">
        <f t="shared" si="299"/>
        <v/>
      </c>
      <c r="AD561" s="92" t="str">
        <f t="shared" si="300"/>
        <v/>
      </c>
    </row>
    <row r="562" spans="1:30" x14ac:dyDescent="0.25">
      <c r="A562" s="92" t="str">
        <f t="shared" si="273"/>
        <v/>
      </c>
      <c r="B562" s="51">
        <v>1</v>
      </c>
      <c r="C562" s="52" t="s">
        <v>784</v>
      </c>
      <c r="D562" s="94" t="str">
        <f t="shared" si="274"/>
        <v/>
      </c>
      <c r="E562" s="94" t="str">
        <f t="shared" si="275"/>
        <v/>
      </c>
      <c r="F562" s="94" t="str">
        <f t="shared" si="276"/>
        <v/>
      </c>
      <c r="G562" s="94" t="str">
        <f t="shared" si="277"/>
        <v/>
      </c>
      <c r="H562" s="94" t="str">
        <f t="shared" si="278"/>
        <v/>
      </c>
      <c r="I562" s="94" t="str">
        <f t="shared" si="279"/>
        <v/>
      </c>
      <c r="J562" s="94" t="str">
        <f t="shared" si="280"/>
        <v/>
      </c>
      <c r="K562" s="94" t="str">
        <f t="shared" si="281"/>
        <v/>
      </c>
      <c r="L562" s="94" t="str">
        <f t="shared" si="282"/>
        <v/>
      </c>
      <c r="M562" s="94" t="str">
        <f t="shared" si="283"/>
        <v/>
      </c>
      <c r="N562" s="94" t="str">
        <f t="shared" si="284"/>
        <v/>
      </c>
      <c r="O562" s="94" t="str">
        <f t="shared" si="285"/>
        <v/>
      </c>
      <c r="P562" s="94" t="str">
        <f t="shared" si="286"/>
        <v/>
      </c>
      <c r="Q562" s="94" t="str">
        <f t="shared" si="287"/>
        <v/>
      </c>
      <c r="R562" s="94" t="str">
        <f t="shared" si="288"/>
        <v/>
      </c>
      <c r="S562" s="94" t="str">
        <f t="shared" si="289"/>
        <v/>
      </c>
      <c r="T562" s="94" t="str">
        <f t="shared" si="290"/>
        <v/>
      </c>
      <c r="U562" s="94" t="str">
        <f t="shared" si="291"/>
        <v/>
      </c>
      <c r="V562" s="94" t="str">
        <f t="shared" si="292"/>
        <v/>
      </c>
      <c r="W562" s="94" t="str">
        <f t="shared" si="293"/>
        <v/>
      </c>
      <c r="X562" s="94" t="str">
        <f t="shared" si="294"/>
        <v/>
      </c>
      <c r="Y562" s="94" t="str">
        <f t="shared" si="295"/>
        <v/>
      </c>
      <c r="Z562" s="94" t="str">
        <f t="shared" si="296"/>
        <v/>
      </c>
      <c r="AA562" s="94" t="str">
        <f t="shared" si="297"/>
        <v/>
      </c>
      <c r="AB562" s="94" t="str">
        <f t="shared" si="298"/>
        <v/>
      </c>
      <c r="AC562" s="94" t="str">
        <f t="shared" si="299"/>
        <v/>
      </c>
      <c r="AD562" s="92" t="str">
        <f t="shared" si="300"/>
        <v/>
      </c>
    </row>
    <row r="563" spans="1:30" x14ac:dyDescent="0.25">
      <c r="A563" s="92" t="str">
        <f t="shared" si="273"/>
        <v/>
      </c>
      <c r="B563" s="51">
        <v>1</v>
      </c>
      <c r="C563" s="52" t="s">
        <v>784</v>
      </c>
      <c r="D563" s="94" t="str">
        <f t="shared" si="274"/>
        <v/>
      </c>
      <c r="E563" s="94" t="str">
        <f t="shared" si="275"/>
        <v/>
      </c>
      <c r="F563" s="94" t="str">
        <f t="shared" si="276"/>
        <v/>
      </c>
      <c r="G563" s="94" t="str">
        <f t="shared" si="277"/>
        <v/>
      </c>
      <c r="H563" s="94" t="str">
        <f t="shared" si="278"/>
        <v/>
      </c>
      <c r="I563" s="94" t="str">
        <f t="shared" si="279"/>
        <v/>
      </c>
      <c r="J563" s="94" t="str">
        <f t="shared" si="280"/>
        <v/>
      </c>
      <c r="K563" s="94" t="str">
        <f t="shared" si="281"/>
        <v/>
      </c>
      <c r="L563" s="94" t="str">
        <f t="shared" si="282"/>
        <v/>
      </c>
      <c r="M563" s="94" t="str">
        <f t="shared" si="283"/>
        <v/>
      </c>
      <c r="N563" s="94" t="str">
        <f t="shared" si="284"/>
        <v/>
      </c>
      <c r="O563" s="94" t="str">
        <f t="shared" si="285"/>
        <v/>
      </c>
      <c r="P563" s="94" t="str">
        <f t="shared" si="286"/>
        <v/>
      </c>
      <c r="Q563" s="94" t="str">
        <f t="shared" si="287"/>
        <v/>
      </c>
      <c r="R563" s="94" t="str">
        <f t="shared" si="288"/>
        <v/>
      </c>
      <c r="S563" s="94" t="str">
        <f t="shared" si="289"/>
        <v/>
      </c>
      <c r="T563" s="94" t="str">
        <f t="shared" si="290"/>
        <v/>
      </c>
      <c r="U563" s="94" t="str">
        <f t="shared" si="291"/>
        <v/>
      </c>
      <c r="V563" s="94" t="str">
        <f t="shared" si="292"/>
        <v/>
      </c>
      <c r="W563" s="94" t="str">
        <f t="shared" si="293"/>
        <v/>
      </c>
      <c r="X563" s="94" t="str">
        <f t="shared" si="294"/>
        <v/>
      </c>
      <c r="Y563" s="94" t="str">
        <f t="shared" si="295"/>
        <v/>
      </c>
      <c r="Z563" s="94" t="str">
        <f t="shared" si="296"/>
        <v/>
      </c>
      <c r="AA563" s="94" t="str">
        <f t="shared" si="297"/>
        <v/>
      </c>
      <c r="AB563" s="94" t="str">
        <f t="shared" si="298"/>
        <v/>
      </c>
      <c r="AC563" s="94" t="str">
        <f t="shared" si="299"/>
        <v/>
      </c>
      <c r="AD563" s="92" t="str">
        <f t="shared" si="300"/>
        <v/>
      </c>
    </row>
    <row r="564" spans="1:30" x14ac:dyDescent="0.25">
      <c r="A564" s="92" t="str">
        <f t="shared" si="273"/>
        <v/>
      </c>
      <c r="B564" s="51">
        <v>1</v>
      </c>
      <c r="C564" s="52" t="s">
        <v>784</v>
      </c>
      <c r="D564" s="94" t="str">
        <f t="shared" si="274"/>
        <v/>
      </c>
      <c r="E564" s="94" t="str">
        <f t="shared" si="275"/>
        <v/>
      </c>
      <c r="F564" s="94" t="str">
        <f t="shared" si="276"/>
        <v/>
      </c>
      <c r="G564" s="94" t="str">
        <f t="shared" si="277"/>
        <v/>
      </c>
      <c r="H564" s="94" t="str">
        <f t="shared" si="278"/>
        <v/>
      </c>
      <c r="I564" s="94" t="str">
        <f t="shared" si="279"/>
        <v/>
      </c>
      <c r="J564" s="94" t="str">
        <f t="shared" si="280"/>
        <v/>
      </c>
      <c r="K564" s="94" t="str">
        <f t="shared" si="281"/>
        <v/>
      </c>
      <c r="L564" s="94" t="str">
        <f t="shared" si="282"/>
        <v/>
      </c>
      <c r="M564" s="94" t="str">
        <f t="shared" si="283"/>
        <v/>
      </c>
      <c r="N564" s="94" t="str">
        <f t="shared" si="284"/>
        <v/>
      </c>
      <c r="O564" s="94" t="str">
        <f t="shared" si="285"/>
        <v/>
      </c>
      <c r="P564" s="94" t="str">
        <f t="shared" si="286"/>
        <v/>
      </c>
      <c r="Q564" s="94" t="str">
        <f t="shared" si="287"/>
        <v/>
      </c>
      <c r="R564" s="94" t="str">
        <f t="shared" si="288"/>
        <v/>
      </c>
      <c r="S564" s="94" t="str">
        <f t="shared" si="289"/>
        <v/>
      </c>
      <c r="T564" s="94" t="str">
        <f t="shared" si="290"/>
        <v/>
      </c>
      <c r="U564" s="94" t="str">
        <f t="shared" si="291"/>
        <v/>
      </c>
      <c r="V564" s="94" t="str">
        <f t="shared" si="292"/>
        <v/>
      </c>
      <c r="W564" s="94" t="str">
        <f t="shared" si="293"/>
        <v/>
      </c>
      <c r="X564" s="94" t="str">
        <f t="shared" si="294"/>
        <v/>
      </c>
      <c r="Y564" s="94" t="str">
        <f t="shared" si="295"/>
        <v/>
      </c>
      <c r="Z564" s="94" t="str">
        <f t="shared" si="296"/>
        <v/>
      </c>
      <c r="AA564" s="94" t="str">
        <f t="shared" si="297"/>
        <v/>
      </c>
      <c r="AB564" s="94" t="str">
        <f t="shared" si="298"/>
        <v/>
      </c>
      <c r="AC564" s="94" t="str">
        <f t="shared" si="299"/>
        <v/>
      </c>
      <c r="AD564" s="92" t="str">
        <f t="shared" si="300"/>
        <v/>
      </c>
    </row>
    <row r="565" spans="1:30" x14ac:dyDescent="0.25">
      <c r="A565" s="92" t="str">
        <f t="shared" si="273"/>
        <v/>
      </c>
      <c r="B565" s="51">
        <v>1</v>
      </c>
      <c r="C565" s="52" t="s">
        <v>784</v>
      </c>
      <c r="D565" s="94" t="str">
        <f t="shared" si="274"/>
        <v/>
      </c>
      <c r="E565" s="94" t="str">
        <f t="shared" si="275"/>
        <v/>
      </c>
      <c r="F565" s="94" t="str">
        <f t="shared" si="276"/>
        <v/>
      </c>
      <c r="G565" s="94" t="str">
        <f t="shared" si="277"/>
        <v/>
      </c>
      <c r="H565" s="94" t="str">
        <f t="shared" si="278"/>
        <v/>
      </c>
      <c r="I565" s="94" t="str">
        <f t="shared" si="279"/>
        <v/>
      </c>
      <c r="J565" s="94" t="str">
        <f t="shared" si="280"/>
        <v/>
      </c>
      <c r="K565" s="94" t="str">
        <f t="shared" si="281"/>
        <v/>
      </c>
      <c r="L565" s="94" t="str">
        <f t="shared" si="282"/>
        <v/>
      </c>
      <c r="M565" s="94" t="str">
        <f t="shared" si="283"/>
        <v/>
      </c>
      <c r="N565" s="94" t="str">
        <f t="shared" si="284"/>
        <v/>
      </c>
      <c r="O565" s="94" t="str">
        <f t="shared" si="285"/>
        <v/>
      </c>
      <c r="P565" s="94" t="str">
        <f t="shared" si="286"/>
        <v/>
      </c>
      <c r="Q565" s="94" t="str">
        <f t="shared" si="287"/>
        <v/>
      </c>
      <c r="R565" s="94" t="str">
        <f t="shared" si="288"/>
        <v/>
      </c>
      <c r="S565" s="94" t="str">
        <f t="shared" si="289"/>
        <v/>
      </c>
      <c r="T565" s="94" t="str">
        <f t="shared" si="290"/>
        <v/>
      </c>
      <c r="U565" s="94" t="str">
        <f t="shared" si="291"/>
        <v/>
      </c>
      <c r="V565" s="94" t="str">
        <f t="shared" si="292"/>
        <v/>
      </c>
      <c r="W565" s="94" t="str">
        <f t="shared" si="293"/>
        <v/>
      </c>
      <c r="X565" s="94" t="str">
        <f t="shared" si="294"/>
        <v/>
      </c>
      <c r="Y565" s="94" t="str">
        <f t="shared" si="295"/>
        <v/>
      </c>
      <c r="Z565" s="94" t="str">
        <f t="shared" si="296"/>
        <v/>
      </c>
      <c r="AA565" s="94" t="str">
        <f t="shared" si="297"/>
        <v/>
      </c>
      <c r="AB565" s="94" t="str">
        <f t="shared" si="298"/>
        <v/>
      </c>
      <c r="AC565" s="94" t="str">
        <f t="shared" si="299"/>
        <v/>
      </c>
      <c r="AD565" s="92" t="str">
        <f t="shared" si="300"/>
        <v/>
      </c>
    </row>
    <row r="566" spans="1:30" x14ac:dyDescent="0.25">
      <c r="A566" s="92" t="str">
        <f t="shared" si="273"/>
        <v/>
      </c>
      <c r="B566" s="51">
        <v>1</v>
      </c>
      <c r="C566" s="52" t="s">
        <v>784</v>
      </c>
      <c r="D566" s="94" t="str">
        <f t="shared" si="274"/>
        <v/>
      </c>
      <c r="E566" s="94" t="str">
        <f t="shared" si="275"/>
        <v/>
      </c>
      <c r="F566" s="94" t="str">
        <f t="shared" si="276"/>
        <v/>
      </c>
      <c r="G566" s="94" t="str">
        <f t="shared" si="277"/>
        <v/>
      </c>
      <c r="H566" s="94" t="str">
        <f t="shared" si="278"/>
        <v/>
      </c>
      <c r="I566" s="94" t="str">
        <f t="shared" si="279"/>
        <v/>
      </c>
      <c r="J566" s="94" t="str">
        <f t="shared" si="280"/>
        <v/>
      </c>
      <c r="K566" s="94" t="str">
        <f t="shared" si="281"/>
        <v/>
      </c>
      <c r="L566" s="94" t="str">
        <f t="shared" si="282"/>
        <v/>
      </c>
      <c r="M566" s="94" t="str">
        <f t="shared" si="283"/>
        <v/>
      </c>
      <c r="N566" s="94" t="str">
        <f t="shared" si="284"/>
        <v/>
      </c>
      <c r="O566" s="94" t="str">
        <f t="shared" si="285"/>
        <v/>
      </c>
      <c r="P566" s="94" t="str">
        <f t="shared" si="286"/>
        <v/>
      </c>
      <c r="Q566" s="94" t="str">
        <f t="shared" si="287"/>
        <v/>
      </c>
      <c r="R566" s="94" t="str">
        <f t="shared" si="288"/>
        <v/>
      </c>
      <c r="S566" s="94" t="str">
        <f t="shared" si="289"/>
        <v/>
      </c>
      <c r="T566" s="94" t="str">
        <f t="shared" si="290"/>
        <v/>
      </c>
      <c r="U566" s="94" t="str">
        <f t="shared" si="291"/>
        <v/>
      </c>
      <c r="V566" s="94" t="str">
        <f t="shared" si="292"/>
        <v/>
      </c>
      <c r="W566" s="94" t="str">
        <f t="shared" si="293"/>
        <v/>
      </c>
      <c r="X566" s="94" t="str">
        <f t="shared" si="294"/>
        <v/>
      </c>
      <c r="Y566" s="94" t="str">
        <f t="shared" si="295"/>
        <v/>
      </c>
      <c r="Z566" s="94" t="str">
        <f t="shared" si="296"/>
        <v/>
      </c>
      <c r="AA566" s="94" t="str">
        <f t="shared" si="297"/>
        <v/>
      </c>
      <c r="AB566" s="94" t="str">
        <f t="shared" si="298"/>
        <v/>
      </c>
      <c r="AC566" s="94" t="str">
        <f t="shared" si="299"/>
        <v/>
      </c>
      <c r="AD566" s="92" t="str">
        <f t="shared" si="300"/>
        <v/>
      </c>
    </row>
    <row r="567" spans="1:30" x14ac:dyDescent="0.25">
      <c r="A567" s="92" t="str">
        <f t="shared" si="273"/>
        <v/>
      </c>
      <c r="B567" s="51">
        <v>1</v>
      </c>
      <c r="C567" s="52" t="s">
        <v>784</v>
      </c>
      <c r="D567" s="94" t="str">
        <f t="shared" si="274"/>
        <v/>
      </c>
      <c r="E567" s="94" t="str">
        <f t="shared" si="275"/>
        <v/>
      </c>
      <c r="F567" s="94" t="str">
        <f t="shared" si="276"/>
        <v/>
      </c>
      <c r="G567" s="94" t="str">
        <f t="shared" si="277"/>
        <v/>
      </c>
      <c r="H567" s="94" t="str">
        <f t="shared" si="278"/>
        <v/>
      </c>
      <c r="I567" s="94" t="str">
        <f t="shared" si="279"/>
        <v/>
      </c>
      <c r="J567" s="94" t="str">
        <f t="shared" si="280"/>
        <v/>
      </c>
      <c r="K567" s="94" t="str">
        <f t="shared" si="281"/>
        <v/>
      </c>
      <c r="L567" s="94" t="str">
        <f t="shared" si="282"/>
        <v/>
      </c>
      <c r="M567" s="94" t="str">
        <f t="shared" si="283"/>
        <v/>
      </c>
      <c r="N567" s="94" t="str">
        <f t="shared" si="284"/>
        <v/>
      </c>
      <c r="O567" s="94" t="str">
        <f t="shared" si="285"/>
        <v/>
      </c>
      <c r="P567" s="94" t="str">
        <f t="shared" si="286"/>
        <v/>
      </c>
      <c r="Q567" s="94" t="str">
        <f t="shared" si="287"/>
        <v/>
      </c>
      <c r="R567" s="94" t="str">
        <f t="shared" si="288"/>
        <v/>
      </c>
      <c r="S567" s="94" t="str">
        <f t="shared" si="289"/>
        <v/>
      </c>
      <c r="T567" s="94" t="str">
        <f t="shared" si="290"/>
        <v/>
      </c>
      <c r="U567" s="94" t="str">
        <f t="shared" si="291"/>
        <v/>
      </c>
      <c r="V567" s="94" t="str">
        <f t="shared" si="292"/>
        <v/>
      </c>
      <c r="W567" s="94" t="str">
        <f t="shared" si="293"/>
        <v/>
      </c>
      <c r="X567" s="94" t="str">
        <f t="shared" si="294"/>
        <v/>
      </c>
      <c r="Y567" s="94" t="str">
        <f t="shared" si="295"/>
        <v/>
      </c>
      <c r="Z567" s="94" t="str">
        <f t="shared" si="296"/>
        <v/>
      </c>
      <c r="AA567" s="94" t="str">
        <f t="shared" si="297"/>
        <v/>
      </c>
      <c r="AB567" s="94" t="str">
        <f t="shared" si="298"/>
        <v/>
      </c>
      <c r="AC567" s="94" t="str">
        <f t="shared" si="299"/>
        <v/>
      </c>
      <c r="AD567" s="92" t="str">
        <f t="shared" si="300"/>
        <v/>
      </c>
    </row>
    <row r="568" spans="1:30" x14ac:dyDescent="0.25">
      <c r="A568" s="92" t="str">
        <f t="shared" si="273"/>
        <v/>
      </c>
      <c r="B568" s="51">
        <v>1</v>
      </c>
      <c r="C568" s="52" t="s">
        <v>784</v>
      </c>
      <c r="D568" s="94" t="str">
        <f t="shared" si="274"/>
        <v/>
      </c>
      <c r="E568" s="94" t="str">
        <f t="shared" si="275"/>
        <v/>
      </c>
      <c r="F568" s="94" t="str">
        <f t="shared" si="276"/>
        <v/>
      </c>
      <c r="G568" s="94" t="str">
        <f t="shared" si="277"/>
        <v/>
      </c>
      <c r="H568" s="94" t="str">
        <f t="shared" si="278"/>
        <v/>
      </c>
      <c r="I568" s="94" t="str">
        <f t="shared" si="279"/>
        <v/>
      </c>
      <c r="J568" s="94" t="str">
        <f t="shared" si="280"/>
        <v/>
      </c>
      <c r="K568" s="94" t="str">
        <f t="shared" si="281"/>
        <v/>
      </c>
      <c r="L568" s="94" t="str">
        <f t="shared" si="282"/>
        <v/>
      </c>
      <c r="M568" s="94" t="str">
        <f t="shared" si="283"/>
        <v/>
      </c>
      <c r="N568" s="94" t="str">
        <f t="shared" si="284"/>
        <v/>
      </c>
      <c r="O568" s="94" t="str">
        <f t="shared" si="285"/>
        <v/>
      </c>
      <c r="P568" s="94" t="str">
        <f t="shared" si="286"/>
        <v/>
      </c>
      <c r="Q568" s="94" t="str">
        <f t="shared" si="287"/>
        <v/>
      </c>
      <c r="R568" s="94" t="str">
        <f t="shared" si="288"/>
        <v/>
      </c>
      <c r="S568" s="94" t="str">
        <f t="shared" si="289"/>
        <v/>
      </c>
      <c r="T568" s="94" t="str">
        <f t="shared" si="290"/>
        <v/>
      </c>
      <c r="U568" s="94" t="str">
        <f t="shared" si="291"/>
        <v/>
      </c>
      <c r="V568" s="94" t="str">
        <f t="shared" si="292"/>
        <v/>
      </c>
      <c r="W568" s="94" t="str">
        <f t="shared" si="293"/>
        <v/>
      </c>
      <c r="X568" s="94" t="str">
        <f t="shared" si="294"/>
        <v/>
      </c>
      <c r="Y568" s="94" t="str">
        <f t="shared" si="295"/>
        <v/>
      </c>
      <c r="Z568" s="94" t="str">
        <f t="shared" si="296"/>
        <v/>
      </c>
      <c r="AA568" s="94" t="str">
        <f t="shared" si="297"/>
        <v/>
      </c>
      <c r="AB568" s="94" t="str">
        <f t="shared" si="298"/>
        <v/>
      </c>
      <c r="AC568" s="94" t="str">
        <f t="shared" si="299"/>
        <v/>
      </c>
      <c r="AD568" s="92" t="str">
        <f t="shared" si="300"/>
        <v/>
      </c>
    </row>
    <row r="569" spans="1:30" x14ac:dyDescent="0.25">
      <c r="A569" s="92" t="str">
        <f t="shared" si="273"/>
        <v/>
      </c>
      <c r="B569" s="51">
        <v>1</v>
      </c>
      <c r="C569" s="52" t="s">
        <v>784</v>
      </c>
      <c r="D569" s="94" t="str">
        <f t="shared" si="274"/>
        <v/>
      </c>
      <c r="E569" s="94" t="str">
        <f t="shared" si="275"/>
        <v/>
      </c>
      <c r="F569" s="94" t="str">
        <f t="shared" si="276"/>
        <v/>
      </c>
      <c r="G569" s="94" t="str">
        <f t="shared" si="277"/>
        <v/>
      </c>
      <c r="H569" s="94" t="str">
        <f t="shared" si="278"/>
        <v/>
      </c>
      <c r="I569" s="94" t="str">
        <f t="shared" si="279"/>
        <v/>
      </c>
      <c r="J569" s="94" t="str">
        <f t="shared" si="280"/>
        <v/>
      </c>
      <c r="K569" s="94" t="str">
        <f t="shared" si="281"/>
        <v/>
      </c>
      <c r="L569" s="94" t="str">
        <f t="shared" si="282"/>
        <v/>
      </c>
      <c r="M569" s="94" t="str">
        <f t="shared" si="283"/>
        <v/>
      </c>
      <c r="N569" s="94" t="str">
        <f t="shared" si="284"/>
        <v/>
      </c>
      <c r="O569" s="94" t="str">
        <f t="shared" si="285"/>
        <v/>
      </c>
      <c r="P569" s="94" t="str">
        <f t="shared" si="286"/>
        <v/>
      </c>
      <c r="Q569" s="94" t="str">
        <f t="shared" si="287"/>
        <v/>
      </c>
      <c r="R569" s="94" t="str">
        <f t="shared" si="288"/>
        <v/>
      </c>
      <c r="S569" s="94" t="str">
        <f t="shared" si="289"/>
        <v/>
      </c>
      <c r="T569" s="94" t="str">
        <f t="shared" si="290"/>
        <v/>
      </c>
      <c r="U569" s="94" t="str">
        <f t="shared" si="291"/>
        <v/>
      </c>
      <c r="V569" s="94" t="str">
        <f t="shared" si="292"/>
        <v/>
      </c>
      <c r="W569" s="94" t="str">
        <f t="shared" si="293"/>
        <v/>
      </c>
      <c r="X569" s="94" t="str">
        <f t="shared" si="294"/>
        <v/>
      </c>
      <c r="Y569" s="94" t="str">
        <f t="shared" si="295"/>
        <v/>
      </c>
      <c r="Z569" s="94" t="str">
        <f t="shared" si="296"/>
        <v/>
      </c>
      <c r="AA569" s="94" t="str">
        <f t="shared" si="297"/>
        <v/>
      </c>
      <c r="AB569" s="94" t="str">
        <f t="shared" si="298"/>
        <v/>
      </c>
      <c r="AC569" s="94" t="str">
        <f t="shared" si="299"/>
        <v/>
      </c>
      <c r="AD569" s="92" t="str">
        <f t="shared" si="300"/>
        <v/>
      </c>
    </row>
    <row r="570" spans="1:30" x14ac:dyDescent="0.25">
      <c r="A570" s="92" t="str">
        <f t="shared" si="273"/>
        <v/>
      </c>
      <c r="B570" s="51">
        <v>1</v>
      </c>
      <c r="C570" s="52" t="s">
        <v>784</v>
      </c>
      <c r="D570" s="94" t="str">
        <f t="shared" si="274"/>
        <v/>
      </c>
      <c r="E570" s="94" t="str">
        <f t="shared" si="275"/>
        <v/>
      </c>
      <c r="F570" s="94" t="str">
        <f t="shared" si="276"/>
        <v/>
      </c>
      <c r="G570" s="94" t="str">
        <f t="shared" si="277"/>
        <v/>
      </c>
      <c r="H570" s="94" t="str">
        <f t="shared" si="278"/>
        <v/>
      </c>
      <c r="I570" s="94" t="str">
        <f t="shared" si="279"/>
        <v/>
      </c>
      <c r="J570" s="94" t="str">
        <f t="shared" si="280"/>
        <v/>
      </c>
      <c r="K570" s="94" t="str">
        <f t="shared" si="281"/>
        <v/>
      </c>
      <c r="L570" s="94" t="str">
        <f t="shared" si="282"/>
        <v/>
      </c>
      <c r="M570" s="94" t="str">
        <f t="shared" si="283"/>
        <v/>
      </c>
      <c r="N570" s="94" t="str">
        <f t="shared" si="284"/>
        <v/>
      </c>
      <c r="O570" s="94" t="str">
        <f t="shared" si="285"/>
        <v/>
      </c>
      <c r="P570" s="94" t="str">
        <f t="shared" si="286"/>
        <v/>
      </c>
      <c r="Q570" s="94" t="str">
        <f t="shared" si="287"/>
        <v/>
      </c>
      <c r="R570" s="94" t="str">
        <f t="shared" si="288"/>
        <v/>
      </c>
      <c r="S570" s="94" t="str">
        <f t="shared" si="289"/>
        <v/>
      </c>
      <c r="T570" s="94" t="str">
        <f t="shared" si="290"/>
        <v/>
      </c>
      <c r="U570" s="94" t="str">
        <f t="shared" si="291"/>
        <v/>
      </c>
      <c r="V570" s="94" t="str">
        <f t="shared" si="292"/>
        <v/>
      </c>
      <c r="W570" s="94" t="str">
        <f t="shared" si="293"/>
        <v/>
      </c>
      <c r="X570" s="94" t="str">
        <f t="shared" si="294"/>
        <v/>
      </c>
      <c r="Y570" s="94" t="str">
        <f t="shared" si="295"/>
        <v/>
      </c>
      <c r="Z570" s="94" t="str">
        <f t="shared" si="296"/>
        <v/>
      </c>
      <c r="AA570" s="94" t="str">
        <f t="shared" si="297"/>
        <v/>
      </c>
      <c r="AB570" s="94" t="str">
        <f t="shared" si="298"/>
        <v/>
      </c>
      <c r="AC570" s="94" t="str">
        <f t="shared" si="299"/>
        <v/>
      </c>
      <c r="AD570" s="92" t="str">
        <f t="shared" si="300"/>
        <v/>
      </c>
    </row>
    <row r="571" spans="1:30" x14ac:dyDescent="0.25">
      <c r="A571" s="92" t="str">
        <f t="shared" si="273"/>
        <v/>
      </c>
      <c r="B571" s="51">
        <v>1</v>
      </c>
      <c r="C571" s="52" t="s">
        <v>784</v>
      </c>
      <c r="D571" s="94" t="str">
        <f t="shared" si="274"/>
        <v/>
      </c>
      <c r="E571" s="94" t="str">
        <f t="shared" si="275"/>
        <v/>
      </c>
      <c r="F571" s="94" t="str">
        <f t="shared" si="276"/>
        <v/>
      </c>
      <c r="G571" s="94" t="str">
        <f t="shared" si="277"/>
        <v/>
      </c>
      <c r="H571" s="94" t="str">
        <f t="shared" si="278"/>
        <v/>
      </c>
      <c r="I571" s="94" t="str">
        <f t="shared" si="279"/>
        <v/>
      </c>
      <c r="J571" s="94" t="str">
        <f t="shared" si="280"/>
        <v/>
      </c>
      <c r="K571" s="94" t="str">
        <f t="shared" si="281"/>
        <v/>
      </c>
      <c r="L571" s="94" t="str">
        <f t="shared" si="282"/>
        <v/>
      </c>
      <c r="M571" s="94" t="str">
        <f t="shared" si="283"/>
        <v/>
      </c>
      <c r="N571" s="94" t="str">
        <f t="shared" si="284"/>
        <v/>
      </c>
      <c r="O571" s="94" t="str">
        <f t="shared" si="285"/>
        <v/>
      </c>
      <c r="P571" s="94" t="str">
        <f t="shared" si="286"/>
        <v/>
      </c>
      <c r="Q571" s="94" t="str">
        <f t="shared" si="287"/>
        <v/>
      </c>
      <c r="R571" s="94" t="str">
        <f t="shared" si="288"/>
        <v/>
      </c>
      <c r="S571" s="94" t="str">
        <f t="shared" si="289"/>
        <v/>
      </c>
      <c r="T571" s="94" t="str">
        <f t="shared" si="290"/>
        <v/>
      </c>
      <c r="U571" s="94" t="str">
        <f t="shared" si="291"/>
        <v/>
      </c>
      <c r="V571" s="94" t="str">
        <f t="shared" si="292"/>
        <v/>
      </c>
      <c r="W571" s="94" t="str">
        <f t="shared" si="293"/>
        <v/>
      </c>
      <c r="X571" s="94" t="str">
        <f t="shared" si="294"/>
        <v/>
      </c>
      <c r="Y571" s="94" t="str">
        <f t="shared" si="295"/>
        <v/>
      </c>
      <c r="Z571" s="94" t="str">
        <f t="shared" si="296"/>
        <v/>
      </c>
      <c r="AA571" s="94" t="str">
        <f t="shared" si="297"/>
        <v/>
      </c>
      <c r="AB571" s="94" t="str">
        <f t="shared" si="298"/>
        <v/>
      </c>
      <c r="AC571" s="94" t="str">
        <f t="shared" si="299"/>
        <v/>
      </c>
      <c r="AD571" s="92" t="str">
        <f t="shared" si="300"/>
        <v/>
      </c>
    </row>
    <row r="572" spans="1:30" x14ac:dyDescent="0.25">
      <c r="A572" s="92" t="str">
        <f t="shared" si="273"/>
        <v/>
      </c>
      <c r="B572" s="51">
        <v>1</v>
      </c>
      <c r="C572" s="52" t="s">
        <v>784</v>
      </c>
      <c r="D572" s="94" t="str">
        <f t="shared" si="274"/>
        <v/>
      </c>
      <c r="E572" s="94" t="str">
        <f t="shared" si="275"/>
        <v/>
      </c>
      <c r="F572" s="94" t="str">
        <f t="shared" si="276"/>
        <v/>
      </c>
      <c r="G572" s="94" t="str">
        <f t="shared" si="277"/>
        <v/>
      </c>
      <c r="H572" s="94" t="str">
        <f t="shared" si="278"/>
        <v/>
      </c>
      <c r="I572" s="94" t="str">
        <f t="shared" si="279"/>
        <v/>
      </c>
      <c r="J572" s="94" t="str">
        <f t="shared" si="280"/>
        <v/>
      </c>
      <c r="K572" s="94" t="str">
        <f t="shared" si="281"/>
        <v/>
      </c>
      <c r="L572" s="94" t="str">
        <f t="shared" si="282"/>
        <v/>
      </c>
      <c r="M572" s="94" t="str">
        <f t="shared" si="283"/>
        <v/>
      </c>
      <c r="N572" s="94" t="str">
        <f t="shared" si="284"/>
        <v/>
      </c>
      <c r="O572" s="94" t="str">
        <f t="shared" si="285"/>
        <v/>
      </c>
      <c r="P572" s="94" t="str">
        <f t="shared" si="286"/>
        <v/>
      </c>
      <c r="Q572" s="94" t="str">
        <f t="shared" si="287"/>
        <v/>
      </c>
      <c r="R572" s="94" t="str">
        <f t="shared" si="288"/>
        <v/>
      </c>
      <c r="S572" s="94" t="str">
        <f t="shared" si="289"/>
        <v/>
      </c>
      <c r="T572" s="94" t="str">
        <f t="shared" si="290"/>
        <v/>
      </c>
      <c r="U572" s="94" t="str">
        <f t="shared" si="291"/>
        <v/>
      </c>
      <c r="V572" s="94" t="str">
        <f t="shared" si="292"/>
        <v/>
      </c>
      <c r="W572" s="94" t="str">
        <f t="shared" si="293"/>
        <v/>
      </c>
      <c r="X572" s="94" t="str">
        <f t="shared" si="294"/>
        <v/>
      </c>
      <c r="Y572" s="94" t="str">
        <f t="shared" si="295"/>
        <v/>
      </c>
      <c r="Z572" s="94" t="str">
        <f t="shared" si="296"/>
        <v/>
      </c>
      <c r="AA572" s="94" t="str">
        <f t="shared" si="297"/>
        <v/>
      </c>
      <c r="AB572" s="94" t="str">
        <f t="shared" si="298"/>
        <v/>
      </c>
      <c r="AC572" s="94" t="str">
        <f t="shared" si="299"/>
        <v/>
      </c>
      <c r="AD572" s="92" t="str">
        <f t="shared" si="300"/>
        <v/>
      </c>
    </row>
    <row r="573" spans="1:30" x14ac:dyDescent="0.25">
      <c r="A573" s="92" t="str">
        <f t="shared" si="273"/>
        <v/>
      </c>
      <c r="B573" s="51">
        <v>1</v>
      </c>
      <c r="C573" s="52" t="s">
        <v>784</v>
      </c>
      <c r="D573" s="94" t="str">
        <f t="shared" si="274"/>
        <v/>
      </c>
      <c r="E573" s="94" t="str">
        <f t="shared" si="275"/>
        <v/>
      </c>
      <c r="F573" s="94" t="str">
        <f t="shared" si="276"/>
        <v/>
      </c>
      <c r="G573" s="94" t="str">
        <f t="shared" si="277"/>
        <v/>
      </c>
      <c r="H573" s="94" t="str">
        <f t="shared" si="278"/>
        <v/>
      </c>
      <c r="I573" s="94" t="str">
        <f t="shared" si="279"/>
        <v/>
      </c>
      <c r="J573" s="94" t="str">
        <f t="shared" si="280"/>
        <v/>
      </c>
      <c r="K573" s="94" t="str">
        <f t="shared" si="281"/>
        <v/>
      </c>
      <c r="L573" s="94" t="str">
        <f t="shared" si="282"/>
        <v/>
      </c>
      <c r="M573" s="94" t="str">
        <f t="shared" si="283"/>
        <v/>
      </c>
      <c r="N573" s="94" t="str">
        <f t="shared" si="284"/>
        <v/>
      </c>
      <c r="O573" s="94" t="str">
        <f t="shared" si="285"/>
        <v/>
      </c>
      <c r="P573" s="94" t="str">
        <f t="shared" si="286"/>
        <v/>
      </c>
      <c r="Q573" s="94" t="str">
        <f t="shared" si="287"/>
        <v/>
      </c>
      <c r="R573" s="94" t="str">
        <f t="shared" si="288"/>
        <v/>
      </c>
      <c r="S573" s="94" t="str">
        <f t="shared" si="289"/>
        <v/>
      </c>
      <c r="T573" s="94" t="str">
        <f t="shared" si="290"/>
        <v/>
      </c>
      <c r="U573" s="94" t="str">
        <f t="shared" si="291"/>
        <v/>
      </c>
      <c r="V573" s="94" t="str">
        <f t="shared" si="292"/>
        <v/>
      </c>
      <c r="W573" s="94" t="str">
        <f t="shared" si="293"/>
        <v/>
      </c>
      <c r="X573" s="94" t="str">
        <f t="shared" si="294"/>
        <v/>
      </c>
      <c r="Y573" s="94" t="str">
        <f t="shared" si="295"/>
        <v/>
      </c>
      <c r="Z573" s="94" t="str">
        <f t="shared" si="296"/>
        <v/>
      </c>
      <c r="AA573" s="94" t="str">
        <f t="shared" si="297"/>
        <v/>
      </c>
      <c r="AB573" s="94" t="str">
        <f t="shared" si="298"/>
        <v/>
      </c>
      <c r="AC573" s="94" t="str">
        <f t="shared" si="299"/>
        <v/>
      </c>
      <c r="AD573" s="92" t="str">
        <f t="shared" si="300"/>
        <v/>
      </c>
    </row>
    <row r="574" spans="1:30" x14ac:dyDescent="0.25">
      <c r="A574" s="92" t="str">
        <f t="shared" si="273"/>
        <v/>
      </c>
      <c r="B574" s="51">
        <v>1</v>
      </c>
      <c r="C574" s="52" t="s">
        <v>784</v>
      </c>
      <c r="D574" s="94" t="str">
        <f t="shared" si="274"/>
        <v/>
      </c>
      <c r="E574" s="94" t="str">
        <f t="shared" si="275"/>
        <v/>
      </c>
      <c r="F574" s="94" t="str">
        <f t="shared" si="276"/>
        <v/>
      </c>
      <c r="G574" s="94" t="str">
        <f t="shared" si="277"/>
        <v/>
      </c>
      <c r="H574" s="94" t="str">
        <f t="shared" si="278"/>
        <v/>
      </c>
      <c r="I574" s="94" t="str">
        <f t="shared" si="279"/>
        <v/>
      </c>
      <c r="J574" s="94" t="str">
        <f t="shared" si="280"/>
        <v/>
      </c>
      <c r="K574" s="94" t="str">
        <f t="shared" si="281"/>
        <v/>
      </c>
      <c r="L574" s="94" t="str">
        <f t="shared" si="282"/>
        <v/>
      </c>
      <c r="M574" s="94" t="str">
        <f t="shared" si="283"/>
        <v/>
      </c>
      <c r="N574" s="94" t="str">
        <f t="shared" si="284"/>
        <v/>
      </c>
      <c r="O574" s="94" t="str">
        <f t="shared" si="285"/>
        <v/>
      </c>
      <c r="P574" s="94" t="str">
        <f t="shared" si="286"/>
        <v/>
      </c>
      <c r="Q574" s="94" t="str">
        <f t="shared" si="287"/>
        <v/>
      </c>
      <c r="R574" s="94" t="str">
        <f t="shared" si="288"/>
        <v/>
      </c>
      <c r="S574" s="94" t="str">
        <f t="shared" si="289"/>
        <v/>
      </c>
      <c r="T574" s="94" t="str">
        <f t="shared" si="290"/>
        <v/>
      </c>
      <c r="U574" s="94" t="str">
        <f t="shared" si="291"/>
        <v/>
      </c>
      <c r="V574" s="94" t="str">
        <f t="shared" si="292"/>
        <v/>
      </c>
      <c r="W574" s="94" t="str">
        <f t="shared" si="293"/>
        <v/>
      </c>
      <c r="X574" s="94" t="str">
        <f t="shared" si="294"/>
        <v/>
      </c>
      <c r="Y574" s="94" t="str">
        <f t="shared" si="295"/>
        <v/>
      </c>
      <c r="Z574" s="94" t="str">
        <f t="shared" si="296"/>
        <v/>
      </c>
      <c r="AA574" s="94" t="str">
        <f t="shared" si="297"/>
        <v/>
      </c>
      <c r="AB574" s="94" t="str">
        <f t="shared" si="298"/>
        <v/>
      </c>
      <c r="AC574" s="94" t="str">
        <f t="shared" si="299"/>
        <v/>
      </c>
      <c r="AD574" s="92" t="str">
        <f t="shared" si="300"/>
        <v/>
      </c>
    </row>
    <row r="575" spans="1:30" x14ac:dyDescent="0.25">
      <c r="A575" s="92" t="str">
        <f t="shared" si="273"/>
        <v/>
      </c>
      <c r="B575" s="51">
        <v>1</v>
      </c>
      <c r="C575" s="52" t="s">
        <v>784</v>
      </c>
      <c r="D575" s="94" t="str">
        <f t="shared" si="274"/>
        <v/>
      </c>
      <c r="E575" s="94" t="str">
        <f t="shared" si="275"/>
        <v/>
      </c>
      <c r="F575" s="94" t="str">
        <f t="shared" si="276"/>
        <v/>
      </c>
      <c r="G575" s="94" t="str">
        <f t="shared" si="277"/>
        <v/>
      </c>
      <c r="H575" s="94" t="str">
        <f t="shared" si="278"/>
        <v/>
      </c>
      <c r="I575" s="94" t="str">
        <f t="shared" si="279"/>
        <v/>
      </c>
      <c r="J575" s="94" t="str">
        <f t="shared" si="280"/>
        <v/>
      </c>
      <c r="K575" s="94" t="str">
        <f t="shared" si="281"/>
        <v/>
      </c>
      <c r="L575" s="94" t="str">
        <f t="shared" si="282"/>
        <v/>
      </c>
      <c r="M575" s="94" t="str">
        <f t="shared" si="283"/>
        <v/>
      </c>
      <c r="N575" s="94" t="str">
        <f t="shared" si="284"/>
        <v/>
      </c>
      <c r="O575" s="94" t="str">
        <f t="shared" si="285"/>
        <v/>
      </c>
      <c r="P575" s="94" t="str">
        <f t="shared" si="286"/>
        <v/>
      </c>
      <c r="Q575" s="94" t="str">
        <f t="shared" si="287"/>
        <v/>
      </c>
      <c r="R575" s="94" t="str">
        <f t="shared" si="288"/>
        <v/>
      </c>
      <c r="S575" s="94" t="str">
        <f t="shared" si="289"/>
        <v/>
      </c>
      <c r="T575" s="94" t="str">
        <f t="shared" si="290"/>
        <v/>
      </c>
      <c r="U575" s="94" t="str">
        <f t="shared" si="291"/>
        <v/>
      </c>
      <c r="V575" s="94" t="str">
        <f t="shared" si="292"/>
        <v/>
      </c>
      <c r="W575" s="94" t="str">
        <f t="shared" si="293"/>
        <v/>
      </c>
      <c r="X575" s="94" t="str">
        <f t="shared" si="294"/>
        <v/>
      </c>
      <c r="Y575" s="94" t="str">
        <f t="shared" si="295"/>
        <v/>
      </c>
      <c r="Z575" s="94" t="str">
        <f t="shared" si="296"/>
        <v/>
      </c>
      <c r="AA575" s="94" t="str">
        <f t="shared" si="297"/>
        <v/>
      </c>
      <c r="AB575" s="94" t="str">
        <f t="shared" si="298"/>
        <v/>
      </c>
      <c r="AC575" s="94" t="str">
        <f t="shared" si="299"/>
        <v/>
      </c>
      <c r="AD575" s="92" t="str">
        <f t="shared" si="300"/>
        <v/>
      </c>
    </row>
    <row r="576" spans="1:30" x14ac:dyDescent="0.25">
      <c r="A576" s="92" t="str">
        <f t="shared" si="273"/>
        <v/>
      </c>
      <c r="B576" s="51">
        <v>1</v>
      </c>
      <c r="C576" s="52" t="s">
        <v>784</v>
      </c>
      <c r="D576" s="94" t="str">
        <f t="shared" si="274"/>
        <v/>
      </c>
      <c r="E576" s="94" t="str">
        <f t="shared" si="275"/>
        <v/>
      </c>
      <c r="F576" s="94" t="str">
        <f t="shared" si="276"/>
        <v/>
      </c>
      <c r="G576" s="94" t="str">
        <f t="shared" si="277"/>
        <v/>
      </c>
      <c r="H576" s="94" t="str">
        <f t="shared" si="278"/>
        <v/>
      </c>
      <c r="I576" s="94" t="str">
        <f t="shared" si="279"/>
        <v/>
      </c>
      <c r="J576" s="94" t="str">
        <f t="shared" si="280"/>
        <v/>
      </c>
      <c r="K576" s="94" t="str">
        <f t="shared" si="281"/>
        <v/>
      </c>
      <c r="L576" s="94" t="str">
        <f t="shared" si="282"/>
        <v/>
      </c>
      <c r="M576" s="94" t="str">
        <f t="shared" si="283"/>
        <v/>
      </c>
      <c r="N576" s="94" t="str">
        <f t="shared" si="284"/>
        <v/>
      </c>
      <c r="O576" s="94" t="str">
        <f t="shared" si="285"/>
        <v/>
      </c>
      <c r="P576" s="94" t="str">
        <f t="shared" si="286"/>
        <v/>
      </c>
      <c r="Q576" s="94" t="str">
        <f t="shared" si="287"/>
        <v/>
      </c>
      <c r="R576" s="94" t="str">
        <f t="shared" si="288"/>
        <v/>
      </c>
      <c r="S576" s="94" t="str">
        <f t="shared" si="289"/>
        <v/>
      </c>
      <c r="T576" s="94" t="str">
        <f t="shared" si="290"/>
        <v/>
      </c>
      <c r="U576" s="94" t="str">
        <f t="shared" si="291"/>
        <v/>
      </c>
      <c r="V576" s="94" t="str">
        <f t="shared" si="292"/>
        <v/>
      </c>
      <c r="W576" s="94" t="str">
        <f t="shared" si="293"/>
        <v/>
      </c>
      <c r="X576" s="94" t="str">
        <f t="shared" si="294"/>
        <v/>
      </c>
      <c r="Y576" s="94" t="str">
        <f t="shared" si="295"/>
        <v/>
      </c>
      <c r="Z576" s="94" t="str">
        <f t="shared" si="296"/>
        <v/>
      </c>
      <c r="AA576" s="94" t="str">
        <f t="shared" si="297"/>
        <v/>
      </c>
      <c r="AB576" s="94" t="str">
        <f t="shared" si="298"/>
        <v/>
      </c>
      <c r="AC576" s="94" t="str">
        <f t="shared" si="299"/>
        <v/>
      </c>
      <c r="AD576" s="92" t="str">
        <f t="shared" si="300"/>
        <v/>
      </c>
    </row>
    <row r="577" spans="1:30" x14ac:dyDescent="0.25">
      <c r="A577" s="92" t="str">
        <f t="shared" si="273"/>
        <v/>
      </c>
      <c r="B577" s="51">
        <v>1</v>
      </c>
      <c r="C577" s="52" t="s">
        <v>784</v>
      </c>
      <c r="D577" s="94" t="str">
        <f t="shared" si="274"/>
        <v/>
      </c>
      <c r="E577" s="94" t="str">
        <f t="shared" si="275"/>
        <v/>
      </c>
      <c r="F577" s="94" t="str">
        <f t="shared" si="276"/>
        <v/>
      </c>
      <c r="G577" s="94" t="str">
        <f t="shared" si="277"/>
        <v/>
      </c>
      <c r="H577" s="94" t="str">
        <f t="shared" si="278"/>
        <v/>
      </c>
      <c r="I577" s="94" t="str">
        <f t="shared" si="279"/>
        <v/>
      </c>
      <c r="J577" s="94" t="str">
        <f t="shared" si="280"/>
        <v/>
      </c>
      <c r="K577" s="94" t="str">
        <f t="shared" si="281"/>
        <v/>
      </c>
      <c r="L577" s="94" t="str">
        <f t="shared" si="282"/>
        <v/>
      </c>
      <c r="M577" s="94" t="str">
        <f t="shared" si="283"/>
        <v/>
      </c>
      <c r="N577" s="94" t="str">
        <f t="shared" si="284"/>
        <v/>
      </c>
      <c r="O577" s="94" t="str">
        <f t="shared" si="285"/>
        <v/>
      </c>
      <c r="P577" s="94" t="str">
        <f t="shared" si="286"/>
        <v/>
      </c>
      <c r="Q577" s="94" t="str">
        <f t="shared" si="287"/>
        <v/>
      </c>
      <c r="R577" s="94" t="str">
        <f t="shared" si="288"/>
        <v/>
      </c>
      <c r="S577" s="94" t="str">
        <f t="shared" si="289"/>
        <v/>
      </c>
      <c r="T577" s="94" t="str">
        <f t="shared" si="290"/>
        <v/>
      </c>
      <c r="U577" s="94" t="str">
        <f t="shared" si="291"/>
        <v/>
      </c>
      <c r="V577" s="94" t="str">
        <f t="shared" si="292"/>
        <v/>
      </c>
      <c r="W577" s="94" t="str">
        <f t="shared" si="293"/>
        <v/>
      </c>
      <c r="X577" s="94" t="str">
        <f t="shared" si="294"/>
        <v/>
      </c>
      <c r="Y577" s="94" t="str">
        <f t="shared" si="295"/>
        <v/>
      </c>
      <c r="Z577" s="94" t="str">
        <f t="shared" si="296"/>
        <v/>
      </c>
      <c r="AA577" s="94" t="str">
        <f t="shared" si="297"/>
        <v/>
      </c>
      <c r="AB577" s="94" t="str">
        <f t="shared" si="298"/>
        <v/>
      </c>
      <c r="AC577" s="94" t="str">
        <f t="shared" si="299"/>
        <v/>
      </c>
      <c r="AD577" s="92" t="str">
        <f t="shared" si="300"/>
        <v/>
      </c>
    </row>
    <row r="578" spans="1:30" x14ac:dyDescent="0.25">
      <c r="A578" s="92" t="str">
        <f t="shared" ref="A578:A600" si="301">IF(AD578&lt;&gt;"",RANK(AD578,AD:AD),"")</f>
        <v/>
      </c>
      <c r="B578" s="51">
        <v>1</v>
      </c>
      <c r="C578" s="52" t="s">
        <v>784</v>
      </c>
      <c r="D578" s="94" t="str">
        <f t="shared" ref="D578:D600" si="302">IFERROR(VLOOKUP($B578,_2aw1,2,FALSE),"")</f>
        <v/>
      </c>
      <c r="E578" s="94" t="str">
        <f t="shared" ref="E578:E600" si="303">IFERROR(VLOOKUP($B578,_2aw2,2,FALSE),"")</f>
        <v/>
      </c>
      <c r="F578" s="94" t="str">
        <f t="shared" ref="F578:F600" si="304">IFERROR(VLOOKUP($B578,_2aw3,2,FALSE),"")</f>
        <v/>
      </c>
      <c r="G578" s="94" t="str">
        <f t="shared" ref="G578:G600" si="305">IFERROR(VLOOKUP($B578,_2aw4,2,FALSE),"")</f>
        <v/>
      </c>
      <c r="H578" s="94" t="str">
        <f t="shared" ref="H578:H600" si="306">IFERROR(VLOOKUP($B578,_2aw5,2,FALSE),"")</f>
        <v/>
      </c>
      <c r="I578" s="94" t="str">
        <f t="shared" ref="I578:I600" si="307">IFERROR(VLOOKUP($B578,_2aw6,2,FALSE),"")</f>
        <v/>
      </c>
      <c r="J578" s="94" t="str">
        <f t="shared" ref="J578:J600" si="308">IFERROR(VLOOKUP($B578,_2aw7,2,FALSE),"")</f>
        <v/>
      </c>
      <c r="K578" s="94" t="str">
        <f t="shared" ref="K578:K600" si="309">IFERROR(VLOOKUP($B578,_2aw8,2,FALSE),"")</f>
        <v/>
      </c>
      <c r="L578" s="94" t="str">
        <f t="shared" ref="L578:L600" si="310">IFERROR(VLOOKUP($B578,_2aw9,2,FALSE),"")</f>
        <v/>
      </c>
      <c r="M578" s="94" t="str">
        <f t="shared" ref="M578:M600" si="311">IFERROR(VLOOKUP($B578,_2aw10,2,FALSE),"")</f>
        <v/>
      </c>
      <c r="N578" s="94" t="str">
        <f t="shared" ref="N578:N600" si="312">IFERROR(VLOOKUP($B578,_2aw11,2,FALSE),"")</f>
        <v/>
      </c>
      <c r="O578" s="94" t="str">
        <f t="shared" ref="O578:O600" si="313">IFERROR(VLOOKUP($B578,_2aw12,2,FALSE),"")</f>
        <v/>
      </c>
      <c r="P578" s="94" t="str">
        <f t="shared" ref="P578:P600" si="314">IFERROR(VLOOKUP($B578,_2aw13,2,FALSE),"")</f>
        <v/>
      </c>
      <c r="Q578" s="94" t="str">
        <f t="shared" ref="Q578:Q600" si="315">IFERROR(VLOOKUP($B578,_2aw14,2,FALSE),"")</f>
        <v/>
      </c>
      <c r="R578" s="94" t="str">
        <f t="shared" ref="R578:R600" si="316">IFERROR(VLOOKUP($B578,_2aw15,2,FALSE),"")</f>
        <v/>
      </c>
      <c r="S578" s="94" t="str">
        <f t="shared" ref="S578:S600" si="317">IFERROR(VLOOKUP($B578,_2aw16,2,FALSE),"")</f>
        <v/>
      </c>
      <c r="T578" s="94" t="str">
        <f t="shared" ref="T578:T600" si="318">IFERROR(VLOOKUP($B578,_2aw17,2,FALSE),"")</f>
        <v/>
      </c>
      <c r="U578" s="94" t="str">
        <f t="shared" ref="U578:U600" si="319">IFERROR(VLOOKUP($B578,_2aw18,2,FALSE),"")</f>
        <v/>
      </c>
      <c r="V578" s="94" t="str">
        <f t="shared" ref="V578:V600" si="320">IFERROR(VLOOKUP($B578,_2aw19,2,FALSE),"")</f>
        <v/>
      </c>
      <c r="W578" s="94" t="str">
        <f t="shared" ref="W578:W600" si="321">IFERROR(VLOOKUP($B578,_2aw20,2,FALSE),"")</f>
        <v/>
      </c>
      <c r="X578" s="94" t="str">
        <f t="shared" ref="X578:X600" si="322">IFERROR(VLOOKUP($B578,_2aw21,2,FALSE),"")</f>
        <v/>
      </c>
      <c r="Y578" s="94" t="str">
        <f t="shared" ref="Y578:Y600" si="323">IFERROR(VLOOKUP($B578,_2aw22,2,FALSE),"")</f>
        <v/>
      </c>
      <c r="Z578" s="94" t="str">
        <f t="shared" ref="Z578:Z600" si="324">IFERROR(VLOOKUP($B578,_2aw23,2,FALSE),"")</f>
        <v/>
      </c>
      <c r="AA578" s="94" t="str">
        <f t="shared" ref="AA578:AA600" si="325">IFERROR(VLOOKUP($B578,_2aw24,2,FALSE),"")</f>
        <v/>
      </c>
      <c r="AB578" s="94" t="str">
        <f t="shared" ref="AB578:AB600" si="326">IFERROR(VLOOKUP($B578,_2aw25,2,FALSE),"")</f>
        <v/>
      </c>
      <c r="AC578" s="94" t="str">
        <f t="shared" ref="AC578:AC600" si="327">IFERROR(VLOOKUP($B578,_2aw26,2,FALSE),"")</f>
        <v/>
      </c>
      <c r="AD578" s="92" t="str">
        <f t="shared" ref="AD578:AD600" si="328">IF(COUNTIF(D578:AC578,"&gt;=0"),SUM(D578:AC578),"")</f>
        <v/>
      </c>
    </row>
    <row r="579" spans="1:30" x14ac:dyDescent="0.25">
      <c r="A579" s="92" t="str">
        <f t="shared" si="301"/>
        <v/>
      </c>
      <c r="B579" s="51">
        <v>1</v>
      </c>
      <c r="C579" s="52" t="s">
        <v>784</v>
      </c>
      <c r="D579" s="94" t="str">
        <f t="shared" si="302"/>
        <v/>
      </c>
      <c r="E579" s="94" t="str">
        <f t="shared" si="303"/>
        <v/>
      </c>
      <c r="F579" s="94" t="str">
        <f t="shared" si="304"/>
        <v/>
      </c>
      <c r="G579" s="94" t="str">
        <f t="shared" si="305"/>
        <v/>
      </c>
      <c r="H579" s="94" t="str">
        <f t="shared" si="306"/>
        <v/>
      </c>
      <c r="I579" s="94" t="str">
        <f t="shared" si="307"/>
        <v/>
      </c>
      <c r="J579" s="94" t="str">
        <f t="shared" si="308"/>
        <v/>
      </c>
      <c r="K579" s="94" t="str">
        <f t="shared" si="309"/>
        <v/>
      </c>
      <c r="L579" s="94" t="str">
        <f t="shared" si="310"/>
        <v/>
      </c>
      <c r="M579" s="94" t="str">
        <f t="shared" si="311"/>
        <v/>
      </c>
      <c r="N579" s="94" t="str">
        <f t="shared" si="312"/>
        <v/>
      </c>
      <c r="O579" s="94" t="str">
        <f t="shared" si="313"/>
        <v/>
      </c>
      <c r="P579" s="94" t="str">
        <f t="shared" si="314"/>
        <v/>
      </c>
      <c r="Q579" s="94" t="str">
        <f t="shared" si="315"/>
        <v/>
      </c>
      <c r="R579" s="94" t="str">
        <f t="shared" si="316"/>
        <v/>
      </c>
      <c r="S579" s="94" t="str">
        <f t="shared" si="317"/>
        <v/>
      </c>
      <c r="T579" s="94" t="str">
        <f t="shared" si="318"/>
        <v/>
      </c>
      <c r="U579" s="94" t="str">
        <f t="shared" si="319"/>
        <v/>
      </c>
      <c r="V579" s="94" t="str">
        <f t="shared" si="320"/>
        <v/>
      </c>
      <c r="W579" s="94" t="str">
        <f t="shared" si="321"/>
        <v/>
      </c>
      <c r="X579" s="94" t="str">
        <f t="shared" si="322"/>
        <v/>
      </c>
      <c r="Y579" s="94" t="str">
        <f t="shared" si="323"/>
        <v/>
      </c>
      <c r="Z579" s="94" t="str">
        <f t="shared" si="324"/>
        <v/>
      </c>
      <c r="AA579" s="94" t="str">
        <f t="shared" si="325"/>
        <v/>
      </c>
      <c r="AB579" s="94" t="str">
        <f t="shared" si="326"/>
        <v/>
      </c>
      <c r="AC579" s="94" t="str">
        <f t="shared" si="327"/>
        <v/>
      </c>
      <c r="AD579" s="92" t="str">
        <f t="shared" si="328"/>
        <v/>
      </c>
    </row>
    <row r="580" spans="1:30" x14ac:dyDescent="0.25">
      <c r="A580" s="92" t="str">
        <f t="shared" si="301"/>
        <v/>
      </c>
      <c r="B580" s="51">
        <v>1</v>
      </c>
      <c r="C580" s="52" t="s">
        <v>784</v>
      </c>
      <c r="D580" s="94" t="str">
        <f t="shared" si="302"/>
        <v/>
      </c>
      <c r="E580" s="94" t="str">
        <f t="shared" si="303"/>
        <v/>
      </c>
      <c r="F580" s="94" t="str">
        <f t="shared" si="304"/>
        <v/>
      </c>
      <c r="G580" s="94" t="str">
        <f t="shared" si="305"/>
        <v/>
      </c>
      <c r="H580" s="94" t="str">
        <f t="shared" si="306"/>
        <v/>
      </c>
      <c r="I580" s="94" t="str">
        <f t="shared" si="307"/>
        <v/>
      </c>
      <c r="J580" s="94" t="str">
        <f t="shared" si="308"/>
        <v/>
      </c>
      <c r="K580" s="94" t="str">
        <f t="shared" si="309"/>
        <v/>
      </c>
      <c r="L580" s="94" t="str">
        <f t="shared" si="310"/>
        <v/>
      </c>
      <c r="M580" s="94" t="str">
        <f t="shared" si="311"/>
        <v/>
      </c>
      <c r="N580" s="94" t="str">
        <f t="shared" si="312"/>
        <v/>
      </c>
      <c r="O580" s="94" t="str">
        <f t="shared" si="313"/>
        <v/>
      </c>
      <c r="P580" s="94" t="str">
        <f t="shared" si="314"/>
        <v/>
      </c>
      <c r="Q580" s="94" t="str">
        <f t="shared" si="315"/>
        <v/>
      </c>
      <c r="R580" s="94" t="str">
        <f t="shared" si="316"/>
        <v/>
      </c>
      <c r="S580" s="94" t="str">
        <f t="shared" si="317"/>
        <v/>
      </c>
      <c r="T580" s="94" t="str">
        <f t="shared" si="318"/>
        <v/>
      </c>
      <c r="U580" s="94" t="str">
        <f t="shared" si="319"/>
        <v/>
      </c>
      <c r="V580" s="94" t="str">
        <f t="shared" si="320"/>
        <v/>
      </c>
      <c r="W580" s="94" t="str">
        <f t="shared" si="321"/>
        <v/>
      </c>
      <c r="X580" s="94" t="str">
        <f t="shared" si="322"/>
        <v/>
      </c>
      <c r="Y580" s="94" t="str">
        <f t="shared" si="323"/>
        <v/>
      </c>
      <c r="Z580" s="94" t="str">
        <f t="shared" si="324"/>
        <v/>
      </c>
      <c r="AA580" s="94" t="str">
        <f t="shared" si="325"/>
        <v/>
      </c>
      <c r="AB580" s="94" t="str">
        <f t="shared" si="326"/>
        <v/>
      </c>
      <c r="AC580" s="94" t="str">
        <f t="shared" si="327"/>
        <v/>
      </c>
      <c r="AD580" s="92" t="str">
        <f t="shared" si="328"/>
        <v/>
      </c>
    </row>
    <row r="581" spans="1:30" x14ac:dyDescent="0.25">
      <c r="A581" s="92" t="str">
        <f t="shared" si="301"/>
        <v/>
      </c>
      <c r="B581" s="51">
        <v>1</v>
      </c>
      <c r="C581" s="52" t="s">
        <v>784</v>
      </c>
      <c r="D581" s="94" t="str">
        <f t="shared" si="302"/>
        <v/>
      </c>
      <c r="E581" s="94" t="str">
        <f t="shared" si="303"/>
        <v/>
      </c>
      <c r="F581" s="94" t="str">
        <f t="shared" si="304"/>
        <v/>
      </c>
      <c r="G581" s="94" t="str">
        <f t="shared" si="305"/>
        <v/>
      </c>
      <c r="H581" s="94" t="str">
        <f t="shared" si="306"/>
        <v/>
      </c>
      <c r="I581" s="94" t="str">
        <f t="shared" si="307"/>
        <v/>
      </c>
      <c r="J581" s="94" t="str">
        <f t="shared" si="308"/>
        <v/>
      </c>
      <c r="K581" s="94" t="str">
        <f t="shared" si="309"/>
        <v/>
      </c>
      <c r="L581" s="94" t="str">
        <f t="shared" si="310"/>
        <v/>
      </c>
      <c r="M581" s="94" t="str">
        <f t="shared" si="311"/>
        <v/>
      </c>
      <c r="N581" s="94" t="str">
        <f t="shared" si="312"/>
        <v/>
      </c>
      <c r="O581" s="94" t="str">
        <f t="shared" si="313"/>
        <v/>
      </c>
      <c r="P581" s="94" t="str">
        <f t="shared" si="314"/>
        <v/>
      </c>
      <c r="Q581" s="94" t="str">
        <f t="shared" si="315"/>
        <v/>
      </c>
      <c r="R581" s="94" t="str">
        <f t="shared" si="316"/>
        <v/>
      </c>
      <c r="S581" s="94" t="str">
        <f t="shared" si="317"/>
        <v/>
      </c>
      <c r="T581" s="94" t="str">
        <f t="shared" si="318"/>
        <v/>
      </c>
      <c r="U581" s="94" t="str">
        <f t="shared" si="319"/>
        <v/>
      </c>
      <c r="V581" s="94" t="str">
        <f t="shared" si="320"/>
        <v/>
      </c>
      <c r="W581" s="94" t="str">
        <f t="shared" si="321"/>
        <v/>
      </c>
      <c r="X581" s="94" t="str">
        <f t="shared" si="322"/>
        <v/>
      </c>
      <c r="Y581" s="94" t="str">
        <f t="shared" si="323"/>
        <v/>
      </c>
      <c r="Z581" s="94" t="str">
        <f t="shared" si="324"/>
        <v/>
      </c>
      <c r="AA581" s="94" t="str">
        <f t="shared" si="325"/>
        <v/>
      </c>
      <c r="AB581" s="94" t="str">
        <f t="shared" si="326"/>
        <v/>
      </c>
      <c r="AC581" s="94" t="str">
        <f t="shared" si="327"/>
        <v/>
      </c>
      <c r="AD581" s="92" t="str">
        <f t="shared" si="328"/>
        <v/>
      </c>
    </row>
    <row r="582" spans="1:30" x14ac:dyDescent="0.25">
      <c r="A582" s="92" t="str">
        <f t="shared" si="301"/>
        <v/>
      </c>
      <c r="B582" s="51">
        <v>1</v>
      </c>
      <c r="C582" s="52" t="s">
        <v>784</v>
      </c>
      <c r="D582" s="94" t="str">
        <f t="shared" si="302"/>
        <v/>
      </c>
      <c r="E582" s="94" t="str">
        <f t="shared" si="303"/>
        <v/>
      </c>
      <c r="F582" s="94" t="str">
        <f t="shared" si="304"/>
        <v/>
      </c>
      <c r="G582" s="94" t="str">
        <f t="shared" si="305"/>
        <v/>
      </c>
      <c r="H582" s="94" t="str">
        <f t="shared" si="306"/>
        <v/>
      </c>
      <c r="I582" s="94" t="str">
        <f t="shared" si="307"/>
        <v/>
      </c>
      <c r="J582" s="94" t="str">
        <f t="shared" si="308"/>
        <v/>
      </c>
      <c r="K582" s="94" t="str">
        <f t="shared" si="309"/>
        <v/>
      </c>
      <c r="L582" s="94" t="str">
        <f t="shared" si="310"/>
        <v/>
      </c>
      <c r="M582" s="94" t="str">
        <f t="shared" si="311"/>
        <v/>
      </c>
      <c r="N582" s="94" t="str">
        <f t="shared" si="312"/>
        <v/>
      </c>
      <c r="O582" s="94" t="str">
        <f t="shared" si="313"/>
        <v/>
      </c>
      <c r="P582" s="94" t="str">
        <f t="shared" si="314"/>
        <v/>
      </c>
      <c r="Q582" s="94" t="str">
        <f t="shared" si="315"/>
        <v/>
      </c>
      <c r="R582" s="94" t="str">
        <f t="shared" si="316"/>
        <v/>
      </c>
      <c r="S582" s="94" t="str">
        <f t="shared" si="317"/>
        <v/>
      </c>
      <c r="T582" s="94" t="str">
        <f t="shared" si="318"/>
        <v/>
      </c>
      <c r="U582" s="94" t="str">
        <f t="shared" si="319"/>
        <v/>
      </c>
      <c r="V582" s="94" t="str">
        <f t="shared" si="320"/>
        <v/>
      </c>
      <c r="W582" s="94" t="str">
        <f t="shared" si="321"/>
        <v/>
      </c>
      <c r="X582" s="94" t="str">
        <f t="shared" si="322"/>
        <v/>
      </c>
      <c r="Y582" s="94" t="str">
        <f t="shared" si="323"/>
        <v/>
      </c>
      <c r="Z582" s="94" t="str">
        <f t="shared" si="324"/>
        <v/>
      </c>
      <c r="AA582" s="94" t="str">
        <f t="shared" si="325"/>
        <v/>
      </c>
      <c r="AB582" s="94" t="str">
        <f t="shared" si="326"/>
        <v/>
      </c>
      <c r="AC582" s="94" t="str">
        <f t="shared" si="327"/>
        <v/>
      </c>
      <c r="AD582" s="92" t="str">
        <f t="shared" si="328"/>
        <v/>
      </c>
    </row>
    <row r="583" spans="1:30" x14ac:dyDescent="0.25">
      <c r="A583" s="92" t="str">
        <f t="shared" si="301"/>
        <v/>
      </c>
      <c r="B583" s="51">
        <v>1</v>
      </c>
      <c r="C583" s="52" t="s">
        <v>784</v>
      </c>
      <c r="D583" s="94" t="str">
        <f t="shared" si="302"/>
        <v/>
      </c>
      <c r="E583" s="94" t="str">
        <f t="shared" si="303"/>
        <v/>
      </c>
      <c r="F583" s="94" t="str">
        <f t="shared" si="304"/>
        <v/>
      </c>
      <c r="G583" s="94" t="str">
        <f t="shared" si="305"/>
        <v/>
      </c>
      <c r="H583" s="94" t="str">
        <f t="shared" si="306"/>
        <v/>
      </c>
      <c r="I583" s="94" t="str">
        <f t="shared" si="307"/>
        <v/>
      </c>
      <c r="J583" s="94" t="str">
        <f t="shared" si="308"/>
        <v/>
      </c>
      <c r="K583" s="94" t="str">
        <f t="shared" si="309"/>
        <v/>
      </c>
      <c r="L583" s="94" t="str">
        <f t="shared" si="310"/>
        <v/>
      </c>
      <c r="M583" s="94" t="str">
        <f t="shared" si="311"/>
        <v/>
      </c>
      <c r="N583" s="94" t="str">
        <f t="shared" si="312"/>
        <v/>
      </c>
      <c r="O583" s="94" t="str">
        <f t="shared" si="313"/>
        <v/>
      </c>
      <c r="P583" s="94" t="str">
        <f t="shared" si="314"/>
        <v/>
      </c>
      <c r="Q583" s="94" t="str">
        <f t="shared" si="315"/>
        <v/>
      </c>
      <c r="R583" s="94" t="str">
        <f t="shared" si="316"/>
        <v/>
      </c>
      <c r="S583" s="94" t="str">
        <f t="shared" si="317"/>
        <v/>
      </c>
      <c r="T583" s="94" t="str">
        <f t="shared" si="318"/>
        <v/>
      </c>
      <c r="U583" s="94" t="str">
        <f t="shared" si="319"/>
        <v/>
      </c>
      <c r="V583" s="94" t="str">
        <f t="shared" si="320"/>
        <v/>
      </c>
      <c r="W583" s="94" t="str">
        <f t="shared" si="321"/>
        <v/>
      </c>
      <c r="X583" s="94" t="str">
        <f t="shared" si="322"/>
        <v/>
      </c>
      <c r="Y583" s="94" t="str">
        <f t="shared" si="323"/>
        <v/>
      </c>
      <c r="Z583" s="94" t="str">
        <f t="shared" si="324"/>
        <v/>
      </c>
      <c r="AA583" s="94" t="str">
        <f t="shared" si="325"/>
        <v/>
      </c>
      <c r="AB583" s="94" t="str">
        <f t="shared" si="326"/>
        <v/>
      </c>
      <c r="AC583" s="94" t="str">
        <f t="shared" si="327"/>
        <v/>
      </c>
      <c r="AD583" s="92" t="str">
        <f t="shared" si="328"/>
        <v/>
      </c>
    </row>
    <row r="584" spans="1:30" x14ac:dyDescent="0.25">
      <c r="A584" s="92" t="str">
        <f t="shared" si="301"/>
        <v/>
      </c>
      <c r="B584" s="51">
        <v>1</v>
      </c>
      <c r="C584" s="52" t="s">
        <v>784</v>
      </c>
      <c r="D584" s="94" t="str">
        <f t="shared" si="302"/>
        <v/>
      </c>
      <c r="E584" s="94" t="str">
        <f t="shared" si="303"/>
        <v/>
      </c>
      <c r="F584" s="94" t="str">
        <f t="shared" si="304"/>
        <v/>
      </c>
      <c r="G584" s="94" t="str">
        <f t="shared" si="305"/>
        <v/>
      </c>
      <c r="H584" s="94" t="str">
        <f t="shared" si="306"/>
        <v/>
      </c>
      <c r="I584" s="94" t="str">
        <f t="shared" si="307"/>
        <v/>
      </c>
      <c r="J584" s="94" t="str">
        <f t="shared" si="308"/>
        <v/>
      </c>
      <c r="K584" s="94" t="str">
        <f t="shared" si="309"/>
        <v/>
      </c>
      <c r="L584" s="94" t="str">
        <f t="shared" si="310"/>
        <v/>
      </c>
      <c r="M584" s="94" t="str">
        <f t="shared" si="311"/>
        <v/>
      </c>
      <c r="N584" s="94" t="str">
        <f t="shared" si="312"/>
        <v/>
      </c>
      <c r="O584" s="94" t="str">
        <f t="shared" si="313"/>
        <v/>
      </c>
      <c r="P584" s="94" t="str">
        <f t="shared" si="314"/>
        <v/>
      </c>
      <c r="Q584" s="94" t="str">
        <f t="shared" si="315"/>
        <v/>
      </c>
      <c r="R584" s="94" t="str">
        <f t="shared" si="316"/>
        <v/>
      </c>
      <c r="S584" s="94" t="str">
        <f t="shared" si="317"/>
        <v/>
      </c>
      <c r="T584" s="94" t="str">
        <f t="shared" si="318"/>
        <v/>
      </c>
      <c r="U584" s="94" t="str">
        <f t="shared" si="319"/>
        <v/>
      </c>
      <c r="V584" s="94" t="str">
        <f t="shared" si="320"/>
        <v/>
      </c>
      <c r="W584" s="94" t="str">
        <f t="shared" si="321"/>
        <v/>
      </c>
      <c r="X584" s="94" t="str">
        <f t="shared" si="322"/>
        <v/>
      </c>
      <c r="Y584" s="94" t="str">
        <f t="shared" si="323"/>
        <v/>
      </c>
      <c r="Z584" s="94" t="str">
        <f t="shared" si="324"/>
        <v/>
      </c>
      <c r="AA584" s="94" t="str">
        <f t="shared" si="325"/>
        <v/>
      </c>
      <c r="AB584" s="94" t="str">
        <f t="shared" si="326"/>
        <v/>
      </c>
      <c r="AC584" s="94" t="str">
        <f t="shared" si="327"/>
        <v/>
      </c>
      <c r="AD584" s="92" t="str">
        <f t="shared" si="328"/>
        <v/>
      </c>
    </row>
    <row r="585" spans="1:30" x14ac:dyDescent="0.25">
      <c r="A585" s="92" t="str">
        <f t="shared" si="301"/>
        <v/>
      </c>
      <c r="B585" s="51">
        <v>1</v>
      </c>
      <c r="C585" s="52" t="s">
        <v>784</v>
      </c>
      <c r="D585" s="94" t="str">
        <f t="shared" si="302"/>
        <v/>
      </c>
      <c r="E585" s="94" t="str">
        <f t="shared" si="303"/>
        <v/>
      </c>
      <c r="F585" s="94" t="str">
        <f t="shared" si="304"/>
        <v/>
      </c>
      <c r="G585" s="94" t="str">
        <f t="shared" si="305"/>
        <v/>
      </c>
      <c r="H585" s="94" t="str">
        <f t="shared" si="306"/>
        <v/>
      </c>
      <c r="I585" s="94" t="str">
        <f t="shared" si="307"/>
        <v/>
      </c>
      <c r="J585" s="94" t="str">
        <f t="shared" si="308"/>
        <v/>
      </c>
      <c r="K585" s="94" t="str">
        <f t="shared" si="309"/>
        <v/>
      </c>
      <c r="L585" s="94" t="str">
        <f t="shared" si="310"/>
        <v/>
      </c>
      <c r="M585" s="94" t="str">
        <f t="shared" si="311"/>
        <v/>
      </c>
      <c r="N585" s="94" t="str">
        <f t="shared" si="312"/>
        <v/>
      </c>
      <c r="O585" s="94" t="str">
        <f t="shared" si="313"/>
        <v/>
      </c>
      <c r="P585" s="94" t="str">
        <f t="shared" si="314"/>
        <v/>
      </c>
      <c r="Q585" s="94" t="str">
        <f t="shared" si="315"/>
        <v/>
      </c>
      <c r="R585" s="94" t="str">
        <f t="shared" si="316"/>
        <v/>
      </c>
      <c r="S585" s="94" t="str">
        <f t="shared" si="317"/>
        <v/>
      </c>
      <c r="T585" s="94" t="str">
        <f t="shared" si="318"/>
        <v/>
      </c>
      <c r="U585" s="94" t="str">
        <f t="shared" si="319"/>
        <v/>
      </c>
      <c r="V585" s="94" t="str">
        <f t="shared" si="320"/>
        <v/>
      </c>
      <c r="W585" s="94" t="str">
        <f t="shared" si="321"/>
        <v/>
      </c>
      <c r="X585" s="94" t="str">
        <f t="shared" si="322"/>
        <v/>
      </c>
      <c r="Y585" s="94" t="str">
        <f t="shared" si="323"/>
        <v/>
      </c>
      <c r="Z585" s="94" t="str">
        <f t="shared" si="324"/>
        <v/>
      </c>
      <c r="AA585" s="94" t="str">
        <f t="shared" si="325"/>
        <v/>
      </c>
      <c r="AB585" s="94" t="str">
        <f t="shared" si="326"/>
        <v/>
      </c>
      <c r="AC585" s="94" t="str">
        <f t="shared" si="327"/>
        <v/>
      </c>
      <c r="AD585" s="92" t="str">
        <f t="shared" si="328"/>
        <v/>
      </c>
    </row>
    <row r="586" spans="1:30" x14ac:dyDescent="0.25">
      <c r="A586" s="92" t="str">
        <f t="shared" si="301"/>
        <v/>
      </c>
      <c r="B586" s="51">
        <v>1</v>
      </c>
      <c r="C586" s="52" t="s">
        <v>784</v>
      </c>
      <c r="D586" s="94" t="str">
        <f t="shared" si="302"/>
        <v/>
      </c>
      <c r="E586" s="94" t="str">
        <f t="shared" si="303"/>
        <v/>
      </c>
      <c r="F586" s="94" t="str">
        <f t="shared" si="304"/>
        <v/>
      </c>
      <c r="G586" s="94" t="str">
        <f t="shared" si="305"/>
        <v/>
      </c>
      <c r="H586" s="94" t="str">
        <f t="shared" si="306"/>
        <v/>
      </c>
      <c r="I586" s="94" t="str">
        <f t="shared" si="307"/>
        <v/>
      </c>
      <c r="J586" s="94" t="str">
        <f t="shared" si="308"/>
        <v/>
      </c>
      <c r="K586" s="94" t="str">
        <f t="shared" si="309"/>
        <v/>
      </c>
      <c r="L586" s="94" t="str">
        <f t="shared" si="310"/>
        <v/>
      </c>
      <c r="M586" s="94" t="str">
        <f t="shared" si="311"/>
        <v/>
      </c>
      <c r="N586" s="94" t="str">
        <f t="shared" si="312"/>
        <v/>
      </c>
      <c r="O586" s="94" t="str">
        <f t="shared" si="313"/>
        <v/>
      </c>
      <c r="P586" s="94" t="str">
        <f t="shared" si="314"/>
        <v/>
      </c>
      <c r="Q586" s="94" t="str">
        <f t="shared" si="315"/>
        <v/>
      </c>
      <c r="R586" s="94" t="str">
        <f t="shared" si="316"/>
        <v/>
      </c>
      <c r="S586" s="94" t="str">
        <f t="shared" si="317"/>
        <v/>
      </c>
      <c r="T586" s="94" t="str">
        <f t="shared" si="318"/>
        <v/>
      </c>
      <c r="U586" s="94" t="str">
        <f t="shared" si="319"/>
        <v/>
      </c>
      <c r="V586" s="94" t="str">
        <f t="shared" si="320"/>
        <v/>
      </c>
      <c r="W586" s="94" t="str">
        <f t="shared" si="321"/>
        <v/>
      </c>
      <c r="X586" s="94" t="str">
        <f t="shared" si="322"/>
        <v/>
      </c>
      <c r="Y586" s="94" t="str">
        <f t="shared" si="323"/>
        <v/>
      </c>
      <c r="Z586" s="94" t="str">
        <f t="shared" si="324"/>
        <v/>
      </c>
      <c r="AA586" s="94" t="str">
        <f t="shared" si="325"/>
        <v/>
      </c>
      <c r="AB586" s="94" t="str">
        <f t="shared" si="326"/>
        <v/>
      </c>
      <c r="AC586" s="94" t="str">
        <f t="shared" si="327"/>
        <v/>
      </c>
      <c r="AD586" s="92" t="str">
        <f t="shared" si="328"/>
        <v/>
      </c>
    </row>
    <row r="587" spans="1:30" x14ac:dyDescent="0.25">
      <c r="A587" s="92" t="str">
        <f t="shared" si="301"/>
        <v/>
      </c>
      <c r="B587" s="51">
        <v>1</v>
      </c>
      <c r="C587" s="52" t="s">
        <v>784</v>
      </c>
      <c r="D587" s="94" t="str">
        <f t="shared" si="302"/>
        <v/>
      </c>
      <c r="E587" s="94" t="str">
        <f t="shared" si="303"/>
        <v/>
      </c>
      <c r="F587" s="94" t="str">
        <f t="shared" si="304"/>
        <v/>
      </c>
      <c r="G587" s="94" t="str">
        <f t="shared" si="305"/>
        <v/>
      </c>
      <c r="H587" s="94" t="str">
        <f t="shared" si="306"/>
        <v/>
      </c>
      <c r="I587" s="94" t="str">
        <f t="shared" si="307"/>
        <v/>
      </c>
      <c r="J587" s="94" t="str">
        <f t="shared" si="308"/>
        <v/>
      </c>
      <c r="K587" s="94" t="str">
        <f t="shared" si="309"/>
        <v/>
      </c>
      <c r="L587" s="94" t="str">
        <f t="shared" si="310"/>
        <v/>
      </c>
      <c r="M587" s="94" t="str">
        <f t="shared" si="311"/>
        <v/>
      </c>
      <c r="N587" s="94" t="str">
        <f t="shared" si="312"/>
        <v/>
      </c>
      <c r="O587" s="94" t="str">
        <f t="shared" si="313"/>
        <v/>
      </c>
      <c r="P587" s="94" t="str">
        <f t="shared" si="314"/>
        <v/>
      </c>
      <c r="Q587" s="94" t="str">
        <f t="shared" si="315"/>
        <v/>
      </c>
      <c r="R587" s="94" t="str">
        <f t="shared" si="316"/>
        <v/>
      </c>
      <c r="S587" s="94" t="str">
        <f t="shared" si="317"/>
        <v/>
      </c>
      <c r="T587" s="94" t="str">
        <f t="shared" si="318"/>
        <v/>
      </c>
      <c r="U587" s="94" t="str">
        <f t="shared" si="319"/>
        <v/>
      </c>
      <c r="V587" s="94" t="str">
        <f t="shared" si="320"/>
        <v/>
      </c>
      <c r="W587" s="94" t="str">
        <f t="shared" si="321"/>
        <v/>
      </c>
      <c r="X587" s="94" t="str">
        <f t="shared" si="322"/>
        <v/>
      </c>
      <c r="Y587" s="94" t="str">
        <f t="shared" si="323"/>
        <v/>
      </c>
      <c r="Z587" s="94" t="str">
        <f t="shared" si="324"/>
        <v/>
      </c>
      <c r="AA587" s="94" t="str">
        <f t="shared" si="325"/>
        <v/>
      </c>
      <c r="AB587" s="94" t="str">
        <f t="shared" si="326"/>
        <v/>
      </c>
      <c r="AC587" s="94" t="str">
        <f t="shared" si="327"/>
        <v/>
      </c>
      <c r="AD587" s="92" t="str">
        <f t="shared" si="328"/>
        <v/>
      </c>
    </row>
    <row r="588" spans="1:30" x14ac:dyDescent="0.25">
      <c r="A588" s="92" t="str">
        <f t="shared" si="301"/>
        <v/>
      </c>
      <c r="B588" s="51">
        <v>1</v>
      </c>
      <c r="C588" s="52" t="s">
        <v>784</v>
      </c>
      <c r="D588" s="94" t="str">
        <f t="shared" si="302"/>
        <v/>
      </c>
      <c r="E588" s="94" t="str">
        <f t="shared" si="303"/>
        <v/>
      </c>
      <c r="F588" s="94" t="str">
        <f t="shared" si="304"/>
        <v/>
      </c>
      <c r="G588" s="94" t="str">
        <f t="shared" si="305"/>
        <v/>
      </c>
      <c r="H588" s="94" t="str">
        <f t="shared" si="306"/>
        <v/>
      </c>
      <c r="I588" s="94" t="str">
        <f t="shared" si="307"/>
        <v/>
      </c>
      <c r="J588" s="94" t="str">
        <f t="shared" si="308"/>
        <v/>
      </c>
      <c r="K588" s="94" t="str">
        <f t="shared" si="309"/>
        <v/>
      </c>
      <c r="L588" s="94" t="str">
        <f t="shared" si="310"/>
        <v/>
      </c>
      <c r="M588" s="94" t="str">
        <f t="shared" si="311"/>
        <v/>
      </c>
      <c r="N588" s="94" t="str">
        <f t="shared" si="312"/>
        <v/>
      </c>
      <c r="O588" s="94" t="str">
        <f t="shared" si="313"/>
        <v/>
      </c>
      <c r="P588" s="94" t="str">
        <f t="shared" si="314"/>
        <v/>
      </c>
      <c r="Q588" s="94" t="str">
        <f t="shared" si="315"/>
        <v/>
      </c>
      <c r="R588" s="94" t="str">
        <f t="shared" si="316"/>
        <v/>
      </c>
      <c r="S588" s="94" t="str">
        <f t="shared" si="317"/>
        <v/>
      </c>
      <c r="T588" s="94" t="str">
        <f t="shared" si="318"/>
        <v/>
      </c>
      <c r="U588" s="94" t="str">
        <f t="shared" si="319"/>
        <v/>
      </c>
      <c r="V588" s="94" t="str">
        <f t="shared" si="320"/>
        <v/>
      </c>
      <c r="W588" s="94" t="str">
        <f t="shared" si="321"/>
        <v/>
      </c>
      <c r="X588" s="94" t="str">
        <f t="shared" si="322"/>
        <v/>
      </c>
      <c r="Y588" s="94" t="str">
        <f t="shared" si="323"/>
        <v/>
      </c>
      <c r="Z588" s="94" t="str">
        <f t="shared" si="324"/>
        <v/>
      </c>
      <c r="AA588" s="94" t="str">
        <f t="shared" si="325"/>
        <v/>
      </c>
      <c r="AB588" s="94" t="str">
        <f t="shared" si="326"/>
        <v/>
      </c>
      <c r="AC588" s="94" t="str">
        <f t="shared" si="327"/>
        <v/>
      </c>
      <c r="AD588" s="92" t="str">
        <f t="shared" si="328"/>
        <v/>
      </c>
    </row>
    <row r="589" spans="1:30" x14ac:dyDescent="0.25">
      <c r="A589" s="92" t="str">
        <f t="shared" si="301"/>
        <v/>
      </c>
      <c r="B589" s="51">
        <v>1</v>
      </c>
      <c r="C589" s="52" t="s">
        <v>784</v>
      </c>
      <c r="D589" s="94" t="str">
        <f t="shared" si="302"/>
        <v/>
      </c>
      <c r="E589" s="94" t="str">
        <f t="shared" si="303"/>
        <v/>
      </c>
      <c r="F589" s="94" t="str">
        <f t="shared" si="304"/>
        <v/>
      </c>
      <c r="G589" s="94" t="str">
        <f t="shared" si="305"/>
        <v/>
      </c>
      <c r="H589" s="94" t="str">
        <f t="shared" si="306"/>
        <v/>
      </c>
      <c r="I589" s="94" t="str">
        <f t="shared" si="307"/>
        <v/>
      </c>
      <c r="J589" s="94" t="str">
        <f t="shared" si="308"/>
        <v/>
      </c>
      <c r="K589" s="94" t="str">
        <f t="shared" si="309"/>
        <v/>
      </c>
      <c r="L589" s="94" t="str">
        <f t="shared" si="310"/>
        <v/>
      </c>
      <c r="M589" s="94" t="str">
        <f t="shared" si="311"/>
        <v/>
      </c>
      <c r="N589" s="94" t="str">
        <f t="shared" si="312"/>
        <v/>
      </c>
      <c r="O589" s="94" t="str">
        <f t="shared" si="313"/>
        <v/>
      </c>
      <c r="P589" s="94" t="str">
        <f t="shared" si="314"/>
        <v/>
      </c>
      <c r="Q589" s="94" t="str">
        <f t="shared" si="315"/>
        <v/>
      </c>
      <c r="R589" s="94" t="str">
        <f t="shared" si="316"/>
        <v/>
      </c>
      <c r="S589" s="94" t="str">
        <f t="shared" si="317"/>
        <v/>
      </c>
      <c r="T589" s="94" t="str">
        <f t="shared" si="318"/>
        <v/>
      </c>
      <c r="U589" s="94" t="str">
        <f t="shared" si="319"/>
        <v/>
      </c>
      <c r="V589" s="94" t="str">
        <f t="shared" si="320"/>
        <v/>
      </c>
      <c r="W589" s="94" t="str">
        <f t="shared" si="321"/>
        <v/>
      </c>
      <c r="X589" s="94" t="str">
        <f t="shared" si="322"/>
        <v/>
      </c>
      <c r="Y589" s="94" t="str">
        <f t="shared" si="323"/>
        <v/>
      </c>
      <c r="Z589" s="94" t="str">
        <f t="shared" si="324"/>
        <v/>
      </c>
      <c r="AA589" s="94" t="str">
        <f t="shared" si="325"/>
        <v/>
      </c>
      <c r="AB589" s="94" t="str">
        <f t="shared" si="326"/>
        <v/>
      </c>
      <c r="AC589" s="94" t="str">
        <f t="shared" si="327"/>
        <v/>
      </c>
      <c r="AD589" s="92" t="str">
        <f t="shared" si="328"/>
        <v/>
      </c>
    </row>
    <row r="590" spans="1:30" x14ac:dyDescent="0.25">
      <c r="A590" s="92" t="str">
        <f t="shared" si="301"/>
        <v/>
      </c>
      <c r="B590" s="51">
        <v>1</v>
      </c>
      <c r="C590" s="52" t="s">
        <v>784</v>
      </c>
      <c r="D590" s="94" t="str">
        <f t="shared" si="302"/>
        <v/>
      </c>
      <c r="E590" s="94" t="str">
        <f t="shared" si="303"/>
        <v/>
      </c>
      <c r="F590" s="94" t="str">
        <f t="shared" si="304"/>
        <v/>
      </c>
      <c r="G590" s="94" t="str">
        <f t="shared" si="305"/>
        <v/>
      </c>
      <c r="H590" s="94" t="str">
        <f t="shared" si="306"/>
        <v/>
      </c>
      <c r="I590" s="94" t="str">
        <f t="shared" si="307"/>
        <v/>
      </c>
      <c r="J590" s="94" t="str">
        <f t="shared" si="308"/>
        <v/>
      </c>
      <c r="K590" s="94" t="str">
        <f t="shared" si="309"/>
        <v/>
      </c>
      <c r="L590" s="94" t="str">
        <f t="shared" si="310"/>
        <v/>
      </c>
      <c r="M590" s="94" t="str">
        <f t="shared" si="311"/>
        <v/>
      </c>
      <c r="N590" s="94" t="str">
        <f t="shared" si="312"/>
        <v/>
      </c>
      <c r="O590" s="94" t="str">
        <f t="shared" si="313"/>
        <v/>
      </c>
      <c r="P590" s="94" t="str">
        <f t="shared" si="314"/>
        <v/>
      </c>
      <c r="Q590" s="94" t="str">
        <f t="shared" si="315"/>
        <v/>
      </c>
      <c r="R590" s="94" t="str">
        <f t="shared" si="316"/>
        <v/>
      </c>
      <c r="S590" s="94" t="str">
        <f t="shared" si="317"/>
        <v/>
      </c>
      <c r="T590" s="94" t="str">
        <f t="shared" si="318"/>
        <v/>
      </c>
      <c r="U590" s="94" t="str">
        <f t="shared" si="319"/>
        <v/>
      </c>
      <c r="V590" s="94" t="str">
        <f t="shared" si="320"/>
        <v/>
      </c>
      <c r="W590" s="94" t="str">
        <f t="shared" si="321"/>
        <v/>
      </c>
      <c r="X590" s="94" t="str">
        <f t="shared" si="322"/>
        <v/>
      </c>
      <c r="Y590" s="94" t="str">
        <f t="shared" si="323"/>
        <v/>
      </c>
      <c r="Z590" s="94" t="str">
        <f t="shared" si="324"/>
        <v/>
      </c>
      <c r="AA590" s="94" t="str">
        <f t="shared" si="325"/>
        <v/>
      </c>
      <c r="AB590" s="94" t="str">
        <f t="shared" si="326"/>
        <v/>
      </c>
      <c r="AC590" s="94" t="str">
        <f t="shared" si="327"/>
        <v/>
      </c>
      <c r="AD590" s="92" t="str">
        <f t="shared" si="328"/>
        <v/>
      </c>
    </row>
    <row r="591" spans="1:30" x14ac:dyDescent="0.25">
      <c r="A591" s="92" t="str">
        <f t="shared" si="301"/>
        <v/>
      </c>
      <c r="B591" s="51">
        <v>1</v>
      </c>
      <c r="C591" s="52" t="s">
        <v>784</v>
      </c>
      <c r="D591" s="94" t="str">
        <f t="shared" si="302"/>
        <v/>
      </c>
      <c r="E591" s="94" t="str">
        <f t="shared" si="303"/>
        <v/>
      </c>
      <c r="F591" s="94" t="str">
        <f t="shared" si="304"/>
        <v/>
      </c>
      <c r="G591" s="94" t="str">
        <f t="shared" si="305"/>
        <v/>
      </c>
      <c r="H591" s="94" t="str">
        <f t="shared" si="306"/>
        <v/>
      </c>
      <c r="I591" s="94" t="str">
        <f t="shared" si="307"/>
        <v/>
      </c>
      <c r="J591" s="94" t="str">
        <f t="shared" si="308"/>
        <v/>
      </c>
      <c r="K591" s="94" t="str">
        <f t="shared" si="309"/>
        <v/>
      </c>
      <c r="L591" s="94" t="str">
        <f t="shared" si="310"/>
        <v/>
      </c>
      <c r="M591" s="94" t="str">
        <f t="shared" si="311"/>
        <v/>
      </c>
      <c r="N591" s="94" t="str">
        <f t="shared" si="312"/>
        <v/>
      </c>
      <c r="O591" s="94" t="str">
        <f t="shared" si="313"/>
        <v/>
      </c>
      <c r="P591" s="94" t="str">
        <f t="shared" si="314"/>
        <v/>
      </c>
      <c r="Q591" s="94" t="str">
        <f t="shared" si="315"/>
        <v/>
      </c>
      <c r="R591" s="94" t="str">
        <f t="shared" si="316"/>
        <v/>
      </c>
      <c r="S591" s="94" t="str">
        <f t="shared" si="317"/>
        <v/>
      </c>
      <c r="T591" s="94" t="str">
        <f t="shared" si="318"/>
        <v/>
      </c>
      <c r="U591" s="94" t="str">
        <f t="shared" si="319"/>
        <v/>
      </c>
      <c r="V591" s="94" t="str">
        <f t="shared" si="320"/>
        <v/>
      </c>
      <c r="W591" s="94" t="str">
        <f t="shared" si="321"/>
        <v/>
      </c>
      <c r="X591" s="94" t="str">
        <f t="shared" si="322"/>
        <v/>
      </c>
      <c r="Y591" s="94" t="str">
        <f t="shared" si="323"/>
        <v/>
      </c>
      <c r="Z591" s="94" t="str">
        <f t="shared" si="324"/>
        <v/>
      </c>
      <c r="AA591" s="94" t="str">
        <f t="shared" si="325"/>
        <v/>
      </c>
      <c r="AB591" s="94" t="str">
        <f t="shared" si="326"/>
        <v/>
      </c>
      <c r="AC591" s="94" t="str">
        <f t="shared" si="327"/>
        <v/>
      </c>
      <c r="AD591" s="92" t="str">
        <f t="shared" si="328"/>
        <v/>
      </c>
    </row>
    <row r="592" spans="1:30" x14ac:dyDescent="0.25">
      <c r="A592" s="92" t="str">
        <f t="shared" si="301"/>
        <v/>
      </c>
      <c r="B592" s="51">
        <v>1</v>
      </c>
      <c r="C592" s="52" t="s">
        <v>784</v>
      </c>
      <c r="D592" s="94" t="str">
        <f t="shared" si="302"/>
        <v/>
      </c>
      <c r="E592" s="94" t="str">
        <f t="shared" si="303"/>
        <v/>
      </c>
      <c r="F592" s="94" t="str">
        <f t="shared" si="304"/>
        <v/>
      </c>
      <c r="G592" s="94" t="str">
        <f t="shared" si="305"/>
        <v/>
      </c>
      <c r="H592" s="94" t="str">
        <f t="shared" si="306"/>
        <v/>
      </c>
      <c r="I592" s="94" t="str">
        <f t="shared" si="307"/>
        <v/>
      </c>
      <c r="J592" s="94" t="str">
        <f t="shared" si="308"/>
        <v/>
      </c>
      <c r="K592" s="94" t="str">
        <f t="shared" si="309"/>
        <v/>
      </c>
      <c r="L592" s="94" t="str">
        <f t="shared" si="310"/>
        <v/>
      </c>
      <c r="M592" s="94" t="str">
        <f t="shared" si="311"/>
        <v/>
      </c>
      <c r="N592" s="94" t="str">
        <f t="shared" si="312"/>
        <v/>
      </c>
      <c r="O592" s="94" t="str">
        <f t="shared" si="313"/>
        <v/>
      </c>
      <c r="P592" s="94" t="str">
        <f t="shared" si="314"/>
        <v/>
      </c>
      <c r="Q592" s="94" t="str">
        <f t="shared" si="315"/>
        <v/>
      </c>
      <c r="R592" s="94" t="str">
        <f t="shared" si="316"/>
        <v/>
      </c>
      <c r="S592" s="94" t="str">
        <f t="shared" si="317"/>
        <v/>
      </c>
      <c r="T592" s="94" t="str">
        <f t="shared" si="318"/>
        <v/>
      </c>
      <c r="U592" s="94" t="str">
        <f t="shared" si="319"/>
        <v/>
      </c>
      <c r="V592" s="94" t="str">
        <f t="shared" si="320"/>
        <v/>
      </c>
      <c r="W592" s="94" t="str">
        <f t="shared" si="321"/>
        <v/>
      </c>
      <c r="X592" s="94" t="str">
        <f t="shared" si="322"/>
        <v/>
      </c>
      <c r="Y592" s="94" t="str">
        <f t="shared" si="323"/>
        <v/>
      </c>
      <c r="Z592" s="94" t="str">
        <f t="shared" si="324"/>
        <v/>
      </c>
      <c r="AA592" s="94" t="str">
        <f t="shared" si="325"/>
        <v/>
      </c>
      <c r="AB592" s="94" t="str">
        <f t="shared" si="326"/>
        <v/>
      </c>
      <c r="AC592" s="94" t="str">
        <f t="shared" si="327"/>
        <v/>
      </c>
      <c r="AD592" s="92" t="str">
        <f t="shared" si="328"/>
        <v/>
      </c>
    </row>
    <row r="593" spans="1:30" x14ac:dyDescent="0.25">
      <c r="A593" s="92" t="str">
        <f t="shared" si="301"/>
        <v/>
      </c>
      <c r="B593" s="51">
        <v>1</v>
      </c>
      <c r="C593" s="52" t="s">
        <v>784</v>
      </c>
      <c r="D593" s="94" t="str">
        <f t="shared" si="302"/>
        <v/>
      </c>
      <c r="E593" s="94" t="str">
        <f t="shared" si="303"/>
        <v/>
      </c>
      <c r="F593" s="94" t="str">
        <f t="shared" si="304"/>
        <v/>
      </c>
      <c r="G593" s="94" t="str">
        <f t="shared" si="305"/>
        <v/>
      </c>
      <c r="H593" s="94" t="str">
        <f t="shared" si="306"/>
        <v/>
      </c>
      <c r="I593" s="94" t="str">
        <f t="shared" si="307"/>
        <v/>
      </c>
      <c r="J593" s="94" t="str">
        <f t="shared" si="308"/>
        <v/>
      </c>
      <c r="K593" s="94" t="str">
        <f t="shared" si="309"/>
        <v/>
      </c>
      <c r="L593" s="94" t="str">
        <f t="shared" si="310"/>
        <v/>
      </c>
      <c r="M593" s="94" t="str">
        <f t="shared" si="311"/>
        <v/>
      </c>
      <c r="N593" s="94" t="str">
        <f t="shared" si="312"/>
        <v/>
      </c>
      <c r="O593" s="94" t="str">
        <f t="shared" si="313"/>
        <v/>
      </c>
      <c r="P593" s="94" t="str">
        <f t="shared" si="314"/>
        <v/>
      </c>
      <c r="Q593" s="94" t="str">
        <f t="shared" si="315"/>
        <v/>
      </c>
      <c r="R593" s="94" t="str">
        <f t="shared" si="316"/>
        <v/>
      </c>
      <c r="S593" s="94" t="str">
        <f t="shared" si="317"/>
        <v/>
      </c>
      <c r="T593" s="94" t="str">
        <f t="shared" si="318"/>
        <v/>
      </c>
      <c r="U593" s="94" t="str">
        <f t="shared" si="319"/>
        <v/>
      </c>
      <c r="V593" s="94" t="str">
        <f t="shared" si="320"/>
        <v/>
      </c>
      <c r="W593" s="94" t="str">
        <f t="shared" si="321"/>
        <v/>
      </c>
      <c r="X593" s="94" t="str">
        <f t="shared" si="322"/>
        <v/>
      </c>
      <c r="Y593" s="94" t="str">
        <f t="shared" si="323"/>
        <v/>
      </c>
      <c r="Z593" s="94" t="str">
        <f t="shared" si="324"/>
        <v/>
      </c>
      <c r="AA593" s="94" t="str">
        <f t="shared" si="325"/>
        <v/>
      </c>
      <c r="AB593" s="94" t="str">
        <f t="shared" si="326"/>
        <v/>
      </c>
      <c r="AC593" s="94" t="str">
        <f t="shared" si="327"/>
        <v/>
      </c>
      <c r="AD593" s="92" t="str">
        <f t="shared" si="328"/>
        <v/>
      </c>
    </row>
    <row r="594" spans="1:30" x14ac:dyDescent="0.25">
      <c r="A594" s="92" t="str">
        <f t="shared" si="301"/>
        <v/>
      </c>
      <c r="B594" s="51">
        <v>1</v>
      </c>
      <c r="C594" s="52" t="s">
        <v>784</v>
      </c>
      <c r="D594" s="94" t="str">
        <f t="shared" si="302"/>
        <v/>
      </c>
      <c r="E594" s="94" t="str">
        <f t="shared" si="303"/>
        <v/>
      </c>
      <c r="F594" s="94" t="str">
        <f t="shared" si="304"/>
        <v/>
      </c>
      <c r="G594" s="94" t="str">
        <f t="shared" si="305"/>
        <v/>
      </c>
      <c r="H594" s="94" t="str">
        <f t="shared" si="306"/>
        <v/>
      </c>
      <c r="I594" s="94" t="str">
        <f t="shared" si="307"/>
        <v/>
      </c>
      <c r="J594" s="94" t="str">
        <f t="shared" si="308"/>
        <v/>
      </c>
      <c r="K594" s="94" t="str">
        <f t="shared" si="309"/>
        <v/>
      </c>
      <c r="L594" s="94" t="str">
        <f t="shared" si="310"/>
        <v/>
      </c>
      <c r="M594" s="94" t="str">
        <f t="shared" si="311"/>
        <v/>
      </c>
      <c r="N594" s="94" t="str">
        <f t="shared" si="312"/>
        <v/>
      </c>
      <c r="O594" s="94" t="str">
        <f t="shared" si="313"/>
        <v/>
      </c>
      <c r="P594" s="94" t="str">
        <f t="shared" si="314"/>
        <v/>
      </c>
      <c r="Q594" s="94" t="str">
        <f t="shared" si="315"/>
        <v/>
      </c>
      <c r="R594" s="94" t="str">
        <f t="shared" si="316"/>
        <v/>
      </c>
      <c r="S594" s="94" t="str">
        <f t="shared" si="317"/>
        <v/>
      </c>
      <c r="T594" s="94" t="str">
        <f t="shared" si="318"/>
        <v/>
      </c>
      <c r="U594" s="94" t="str">
        <f t="shared" si="319"/>
        <v/>
      </c>
      <c r="V594" s="94" t="str">
        <f t="shared" si="320"/>
        <v/>
      </c>
      <c r="W594" s="94" t="str">
        <f t="shared" si="321"/>
        <v/>
      </c>
      <c r="X594" s="94" t="str">
        <f t="shared" si="322"/>
        <v/>
      </c>
      <c r="Y594" s="94" t="str">
        <f t="shared" si="323"/>
        <v/>
      </c>
      <c r="Z594" s="94" t="str">
        <f t="shared" si="324"/>
        <v/>
      </c>
      <c r="AA594" s="94" t="str">
        <f t="shared" si="325"/>
        <v/>
      </c>
      <c r="AB594" s="94" t="str">
        <f t="shared" si="326"/>
        <v/>
      </c>
      <c r="AC594" s="94" t="str">
        <f t="shared" si="327"/>
        <v/>
      </c>
      <c r="AD594" s="92" t="str">
        <f t="shared" si="328"/>
        <v/>
      </c>
    </row>
    <row r="595" spans="1:30" x14ac:dyDescent="0.25">
      <c r="A595" s="92" t="str">
        <f t="shared" si="301"/>
        <v/>
      </c>
      <c r="B595" s="51">
        <v>1</v>
      </c>
      <c r="C595" s="52" t="s">
        <v>784</v>
      </c>
      <c r="D595" s="94" t="str">
        <f t="shared" si="302"/>
        <v/>
      </c>
      <c r="E595" s="94" t="str">
        <f t="shared" si="303"/>
        <v/>
      </c>
      <c r="F595" s="94" t="str">
        <f t="shared" si="304"/>
        <v/>
      </c>
      <c r="G595" s="94" t="str">
        <f t="shared" si="305"/>
        <v/>
      </c>
      <c r="H595" s="94" t="str">
        <f t="shared" si="306"/>
        <v/>
      </c>
      <c r="I595" s="94" t="str">
        <f t="shared" si="307"/>
        <v/>
      </c>
      <c r="J595" s="94" t="str">
        <f t="shared" si="308"/>
        <v/>
      </c>
      <c r="K595" s="94" t="str">
        <f t="shared" si="309"/>
        <v/>
      </c>
      <c r="L595" s="94" t="str">
        <f t="shared" si="310"/>
        <v/>
      </c>
      <c r="M595" s="94" t="str">
        <f t="shared" si="311"/>
        <v/>
      </c>
      <c r="N595" s="94" t="str">
        <f t="shared" si="312"/>
        <v/>
      </c>
      <c r="O595" s="94" t="str">
        <f t="shared" si="313"/>
        <v/>
      </c>
      <c r="P595" s="94" t="str">
        <f t="shared" si="314"/>
        <v/>
      </c>
      <c r="Q595" s="94" t="str">
        <f t="shared" si="315"/>
        <v/>
      </c>
      <c r="R595" s="94" t="str">
        <f t="shared" si="316"/>
        <v/>
      </c>
      <c r="S595" s="94" t="str">
        <f t="shared" si="317"/>
        <v/>
      </c>
      <c r="T595" s="94" t="str">
        <f t="shared" si="318"/>
        <v/>
      </c>
      <c r="U595" s="94" t="str">
        <f t="shared" si="319"/>
        <v/>
      </c>
      <c r="V595" s="94" t="str">
        <f t="shared" si="320"/>
        <v/>
      </c>
      <c r="W595" s="94" t="str">
        <f t="shared" si="321"/>
        <v/>
      </c>
      <c r="X595" s="94" t="str">
        <f t="shared" si="322"/>
        <v/>
      </c>
      <c r="Y595" s="94" t="str">
        <f t="shared" si="323"/>
        <v/>
      </c>
      <c r="Z595" s="94" t="str">
        <f t="shared" si="324"/>
        <v/>
      </c>
      <c r="AA595" s="94" t="str">
        <f t="shared" si="325"/>
        <v/>
      </c>
      <c r="AB595" s="94" t="str">
        <f t="shared" si="326"/>
        <v/>
      </c>
      <c r="AC595" s="94" t="str">
        <f t="shared" si="327"/>
        <v/>
      </c>
      <c r="AD595" s="92" t="str">
        <f t="shared" si="328"/>
        <v/>
      </c>
    </row>
    <row r="596" spans="1:30" x14ac:dyDescent="0.25">
      <c r="A596" s="92" t="str">
        <f t="shared" si="301"/>
        <v/>
      </c>
      <c r="B596" s="51">
        <v>1</v>
      </c>
      <c r="C596" s="52" t="s">
        <v>784</v>
      </c>
      <c r="D596" s="94" t="str">
        <f t="shared" si="302"/>
        <v/>
      </c>
      <c r="E596" s="94" t="str">
        <f t="shared" si="303"/>
        <v/>
      </c>
      <c r="F596" s="94" t="str">
        <f t="shared" si="304"/>
        <v/>
      </c>
      <c r="G596" s="94" t="str">
        <f t="shared" si="305"/>
        <v/>
      </c>
      <c r="H596" s="94" t="str">
        <f t="shared" si="306"/>
        <v/>
      </c>
      <c r="I596" s="94" t="str">
        <f t="shared" si="307"/>
        <v/>
      </c>
      <c r="J596" s="94" t="str">
        <f t="shared" si="308"/>
        <v/>
      </c>
      <c r="K596" s="94" t="str">
        <f t="shared" si="309"/>
        <v/>
      </c>
      <c r="L596" s="94" t="str">
        <f t="shared" si="310"/>
        <v/>
      </c>
      <c r="M596" s="94" t="str">
        <f t="shared" si="311"/>
        <v/>
      </c>
      <c r="N596" s="94" t="str">
        <f t="shared" si="312"/>
        <v/>
      </c>
      <c r="O596" s="94" t="str">
        <f t="shared" si="313"/>
        <v/>
      </c>
      <c r="P596" s="94" t="str">
        <f t="shared" si="314"/>
        <v/>
      </c>
      <c r="Q596" s="94" t="str">
        <f t="shared" si="315"/>
        <v/>
      </c>
      <c r="R596" s="94" t="str">
        <f t="shared" si="316"/>
        <v/>
      </c>
      <c r="S596" s="94" t="str">
        <f t="shared" si="317"/>
        <v/>
      </c>
      <c r="T596" s="94" t="str">
        <f t="shared" si="318"/>
        <v/>
      </c>
      <c r="U596" s="94" t="str">
        <f t="shared" si="319"/>
        <v/>
      </c>
      <c r="V596" s="94" t="str">
        <f t="shared" si="320"/>
        <v/>
      </c>
      <c r="W596" s="94" t="str">
        <f t="shared" si="321"/>
        <v/>
      </c>
      <c r="X596" s="94" t="str">
        <f t="shared" si="322"/>
        <v/>
      </c>
      <c r="Y596" s="94" t="str">
        <f t="shared" si="323"/>
        <v/>
      </c>
      <c r="Z596" s="94" t="str">
        <f t="shared" si="324"/>
        <v/>
      </c>
      <c r="AA596" s="94" t="str">
        <f t="shared" si="325"/>
        <v/>
      </c>
      <c r="AB596" s="94" t="str">
        <f t="shared" si="326"/>
        <v/>
      </c>
      <c r="AC596" s="94" t="str">
        <f t="shared" si="327"/>
        <v/>
      </c>
      <c r="AD596" s="92" t="str">
        <f t="shared" si="328"/>
        <v/>
      </c>
    </row>
    <row r="597" spans="1:30" x14ac:dyDescent="0.25">
      <c r="A597" s="92" t="str">
        <f t="shared" si="301"/>
        <v/>
      </c>
      <c r="B597" s="51">
        <v>1</v>
      </c>
      <c r="C597" s="52" t="s">
        <v>784</v>
      </c>
      <c r="D597" s="94" t="str">
        <f t="shared" si="302"/>
        <v/>
      </c>
      <c r="E597" s="94" t="str">
        <f t="shared" si="303"/>
        <v/>
      </c>
      <c r="F597" s="94" t="str">
        <f t="shared" si="304"/>
        <v/>
      </c>
      <c r="G597" s="94" t="str">
        <f t="shared" si="305"/>
        <v/>
      </c>
      <c r="H597" s="94" t="str">
        <f t="shared" si="306"/>
        <v/>
      </c>
      <c r="I597" s="94" t="str">
        <f t="shared" si="307"/>
        <v/>
      </c>
      <c r="J597" s="94" t="str">
        <f t="shared" si="308"/>
        <v/>
      </c>
      <c r="K597" s="94" t="str">
        <f t="shared" si="309"/>
        <v/>
      </c>
      <c r="L597" s="94" t="str">
        <f t="shared" si="310"/>
        <v/>
      </c>
      <c r="M597" s="94" t="str">
        <f t="shared" si="311"/>
        <v/>
      </c>
      <c r="N597" s="94" t="str">
        <f t="shared" si="312"/>
        <v/>
      </c>
      <c r="O597" s="94" t="str">
        <f t="shared" si="313"/>
        <v/>
      </c>
      <c r="P597" s="94" t="str">
        <f t="shared" si="314"/>
        <v/>
      </c>
      <c r="Q597" s="94" t="str">
        <f t="shared" si="315"/>
        <v/>
      </c>
      <c r="R597" s="94" t="str">
        <f t="shared" si="316"/>
        <v/>
      </c>
      <c r="S597" s="94" t="str">
        <f t="shared" si="317"/>
        <v/>
      </c>
      <c r="T597" s="94" t="str">
        <f t="shared" si="318"/>
        <v/>
      </c>
      <c r="U597" s="94" t="str">
        <f t="shared" si="319"/>
        <v/>
      </c>
      <c r="V597" s="94" t="str">
        <f t="shared" si="320"/>
        <v/>
      </c>
      <c r="W597" s="94" t="str">
        <f t="shared" si="321"/>
        <v/>
      </c>
      <c r="X597" s="94" t="str">
        <f t="shared" si="322"/>
        <v/>
      </c>
      <c r="Y597" s="94" t="str">
        <f t="shared" si="323"/>
        <v/>
      </c>
      <c r="Z597" s="94" t="str">
        <f t="shared" si="324"/>
        <v/>
      </c>
      <c r="AA597" s="94" t="str">
        <f t="shared" si="325"/>
        <v/>
      </c>
      <c r="AB597" s="94" t="str">
        <f t="shared" si="326"/>
        <v/>
      </c>
      <c r="AC597" s="94" t="str">
        <f t="shared" si="327"/>
        <v/>
      </c>
      <c r="AD597" s="92" t="str">
        <f t="shared" si="328"/>
        <v/>
      </c>
    </row>
    <row r="598" spans="1:30" x14ac:dyDescent="0.25">
      <c r="A598" s="92" t="str">
        <f t="shared" si="301"/>
        <v/>
      </c>
      <c r="B598" s="51">
        <v>1</v>
      </c>
      <c r="C598" s="52" t="s">
        <v>784</v>
      </c>
      <c r="D598" s="94" t="str">
        <f t="shared" si="302"/>
        <v/>
      </c>
      <c r="E598" s="94" t="str">
        <f t="shared" si="303"/>
        <v/>
      </c>
      <c r="F598" s="94" t="str">
        <f t="shared" si="304"/>
        <v/>
      </c>
      <c r="G598" s="94" t="str">
        <f t="shared" si="305"/>
        <v/>
      </c>
      <c r="H598" s="94" t="str">
        <f t="shared" si="306"/>
        <v/>
      </c>
      <c r="I598" s="94" t="str">
        <f t="shared" si="307"/>
        <v/>
      </c>
      <c r="J598" s="94" t="str">
        <f t="shared" si="308"/>
        <v/>
      </c>
      <c r="K598" s="94" t="str">
        <f t="shared" si="309"/>
        <v/>
      </c>
      <c r="L598" s="94" t="str">
        <f t="shared" si="310"/>
        <v/>
      </c>
      <c r="M598" s="94" t="str">
        <f t="shared" si="311"/>
        <v/>
      </c>
      <c r="N598" s="94" t="str">
        <f t="shared" si="312"/>
        <v/>
      </c>
      <c r="O598" s="94" t="str">
        <f t="shared" si="313"/>
        <v/>
      </c>
      <c r="P598" s="94" t="str">
        <f t="shared" si="314"/>
        <v/>
      </c>
      <c r="Q598" s="94" t="str">
        <f t="shared" si="315"/>
        <v/>
      </c>
      <c r="R598" s="94" t="str">
        <f t="shared" si="316"/>
        <v/>
      </c>
      <c r="S598" s="94" t="str">
        <f t="shared" si="317"/>
        <v/>
      </c>
      <c r="T598" s="94" t="str">
        <f t="shared" si="318"/>
        <v/>
      </c>
      <c r="U598" s="94" t="str">
        <f t="shared" si="319"/>
        <v/>
      </c>
      <c r="V598" s="94" t="str">
        <f t="shared" si="320"/>
        <v/>
      </c>
      <c r="W598" s="94" t="str">
        <f t="shared" si="321"/>
        <v/>
      </c>
      <c r="X598" s="94" t="str">
        <f t="shared" si="322"/>
        <v/>
      </c>
      <c r="Y598" s="94" t="str">
        <f t="shared" si="323"/>
        <v/>
      </c>
      <c r="Z598" s="94" t="str">
        <f t="shared" si="324"/>
        <v/>
      </c>
      <c r="AA598" s="94" t="str">
        <f t="shared" si="325"/>
        <v/>
      </c>
      <c r="AB598" s="94" t="str">
        <f t="shared" si="326"/>
        <v/>
      </c>
      <c r="AC598" s="94" t="str">
        <f t="shared" si="327"/>
        <v/>
      </c>
      <c r="AD598" s="92" t="str">
        <f t="shared" si="328"/>
        <v/>
      </c>
    </row>
    <row r="599" spans="1:30" x14ac:dyDescent="0.25">
      <c r="A599" s="92" t="str">
        <f t="shared" si="301"/>
        <v/>
      </c>
      <c r="B599" s="51">
        <v>1</v>
      </c>
      <c r="C599" s="52" t="s">
        <v>784</v>
      </c>
      <c r="D599" s="94" t="str">
        <f t="shared" si="302"/>
        <v/>
      </c>
      <c r="E599" s="94" t="str">
        <f t="shared" si="303"/>
        <v/>
      </c>
      <c r="F599" s="94" t="str">
        <f t="shared" si="304"/>
        <v/>
      </c>
      <c r="G599" s="94" t="str">
        <f t="shared" si="305"/>
        <v/>
      </c>
      <c r="H599" s="94" t="str">
        <f t="shared" si="306"/>
        <v/>
      </c>
      <c r="I599" s="94" t="str">
        <f t="shared" si="307"/>
        <v/>
      </c>
      <c r="J599" s="94" t="str">
        <f t="shared" si="308"/>
        <v/>
      </c>
      <c r="K599" s="94" t="str">
        <f t="shared" si="309"/>
        <v/>
      </c>
      <c r="L599" s="94" t="str">
        <f t="shared" si="310"/>
        <v/>
      </c>
      <c r="M599" s="94" t="str">
        <f t="shared" si="311"/>
        <v/>
      </c>
      <c r="N599" s="94" t="str">
        <f t="shared" si="312"/>
        <v/>
      </c>
      <c r="O599" s="94" t="str">
        <f t="shared" si="313"/>
        <v/>
      </c>
      <c r="P599" s="94" t="str">
        <f t="shared" si="314"/>
        <v/>
      </c>
      <c r="Q599" s="94" t="str">
        <f t="shared" si="315"/>
        <v/>
      </c>
      <c r="R599" s="94" t="str">
        <f t="shared" si="316"/>
        <v/>
      </c>
      <c r="S599" s="94" t="str">
        <f t="shared" si="317"/>
        <v/>
      </c>
      <c r="T599" s="94" t="str">
        <f t="shared" si="318"/>
        <v/>
      </c>
      <c r="U599" s="94" t="str">
        <f t="shared" si="319"/>
        <v/>
      </c>
      <c r="V599" s="94" t="str">
        <f t="shared" si="320"/>
        <v/>
      </c>
      <c r="W599" s="94" t="str">
        <f t="shared" si="321"/>
        <v/>
      </c>
      <c r="X599" s="94" t="str">
        <f t="shared" si="322"/>
        <v/>
      </c>
      <c r="Y599" s="94" t="str">
        <f t="shared" si="323"/>
        <v/>
      </c>
      <c r="Z599" s="94" t="str">
        <f t="shared" si="324"/>
        <v/>
      </c>
      <c r="AA599" s="94" t="str">
        <f t="shared" si="325"/>
        <v/>
      </c>
      <c r="AB599" s="94" t="str">
        <f t="shared" si="326"/>
        <v/>
      </c>
      <c r="AC599" s="94" t="str">
        <f t="shared" si="327"/>
        <v/>
      </c>
      <c r="AD599" s="92" t="str">
        <f t="shared" si="328"/>
        <v/>
      </c>
    </row>
    <row r="600" spans="1:30" x14ac:dyDescent="0.25">
      <c r="A600" s="92" t="str">
        <f t="shared" si="301"/>
        <v/>
      </c>
      <c r="B600" s="51">
        <v>1</v>
      </c>
      <c r="C600" s="52" t="s">
        <v>784</v>
      </c>
      <c r="D600" s="94" t="str">
        <f t="shared" si="302"/>
        <v/>
      </c>
      <c r="E600" s="94" t="str">
        <f t="shared" si="303"/>
        <v/>
      </c>
      <c r="F600" s="94" t="str">
        <f t="shared" si="304"/>
        <v/>
      </c>
      <c r="G600" s="94" t="str">
        <f t="shared" si="305"/>
        <v/>
      </c>
      <c r="H600" s="94" t="str">
        <f t="shared" si="306"/>
        <v/>
      </c>
      <c r="I600" s="94" t="str">
        <f t="shared" si="307"/>
        <v/>
      </c>
      <c r="J600" s="94" t="str">
        <f t="shared" si="308"/>
        <v/>
      </c>
      <c r="K600" s="94" t="str">
        <f t="shared" si="309"/>
        <v/>
      </c>
      <c r="L600" s="94" t="str">
        <f t="shared" si="310"/>
        <v/>
      </c>
      <c r="M600" s="94" t="str">
        <f t="shared" si="311"/>
        <v/>
      </c>
      <c r="N600" s="94" t="str">
        <f t="shared" si="312"/>
        <v/>
      </c>
      <c r="O600" s="94" t="str">
        <f t="shared" si="313"/>
        <v/>
      </c>
      <c r="P600" s="94" t="str">
        <f t="shared" si="314"/>
        <v/>
      </c>
      <c r="Q600" s="94" t="str">
        <f t="shared" si="315"/>
        <v/>
      </c>
      <c r="R600" s="94" t="str">
        <f t="shared" si="316"/>
        <v/>
      </c>
      <c r="S600" s="94" t="str">
        <f t="shared" si="317"/>
        <v/>
      </c>
      <c r="T600" s="94" t="str">
        <f t="shared" si="318"/>
        <v/>
      </c>
      <c r="U600" s="94" t="str">
        <f t="shared" si="319"/>
        <v/>
      </c>
      <c r="V600" s="94" t="str">
        <f t="shared" si="320"/>
        <v/>
      </c>
      <c r="W600" s="94" t="str">
        <f t="shared" si="321"/>
        <v/>
      </c>
      <c r="X600" s="94" t="str">
        <f t="shared" si="322"/>
        <v/>
      </c>
      <c r="Y600" s="94" t="str">
        <f t="shared" si="323"/>
        <v/>
      </c>
      <c r="Z600" s="94" t="str">
        <f t="shared" si="324"/>
        <v/>
      </c>
      <c r="AA600" s="94" t="str">
        <f t="shared" si="325"/>
        <v/>
      </c>
      <c r="AB600" s="94" t="str">
        <f t="shared" si="326"/>
        <v/>
      </c>
      <c r="AC600" s="94" t="str">
        <f t="shared" si="327"/>
        <v/>
      </c>
      <c r="AD600" s="92" t="str">
        <f t="shared" si="328"/>
        <v/>
      </c>
    </row>
  </sheetData>
  <sheetProtection password="E8D5" sheet="1" objects="1" scenarios="1" selectLockedCells="1"/>
  <sortState ref="A2:AH600">
    <sortCondition ref="A2:A600"/>
    <sortCondition ref="AE2:AE600"/>
    <sortCondition ref="C2:C600"/>
  </sortState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Button 1">
              <controlPr defaultSize="0" print="0" autoFill="0" autoPict="0" macro="[0]!sorteren_2e">
                <anchor>
                  <from>
                    <xdr:col>35</xdr:col>
                    <xdr:colOff>9525</xdr:colOff>
                    <xdr:row>3</xdr:row>
                    <xdr:rowOff>9525</xdr:rowOff>
                  </from>
                  <to>
                    <xdr:col>37</xdr:col>
                    <xdr:colOff>9525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/>
  <dimension ref="A1:AH599"/>
  <sheetViews>
    <sheetView workbookViewId="0">
      <pane ySplit="1" topLeftCell="A2" activePane="bottomLeft" state="frozen"/>
      <selection activeCell="JV14" sqref="JV14"/>
      <selection pane="bottomLeft"/>
    </sheetView>
  </sheetViews>
  <sheetFormatPr defaultRowHeight="15.75" x14ac:dyDescent="0.25"/>
  <cols>
    <col min="1" max="1" width="6.28515625" style="100" bestFit="1" customWidth="1"/>
    <col min="2" max="2" width="8" style="91" bestFit="1" customWidth="1"/>
    <col min="3" max="3" width="29.140625" style="101" bestFit="1" customWidth="1"/>
    <col min="4" max="5" width="3.28515625" style="102" customWidth="1"/>
    <col min="6" max="29" width="3.28515625" style="91" customWidth="1"/>
    <col min="30" max="30" width="6.42578125" style="100" bestFit="1" customWidth="1"/>
    <col min="31" max="31" width="6" style="100" hidden="1" customWidth="1"/>
    <col min="32" max="32" width="5.42578125" style="100" hidden="1" customWidth="1"/>
    <col min="33" max="33" width="5" style="100" hidden="1" customWidth="1"/>
    <col min="34" max="34" width="4" style="100" hidden="1" customWidth="1"/>
    <col min="35" max="16384" width="9.140625" style="91"/>
  </cols>
  <sheetData>
    <row r="1" spans="1:34" ht="16.5" thickBot="1" x14ac:dyDescent="0.3">
      <c r="A1" s="86" t="s">
        <v>85</v>
      </c>
      <c r="B1" s="87" t="s">
        <v>31</v>
      </c>
      <c r="C1" s="87" t="s">
        <v>32</v>
      </c>
      <c r="D1" s="89">
        <v>1</v>
      </c>
      <c r="E1" s="89">
        <v>2</v>
      </c>
      <c r="F1" s="89">
        <v>3</v>
      </c>
      <c r="G1" s="89">
        <v>4</v>
      </c>
      <c r="H1" s="89">
        <v>5</v>
      </c>
      <c r="I1" s="89">
        <v>6</v>
      </c>
      <c r="J1" s="89">
        <v>7</v>
      </c>
      <c r="K1" s="89">
        <v>8</v>
      </c>
      <c r="L1" s="89">
        <v>9</v>
      </c>
      <c r="M1" s="89">
        <v>10</v>
      </c>
      <c r="N1" s="89">
        <v>11</v>
      </c>
      <c r="O1" s="89">
        <v>12</v>
      </c>
      <c r="P1" s="89">
        <v>13</v>
      </c>
      <c r="Q1" s="89">
        <v>14</v>
      </c>
      <c r="R1" s="89">
        <v>15</v>
      </c>
      <c r="S1" s="89">
        <v>16</v>
      </c>
      <c r="T1" s="89">
        <v>17</v>
      </c>
      <c r="U1" s="89">
        <v>18</v>
      </c>
      <c r="V1" s="89">
        <v>19</v>
      </c>
      <c r="W1" s="89">
        <v>20</v>
      </c>
      <c r="X1" s="89">
        <v>21</v>
      </c>
      <c r="Y1" s="89">
        <v>22</v>
      </c>
      <c r="Z1" s="89">
        <v>23</v>
      </c>
      <c r="AA1" s="89">
        <v>24</v>
      </c>
      <c r="AB1" s="89">
        <v>25</v>
      </c>
      <c r="AC1" s="89">
        <v>26</v>
      </c>
      <c r="AD1" s="104" t="s">
        <v>33</v>
      </c>
      <c r="AE1" s="86" t="s">
        <v>159</v>
      </c>
      <c r="AF1" s="86" t="s">
        <v>84</v>
      </c>
      <c r="AG1" s="86" t="s">
        <v>86</v>
      </c>
      <c r="AH1" s="86" t="s">
        <v>136</v>
      </c>
    </row>
    <row r="2" spans="1:34" x14ac:dyDescent="0.25">
      <c r="A2" s="106">
        <f t="shared" ref="A2:A65" si="0">IF(AD2&lt;&gt;"",RANK(AD2,AD:AD),"")</f>
        <v>1</v>
      </c>
      <c r="B2" s="49">
        <v>3797</v>
      </c>
      <c r="C2" s="115" t="s">
        <v>772</v>
      </c>
      <c r="D2" s="94">
        <f t="shared" ref="D2:D65" si="1">IFERROR(VLOOKUP($B2,_3aw1,2,FALSE),"")</f>
        <v>3</v>
      </c>
      <c r="E2" s="94">
        <f t="shared" ref="E2:E65" si="2">IFERROR(VLOOKUP($B2,_3aw2,2,FALSE),"")</f>
        <v>3</v>
      </c>
      <c r="F2" s="94">
        <f t="shared" ref="F2:F65" si="3">IFERROR(VLOOKUP($B2,_3aw3,2,FALSE),"")</f>
        <v>1</v>
      </c>
      <c r="G2" s="94">
        <f t="shared" ref="G2:G65" si="4">IFERROR(VLOOKUP($B2,_3aw4,2,FALSE),"")</f>
        <v>3</v>
      </c>
      <c r="H2" s="94">
        <f t="shared" ref="H2:H65" si="5">IFERROR(VLOOKUP($B2,_3aw5,2,FALSE),"")</f>
        <v>3</v>
      </c>
      <c r="I2" s="94">
        <f t="shared" ref="I2:I65" si="6">IFERROR(VLOOKUP($B2,_3aw6,2,FALSE),"")</f>
        <v>3</v>
      </c>
      <c r="J2" s="94">
        <f t="shared" ref="J2:J65" si="7">IFERROR(VLOOKUP($B2,_3aw7,2,FALSE),"")</f>
        <v>3</v>
      </c>
      <c r="K2" s="94">
        <f t="shared" ref="K2:K65" si="8">IFERROR(VLOOKUP($B2,_3aw8,2,FALSE),"")</f>
        <v>1</v>
      </c>
      <c r="L2" s="94">
        <f t="shared" ref="L2:L65" si="9">IFERROR(VLOOKUP($B2,_3aw9,2,FALSE),"")</f>
        <v>3</v>
      </c>
      <c r="M2" s="94">
        <f t="shared" ref="M2:M65" si="10">IFERROR(VLOOKUP($B2,_3aw10,2,FALSE),"")</f>
        <v>3</v>
      </c>
      <c r="N2" s="94">
        <f t="shared" ref="N2:N65" si="11">IFERROR(VLOOKUP($B2,_3aw11,2,FALSE),"")</f>
        <v>1</v>
      </c>
      <c r="O2" s="94">
        <f t="shared" ref="O2:O65" si="12">IFERROR(VLOOKUP($B2,_3aw12,2,FALSE),"")</f>
        <v>3</v>
      </c>
      <c r="P2" s="94">
        <f t="shared" ref="P2:P65" si="13">IFERROR(VLOOKUP($B2,_3aw13,2,FALSE),"")</f>
        <v>0</v>
      </c>
      <c r="Q2" s="94">
        <f t="shared" ref="Q2:Q65" si="14">IFERROR(VLOOKUP($B2,_3aw14,2,FALSE),"")</f>
        <v>3</v>
      </c>
      <c r="R2" s="94">
        <f t="shared" ref="R2:R65" si="15">IFERROR(VLOOKUP($B2,_3aw15,2,FALSE),"")</f>
        <v>3</v>
      </c>
      <c r="S2" s="94">
        <f t="shared" ref="S2:S65" si="16">IFERROR(VLOOKUP($B2,_3aw16,2,FALSE),"")</f>
        <v>3</v>
      </c>
      <c r="T2" s="94">
        <f t="shared" ref="T2:T65" si="17">IFERROR(VLOOKUP($B2,_3aw17,2,FALSE),"")</f>
        <v>3</v>
      </c>
      <c r="U2" s="94">
        <f t="shared" ref="U2:U65" si="18">IFERROR(VLOOKUP($B2,_3aw18,2,FALSE),"")</f>
        <v>0</v>
      </c>
      <c r="V2" s="94">
        <f t="shared" ref="V2:V65" si="19">IFERROR(VLOOKUP($B2,_3aw19,2,FALSE),"")</f>
        <v>3</v>
      </c>
      <c r="W2" s="94">
        <f>IFERROR(VLOOKUP($B2,_3aw20,2,FALSE),"")</f>
        <v>3</v>
      </c>
      <c r="X2" s="94">
        <f t="shared" ref="X2:X65" si="20">IFERROR(VLOOKUP($B2,_3aw21,2,FALSE),"")</f>
        <v>3</v>
      </c>
      <c r="Y2" s="94">
        <f t="shared" ref="Y2:Y65" si="21">IFERROR(VLOOKUP($B2,_3aw22,2,FALSE),"")</f>
        <v>1</v>
      </c>
      <c r="Z2" s="94" t="str">
        <f t="shared" ref="Z2:Z65" si="22">IFERROR(VLOOKUP($B2,_3aw23,2,FALSE),"")</f>
        <v/>
      </c>
      <c r="AA2" s="94" t="str">
        <f t="shared" ref="AA2:AA65" si="23">IFERROR(VLOOKUP($B2,_3aw24,2,FALSE),"")</f>
        <v/>
      </c>
      <c r="AB2" s="94" t="str">
        <f t="shared" ref="AB2:AB65" si="24">IFERROR(VLOOKUP($B2,_3aw25,2,FALSE),"")</f>
        <v/>
      </c>
      <c r="AC2" s="94" t="str">
        <f t="shared" ref="AC2:AC65" si="25">IFERROR(VLOOKUP($B2,_3aw26,2,FALSE),"")</f>
        <v/>
      </c>
      <c r="AD2" s="92">
        <f t="shared" ref="AD2:AD65" si="26">IF(COUNTIF(D2:AC2,"&gt;=0"),SUM(D2:AC2),"")</f>
        <v>52</v>
      </c>
      <c r="AE2" s="92">
        <f t="shared" ref="AE2:AE35" si="27">IF(B2&lt;&gt;"",COUNT(D2:AC2),"")</f>
        <v>22</v>
      </c>
      <c r="AF2" s="97">
        <f t="shared" ref="AF2:AF35" si="28">IFERROR(((AG2*2)+(AH2*1))/(AE2*2),"")</f>
        <v>9.0909090909090912E-2</v>
      </c>
      <c r="AG2" s="92">
        <f>IF(B2&lt;&gt;"",COUNTIF(D2:AC2,"=2"),"")</f>
        <v>0</v>
      </c>
      <c r="AH2" s="92">
        <f t="shared" ref="AH2:AH35" si="29">IF(B2&lt;&gt;"",COUNTIF(D2:AC2,"=1"),"")</f>
        <v>4</v>
      </c>
    </row>
    <row r="3" spans="1:34" x14ac:dyDescent="0.25">
      <c r="A3" s="106">
        <f t="shared" si="0"/>
        <v>2</v>
      </c>
      <c r="B3" s="49">
        <v>4209</v>
      </c>
      <c r="C3" s="115" t="s">
        <v>349</v>
      </c>
      <c r="D3" s="94">
        <f t="shared" si="1"/>
        <v>3</v>
      </c>
      <c r="E3" s="94">
        <f t="shared" si="2"/>
        <v>1</v>
      </c>
      <c r="F3" s="94">
        <f t="shared" si="3"/>
        <v>3</v>
      </c>
      <c r="G3" s="94" t="str">
        <f t="shared" si="4"/>
        <v/>
      </c>
      <c r="H3" s="94">
        <f t="shared" si="5"/>
        <v>3</v>
      </c>
      <c r="I3" s="94">
        <f t="shared" si="6"/>
        <v>3</v>
      </c>
      <c r="J3" s="94">
        <f t="shared" si="7"/>
        <v>1</v>
      </c>
      <c r="K3" s="94">
        <f t="shared" si="8"/>
        <v>3</v>
      </c>
      <c r="L3" s="94">
        <f t="shared" si="9"/>
        <v>3</v>
      </c>
      <c r="M3" s="94">
        <f t="shared" si="10"/>
        <v>3</v>
      </c>
      <c r="N3" s="94">
        <f t="shared" si="11"/>
        <v>1</v>
      </c>
      <c r="O3" s="94">
        <f t="shared" si="12"/>
        <v>3</v>
      </c>
      <c r="P3" s="94">
        <f t="shared" si="13"/>
        <v>3</v>
      </c>
      <c r="Q3" s="94">
        <f t="shared" si="14"/>
        <v>0</v>
      </c>
      <c r="R3" s="94">
        <f t="shared" si="15"/>
        <v>3</v>
      </c>
      <c r="S3" s="94">
        <f t="shared" si="16"/>
        <v>1</v>
      </c>
      <c r="T3" s="94">
        <f t="shared" si="17"/>
        <v>3</v>
      </c>
      <c r="U3" s="94">
        <f t="shared" si="18"/>
        <v>3</v>
      </c>
      <c r="V3" s="94">
        <f t="shared" si="19"/>
        <v>1</v>
      </c>
      <c r="W3" s="94">
        <f>IFERROR(VLOOKUP($B3,_3aw20,2,FALSE),"")</f>
        <v>3</v>
      </c>
      <c r="X3" s="94">
        <f t="shared" si="20"/>
        <v>3</v>
      </c>
      <c r="Y3" s="94">
        <f t="shared" si="21"/>
        <v>1</v>
      </c>
      <c r="Z3" s="94" t="str">
        <f t="shared" si="22"/>
        <v/>
      </c>
      <c r="AA3" s="94" t="str">
        <f t="shared" si="23"/>
        <v/>
      </c>
      <c r="AB3" s="94" t="str">
        <f t="shared" si="24"/>
        <v/>
      </c>
      <c r="AC3" s="94" t="str">
        <f t="shared" si="25"/>
        <v/>
      </c>
      <c r="AD3" s="92">
        <f t="shared" si="26"/>
        <v>48</v>
      </c>
      <c r="AE3" s="92">
        <f t="shared" si="27"/>
        <v>21</v>
      </c>
      <c r="AF3" s="97">
        <f t="shared" si="28"/>
        <v>0.14285714285714285</v>
      </c>
      <c r="AG3" s="92">
        <f>IF(B3&lt;&gt;"",COUNTIF(D3:AC3,"=2"),"")</f>
        <v>0</v>
      </c>
      <c r="AH3" s="92">
        <f t="shared" si="29"/>
        <v>6</v>
      </c>
    </row>
    <row r="4" spans="1:34" x14ac:dyDescent="0.25">
      <c r="A4" s="106">
        <f t="shared" si="0"/>
        <v>3</v>
      </c>
      <c r="B4" s="49">
        <v>2720</v>
      </c>
      <c r="C4" s="115" t="s">
        <v>579</v>
      </c>
      <c r="D4" s="94">
        <f t="shared" si="1"/>
        <v>1</v>
      </c>
      <c r="E4" s="94">
        <f t="shared" si="2"/>
        <v>1</v>
      </c>
      <c r="F4" s="94">
        <f t="shared" si="3"/>
        <v>3</v>
      </c>
      <c r="G4" s="94">
        <f t="shared" si="4"/>
        <v>3</v>
      </c>
      <c r="H4" s="94">
        <f t="shared" si="5"/>
        <v>3</v>
      </c>
      <c r="I4" s="94">
        <f t="shared" si="6"/>
        <v>3</v>
      </c>
      <c r="J4" s="94">
        <f t="shared" si="7"/>
        <v>3</v>
      </c>
      <c r="K4" s="94">
        <f t="shared" si="8"/>
        <v>3</v>
      </c>
      <c r="L4" s="94">
        <f t="shared" si="9"/>
        <v>0</v>
      </c>
      <c r="M4" s="94">
        <f t="shared" si="10"/>
        <v>3</v>
      </c>
      <c r="N4" s="94">
        <f t="shared" si="11"/>
        <v>3</v>
      </c>
      <c r="O4" s="94">
        <f t="shared" si="12"/>
        <v>3</v>
      </c>
      <c r="P4" s="94">
        <f t="shared" si="13"/>
        <v>3</v>
      </c>
      <c r="Q4" s="94">
        <f t="shared" si="14"/>
        <v>3</v>
      </c>
      <c r="R4" s="94">
        <f t="shared" si="15"/>
        <v>1</v>
      </c>
      <c r="S4" s="94">
        <f t="shared" si="16"/>
        <v>1</v>
      </c>
      <c r="T4" s="94">
        <f t="shared" si="17"/>
        <v>3</v>
      </c>
      <c r="U4" s="94">
        <f t="shared" si="18"/>
        <v>1</v>
      </c>
      <c r="V4" s="94">
        <f t="shared" si="19"/>
        <v>3</v>
      </c>
      <c r="W4" s="94" t="str">
        <f>IFERROR(VLOOKUP($B4,_3aw20,22,FALSE),"")</f>
        <v/>
      </c>
      <c r="X4" s="94">
        <f t="shared" si="20"/>
        <v>3</v>
      </c>
      <c r="Y4" s="94">
        <f t="shared" si="21"/>
        <v>0</v>
      </c>
      <c r="Z4" s="94" t="str">
        <f t="shared" si="22"/>
        <v/>
      </c>
      <c r="AA4" s="94" t="str">
        <f t="shared" si="23"/>
        <v/>
      </c>
      <c r="AB4" s="94" t="str">
        <f t="shared" si="24"/>
        <v/>
      </c>
      <c r="AC4" s="94" t="str">
        <f t="shared" si="25"/>
        <v/>
      </c>
      <c r="AD4" s="92">
        <f t="shared" si="26"/>
        <v>47</v>
      </c>
      <c r="AE4" s="92">
        <f t="shared" si="27"/>
        <v>21</v>
      </c>
      <c r="AF4" s="97">
        <f t="shared" si="28"/>
        <v>0.11904761904761904</v>
      </c>
      <c r="AG4" s="92">
        <f>IF(B4&lt;&gt;"",COUNTIF(D4:AC4,"=2"),"")</f>
        <v>0</v>
      </c>
      <c r="AH4" s="92">
        <f t="shared" si="29"/>
        <v>5</v>
      </c>
    </row>
    <row r="5" spans="1:34" x14ac:dyDescent="0.25">
      <c r="A5" s="106">
        <f t="shared" si="0"/>
        <v>4</v>
      </c>
      <c r="B5" s="49">
        <v>3829</v>
      </c>
      <c r="C5" s="115" t="s">
        <v>399</v>
      </c>
      <c r="D5" s="94" t="str">
        <f t="shared" si="1"/>
        <v/>
      </c>
      <c r="E5" s="94">
        <f t="shared" si="2"/>
        <v>1</v>
      </c>
      <c r="F5" s="94">
        <f t="shared" si="3"/>
        <v>3</v>
      </c>
      <c r="G5" s="94">
        <f t="shared" si="4"/>
        <v>3</v>
      </c>
      <c r="H5" s="94">
        <f t="shared" si="5"/>
        <v>1</v>
      </c>
      <c r="I5" s="94">
        <f t="shared" si="6"/>
        <v>3</v>
      </c>
      <c r="J5" s="94">
        <f t="shared" si="7"/>
        <v>3</v>
      </c>
      <c r="K5" s="94">
        <f t="shared" si="8"/>
        <v>1</v>
      </c>
      <c r="L5" s="94">
        <f t="shared" si="9"/>
        <v>3</v>
      </c>
      <c r="M5" s="94">
        <f t="shared" si="10"/>
        <v>3</v>
      </c>
      <c r="N5" s="94">
        <f t="shared" si="11"/>
        <v>0</v>
      </c>
      <c r="O5" s="94">
        <f t="shared" si="12"/>
        <v>1</v>
      </c>
      <c r="P5" s="94">
        <f t="shared" si="13"/>
        <v>1</v>
      </c>
      <c r="Q5" s="94">
        <f t="shared" si="14"/>
        <v>3</v>
      </c>
      <c r="R5" s="94">
        <f t="shared" si="15"/>
        <v>3</v>
      </c>
      <c r="S5" s="94">
        <f t="shared" si="16"/>
        <v>3</v>
      </c>
      <c r="T5" s="94">
        <f t="shared" si="17"/>
        <v>3</v>
      </c>
      <c r="U5" s="94">
        <f t="shared" si="18"/>
        <v>1</v>
      </c>
      <c r="V5" s="94">
        <f t="shared" si="19"/>
        <v>1</v>
      </c>
      <c r="W5" s="94">
        <f>IFERROR(VLOOKUP($B5,_3aw20,2,FALSE),"")</f>
        <v>3</v>
      </c>
      <c r="X5" s="94">
        <f t="shared" si="20"/>
        <v>3</v>
      </c>
      <c r="Y5" s="94">
        <f t="shared" si="21"/>
        <v>3</v>
      </c>
      <c r="Z5" s="94" t="str">
        <f t="shared" si="22"/>
        <v/>
      </c>
      <c r="AA5" s="94" t="str">
        <f t="shared" si="23"/>
        <v/>
      </c>
      <c r="AB5" s="94" t="str">
        <f t="shared" si="24"/>
        <v/>
      </c>
      <c r="AC5" s="94" t="str">
        <f t="shared" si="25"/>
        <v/>
      </c>
      <c r="AD5" s="92">
        <f t="shared" si="26"/>
        <v>46</v>
      </c>
      <c r="AE5" s="92">
        <f t="shared" si="27"/>
        <v>21</v>
      </c>
      <c r="AF5" s="97">
        <f t="shared" si="28"/>
        <v>0.16666666666666666</v>
      </c>
      <c r="AG5" s="92">
        <f>IF(B5&lt;&gt;"",COUNTIF(D5:AC5,"=2"),"")</f>
        <v>0</v>
      </c>
      <c r="AH5" s="92">
        <f t="shared" si="29"/>
        <v>7</v>
      </c>
    </row>
    <row r="6" spans="1:34" x14ac:dyDescent="0.25">
      <c r="A6" s="106">
        <f t="shared" si="0"/>
        <v>5</v>
      </c>
      <c r="B6" s="49">
        <v>3689</v>
      </c>
      <c r="C6" s="115" t="s">
        <v>592</v>
      </c>
      <c r="D6" s="94">
        <f t="shared" si="1"/>
        <v>3</v>
      </c>
      <c r="E6" s="94">
        <f t="shared" si="2"/>
        <v>1</v>
      </c>
      <c r="F6" s="94">
        <f t="shared" si="3"/>
        <v>3</v>
      </c>
      <c r="G6" s="94">
        <f t="shared" si="4"/>
        <v>0</v>
      </c>
      <c r="H6" s="94">
        <f t="shared" si="5"/>
        <v>1</v>
      </c>
      <c r="I6" s="94">
        <f t="shared" si="6"/>
        <v>1</v>
      </c>
      <c r="J6" s="94">
        <f t="shared" si="7"/>
        <v>1</v>
      </c>
      <c r="K6" s="94">
        <f t="shared" si="8"/>
        <v>3</v>
      </c>
      <c r="L6" s="94">
        <f t="shared" si="9"/>
        <v>3</v>
      </c>
      <c r="M6" s="94">
        <f t="shared" si="10"/>
        <v>3</v>
      </c>
      <c r="N6" s="94">
        <f t="shared" si="11"/>
        <v>1</v>
      </c>
      <c r="O6" s="94">
        <f t="shared" si="12"/>
        <v>3</v>
      </c>
      <c r="P6" s="94">
        <f t="shared" si="13"/>
        <v>3</v>
      </c>
      <c r="Q6" s="94">
        <f t="shared" si="14"/>
        <v>1</v>
      </c>
      <c r="R6" s="94">
        <f t="shared" si="15"/>
        <v>1</v>
      </c>
      <c r="S6" s="94">
        <f t="shared" si="16"/>
        <v>3</v>
      </c>
      <c r="T6" s="94">
        <f t="shared" si="17"/>
        <v>0</v>
      </c>
      <c r="U6" s="94">
        <f t="shared" si="18"/>
        <v>3</v>
      </c>
      <c r="V6" s="94">
        <f t="shared" si="19"/>
        <v>0</v>
      </c>
      <c r="W6" s="94">
        <f>IFERROR(VLOOKUP($B6,_3aw20,2,FALSE),"")</f>
        <v>3</v>
      </c>
      <c r="X6" s="94">
        <f t="shared" si="20"/>
        <v>1</v>
      </c>
      <c r="Y6" s="94">
        <f t="shared" si="21"/>
        <v>3</v>
      </c>
      <c r="Z6" s="94" t="str">
        <f t="shared" si="22"/>
        <v/>
      </c>
      <c r="AA6" s="94" t="str">
        <f t="shared" si="23"/>
        <v/>
      </c>
      <c r="AB6" s="94" t="str">
        <f t="shared" si="24"/>
        <v/>
      </c>
      <c r="AC6" s="94" t="str">
        <f t="shared" si="25"/>
        <v/>
      </c>
      <c r="AD6" s="92">
        <f t="shared" si="26"/>
        <v>41</v>
      </c>
      <c r="AE6" s="92">
        <f t="shared" si="27"/>
        <v>22</v>
      </c>
      <c r="AF6" s="97">
        <f t="shared" si="28"/>
        <v>0.18181818181818182</v>
      </c>
      <c r="AG6" s="92">
        <f>IF(B6&lt;&gt;"",COUNTIF(D6:AC6,"=2"),"")</f>
        <v>0</v>
      </c>
      <c r="AH6" s="92">
        <f t="shared" si="29"/>
        <v>8</v>
      </c>
    </row>
    <row r="7" spans="1:34" x14ac:dyDescent="0.25">
      <c r="A7" s="106">
        <f t="shared" si="0"/>
        <v>6</v>
      </c>
      <c r="B7" s="49">
        <v>6994</v>
      </c>
      <c r="C7" s="115" t="s">
        <v>741</v>
      </c>
      <c r="D7" s="94">
        <f t="shared" si="1"/>
        <v>3</v>
      </c>
      <c r="E7" s="94">
        <f t="shared" si="2"/>
        <v>1</v>
      </c>
      <c r="F7" s="94">
        <f t="shared" si="3"/>
        <v>1</v>
      </c>
      <c r="G7" s="94">
        <f t="shared" si="4"/>
        <v>0</v>
      </c>
      <c r="H7" s="94">
        <f t="shared" si="5"/>
        <v>3</v>
      </c>
      <c r="I7" s="94">
        <f t="shared" si="6"/>
        <v>3</v>
      </c>
      <c r="J7" s="94">
        <f t="shared" si="7"/>
        <v>3</v>
      </c>
      <c r="K7" s="94">
        <f t="shared" si="8"/>
        <v>1</v>
      </c>
      <c r="L7" s="94">
        <f t="shared" si="9"/>
        <v>3</v>
      </c>
      <c r="M7" s="94">
        <f t="shared" si="10"/>
        <v>3</v>
      </c>
      <c r="N7" s="94">
        <f t="shared" si="11"/>
        <v>3</v>
      </c>
      <c r="O7" s="94">
        <f t="shared" si="12"/>
        <v>1</v>
      </c>
      <c r="P7" s="94">
        <f t="shared" si="13"/>
        <v>3</v>
      </c>
      <c r="Q7" s="94">
        <f t="shared" si="14"/>
        <v>3</v>
      </c>
      <c r="R7" s="94">
        <f t="shared" si="15"/>
        <v>3</v>
      </c>
      <c r="S7" s="94">
        <f t="shared" si="16"/>
        <v>3</v>
      </c>
      <c r="T7" s="94">
        <f t="shared" si="17"/>
        <v>3</v>
      </c>
      <c r="U7" s="94" t="str">
        <f t="shared" si="18"/>
        <v/>
      </c>
      <c r="V7" s="94" t="str">
        <f t="shared" si="19"/>
        <v/>
      </c>
      <c r="W7" s="94" t="str">
        <f>IFERROR(VLOOKUP($B7,_3aw20,22,FALSE),"")</f>
        <v/>
      </c>
      <c r="X7" s="94" t="str">
        <f t="shared" si="20"/>
        <v/>
      </c>
      <c r="Y7" s="94" t="str">
        <f t="shared" si="21"/>
        <v/>
      </c>
      <c r="Z7" s="94" t="str">
        <f t="shared" si="22"/>
        <v/>
      </c>
      <c r="AA7" s="94" t="str">
        <f t="shared" si="23"/>
        <v/>
      </c>
      <c r="AB7" s="94" t="str">
        <f t="shared" si="24"/>
        <v/>
      </c>
      <c r="AC7" s="94" t="str">
        <f t="shared" si="25"/>
        <v/>
      </c>
      <c r="AD7" s="92">
        <f t="shared" si="26"/>
        <v>40</v>
      </c>
      <c r="AE7" s="92">
        <f t="shared" si="27"/>
        <v>17</v>
      </c>
      <c r="AF7" s="97">
        <f t="shared" si="28"/>
        <v>0.82352941176470584</v>
      </c>
      <c r="AG7" s="92">
        <f>IF(B7&lt;&gt;"",COUNTIF(D7:AC7,"=3"),"")</f>
        <v>12</v>
      </c>
      <c r="AH7" s="92">
        <f t="shared" si="29"/>
        <v>4</v>
      </c>
    </row>
    <row r="8" spans="1:34" x14ac:dyDescent="0.25">
      <c r="A8" s="106">
        <f t="shared" si="0"/>
        <v>7</v>
      </c>
      <c r="B8" s="49">
        <v>2777</v>
      </c>
      <c r="C8" s="115" t="s">
        <v>311</v>
      </c>
      <c r="D8" s="94">
        <f t="shared" si="1"/>
        <v>3</v>
      </c>
      <c r="E8" s="94">
        <f t="shared" si="2"/>
        <v>0</v>
      </c>
      <c r="F8" s="94">
        <f t="shared" si="3"/>
        <v>3</v>
      </c>
      <c r="G8" s="94">
        <f t="shared" si="4"/>
        <v>3</v>
      </c>
      <c r="H8" s="94">
        <f t="shared" si="5"/>
        <v>3</v>
      </c>
      <c r="I8" s="94">
        <f t="shared" si="6"/>
        <v>3</v>
      </c>
      <c r="J8" s="94">
        <f t="shared" si="7"/>
        <v>0</v>
      </c>
      <c r="K8" s="94">
        <f t="shared" si="8"/>
        <v>3</v>
      </c>
      <c r="L8" s="94">
        <f t="shared" si="9"/>
        <v>1</v>
      </c>
      <c r="M8" s="94">
        <f t="shared" si="10"/>
        <v>3</v>
      </c>
      <c r="N8" s="94" t="str">
        <f t="shared" si="11"/>
        <v/>
      </c>
      <c r="O8" s="94" t="str">
        <f t="shared" si="12"/>
        <v/>
      </c>
      <c r="P8" s="94">
        <f t="shared" si="13"/>
        <v>1</v>
      </c>
      <c r="Q8" s="94">
        <f t="shared" si="14"/>
        <v>1</v>
      </c>
      <c r="R8" s="94">
        <f t="shared" si="15"/>
        <v>3</v>
      </c>
      <c r="S8" s="94">
        <f t="shared" si="16"/>
        <v>1</v>
      </c>
      <c r="T8" s="94">
        <f t="shared" si="17"/>
        <v>1</v>
      </c>
      <c r="U8" s="94">
        <f t="shared" si="18"/>
        <v>1</v>
      </c>
      <c r="V8" s="94">
        <f t="shared" si="19"/>
        <v>3</v>
      </c>
      <c r="W8" s="94">
        <f>IFERROR(VLOOKUP($B8,_3aw20,2,FALSE),"")</f>
        <v>0</v>
      </c>
      <c r="X8" s="94">
        <f t="shared" si="20"/>
        <v>3</v>
      </c>
      <c r="Y8" s="94">
        <f t="shared" si="21"/>
        <v>3</v>
      </c>
      <c r="Z8" s="94" t="str">
        <f t="shared" si="22"/>
        <v/>
      </c>
      <c r="AA8" s="94" t="str">
        <f t="shared" si="23"/>
        <v/>
      </c>
      <c r="AB8" s="94" t="str">
        <f t="shared" si="24"/>
        <v/>
      </c>
      <c r="AC8" s="94" t="str">
        <f t="shared" si="25"/>
        <v/>
      </c>
      <c r="AD8" s="92">
        <f t="shared" si="26"/>
        <v>39</v>
      </c>
      <c r="AE8" s="92">
        <f t="shared" si="27"/>
        <v>20</v>
      </c>
      <c r="AF8" s="97">
        <f t="shared" si="28"/>
        <v>0.15</v>
      </c>
      <c r="AG8" s="92">
        <f t="shared" ref="AG8:AG35" si="30">IF(B8&lt;&gt;"",COUNTIF(D8:AC8,"=2"),"")</f>
        <v>0</v>
      </c>
      <c r="AH8" s="92">
        <f t="shared" si="29"/>
        <v>6</v>
      </c>
    </row>
    <row r="9" spans="1:34" x14ac:dyDescent="0.25">
      <c r="A9" s="106">
        <f t="shared" si="0"/>
        <v>7</v>
      </c>
      <c r="B9" s="49">
        <v>8048</v>
      </c>
      <c r="C9" s="115" t="s">
        <v>503</v>
      </c>
      <c r="D9" s="94" t="str">
        <f t="shared" si="1"/>
        <v/>
      </c>
      <c r="E9" s="94">
        <f t="shared" si="2"/>
        <v>1</v>
      </c>
      <c r="F9" s="94">
        <f t="shared" si="3"/>
        <v>3</v>
      </c>
      <c r="G9" s="94">
        <f t="shared" si="4"/>
        <v>1</v>
      </c>
      <c r="H9" s="94">
        <f t="shared" si="5"/>
        <v>3</v>
      </c>
      <c r="I9" s="94" t="str">
        <f t="shared" si="6"/>
        <v/>
      </c>
      <c r="J9" s="94">
        <f t="shared" si="7"/>
        <v>1</v>
      </c>
      <c r="K9" s="94">
        <f t="shared" si="8"/>
        <v>3</v>
      </c>
      <c r="L9" s="94">
        <f t="shared" si="9"/>
        <v>3</v>
      </c>
      <c r="M9" s="94">
        <f t="shared" si="10"/>
        <v>3</v>
      </c>
      <c r="N9" s="94">
        <f t="shared" si="11"/>
        <v>3</v>
      </c>
      <c r="O9" s="94">
        <f t="shared" si="12"/>
        <v>1</v>
      </c>
      <c r="P9" s="94">
        <f t="shared" si="13"/>
        <v>1</v>
      </c>
      <c r="Q9" s="94">
        <f t="shared" si="14"/>
        <v>3</v>
      </c>
      <c r="R9" s="94">
        <f t="shared" si="15"/>
        <v>0</v>
      </c>
      <c r="S9" s="94">
        <f t="shared" si="16"/>
        <v>0</v>
      </c>
      <c r="T9" s="94">
        <f t="shared" si="17"/>
        <v>3</v>
      </c>
      <c r="U9" s="94">
        <f t="shared" si="18"/>
        <v>3</v>
      </c>
      <c r="V9" s="107">
        <f t="shared" si="19"/>
        <v>3</v>
      </c>
      <c r="W9" s="94">
        <f>IFERROR(VLOOKUP($B9,_3aw20,2,FALSE),"")</f>
        <v>1</v>
      </c>
      <c r="X9" s="94">
        <f t="shared" si="20"/>
        <v>3</v>
      </c>
      <c r="Y9" s="94">
        <f t="shared" si="21"/>
        <v>0</v>
      </c>
      <c r="Z9" s="94" t="str">
        <f t="shared" si="22"/>
        <v/>
      </c>
      <c r="AA9" s="94" t="str">
        <f t="shared" si="23"/>
        <v/>
      </c>
      <c r="AB9" s="94" t="str">
        <f t="shared" si="24"/>
        <v/>
      </c>
      <c r="AC9" s="94" t="str">
        <f t="shared" si="25"/>
        <v/>
      </c>
      <c r="AD9" s="92">
        <f t="shared" si="26"/>
        <v>39</v>
      </c>
      <c r="AE9" s="92">
        <f t="shared" si="27"/>
        <v>20</v>
      </c>
      <c r="AF9" s="97">
        <f t="shared" si="28"/>
        <v>0.15</v>
      </c>
      <c r="AG9" s="92">
        <f t="shared" si="30"/>
        <v>0</v>
      </c>
      <c r="AH9" s="92">
        <f t="shared" si="29"/>
        <v>6</v>
      </c>
    </row>
    <row r="10" spans="1:34" x14ac:dyDescent="0.25">
      <c r="A10" s="106">
        <f t="shared" si="0"/>
        <v>9</v>
      </c>
      <c r="B10" s="49">
        <v>1769</v>
      </c>
      <c r="C10" s="115" t="s">
        <v>782</v>
      </c>
      <c r="D10" s="94" t="str">
        <f t="shared" si="1"/>
        <v/>
      </c>
      <c r="E10" s="94">
        <f t="shared" si="2"/>
        <v>0</v>
      </c>
      <c r="F10" s="94">
        <f t="shared" si="3"/>
        <v>1</v>
      </c>
      <c r="G10" s="94">
        <f t="shared" si="4"/>
        <v>3</v>
      </c>
      <c r="H10" s="94">
        <f t="shared" si="5"/>
        <v>1</v>
      </c>
      <c r="I10" s="94">
        <f t="shared" si="6"/>
        <v>3</v>
      </c>
      <c r="J10" s="94">
        <f t="shared" si="7"/>
        <v>3</v>
      </c>
      <c r="K10" s="94">
        <f t="shared" si="8"/>
        <v>3</v>
      </c>
      <c r="L10" s="94">
        <f t="shared" si="9"/>
        <v>3</v>
      </c>
      <c r="M10" s="94">
        <f t="shared" si="10"/>
        <v>3</v>
      </c>
      <c r="N10" s="94">
        <f t="shared" si="11"/>
        <v>1</v>
      </c>
      <c r="O10" s="94">
        <f t="shared" si="12"/>
        <v>3</v>
      </c>
      <c r="P10" s="94">
        <f t="shared" si="13"/>
        <v>3</v>
      </c>
      <c r="Q10" s="94">
        <f t="shared" si="14"/>
        <v>0</v>
      </c>
      <c r="R10" s="94">
        <f t="shared" si="15"/>
        <v>1</v>
      </c>
      <c r="S10" s="94">
        <f t="shared" si="16"/>
        <v>3</v>
      </c>
      <c r="T10" s="94">
        <f t="shared" si="17"/>
        <v>1</v>
      </c>
      <c r="U10" s="94">
        <f t="shared" si="18"/>
        <v>1</v>
      </c>
      <c r="V10" s="94">
        <f t="shared" si="19"/>
        <v>1</v>
      </c>
      <c r="W10" s="94">
        <f>IFERROR(VLOOKUP($B10,_3aw20,2,FALSE),"")</f>
        <v>1</v>
      </c>
      <c r="X10" s="94">
        <f t="shared" si="20"/>
        <v>3</v>
      </c>
      <c r="Y10" s="94">
        <f t="shared" si="21"/>
        <v>0</v>
      </c>
      <c r="Z10" s="94" t="str">
        <f t="shared" si="22"/>
        <v/>
      </c>
      <c r="AA10" s="94" t="str">
        <f t="shared" si="23"/>
        <v/>
      </c>
      <c r="AB10" s="94" t="str">
        <f t="shared" si="24"/>
        <v/>
      </c>
      <c r="AC10" s="94" t="str">
        <f t="shared" si="25"/>
        <v/>
      </c>
      <c r="AD10" s="92">
        <f t="shared" si="26"/>
        <v>38</v>
      </c>
      <c r="AE10" s="92">
        <f t="shared" si="27"/>
        <v>21</v>
      </c>
      <c r="AF10" s="97">
        <f t="shared" si="28"/>
        <v>0.19047619047619047</v>
      </c>
      <c r="AG10" s="92">
        <f t="shared" si="30"/>
        <v>0</v>
      </c>
      <c r="AH10" s="92">
        <f t="shared" si="29"/>
        <v>8</v>
      </c>
    </row>
    <row r="11" spans="1:34" x14ac:dyDescent="0.25">
      <c r="A11" s="106">
        <f t="shared" si="0"/>
        <v>10</v>
      </c>
      <c r="B11" s="49">
        <v>3841</v>
      </c>
      <c r="C11" s="115" t="s">
        <v>483</v>
      </c>
      <c r="D11" s="94">
        <f t="shared" si="1"/>
        <v>0</v>
      </c>
      <c r="E11" s="94">
        <f t="shared" si="2"/>
        <v>3</v>
      </c>
      <c r="F11" s="94">
        <f t="shared" si="3"/>
        <v>3</v>
      </c>
      <c r="G11" s="94">
        <f t="shared" si="4"/>
        <v>3</v>
      </c>
      <c r="H11" s="94" t="str">
        <f t="shared" si="5"/>
        <v/>
      </c>
      <c r="I11" s="94" t="str">
        <f t="shared" si="6"/>
        <v/>
      </c>
      <c r="J11" s="94">
        <f t="shared" si="7"/>
        <v>3</v>
      </c>
      <c r="K11" s="94">
        <f t="shared" si="8"/>
        <v>3</v>
      </c>
      <c r="L11" s="94">
        <f t="shared" si="9"/>
        <v>3</v>
      </c>
      <c r="M11" s="94">
        <f t="shared" si="10"/>
        <v>0</v>
      </c>
      <c r="N11" s="94">
        <f t="shared" si="11"/>
        <v>1</v>
      </c>
      <c r="O11" s="94">
        <f t="shared" si="12"/>
        <v>1</v>
      </c>
      <c r="P11" s="94">
        <f t="shared" si="13"/>
        <v>1</v>
      </c>
      <c r="Q11" s="94">
        <f t="shared" si="14"/>
        <v>3</v>
      </c>
      <c r="R11" s="94">
        <f t="shared" si="15"/>
        <v>3</v>
      </c>
      <c r="S11" s="94" t="str">
        <f t="shared" si="16"/>
        <v/>
      </c>
      <c r="T11" s="94">
        <f t="shared" si="17"/>
        <v>1</v>
      </c>
      <c r="U11" s="94">
        <f t="shared" si="18"/>
        <v>3</v>
      </c>
      <c r="V11" s="94">
        <f t="shared" si="19"/>
        <v>1</v>
      </c>
      <c r="W11" s="94">
        <f>IFERROR(VLOOKUP($B11,_3aw20,2,FALSE),"")</f>
        <v>1</v>
      </c>
      <c r="X11" s="94">
        <f t="shared" si="20"/>
        <v>3</v>
      </c>
      <c r="Y11" s="94">
        <f t="shared" si="21"/>
        <v>1</v>
      </c>
      <c r="Z11" s="94" t="str">
        <f t="shared" si="22"/>
        <v/>
      </c>
      <c r="AA11" s="94" t="str">
        <f t="shared" si="23"/>
        <v/>
      </c>
      <c r="AB11" s="94" t="str">
        <f t="shared" si="24"/>
        <v/>
      </c>
      <c r="AC11" s="94" t="str">
        <f t="shared" si="25"/>
        <v/>
      </c>
      <c r="AD11" s="92">
        <f t="shared" si="26"/>
        <v>37</v>
      </c>
      <c r="AE11" s="92">
        <f t="shared" si="27"/>
        <v>19</v>
      </c>
      <c r="AF11" s="97">
        <f t="shared" si="28"/>
        <v>0.18421052631578946</v>
      </c>
      <c r="AG11" s="92">
        <f t="shared" si="30"/>
        <v>0</v>
      </c>
      <c r="AH11" s="92">
        <f t="shared" si="29"/>
        <v>7</v>
      </c>
    </row>
    <row r="12" spans="1:34" x14ac:dyDescent="0.25">
      <c r="A12" s="106">
        <f t="shared" si="0"/>
        <v>11</v>
      </c>
      <c r="B12" s="49">
        <v>8573</v>
      </c>
      <c r="C12" s="115" t="s">
        <v>675</v>
      </c>
      <c r="D12" s="94">
        <f t="shared" si="1"/>
        <v>1</v>
      </c>
      <c r="E12" s="94">
        <f t="shared" si="2"/>
        <v>1</v>
      </c>
      <c r="F12" s="94">
        <f t="shared" si="3"/>
        <v>3</v>
      </c>
      <c r="G12" s="94">
        <f t="shared" si="4"/>
        <v>3</v>
      </c>
      <c r="H12" s="94">
        <f t="shared" si="5"/>
        <v>3</v>
      </c>
      <c r="I12" s="94">
        <f t="shared" si="6"/>
        <v>1</v>
      </c>
      <c r="J12" s="94">
        <f t="shared" si="7"/>
        <v>1</v>
      </c>
      <c r="K12" s="94">
        <f t="shared" si="8"/>
        <v>1</v>
      </c>
      <c r="L12" s="94">
        <f t="shared" si="9"/>
        <v>0</v>
      </c>
      <c r="M12" s="94">
        <f t="shared" si="10"/>
        <v>3</v>
      </c>
      <c r="N12" s="94">
        <f t="shared" si="11"/>
        <v>0</v>
      </c>
      <c r="O12" s="94">
        <f t="shared" si="12"/>
        <v>3</v>
      </c>
      <c r="P12" s="94">
        <f t="shared" si="13"/>
        <v>1</v>
      </c>
      <c r="Q12" s="94">
        <f t="shared" si="14"/>
        <v>3</v>
      </c>
      <c r="R12" s="94">
        <f t="shared" si="15"/>
        <v>1</v>
      </c>
      <c r="S12" s="94">
        <f t="shared" si="16"/>
        <v>3</v>
      </c>
      <c r="T12" s="94">
        <f t="shared" si="17"/>
        <v>3</v>
      </c>
      <c r="U12" s="94">
        <f t="shared" si="18"/>
        <v>0</v>
      </c>
      <c r="V12" s="94">
        <f t="shared" si="19"/>
        <v>1</v>
      </c>
      <c r="W12" s="94" t="str">
        <f>IFERROR(VLOOKUP($B12,_3aw20,22,FALSE),"")</f>
        <v/>
      </c>
      <c r="X12" s="94">
        <f t="shared" si="20"/>
        <v>3</v>
      </c>
      <c r="Y12" s="94">
        <f t="shared" si="21"/>
        <v>1</v>
      </c>
      <c r="Z12" s="94" t="str">
        <f t="shared" si="22"/>
        <v/>
      </c>
      <c r="AA12" s="94" t="str">
        <f t="shared" si="23"/>
        <v/>
      </c>
      <c r="AB12" s="94" t="str">
        <f t="shared" si="24"/>
        <v/>
      </c>
      <c r="AC12" s="94" t="str">
        <f t="shared" si="25"/>
        <v/>
      </c>
      <c r="AD12" s="92">
        <f t="shared" si="26"/>
        <v>36</v>
      </c>
      <c r="AE12" s="92">
        <f t="shared" si="27"/>
        <v>21</v>
      </c>
      <c r="AF12" s="97">
        <f t="shared" si="28"/>
        <v>0.21428571428571427</v>
      </c>
      <c r="AG12" s="92">
        <f t="shared" si="30"/>
        <v>0</v>
      </c>
      <c r="AH12" s="92">
        <f t="shared" si="29"/>
        <v>9</v>
      </c>
    </row>
    <row r="13" spans="1:34" x14ac:dyDescent="0.25">
      <c r="A13" s="106">
        <f t="shared" si="0"/>
        <v>11</v>
      </c>
      <c r="B13" s="49">
        <v>8426</v>
      </c>
      <c r="C13" s="115" t="s">
        <v>347</v>
      </c>
      <c r="D13" s="94">
        <f t="shared" si="1"/>
        <v>1</v>
      </c>
      <c r="E13" s="94">
        <f t="shared" si="2"/>
        <v>3</v>
      </c>
      <c r="F13" s="94">
        <f t="shared" si="3"/>
        <v>0</v>
      </c>
      <c r="G13" s="94">
        <f t="shared" si="4"/>
        <v>3</v>
      </c>
      <c r="H13" s="94">
        <f t="shared" si="5"/>
        <v>0</v>
      </c>
      <c r="I13" s="94">
        <f t="shared" si="6"/>
        <v>3</v>
      </c>
      <c r="J13" s="94">
        <f t="shared" si="7"/>
        <v>3</v>
      </c>
      <c r="K13" s="94">
        <f t="shared" si="8"/>
        <v>3</v>
      </c>
      <c r="L13" s="94">
        <f t="shared" si="9"/>
        <v>0</v>
      </c>
      <c r="M13" s="94">
        <f t="shared" si="10"/>
        <v>1</v>
      </c>
      <c r="N13" s="94">
        <f t="shared" si="11"/>
        <v>0</v>
      </c>
      <c r="O13" s="94">
        <f t="shared" si="12"/>
        <v>0</v>
      </c>
      <c r="P13" s="94">
        <f t="shared" si="13"/>
        <v>0</v>
      </c>
      <c r="Q13" s="94">
        <f t="shared" si="14"/>
        <v>1</v>
      </c>
      <c r="R13" s="122">
        <f t="shared" si="15"/>
        <v>3</v>
      </c>
      <c r="S13" s="94">
        <f t="shared" si="16"/>
        <v>1</v>
      </c>
      <c r="T13" s="94">
        <f t="shared" si="17"/>
        <v>3</v>
      </c>
      <c r="U13" s="94">
        <f t="shared" si="18"/>
        <v>1</v>
      </c>
      <c r="V13" s="94">
        <f t="shared" si="19"/>
        <v>3</v>
      </c>
      <c r="W13" s="94">
        <f>IFERROR(VLOOKUP($B13,_3aw20,2,FALSE),"")</f>
        <v>1</v>
      </c>
      <c r="X13" s="94">
        <f t="shared" si="20"/>
        <v>3</v>
      </c>
      <c r="Y13" s="94">
        <f t="shared" si="21"/>
        <v>3</v>
      </c>
      <c r="Z13" s="94" t="str">
        <f t="shared" si="22"/>
        <v/>
      </c>
      <c r="AA13" s="94" t="str">
        <f t="shared" si="23"/>
        <v/>
      </c>
      <c r="AB13" s="94" t="str">
        <f t="shared" si="24"/>
        <v/>
      </c>
      <c r="AC13" s="94" t="str">
        <f t="shared" si="25"/>
        <v/>
      </c>
      <c r="AD13" s="92">
        <f t="shared" si="26"/>
        <v>36</v>
      </c>
      <c r="AE13" s="92">
        <f t="shared" si="27"/>
        <v>22</v>
      </c>
      <c r="AF13" s="97">
        <f t="shared" si="28"/>
        <v>0.13636363636363635</v>
      </c>
      <c r="AG13" s="92">
        <f t="shared" si="30"/>
        <v>0</v>
      </c>
      <c r="AH13" s="92">
        <f t="shared" si="29"/>
        <v>6</v>
      </c>
    </row>
    <row r="14" spans="1:34" x14ac:dyDescent="0.25">
      <c r="A14" s="106">
        <f t="shared" si="0"/>
        <v>13</v>
      </c>
      <c r="B14" s="49">
        <v>8075</v>
      </c>
      <c r="C14" s="115" t="s">
        <v>327</v>
      </c>
      <c r="D14" s="94">
        <f t="shared" si="1"/>
        <v>3</v>
      </c>
      <c r="E14" s="94">
        <f t="shared" si="2"/>
        <v>3</v>
      </c>
      <c r="F14" s="94">
        <f t="shared" si="3"/>
        <v>1</v>
      </c>
      <c r="G14" s="94">
        <f t="shared" si="4"/>
        <v>3</v>
      </c>
      <c r="H14" s="94">
        <f t="shared" si="5"/>
        <v>3</v>
      </c>
      <c r="I14" s="94">
        <f t="shared" si="6"/>
        <v>0</v>
      </c>
      <c r="J14" s="94">
        <f t="shared" si="7"/>
        <v>3</v>
      </c>
      <c r="K14" s="94" t="str">
        <f t="shared" si="8"/>
        <v/>
      </c>
      <c r="L14" s="94" t="str">
        <f t="shared" si="9"/>
        <v/>
      </c>
      <c r="M14" s="94" t="str">
        <f t="shared" si="10"/>
        <v/>
      </c>
      <c r="N14" s="94" t="str">
        <f t="shared" si="11"/>
        <v/>
      </c>
      <c r="O14" s="94" t="str">
        <f t="shared" si="12"/>
        <v/>
      </c>
      <c r="P14" s="94" t="str">
        <f t="shared" si="13"/>
        <v/>
      </c>
      <c r="Q14" s="94">
        <f t="shared" si="14"/>
        <v>3</v>
      </c>
      <c r="R14" s="94">
        <f t="shared" si="15"/>
        <v>3</v>
      </c>
      <c r="S14" s="94">
        <f t="shared" si="16"/>
        <v>3</v>
      </c>
      <c r="T14" s="94">
        <f t="shared" si="17"/>
        <v>1</v>
      </c>
      <c r="U14" s="94">
        <f t="shared" si="18"/>
        <v>3</v>
      </c>
      <c r="V14" s="94">
        <f t="shared" si="19"/>
        <v>3</v>
      </c>
      <c r="W14" s="94" t="str">
        <f>IFERROR(VLOOKUP($B14,_3aw20,22,FALSE),"")</f>
        <v/>
      </c>
      <c r="X14" s="94">
        <f t="shared" si="20"/>
        <v>3</v>
      </c>
      <c r="Y14" s="94" t="str">
        <f t="shared" si="21"/>
        <v/>
      </c>
      <c r="Z14" s="94" t="str">
        <f t="shared" si="22"/>
        <v/>
      </c>
      <c r="AA14" s="94" t="str">
        <f t="shared" si="23"/>
        <v/>
      </c>
      <c r="AB14" s="94" t="str">
        <f t="shared" si="24"/>
        <v/>
      </c>
      <c r="AC14" s="94" t="str">
        <f t="shared" si="25"/>
        <v/>
      </c>
      <c r="AD14" s="92">
        <f t="shared" si="26"/>
        <v>35</v>
      </c>
      <c r="AE14" s="92">
        <f t="shared" si="27"/>
        <v>14</v>
      </c>
      <c r="AF14" s="97">
        <f t="shared" si="28"/>
        <v>7.1428571428571425E-2</v>
      </c>
      <c r="AG14" s="92">
        <f t="shared" si="30"/>
        <v>0</v>
      </c>
      <c r="AH14" s="92">
        <f t="shared" si="29"/>
        <v>2</v>
      </c>
    </row>
    <row r="15" spans="1:34" x14ac:dyDescent="0.25">
      <c r="A15" s="106">
        <f t="shared" si="0"/>
        <v>13</v>
      </c>
      <c r="B15" s="49">
        <v>5013</v>
      </c>
      <c r="C15" s="115" t="s">
        <v>461</v>
      </c>
      <c r="D15" s="94" t="str">
        <f t="shared" si="1"/>
        <v/>
      </c>
      <c r="E15" s="94">
        <f t="shared" si="2"/>
        <v>3</v>
      </c>
      <c r="F15" s="94">
        <f t="shared" si="3"/>
        <v>3</v>
      </c>
      <c r="G15" s="94" t="str">
        <f t="shared" si="4"/>
        <v/>
      </c>
      <c r="H15" s="94">
        <f t="shared" si="5"/>
        <v>0</v>
      </c>
      <c r="I15" s="94">
        <f t="shared" si="6"/>
        <v>1</v>
      </c>
      <c r="J15" s="94">
        <f t="shared" si="7"/>
        <v>3</v>
      </c>
      <c r="K15" s="94">
        <f t="shared" si="8"/>
        <v>1</v>
      </c>
      <c r="L15" s="94">
        <f t="shared" si="9"/>
        <v>3</v>
      </c>
      <c r="M15" s="94">
        <f t="shared" si="10"/>
        <v>0</v>
      </c>
      <c r="N15" s="94">
        <f t="shared" si="11"/>
        <v>3</v>
      </c>
      <c r="O15" s="94">
        <f t="shared" si="12"/>
        <v>3</v>
      </c>
      <c r="P15" s="94">
        <f t="shared" si="13"/>
        <v>3</v>
      </c>
      <c r="Q15" s="94" t="str">
        <f t="shared" si="14"/>
        <v/>
      </c>
      <c r="R15" s="94">
        <f t="shared" si="15"/>
        <v>0</v>
      </c>
      <c r="S15" s="94" t="str">
        <f t="shared" si="16"/>
        <v/>
      </c>
      <c r="T15" s="94">
        <f t="shared" si="17"/>
        <v>3</v>
      </c>
      <c r="U15" s="94">
        <f t="shared" si="18"/>
        <v>0</v>
      </c>
      <c r="V15" s="94">
        <f t="shared" si="19"/>
        <v>3</v>
      </c>
      <c r="W15" s="94">
        <f>IFERROR(VLOOKUP($B15,_3aw20,2,FALSE),"")</f>
        <v>3</v>
      </c>
      <c r="X15" s="94">
        <f t="shared" si="20"/>
        <v>3</v>
      </c>
      <c r="Y15" s="94">
        <f t="shared" si="21"/>
        <v>0</v>
      </c>
      <c r="Z15" s="94" t="str">
        <f t="shared" si="22"/>
        <v/>
      </c>
      <c r="AA15" s="94" t="str">
        <f t="shared" si="23"/>
        <v/>
      </c>
      <c r="AB15" s="94" t="str">
        <f t="shared" si="24"/>
        <v/>
      </c>
      <c r="AC15" s="94" t="str">
        <f t="shared" si="25"/>
        <v/>
      </c>
      <c r="AD15" s="92">
        <f t="shared" si="26"/>
        <v>35</v>
      </c>
      <c r="AE15" s="92">
        <f t="shared" si="27"/>
        <v>18</v>
      </c>
      <c r="AF15" s="97">
        <f t="shared" si="28"/>
        <v>5.5555555555555552E-2</v>
      </c>
      <c r="AG15" s="92">
        <f t="shared" si="30"/>
        <v>0</v>
      </c>
      <c r="AH15" s="92">
        <f t="shared" si="29"/>
        <v>2</v>
      </c>
    </row>
    <row r="16" spans="1:34" x14ac:dyDescent="0.25">
      <c r="A16" s="106">
        <f t="shared" si="0"/>
        <v>13</v>
      </c>
      <c r="B16" s="49">
        <v>7705</v>
      </c>
      <c r="C16" s="115" t="s">
        <v>573</v>
      </c>
      <c r="D16" s="94">
        <f t="shared" si="1"/>
        <v>1</v>
      </c>
      <c r="E16" s="94">
        <f t="shared" si="2"/>
        <v>1</v>
      </c>
      <c r="F16" s="94">
        <f t="shared" si="3"/>
        <v>0</v>
      </c>
      <c r="G16" s="94" t="str">
        <f t="shared" si="4"/>
        <v/>
      </c>
      <c r="H16" s="94">
        <f t="shared" si="5"/>
        <v>3</v>
      </c>
      <c r="I16" s="94">
        <f t="shared" si="6"/>
        <v>0</v>
      </c>
      <c r="J16" s="94">
        <f t="shared" si="7"/>
        <v>3</v>
      </c>
      <c r="K16" s="94">
        <f t="shared" si="8"/>
        <v>3</v>
      </c>
      <c r="L16" s="94">
        <f t="shared" si="9"/>
        <v>3</v>
      </c>
      <c r="M16" s="94">
        <f t="shared" si="10"/>
        <v>1</v>
      </c>
      <c r="N16" s="94">
        <f t="shared" si="11"/>
        <v>1</v>
      </c>
      <c r="O16" s="94">
        <f t="shared" si="12"/>
        <v>1</v>
      </c>
      <c r="P16" s="94" t="str">
        <f t="shared" si="13"/>
        <v/>
      </c>
      <c r="Q16" s="94">
        <f t="shared" si="14"/>
        <v>1</v>
      </c>
      <c r="R16" s="94">
        <f t="shared" si="15"/>
        <v>1</v>
      </c>
      <c r="S16" s="94">
        <f t="shared" si="16"/>
        <v>1</v>
      </c>
      <c r="T16" s="94">
        <f t="shared" si="17"/>
        <v>3</v>
      </c>
      <c r="U16" s="94">
        <f t="shared" si="18"/>
        <v>3</v>
      </c>
      <c r="V16" s="107">
        <f t="shared" si="19"/>
        <v>3</v>
      </c>
      <c r="W16" s="94">
        <f>IFERROR(VLOOKUP($B16,_3aw20,2,FALSE),"")</f>
        <v>0</v>
      </c>
      <c r="X16" s="94">
        <f t="shared" si="20"/>
        <v>3</v>
      </c>
      <c r="Y16" s="94">
        <f t="shared" si="21"/>
        <v>3</v>
      </c>
      <c r="Z16" s="94" t="str">
        <f t="shared" si="22"/>
        <v/>
      </c>
      <c r="AA16" s="94" t="str">
        <f t="shared" si="23"/>
        <v/>
      </c>
      <c r="AB16" s="94" t="str">
        <f t="shared" si="24"/>
        <v/>
      </c>
      <c r="AC16" s="94" t="str">
        <f t="shared" si="25"/>
        <v/>
      </c>
      <c r="AD16" s="92">
        <f t="shared" si="26"/>
        <v>35</v>
      </c>
      <c r="AE16" s="92">
        <f t="shared" si="27"/>
        <v>20</v>
      </c>
      <c r="AF16" s="97">
        <f t="shared" si="28"/>
        <v>0.2</v>
      </c>
      <c r="AG16" s="92">
        <f t="shared" si="30"/>
        <v>0</v>
      </c>
      <c r="AH16" s="92">
        <f t="shared" si="29"/>
        <v>8</v>
      </c>
    </row>
    <row r="17" spans="1:34" x14ac:dyDescent="0.25">
      <c r="A17" s="106">
        <f t="shared" si="0"/>
        <v>16</v>
      </c>
      <c r="B17" s="49">
        <v>2738</v>
      </c>
      <c r="C17" s="115" t="s">
        <v>627</v>
      </c>
      <c r="D17" s="94">
        <f t="shared" si="1"/>
        <v>1</v>
      </c>
      <c r="E17" s="94">
        <f t="shared" si="2"/>
        <v>3</v>
      </c>
      <c r="F17" s="94">
        <f t="shared" si="3"/>
        <v>3</v>
      </c>
      <c r="G17" s="94">
        <f t="shared" si="4"/>
        <v>0</v>
      </c>
      <c r="H17" s="94">
        <f t="shared" si="5"/>
        <v>1</v>
      </c>
      <c r="I17" s="94">
        <f t="shared" si="6"/>
        <v>3</v>
      </c>
      <c r="J17" s="94">
        <f t="shared" si="7"/>
        <v>3</v>
      </c>
      <c r="K17" s="94" t="str">
        <f t="shared" si="8"/>
        <v/>
      </c>
      <c r="L17" s="94">
        <f t="shared" si="9"/>
        <v>1</v>
      </c>
      <c r="M17" s="94">
        <f t="shared" si="10"/>
        <v>0</v>
      </c>
      <c r="N17" s="94" t="str">
        <f t="shared" si="11"/>
        <v/>
      </c>
      <c r="O17" s="94">
        <f t="shared" si="12"/>
        <v>1</v>
      </c>
      <c r="P17" s="94">
        <f t="shared" si="13"/>
        <v>1</v>
      </c>
      <c r="Q17" s="94" t="str">
        <f t="shared" si="14"/>
        <v/>
      </c>
      <c r="R17" s="94">
        <f t="shared" si="15"/>
        <v>0</v>
      </c>
      <c r="S17" s="94">
        <f t="shared" si="16"/>
        <v>3</v>
      </c>
      <c r="T17" s="94">
        <f t="shared" si="17"/>
        <v>3</v>
      </c>
      <c r="U17" s="94">
        <f t="shared" si="18"/>
        <v>3</v>
      </c>
      <c r="V17" s="94">
        <f t="shared" si="19"/>
        <v>1</v>
      </c>
      <c r="W17" s="94">
        <f>IFERROR(VLOOKUP($B17,_3aw20,2,FALSE),"")</f>
        <v>3</v>
      </c>
      <c r="X17" s="94" t="str">
        <f t="shared" si="20"/>
        <v/>
      </c>
      <c r="Y17" s="94">
        <f t="shared" si="21"/>
        <v>3</v>
      </c>
      <c r="Z17" s="94" t="str">
        <f t="shared" si="22"/>
        <v/>
      </c>
      <c r="AA17" s="94" t="str">
        <f t="shared" si="23"/>
        <v/>
      </c>
      <c r="AB17" s="94" t="str">
        <f t="shared" si="24"/>
        <v/>
      </c>
      <c r="AC17" s="94" t="str">
        <f t="shared" si="25"/>
        <v/>
      </c>
      <c r="AD17" s="92">
        <f t="shared" si="26"/>
        <v>33</v>
      </c>
      <c r="AE17" s="92">
        <f t="shared" si="27"/>
        <v>18</v>
      </c>
      <c r="AF17" s="97">
        <f t="shared" si="28"/>
        <v>0.16666666666666666</v>
      </c>
      <c r="AG17" s="92">
        <f t="shared" si="30"/>
        <v>0</v>
      </c>
      <c r="AH17" s="92">
        <f t="shared" si="29"/>
        <v>6</v>
      </c>
    </row>
    <row r="18" spans="1:34" x14ac:dyDescent="0.25">
      <c r="A18" s="106">
        <f t="shared" si="0"/>
        <v>16</v>
      </c>
      <c r="B18" s="49">
        <v>1173</v>
      </c>
      <c r="C18" s="115" t="s">
        <v>749</v>
      </c>
      <c r="D18" s="94" t="str">
        <f t="shared" si="1"/>
        <v/>
      </c>
      <c r="E18" s="94">
        <f t="shared" si="2"/>
        <v>3</v>
      </c>
      <c r="F18" s="94">
        <f t="shared" si="3"/>
        <v>1</v>
      </c>
      <c r="G18" s="94">
        <f t="shared" si="4"/>
        <v>3</v>
      </c>
      <c r="H18" s="94">
        <f t="shared" si="5"/>
        <v>3</v>
      </c>
      <c r="I18" s="94">
        <f t="shared" si="6"/>
        <v>3</v>
      </c>
      <c r="J18" s="94">
        <f t="shared" si="7"/>
        <v>1</v>
      </c>
      <c r="K18" s="94">
        <f t="shared" si="8"/>
        <v>1</v>
      </c>
      <c r="L18" s="94">
        <f t="shared" si="9"/>
        <v>1</v>
      </c>
      <c r="M18" s="94">
        <f t="shared" si="10"/>
        <v>0</v>
      </c>
      <c r="N18" s="94">
        <f t="shared" si="11"/>
        <v>1</v>
      </c>
      <c r="O18" s="94">
        <f t="shared" si="12"/>
        <v>1</v>
      </c>
      <c r="P18" s="94">
        <f t="shared" si="13"/>
        <v>1</v>
      </c>
      <c r="Q18" s="94">
        <f t="shared" si="14"/>
        <v>3</v>
      </c>
      <c r="R18" s="94">
        <f t="shared" si="15"/>
        <v>3</v>
      </c>
      <c r="S18" s="94" t="str">
        <f t="shared" si="16"/>
        <v/>
      </c>
      <c r="T18" s="94">
        <f t="shared" si="17"/>
        <v>3</v>
      </c>
      <c r="U18" s="94">
        <f t="shared" si="18"/>
        <v>0</v>
      </c>
      <c r="V18" s="94">
        <f t="shared" si="19"/>
        <v>1</v>
      </c>
      <c r="W18" s="94">
        <f>IFERROR(VLOOKUP($B18,_3aw20,2,FALSE),"")</f>
        <v>3</v>
      </c>
      <c r="X18" s="94">
        <f t="shared" si="20"/>
        <v>0</v>
      </c>
      <c r="Y18" s="94">
        <f t="shared" si="21"/>
        <v>1</v>
      </c>
      <c r="Z18" s="94" t="str">
        <f t="shared" si="22"/>
        <v/>
      </c>
      <c r="AA18" s="94" t="str">
        <f t="shared" si="23"/>
        <v/>
      </c>
      <c r="AB18" s="94" t="str">
        <f t="shared" si="24"/>
        <v/>
      </c>
      <c r="AC18" s="94" t="str">
        <f t="shared" si="25"/>
        <v/>
      </c>
      <c r="AD18" s="92">
        <f t="shared" si="26"/>
        <v>33</v>
      </c>
      <c r="AE18" s="92">
        <f t="shared" si="27"/>
        <v>20</v>
      </c>
      <c r="AF18" s="97">
        <f t="shared" si="28"/>
        <v>0.22500000000000001</v>
      </c>
      <c r="AG18" s="92">
        <f t="shared" si="30"/>
        <v>0</v>
      </c>
      <c r="AH18" s="92">
        <f t="shared" si="29"/>
        <v>9</v>
      </c>
    </row>
    <row r="19" spans="1:34" x14ac:dyDescent="0.25">
      <c r="A19" s="106">
        <f t="shared" si="0"/>
        <v>18</v>
      </c>
      <c r="B19" s="49">
        <v>8059</v>
      </c>
      <c r="C19" s="115" t="s">
        <v>690</v>
      </c>
      <c r="D19" s="94">
        <f t="shared" si="1"/>
        <v>3</v>
      </c>
      <c r="E19" s="94" t="str">
        <f t="shared" si="2"/>
        <v/>
      </c>
      <c r="F19" s="94">
        <f t="shared" si="3"/>
        <v>3</v>
      </c>
      <c r="G19" s="94">
        <f t="shared" si="4"/>
        <v>3</v>
      </c>
      <c r="H19" s="94">
        <f t="shared" si="5"/>
        <v>1</v>
      </c>
      <c r="I19" s="94">
        <f t="shared" si="6"/>
        <v>0</v>
      </c>
      <c r="J19" s="94">
        <f t="shared" si="7"/>
        <v>3</v>
      </c>
      <c r="K19" s="94">
        <f t="shared" si="8"/>
        <v>1</v>
      </c>
      <c r="L19" s="94">
        <f t="shared" si="9"/>
        <v>3</v>
      </c>
      <c r="M19" s="94" t="str">
        <f t="shared" si="10"/>
        <v/>
      </c>
      <c r="N19" s="94">
        <f t="shared" si="11"/>
        <v>1</v>
      </c>
      <c r="O19" s="94">
        <f t="shared" si="12"/>
        <v>3</v>
      </c>
      <c r="P19" s="94">
        <f t="shared" si="13"/>
        <v>3</v>
      </c>
      <c r="Q19" s="94" t="str">
        <f t="shared" si="14"/>
        <v/>
      </c>
      <c r="R19" s="94">
        <f t="shared" si="15"/>
        <v>1</v>
      </c>
      <c r="S19" s="94">
        <f t="shared" si="16"/>
        <v>0</v>
      </c>
      <c r="T19" s="94" t="str">
        <f t="shared" si="17"/>
        <v/>
      </c>
      <c r="U19" s="94" t="str">
        <f t="shared" si="18"/>
        <v/>
      </c>
      <c r="V19" s="94">
        <f t="shared" si="19"/>
        <v>3</v>
      </c>
      <c r="W19" s="94">
        <f>IFERROR(VLOOKUP($B19,_3aw20,2,FALSE),"")</f>
        <v>3</v>
      </c>
      <c r="X19" s="94">
        <f t="shared" si="20"/>
        <v>0</v>
      </c>
      <c r="Y19" s="94">
        <f t="shared" si="21"/>
        <v>1</v>
      </c>
      <c r="Z19" s="94" t="str">
        <f t="shared" si="22"/>
        <v/>
      </c>
      <c r="AA19" s="94" t="str">
        <f t="shared" si="23"/>
        <v/>
      </c>
      <c r="AB19" s="94" t="str">
        <f t="shared" si="24"/>
        <v/>
      </c>
      <c r="AC19" s="94" t="str">
        <f t="shared" si="25"/>
        <v/>
      </c>
      <c r="AD19" s="92">
        <f t="shared" si="26"/>
        <v>32</v>
      </c>
      <c r="AE19" s="92">
        <f t="shared" si="27"/>
        <v>17</v>
      </c>
      <c r="AF19" s="97">
        <f t="shared" si="28"/>
        <v>0.14705882352941177</v>
      </c>
      <c r="AG19" s="92">
        <f t="shared" si="30"/>
        <v>0</v>
      </c>
      <c r="AH19" s="92">
        <f t="shared" si="29"/>
        <v>5</v>
      </c>
    </row>
    <row r="20" spans="1:34" x14ac:dyDescent="0.25">
      <c r="A20" s="106">
        <f t="shared" si="0"/>
        <v>18</v>
      </c>
      <c r="B20" s="49">
        <v>2630</v>
      </c>
      <c r="C20" s="115" t="s">
        <v>614</v>
      </c>
      <c r="D20" s="94">
        <f t="shared" si="1"/>
        <v>1</v>
      </c>
      <c r="E20" s="94">
        <f t="shared" si="2"/>
        <v>3</v>
      </c>
      <c r="F20" s="94">
        <f t="shared" si="3"/>
        <v>3</v>
      </c>
      <c r="G20" s="94">
        <f t="shared" si="4"/>
        <v>3</v>
      </c>
      <c r="H20" s="94">
        <f t="shared" si="5"/>
        <v>3</v>
      </c>
      <c r="I20" s="94">
        <f t="shared" si="6"/>
        <v>3</v>
      </c>
      <c r="J20" s="94">
        <f t="shared" si="7"/>
        <v>1</v>
      </c>
      <c r="K20" s="94">
        <f t="shared" si="8"/>
        <v>1</v>
      </c>
      <c r="L20" s="94">
        <f t="shared" si="9"/>
        <v>1</v>
      </c>
      <c r="M20" s="94">
        <f t="shared" si="10"/>
        <v>1</v>
      </c>
      <c r="N20" s="94">
        <f t="shared" si="11"/>
        <v>1</v>
      </c>
      <c r="O20" s="94">
        <f t="shared" si="12"/>
        <v>3</v>
      </c>
      <c r="P20" s="94">
        <f t="shared" si="13"/>
        <v>3</v>
      </c>
      <c r="Q20" s="94">
        <f t="shared" si="14"/>
        <v>3</v>
      </c>
      <c r="R20" s="94">
        <f t="shared" si="15"/>
        <v>0</v>
      </c>
      <c r="S20" s="94">
        <f t="shared" si="16"/>
        <v>1</v>
      </c>
      <c r="T20" s="94">
        <f t="shared" si="17"/>
        <v>1</v>
      </c>
      <c r="U20" s="94">
        <f t="shared" si="18"/>
        <v>0</v>
      </c>
      <c r="V20" s="94">
        <f t="shared" si="19"/>
        <v>0</v>
      </c>
      <c r="W20" s="94" t="str">
        <f>IFERROR(VLOOKUP($B20,_3aw20,22,FALSE),"")</f>
        <v/>
      </c>
      <c r="X20" s="94">
        <f t="shared" si="20"/>
        <v>0</v>
      </c>
      <c r="Y20" s="94">
        <f t="shared" si="21"/>
        <v>0</v>
      </c>
      <c r="Z20" s="94" t="str">
        <f t="shared" si="22"/>
        <v/>
      </c>
      <c r="AA20" s="94" t="str">
        <f t="shared" si="23"/>
        <v/>
      </c>
      <c r="AB20" s="94" t="str">
        <f t="shared" si="24"/>
        <v/>
      </c>
      <c r="AC20" s="94" t="str">
        <f t="shared" si="25"/>
        <v/>
      </c>
      <c r="AD20" s="92">
        <f t="shared" si="26"/>
        <v>32</v>
      </c>
      <c r="AE20" s="92">
        <f t="shared" si="27"/>
        <v>21</v>
      </c>
      <c r="AF20" s="97">
        <f t="shared" si="28"/>
        <v>0.19047619047619047</v>
      </c>
      <c r="AG20" s="92">
        <f t="shared" si="30"/>
        <v>0</v>
      </c>
      <c r="AH20" s="92">
        <f t="shared" si="29"/>
        <v>8</v>
      </c>
    </row>
    <row r="21" spans="1:34" x14ac:dyDescent="0.25">
      <c r="A21" s="106">
        <f t="shared" si="0"/>
        <v>18</v>
      </c>
      <c r="B21" s="49">
        <v>3914</v>
      </c>
      <c r="C21" s="115" t="s">
        <v>350</v>
      </c>
      <c r="D21" s="94">
        <f t="shared" si="1"/>
        <v>1</v>
      </c>
      <c r="E21" s="94">
        <f t="shared" si="2"/>
        <v>3</v>
      </c>
      <c r="F21" s="94">
        <f t="shared" si="3"/>
        <v>0</v>
      </c>
      <c r="G21" s="94">
        <f t="shared" si="4"/>
        <v>3</v>
      </c>
      <c r="H21" s="94">
        <f t="shared" si="5"/>
        <v>0</v>
      </c>
      <c r="I21" s="94">
        <f t="shared" si="6"/>
        <v>0</v>
      </c>
      <c r="J21" s="94">
        <f t="shared" si="7"/>
        <v>1</v>
      </c>
      <c r="K21" s="94">
        <f t="shared" si="8"/>
        <v>3</v>
      </c>
      <c r="L21" s="94">
        <f t="shared" si="9"/>
        <v>3</v>
      </c>
      <c r="M21" s="94">
        <f t="shared" si="10"/>
        <v>0</v>
      </c>
      <c r="N21" s="94">
        <f t="shared" si="11"/>
        <v>1</v>
      </c>
      <c r="O21" s="94">
        <f t="shared" si="12"/>
        <v>0</v>
      </c>
      <c r="P21" s="94">
        <f t="shared" si="13"/>
        <v>0</v>
      </c>
      <c r="Q21" s="94">
        <f t="shared" si="14"/>
        <v>1</v>
      </c>
      <c r="R21" s="94">
        <f t="shared" si="15"/>
        <v>3</v>
      </c>
      <c r="S21" s="94">
        <f t="shared" si="16"/>
        <v>1</v>
      </c>
      <c r="T21" s="94">
        <f t="shared" si="17"/>
        <v>3</v>
      </c>
      <c r="U21" s="94">
        <f t="shared" si="18"/>
        <v>1</v>
      </c>
      <c r="V21" s="94">
        <f t="shared" si="19"/>
        <v>1</v>
      </c>
      <c r="W21" s="94">
        <f t="shared" ref="W21:W47" si="31">IFERROR(VLOOKUP($B21,_3aw20,2,FALSE),"")</f>
        <v>1</v>
      </c>
      <c r="X21" s="94">
        <f t="shared" si="20"/>
        <v>3</v>
      </c>
      <c r="Y21" s="94">
        <f t="shared" si="21"/>
        <v>3</v>
      </c>
      <c r="Z21" s="94" t="str">
        <f t="shared" si="22"/>
        <v/>
      </c>
      <c r="AA21" s="94" t="str">
        <f t="shared" si="23"/>
        <v/>
      </c>
      <c r="AB21" s="94" t="str">
        <f t="shared" si="24"/>
        <v/>
      </c>
      <c r="AC21" s="94" t="str">
        <f t="shared" si="25"/>
        <v/>
      </c>
      <c r="AD21" s="92">
        <f t="shared" si="26"/>
        <v>32</v>
      </c>
      <c r="AE21" s="92">
        <f t="shared" si="27"/>
        <v>22</v>
      </c>
      <c r="AF21" s="97">
        <f t="shared" si="28"/>
        <v>0.18181818181818182</v>
      </c>
      <c r="AG21" s="92">
        <f t="shared" si="30"/>
        <v>0</v>
      </c>
      <c r="AH21" s="92">
        <f t="shared" si="29"/>
        <v>8</v>
      </c>
    </row>
    <row r="22" spans="1:34" x14ac:dyDescent="0.25">
      <c r="A22" s="106">
        <f t="shared" si="0"/>
        <v>21</v>
      </c>
      <c r="B22" s="49">
        <v>1699</v>
      </c>
      <c r="C22" s="115" t="s">
        <v>738</v>
      </c>
      <c r="D22" s="94">
        <f t="shared" si="1"/>
        <v>3</v>
      </c>
      <c r="E22" s="94">
        <f t="shared" si="2"/>
        <v>3</v>
      </c>
      <c r="F22" s="94">
        <f t="shared" si="3"/>
        <v>3</v>
      </c>
      <c r="G22" s="94">
        <f t="shared" si="4"/>
        <v>1</v>
      </c>
      <c r="H22" s="94">
        <f t="shared" si="5"/>
        <v>1</v>
      </c>
      <c r="I22" s="94">
        <f t="shared" si="6"/>
        <v>3</v>
      </c>
      <c r="J22" s="94">
        <f t="shared" si="7"/>
        <v>1</v>
      </c>
      <c r="K22" s="94">
        <f t="shared" si="8"/>
        <v>0</v>
      </c>
      <c r="L22" s="94" t="str">
        <f t="shared" si="9"/>
        <v/>
      </c>
      <c r="M22" s="94" t="str">
        <f t="shared" si="10"/>
        <v/>
      </c>
      <c r="N22" s="94">
        <f t="shared" si="11"/>
        <v>1</v>
      </c>
      <c r="O22" s="94">
        <f t="shared" si="12"/>
        <v>1</v>
      </c>
      <c r="P22" s="94">
        <f t="shared" si="13"/>
        <v>3</v>
      </c>
      <c r="Q22" s="94" t="str">
        <f t="shared" si="14"/>
        <v/>
      </c>
      <c r="R22" s="94" t="str">
        <f t="shared" si="15"/>
        <v/>
      </c>
      <c r="S22" s="94">
        <f t="shared" si="16"/>
        <v>3</v>
      </c>
      <c r="T22" s="94">
        <f t="shared" si="17"/>
        <v>1</v>
      </c>
      <c r="U22" s="94">
        <f t="shared" si="18"/>
        <v>3</v>
      </c>
      <c r="V22" s="94">
        <f t="shared" si="19"/>
        <v>1</v>
      </c>
      <c r="W22" s="94" t="str">
        <f t="shared" si="31"/>
        <v/>
      </c>
      <c r="X22" s="94">
        <f t="shared" si="20"/>
        <v>3</v>
      </c>
      <c r="Y22" s="94" t="str">
        <f t="shared" si="21"/>
        <v/>
      </c>
      <c r="Z22" s="94" t="str">
        <f t="shared" si="22"/>
        <v/>
      </c>
      <c r="AA22" s="94" t="str">
        <f t="shared" si="23"/>
        <v/>
      </c>
      <c r="AB22" s="94" t="str">
        <f t="shared" si="24"/>
        <v/>
      </c>
      <c r="AC22" s="94" t="str">
        <f t="shared" si="25"/>
        <v/>
      </c>
      <c r="AD22" s="92">
        <f t="shared" si="26"/>
        <v>31</v>
      </c>
      <c r="AE22" s="92">
        <f t="shared" si="27"/>
        <v>16</v>
      </c>
      <c r="AF22" s="97">
        <f t="shared" si="28"/>
        <v>0.21875</v>
      </c>
      <c r="AG22" s="92">
        <f t="shared" si="30"/>
        <v>0</v>
      </c>
      <c r="AH22" s="92">
        <f t="shared" si="29"/>
        <v>7</v>
      </c>
    </row>
    <row r="23" spans="1:34" x14ac:dyDescent="0.25">
      <c r="A23" s="106">
        <f t="shared" si="0"/>
        <v>21</v>
      </c>
      <c r="B23" s="49">
        <v>3033</v>
      </c>
      <c r="C23" s="115" t="s">
        <v>550</v>
      </c>
      <c r="D23" s="94" t="str">
        <f t="shared" si="1"/>
        <v/>
      </c>
      <c r="E23" s="94" t="str">
        <f t="shared" si="2"/>
        <v/>
      </c>
      <c r="F23" s="94" t="str">
        <f t="shared" si="3"/>
        <v/>
      </c>
      <c r="G23" s="94" t="str">
        <f t="shared" si="4"/>
        <v/>
      </c>
      <c r="H23" s="94" t="str">
        <f t="shared" si="5"/>
        <v/>
      </c>
      <c r="I23" s="94">
        <f t="shared" si="6"/>
        <v>0</v>
      </c>
      <c r="J23" s="94">
        <f t="shared" si="7"/>
        <v>0</v>
      </c>
      <c r="K23" s="94">
        <f t="shared" si="8"/>
        <v>3</v>
      </c>
      <c r="L23" s="94">
        <f t="shared" si="9"/>
        <v>1</v>
      </c>
      <c r="M23" s="94">
        <f t="shared" si="10"/>
        <v>1</v>
      </c>
      <c r="N23" s="94">
        <f t="shared" si="11"/>
        <v>1</v>
      </c>
      <c r="O23" s="94">
        <f t="shared" si="12"/>
        <v>3</v>
      </c>
      <c r="P23" s="94">
        <f t="shared" si="13"/>
        <v>0</v>
      </c>
      <c r="Q23" s="94">
        <f t="shared" si="14"/>
        <v>3</v>
      </c>
      <c r="R23" s="94">
        <f t="shared" si="15"/>
        <v>3</v>
      </c>
      <c r="S23" s="94">
        <f t="shared" si="16"/>
        <v>3</v>
      </c>
      <c r="T23" s="94">
        <f t="shared" si="17"/>
        <v>3</v>
      </c>
      <c r="U23" s="94">
        <f t="shared" si="18"/>
        <v>3</v>
      </c>
      <c r="V23" s="94">
        <f t="shared" si="19"/>
        <v>0</v>
      </c>
      <c r="W23" s="94">
        <f t="shared" si="31"/>
        <v>1</v>
      </c>
      <c r="X23" s="94">
        <f t="shared" si="20"/>
        <v>3</v>
      </c>
      <c r="Y23" s="94">
        <f t="shared" si="21"/>
        <v>3</v>
      </c>
      <c r="Z23" s="94" t="str">
        <f t="shared" si="22"/>
        <v/>
      </c>
      <c r="AA23" s="94" t="str">
        <f t="shared" si="23"/>
        <v/>
      </c>
      <c r="AB23" s="94" t="str">
        <f t="shared" si="24"/>
        <v/>
      </c>
      <c r="AC23" s="94" t="str">
        <f t="shared" si="25"/>
        <v/>
      </c>
      <c r="AD23" s="92">
        <f t="shared" si="26"/>
        <v>31</v>
      </c>
      <c r="AE23" s="92">
        <f t="shared" si="27"/>
        <v>17</v>
      </c>
      <c r="AF23" s="97">
        <f t="shared" si="28"/>
        <v>0.11764705882352941</v>
      </c>
      <c r="AG23" s="92">
        <f t="shared" si="30"/>
        <v>0</v>
      </c>
      <c r="AH23" s="92">
        <f t="shared" si="29"/>
        <v>4</v>
      </c>
    </row>
    <row r="24" spans="1:34" x14ac:dyDescent="0.25">
      <c r="A24" s="106">
        <f t="shared" si="0"/>
        <v>23</v>
      </c>
      <c r="B24" s="49">
        <v>3612</v>
      </c>
      <c r="C24" s="115" t="s">
        <v>449</v>
      </c>
      <c r="D24" s="94" t="str">
        <f t="shared" si="1"/>
        <v/>
      </c>
      <c r="E24" s="94">
        <f t="shared" si="2"/>
        <v>1</v>
      </c>
      <c r="F24" s="94">
        <f t="shared" si="3"/>
        <v>1</v>
      </c>
      <c r="G24" s="94">
        <f t="shared" si="4"/>
        <v>3</v>
      </c>
      <c r="H24" s="94" t="str">
        <f t="shared" si="5"/>
        <v/>
      </c>
      <c r="I24" s="94" t="str">
        <f t="shared" si="6"/>
        <v/>
      </c>
      <c r="J24" s="94">
        <f t="shared" si="7"/>
        <v>1</v>
      </c>
      <c r="K24" s="94">
        <f t="shared" si="8"/>
        <v>3</v>
      </c>
      <c r="L24" s="94">
        <f t="shared" si="9"/>
        <v>0</v>
      </c>
      <c r="M24" s="94">
        <f t="shared" si="10"/>
        <v>3</v>
      </c>
      <c r="N24" s="94">
        <f t="shared" si="11"/>
        <v>1</v>
      </c>
      <c r="O24" s="94">
        <f t="shared" si="12"/>
        <v>1</v>
      </c>
      <c r="P24" s="94">
        <f t="shared" si="13"/>
        <v>0</v>
      </c>
      <c r="Q24" s="94">
        <f t="shared" si="14"/>
        <v>1</v>
      </c>
      <c r="R24" s="122">
        <f t="shared" si="15"/>
        <v>0</v>
      </c>
      <c r="S24" s="94">
        <f t="shared" si="16"/>
        <v>3</v>
      </c>
      <c r="T24" s="94">
        <f t="shared" si="17"/>
        <v>3</v>
      </c>
      <c r="U24" s="94">
        <f t="shared" si="18"/>
        <v>1</v>
      </c>
      <c r="V24" s="94">
        <f t="shared" si="19"/>
        <v>1</v>
      </c>
      <c r="W24" s="94">
        <f t="shared" si="31"/>
        <v>3</v>
      </c>
      <c r="X24" s="94">
        <f t="shared" si="20"/>
        <v>3</v>
      </c>
      <c r="Y24" s="94">
        <f t="shared" si="21"/>
        <v>1</v>
      </c>
      <c r="Z24" s="94" t="str">
        <f t="shared" si="22"/>
        <v/>
      </c>
      <c r="AA24" s="94" t="str">
        <f t="shared" si="23"/>
        <v/>
      </c>
      <c r="AB24" s="94" t="str">
        <f t="shared" si="24"/>
        <v/>
      </c>
      <c r="AC24" s="94" t="str">
        <f t="shared" si="25"/>
        <v/>
      </c>
      <c r="AD24" s="92">
        <f t="shared" si="26"/>
        <v>30</v>
      </c>
      <c r="AE24" s="92">
        <f t="shared" si="27"/>
        <v>19</v>
      </c>
      <c r="AF24" s="97">
        <f t="shared" si="28"/>
        <v>0.23684210526315788</v>
      </c>
      <c r="AG24" s="92">
        <f t="shared" si="30"/>
        <v>0</v>
      </c>
      <c r="AH24" s="92">
        <f t="shared" si="29"/>
        <v>9</v>
      </c>
    </row>
    <row r="25" spans="1:34" x14ac:dyDescent="0.25">
      <c r="A25" s="106">
        <f t="shared" si="0"/>
        <v>23</v>
      </c>
      <c r="B25" s="49">
        <v>5397</v>
      </c>
      <c r="C25" s="115" t="s">
        <v>552</v>
      </c>
      <c r="D25" s="94">
        <f t="shared" si="1"/>
        <v>1</v>
      </c>
      <c r="E25" s="94">
        <f t="shared" si="2"/>
        <v>1</v>
      </c>
      <c r="F25" s="94">
        <f t="shared" si="3"/>
        <v>3</v>
      </c>
      <c r="G25" s="94">
        <f t="shared" si="4"/>
        <v>1</v>
      </c>
      <c r="H25" s="94">
        <f t="shared" si="5"/>
        <v>0</v>
      </c>
      <c r="I25" s="94" t="str">
        <f t="shared" si="6"/>
        <v/>
      </c>
      <c r="J25" s="94" t="str">
        <f t="shared" si="7"/>
        <v/>
      </c>
      <c r="K25" s="94">
        <f t="shared" si="8"/>
        <v>3</v>
      </c>
      <c r="L25" s="94">
        <f t="shared" si="9"/>
        <v>0</v>
      </c>
      <c r="M25" s="94">
        <f t="shared" si="10"/>
        <v>3</v>
      </c>
      <c r="N25" s="94">
        <f t="shared" si="11"/>
        <v>3</v>
      </c>
      <c r="O25" s="94">
        <f t="shared" si="12"/>
        <v>0</v>
      </c>
      <c r="P25" s="94">
        <f t="shared" si="13"/>
        <v>3</v>
      </c>
      <c r="Q25" s="94" t="str">
        <f t="shared" si="14"/>
        <v/>
      </c>
      <c r="R25" s="94">
        <f t="shared" si="15"/>
        <v>1</v>
      </c>
      <c r="S25" s="94">
        <f t="shared" si="16"/>
        <v>0</v>
      </c>
      <c r="T25" s="94">
        <f t="shared" si="17"/>
        <v>3</v>
      </c>
      <c r="U25" s="94">
        <f t="shared" si="18"/>
        <v>1</v>
      </c>
      <c r="V25" s="94">
        <f t="shared" si="19"/>
        <v>3</v>
      </c>
      <c r="W25" s="94">
        <f t="shared" si="31"/>
        <v>3</v>
      </c>
      <c r="X25" s="94">
        <f t="shared" si="20"/>
        <v>0</v>
      </c>
      <c r="Y25" s="94">
        <f t="shared" si="21"/>
        <v>1</v>
      </c>
      <c r="Z25" s="94" t="str">
        <f t="shared" si="22"/>
        <v/>
      </c>
      <c r="AA25" s="94" t="str">
        <f t="shared" si="23"/>
        <v/>
      </c>
      <c r="AB25" s="94" t="str">
        <f t="shared" si="24"/>
        <v/>
      </c>
      <c r="AC25" s="94" t="str">
        <f t="shared" si="25"/>
        <v/>
      </c>
      <c r="AD25" s="92">
        <f t="shared" si="26"/>
        <v>30</v>
      </c>
      <c r="AE25" s="92">
        <f t="shared" si="27"/>
        <v>19</v>
      </c>
      <c r="AF25" s="97">
        <f t="shared" si="28"/>
        <v>0.15789473684210525</v>
      </c>
      <c r="AG25" s="92">
        <f t="shared" si="30"/>
        <v>0</v>
      </c>
      <c r="AH25" s="92">
        <f t="shared" si="29"/>
        <v>6</v>
      </c>
    </row>
    <row r="26" spans="1:34" x14ac:dyDescent="0.25">
      <c r="A26" s="106">
        <f t="shared" si="0"/>
        <v>25</v>
      </c>
      <c r="B26" s="49">
        <v>5291</v>
      </c>
      <c r="C26" s="115" t="s">
        <v>453</v>
      </c>
      <c r="D26" s="94">
        <f t="shared" si="1"/>
        <v>1</v>
      </c>
      <c r="E26" s="94">
        <f t="shared" si="2"/>
        <v>0</v>
      </c>
      <c r="F26" s="94">
        <f t="shared" si="3"/>
        <v>3</v>
      </c>
      <c r="G26" s="94">
        <f t="shared" si="4"/>
        <v>0</v>
      </c>
      <c r="H26" s="94">
        <f t="shared" si="5"/>
        <v>1</v>
      </c>
      <c r="I26" s="94">
        <f t="shared" si="6"/>
        <v>0</v>
      </c>
      <c r="J26" s="94">
        <f t="shared" si="7"/>
        <v>3</v>
      </c>
      <c r="K26" s="94">
        <f t="shared" si="8"/>
        <v>0</v>
      </c>
      <c r="L26" s="94">
        <f t="shared" si="9"/>
        <v>1</v>
      </c>
      <c r="M26" s="94">
        <f t="shared" si="10"/>
        <v>1</v>
      </c>
      <c r="N26" s="94">
        <f t="shared" si="11"/>
        <v>3</v>
      </c>
      <c r="O26" s="94">
        <f t="shared" si="12"/>
        <v>0</v>
      </c>
      <c r="P26" s="94">
        <f t="shared" si="13"/>
        <v>1</v>
      </c>
      <c r="Q26" s="94">
        <f t="shared" si="14"/>
        <v>3</v>
      </c>
      <c r="R26" s="94">
        <f t="shared" si="15"/>
        <v>1</v>
      </c>
      <c r="S26" s="94">
        <f t="shared" si="16"/>
        <v>3</v>
      </c>
      <c r="T26" s="94">
        <f t="shared" si="17"/>
        <v>0</v>
      </c>
      <c r="U26" s="94" t="str">
        <f t="shared" si="18"/>
        <v/>
      </c>
      <c r="V26" s="94">
        <f t="shared" si="19"/>
        <v>1</v>
      </c>
      <c r="W26" s="94">
        <f t="shared" si="31"/>
        <v>1</v>
      </c>
      <c r="X26" s="94">
        <f t="shared" si="20"/>
        <v>3</v>
      </c>
      <c r="Y26" s="94">
        <f t="shared" si="21"/>
        <v>3</v>
      </c>
      <c r="Z26" s="94" t="str">
        <f t="shared" si="22"/>
        <v/>
      </c>
      <c r="AA26" s="94" t="str">
        <f t="shared" si="23"/>
        <v/>
      </c>
      <c r="AB26" s="94" t="str">
        <f t="shared" si="24"/>
        <v/>
      </c>
      <c r="AC26" s="94" t="str">
        <f t="shared" si="25"/>
        <v/>
      </c>
      <c r="AD26" s="92">
        <f t="shared" si="26"/>
        <v>29</v>
      </c>
      <c r="AE26" s="92">
        <f t="shared" si="27"/>
        <v>21</v>
      </c>
      <c r="AF26" s="97">
        <f t="shared" si="28"/>
        <v>0.19047619047619047</v>
      </c>
      <c r="AG26" s="92">
        <f t="shared" si="30"/>
        <v>0</v>
      </c>
      <c r="AH26" s="92">
        <f t="shared" si="29"/>
        <v>8</v>
      </c>
    </row>
    <row r="27" spans="1:34" x14ac:dyDescent="0.25">
      <c r="A27" s="106">
        <f t="shared" si="0"/>
        <v>25</v>
      </c>
      <c r="B27" s="49">
        <v>3010</v>
      </c>
      <c r="C27" s="115" t="s">
        <v>562</v>
      </c>
      <c r="D27" s="94" t="str">
        <f t="shared" si="1"/>
        <v/>
      </c>
      <c r="E27" s="94">
        <f t="shared" si="2"/>
        <v>3</v>
      </c>
      <c r="F27" s="94">
        <f t="shared" si="3"/>
        <v>1</v>
      </c>
      <c r="G27" s="94">
        <f t="shared" si="4"/>
        <v>3</v>
      </c>
      <c r="H27" s="94">
        <f t="shared" si="5"/>
        <v>0</v>
      </c>
      <c r="I27" s="94">
        <f t="shared" si="6"/>
        <v>3</v>
      </c>
      <c r="J27" s="94">
        <f t="shared" si="7"/>
        <v>0</v>
      </c>
      <c r="K27" s="94">
        <f t="shared" si="8"/>
        <v>3</v>
      </c>
      <c r="L27" s="94">
        <f t="shared" si="9"/>
        <v>1</v>
      </c>
      <c r="M27" s="94">
        <f t="shared" si="10"/>
        <v>3</v>
      </c>
      <c r="N27" s="94">
        <f t="shared" si="11"/>
        <v>1</v>
      </c>
      <c r="O27" s="94">
        <f t="shared" si="12"/>
        <v>0</v>
      </c>
      <c r="P27" s="94">
        <f t="shared" si="13"/>
        <v>1</v>
      </c>
      <c r="Q27" s="94">
        <f t="shared" si="14"/>
        <v>0</v>
      </c>
      <c r="R27" s="94">
        <f t="shared" si="15"/>
        <v>1</v>
      </c>
      <c r="S27" s="94">
        <f t="shared" si="16"/>
        <v>0</v>
      </c>
      <c r="T27" s="94">
        <f t="shared" si="17"/>
        <v>0</v>
      </c>
      <c r="U27" s="94">
        <f t="shared" si="18"/>
        <v>1</v>
      </c>
      <c r="V27" s="94">
        <f t="shared" si="19"/>
        <v>1</v>
      </c>
      <c r="W27" s="94">
        <f t="shared" si="31"/>
        <v>1</v>
      </c>
      <c r="X27" s="94">
        <f t="shared" si="20"/>
        <v>3</v>
      </c>
      <c r="Y27" s="94">
        <f t="shared" si="21"/>
        <v>3</v>
      </c>
      <c r="Z27" s="94" t="str">
        <f t="shared" si="22"/>
        <v/>
      </c>
      <c r="AA27" s="94" t="str">
        <f t="shared" si="23"/>
        <v/>
      </c>
      <c r="AB27" s="94" t="str">
        <f t="shared" si="24"/>
        <v/>
      </c>
      <c r="AC27" s="94" t="str">
        <f t="shared" si="25"/>
        <v/>
      </c>
      <c r="AD27" s="92">
        <f t="shared" si="26"/>
        <v>29</v>
      </c>
      <c r="AE27" s="92">
        <f t="shared" si="27"/>
        <v>21</v>
      </c>
      <c r="AF27" s="97">
        <f t="shared" si="28"/>
        <v>0.19047619047619047</v>
      </c>
      <c r="AG27" s="92">
        <f t="shared" si="30"/>
        <v>0</v>
      </c>
      <c r="AH27" s="92">
        <f t="shared" si="29"/>
        <v>8</v>
      </c>
    </row>
    <row r="28" spans="1:34" x14ac:dyDescent="0.25">
      <c r="A28" s="106">
        <f t="shared" si="0"/>
        <v>25</v>
      </c>
      <c r="B28" s="49">
        <v>5275</v>
      </c>
      <c r="C28" s="115" t="s">
        <v>313</v>
      </c>
      <c r="D28" s="94">
        <f t="shared" si="1"/>
        <v>1</v>
      </c>
      <c r="E28" s="94">
        <f t="shared" si="2"/>
        <v>1</v>
      </c>
      <c r="F28" s="94">
        <f t="shared" si="3"/>
        <v>0</v>
      </c>
      <c r="G28" s="94">
        <f t="shared" si="4"/>
        <v>1</v>
      </c>
      <c r="H28" s="94">
        <f t="shared" si="5"/>
        <v>0</v>
      </c>
      <c r="I28" s="94">
        <f t="shared" si="6"/>
        <v>3</v>
      </c>
      <c r="J28" s="94">
        <f t="shared" si="7"/>
        <v>3</v>
      </c>
      <c r="K28" s="94">
        <f t="shared" si="8"/>
        <v>3</v>
      </c>
      <c r="L28" s="94">
        <f t="shared" si="9"/>
        <v>1</v>
      </c>
      <c r="M28" s="94">
        <f t="shared" si="10"/>
        <v>0</v>
      </c>
      <c r="N28" s="94">
        <f t="shared" si="11"/>
        <v>0</v>
      </c>
      <c r="O28" s="94">
        <f t="shared" si="12"/>
        <v>0</v>
      </c>
      <c r="P28" s="94">
        <f t="shared" si="13"/>
        <v>0</v>
      </c>
      <c r="Q28" s="94">
        <f t="shared" si="14"/>
        <v>1</v>
      </c>
      <c r="R28" s="94">
        <f t="shared" si="15"/>
        <v>1</v>
      </c>
      <c r="S28" s="94">
        <f t="shared" si="16"/>
        <v>3</v>
      </c>
      <c r="T28" s="94">
        <f t="shared" si="17"/>
        <v>3</v>
      </c>
      <c r="U28" s="94">
        <f t="shared" si="18"/>
        <v>1</v>
      </c>
      <c r="V28" s="94">
        <f t="shared" si="19"/>
        <v>1</v>
      </c>
      <c r="W28" s="94">
        <f t="shared" si="31"/>
        <v>0</v>
      </c>
      <c r="X28" s="94">
        <f t="shared" si="20"/>
        <v>3</v>
      </c>
      <c r="Y28" s="94">
        <f t="shared" si="21"/>
        <v>3</v>
      </c>
      <c r="Z28" s="94" t="str">
        <f t="shared" si="22"/>
        <v/>
      </c>
      <c r="AA28" s="94" t="str">
        <f t="shared" si="23"/>
        <v/>
      </c>
      <c r="AB28" s="94" t="str">
        <f t="shared" si="24"/>
        <v/>
      </c>
      <c r="AC28" s="94" t="str">
        <f t="shared" si="25"/>
        <v/>
      </c>
      <c r="AD28" s="92">
        <f t="shared" si="26"/>
        <v>29</v>
      </c>
      <c r="AE28" s="92">
        <f t="shared" si="27"/>
        <v>22</v>
      </c>
      <c r="AF28" s="97">
        <f t="shared" si="28"/>
        <v>0.18181818181818182</v>
      </c>
      <c r="AG28" s="92">
        <f t="shared" si="30"/>
        <v>0</v>
      </c>
      <c r="AH28" s="92">
        <f t="shared" si="29"/>
        <v>8</v>
      </c>
    </row>
    <row r="29" spans="1:34" x14ac:dyDescent="0.25">
      <c r="A29" s="106">
        <f t="shared" si="0"/>
        <v>25</v>
      </c>
      <c r="B29" s="49">
        <v>2836</v>
      </c>
      <c r="C29" s="115" t="s">
        <v>671</v>
      </c>
      <c r="D29" s="94">
        <f t="shared" si="1"/>
        <v>0</v>
      </c>
      <c r="E29" s="94">
        <f t="shared" si="2"/>
        <v>0</v>
      </c>
      <c r="F29" s="94">
        <f t="shared" si="3"/>
        <v>1</v>
      </c>
      <c r="G29" s="94">
        <f t="shared" si="4"/>
        <v>3</v>
      </c>
      <c r="H29" s="94">
        <f t="shared" si="5"/>
        <v>3</v>
      </c>
      <c r="I29" s="94">
        <f t="shared" si="6"/>
        <v>1</v>
      </c>
      <c r="J29" s="94">
        <f t="shared" si="7"/>
        <v>0</v>
      </c>
      <c r="K29" s="94">
        <f t="shared" si="8"/>
        <v>3</v>
      </c>
      <c r="L29" s="94">
        <f t="shared" si="9"/>
        <v>0</v>
      </c>
      <c r="M29" s="94">
        <f t="shared" si="10"/>
        <v>3</v>
      </c>
      <c r="N29" s="94">
        <f t="shared" si="11"/>
        <v>3</v>
      </c>
      <c r="O29" s="94">
        <f t="shared" si="12"/>
        <v>1</v>
      </c>
      <c r="P29" s="94">
        <f t="shared" si="13"/>
        <v>0</v>
      </c>
      <c r="Q29" s="94">
        <f t="shared" si="14"/>
        <v>0</v>
      </c>
      <c r="R29" s="94">
        <f t="shared" si="15"/>
        <v>0</v>
      </c>
      <c r="S29" s="94">
        <f t="shared" si="16"/>
        <v>0</v>
      </c>
      <c r="T29" s="94">
        <f t="shared" si="17"/>
        <v>1</v>
      </c>
      <c r="U29" s="94">
        <f t="shared" si="18"/>
        <v>3</v>
      </c>
      <c r="V29" s="94">
        <f t="shared" si="19"/>
        <v>3</v>
      </c>
      <c r="W29" s="94">
        <f t="shared" si="31"/>
        <v>3</v>
      </c>
      <c r="X29" s="94">
        <f t="shared" si="20"/>
        <v>1</v>
      </c>
      <c r="Y29" s="94">
        <f t="shared" si="21"/>
        <v>0</v>
      </c>
      <c r="Z29" s="94" t="str">
        <f t="shared" si="22"/>
        <v/>
      </c>
      <c r="AA29" s="94" t="str">
        <f t="shared" si="23"/>
        <v/>
      </c>
      <c r="AB29" s="94" t="str">
        <f t="shared" si="24"/>
        <v/>
      </c>
      <c r="AC29" s="94" t="str">
        <f t="shared" si="25"/>
        <v/>
      </c>
      <c r="AD29" s="92">
        <f t="shared" si="26"/>
        <v>29</v>
      </c>
      <c r="AE29" s="92">
        <f t="shared" si="27"/>
        <v>22</v>
      </c>
      <c r="AF29" s="97">
        <f t="shared" si="28"/>
        <v>0.11363636363636363</v>
      </c>
      <c r="AG29" s="92">
        <f t="shared" si="30"/>
        <v>0</v>
      </c>
      <c r="AH29" s="92">
        <f t="shared" si="29"/>
        <v>5</v>
      </c>
    </row>
    <row r="30" spans="1:34" x14ac:dyDescent="0.25">
      <c r="A30" s="106">
        <f t="shared" si="0"/>
        <v>29</v>
      </c>
      <c r="B30" s="49">
        <v>3037</v>
      </c>
      <c r="C30" s="115" t="s">
        <v>443</v>
      </c>
      <c r="D30" s="94">
        <f t="shared" si="1"/>
        <v>1</v>
      </c>
      <c r="E30" s="94">
        <f t="shared" si="2"/>
        <v>1</v>
      </c>
      <c r="F30" s="94">
        <f t="shared" si="3"/>
        <v>0</v>
      </c>
      <c r="G30" s="94">
        <f t="shared" si="4"/>
        <v>3</v>
      </c>
      <c r="H30" s="94">
        <f t="shared" si="5"/>
        <v>3</v>
      </c>
      <c r="I30" s="94">
        <f t="shared" si="6"/>
        <v>0</v>
      </c>
      <c r="J30" s="94">
        <f t="shared" si="7"/>
        <v>3</v>
      </c>
      <c r="K30" s="94">
        <f t="shared" si="8"/>
        <v>0</v>
      </c>
      <c r="L30" s="94">
        <f t="shared" si="9"/>
        <v>3</v>
      </c>
      <c r="M30" s="94">
        <f t="shared" si="10"/>
        <v>0</v>
      </c>
      <c r="N30" s="94">
        <f t="shared" si="11"/>
        <v>0</v>
      </c>
      <c r="O30" s="94">
        <f t="shared" si="12"/>
        <v>1</v>
      </c>
      <c r="P30" s="94">
        <f t="shared" si="13"/>
        <v>1</v>
      </c>
      <c r="Q30" s="94">
        <f t="shared" si="14"/>
        <v>3</v>
      </c>
      <c r="R30" s="94">
        <f t="shared" si="15"/>
        <v>3</v>
      </c>
      <c r="S30" s="94">
        <f t="shared" si="16"/>
        <v>3</v>
      </c>
      <c r="T30" s="94">
        <f t="shared" si="17"/>
        <v>0</v>
      </c>
      <c r="U30" s="94">
        <f t="shared" si="18"/>
        <v>0</v>
      </c>
      <c r="V30" s="94">
        <f t="shared" si="19"/>
        <v>0</v>
      </c>
      <c r="W30" s="94" t="str">
        <f t="shared" si="31"/>
        <v/>
      </c>
      <c r="X30" s="94" t="str">
        <f t="shared" si="20"/>
        <v/>
      </c>
      <c r="Y30" s="94">
        <f t="shared" si="21"/>
        <v>3</v>
      </c>
      <c r="Z30" s="94" t="str">
        <f t="shared" si="22"/>
        <v/>
      </c>
      <c r="AA30" s="94" t="str">
        <f t="shared" si="23"/>
        <v/>
      </c>
      <c r="AB30" s="94" t="str">
        <f t="shared" si="24"/>
        <v/>
      </c>
      <c r="AC30" s="94" t="str">
        <f t="shared" si="25"/>
        <v/>
      </c>
      <c r="AD30" s="92">
        <f t="shared" si="26"/>
        <v>28</v>
      </c>
      <c r="AE30" s="92">
        <f t="shared" si="27"/>
        <v>20</v>
      </c>
      <c r="AF30" s="97">
        <f t="shared" si="28"/>
        <v>0.1</v>
      </c>
      <c r="AG30" s="92">
        <f t="shared" si="30"/>
        <v>0</v>
      </c>
      <c r="AH30" s="92">
        <f t="shared" si="29"/>
        <v>4</v>
      </c>
    </row>
    <row r="31" spans="1:34" x14ac:dyDescent="0.25">
      <c r="A31" s="106">
        <f t="shared" si="0"/>
        <v>29</v>
      </c>
      <c r="B31" s="49">
        <v>2778</v>
      </c>
      <c r="C31" s="115" t="s">
        <v>713</v>
      </c>
      <c r="D31" s="94">
        <f t="shared" si="1"/>
        <v>3</v>
      </c>
      <c r="E31" s="94" t="str">
        <f t="shared" si="2"/>
        <v/>
      </c>
      <c r="F31" s="94">
        <f t="shared" si="3"/>
        <v>1</v>
      </c>
      <c r="G31" s="94">
        <f t="shared" si="4"/>
        <v>3</v>
      </c>
      <c r="H31" s="94">
        <f t="shared" si="5"/>
        <v>3</v>
      </c>
      <c r="I31" s="94">
        <f t="shared" si="6"/>
        <v>1</v>
      </c>
      <c r="J31" s="94">
        <f t="shared" si="7"/>
        <v>0</v>
      </c>
      <c r="K31" s="94">
        <f t="shared" si="8"/>
        <v>1</v>
      </c>
      <c r="L31" s="94">
        <f t="shared" si="9"/>
        <v>3</v>
      </c>
      <c r="M31" s="94">
        <f t="shared" si="10"/>
        <v>3</v>
      </c>
      <c r="N31" s="94">
        <f t="shared" si="11"/>
        <v>1</v>
      </c>
      <c r="O31" s="94">
        <f t="shared" si="12"/>
        <v>0</v>
      </c>
      <c r="P31" s="94">
        <f t="shared" si="13"/>
        <v>1</v>
      </c>
      <c r="Q31" s="94">
        <f t="shared" si="14"/>
        <v>0</v>
      </c>
      <c r="R31" s="94">
        <f t="shared" si="15"/>
        <v>1</v>
      </c>
      <c r="S31" s="94">
        <f t="shared" si="16"/>
        <v>0</v>
      </c>
      <c r="T31" s="94">
        <f t="shared" si="17"/>
        <v>0</v>
      </c>
      <c r="U31" s="94">
        <f t="shared" si="18"/>
        <v>0</v>
      </c>
      <c r="V31" s="94">
        <f t="shared" si="19"/>
        <v>3</v>
      </c>
      <c r="W31" s="94">
        <f t="shared" si="31"/>
        <v>0</v>
      </c>
      <c r="X31" s="94">
        <f t="shared" si="20"/>
        <v>3</v>
      </c>
      <c r="Y31" s="94">
        <f t="shared" si="21"/>
        <v>1</v>
      </c>
      <c r="Z31" s="94" t="str">
        <f t="shared" si="22"/>
        <v/>
      </c>
      <c r="AA31" s="94" t="str">
        <f t="shared" si="23"/>
        <v/>
      </c>
      <c r="AB31" s="94" t="str">
        <f t="shared" si="24"/>
        <v/>
      </c>
      <c r="AC31" s="94" t="str">
        <f t="shared" si="25"/>
        <v/>
      </c>
      <c r="AD31" s="92">
        <f t="shared" si="26"/>
        <v>28</v>
      </c>
      <c r="AE31" s="92">
        <f t="shared" si="27"/>
        <v>21</v>
      </c>
      <c r="AF31" s="97">
        <f t="shared" si="28"/>
        <v>0.16666666666666666</v>
      </c>
      <c r="AG31" s="92">
        <f t="shared" si="30"/>
        <v>0</v>
      </c>
      <c r="AH31" s="92">
        <f t="shared" si="29"/>
        <v>7</v>
      </c>
    </row>
    <row r="32" spans="1:34" x14ac:dyDescent="0.25">
      <c r="A32" s="106">
        <f t="shared" si="0"/>
        <v>31</v>
      </c>
      <c r="B32" s="49">
        <v>2973</v>
      </c>
      <c r="C32" s="115" t="s">
        <v>630</v>
      </c>
      <c r="D32" s="94">
        <f t="shared" si="1"/>
        <v>3</v>
      </c>
      <c r="E32" s="94">
        <f t="shared" si="2"/>
        <v>3</v>
      </c>
      <c r="F32" s="94">
        <f t="shared" si="3"/>
        <v>3</v>
      </c>
      <c r="G32" s="94">
        <f t="shared" si="4"/>
        <v>3</v>
      </c>
      <c r="H32" s="94">
        <f t="shared" si="5"/>
        <v>3</v>
      </c>
      <c r="I32" s="94">
        <f t="shared" si="6"/>
        <v>1</v>
      </c>
      <c r="J32" s="94">
        <f t="shared" si="7"/>
        <v>1</v>
      </c>
      <c r="K32" s="94">
        <f t="shared" si="8"/>
        <v>3</v>
      </c>
      <c r="L32" s="94" t="str">
        <f t="shared" si="9"/>
        <v/>
      </c>
      <c r="M32" s="94" t="str">
        <f t="shared" si="10"/>
        <v/>
      </c>
      <c r="N32" s="94">
        <f t="shared" si="11"/>
        <v>0</v>
      </c>
      <c r="O32" s="94">
        <f t="shared" si="12"/>
        <v>3</v>
      </c>
      <c r="P32" s="94" t="str">
        <f t="shared" si="13"/>
        <v/>
      </c>
      <c r="Q32" s="94" t="str">
        <f t="shared" si="14"/>
        <v/>
      </c>
      <c r="R32" s="94">
        <f t="shared" si="15"/>
        <v>3</v>
      </c>
      <c r="S32" s="94" t="str">
        <f t="shared" si="16"/>
        <v/>
      </c>
      <c r="T32" s="94">
        <f t="shared" si="17"/>
        <v>1</v>
      </c>
      <c r="U32" s="94" t="str">
        <f t="shared" si="18"/>
        <v/>
      </c>
      <c r="V32" s="94">
        <f t="shared" si="19"/>
        <v>0</v>
      </c>
      <c r="W32" s="94" t="str">
        <f t="shared" si="31"/>
        <v/>
      </c>
      <c r="X32" s="94" t="str">
        <f t="shared" si="20"/>
        <v/>
      </c>
      <c r="Y32" s="94" t="str">
        <f t="shared" si="21"/>
        <v/>
      </c>
      <c r="Z32" s="94" t="str">
        <f t="shared" si="22"/>
        <v/>
      </c>
      <c r="AA32" s="94" t="str">
        <f t="shared" si="23"/>
        <v/>
      </c>
      <c r="AB32" s="94" t="str">
        <f t="shared" si="24"/>
        <v/>
      </c>
      <c r="AC32" s="94" t="str">
        <f t="shared" si="25"/>
        <v/>
      </c>
      <c r="AD32" s="92">
        <f t="shared" si="26"/>
        <v>27</v>
      </c>
      <c r="AE32" s="92">
        <f t="shared" si="27"/>
        <v>13</v>
      </c>
      <c r="AF32" s="97">
        <f t="shared" si="28"/>
        <v>0.11538461538461539</v>
      </c>
      <c r="AG32" s="92">
        <f t="shared" si="30"/>
        <v>0</v>
      </c>
      <c r="AH32" s="92">
        <f t="shared" si="29"/>
        <v>3</v>
      </c>
    </row>
    <row r="33" spans="1:34" x14ac:dyDescent="0.25">
      <c r="A33" s="106">
        <f t="shared" si="0"/>
        <v>31</v>
      </c>
      <c r="B33" s="49">
        <v>8062</v>
      </c>
      <c r="C33" s="115" t="s">
        <v>691</v>
      </c>
      <c r="D33" s="94">
        <f t="shared" si="1"/>
        <v>1</v>
      </c>
      <c r="E33" s="94" t="str">
        <f t="shared" si="2"/>
        <v/>
      </c>
      <c r="F33" s="94">
        <f t="shared" si="3"/>
        <v>3</v>
      </c>
      <c r="G33" s="94">
        <f t="shared" si="4"/>
        <v>0</v>
      </c>
      <c r="H33" s="94">
        <f t="shared" si="5"/>
        <v>1</v>
      </c>
      <c r="I33" s="94">
        <f t="shared" si="6"/>
        <v>1</v>
      </c>
      <c r="J33" s="94">
        <f t="shared" si="7"/>
        <v>1</v>
      </c>
      <c r="K33" s="94">
        <f t="shared" si="8"/>
        <v>3</v>
      </c>
      <c r="L33" s="94" t="str">
        <f t="shared" si="9"/>
        <v/>
      </c>
      <c r="M33" s="94">
        <f t="shared" si="10"/>
        <v>0</v>
      </c>
      <c r="N33" s="94">
        <f t="shared" si="11"/>
        <v>1</v>
      </c>
      <c r="O33" s="94">
        <f t="shared" si="12"/>
        <v>3</v>
      </c>
      <c r="P33" s="94">
        <f t="shared" si="13"/>
        <v>3</v>
      </c>
      <c r="Q33" s="94">
        <f t="shared" si="14"/>
        <v>1</v>
      </c>
      <c r="R33" s="94">
        <f t="shared" si="15"/>
        <v>0</v>
      </c>
      <c r="S33" s="94">
        <f t="shared" si="16"/>
        <v>1</v>
      </c>
      <c r="T33" s="94">
        <f t="shared" si="17"/>
        <v>0</v>
      </c>
      <c r="U33" s="94">
        <f t="shared" si="18"/>
        <v>3</v>
      </c>
      <c r="V33" s="94">
        <f t="shared" si="19"/>
        <v>3</v>
      </c>
      <c r="W33" s="94">
        <f t="shared" si="31"/>
        <v>1</v>
      </c>
      <c r="X33" s="94">
        <f t="shared" si="20"/>
        <v>1</v>
      </c>
      <c r="Y33" s="94" t="str">
        <f t="shared" si="21"/>
        <v/>
      </c>
      <c r="Z33" s="94" t="str">
        <f t="shared" si="22"/>
        <v/>
      </c>
      <c r="AA33" s="94" t="str">
        <f t="shared" si="23"/>
        <v/>
      </c>
      <c r="AB33" s="94" t="str">
        <f t="shared" si="24"/>
        <v/>
      </c>
      <c r="AC33" s="94" t="str">
        <f t="shared" si="25"/>
        <v/>
      </c>
      <c r="AD33" s="92">
        <f t="shared" si="26"/>
        <v>27</v>
      </c>
      <c r="AE33" s="92">
        <f t="shared" si="27"/>
        <v>19</v>
      </c>
      <c r="AF33" s="97">
        <f t="shared" si="28"/>
        <v>0.23684210526315788</v>
      </c>
      <c r="AG33" s="92">
        <f t="shared" si="30"/>
        <v>0</v>
      </c>
      <c r="AH33" s="92">
        <f t="shared" si="29"/>
        <v>9</v>
      </c>
    </row>
    <row r="34" spans="1:34" x14ac:dyDescent="0.25">
      <c r="A34" s="106">
        <f t="shared" si="0"/>
        <v>33</v>
      </c>
      <c r="B34" s="49">
        <v>1864</v>
      </c>
      <c r="C34" s="115" t="s">
        <v>376</v>
      </c>
      <c r="D34" s="94">
        <f t="shared" si="1"/>
        <v>1</v>
      </c>
      <c r="E34" s="94">
        <f t="shared" si="2"/>
        <v>3</v>
      </c>
      <c r="F34" s="94">
        <f t="shared" si="3"/>
        <v>3</v>
      </c>
      <c r="G34" s="94">
        <f t="shared" si="4"/>
        <v>3</v>
      </c>
      <c r="H34" s="94">
        <f t="shared" si="5"/>
        <v>3</v>
      </c>
      <c r="I34" s="94">
        <f t="shared" si="6"/>
        <v>3</v>
      </c>
      <c r="J34" s="94">
        <f t="shared" si="7"/>
        <v>3</v>
      </c>
      <c r="K34" s="94">
        <f t="shared" si="8"/>
        <v>3</v>
      </c>
      <c r="L34" s="94">
        <f t="shared" si="9"/>
        <v>1</v>
      </c>
      <c r="M34" s="94" t="str">
        <f t="shared" si="10"/>
        <v/>
      </c>
      <c r="N34" s="94">
        <f t="shared" si="11"/>
        <v>3</v>
      </c>
      <c r="O34" s="94" t="str">
        <f t="shared" si="12"/>
        <v/>
      </c>
      <c r="P34" s="94" t="str">
        <f t="shared" si="13"/>
        <v/>
      </c>
      <c r="Q34" s="94" t="str">
        <f t="shared" si="14"/>
        <v/>
      </c>
      <c r="R34" s="94" t="str">
        <f t="shared" si="15"/>
        <v/>
      </c>
      <c r="S34" s="94" t="str">
        <f t="shared" si="16"/>
        <v/>
      </c>
      <c r="T34" s="94" t="str">
        <f t="shared" si="17"/>
        <v/>
      </c>
      <c r="U34" s="94" t="str">
        <f t="shared" si="18"/>
        <v/>
      </c>
      <c r="V34" s="94" t="str">
        <f t="shared" si="19"/>
        <v/>
      </c>
      <c r="W34" s="94" t="str">
        <f t="shared" si="31"/>
        <v/>
      </c>
      <c r="X34" s="94" t="str">
        <f t="shared" si="20"/>
        <v/>
      </c>
      <c r="Y34" s="94" t="str">
        <f t="shared" si="21"/>
        <v/>
      </c>
      <c r="Z34" s="94" t="str">
        <f t="shared" si="22"/>
        <v/>
      </c>
      <c r="AA34" s="94" t="str">
        <f t="shared" si="23"/>
        <v/>
      </c>
      <c r="AB34" s="94" t="str">
        <f t="shared" si="24"/>
        <v/>
      </c>
      <c r="AC34" s="94" t="str">
        <f t="shared" si="25"/>
        <v/>
      </c>
      <c r="AD34" s="92">
        <f t="shared" si="26"/>
        <v>26</v>
      </c>
      <c r="AE34" s="92">
        <f t="shared" si="27"/>
        <v>10</v>
      </c>
      <c r="AF34" s="97">
        <f t="shared" si="28"/>
        <v>0.1</v>
      </c>
      <c r="AG34" s="92">
        <f t="shared" si="30"/>
        <v>0</v>
      </c>
      <c r="AH34" s="92">
        <f t="shared" si="29"/>
        <v>2</v>
      </c>
    </row>
    <row r="35" spans="1:34" x14ac:dyDescent="0.25">
      <c r="A35" s="106">
        <f t="shared" si="0"/>
        <v>33</v>
      </c>
      <c r="B35" s="49">
        <v>7646</v>
      </c>
      <c r="C35" s="115" t="s">
        <v>588</v>
      </c>
      <c r="D35" s="94">
        <f t="shared" si="1"/>
        <v>3</v>
      </c>
      <c r="E35" s="94" t="str">
        <f t="shared" si="2"/>
        <v/>
      </c>
      <c r="F35" s="94" t="str">
        <f t="shared" si="3"/>
        <v/>
      </c>
      <c r="G35" s="94" t="str">
        <f t="shared" si="4"/>
        <v/>
      </c>
      <c r="H35" s="94">
        <f t="shared" si="5"/>
        <v>3</v>
      </c>
      <c r="I35" s="94" t="str">
        <f t="shared" si="6"/>
        <v/>
      </c>
      <c r="J35" s="94" t="str">
        <f t="shared" si="7"/>
        <v/>
      </c>
      <c r="K35" s="94" t="str">
        <f t="shared" si="8"/>
        <v/>
      </c>
      <c r="L35" s="94">
        <f t="shared" si="9"/>
        <v>3</v>
      </c>
      <c r="M35" s="94">
        <f t="shared" si="10"/>
        <v>3</v>
      </c>
      <c r="N35" s="94">
        <f t="shared" si="11"/>
        <v>1</v>
      </c>
      <c r="O35" s="94">
        <f t="shared" si="12"/>
        <v>3</v>
      </c>
      <c r="P35" s="94">
        <f t="shared" si="13"/>
        <v>1</v>
      </c>
      <c r="Q35" s="94">
        <f t="shared" si="14"/>
        <v>1</v>
      </c>
      <c r="R35" s="94" t="str">
        <f t="shared" si="15"/>
        <v/>
      </c>
      <c r="S35" s="94">
        <f t="shared" si="16"/>
        <v>1</v>
      </c>
      <c r="T35" s="94">
        <f t="shared" si="17"/>
        <v>1</v>
      </c>
      <c r="U35" s="94">
        <f t="shared" si="18"/>
        <v>3</v>
      </c>
      <c r="V35" s="107">
        <f t="shared" si="19"/>
        <v>3</v>
      </c>
      <c r="W35" s="94">
        <f t="shared" si="31"/>
        <v>0</v>
      </c>
      <c r="X35" s="94" t="str">
        <f t="shared" si="20"/>
        <v/>
      </c>
      <c r="Y35" s="94">
        <f t="shared" si="21"/>
        <v>0</v>
      </c>
      <c r="Z35" s="94" t="str">
        <f t="shared" si="22"/>
        <v/>
      </c>
      <c r="AA35" s="94" t="str">
        <f t="shared" si="23"/>
        <v/>
      </c>
      <c r="AB35" s="94" t="str">
        <f t="shared" si="24"/>
        <v/>
      </c>
      <c r="AC35" s="94" t="str">
        <f t="shared" si="25"/>
        <v/>
      </c>
      <c r="AD35" s="92">
        <f t="shared" si="26"/>
        <v>26</v>
      </c>
      <c r="AE35" s="92">
        <f t="shared" si="27"/>
        <v>14</v>
      </c>
      <c r="AF35" s="97">
        <f t="shared" si="28"/>
        <v>0.17857142857142858</v>
      </c>
      <c r="AG35" s="92">
        <f t="shared" si="30"/>
        <v>0</v>
      </c>
      <c r="AH35" s="92">
        <f t="shared" si="29"/>
        <v>5</v>
      </c>
    </row>
    <row r="36" spans="1:34" x14ac:dyDescent="0.25">
      <c r="A36" s="106">
        <f t="shared" si="0"/>
        <v>33</v>
      </c>
      <c r="B36" s="116">
        <v>6912</v>
      </c>
      <c r="C36" s="118" t="s">
        <v>803</v>
      </c>
      <c r="D36" s="94" t="str">
        <f t="shared" si="1"/>
        <v/>
      </c>
      <c r="E36" s="94" t="str">
        <f t="shared" si="2"/>
        <v/>
      </c>
      <c r="F36" s="94" t="str">
        <f t="shared" si="3"/>
        <v/>
      </c>
      <c r="G36" s="94" t="str">
        <f t="shared" si="4"/>
        <v/>
      </c>
      <c r="H36" s="94" t="str">
        <f t="shared" si="5"/>
        <v/>
      </c>
      <c r="I36" s="94" t="str">
        <f t="shared" si="6"/>
        <v/>
      </c>
      <c r="J36" s="94" t="str">
        <f t="shared" si="7"/>
        <v/>
      </c>
      <c r="K36" s="94" t="str">
        <f t="shared" si="8"/>
        <v/>
      </c>
      <c r="L36" s="94" t="str">
        <f t="shared" si="9"/>
        <v/>
      </c>
      <c r="M36" s="94">
        <f t="shared" si="10"/>
        <v>3</v>
      </c>
      <c r="N36" s="94">
        <f t="shared" si="11"/>
        <v>3</v>
      </c>
      <c r="O36" s="94">
        <f t="shared" si="12"/>
        <v>3</v>
      </c>
      <c r="P36" s="94">
        <f t="shared" si="13"/>
        <v>3</v>
      </c>
      <c r="Q36" s="94" t="str">
        <f t="shared" si="14"/>
        <v/>
      </c>
      <c r="R36" s="94">
        <f t="shared" si="15"/>
        <v>3</v>
      </c>
      <c r="S36" s="94" t="str">
        <f t="shared" si="16"/>
        <v/>
      </c>
      <c r="T36" s="94" t="str">
        <f t="shared" si="17"/>
        <v/>
      </c>
      <c r="U36" s="94">
        <f t="shared" si="18"/>
        <v>1</v>
      </c>
      <c r="V36" s="94">
        <f t="shared" si="19"/>
        <v>3</v>
      </c>
      <c r="W36" s="94">
        <f t="shared" si="31"/>
        <v>3</v>
      </c>
      <c r="X36" s="94">
        <f t="shared" si="20"/>
        <v>3</v>
      </c>
      <c r="Y36" s="94">
        <f t="shared" si="21"/>
        <v>1</v>
      </c>
      <c r="Z36" s="94" t="str">
        <f t="shared" si="22"/>
        <v/>
      </c>
      <c r="AA36" s="94" t="str">
        <f t="shared" si="23"/>
        <v/>
      </c>
      <c r="AB36" s="94" t="str">
        <f t="shared" si="24"/>
        <v/>
      </c>
      <c r="AC36" s="94" t="str">
        <f t="shared" si="25"/>
        <v/>
      </c>
      <c r="AD36" s="92">
        <f t="shared" si="26"/>
        <v>26</v>
      </c>
      <c r="AE36" s="92"/>
      <c r="AF36" s="92"/>
      <c r="AG36" s="92"/>
      <c r="AH36" s="92"/>
    </row>
    <row r="37" spans="1:34" x14ac:dyDescent="0.25">
      <c r="A37" s="106">
        <f t="shared" si="0"/>
        <v>36</v>
      </c>
      <c r="B37" s="49">
        <v>2888</v>
      </c>
      <c r="C37" s="115" t="s">
        <v>581</v>
      </c>
      <c r="D37" s="94">
        <f t="shared" si="1"/>
        <v>1</v>
      </c>
      <c r="E37" s="94">
        <f t="shared" si="2"/>
        <v>3</v>
      </c>
      <c r="F37" s="94">
        <f t="shared" si="3"/>
        <v>1</v>
      </c>
      <c r="G37" s="94">
        <f t="shared" si="4"/>
        <v>3</v>
      </c>
      <c r="H37" s="94">
        <f t="shared" si="5"/>
        <v>3</v>
      </c>
      <c r="I37" s="94">
        <f t="shared" si="6"/>
        <v>1</v>
      </c>
      <c r="J37" s="94" t="str">
        <f t="shared" si="7"/>
        <v/>
      </c>
      <c r="K37" s="94" t="str">
        <f t="shared" si="8"/>
        <v/>
      </c>
      <c r="L37" s="94" t="str">
        <f t="shared" si="9"/>
        <v/>
      </c>
      <c r="M37" s="94" t="str">
        <f t="shared" si="10"/>
        <v/>
      </c>
      <c r="N37" s="94" t="str">
        <f t="shared" si="11"/>
        <v/>
      </c>
      <c r="O37" s="94">
        <f t="shared" si="12"/>
        <v>3</v>
      </c>
      <c r="P37" s="94" t="str">
        <f t="shared" si="13"/>
        <v/>
      </c>
      <c r="Q37" s="94">
        <f t="shared" si="14"/>
        <v>1</v>
      </c>
      <c r="R37" s="94">
        <f t="shared" si="15"/>
        <v>3</v>
      </c>
      <c r="S37" s="94" t="str">
        <f t="shared" si="16"/>
        <v/>
      </c>
      <c r="T37" s="94" t="str">
        <f t="shared" si="17"/>
        <v/>
      </c>
      <c r="U37" s="94">
        <f t="shared" si="18"/>
        <v>3</v>
      </c>
      <c r="V37" s="94" t="str">
        <f t="shared" si="19"/>
        <v/>
      </c>
      <c r="W37" s="94" t="str">
        <f t="shared" si="31"/>
        <v/>
      </c>
      <c r="X37" s="94">
        <f t="shared" si="20"/>
        <v>0</v>
      </c>
      <c r="Y37" s="94">
        <f t="shared" si="21"/>
        <v>3</v>
      </c>
      <c r="Z37" s="94" t="str">
        <f t="shared" si="22"/>
        <v/>
      </c>
      <c r="AA37" s="94" t="str">
        <f t="shared" si="23"/>
        <v/>
      </c>
      <c r="AB37" s="94" t="str">
        <f t="shared" si="24"/>
        <v/>
      </c>
      <c r="AC37" s="94" t="str">
        <f t="shared" si="25"/>
        <v/>
      </c>
      <c r="AD37" s="92">
        <f t="shared" si="26"/>
        <v>25</v>
      </c>
      <c r="AE37" s="92">
        <f t="shared" ref="AE37:AE58" si="32">IF(B37&lt;&gt;"",COUNT(D37:AC37),"")</f>
        <v>12</v>
      </c>
      <c r="AF37" s="97">
        <f t="shared" ref="AF37:AF58" si="33">IFERROR(((AG37*2)+(AH37*1))/(AE37*2),"")</f>
        <v>0.16666666666666666</v>
      </c>
      <c r="AG37" s="92">
        <f t="shared" ref="AG37:AG58" si="34">IF(B37&lt;&gt;"",COUNTIF(D37:AC37,"=2"),"")</f>
        <v>0</v>
      </c>
      <c r="AH37" s="92">
        <f t="shared" ref="AH37:AH58" si="35">IF(B37&lt;&gt;"",COUNTIF(D37:AC37,"=1"),"")</f>
        <v>4</v>
      </c>
    </row>
    <row r="38" spans="1:34" x14ac:dyDescent="0.25">
      <c r="A38" s="106">
        <f t="shared" si="0"/>
        <v>36</v>
      </c>
      <c r="B38" s="49">
        <v>2782</v>
      </c>
      <c r="C38" s="115" t="s">
        <v>663</v>
      </c>
      <c r="D38" s="94">
        <f t="shared" si="1"/>
        <v>1</v>
      </c>
      <c r="E38" s="94">
        <f t="shared" si="2"/>
        <v>0</v>
      </c>
      <c r="F38" s="94">
        <f t="shared" si="3"/>
        <v>3</v>
      </c>
      <c r="G38" s="94">
        <f t="shared" si="4"/>
        <v>3</v>
      </c>
      <c r="H38" s="94">
        <f t="shared" si="5"/>
        <v>3</v>
      </c>
      <c r="I38" s="94">
        <f t="shared" si="6"/>
        <v>1</v>
      </c>
      <c r="J38" s="94">
        <f t="shared" si="7"/>
        <v>1</v>
      </c>
      <c r="K38" s="94">
        <f t="shared" si="8"/>
        <v>1</v>
      </c>
      <c r="L38" s="94">
        <f t="shared" si="9"/>
        <v>1</v>
      </c>
      <c r="M38" s="94">
        <f t="shared" si="10"/>
        <v>1</v>
      </c>
      <c r="N38" s="94">
        <f t="shared" si="11"/>
        <v>1</v>
      </c>
      <c r="O38" s="94">
        <f t="shared" si="12"/>
        <v>3</v>
      </c>
      <c r="P38" s="94" t="str">
        <f t="shared" si="13"/>
        <v/>
      </c>
      <c r="Q38" s="94">
        <f t="shared" si="14"/>
        <v>3</v>
      </c>
      <c r="R38" s="94">
        <f t="shared" si="15"/>
        <v>1</v>
      </c>
      <c r="S38" s="94">
        <f t="shared" si="16"/>
        <v>1</v>
      </c>
      <c r="T38" s="94">
        <f t="shared" si="17"/>
        <v>0</v>
      </c>
      <c r="U38" s="94">
        <f t="shared" si="18"/>
        <v>1</v>
      </c>
      <c r="V38" s="94">
        <f t="shared" si="19"/>
        <v>0</v>
      </c>
      <c r="W38" s="94" t="str">
        <f t="shared" si="31"/>
        <v/>
      </c>
      <c r="X38" s="94">
        <f t="shared" si="20"/>
        <v>0</v>
      </c>
      <c r="Y38" s="94" t="str">
        <f t="shared" si="21"/>
        <v/>
      </c>
      <c r="Z38" s="94" t="str">
        <f t="shared" si="22"/>
        <v/>
      </c>
      <c r="AA38" s="94" t="str">
        <f t="shared" si="23"/>
        <v/>
      </c>
      <c r="AB38" s="94" t="str">
        <f t="shared" si="24"/>
        <v/>
      </c>
      <c r="AC38" s="94" t="str">
        <f t="shared" si="25"/>
        <v/>
      </c>
      <c r="AD38" s="92">
        <f t="shared" si="26"/>
        <v>25</v>
      </c>
      <c r="AE38" s="92">
        <f t="shared" si="32"/>
        <v>19</v>
      </c>
      <c r="AF38" s="97">
        <f t="shared" si="33"/>
        <v>0.26315789473684209</v>
      </c>
      <c r="AG38" s="92">
        <f t="shared" si="34"/>
        <v>0</v>
      </c>
      <c r="AH38" s="92">
        <f t="shared" si="35"/>
        <v>10</v>
      </c>
    </row>
    <row r="39" spans="1:34" x14ac:dyDescent="0.25">
      <c r="A39" s="106">
        <f t="shared" si="0"/>
        <v>36</v>
      </c>
      <c r="B39" s="49">
        <v>8303</v>
      </c>
      <c r="C39" s="115" t="s">
        <v>510</v>
      </c>
      <c r="D39" s="94">
        <f t="shared" si="1"/>
        <v>0</v>
      </c>
      <c r="E39" s="94">
        <f t="shared" si="2"/>
        <v>1</v>
      </c>
      <c r="F39" s="94" t="str">
        <f t="shared" si="3"/>
        <v/>
      </c>
      <c r="G39" s="94">
        <f t="shared" si="4"/>
        <v>3</v>
      </c>
      <c r="H39" s="94">
        <f t="shared" si="5"/>
        <v>0</v>
      </c>
      <c r="I39" s="94">
        <f t="shared" si="6"/>
        <v>0</v>
      </c>
      <c r="J39" s="94">
        <f t="shared" si="7"/>
        <v>0</v>
      </c>
      <c r="K39" s="94">
        <f t="shared" si="8"/>
        <v>0</v>
      </c>
      <c r="L39" s="94">
        <f t="shared" si="9"/>
        <v>1</v>
      </c>
      <c r="M39" s="94">
        <f t="shared" si="10"/>
        <v>3</v>
      </c>
      <c r="N39" s="94">
        <f t="shared" si="11"/>
        <v>3</v>
      </c>
      <c r="O39" s="94">
        <f t="shared" si="12"/>
        <v>0</v>
      </c>
      <c r="P39" s="94">
        <f t="shared" si="13"/>
        <v>0</v>
      </c>
      <c r="Q39" s="94">
        <f t="shared" si="14"/>
        <v>1</v>
      </c>
      <c r="R39" s="94">
        <f t="shared" si="15"/>
        <v>1</v>
      </c>
      <c r="S39" s="94">
        <f t="shared" si="16"/>
        <v>1</v>
      </c>
      <c r="T39" s="94">
        <f t="shared" si="17"/>
        <v>3</v>
      </c>
      <c r="U39" s="94">
        <f t="shared" si="18"/>
        <v>1</v>
      </c>
      <c r="V39" s="94">
        <f t="shared" si="19"/>
        <v>0</v>
      </c>
      <c r="W39" s="94">
        <f t="shared" si="31"/>
        <v>1</v>
      </c>
      <c r="X39" s="94">
        <f t="shared" si="20"/>
        <v>3</v>
      </c>
      <c r="Y39" s="94">
        <f t="shared" si="21"/>
        <v>3</v>
      </c>
      <c r="Z39" s="94" t="str">
        <f t="shared" si="22"/>
        <v/>
      </c>
      <c r="AA39" s="94" t="str">
        <f t="shared" si="23"/>
        <v/>
      </c>
      <c r="AB39" s="94" t="str">
        <f t="shared" si="24"/>
        <v/>
      </c>
      <c r="AC39" s="94" t="str">
        <f t="shared" si="25"/>
        <v/>
      </c>
      <c r="AD39" s="92">
        <f t="shared" si="26"/>
        <v>25</v>
      </c>
      <c r="AE39" s="92">
        <f t="shared" si="32"/>
        <v>21</v>
      </c>
      <c r="AF39" s="97">
        <f t="shared" si="33"/>
        <v>0.16666666666666666</v>
      </c>
      <c r="AG39" s="92">
        <f t="shared" si="34"/>
        <v>0</v>
      </c>
      <c r="AH39" s="92">
        <f t="shared" si="35"/>
        <v>7</v>
      </c>
    </row>
    <row r="40" spans="1:34" x14ac:dyDescent="0.25">
      <c r="A40" s="106">
        <f t="shared" si="0"/>
        <v>39</v>
      </c>
      <c r="B40" s="49">
        <v>3288</v>
      </c>
      <c r="C40" s="115" t="s">
        <v>436</v>
      </c>
      <c r="D40" s="94" t="str">
        <f t="shared" si="1"/>
        <v/>
      </c>
      <c r="E40" s="94">
        <f t="shared" si="2"/>
        <v>1</v>
      </c>
      <c r="F40" s="94">
        <f t="shared" si="3"/>
        <v>0</v>
      </c>
      <c r="G40" s="94">
        <f t="shared" si="4"/>
        <v>3</v>
      </c>
      <c r="H40" s="94">
        <f t="shared" si="5"/>
        <v>1</v>
      </c>
      <c r="I40" s="94" t="str">
        <f t="shared" si="6"/>
        <v/>
      </c>
      <c r="J40" s="94" t="str">
        <f t="shared" si="7"/>
        <v/>
      </c>
      <c r="K40" s="94">
        <f t="shared" si="8"/>
        <v>3</v>
      </c>
      <c r="L40" s="94">
        <f t="shared" si="9"/>
        <v>1</v>
      </c>
      <c r="M40" s="94" t="str">
        <f t="shared" si="10"/>
        <v/>
      </c>
      <c r="N40" s="94" t="str">
        <f t="shared" si="11"/>
        <v/>
      </c>
      <c r="O40" s="94" t="str">
        <f t="shared" si="12"/>
        <v/>
      </c>
      <c r="P40" s="94">
        <f t="shared" si="13"/>
        <v>3</v>
      </c>
      <c r="Q40" s="94">
        <f t="shared" si="14"/>
        <v>1</v>
      </c>
      <c r="R40" s="94">
        <f t="shared" si="15"/>
        <v>3</v>
      </c>
      <c r="S40" s="94">
        <f t="shared" si="16"/>
        <v>3</v>
      </c>
      <c r="T40" s="94">
        <f t="shared" si="17"/>
        <v>1</v>
      </c>
      <c r="U40" s="94" t="str">
        <f t="shared" si="18"/>
        <v/>
      </c>
      <c r="V40" s="94" t="str">
        <f t="shared" si="19"/>
        <v/>
      </c>
      <c r="W40" s="94">
        <f t="shared" si="31"/>
        <v>3</v>
      </c>
      <c r="X40" s="94">
        <f t="shared" si="20"/>
        <v>0</v>
      </c>
      <c r="Y40" s="94">
        <f t="shared" si="21"/>
        <v>1</v>
      </c>
      <c r="Z40" s="94" t="str">
        <f t="shared" si="22"/>
        <v/>
      </c>
      <c r="AA40" s="94" t="str">
        <f t="shared" si="23"/>
        <v/>
      </c>
      <c r="AB40" s="94" t="str">
        <f t="shared" si="24"/>
        <v/>
      </c>
      <c r="AC40" s="94" t="str">
        <f t="shared" si="25"/>
        <v/>
      </c>
      <c r="AD40" s="92">
        <f t="shared" si="26"/>
        <v>24</v>
      </c>
      <c r="AE40" s="92">
        <f t="shared" si="32"/>
        <v>14</v>
      </c>
      <c r="AF40" s="97">
        <f t="shared" si="33"/>
        <v>0.21428571428571427</v>
      </c>
      <c r="AG40" s="92">
        <f t="shared" si="34"/>
        <v>0</v>
      </c>
      <c r="AH40" s="92">
        <f t="shared" si="35"/>
        <v>6</v>
      </c>
    </row>
    <row r="41" spans="1:34" x14ac:dyDescent="0.25">
      <c r="A41" s="106">
        <f t="shared" si="0"/>
        <v>40</v>
      </c>
      <c r="B41" s="49">
        <v>5873</v>
      </c>
      <c r="C41" s="115" t="s">
        <v>653</v>
      </c>
      <c r="D41" s="94">
        <f t="shared" si="1"/>
        <v>0</v>
      </c>
      <c r="E41" s="94">
        <f t="shared" si="2"/>
        <v>0</v>
      </c>
      <c r="F41" s="94">
        <f t="shared" si="3"/>
        <v>1</v>
      </c>
      <c r="G41" s="94">
        <f t="shared" si="4"/>
        <v>1</v>
      </c>
      <c r="H41" s="94">
        <f t="shared" si="5"/>
        <v>0</v>
      </c>
      <c r="I41" s="94">
        <f t="shared" si="6"/>
        <v>3</v>
      </c>
      <c r="J41" s="94" t="str">
        <f t="shared" si="7"/>
        <v/>
      </c>
      <c r="K41" s="94">
        <f t="shared" si="8"/>
        <v>0</v>
      </c>
      <c r="L41" s="94" t="str">
        <f t="shared" si="9"/>
        <v/>
      </c>
      <c r="M41" s="94">
        <f t="shared" si="10"/>
        <v>1</v>
      </c>
      <c r="N41" s="94">
        <f t="shared" si="11"/>
        <v>0</v>
      </c>
      <c r="O41" s="94">
        <f t="shared" si="12"/>
        <v>3</v>
      </c>
      <c r="P41" s="94">
        <f t="shared" si="13"/>
        <v>0</v>
      </c>
      <c r="Q41" s="94">
        <f t="shared" si="14"/>
        <v>0</v>
      </c>
      <c r="R41" s="122">
        <f t="shared" si="15"/>
        <v>3</v>
      </c>
      <c r="S41" s="94" t="str">
        <f t="shared" si="16"/>
        <v/>
      </c>
      <c r="T41" s="94">
        <f t="shared" si="17"/>
        <v>1</v>
      </c>
      <c r="U41" s="94">
        <f t="shared" si="18"/>
        <v>1</v>
      </c>
      <c r="V41" s="94">
        <f t="shared" si="19"/>
        <v>3</v>
      </c>
      <c r="W41" s="94">
        <f t="shared" si="31"/>
        <v>0</v>
      </c>
      <c r="X41" s="94">
        <f t="shared" si="20"/>
        <v>3</v>
      </c>
      <c r="Y41" s="94">
        <f t="shared" si="21"/>
        <v>3</v>
      </c>
      <c r="Z41" s="94" t="str">
        <f t="shared" si="22"/>
        <v/>
      </c>
      <c r="AA41" s="94" t="str">
        <f t="shared" si="23"/>
        <v/>
      </c>
      <c r="AB41" s="94" t="str">
        <f t="shared" si="24"/>
        <v/>
      </c>
      <c r="AC41" s="94" t="str">
        <f t="shared" si="25"/>
        <v/>
      </c>
      <c r="AD41" s="92">
        <f t="shared" si="26"/>
        <v>23</v>
      </c>
      <c r="AE41" s="92">
        <f t="shared" si="32"/>
        <v>19</v>
      </c>
      <c r="AF41" s="97">
        <f t="shared" si="33"/>
        <v>0.13157894736842105</v>
      </c>
      <c r="AG41" s="92">
        <f t="shared" si="34"/>
        <v>0</v>
      </c>
      <c r="AH41" s="92">
        <f t="shared" si="35"/>
        <v>5</v>
      </c>
    </row>
    <row r="42" spans="1:34" x14ac:dyDescent="0.25">
      <c r="A42" s="106">
        <f t="shared" si="0"/>
        <v>40</v>
      </c>
      <c r="B42" s="49">
        <v>2911</v>
      </c>
      <c r="C42" s="115" t="s">
        <v>435</v>
      </c>
      <c r="D42" s="94">
        <f t="shared" si="1"/>
        <v>0</v>
      </c>
      <c r="E42" s="94">
        <f t="shared" si="2"/>
        <v>0</v>
      </c>
      <c r="F42" s="94">
        <f t="shared" si="3"/>
        <v>3</v>
      </c>
      <c r="G42" s="94">
        <f t="shared" si="4"/>
        <v>1</v>
      </c>
      <c r="H42" s="94">
        <f t="shared" si="5"/>
        <v>3</v>
      </c>
      <c r="I42" s="94">
        <f t="shared" si="6"/>
        <v>0</v>
      </c>
      <c r="J42" s="94">
        <f t="shared" si="7"/>
        <v>1</v>
      </c>
      <c r="K42" s="94">
        <f t="shared" si="8"/>
        <v>0</v>
      </c>
      <c r="L42" s="94">
        <f t="shared" si="9"/>
        <v>1</v>
      </c>
      <c r="M42" s="94">
        <f t="shared" si="10"/>
        <v>0</v>
      </c>
      <c r="N42" s="94">
        <f t="shared" si="11"/>
        <v>3</v>
      </c>
      <c r="O42" s="94">
        <f t="shared" si="12"/>
        <v>0</v>
      </c>
      <c r="P42" s="94" t="str">
        <f t="shared" si="13"/>
        <v/>
      </c>
      <c r="Q42" s="94">
        <f t="shared" si="14"/>
        <v>1</v>
      </c>
      <c r="R42" s="94">
        <f t="shared" si="15"/>
        <v>1</v>
      </c>
      <c r="S42" s="94">
        <f t="shared" si="16"/>
        <v>3</v>
      </c>
      <c r="T42" s="94">
        <f t="shared" si="17"/>
        <v>1</v>
      </c>
      <c r="U42" s="94">
        <f t="shared" si="18"/>
        <v>3</v>
      </c>
      <c r="V42" s="94">
        <f t="shared" si="19"/>
        <v>1</v>
      </c>
      <c r="W42" s="94">
        <f t="shared" si="31"/>
        <v>0</v>
      </c>
      <c r="X42" s="94">
        <f t="shared" si="20"/>
        <v>0</v>
      </c>
      <c r="Y42" s="94">
        <f t="shared" si="21"/>
        <v>1</v>
      </c>
      <c r="Z42" s="94" t="str">
        <f t="shared" si="22"/>
        <v/>
      </c>
      <c r="AA42" s="94" t="str">
        <f t="shared" si="23"/>
        <v/>
      </c>
      <c r="AB42" s="94" t="str">
        <f t="shared" si="24"/>
        <v/>
      </c>
      <c r="AC42" s="94" t="str">
        <f t="shared" si="25"/>
        <v/>
      </c>
      <c r="AD42" s="92">
        <f t="shared" si="26"/>
        <v>23</v>
      </c>
      <c r="AE42" s="92">
        <f t="shared" si="32"/>
        <v>21</v>
      </c>
      <c r="AF42" s="97">
        <f t="shared" si="33"/>
        <v>0.19047619047619047</v>
      </c>
      <c r="AG42" s="92">
        <f t="shared" si="34"/>
        <v>0</v>
      </c>
      <c r="AH42" s="92">
        <f t="shared" si="35"/>
        <v>8</v>
      </c>
    </row>
    <row r="43" spans="1:34" x14ac:dyDescent="0.25">
      <c r="A43" s="106">
        <f t="shared" si="0"/>
        <v>40</v>
      </c>
      <c r="B43" s="49">
        <v>6573</v>
      </c>
      <c r="C43" s="115" t="s">
        <v>718</v>
      </c>
      <c r="D43" s="94">
        <f t="shared" si="1"/>
        <v>1</v>
      </c>
      <c r="E43" s="94">
        <f t="shared" si="2"/>
        <v>0</v>
      </c>
      <c r="F43" s="94">
        <f t="shared" si="3"/>
        <v>1</v>
      </c>
      <c r="G43" s="94">
        <f t="shared" si="4"/>
        <v>0</v>
      </c>
      <c r="H43" s="94">
        <f t="shared" si="5"/>
        <v>1</v>
      </c>
      <c r="I43" s="94">
        <f t="shared" si="6"/>
        <v>3</v>
      </c>
      <c r="J43" s="94">
        <f t="shared" si="7"/>
        <v>3</v>
      </c>
      <c r="K43" s="94">
        <f t="shared" si="8"/>
        <v>0</v>
      </c>
      <c r="L43" s="94">
        <f t="shared" si="9"/>
        <v>3</v>
      </c>
      <c r="M43" s="94">
        <f t="shared" si="10"/>
        <v>0</v>
      </c>
      <c r="N43" s="94">
        <f t="shared" si="11"/>
        <v>0</v>
      </c>
      <c r="O43" s="94">
        <f t="shared" si="12"/>
        <v>1</v>
      </c>
      <c r="P43" s="94">
        <f t="shared" si="13"/>
        <v>1</v>
      </c>
      <c r="Q43" s="94">
        <f t="shared" si="14"/>
        <v>1</v>
      </c>
      <c r="R43" s="94">
        <f t="shared" si="15"/>
        <v>0</v>
      </c>
      <c r="S43" s="94">
        <f t="shared" si="16"/>
        <v>0</v>
      </c>
      <c r="T43" s="94">
        <f t="shared" si="17"/>
        <v>1</v>
      </c>
      <c r="U43" s="94">
        <f t="shared" si="18"/>
        <v>3</v>
      </c>
      <c r="V43" s="94">
        <f t="shared" si="19"/>
        <v>3</v>
      </c>
      <c r="W43" s="94">
        <f t="shared" si="31"/>
        <v>0</v>
      </c>
      <c r="X43" s="94">
        <f t="shared" si="20"/>
        <v>1</v>
      </c>
      <c r="Y43" s="94" t="str">
        <f t="shared" si="21"/>
        <v/>
      </c>
      <c r="Z43" s="94" t="str">
        <f t="shared" si="22"/>
        <v/>
      </c>
      <c r="AA43" s="94" t="str">
        <f t="shared" si="23"/>
        <v/>
      </c>
      <c r="AB43" s="94" t="str">
        <f t="shared" si="24"/>
        <v/>
      </c>
      <c r="AC43" s="94" t="str">
        <f t="shared" si="25"/>
        <v/>
      </c>
      <c r="AD43" s="92">
        <f t="shared" si="26"/>
        <v>23</v>
      </c>
      <c r="AE43" s="92">
        <f t="shared" si="32"/>
        <v>21</v>
      </c>
      <c r="AF43" s="97">
        <f t="shared" si="33"/>
        <v>0.19047619047619047</v>
      </c>
      <c r="AG43" s="92">
        <f t="shared" si="34"/>
        <v>0</v>
      </c>
      <c r="AH43" s="92">
        <f t="shared" si="35"/>
        <v>8</v>
      </c>
    </row>
    <row r="44" spans="1:34" x14ac:dyDescent="0.25">
      <c r="A44" s="106">
        <f t="shared" si="0"/>
        <v>43</v>
      </c>
      <c r="B44" s="49">
        <v>605</v>
      </c>
      <c r="C44" s="115" t="s">
        <v>369</v>
      </c>
      <c r="D44" s="94" t="str">
        <f t="shared" si="1"/>
        <v/>
      </c>
      <c r="E44" s="94">
        <f t="shared" si="2"/>
        <v>3</v>
      </c>
      <c r="F44" s="94">
        <f t="shared" si="3"/>
        <v>1</v>
      </c>
      <c r="G44" s="94" t="str">
        <f t="shared" si="4"/>
        <v/>
      </c>
      <c r="H44" s="94">
        <f t="shared" si="5"/>
        <v>0</v>
      </c>
      <c r="I44" s="94" t="str">
        <f t="shared" si="6"/>
        <v/>
      </c>
      <c r="J44" s="94">
        <f t="shared" si="7"/>
        <v>3</v>
      </c>
      <c r="K44" s="94" t="str">
        <f t="shared" si="8"/>
        <v/>
      </c>
      <c r="L44" s="94">
        <f t="shared" si="9"/>
        <v>1</v>
      </c>
      <c r="M44" s="94" t="str">
        <f t="shared" si="10"/>
        <v/>
      </c>
      <c r="N44" s="94">
        <f t="shared" si="11"/>
        <v>1</v>
      </c>
      <c r="O44" s="94">
        <f t="shared" si="12"/>
        <v>1</v>
      </c>
      <c r="P44" s="94">
        <f t="shared" si="13"/>
        <v>3</v>
      </c>
      <c r="Q44" s="94" t="str">
        <f t="shared" si="14"/>
        <v/>
      </c>
      <c r="R44" s="94">
        <f t="shared" si="15"/>
        <v>1</v>
      </c>
      <c r="S44" s="94" t="str">
        <f t="shared" si="16"/>
        <v/>
      </c>
      <c r="T44" s="94">
        <f t="shared" si="17"/>
        <v>3</v>
      </c>
      <c r="U44" s="94" t="str">
        <f t="shared" si="18"/>
        <v/>
      </c>
      <c r="V44" s="107">
        <f t="shared" si="19"/>
        <v>3</v>
      </c>
      <c r="W44" s="94">
        <f t="shared" si="31"/>
        <v>1</v>
      </c>
      <c r="X44" s="94">
        <f t="shared" si="20"/>
        <v>1</v>
      </c>
      <c r="Y44" s="94" t="str">
        <f t="shared" si="21"/>
        <v/>
      </c>
      <c r="Z44" s="94" t="str">
        <f t="shared" si="22"/>
        <v/>
      </c>
      <c r="AA44" s="94" t="str">
        <f t="shared" si="23"/>
        <v/>
      </c>
      <c r="AB44" s="94" t="str">
        <f t="shared" si="24"/>
        <v/>
      </c>
      <c r="AC44" s="94" t="str">
        <f t="shared" si="25"/>
        <v/>
      </c>
      <c r="AD44" s="92">
        <f t="shared" si="26"/>
        <v>22</v>
      </c>
      <c r="AE44" s="92">
        <f t="shared" si="32"/>
        <v>13</v>
      </c>
      <c r="AF44" s="97">
        <f t="shared" si="33"/>
        <v>0.26923076923076922</v>
      </c>
      <c r="AG44" s="92">
        <f t="shared" si="34"/>
        <v>0</v>
      </c>
      <c r="AH44" s="92">
        <f t="shared" si="35"/>
        <v>7</v>
      </c>
    </row>
    <row r="45" spans="1:34" x14ac:dyDescent="0.25">
      <c r="A45" s="106">
        <f t="shared" si="0"/>
        <v>43</v>
      </c>
      <c r="B45" s="49">
        <v>8078</v>
      </c>
      <c r="C45" s="115" t="s">
        <v>593</v>
      </c>
      <c r="D45" s="94">
        <f t="shared" si="1"/>
        <v>3</v>
      </c>
      <c r="E45" s="94">
        <f t="shared" si="2"/>
        <v>0</v>
      </c>
      <c r="F45" s="94">
        <f t="shared" si="3"/>
        <v>0</v>
      </c>
      <c r="G45" s="94" t="str">
        <f t="shared" si="4"/>
        <v/>
      </c>
      <c r="H45" s="94">
        <f t="shared" si="5"/>
        <v>1</v>
      </c>
      <c r="I45" s="94">
        <f t="shared" si="6"/>
        <v>1</v>
      </c>
      <c r="J45" s="94">
        <f t="shared" si="7"/>
        <v>0</v>
      </c>
      <c r="K45" s="94">
        <f t="shared" si="8"/>
        <v>3</v>
      </c>
      <c r="L45" s="94">
        <f t="shared" si="9"/>
        <v>3</v>
      </c>
      <c r="M45" s="94">
        <f t="shared" si="10"/>
        <v>1</v>
      </c>
      <c r="N45" s="94">
        <f t="shared" si="11"/>
        <v>0</v>
      </c>
      <c r="O45" s="94">
        <f t="shared" si="12"/>
        <v>0</v>
      </c>
      <c r="P45" s="94">
        <f t="shared" si="13"/>
        <v>3</v>
      </c>
      <c r="Q45" s="94">
        <f t="shared" si="14"/>
        <v>0</v>
      </c>
      <c r="R45" s="94">
        <f t="shared" si="15"/>
        <v>0</v>
      </c>
      <c r="S45" s="94">
        <f t="shared" si="16"/>
        <v>0</v>
      </c>
      <c r="T45" s="94">
        <f t="shared" si="17"/>
        <v>0</v>
      </c>
      <c r="U45" s="94" t="str">
        <f t="shared" si="18"/>
        <v/>
      </c>
      <c r="V45" s="94">
        <f t="shared" si="19"/>
        <v>1</v>
      </c>
      <c r="W45" s="94">
        <f t="shared" si="31"/>
        <v>3</v>
      </c>
      <c r="X45" s="94">
        <f t="shared" si="20"/>
        <v>3</v>
      </c>
      <c r="Y45" s="94">
        <f t="shared" si="21"/>
        <v>0</v>
      </c>
      <c r="Z45" s="94" t="str">
        <f t="shared" si="22"/>
        <v/>
      </c>
      <c r="AA45" s="94" t="str">
        <f t="shared" si="23"/>
        <v/>
      </c>
      <c r="AB45" s="94" t="str">
        <f t="shared" si="24"/>
        <v/>
      </c>
      <c r="AC45" s="94" t="str">
        <f t="shared" si="25"/>
        <v/>
      </c>
      <c r="AD45" s="92">
        <f t="shared" si="26"/>
        <v>22</v>
      </c>
      <c r="AE45" s="92">
        <f t="shared" si="32"/>
        <v>20</v>
      </c>
      <c r="AF45" s="97">
        <f t="shared" si="33"/>
        <v>0.1</v>
      </c>
      <c r="AG45" s="92">
        <f t="shared" si="34"/>
        <v>0</v>
      </c>
      <c r="AH45" s="92">
        <f t="shared" si="35"/>
        <v>4</v>
      </c>
    </row>
    <row r="46" spans="1:34" x14ac:dyDescent="0.25">
      <c r="A46" s="106">
        <f t="shared" si="0"/>
        <v>43</v>
      </c>
      <c r="B46" s="49">
        <v>2601</v>
      </c>
      <c r="C46" s="115" t="s">
        <v>613</v>
      </c>
      <c r="D46" s="94">
        <f t="shared" si="1"/>
        <v>1</v>
      </c>
      <c r="E46" s="94">
        <f t="shared" si="2"/>
        <v>1</v>
      </c>
      <c r="F46" s="94">
        <f t="shared" si="3"/>
        <v>3</v>
      </c>
      <c r="G46" s="94">
        <f t="shared" si="4"/>
        <v>0</v>
      </c>
      <c r="H46" s="94">
        <f t="shared" si="5"/>
        <v>1</v>
      </c>
      <c r="I46" s="94">
        <f t="shared" si="6"/>
        <v>0</v>
      </c>
      <c r="J46" s="94">
        <f t="shared" si="7"/>
        <v>1</v>
      </c>
      <c r="K46" s="94">
        <f t="shared" si="8"/>
        <v>0</v>
      </c>
      <c r="L46" s="94">
        <f t="shared" si="9"/>
        <v>0</v>
      </c>
      <c r="M46" s="94">
        <f t="shared" si="10"/>
        <v>0</v>
      </c>
      <c r="N46" s="94">
        <f t="shared" si="11"/>
        <v>3</v>
      </c>
      <c r="O46" s="94">
        <f t="shared" si="12"/>
        <v>1</v>
      </c>
      <c r="P46" s="94">
        <f t="shared" si="13"/>
        <v>3</v>
      </c>
      <c r="Q46" s="94">
        <f t="shared" si="14"/>
        <v>1</v>
      </c>
      <c r="R46" s="94">
        <f t="shared" si="15"/>
        <v>0</v>
      </c>
      <c r="S46" s="94">
        <f t="shared" si="16"/>
        <v>1</v>
      </c>
      <c r="T46" s="94">
        <f t="shared" si="17"/>
        <v>1</v>
      </c>
      <c r="U46" s="94">
        <f t="shared" si="18"/>
        <v>0</v>
      </c>
      <c r="V46" s="94">
        <f t="shared" si="19"/>
        <v>0</v>
      </c>
      <c r="W46" s="94">
        <f t="shared" si="31"/>
        <v>1</v>
      </c>
      <c r="X46" s="94">
        <f t="shared" si="20"/>
        <v>1</v>
      </c>
      <c r="Y46" s="94">
        <f t="shared" si="21"/>
        <v>3</v>
      </c>
      <c r="Z46" s="94" t="str">
        <f t="shared" si="22"/>
        <v/>
      </c>
      <c r="AA46" s="94" t="str">
        <f t="shared" si="23"/>
        <v/>
      </c>
      <c r="AB46" s="94" t="str">
        <f t="shared" si="24"/>
        <v/>
      </c>
      <c r="AC46" s="94" t="str">
        <f t="shared" si="25"/>
        <v/>
      </c>
      <c r="AD46" s="92">
        <f t="shared" si="26"/>
        <v>22</v>
      </c>
      <c r="AE46" s="92">
        <f t="shared" si="32"/>
        <v>22</v>
      </c>
      <c r="AF46" s="97">
        <f t="shared" si="33"/>
        <v>0.22727272727272727</v>
      </c>
      <c r="AG46" s="92">
        <f t="shared" si="34"/>
        <v>0</v>
      </c>
      <c r="AH46" s="92">
        <f t="shared" si="35"/>
        <v>10</v>
      </c>
    </row>
    <row r="47" spans="1:34" x14ac:dyDescent="0.25">
      <c r="A47" s="106">
        <f t="shared" si="0"/>
        <v>46</v>
      </c>
      <c r="B47" s="49">
        <v>6327</v>
      </c>
      <c r="C47" s="115" t="s">
        <v>587</v>
      </c>
      <c r="D47" s="94" t="str">
        <f t="shared" si="1"/>
        <v/>
      </c>
      <c r="E47" s="94" t="str">
        <f t="shared" si="2"/>
        <v/>
      </c>
      <c r="F47" s="94">
        <f t="shared" si="3"/>
        <v>1</v>
      </c>
      <c r="G47" s="94" t="str">
        <f t="shared" si="4"/>
        <v/>
      </c>
      <c r="H47" s="94" t="str">
        <f t="shared" si="5"/>
        <v/>
      </c>
      <c r="I47" s="94">
        <f t="shared" si="6"/>
        <v>1</v>
      </c>
      <c r="J47" s="94">
        <f t="shared" si="7"/>
        <v>3</v>
      </c>
      <c r="K47" s="94">
        <f t="shared" si="8"/>
        <v>3</v>
      </c>
      <c r="L47" s="94" t="str">
        <f t="shared" si="9"/>
        <v/>
      </c>
      <c r="M47" s="94" t="str">
        <f t="shared" si="10"/>
        <v/>
      </c>
      <c r="N47" s="94" t="str">
        <f t="shared" si="11"/>
        <v/>
      </c>
      <c r="O47" s="94" t="str">
        <f t="shared" si="12"/>
        <v/>
      </c>
      <c r="P47" s="94">
        <f t="shared" si="13"/>
        <v>3</v>
      </c>
      <c r="Q47" s="94">
        <f t="shared" si="14"/>
        <v>3</v>
      </c>
      <c r="R47" s="94" t="str">
        <f t="shared" si="15"/>
        <v/>
      </c>
      <c r="S47" s="94">
        <f t="shared" si="16"/>
        <v>3</v>
      </c>
      <c r="T47" s="94" t="str">
        <f t="shared" si="17"/>
        <v/>
      </c>
      <c r="U47" s="94">
        <f t="shared" si="18"/>
        <v>3</v>
      </c>
      <c r="V47" s="94" t="str">
        <f t="shared" si="19"/>
        <v/>
      </c>
      <c r="W47" s="94">
        <f t="shared" si="31"/>
        <v>1</v>
      </c>
      <c r="X47" s="94" t="str">
        <f t="shared" si="20"/>
        <v/>
      </c>
      <c r="Y47" s="94" t="str">
        <f t="shared" si="21"/>
        <v/>
      </c>
      <c r="Z47" s="94" t="str">
        <f t="shared" si="22"/>
        <v/>
      </c>
      <c r="AA47" s="94" t="str">
        <f t="shared" si="23"/>
        <v/>
      </c>
      <c r="AB47" s="94" t="str">
        <f t="shared" si="24"/>
        <v/>
      </c>
      <c r="AC47" s="94" t="str">
        <f t="shared" si="25"/>
        <v/>
      </c>
      <c r="AD47" s="92">
        <f t="shared" si="26"/>
        <v>21</v>
      </c>
      <c r="AE47" s="92">
        <f t="shared" si="32"/>
        <v>9</v>
      </c>
      <c r="AF47" s="97">
        <f t="shared" si="33"/>
        <v>0.16666666666666666</v>
      </c>
      <c r="AG47" s="92">
        <f t="shared" si="34"/>
        <v>0</v>
      </c>
      <c r="AH47" s="92">
        <f t="shared" si="35"/>
        <v>3</v>
      </c>
    </row>
    <row r="48" spans="1:34" x14ac:dyDescent="0.25">
      <c r="A48" s="106">
        <f t="shared" si="0"/>
        <v>46</v>
      </c>
      <c r="B48" s="49">
        <v>3048</v>
      </c>
      <c r="C48" s="115" t="s">
        <v>674</v>
      </c>
      <c r="D48" s="94">
        <f t="shared" si="1"/>
        <v>3</v>
      </c>
      <c r="E48" s="94">
        <f t="shared" si="2"/>
        <v>1</v>
      </c>
      <c r="F48" s="94" t="str">
        <f t="shared" si="3"/>
        <v/>
      </c>
      <c r="G48" s="94">
        <f t="shared" si="4"/>
        <v>3</v>
      </c>
      <c r="H48" s="94">
        <f t="shared" si="5"/>
        <v>1</v>
      </c>
      <c r="I48" s="94" t="str">
        <f t="shared" si="6"/>
        <v/>
      </c>
      <c r="J48" s="94">
        <f t="shared" si="7"/>
        <v>3</v>
      </c>
      <c r="K48" s="94">
        <f t="shared" si="8"/>
        <v>3</v>
      </c>
      <c r="L48" s="94">
        <f t="shared" si="9"/>
        <v>0</v>
      </c>
      <c r="M48" s="94">
        <f t="shared" si="10"/>
        <v>3</v>
      </c>
      <c r="N48" s="94">
        <f t="shared" si="11"/>
        <v>0</v>
      </c>
      <c r="O48" s="94" t="str">
        <f t="shared" si="12"/>
        <v/>
      </c>
      <c r="P48" s="94" t="str">
        <f t="shared" si="13"/>
        <v/>
      </c>
      <c r="Q48" s="94" t="str">
        <f t="shared" si="14"/>
        <v/>
      </c>
      <c r="R48" s="94" t="str">
        <f t="shared" si="15"/>
        <v/>
      </c>
      <c r="S48" s="94" t="str">
        <f t="shared" si="16"/>
        <v/>
      </c>
      <c r="T48" s="94" t="str">
        <f t="shared" si="17"/>
        <v/>
      </c>
      <c r="U48" s="94">
        <f t="shared" si="18"/>
        <v>1</v>
      </c>
      <c r="V48" s="94" t="str">
        <f t="shared" si="19"/>
        <v/>
      </c>
      <c r="W48" s="94" t="str">
        <f>IFERROR(VLOOKUP($B48,_3aw20,22,FALSE),"")</f>
        <v/>
      </c>
      <c r="X48" s="94" t="str">
        <f t="shared" si="20"/>
        <v/>
      </c>
      <c r="Y48" s="94">
        <f t="shared" si="21"/>
        <v>3</v>
      </c>
      <c r="Z48" s="94" t="str">
        <f t="shared" si="22"/>
        <v/>
      </c>
      <c r="AA48" s="94" t="str">
        <f t="shared" si="23"/>
        <v/>
      </c>
      <c r="AB48" s="94" t="str">
        <f t="shared" si="24"/>
        <v/>
      </c>
      <c r="AC48" s="94" t="str">
        <f t="shared" si="25"/>
        <v/>
      </c>
      <c r="AD48" s="92">
        <f t="shared" si="26"/>
        <v>21</v>
      </c>
      <c r="AE48" s="92">
        <f t="shared" si="32"/>
        <v>11</v>
      </c>
      <c r="AF48" s="97">
        <f t="shared" si="33"/>
        <v>0.13636363636363635</v>
      </c>
      <c r="AG48" s="92">
        <f t="shared" si="34"/>
        <v>0</v>
      </c>
      <c r="AH48" s="92">
        <f t="shared" si="35"/>
        <v>3</v>
      </c>
    </row>
    <row r="49" spans="1:34" x14ac:dyDescent="0.25">
      <c r="A49" s="106">
        <f t="shared" si="0"/>
        <v>46</v>
      </c>
      <c r="B49" s="49">
        <v>8210</v>
      </c>
      <c r="C49" s="115" t="s">
        <v>742</v>
      </c>
      <c r="D49" s="94">
        <f t="shared" si="1"/>
        <v>0</v>
      </c>
      <c r="E49" s="94">
        <f t="shared" si="2"/>
        <v>0</v>
      </c>
      <c r="F49" s="94" t="str">
        <f t="shared" si="3"/>
        <v/>
      </c>
      <c r="G49" s="94">
        <f t="shared" si="4"/>
        <v>3</v>
      </c>
      <c r="H49" s="94" t="str">
        <f t="shared" si="5"/>
        <v/>
      </c>
      <c r="I49" s="94">
        <f t="shared" si="6"/>
        <v>0</v>
      </c>
      <c r="J49" s="94" t="str">
        <f t="shared" si="7"/>
        <v/>
      </c>
      <c r="K49" s="94">
        <f t="shared" si="8"/>
        <v>3</v>
      </c>
      <c r="L49" s="94" t="str">
        <f t="shared" si="9"/>
        <v/>
      </c>
      <c r="M49" s="94">
        <f t="shared" si="10"/>
        <v>0</v>
      </c>
      <c r="N49" s="94">
        <f t="shared" si="11"/>
        <v>3</v>
      </c>
      <c r="O49" s="94" t="str">
        <f t="shared" si="12"/>
        <v/>
      </c>
      <c r="P49" s="94" t="str">
        <f t="shared" si="13"/>
        <v/>
      </c>
      <c r="Q49" s="94" t="str">
        <f t="shared" si="14"/>
        <v/>
      </c>
      <c r="R49" s="94">
        <f t="shared" si="15"/>
        <v>3</v>
      </c>
      <c r="S49" s="94">
        <f t="shared" si="16"/>
        <v>3</v>
      </c>
      <c r="T49" s="94" t="str">
        <f t="shared" si="17"/>
        <v/>
      </c>
      <c r="U49" s="94">
        <f t="shared" si="18"/>
        <v>3</v>
      </c>
      <c r="V49" s="107">
        <f t="shared" si="19"/>
        <v>3</v>
      </c>
      <c r="W49" s="94" t="str">
        <f t="shared" ref="W49:W66" si="36">IFERROR(VLOOKUP($B49,_3aw20,2,FALSE),"")</f>
        <v/>
      </c>
      <c r="X49" s="94" t="str">
        <f t="shared" si="20"/>
        <v/>
      </c>
      <c r="Y49" s="94">
        <f t="shared" si="21"/>
        <v>0</v>
      </c>
      <c r="Z49" s="94" t="str">
        <f t="shared" si="22"/>
        <v/>
      </c>
      <c r="AA49" s="94" t="str">
        <f t="shared" si="23"/>
        <v/>
      </c>
      <c r="AB49" s="94" t="str">
        <f t="shared" si="24"/>
        <v/>
      </c>
      <c r="AC49" s="94" t="str">
        <f t="shared" si="25"/>
        <v/>
      </c>
      <c r="AD49" s="92">
        <f t="shared" si="26"/>
        <v>21</v>
      </c>
      <c r="AE49" s="92">
        <f t="shared" si="32"/>
        <v>12</v>
      </c>
      <c r="AF49" s="97">
        <f t="shared" si="33"/>
        <v>0</v>
      </c>
      <c r="AG49" s="92">
        <f t="shared" si="34"/>
        <v>0</v>
      </c>
      <c r="AH49" s="92">
        <f t="shared" si="35"/>
        <v>0</v>
      </c>
    </row>
    <row r="50" spans="1:34" x14ac:dyDescent="0.25">
      <c r="A50" s="106">
        <f t="shared" si="0"/>
        <v>46</v>
      </c>
      <c r="B50" s="49">
        <v>7889</v>
      </c>
      <c r="C50" s="115" t="s">
        <v>434</v>
      </c>
      <c r="D50" s="94">
        <f t="shared" si="1"/>
        <v>1</v>
      </c>
      <c r="E50" s="94">
        <f t="shared" si="2"/>
        <v>3</v>
      </c>
      <c r="F50" s="94">
        <f t="shared" si="3"/>
        <v>3</v>
      </c>
      <c r="G50" s="94">
        <f t="shared" si="4"/>
        <v>0</v>
      </c>
      <c r="H50" s="94">
        <f t="shared" si="5"/>
        <v>3</v>
      </c>
      <c r="I50" s="94">
        <f t="shared" si="6"/>
        <v>0</v>
      </c>
      <c r="J50" s="94">
        <f t="shared" si="7"/>
        <v>1</v>
      </c>
      <c r="K50" s="94">
        <f t="shared" si="8"/>
        <v>0</v>
      </c>
      <c r="L50" s="94">
        <f t="shared" si="9"/>
        <v>0</v>
      </c>
      <c r="M50" s="94">
        <f t="shared" si="10"/>
        <v>3</v>
      </c>
      <c r="N50" s="94">
        <f t="shared" si="11"/>
        <v>3</v>
      </c>
      <c r="O50" s="94">
        <f t="shared" si="12"/>
        <v>1</v>
      </c>
      <c r="P50" s="94" t="str">
        <f t="shared" si="13"/>
        <v/>
      </c>
      <c r="Q50" s="94" t="str">
        <f t="shared" si="14"/>
        <v/>
      </c>
      <c r="R50" s="94" t="str">
        <f t="shared" si="15"/>
        <v/>
      </c>
      <c r="S50" s="94" t="str">
        <f t="shared" si="16"/>
        <v/>
      </c>
      <c r="T50" s="94" t="str">
        <f t="shared" si="17"/>
        <v/>
      </c>
      <c r="U50" s="94" t="str">
        <f t="shared" si="18"/>
        <v/>
      </c>
      <c r="V50" s="94" t="str">
        <f t="shared" si="19"/>
        <v/>
      </c>
      <c r="W50" s="94">
        <f t="shared" si="36"/>
        <v>0</v>
      </c>
      <c r="X50" s="94">
        <f t="shared" si="20"/>
        <v>0</v>
      </c>
      <c r="Y50" s="94">
        <f t="shared" si="21"/>
        <v>3</v>
      </c>
      <c r="Z50" s="94" t="str">
        <f t="shared" si="22"/>
        <v/>
      </c>
      <c r="AA50" s="94" t="str">
        <f t="shared" si="23"/>
        <v/>
      </c>
      <c r="AB50" s="94" t="str">
        <f t="shared" si="24"/>
        <v/>
      </c>
      <c r="AC50" s="94" t="str">
        <f t="shared" si="25"/>
        <v/>
      </c>
      <c r="AD50" s="92">
        <f t="shared" si="26"/>
        <v>21</v>
      </c>
      <c r="AE50" s="92">
        <f t="shared" si="32"/>
        <v>15</v>
      </c>
      <c r="AF50" s="97">
        <f t="shared" si="33"/>
        <v>0.1</v>
      </c>
      <c r="AG50" s="92">
        <f t="shared" si="34"/>
        <v>0</v>
      </c>
      <c r="AH50" s="92">
        <f t="shared" si="35"/>
        <v>3</v>
      </c>
    </row>
    <row r="51" spans="1:34" x14ac:dyDescent="0.25">
      <c r="A51" s="106">
        <f t="shared" si="0"/>
        <v>50</v>
      </c>
      <c r="B51" s="49">
        <v>6541</v>
      </c>
      <c r="C51" s="115" t="s">
        <v>389</v>
      </c>
      <c r="D51" s="94">
        <f t="shared" si="1"/>
        <v>1</v>
      </c>
      <c r="E51" s="94" t="str">
        <f t="shared" si="2"/>
        <v/>
      </c>
      <c r="F51" s="94">
        <f t="shared" si="3"/>
        <v>3</v>
      </c>
      <c r="G51" s="94" t="str">
        <f t="shared" si="4"/>
        <v/>
      </c>
      <c r="H51" s="94">
        <f t="shared" si="5"/>
        <v>3</v>
      </c>
      <c r="I51" s="94">
        <f t="shared" si="6"/>
        <v>3</v>
      </c>
      <c r="J51" s="94" t="str">
        <f t="shared" si="7"/>
        <v/>
      </c>
      <c r="K51" s="94" t="str">
        <f t="shared" si="8"/>
        <v/>
      </c>
      <c r="L51" s="94">
        <f t="shared" si="9"/>
        <v>1</v>
      </c>
      <c r="M51" s="94" t="str">
        <f t="shared" si="10"/>
        <v/>
      </c>
      <c r="N51" s="94" t="str">
        <f t="shared" si="11"/>
        <v/>
      </c>
      <c r="O51" s="94" t="str">
        <f t="shared" si="12"/>
        <v/>
      </c>
      <c r="P51" s="94">
        <f t="shared" si="13"/>
        <v>3</v>
      </c>
      <c r="Q51" s="94">
        <f t="shared" si="14"/>
        <v>0</v>
      </c>
      <c r="R51" s="94" t="str">
        <f t="shared" si="15"/>
        <v/>
      </c>
      <c r="S51" s="94">
        <f t="shared" si="16"/>
        <v>3</v>
      </c>
      <c r="T51" s="94">
        <f t="shared" si="17"/>
        <v>0</v>
      </c>
      <c r="U51" s="94">
        <f t="shared" si="18"/>
        <v>3</v>
      </c>
      <c r="V51" s="94" t="str">
        <f t="shared" si="19"/>
        <v/>
      </c>
      <c r="W51" s="94" t="str">
        <f t="shared" si="36"/>
        <v/>
      </c>
      <c r="X51" s="94" t="str">
        <f t="shared" si="20"/>
        <v/>
      </c>
      <c r="Y51" s="94" t="str">
        <f t="shared" si="21"/>
        <v/>
      </c>
      <c r="Z51" s="94" t="str">
        <f t="shared" si="22"/>
        <v/>
      </c>
      <c r="AA51" s="94" t="str">
        <f t="shared" si="23"/>
        <v/>
      </c>
      <c r="AB51" s="94" t="str">
        <f t="shared" si="24"/>
        <v/>
      </c>
      <c r="AC51" s="94" t="str">
        <f t="shared" si="25"/>
        <v/>
      </c>
      <c r="AD51" s="92">
        <f t="shared" si="26"/>
        <v>20</v>
      </c>
      <c r="AE51" s="92">
        <f t="shared" si="32"/>
        <v>10</v>
      </c>
      <c r="AF51" s="97">
        <f t="shared" si="33"/>
        <v>0.1</v>
      </c>
      <c r="AG51" s="92">
        <f t="shared" si="34"/>
        <v>0</v>
      </c>
      <c r="AH51" s="92">
        <f t="shared" si="35"/>
        <v>2</v>
      </c>
    </row>
    <row r="52" spans="1:34" x14ac:dyDescent="0.25">
      <c r="A52" s="106">
        <f t="shared" si="0"/>
        <v>51</v>
      </c>
      <c r="B52" s="49">
        <v>4715</v>
      </c>
      <c r="C52" s="115" t="s">
        <v>334</v>
      </c>
      <c r="D52" s="94">
        <f t="shared" si="1"/>
        <v>0</v>
      </c>
      <c r="E52" s="94">
        <f t="shared" si="2"/>
        <v>0</v>
      </c>
      <c r="F52" s="94">
        <f t="shared" si="3"/>
        <v>0</v>
      </c>
      <c r="G52" s="94">
        <f t="shared" si="4"/>
        <v>1</v>
      </c>
      <c r="H52" s="94" t="str">
        <f t="shared" si="5"/>
        <v/>
      </c>
      <c r="I52" s="94">
        <f t="shared" si="6"/>
        <v>1</v>
      </c>
      <c r="J52" s="94">
        <f t="shared" si="7"/>
        <v>1</v>
      </c>
      <c r="K52" s="94">
        <f t="shared" si="8"/>
        <v>1</v>
      </c>
      <c r="L52" s="94">
        <f t="shared" si="9"/>
        <v>1</v>
      </c>
      <c r="M52" s="94">
        <f t="shared" si="10"/>
        <v>1</v>
      </c>
      <c r="N52" s="94">
        <f t="shared" si="11"/>
        <v>1</v>
      </c>
      <c r="O52" s="94">
        <f t="shared" si="12"/>
        <v>1</v>
      </c>
      <c r="P52" s="94">
        <f t="shared" si="13"/>
        <v>0</v>
      </c>
      <c r="Q52" s="94">
        <f t="shared" si="14"/>
        <v>0</v>
      </c>
      <c r="R52" s="94">
        <f t="shared" si="15"/>
        <v>3</v>
      </c>
      <c r="S52" s="94">
        <f t="shared" si="16"/>
        <v>0</v>
      </c>
      <c r="T52" s="94">
        <f t="shared" si="17"/>
        <v>3</v>
      </c>
      <c r="U52" s="94">
        <f t="shared" si="18"/>
        <v>1</v>
      </c>
      <c r="V52" s="94">
        <f t="shared" si="19"/>
        <v>1</v>
      </c>
      <c r="W52" s="94">
        <f t="shared" si="36"/>
        <v>0</v>
      </c>
      <c r="X52" s="94">
        <f t="shared" si="20"/>
        <v>0</v>
      </c>
      <c r="Y52" s="94">
        <f t="shared" si="21"/>
        <v>3</v>
      </c>
      <c r="Z52" s="94" t="str">
        <f t="shared" si="22"/>
        <v/>
      </c>
      <c r="AA52" s="94" t="str">
        <f t="shared" si="23"/>
        <v/>
      </c>
      <c r="AB52" s="94" t="str">
        <f t="shared" si="24"/>
        <v/>
      </c>
      <c r="AC52" s="94" t="str">
        <f t="shared" si="25"/>
        <v/>
      </c>
      <c r="AD52" s="92">
        <f t="shared" si="26"/>
        <v>19</v>
      </c>
      <c r="AE52" s="92">
        <f t="shared" si="32"/>
        <v>21</v>
      </c>
      <c r="AF52" s="97">
        <f t="shared" si="33"/>
        <v>0.23809523809523808</v>
      </c>
      <c r="AG52" s="92">
        <f t="shared" si="34"/>
        <v>0</v>
      </c>
      <c r="AH52" s="92">
        <f t="shared" si="35"/>
        <v>10</v>
      </c>
    </row>
    <row r="53" spans="1:34" x14ac:dyDescent="0.25">
      <c r="A53" s="106">
        <f t="shared" si="0"/>
        <v>52</v>
      </c>
      <c r="B53" s="49">
        <v>8056</v>
      </c>
      <c r="C53" s="115" t="s">
        <v>536</v>
      </c>
      <c r="D53" s="94">
        <f t="shared" si="1"/>
        <v>1</v>
      </c>
      <c r="E53" s="94">
        <f t="shared" si="2"/>
        <v>3</v>
      </c>
      <c r="F53" s="94">
        <f t="shared" si="3"/>
        <v>0</v>
      </c>
      <c r="G53" s="94">
        <f t="shared" si="4"/>
        <v>1</v>
      </c>
      <c r="H53" s="94" t="str">
        <f t="shared" si="5"/>
        <v/>
      </c>
      <c r="I53" s="94">
        <f t="shared" si="6"/>
        <v>1</v>
      </c>
      <c r="J53" s="94" t="str">
        <f t="shared" si="7"/>
        <v/>
      </c>
      <c r="K53" s="94">
        <f t="shared" si="8"/>
        <v>0</v>
      </c>
      <c r="L53" s="94">
        <f t="shared" si="9"/>
        <v>1</v>
      </c>
      <c r="M53" s="94">
        <f t="shared" si="10"/>
        <v>1</v>
      </c>
      <c r="N53" s="94" t="str">
        <f t="shared" si="11"/>
        <v/>
      </c>
      <c r="O53" s="94" t="str">
        <f t="shared" si="12"/>
        <v/>
      </c>
      <c r="P53" s="94">
        <f t="shared" si="13"/>
        <v>3</v>
      </c>
      <c r="Q53" s="94">
        <f t="shared" si="14"/>
        <v>3</v>
      </c>
      <c r="R53" s="94">
        <f t="shared" si="15"/>
        <v>1</v>
      </c>
      <c r="S53" s="94" t="str">
        <f t="shared" si="16"/>
        <v/>
      </c>
      <c r="T53" s="94">
        <f t="shared" si="17"/>
        <v>1</v>
      </c>
      <c r="U53" s="94">
        <f t="shared" si="18"/>
        <v>1</v>
      </c>
      <c r="V53" s="94">
        <f t="shared" si="19"/>
        <v>1</v>
      </c>
      <c r="W53" s="94" t="str">
        <f t="shared" si="36"/>
        <v/>
      </c>
      <c r="X53" s="94">
        <f t="shared" si="20"/>
        <v>0</v>
      </c>
      <c r="Y53" s="94" t="str">
        <f t="shared" si="21"/>
        <v/>
      </c>
      <c r="Z53" s="94" t="str">
        <f t="shared" si="22"/>
        <v/>
      </c>
      <c r="AA53" s="94" t="str">
        <f t="shared" si="23"/>
        <v/>
      </c>
      <c r="AB53" s="94" t="str">
        <f t="shared" si="24"/>
        <v/>
      </c>
      <c r="AC53" s="94" t="str">
        <f t="shared" si="25"/>
        <v/>
      </c>
      <c r="AD53" s="92">
        <f t="shared" si="26"/>
        <v>18</v>
      </c>
      <c r="AE53" s="92">
        <f t="shared" si="32"/>
        <v>15</v>
      </c>
      <c r="AF53" s="97">
        <f t="shared" si="33"/>
        <v>0.3</v>
      </c>
      <c r="AG53" s="92">
        <f t="shared" si="34"/>
        <v>0</v>
      </c>
      <c r="AH53" s="92">
        <f t="shared" si="35"/>
        <v>9</v>
      </c>
    </row>
    <row r="54" spans="1:34" x14ac:dyDescent="0.25">
      <c r="A54" s="106">
        <f t="shared" si="0"/>
        <v>52</v>
      </c>
      <c r="B54" s="49">
        <v>3662</v>
      </c>
      <c r="C54" s="115" t="s">
        <v>751</v>
      </c>
      <c r="D54" s="94">
        <f t="shared" si="1"/>
        <v>3</v>
      </c>
      <c r="E54" s="94">
        <f t="shared" si="2"/>
        <v>0</v>
      </c>
      <c r="F54" s="94">
        <f t="shared" si="3"/>
        <v>0</v>
      </c>
      <c r="G54" s="94">
        <f t="shared" si="4"/>
        <v>1</v>
      </c>
      <c r="H54" s="94">
        <f t="shared" si="5"/>
        <v>0</v>
      </c>
      <c r="I54" s="94">
        <f t="shared" si="6"/>
        <v>3</v>
      </c>
      <c r="J54" s="94" t="str">
        <f t="shared" si="7"/>
        <v/>
      </c>
      <c r="K54" s="94">
        <f t="shared" si="8"/>
        <v>1</v>
      </c>
      <c r="L54" s="94">
        <f t="shared" si="9"/>
        <v>1</v>
      </c>
      <c r="M54" s="94">
        <f t="shared" si="10"/>
        <v>0</v>
      </c>
      <c r="N54" s="94">
        <f t="shared" si="11"/>
        <v>1</v>
      </c>
      <c r="O54" s="94">
        <f t="shared" si="12"/>
        <v>3</v>
      </c>
      <c r="P54" s="94">
        <f t="shared" si="13"/>
        <v>1</v>
      </c>
      <c r="Q54" s="94" t="str">
        <f t="shared" si="14"/>
        <v/>
      </c>
      <c r="R54" s="94" t="str">
        <f t="shared" si="15"/>
        <v/>
      </c>
      <c r="S54" s="94" t="str">
        <f t="shared" si="16"/>
        <v/>
      </c>
      <c r="T54" s="94" t="str">
        <f t="shared" si="17"/>
        <v/>
      </c>
      <c r="U54" s="94">
        <f t="shared" si="18"/>
        <v>3</v>
      </c>
      <c r="V54" s="94" t="str">
        <f t="shared" si="19"/>
        <v/>
      </c>
      <c r="W54" s="94">
        <f t="shared" si="36"/>
        <v>1</v>
      </c>
      <c r="X54" s="94">
        <f t="shared" si="20"/>
        <v>0</v>
      </c>
      <c r="Y54" s="94">
        <f t="shared" si="21"/>
        <v>0</v>
      </c>
      <c r="Z54" s="94" t="str">
        <f t="shared" si="22"/>
        <v/>
      </c>
      <c r="AA54" s="94" t="str">
        <f t="shared" si="23"/>
        <v/>
      </c>
      <c r="AB54" s="94" t="str">
        <f t="shared" si="24"/>
        <v/>
      </c>
      <c r="AC54" s="94" t="str">
        <f t="shared" si="25"/>
        <v/>
      </c>
      <c r="AD54" s="92">
        <f t="shared" si="26"/>
        <v>18</v>
      </c>
      <c r="AE54" s="92">
        <f t="shared" si="32"/>
        <v>16</v>
      </c>
      <c r="AF54" s="97">
        <f t="shared" si="33"/>
        <v>0.1875</v>
      </c>
      <c r="AG54" s="92">
        <f t="shared" si="34"/>
        <v>0</v>
      </c>
      <c r="AH54" s="92">
        <f t="shared" si="35"/>
        <v>6</v>
      </c>
    </row>
    <row r="55" spans="1:34" x14ac:dyDescent="0.25">
      <c r="A55" s="106">
        <f t="shared" si="0"/>
        <v>52</v>
      </c>
      <c r="B55" s="49">
        <v>2598</v>
      </c>
      <c r="C55" s="115" t="s">
        <v>492</v>
      </c>
      <c r="D55" s="94">
        <f t="shared" si="1"/>
        <v>0</v>
      </c>
      <c r="E55" s="94">
        <f t="shared" si="2"/>
        <v>0</v>
      </c>
      <c r="F55" s="94">
        <f t="shared" si="3"/>
        <v>0</v>
      </c>
      <c r="G55" s="94">
        <f t="shared" si="4"/>
        <v>1</v>
      </c>
      <c r="H55" s="94">
        <f t="shared" si="5"/>
        <v>3</v>
      </c>
      <c r="I55" s="94">
        <f t="shared" si="6"/>
        <v>1</v>
      </c>
      <c r="J55" s="94">
        <f t="shared" si="7"/>
        <v>1</v>
      </c>
      <c r="K55" s="94" t="str">
        <f t="shared" si="8"/>
        <v/>
      </c>
      <c r="L55" s="94">
        <f t="shared" si="9"/>
        <v>3</v>
      </c>
      <c r="M55" s="94">
        <f t="shared" si="10"/>
        <v>3</v>
      </c>
      <c r="N55" s="94">
        <f t="shared" si="11"/>
        <v>1</v>
      </c>
      <c r="O55" s="94" t="str">
        <f t="shared" si="12"/>
        <v/>
      </c>
      <c r="P55" s="94">
        <f t="shared" si="13"/>
        <v>0</v>
      </c>
      <c r="Q55" s="94">
        <f t="shared" si="14"/>
        <v>1</v>
      </c>
      <c r="R55" s="94">
        <f t="shared" si="15"/>
        <v>1</v>
      </c>
      <c r="S55" s="94">
        <f t="shared" si="16"/>
        <v>3</v>
      </c>
      <c r="T55" s="94">
        <f t="shared" si="17"/>
        <v>0</v>
      </c>
      <c r="U55" s="94">
        <f t="shared" si="18"/>
        <v>0</v>
      </c>
      <c r="V55" s="94">
        <f t="shared" si="19"/>
        <v>0</v>
      </c>
      <c r="W55" s="94" t="str">
        <f t="shared" si="36"/>
        <v/>
      </c>
      <c r="X55" s="94" t="str">
        <f t="shared" si="20"/>
        <v/>
      </c>
      <c r="Y55" s="94" t="str">
        <f t="shared" si="21"/>
        <v/>
      </c>
      <c r="Z55" s="94" t="str">
        <f t="shared" si="22"/>
        <v/>
      </c>
      <c r="AA55" s="94" t="str">
        <f t="shared" si="23"/>
        <v/>
      </c>
      <c r="AB55" s="94" t="str">
        <f t="shared" si="24"/>
        <v/>
      </c>
      <c r="AC55" s="94" t="str">
        <f t="shared" si="25"/>
        <v/>
      </c>
      <c r="AD55" s="92">
        <f t="shared" si="26"/>
        <v>18</v>
      </c>
      <c r="AE55" s="92">
        <f t="shared" si="32"/>
        <v>17</v>
      </c>
      <c r="AF55" s="97">
        <f t="shared" si="33"/>
        <v>0.17647058823529413</v>
      </c>
      <c r="AG55" s="92">
        <f t="shared" si="34"/>
        <v>0</v>
      </c>
      <c r="AH55" s="92">
        <f t="shared" si="35"/>
        <v>6</v>
      </c>
    </row>
    <row r="56" spans="1:34" x14ac:dyDescent="0.25">
      <c r="A56" s="106">
        <f t="shared" si="0"/>
        <v>52</v>
      </c>
      <c r="B56" s="49">
        <v>3546</v>
      </c>
      <c r="C56" s="115" t="s">
        <v>757</v>
      </c>
      <c r="D56" s="94">
        <f t="shared" si="1"/>
        <v>1</v>
      </c>
      <c r="E56" s="94">
        <f t="shared" si="2"/>
        <v>1</v>
      </c>
      <c r="F56" s="94">
        <f t="shared" si="3"/>
        <v>0</v>
      </c>
      <c r="G56" s="94">
        <f t="shared" si="4"/>
        <v>0</v>
      </c>
      <c r="H56" s="94">
        <f t="shared" si="5"/>
        <v>0</v>
      </c>
      <c r="I56" s="94">
        <f t="shared" si="6"/>
        <v>0</v>
      </c>
      <c r="J56" s="94">
        <f t="shared" si="7"/>
        <v>3</v>
      </c>
      <c r="K56" s="94">
        <f t="shared" si="8"/>
        <v>0</v>
      </c>
      <c r="L56" s="94">
        <f t="shared" si="9"/>
        <v>1</v>
      </c>
      <c r="M56" s="94" t="str">
        <f t="shared" si="10"/>
        <v/>
      </c>
      <c r="N56" s="94">
        <f t="shared" si="11"/>
        <v>1</v>
      </c>
      <c r="O56" s="94">
        <f t="shared" si="12"/>
        <v>1</v>
      </c>
      <c r="P56" s="94" t="str">
        <f t="shared" si="13"/>
        <v/>
      </c>
      <c r="Q56" s="94" t="str">
        <f t="shared" si="14"/>
        <v/>
      </c>
      <c r="R56" s="94">
        <f t="shared" si="15"/>
        <v>1</v>
      </c>
      <c r="S56" s="94" t="str">
        <f t="shared" si="16"/>
        <v/>
      </c>
      <c r="T56" s="94">
        <f t="shared" si="17"/>
        <v>1</v>
      </c>
      <c r="U56" s="94">
        <f t="shared" si="18"/>
        <v>1</v>
      </c>
      <c r="V56" s="94" t="str">
        <f t="shared" si="19"/>
        <v/>
      </c>
      <c r="W56" s="94">
        <f t="shared" si="36"/>
        <v>1</v>
      </c>
      <c r="X56" s="94">
        <f t="shared" si="20"/>
        <v>3</v>
      </c>
      <c r="Y56" s="94">
        <f t="shared" si="21"/>
        <v>3</v>
      </c>
      <c r="Z56" s="94" t="str">
        <f t="shared" si="22"/>
        <v/>
      </c>
      <c r="AA56" s="94" t="str">
        <f t="shared" si="23"/>
        <v/>
      </c>
      <c r="AB56" s="94" t="str">
        <f t="shared" si="24"/>
        <v/>
      </c>
      <c r="AC56" s="94" t="str">
        <f t="shared" si="25"/>
        <v/>
      </c>
      <c r="AD56" s="92">
        <f t="shared" si="26"/>
        <v>18</v>
      </c>
      <c r="AE56" s="92">
        <f t="shared" si="32"/>
        <v>17</v>
      </c>
      <c r="AF56" s="97">
        <f t="shared" si="33"/>
        <v>0.26470588235294118</v>
      </c>
      <c r="AG56" s="92">
        <f t="shared" si="34"/>
        <v>0</v>
      </c>
      <c r="AH56" s="92">
        <f t="shared" si="35"/>
        <v>9</v>
      </c>
    </row>
    <row r="57" spans="1:34" x14ac:dyDescent="0.25">
      <c r="A57" s="106">
        <f t="shared" si="0"/>
        <v>56</v>
      </c>
      <c r="B57" s="49">
        <v>2961</v>
      </c>
      <c r="C57" s="115" t="s">
        <v>342</v>
      </c>
      <c r="D57" s="94" t="str">
        <f t="shared" si="1"/>
        <v/>
      </c>
      <c r="E57" s="94">
        <f t="shared" si="2"/>
        <v>0</v>
      </c>
      <c r="F57" s="94">
        <f t="shared" si="3"/>
        <v>3</v>
      </c>
      <c r="G57" s="94">
        <f t="shared" si="4"/>
        <v>1</v>
      </c>
      <c r="H57" s="94">
        <f t="shared" si="5"/>
        <v>3</v>
      </c>
      <c r="I57" s="94" t="str">
        <f t="shared" si="6"/>
        <v/>
      </c>
      <c r="J57" s="94" t="str">
        <f t="shared" si="7"/>
        <v/>
      </c>
      <c r="K57" s="94">
        <f t="shared" si="8"/>
        <v>3</v>
      </c>
      <c r="L57" s="94">
        <f t="shared" si="9"/>
        <v>0</v>
      </c>
      <c r="M57" s="94" t="str">
        <f t="shared" si="10"/>
        <v/>
      </c>
      <c r="N57" s="94" t="str">
        <f t="shared" si="11"/>
        <v/>
      </c>
      <c r="O57" s="94" t="str">
        <f t="shared" si="12"/>
        <v/>
      </c>
      <c r="P57" s="94" t="str">
        <f t="shared" si="13"/>
        <v/>
      </c>
      <c r="Q57" s="94">
        <f t="shared" si="14"/>
        <v>1</v>
      </c>
      <c r="R57" s="94">
        <f t="shared" si="15"/>
        <v>3</v>
      </c>
      <c r="S57" s="94">
        <f t="shared" si="16"/>
        <v>1</v>
      </c>
      <c r="T57" s="94">
        <f t="shared" si="17"/>
        <v>0</v>
      </c>
      <c r="U57" s="94">
        <f t="shared" si="18"/>
        <v>1</v>
      </c>
      <c r="V57" s="94">
        <f t="shared" si="19"/>
        <v>0</v>
      </c>
      <c r="W57" s="94">
        <f t="shared" si="36"/>
        <v>0</v>
      </c>
      <c r="X57" s="94" t="str">
        <f t="shared" si="20"/>
        <v/>
      </c>
      <c r="Y57" s="94">
        <f t="shared" si="21"/>
        <v>1</v>
      </c>
      <c r="Z57" s="94" t="str">
        <f t="shared" si="22"/>
        <v/>
      </c>
      <c r="AA57" s="94" t="str">
        <f t="shared" si="23"/>
        <v/>
      </c>
      <c r="AB57" s="94" t="str">
        <f t="shared" si="24"/>
        <v/>
      </c>
      <c r="AC57" s="94" t="str">
        <f t="shared" si="25"/>
        <v/>
      </c>
      <c r="AD57" s="92">
        <f t="shared" si="26"/>
        <v>17</v>
      </c>
      <c r="AE57" s="92">
        <f t="shared" si="32"/>
        <v>14</v>
      </c>
      <c r="AF57" s="97">
        <f t="shared" si="33"/>
        <v>0.17857142857142858</v>
      </c>
      <c r="AG57" s="92">
        <f t="shared" si="34"/>
        <v>0</v>
      </c>
      <c r="AH57" s="92">
        <f t="shared" si="35"/>
        <v>5</v>
      </c>
    </row>
    <row r="58" spans="1:34" x14ac:dyDescent="0.25">
      <c r="A58" s="106">
        <f t="shared" si="0"/>
        <v>56</v>
      </c>
      <c r="B58" s="49">
        <v>7839</v>
      </c>
      <c r="C58" s="115" t="s">
        <v>433</v>
      </c>
      <c r="D58" s="94">
        <f t="shared" si="1"/>
        <v>3</v>
      </c>
      <c r="E58" s="94" t="str">
        <f t="shared" si="2"/>
        <v/>
      </c>
      <c r="F58" s="94" t="str">
        <f t="shared" si="3"/>
        <v/>
      </c>
      <c r="G58" s="94">
        <f t="shared" si="4"/>
        <v>0</v>
      </c>
      <c r="H58" s="94">
        <f t="shared" si="5"/>
        <v>0</v>
      </c>
      <c r="I58" s="94">
        <f t="shared" si="6"/>
        <v>1</v>
      </c>
      <c r="J58" s="94" t="str">
        <f t="shared" si="7"/>
        <v/>
      </c>
      <c r="K58" s="94" t="str">
        <f t="shared" si="8"/>
        <v/>
      </c>
      <c r="L58" s="94" t="str">
        <f t="shared" si="9"/>
        <v/>
      </c>
      <c r="M58" s="94" t="str">
        <f t="shared" si="10"/>
        <v/>
      </c>
      <c r="N58" s="94">
        <f t="shared" si="11"/>
        <v>3</v>
      </c>
      <c r="O58" s="94">
        <f t="shared" si="12"/>
        <v>1</v>
      </c>
      <c r="P58" s="94">
        <f t="shared" si="13"/>
        <v>0</v>
      </c>
      <c r="Q58" s="94">
        <f t="shared" si="14"/>
        <v>1</v>
      </c>
      <c r="R58" s="94">
        <f t="shared" si="15"/>
        <v>1</v>
      </c>
      <c r="S58" s="94">
        <f t="shared" si="16"/>
        <v>1</v>
      </c>
      <c r="T58" s="94">
        <f t="shared" si="17"/>
        <v>0</v>
      </c>
      <c r="U58" s="94">
        <f t="shared" si="18"/>
        <v>0</v>
      </c>
      <c r="V58" s="94">
        <f t="shared" si="19"/>
        <v>0</v>
      </c>
      <c r="W58" s="94">
        <f t="shared" si="36"/>
        <v>3</v>
      </c>
      <c r="X58" s="94">
        <f t="shared" si="20"/>
        <v>0</v>
      </c>
      <c r="Y58" s="94">
        <f t="shared" si="21"/>
        <v>3</v>
      </c>
      <c r="Z58" s="94" t="str">
        <f t="shared" si="22"/>
        <v/>
      </c>
      <c r="AA58" s="94" t="str">
        <f t="shared" si="23"/>
        <v/>
      </c>
      <c r="AB58" s="94" t="str">
        <f t="shared" si="24"/>
        <v/>
      </c>
      <c r="AC58" s="94" t="str">
        <f t="shared" si="25"/>
        <v/>
      </c>
      <c r="AD58" s="92">
        <f t="shared" si="26"/>
        <v>17</v>
      </c>
      <c r="AE58" s="92">
        <f t="shared" si="32"/>
        <v>16</v>
      </c>
      <c r="AF58" s="97">
        <f t="shared" si="33"/>
        <v>0.15625</v>
      </c>
      <c r="AG58" s="92">
        <f t="shared" si="34"/>
        <v>0</v>
      </c>
      <c r="AH58" s="92">
        <f t="shared" si="35"/>
        <v>5</v>
      </c>
    </row>
    <row r="59" spans="1:34" x14ac:dyDescent="0.25">
      <c r="A59" s="106">
        <f t="shared" si="0"/>
        <v>56</v>
      </c>
      <c r="B59" s="116">
        <v>3531</v>
      </c>
      <c r="C59" s="118" t="s">
        <v>808</v>
      </c>
      <c r="D59" s="94" t="str">
        <f t="shared" si="1"/>
        <v/>
      </c>
      <c r="E59" s="94" t="str">
        <f t="shared" si="2"/>
        <v/>
      </c>
      <c r="F59" s="94" t="str">
        <f t="shared" si="3"/>
        <v/>
      </c>
      <c r="G59" s="94" t="str">
        <f t="shared" si="4"/>
        <v/>
      </c>
      <c r="H59" s="94" t="str">
        <f t="shared" si="5"/>
        <v/>
      </c>
      <c r="I59" s="94" t="str">
        <f t="shared" si="6"/>
        <v/>
      </c>
      <c r="J59" s="94" t="str">
        <f t="shared" si="7"/>
        <v/>
      </c>
      <c r="K59" s="94" t="str">
        <f t="shared" si="8"/>
        <v/>
      </c>
      <c r="L59" s="94" t="str">
        <f t="shared" si="9"/>
        <v/>
      </c>
      <c r="M59" s="94" t="str">
        <f t="shared" si="10"/>
        <v/>
      </c>
      <c r="N59" s="94" t="str">
        <f t="shared" si="11"/>
        <v/>
      </c>
      <c r="O59" s="94">
        <f t="shared" si="12"/>
        <v>3</v>
      </c>
      <c r="P59" s="94">
        <f t="shared" si="13"/>
        <v>3</v>
      </c>
      <c r="Q59" s="94">
        <f t="shared" si="14"/>
        <v>3</v>
      </c>
      <c r="R59" s="94">
        <f t="shared" si="15"/>
        <v>3</v>
      </c>
      <c r="S59" s="94" t="str">
        <f t="shared" si="16"/>
        <v/>
      </c>
      <c r="T59" s="94">
        <f t="shared" si="17"/>
        <v>1</v>
      </c>
      <c r="U59" s="94" t="str">
        <f t="shared" si="18"/>
        <v/>
      </c>
      <c r="V59" s="94" t="str">
        <f t="shared" si="19"/>
        <v/>
      </c>
      <c r="W59" s="94">
        <f t="shared" si="36"/>
        <v>1</v>
      </c>
      <c r="X59" s="94">
        <f t="shared" si="20"/>
        <v>3</v>
      </c>
      <c r="Y59" s="94" t="str">
        <f t="shared" si="21"/>
        <v/>
      </c>
      <c r="Z59" s="94" t="str">
        <f t="shared" si="22"/>
        <v/>
      </c>
      <c r="AA59" s="94" t="str">
        <f t="shared" si="23"/>
        <v/>
      </c>
      <c r="AB59" s="94" t="str">
        <f t="shared" si="24"/>
        <v/>
      </c>
      <c r="AC59" s="94" t="str">
        <f t="shared" si="25"/>
        <v/>
      </c>
      <c r="AD59" s="92">
        <f t="shared" si="26"/>
        <v>17</v>
      </c>
      <c r="AE59" s="92"/>
      <c r="AF59" s="92"/>
      <c r="AG59" s="92"/>
      <c r="AH59" s="92"/>
    </row>
    <row r="60" spans="1:34" x14ac:dyDescent="0.25">
      <c r="A60" s="106">
        <f t="shared" si="0"/>
        <v>59</v>
      </c>
      <c r="B60" s="49">
        <v>2242</v>
      </c>
      <c r="C60" s="115" t="s">
        <v>543</v>
      </c>
      <c r="D60" s="94" t="str">
        <f t="shared" si="1"/>
        <v/>
      </c>
      <c r="E60" s="94">
        <f t="shared" si="2"/>
        <v>3</v>
      </c>
      <c r="F60" s="94" t="str">
        <f t="shared" si="3"/>
        <v/>
      </c>
      <c r="G60" s="94" t="str">
        <f t="shared" si="4"/>
        <v/>
      </c>
      <c r="H60" s="94" t="str">
        <f t="shared" si="5"/>
        <v/>
      </c>
      <c r="I60" s="94" t="str">
        <f t="shared" si="6"/>
        <v/>
      </c>
      <c r="J60" s="94" t="str">
        <f t="shared" si="7"/>
        <v/>
      </c>
      <c r="K60" s="94" t="str">
        <f t="shared" si="8"/>
        <v/>
      </c>
      <c r="L60" s="94">
        <f t="shared" si="9"/>
        <v>3</v>
      </c>
      <c r="M60" s="94">
        <f t="shared" si="10"/>
        <v>1</v>
      </c>
      <c r="N60" s="94">
        <f t="shared" si="11"/>
        <v>3</v>
      </c>
      <c r="O60" s="94" t="str">
        <f t="shared" si="12"/>
        <v/>
      </c>
      <c r="P60" s="94" t="str">
        <f t="shared" si="13"/>
        <v/>
      </c>
      <c r="Q60" s="94">
        <f t="shared" si="14"/>
        <v>3</v>
      </c>
      <c r="R60" s="94" t="str">
        <f t="shared" si="15"/>
        <v/>
      </c>
      <c r="S60" s="94" t="str">
        <f t="shared" si="16"/>
        <v/>
      </c>
      <c r="T60" s="94">
        <f t="shared" si="17"/>
        <v>0</v>
      </c>
      <c r="U60" s="94" t="str">
        <f t="shared" si="18"/>
        <v/>
      </c>
      <c r="V60" s="94" t="str">
        <f t="shared" si="19"/>
        <v/>
      </c>
      <c r="W60" s="94" t="str">
        <f t="shared" si="36"/>
        <v/>
      </c>
      <c r="X60" s="94" t="str">
        <f t="shared" si="20"/>
        <v/>
      </c>
      <c r="Y60" s="94">
        <f t="shared" si="21"/>
        <v>3</v>
      </c>
      <c r="Z60" s="94" t="str">
        <f t="shared" si="22"/>
        <v/>
      </c>
      <c r="AA60" s="94" t="str">
        <f t="shared" si="23"/>
        <v/>
      </c>
      <c r="AB60" s="94" t="str">
        <f t="shared" si="24"/>
        <v/>
      </c>
      <c r="AC60" s="94" t="str">
        <f t="shared" si="25"/>
        <v/>
      </c>
      <c r="AD60" s="92">
        <f t="shared" si="26"/>
        <v>16</v>
      </c>
      <c r="AE60" s="92">
        <f>IF(B60&lt;&gt;"",COUNT(D60:AC60),"")</f>
        <v>7</v>
      </c>
      <c r="AF60" s="97">
        <f>IFERROR(((AG60*2)+(AH60*1))/(AE60*2),"")</f>
        <v>7.1428571428571425E-2</v>
      </c>
      <c r="AG60" s="92">
        <f>IF(B60&lt;&gt;"",COUNTIF(D60:AC60,"=2"),"")</f>
        <v>0</v>
      </c>
      <c r="AH60" s="92">
        <f>IF(B60&lt;&gt;"",COUNTIF(D60:AC60,"=1"),"")</f>
        <v>1</v>
      </c>
    </row>
    <row r="61" spans="1:34" x14ac:dyDescent="0.25">
      <c r="A61" s="106">
        <f t="shared" si="0"/>
        <v>59</v>
      </c>
      <c r="B61" s="116">
        <v>7165</v>
      </c>
      <c r="C61" s="118" t="s">
        <v>798</v>
      </c>
      <c r="D61" s="94" t="str">
        <f t="shared" si="1"/>
        <v/>
      </c>
      <c r="E61" s="94" t="str">
        <f t="shared" si="2"/>
        <v/>
      </c>
      <c r="F61" s="94" t="str">
        <f t="shared" si="3"/>
        <v/>
      </c>
      <c r="G61" s="94" t="str">
        <f t="shared" si="4"/>
        <v/>
      </c>
      <c r="H61" s="94" t="str">
        <f t="shared" si="5"/>
        <v/>
      </c>
      <c r="I61" s="94" t="str">
        <f t="shared" si="6"/>
        <v/>
      </c>
      <c r="J61" s="94" t="str">
        <f t="shared" si="7"/>
        <v/>
      </c>
      <c r="K61" s="94" t="str">
        <f t="shared" si="8"/>
        <v/>
      </c>
      <c r="L61" s="94">
        <f t="shared" si="9"/>
        <v>1</v>
      </c>
      <c r="M61" s="94">
        <f t="shared" si="10"/>
        <v>3</v>
      </c>
      <c r="N61" s="94">
        <f t="shared" si="11"/>
        <v>0</v>
      </c>
      <c r="O61" s="94">
        <f t="shared" si="12"/>
        <v>0</v>
      </c>
      <c r="P61" s="94">
        <f t="shared" si="13"/>
        <v>1</v>
      </c>
      <c r="Q61" s="94">
        <f t="shared" si="14"/>
        <v>1</v>
      </c>
      <c r="R61" s="94">
        <f t="shared" si="15"/>
        <v>0</v>
      </c>
      <c r="S61" s="94">
        <f t="shared" si="16"/>
        <v>1</v>
      </c>
      <c r="T61" s="94">
        <f t="shared" si="17"/>
        <v>1</v>
      </c>
      <c r="U61" s="94">
        <f t="shared" si="18"/>
        <v>1</v>
      </c>
      <c r="V61" s="94">
        <f t="shared" si="19"/>
        <v>3</v>
      </c>
      <c r="W61" s="94">
        <f t="shared" si="36"/>
        <v>1</v>
      </c>
      <c r="X61" s="94">
        <f t="shared" si="20"/>
        <v>3</v>
      </c>
      <c r="Y61" s="94">
        <f t="shared" si="21"/>
        <v>0</v>
      </c>
      <c r="Z61" s="94" t="str">
        <f t="shared" si="22"/>
        <v/>
      </c>
      <c r="AA61" s="94" t="str">
        <f t="shared" si="23"/>
        <v/>
      </c>
      <c r="AB61" s="94" t="str">
        <f t="shared" si="24"/>
        <v/>
      </c>
      <c r="AC61" s="94" t="str">
        <f t="shared" si="25"/>
        <v/>
      </c>
      <c r="AD61" s="92">
        <f t="shared" si="26"/>
        <v>16</v>
      </c>
      <c r="AE61" s="92"/>
      <c r="AF61" s="92"/>
      <c r="AG61" s="92"/>
      <c r="AH61" s="92"/>
    </row>
    <row r="62" spans="1:34" x14ac:dyDescent="0.25">
      <c r="A62" s="106">
        <f t="shared" si="0"/>
        <v>61</v>
      </c>
      <c r="B62" s="49">
        <v>432</v>
      </c>
      <c r="C62" s="115" t="s">
        <v>272</v>
      </c>
      <c r="D62" s="94">
        <f t="shared" si="1"/>
        <v>0</v>
      </c>
      <c r="E62" s="94">
        <f t="shared" si="2"/>
        <v>1</v>
      </c>
      <c r="F62" s="94">
        <f t="shared" si="3"/>
        <v>3</v>
      </c>
      <c r="G62" s="94">
        <f t="shared" si="4"/>
        <v>1</v>
      </c>
      <c r="H62" s="94">
        <f t="shared" si="5"/>
        <v>0</v>
      </c>
      <c r="I62" s="94">
        <f t="shared" si="6"/>
        <v>0</v>
      </c>
      <c r="J62" s="94">
        <f t="shared" si="7"/>
        <v>0</v>
      </c>
      <c r="K62" s="94">
        <f t="shared" si="8"/>
        <v>0</v>
      </c>
      <c r="L62" s="94">
        <f t="shared" si="9"/>
        <v>0</v>
      </c>
      <c r="M62" s="94">
        <f t="shared" si="10"/>
        <v>3</v>
      </c>
      <c r="N62" s="94">
        <f t="shared" si="11"/>
        <v>0</v>
      </c>
      <c r="O62" s="94">
        <f t="shared" si="12"/>
        <v>1</v>
      </c>
      <c r="P62" s="94">
        <f t="shared" si="13"/>
        <v>0</v>
      </c>
      <c r="Q62" s="94">
        <f t="shared" si="14"/>
        <v>1</v>
      </c>
      <c r="R62" s="94">
        <f t="shared" si="15"/>
        <v>1</v>
      </c>
      <c r="S62" s="94">
        <f t="shared" si="16"/>
        <v>0</v>
      </c>
      <c r="T62" s="94" t="str">
        <f t="shared" si="17"/>
        <v/>
      </c>
      <c r="U62" s="94" t="str">
        <f t="shared" si="18"/>
        <v/>
      </c>
      <c r="V62" s="94">
        <f t="shared" si="19"/>
        <v>1</v>
      </c>
      <c r="W62" s="94">
        <f t="shared" si="36"/>
        <v>3</v>
      </c>
      <c r="X62" s="94">
        <f t="shared" si="20"/>
        <v>0</v>
      </c>
      <c r="Y62" s="94">
        <f t="shared" si="21"/>
        <v>0</v>
      </c>
      <c r="Z62" s="94" t="str">
        <f t="shared" si="22"/>
        <v/>
      </c>
      <c r="AA62" s="94" t="str">
        <f t="shared" si="23"/>
        <v/>
      </c>
      <c r="AB62" s="94" t="str">
        <f t="shared" si="24"/>
        <v/>
      </c>
      <c r="AC62" s="94" t="str">
        <f t="shared" si="25"/>
        <v/>
      </c>
      <c r="AD62" s="92">
        <f t="shared" si="26"/>
        <v>15</v>
      </c>
      <c r="AE62" s="92">
        <f t="shared" ref="AE62:AE75" si="37">IF(B62&lt;&gt;"",COUNT(D62:AC62),"")</f>
        <v>20</v>
      </c>
      <c r="AF62" s="97">
        <f t="shared" ref="AF62:AF75" si="38">IFERROR(((AG62*2)+(AH62*1))/(AE62*2),"")</f>
        <v>0.15</v>
      </c>
      <c r="AG62" s="92">
        <f t="shared" ref="AG62:AG75" si="39">IF(B62&lt;&gt;"",COUNTIF(D62:AC62,"=2"),"")</f>
        <v>0</v>
      </c>
      <c r="AH62" s="92">
        <f t="shared" ref="AH62:AH75" si="40">IF(B62&lt;&gt;"",COUNTIF(D62:AC62,"=1"),"")</f>
        <v>6</v>
      </c>
    </row>
    <row r="63" spans="1:34" x14ac:dyDescent="0.25">
      <c r="A63" s="106">
        <f t="shared" si="0"/>
        <v>62</v>
      </c>
      <c r="B63" s="49">
        <v>1655</v>
      </c>
      <c r="C63" s="115" t="s">
        <v>615</v>
      </c>
      <c r="D63" s="94">
        <f t="shared" si="1"/>
        <v>3</v>
      </c>
      <c r="E63" s="94" t="str">
        <f t="shared" si="2"/>
        <v/>
      </c>
      <c r="F63" s="94">
        <f t="shared" si="3"/>
        <v>0</v>
      </c>
      <c r="G63" s="94" t="str">
        <f t="shared" si="4"/>
        <v/>
      </c>
      <c r="H63" s="94" t="str">
        <f t="shared" si="5"/>
        <v/>
      </c>
      <c r="I63" s="94" t="str">
        <f t="shared" si="6"/>
        <v/>
      </c>
      <c r="J63" s="94">
        <f t="shared" si="7"/>
        <v>1</v>
      </c>
      <c r="K63" s="94">
        <f t="shared" si="8"/>
        <v>1</v>
      </c>
      <c r="L63" s="94">
        <f t="shared" si="9"/>
        <v>1</v>
      </c>
      <c r="M63" s="94">
        <f t="shared" si="10"/>
        <v>0</v>
      </c>
      <c r="N63" s="94">
        <f t="shared" si="11"/>
        <v>0</v>
      </c>
      <c r="O63" s="94">
        <f t="shared" si="12"/>
        <v>1</v>
      </c>
      <c r="P63" s="94">
        <f t="shared" si="13"/>
        <v>0</v>
      </c>
      <c r="Q63" s="94">
        <f t="shared" si="14"/>
        <v>1</v>
      </c>
      <c r="R63" s="94">
        <f t="shared" si="15"/>
        <v>0</v>
      </c>
      <c r="S63" s="94">
        <f t="shared" si="16"/>
        <v>0</v>
      </c>
      <c r="T63" s="94">
        <f t="shared" si="17"/>
        <v>0</v>
      </c>
      <c r="U63" s="94">
        <f t="shared" si="18"/>
        <v>0</v>
      </c>
      <c r="V63" s="94">
        <f t="shared" si="19"/>
        <v>0</v>
      </c>
      <c r="W63" s="94">
        <f t="shared" si="36"/>
        <v>3</v>
      </c>
      <c r="X63" s="94">
        <f t="shared" si="20"/>
        <v>3</v>
      </c>
      <c r="Y63" s="94">
        <f t="shared" si="21"/>
        <v>0</v>
      </c>
      <c r="Z63" s="94" t="str">
        <f t="shared" si="22"/>
        <v/>
      </c>
      <c r="AA63" s="94" t="str">
        <f t="shared" si="23"/>
        <v/>
      </c>
      <c r="AB63" s="94" t="str">
        <f t="shared" si="24"/>
        <v/>
      </c>
      <c r="AC63" s="94" t="str">
        <f t="shared" si="25"/>
        <v/>
      </c>
      <c r="AD63" s="92">
        <f t="shared" si="26"/>
        <v>14</v>
      </c>
      <c r="AE63" s="92">
        <f t="shared" si="37"/>
        <v>18</v>
      </c>
      <c r="AF63" s="97">
        <f t="shared" si="38"/>
        <v>0.1388888888888889</v>
      </c>
      <c r="AG63" s="92">
        <f t="shared" si="39"/>
        <v>0</v>
      </c>
      <c r="AH63" s="92">
        <f t="shared" si="40"/>
        <v>5</v>
      </c>
    </row>
    <row r="64" spans="1:34" x14ac:dyDescent="0.25">
      <c r="A64" s="106">
        <f t="shared" si="0"/>
        <v>62</v>
      </c>
      <c r="B64" s="49">
        <v>8097</v>
      </c>
      <c r="C64" s="115" t="s">
        <v>290</v>
      </c>
      <c r="D64" s="94" t="str">
        <f t="shared" si="1"/>
        <v/>
      </c>
      <c r="E64" s="94">
        <f t="shared" si="2"/>
        <v>3</v>
      </c>
      <c r="F64" s="94">
        <f t="shared" si="3"/>
        <v>0</v>
      </c>
      <c r="G64" s="94">
        <f t="shared" si="4"/>
        <v>0</v>
      </c>
      <c r="H64" s="94">
        <f t="shared" si="5"/>
        <v>0</v>
      </c>
      <c r="I64" s="94">
        <f t="shared" si="6"/>
        <v>3</v>
      </c>
      <c r="J64" s="94">
        <f t="shared" si="7"/>
        <v>0</v>
      </c>
      <c r="K64" s="94">
        <f t="shared" si="8"/>
        <v>0</v>
      </c>
      <c r="L64" s="94" t="str">
        <f t="shared" si="9"/>
        <v/>
      </c>
      <c r="M64" s="94">
        <f t="shared" si="10"/>
        <v>1</v>
      </c>
      <c r="N64" s="94">
        <f t="shared" si="11"/>
        <v>3</v>
      </c>
      <c r="O64" s="94">
        <f t="shared" si="12"/>
        <v>1</v>
      </c>
      <c r="P64" s="94">
        <f t="shared" si="13"/>
        <v>1</v>
      </c>
      <c r="Q64" s="94">
        <f t="shared" si="14"/>
        <v>1</v>
      </c>
      <c r="R64" s="94">
        <f t="shared" si="15"/>
        <v>0</v>
      </c>
      <c r="S64" s="94">
        <f t="shared" si="16"/>
        <v>1</v>
      </c>
      <c r="T64" s="94">
        <f t="shared" si="17"/>
        <v>0</v>
      </c>
      <c r="U64" s="94">
        <f t="shared" si="18"/>
        <v>0</v>
      </c>
      <c r="V64" s="94" t="str">
        <f t="shared" si="19"/>
        <v/>
      </c>
      <c r="W64" s="94">
        <f t="shared" si="36"/>
        <v>0</v>
      </c>
      <c r="X64" s="94">
        <f t="shared" si="20"/>
        <v>0</v>
      </c>
      <c r="Y64" s="94">
        <f t="shared" si="21"/>
        <v>0</v>
      </c>
      <c r="Z64" s="94" t="str">
        <f t="shared" si="22"/>
        <v/>
      </c>
      <c r="AA64" s="94" t="str">
        <f t="shared" si="23"/>
        <v/>
      </c>
      <c r="AB64" s="94" t="str">
        <f t="shared" si="24"/>
        <v/>
      </c>
      <c r="AC64" s="94" t="str">
        <f t="shared" si="25"/>
        <v/>
      </c>
      <c r="AD64" s="92">
        <f t="shared" si="26"/>
        <v>14</v>
      </c>
      <c r="AE64" s="92">
        <f t="shared" si="37"/>
        <v>19</v>
      </c>
      <c r="AF64" s="97">
        <f t="shared" si="38"/>
        <v>0.13157894736842105</v>
      </c>
      <c r="AG64" s="92">
        <f t="shared" si="39"/>
        <v>0</v>
      </c>
      <c r="AH64" s="92">
        <f t="shared" si="40"/>
        <v>5</v>
      </c>
    </row>
    <row r="65" spans="1:34" x14ac:dyDescent="0.25">
      <c r="A65" s="106">
        <f t="shared" si="0"/>
        <v>62</v>
      </c>
      <c r="B65" s="49">
        <v>6446</v>
      </c>
      <c r="C65" s="115" t="s">
        <v>332</v>
      </c>
      <c r="D65" s="94">
        <f t="shared" si="1"/>
        <v>1</v>
      </c>
      <c r="E65" s="94">
        <f t="shared" si="2"/>
        <v>0</v>
      </c>
      <c r="F65" s="94">
        <f t="shared" si="3"/>
        <v>0</v>
      </c>
      <c r="G65" s="94">
        <f t="shared" si="4"/>
        <v>0</v>
      </c>
      <c r="H65" s="94">
        <f t="shared" si="5"/>
        <v>1</v>
      </c>
      <c r="I65" s="94">
        <f t="shared" si="6"/>
        <v>3</v>
      </c>
      <c r="J65" s="94">
        <f t="shared" si="7"/>
        <v>1</v>
      </c>
      <c r="K65" s="94">
        <f t="shared" si="8"/>
        <v>0</v>
      </c>
      <c r="L65" s="94">
        <f t="shared" si="9"/>
        <v>0</v>
      </c>
      <c r="M65" s="94">
        <f t="shared" si="10"/>
        <v>0</v>
      </c>
      <c r="N65" s="94">
        <f t="shared" si="11"/>
        <v>1</v>
      </c>
      <c r="O65" s="94">
        <f t="shared" si="12"/>
        <v>3</v>
      </c>
      <c r="P65" s="94">
        <f t="shared" si="13"/>
        <v>0</v>
      </c>
      <c r="Q65" s="94">
        <f t="shared" si="14"/>
        <v>0</v>
      </c>
      <c r="R65" s="94" t="str">
        <f t="shared" si="15"/>
        <v/>
      </c>
      <c r="S65" s="94">
        <f t="shared" si="16"/>
        <v>0</v>
      </c>
      <c r="T65" s="94">
        <f t="shared" si="17"/>
        <v>0</v>
      </c>
      <c r="U65" s="94">
        <f t="shared" si="18"/>
        <v>1</v>
      </c>
      <c r="V65" s="94">
        <f t="shared" si="19"/>
        <v>0</v>
      </c>
      <c r="W65" s="94" t="str">
        <f t="shared" si="36"/>
        <v/>
      </c>
      <c r="X65" s="94">
        <f t="shared" si="20"/>
        <v>0</v>
      </c>
      <c r="Y65" s="94">
        <f t="shared" si="21"/>
        <v>3</v>
      </c>
      <c r="Z65" s="94" t="str">
        <f t="shared" si="22"/>
        <v/>
      </c>
      <c r="AA65" s="94" t="str">
        <f t="shared" si="23"/>
        <v/>
      </c>
      <c r="AB65" s="94" t="str">
        <f t="shared" si="24"/>
        <v/>
      </c>
      <c r="AC65" s="94" t="str">
        <f t="shared" si="25"/>
        <v/>
      </c>
      <c r="AD65" s="92">
        <f t="shared" si="26"/>
        <v>14</v>
      </c>
      <c r="AE65" s="92">
        <f t="shared" si="37"/>
        <v>20</v>
      </c>
      <c r="AF65" s="97">
        <f t="shared" si="38"/>
        <v>0.125</v>
      </c>
      <c r="AG65" s="92">
        <f t="shared" si="39"/>
        <v>0</v>
      </c>
      <c r="AH65" s="92">
        <f t="shared" si="40"/>
        <v>5</v>
      </c>
    </row>
    <row r="66" spans="1:34" x14ac:dyDescent="0.25">
      <c r="A66" s="106">
        <f t="shared" ref="A66:A129" si="41">IF(AD66&lt;&gt;"",RANK(AD66,AD:AD),"")</f>
        <v>65</v>
      </c>
      <c r="B66" s="49">
        <v>3024</v>
      </c>
      <c r="C66" s="115" t="s">
        <v>346</v>
      </c>
      <c r="D66" s="94">
        <f t="shared" ref="D66:D129" si="42">IFERROR(VLOOKUP($B66,_3aw1,2,FALSE),"")</f>
        <v>3</v>
      </c>
      <c r="E66" s="94">
        <f t="shared" ref="E66:E129" si="43">IFERROR(VLOOKUP($B66,_3aw2,2,FALSE),"")</f>
        <v>1</v>
      </c>
      <c r="F66" s="94">
        <f t="shared" ref="F66:F129" si="44">IFERROR(VLOOKUP($B66,_3aw3,2,FALSE),"")</f>
        <v>3</v>
      </c>
      <c r="G66" s="94">
        <f t="shared" ref="G66:G129" si="45">IFERROR(VLOOKUP($B66,_3aw4,2,FALSE),"")</f>
        <v>1</v>
      </c>
      <c r="H66" s="94">
        <f t="shared" ref="H66:H129" si="46">IFERROR(VLOOKUP($B66,_3aw5,2,FALSE),"")</f>
        <v>3</v>
      </c>
      <c r="I66" s="94">
        <f t="shared" ref="I66:I129" si="47">IFERROR(VLOOKUP($B66,_3aw6,2,FALSE),"")</f>
        <v>1</v>
      </c>
      <c r="J66" s="94">
        <f t="shared" ref="J66:J129" si="48">IFERROR(VLOOKUP($B66,_3aw7,2,FALSE),"")</f>
        <v>1</v>
      </c>
      <c r="K66" s="94" t="str">
        <f t="shared" ref="K66:K129" si="49">IFERROR(VLOOKUP($B66,_3aw8,2,FALSE),"")</f>
        <v/>
      </c>
      <c r="L66" s="94" t="str">
        <f t="shared" ref="L66:L129" si="50">IFERROR(VLOOKUP($B66,_3aw9,2,FALSE),"")</f>
        <v/>
      </c>
      <c r="M66" s="94" t="str">
        <f t="shared" ref="M66:M129" si="51">IFERROR(VLOOKUP($B66,_3aw10,2,FALSE),"")</f>
        <v/>
      </c>
      <c r="N66" s="94" t="str">
        <f t="shared" ref="N66:N129" si="52">IFERROR(VLOOKUP($B66,_3aw11,2,FALSE),"")</f>
        <v/>
      </c>
      <c r="O66" s="94" t="str">
        <f t="shared" ref="O66:O129" si="53">IFERROR(VLOOKUP($B66,_3aw12,2,FALSE),"")</f>
        <v/>
      </c>
      <c r="P66" s="94" t="str">
        <f t="shared" ref="P66:P129" si="54">IFERROR(VLOOKUP($B66,_3aw13,2,FALSE),"")</f>
        <v/>
      </c>
      <c r="Q66" s="94" t="str">
        <f t="shared" ref="Q66:Q129" si="55">IFERROR(VLOOKUP($B66,_3aw14,2,FALSE),"")</f>
        <v/>
      </c>
      <c r="R66" s="94" t="str">
        <f t="shared" ref="R66:R129" si="56">IFERROR(VLOOKUP($B66,_3aw15,2,FALSE),"")</f>
        <v/>
      </c>
      <c r="S66" s="94" t="str">
        <f t="shared" ref="S66:S129" si="57">IFERROR(VLOOKUP($B66,_3aw16,2,FALSE),"")</f>
        <v/>
      </c>
      <c r="T66" s="94" t="str">
        <f t="shared" ref="T66:T129" si="58">IFERROR(VLOOKUP($B66,_3aw17,2,FALSE),"")</f>
        <v/>
      </c>
      <c r="U66" s="94" t="str">
        <f t="shared" ref="U66:U129" si="59">IFERROR(VLOOKUP($B66,_3aw18,2,FALSE),"")</f>
        <v/>
      </c>
      <c r="V66" s="94" t="str">
        <f t="shared" ref="V66:V129" si="60">IFERROR(VLOOKUP($B66,_3aw19,2,FALSE),"")</f>
        <v/>
      </c>
      <c r="W66" s="94" t="str">
        <f t="shared" si="36"/>
        <v/>
      </c>
      <c r="X66" s="94" t="str">
        <f t="shared" ref="X66:X129" si="61">IFERROR(VLOOKUP($B66,_3aw21,2,FALSE),"")</f>
        <v/>
      </c>
      <c r="Y66" s="94" t="str">
        <f t="shared" ref="Y66:Y129" si="62">IFERROR(VLOOKUP($B66,_3aw22,2,FALSE),"")</f>
        <v/>
      </c>
      <c r="Z66" s="94" t="str">
        <f t="shared" ref="Z66:Z129" si="63">IFERROR(VLOOKUP($B66,_3aw23,2,FALSE),"")</f>
        <v/>
      </c>
      <c r="AA66" s="94" t="str">
        <f t="shared" ref="AA66:AA129" si="64">IFERROR(VLOOKUP($B66,_3aw24,2,FALSE),"")</f>
        <v/>
      </c>
      <c r="AB66" s="94" t="str">
        <f t="shared" ref="AB66:AB129" si="65">IFERROR(VLOOKUP($B66,_3aw25,2,FALSE),"")</f>
        <v/>
      </c>
      <c r="AC66" s="94" t="str">
        <f t="shared" ref="AC66:AC129" si="66">IFERROR(VLOOKUP($B66,_3aw26,2,FALSE),"")</f>
        <v/>
      </c>
      <c r="AD66" s="92">
        <f t="shared" ref="AD66:AD129" si="67">IF(COUNTIF(D66:AC66,"&gt;=0"),SUM(D66:AC66),"")</f>
        <v>13</v>
      </c>
      <c r="AE66" s="92">
        <f t="shared" si="37"/>
        <v>7</v>
      </c>
      <c r="AF66" s="97">
        <f t="shared" si="38"/>
        <v>0.2857142857142857</v>
      </c>
      <c r="AG66" s="92">
        <f t="shared" si="39"/>
        <v>0</v>
      </c>
      <c r="AH66" s="92">
        <f t="shared" si="40"/>
        <v>4</v>
      </c>
    </row>
    <row r="67" spans="1:34" x14ac:dyDescent="0.25">
      <c r="A67" s="106">
        <f t="shared" si="41"/>
        <v>65</v>
      </c>
      <c r="B67" s="49">
        <v>1271</v>
      </c>
      <c r="C67" s="115" t="s">
        <v>676</v>
      </c>
      <c r="D67" s="94" t="str">
        <f t="shared" si="42"/>
        <v/>
      </c>
      <c r="E67" s="94" t="str">
        <f t="shared" si="43"/>
        <v/>
      </c>
      <c r="F67" s="94">
        <f t="shared" si="44"/>
        <v>3</v>
      </c>
      <c r="G67" s="94" t="str">
        <f t="shared" si="45"/>
        <v/>
      </c>
      <c r="H67" s="94" t="str">
        <f t="shared" si="46"/>
        <v/>
      </c>
      <c r="I67" s="94">
        <f t="shared" si="47"/>
        <v>0</v>
      </c>
      <c r="J67" s="94" t="str">
        <f t="shared" si="48"/>
        <v/>
      </c>
      <c r="K67" s="94">
        <f t="shared" si="49"/>
        <v>1</v>
      </c>
      <c r="L67" s="94">
        <f t="shared" si="50"/>
        <v>0</v>
      </c>
      <c r="M67" s="94" t="str">
        <f t="shared" si="51"/>
        <v/>
      </c>
      <c r="N67" s="94" t="str">
        <f t="shared" si="52"/>
        <v/>
      </c>
      <c r="O67" s="94">
        <f t="shared" si="53"/>
        <v>1</v>
      </c>
      <c r="P67" s="94">
        <f t="shared" si="54"/>
        <v>1</v>
      </c>
      <c r="Q67" s="94">
        <f t="shared" si="55"/>
        <v>1</v>
      </c>
      <c r="R67" s="94" t="str">
        <f t="shared" si="56"/>
        <v/>
      </c>
      <c r="S67" s="94">
        <f t="shared" si="57"/>
        <v>3</v>
      </c>
      <c r="T67" s="94">
        <f t="shared" si="58"/>
        <v>1</v>
      </c>
      <c r="U67" s="94" t="str">
        <f t="shared" si="59"/>
        <v/>
      </c>
      <c r="V67" s="94">
        <f t="shared" si="60"/>
        <v>1</v>
      </c>
      <c r="W67" s="94" t="str">
        <f>IFERROR(VLOOKUP($B67,_3aw20,22,FALSE),"")</f>
        <v/>
      </c>
      <c r="X67" s="94">
        <f t="shared" si="61"/>
        <v>1</v>
      </c>
      <c r="Y67" s="94">
        <f t="shared" si="62"/>
        <v>0</v>
      </c>
      <c r="Z67" s="94" t="str">
        <f t="shared" si="63"/>
        <v/>
      </c>
      <c r="AA67" s="94" t="str">
        <f t="shared" si="64"/>
        <v/>
      </c>
      <c r="AB67" s="94" t="str">
        <f t="shared" si="65"/>
        <v/>
      </c>
      <c r="AC67" s="94" t="str">
        <f t="shared" si="66"/>
        <v/>
      </c>
      <c r="AD67" s="92">
        <f t="shared" si="67"/>
        <v>13</v>
      </c>
      <c r="AE67" s="92">
        <f t="shared" si="37"/>
        <v>12</v>
      </c>
      <c r="AF67" s="97">
        <f t="shared" si="38"/>
        <v>0.29166666666666669</v>
      </c>
      <c r="AG67" s="92">
        <f t="shared" si="39"/>
        <v>0</v>
      </c>
      <c r="AH67" s="92">
        <f t="shared" si="40"/>
        <v>7</v>
      </c>
    </row>
    <row r="68" spans="1:34" x14ac:dyDescent="0.25">
      <c r="A68" s="106">
        <f t="shared" si="41"/>
        <v>65</v>
      </c>
      <c r="B68" s="49">
        <v>2662</v>
      </c>
      <c r="C68" s="115" t="s">
        <v>291</v>
      </c>
      <c r="D68" s="94">
        <f t="shared" si="42"/>
        <v>0</v>
      </c>
      <c r="E68" s="94">
        <f t="shared" si="43"/>
        <v>1</v>
      </c>
      <c r="F68" s="94" t="str">
        <f t="shared" si="44"/>
        <v/>
      </c>
      <c r="G68" s="94">
        <f t="shared" si="45"/>
        <v>0</v>
      </c>
      <c r="H68" s="94">
        <f t="shared" si="46"/>
        <v>0</v>
      </c>
      <c r="I68" s="94">
        <f t="shared" si="47"/>
        <v>3</v>
      </c>
      <c r="J68" s="94">
        <f t="shared" si="48"/>
        <v>0</v>
      </c>
      <c r="K68" s="94" t="str">
        <f t="shared" si="49"/>
        <v/>
      </c>
      <c r="L68" s="94" t="str">
        <f t="shared" si="50"/>
        <v/>
      </c>
      <c r="M68" s="94" t="str">
        <f t="shared" si="51"/>
        <v/>
      </c>
      <c r="N68" s="94">
        <f t="shared" si="52"/>
        <v>3</v>
      </c>
      <c r="O68" s="94">
        <f t="shared" si="53"/>
        <v>0</v>
      </c>
      <c r="P68" s="94">
        <f t="shared" si="54"/>
        <v>1</v>
      </c>
      <c r="Q68" s="94" t="str">
        <f t="shared" si="55"/>
        <v/>
      </c>
      <c r="R68" s="94" t="str">
        <f t="shared" si="56"/>
        <v/>
      </c>
      <c r="S68" s="94">
        <f t="shared" si="57"/>
        <v>0</v>
      </c>
      <c r="T68" s="94" t="str">
        <f t="shared" si="58"/>
        <v/>
      </c>
      <c r="U68" s="94">
        <f t="shared" si="59"/>
        <v>3</v>
      </c>
      <c r="V68" s="94" t="str">
        <f t="shared" si="60"/>
        <v/>
      </c>
      <c r="W68" s="94">
        <f t="shared" ref="W68:W99" si="68">IFERROR(VLOOKUP($B68,_3aw20,2,FALSE),"")</f>
        <v>1</v>
      </c>
      <c r="X68" s="94">
        <f t="shared" si="61"/>
        <v>1</v>
      </c>
      <c r="Y68" s="94">
        <f t="shared" si="62"/>
        <v>0</v>
      </c>
      <c r="Z68" s="94" t="str">
        <f t="shared" si="63"/>
        <v/>
      </c>
      <c r="AA68" s="94" t="str">
        <f t="shared" si="64"/>
        <v/>
      </c>
      <c r="AB68" s="94" t="str">
        <f t="shared" si="65"/>
        <v/>
      </c>
      <c r="AC68" s="94" t="str">
        <f t="shared" si="66"/>
        <v/>
      </c>
      <c r="AD68" s="92">
        <f t="shared" si="67"/>
        <v>13</v>
      </c>
      <c r="AE68" s="92">
        <f t="shared" si="37"/>
        <v>14</v>
      </c>
      <c r="AF68" s="97">
        <f t="shared" si="38"/>
        <v>0.14285714285714285</v>
      </c>
      <c r="AG68" s="92">
        <f t="shared" si="39"/>
        <v>0</v>
      </c>
      <c r="AH68" s="92">
        <f t="shared" si="40"/>
        <v>4</v>
      </c>
    </row>
    <row r="69" spans="1:34" x14ac:dyDescent="0.25">
      <c r="A69" s="106">
        <f t="shared" si="41"/>
        <v>65</v>
      </c>
      <c r="B69" s="49">
        <v>5427</v>
      </c>
      <c r="C69" s="115" t="s">
        <v>526</v>
      </c>
      <c r="D69" s="94" t="str">
        <f t="shared" si="42"/>
        <v/>
      </c>
      <c r="E69" s="94" t="str">
        <f t="shared" si="43"/>
        <v/>
      </c>
      <c r="F69" s="94" t="str">
        <f t="shared" si="44"/>
        <v/>
      </c>
      <c r="G69" s="94">
        <f t="shared" si="45"/>
        <v>0</v>
      </c>
      <c r="H69" s="94">
        <f t="shared" si="46"/>
        <v>0</v>
      </c>
      <c r="I69" s="94">
        <f t="shared" si="47"/>
        <v>0</v>
      </c>
      <c r="J69" s="94">
        <f t="shared" si="48"/>
        <v>1</v>
      </c>
      <c r="K69" s="94">
        <f t="shared" si="49"/>
        <v>0</v>
      </c>
      <c r="L69" s="94">
        <f t="shared" si="50"/>
        <v>0</v>
      </c>
      <c r="M69" s="94">
        <f t="shared" si="51"/>
        <v>0</v>
      </c>
      <c r="N69" s="94">
        <f t="shared" si="52"/>
        <v>1</v>
      </c>
      <c r="O69" s="94" t="str">
        <f t="shared" si="53"/>
        <v/>
      </c>
      <c r="P69" s="94">
        <f t="shared" si="54"/>
        <v>3</v>
      </c>
      <c r="Q69" s="94">
        <f t="shared" si="55"/>
        <v>1</v>
      </c>
      <c r="R69" s="94">
        <f t="shared" si="56"/>
        <v>1</v>
      </c>
      <c r="S69" s="94">
        <f t="shared" si="57"/>
        <v>0</v>
      </c>
      <c r="T69" s="94">
        <f t="shared" si="58"/>
        <v>1</v>
      </c>
      <c r="U69" s="94">
        <f t="shared" si="59"/>
        <v>0</v>
      </c>
      <c r="V69" s="94">
        <f t="shared" si="60"/>
        <v>1</v>
      </c>
      <c r="W69" s="94">
        <f t="shared" si="68"/>
        <v>3</v>
      </c>
      <c r="X69" s="94">
        <f t="shared" si="61"/>
        <v>0</v>
      </c>
      <c r="Y69" s="94">
        <f t="shared" si="62"/>
        <v>1</v>
      </c>
      <c r="Z69" s="94" t="str">
        <f t="shared" si="63"/>
        <v/>
      </c>
      <c r="AA69" s="94" t="str">
        <f t="shared" si="64"/>
        <v/>
      </c>
      <c r="AB69" s="94" t="str">
        <f t="shared" si="65"/>
        <v/>
      </c>
      <c r="AC69" s="94" t="str">
        <f t="shared" si="66"/>
        <v/>
      </c>
      <c r="AD69" s="92">
        <f t="shared" si="67"/>
        <v>13</v>
      </c>
      <c r="AE69" s="92">
        <f t="shared" si="37"/>
        <v>18</v>
      </c>
      <c r="AF69" s="97">
        <f t="shared" si="38"/>
        <v>0.19444444444444445</v>
      </c>
      <c r="AG69" s="92">
        <f t="shared" si="39"/>
        <v>0</v>
      </c>
      <c r="AH69" s="92">
        <f t="shared" si="40"/>
        <v>7</v>
      </c>
    </row>
    <row r="70" spans="1:34" x14ac:dyDescent="0.25">
      <c r="A70" s="106">
        <f t="shared" si="41"/>
        <v>65</v>
      </c>
      <c r="B70" s="49">
        <v>2893</v>
      </c>
      <c r="C70" s="115" t="s">
        <v>590</v>
      </c>
      <c r="D70" s="94">
        <f t="shared" si="42"/>
        <v>1</v>
      </c>
      <c r="E70" s="94">
        <f t="shared" si="43"/>
        <v>3</v>
      </c>
      <c r="F70" s="94">
        <f t="shared" si="44"/>
        <v>0</v>
      </c>
      <c r="G70" s="94">
        <f t="shared" si="45"/>
        <v>0</v>
      </c>
      <c r="H70" s="94">
        <f t="shared" si="46"/>
        <v>3</v>
      </c>
      <c r="I70" s="94">
        <f t="shared" si="47"/>
        <v>3</v>
      </c>
      <c r="J70" s="94" t="str">
        <f t="shared" si="48"/>
        <v/>
      </c>
      <c r="K70" s="94">
        <f t="shared" si="49"/>
        <v>0</v>
      </c>
      <c r="L70" s="94">
        <f t="shared" si="50"/>
        <v>1</v>
      </c>
      <c r="M70" s="94">
        <f t="shared" si="51"/>
        <v>0</v>
      </c>
      <c r="N70" s="94" t="str">
        <f t="shared" si="52"/>
        <v/>
      </c>
      <c r="O70" s="94">
        <f t="shared" si="53"/>
        <v>0</v>
      </c>
      <c r="P70" s="94">
        <f t="shared" si="54"/>
        <v>0</v>
      </c>
      <c r="Q70" s="94">
        <f t="shared" si="55"/>
        <v>1</v>
      </c>
      <c r="R70" s="94">
        <f t="shared" si="56"/>
        <v>0</v>
      </c>
      <c r="S70" s="94">
        <f t="shared" si="57"/>
        <v>0</v>
      </c>
      <c r="T70" s="94" t="str">
        <f t="shared" si="58"/>
        <v/>
      </c>
      <c r="U70" s="94">
        <f t="shared" si="59"/>
        <v>0</v>
      </c>
      <c r="V70" s="94" t="str">
        <f t="shared" si="60"/>
        <v/>
      </c>
      <c r="W70" s="94">
        <f t="shared" si="68"/>
        <v>0</v>
      </c>
      <c r="X70" s="94">
        <f t="shared" si="61"/>
        <v>1</v>
      </c>
      <c r="Y70" s="94">
        <f t="shared" si="62"/>
        <v>0</v>
      </c>
      <c r="Z70" s="94" t="str">
        <f t="shared" si="63"/>
        <v/>
      </c>
      <c r="AA70" s="94" t="str">
        <f t="shared" si="64"/>
        <v/>
      </c>
      <c r="AB70" s="94" t="str">
        <f t="shared" si="65"/>
        <v/>
      </c>
      <c r="AC70" s="94" t="str">
        <f t="shared" si="66"/>
        <v/>
      </c>
      <c r="AD70" s="92">
        <f t="shared" si="67"/>
        <v>13</v>
      </c>
      <c r="AE70" s="92">
        <f t="shared" si="37"/>
        <v>18</v>
      </c>
      <c r="AF70" s="97">
        <f t="shared" si="38"/>
        <v>0.1111111111111111</v>
      </c>
      <c r="AG70" s="92">
        <f t="shared" si="39"/>
        <v>0</v>
      </c>
      <c r="AH70" s="92">
        <f t="shared" si="40"/>
        <v>4</v>
      </c>
    </row>
    <row r="71" spans="1:34" x14ac:dyDescent="0.25">
      <c r="A71" s="106">
        <f t="shared" si="41"/>
        <v>65</v>
      </c>
      <c r="B71" s="49">
        <v>3691</v>
      </c>
      <c r="C71" s="115" t="s">
        <v>273</v>
      </c>
      <c r="D71" s="94">
        <f t="shared" si="42"/>
        <v>3</v>
      </c>
      <c r="E71" s="94">
        <f t="shared" si="43"/>
        <v>0</v>
      </c>
      <c r="F71" s="94">
        <f t="shared" si="44"/>
        <v>0</v>
      </c>
      <c r="G71" s="94">
        <f t="shared" si="45"/>
        <v>1</v>
      </c>
      <c r="H71" s="94">
        <f t="shared" si="46"/>
        <v>0</v>
      </c>
      <c r="I71" s="94">
        <f t="shared" si="47"/>
        <v>3</v>
      </c>
      <c r="J71" s="94">
        <f t="shared" si="48"/>
        <v>0</v>
      </c>
      <c r="K71" s="94">
        <f t="shared" si="49"/>
        <v>1</v>
      </c>
      <c r="L71" s="94">
        <f t="shared" si="50"/>
        <v>0</v>
      </c>
      <c r="M71" s="94">
        <f t="shared" si="51"/>
        <v>0</v>
      </c>
      <c r="N71" s="94">
        <f t="shared" si="52"/>
        <v>0</v>
      </c>
      <c r="O71" s="94">
        <f t="shared" si="53"/>
        <v>1</v>
      </c>
      <c r="P71" s="94">
        <f t="shared" si="54"/>
        <v>1</v>
      </c>
      <c r="Q71" s="94">
        <f t="shared" si="55"/>
        <v>0</v>
      </c>
      <c r="R71" s="94">
        <f t="shared" si="56"/>
        <v>1</v>
      </c>
      <c r="S71" s="94">
        <f t="shared" si="57"/>
        <v>1</v>
      </c>
      <c r="T71" s="94">
        <f t="shared" si="58"/>
        <v>0</v>
      </c>
      <c r="U71" s="94">
        <f t="shared" si="59"/>
        <v>0</v>
      </c>
      <c r="V71" s="94">
        <f t="shared" si="60"/>
        <v>0</v>
      </c>
      <c r="W71" s="94">
        <f t="shared" si="68"/>
        <v>0</v>
      </c>
      <c r="X71" s="94">
        <f t="shared" si="61"/>
        <v>0</v>
      </c>
      <c r="Y71" s="94">
        <f t="shared" si="62"/>
        <v>1</v>
      </c>
      <c r="Z71" s="94" t="str">
        <f t="shared" si="63"/>
        <v/>
      </c>
      <c r="AA71" s="94" t="str">
        <f t="shared" si="64"/>
        <v/>
      </c>
      <c r="AB71" s="94" t="str">
        <f t="shared" si="65"/>
        <v/>
      </c>
      <c r="AC71" s="94" t="str">
        <f t="shared" si="66"/>
        <v/>
      </c>
      <c r="AD71" s="92">
        <f t="shared" si="67"/>
        <v>13</v>
      </c>
      <c r="AE71" s="92">
        <f t="shared" si="37"/>
        <v>22</v>
      </c>
      <c r="AF71" s="97">
        <f t="shared" si="38"/>
        <v>0.15909090909090909</v>
      </c>
      <c r="AG71" s="92">
        <f t="shared" si="39"/>
        <v>0</v>
      </c>
      <c r="AH71" s="92">
        <f t="shared" si="40"/>
        <v>7</v>
      </c>
    </row>
    <row r="72" spans="1:34" x14ac:dyDescent="0.25">
      <c r="A72" s="106">
        <f t="shared" si="41"/>
        <v>71</v>
      </c>
      <c r="B72" s="49">
        <v>2789</v>
      </c>
      <c r="C72" s="115" t="s">
        <v>474</v>
      </c>
      <c r="D72" s="94" t="str">
        <f t="shared" si="42"/>
        <v/>
      </c>
      <c r="E72" s="94" t="str">
        <f t="shared" si="43"/>
        <v/>
      </c>
      <c r="F72" s="94" t="str">
        <f t="shared" si="44"/>
        <v/>
      </c>
      <c r="G72" s="94" t="str">
        <f t="shared" si="45"/>
        <v/>
      </c>
      <c r="H72" s="94" t="str">
        <f t="shared" si="46"/>
        <v/>
      </c>
      <c r="I72" s="94" t="str">
        <f t="shared" si="47"/>
        <v/>
      </c>
      <c r="J72" s="94" t="str">
        <f t="shared" si="48"/>
        <v/>
      </c>
      <c r="K72" s="94" t="str">
        <f t="shared" si="49"/>
        <v/>
      </c>
      <c r="L72" s="94" t="str">
        <f t="shared" si="50"/>
        <v/>
      </c>
      <c r="M72" s="94" t="str">
        <f t="shared" si="51"/>
        <v/>
      </c>
      <c r="N72" s="94">
        <f t="shared" si="52"/>
        <v>3</v>
      </c>
      <c r="O72" s="94" t="str">
        <f t="shared" si="53"/>
        <v/>
      </c>
      <c r="P72" s="94" t="str">
        <f t="shared" si="54"/>
        <v/>
      </c>
      <c r="Q72" s="94" t="str">
        <f t="shared" si="55"/>
        <v/>
      </c>
      <c r="R72" s="94" t="str">
        <f t="shared" si="56"/>
        <v/>
      </c>
      <c r="S72" s="94">
        <f t="shared" si="57"/>
        <v>3</v>
      </c>
      <c r="T72" s="94" t="str">
        <f t="shared" si="58"/>
        <v/>
      </c>
      <c r="U72" s="94">
        <f t="shared" si="59"/>
        <v>3</v>
      </c>
      <c r="V72" s="94" t="str">
        <f t="shared" si="60"/>
        <v/>
      </c>
      <c r="W72" s="94">
        <f t="shared" si="68"/>
        <v>3</v>
      </c>
      <c r="X72" s="94" t="str">
        <f t="shared" si="61"/>
        <v/>
      </c>
      <c r="Y72" s="94" t="str">
        <f t="shared" si="62"/>
        <v/>
      </c>
      <c r="Z72" s="94" t="str">
        <f t="shared" si="63"/>
        <v/>
      </c>
      <c r="AA72" s="94" t="str">
        <f t="shared" si="64"/>
        <v/>
      </c>
      <c r="AB72" s="94" t="str">
        <f t="shared" si="65"/>
        <v/>
      </c>
      <c r="AC72" s="94" t="str">
        <f t="shared" si="66"/>
        <v/>
      </c>
      <c r="AD72" s="92">
        <f t="shared" si="67"/>
        <v>12</v>
      </c>
      <c r="AE72" s="92">
        <f t="shared" si="37"/>
        <v>4</v>
      </c>
      <c r="AF72" s="97">
        <f t="shared" si="38"/>
        <v>0</v>
      </c>
      <c r="AG72" s="92">
        <f t="shared" si="39"/>
        <v>0</v>
      </c>
      <c r="AH72" s="92">
        <f t="shared" si="40"/>
        <v>0</v>
      </c>
    </row>
    <row r="73" spans="1:34" x14ac:dyDescent="0.25">
      <c r="A73" s="106">
        <f t="shared" si="41"/>
        <v>71</v>
      </c>
      <c r="B73" s="49">
        <v>3246</v>
      </c>
      <c r="C73" s="115" t="s">
        <v>569</v>
      </c>
      <c r="D73" s="94">
        <f t="shared" si="42"/>
        <v>1</v>
      </c>
      <c r="E73" s="94" t="str">
        <f t="shared" si="43"/>
        <v/>
      </c>
      <c r="F73" s="94">
        <f t="shared" si="44"/>
        <v>0</v>
      </c>
      <c r="G73" s="94" t="str">
        <f t="shared" si="45"/>
        <v/>
      </c>
      <c r="H73" s="94" t="str">
        <f t="shared" si="46"/>
        <v/>
      </c>
      <c r="I73" s="94" t="str">
        <f t="shared" si="47"/>
        <v/>
      </c>
      <c r="J73" s="94">
        <f t="shared" si="48"/>
        <v>0</v>
      </c>
      <c r="K73" s="94">
        <f t="shared" si="49"/>
        <v>0</v>
      </c>
      <c r="L73" s="94">
        <f t="shared" si="50"/>
        <v>1</v>
      </c>
      <c r="M73" s="94">
        <f t="shared" si="51"/>
        <v>0</v>
      </c>
      <c r="N73" s="94">
        <f t="shared" si="52"/>
        <v>3</v>
      </c>
      <c r="O73" s="94">
        <f t="shared" si="53"/>
        <v>3</v>
      </c>
      <c r="P73" s="94">
        <f t="shared" si="54"/>
        <v>1</v>
      </c>
      <c r="Q73" s="94">
        <f t="shared" si="55"/>
        <v>1</v>
      </c>
      <c r="R73" s="94">
        <f t="shared" si="56"/>
        <v>1</v>
      </c>
      <c r="S73" s="94">
        <f t="shared" si="57"/>
        <v>0</v>
      </c>
      <c r="T73" s="94" t="str">
        <f t="shared" si="58"/>
        <v/>
      </c>
      <c r="U73" s="94">
        <f t="shared" si="59"/>
        <v>0</v>
      </c>
      <c r="V73" s="94" t="str">
        <f t="shared" si="60"/>
        <v/>
      </c>
      <c r="W73" s="94">
        <f t="shared" si="68"/>
        <v>1</v>
      </c>
      <c r="X73" s="94">
        <f t="shared" si="61"/>
        <v>0</v>
      </c>
      <c r="Y73" s="94" t="str">
        <f t="shared" si="62"/>
        <v/>
      </c>
      <c r="Z73" s="94" t="str">
        <f t="shared" si="63"/>
        <v/>
      </c>
      <c r="AA73" s="94" t="str">
        <f t="shared" si="64"/>
        <v/>
      </c>
      <c r="AB73" s="94" t="str">
        <f t="shared" si="65"/>
        <v/>
      </c>
      <c r="AC73" s="94" t="str">
        <f t="shared" si="66"/>
        <v/>
      </c>
      <c r="AD73" s="92">
        <f t="shared" si="67"/>
        <v>12</v>
      </c>
      <c r="AE73" s="92">
        <f t="shared" si="37"/>
        <v>15</v>
      </c>
      <c r="AF73" s="97">
        <f t="shared" si="38"/>
        <v>0.2</v>
      </c>
      <c r="AG73" s="92">
        <f t="shared" si="39"/>
        <v>0</v>
      </c>
      <c r="AH73" s="92">
        <f t="shared" si="40"/>
        <v>6</v>
      </c>
    </row>
    <row r="74" spans="1:34" x14ac:dyDescent="0.25">
      <c r="A74" s="106">
        <f t="shared" si="41"/>
        <v>71</v>
      </c>
      <c r="B74" s="49">
        <v>8304</v>
      </c>
      <c r="C74" s="115" t="s">
        <v>547</v>
      </c>
      <c r="D74" s="94">
        <f t="shared" si="42"/>
        <v>0</v>
      </c>
      <c r="E74" s="94" t="str">
        <f t="shared" si="43"/>
        <v/>
      </c>
      <c r="F74" s="94">
        <f t="shared" si="44"/>
        <v>1</v>
      </c>
      <c r="G74" s="94" t="str">
        <f t="shared" si="45"/>
        <v/>
      </c>
      <c r="H74" s="94">
        <f t="shared" si="46"/>
        <v>1</v>
      </c>
      <c r="I74" s="94">
        <f t="shared" si="47"/>
        <v>3</v>
      </c>
      <c r="J74" s="94">
        <f t="shared" si="48"/>
        <v>0</v>
      </c>
      <c r="K74" s="94">
        <f t="shared" si="49"/>
        <v>0</v>
      </c>
      <c r="L74" s="94">
        <f t="shared" si="50"/>
        <v>1</v>
      </c>
      <c r="M74" s="94">
        <f t="shared" si="51"/>
        <v>1</v>
      </c>
      <c r="N74" s="94">
        <f t="shared" si="52"/>
        <v>0</v>
      </c>
      <c r="O74" s="94">
        <f t="shared" si="53"/>
        <v>0</v>
      </c>
      <c r="P74" s="94">
        <f t="shared" si="54"/>
        <v>1</v>
      </c>
      <c r="Q74" s="94">
        <f t="shared" si="55"/>
        <v>0</v>
      </c>
      <c r="R74" s="94">
        <f t="shared" si="56"/>
        <v>0</v>
      </c>
      <c r="S74" s="94">
        <f t="shared" si="57"/>
        <v>1</v>
      </c>
      <c r="T74" s="94">
        <f t="shared" si="58"/>
        <v>1</v>
      </c>
      <c r="U74" s="94">
        <f t="shared" si="59"/>
        <v>0</v>
      </c>
      <c r="V74" s="94">
        <f t="shared" si="60"/>
        <v>1</v>
      </c>
      <c r="W74" s="94">
        <f t="shared" si="68"/>
        <v>1</v>
      </c>
      <c r="X74" s="94">
        <f t="shared" si="61"/>
        <v>0</v>
      </c>
      <c r="Y74" s="94">
        <f t="shared" si="62"/>
        <v>0</v>
      </c>
      <c r="Z74" s="94" t="str">
        <f t="shared" si="63"/>
        <v/>
      </c>
      <c r="AA74" s="94" t="str">
        <f t="shared" si="64"/>
        <v/>
      </c>
      <c r="AB74" s="94" t="str">
        <f t="shared" si="65"/>
        <v/>
      </c>
      <c r="AC74" s="94" t="str">
        <f t="shared" si="66"/>
        <v/>
      </c>
      <c r="AD74" s="92">
        <f t="shared" si="67"/>
        <v>12</v>
      </c>
      <c r="AE74" s="92">
        <f t="shared" si="37"/>
        <v>20</v>
      </c>
      <c r="AF74" s="97">
        <f t="shared" si="38"/>
        <v>0.22500000000000001</v>
      </c>
      <c r="AG74" s="92">
        <f t="shared" si="39"/>
        <v>0</v>
      </c>
      <c r="AH74" s="92">
        <f t="shared" si="40"/>
        <v>9</v>
      </c>
    </row>
    <row r="75" spans="1:34" x14ac:dyDescent="0.25">
      <c r="A75" s="106">
        <f t="shared" si="41"/>
        <v>74</v>
      </c>
      <c r="B75" s="49">
        <v>4808</v>
      </c>
      <c r="C75" s="115" t="s">
        <v>374</v>
      </c>
      <c r="D75" s="94" t="str">
        <f t="shared" si="42"/>
        <v/>
      </c>
      <c r="E75" s="94" t="str">
        <f t="shared" si="43"/>
        <v/>
      </c>
      <c r="F75" s="94">
        <f t="shared" si="44"/>
        <v>0</v>
      </c>
      <c r="G75" s="94" t="str">
        <f t="shared" si="45"/>
        <v/>
      </c>
      <c r="H75" s="94">
        <f t="shared" si="46"/>
        <v>3</v>
      </c>
      <c r="I75" s="94" t="str">
        <f t="shared" si="47"/>
        <v/>
      </c>
      <c r="J75" s="94" t="str">
        <f t="shared" si="48"/>
        <v/>
      </c>
      <c r="K75" s="94" t="str">
        <f t="shared" si="49"/>
        <v/>
      </c>
      <c r="L75" s="94">
        <f t="shared" si="50"/>
        <v>3</v>
      </c>
      <c r="M75" s="94">
        <f t="shared" si="51"/>
        <v>1</v>
      </c>
      <c r="N75" s="94" t="str">
        <f t="shared" si="52"/>
        <v/>
      </c>
      <c r="O75" s="94" t="str">
        <f t="shared" si="53"/>
        <v/>
      </c>
      <c r="P75" s="94">
        <f t="shared" si="54"/>
        <v>1</v>
      </c>
      <c r="Q75" s="94" t="str">
        <f t="shared" si="55"/>
        <v/>
      </c>
      <c r="R75" s="94" t="str">
        <f t="shared" si="56"/>
        <v/>
      </c>
      <c r="S75" s="94" t="str">
        <f t="shared" si="57"/>
        <v/>
      </c>
      <c r="T75" s="94">
        <f t="shared" si="58"/>
        <v>0</v>
      </c>
      <c r="U75" s="94" t="str">
        <f t="shared" si="59"/>
        <v/>
      </c>
      <c r="V75" s="107">
        <f t="shared" si="60"/>
        <v>3</v>
      </c>
      <c r="W75" s="94" t="str">
        <f t="shared" si="68"/>
        <v/>
      </c>
      <c r="X75" s="94" t="str">
        <f t="shared" si="61"/>
        <v/>
      </c>
      <c r="Y75" s="94" t="str">
        <f t="shared" si="62"/>
        <v/>
      </c>
      <c r="Z75" s="94" t="str">
        <f t="shared" si="63"/>
        <v/>
      </c>
      <c r="AA75" s="94" t="str">
        <f t="shared" si="64"/>
        <v/>
      </c>
      <c r="AB75" s="94" t="str">
        <f t="shared" si="65"/>
        <v/>
      </c>
      <c r="AC75" s="94" t="str">
        <f t="shared" si="66"/>
        <v/>
      </c>
      <c r="AD75" s="92">
        <f t="shared" si="67"/>
        <v>11</v>
      </c>
      <c r="AE75" s="92">
        <f t="shared" si="37"/>
        <v>7</v>
      </c>
      <c r="AF75" s="97">
        <f t="shared" si="38"/>
        <v>0.14285714285714285</v>
      </c>
      <c r="AG75" s="92">
        <f t="shared" si="39"/>
        <v>0</v>
      </c>
      <c r="AH75" s="92">
        <f t="shared" si="40"/>
        <v>2</v>
      </c>
    </row>
    <row r="76" spans="1:34" x14ac:dyDescent="0.25">
      <c r="A76" s="106">
        <f t="shared" si="41"/>
        <v>74</v>
      </c>
      <c r="B76" s="116">
        <v>1158</v>
      </c>
      <c r="C76" s="118" t="s">
        <v>807</v>
      </c>
      <c r="D76" s="94" t="str">
        <f t="shared" si="42"/>
        <v/>
      </c>
      <c r="E76" s="94" t="str">
        <f t="shared" si="43"/>
        <v/>
      </c>
      <c r="F76" s="94" t="str">
        <f t="shared" si="44"/>
        <v/>
      </c>
      <c r="G76" s="94" t="str">
        <f t="shared" si="45"/>
        <v/>
      </c>
      <c r="H76" s="94" t="str">
        <f t="shared" si="46"/>
        <v/>
      </c>
      <c r="I76" s="94" t="str">
        <f t="shared" si="47"/>
        <v/>
      </c>
      <c r="J76" s="94" t="str">
        <f t="shared" si="48"/>
        <v/>
      </c>
      <c r="K76" s="94" t="str">
        <f t="shared" si="49"/>
        <v/>
      </c>
      <c r="L76" s="94" t="str">
        <f t="shared" si="50"/>
        <v/>
      </c>
      <c r="M76" s="94" t="str">
        <f t="shared" si="51"/>
        <v/>
      </c>
      <c r="N76" s="94" t="str">
        <f t="shared" si="52"/>
        <v/>
      </c>
      <c r="O76" s="94">
        <f t="shared" si="53"/>
        <v>1</v>
      </c>
      <c r="P76" s="94">
        <f t="shared" si="54"/>
        <v>0</v>
      </c>
      <c r="Q76" s="94">
        <f t="shared" si="55"/>
        <v>0</v>
      </c>
      <c r="R76" s="94" t="str">
        <f t="shared" si="56"/>
        <v/>
      </c>
      <c r="S76" s="94">
        <f t="shared" si="57"/>
        <v>1</v>
      </c>
      <c r="T76" s="94" t="str">
        <f t="shared" si="58"/>
        <v/>
      </c>
      <c r="U76" s="94">
        <f t="shared" si="59"/>
        <v>3</v>
      </c>
      <c r="V76" s="94">
        <f t="shared" si="60"/>
        <v>3</v>
      </c>
      <c r="W76" s="94" t="str">
        <f t="shared" si="68"/>
        <v/>
      </c>
      <c r="X76" s="94">
        <f t="shared" si="61"/>
        <v>3</v>
      </c>
      <c r="Y76" s="94">
        <f t="shared" si="62"/>
        <v>0</v>
      </c>
      <c r="Z76" s="94" t="str">
        <f t="shared" si="63"/>
        <v/>
      </c>
      <c r="AA76" s="94" t="str">
        <f t="shared" si="64"/>
        <v/>
      </c>
      <c r="AB76" s="94" t="str">
        <f t="shared" si="65"/>
        <v/>
      </c>
      <c r="AC76" s="94" t="str">
        <f t="shared" si="66"/>
        <v/>
      </c>
      <c r="AD76" s="92">
        <f t="shared" si="67"/>
        <v>11</v>
      </c>
      <c r="AE76" s="92"/>
      <c r="AF76" s="92"/>
      <c r="AG76" s="92"/>
      <c r="AH76" s="92"/>
    </row>
    <row r="77" spans="1:34" x14ac:dyDescent="0.25">
      <c r="A77" s="106">
        <f t="shared" si="41"/>
        <v>74</v>
      </c>
      <c r="B77" s="116">
        <v>1722</v>
      </c>
      <c r="C77" s="118" t="s">
        <v>799</v>
      </c>
      <c r="D77" s="94" t="str">
        <f t="shared" si="42"/>
        <v/>
      </c>
      <c r="E77" s="94" t="str">
        <f t="shared" si="43"/>
        <v/>
      </c>
      <c r="F77" s="94" t="str">
        <f t="shared" si="44"/>
        <v/>
      </c>
      <c r="G77" s="94" t="str">
        <f t="shared" si="45"/>
        <v/>
      </c>
      <c r="H77" s="94" t="str">
        <f t="shared" si="46"/>
        <v/>
      </c>
      <c r="I77" s="94" t="str">
        <f t="shared" si="47"/>
        <v/>
      </c>
      <c r="J77" s="94" t="str">
        <f t="shared" si="48"/>
        <v/>
      </c>
      <c r="K77" s="94" t="str">
        <f t="shared" si="49"/>
        <v/>
      </c>
      <c r="L77" s="94" t="str">
        <f t="shared" si="50"/>
        <v/>
      </c>
      <c r="M77" s="94">
        <f t="shared" si="51"/>
        <v>3</v>
      </c>
      <c r="N77" s="94">
        <f t="shared" si="52"/>
        <v>3</v>
      </c>
      <c r="O77" s="94">
        <f t="shared" si="53"/>
        <v>1</v>
      </c>
      <c r="P77" s="94">
        <f t="shared" si="54"/>
        <v>1</v>
      </c>
      <c r="Q77" s="94" t="str">
        <f t="shared" si="55"/>
        <v/>
      </c>
      <c r="R77" s="94" t="str">
        <f t="shared" si="56"/>
        <v/>
      </c>
      <c r="S77" s="94" t="str">
        <f t="shared" si="57"/>
        <v/>
      </c>
      <c r="T77" s="94" t="str">
        <f t="shared" si="58"/>
        <v/>
      </c>
      <c r="U77" s="94">
        <f t="shared" si="59"/>
        <v>3</v>
      </c>
      <c r="V77" s="94" t="str">
        <f t="shared" si="60"/>
        <v/>
      </c>
      <c r="W77" s="94" t="str">
        <f t="shared" si="68"/>
        <v/>
      </c>
      <c r="X77" s="94">
        <f t="shared" si="61"/>
        <v>0</v>
      </c>
      <c r="Y77" s="94" t="str">
        <f t="shared" si="62"/>
        <v/>
      </c>
      <c r="Z77" s="94" t="str">
        <f t="shared" si="63"/>
        <v/>
      </c>
      <c r="AA77" s="94" t="str">
        <f t="shared" si="64"/>
        <v/>
      </c>
      <c r="AB77" s="94" t="str">
        <f t="shared" si="65"/>
        <v/>
      </c>
      <c r="AC77" s="94" t="str">
        <f t="shared" si="66"/>
        <v/>
      </c>
      <c r="AD77" s="92">
        <f t="shared" si="67"/>
        <v>11</v>
      </c>
      <c r="AE77" s="92"/>
      <c r="AF77" s="92"/>
      <c r="AG77" s="92"/>
      <c r="AH77" s="92"/>
    </row>
    <row r="78" spans="1:34" x14ac:dyDescent="0.25">
      <c r="A78" s="106">
        <f t="shared" si="41"/>
        <v>77</v>
      </c>
      <c r="B78" s="49">
        <v>8064</v>
      </c>
      <c r="C78" s="115" t="s">
        <v>484</v>
      </c>
      <c r="D78" s="94">
        <f t="shared" si="42"/>
        <v>1</v>
      </c>
      <c r="E78" s="94">
        <f t="shared" si="43"/>
        <v>3</v>
      </c>
      <c r="F78" s="94" t="str">
        <f t="shared" si="44"/>
        <v/>
      </c>
      <c r="G78" s="94" t="str">
        <f t="shared" si="45"/>
        <v/>
      </c>
      <c r="H78" s="94">
        <f t="shared" si="46"/>
        <v>1</v>
      </c>
      <c r="I78" s="94" t="str">
        <f t="shared" si="47"/>
        <v/>
      </c>
      <c r="J78" s="94">
        <f t="shared" si="48"/>
        <v>0</v>
      </c>
      <c r="K78" s="94" t="str">
        <f t="shared" si="49"/>
        <v/>
      </c>
      <c r="L78" s="94">
        <f t="shared" si="50"/>
        <v>1</v>
      </c>
      <c r="M78" s="94">
        <f t="shared" si="51"/>
        <v>0</v>
      </c>
      <c r="N78" s="94" t="str">
        <f t="shared" si="52"/>
        <v/>
      </c>
      <c r="O78" s="94">
        <f t="shared" si="53"/>
        <v>3</v>
      </c>
      <c r="P78" s="94" t="str">
        <f t="shared" si="54"/>
        <v/>
      </c>
      <c r="Q78" s="94" t="str">
        <f t="shared" si="55"/>
        <v/>
      </c>
      <c r="R78" s="94" t="str">
        <f t="shared" si="56"/>
        <v/>
      </c>
      <c r="S78" s="94" t="str">
        <f t="shared" si="57"/>
        <v/>
      </c>
      <c r="T78" s="94" t="str">
        <f t="shared" si="58"/>
        <v/>
      </c>
      <c r="U78" s="94" t="str">
        <f t="shared" si="59"/>
        <v/>
      </c>
      <c r="V78" s="94" t="str">
        <f t="shared" si="60"/>
        <v/>
      </c>
      <c r="W78" s="94" t="str">
        <f t="shared" si="68"/>
        <v/>
      </c>
      <c r="X78" s="94" t="str">
        <f t="shared" si="61"/>
        <v/>
      </c>
      <c r="Y78" s="94">
        <f t="shared" si="62"/>
        <v>1</v>
      </c>
      <c r="Z78" s="94" t="str">
        <f t="shared" si="63"/>
        <v/>
      </c>
      <c r="AA78" s="94" t="str">
        <f t="shared" si="64"/>
        <v/>
      </c>
      <c r="AB78" s="94" t="str">
        <f t="shared" si="65"/>
        <v/>
      </c>
      <c r="AC78" s="94" t="str">
        <f t="shared" si="66"/>
        <v/>
      </c>
      <c r="AD78" s="92">
        <f t="shared" si="67"/>
        <v>10</v>
      </c>
      <c r="AE78" s="92">
        <f t="shared" ref="AE78:AE84" si="69">IF(B78&lt;&gt;"",COUNT(D78:AC78),"")</f>
        <v>8</v>
      </c>
      <c r="AF78" s="97">
        <f t="shared" ref="AF78:AF84" si="70">IFERROR(((AG78*2)+(AH78*1))/(AE78*2),"")</f>
        <v>0.25</v>
      </c>
      <c r="AG78" s="92">
        <f t="shared" ref="AG78:AG84" si="71">IF(B78&lt;&gt;"",COUNTIF(D78:AC78,"=2"),"")</f>
        <v>0</v>
      </c>
      <c r="AH78" s="92">
        <f t="shared" ref="AH78:AH84" si="72">IF(B78&lt;&gt;"",COUNTIF(D78:AC78,"=1"),"")</f>
        <v>4</v>
      </c>
    </row>
    <row r="79" spans="1:34" x14ac:dyDescent="0.25">
      <c r="A79" s="106">
        <f t="shared" si="41"/>
        <v>78</v>
      </c>
      <c r="B79" s="49">
        <v>8241</v>
      </c>
      <c r="C79" s="115" t="s">
        <v>456</v>
      </c>
      <c r="D79" s="94" t="str">
        <f t="shared" si="42"/>
        <v/>
      </c>
      <c r="E79" s="94" t="str">
        <f t="shared" si="43"/>
        <v/>
      </c>
      <c r="F79" s="94" t="str">
        <f t="shared" si="44"/>
        <v/>
      </c>
      <c r="G79" s="94" t="str">
        <f t="shared" si="45"/>
        <v/>
      </c>
      <c r="H79" s="94" t="str">
        <f t="shared" si="46"/>
        <v/>
      </c>
      <c r="I79" s="94" t="str">
        <f t="shared" si="47"/>
        <v/>
      </c>
      <c r="J79" s="94">
        <f t="shared" si="48"/>
        <v>3</v>
      </c>
      <c r="K79" s="94" t="str">
        <f t="shared" si="49"/>
        <v/>
      </c>
      <c r="L79" s="94" t="str">
        <f t="shared" si="50"/>
        <v/>
      </c>
      <c r="M79" s="94" t="str">
        <f t="shared" si="51"/>
        <v/>
      </c>
      <c r="N79" s="94" t="str">
        <f t="shared" si="52"/>
        <v/>
      </c>
      <c r="O79" s="94" t="str">
        <f t="shared" si="53"/>
        <v/>
      </c>
      <c r="P79" s="94">
        <f t="shared" si="54"/>
        <v>3</v>
      </c>
      <c r="Q79" s="94" t="str">
        <f t="shared" si="55"/>
        <v/>
      </c>
      <c r="R79" s="94" t="str">
        <f t="shared" si="56"/>
        <v/>
      </c>
      <c r="S79" s="94">
        <f t="shared" si="57"/>
        <v>3</v>
      </c>
      <c r="T79" s="94" t="str">
        <f t="shared" si="58"/>
        <v/>
      </c>
      <c r="U79" s="94" t="str">
        <f t="shared" si="59"/>
        <v/>
      </c>
      <c r="V79" s="94" t="str">
        <f t="shared" si="60"/>
        <v/>
      </c>
      <c r="W79" s="94" t="str">
        <f t="shared" si="68"/>
        <v/>
      </c>
      <c r="X79" s="94" t="str">
        <f t="shared" si="61"/>
        <v/>
      </c>
      <c r="Y79" s="94" t="str">
        <f t="shared" si="62"/>
        <v/>
      </c>
      <c r="Z79" s="94" t="str">
        <f t="shared" si="63"/>
        <v/>
      </c>
      <c r="AA79" s="94" t="str">
        <f t="shared" si="64"/>
        <v/>
      </c>
      <c r="AB79" s="94" t="str">
        <f t="shared" si="65"/>
        <v/>
      </c>
      <c r="AC79" s="94" t="str">
        <f t="shared" si="66"/>
        <v/>
      </c>
      <c r="AD79" s="92">
        <f t="shared" si="67"/>
        <v>9</v>
      </c>
      <c r="AE79" s="92">
        <f t="shared" si="69"/>
        <v>3</v>
      </c>
      <c r="AF79" s="97">
        <f t="shared" si="70"/>
        <v>0</v>
      </c>
      <c r="AG79" s="92">
        <f t="shared" si="71"/>
        <v>0</v>
      </c>
      <c r="AH79" s="92">
        <f t="shared" si="72"/>
        <v>0</v>
      </c>
    </row>
    <row r="80" spans="1:34" x14ac:dyDescent="0.25">
      <c r="A80" s="106">
        <f t="shared" si="41"/>
        <v>78</v>
      </c>
      <c r="B80" s="49">
        <v>1437</v>
      </c>
      <c r="C80" s="115" t="s">
        <v>781</v>
      </c>
      <c r="D80" s="94">
        <f t="shared" si="42"/>
        <v>1</v>
      </c>
      <c r="E80" s="94" t="str">
        <f t="shared" si="43"/>
        <v/>
      </c>
      <c r="F80" s="94" t="str">
        <f t="shared" si="44"/>
        <v/>
      </c>
      <c r="G80" s="94" t="str">
        <f t="shared" si="45"/>
        <v/>
      </c>
      <c r="H80" s="94" t="str">
        <f t="shared" si="46"/>
        <v/>
      </c>
      <c r="I80" s="94" t="str">
        <f t="shared" si="47"/>
        <v/>
      </c>
      <c r="J80" s="94">
        <f t="shared" si="48"/>
        <v>0</v>
      </c>
      <c r="K80" s="94">
        <f t="shared" si="49"/>
        <v>3</v>
      </c>
      <c r="L80" s="94" t="str">
        <f t="shared" si="50"/>
        <v/>
      </c>
      <c r="M80" s="94">
        <f t="shared" si="51"/>
        <v>1</v>
      </c>
      <c r="N80" s="94" t="str">
        <f t="shared" si="52"/>
        <v/>
      </c>
      <c r="O80" s="94" t="str">
        <f t="shared" si="53"/>
        <v/>
      </c>
      <c r="P80" s="94">
        <f t="shared" si="54"/>
        <v>1</v>
      </c>
      <c r="Q80" s="94">
        <f t="shared" si="55"/>
        <v>0</v>
      </c>
      <c r="R80" s="94" t="str">
        <f t="shared" si="56"/>
        <v/>
      </c>
      <c r="S80" s="94" t="str">
        <f t="shared" si="57"/>
        <v/>
      </c>
      <c r="T80" s="94" t="str">
        <f t="shared" si="58"/>
        <v/>
      </c>
      <c r="U80" s="94" t="str">
        <f t="shared" si="59"/>
        <v/>
      </c>
      <c r="V80" s="94">
        <f t="shared" si="60"/>
        <v>3</v>
      </c>
      <c r="W80" s="94" t="str">
        <f t="shared" si="68"/>
        <v/>
      </c>
      <c r="X80" s="94" t="str">
        <f t="shared" si="61"/>
        <v/>
      </c>
      <c r="Y80" s="94" t="str">
        <f t="shared" si="62"/>
        <v/>
      </c>
      <c r="Z80" s="94" t="str">
        <f t="shared" si="63"/>
        <v/>
      </c>
      <c r="AA80" s="94" t="str">
        <f t="shared" si="64"/>
        <v/>
      </c>
      <c r="AB80" s="94" t="str">
        <f t="shared" si="65"/>
        <v/>
      </c>
      <c r="AC80" s="94" t="str">
        <f t="shared" si="66"/>
        <v/>
      </c>
      <c r="AD80" s="92">
        <f t="shared" si="67"/>
        <v>9</v>
      </c>
      <c r="AE80" s="92">
        <f t="shared" si="69"/>
        <v>7</v>
      </c>
      <c r="AF80" s="97">
        <f t="shared" si="70"/>
        <v>0.21428571428571427</v>
      </c>
      <c r="AG80" s="92">
        <f t="shared" si="71"/>
        <v>0</v>
      </c>
      <c r="AH80" s="92">
        <f t="shared" si="72"/>
        <v>3</v>
      </c>
    </row>
    <row r="81" spans="1:34" x14ac:dyDescent="0.25">
      <c r="A81" s="106">
        <f t="shared" si="41"/>
        <v>78</v>
      </c>
      <c r="B81" s="49">
        <v>3678</v>
      </c>
      <c r="C81" s="115" t="s">
        <v>739</v>
      </c>
      <c r="D81" s="94" t="str">
        <f t="shared" si="42"/>
        <v/>
      </c>
      <c r="E81" s="94">
        <f t="shared" si="43"/>
        <v>1</v>
      </c>
      <c r="F81" s="94" t="str">
        <f t="shared" si="44"/>
        <v/>
      </c>
      <c r="G81" s="94" t="str">
        <f t="shared" si="45"/>
        <v/>
      </c>
      <c r="H81" s="94">
        <f t="shared" si="46"/>
        <v>0</v>
      </c>
      <c r="I81" s="94" t="str">
        <f t="shared" si="47"/>
        <v/>
      </c>
      <c r="J81" s="94" t="str">
        <f t="shared" si="48"/>
        <v/>
      </c>
      <c r="K81" s="94" t="str">
        <f t="shared" si="49"/>
        <v/>
      </c>
      <c r="L81" s="94" t="str">
        <f t="shared" si="50"/>
        <v/>
      </c>
      <c r="M81" s="94">
        <f t="shared" si="51"/>
        <v>1</v>
      </c>
      <c r="N81" s="94" t="str">
        <f t="shared" si="52"/>
        <v/>
      </c>
      <c r="O81" s="94" t="str">
        <f t="shared" si="53"/>
        <v/>
      </c>
      <c r="P81" s="94" t="str">
        <f t="shared" si="54"/>
        <v/>
      </c>
      <c r="Q81" s="94">
        <f t="shared" si="55"/>
        <v>0</v>
      </c>
      <c r="R81" s="94" t="str">
        <f t="shared" si="56"/>
        <v/>
      </c>
      <c r="S81" s="94" t="str">
        <f t="shared" si="57"/>
        <v/>
      </c>
      <c r="T81" s="94">
        <f t="shared" si="58"/>
        <v>3</v>
      </c>
      <c r="U81" s="94" t="str">
        <f t="shared" si="59"/>
        <v/>
      </c>
      <c r="V81" s="94">
        <f t="shared" si="60"/>
        <v>1</v>
      </c>
      <c r="W81" s="94">
        <f t="shared" si="68"/>
        <v>3</v>
      </c>
      <c r="X81" s="94" t="str">
        <f t="shared" si="61"/>
        <v/>
      </c>
      <c r="Y81" s="94" t="str">
        <f t="shared" si="62"/>
        <v/>
      </c>
      <c r="Z81" s="94" t="str">
        <f t="shared" si="63"/>
        <v/>
      </c>
      <c r="AA81" s="94" t="str">
        <f t="shared" si="64"/>
        <v/>
      </c>
      <c r="AB81" s="94" t="str">
        <f t="shared" si="65"/>
        <v/>
      </c>
      <c r="AC81" s="94" t="str">
        <f t="shared" si="66"/>
        <v/>
      </c>
      <c r="AD81" s="92">
        <f t="shared" si="67"/>
        <v>9</v>
      </c>
      <c r="AE81" s="92">
        <f t="shared" si="69"/>
        <v>7</v>
      </c>
      <c r="AF81" s="97">
        <f t="shared" si="70"/>
        <v>0.21428571428571427</v>
      </c>
      <c r="AG81" s="92">
        <f t="shared" si="71"/>
        <v>0</v>
      </c>
      <c r="AH81" s="92">
        <f t="shared" si="72"/>
        <v>3</v>
      </c>
    </row>
    <row r="82" spans="1:34" x14ac:dyDescent="0.25">
      <c r="A82" s="106">
        <f t="shared" si="41"/>
        <v>78</v>
      </c>
      <c r="B82" s="49">
        <v>2249</v>
      </c>
      <c r="C82" s="115" t="s">
        <v>686</v>
      </c>
      <c r="D82" s="94" t="str">
        <f t="shared" si="42"/>
        <v/>
      </c>
      <c r="E82" s="94">
        <f t="shared" si="43"/>
        <v>0</v>
      </c>
      <c r="F82" s="94" t="str">
        <f t="shared" si="44"/>
        <v/>
      </c>
      <c r="G82" s="94">
        <f t="shared" si="45"/>
        <v>0</v>
      </c>
      <c r="H82" s="94">
        <f t="shared" si="46"/>
        <v>0</v>
      </c>
      <c r="I82" s="94">
        <f t="shared" si="47"/>
        <v>3</v>
      </c>
      <c r="J82" s="94">
        <f t="shared" si="48"/>
        <v>0</v>
      </c>
      <c r="K82" s="94" t="str">
        <f t="shared" si="49"/>
        <v/>
      </c>
      <c r="L82" s="94" t="str">
        <f t="shared" si="50"/>
        <v/>
      </c>
      <c r="M82" s="94" t="str">
        <f t="shared" si="51"/>
        <v/>
      </c>
      <c r="N82" s="94" t="str">
        <f t="shared" si="52"/>
        <v/>
      </c>
      <c r="O82" s="94" t="str">
        <f t="shared" si="53"/>
        <v/>
      </c>
      <c r="P82" s="94" t="str">
        <f t="shared" si="54"/>
        <v/>
      </c>
      <c r="Q82" s="94">
        <f t="shared" si="55"/>
        <v>0</v>
      </c>
      <c r="R82" s="94">
        <f t="shared" si="56"/>
        <v>3</v>
      </c>
      <c r="S82" s="94">
        <f t="shared" si="57"/>
        <v>0</v>
      </c>
      <c r="T82" s="94">
        <f t="shared" si="58"/>
        <v>3</v>
      </c>
      <c r="U82" s="94" t="str">
        <f t="shared" si="59"/>
        <v/>
      </c>
      <c r="V82" s="94" t="str">
        <f t="shared" si="60"/>
        <v/>
      </c>
      <c r="W82" s="94" t="str">
        <f t="shared" si="68"/>
        <v/>
      </c>
      <c r="X82" s="94" t="str">
        <f t="shared" si="61"/>
        <v/>
      </c>
      <c r="Y82" s="94" t="str">
        <f t="shared" si="62"/>
        <v/>
      </c>
      <c r="Z82" s="94" t="str">
        <f t="shared" si="63"/>
        <v/>
      </c>
      <c r="AA82" s="94" t="str">
        <f t="shared" si="64"/>
        <v/>
      </c>
      <c r="AB82" s="94" t="str">
        <f t="shared" si="65"/>
        <v/>
      </c>
      <c r="AC82" s="94" t="str">
        <f t="shared" si="66"/>
        <v/>
      </c>
      <c r="AD82" s="92">
        <f t="shared" si="67"/>
        <v>9</v>
      </c>
      <c r="AE82" s="92">
        <f t="shared" si="69"/>
        <v>9</v>
      </c>
      <c r="AF82" s="97">
        <f t="shared" si="70"/>
        <v>0</v>
      </c>
      <c r="AG82" s="92">
        <f t="shared" si="71"/>
        <v>0</v>
      </c>
      <c r="AH82" s="92">
        <f t="shared" si="72"/>
        <v>0</v>
      </c>
    </row>
    <row r="83" spans="1:34" x14ac:dyDescent="0.25">
      <c r="A83" s="106">
        <f t="shared" si="41"/>
        <v>78</v>
      </c>
      <c r="B83" s="49">
        <v>5335</v>
      </c>
      <c r="C83" s="115" t="s">
        <v>377</v>
      </c>
      <c r="D83" s="94">
        <f t="shared" si="42"/>
        <v>1</v>
      </c>
      <c r="E83" s="94" t="str">
        <f t="shared" si="43"/>
        <v/>
      </c>
      <c r="F83" s="94">
        <f t="shared" si="44"/>
        <v>1</v>
      </c>
      <c r="G83" s="94" t="str">
        <f t="shared" si="45"/>
        <v/>
      </c>
      <c r="H83" s="94">
        <f t="shared" si="46"/>
        <v>0</v>
      </c>
      <c r="I83" s="94">
        <f t="shared" si="47"/>
        <v>0</v>
      </c>
      <c r="J83" s="94">
        <f t="shared" si="48"/>
        <v>1</v>
      </c>
      <c r="K83" s="94">
        <f t="shared" si="49"/>
        <v>1</v>
      </c>
      <c r="L83" s="94">
        <f t="shared" si="50"/>
        <v>1</v>
      </c>
      <c r="M83" s="94" t="str">
        <f t="shared" si="51"/>
        <v/>
      </c>
      <c r="N83" s="94">
        <f t="shared" si="52"/>
        <v>0</v>
      </c>
      <c r="O83" s="94" t="str">
        <f t="shared" si="53"/>
        <v/>
      </c>
      <c r="P83" s="94" t="str">
        <f t="shared" si="54"/>
        <v/>
      </c>
      <c r="Q83" s="94">
        <f t="shared" si="55"/>
        <v>0</v>
      </c>
      <c r="R83" s="122">
        <f t="shared" si="56"/>
        <v>3</v>
      </c>
      <c r="S83" s="94" t="str">
        <f t="shared" si="57"/>
        <v/>
      </c>
      <c r="T83" s="94" t="str">
        <f t="shared" si="58"/>
        <v/>
      </c>
      <c r="U83" s="94" t="str">
        <f t="shared" si="59"/>
        <v/>
      </c>
      <c r="V83" s="94">
        <f t="shared" si="60"/>
        <v>1</v>
      </c>
      <c r="W83" s="94" t="str">
        <f t="shared" si="68"/>
        <v/>
      </c>
      <c r="X83" s="94" t="str">
        <f t="shared" si="61"/>
        <v/>
      </c>
      <c r="Y83" s="94" t="str">
        <f t="shared" si="62"/>
        <v/>
      </c>
      <c r="Z83" s="94" t="str">
        <f t="shared" si="63"/>
        <v/>
      </c>
      <c r="AA83" s="94" t="str">
        <f t="shared" si="64"/>
        <v/>
      </c>
      <c r="AB83" s="94" t="str">
        <f t="shared" si="65"/>
        <v/>
      </c>
      <c r="AC83" s="94" t="str">
        <f t="shared" si="66"/>
        <v/>
      </c>
      <c r="AD83" s="92">
        <f t="shared" si="67"/>
        <v>9</v>
      </c>
      <c r="AE83" s="92">
        <f t="shared" si="69"/>
        <v>11</v>
      </c>
      <c r="AF83" s="97">
        <f t="shared" si="70"/>
        <v>0.27272727272727271</v>
      </c>
      <c r="AG83" s="92">
        <f t="shared" si="71"/>
        <v>0</v>
      </c>
      <c r="AH83" s="92">
        <f t="shared" si="72"/>
        <v>6</v>
      </c>
    </row>
    <row r="84" spans="1:34" x14ac:dyDescent="0.25">
      <c r="A84" s="106">
        <f t="shared" si="41"/>
        <v>78</v>
      </c>
      <c r="B84" s="49">
        <v>7767</v>
      </c>
      <c r="C84" s="115" t="s">
        <v>284</v>
      </c>
      <c r="D84" s="94">
        <f t="shared" si="42"/>
        <v>1</v>
      </c>
      <c r="E84" s="94">
        <f t="shared" si="43"/>
        <v>0</v>
      </c>
      <c r="F84" s="94" t="str">
        <f t="shared" si="44"/>
        <v/>
      </c>
      <c r="G84" s="94">
        <f t="shared" si="45"/>
        <v>0</v>
      </c>
      <c r="H84" s="94" t="str">
        <f t="shared" si="46"/>
        <v/>
      </c>
      <c r="I84" s="94">
        <f t="shared" si="47"/>
        <v>1</v>
      </c>
      <c r="J84" s="94">
        <f t="shared" si="48"/>
        <v>1</v>
      </c>
      <c r="K84" s="94">
        <f t="shared" si="49"/>
        <v>3</v>
      </c>
      <c r="L84" s="94">
        <f t="shared" si="50"/>
        <v>0</v>
      </c>
      <c r="M84" s="94">
        <f t="shared" si="51"/>
        <v>1</v>
      </c>
      <c r="N84" s="94">
        <f t="shared" si="52"/>
        <v>0</v>
      </c>
      <c r="O84" s="94" t="str">
        <f t="shared" si="53"/>
        <v/>
      </c>
      <c r="P84" s="94" t="str">
        <f t="shared" si="54"/>
        <v/>
      </c>
      <c r="Q84" s="94" t="str">
        <f t="shared" si="55"/>
        <v/>
      </c>
      <c r="R84" s="94" t="str">
        <f t="shared" si="56"/>
        <v/>
      </c>
      <c r="S84" s="94">
        <f t="shared" si="57"/>
        <v>1</v>
      </c>
      <c r="T84" s="94" t="str">
        <f t="shared" si="58"/>
        <v/>
      </c>
      <c r="U84" s="94" t="str">
        <f t="shared" si="59"/>
        <v/>
      </c>
      <c r="V84" s="94" t="str">
        <f t="shared" si="60"/>
        <v/>
      </c>
      <c r="W84" s="94" t="str">
        <f t="shared" si="68"/>
        <v/>
      </c>
      <c r="X84" s="94">
        <f t="shared" si="61"/>
        <v>0</v>
      </c>
      <c r="Y84" s="94">
        <f t="shared" si="62"/>
        <v>1</v>
      </c>
      <c r="Z84" s="94" t="str">
        <f t="shared" si="63"/>
        <v/>
      </c>
      <c r="AA84" s="94" t="str">
        <f t="shared" si="64"/>
        <v/>
      </c>
      <c r="AB84" s="94" t="str">
        <f t="shared" si="65"/>
        <v/>
      </c>
      <c r="AC84" s="94" t="str">
        <f t="shared" si="66"/>
        <v/>
      </c>
      <c r="AD84" s="92">
        <f t="shared" si="67"/>
        <v>9</v>
      </c>
      <c r="AE84" s="92">
        <f t="shared" si="69"/>
        <v>12</v>
      </c>
      <c r="AF84" s="97">
        <f t="shared" si="70"/>
        <v>0.25</v>
      </c>
      <c r="AG84" s="92">
        <f t="shared" si="71"/>
        <v>0</v>
      </c>
      <c r="AH84" s="92">
        <f t="shared" si="72"/>
        <v>6</v>
      </c>
    </row>
    <row r="85" spans="1:34" x14ac:dyDescent="0.25">
      <c r="A85" s="106">
        <f t="shared" si="41"/>
        <v>78</v>
      </c>
      <c r="B85" s="116">
        <v>950</v>
      </c>
      <c r="C85" s="118" t="s">
        <v>813</v>
      </c>
      <c r="D85" s="94" t="str">
        <f t="shared" si="42"/>
        <v/>
      </c>
      <c r="E85" s="94" t="str">
        <f t="shared" si="43"/>
        <v/>
      </c>
      <c r="F85" s="94" t="str">
        <f t="shared" si="44"/>
        <v/>
      </c>
      <c r="G85" s="94" t="str">
        <f t="shared" si="45"/>
        <v/>
      </c>
      <c r="H85" s="94" t="str">
        <f t="shared" si="46"/>
        <v/>
      </c>
      <c r="I85" s="94" t="str">
        <f t="shared" si="47"/>
        <v/>
      </c>
      <c r="J85" s="94" t="str">
        <f t="shared" si="48"/>
        <v/>
      </c>
      <c r="K85" s="94" t="str">
        <f t="shared" si="49"/>
        <v/>
      </c>
      <c r="L85" s="94" t="str">
        <f t="shared" si="50"/>
        <v/>
      </c>
      <c r="M85" s="94" t="str">
        <f t="shared" si="51"/>
        <v/>
      </c>
      <c r="N85" s="94" t="str">
        <f t="shared" si="52"/>
        <v/>
      </c>
      <c r="O85" s="94" t="str">
        <f t="shared" si="53"/>
        <v/>
      </c>
      <c r="P85" s="94">
        <f t="shared" si="54"/>
        <v>0</v>
      </c>
      <c r="Q85" s="94">
        <f t="shared" si="55"/>
        <v>1</v>
      </c>
      <c r="R85" s="94" t="str">
        <f t="shared" si="56"/>
        <v/>
      </c>
      <c r="S85" s="94">
        <f t="shared" si="57"/>
        <v>1</v>
      </c>
      <c r="T85" s="94" t="str">
        <f t="shared" si="58"/>
        <v/>
      </c>
      <c r="U85" s="94">
        <f t="shared" si="59"/>
        <v>1</v>
      </c>
      <c r="V85" s="94" t="str">
        <f t="shared" si="60"/>
        <v/>
      </c>
      <c r="W85" s="94">
        <f t="shared" si="68"/>
        <v>3</v>
      </c>
      <c r="X85" s="94" t="str">
        <f t="shared" si="61"/>
        <v/>
      </c>
      <c r="Y85" s="94">
        <f t="shared" si="62"/>
        <v>3</v>
      </c>
      <c r="Z85" s="94" t="str">
        <f t="shared" si="63"/>
        <v/>
      </c>
      <c r="AA85" s="94" t="str">
        <f t="shared" si="64"/>
        <v/>
      </c>
      <c r="AB85" s="94" t="str">
        <f t="shared" si="65"/>
        <v/>
      </c>
      <c r="AC85" s="94" t="str">
        <f t="shared" si="66"/>
        <v/>
      </c>
      <c r="AD85" s="92">
        <f t="shared" si="67"/>
        <v>9</v>
      </c>
      <c r="AE85" s="92"/>
      <c r="AF85" s="92"/>
      <c r="AG85" s="92"/>
      <c r="AH85" s="92"/>
    </row>
    <row r="86" spans="1:34" x14ac:dyDescent="0.25">
      <c r="A86" s="106">
        <f t="shared" si="41"/>
        <v>78</v>
      </c>
      <c r="B86" s="116">
        <v>5817</v>
      </c>
      <c r="C86" s="118" t="s">
        <v>802</v>
      </c>
      <c r="D86" s="94" t="str">
        <f t="shared" si="42"/>
        <v/>
      </c>
      <c r="E86" s="94" t="str">
        <f t="shared" si="43"/>
        <v/>
      </c>
      <c r="F86" s="94" t="str">
        <f t="shared" si="44"/>
        <v/>
      </c>
      <c r="G86" s="94" t="str">
        <f t="shared" si="45"/>
        <v/>
      </c>
      <c r="H86" s="94" t="str">
        <f t="shared" si="46"/>
        <v/>
      </c>
      <c r="I86" s="94" t="str">
        <f t="shared" si="47"/>
        <v/>
      </c>
      <c r="J86" s="94" t="str">
        <f t="shared" si="48"/>
        <v/>
      </c>
      <c r="K86" s="94" t="str">
        <f t="shared" si="49"/>
        <v/>
      </c>
      <c r="L86" s="94" t="str">
        <f t="shared" si="50"/>
        <v/>
      </c>
      <c r="M86" s="94">
        <f t="shared" si="51"/>
        <v>0</v>
      </c>
      <c r="N86" s="94">
        <f t="shared" si="52"/>
        <v>0</v>
      </c>
      <c r="O86" s="94" t="str">
        <f t="shared" si="53"/>
        <v/>
      </c>
      <c r="P86" s="94" t="str">
        <f t="shared" si="54"/>
        <v/>
      </c>
      <c r="Q86" s="94">
        <f t="shared" si="55"/>
        <v>3</v>
      </c>
      <c r="R86" s="94" t="str">
        <f t="shared" si="56"/>
        <v/>
      </c>
      <c r="S86" s="94" t="str">
        <f t="shared" si="57"/>
        <v/>
      </c>
      <c r="T86" s="94">
        <f t="shared" si="58"/>
        <v>1</v>
      </c>
      <c r="U86" s="94">
        <f t="shared" si="59"/>
        <v>1</v>
      </c>
      <c r="V86" s="94" t="str">
        <f t="shared" si="60"/>
        <v/>
      </c>
      <c r="W86" s="94">
        <f t="shared" si="68"/>
        <v>1</v>
      </c>
      <c r="X86" s="94" t="str">
        <f t="shared" si="61"/>
        <v/>
      </c>
      <c r="Y86" s="94">
        <f t="shared" si="62"/>
        <v>3</v>
      </c>
      <c r="Z86" s="94" t="str">
        <f t="shared" si="63"/>
        <v/>
      </c>
      <c r="AA86" s="94" t="str">
        <f t="shared" si="64"/>
        <v/>
      </c>
      <c r="AB86" s="94" t="str">
        <f t="shared" si="65"/>
        <v/>
      </c>
      <c r="AC86" s="94" t="str">
        <f t="shared" si="66"/>
        <v/>
      </c>
      <c r="AD86" s="92">
        <f t="shared" si="67"/>
        <v>9</v>
      </c>
      <c r="AE86" s="92"/>
      <c r="AF86" s="92"/>
      <c r="AG86" s="92"/>
      <c r="AH86" s="92"/>
    </row>
    <row r="87" spans="1:34" x14ac:dyDescent="0.25">
      <c r="A87" s="106">
        <f t="shared" si="41"/>
        <v>86</v>
      </c>
      <c r="B87" s="49">
        <v>2781</v>
      </c>
      <c r="C87" s="115" t="s">
        <v>476</v>
      </c>
      <c r="D87" s="94">
        <f t="shared" si="42"/>
        <v>1</v>
      </c>
      <c r="E87" s="94">
        <f t="shared" si="43"/>
        <v>3</v>
      </c>
      <c r="F87" s="94" t="str">
        <f t="shared" si="44"/>
        <v/>
      </c>
      <c r="G87" s="94" t="str">
        <f t="shared" si="45"/>
        <v/>
      </c>
      <c r="H87" s="94" t="str">
        <f t="shared" si="46"/>
        <v/>
      </c>
      <c r="I87" s="94" t="str">
        <f t="shared" si="47"/>
        <v/>
      </c>
      <c r="J87" s="94" t="str">
        <f t="shared" si="48"/>
        <v/>
      </c>
      <c r="K87" s="94" t="str">
        <f t="shared" si="49"/>
        <v/>
      </c>
      <c r="L87" s="94" t="str">
        <f t="shared" si="50"/>
        <v/>
      </c>
      <c r="M87" s="94" t="str">
        <f t="shared" si="51"/>
        <v/>
      </c>
      <c r="N87" s="94" t="str">
        <f t="shared" si="52"/>
        <v/>
      </c>
      <c r="O87" s="94">
        <f t="shared" si="53"/>
        <v>1</v>
      </c>
      <c r="P87" s="94" t="str">
        <f t="shared" si="54"/>
        <v/>
      </c>
      <c r="Q87" s="94" t="str">
        <f t="shared" si="55"/>
        <v/>
      </c>
      <c r="R87" s="94" t="str">
        <f t="shared" si="56"/>
        <v/>
      </c>
      <c r="S87" s="94" t="str">
        <f t="shared" si="57"/>
        <v/>
      </c>
      <c r="T87" s="94" t="str">
        <f t="shared" si="58"/>
        <v/>
      </c>
      <c r="U87" s="94" t="str">
        <f t="shared" si="59"/>
        <v/>
      </c>
      <c r="V87" s="94" t="str">
        <f t="shared" si="60"/>
        <v/>
      </c>
      <c r="W87" s="94" t="str">
        <f t="shared" si="68"/>
        <v/>
      </c>
      <c r="X87" s="94">
        <f t="shared" si="61"/>
        <v>3</v>
      </c>
      <c r="Y87" s="94" t="str">
        <f t="shared" si="62"/>
        <v/>
      </c>
      <c r="Z87" s="94" t="str">
        <f t="shared" si="63"/>
        <v/>
      </c>
      <c r="AA87" s="94" t="str">
        <f t="shared" si="64"/>
        <v/>
      </c>
      <c r="AB87" s="94" t="str">
        <f t="shared" si="65"/>
        <v/>
      </c>
      <c r="AC87" s="94" t="str">
        <f t="shared" si="66"/>
        <v/>
      </c>
      <c r="AD87" s="92">
        <f t="shared" si="67"/>
        <v>8</v>
      </c>
      <c r="AE87" s="92">
        <f t="shared" ref="AE87:AE100" si="73">IF(B87&lt;&gt;"",COUNT(D87:AC87),"")</f>
        <v>4</v>
      </c>
      <c r="AF87" s="97">
        <f t="shared" ref="AF87:AF100" si="74">IFERROR(((AG87*2)+(AH87*1))/(AE87*2),"")</f>
        <v>0.25</v>
      </c>
      <c r="AG87" s="92">
        <f t="shared" ref="AG87:AG100" si="75">IF(B87&lt;&gt;"",COUNTIF(D87:AC87,"=2"),"")</f>
        <v>0</v>
      </c>
      <c r="AH87" s="92">
        <f t="shared" ref="AH87:AH100" si="76">IF(B87&lt;&gt;"",COUNTIF(D87:AC87,"=1"),"")</f>
        <v>2</v>
      </c>
    </row>
    <row r="88" spans="1:34" x14ac:dyDescent="0.25">
      <c r="A88" s="106">
        <f t="shared" si="41"/>
        <v>87</v>
      </c>
      <c r="B88" s="49">
        <v>3019</v>
      </c>
      <c r="C88" s="115" t="s">
        <v>696</v>
      </c>
      <c r="D88" s="94">
        <f t="shared" si="42"/>
        <v>1</v>
      </c>
      <c r="E88" s="94" t="str">
        <f t="shared" si="43"/>
        <v/>
      </c>
      <c r="F88" s="94" t="str">
        <f t="shared" si="44"/>
        <v/>
      </c>
      <c r="G88" s="94">
        <f t="shared" si="45"/>
        <v>3</v>
      </c>
      <c r="H88" s="94" t="str">
        <f t="shared" si="46"/>
        <v/>
      </c>
      <c r="I88" s="94" t="str">
        <f t="shared" si="47"/>
        <v/>
      </c>
      <c r="J88" s="94">
        <f t="shared" si="48"/>
        <v>3</v>
      </c>
      <c r="K88" s="94" t="str">
        <f t="shared" si="49"/>
        <v/>
      </c>
      <c r="L88" s="94" t="str">
        <f t="shared" si="50"/>
        <v/>
      </c>
      <c r="M88" s="94" t="str">
        <f t="shared" si="51"/>
        <v/>
      </c>
      <c r="N88" s="94" t="str">
        <f t="shared" si="52"/>
        <v/>
      </c>
      <c r="O88" s="94" t="str">
        <f t="shared" si="53"/>
        <v/>
      </c>
      <c r="P88" s="94" t="str">
        <f t="shared" si="54"/>
        <v/>
      </c>
      <c r="Q88" s="94" t="str">
        <f t="shared" si="55"/>
        <v/>
      </c>
      <c r="R88" s="94" t="str">
        <f t="shared" si="56"/>
        <v/>
      </c>
      <c r="S88" s="94" t="str">
        <f t="shared" si="57"/>
        <v/>
      </c>
      <c r="T88" s="94" t="str">
        <f t="shared" si="58"/>
        <v/>
      </c>
      <c r="U88" s="94" t="str">
        <f t="shared" si="59"/>
        <v/>
      </c>
      <c r="V88" s="94" t="str">
        <f t="shared" si="60"/>
        <v/>
      </c>
      <c r="W88" s="94" t="str">
        <f t="shared" si="68"/>
        <v/>
      </c>
      <c r="X88" s="94" t="str">
        <f t="shared" si="61"/>
        <v/>
      </c>
      <c r="Y88" s="94" t="str">
        <f t="shared" si="62"/>
        <v/>
      </c>
      <c r="Z88" s="94" t="str">
        <f t="shared" si="63"/>
        <v/>
      </c>
      <c r="AA88" s="94" t="str">
        <f t="shared" si="64"/>
        <v/>
      </c>
      <c r="AB88" s="94" t="str">
        <f t="shared" si="65"/>
        <v/>
      </c>
      <c r="AC88" s="94" t="str">
        <f t="shared" si="66"/>
        <v/>
      </c>
      <c r="AD88" s="92">
        <f t="shared" si="67"/>
        <v>7</v>
      </c>
      <c r="AE88" s="92">
        <f t="shared" si="73"/>
        <v>3</v>
      </c>
      <c r="AF88" s="97">
        <f t="shared" si="74"/>
        <v>0.16666666666666666</v>
      </c>
      <c r="AG88" s="92">
        <f t="shared" si="75"/>
        <v>0</v>
      </c>
      <c r="AH88" s="92">
        <f t="shared" si="76"/>
        <v>1</v>
      </c>
    </row>
    <row r="89" spans="1:34" x14ac:dyDescent="0.25">
      <c r="A89" s="106">
        <f t="shared" si="41"/>
        <v>87</v>
      </c>
      <c r="B89" s="49">
        <v>3038</v>
      </c>
      <c r="C89" s="115" t="s">
        <v>737</v>
      </c>
      <c r="D89" s="94" t="str">
        <f t="shared" si="42"/>
        <v/>
      </c>
      <c r="E89" s="94" t="str">
        <f t="shared" si="43"/>
        <v/>
      </c>
      <c r="F89" s="94" t="str">
        <f t="shared" si="44"/>
        <v/>
      </c>
      <c r="G89" s="94" t="str">
        <f t="shared" si="45"/>
        <v/>
      </c>
      <c r="H89" s="94" t="str">
        <f t="shared" si="46"/>
        <v/>
      </c>
      <c r="I89" s="94" t="str">
        <f t="shared" si="47"/>
        <v/>
      </c>
      <c r="J89" s="94" t="str">
        <f t="shared" si="48"/>
        <v/>
      </c>
      <c r="K89" s="94">
        <f t="shared" si="49"/>
        <v>1</v>
      </c>
      <c r="L89" s="94" t="str">
        <f t="shared" si="50"/>
        <v/>
      </c>
      <c r="M89" s="94">
        <f t="shared" si="51"/>
        <v>3</v>
      </c>
      <c r="N89" s="94" t="str">
        <f t="shared" si="52"/>
        <v/>
      </c>
      <c r="O89" s="94" t="str">
        <f t="shared" si="53"/>
        <v/>
      </c>
      <c r="P89" s="94" t="str">
        <f t="shared" si="54"/>
        <v/>
      </c>
      <c r="Q89" s="94" t="str">
        <f t="shared" si="55"/>
        <v/>
      </c>
      <c r="R89" s="94">
        <f t="shared" si="56"/>
        <v>3</v>
      </c>
      <c r="S89" s="94" t="str">
        <f t="shared" si="57"/>
        <v/>
      </c>
      <c r="T89" s="94" t="str">
        <f t="shared" si="58"/>
        <v/>
      </c>
      <c r="U89" s="94" t="str">
        <f t="shared" si="59"/>
        <v/>
      </c>
      <c r="V89" s="94" t="str">
        <f t="shared" si="60"/>
        <v/>
      </c>
      <c r="W89" s="94" t="str">
        <f t="shared" si="68"/>
        <v/>
      </c>
      <c r="X89" s="94" t="str">
        <f t="shared" si="61"/>
        <v/>
      </c>
      <c r="Y89" s="94" t="str">
        <f t="shared" si="62"/>
        <v/>
      </c>
      <c r="Z89" s="94" t="str">
        <f t="shared" si="63"/>
        <v/>
      </c>
      <c r="AA89" s="94" t="str">
        <f t="shared" si="64"/>
        <v/>
      </c>
      <c r="AB89" s="94" t="str">
        <f t="shared" si="65"/>
        <v/>
      </c>
      <c r="AC89" s="94" t="str">
        <f t="shared" si="66"/>
        <v/>
      </c>
      <c r="AD89" s="92">
        <f t="shared" si="67"/>
        <v>7</v>
      </c>
      <c r="AE89" s="92">
        <f t="shared" si="73"/>
        <v>3</v>
      </c>
      <c r="AF89" s="97">
        <f t="shared" si="74"/>
        <v>0.16666666666666666</v>
      </c>
      <c r="AG89" s="92">
        <f t="shared" si="75"/>
        <v>0</v>
      </c>
      <c r="AH89" s="92">
        <f t="shared" si="76"/>
        <v>1</v>
      </c>
    </row>
    <row r="90" spans="1:34" x14ac:dyDescent="0.25">
      <c r="A90" s="106">
        <f t="shared" si="41"/>
        <v>87</v>
      </c>
      <c r="B90" s="49">
        <v>7595</v>
      </c>
      <c r="C90" s="115" t="s">
        <v>479</v>
      </c>
      <c r="D90" s="94" t="str">
        <f t="shared" si="42"/>
        <v/>
      </c>
      <c r="E90" s="94" t="str">
        <f t="shared" si="43"/>
        <v/>
      </c>
      <c r="F90" s="94" t="str">
        <f t="shared" si="44"/>
        <v/>
      </c>
      <c r="G90" s="94" t="str">
        <f t="shared" si="45"/>
        <v/>
      </c>
      <c r="H90" s="94" t="str">
        <f t="shared" si="46"/>
        <v/>
      </c>
      <c r="I90" s="94" t="str">
        <f t="shared" si="47"/>
        <v/>
      </c>
      <c r="J90" s="94" t="str">
        <f t="shared" si="48"/>
        <v/>
      </c>
      <c r="K90" s="94" t="str">
        <f t="shared" si="49"/>
        <v/>
      </c>
      <c r="L90" s="94" t="str">
        <f t="shared" si="50"/>
        <v/>
      </c>
      <c r="M90" s="94" t="str">
        <f t="shared" si="51"/>
        <v/>
      </c>
      <c r="N90" s="94">
        <f t="shared" si="52"/>
        <v>1</v>
      </c>
      <c r="O90" s="94" t="str">
        <f t="shared" si="53"/>
        <v/>
      </c>
      <c r="P90" s="94" t="str">
        <f t="shared" si="54"/>
        <v/>
      </c>
      <c r="Q90" s="94">
        <f t="shared" si="55"/>
        <v>3</v>
      </c>
      <c r="R90" s="94" t="str">
        <f t="shared" si="56"/>
        <v/>
      </c>
      <c r="S90" s="94">
        <f t="shared" si="57"/>
        <v>3</v>
      </c>
      <c r="T90" s="94" t="str">
        <f t="shared" si="58"/>
        <v/>
      </c>
      <c r="U90" s="94" t="str">
        <f t="shared" si="59"/>
        <v/>
      </c>
      <c r="V90" s="94" t="str">
        <f t="shared" si="60"/>
        <v/>
      </c>
      <c r="W90" s="94" t="str">
        <f t="shared" si="68"/>
        <v/>
      </c>
      <c r="X90" s="94">
        <f t="shared" si="61"/>
        <v>0</v>
      </c>
      <c r="Y90" s="94" t="str">
        <f t="shared" si="62"/>
        <v/>
      </c>
      <c r="Z90" s="94" t="str">
        <f t="shared" si="63"/>
        <v/>
      </c>
      <c r="AA90" s="94" t="str">
        <f t="shared" si="64"/>
        <v/>
      </c>
      <c r="AB90" s="94" t="str">
        <f t="shared" si="65"/>
        <v/>
      </c>
      <c r="AC90" s="94" t="str">
        <f t="shared" si="66"/>
        <v/>
      </c>
      <c r="AD90" s="92">
        <f t="shared" si="67"/>
        <v>7</v>
      </c>
      <c r="AE90" s="92">
        <f t="shared" si="73"/>
        <v>4</v>
      </c>
      <c r="AF90" s="97">
        <f t="shared" si="74"/>
        <v>0.125</v>
      </c>
      <c r="AG90" s="92">
        <f t="shared" si="75"/>
        <v>0</v>
      </c>
      <c r="AH90" s="92">
        <f t="shared" si="76"/>
        <v>1</v>
      </c>
    </row>
    <row r="91" spans="1:34" x14ac:dyDescent="0.25">
      <c r="A91" s="106">
        <f t="shared" si="41"/>
        <v>87</v>
      </c>
      <c r="B91" s="49">
        <v>2641</v>
      </c>
      <c r="C91" s="115" t="s">
        <v>278</v>
      </c>
      <c r="D91" s="94">
        <f t="shared" si="42"/>
        <v>0</v>
      </c>
      <c r="E91" s="94">
        <f t="shared" si="43"/>
        <v>0</v>
      </c>
      <c r="F91" s="94">
        <f t="shared" si="44"/>
        <v>3</v>
      </c>
      <c r="G91" s="94">
        <f t="shared" si="45"/>
        <v>3</v>
      </c>
      <c r="H91" s="94">
        <f t="shared" si="46"/>
        <v>0</v>
      </c>
      <c r="I91" s="94">
        <f t="shared" si="47"/>
        <v>0</v>
      </c>
      <c r="J91" s="94">
        <f t="shared" si="48"/>
        <v>0</v>
      </c>
      <c r="K91" s="94" t="str">
        <f t="shared" si="49"/>
        <v/>
      </c>
      <c r="L91" s="94" t="str">
        <f t="shared" si="50"/>
        <v/>
      </c>
      <c r="M91" s="94" t="str">
        <f t="shared" si="51"/>
        <v/>
      </c>
      <c r="N91" s="94" t="str">
        <f t="shared" si="52"/>
        <v/>
      </c>
      <c r="O91" s="94" t="str">
        <f t="shared" si="53"/>
        <v/>
      </c>
      <c r="P91" s="94" t="str">
        <f t="shared" si="54"/>
        <v/>
      </c>
      <c r="Q91" s="94" t="str">
        <f t="shared" si="55"/>
        <v/>
      </c>
      <c r="R91" s="94" t="str">
        <f t="shared" si="56"/>
        <v/>
      </c>
      <c r="S91" s="94">
        <f t="shared" si="57"/>
        <v>1</v>
      </c>
      <c r="T91" s="94" t="str">
        <f t="shared" si="58"/>
        <v/>
      </c>
      <c r="U91" s="94" t="str">
        <f t="shared" si="59"/>
        <v/>
      </c>
      <c r="V91" s="94" t="str">
        <f t="shared" si="60"/>
        <v/>
      </c>
      <c r="W91" s="94" t="str">
        <f t="shared" si="68"/>
        <v/>
      </c>
      <c r="X91" s="94">
        <f t="shared" si="61"/>
        <v>0</v>
      </c>
      <c r="Y91" s="94" t="str">
        <f t="shared" si="62"/>
        <v/>
      </c>
      <c r="Z91" s="94" t="str">
        <f t="shared" si="63"/>
        <v/>
      </c>
      <c r="AA91" s="94" t="str">
        <f t="shared" si="64"/>
        <v/>
      </c>
      <c r="AB91" s="94" t="str">
        <f t="shared" si="65"/>
        <v/>
      </c>
      <c r="AC91" s="94" t="str">
        <f t="shared" si="66"/>
        <v/>
      </c>
      <c r="AD91" s="92">
        <f t="shared" si="67"/>
        <v>7</v>
      </c>
      <c r="AE91" s="92">
        <f t="shared" si="73"/>
        <v>9</v>
      </c>
      <c r="AF91" s="97">
        <f t="shared" si="74"/>
        <v>5.5555555555555552E-2</v>
      </c>
      <c r="AG91" s="92">
        <f t="shared" si="75"/>
        <v>0</v>
      </c>
      <c r="AH91" s="92">
        <f t="shared" si="76"/>
        <v>1</v>
      </c>
    </row>
    <row r="92" spans="1:34" x14ac:dyDescent="0.25">
      <c r="A92" s="106">
        <f t="shared" si="41"/>
        <v>87</v>
      </c>
      <c r="B92" s="49">
        <v>8714</v>
      </c>
      <c r="C92" s="115" t="s">
        <v>421</v>
      </c>
      <c r="D92" s="94">
        <f t="shared" si="42"/>
        <v>0</v>
      </c>
      <c r="E92" s="94" t="str">
        <f t="shared" si="43"/>
        <v/>
      </c>
      <c r="F92" s="94">
        <f t="shared" si="44"/>
        <v>0</v>
      </c>
      <c r="G92" s="94">
        <f t="shared" si="45"/>
        <v>0</v>
      </c>
      <c r="H92" s="94" t="str">
        <f t="shared" si="46"/>
        <v/>
      </c>
      <c r="I92" s="94">
        <f t="shared" si="47"/>
        <v>0</v>
      </c>
      <c r="J92" s="94">
        <f t="shared" si="48"/>
        <v>1</v>
      </c>
      <c r="K92" s="94">
        <f t="shared" si="49"/>
        <v>0</v>
      </c>
      <c r="L92" s="94">
        <f t="shared" si="50"/>
        <v>0</v>
      </c>
      <c r="M92" s="94">
        <f t="shared" si="51"/>
        <v>0</v>
      </c>
      <c r="N92" s="94">
        <f t="shared" si="52"/>
        <v>0</v>
      </c>
      <c r="O92" s="94">
        <f t="shared" si="53"/>
        <v>0</v>
      </c>
      <c r="P92" s="94">
        <f t="shared" si="54"/>
        <v>0</v>
      </c>
      <c r="Q92" s="94">
        <f t="shared" si="55"/>
        <v>3</v>
      </c>
      <c r="R92" s="94" t="str">
        <f t="shared" si="56"/>
        <v/>
      </c>
      <c r="S92" s="94">
        <f t="shared" si="57"/>
        <v>1</v>
      </c>
      <c r="T92" s="94">
        <f t="shared" si="58"/>
        <v>1</v>
      </c>
      <c r="U92" s="94">
        <f t="shared" si="59"/>
        <v>1</v>
      </c>
      <c r="V92" s="94" t="str">
        <f t="shared" si="60"/>
        <v/>
      </c>
      <c r="W92" s="94">
        <f t="shared" si="68"/>
        <v>0</v>
      </c>
      <c r="X92" s="94">
        <f t="shared" si="61"/>
        <v>0</v>
      </c>
      <c r="Y92" s="94" t="str">
        <f t="shared" si="62"/>
        <v/>
      </c>
      <c r="Z92" s="94" t="str">
        <f t="shared" si="63"/>
        <v/>
      </c>
      <c r="AA92" s="94" t="str">
        <f t="shared" si="64"/>
        <v/>
      </c>
      <c r="AB92" s="94" t="str">
        <f t="shared" si="65"/>
        <v/>
      </c>
      <c r="AC92" s="94" t="str">
        <f t="shared" si="66"/>
        <v/>
      </c>
      <c r="AD92" s="92">
        <f t="shared" si="67"/>
        <v>7</v>
      </c>
      <c r="AE92" s="92">
        <f t="shared" si="73"/>
        <v>17</v>
      </c>
      <c r="AF92" s="97">
        <f t="shared" si="74"/>
        <v>0.11764705882352941</v>
      </c>
      <c r="AG92" s="92">
        <f t="shared" si="75"/>
        <v>0</v>
      </c>
      <c r="AH92" s="92">
        <f t="shared" si="76"/>
        <v>4</v>
      </c>
    </row>
    <row r="93" spans="1:34" x14ac:dyDescent="0.25">
      <c r="A93" s="106">
        <f t="shared" si="41"/>
        <v>87</v>
      </c>
      <c r="B93" s="49">
        <v>2798</v>
      </c>
      <c r="C93" s="115" t="s">
        <v>396</v>
      </c>
      <c r="D93" s="94">
        <f t="shared" si="42"/>
        <v>0</v>
      </c>
      <c r="E93" s="94">
        <f t="shared" si="43"/>
        <v>1</v>
      </c>
      <c r="F93" s="94">
        <f t="shared" si="44"/>
        <v>0</v>
      </c>
      <c r="G93" s="94" t="str">
        <f t="shared" si="45"/>
        <v/>
      </c>
      <c r="H93" s="94">
        <f t="shared" si="46"/>
        <v>0</v>
      </c>
      <c r="I93" s="94">
        <f t="shared" si="47"/>
        <v>1</v>
      </c>
      <c r="J93" s="94" t="str">
        <f t="shared" si="48"/>
        <v/>
      </c>
      <c r="K93" s="94">
        <f t="shared" si="49"/>
        <v>0</v>
      </c>
      <c r="L93" s="94">
        <f t="shared" si="50"/>
        <v>0</v>
      </c>
      <c r="M93" s="94">
        <f t="shared" si="51"/>
        <v>0</v>
      </c>
      <c r="N93" s="94">
        <f t="shared" si="52"/>
        <v>0</v>
      </c>
      <c r="O93" s="94">
        <f t="shared" si="53"/>
        <v>1</v>
      </c>
      <c r="P93" s="94">
        <f t="shared" si="54"/>
        <v>1</v>
      </c>
      <c r="Q93" s="94" t="str">
        <f t="shared" si="55"/>
        <v/>
      </c>
      <c r="R93" s="94">
        <f t="shared" si="56"/>
        <v>0</v>
      </c>
      <c r="S93" s="94" t="str">
        <f t="shared" si="57"/>
        <v/>
      </c>
      <c r="T93" s="94">
        <f t="shared" si="58"/>
        <v>3</v>
      </c>
      <c r="U93" s="94">
        <f t="shared" si="59"/>
        <v>0</v>
      </c>
      <c r="V93" s="94">
        <f t="shared" si="60"/>
        <v>0</v>
      </c>
      <c r="W93" s="94">
        <f t="shared" si="68"/>
        <v>0</v>
      </c>
      <c r="X93" s="94">
        <f t="shared" si="61"/>
        <v>0</v>
      </c>
      <c r="Y93" s="94">
        <f t="shared" si="62"/>
        <v>0</v>
      </c>
      <c r="Z93" s="94" t="str">
        <f t="shared" si="63"/>
        <v/>
      </c>
      <c r="AA93" s="94" t="str">
        <f t="shared" si="64"/>
        <v/>
      </c>
      <c r="AB93" s="94" t="str">
        <f t="shared" si="65"/>
        <v/>
      </c>
      <c r="AC93" s="94" t="str">
        <f t="shared" si="66"/>
        <v/>
      </c>
      <c r="AD93" s="92">
        <f t="shared" si="67"/>
        <v>7</v>
      </c>
      <c r="AE93" s="92">
        <f t="shared" si="73"/>
        <v>18</v>
      </c>
      <c r="AF93" s="97">
        <f t="shared" si="74"/>
        <v>0.1111111111111111</v>
      </c>
      <c r="AG93" s="92">
        <f t="shared" si="75"/>
        <v>0</v>
      </c>
      <c r="AH93" s="92">
        <f t="shared" si="76"/>
        <v>4</v>
      </c>
    </row>
    <row r="94" spans="1:34" x14ac:dyDescent="0.25">
      <c r="A94" s="106">
        <f t="shared" si="41"/>
        <v>93</v>
      </c>
      <c r="B94" s="49">
        <v>7887</v>
      </c>
      <c r="C94" s="115" t="s">
        <v>427</v>
      </c>
      <c r="D94" s="94">
        <f t="shared" si="42"/>
        <v>0</v>
      </c>
      <c r="E94" s="94" t="str">
        <f t="shared" si="43"/>
        <v/>
      </c>
      <c r="F94" s="94" t="str">
        <f t="shared" si="44"/>
        <v/>
      </c>
      <c r="G94" s="94" t="str">
        <f t="shared" si="45"/>
        <v/>
      </c>
      <c r="H94" s="94" t="str">
        <f t="shared" si="46"/>
        <v/>
      </c>
      <c r="I94" s="94" t="str">
        <f t="shared" si="47"/>
        <v/>
      </c>
      <c r="J94" s="94" t="str">
        <f t="shared" si="48"/>
        <v/>
      </c>
      <c r="K94" s="94" t="str">
        <f t="shared" si="49"/>
        <v/>
      </c>
      <c r="L94" s="94">
        <f t="shared" si="50"/>
        <v>1</v>
      </c>
      <c r="M94" s="94" t="str">
        <f t="shared" si="51"/>
        <v/>
      </c>
      <c r="N94" s="94" t="str">
        <f t="shared" si="52"/>
        <v/>
      </c>
      <c r="O94" s="94" t="str">
        <f t="shared" si="53"/>
        <v/>
      </c>
      <c r="P94" s="94" t="str">
        <f t="shared" si="54"/>
        <v/>
      </c>
      <c r="Q94" s="94">
        <f t="shared" si="55"/>
        <v>1</v>
      </c>
      <c r="R94" s="94">
        <f t="shared" si="56"/>
        <v>1</v>
      </c>
      <c r="S94" s="94" t="str">
        <f t="shared" si="57"/>
        <v/>
      </c>
      <c r="T94" s="94" t="str">
        <f t="shared" si="58"/>
        <v/>
      </c>
      <c r="U94" s="94">
        <f t="shared" si="59"/>
        <v>3</v>
      </c>
      <c r="V94" s="94" t="str">
        <f t="shared" si="60"/>
        <v/>
      </c>
      <c r="W94" s="94" t="str">
        <f t="shared" si="68"/>
        <v/>
      </c>
      <c r="X94" s="94" t="str">
        <f t="shared" si="61"/>
        <v/>
      </c>
      <c r="Y94" s="94" t="str">
        <f t="shared" si="62"/>
        <v/>
      </c>
      <c r="Z94" s="94" t="str">
        <f t="shared" si="63"/>
        <v/>
      </c>
      <c r="AA94" s="94" t="str">
        <f t="shared" si="64"/>
        <v/>
      </c>
      <c r="AB94" s="94" t="str">
        <f t="shared" si="65"/>
        <v/>
      </c>
      <c r="AC94" s="94" t="str">
        <f t="shared" si="66"/>
        <v/>
      </c>
      <c r="AD94" s="92">
        <f t="shared" si="67"/>
        <v>6</v>
      </c>
      <c r="AE94" s="92">
        <f t="shared" si="73"/>
        <v>5</v>
      </c>
      <c r="AF94" s="97">
        <f t="shared" si="74"/>
        <v>0.3</v>
      </c>
      <c r="AG94" s="92">
        <f t="shared" si="75"/>
        <v>0</v>
      </c>
      <c r="AH94" s="92">
        <f t="shared" si="76"/>
        <v>3</v>
      </c>
    </row>
    <row r="95" spans="1:34" x14ac:dyDescent="0.25">
      <c r="A95" s="106">
        <f t="shared" si="41"/>
        <v>93</v>
      </c>
      <c r="B95" s="49">
        <v>2709</v>
      </c>
      <c r="C95" s="115" t="s">
        <v>773</v>
      </c>
      <c r="D95" s="94">
        <f t="shared" si="42"/>
        <v>3</v>
      </c>
      <c r="E95" s="94" t="str">
        <f t="shared" si="43"/>
        <v/>
      </c>
      <c r="F95" s="94">
        <f t="shared" si="44"/>
        <v>0</v>
      </c>
      <c r="G95" s="94">
        <f t="shared" si="45"/>
        <v>0</v>
      </c>
      <c r="H95" s="94">
        <f t="shared" si="46"/>
        <v>1</v>
      </c>
      <c r="I95" s="94">
        <f t="shared" si="47"/>
        <v>1</v>
      </c>
      <c r="J95" s="94">
        <f t="shared" si="48"/>
        <v>1</v>
      </c>
      <c r="K95" s="94" t="str">
        <f t="shared" si="49"/>
        <v/>
      </c>
      <c r="L95" s="94" t="str">
        <f t="shared" si="50"/>
        <v/>
      </c>
      <c r="M95" s="94" t="str">
        <f t="shared" si="51"/>
        <v/>
      </c>
      <c r="N95" s="94" t="str">
        <f t="shared" si="52"/>
        <v/>
      </c>
      <c r="O95" s="94" t="str">
        <f t="shared" si="53"/>
        <v/>
      </c>
      <c r="P95" s="94" t="str">
        <f t="shared" si="54"/>
        <v/>
      </c>
      <c r="Q95" s="94" t="str">
        <f t="shared" si="55"/>
        <v/>
      </c>
      <c r="R95" s="94" t="str">
        <f t="shared" si="56"/>
        <v/>
      </c>
      <c r="S95" s="94" t="str">
        <f t="shared" si="57"/>
        <v/>
      </c>
      <c r="T95" s="94" t="str">
        <f t="shared" si="58"/>
        <v/>
      </c>
      <c r="U95" s="94" t="str">
        <f t="shared" si="59"/>
        <v/>
      </c>
      <c r="V95" s="94" t="str">
        <f t="shared" si="60"/>
        <v/>
      </c>
      <c r="W95" s="94" t="str">
        <f t="shared" si="68"/>
        <v/>
      </c>
      <c r="X95" s="94" t="str">
        <f t="shared" si="61"/>
        <v/>
      </c>
      <c r="Y95" s="94" t="str">
        <f t="shared" si="62"/>
        <v/>
      </c>
      <c r="Z95" s="94" t="str">
        <f t="shared" si="63"/>
        <v/>
      </c>
      <c r="AA95" s="94" t="str">
        <f t="shared" si="64"/>
        <v/>
      </c>
      <c r="AB95" s="94" t="str">
        <f t="shared" si="65"/>
        <v/>
      </c>
      <c r="AC95" s="94" t="str">
        <f t="shared" si="66"/>
        <v/>
      </c>
      <c r="AD95" s="92">
        <f t="shared" si="67"/>
        <v>6</v>
      </c>
      <c r="AE95" s="92">
        <f t="shared" si="73"/>
        <v>6</v>
      </c>
      <c r="AF95" s="97">
        <f t="shared" si="74"/>
        <v>0.25</v>
      </c>
      <c r="AG95" s="92">
        <f t="shared" si="75"/>
        <v>0</v>
      </c>
      <c r="AH95" s="92">
        <f t="shared" si="76"/>
        <v>3</v>
      </c>
    </row>
    <row r="96" spans="1:34" x14ac:dyDescent="0.25">
      <c r="A96" s="106">
        <f t="shared" si="41"/>
        <v>95</v>
      </c>
      <c r="B96" s="49">
        <v>2284</v>
      </c>
      <c r="C96" s="115" t="s">
        <v>583</v>
      </c>
      <c r="D96" s="94">
        <f t="shared" si="42"/>
        <v>0</v>
      </c>
      <c r="E96" s="94">
        <f t="shared" si="43"/>
        <v>0</v>
      </c>
      <c r="F96" s="94">
        <f t="shared" si="44"/>
        <v>0</v>
      </c>
      <c r="G96" s="94">
        <f t="shared" si="45"/>
        <v>0</v>
      </c>
      <c r="H96" s="94">
        <f t="shared" si="46"/>
        <v>0</v>
      </c>
      <c r="I96" s="94">
        <f t="shared" si="47"/>
        <v>0</v>
      </c>
      <c r="J96" s="94">
        <f t="shared" si="48"/>
        <v>0</v>
      </c>
      <c r="K96" s="94" t="str">
        <f t="shared" si="49"/>
        <v/>
      </c>
      <c r="L96" s="94" t="str">
        <f t="shared" si="50"/>
        <v/>
      </c>
      <c r="M96" s="94" t="str">
        <f t="shared" si="51"/>
        <v/>
      </c>
      <c r="N96" s="94" t="str">
        <f t="shared" si="52"/>
        <v/>
      </c>
      <c r="O96" s="94">
        <f t="shared" si="53"/>
        <v>0</v>
      </c>
      <c r="P96" s="94">
        <f t="shared" si="54"/>
        <v>3</v>
      </c>
      <c r="Q96" s="94">
        <f t="shared" si="55"/>
        <v>0</v>
      </c>
      <c r="R96" s="94">
        <f t="shared" si="56"/>
        <v>0</v>
      </c>
      <c r="S96" s="94">
        <f t="shared" si="57"/>
        <v>0</v>
      </c>
      <c r="T96" s="94">
        <f t="shared" si="58"/>
        <v>0</v>
      </c>
      <c r="U96" s="94">
        <f t="shared" si="59"/>
        <v>0</v>
      </c>
      <c r="V96" s="94">
        <f t="shared" si="60"/>
        <v>1</v>
      </c>
      <c r="W96" s="94">
        <f t="shared" si="68"/>
        <v>0</v>
      </c>
      <c r="X96" s="94">
        <f t="shared" si="61"/>
        <v>0</v>
      </c>
      <c r="Y96" s="94">
        <f t="shared" si="62"/>
        <v>1</v>
      </c>
      <c r="Z96" s="94" t="str">
        <f t="shared" si="63"/>
        <v/>
      </c>
      <c r="AA96" s="94" t="str">
        <f t="shared" si="64"/>
        <v/>
      </c>
      <c r="AB96" s="94" t="str">
        <f t="shared" si="65"/>
        <v/>
      </c>
      <c r="AC96" s="94" t="str">
        <f t="shared" si="66"/>
        <v/>
      </c>
      <c r="AD96" s="92">
        <f t="shared" si="67"/>
        <v>5</v>
      </c>
      <c r="AE96" s="92">
        <f t="shared" si="73"/>
        <v>18</v>
      </c>
      <c r="AF96" s="97">
        <f t="shared" si="74"/>
        <v>5.5555555555555552E-2</v>
      </c>
      <c r="AG96" s="92">
        <f t="shared" si="75"/>
        <v>0</v>
      </c>
      <c r="AH96" s="92">
        <f t="shared" si="76"/>
        <v>2</v>
      </c>
    </row>
    <row r="97" spans="1:34" x14ac:dyDescent="0.25">
      <c r="A97" s="106">
        <f t="shared" si="41"/>
        <v>96</v>
      </c>
      <c r="B97" s="49">
        <v>1117</v>
      </c>
      <c r="C97" s="115" t="s">
        <v>791</v>
      </c>
      <c r="D97" s="94" t="str">
        <f t="shared" si="42"/>
        <v/>
      </c>
      <c r="E97" s="94" t="str">
        <f t="shared" si="43"/>
        <v/>
      </c>
      <c r="F97" s="94" t="str">
        <f t="shared" si="44"/>
        <v/>
      </c>
      <c r="G97" s="94" t="str">
        <f t="shared" si="45"/>
        <v/>
      </c>
      <c r="H97" s="94" t="str">
        <f t="shared" si="46"/>
        <v/>
      </c>
      <c r="I97" s="94" t="str">
        <f t="shared" si="47"/>
        <v/>
      </c>
      <c r="J97" s="94" t="str">
        <f t="shared" si="48"/>
        <v/>
      </c>
      <c r="K97" s="94" t="str">
        <f t="shared" si="49"/>
        <v/>
      </c>
      <c r="L97" s="94">
        <f t="shared" si="50"/>
        <v>1</v>
      </c>
      <c r="M97" s="94">
        <f t="shared" si="51"/>
        <v>3</v>
      </c>
      <c r="N97" s="94" t="str">
        <f t="shared" si="52"/>
        <v/>
      </c>
      <c r="O97" s="94" t="str">
        <f t="shared" si="53"/>
        <v/>
      </c>
      <c r="P97" s="94" t="str">
        <f t="shared" si="54"/>
        <v/>
      </c>
      <c r="Q97" s="94" t="str">
        <f t="shared" si="55"/>
        <v/>
      </c>
      <c r="R97" s="94" t="str">
        <f t="shared" si="56"/>
        <v/>
      </c>
      <c r="S97" s="94" t="str">
        <f t="shared" si="57"/>
        <v/>
      </c>
      <c r="T97" s="94" t="str">
        <f t="shared" si="58"/>
        <v/>
      </c>
      <c r="U97" s="94" t="str">
        <f t="shared" si="59"/>
        <v/>
      </c>
      <c r="V97" s="94" t="str">
        <f t="shared" si="60"/>
        <v/>
      </c>
      <c r="W97" s="94" t="str">
        <f t="shared" si="68"/>
        <v/>
      </c>
      <c r="X97" s="94" t="str">
        <f t="shared" si="61"/>
        <v/>
      </c>
      <c r="Y97" s="94" t="str">
        <f t="shared" si="62"/>
        <v/>
      </c>
      <c r="Z97" s="94" t="str">
        <f t="shared" si="63"/>
        <v/>
      </c>
      <c r="AA97" s="94" t="str">
        <f t="shared" si="64"/>
        <v/>
      </c>
      <c r="AB97" s="94" t="str">
        <f t="shared" si="65"/>
        <v/>
      </c>
      <c r="AC97" s="94" t="str">
        <f t="shared" si="66"/>
        <v/>
      </c>
      <c r="AD97" s="92">
        <f t="shared" si="67"/>
        <v>4</v>
      </c>
      <c r="AE97" s="92">
        <f t="shared" si="73"/>
        <v>2</v>
      </c>
      <c r="AF97" s="97">
        <f t="shared" si="74"/>
        <v>0.25</v>
      </c>
      <c r="AG97" s="92">
        <f t="shared" si="75"/>
        <v>0</v>
      </c>
      <c r="AH97" s="92">
        <f t="shared" si="76"/>
        <v>1</v>
      </c>
    </row>
    <row r="98" spans="1:34" x14ac:dyDescent="0.25">
      <c r="A98" s="106">
        <f t="shared" si="41"/>
        <v>96</v>
      </c>
      <c r="B98" s="49">
        <v>7453</v>
      </c>
      <c r="C98" s="115" t="s">
        <v>428</v>
      </c>
      <c r="D98" s="94" t="str">
        <f t="shared" si="42"/>
        <v/>
      </c>
      <c r="E98" s="94" t="str">
        <f t="shared" si="43"/>
        <v/>
      </c>
      <c r="F98" s="94" t="str">
        <f t="shared" si="44"/>
        <v/>
      </c>
      <c r="G98" s="94" t="str">
        <f t="shared" si="45"/>
        <v/>
      </c>
      <c r="H98" s="94">
        <f t="shared" si="46"/>
        <v>1</v>
      </c>
      <c r="I98" s="94" t="str">
        <f t="shared" si="47"/>
        <v/>
      </c>
      <c r="J98" s="94" t="str">
        <f t="shared" si="48"/>
        <v/>
      </c>
      <c r="K98" s="94" t="str">
        <f t="shared" si="49"/>
        <v/>
      </c>
      <c r="L98" s="94">
        <f t="shared" si="50"/>
        <v>3</v>
      </c>
      <c r="M98" s="94" t="str">
        <f t="shared" si="51"/>
        <v/>
      </c>
      <c r="N98" s="94" t="str">
        <f t="shared" si="52"/>
        <v/>
      </c>
      <c r="O98" s="94" t="str">
        <f t="shared" si="53"/>
        <v/>
      </c>
      <c r="P98" s="94" t="str">
        <f t="shared" si="54"/>
        <v/>
      </c>
      <c r="Q98" s="94" t="str">
        <f t="shared" si="55"/>
        <v/>
      </c>
      <c r="R98" s="94" t="str">
        <f t="shared" si="56"/>
        <v/>
      </c>
      <c r="S98" s="94" t="str">
        <f t="shared" si="57"/>
        <v/>
      </c>
      <c r="T98" s="94">
        <f t="shared" si="58"/>
        <v>0</v>
      </c>
      <c r="U98" s="94" t="str">
        <f t="shared" si="59"/>
        <v/>
      </c>
      <c r="V98" s="94" t="str">
        <f t="shared" si="60"/>
        <v/>
      </c>
      <c r="W98" s="94" t="str">
        <f t="shared" si="68"/>
        <v/>
      </c>
      <c r="X98" s="94" t="str">
        <f t="shared" si="61"/>
        <v/>
      </c>
      <c r="Y98" s="94" t="str">
        <f t="shared" si="62"/>
        <v/>
      </c>
      <c r="Z98" s="94" t="str">
        <f t="shared" si="63"/>
        <v/>
      </c>
      <c r="AA98" s="94" t="str">
        <f t="shared" si="64"/>
        <v/>
      </c>
      <c r="AB98" s="94" t="str">
        <f t="shared" si="65"/>
        <v/>
      </c>
      <c r="AC98" s="94" t="str">
        <f t="shared" si="66"/>
        <v/>
      </c>
      <c r="AD98" s="92">
        <f t="shared" si="67"/>
        <v>4</v>
      </c>
      <c r="AE98" s="92">
        <f t="shared" si="73"/>
        <v>3</v>
      </c>
      <c r="AF98" s="97">
        <f t="shared" si="74"/>
        <v>0.16666666666666666</v>
      </c>
      <c r="AG98" s="92">
        <f t="shared" si="75"/>
        <v>0</v>
      </c>
      <c r="AH98" s="92">
        <f t="shared" si="76"/>
        <v>1</v>
      </c>
    </row>
    <row r="99" spans="1:34" x14ac:dyDescent="0.25">
      <c r="A99" s="106">
        <f t="shared" si="41"/>
        <v>96</v>
      </c>
      <c r="B99" s="49">
        <v>3141</v>
      </c>
      <c r="C99" s="115" t="s">
        <v>729</v>
      </c>
      <c r="D99" s="94" t="str">
        <f t="shared" si="42"/>
        <v/>
      </c>
      <c r="E99" s="94" t="str">
        <f t="shared" si="43"/>
        <v/>
      </c>
      <c r="F99" s="94" t="str">
        <f t="shared" si="44"/>
        <v/>
      </c>
      <c r="G99" s="94" t="str">
        <f t="shared" si="45"/>
        <v/>
      </c>
      <c r="H99" s="94">
        <f t="shared" si="46"/>
        <v>0</v>
      </c>
      <c r="I99" s="94">
        <f t="shared" si="47"/>
        <v>0</v>
      </c>
      <c r="J99" s="94" t="str">
        <f t="shared" si="48"/>
        <v/>
      </c>
      <c r="K99" s="94" t="str">
        <f t="shared" si="49"/>
        <v/>
      </c>
      <c r="L99" s="94" t="str">
        <f t="shared" si="50"/>
        <v/>
      </c>
      <c r="M99" s="94">
        <f t="shared" si="51"/>
        <v>3</v>
      </c>
      <c r="N99" s="94" t="str">
        <f t="shared" si="52"/>
        <v/>
      </c>
      <c r="O99" s="94">
        <f t="shared" si="53"/>
        <v>0</v>
      </c>
      <c r="P99" s="94" t="str">
        <f t="shared" si="54"/>
        <v/>
      </c>
      <c r="Q99" s="94" t="str">
        <f t="shared" si="55"/>
        <v/>
      </c>
      <c r="R99" s="94" t="str">
        <f t="shared" si="56"/>
        <v/>
      </c>
      <c r="S99" s="94">
        <f t="shared" si="57"/>
        <v>0</v>
      </c>
      <c r="T99" s="94">
        <f t="shared" si="58"/>
        <v>1</v>
      </c>
      <c r="U99" s="94" t="str">
        <f t="shared" si="59"/>
        <v/>
      </c>
      <c r="V99" s="94" t="str">
        <f t="shared" si="60"/>
        <v/>
      </c>
      <c r="W99" s="94">
        <f t="shared" si="68"/>
        <v>0</v>
      </c>
      <c r="X99" s="94">
        <f t="shared" si="61"/>
        <v>0</v>
      </c>
      <c r="Y99" s="94" t="str">
        <f t="shared" si="62"/>
        <v/>
      </c>
      <c r="Z99" s="94" t="str">
        <f t="shared" si="63"/>
        <v/>
      </c>
      <c r="AA99" s="94" t="str">
        <f t="shared" si="64"/>
        <v/>
      </c>
      <c r="AB99" s="94" t="str">
        <f t="shared" si="65"/>
        <v/>
      </c>
      <c r="AC99" s="94" t="str">
        <f t="shared" si="66"/>
        <v/>
      </c>
      <c r="AD99" s="92">
        <f t="shared" si="67"/>
        <v>4</v>
      </c>
      <c r="AE99" s="92">
        <f t="shared" si="73"/>
        <v>8</v>
      </c>
      <c r="AF99" s="97">
        <f t="shared" si="74"/>
        <v>6.25E-2</v>
      </c>
      <c r="AG99" s="92">
        <f t="shared" si="75"/>
        <v>0</v>
      </c>
      <c r="AH99" s="92">
        <f t="shared" si="76"/>
        <v>1</v>
      </c>
    </row>
    <row r="100" spans="1:34" x14ac:dyDescent="0.25">
      <c r="A100" s="106">
        <f t="shared" si="41"/>
        <v>96</v>
      </c>
      <c r="B100" s="49">
        <v>8306</v>
      </c>
      <c r="C100" s="115" t="s">
        <v>746</v>
      </c>
      <c r="D100" s="94" t="str">
        <f t="shared" si="42"/>
        <v/>
      </c>
      <c r="E100" s="94">
        <f t="shared" si="43"/>
        <v>0</v>
      </c>
      <c r="F100" s="94">
        <f t="shared" si="44"/>
        <v>0</v>
      </c>
      <c r="G100" s="94" t="str">
        <f t="shared" si="45"/>
        <v/>
      </c>
      <c r="H100" s="94" t="str">
        <f t="shared" si="46"/>
        <v/>
      </c>
      <c r="I100" s="94" t="str">
        <f t="shared" si="47"/>
        <v/>
      </c>
      <c r="J100" s="94">
        <f t="shared" si="48"/>
        <v>0</v>
      </c>
      <c r="K100" s="94" t="str">
        <f t="shared" si="49"/>
        <v/>
      </c>
      <c r="L100" s="94">
        <f t="shared" si="50"/>
        <v>0</v>
      </c>
      <c r="M100" s="94">
        <f t="shared" si="51"/>
        <v>0</v>
      </c>
      <c r="N100" s="94">
        <f t="shared" si="52"/>
        <v>0</v>
      </c>
      <c r="O100" s="94">
        <f t="shared" si="53"/>
        <v>0</v>
      </c>
      <c r="P100" s="94">
        <f t="shared" si="54"/>
        <v>0</v>
      </c>
      <c r="Q100" s="94" t="str">
        <f t="shared" si="55"/>
        <v/>
      </c>
      <c r="R100" s="94">
        <f t="shared" si="56"/>
        <v>0</v>
      </c>
      <c r="S100" s="94">
        <f t="shared" si="57"/>
        <v>0</v>
      </c>
      <c r="T100" s="94" t="str">
        <f t="shared" si="58"/>
        <v/>
      </c>
      <c r="U100" s="94">
        <f t="shared" si="59"/>
        <v>0</v>
      </c>
      <c r="V100" s="94">
        <f t="shared" si="60"/>
        <v>0</v>
      </c>
      <c r="W100" s="94">
        <f t="shared" ref="W100:W135" si="77">IFERROR(VLOOKUP($B100,_3aw20,2,FALSE),"")</f>
        <v>3</v>
      </c>
      <c r="X100" s="94">
        <f t="shared" si="61"/>
        <v>1</v>
      </c>
      <c r="Y100" s="94">
        <f t="shared" si="62"/>
        <v>0</v>
      </c>
      <c r="Z100" s="94" t="str">
        <f t="shared" si="63"/>
        <v/>
      </c>
      <c r="AA100" s="94" t="str">
        <f t="shared" si="64"/>
        <v/>
      </c>
      <c r="AB100" s="94" t="str">
        <f t="shared" si="65"/>
        <v/>
      </c>
      <c r="AC100" s="94" t="str">
        <f t="shared" si="66"/>
        <v/>
      </c>
      <c r="AD100" s="92">
        <f t="shared" si="67"/>
        <v>4</v>
      </c>
      <c r="AE100" s="92">
        <f t="shared" si="73"/>
        <v>15</v>
      </c>
      <c r="AF100" s="97">
        <f t="shared" si="74"/>
        <v>3.3333333333333333E-2</v>
      </c>
      <c r="AG100" s="92">
        <f t="shared" si="75"/>
        <v>0</v>
      </c>
      <c r="AH100" s="92">
        <f t="shared" si="76"/>
        <v>1</v>
      </c>
    </row>
    <row r="101" spans="1:34" x14ac:dyDescent="0.25">
      <c r="A101" s="106">
        <f t="shared" si="41"/>
        <v>96</v>
      </c>
      <c r="B101" s="116">
        <v>7073</v>
      </c>
      <c r="C101" s="118" t="s">
        <v>800</v>
      </c>
      <c r="D101" s="94" t="str">
        <f t="shared" si="42"/>
        <v/>
      </c>
      <c r="E101" s="94" t="str">
        <f t="shared" si="43"/>
        <v/>
      </c>
      <c r="F101" s="94" t="str">
        <f t="shared" si="44"/>
        <v/>
      </c>
      <c r="G101" s="94" t="str">
        <f t="shared" si="45"/>
        <v/>
      </c>
      <c r="H101" s="94" t="str">
        <f t="shared" si="46"/>
        <v/>
      </c>
      <c r="I101" s="94" t="str">
        <f t="shared" si="47"/>
        <v/>
      </c>
      <c r="J101" s="94" t="str">
        <f t="shared" si="48"/>
        <v/>
      </c>
      <c r="K101" s="94" t="str">
        <f t="shared" si="49"/>
        <v/>
      </c>
      <c r="L101" s="94" t="str">
        <f t="shared" si="50"/>
        <v/>
      </c>
      <c r="M101" s="94">
        <f t="shared" si="51"/>
        <v>1</v>
      </c>
      <c r="N101" s="94">
        <f t="shared" si="52"/>
        <v>3</v>
      </c>
      <c r="O101" s="94" t="str">
        <f t="shared" si="53"/>
        <v/>
      </c>
      <c r="P101" s="94" t="str">
        <f t="shared" si="54"/>
        <v/>
      </c>
      <c r="Q101" s="94" t="str">
        <f t="shared" si="55"/>
        <v/>
      </c>
      <c r="R101" s="94" t="str">
        <f t="shared" si="56"/>
        <v/>
      </c>
      <c r="S101" s="94" t="str">
        <f t="shared" si="57"/>
        <v/>
      </c>
      <c r="T101" s="94" t="str">
        <f t="shared" si="58"/>
        <v/>
      </c>
      <c r="U101" s="94" t="str">
        <f t="shared" si="59"/>
        <v/>
      </c>
      <c r="V101" s="94" t="str">
        <f t="shared" si="60"/>
        <v/>
      </c>
      <c r="W101" s="94" t="str">
        <f t="shared" si="77"/>
        <v/>
      </c>
      <c r="X101" s="94" t="str">
        <f t="shared" si="61"/>
        <v/>
      </c>
      <c r="Y101" s="94" t="str">
        <f t="shared" si="62"/>
        <v/>
      </c>
      <c r="Z101" s="94" t="str">
        <f t="shared" si="63"/>
        <v/>
      </c>
      <c r="AA101" s="94" t="str">
        <f t="shared" si="64"/>
        <v/>
      </c>
      <c r="AB101" s="94" t="str">
        <f t="shared" si="65"/>
        <v/>
      </c>
      <c r="AC101" s="94" t="str">
        <f t="shared" si="66"/>
        <v/>
      </c>
      <c r="AD101" s="92">
        <f t="shared" si="67"/>
        <v>4</v>
      </c>
      <c r="AE101" s="92"/>
      <c r="AF101" s="92"/>
      <c r="AG101" s="92"/>
      <c r="AH101" s="92"/>
    </row>
    <row r="102" spans="1:34" x14ac:dyDescent="0.25">
      <c r="A102" s="106">
        <f t="shared" si="41"/>
        <v>101</v>
      </c>
      <c r="B102" s="49">
        <v>3791</v>
      </c>
      <c r="C102" s="115" t="s">
        <v>390</v>
      </c>
      <c r="D102" s="94" t="str">
        <f t="shared" si="42"/>
        <v/>
      </c>
      <c r="E102" s="94" t="str">
        <f t="shared" si="43"/>
        <v/>
      </c>
      <c r="F102" s="94" t="str">
        <f t="shared" si="44"/>
        <v/>
      </c>
      <c r="G102" s="94" t="str">
        <f t="shared" si="45"/>
        <v/>
      </c>
      <c r="H102" s="94" t="str">
        <f t="shared" si="46"/>
        <v/>
      </c>
      <c r="I102" s="94" t="str">
        <f t="shared" si="47"/>
        <v/>
      </c>
      <c r="J102" s="94" t="str">
        <f t="shared" si="48"/>
        <v/>
      </c>
      <c r="K102" s="94" t="str">
        <f t="shared" si="49"/>
        <v/>
      </c>
      <c r="L102" s="94" t="str">
        <f t="shared" si="50"/>
        <v/>
      </c>
      <c r="M102" s="94" t="str">
        <f t="shared" si="51"/>
        <v/>
      </c>
      <c r="N102" s="94" t="str">
        <f t="shared" si="52"/>
        <v/>
      </c>
      <c r="O102" s="94" t="str">
        <f t="shared" si="53"/>
        <v/>
      </c>
      <c r="P102" s="94" t="str">
        <f t="shared" si="54"/>
        <v/>
      </c>
      <c r="Q102" s="94" t="str">
        <f t="shared" si="55"/>
        <v/>
      </c>
      <c r="R102" s="94" t="str">
        <f t="shared" si="56"/>
        <v/>
      </c>
      <c r="S102" s="94" t="str">
        <f t="shared" si="57"/>
        <v/>
      </c>
      <c r="T102" s="94" t="str">
        <f t="shared" si="58"/>
        <v/>
      </c>
      <c r="U102" s="94" t="str">
        <f t="shared" si="59"/>
        <v/>
      </c>
      <c r="V102" s="94" t="str">
        <f t="shared" si="60"/>
        <v/>
      </c>
      <c r="W102" s="94" t="str">
        <f t="shared" si="77"/>
        <v/>
      </c>
      <c r="X102" s="94" t="str">
        <f t="shared" si="61"/>
        <v/>
      </c>
      <c r="Y102" s="94">
        <f t="shared" si="62"/>
        <v>3</v>
      </c>
      <c r="Z102" s="94" t="str">
        <f t="shared" si="63"/>
        <v/>
      </c>
      <c r="AA102" s="94" t="str">
        <f t="shared" si="64"/>
        <v/>
      </c>
      <c r="AB102" s="94" t="str">
        <f t="shared" si="65"/>
        <v/>
      </c>
      <c r="AC102" s="94" t="str">
        <f t="shared" si="66"/>
        <v/>
      </c>
      <c r="AD102" s="92">
        <f t="shared" si="67"/>
        <v>3</v>
      </c>
      <c r="AE102" s="92">
        <f>IF(B102&lt;&gt;"",COUNT(D102:AC102),"")</f>
        <v>1</v>
      </c>
      <c r="AF102" s="97">
        <f>IFERROR(((AG102*2)+(AH102*1))/(AE102*2),"")</f>
        <v>0</v>
      </c>
      <c r="AG102" s="92">
        <f>IF(B102&lt;&gt;"",COUNTIF(D102:AC102,"=2"),"")</f>
        <v>0</v>
      </c>
      <c r="AH102" s="92">
        <f>IF(B102&lt;&gt;"",COUNTIF(D102:AC102,"=1"),"")</f>
        <v>0</v>
      </c>
    </row>
    <row r="103" spans="1:34" x14ac:dyDescent="0.25">
      <c r="A103" s="106">
        <f t="shared" si="41"/>
        <v>101</v>
      </c>
      <c r="B103" s="49">
        <v>5436</v>
      </c>
      <c r="C103" s="115" t="s">
        <v>322</v>
      </c>
      <c r="D103" s="94" t="str">
        <f t="shared" si="42"/>
        <v/>
      </c>
      <c r="E103" s="94" t="str">
        <f t="shared" si="43"/>
        <v/>
      </c>
      <c r="F103" s="94" t="str">
        <f t="shared" si="44"/>
        <v/>
      </c>
      <c r="G103" s="94">
        <f t="shared" si="45"/>
        <v>0</v>
      </c>
      <c r="H103" s="94" t="str">
        <f t="shared" si="46"/>
        <v/>
      </c>
      <c r="I103" s="94" t="str">
        <f t="shared" si="47"/>
        <v/>
      </c>
      <c r="J103" s="94" t="str">
        <f t="shared" si="48"/>
        <v/>
      </c>
      <c r="K103" s="94" t="str">
        <f t="shared" si="49"/>
        <v/>
      </c>
      <c r="L103" s="94">
        <f t="shared" si="50"/>
        <v>3</v>
      </c>
      <c r="M103" s="94" t="str">
        <f t="shared" si="51"/>
        <v/>
      </c>
      <c r="N103" s="94" t="str">
        <f t="shared" si="52"/>
        <v/>
      </c>
      <c r="O103" s="94" t="str">
        <f t="shared" si="53"/>
        <v/>
      </c>
      <c r="P103" s="94" t="str">
        <f t="shared" si="54"/>
        <v/>
      </c>
      <c r="Q103" s="94" t="str">
        <f t="shared" si="55"/>
        <v/>
      </c>
      <c r="R103" s="94" t="str">
        <f t="shared" si="56"/>
        <v/>
      </c>
      <c r="S103" s="94" t="str">
        <f t="shared" si="57"/>
        <v/>
      </c>
      <c r="T103" s="94" t="str">
        <f t="shared" si="58"/>
        <v/>
      </c>
      <c r="U103" s="94" t="str">
        <f t="shared" si="59"/>
        <v/>
      </c>
      <c r="V103" s="94" t="str">
        <f t="shared" si="60"/>
        <v/>
      </c>
      <c r="W103" s="94" t="str">
        <f t="shared" si="77"/>
        <v/>
      </c>
      <c r="X103" s="94" t="str">
        <f t="shared" si="61"/>
        <v/>
      </c>
      <c r="Y103" s="94">
        <f t="shared" si="62"/>
        <v>0</v>
      </c>
      <c r="Z103" s="94" t="str">
        <f t="shared" si="63"/>
        <v/>
      </c>
      <c r="AA103" s="94" t="str">
        <f t="shared" si="64"/>
        <v/>
      </c>
      <c r="AB103" s="94" t="str">
        <f t="shared" si="65"/>
        <v/>
      </c>
      <c r="AC103" s="94" t="str">
        <f t="shared" si="66"/>
        <v/>
      </c>
      <c r="AD103" s="92">
        <f t="shared" si="67"/>
        <v>3</v>
      </c>
      <c r="AE103" s="92">
        <f>IF(B103&lt;&gt;"",COUNT(D103:AC103),"")</f>
        <v>3</v>
      </c>
      <c r="AF103" s="97">
        <f>IFERROR(((AG103*2)+(AH103*1))/(AE103*2),"")</f>
        <v>0</v>
      </c>
      <c r="AG103" s="92">
        <f>IF(B103&lt;&gt;"",COUNTIF(D103:AC103,"=2"),"")</f>
        <v>0</v>
      </c>
      <c r="AH103" s="92">
        <f>IF(B103&lt;&gt;"",COUNTIF(D103:AC103,"=1"),"")</f>
        <v>0</v>
      </c>
    </row>
    <row r="104" spans="1:34" x14ac:dyDescent="0.25">
      <c r="A104" s="106">
        <f t="shared" si="41"/>
        <v>101</v>
      </c>
      <c r="B104" s="49">
        <v>3882</v>
      </c>
      <c r="C104" s="115" t="s">
        <v>725</v>
      </c>
      <c r="D104" s="94" t="str">
        <f t="shared" si="42"/>
        <v/>
      </c>
      <c r="E104" s="107">
        <f t="shared" si="43"/>
        <v>3</v>
      </c>
      <c r="F104" s="94" t="str">
        <f t="shared" si="44"/>
        <v/>
      </c>
      <c r="G104" s="94">
        <f t="shared" si="45"/>
        <v>0</v>
      </c>
      <c r="H104" s="94" t="str">
        <f t="shared" si="46"/>
        <v/>
      </c>
      <c r="I104" s="94">
        <f t="shared" si="47"/>
        <v>0</v>
      </c>
      <c r="J104" s="94" t="str">
        <f t="shared" si="48"/>
        <v/>
      </c>
      <c r="K104" s="94">
        <f t="shared" si="49"/>
        <v>0</v>
      </c>
      <c r="L104" s="94" t="str">
        <f t="shared" si="50"/>
        <v/>
      </c>
      <c r="M104" s="94" t="str">
        <f t="shared" si="51"/>
        <v/>
      </c>
      <c r="N104" s="94" t="str">
        <f t="shared" si="52"/>
        <v/>
      </c>
      <c r="O104" s="94" t="str">
        <f t="shared" si="53"/>
        <v/>
      </c>
      <c r="P104" s="94" t="str">
        <f t="shared" si="54"/>
        <v/>
      </c>
      <c r="Q104" s="94" t="str">
        <f t="shared" si="55"/>
        <v/>
      </c>
      <c r="R104" s="94" t="str">
        <f t="shared" si="56"/>
        <v/>
      </c>
      <c r="S104" s="94" t="str">
        <f t="shared" si="57"/>
        <v/>
      </c>
      <c r="T104" s="94" t="str">
        <f t="shared" si="58"/>
        <v/>
      </c>
      <c r="U104" s="94" t="str">
        <f t="shared" si="59"/>
        <v/>
      </c>
      <c r="V104" s="94" t="str">
        <f t="shared" si="60"/>
        <v/>
      </c>
      <c r="W104" s="94" t="str">
        <f t="shared" si="77"/>
        <v/>
      </c>
      <c r="X104" s="94" t="str">
        <f t="shared" si="61"/>
        <v/>
      </c>
      <c r="Y104" s="94" t="str">
        <f t="shared" si="62"/>
        <v/>
      </c>
      <c r="Z104" s="94" t="str">
        <f t="shared" si="63"/>
        <v/>
      </c>
      <c r="AA104" s="94" t="str">
        <f t="shared" si="64"/>
        <v/>
      </c>
      <c r="AB104" s="94" t="str">
        <f t="shared" si="65"/>
        <v/>
      </c>
      <c r="AC104" s="94" t="str">
        <f t="shared" si="66"/>
        <v/>
      </c>
      <c r="AD104" s="92">
        <f t="shared" si="67"/>
        <v>3</v>
      </c>
      <c r="AE104" s="92">
        <f>IF(B104&lt;&gt;"",COUNT(D104:AC104),"")</f>
        <v>4</v>
      </c>
      <c r="AF104" s="97">
        <f>IFERROR(((AG104*2)+(AH104*1))/(AE104*2),"")</f>
        <v>0</v>
      </c>
      <c r="AG104" s="92">
        <f>IF(B104&lt;&gt;"",COUNTIF(D104:AC104,"=2"),"")</f>
        <v>0</v>
      </c>
      <c r="AH104" s="92">
        <f>IF(B104&lt;&gt;"",COUNTIF(D104:AC104,"=1"),"")</f>
        <v>0</v>
      </c>
    </row>
    <row r="105" spans="1:34" x14ac:dyDescent="0.25">
      <c r="A105" s="106">
        <f t="shared" si="41"/>
        <v>101</v>
      </c>
      <c r="B105" s="49">
        <v>2987</v>
      </c>
      <c r="C105" s="115" t="s">
        <v>662</v>
      </c>
      <c r="D105" s="94">
        <f t="shared" si="42"/>
        <v>0</v>
      </c>
      <c r="E105" s="94">
        <f t="shared" si="43"/>
        <v>1</v>
      </c>
      <c r="F105" s="94" t="str">
        <f t="shared" si="44"/>
        <v/>
      </c>
      <c r="G105" s="94">
        <f t="shared" si="45"/>
        <v>1</v>
      </c>
      <c r="H105" s="94">
        <f t="shared" si="46"/>
        <v>0</v>
      </c>
      <c r="I105" s="94">
        <f t="shared" si="47"/>
        <v>0</v>
      </c>
      <c r="J105" s="94" t="str">
        <f t="shared" si="48"/>
        <v/>
      </c>
      <c r="K105" s="94">
        <f t="shared" si="49"/>
        <v>0</v>
      </c>
      <c r="L105" s="94" t="str">
        <f t="shared" si="50"/>
        <v/>
      </c>
      <c r="M105" s="94" t="str">
        <f t="shared" si="51"/>
        <v/>
      </c>
      <c r="N105" s="94" t="str">
        <f t="shared" si="52"/>
        <v/>
      </c>
      <c r="O105" s="94">
        <f t="shared" si="53"/>
        <v>0</v>
      </c>
      <c r="P105" s="94">
        <f t="shared" si="54"/>
        <v>0</v>
      </c>
      <c r="Q105" s="94" t="str">
        <f t="shared" si="55"/>
        <v/>
      </c>
      <c r="R105" s="94" t="str">
        <f t="shared" si="56"/>
        <v/>
      </c>
      <c r="S105" s="94">
        <f t="shared" si="57"/>
        <v>1</v>
      </c>
      <c r="T105" s="94">
        <f t="shared" si="58"/>
        <v>0</v>
      </c>
      <c r="U105" s="94" t="str">
        <f t="shared" si="59"/>
        <v/>
      </c>
      <c r="V105" s="94" t="str">
        <f t="shared" si="60"/>
        <v/>
      </c>
      <c r="W105" s="94">
        <f t="shared" si="77"/>
        <v>0</v>
      </c>
      <c r="X105" s="94">
        <f t="shared" si="61"/>
        <v>0</v>
      </c>
      <c r="Y105" s="94">
        <f t="shared" si="62"/>
        <v>0</v>
      </c>
      <c r="Z105" s="94" t="str">
        <f t="shared" si="63"/>
        <v/>
      </c>
      <c r="AA105" s="94" t="str">
        <f t="shared" si="64"/>
        <v/>
      </c>
      <c r="AB105" s="94" t="str">
        <f t="shared" si="65"/>
        <v/>
      </c>
      <c r="AC105" s="94" t="str">
        <f t="shared" si="66"/>
        <v/>
      </c>
      <c r="AD105" s="92">
        <f t="shared" si="67"/>
        <v>3</v>
      </c>
      <c r="AE105" s="92">
        <f>IF(B105&lt;&gt;"",COUNT(D105:AC105),"")</f>
        <v>13</v>
      </c>
      <c r="AF105" s="97">
        <f>IFERROR(((AG105*2)+(AH105*1))/(AE105*2),"")</f>
        <v>0.11538461538461539</v>
      </c>
      <c r="AG105" s="92">
        <f>IF(B105&lt;&gt;"",COUNTIF(D105:AC105,"=2"),"")</f>
        <v>0</v>
      </c>
      <c r="AH105" s="92">
        <f>IF(B105&lt;&gt;"",COUNTIF(D105:AC105,"=1"),"")</f>
        <v>3</v>
      </c>
    </row>
    <row r="106" spans="1:34" x14ac:dyDescent="0.25">
      <c r="A106" s="106">
        <f t="shared" si="41"/>
        <v>101</v>
      </c>
      <c r="B106" s="116">
        <v>1156</v>
      </c>
      <c r="C106" s="118" t="s">
        <v>807</v>
      </c>
      <c r="D106" s="94" t="str">
        <f t="shared" si="42"/>
        <v/>
      </c>
      <c r="E106" s="94" t="str">
        <f t="shared" si="43"/>
        <v/>
      </c>
      <c r="F106" s="94" t="str">
        <f t="shared" si="44"/>
        <v/>
      </c>
      <c r="G106" s="94" t="str">
        <f t="shared" si="45"/>
        <v/>
      </c>
      <c r="H106" s="94" t="str">
        <f t="shared" si="46"/>
        <v/>
      </c>
      <c r="I106" s="94" t="str">
        <f t="shared" si="47"/>
        <v/>
      </c>
      <c r="J106" s="94" t="str">
        <f t="shared" si="48"/>
        <v/>
      </c>
      <c r="K106" s="94" t="str">
        <f t="shared" si="49"/>
        <v/>
      </c>
      <c r="L106" s="94" t="str">
        <f t="shared" si="50"/>
        <v/>
      </c>
      <c r="M106" s="94" t="str">
        <f t="shared" si="51"/>
        <v/>
      </c>
      <c r="N106" s="94" t="str">
        <f t="shared" si="52"/>
        <v/>
      </c>
      <c r="O106" s="94" t="str">
        <f t="shared" si="53"/>
        <v/>
      </c>
      <c r="P106" s="94" t="str">
        <f t="shared" si="54"/>
        <v/>
      </c>
      <c r="Q106" s="94" t="str">
        <f t="shared" si="55"/>
        <v/>
      </c>
      <c r="R106" s="94">
        <f t="shared" si="56"/>
        <v>0</v>
      </c>
      <c r="S106" s="94" t="str">
        <f t="shared" si="57"/>
        <v/>
      </c>
      <c r="T106" s="94">
        <f t="shared" si="58"/>
        <v>3</v>
      </c>
      <c r="U106" s="94" t="str">
        <f t="shared" si="59"/>
        <v/>
      </c>
      <c r="V106" s="94" t="str">
        <f t="shared" si="60"/>
        <v/>
      </c>
      <c r="W106" s="94" t="str">
        <f t="shared" si="77"/>
        <v/>
      </c>
      <c r="X106" s="94" t="str">
        <f t="shared" si="61"/>
        <v/>
      </c>
      <c r="Y106" s="94" t="str">
        <f t="shared" si="62"/>
        <v/>
      </c>
      <c r="Z106" s="94" t="str">
        <f t="shared" si="63"/>
        <v/>
      </c>
      <c r="AA106" s="94" t="str">
        <f t="shared" si="64"/>
        <v/>
      </c>
      <c r="AB106" s="94" t="str">
        <f t="shared" si="65"/>
        <v/>
      </c>
      <c r="AC106" s="94" t="str">
        <f t="shared" si="66"/>
        <v/>
      </c>
      <c r="AD106" s="92">
        <f t="shared" si="67"/>
        <v>3</v>
      </c>
      <c r="AE106" s="92"/>
      <c r="AF106" s="92"/>
      <c r="AG106" s="92"/>
      <c r="AH106" s="92"/>
    </row>
    <row r="107" spans="1:34" x14ac:dyDescent="0.25">
      <c r="A107" s="106">
        <f t="shared" si="41"/>
        <v>106</v>
      </c>
      <c r="B107" s="49">
        <v>4979</v>
      </c>
      <c r="C107" s="115" t="s">
        <v>410</v>
      </c>
      <c r="D107" s="94" t="str">
        <f t="shared" si="42"/>
        <v/>
      </c>
      <c r="E107" s="94" t="str">
        <f t="shared" si="43"/>
        <v/>
      </c>
      <c r="F107" s="94" t="str">
        <f t="shared" si="44"/>
        <v/>
      </c>
      <c r="G107" s="94" t="str">
        <f t="shared" si="45"/>
        <v/>
      </c>
      <c r="H107" s="94" t="str">
        <f t="shared" si="46"/>
        <v/>
      </c>
      <c r="I107" s="94" t="str">
        <f t="shared" si="47"/>
        <v/>
      </c>
      <c r="J107" s="94" t="str">
        <f t="shared" si="48"/>
        <v/>
      </c>
      <c r="K107" s="94" t="str">
        <f t="shared" si="49"/>
        <v/>
      </c>
      <c r="L107" s="94" t="str">
        <f t="shared" si="50"/>
        <v/>
      </c>
      <c r="M107" s="94" t="str">
        <f t="shared" si="51"/>
        <v/>
      </c>
      <c r="N107" s="94" t="str">
        <f t="shared" si="52"/>
        <v/>
      </c>
      <c r="O107" s="94" t="str">
        <f t="shared" si="53"/>
        <v/>
      </c>
      <c r="P107" s="94">
        <f t="shared" si="54"/>
        <v>1</v>
      </c>
      <c r="Q107" s="94">
        <f t="shared" si="55"/>
        <v>1</v>
      </c>
      <c r="R107" s="94" t="str">
        <f t="shared" si="56"/>
        <v/>
      </c>
      <c r="S107" s="94" t="str">
        <f t="shared" si="57"/>
        <v/>
      </c>
      <c r="T107" s="94" t="str">
        <f t="shared" si="58"/>
        <v/>
      </c>
      <c r="U107" s="94" t="str">
        <f t="shared" si="59"/>
        <v/>
      </c>
      <c r="V107" s="94" t="str">
        <f t="shared" si="60"/>
        <v/>
      </c>
      <c r="W107" s="94" t="str">
        <f t="shared" si="77"/>
        <v/>
      </c>
      <c r="X107" s="94" t="str">
        <f t="shared" si="61"/>
        <v/>
      </c>
      <c r="Y107" s="94" t="str">
        <f t="shared" si="62"/>
        <v/>
      </c>
      <c r="Z107" s="94" t="str">
        <f t="shared" si="63"/>
        <v/>
      </c>
      <c r="AA107" s="94" t="str">
        <f t="shared" si="64"/>
        <v/>
      </c>
      <c r="AB107" s="94" t="str">
        <f t="shared" si="65"/>
        <v/>
      </c>
      <c r="AC107" s="94" t="str">
        <f t="shared" si="66"/>
        <v/>
      </c>
      <c r="AD107" s="92">
        <f t="shared" si="67"/>
        <v>2</v>
      </c>
      <c r="AE107" s="92">
        <f t="shared" ref="AE107:AE134" si="78">IF(B107&lt;&gt;"",COUNT(D107:AC107),"")</f>
        <v>2</v>
      </c>
      <c r="AF107" s="97">
        <f t="shared" ref="AF107:AF134" si="79">IFERROR(((AG107*2)+(AH107*1))/(AE107*2),"")</f>
        <v>0.5</v>
      </c>
      <c r="AG107" s="92">
        <f t="shared" ref="AG107:AG134" si="80">IF(B107&lt;&gt;"",COUNTIF(D107:AC107,"=2"),"")</f>
        <v>0</v>
      </c>
      <c r="AH107" s="92">
        <f t="shared" ref="AH107:AH134" si="81">IF(B107&lt;&gt;"",COUNTIF(D107:AC107,"=1"),"")</f>
        <v>2</v>
      </c>
    </row>
    <row r="108" spans="1:34" x14ac:dyDescent="0.25">
      <c r="A108" s="106">
        <f t="shared" si="41"/>
        <v>106</v>
      </c>
      <c r="B108" s="49">
        <v>7900</v>
      </c>
      <c r="C108" s="115" t="s">
        <v>480</v>
      </c>
      <c r="D108" s="94">
        <f t="shared" si="42"/>
        <v>1</v>
      </c>
      <c r="E108" s="94">
        <f t="shared" si="43"/>
        <v>1</v>
      </c>
      <c r="F108" s="94" t="str">
        <f t="shared" si="44"/>
        <v/>
      </c>
      <c r="G108" s="94">
        <f t="shared" si="45"/>
        <v>0</v>
      </c>
      <c r="H108" s="94" t="str">
        <f t="shared" si="46"/>
        <v/>
      </c>
      <c r="I108" s="94" t="str">
        <f t="shared" si="47"/>
        <v/>
      </c>
      <c r="J108" s="94" t="str">
        <f t="shared" si="48"/>
        <v/>
      </c>
      <c r="K108" s="94" t="str">
        <f t="shared" si="49"/>
        <v/>
      </c>
      <c r="L108" s="94" t="str">
        <f t="shared" si="50"/>
        <v/>
      </c>
      <c r="M108" s="94" t="str">
        <f t="shared" si="51"/>
        <v/>
      </c>
      <c r="N108" s="94" t="str">
        <f t="shared" si="52"/>
        <v/>
      </c>
      <c r="O108" s="94" t="str">
        <f t="shared" si="53"/>
        <v/>
      </c>
      <c r="P108" s="94" t="str">
        <f t="shared" si="54"/>
        <v/>
      </c>
      <c r="Q108" s="94" t="str">
        <f t="shared" si="55"/>
        <v/>
      </c>
      <c r="R108" s="94" t="str">
        <f t="shared" si="56"/>
        <v/>
      </c>
      <c r="S108" s="94" t="str">
        <f t="shared" si="57"/>
        <v/>
      </c>
      <c r="T108" s="94" t="str">
        <f t="shared" si="58"/>
        <v/>
      </c>
      <c r="U108" s="94" t="str">
        <f t="shared" si="59"/>
        <v/>
      </c>
      <c r="V108" s="94" t="str">
        <f t="shared" si="60"/>
        <v/>
      </c>
      <c r="W108" s="94" t="str">
        <f t="shared" si="77"/>
        <v/>
      </c>
      <c r="X108" s="94" t="str">
        <f t="shared" si="61"/>
        <v/>
      </c>
      <c r="Y108" s="94" t="str">
        <f t="shared" si="62"/>
        <v/>
      </c>
      <c r="Z108" s="94" t="str">
        <f t="shared" si="63"/>
        <v/>
      </c>
      <c r="AA108" s="94" t="str">
        <f t="shared" si="64"/>
        <v/>
      </c>
      <c r="AB108" s="94" t="str">
        <f t="shared" si="65"/>
        <v/>
      </c>
      <c r="AC108" s="94" t="str">
        <f t="shared" si="66"/>
        <v/>
      </c>
      <c r="AD108" s="92">
        <f t="shared" si="67"/>
        <v>2</v>
      </c>
      <c r="AE108" s="92">
        <f t="shared" si="78"/>
        <v>3</v>
      </c>
      <c r="AF108" s="97">
        <f t="shared" si="79"/>
        <v>0.33333333333333331</v>
      </c>
      <c r="AG108" s="92">
        <f t="shared" si="80"/>
        <v>0</v>
      </c>
      <c r="AH108" s="92">
        <f t="shared" si="81"/>
        <v>2</v>
      </c>
    </row>
    <row r="109" spans="1:34" x14ac:dyDescent="0.25">
      <c r="A109" s="106">
        <f t="shared" si="41"/>
        <v>106</v>
      </c>
      <c r="B109" s="49">
        <v>1352</v>
      </c>
      <c r="C109" s="115" t="s">
        <v>491</v>
      </c>
      <c r="D109" s="94" t="str">
        <f t="shared" si="42"/>
        <v/>
      </c>
      <c r="E109" s="94">
        <f t="shared" si="43"/>
        <v>1</v>
      </c>
      <c r="F109" s="94" t="str">
        <f t="shared" si="44"/>
        <v/>
      </c>
      <c r="G109" s="94" t="str">
        <f t="shared" si="45"/>
        <v/>
      </c>
      <c r="H109" s="94" t="str">
        <f t="shared" si="46"/>
        <v/>
      </c>
      <c r="I109" s="94" t="str">
        <f t="shared" si="47"/>
        <v/>
      </c>
      <c r="J109" s="94">
        <f t="shared" si="48"/>
        <v>1</v>
      </c>
      <c r="K109" s="94" t="str">
        <f t="shared" si="49"/>
        <v/>
      </c>
      <c r="L109" s="94" t="str">
        <f t="shared" si="50"/>
        <v/>
      </c>
      <c r="M109" s="94">
        <f t="shared" si="51"/>
        <v>0</v>
      </c>
      <c r="N109" s="94" t="str">
        <f t="shared" si="52"/>
        <v/>
      </c>
      <c r="O109" s="94" t="str">
        <f t="shared" si="53"/>
        <v/>
      </c>
      <c r="P109" s="94" t="str">
        <f t="shared" si="54"/>
        <v/>
      </c>
      <c r="Q109" s="94" t="str">
        <f t="shared" si="55"/>
        <v/>
      </c>
      <c r="R109" s="94" t="str">
        <f t="shared" si="56"/>
        <v/>
      </c>
      <c r="S109" s="94" t="str">
        <f t="shared" si="57"/>
        <v/>
      </c>
      <c r="T109" s="94" t="str">
        <f t="shared" si="58"/>
        <v/>
      </c>
      <c r="U109" s="94" t="str">
        <f t="shared" si="59"/>
        <v/>
      </c>
      <c r="V109" s="94" t="str">
        <f t="shared" si="60"/>
        <v/>
      </c>
      <c r="W109" s="94" t="str">
        <f t="shared" si="77"/>
        <v/>
      </c>
      <c r="X109" s="94" t="str">
        <f t="shared" si="61"/>
        <v/>
      </c>
      <c r="Y109" s="94" t="str">
        <f t="shared" si="62"/>
        <v/>
      </c>
      <c r="Z109" s="94" t="str">
        <f t="shared" si="63"/>
        <v/>
      </c>
      <c r="AA109" s="94" t="str">
        <f t="shared" si="64"/>
        <v/>
      </c>
      <c r="AB109" s="94" t="str">
        <f t="shared" si="65"/>
        <v/>
      </c>
      <c r="AC109" s="94" t="str">
        <f t="shared" si="66"/>
        <v/>
      </c>
      <c r="AD109" s="92">
        <f t="shared" si="67"/>
        <v>2</v>
      </c>
      <c r="AE109" s="92">
        <f t="shared" si="78"/>
        <v>3</v>
      </c>
      <c r="AF109" s="97">
        <f t="shared" si="79"/>
        <v>0.33333333333333331</v>
      </c>
      <c r="AG109" s="92">
        <f t="shared" si="80"/>
        <v>0</v>
      </c>
      <c r="AH109" s="92">
        <f t="shared" si="81"/>
        <v>2</v>
      </c>
    </row>
    <row r="110" spans="1:34" x14ac:dyDescent="0.25">
      <c r="A110" s="106">
        <f t="shared" si="41"/>
        <v>106</v>
      </c>
      <c r="B110" s="49">
        <v>8309</v>
      </c>
      <c r="C110" s="115" t="s">
        <v>598</v>
      </c>
      <c r="D110" s="94" t="str">
        <f t="shared" si="42"/>
        <v/>
      </c>
      <c r="E110" s="94" t="str">
        <f t="shared" si="43"/>
        <v/>
      </c>
      <c r="F110" s="94" t="str">
        <f t="shared" si="44"/>
        <v/>
      </c>
      <c r="G110" s="94" t="str">
        <f t="shared" si="45"/>
        <v/>
      </c>
      <c r="H110" s="94" t="str">
        <f t="shared" si="46"/>
        <v/>
      </c>
      <c r="I110" s="94" t="str">
        <f t="shared" si="47"/>
        <v/>
      </c>
      <c r="J110" s="94" t="str">
        <f t="shared" si="48"/>
        <v/>
      </c>
      <c r="K110" s="94" t="str">
        <f t="shared" si="49"/>
        <v/>
      </c>
      <c r="L110" s="94" t="str">
        <f t="shared" si="50"/>
        <v/>
      </c>
      <c r="M110" s="94" t="str">
        <f t="shared" si="51"/>
        <v/>
      </c>
      <c r="N110" s="94" t="str">
        <f t="shared" si="52"/>
        <v/>
      </c>
      <c r="O110" s="94">
        <f t="shared" si="53"/>
        <v>1</v>
      </c>
      <c r="P110" s="94" t="str">
        <f t="shared" si="54"/>
        <v/>
      </c>
      <c r="Q110" s="94">
        <f t="shared" si="55"/>
        <v>1</v>
      </c>
      <c r="R110" s="94" t="str">
        <f t="shared" si="56"/>
        <v/>
      </c>
      <c r="S110" s="94" t="str">
        <f t="shared" si="57"/>
        <v/>
      </c>
      <c r="T110" s="94" t="str">
        <f t="shared" si="58"/>
        <v/>
      </c>
      <c r="U110" s="94">
        <f t="shared" si="59"/>
        <v>0</v>
      </c>
      <c r="V110" s="94" t="str">
        <f t="shared" si="60"/>
        <v/>
      </c>
      <c r="W110" s="94" t="str">
        <f t="shared" si="77"/>
        <v/>
      </c>
      <c r="X110" s="94" t="str">
        <f t="shared" si="61"/>
        <v/>
      </c>
      <c r="Y110" s="94" t="str">
        <f t="shared" si="62"/>
        <v/>
      </c>
      <c r="Z110" s="94" t="str">
        <f t="shared" si="63"/>
        <v/>
      </c>
      <c r="AA110" s="94" t="str">
        <f t="shared" si="64"/>
        <v/>
      </c>
      <c r="AB110" s="94" t="str">
        <f t="shared" si="65"/>
        <v/>
      </c>
      <c r="AC110" s="94" t="str">
        <f t="shared" si="66"/>
        <v/>
      </c>
      <c r="AD110" s="92">
        <f t="shared" si="67"/>
        <v>2</v>
      </c>
      <c r="AE110" s="92">
        <f t="shared" si="78"/>
        <v>3</v>
      </c>
      <c r="AF110" s="97">
        <f t="shared" si="79"/>
        <v>0.33333333333333331</v>
      </c>
      <c r="AG110" s="92">
        <f t="shared" si="80"/>
        <v>0</v>
      </c>
      <c r="AH110" s="92">
        <f t="shared" si="81"/>
        <v>2</v>
      </c>
    </row>
    <row r="111" spans="1:34" x14ac:dyDescent="0.25">
      <c r="A111" s="106">
        <f t="shared" si="41"/>
        <v>106</v>
      </c>
      <c r="B111" s="49">
        <v>6727</v>
      </c>
      <c r="C111" s="115" t="s">
        <v>472</v>
      </c>
      <c r="D111" s="94" t="str">
        <f t="shared" si="42"/>
        <v/>
      </c>
      <c r="E111" s="94">
        <f t="shared" si="43"/>
        <v>0</v>
      </c>
      <c r="F111" s="94" t="str">
        <f t="shared" si="44"/>
        <v/>
      </c>
      <c r="G111" s="94">
        <f t="shared" si="45"/>
        <v>0</v>
      </c>
      <c r="H111" s="94" t="str">
        <f t="shared" si="46"/>
        <v/>
      </c>
      <c r="I111" s="94">
        <f t="shared" si="47"/>
        <v>1</v>
      </c>
      <c r="J111" s="94">
        <f t="shared" si="48"/>
        <v>0</v>
      </c>
      <c r="K111" s="94" t="str">
        <f t="shared" si="49"/>
        <v/>
      </c>
      <c r="L111" s="94" t="str">
        <f t="shared" si="50"/>
        <v/>
      </c>
      <c r="M111" s="94" t="str">
        <f t="shared" si="51"/>
        <v/>
      </c>
      <c r="N111" s="94" t="str">
        <f t="shared" si="52"/>
        <v/>
      </c>
      <c r="O111" s="94" t="str">
        <f t="shared" si="53"/>
        <v/>
      </c>
      <c r="P111" s="94" t="str">
        <f t="shared" si="54"/>
        <v/>
      </c>
      <c r="Q111" s="94" t="str">
        <f t="shared" si="55"/>
        <v/>
      </c>
      <c r="R111" s="94" t="str">
        <f t="shared" si="56"/>
        <v/>
      </c>
      <c r="S111" s="94" t="str">
        <f t="shared" si="57"/>
        <v/>
      </c>
      <c r="T111" s="94" t="str">
        <f t="shared" si="58"/>
        <v/>
      </c>
      <c r="U111" s="94" t="str">
        <f t="shared" si="59"/>
        <v/>
      </c>
      <c r="V111" s="94" t="str">
        <f t="shared" si="60"/>
        <v/>
      </c>
      <c r="W111" s="94">
        <f t="shared" si="77"/>
        <v>0</v>
      </c>
      <c r="X111" s="94" t="str">
        <f t="shared" si="61"/>
        <v/>
      </c>
      <c r="Y111" s="94">
        <f t="shared" si="62"/>
        <v>1</v>
      </c>
      <c r="Z111" s="94" t="str">
        <f t="shared" si="63"/>
        <v/>
      </c>
      <c r="AA111" s="94" t="str">
        <f t="shared" si="64"/>
        <v/>
      </c>
      <c r="AB111" s="94" t="str">
        <f t="shared" si="65"/>
        <v/>
      </c>
      <c r="AC111" s="94" t="str">
        <f t="shared" si="66"/>
        <v/>
      </c>
      <c r="AD111" s="92">
        <f t="shared" si="67"/>
        <v>2</v>
      </c>
      <c r="AE111" s="92">
        <f t="shared" si="78"/>
        <v>6</v>
      </c>
      <c r="AF111" s="97">
        <f t="shared" si="79"/>
        <v>0.16666666666666666</v>
      </c>
      <c r="AG111" s="92">
        <f t="shared" si="80"/>
        <v>0</v>
      </c>
      <c r="AH111" s="92">
        <f t="shared" si="81"/>
        <v>2</v>
      </c>
    </row>
    <row r="112" spans="1:34" x14ac:dyDescent="0.25">
      <c r="A112" s="106">
        <f t="shared" si="41"/>
        <v>106</v>
      </c>
      <c r="B112" s="49">
        <v>2682</v>
      </c>
      <c r="C112" s="115" t="s">
        <v>387</v>
      </c>
      <c r="D112" s="94" t="str">
        <f t="shared" si="42"/>
        <v/>
      </c>
      <c r="E112" s="94">
        <f t="shared" si="43"/>
        <v>1</v>
      </c>
      <c r="F112" s="94">
        <f t="shared" si="44"/>
        <v>0</v>
      </c>
      <c r="G112" s="94">
        <f t="shared" si="45"/>
        <v>0</v>
      </c>
      <c r="H112" s="94">
        <f t="shared" si="46"/>
        <v>0</v>
      </c>
      <c r="I112" s="94">
        <f t="shared" si="47"/>
        <v>0</v>
      </c>
      <c r="J112" s="94">
        <f t="shared" si="48"/>
        <v>0</v>
      </c>
      <c r="K112" s="94">
        <f t="shared" si="49"/>
        <v>0</v>
      </c>
      <c r="L112" s="94" t="str">
        <f t="shared" si="50"/>
        <v/>
      </c>
      <c r="M112" s="94">
        <f t="shared" si="51"/>
        <v>0</v>
      </c>
      <c r="N112" s="94">
        <f t="shared" si="52"/>
        <v>1</v>
      </c>
      <c r="O112" s="94">
        <f t="shared" si="53"/>
        <v>0</v>
      </c>
      <c r="P112" s="94">
        <f t="shared" si="54"/>
        <v>0</v>
      </c>
      <c r="Q112" s="94">
        <f t="shared" si="55"/>
        <v>0</v>
      </c>
      <c r="R112" s="94">
        <f t="shared" si="56"/>
        <v>0</v>
      </c>
      <c r="S112" s="94">
        <f t="shared" si="57"/>
        <v>0</v>
      </c>
      <c r="T112" s="94">
        <f t="shared" si="58"/>
        <v>0</v>
      </c>
      <c r="U112" s="94" t="str">
        <f t="shared" si="59"/>
        <v/>
      </c>
      <c r="V112" s="94" t="str">
        <f t="shared" si="60"/>
        <v/>
      </c>
      <c r="W112" s="94">
        <f t="shared" si="77"/>
        <v>0</v>
      </c>
      <c r="X112" s="94">
        <f t="shared" si="61"/>
        <v>0</v>
      </c>
      <c r="Y112" s="94">
        <f t="shared" si="62"/>
        <v>0</v>
      </c>
      <c r="Z112" s="94" t="str">
        <f t="shared" si="63"/>
        <v/>
      </c>
      <c r="AA112" s="94" t="str">
        <f t="shared" si="64"/>
        <v/>
      </c>
      <c r="AB112" s="94" t="str">
        <f t="shared" si="65"/>
        <v/>
      </c>
      <c r="AC112" s="94" t="str">
        <f t="shared" si="66"/>
        <v/>
      </c>
      <c r="AD112" s="92">
        <f t="shared" si="67"/>
        <v>2</v>
      </c>
      <c r="AE112" s="92">
        <f t="shared" si="78"/>
        <v>18</v>
      </c>
      <c r="AF112" s="97">
        <f t="shared" si="79"/>
        <v>5.5555555555555552E-2</v>
      </c>
      <c r="AG112" s="92">
        <f t="shared" si="80"/>
        <v>0</v>
      </c>
      <c r="AH112" s="92">
        <f t="shared" si="81"/>
        <v>2</v>
      </c>
    </row>
    <row r="113" spans="1:34" x14ac:dyDescent="0.25">
      <c r="A113" s="106">
        <f t="shared" si="41"/>
        <v>112</v>
      </c>
      <c r="B113" s="49">
        <v>1663</v>
      </c>
      <c r="C113" s="115" t="s">
        <v>432</v>
      </c>
      <c r="D113" s="94" t="str">
        <f t="shared" si="42"/>
        <v/>
      </c>
      <c r="E113" s="94" t="str">
        <f t="shared" si="43"/>
        <v/>
      </c>
      <c r="F113" s="94" t="str">
        <f t="shared" si="44"/>
        <v/>
      </c>
      <c r="G113" s="94" t="str">
        <f t="shared" si="45"/>
        <v/>
      </c>
      <c r="H113" s="94" t="str">
        <f t="shared" si="46"/>
        <v/>
      </c>
      <c r="I113" s="94" t="str">
        <f t="shared" si="47"/>
        <v/>
      </c>
      <c r="J113" s="94" t="str">
        <f t="shared" si="48"/>
        <v/>
      </c>
      <c r="K113" s="94" t="str">
        <f t="shared" si="49"/>
        <v/>
      </c>
      <c r="L113" s="94" t="str">
        <f t="shared" si="50"/>
        <v/>
      </c>
      <c r="M113" s="94" t="str">
        <f t="shared" si="51"/>
        <v/>
      </c>
      <c r="N113" s="94" t="str">
        <f t="shared" si="52"/>
        <v/>
      </c>
      <c r="O113" s="94" t="str">
        <f t="shared" si="53"/>
        <v/>
      </c>
      <c r="P113" s="94" t="str">
        <f t="shared" si="54"/>
        <v/>
      </c>
      <c r="Q113" s="94" t="str">
        <f t="shared" si="55"/>
        <v/>
      </c>
      <c r="R113" s="94" t="str">
        <f t="shared" si="56"/>
        <v/>
      </c>
      <c r="S113" s="94" t="str">
        <f t="shared" si="57"/>
        <v/>
      </c>
      <c r="T113" s="94" t="str">
        <f t="shared" si="58"/>
        <v/>
      </c>
      <c r="U113" s="94" t="str">
        <f t="shared" si="59"/>
        <v/>
      </c>
      <c r="V113" s="94" t="str">
        <f t="shared" si="60"/>
        <v/>
      </c>
      <c r="W113" s="94" t="str">
        <f t="shared" si="77"/>
        <v/>
      </c>
      <c r="X113" s="94" t="str">
        <f t="shared" si="61"/>
        <v/>
      </c>
      <c r="Y113" s="94">
        <f t="shared" si="62"/>
        <v>1</v>
      </c>
      <c r="Z113" s="94" t="str">
        <f t="shared" si="63"/>
        <v/>
      </c>
      <c r="AA113" s="94" t="str">
        <f t="shared" si="64"/>
        <v/>
      </c>
      <c r="AB113" s="94" t="str">
        <f t="shared" si="65"/>
        <v/>
      </c>
      <c r="AC113" s="94" t="str">
        <f t="shared" si="66"/>
        <v/>
      </c>
      <c r="AD113" s="92">
        <f t="shared" si="67"/>
        <v>1</v>
      </c>
      <c r="AE113" s="92">
        <f t="shared" si="78"/>
        <v>1</v>
      </c>
      <c r="AF113" s="97">
        <f t="shared" si="79"/>
        <v>0.5</v>
      </c>
      <c r="AG113" s="92">
        <f t="shared" si="80"/>
        <v>0</v>
      </c>
      <c r="AH113" s="92">
        <f t="shared" si="81"/>
        <v>1</v>
      </c>
    </row>
    <row r="114" spans="1:34" x14ac:dyDescent="0.25">
      <c r="A114" s="106">
        <f t="shared" si="41"/>
        <v>112</v>
      </c>
      <c r="B114" s="49">
        <v>3022</v>
      </c>
      <c r="C114" s="115" t="s">
        <v>527</v>
      </c>
      <c r="D114" s="94">
        <f t="shared" si="42"/>
        <v>1</v>
      </c>
      <c r="E114" s="94" t="str">
        <f t="shared" si="43"/>
        <v/>
      </c>
      <c r="F114" s="94" t="str">
        <f t="shared" si="44"/>
        <v/>
      </c>
      <c r="G114" s="94" t="str">
        <f t="shared" si="45"/>
        <v/>
      </c>
      <c r="H114" s="94" t="str">
        <f t="shared" si="46"/>
        <v/>
      </c>
      <c r="I114" s="94" t="str">
        <f t="shared" si="47"/>
        <v/>
      </c>
      <c r="J114" s="94" t="str">
        <f t="shared" si="48"/>
        <v/>
      </c>
      <c r="K114" s="94" t="str">
        <f t="shared" si="49"/>
        <v/>
      </c>
      <c r="L114" s="94" t="str">
        <f t="shared" si="50"/>
        <v/>
      </c>
      <c r="M114" s="94" t="str">
        <f t="shared" si="51"/>
        <v/>
      </c>
      <c r="N114" s="94" t="str">
        <f t="shared" si="52"/>
        <v/>
      </c>
      <c r="O114" s="94" t="str">
        <f t="shared" si="53"/>
        <v/>
      </c>
      <c r="P114" s="94" t="str">
        <f t="shared" si="54"/>
        <v/>
      </c>
      <c r="Q114" s="94" t="str">
        <f t="shared" si="55"/>
        <v/>
      </c>
      <c r="R114" s="94" t="str">
        <f t="shared" si="56"/>
        <v/>
      </c>
      <c r="S114" s="94" t="str">
        <f t="shared" si="57"/>
        <v/>
      </c>
      <c r="T114" s="94" t="str">
        <f t="shared" si="58"/>
        <v/>
      </c>
      <c r="U114" s="94" t="str">
        <f t="shared" si="59"/>
        <v/>
      </c>
      <c r="V114" s="94" t="str">
        <f t="shared" si="60"/>
        <v/>
      </c>
      <c r="W114" s="94" t="str">
        <f t="shared" si="77"/>
        <v/>
      </c>
      <c r="X114" s="94" t="str">
        <f t="shared" si="61"/>
        <v/>
      </c>
      <c r="Y114" s="94" t="str">
        <f t="shared" si="62"/>
        <v/>
      </c>
      <c r="Z114" s="94" t="str">
        <f t="shared" si="63"/>
        <v/>
      </c>
      <c r="AA114" s="94" t="str">
        <f t="shared" si="64"/>
        <v/>
      </c>
      <c r="AB114" s="94" t="str">
        <f t="shared" si="65"/>
        <v/>
      </c>
      <c r="AC114" s="94" t="str">
        <f t="shared" si="66"/>
        <v/>
      </c>
      <c r="AD114" s="92">
        <f t="shared" si="67"/>
        <v>1</v>
      </c>
      <c r="AE114" s="92">
        <f t="shared" si="78"/>
        <v>1</v>
      </c>
      <c r="AF114" s="97">
        <f t="shared" si="79"/>
        <v>0.5</v>
      </c>
      <c r="AG114" s="92">
        <f t="shared" si="80"/>
        <v>0</v>
      </c>
      <c r="AH114" s="92">
        <f t="shared" si="81"/>
        <v>1</v>
      </c>
    </row>
    <row r="115" spans="1:34" x14ac:dyDescent="0.25">
      <c r="A115" s="106">
        <f t="shared" si="41"/>
        <v>112</v>
      </c>
      <c r="B115" s="49">
        <v>2981</v>
      </c>
      <c r="C115" s="115" t="s">
        <v>722</v>
      </c>
      <c r="D115" s="94" t="str">
        <f t="shared" si="42"/>
        <v/>
      </c>
      <c r="E115" s="94" t="str">
        <f t="shared" si="43"/>
        <v/>
      </c>
      <c r="F115" s="94" t="str">
        <f t="shared" si="44"/>
        <v/>
      </c>
      <c r="G115" s="94" t="str">
        <f t="shared" si="45"/>
        <v/>
      </c>
      <c r="H115" s="94" t="str">
        <f t="shared" si="46"/>
        <v/>
      </c>
      <c r="I115" s="94" t="str">
        <f t="shared" si="47"/>
        <v/>
      </c>
      <c r="J115" s="94" t="str">
        <f t="shared" si="48"/>
        <v/>
      </c>
      <c r="K115" s="94" t="str">
        <f t="shared" si="49"/>
        <v/>
      </c>
      <c r="L115" s="94" t="str">
        <f t="shared" si="50"/>
        <v/>
      </c>
      <c r="M115" s="94" t="str">
        <f t="shared" si="51"/>
        <v/>
      </c>
      <c r="N115" s="94" t="str">
        <f t="shared" si="52"/>
        <v/>
      </c>
      <c r="O115" s="94" t="str">
        <f t="shared" si="53"/>
        <v/>
      </c>
      <c r="P115" s="94" t="str">
        <f t="shared" si="54"/>
        <v/>
      </c>
      <c r="Q115" s="94" t="str">
        <f t="shared" si="55"/>
        <v/>
      </c>
      <c r="R115" s="94" t="str">
        <f t="shared" si="56"/>
        <v/>
      </c>
      <c r="S115" s="94" t="str">
        <f t="shared" si="57"/>
        <v/>
      </c>
      <c r="T115" s="94" t="str">
        <f t="shared" si="58"/>
        <v/>
      </c>
      <c r="U115" s="94" t="str">
        <f t="shared" si="59"/>
        <v/>
      </c>
      <c r="V115" s="94" t="str">
        <f t="shared" si="60"/>
        <v/>
      </c>
      <c r="W115" s="94">
        <f t="shared" si="77"/>
        <v>1</v>
      </c>
      <c r="X115" s="94" t="str">
        <f t="shared" si="61"/>
        <v/>
      </c>
      <c r="Y115" s="94" t="str">
        <f t="shared" si="62"/>
        <v/>
      </c>
      <c r="Z115" s="94" t="str">
        <f t="shared" si="63"/>
        <v/>
      </c>
      <c r="AA115" s="94" t="str">
        <f t="shared" si="64"/>
        <v/>
      </c>
      <c r="AB115" s="94" t="str">
        <f t="shared" si="65"/>
        <v/>
      </c>
      <c r="AC115" s="94" t="str">
        <f t="shared" si="66"/>
        <v/>
      </c>
      <c r="AD115" s="92">
        <f t="shared" si="67"/>
        <v>1</v>
      </c>
      <c r="AE115" s="92">
        <f t="shared" si="78"/>
        <v>1</v>
      </c>
      <c r="AF115" s="97">
        <f t="shared" si="79"/>
        <v>0.5</v>
      </c>
      <c r="AG115" s="92">
        <f t="shared" si="80"/>
        <v>0</v>
      </c>
      <c r="AH115" s="92">
        <f t="shared" si="81"/>
        <v>1</v>
      </c>
    </row>
    <row r="116" spans="1:34" x14ac:dyDescent="0.25">
      <c r="A116" s="106">
        <f t="shared" si="41"/>
        <v>112</v>
      </c>
      <c r="B116" s="49">
        <v>7459</v>
      </c>
      <c r="C116" s="115" t="s">
        <v>754</v>
      </c>
      <c r="D116" s="94" t="str">
        <f t="shared" si="42"/>
        <v/>
      </c>
      <c r="E116" s="94" t="str">
        <f t="shared" si="43"/>
        <v/>
      </c>
      <c r="F116" s="94" t="str">
        <f t="shared" si="44"/>
        <v/>
      </c>
      <c r="G116" s="94">
        <f t="shared" si="45"/>
        <v>1</v>
      </c>
      <c r="H116" s="94" t="str">
        <f t="shared" si="46"/>
        <v/>
      </c>
      <c r="I116" s="94" t="str">
        <f t="shared" si="47"/>
        <v/>
      </c>
      <c r="J116" s="94" t="str">
        <f t="shared" si="48"/>
        <v/>
      </c>
      <c r="K116" s="94" t="str">
        <f t="shared" si="49"/>
        <v/>
      </c>
      <c r="L116" s="94" t="str">
        <f t="shared" si="50"/>
        <v/>
      </c>
      <c r="M116" s="94" t="str">
        <f t="shared" si="51"/>
        <v/>
      </c>
      <c r="N116" s="94" t="str">
        <f t="shared" si="52"/>
        <v/>
      </c>
      <c r="O116" s="94" t="str">
        <f t="shared" si="53"/>
        <v/>
      </c>
      <c r="P116" s="94" t="str">
        <f t="shared" si="54"/>
        <v/>
      </c>
      <c r="Q116" s="94" t="str">
        <f t="shared" si="55"/>
        <v/>
      </c>
      <c r="R116" s="94" t="str">
        <f t="shared" si="56"/>
        <v/>
      </c>
      <c r="S116" s="94" t="str">
        <f t="shared" si="57"/>
        <v/>
      </c>
      <c r="T116" s="94" t="str">
        <f t="shared" si="58"/>
        <v/>
      </c>
      <c r="U116" s="94" t="str">
        <f t="shared" si="59"/>
        <v/>
      </c>
      <c r="V116" s="94" t="str">
        <f t="shared" si="60"/>
        <v/>
      </c>
      <c r="W116" s="94" t="str">
        <f t="shared" si="77"/>
        <v/>
      </c>
      <c r="X116" s="94" t="str">
        <f t="shared" si="61"/>
        <v/>
      </c>
      <c r="Y116" s="94" t="str">
        <f t="shared" si="62"/>
        <v/>
      </c>
      <c r="Z116" s="94" t="str">
        <f t="shared" si="63"/>
        <v/>
      </c>
      <c r="AA116" s="94" t="str">
        <f t="shared" si="64"/>
        <v/>
      </c>
      <c r="AB116" s="94" t="str">
        <f t="shared" si="65"/>
        <v/>
      </c>
      <c r="AC116" s="94" t="str">
        <f t="shared" si="66"/>
        <v/>
      </c>
      <c r="AD116" s="92">
        <f t="shared" si="67"/>
        <v>1</v>
      </c>
      <c r="AE116" s="92">
        <f t="shared" si="78"/>
        <v>1</v>
      </c>
      <c r="AF116" s="97">
        <f t="shared" si="79"/>
        <v>0.5</v>
      </c>
      <c r="AG116" s="92">
        <f t="shared" si="80"/>
        <v>0</v>
      </c>
      <c r="AH116" s="92">
        <f t="shared" si="81"/>
        <v>1</v>
      </c>
    </row>
    <row r="117" spans="1:34" x14ac:dyDescent="0.25">
      <c r="A117" s="106">
        <f t="shared" si="41"/>
        <v>112</v>
      </c>
      <c r="B117" s="49">
        <v>7751</v>
      </c>
      <c r="C117" s="115" t="s">
        <v>325</v>
      </c>
      <c r="D117" s="94" t="str">
        <f t="shared" si="42"/>
        <v/>
      </c>
      <c r="E117" s="94" t="str">
        <f t="shared" si="43"/>
        <v/>
      </c>
      <c r="F117" s="94" t="str">
        <f t="shared" si="44"/>
        <v/>
      </c>
      <c r="G117" s="94">
        <f t="shared" si="45"/>
        <v>0</v>
      </c>
      <c r="H117" s="94" t="str">
        <f t="shared" si="46"/>
        <v/>
      </c>
      <c r="I117" s="94" t="str">
        <f t="shared" si="47"/>
        <v/>
      </c>
      <c r="J117" s="94" t="str">
        <f t="shared" si="48"/>
        <v/>
      </c>
      <c r="K117" s="94">
        <f t="shared" si="49"/>
        <v>1</v>
      </c>
      <c r="L117" s="94" t="str">
        <f t="shared" si="50"/>
        <v/>
      </c>
      <c r="M117" s="94" t="str">
        <f t="shared" si="51"/>
        <v/>
      </c>
      <c r="N117" s="94" t="str">
        <f t="shared" si="52"/>
        <v/>
      </c>
      <c r="O117" s="94" t="str">
        <f t="shared" si="53"/>
        <v/>
      </c>
      <c r="P117" s="94" t="str">
        <f t="shared" si="54"/>
        <v/>
      </c>
      <c r="Q117" s="94" t="str">
        <f t="shared" si="55"/>
        <v/>
      </c>
      <c r="R117" s="94" t="str">
        <f t="shared" si="56"/>
        <v/>
      </c>
      <c r="S117" s="94" t="str">
        <f t="shared" si="57"/>
        <v/>
      </c>
      <c r="T117" s="94" t="str">
        <f t="shared" si="58"/>
        <v/>
      </c>
      <c r="U117" s="94" t="str">
        <f t="shared" si="59"/>
        <v/>
      </c>
      <c r="V117" s="94" t="str">
        <f t="shared" si="60"/>
        <v/>
      </c>
      <c r="W117" s="94" t="str">
        <f t="shared" si="77"/>
        <v/>
      </c>
      <c r="X117" s="94" t="str">
        <f t="shared" si="61"/>
        <v/>
      </c>
      <c r="Y117" s="94" t="str">
        <f t="shared" si="62"/>
        <v/>
      </c>
      <c r="Z117" s="94" t="str">
        <f t="shared" si="63"/>
        <v/>
      </c>
      <c r="AA117" s="94" t="str">
        <f t="shared" si="64"/>
        <v/>
      </c>
      <c r="AB117" s="94" t="str">
        <f t="shared" si="65"/>
        <v/>
      </c>
      <c r="AC117" s="94" t="str">
        <f t="shared" si="66"/>
        <v/>
      </c>
      <c r="AD117" s="92">
        <f t="shared" si="67"/>
        <v>1</v>
      </c>
      <c r="AE117" s="92">
        <f t="shared" si="78"/>
        <v>2</v>
      </c>
      <c r="AF117" s="97">
        <f t="shared" si="79"/>
        <v>0.25</v>
      </c>
      <c r="AG117" s="92">
        <f t="shared" si="80"/>
        <v>0</v>
      </c>
      <c r="AH117" s="92">
        <f t="shared" si="81"/>
        <v>1</v>
      </c>
    </row>
    <row r="118" spans="1:34" x14ac:dyDescent="0.25">
      <c r="A118" s="106">
        <f t="shared" si="41"/>
        <v>112</v>
      </c>
      <c r="B118" s="49">
        <v>7888</v>
      </c>
      <c r="C118" s="115" t="s">
        <v>414</v>
      </c>
      <c r="D118" s="94">
        <f t="shared" si="42"/>
        <v>1</v>
      </c>
      <c r="E118" s="94" t="str">
        <f t="shared" si="43"/>
        <v/>
      </c>
      <c r="F118" s="94">
        <f t="shared" si="44"/>
        <v>0</v>
      </c>
      <c r="G118" s="94" t="str">
        <f t="shared" si="45"/>
        <v/>
      </c>
      <c r="H118" s="94" t="str">
        <f t="shared" si="46"/>
        <v/>
      </c>
      <c r="I118" s="94" t="str">
        <f t="shared" si="47"/>
        <v/>
      </c>
      <c r="J118" s="94" t="str">
        <f t="shared" si="48"/>
        <v/>
      </c>
      <c r="K118" s="94" t="str">
        <f t="shared" si="49"/>
        <v/>
      </c>
      <c r="L118" s="94" t="str">
        <f t="shared" si="50"/>
        <v/>
      </c>
      <c r="M118" s="94" t="str">
        <f t="shared" si="51"/>
        <v/>
      </c>
      <c r="N118" s="94" t="str">
        <f t="shared" si="52"/>
        <v/>
      </c>
      <c r="O118" s="94" t="str">
        <f t="shared" si="53"/>
        <v/>
      </c>
      <c r="P118" s="94" t="str">
        <f t="shared" si="54"/>
        <v/>
      </c>
      <c r="Q118" s="94" t="str">
        <f t="shared" si="55"/>
        <v/>
      </c>
      <c r="R118" s="94" t="str">
        <f t="shared" si="56"/>
        <v/>
      </c>
      <c r="S118" s="94" t="str">
        <f t="shared" si="57"/>
        <v/>
      </c>
      <c r="T118" s="94" t="str">
        <f t="shared" si="58"/>
        <v/>
      </c>
      <c r="U118" s="94" t="str">
        <f t="shared" si="59"/>
        <v/>
      </c>
      <c r="V118" s="94" t="str">
        <f t="shared" si="60"/>
        <v/>
      </c>
      <c r="W118" s="94" t="str">
        <f t="shared" si="77"/>
        <v/>
      </c>
      <c r="X118" s="94" t="str">
        <f t="shared" si="61"/>
        <v/>
      </c>
      <c r="Y118" s="94" t="str">
        <f t="shared" si="62"/>
        <v/>
      </c>
      <c r="Z118" s="94" t="str">
        <f t="shared" si="63"/>
        <v/>
      </c>
      <c r="AA118" s="94" t="str">
        <f t="shared" si="64"/>
        <v/>
      </c>
      <c r="AB118" s="94" t="str">
        <f t="shared" si="65"/>
        <v/>
      </c>
      <c r="AC118" s="94" t="str">
        <f t="shared" si="66"/>
        <v/>
      </c>
      <c r="AD118" s="92">
        <f t="shared" si="67"/>
        <v>1</v>
      </c>
      <c r="AE118" s="92">
        <f t="shared" si="78"/>
        <v>2</v>
      </c>
      <c r="AF118" s="97">
        <f t="shared" si="79"/>
        <v>0.25</v>
      </c>
      <c r="AG118" s="92">
        <f t="shared" si="80"/>
        <v>0</v>
      </c>
      <c r="AH118" s="92">
        <f t="shared" si="81"/>
        <v>1</v>
      </c>
    </row>
    <row r="119" spans="1:34" x14ac:dyDescent="0.25">
      <c r="A119" s="106">
        <f t="shared" si="41"/>
        <v>112</v>
      </c>
      <c r="B119" s="49">
        <v>8063</v>
      </c>
      <c r="C119" s="115" t="s">
        <v>477</v>
      </c>
      <c r="D119" s="94" t="str">
        <f t="shared" si="42"/>
        <v/>
      </c>
      <c r="E119" s="94" t="str">
        <f t="shared" si="43"/>
        <v/>
      </c>
      <c r="F119" s="94" t="str">
        <f t="shared" si="44"/>
        <v/>
      </c>
      <c r="G119" s="94" t="str">
        <f t="shared" si="45"/>
        <v/>
      </c>
      <c r="H119" s="94" t="str">
        <f t="shared" si="46"/>
        <v/>
      </c>
      <c r="I119" s="94" t="str">
        <f t="shared" si="47"/>
        <v/>
      </c>
      <c r="J119" s="94" t="str">
        <f t="shared" si="48"/>
        <v/>
      </c>
      <c r="K119" s="94" t="str">
        <f t="shared" si="49"/>
        <v/>
      </c>
      <c r="L119" s="94" t="str">
        <f t="shared" si="50"/>
        <v/>
      </c>
      <c r="M119" s="94" t="str">
        <f t="shared" si="51"/>
        <v/>
      </c>
      <c r="N119" s="94">
        <f t="shared" si="52"/>
        <v>1</v>
      </c>
      <c r="O119" s="94" t="str">
        <f t="shared" si="53"/>
        <v/>
      </c>
      <c r="P119" s="94" t="str">
        <f t="shared" si="54"/>
        <v/>
      </c>
      <c r="Q119" s="94" t="str">
        <f t="shared" si="55"/>
        <v/>
      </c>
      <c r="R119" s="94" t="str">
        <f t="shared" si="56"/>
        <v/>
      </c>
      <c r="S119" s="94">
        <f t="shared" si="57"/>
        <v>0</v>
      </c>
      <c r="T119" s="94" t="str">
        <f t="shared" si="58"/>
        <v/>
      </c>
      <c r="U119" s="94" t="str">
        <f t="shared" si="59"/>
        <v/>
      </c>
      <c r="V119" s="94" t="str">
        <f t="shared" si="60"/>
        <v/>
      </c>
      <c r="W119" s="94" t="str">
        <f t="shared" si="77"/>
        <v/>
      </c>
      <c r="X119" s="94" t="str">
        <f t="shared" si="61"/>
        <v/>
      </c>
      <c r="Y119" s="94" t="str">
        <f t="shared" si="62"/>
        <v/>
      </c>
      <c r="Z119" s="94" t="str">
        <f t="shared" si="63"/>
        <v/>
      </c>
      <c r="AA119" s="94" t="str">
        <f t="shared" si="64"/>
        <v/>
      </c>
      <c r="AB119" s="94" t="str">
        <f t="shared" si="65"/>
        <v/>
      </c>
      <c r="AC119" s="94" t="str">
        <f t="shared" si="66"/>
        <v/>
      </c>
      <c r="AD119" s="92">
        <f t="shared" si="67"/>
        <v>1</v>
      </c>
      <c r="AE119" s="92">
        <f t="shared" si="78"/>
        <v>2</v>
      </c>
      <c r="AF119" s="97">
        <f t="shared" si="79"/>
        <v>0.25</v>
      </c>
      <c r="AG119" s="92">
        <f t="shared" si="80"/>
        <v>0</v>
      </c>
      <c r="AH119" s="92">
        <f t="shared" si="81"/>
        <v>1</v>
      </c>
    </row>
    <row r="120" spans="1:34" x14ac:dyDescent="0.25">
      <c r="A120" s="106">
        <f t="shared" si="41"/>
        <v>112</v>
      </c>
      <c r="B120" s="49">
        <v>435</v>
      </c>
      <c r="C120" s="115" t="s">
        <v>546</v>
      </c>
      <c r="D120" s="94">
        <f t="shared" si="42"/>
        <v>1</v>
      </c>
      <c r="E120" s="94" t="str">
        <f t="shared" si="43"/>
        <v/>
      </c>
      <c r="F120" s="94">
        <f t="shared" si="44"/>
        <v>0</v>
      </c>
      <c r="G120" s="94">
        <f t="shared" si="45"/>
        <v>0</v>
      </c>
      <c r="H120" s="94">
        <f t="shared" si="46"/>
        <v>0</v>
      </c>
      <c r="I120" s="94" t="str">
        <f t="shared" si="47"/>
        <v/>
      </c>
      <c r="J120" s="94" t="str">
        <f t="shared" si="48"/>
        <v/>
      </c>
      <c r="K120" s="94" t="str">
        <f t="shared" si="49"/>
        <v/>
      </c>
      <c r="L120" s="94">
        <f t="shared" si="50"/>
        <v>0</v>
      </c>
      <c r="M120" s="94" t="str">
        <f t="shared" si="51"/>
        <v/>
      </c>
      <c r="N120" s="94" t="str">
        <f t="shared" si="52"/>
        <v/>
      </c>
      <c r="O120" s="94" t="str">
        <f t="shared" si="53"/>
        <v/>
      </c>
      <c r="P120" s="94" t="str">
        <f t="shared" si="54"/>
        <v/>
      </c>
      <c r="Q120" s="94" t="str">
        <f t="shared" si="55"/>
        <v/>
      </c>
      <c r="R120" s="94" t="str">
        <f t="shared" si="56"/>
        <v/>
      </c>
      <c r="S120" s="94" t="str">
        <f t="shared" si="57"/>
        <v/>
      </c>
      <c r="T120" s="94" t="str">
        <f t="shared" si="58"/>
        <v/>
      </c>
      <c r="U120" s="94" t="str">
        <f t="shared" si="59"/>
        <v/>
      </c>
      <c r="V120" s="94" t="str">
        <f t="shared" si="60"/>
        <v/>
      </c>
      <c r="W120" s="94" t="str">
        <f t="shared" si="77"/>
        <v/>
      </c>
      <c r="X120" s="94" t="str">
        <f t="shared" si="61"/>
        <v/>
      </c>
      <c r="Y120" s="94" t="str">
        <f t="shared" si="62"/>
        <v/>
      </c>
      <c r="Z120" s="94" t="str">
        <f t="shared" si="63"/>
        <v/>
      </c>
      <c r="AA120" s="94" t="str">
        <f t="shared" si="64"/>
        <v/>
      </c>
      <c r="AB120" s="94" t="str">
        <f t="shared" si="65"/>
        <v/>
      </c>
      <c r="AC120" s="94" t="str">
        <f t="shared" si="66"/>
        <v/>
      </c>
      <c r="AD120" s="92">
        <f t="shared" si="67"/>
        <v>1</v>
      </c>
      <c r="AE120" s="92">
        <f t="shared" si="78"/>
        <v>5</v>
      </c>
      <c r="AF120" s="97">
        <f t="shared" si="79"/>
        <v>0.1</v>
      </c>
      <c r="AG120" s="92">
        <f t="shared" si="80"/>
        <v>0</v>
      </c>
      <c r="AH120" s="92">
        <f t="shared" si="81"/>
        <v>1</v>
      </c>
    </row>
    <row r="121" spans="1:34" x14ac:dyDescent="0.25">
      <c r="A121" s="106">
        <f t="shared" si="41"/>
        <v>120</v>
      </c>
      <c r="B121" s="49">
        <v>7911</v>
      </c>
      <c r="C121" s="115" t="s">
        <v>774</v>
      </c>
      <c r="D121" s="94" t="str">
        <f t="shared" si="42"/>
        <v/>
      </c>
      <c r="E121" s="94" t="str">
        <f t="shared" si="43"/>
        <v/>
      </c>
      <c r="F121" s="94" t="str">
        <f t="shared" si="44"/>
        <v/>
      </c>
      <c r="G121" s="94" t="str">
        <f t="shared" si="45"/>
        <v/>
      </c>
      <c r="H121" s="94" t="str">
        <f t="shared" si="46"/>
        <v/>
      </c>
      <c r="I121" s="94">
        <f t="shared" si="47"/>
        <v>0</v>
      </c>
      <c r="J121" s="94" t="str">
        <f t="shared" si="48"/>
        <v/>
      </c>
      <c r="K121" s="94" t="str">
        <f t="shared" si="49"/>
        <v/>
      </c>
      <c r="L121" s="94" t="str">
        <f t="shared" si="50"/>
        <v/>
      </c>
      <c r="M121" s="94" t="str">
        <f t="shared" si="51"/>
        <v/>
      </c>
      <c r="N121" s="94" t="str">
        <f t="shared" si="52"/>
        <v/>
      </c>
      <c r="O121" s="94" t="str">
        <f t="shared" si="53"/>
        <v/>
      </c>
      <c r="P121" s="94" t="str">
        <f t="shared" si="54"/>
        <v/>
      </c>
      <c r="Q121" s="94" t="str">
        <f t="shared" si="55"/>
        <v/>
      </c>
      <c r="R121" s="94" t="str">
        <f t="shared" si="56"/>
        <v/>
      </c>
      <c r="S121" s="94" t="str">
        <f t="shared" si="57"/>
        <v/>
      </c>
      <c r="T121" s="94" t="str">
        <f t="shared" si="58"/>
        <v/>
      </c>
      <c r="U121" s="94" t="str">
        <f t="shared" si="59"/>
        <v/>
      </c>
      <c r="V121" s="94" t="str">
        <f t="shared" si="60"/>
        <v/>
      </c>
      <c r="W121" s="94" t="str">
        <f t="shared" si="77"/>
        <v/>
      </c>
      <c r="X121" s="94" t="str">
        <f t="shared" si="61"/>
        <v/>
      </c>
      <c r="Y121" s="94" t="str">
        <f t="shared" si="62"/>
        <v/>
      </c>
      <c r="Z121" s="94" t="str">
        <f t="shared" si="63"/>
        <v/>
      </c>
      <c r="AA121" s="94" t="str">
        <f t="shared" si="64"/>
        <v/>
      </c>
      <c r="AB121" s="94" t="str">
        <f t="shared" si="65"/>
        <v/>
      </c>
      <c r="AC121" s="94" t="str">
        <f t="shared" si="66"/>
        <v/>
      </c>
      <c r="AD121" s="92">
        <f t="shared" si="67"/>
        <v>0</v>
      </c>
      <c r="AE121" s="92">
        <f t="shared" si="78"/>
        <v>1</v>
      </c>
      <c r="AF121" s="97">
        <f t="shared" si="79"/>
        <v>0</v>
      </c>
      <c r="AG121" s="92">
        <f t="shared" si="80"/>
        <v>0</v>
      </c>
      <c r="AH121" s="92">
        <f t="shared" si="81"/>
        <v>0</v>
      </c>
    </row>
    <row r="122" spans="1:34" x14ac:dyDescent="0.25">
      <c r="A122" s="106">
        <f t="shared" si="41"/>
        <v>120</v>
      </c>
      <c r="B122" s="49">
        <v>7545</v>
      </c>
      <c r="C122" s="115" t="s">
        <v>457</v>
      </c>
      <c r="D122" s="94" t="str">
        <f t="shared" si="42"/>
        <v/>
      </c>
      <c r="E122" s="94" t="str">
        <f t="shared" si="43"/>
        <v/>
      </c>
      <c r="F122" s="94" t="str">
        <f t="shared" si="44"/>
        <v/>
      </c>
      <c r="G122" s="94" t="str">
        <f t="shared" si="45"/>
        <v/>
      </c>
      <c r="H122" s="94" t="str">
        <f t="shared" si="46"/>
        <v/>
      </c>
      <c r="I122" s="94" t="str">
        <f t="shared" si="47"/>
        <v/>
      </c>
      <c r="J122" s="94" t="str">
        <f t="shared" si="48"/>
        <v/>
      </c>
      <c r="K122" s="94">
        <f t="shared" si="49"/>
        <v>0</v>
      </c>
      <c r="L122" s="94" t="str">
        <f t="shared" si="50"/>
        <v/>
      </c>
      <c r="M122" s="94" t="str">
        <f t="shared" si="51"/>
        <v/>
      </c>
      <c r="N122" s="94" t="str">
        <f t="shared" si="52"/>
        <v/>
      </c>
      <c r="O122" s="94" t="str">
        <f t="shared" si="53"/>
        <v/>
      </c>
      <c r="P122" s="94" t="str">
        <f t="shared" si="54"/>
        <v/>
      </c>
      <c r="Q122" s="94" t="str">
        <f t="shared" si="55"/>
        <v/>
      </c>
      <c r="R122" s="94" t="str">
        <f t="shared" si="56"/>
        <v/>
      </c>
      <c r="S122" s="94" t="str">
        <f t="shared" si="57"/>
        <v/>
      </c>
      <c r="T122" s="94" t="str">
        <f t="shared" si="58"/>
        <v/>
      </c>
      <c r="U122" s="94" t="str">
        <f t="shared" si="59"/>
        <v/>
      </c>
      <c r="V122" s="94" t="str">
        <f t="shared" si="60"/>
        <v/>
      </c>
      <c r="W122" s="94" t="str">
        <f t="shared" si="77"/>
        <v/>
      </c>
      <c r="X122" s="94" t="str">
        <f t="shared" si="61"/>
        <v/>
      </c>
      <c r="Y122" s="94" t="str">
        <f t="shared" si="62"/>
        <v/>
      </c>
      <c r="Z122" s="94" t="str">
        <f t="shared" si="63"/>
        <v/>
      </c>
      <c r="AA122" s="94" t="str">
        <f t="shared" si="64"/>
        <v/>
      </c>
      <c r="AB122" s="94" t="str">
        <f t="shared" si="65"/>
        <v/>
      </c>
      <c r="AC122" s="94" t="str">
        <f t="shared" si="66"/>
        <v/>
      </c>
      <c r="AD122" s="92">
        <f t="shared" si="67"/>
        <v>0</v>
      </c>
      <c r="AE122" s="92">
        <f t="shared" si="78"/>
        <v>1</v>
      </c>
      <c r="AF122" s="97">
        <f t="shared" si="79"/>
        <v>0</v>
      </c>
      <c r="AG122" s="92">
        <f t="shared" si="80"/>
        <v>0</v>
      </c>
      <c r="AH122" s="92">
        <f t="shared" si="81"/>
        <v>0</v>
      </c>
    </row>
    <row r="123" spans="1:34" x14ac:dyDescent="0.25">
      <c r="A123" s="106">
        <f t="shared" si="41"/>
        <v>120</v>
      </c>
      <c r="B123" s="49">
        <v>3184</v>
      </c>
      <c r="C123" s="115" t="s">
        <v>509</v>
      </c>
      <c r="D123" s="94" t="str">
        <f t="shared" si="42"/>
        <v/>
      </c>
      <c r="E123" s="94" t="str">
        <f t="shared" si="43"/>
        <v/>
      </c>
      <c r="F123" s="94" t="str">
        <f t="shared" si="44"/>
        <v/>
      </c>
      <c r="G123" s="94" t="str">
        <f t="shared" si="45"/>
        <v/>
      </c>
      <c r="H123" s="94" t="str">
        <f t="shared" si="46"/>
        <v/>
      </c>
      <c r="I123" s="94" t="str">
        <f t="shared" si="47"/>
        <v/>
      </c>
      <c r="J123" s="94" t="str">
        <f t="shared" si="48"/>
        <v/>
      </c>
      <c r="K123" s="94" t="str">
        <f t="shared" si="49"/>
        <v/>
      </c>
      <c r="L123" s="94" t="str">
        <f t="shared" si="50"/>
        <v/>
      </c>
      <c r="M123" s="94" t="str">
        <f t="shared" si="51"/>
        <v/>
      </c>
      <c r="N123" s="94" t="str">
        <f t="shared" si="52"/>
        <v/>
      </c>
      <c r="O123" s="94" t="str">
        <f t="shared" si="53"/>
        <v/>
      </c>
      <c r="P123" s="94" t="str">
        <f t="shared" si="54"/>
        <v/>
      </c>
      <c r="Q123" s="94" t="str">
        <f t="shared" si="55"/>
        <v/>
      </c>
      <c r="R123" s="94" t="str">
        <f t="shared" si="56"/>
        <v/>
      </c>
      <c r="S123" s="94" t="str">
        <f t="shared" si="57"/>
        <v/>
      </c>
      <c r="T123" s="94" t="str">
        <f t="shared" si="58"/>
        <v/>
      </c>
      <c r="U123" s="94">
        <f t="shared" si="59"/>
        <v>0</v>
      </c>
      <c r="V123" s="94" t="str">
        <f t="shared" si="60"/>
        <v/>
      </c>
      <c r="W123" s="94" t="str">
        <f t="shared" si="77"/>
        <v/>
      </c>
      <c r="X123" s="94" t="str">
        <f t="shared" si="61"/>
        <v/>
      </c>
      <c r="Y123" s="94" t="str">
        <f t="shared" si="62"/>
        <v/>
      </c>
      <c r="Z123" s="94" t="str">
        <f t="shared" si="63"/>
        <v/>
      </c>
      <c r="AA123" s="94" t="str">
        <f t="shared" si="64"/>
        <v/>
      </c>
      <c r="AB123" s="94" t="str">
        <f t="shared" si="65"/>
        <v/>
      </c>
      <c r="AC123" s="94" t="str">
        <f t="shared" si="66"/>
        <v/>
      </c>
      <c r="AD123" s="92">
        <f t="shared" si="67"/>
        <v>0</v>
      </c>
      <c r="AE123" s="92">
        <f t="shared" si="78"/>
        <v>1</v>
      </c>
      <c r="AF123" s="97">
        <f t="shared" si="79"/>
        <v>0</v>
      </c>
      <c r="AG123" s="92">
        <f t="shared" si="80"/>
        <v>0</v>
      </c>
      <c r="AH123" s="92">
        <f t="shared" si="81"/>
        <v>0</v>
      </c>
    </row>
    <row r="124" spans="1:34" x14ac:dyDescent="0.25">
      <c r="A124" s="106">
        <f t="shared" si="41"/>
        <v>120</v>
      </c>
      <c r="B124" s="49">
        <v>2840</v>
      </c>
      <c r="C124" s="115" t="s">
        <v>537</v>
      </c>
      <c r="D124" s="94" t="str">
        <f t="shared" si="42"/>
        <v/>
      </c>
      <c r="E124" s="94" t="str">
        <f t="shared" si="43"/>
        <v/>
      </c>
      <c r="F124" s="94" t="str">
        <f t="shared" si="44"/>
        <v/>
      </c>
      <c r="G124" s="94" t="str">
        <f t="shared" si="45"/>
        <v/>
      </c>
      <c r="H124" s="94" t="str">
        <f t="shared" si="46"/>
        <v/>
      </c>
      <c r="I124" s="94" t="str">
        <f t="shared" si="47"/>
        <v/>
      </c>
      <c r="J124" s="94" t="str">
        <f t="shared" si="48"/>
        <v/>
      </c>
      <c r="K124" s="94" t="str">
        <f t="shared" si="49"/>
        <v/>
      </c>
      <c r="L124" s="94" t="str">
        <f t="shared" si="50"/>
        <v/>
      </c>
      <c r="M124" s="94" t="str">
        <f t="shared" si="51"/>
        <v/>
      </c>
      <c r="N124" s="94" t="str">
        <f t="shared" si="52"/>
        <v/>
      </c>
      <c r="O124" s="94" t="str">
        <f t="shared" si="53"/>
        <v/>
      </c>
      <c r="P124" s="94" t="str">
        <f t="shared" si="54"/>
        <v/>
      </c>
      <c r="Q124" s="94" t="str">
        <f t="shared" si="55"/>
        <v/>
      </c>
      <c r="R124" s="94" t="str">
        <f t="shared" si="56"/>
        <v/>
      </c>
      <c r="S124" s="94" t="str">
        <f t="shared" si="57"/>
        <v/>
      </c>
      <c r="T124" s="94" t="str">
        <f t="shared" si="58"/>
        <v/>
      </c>
      <c r="U124" s="94" t="str">
        <f t="shared" si="59"/>
        <v/>
      </c>
      <c r="V124" s="94" t="str">
        <f t="shared" si="60"/>
        <v/>
      </c>
      <c r="W124" s="94" t="str">
        <f t="shared" si="77"/>
        <v/>
      </c>
      <c r="X124" s="94" t="str">
        <f t="shared" si="61"/>
        <v/>
      </c>
      <c r="Y124" s="94">
        <f t="shared" si="62"/>
        <v>0</v>
      </c>
      <c r="Z124" s="94" t="str">
        <f t="shared" si="63"/>
        <v/>
      </c>
      <c r="AA124" s="94" t="str">
        <f t="shared" si="64"/>
        <v/>
      </c>
      <c r="AB124" s="94" t="str">
        <f t="shared" si="65"/>
        <v/>
      </c>
      <c r="AC124" s="94" t="str">
        <f t="shared" si="66"/>
        <v/>
      </c>
      <c r="AD124" s="92">
        <f t="shared" si="67"/>
        <v>0</v>
      </c>
      <c r="AE124" s="92">
        <f t="shared" si="78"/>
        <v>1</v>
      </c>
      <c r="AF124" s="97">
        <f t="shared" si="79"/>
        <v>0</v>
      </c>
      <c r="AG124" s="92">
        <f t="shared" si="80"/>
        <v>0</v>
      </c>
      <c r="AH124" s="92">
        <f t="shared" si="81"/>
        <v>0</v>
      </c>
    </row>
    <row r="125" spans="1:34" x14ac:dyDescent="0.25">
      <c r="A125" s="106">
        <f t="shared" si="41"/>
        <v>120</v>
      </c>
      <c r="B125" s="49">
        <v>3247</v>
      </c>
      <c r="C125" s="115" t="s">
        <v>586</v>
      </c>
      <c r="D125" s="94" t="str">
        <f t="shared" si="42"/>
        <v/>
      </c>
      <c r="E125" s="94" t="str">
        <f t="shared" si="43"/>
        <v/>
      </c>
      <c r="F125" s="94" t="str">
        <f t="shared" si="44"/>
        <v/>
      </c>
      <c r="G125" s="94" t="str">
        <f t="shared" si="45"/>
        <v/>
      </c>
      <c r="H125" s="94" t="str">
        <f t="shared" si="46"/>
        <v/>
      </c>
      <c r="I125" s="94" t="str">
        <f t="shared" si="47"/>
        <v/>
      </c>
      <c r="J125" s="94" t="str">
        <f t="shared" si="48"/>
        <v/>
      </c>
      <c r="K125" s="94" t="str">
        <f t="shared" si="49"/>
        <v/>
      </c>
      <c r="L125" s="94" t="str">
        <f t="shared" si="50"/>
        <v/>
      </c>
      <c r="M125" s="94" t="str">
        <f t="shared" si="51"/>
        <v/>
      </c>
      <c r="N125" s="94" t="str">
        <f t="shared" si="52"/>
        <v/>
      </c>
      <c r="O125" s="94" t="str">
        <f t="shared" si="53"/>
        <v/>
      </c>
      <c r="P125" s="94" t="str">
        <f t="shared" si="54"/>
        <v/>
      </c>
      <c r="Q125" s="94" t="str">
        <f t="shared" si="55"/>
        <v/>
      </c>
      <c r="R125" s="94" t="str">
        <f t="shared" si="56"/>
        <v/>
      </c>
      <c r="S125" s="94" t="str">
        <f t="shared" si="57"/>
        <v/>
      </c>
      <c r="T125" s="94" t="str">
        <f t="shared" si="58"/>
        <v/>
      </c>
      <c r="U125" s="94" t="str">
        <f t="shared" si="59"/>
        <v/>
      </c>
      <c r="V125" s="94">
        <f t="shared" si="60"/>
        <v>0</v>
      </c>
      <c r="W125" s="94" t="str">
        <f t="shared" si="77"/>
        <v/>
      </c>
      <c r="X125" s="94" t="str">
        <f t="shared" si="61"/>
        <v/>
      </c>
      <c r="Y125" s="94" t="str">
        <f t="shared" si="62"/>
        <v/>
      </c>
      <c r="Z125" s="94" t="str">
        <f t="shared" si="63"/>
        <v/>
      </c>
      <c r="AA125" s="94" t="str">
        <f t="shared" si="64"/>
        <v/>
      </c>
      <c r="AB125" s="94" t="str">
        <f t="shared" si="65"/>
        <v/>
      </c>
      <c r="AC125" s="94" t="str">
        <f t="shared" si="66"/>
        <v/>
      </c>
      <c r="AD125" s="92">
        <f t="shared" si="67"/>
        <v>0</v>
      </c>
      <c r="AE125" s="92">
        <f t="shared" si="78"/>
        <v>1</v>
      </c>
      <c r="AF125" s="97">
        <f t="shared" si="79"/>
        <v>0</v>
      </c>
      <c r="AG125" s="92">
        <f t="shared" si="80"/>
        <v>0</v>
      </c>
      <c r="AH125" s="92">
        <f t="shared" si="81"/>
        <v>0</v>
      </c>
    </row>
    <row r="126" spans="1:34" x14ac:dyDescent="0.25">
      <c r="A126" s="106">
        <f t="shared" si="41"/>
        <v>120</v>
      </c>
      <c r="B126" s="49">
        <v>6920</v>
      </c>
      <c r="C126" s="115" t="s">
        <v>684</v>
      </c>
      <c r="D126" s="94">
        <f t="shared" si="42"/>
        <v>0</v>
      </c>
      <c r="E126" s="107" t="str">
        <f t="shared" si="43"/>
        <v/>
      </c>
      <c r="F126" s="94" t="str">
        <f t="shared" si="44"/>
        <v/>
      </c>
      <c r="G126" s="94" t="str">
        <f t="shared" si="45"/>
        <v/>
      </c>
      <c r="H126" s="94" t="str">
        <f t="shared" si="46"/>
        <v/>
      </c>
      <c r="I126" s="94" t="str">
        <f t="shared" si="47"/>
        <v/>
      </c>
      <c r="J126" s="94" t="str">
        <f t="shared" si="48"/>
        <v/>
      </c>
      <c r="K126" s="94" t="str">
        <f t="shared" si="49"/>
        <v/>
      </c>
      <c r="L126" s="94" t="str">
        <f t="shared" si="50"/>
        <v/>
      </c>
      <c r="M126" s="94" t="str">
        <f t="shared" si="51"/>
        <v/>
      </c>
      <c r="N126" s="94" t="str">
        <f t="shared" si="52"/>
        <v/>
      </c>
      <c r="O126" s="94" t="str">
        <f t="shared" si="53"/>
        <v/>
      </c>
      <c r="P126" s="94" t="str">
        <f t="shared" si="54"/>
        <v/>
      </c>
      <c r="Q126" s="94" t="str">
        <f t="shared" si="55"/>
        <v/>
      </c>
      <c r="R126" s="94" t="str">
        <f t="shared" si="56"/>
        <v/>
      </c>
      <c r="S126" s="94" t="str">
        <f t="shared" si="57"/>
        <v/>
      </c>
      <c r="T126" s="94" t="str">
        <f t="shared" si="58"/>
        <v/>
      </c>
      <c r="U126" s="94" t="str">
        <f t="shared" si="59"/>
        <v/>
      </c>
      <c r="V126" s="94" t="str">
        <f t="shared" si="60"/>
        <v/>
      </c>
      <c r="W126" s="94" t="str">
        <f t="shared" si="77"/>
        <v/>
      </c>
      <c r="X126" s="94" t="str">
        <f t="shared" si="61"/>
        <v/>
      </c>
      <c r="Y126" s="94" t="str">
        <f t="shared" si="62"/>
        <v/>
      </c>
      <c r="Z126" s="94" t="str">
        <f t="shared" si="63"/>
        <v/>
      </c>
      <c r="AA126" s="94" t="str">
        <f t="shared" si="64"/>
        <v/>
      </c>
      <c r="AB126" s="94" t="str">
        <f t="shared" si="65"/>
        <v/>
      </c>
      <c r="AC126" s="94" t="str">
        <f t="shared" si="66"/>
        <v/>
      </c>
      <c r="AD126" s="92">
        <f t="shared" si="67"/>
        <v>0</v>
      </c>
      <c r="AE126" s="92">
        <f t="shared" si="78"/>
        <v>1</v>
      </c>
      <c r="AF126" s="97">
        <f t="shared" si="79"/>
        <v>0</v>
      </c>
      <c r="AG126" s="92">
        <f t="shared" si="80"/>
        <v>0</v>
      </c>
      <c r="AH126" s="92">
        <f t="shared" si="81"/>
        <v>0</v>
      </c>
    </row>
    <row r="127" spans="1:34" x14ac:dyDescent="0.25">
      <c r="A127" s="106">
        <f t="shared" si="41"/>
        <v>120</v>
      </c>
      <c r="B127" s="49">
        <v>4132</v>
      </c>
      <c r="C127" s="115" t="s">
        <v>785</v>
      </c>
      <c r="D127" s="94" t="str">
        <f t="shared" si="42"/>
        <v/>
      </c>
      <c r="E127" s="94" t="str">
        <f t="shared" si="43"/>
        <v/>
      </c>
      <c r="F127" s="94" t="str">
        <f t="shared" si="44"/>
        <v/>
      </c>
      <c r="G127" s="94" t="str">
        <f t="shared" si="45"/>
        <v/>
      </c>
      <c r="H127" s="94" t="str">
        <f t="shared" si="46"/>
        <v/>
      </c>
      <c r="I127" s="94">
        <f t="shared" si="47"/>
        <v>0</v>
      </c>
      <c r="J127" s="94" t="str">
        <f t="shared" si="48"/>
        <v/>
      </c>
      <c r="K127" s="94" t="str">
        <f t="shared" si="49"/>
        <v/>
      </c>
      <c r="L127" s="94" t="str">
        <f t="shared" si="50"/>
        <v/>
      </c>
      <c r="M127" s="94" t="str">
        <f t="shared" si="51"/>
        <v/>
      </c>
      <c r="N127" s="94" t="str">
        <f t="shared" si="52"/>
        <v/>
      </c>
      <c r="O127" s="94" t="str">
        <f t="shared" si="53"/>
        <v/>
      </c>
      <c r="P127" s="94" t="str">
        <f t="shared" si="54"/>
        <v/>
      </c>
      <c r="Q127" s="94" t="str">
        <f t="shared" si="55"/>
        <v/>
      </c>
      <c r="R127" s="94" t="str">
        <f t="shared" si="56"/>
        <v/>
      </c>
      <c r="S127" s="94" t="str">
        <f t="shared" si="57"/>
        <v/>
      </c>
      <c r="T127" s="94" t="str">
        <f t="shared" si="58"/>
        <v/>
      </c>
      <c r="U127" s="94" t="str">
        <f t="shared" si="59"/>
        <v/>
      </c>
      <c r="V127" s="94" t="str">
        <f t="shared" si="60"/>
        <v/>
      </c>
      <c r="W127" s="94" t="str">
        <f t="shared" si="77"/>
        <v/>
      </c>
      <c r="X127" s="94" t="str">
        <f t="shared" si="61"/>
        <v/>
      </c>
      <c r="Y127" s="94" t="str">
        <f t="shared" si="62"/>
        <v/>
      </c>
      <c r="Z127" s="94" t="str">
        <f t="shared" si="63"/>
        <v/>
      </c>
      <c r="AA127" s="94" t="str">
        <f t="shared" si="64"/>
        <v/>
      </c>
      <c r="AB127" s="94" t="str">
        <f t="shared" si="65"/>
        <v/>
      </c>
      <c r="AC127" s="94" t="str">
        <f t="shared" si="66"/>
        <v/>
      </c>
      <c r="AD127" s="92">
        <f t="shared" si="67"/>
        <v>0</v>
      </c>
      <c r="AE127" s="92">
        <f t="shared" si="78"/>
        <v>1</v>
      </c>
      <c r="AF127" s="97">
        <f t="shared" si="79"/>
        <v>0</v>
      </c>
      <c r="AG127" s="92">
        <f t="shared" si="80"/>
        <v>0</v>
      </c>
      <c r="AH127" s="92">
        <f t="shared" si="81"/>
        <v>0</v>
      </c>
    </row>
    <row r="128" spans="1:34" x14ac:dyDescent="0.25">
      <c r="A128" s="106">
        <f t="shared" si="41"/>
        <v>120</v>
      </c>
      <c r="B128" s="49">
        <v>8704</v>
      </c>
      <c r="C128" s="115" t="s">
        <v>758</v>
      </c>
      <c r="D128" s="94" t="str">
        <f t="shared" si="42"/>
        <v/>
      </c>
      <c r="E128" s="94" t="str">
        <f t="shared" si="43"/>
        <v/>
      </c>
      <c r="F128" s="94" t="str">
        <f t="shared" si="44"/>
        <v/>
      </c>
      <c r="G128" s="94" t="str">
        <f t="shared" si="45"/>
        <v/>
      </c>
      <c r="H128" s="94" t="str">
        <f t="shared" si="46"/>
        <v/>
      </c>
      <c r="I128" s="94" t="str">
        <f t="shared" si="47"/>
        <v/>
      </c>
      <c r="J128" s="94">
        <f t="shared" si="48"/>
        <v>0</v>
      </c>
      <c r="K128" s="94" t="str">
        <f t="shared" si="49"/>
        <v/>
      </c>
      <c r="L128" s="94" t="str">
        <f t="shared" si="50"/>
        <v/>
      </c>
      <c r="M128" s="94" t="str">
        <f t="shared" si="51"/>
        <v/>
      </c>
      <c r="N128" s="94" t="str">
        <f t="shared" si="52"/>
        <v/>
      </c>
      <c r="O128" s="94" t="str">
        <f t="shared" si="53"/>
        <v/>
      </c>
      <c r="P128" s="94" t="str">
        <f t="shared" si="54"/>
        <v/>
      </c>
      <c r="Q128" s="94" t="str">
        <f t="shared" si="55"/>
        <v/>
      </c>
      <c r="R128" s="94" t="str">
        <f t="shared" si="56"/>
        <v/>
      </c>
      <c r="S128" s="94" t="str">
        <f t="shared" si="57"/>
        <v/>
      </c>
      <c r="T128" s="94" t="str">
        <f t="shared" si="58"/>
        <v/>
      </c>
      <c r="U128" s="94" t="str">
        <f t="shared" si="59"/>
        <v/>
      </c>
      <c r="V128" s="94" t="str">
        <f t="shared" si="60"/>
        <v/>
      </c>
      <c r="W128" s="94" t="str">
        <f t="shared" si="77"/>
        <v/>
      </c>
      <c r="X128" s="94" t="str">
        <f t="shared" si="61"/>
        <v/>
      </c>
      <c r="Y128" s="94" t="str">
        <f t="shared" si="62"/>
        <v/>
      </c>
      <c r="Z128" s="94" t="str">
        <f t="shared" si="63"/>
        <v/>
      </c>
      <c r="AA128" s="94" t="str">
        <f t="shared" si="64"/>
        <v/>
      </c>
      <c r="AB128" s="94" t="str">
        <f t="shared" si="65"/>
        <v/>
      </c>
      <c r="AC128" s="94" t="str">
        <f t="shared" si="66"/>
        <v/>
      </c>
      <c r="AD128" s="92">
        <f t="shared" si="67"/>
        <v>0</v>
      </c>
      <c r="AE128" s="92">
        <f t="shared" si="78"/>
        <v>1</v>
      </c>
      <c r="AF128" s="97">
        <f t="shared" si="79"/>
        <v>0</v>
      </c>
      <c r="AG128" s="92">
        <f t="shared" si="80"/>
        <v>0</v>
      </c>
      <c r="AH128" s="92">
        <f t="shared" si="81"/>
        <v>0</v>
      </c>
    </row>
    <row r="129" spans="1:34" x14ac:dyDescent="0.25">
      <c r="A129" s="106">
        <f t="shared" si="41"/>
        <v>120</v>
      </c>
      <c r="B129" s="49">
        <v>3305</v>
      </c>
      <c r="C129" s="115" t="s">
        <v>768</v>
      </c>
      <c r="D129" s="94" t="str">
        <f t="shared" si="42"/>
        <v/>
      </c>
      <c r="E129" s="94" t="str">
        <f t="shared" si="43"/>
        <v/>
      </c>
      <c r="F129" s="94" t="str">
        <f t="shared" si="44"/>
        <v/>
      </c>
      <c r="G129" s="94" t="str">
        <f t="shared" si="45"/>
        <v/>
      </c>
      <c r="H129" s="94" t="str">
        <f t="shared" si="46"/>
        <v/>
      </c>
      <c r="I129" s="94" t="str">
        <f t="shared" si="47"/>
        <v/>
      </c>
      <c r="J129" s="94" t="str">
        <f t="shared" si="48"/>
        <v/>
      </c>
      <c r="K129" s="94" t="str">
        <f t="shared" si="49"/>
        <v/>
      </c>
      <c r="L129" s="94">
        <f t="shared" si="50"/>
        <v>0</v>
      </c>
      <c r="M129" s="94" t="str">
        <f t="shared" si="51"/>
        <v/>
      </c>
      <c r="N129" s="94" t="str">
        <f t="shared" si="52"/>
        <v/>
      </c>
      <c r="O129" s="94" t="str">
        <f t="shared" si="53"/>
        <v/>
      </c>
      <c r="P129" s="94" t="str">
        <f t="shared" si="54"/>
        <v/>
      </c>
      <c r="Q129" s="94" t="str">
        <f t="shared" si="55"/>
        <v/>
      </c>
      <c r="R129" s="94">
        <f t="shared" si="56"/>
        <v>0</v>
      </c>
      <c r="S129" s="94" t="str">
        <f t="shared" si="57"/>
        <v/>
      </c>
      <c r="T129" s="94" t="str">
        <f t="shared" si="58"/>
        <v/>
      </c>
      <c r="U129" s="94" t="str">
        <f t="shared" si="59"/>
        <v/>
      </c>
      <c r="V129" s="94" t="str">
        <f t="shared" si="60"/>
        <v/>
      </c>
      <c r="W129" s="94" t="str">
        <f t="shared" si="77"/>
        <v/>
      </c>
      <c r="X129" s="94" t="str">
        <f t="shared" si="61"/>
        <v/>
      </c>
      <c r="Y129" s="94" t="str">
        <f t="shared" si="62"/>
        <v/>
      </c>
      <c r="Z129" s="94" t="str">
        <f t="shared" si="63"/>
        <v/>
      </c>
      <c r="AA129" s="94" t="str">
        <f t="shared" si="64"/>
        <v/>
      </c>
      <c r="AB129" s="94" t="str">
        <f t="shared" si="65"/>
        <v/>
      </c>
      <c r="AC129" s="94" t="str">
        <f t="shared" si="66"/>
        <v/>
      </c>
      <c r="AD129" s="92">
        <f t="shared" si="67"/>
        <v>0</v>
      </c>
      <c r="AE129" s="92">
        <f t="shared" si="78"/>
        <v>2</v>
      </c>
      <c r="AF129" s="97">
        <f t="shared" si="79"/>
        <v>0</v>
      </c>
      <c r="AG129" s="92">
        <f t="shared" si="80"/>
        <v>0</v>
      </c>
      <c r="AH129" s="92">
        <f t="shared" si="81"/>
        <v>0</v>
      </c>
    </row>
    <row r="130" spans="1:34" x14ac:dyDescent="0.25">
      <c r="A130" s="106">
        <f t="shared" ref="A130:A193" si="82">IF(AD130&lt;&gt;"",RANK(AD130,AD:AD),"")</f>
        <v>120</v>
      </c>
      <c r="B130" s="49">
        <v>5998</v>
      </c>
      <c r="C130" s="115" t="s">
        <v>528</v>
      </c>
      <c r="D130" s="94" t="str">
        <f t="shared" ref="D130:D193" si="83">IFERROR(VLOOKUP($B130,_3aw1,2,FALSE),"")</f>
        <v/>
      </c>
      <c r="E130" s="94" t="str">
        <f t="shared" ref="E130:E193" si="84">IFERROR(VLOOKUP($B130,_3aw2,2,FALSE),"")</f>
        <v/>
      </c>
      <c r="F130" s="94" t="str">
        <f t="shared" ref="F130:F193" si="85">IFERROR(VLOOKUP($B130,_3aw3,2,FALSE),"")</f>
        <v/>
      </c>
      <c r="G130" s="94" t="str">
        <f t="shared" ref="G130:G193" si="86">IFERROR(VLOOKUP($B130,_3aw4,2,FALSE),"")</f>
        <v/>
      </c>
      <c r="H130" s="94" t="str">
        <f t="shared" ref="H130:H193" si="87">IFERROR(VLOOKUP($B130,_3aw5,2,FALSE),"")</f>
        <v/>
      </c>
      <c r="I130" s="94" t="str">
        <f t="shared" ref="I130:I193" si="88">IFERROR(VLOOKUP($B130,_3aw6,2,FALSE),"")</f>
        <v/>
      </c>
      <c r="J130" s="94" t="str">
        <f t="shared" ref="J130:J193" si="89">IFERROR(VLOOKUP($B130,_3aw7,2,FALSE),"")</f>
        <v/>
      </c>
      <c r="K130" s="94">
        <f t="shared" ref="K130:K193" si="90">IFERROR(VLOOKUP($B130,_3aw8,2,FALSE),"")</f>
        <v>0</v>
      </c>
      <c r="L130" s="94">
        <f t="shared" ref="L130:L193" si="91">IFERROR(VLOOKUP($B130,_3aw9,2,FALSE),"")</f>
        <v>0</v>
      </c>
      <c r="M130" s="94" t="str">
        <f t="shared" ref="M130:M193" si="92">IFERROR(VLOOKUP($B130,_3aw10,2,FALSE),"")</f>
        <v/>
      </c>
      <c r="N130" s="94" t="str">
        <f t="shared" ref="N130:N193" si="93">IFERROR(VLOOKUP($B130,_3aw11,2,FALSE),"")</f>
        <v/>
      </c>
      <c r="O130" s="94" t="str">
        <f t="shared" ref="O130:O193" si="94">IFERROR(VLOOKUP($B130,_3aw12,2,FALSE),"")</f>
        <v/>
      </c>
      <c r="P130" s="94" t="str">
        <f t="shared" ref="P130:P193" si="95">IFERROR(VLOOKUP($B130,_3aw13,2,FALSE),"")</f>
        <v/>
      </c>
      <c r="Q130" s="94" t="str">
        <f t="shared" ref="Q130:Q193" si="96">IFERROR(VLOOKUP($B130,_3aw14,2,FALSE),"")</f>
        <v/>
      </c>
      <c r="R130" s="94" t="str">
        <f t="shared" ref="R130:R193" si="97">IFERROR(VLOOKUP($B130,_3aw15,2,FALSE),"")</f>
        <v/>
      </c>
      <c r="S130" s="94" t="str">
        <f t="shared" ref="S130:S193" si="98">IFERROR(VLOOKUP($B130,_3aw16,2,FALSE),"")</f>
        <v/>
      </c>
      <c r="T130" s="94" t="str">
        <f t="shared" ref="T130:T193" si="99">IFERROR(VLOOKUP($B130,_3aw17,2,FALSE),"")</f>
        <v/>
      </c>
      <c r="U130" s="94" t="str">
        <f t="shared" ref="U130:U193" si="100">IFERROR(VLOOKUP($B130,_3aw18,2,FALSE),"")</f>
        <v/>
      </c>
      <c r="V130" s="94" t="str">
        <f t="shared" ref="V130:V193" si="101">IFERROR(VLOOKUP($B130,_3aw19,2,FALSE),"")</f>
        <v/>
      </c>
      <c r="W130" s="94" t="str">
        <f t="shared" si="77"/>
        <v/>
      </c>
      <c r="X130" s="94" t="str">
        <f t="shared" ref="X130:X193" si="102">IFERROR(VLOOKUP($B130,_3aw21,2,FALSE),"")</f>
        <v/>
      </c>
      <c r="Y130" s="94" t="str">
        <f t="shared" ref="Y130:Y193" si="103">IFERROR(VLOOKUP($B130,_3aw22,2,FALSE),"")</f>
        <v/>
      </c>
      <c r="Z130" s="94" t="str">
        <f t="shared" ref="Z130:Z193" si="104">IFERROR(VLOOKUP($B130,_3aw23,2,FALSE),"")</f>
        <v/>
      </c>
      <c r="AA130" s="94" t="str">
        <f t="shared" ref="AA130:AA193" si="105">IFERROR(VLOOKUP($B130,_3aw24,2,FALSE),"")</f>
        <v/>
      </c>
      <c r="AB130" s="94" t="str">
        <f t="shared" ref="AB130:AB193" si="106">IFERROR(VLOOKUP($B130,_3aw25,2,FALSE),"")</f>
        <v/>
      </c>
      <c r="AC130" s="94" t="str">
        <f t="shared" ref="AC130:AC193" si="107">IFERROR(VLOOKUP($B130,_3aw26,2,FALSE),"")</f>
        <v/>
      </c>
      <c r="AD130" s="92">
        <f t="shared" ref="AD130:AD193" si="108">IF(COUNTIF(D130:AC130,"&gt;=0"),SUM(D130:AC130),"")</f>
        <v>0</v>
      </c>
      <c r="AE130" s="92">
        <f t="shared" si="78"/>
        <v>2</v>
      </c>
      <c r="AF130" s="97">
        <f t="shared" si="79"/>
        <v>0</v>
      </c>
      <c r="AG130" s="92">
        <f t="shared" si="80"/>
        <v>0</v>
      </c>
      <c r="AH130" s="92">
        <f t="shared" si="81"/>
        <v>0</v>
      </c>
    </row>
    <row r="131" spans="1:34" x14ac:dyDescent="0.25">
      <c r="A131" s="106">
        <f t="shared" si="82"/>
        <v>120</v>
      </c>
      <c r="B131" s="49">
        <v>8739</v>
      </c>
      <c r="C131" s="115" t="s">
        <v>535</v>
      </c>
      <c r="D131" s="94" t="str">
        <f t="shared" si="83"/>
        <v/>
      </c>
      <c r="E131" s="94" t="str">
        <f t="shared" si="84"/>
        <v/>
      </c>
      <c r="F131" s="94" t="str">
        <f t="shared" si="85"/>
        <v/>
      </c>
      <c r="G131" s="94" t="str">
        <f t="shared" si="86"/>
        <v/>
      </c>
      <c r="H131" s="94" t="str">
        <f t="shared" si="87"/>
        <v/>
      </c>
      <c r="I131" s="94" t="str">
        <f t="shared" si="88"/>
        <v/>
      </c>
      <c r="J131" s="94" t="str">
        <f t="shared" si="89"/>
        <v/>
      </c>
      <c r="K131" s="94">
        <f t="shared" si="90"/>
        <v>0</v>
      </c>
      <c r="L131" s="94" t="str">
        <f t="shared" si="91"/>
        <v/>
      </c>
      <c r="M131" s="94" t="str">
        <f t="shared" si="92"/>
        <v/>
      </c>
      <c r="N131" s="94" t="str">
        <f t="shared" si="93"/>
        <v/>
      </c>
      <c r="O131" s="94" t="str">
        <f t="shared" si="94"/>
        <v/>
      </c>
      <c r="P131" s="94" t="str">
        <f t="shared" si="95"/>
        <v/>
      </c>
      <c r="Q131" s="94" t="str">
        <f t="shared" si="96"/>
        <v/>
      </c>
      <c r="R131" s="94" t="str">
        <f t="shared" si="97"/>
        <v/>
      </c>
      <c r="S131" s="94" t="str">
        <f t="shared" si="98"/>
        <v/>
      </c>
      <c r="T131" s="94" t="str">
        <f t="shared" si="99"/>
        <v/>
      </c>
      <c r="U131" s="94" t="str">
        <f t="shared" si="100"/>
        <v/>
      </c>
      <c r="V131" s="94" t="str">
        <f t="shared" si="101"/>
        <v/>
      </c>
      <c r="W131" s="94">
        <f t="shared" si="77"/>
        <v>0</v>
      </c>
      <c r="X131" s="94" t="str">
        <f t="shared" si="102"/>
        <v/>
      </c>
      <c r="Y131" s="94" t="str">
        <f t="shared" si="103"/>
        <v/>
      </c>
      <c r="Z131" s="94" t="str">
        <f t="shared" si="104"/>
        <v/>
      </c>
      <c r="AA131" s="94" t="str">
        <f t="shared" si="105"/>
        <v/>
      </c>
      <c r="AB131" s="94" t="str">
        <f t="shared" si="106"/>
        <v/>
      </c>
      <c r="AC131" s="94" t="str">
        <f t="shared" si="107"/>
        <v/>
      </c>
      <c r="AD131" s="92">
        <f t="shared" si="108"/>
        <v>0</v>
      </c>
      <c r="AE131" s="92">
        <f t="shared" si="78"/>
        <v>2</v>
      </c>
      <c r="AF131" s="97">
        <f t="shared" si="79"/>
        <v>0</v>
      </c>
      <c r="AG131" s="92">
        <f t="shared" si="80"/>
        <v>0</v>
      </c>
      <c r="AH131" s="92">
        <f t="shared" si="81"/>
        <v>0</v>
      </c>
    </row>
    <row r="132" spans="1:34" x14ac:dyDescent="0.25">
      <c r="A132" s="106">
        <f t="shared" si="82"/>
        <v>120</v>
      </c>
      <c r="B132" s="49">
        <v>8732</v>
      </c>
      <c r="C132" s="115" t="s">
        <v>496</v>
      </c>
      <c r="D132" s="94" t="str">
        <f t="shared" si="83"/>
        <v/>
      </c>
      <c r="E132" s="94" t="str">
        <f t="shared" si="84"/>
        <v/>
      </c>
      <c r="F132" s="94" t="str">
        <f t="shared" si="85"/>
        <v/>
      </c>
      <c r="G132" s="94">
        <f t="shared" si="86"/>
        <v>0</v>
      </c>
      <c r="H132" s="94" t="str">
        <f t="shared" si="87"/>
        <v/>
      </c>
      <c r="I132" s="94" t="str">
        <f t="shared" si="88"/>
        <v/>
      </c>
      <c r="J132" s="94">
        <f t="shared" si="89"/>
        <v>0</v>
      </c>
      <c r="K132" s="94" t="str">
        <f t="shared" si="90"/>
        <v/>
      </c>
      <c r="L132" s="94" t="str">
        <f t="shared" si="91"/>
        <v/>
      </c>
      <c r="M132" s="94">
        <f t="shared" si="92"/>
        <v>0</v>
      </c>
      <c r="N132" s="94" t="str">
        <f t="shared" si="93"/>
        <v/>
      </c>
      <c r="O132" s="94" t="str">
        <f t="shared" si="94"/>
        <v/>
      </c>
      <c r="P132" s="94" t="str">
        <f t="shared" si="95"/>
        <v/>
      </c>
      <c r="Q132" s="94" t="str">
        <f t="shared" si="96"/>
        <v/>
      </c>
      <c r="R132" s="94" t="str">
        <f t="shared" si="97"/>
        <v/>
      </c>
      <c r="S132" s="94" t="str">
        <f t="shared" si="98"/>
        <v/>
      </c>
      <c r="T132" s="94" t="str">
        <f t="shared" si="99"/>
        <v/>
      </c>
      <c r="U132" s="94" t="str">
        <f t="shared" si="100"/>
        <v/>
      </c>
      <c r="V132" s="94" t="str">
        <f t="shared" si="101"/>
        <v/>
      </c>
      <c r="W132" s="94" t="str">
        <f t="shared" si="77"/>
        <v/>
      </c>
      <c r="X132" s="94" t="str">
        <f t="shared" si="102"/>
        <v/>
      </c>
      <c r="Y132" s="94" t="str">
        <f t="shared" si="103"/>
        <v/>
      </c>
      <c r="Z132" s="94" t="str">
        <f t="shared" si="104"/>
        <v/>
      </c>
      <c r="AA132" s="94" t="str">
        <f t="shared" si="105"/>
        <v/>
      </c>
      <c r="AB132" s="94" t="str">
        <f t="shared" si="106"/>
        <v/>
      </c>
      <c r="AC132" s="94" t="str">
        <f t="shared" si="107"/>
        <v/>
      </c>
      <c r="AD132" s="92">
        <f t="shared" si="108"/>
        <v>0</v>
      </c>
      <c r="AE132" s="92">
        <f t="shared" si="78"/>
        <v>3</v>
      </c>
      <c r="AF132" s="97">
        <f t="shared" si="79"/>
        <v>0</v>
      </c>
      <c r="AG132" s="92">
        <f t="shared" si="80"/>
        <v>0</v>
      </c>
      <c r="AH132" s="92">
        <f t="shared" si="81"/>
        <v>0</v>
      </c>
    </row>
    <row r="133" spans="1:34" x14ac:dyDescent="0.25">
      <c r="A133" s="106">
        <f t="shared" si="82"/>
        <v>120</v>
      </c>
      <c r="B133" s="49">
        <v>3031</v>
      </c>
      <c r="C133" s="115" t="s">
        <v>644</v>
      </c>
      <c r="D133" s="94">
        <f t="shared" si="83"/>
        <v>0</v>
      </c>
      <c r="E133" s="94">
        <f t="shared" si="84"/>
        <v>0</v>
      </c>
      <c r="F133" s="94">
        <f t="shared" si="85"/>
        <v>0</v>
      </c>
      <c r="G133" s="94" t="str">
        <f t="shared" si="86"/>
        <v/>
      </c>
      <c r="H133" s="94" t="str">
        <f t="shared" si="87"/>
        <v/>
      </c>
      <c r="I133" s="94" t="str">
        <f t="shared" si="88"/>
        <v/>
      </c>
      <c r="J133" s="94" t="str">
        <f t="shared" si="89"/>
        <v/>
      </c>
      <c r="K133" s="94" t="str">
        <f t="shared" si="90"/>
        <v/>
      </c>
      <c r="L133" s="94" t="str">
        <f t="shared" si="91"/>
        <v/>
      </c>
      <c r="M133" s="94" t="str">
        <f t="shared" si="92"/>
        <v/>
      </c>
      <c r="N133" s="94" t="str">
        <f t="shared" si="93"/>
        <v/>
      </c>
      <c r="O133" s="94" t="str">
        <f t="shared" si="94"/>
        <v/>
      </c>
      <c r="P133" s="94" t="str">
        <f t="shared" si="95"/>
        <v/>
      </c>
      <c r="Q133" s="94" t="str">
        <f t="shared" si="96"/>
        <v/>
      </c>
      <c r="R133" s="94" t="str">
        <f t="shared" si="97"/>
        <v/>
      </c>
      <c r="S133" s="94" t="str">
        <f t="shared" si="98"/>
        <v/>
      </c>
      <c r="T133" s="94" t="str">
        <f t="shared" si="99"/>
        <v/>
      </c>
      <c r="U133" s="94" t="str">
        <f t="shared" si="100"/>
        <v/>
      </c>
      <c r="V133" s="94" t="str">
        <f t="shared" si="101"/>
        <v/>
      </c>
      <c r="W133" s="94" t="str">
        <f t="shared" si="77"/>
        <v/>
      </c>
      <c r="X133" s="94" t="str">
        <f t="shared" si="102"/>
        <v/>
      </c>
      <c r="Y133" s="94" t="str">
        <f t="shared" si="103"/>
        <v/>
      </c>
      <c r="Z133" s="94" t="str">
        <f t="shared" si="104"/>
        <v/>
      </c>
      <c r="AA133" s="94" t="str">
        <f t="shared" si="105"/>
        <v/>
      </c>
      <c r="AB133" s="94" t="str">
        <f t="shared" si="106"/>
        <v/>
      </c>
      <c r="AC133" s="94" t="str">
        <f t="shared" si="107"/>
        <v/>
      </c>
      <c r="AD133" s="92">
        <f t="shared" si="108"/>
        <v>0</v>
      </c>
      <c r="AE133" s="92">
        <f t="shared" si="78"/>
        <v>3</v>
      </c>
      <c r="AF133" s="97">
        <f t="shared" si="79"/>
        <v>0</v>
      </c>
      <c r="AG133" s="92">
        <f t="shared" si="80"/>
        <v>0</v>
      </c>
      <c r="AH133" s="92">
        <f t="shared" si="81"/>
        <v>0</v>
      </c>
    </row>
    <row r="134" spans="1:34" x14ac:dyDescent="0.25">
      <c r="A134" s="106">
        <f t="shared" si="82"/>
        <v>120</v>
      </c>
      <c r="B134" s="49">
        <v>8072</v>
      </c>
      <c r="C134" s="115" t="s">
        <v>442</v>
      </c>
      <c r="D134" s="94" t="str">
        <f t="shared" si="83"/>
        <v/>
      </c>
      <c r="E134" s="94" t="str">
        <f t="shared" si="84"/>
        <v/>
      </c>
      <c r="F134" s="94" t="str">
        <f t="shared" si="85"/>
        <v/>
      </c>
      <c r="G134" s="94" t="str">
        <f t="shared" si="86"/>
        <v/>
      </c>
      <c r="H134" s="94" t="str">
        <f t="shared" si="87"/>
        <v/>
      </c>
      <c r="I134" s="94" t="str">
        <f t="shared" si="88"/>
        <v/>
      </c>
      <c r="J134" s="94" t="str">
        <f t="shared" si="89"/>
        <v/>
      </c>
      <c r="K134" s="94">
        <f t="shared" si="90"/>
        <v>0</v>
      </c>
      <c r="L134" s="94" t="str">
        <f t="shared" si="91"/>
        <v/>
      </c>
      <c r="M134" s="94" t="str">
        <f t="shared" si="92"/>
        <v/>
      </c>
      <c r="N134" s="94" t="str">
        <f t="shared" si="93"/>
        <v/>
      </c>
      <c r="O134" s="94">
        <f t="shared" si="94"/>
        <v>0</v>
      </c>
      <c r="P134" s="94">
        <f t="shared" si="95"/>
        <v>0</v>
      </c>
      <c r="Q134" s="94">
        <f t="shared" si="96"/>
        <v>0</v>
      </c>
      <c r="R134" s="94">
        <f t="shared" si="97"/>
        <v>0</v>
      </c>
      <c r="S134" s="94">
        <f t="shared" si="98"/>
        <v>0</v>
      </c>
      <c r="T134" s="94">
        <f t="shared" si="99"/>
        <v>0</v>
      </c>
      <c r="U134" s="94">
        <f t="shared" si="100"/>
        <v>0</v>
      </c>
      <c r="V134" s="94">
        <f t="shared" si="101"/>
        <v>0</v>
      </c>
      <c r="W134" s="94">
        <f t="shared" si="77"/>
        <v>0</v>
      </c>
      <c r="X134" s="94">
        <f t="shared" si="102"/>
        <v>0</v>
      </c>
      <c r="Y134" s="94">
        <f t="shared" si="103"/>
        <v>0</v>
      </c>
      <c r="Z134" s="94" t="str">
        <f t="shared" si="104"/>
        <v/>
      </c>
      <c r="AA134" s="94" t="str">
        <f t="shared" si="105"/>
        <v/>
      </c>
      <c r="AB134" s="94" t="str">
        <f t="shared" si="106"/>
        <v/>
      </c>
      <c r="AC134" s="94" t="str">
        <f t="shared" si="107"/>
        <v/>
      </c>
      <c r="AD134" s="92">
        <f t="shared" si="108"/>
        <v>0</v>
      </c>
      <c r="AE134" s="92">
        <f t="shared" si="78"/>
        <v>12</v>
      </c>
      <c r="AF134" s="97">
        <f t="shared" si="79"/>
        <v>0</v>
      </c>
      <c r="AG134" s="92">
        <f t="shared" si="80"/>
        <v>0</v>
      </c>
      <c r="AH134" s="92">
        <f t="shared" si="81"/>
        <v>0</v>
      </c>
    </row>
    <row r="135" spans="1:34" x14ac:dyDescent="0.25">
      <c r="A135" s="106">
        <f t="shared" si="82"/>
        <v>120</v>
      </c>
      <c r="B135" s="116">
        <v>7688</v>
      </c>
      <c r="C135" s="118" t="s">
        <v>804</v>
      </c>
      <c r="D135" s="94" t="str">
        <f t="shared" si="83"/>
        <v/>
      </c>
      <c r="E135" s="94" t="str">
        <f t="shared" si="84"/>
        <v/>
      </c>
      <c r="F135" s="94" t="str">
        <f t="shared" si="85"/>
        <v/>
      </c>
      <c r="G135" s="94" t="str">
        <f t="shared" si="86"/>
        <v/>
      </c>
      <c r="H135" s="94" t="str">
        <f t="shared" si="87"/>
        <v/>
      </c>
      <c r="I135" s="94" t="str">
        <f t="shared" si="88"/>
        <v/>
      </c>
      <c r="J135" s="94" t="str">
        <f t="shared" si="89"/>
        <v/>
      </c>
      <c r="K135" s="94" t="str">
        <f t="shared" si="90"/>
        <v/>
      </c>
      <c r="L135" s="94" t="str">
        <f t="shared" si="91"/>
        <v/>
      </c>
      <c r="M135" s="94" t="str">
        <f t="shared" si="92"/>
        <v/>
      </c>
      <c r="N135" s="94">
        <f t="shared" si="93"/>
        <v>0</v>
      </c>
      <c r="O135" s="94">
        <f t="shared" si="94"/>
        <v>0</v>
      </c>
      <c r="P135" s="94" t="str">
        <f t="shared" si="95"/>
        <v/>
      </c>
      <c r="Q135" s="94">
        <f t="shared" si="96"/>
        <v>0</v>
      </c>
      <c r="R135" s="94" t="str">
        <f t="shared" si="97"/>
        <v/>
      </c>
      <c r="S135" s="94">
        <f t="shared" si="98"/>
        <v>0</v>
      </c>
      <c r="T135" s="94">
        <f t="shared" si="99"/>
        <v>0</v>
      </c>
      <c r="U135" s="94">
        <f t="shared" si="100"/>
        <v>0</v>
      </c>
      <c r="V135" s="94" t="str">
        <f t="shared" si="101"/>
        <v/>
      </c>
      <c r="W135" s="94" t="str">
        <f t="shared" si="77"/>
        <v/>
      </c>
      <c r="X135" s="94" t="str">
        <f t="shared" si="102"/>
        <v/>
      </c>
      <c r="Y135" s="94" t="str">
        <f t="shared" si="103"/>
        <v/>
      </c>
      <c r="Z135" s="94" t="str">
        <f t="shared" si="104"/>
        <v/>
      </c>
      <c r="AA135" s="94" t="str">
        <f t="shared" si="105"/>
        <v/>
      </c>
      <c r="AB135" s="94" t="str">
        <f t="shared" si="106"/>
        <v/>
      </c>
      <c r="AC135" s="94" t="str">
        <f t="shared" si="107"/>
        <v/>
      </c>
      <c r="AD135" s="92">
        <f t="shared" si="108"/>
        <v>0</v>
      </c>
      <c r="AE135" s="92"/>
      <c r="AF135" s="92"/>
      <c r="AG135" s="92"/>
      <c r="AH135" s="92"/>
    </row>
    <row r="136" spans="1:34" x14ac:dyDescent="0.25">
      <c r="A136" s="106" t="str">
        <f t="shared" si="82"/>
        <v/>
      </c>
      <c r="B136" s="49">
        <v>4944</v>
      </c>
      <c r="C136" s="115" t="s">
        <v>268</v>
      </c>
      <c r="D136" s="94" t="str">
        <f t="shared" si="83"/>
        <v/>
      </c>
      <c r="E136" s="94" t="str">
        <f t="shared" si="84"/>
        <v/>
      </c>
      <c r="F136" s="94" t="str">
        <f t="shared" si="85"/>
        <v/>
      </c>
      <c r="G136" s="94" t="str">
        <f t="shared" si="86"/>
        <v/>
      </c>
      <c r="H136" s="94" t="str">
        <f t="shared" si="87"/>
        <v/>
      </c>
      <c r="I136" s="94" t="str">
        <f t="shared" si="88"/>
        <v/>
      </c>
      <c r="J136" s="94" t="str">
        <f t="shared" si="89"/>
        <v/>
      </c>
      <c r="K136" s="94" t="str">
        <f t="shared" si="90"/>
        <v/>
      </c>
      <c r="L136" s="94" t="str">
        <f t="shared" si="91"/>
        <v/>
      </c>
      <c r="M136" s="94" t="str">
        <f t="shared" si="92"/>
        <v/>
      </c>
      <c r="N136" s="94" t="str">
        <f t="shared" si="93"/>
        <v/>
      </c>
      <c r="O136" s="94" t="str">
        <f t="shared" si="94"/>
        <v/>
      </c>
      <c r="P136" s="94" t="str">
        <f t="shared" si="95"/>
        <v/>
      </c>
      <c r="Q136" s="94" t="str">
        <f t="shared" si="96"/>
        <v/>
      </c>
      <c r="R136" s="94" t="str">
        <f t="shared" si="97"/>
        <v/>
      </c>
      <c r="S136" s="94" t="str">
        <f t="shared" si="98"/>
        <v/>
      </c>
      <c r="T136" s="94" t="str">
        <f t="shared" si="99"/>
        <v/>
      </c>
      <c r="U136" s="94" t="str">
        <f t="shared" si="100"/>
        <v/>
      </c>
      <c r="V136" s="94" t="str">
        <f t="shared" si="101"/>
        <v/>
      </c>
      <c r="W136" s="94" t="str">
        <f>IFERROR(VLOOKUP($B136,_3aw20,22,FALSE),"")</f>
        <v/>
      </c>
      <c r="X136" s="94" t="str">
        <f t="shared" si="102"/>
        <v/>
      </c>
      <c r="Y136" s="94" t="str">
        <f t="shared" si="103"/>
        <v/>
      </c>
      <c r="Z136" s="94" t="str">
        <f t="shared" si="104"/>
        <v/>
      </c>
      <c r="AA136" s="94" t="str">
        <f t="shared" si="105"/>
        <v/>
      </c>
      <c r="AB136" s="94" t="str">
        <f t="shared" si="106"/>
        <v/>
      </c>
      <c r="AC136" s="94" t="str">
        <f t="shared" si="107"/>
        <v/>
      </c>
      <c r="AD136" s="92" t="str">
        <f t="shared" si="108"/>
        <v/>
      </c>
      <c r="AE136" s="92">
        <f t="shared" ref="AE136:AE199" si="109">IF(B136&lt;&gt;"",COUNT(D136:AC136),"")</f>
        <v>0</v>
      </c>
      <c r="AF136" s="97" t="str">
        <f t="shared" ref="AF136:AF199" si="110">IFERROR(((AG136*2)+(AH136*1))/(AE136*2),"")</f>
        <v/>
      </c>
      <c r="AG136" s="92">
        <f t="shared" ref="AG136:AG199" si="111">IF(B136&lt;&gt;"",COUNTIF(D136:AC136,"=2"),"")</f>
        <v>0</v>
      </c>
      <c r="AH136" s="92">
        <f t="shared" ref="AH136:AH199" si="112">IF(B136&lt;&gt;"",COUNTIF(D136:AC136,"=1"),"")</f>
        <v>0</v>
      </c>
    </row>
    <row r="137" spans="1:34" x14ac:dyDescent="0.25">
      <c r="A137" s="106" t="str">
        <f t="shared" si="82"/>
        <v/>
      </c>
      <c r="B137" s="49">
        <v>2883</v>
      </c>
      <c r="C137" s="115" t="s">
        <v>270</v>
      </c>
      <c r="D137" s="94" t="str">
        <f t="shared" si="83"/>
        <v/>
      </c>
      <c r="E137" s="94" t="str">
        <f t="shared" si="84"/>
        <v/>
      </c>
      <c r="F137" s="94" t="str">
        <f t="shared" si="85"/>
        <v/>
      </c>
      <c r="G137" s="94" t="str">
        <f t="shared" si="86"/>
        <v/>
      </c>
      <c r="H137" s="94" t="str">
        <f t="shared" si="87"/>
        <v/>
      </c>
      <c r="I137" s="94" t="str">
        <f t="shared" si="88"/>
        <v/>
      </c>
      <c r="J137" s="94" t="str">
        <f t="shared" si="89"/>
        <v/>
      </c>
      <c r="K137" s="94" t="str">
        <f t="shared" si="90"/>
        <v/>
      </c>
      <c r="L137" s="94" t="str">
        <f t="shared" si="91"/>
        <v/>
      </c>
      <c r="M137" s="94" t="str">
        <f t="shared" si="92"/>
        <v/>
      </c>
      <c r="N137" s="94" t="str">
        <f t="shared" si="93"/>
        <v/>
      </c>
      <c r="O137" s="94" t="str">
        <f t="shared" si="94"/>
        <v/>
      </c>
      <c r="P137" s="94" t="str">
        <f t="shared" si="95"/>
        <v/>
      </c>
      <c r="Q137" s="94" t="str">
        <f t="shared" si="96"/>
        <v/>
      </c>
      <c r="R137" s="94" t="str">
        <f t="shared" si="97"/>
        <v/>
      </c>
      <c r="S137" s="94" t="str">
        <f t="shared" si="98"/>
        <v/>
      </c>
      <c r="T137" s="94" t="str">
        <f t="shared" si="99"/>
        <v/>
      </c>
      <c r="U137" s="94" t="str">
        <f t="shared" si="100"/>
        <v/>
      </c>
      <c r="V137" s="94" t="str">
        <f t="shared" si="101"/>
        <v/>
      </c>
      <c r="W137" s="94" t="str">
        <f>IFERROR(VLOOKUP($B137,_3aw20,2,FALSE),"")</f>
        <v/>
      </c>
      <c r="X137" s="94" t="str">
        <f t="shared" si="102"/>
        <v/>
      </c>
      <c r="Y137" s="94" t="str">
        <f t="shared" si="103"/>
        <v/>
      </c>
      <c r="Z137" s="94" t="str">
        <f t="shared" si="104"/>
        <v/>
      </c>
      <c r="AA137" s="94" t="str">
        <f t="shared" si="105"/>
        <v/>
      </c>
      <c r="AB137" s="94" t="str">
        <f t="shared" si="106"/>
        <v/>
      </c>
      <c r="AC137" s="94" t="str">
        <f t="shared" si="107"/>
        <v/>
      </c>
      <c r="AD137" s="92" t="str">
        <f t="shared" si="108"/>
        <v/>
      </c>
      <c r="AE137" s="92">
        <f t="shared" si="109"/>
        <v>0</v>
      </c>
      <c r="AF137" s="97" t="str">
        <f t="shared" si="110"/>
        <v/>
      </c>
      <c r="AG137" s="92">
        <f t="shared" si="111"/>
        <v>0</v>
      </c>
      <c r="AH137" s="92">
        <f t="shared" si="112"/>
        <v>0</v>
      </c>
    </row>
    <row r="138" spans="1:34" x14ac:dyDescent="0.25">
      <c r="A138" s="106" t="str">
        <f t="shared" si="82"/>
        <v/>
      </c>
      <c r="B138" s="49">
        <v>2970</v>
      </c>
      <c r="C138" s="115" t="s">
        <v>274</v>
      </c>
      <c r="D138" s="94" t="str">
        <f t="shared" si="83"/>
        <v/>
      </c>
      <c r="E138" s="94" t="str">
        <f t="shared" si="84"/>
        <v/>
      </c>
      <c r="F138" s="94" t="str">
        <f t="shared" si="85"/>
        <v/>
      </c>
      <c r="G138" s="94" t="str">
        <f t="shared" si="86"/>
        <v/>
      </c>
      <c r="H138" s="94" t="str">
        <f t="shared" si="87"/>
        <v/>
      </c>
      <c r="I138" s="94" t="str">
        <f t="shared" si="88"/>
        <v/>
      </c>
      <c r="J138" s="94" t="str">
        <f t="shared" si="89"/>
        <v/>
      </c>
      <c r="K138" s="94" t="str">
        <f t="shared" si="90"/>
        <v/>
      </c>
      <c r="L138" s="94" t="str">
        <f t="shared" si="91"/>
        <v/>
      </c>
      <c r="M138" s="94" t="str">
        <f t="shared" si="92"/>
        <v/>
      </c>
      <c r="N138" s="94" t="str">
        <f t="shared" si="93"/>
        <v/>
      </c>
      <c r="O138" s="94" t="str">
        <f t="shared" si="94"/>
        <v/>
      </c>
      <c r="P138" s="94" t="str">
        <f t="shared" si="95"/>
        <v/>
      </c>
      <c r="Q138" s="94" t="str">
        <f t="shared" si="96"/>
        <v/>
      </c>
      <c r="R138" s="94" t="str">
        <f t="shared" si="97"/>
        <v/>
      </c>
      <c r="S138" s="94" t="str">
        <f t="shared" si="98"/>
        <v/>
      </c>
      <c r="T138" s="94" t="str">
        <f t="shared" si="99"/>
        <v/>
      </c>
      <c r="U138" s="94" t="str">
        <f t="shared" si="100"/>
        <v/>
      </c>
      <c r="V138" s="94" t="str">
        <f t="shared" si="101"/>
        <v/>
      </c>
      <c r="W138" s="94" t="str">
        <f>IFERROR(VLOOKUP($B138,_3aw20,22,FALSE),"")</f>
        <v/>
      </c>
      <c r="X138" s="94" t="str">
        <f t="shared" si="102"/>
        <v/>
      </c>
      <c r="Y138" s="94" t="str">
        <f t="shared" si="103"/>
        <v/>
      </c>
      <c r="Z138" s="94" t="str">
        <f t="shared" si="104"/>
        <v/>
      </c>
      <c r="AA138" s="94" t="str">
        <f t="shared" si="105"/>
        <v/>
      </c>
      <c r="AB138" s="94" t="str">
        <f t="shared" si="106"/>
        <v/>
      </c>
      <c r="AC138" s="94" t="str">
        <f t="shared" si="107"/>
        <v/>
      </c>
      <c r="AD138" s="92" t="str">
        <f t="shared" si="108"/>
        <v/>
      </c>
      <c r="AE138" s="92">
        <f t="shared" si="109"/>
        <v>0</v>
      </c>
      <c r="AF138" s="97" t="str">
        <f t="shared" si="110"/>
        <v/>
      </c>
      <c r="AG138" s="92">
        <f t="shared" si="111"/>
        <v>0</v>
      </c>
      <c r="AH138" s="92">
        <f t="shared" si="112"/>
        <v>0</v>
      </c>
    </row>
    <row r="139" spans="1:34" x14ac:dyDescent="0.25">
      <c r="A139" s="106" t="str">
        <f t="shared" si="82"/>
        <v/>
      </c>
      <c r="B139" s="49">
        <v>8646</v>
      </c>
      <c r="C139" s="115" t="s">
        <v>276</v>
      </c>
      <c r="D139" s="94" t="str">
        <f t="shared" si="83"/>
        <v/>
      </c>
      <c r="E139" s="94" t="str">
        <f t="shared" si="84"/>
        <v/>
      </c>
      <c r="F139" s="94" t="str">
        <f t="shared" si="85"/>
        <v/>
      </c>
      <c r="G139" s="94" t="str">
        <f t="shared" si="86"/>
        <v/>
      </c>
      <c r="H139" s="94" t="str">
        <f t="shared" si="87"/>
        <v/>
      </c>
      <c r="I139" s="94" t="str">
        <f t="shared" si="88"/>
        <v/>
      </c>
      <c r="J139" s="94" t="str">
        <f t="shared" si="89"/>
        <v/>
      </c>
      <c r="K139" s="94" t="str">
        <f t="shared" si="90"/>
        <v/>
      </c>
      <c r="L139" s="94" t="str">
        <f t="shared" si="91"/>
        <v/>
      </c>
      <c r="M139" s="94" t="str">
        <f t="shared" si="92"/>
        <v/>
      </c>
      <c r="N139" s="94" t="str">
        <f t="shared" si="93"/>
        <v/>
      </c>
      <c r="O139" s="94" t="str">
        <f t="shared" si="94"/>
        <v/>
      </c>
      <c r="P139" s="94" t="str">
        <f t="shared" si="95"/>
        <v/>
      </c>
      <c r="Q139" s="94" t="str">
        <f t="shared" si="96"/>
        <v/>
      </c>
      <c r="R139" s="94" t="str">
        <f t="shared" si="97"/>
        <v/>
      </c>
      <c r="S139" s="94" t="str">
        <f t="shared" si="98"/>
        <v/>
      </c>
      <c r="T139" s="94" t="str">
        <f t="shared" si="99"/>
        <v/>
      </c>
      <c r="U139" s="94" t="str">
        <f t="shared" si="100"/>
        <v/>
      </c>
      <c r="V139" s="94" t="str">
        <f t="shared" si="101"/>
        <v/>
      </c>
      <c r="W139" s="94" t="str">
        <f t="shared" ref="W139:W145" si="113">IFERROR(VLOOKUP($B139,_3aw20,2,FALSE),"")</f>
        <v/>
      </c>
      <c r="X139" s="94" t="str">
        <f t="shared" si="102"/>
        <v/>
      </c>
      <c r="Y139" s="94" t="str">
        <f t="shared" si="103"/>
        <v/>
      </c>
      <c r="Z139" s="94" t="str">
        <f t="shared" si="104"/>
        <v/>
      </c>
      <c r="AA139" s="94" t="str">
        <f t="shared" si="105"/>
        <v/>
      </c>
      <c r="AB139" s="94" t="str">
        <f t="shared" si="106"/>
        <v/>
      </c>
      <c r="AC139" s="94" t="str">
        <f t="shared" si="107"/>
        <v/>
      </c>
      <c r="AD139" s="92" t="str">
        <f t="shared" si="108"/>
        <v/>
      </c>
      <c r="AE139" s="92">
        <f t="shared" si="109"/>
        <v>0</v>
      </c>
      <c r="AF139" s="97" t="str">
        <f t="shared" si="110"/>
        <v/>
      </c>
      <c r="AG139" s="92">
        <f t="shared" si="111"/>
        <v>0</v>
      </c>
      <c r="AH139" s="92">
        <f t="shared" si="112"/>
        <v>0</v>
      </c>
    </row>
    <row r="140" spans="1:34" x14ac:dyDescent="0.25">
      <c r="A140" s="106" t="str">
        <f t="shared" si="82"/>
        <v/>
      </c>
      <c r="B140" s="49">
        <v>1685</v>
      </c>
      <c r="C140" s="115" t="s">
        <v>280</v>
      </c>
      <c r="D140" s="94" t="str">
        <f t="shared" si="83"/>
        <v/>
      </c>
      <c r="E140" s="94" t="str">
        <f t="shared" si="84"/>
        <v/>
      </c>
      <c r="F140" s="94" t="str">
        <f t="shared" si="85"/>
        <v/>
      </c>
      <c r="G140" s="94" t="str">
        <f t="shared" si="86"/>
        <v/>
      </c>
      <c r="H140" s="94" t="str">
        <f t="shared" si="87"/>
        <v/>
      </c>
      <c r="I140" s="94" t="str">
        <f t="shared" si="88"/>
        <v/>
      </c>
      <c r="J140" s="94" t="str">
        <f t="shared" si="89"/>
        <v/>
      </c>
      <c r="K140" s="94" t="str">
        <f t="shared" si="90"/>
        <v/>
      </c>
      <c r="L140" s="94" t="str">
        <f t="shared" si="91"/>
        <v/>
      </c>
      <c r="M140" s="94" t="str">
        <f t="shared" si="92"/>
        <v/>
      </c>
      <c r="N140" s="94" t="str">
        <f t="shared" si="93"/>
        <v/>
      </c>
      <c r="O140" s="94" t="str">
        <f t="shared" si="94"/>
        <v/>
      </c>
      <c r="P140" s="94" t="str">
        <f t="shared" si="95"/>
        <v/>
      </c>
      <c r="Q140" s="94" t="str">
        <f t="shared" si="96"/>
        <v/>
      </c>
      <c r="R140" s="94" t="str">
        <f t="shared" si="97"/>
        <v/>
      </c>
      <c r="S140" s="94" t="str">
        <f t="shared" si="98"/>
        <v/>
      </c>
      <c r="T140" s="94" t="str">
        <f t="shared" si="99"/>
        <v/>
      </c>
      <c r="U140" s="94" t="str">
        <f t="shared" si="100"/>
        <v/>
      </c>
      <c r="V140" s="94" t="str">
        <f t="shared" si="101"/>
        <v/>
      </c>
      <c r="W140" s="94" t="str">
        <f t="shared" si="113"/>
        <v/>
      </c>
      <c r="X140" s="94" t="str">
        <f t="shared" si="102"/>
        <v/>
      </c>
      <c r="Y140" s="94" t="str">
        <f t="shared" si="103"/>
        <v/>
      </c>
      <c r="Z140" s="94" t="str">
        <f t="shared" si="104"/>
        <v/>
      </c>
      <c r="AA140" s="94" t="str">
        <f t="shared" si="105"/>
        <v/>
      </c>
      <c r="AB140" s="94" t="str">
        <f t="shared" si="106"/>
        <v/>
      </c>
      <c r="AC140" s="94" t="str">
        <f t="shared" si="107"/>
        <v/>
      </c>
      <c r="AD140" s="92" t="str">
        <f t="shared" si="108"/>
        <v/>
      </c>
      <c r="AE140" s="92">
        <f t="shared" si="109"/>
        <v>0</v>
      </c>
      <c r="AF140" s="97" t="str">
        <f t="shared" si="110"/>
        <v/>
      </c>
      <c r="AG140" s="92">
        <f t="shared" si="111"/>
        <v>0</v>
      </c>
      <c r="AH140" s="92">
        <f t="shared" si="112"/>
        <v>0</v>
      </c>
    </row>
    <row r="141" spans="1:34" x14ac:dyDescent="0.25">
      <c r="A141" s="106" t="str">
        <f t="shared" si="82"/>
        <v/>
      </c>
      <c r="B141" s="49">
        <v>2586</v>
      </c>
      <c r="C141" s="115" t="s">
        <v>281</v>
      </c>
      <c r="D141" s="94" t="str">
        <f t="shared" si="83"/>
        <v/>
      </c>
      <c r="E141" s="94" t="str">
        <f t="shared" si="84"/>
        <v/>
      </c>
      <c r="F141" s="94" t="str">
        <f t="shared" si="85"/>
        <v/>
      </c>
      <c r="G141" s="94" t="str">
        <f t="shared" si="86"/>
        <v/>
      </c>
      <c r="H141" s="94" t="str">
        <f t="shared" si="87"/>
        <v/>
      </c>
      <c r="I141" s="94" t="str">
        <f t="shared" si="88"/>
        <v/>
      </c>
      <c r="J141" s="94" t="str">
        <f t="shared" si="89"/>
        <v/>
      </c>
      <c r="K141" s="94" t="str">
        <f t="shared" si="90"/>
        <v/>
      </c>
      <c r="L141" s="94" t="str">
        <f t="shared" si="91"/>
        <v/>
      </c>
      <c r="M141" s="94" t="str">
        <f t="shared" si="92"/>
        <v/>
      </c>
      <c r="N141" s="94" t="str">
        <f t="shared" si="93"/>
        <v/>
      </c>
      <c r="O141" s="94" t="str">
        <f t="shared" si="94"/>
        <v/>
      </c>
      <c r="P141" s="94" t="str">
        <f t="shared" si="95"/>
        <v/>
      </c>
      <c r="Q141" s="94" t="str">
        <f t="shared" si="96"/>
        <v/>
      </c>
      <c r="R141" s="94" t="str">
        <f t="shared" si="97"/>
        <v/>
      </c>
      <c r="S141" s="94" t="str">
        <f t="shared" si="98"/>
        <v/>
      </c>
      <c r="T141" s="94" t="str">
        <f t="shared" si="99"/>
        <v/>
      </c>
      <c r="U141" s="94" t="str">
        <f t="shared" si="100"/>
        <v/>
      </c>
      <c r="V141" s="94" t="str">
        <f t="shared" si="101"/>
        <v/>
      </c>
      <c r="W141" s="94" t="str">
        <f t="shared" si="113"/>
        <v/>
      </c>
      <c r="X141" s="94" t="str">
        <f t="shared" si="102"/>
        <v/>
      </c>
      <c r="Y141" s="94" t="str">
        <f t="shared" si="103"/>
        <v/>
      </c>
      <c r="Z141" s="94" t="str">
        <f t="shared" si="104"/>
        <v/>
      </c>
      <c r="AA141" s="94" t="str">
        <f t="shared" si="105"/>
        <v/>
      </c>
      <c r="AB141" s="94" t="str">
        <f t="shared" si="106"/>
        <v/>
      </c>
      <c r="AC141" s="94" t="str">
        <f t="shared" si="107"/>
        <v/>
      </c>
      <c r="AD141" s="92" t="str">
        <f t="shared" si="108"/>
        <v/>
      </c>
      <c r="AE141" s="92">
        <f t="shared" si="109"/>
        <v>0</v>
      </c>
      <c r="AF141" s="97" t="str">
        <f t="shared" si="110"/>
        <v/>
      </c>
      <c r="AG141" s="92">
        <f t="shared" si="111"/>
        <v>0</v>
      </c>
      <c r="AH141" s="92">
        <f t="shared" si="112"/>
        <v>0</v>
      </c>
    </row>
    <row r="142" spans="1:34" x14ac:dyDescent="0.25">
      <c r="A142" s="106" t="str">
        <f t="shared" si="82"/>
        <v/>
      </c>
      <c r="B142" s="49">
        <v>2652</v>
      </c>
      <c r="C142" s="115" t="s">
        <v>282</v>
      </c>
      <c r="D142" s="94" t="str">
        <f t="shared" si="83"/>
        <v/>
      </c>
      <c r="E142" s="94" t="str">
        <f t="shared" si="84"/>
        <v/>
      </c>
      <c r="F142" s="94" t="str">
        <f t="shared" si="85"/>
        <v/>
      </c>
      <c r="G142" s="94" t="str">
        <f t="shared" si="86"/>
        <v/>
      </c>
      <c r="H142" s="94" t="str">
        <f t="shared" si="87"/>
        <v/>
      </c>
      <c r="I142" s="94" t="str">
        <f t="shared" si="88"/>
        <v/>
      </c>
      <c r="J142" s="94" t="str">
        <f t="shared" si="89"/>
        <v/>
      </c>
      <c r="K142" s="94" t="str">
        <f t="shared" si="90"/>
        <v/>
      </c>
      <c r="L142" s="94" t="str">
        <f t="shared" si="91"/>
        <v/>
      </c>
      <c r="M142" s="94" t="str">
        <f t="shared" si="92"/>
        <v/>
      </c>
      <c r="N142" s="94" t="str">
        <f t="shared" si="93"/>
        <v/>
      </c>
      <c r="O142" s="94" t="str">
        <f t="shared" si="94"/>
        <v/>
      </c>
      <c r="P142" s="94" t="str">
        <f t="shared" si="95"/>
        <v/>
      </c>
      <c r="Q142" s="94" t="str">
        <f t="shared" si="96"/>
        <v/>
      </c>
      <c r="R142" s="94" t="str">
        <f t="shared" si="97"/>
        <v/>
      </c>
      <c r="S142" s="94" t="str">
        <f t="shared" si="98"/>
        <v/>
      </c>
      <c r="T142" s="94" t="str">
        <f t="shared" si="99"/>
        <v/>
      </c>
      <c r="U142" s="94" t="str">
        <f t="shared" si="100"/>
        <v/>
      </c>
      <c r="V142" s="94" t="str">
        <f t="shared" si="101"/>
        <v/>
      </c>
      <c r="W142" s="94" t="str">
        <f t="shared" si="113"/>
        <v/>
      </c>
      <c r="X142" s="94" t="str">
        <f t="shared" si="102"/>
        <v/>
      </c>
      <c r="Y142" s="94" t="str">
        <f t="shared" si="103"/>
        <v/>
      </c>
      <c r="Z142" s="94" t="str">
        <f t="shared" si="104"/>
        <v/>
      </c>
      <c r="AA142" s="94" t="str">
        <f t="shared" si="105"/>
        <v/>
      </c>
      <c r="AB142" s="94" t="str">
        <f t="shared" si="106"/>
        <v/>
      </c>
      <c r="AC142" s="94" t="str">
        <f t="shared" si="107"/>
        <v/>
      </c>
      <c r="AD142" s="92" t="str">
        <f t="shared" si="108"/>
        <v/>
      </c>
      <c r="AE142" s="92">
        <f t="shared" si="109"/>
        <v>0</v>
      </c>
      <c r="AF142" s="97" t="str">
        <f t="shared" si="110"/>
        <v/>
      </c>
      <c r="AG142" s="92">
        <f t="shared" si="111"/>
        <v>0</v>
      </c>
      <c r="AH142" s="92">
        <f t="shared" si="112"/>
        <v>0</v>
      </c>
    </row>
    <row r="143" spans="1:34" x14ac:dyDescent="0.25">
      <c r="A143" s="106" t="str">
        <f t="shared" si="82"/>
        <v/>
      </c>
      <c r="B143" s="49">
        <v>6267</v>
      </c>
      <c r="C143" s="115" t="s">
        <v>286</v>
      </c>
      <c r="D143" s="94" t="str">
        <f t="shared" si="83"/>
        <v/>
      </c>
      <c r="E143" s="94" t="str">
        <f t="shared" si="84"/>
        <v/>
      </c>
      <c r="F143" s="94" t="str">
        <f t="shared" si="85"/>
        <v/>
      </c>
      <c r="G143" s="94" t="str">
        <f t="shared" si="86"/>
        <v/>
      </c>
      <c r="H143" s="94" t="str">
        <f t="shared" si="87"/>
        <v/>
      </c>
      <c r="I143" s="94" t="str">
        <f t="shared" si="88"/>
        <v/>
      </c>
      <c r="J143" s="94" t="str">
        <f t="shared" si="89"/>
        <v/>
      </c>
      <c r="K143" s="94" t="str">
        <f t="shared" si="90"/>
        <v/>
      </c>
      <c r="L143" s="94" t="str">
        <f t="shared" si="91"/>
        <v/>
      </c>
      <c r="M143" s="94" t="str">
        <f t="shared" si="92"/>
        <v/>
      </c>
      <c r="N143" s="94" t="str">
        <f t="shared" si="93"/>
        <v/>
      </c>
      <c r="O143" s="94" t="str">
        <f t="shared" si="94"/>
        <v/>
      </c>
      <c r="P143" s="94" t="str">
        <f t="shared" si="95"/>
        <v/>
      </c>
      <c r="Q143" s="94" t="str">
        <f t="shared" si="96"/>
        <v/>
      </c>
      <c r="R143" s="94" t="str">
        <f t="shared" si="97"/>
        <v/>
      </c>
      <c r="S143" s="94" t="str">
        <f t="shared" si="98"/>
        <v/>
      </c>
      <c r="T143" s="94" t="str">
        <f t="shared" si="99"/>
        <v/>
      </c>
      <c r="U143" s="94" t="str">
        <f t="shared" si="100"/>
        <v/>
      </c>
      <c r="V143" s="94" t="str">
        <f t="shared" si="101"/>
        <v/>
      </c>
      <c r="W143" s="94" t="str">
        <f t="shared" si="113"/>
        <v/>
      </c>
      <c r="X143" s="94" t="str">
        <f t="shared" si="102"/>
        <v/>
      </c>
      <c r="Y143" s="94" t="str">
        <f t="shared" si="103"/>
        <v/>
      </c>
      <c r="Z143" s="94" t="str">
        <f t="shared" si="104"/>
        <v/>
      </c>
      <c r="AA143" s="94" t="str">
        <f t="shared" si="105"/>
        <v/>
      </c>
      <c r="AB143" s="94" t="str">
        <f t="shared" si="106"/>
        <v/>
      </c>
      <c r="AC143" s="94" t="str">
        <f t="shared" si="107"/>
        <v/>
      </c>
      <c r="AD143" s="92" t="str">
        <f t="shared" si="108"/>
        <v/>
      </c>
      <c r="AE143" s="92">
        <f t="shared" si="109"/>
        <v>0</v>
      </c>
      <c r="AF143" s="97" t="str">
        <f t="shared" si="110"/>
        <v/>
      </c>
      <c r="AG143" s="92">
        <f t="shared" si="111"/>
        <v>0</v>
      </c>
      <c r="AH143" s="92">
        <f t="shared" si="112"/>
        <v>0</v>
      </c>
    </row>
    <row r="144" spans="1:34" x14ac:dyDescent="0.25">
      <c r="A144" s="106" t="str">
        <f t="shared" si="82"/>
        <v/>
      </c>
      <c r="B144" s="49">
        <v>4986</v>
      </c>
      <c r="C144" s="115" t="s">
        <v>288</v>
      </c>
      <c r="D144" s="94" t="str">
        <f t="shared" si="83"/>
        <v/>
      </c>
      <c r="E144" s="94" t="str">
        <f t="shared" si="84"/>
        <v/>
      </c>
      <c r="F144" s="94" t="str">
        <f t="shared" si="85"/>
        <v/>
      </c>
      <c r="G144" s="94" t="str">
        <f t="shared" si="86"/>
        <v/>
      </c>
      <c r="H144" s="94" t="str">
        <f t="shared" si="87"/>
        <v/>
      </c>
      <c r="I144" s="94" t="str">
        <f t="shared" si="88"/>
        <v/>
      </c>
      <c r="J144" s="94" t="str">
        <f t="shared" si="89"/>
        <v/>
      </c>
      <c r="K144" s="94" t="str">
        <f t="shared" si="90"/>
        <v/>
      </c>
      <c r="L144" s="94" t="str">
        <f t="shared" si="91"/>
        <v/>
      </c>
      <c r="M144" s="94" t="str">
        <f t="shared" si="92"/>
        <v/>
      </c>
      <c r="N144" s="94" t="str">
        <f t="shared" si="93"/>
        <v/>
      </c>
      <c r="O144" s="94" t="str">
        <f t="shared" si="94"/>
        <v/>
      </c>
      <c r="P144" s="94" t="str">
        <f t="shared" si="95"/>
        <v/>
      </c>
      <c r="Q144" s="94" t="str">
        <f t="shared" si="96"/>
        <v/>
      </c>
      <c r="R144" s="94" t="str">
        <f t="shared" si="97"/>
        <v/>
      </c>
      <c r="S144" s="94" t="str">
        <f t="shared" si="98"/>
        <v/>
      </c>
      <c r="T144" s="94" t="str">
        <f t="shared" si="99"/>
        <v/>
      </c>
      <c r="U144" s="94" t="str">
        <f t="shared" si="100"/>
        <v/>
      </c>
      <c r="V144" s="94" t="str">
        <f t="shared" si="101"/>
        <v/>
      </c>
      <c r="W144" s="94" t="str">
        <f t="shared" si="113"/>
        <v/>
      </c>
      <c r="X144" s="94" t="str">
        <f t="shared" si="102"/>
        <v/>
      </c>
      <c r="Y144" s="94" t="str">
        <f t="shared" si="103"/>
        <v/>
      </c>
      <c r="Z144" s="94" t="str">
        <f t="shared" si="104"/>
        <v/>
      </c>
      <c r="AA144" s="94" t="str">
        <f t="shared" si="105"/>
        <v/>
      </c>
      <c r="AB144" s="94" t="str">
        <f t="shared" si="106"/>
        <v/>
      </c>
      <c r="AC144" s="94" t="str">
        <f t="shared" si="107"/>
        <v/>
      </c>
      <c r="AD144" s="92" t="str">
        <f t="shared" si="108"/>
        <v/>
      </c>
      <c r="AE144" s="92">
        <f t="shared" si="109"/>
        <v>0</v>
      </c>
      <c r="AF144" s="97" t="str">
        <f t="shared" si="110"/>
        <v/>
      </c>
      <c r="AG144" s="92">
        <f t="shared" si="111"/>
        <v>0</v>
      </c>
      <c r="AH144" s="92">
        <f t="shared" si="112"/>
        <v>0</v>
      </c>
    </row>
    <row r="145" spans="1:34" x14ac:dyDescent="0.25">
      <c r="A145" s="106" t="str">
        <f t="shared" si="82"/>
        <v/>
      </c>
      <c r="B145" s="49">
        <v>3663</v>
      </c>
      <c r="C145" s="115" t="s">
        <v>292</v>
      </c>
      <c r="D145" s="94" t="str">
        <f t="shared" si="83"/>
        <v/>
      </c>
      <c r="E145" s="94" t="str">
        <f t="shared" si="84"/>
        <v/>
      </c>
      <c r="F145" s="94" t="str">
        <f t="shared" si="85"/>
        <v/>
      </c>
      <c r="G145" s="94" t="str">
        <f t="shared" si="86"/>
        <v/>
      </c>
      <c r="H145" s="94" t="str">
        <f t="shared" si="87"/>
        <v/>
      </c>
      <c r="I145" s="94" t="str">
        <f t="shared" si="88"/>
        <v/>
      </c>
      <c r="J145" s="94" t="str">
        <f t="shared" si="89"/>
        <v/>
      </c>
      <c r="K145" s="94" t="str">
        <f t="shared" si="90"/>
        <v/>
      </c>
      <c r="L145" s="94" t="str">
        <f t="shared" si="91"/>
        <v/>
      </c>
      <c r="M145" s="94" t="str">
        <f t="shared" si="92"/>
        <v/>
      </c>
      <c r="N145" s="94" t="str">
        <f t="shared" si="93"/>
        <v/>
      </c>
      <c r="O145" s="94" t="str">
        <f t="shared" si="94"/>
        <v/>
      </c>
      <c r="P145" s="94" t="str">
        <f t="shared" si="95"/>
        <v/>
      </c>
      <c r="Q145" s="94" t="str">
        <f t="shared" si="96"/>
        <v/>
      </c>
      <c r="R145" s="94" t="str">
        <f t="shared" si="97"/>
        <v/>
      </c>
      <c r="S145" s="94" t="str">
        <f t="shared" si="98"/>
        <v/>
      </c>
      <c r="T145" s="94" t="str">
        <f t="shared" si="99"/>
        <v/>
      </c>
      <c r="U145" s="94" t="str">
        <f t="shared" si="100"/>
        <v/>
      </c>
      <c r="V145" s="94" t="str">
        <f t="shared" si="101"/>
        <v/>
      </c>
      <c r="W145" s="94" t="str">
        <f t="shared" si="113"/>
        <v/>
      </c>
      <c r="X145" s="94" t="str">
        <f t="shared" si="102"/>
        <v/>
      </c>
      <c r="Y145" s="94" t="str">
        <f t="shared" si="103"/>
        <v/>
      </c>
      <c r="Z145" s="94" t="str">
        <f t="shared" si="104"/>
        <v/>
      </c>
      <c r="AA145" s="94" t="str">
        <f t="shared" si="105"/>
        <v/>
      </c>
      <c r="AB145" s="94" t="str">
        <f t="shared" si="106"/>
        <v/>
      </c>
      <c r="AC145" s="94" t="str">
        <f t="shared" si="107"/>
        <v/>
      </c>
      <c r="AD145" s="92" t="str">
        <f t="shared" si="108"/>
        <v/>
      </c>
      <c r="AE145" s="92">
        <f t="shared" si="109"/>
        <v>0</v>
      </c>
      <c r="AF145" s="97" t="str">
        <f t="shared" si="110"/>
        <v/>
      </c>
      <c r="AG145" s="92">
        <f t="shared" si="111"/>
        <v>0</v>
      </c>
      <c r="AH145" s="92">
        <f t="shared" si="112"/>
        <v>0</v>
      </c>
    </row>
    <row r="146" spans="1:34" x14ac:dyDescent="0.25">
      <c r="A146" s="106" t="str">
        <f t="shared" si="82"/>
        <v/>
      </c>
      <c r="B146" s="49">
        <v>3243</v>
      </c>
      <c r="C146" s="115" t="s">
        <v>293</v>
      </c>
      <c r="D146" s="94" t="str">
        <f t="shared" si="83"/>
        <v/>
      </c>
      <c r="E146" s="94" t="str">
        <f t="shared" si="84"/>
        <v/>
      </c>
      <c r="F146" s="94" t="str">
        <f t="shared" si="85"/>
        <v/>
      </c>
      <c r="G146" s="94" t="str">
        <f t="shared" si="86"/>
        <v/>
      </c>
      <c r="H146" s="94" t="str">
        <f t="shared" si="87"/>
        <v/>
      </c>
      <c r="I146" s="94" t="str">
        <f t="shared" si="88"/>
        <v/>
      </c>
      <c r="J146" s="94" t="str">
        <f t="shared" si="89"/>
        <v/>
      </c>
      <c r="K146" s="94" t="str">
        <f t="shared" si="90"/>
        <v/>
      </c>
      <c r="L146" s="94" t="str">
        <f t="shared" si="91"/>
        <v/>
      </c>
      <c r="M146" s="94" t="str">
        <f t="shared" si="92"/>
        <v/>
      </c>
      <c r="N146" s="94" t="str">
        <f t="shared" si="93"/>
        <v/>
      </c>
      <c r="O146" s="94" t="str">
        <f t="shared" si="94"/>
        <v/>
      </c>
      <c r="P146" s="94" t="str">
        <f t="shared" si="95"/>
        <v/>
      </c>
      <c r="Q146" s="94" t="str">
        <f t="shared" si="96"/>
        <v/>
      </c>
      <c r="R146" s="94" t="str">
        <f t="shared" si="97"/>
        <v/>
      </c>
      <c r="S146" s="94" t="str">
        <f t="shared" si="98"/>
        <v/>
      </c>
      <c r="T146" s="94" t="str">
        <f t="shared" si="99"/>
        <v/>
      </c>
      <c r="U146" s="94" t="str">
        <f t="shared" si="100"/>
        <v/>
      </c>
      <c r="V146" s="94" t="str">
        <f t="shared" si="101"/>
        <v/>
      </c>
      <c r="W146" s="94" t="str">
        <f>IFERROR(VLOOKUP($B146,_3aw20,22,FALSE),"")</f>
        <v/>
      </c>
      <c r="X146" s="94" t="str">
        <f t="shared" si="102"/>
        <v/>
      </c>
      <c r="Y146" s="94" t="str">
        <f t="shared" si="103"/>
        <v/>
      </c>
      <c r="Z146" s="94" t="str">
        <f t="shared" si="104"/>
        <v/>
      </c>
      <c r="AA146" s="94" t="str">
        <f t="shared" si="105"/>
        <v/>
      </c>
      <c r="AB146" s="94" t="str">
        <f t="shared" si="106"/>
        <v/>
      </c>
      <c r="AC146" s="94" t="str">
        <f t="shared" si="107"/>
        <v/>
      </c>
      <c r="AD146" s="92" t="str">
        <f t="shared" si="108"/>
        <v/>
      </c>
      <c r="AE146" s="92">
        <f t="shared" si="109"/>
        <v>0</v>
      </c>
      <c r="AF146" s="97" t="str">
        <f t="shared" si="110"/>
        <v/>
      </c>
      <c r="AG146" s="92">
        <f t="shared" si="111"/>
        <v>0</v>
      </c>
      <c r="AH146" s="92">
        <f t="shared" si="112"/>
        <v>0</v>
      </c>
    </row>
    <row r="147" spans="1:34" x14ac:dyDescent="0.25">
      <c r="A147" s="106" t="str">
        <f t="shared" si="82"/>
        <v/>
      </c>
      <c r="B147" s="49">
        <v>3376</v>
      </c>
      <c r="C147" s="115" t="s">
        <v>295</v>
      </c>
      <c r="D147" s="94" t="str">
        <f t="shared" si="83"/>
        <v/>
      </c>
      <c r="E147" s="94" t="str">
        <f t="shared" si="84"/>
        <v/>
      </c>
      <c r="F147" s="94" t="str">
        <f t="shared" si="85"/>
        <v/>
      </c>
      <c r="G147" s="94" t="str">
        <f t="shared" si="86"/>
        <v/>
      </c>
      <c r="H147" s="94" t="str">
        <f t="shared" si="87"/>
        <v/>
      </c>
      <c r="I147" s="94" t="str">
        <f t="shared" si="88"/>
        <v/>
      </c>
      <c r="J147" s="94" t="str">
        <f t="shared" si="89"/>
        <v/>
      </c>
      <c r="K147" s="94" t="str">
        <f t="shared" si="90"/>
        <v/>
      </c>
      <c r="L147" s="94" t="str">
        <f t="shared" si="91"/>
        <v/>
      </c>
      <c r="M147" s="94" t="str">
        <f t="shared" si="92"/>
        <v/>
      </c>
      <c r="N147" s="94" t="str">
        <f t="shared" si="93"/>
        <v/>
      </c>
      <c r="O147" s="94" t="str">
        <f t="shared" si="94"/>
        <v/>
      </c>
      <c r="P147" s="94" t="str">
        <f t="shared" si="95"/>
        <v/>
      </c>
      <c r="Q147" s="94" t="str">
        <f t="shared" si="96"/>
        <v/>
      </c>
      <c r="R147" s="94" t="str">
        <f t="shared" si="97"/>
        <v/>
      </c>
      <c r="S147" s="94" t="str">
        <f t="shared" si="98"/>
        <v/>
      </c>
      <c r="T147" s="94" t="str">
        <f t="shared" si="99"/>
        <v/>
      </c>
      <c r="U147" s="94" t="str">
        <f t="shared" si="100"/>
        <v/>
      </c>
      <c r="V147" s="94" t="str">
        <f t="shared" si="101"/>
        <v/>
      </c>
      <c r="W147" s="94" t="str">
        <f>IFERROR(VLOOKUP($B147,_3aw20,2,FALSE),"")</f>
        <v/>
      </c>
      <c r="X147" s="94" t="str">
        <f t="shared" si="102"/>
        <v/>
      </c>
      <c r="Y147" s="94" t="str">
        <f t="shared" si="103"/>
        <v/>
      </c>
      <c r="Z147" s="94" t="str">
        <f t="shared" si="104"/>
        <v/>
      </c>
      <c r="AA147" s="94" t="str">
        <f t="shared" si="105"/>
        <v/>
      </c>
      <c r="AB147" s="94" t="str">
        <f t="shared" si="106"/>
        <v/>
      </c>
      <c r="AC147" s="94" t="str">
        <f t="shared" si="107"/>
        <v/>
      </c>
      <c r="AD147" s="92" t="str">
        <f t="shared" si="108"/>
        <v/>
      </c>
      <c r="AE147" s="92">
        <f t="shared" si="109"/>
        <v>0</v>
      </c>
      <c r="AF147" s="97" t="str">
        <f t="shared" si="110"/>
        <v/>
      </c>
      <c r="AG147" s="92">
        <f t="shared" si="111"/>
        <v>0</v>
      </c>
      <c r="AH147" s="92">
        <f t="shared" si="112"/>
        <v>0</v>
      </c>
    </row>
    <row r="148" spans="1:34" x14ac:dyDescent="0.25">
      <c r="A148" s="106" t="str">
        <f t="shared" si="82"/>
        <v/>
      </c>
      <c r="B148" s="49">
        <v>4031</v>
      </c>
      <c r="C148" s="115" t="s">
        <v>780</v>
      </c>
      <c r="D148" s="94" t="str">
        <f t="shared" si="83"/>
        <v/>
      </c>
      <c r="E148" s="94" t="str">
        <f t="shared" si="84"/>
        <v/>
      </c>
      <c r="F148" s="94" t="str">
        <f t="shared" si="85"/>
        <v/>
      </c>
      <c r="G148" s="94" t="str">
        <f t="shared" si="86"/>
        <v/>
      </c>
      <c r="H148" s="94" t="str">
        <f t="shared" si="87"/>
        <v/>
      </c>
      <c r="I148" s="94" t="str">
        <f t="shared" si="88"/>
        <v/>
      </c>
      <c r="J148" s="94" t="str">
        <f t="shared" si="89"/>
        <v/>
      </c>
      <c r="K148" s="94" t="str">
        <f t="shared" si="90"/>
        <v/>
      </c>
      <c r="L148" s="94" t="str">
        <f t="shared" si="91"/>
        <v/>
      </c>
      <c r="M148" s="94" t="str">
        <f t="shared" si="92"/>
        <v/>
      </c>
      <c r="N148" s="94" t="str">
        <f t="shared" si="93"/>
        <v/>
      </c>
      <c r="O148" s="94" t="str">
        <f t="shared" si="94"/>
        <v/>
      </c>
      <c r="P148" s="94" t="str">
        <f t="shared" si="95"/>
        <v/>
      </c>
      <c r="Q148" s="94" t="str">
        <f t="shared" si="96"/>
        <v/>
      </c>
      <c r="R148" s="94" t="str">
        <f t="shared" si="97"/>
        <v/>
      </c>
      <c r="S148" s="94" t="str">
        <f t="shared" si="98"/>
        <v/>
      </c>
      <c r="T148" s="94" t="str">
        <f t="shared" si="99"/>
        <v/>
      </c>
      <c r="U148" s="94" t="str">
        <f t="shared" si="100"/>
        <v/>
      </c>
      <c r="V148" s="94" t="str">
        <f t="shared" si="101"/>
        <v/>
      </c>
      <c r="W148" s="94" t="str">
        <f>IFERROR(VLOOKUP($B148,_3aw20,2,FALSE),"")</f>
        <v/>
      </c>
      <c r="X148" s="94" t="str">
        <f t="shared" si="102"/>
        <v/>
      </c>
      <c r="Y148" s="94" t="str">
        <f t="shared" si="103"/>
        <v/>
      </c>
      <c r="Z148" s="94" t="str">
        <f t="shared" si="104"/>
        <v/>
      </c>
      <c r="AA148" s="94" t="str">
        <f t="shared" si="105"/>
        <v/>
      </c>
      <c r="AB148" s="94" t="str">
        <f t="shared" si="106"/>
        <v/>
      </c>
      <c r="AC148" s="94" t="str">
        <f t="shared" si="107"/>
        <v/>
      </c>
      <c r="AD148" s="92" t="str">
        <f t="shared" si="108"/>
        <v/>
      </c>
      <c r="AE148" s="92">
        <f t="shared" si="109"/>
        <v>0</v>
      </c>
      <c r="AF148" s="97" t="str">
        <f t="shared" si="110"/>
        <v/>
      </c>
      <c r="AG148" s="92">
        <f t="shared" si="111"/>
        <v>0</v>
      </c>
      <c r="AH148" s="92">
        <f t="shared" si="112"/>
        <v>0</v>
      </c>
    </row>
    <row r="149" spans="1:34" x14ac:dyDescent="0.25">
      <c r="A149" s="106" t="str">
        <f t="shared" si="82"/>
        <v/>
      </c>
      <c r="B149" s="49">
        <v>7531</v>
      </c>
      <c r="C149" s="115" t="s">
        <v>296</v>
      </c>
      <c r="D149" s="94" t="str">
        <f t="shared" si="83"/>
        <v/>
      </c>
      <c r="E149" s="94" t="str">
        <f t="shared" si="84"/>
        <v/>
      </c>
      <c r="F149" s="94" t="str">
        <f t="shared" si="85"/>
        <v/>
      </c>
      <c r="G149" s="94" t="str">
        <f t="shared" si="86"/>
        <v/>
      </c>
      <c r="H149" s="94" t="str">
        <f t="shared" si="87"/>
        <v/>
      </c>
      <c r="I149" s="94" t="str">
        <f t="shared" si="88"/>
        <v/>
      </c>
      <c r="J149" s="94" t="str">
        <f t="shared" si="89"/>
        <v/>
      </c>
      <c r="K149" s="94" t="str">
        <f t="shared" si="90"/>
        <v/>
      </c>
      <c r="L149" s="94" t="str">
        <f t="shared" si="91"/>
        <v/>
      </c>
      <c r="M149" s="94" t="str">
        <f t="shared" si="92"/>
        <v/>
      </c>
      <c r="N149" s="94" t="str">
        <f t="shared" si="93"/>
        <v/>
      </c>
      <c r="O149" s="94" t="str">
        <f t="shared" si="94"/>
        <v/>
      </c>
      <c r="P149" s="94" t="str">
        <f t="shared" si="95"/>
        <v/>
      </c>
      <c r="Q149" s="94" t="str">
        <f t="shared" si="96"/>
        <v/>
      </c>
      <c r="R149" s="94" t="str">
        <f t="shared" si="97"/>
        <v/>
      </c>
      <c r="S149" s="94" t="str">
        <f t="shared" si="98"/>
        <v/>
      </c>
      <c r="T149" s="94" t="str">
        <f t="shared" si="99"/>
        <v/>
      </c>
      <c r="U149" s="94" t="str">
        <f t="shared" si="100"/>
        <v/>
      </c>
      <c r="V149" s="94" t="str">
        <f t="shared" si="101"/>
        <v/>
      </c>
      <c r="W149" s="94" t="str">
        <f>IFERROR(VLOOKUP($B149,_3aw20,22,FALSE),"")</f>
        <v/>
      </c>
      <c r="X149" s="94" t="str">
        <f t="shared" si="102"/>
        <v/>
      </c>
      <c r="Y149" s="94" t="str">
        <f t="shared" si="103"/>
        <v/>
      </c>
      <c r="Z149" s="94" t="str">
        <f t="shared" si="104"/>
        <v/>
      </c>
      <c r="AA149" s="94" t="str">
        <f t="shared" si="105"/>
        <v/>
      </c>
      <c r="AB149" s="94" t="str">
        <f t="shared" si="106"/>
        <v/>
      </c>
      <c r="AC149" s="94" t="str">
        <f t="shared" si="107"/>
        <v/>
      </c>
      <c r="AD149" s="92" t="str">
        <f t="shared" si="108"/>
        <v/>
      </c>
      <c r="AE149" s="92">
        <f t="shared" si="109"/>
        <v>0</v>
      </c>
      <c r="AF149" s="97" t="str">
        <f t="shared" si="110"/>
        <v/>
      </c>
      <c r="AG149" s="92">
        <f t="shared" si="111"/>
        <v>0</v>
      </c>
      <c r="AH149" s="92">
        <f t="shared" si="112"/>
        <v>0</v>
      </c>
    </row>
    <row r="150" spans="1:34" x14ac:dyDescent="0.25">
      <c r="A150" s="106" t="str">
        <f t="shared" si="82"/>
        <v/>
      </c>
      <c r="B150" s="49">
        <v>3337</v>
      </c>
      <c r="C150" s="115" t="s">
        <v>297</v>
      </c>
      <c r="D150" s="94" t="str">
        <f t="shared" si="83"/>
        <v/>
      </c>
      <c r="E150" s="94" t="str">
        <f t="shared" si="84"/>
        <v/>
      </c>
      <c r="F150" s="94" t="str">
        <f t="shared" si="85"/>
        <v/>
      </c>
      <c r="G150" s="94" t="str">
        <f t="shared" si="86"/>
        <v/>
      </c>
      <c r="H150" s="94" t="str">
        <f t="shared" si="87"/>
        <v/>
      </c>
      <c r="I150" s="94" t="str">
        <f t="shared" si="88"/>
        <v/>
      </c>
      <c r="J150" s="94" t="str">
        <f t="shared" si="89"/>
        <v/>
      </c>
      <c r="K150" s="94" t="str">
        <f t="shared" si="90"/>
        <v/>
      </c>
      <c r="L150" s="94" t="str">
        <f t="shared" si="91"/>
        <v/>
      </c>
      <c r="M150" s="94" t="str">
        <f t="shared" si="92"/>
        <v/>
      </c>
      <c r="N150" s="94" t="str">
        <f t="shared" si="93"/>
        <v/>
      </c>
      <c r="O150" s="94" t="str">
        <f t="shared" si="94"/>
        <v/>
      </c>
      <c r="P150" s="94" t="str">
        <f t="shared" si="95"/>
        <v/>
      </c>
      <c r="Q150" s="94" t="str">
        <f t="shared" si="96"/>
        <v/>
      </c>
      <c r="R150" s="94" t="str">
        <f t="shared" si="97"/>
        <v/>
      </c>
      <c r="S150" s="94" t="str">
        <f t="shared" si="98"/>
        <v/>
      </c>
      <c r="T150" s="94" t="str">
        <f t="shared" si="99"/>
        <v/>
      </c>
      <c r="U150" s="94" t="str">
        <f t="shared" si="100"/>
        <v/>
      </c>
      <c r="V150" s="94" t="str">
        <f t="shared" si="101"/>
        <v/>
      </c>
      <c r="W150" s="94" t="str">
        <f t="shared" ref="W150:W194" si="114">IFERROR(VLOOKUP($B150,_3aw20,2,FALSE),"")</f>
        <v/>
      </c>
      <c r="X150" s="94" t="str">
        <f t="shared" si="102"/>
        <v/>
      </c>
      <c r="Y150" s="94" t="str">
        <f t="shared" si="103"/>
        <v/>
      </c>
      <c r="Z150" s="94" t="str">
        <f t="shared" si="104"/>
        <v/>
      </c>
      <c r="AA150" s="94" t="str">
        <f t="shared" si="105"/>
        <v/>
      </c>
      <c r="AB150" s="94" t="str">
        <f t="shared" si="106"/>
        <v/>
      </c>
      <c r="AC150" s="94" t="str">
        <f t="shared" si="107"/>
        <v/>
      </c>
      <c r="AD150" s="92" t="str">
        <f t="shared" si="108"/>
        <v/>
      </c>
      <c r="AE150" s="92">
        <f t="shared" si="109"/>
        <v>0</v>
      </c>
      <c r="AF150" s="97" t="str">
        <f t="shared" si="110"/>
        <v/>
      </c>
      <c r="AG150" s="92">
        <f t="shared" si="111"/>
        <v>0</v>
      </c>
      <c r="AH150" s="92">
        <f t="shared" si="112"/>
        <v>0</v>
      </c>
    </row>
    <row r="151" spans="1:34" x14ac:dyDescent="0.25">
      <c r="A151" s="106" t="str">
        <f t="shared" si="82"/>
        <v/>
      </c>
      <c r="B151" s="49">
        <v>5317</v>
      </c>
      <c r="C151" s="115" t="s">
        <v>299</v>
      </c>
      <c r="D151" s="94" t="str">
        <f t="shared" si="83"/>
        <v/>
      </c>
      <c r="E151" s="94" t="str">
        <f t="shared" si="84"/>
        <v/>
      </c>
      <c r="F151" s="94" t="str">
        <f t="shared" si="85"/>
        <v/>
      </c>
      <c r="G151" s="94" t="str">
        <f t="shared" si="86"/>
        <v/>
      </c>
      <c r="H151" s="94" t="str">
        <f t="shared" si="87"/>
        <v/>
      </c>
      <c r="I151" s="94" t="str">
        <f t="shared" si="88"/>
        <v/>
      </c>
      <c r="J151" s="94" t="str">
        <f t="shared" si="89"/>
        <v/>
      </c>
      <c r="K151" s="94" t="str">
        <f t="shared" si="90"/>
        <v/>
      </c>
      <c r="L151" s="94" t="str">
        <f t="shared" si="91"/>
        <v/>
      </c>
      <c r="M151" s="94" t="str">
        <f t="shared" si="92"/>
        <v/>
      </c>
      <c r="N151" s="94" t="str">
        <f t="shared" si="93"/>
        <v/>
      </c>
      <c r="O151" s="94" t="str">
        <f t="shared" si="94"/>
        <v/>
      </c>
      <c r="P151" s="94" t="str">
        <f t="shared" si="95"/>
        <v/>
      </c>
      <c r="Q151" s="94" t="str">
        <f t="shared" si="96"/>
        <v/>
      </c>
      <c r="R151" s="94" t="str">
        <f t="shared" si="97"/>
        <v/>
      </c>
      <c r="S151" s="94" t="str">
        <f t="shared" si="98"/>
        <v/>
      </c>
      <c r="T151" s="94" t="str">
        <f t="shared" si="99"/>
        <v/>
      </c>
      <c r="U151" s="94" t="str">
        <f t="shared" si="100"/>
        <v/>
      </c>
      <c r="V151" s="94" t="str">
        <f t="shared" si="101"/>
        <v/>
      </c>
      <c r="W151" s="94" t="str">
        <f t="shared" si="114"/>
        <v/>
      </c>
      <c r="X151" s="94" t="str">
        <f t="shared" si="102"/>
        <v/>
      </c>
      <c r="Y151" s="94" t="str">
        <f t="shared" si="103"/>
        <v/>
      </c>
      <c r="Z151" s="94" t="str">
        <f t="shared" si="104"/>
        <v/>
      </c>
      <c r="AA151" s="94" t="str">
        <f t="shared" si="105"/>
        <v/>
      </c>
      <c r="AB151" s="94" t="str">
        <f t="shared" si="106"/>
        <v/>
      </c>
      <c r="AC151" s="94" t="str">
        <f t="shared" si="107"/>
        <v/>
      </c>
      <c r="AD151" s="92" t="str">
        <f t="shared" si="108"/>
        <v/>
      </c>
      <c r="AE151" s="92">
        <f t="shared" si="109"/>
        <v>0</v>
      </c>
      <c r="AF151" s="97" t="str">
        <f t="shared" si="110"/>
        <v/>
      </c>
      <c r="AG151" s="92">
        <f t="shared" si="111"/>
        <v>0</v>
      </c>
      <c r="AH151" s="92">
        <f t="shared" si="112"/>
        <v>0</v>
      </c>
    </row>
    <row r="152" spans="1:34" x14ac:dyDescent="0.25">
      <c r="A152" s="106" t="str">
        <f t="shared" si="82"/>
        <v/>
      </c>
      <c r="B152" s="49">
        <v>5287</v>
      </c>
      <c r="C152" s="115" t="s">
        <v>300</v>
      </c>
      <c r="D152" s="94" t="str">
        <f t="shared" si="83"/>
        <v/>
      </c>
      <c r="E152" s="94" t="str">
        <f t="shared" si="84"/>
        <v/>
      </c>
      <c r="F152" s="94" t="str">
        <f t="shared" si="85"/>
        <v/>
      </c>
      <c r="G152" s="94" t="str">
        <f t="shared" si="86"/>
        <v/>
      </c>
      <c r="H152" s="94" t="str">
        <f t="shared" si="87"/>
        <v/>
      </c>
      <c r="I152" s="94" t="str">
        <f t="shared" si="88"/>
        <v/>
      </c>
      <c r="J152" s="94" t="str">
        <f t="shared" si="89"/>
        <v/>
      </c>
      <c r="K152" s="94" t="str">
        <f t="shared" si="90"/>
        <v/>
      </c>
      <c r="L152" s="94" t="str">
        <f t="shared" si="91"/>
        <v/>
      </c>
      <c r="M152" s="94" t="str">
        <f t="shared" si="92"/>
        <v/>
      </c>
      <c r="N152" s="94" t="str">
        <f t="shared" si="93"/>
        <v/>
      </c>
      <c r="O152" s="94" t="str">
        <f t="shared" si="94"/>
        <v/>
      </c>
      <c r="P152" s="94" t="str">
        <f t="shared" si="95"/>
        <v/>
      </c>
      <c r="Q152" s="94" t="str">
        <f t="shared" si="96"/>
        <v/>
      </c>
      <c r="R152" s="94" t="str">
        <f t="shared" si="97"/>
        <v/>
      </c>
      <c r="S152" s="94" t="str">
        <f t="shared" si="98"/>
        <v/>
      </c>
      <c r="T152" s="94" t="str">
        <f t="shared" si="99"/>
        <v/>
      </c>
      <c r="U152" s="94" t="str">
        <f t="shared" si="100"/>
        <v/>
      </c>
      <c r="V152" s="94" t="str">
        <f t="shared" si="101"/>
        <v/>
      </c>
      <c r="W152" s="94" t="str">
        <f t="shared" si="114"/>
        <v/>
      </c>
      <c r="X152" s="94" t="str">
        <f t="shared" si="102"/>
        <v/>
      </c>
      <c r="Y152" s="94" t="str">
        <f t="shared" si="103"/>
        <v/>
      </c>
      <c r="Z152" s="94" t="str">
        <f t="shared" si="104"/>
        <v/>
      </c>
      <c r="AA152" s="94" t="str">
        <f t="shared" si="105"/>
        <v/>
      </c>
      <c r="AB152" s="94" t="str">
        <f t="shared" si="106"/>
        <v/>
      </c>
      <c r="AC152" s="94" t="str">
        <f t="shared" si="107"/>
        <v/>
      </c>
      <c r="AD152" s="92" t="str">
        <f t="shared" si="108"/>
        <v/>
      </c>
      <c r="AE152" s="92">
        <f t="shared" si="109"/>
        <v>0</v>
      </c>
      <c r="AF152" s="97" t="str">
        <f t="shared" si="110"/>
        <v/>
      </c>
      <c r="AG152" s="92">
        <f t="shared" si="111"/>
        <v>0</v>
      </c>
      <c r="AH152" s="92">
        <f t="shared" si="112"/>
        <v>0</v>
      </c>
    </row>
    <row r="153" spans="1:34" x14ac:dyDescent="0.25">
      <c r="A153" s="106" t="str">
        <f t="shared" si="82"/>
        <v/>
      </c>
      <c r="B153" s="49">
        <v>1022</v>
      </c>
      <c r="C153" s="115" t="s">
        <v>788</v>
      </c>
      <c r="D153" s="94" t="str">
        <f t="shared" si="83"/>
        <v/>
      </c>
      <c r="E153" s="94" t="str">
        <f t="shared" si="84"/>
        <v/>
      </c>
      <c r="F153" s="94" t="str">
        <f t="shared" si="85"/>
        <v/>
      </c>
      <c r="G153" s="94" t="str">
        <f t="shared" si="86"/>
        <v/>
      </c>
      <c r="H153" s="94" t="str">
        <f t="shared" si="87"/>
        <v/>
      </c>
      <c r="I153" s="94" t="str">
        <f t="shared" si="88"/>
        <v/>
      </c>
      <c r="J153" s="94" t="str">
        <f t="shared" si="89"/>
        <v/>
      </c>
      <c r="K153" s="94" t="str">
        <f t="shared" si="90"/>
        <v/>
      </c>
      <c r="L153" s="94" t="str">
        <f t="shared" si="91"/>
        <v/>
      </c>
      <c r="M153" s="94" t="str">
        <f t="shared" si="92"/>
        <v/>
      </c>
      <c r="N153" s="94" t="str">
        <f t="shared" si="93"/>
        <v/>
      </c>
      <c r="O153" s="94" t="str">
        <f t="shared" si="94"/>
        <v/>
      </c>
      <c r="P153" s="94" t="str">
        <f t="shared" si="95"/>
        <v/>
      </c>
      <c r="Q153" s="94" t="str">
        <f t="shared" si="96"/>
        <v/>
      </c>
      <c r="R153" s="94" t="str">
        <f t="shared" si="97"/>
        <v/>
      </c>
      <c r="S153" s="94" t="str">
        <f t="shared" si="98"/>
        <v/>
      </c>
      <c r="T153" s="94" t="str">
        <f t="shared" si="99"/>
        <v/>
      </c>
      <c r="U153" s="94" t="str">
        <f t="shared" si="100"/>
        <v/>
      </c>
      <c r="V153" s="94" t="str">
        <f t="shared" si="101"/>
        <v/>
      </c>
      <c r="W153" s="94" t="str">
        <f t="shared" si="114"/>
        <v/>
      </c>
      <c r="X153" s="94" t="str">
        <f t="shared" si="102"/>
        <v/>
      </c>
      <c r="Y153" s="94" t="str">
        <f t="shared" si="103"/>
        <v/>
      </c>
      <c r="Z153" s="94" t="str">
        <f t="shared" si="104"/>
        <v/>
      </c>
      <c r="AA153" s="94" t="str">
        <f t="shared" si="105"/>
        <v/>
      </c>
      <c r="AB153" s="94" t="str">
        <f t="shared" si="106"/>
        <v/>
      </c>
      <c r="AC153" s="94" t="str">
        <f t="shared" si="107"/>
        <v/>
      </c>
      <c r="AD153" s="92" t="str">
        <f t="shared" si="108"/>
        <v/>
      </c>
      <c r="AE153" s="92">
        <f t="shared" si="109"/>
        <v>0</v>
      </c>
      <c r="AF153" s="97" t="str">
        <f t="shared" si="110"/>
        <v/>
      </c>
      <c r="AG153" s="92">
        <f t="shared" si="111"/>
        <v>0</v>
      </c>
      <c r="AH153" s="92">
        <f t="shared" si="112"/>
        <v>0</v>
      </c>
    </row>
    <row r="154" spans="1:34" x14ac:dyDescent="0.25">
      <c r="A154" s="106" t="str">
        <f t="shared" si="82"/>
        <v/>
      </c>
      <c r="B154" s="49">
        <v>7497</v>
      </c>
      <c r="C154" s="115" t="s">
        <v>302</v>
      </c>
      <c r="D154" s="94" t="str">
        <f t="shared" si="83"/>
        <v/>
      </c>
      <c r="E154" s="94" t="str">
        <f t="shared" si="84"/>
        <v/>
      </c>
      <c r="F154" s="94" t="str">
        <f t="shared" si="85"/>
        <v/>
      </c>
      <c r="G154" s="94" t="str">
        <f t="shared" si="86"/>
        <v/>
      </c>
      <c r="H154" s="94" t="str">
        <f t="shared" si="87"/>
        <v/>
      </c>
      <c r="I154" s="94" t="str">
        <f t="shared" si="88"/>
        <v/>
      </c>
      <c r="J154" s="94" t="str">
        <f t="shared" si="89"/>
        <v/>
      </c>
      <c r="K154" s="94" t="str">
        <f t="shared" si="90"/>
        <v/>
      </c>
      <c r="L154" s="94" t="str">
        <f t="shared" si="91"/>
        <v/>
      </c>
      <c r="M154" s="94" t="str">
        <f t="shared" si="92"/>
        <v/>
      </c>
      <c r="N154" s="94" t="str">
        <f t="shared" si="93"/>
        <v/>
      </c>
      <c r="O154" s="94" t="str">
        <f t="shared" si="94"/>
        <v/>
      </c>
      <c r="P154" s="94" t="str">
        <f t="shared" si="95"/>
        <v/>
      </c>
      <c r="Q154" s="94" t="str">
        <f t="shared" si="96"/>
        <v/>
      </c>
      <c r="R154" s="94" t="str">
        <f t="shared" si="97"/>
        <v/>
      </c>
      <c r="S154" s="94" t="str">
        <f t="shared" si="98"/>
        <v/>
      </c>
      <c r="T154" s="94" t="str">
        <f t="shared" si="99"/>
        <v/>
      </c>
      <c r="U154" s="94" t="str">
        <f t="shared" si="100"/>
        <v/>
      </c>
      <c r="V154" s="94" t="str">
        <f t="shared" si="101"/>
        <v/>
      </c>
      <c r="W154" s="94" t="str">
        <f t="shared" si="114"/>
        <v/>
      </c>
      <c r="X154" s="94" t="str">
        <f t="shared" si="102"/>
        <v/>
      </c>
      <c r="Y154" s="94" t="str">
        <f t="shared" si="103"/>
        <v/>
      </c>
      <c r="Z154" s="94" t="str">
        <f t="shared" si="104"/>
        <v/>
      </c>
      <c r="AA154" s="94" t="str">
        <f t="shared" si="105"/>
        <v/>
      </c>
      <c r="AB154" s="94" t="str">
        <f t="shared" si="106"/>
        <v/>
      </c>
      <c r="AC154" s="94" t="str">
        <f t="shared" si="107"/>
        <v/>
      </c>
      <c r="AD154" s="92" t="str">
        <f t="shared" si="108"/>
        <v/>
      </c>
      <c r="AE154" s="92">
        <f t="shared" si="109"/>
        <v>0</v>
      </c>
      <c r="AF154" s="97" t="str">
        <f t="shared" si="110"/>
        <v/>
      </c>
      <c r="AG154" s="92">
        <f t="shared" si="111"/>
        <v>0</v>
      </c>
      <c r="AH154" s="92">
        <f t="shared" si="112"/>
        <v>0</v>
      </c>
    </row>
    <row r="155" spans="1:34" x14ac:dyDescent="0.25">
      <c r="A155" s="106" t="str">
        <f t="shared" si="82"/>
        <v/>
      </c>
      <c r="B155" s="49">
        <v>1293</v>
      </c>
      <c r="C155" s="115" t="s">
        <v>304</v>
      </c>
      <c r="D155" s="94" t="str">
        <f t="shared" si="83"/>
        <v/>
      </c>
      <c r="E155" s="94" t="str">
        <f t="shared" si="84"/>
        <v/>
      </c>
      <c r="F155" s="94" t="str">
        <f t="shared" si="85"/>
        <v/>
      </c>
      <c r="G155" s="94" t="str">
        <f t="shared" si="86"/>
        <v/>
      </c>
      <c r="H155" s="94" t="str">
        <f t="shared" si="87"/>
        <v/>
      </c>
      <c r="I155" s="94" t="str">
        <f t="shared" si="88"/>
        <v/>
      </c>
      <c r="J155" s="94" t="str">
        <f t="shared" si="89"/>
        <v/>
      </c>
      <c r="K155" s="94" t="str">
        <f t="shared" si="90"/>
        <v/>
      </c>
      <c r="L155" s="94" t="str">
        <f t="shared" si="91"/>
        <v/>
      </c>
      <c r="M155" s="94" t="str">
        <f t="shared" si="92"/>
        <v/>
      </c>
      <c r="N155" s="94" t="str">
        <f t="shared" si="93"/>
        <v/>
      </c>
      <c r="O155" s="94" t="str">
        <f t="shared" si="94"/>
        <v/>
      </c>
      <c r="P155" s="94" t="str">
        <f t="shared" si="95"/>
        <v/>
      </c>
      <c r="Q155" s="94" t="str">
        <f t="shared" si="96"/>
        <v/>
      </c>
      <c r="R155" s="94" t="str">
        <f t="shared" si="97"/>
        <v/>
      </c>
      <c r="S155" s="94" t="str">
        <f t="shared" si="98"/>
        <v/>
      </c>
      <c r="T155" s="94" t="str">
        <f t="shared" si="99"/>
        <v/>
      </c>
      <c r="U155" s="94" t="str">
        <f t="shared" si="100"/>
        <v/>
      </c>
      <c r="V155" s="94" t="str">
        <f t="shared" si="101"/>
        <v/>
      </c>
      <c r="W155" s="94" t="str">
        <f t="shared" si="114"/>
        <v/>
      </c>
      <c r="X155" s="94" t="str">
        <f t="shared" si="102"/>
        <v/>
      </c>
      <c r="Y155" s="94" t="str">
        <f t="shared" si="103"/>
        <v/>
      </c>
      <c r="Z155" s="94" t="str">
        <f t="shared" si="104"/>
        <v/>
      </c>
      <c r="AA155" s="94" t="str">
        <f t="shared" si="105"/>
        <v/>
      </c>
      <c r="AB155" s="94" t="str">
        <f t="shared" si="106"/>
        <v/>
      </c>
      <c r="AC155" s="94" t="str">
        <f t="shared" si="107"/>
        <v/>
      </c>
      <c r="AD155" s="92" t="str">
        <f t="shared" si="108"/>
        <v/>
      </c>
      <c r="AE155" s="92">
        <f t="shared" si="109"/>
        <v>0</v>
      </c>
      <c r="AF155" s="97" t="str">
        <f t="shared" si="110"/>
        <v/>
      </c>
      <c r="AG155" s="92">
        <f t="shared" si="111"/>
        <v>0</v>
      </c>
      <c r="AH155" s="92">
        <f t="shared" si="112"/>
        <v>0</v>
      </c>
    </row>
    <row r="156" spans="1:34" x14ac:dyDescent="0.25">
      <c r="A156" s="106" t="str">
        <f t="shared" si="82"/>
        <v/>
      </c>
      <c r="B156" s="49">
        <v>7592</v>
      </c>
      <c r="C156" s="115" t="s">
        <v>306</v>
      </c>
      <c r="D156" s="94" t="str">
        <f t="shared" si="83"/>
        <v/>
      </c>
      <c r="E156" s="94" t="str">
        <f t="shared" si="84"/>
        <v/>
      </c>
      <c r="F156" s="94" t="str">
        <f t="shared" si="85"/>
        <v/>
      </c>
      <c r="G156" s="94" t="str">
        <f t="shared" si="86"/>
        <v/>
      </c>
      <c r="H156" s="94" t="str">
        <f t="shared" si="87"/>
        <v/>
      </c>
      <c r="I156" s="94" t="str">
        <f t="shared" si="88"/>
        <v/>
      </c>
      <c r="J156" s="94" t="str">
        <f t="shared" si="89"/>
        <v/>
      </c>
      <c r="K156" s="94" t="str">
        <f t="shared" si="90"/>
        <v/>
      </c>
      <c r="L156" s="94" t="str">
        <f t="shared" si="91"/>
        <v/>
      </c>
      <c r="M156" s="94" t="str">
        <f t="shared" si="92"/>
        <v/>
      </c>
      <c r="N156" s="94" t="str">
        <f t="shared" si="93"/>
        <v/>
      </c>
      <c r="O156" s="94" t="str">
        <f t="shared" si="94"/>
        <v/>
      </c>
      <c r="P156" s="94" t="str">
        <f t="shared" si="95"/>
        <v/>
      </c>
      <c r="Q156" s="94" t="str">
        <f t="shared" si="96"/>
        <v/>
      </c>
      <c r="R156" s="94" t="str">
        <f t="shared" si="97"/>
        <v/>
      </c>
      <c r="S156" s="94" t="str">
        <f t="shared" si="98"/>
        <v/>
      </c>
      <c r="T156" s="94" t="str">
        <f t="shared" si="99"/>
        <v/>
      </c>
      <c r="U156" s="94" t="str">
        <f t="shared" si="100"/>
        <v/>
      </c>
      <c r="V156" s="94" t="str">
        <f t="shared" si="101"/>
        <v/>
      </c>
      <c r="W156" s="94" t="str">
        <f t="shared" si="114"/>
        <v/>
      </c>
      <c r="X156" s="94" t="str">
        <f t="shared" si="102"/>
        <v/>
      </c>
      <c r="Y156" s="94" t="str">
        <f t="shared" si="103"/>
        <v/>
      </c>
      <c r="Z156" s="94" t="str">
        <f t="shared" si="104"/>
        <v/>
      </c>
      <c r="AA156" s="94" t="str">
        <f t="shared" si="105"/>
        <v/>
      </c>
      <c r="AB156" s="94" t="str">
        <f t="shared" si="106"/>
        <v/>
      </c>
      <c r="AC156" s="94" t="str">
        <f t="shared" si="107"/>
        <v/>
      </c>
      <c r="AD156" s="92" t="str">
        <f t="shared" si="108"/>
        <v/>
      </c>
      <c r="AE156" s="92">
        <f t="shared" si="109"/>
        <v>0</v>
      </c>
      <c r="AF156" s="97" t="str">
        <f t="shared" si="110"/>
        <v/>
      </c>
      <c r="AG156" s="92">
        <f t="shared" si="111"/>
        <v>0</v>
      </c>
      <c r="AH156" s="92">
        <f t="shared" si="112"/>
        <v>0</v>
      </c>
    </row>
    <row r="157" spans="1:34" x14ac:dyDescent="0.25">
      <c r="A157" s="106" t="str">
        <f t="shared" si="82"/>
        <v/>
      </c>
      <c r="B157" s="49">
        <v>3687</v>
      </c>
      <c r="C157" s="115" t="s">
        <v>308</v>
      </c>
      <c r="D157" s="94" t="str">
        <f t="shared" si="83"/>
        <v/>
      </c>
      <c r="E157" s="94" t="str">
        <f t="shared" si="84"/>
        <v/>
      </c>
      <c r="F157" s="94" t="str">
        <f t="shared" si="85"/>
        <v/>
      </c>
      <c r="G157" s="94" t="str">
        <f t="shared" si="86"/>
        <v/>
      </c>
      <c r="H157" s="94" t="str">
        <f t="shared" si="87"/>
        <v/>
      </c>
      <c r="I157" s="94" t="str">
        <f t="shared" si="88"/>
        <v/>
      </c>
      <c r="J157" s="94" t="str">
        <f t="shared" si="89"/>
        <v/>
      </c>
      <c r="K157" s="94" t="str">
        <f t="shared" si="90"/>
        <v/>
      </c>
      <c r="L157" s="94" t="str">
        <f t="shared" si="91"/>
        <v/>
      </c>
      <c r="M157" s="94" t="str">
        <f t="shared" si="92"/>
        <v/>
      </c>
      <c r="N157" s="94" t="str">
        <f t="shared" si="93"/>
        <v/>
      </c>
      <c r="O157" s="94" t="str">
        <f t="shared" si="94"/>
        <v/>
      </c>
      <c r="P157" s="94" t="str">
        <f t="shared" si="95"/>
        <v/>
      </c>
      <c r="Q157" s="94" t="str">
        <f t="shared" si="96"/>
        <v/>
      </c>
      <c r="R157" s="94" t="str">
        <f t="shared" si="97"/>
        <v/>
      </c>
      <c r="S157" s="94" t="str">
        <f t="shared" si="98"/>
        <v/>
      </c>
      <c r="T157" s="94" t="str">
        <f t="shared" si="99"/>
        <v/>
      </c>
      <c r="U157" s="94" t="str">
        <f t="shared" si="100"/>
        <v/>
      </c>
      <c r="V157" s="94" t="str">
        <f t="shared" si="101"/>
        <v/>
      </c>
      <c r="W157" s="94" t="str">
        <f t="shared" si="114"/>
        <v/>
      </c>
      <c r="X157" s="94" t="str">
        <f t="shared" si="102"/>
        <v/>
      </c>
      <c r="Y157" s="94" t="str">
        <f t="shared" si="103"/>
        <v/>
      </c>
      <c r="Z157" s="94" t="str">
        <f t="shared" si="104"/>
        <v/>
      </c>
      <c r="AA157" s="94" t="str">
        <f t="shared" si="105"/>
        <v/>
      </c>
      <c r="AB157" s="94" t="str">
        <f t="shared" si="106"/>
        <v/>
      </c>
      <c r="AC157" s="94" t="str">
        <f t="shared" si="107"/>
        <v/>
      </c>
      <c r="AD157" s="92" t="str">
        <f t="shared" si="108"/>
        <v/>
      </c>
      <c r="AE157" s="92">
        <f t="shared" si="109"/>
        <v>0</v>
      </c>
      <c r="AF157" s="97" t="str">
        <f t="shared" si="110"/>
        <v/>
      </c>
      <c r="AG157" s="92">
        <f t="shared" si="111"/>
        <v>0</v>
      </c>
      <c r="AH157" s="92">
        <f t="shared" si="112"/>
        <v>0</v>
      </c>
    </row>
    <row r="158" spans="1:34" x14ac:dyDescent="0.25">
      <c r="A158" s="106" t="str">
        <f t="shared" si="82"/>
        <v/>
      </c>
      <c r="B158" s="49">
        <v>6206</v>
      </c>
      <c r="C158" s="115" t="s">
        <v>309</v>
      </c>
      <c r="D158" s="94" t="str">
        <f t="shared" si="83"/>
        <v/>
      </c>
      <c r="E158" s="94" t="str">
        <f t="shared" si="84"/>
        <v/>
      </c>
      <c r="F158" s="94" t="str">
        <f t="shared" si="85"/>
        <v/>
      </c>
      <c r="G158" s="94" t="str">
        <f t="shared" si="86"/>
        <v/>
      </c>
      <c r="H158" s="94" t="str">
        <f t="shared" si="87"/>
        <v/>
      </c>
      <c r="I158" s="94" t="str">
        <f t="shared" si="88"/>
        <v/>
      </c>
      <c r="J158" s="94" t="str">
        <f t="shared" si="89"/>
        <v/>
      </c>
      <c r="K158" s="94" t="str">
        <f t="shared" si="90"/>
        <v/>
      </c>
      <c r="L158" s="94" t="str">
        <f t="shared" si="91"/>
        <v/>
      </c>
      <c r="M158" s="94" t="str">
        <f t="shared" si="92"/>
        <v/>
      </c>
      <c r="N158" s="94" t="str">
        <f t="shared" si="93"/>
        <v/>
      </c>
      <c r="O158" s="94" t="str">
        <f t="shared" si="94"/>
        <v/>
      </c>
      <c r="P158" s="94" t="str">
        <f t="shared" si="95"/>
        <v/>
      </c>
      <c r="Q158" s="94" t="str">
        <f t="shared" si="96"/>
        <v/>
      </c>
      <c r="R158" s="94" t="str">
        <f t="shared" si="97"/>
        <v/>
      </c>
      <c r="S158" s="94" t="str">
        <f t="shared" si="98"/>
        <v/>
      </c>
      <c r="T158" s="94" t="str">
        <f t="shared" si="99"/>
        <v/>
      </c>
      <c r="U158" s="94" t="str">
        <f t="shared" si="100"/>
        <v/>
      </c>
      <c r="V158" s="94" t="str">
        <f t="shared" si="101"/>
        <v/>
      </c>
      <c r="W158" s="94" t="str">
        <f t="shared" si="114"/>
        <v/>
      </c>
      <c r="X158" s="94" t="str">
        <f t="shared" si="102"/>
        <v/>
      </c>
      <c r="Y158" s="94" t="str">
        <f t="shared" si="103"/>
        <v/>
      </c>
      <c r="Z158" s="94" t="str">
        <f t="shared" si="104"/>
        <v/>
      </c>
      <c r="AA158" s="94" t="str">
        <f t="shared" si="105"/>
        <v/>
      </c>
      <c r="AB158" s="94" t="str">
        <f t="shared" si="106"/>
        <v/>
      </c>
      <c r="AC158" s="94" t="str">
        <f t="shared" si="107"/>
        <v/>
      </c>
      <c r="AD158" s="92" t="str">
        <f t="shared" si="108"/>
        <v/>
      </c>
      <c r="AE158" s="92">
        <f t="shared" si="109"/>
        <v>0</v>
      </c>
      <c r="AF158" s="97" t="str">
        <f t="shared" si="110"/>
        <v/>
      </c>
      <c r="AG158" s="92">
        <f t="shared" si="111"/>
        <v>0</v>
      </c>
      <c r="AH158" s="92">
        <f t="shared" si="112"/>
        <v>0</v>
      </c>
    </row>
    <row r="159" spans="1:34" x14ac:dyDescent="0.25">
      <c r="A159" s="106" t="str">
        <f t="shared" si="82"/>
        <v/>
      </c>
      <c r="B159" s="49">
        <v>4903</v>
      </c>
      <c r="C159" s="115" t="s">
        <v>310</v>
      </c>
      <c r="D159" s="94" t="str">
        <f t="shared" si="83"/>
        <v/>
      </c>
      <c r="E159" s="94" t="str">
        <f t="shared" si="84"/>
        <v/>
      </c>
      <c r="F159" s="94" t="str">
        <f t="shared" si="85"/>
        <v/>
      </c>
      <c r="G159" s="94" t="str">
        <f t="shared" si="86"/>
        <v/>
      </c>
      <c r="H159" s="94" t="str">
        <f t="shared" si="87"/>
        <v/>
      </c>
      <c r="I159" s="94" t="str">
        <f t="shared" si="88"/>
        <v/>
      </c>
      <c r="J159" s="94" t="str">
        <f t="shared" si="89"/>
        <v/>
      </c>
      <c r="K159" s="94" t="str">
        <f t="shared" si="90"/>
        <v/>
      </c>
      <c r="L159" s="94" t="str">
        <f t="shared" si="91"/>
        <v/>
      </c>
      <c r="M159" s="94" t="str">
        <f t="shared" si="92"/>
        <v/>
      </c>
      <c r="N159" s="94" t="str">
        <f t="shared" si="93"/>
        <v/>
      </c>
      <c r="O159" s="94" t="str">
        <f t="shared" si="94"/>
        <v/>
      </c>
      <c r="P159" s="94" t="str">
        <f t="shared" si="95"/>
        <v/>
      </c>
      <c r="Q159" s="94" t="str">
        <f t="shared" si="96"/>
        <v/>
      </c>
      <c r="R159" s="94" t="str">
        <f t="shared" si="97"/>
        <v/>
      </c>
      <c r="S159" s="94" t="str">
        <f t="shared" si="98"/>
        <v/>
      </c>
      <c r="T159" s="94" t="str">
        <f t="shared" si="99"/>
        <v/>
      </c>
      <c r="U159" s="94" t="str">
        <f t="shared" si="100"/>
        <v/>
      </c>
      <c r="V159" s="94" t="str">
        <f t="shared" si="101"/>
        <v/>
      </c>
      <c r="W159" s="94" t="str">
        <f t="shared" si="114"/>
        <v/>
      </c>
      <c r="X159" s="94" t="str">
        <f t="shared" si="102"/>
        <v/>
      </c>
      <c r="Y159" s="94" t="str">
        <f t="shared" si="103"/>
        <v/>
      </c>
      <c r="Z159" s="94" t="str">
        <f t="shared" si="104"/>
        <v/>
      </c>
      <c r="AA159" s="94" t="str">
        <f t="shared" si="105"/>
        <v/>
      </c>
      <c r="AB159" s="94" t="str">
        <f t="shared" si="106"/>
        <v/>
      </c>
      <c r="AC159" s="94" t="str">
        <f t="shared" si="107"/>
        <v/>
      </c>
      <c r="AD159" s="92" t="str">
        <f t="shared" si="108"/>
        <v/>
      </c>
      <c r="AE159" s="92">
        <f t="shared" si="109"/>
        <v>0</v>
      </c>
      <c r="AF159" s="97" t="str">
        <f t="shared" si="110"/>
        <v/>
      </c>
      <c r="AG159" s="92">
        <f t="shared" si="111"/>
        <v>0</v>
      </c>
      <c r="AH159" s="92">
        <f t="shared" si="112"/>
        <v>0</v>
      </c>
    </row>
    <row r="160" spans="1:34" x14ac:dyDescent="0.25">
      <c r="A160" s="106" t="str">
        <f t="shared" si="82"/>
        <v/>
      </c>
      <c r="B160" s="49">
        <v>7871</v>
      </c>
      <c r="C160" s="115" t="s">
        <v>786</v>
      </c>
      <c r="D160" s="94" t="str">
        <f t="shared" si="83"/>
        <v/>
      </c>
      <c r="E160" s="94" t="str">
        <f t="shared" si="84"/>
        <v/>
      </c>
      <c r="F160" s="94" t="str">
        <f t="shared" si="85"/>
        <v/>
      </c>
      <c r="G160" s="94" t="str">
        <f t="shared" si="86"/>
        <v/>
      </c>
      <c r="H160" s="94" t="str">
        <f t="shared" si="87"/>
        <v/>
      </c>
      <c r="I160" s="94" t="str">
        <f t="shared" si="88"/>
        <v/>
      </c>
      <c r="J160" s="94" t="str">
        <f t="shared" si="89"/>
        <v/>
      </c>
      <c r="K160" s="94" t="str">
        <f t="shared" si="90"/>
        <v/>
      </c>
      <c r="L160" s="94" t="str">
        <f t="shared" si="91"/>
        <v/>
      </c>
      <c r="M160" s="94" t="str">
        <f t="shared" si="92"/>
        <v/>
      </c>
      <c r="N160" s="94" t="str">
        <f t="shared" si="93"/>
        <v/>
      </c>
      <c r="O160" s="94" t="str">
        <f t="shared" si="94"/>
        <v/>
      </c>
      <c r="P160" s="94" t="str">
        <f t="shared" si="95"/>
        <v/>
      </c>
      <c r="Q160" s="94" t="str">
        <f t="shared" si="96"/>
        <v/>
      </c>
      <c r="R160" s="94" t="str">
        <f t="shared" si="97"/>
        <v/>
      </c>
      <c r="S160" s="94" t="str">
        <f t="shared" si="98"/>
        <v/>
      </c>
      <c r="T160" s="94" t="str">
        <f t="shared" si="99"/>
        <v/>
      </c>
      <c r="U160" s="94" t="str">
        <f t="shared" si="100"/>
        <v/>
      </c>
      <c r="V160" s="94" t="str">
        <f t="shared" si="101"/>
        <v/>
      </c>
      <c r="W160" s="94" t="str">
        <f t="shared" si="114"/>
        <v/>
      </c>
      <c r="X160" s="94" t="str">
        <f t="shared" si="102"/>
        <v/>
      </c>
      <c r="Y160" s="94" t="str">
        <f t="shared" si="103"/>
        <v/>
      </c>
      <c r="Z160" s="94" t="str">
        <f t="shared" si="104"/>
        <v/>
      </c>
      <c r="AA160" s="94" t="str">
        <f t="shared" si="105"/>
        <v/>
      </c>
      <c r="AB160" s="94" t="str">
        <f t="shared" si="106"/>
        <v/>
      </c>
      <c r="AC160" s="94" t="str">
        <f t="shared" si="107"/>
        <v/>
      </c>
      <c r="AD160" s="92" t="str">
        <f t="shared" si="108"/>
        <v/>
      </c>
      <c r="AE160" s="92">
        <f t="shared" si="109"/>
        <v>0</v>
      </c>
      <c r="AF160" s="97" t="str">
        <f t="shared" si="110"/>
        <v/>
      </c>
      <c r="AG160" s="92">
        <f t="shared" si="111"/>
        <v>0</v>
      </c>
      <c r="AH160" s="92">
        <f t="shared" si="112"/>
        <v>0</v>
      </c>
    </row>
    <row r="161" spans="1:34" x14ac:dyDescent="0.25">
      <c r="A161" s="106" t="str">
        <f t="shared" si="82"/>
        <v/>
      </c>
      <c r="B161" s="49">
        <v>7290</v>
      </c>
      <c r="C161" s="115" t="s">
        <v>314</v>
      </c>
      <c r="D161" s="94" t="str">
        <f t="shared" si="83"/>
        <v/>
      </c>
      <c r="E161" s="94" t="str">
        <f t="shared" si="84"/>
        <v/>
      </c>
      <c r="F161" s="94" t="str">
        <f t="shared" si="85"/>
        <v/>
      </c>
      <c r="G161" s="94" t="str">
        <f t="shared" si="86"/>
        <v/>
      </c>
      <c r="H161" s="94" t="str">
        <f t="shared" si="87"/>
        <v/>
      </c>
      <c r="I161" s="94" t="str">
        <f t="shared" si="88"/>
        <v/>
      </c>
      <c r="J161" s="94" t="str">
        <f t="shared" si="89"/>
        <v/>
      </c>
      <c r="K161" s="94" t="str">
        <f t="shared" si="90"/>
        <v/>
      </c>
      <c r="L161" s="94" t="str">
        <f t="shared" si="91"/>
        <v/>
      </c>
      <c r="M161" s="94" t="str">
        <f t="shared" si="92"/>
        <v/>
      </c>
      <c r="N161" s="94" t="str">
        <f t="shared" si="93"/>
        <v/>
      </c>
      <c r="O161" s="94" t="str">
        <f t="shared" si="94"/>
        <v/>
      </c>
      <c r="P161" s="94" t="str">
        <f t="shared" si="95"/>
        <v/>
      </c>
      <c r="Q161" s="94" t="str">
        <f t="shared" si="96"/>
        <v/>
      </c>
      <c r="R161" s="94" t="str">
        <f t="shared" si="97"/>
        <v/>
      </c>
      <c r="S161" s="94" t="str">
        <f t="shared" si="98"/>
        <v/>
      </c>
      <c r="T161" s="94" t="str">
        <f t="shared" si="99"/>
        <v/>
      </c>
      <c r="U161" s="94" t="str">
        <f t="shared" si="100"/>
        <v/>
      </c>
      <c r="V161" s="94" t="str">
        <f t="shared" si="101"/>
        <v/>
      </c>
      <c r="W161" s="94" t="str">
        <f t="shared" si="114"/>
        <v/>
      </c>
      <c r="X161" s="94" t="str">
        <f t="shared" si="102"/>
        <v/>
      </c>
      <c r="Y161" s="94" t="str">
        <f t="shared" si="103"/>
        <v/>
      </c>
      <c r="Z161" s="94" t="str">
        <f t="shared" si="104"/>
        <v/>
      </c>
      <c r="AA161" s="94" t="str">
        <f t="shared" si="105"/>
        <v/>
      </c>
      <c r="AB161" s="94" t="str">
        <f t="shared" si="106"/>
        <v/>
      </c>
      <c r="AC161" s="94" t="str">
        <f t="shared" si="107"/>
        <v/>
      </c>
      <c r="AD161" s="92" t="str">
        <f t="shared" si="108"/>
        <v/>
      </c>
      <c r="AE161" s="92">
        <f t="shared" si="109"/>
        <v>0</v>
      </c>
      <c r="AF161" s="97" t="str">
        <f t="shared" si="110"/>
        <v/>
      </c>
      <c r="AG161" s="92">
        <f t="shared" si="111"/>
        <v>0</v>
      </c>
      <c r="AH161" s="92">
        <f t="shared" si="112"/>
        <v>0</v>
      </c>
    </row>
    <row r="162" spans="1:34" x14ac:dyDescent="0.25">
      <c r="A162" s="106" t="str">
        <f t="shared" si="82"/>
        <v/>
      </c>
      <c r="B162" s="49">
        <v>4860</v>
      </c>
      <c r="C162" s="115" t="s">
        <v>316</v>
      </c>
      <c r="D162" s="94" t="str">
        <f t="shared" si="83"/>
        <v/>
      </c>
      <c r="E162" s="94" t="str">
        <f t="shared" si="84"/>
        <v/>
      </c>
      <c r="F162" s="94" t="str">
        <f t="shared" si="85"/>
        <v/>
      </c>
      <c r="G162" s="94" t="str">
        <f t="shared" si="86"/>
        <v/>
      </c>
      <c r="H162" s="94" t="str">
        <f t="shared" si="87"/>
        <v/>
      </c>
      <c r="I162" s="94" t="str">
        <f t="shared" si="88"/>
        <v/>
      </c>
      <c r="J162" s="94" t="str">
        <f t="shared" si="89"/>
        <v/>
      </c>
      <c r="K162" s="94" t="str">
        <f t="shared" si="90"/>
        <v/>
      </c>
      <c r="L162" s="94" t="str">
        <f t="shared" si="91"/>
        <v/>
      </c>
      <c r="M162" s="94" t="str">
        <f t="shared" si="92"/>
        <v/>
      </c>
      <c r="N162" s="94" t="str">
        <f t="shared" si="93"/>
        <v/>
      </c>
      <c r="O162" s="94" t="str">
        <f t="shared" si="94"/>
        <v/>
      </c>
      <c r="P162" s="94" t="str">
        <f t="shared" si="95"/>
        <v/>
      </c>
      <c r="Q162" s="94" t="str">
        <f t="shared" si="96"/>
        <v/>
      </c>
      <c r="R162" s="94" t="str">
        <f t="shared" si="97"/>
        <v/>
      </c>
      <c r="S162" s="94" t="str">
        <f t="shared" si="98"/>
        <v/>
      </c>
      <c r="T162" s="94" t="str">
        <f t="shared" si="99"/>
        <v/>
      </c>
      <c r="U162" s="94" t="str">
        <f t="shared" si="100"/>
        <v/>
      </c>
      <c r="V162" s="94" t="str">
        <f t="shared" si="101"/>
        <v/>
      </c>
      <c r="W162" s="94" t="str">
        <f t="shared" si="114"/>
        <v/>
      </c>
      <c r="X162" s="94" t="str">
        <f t="shared" si="102"/>
        <v/>
      </c>
      <c r="Y162" s="94" t="str">
        <f t="shared" si="103"/>
        <v/>
      </c>
      <c r="Z162" s="94" t="str">
        <f t="shared" si="104"/>
        <v/>
      </c>
      <c r="AA162" s="94" t="str">
        <f t="shared" si="105"/>
        <v/>
      </c>
      <c r="AB162" s="94" t="str">
        <f t="shared" si="106"/>
        <v/>
      </c>
      <c r="AC162" s="94" t="str">
        <f t="shared" si="107"/>
        <v/>
      </c>
      <c r="AD162" s="92" t="str">
        <f t="shared" si="108"/>
        <v/>
      </c>
      <c r="AE162" s="92">
        <f t="shared" si="109"/>
        <v>0</v>
      </c>
      <c r="AF162" s="97" t="str">
        <f t="shared" si="110"/>
        <v/>
      </c>
      <c r="AG162" s="92">
        <f t="shared" si="111"/>
        <v>0</v>
      </c>
      <c r="AH162" s="92">
        <f t="shared" si="112"/>
        <v>0</v>
      </c>
    </row>
    <row r="163" spans="1:34" x14ac:dyDescent="0.25">
      <c r="A163" s="106" t="str">
        <f t="shared" si="82"/>
        <v/>
      </c>
      <c r="B163" s="49">
        <v>3401</v>
      </c>
      <c r="C163" s="115" t="s">
        <v>317</v>
      </c>
      <c r="D163" s="94" t="str">
        <f t="shared" si="83"/>
        <v/>
      </c>
      <c r="E163" s="94" t="str">
        <f t="shared" si="84"/>
        <v/>
      </c>
      <c r="F163" s="94" t="str">
        <f t="shared" si="85"/>
        <v/>
      </c>
      <c r="G163" s="94" t="str">
        <f t="shared" si="86"/>
        <v/>
      </c>
      <c r="H163" s="94" t="str">
        <f t="shared" si="87"/>
        <v/>
      </c>
      <c r="I163" s="94" t="str">
        <f t="shared" si="88"/>
        <v/>
      </c>
      <c r="J163" s="94" t="str">
        <f t="shared" si="89"/>
        <v/>
      </c>
      <c r="K163" s="94" t="str">
        <f t="shared" si="90"/>
        <v/>
      </c>
      <c r="L163" s="94" t="str">
        <f t="shared" si="91"/>
        <v/>
      </c>
      <c r="M163" s="94" t="str">
        <f t="shared" si="92"/>
        <v/>
      </c>
      <c r="N163" s="94" t="str">
        <f t="shared" si="93"/>
        <v/>
      </c>
      <c r="O163" s="94" t="str">
        <f t="shared" si="94"/>
        <v/>
      </c>
      <c r="P163" s="94" t="str">
        <f t="shared" si="95"/>
        <v/>
      </c>
      <c r="Q163" s="94" t="str">
        <f t="shared" si="96"/>
        <v/>
      </c>
      <c r="R163" s="94" t="str">
        <f t="shared" si="97"/>
        <v/>
      </c>
      <c r="S163" s="94" t="str">
        <f t="shared" si="98"/>
        <v/>
      </c>
      <c r="T163" s="94" t="str">
        <f t="shared" si="99"/>
        <v/>
      </c>
      <c r="U163" s="94" t="str">
        <f t="shared" si="100"/>
        <v/>
      </c>
      <c r="V163" s="94" t="str">
        <f t="shared" si="101"/>
        <v/>
      </c>
      <c r="W163" s="94" t="str">
        <f t="shared" si="114"/>
        <v/>
      </c>
      <c r="X163" s="94" t="str">
        <f t="shared" si="102"/>
        <v/>
      </c>
      <c r="Y163" s="94" t="str">
        <f t="shared" si="103"/>
        <v/>
      </c>
      <c r="Z163" s="94" t="str">
        <f t="shared" si="104"/>
        <v/>
      </c>
      <c r="AA163" s="94" t="str">
        <f t="shared" si="105"/>
        <v/>
      </c>
      <c r="AB163" s="94" t="str">
        <f t="shared" si="106"/>
        <v/>
      </c>
      <c r="AC163" s="94" t="str">
        <f t="shared" si="107"/>
        <v/>
      </c>
      <c r="AD163" s="92" t="str">
        <f t="shared" si="108"/>
        <v/>
      </c>
      <c r="AE163" s="92">
        <f t="shared" si="109"/>
        <v>0</v>
      </c>
      <c r="AF163" s="97" t="str">
        <f t="shared" si="110"/>
        <v/>
      </c>
      <c r="AG163" s="92">
        <f t="shared" si="111"/>
        <v>0</v>
      </c>
      <c r="AH163" s="92">
        <f t="shared" si="112"/>
        <v>0</v>
      </c>
    </row>
    <row r="164" spans="1:34" x14ac:dyDescent="0.25">
      <c r="A164" s="106" t="str">
        <f t="shared" si="82"/>
        <v/>
      </c>
      <c r="B164" s="49">
        <v>149</v>
      </c>
      <c r="C164" s="115" t="s">
        <v>319</v>
      </c>
      <c r="D164" s="94" t="str">
        <f t="shared" si="83"/>
        <v/>
      </c>
      <c r="E164" s="94" t="str">
        <f t="shared" si="84"/>
        <v/>
      </c>
      <c r="F164" s="94" t="str">
        <f t="shared" si="85"/>
        <v/>
      </c>
      <c r="G164" s="94" t="str">
        <f t="shared" si="86"/>
        <v/>
      </c>
      <c r="H164" s="94" t="str">
        <f t="shared" si="87"/>
        <v/>
      </c>
      <c r="I164" s="94" t="str">
        <f t="shared" si="88"/>
        <v/>
      </c>
      <c r="J164" s="94" t="str">
        <f t="shared" si="89"/>
        <v/>
      </c>
      <c r="K164" s="94" t="str">
        <f t="shared" si="90"/>
        <v/>
      </c>
      <c r="L164" s="94" t="str">
        <f t="shared" si="91"/>
        <v/>
      </c>
      <c r="M164" s="94" t="str">
        <f t="shared" si="92"/>
        <v/>
      </c>
      <c r="N164" s="94" t="str">
        <f t="shared" si="93"/>
        <v/>
      </c>
      <c r="O164" s="94" t="str">
        <f t="shared" si="94"/>
        <v/>
      </c>
      <c r="P164" s="94" t="str">
        <f t="shared" si="95"/>
        <v/>
      </c>
      <c r="Q164" s="94" t="str">
        <f t="shared" si="96"/>
        <v/>
      </c>
      <c r="R164" s="94" t="str">
        <f t="shared" si="97"/>
        <v/>
      </c>
      <c r="S164" s="94" t="str">
        <f t="shared" si="98"/>
        <v/>
      </c>
      <c r="T164" s="94" t="str">
        <f t="shared" si="99"/>
        <v/>
      </c>
      <c r="U164" s="94" t="str">
        <f t="shared" si="100"/>
        <v/>
      </c>
      <c r="V164" s="94" t="str">
        <f t="shared" si="101"/>
        <v/>
      </c>
      <c r="W164" s="94" t="str">
        <f t="shared" si="114"/>
        <v/>
      </c>
      <c r="X164" s="94" t="str">
        <f t="shared" si="102"/>
        <v/>
      </c>
      <c r="Y164" s="94" t="str">
        <f t="shared" si="103"/>
        <v/>
      </c>
      <c r="Z164" s="94" t="str">
        <f t="shared" si="104"/>
        <v/>
      </c>
      <c r="AA164" s="94" t="str">
        <f t="shared" si="105"/>
        <v/>
      </c>
      <c r="AB164" s="94" t="str">
        <f t="shared" si="106"/>
        <v/>
      </c>
      <c r="AC164" s="94" t="str">
        <f t="shared" si="107"/>
        <v/>
      </c>
      <c r="AD164" s="92" t="str">
        <f t="shared" si="108"/>
        <v/>
      </c>
      <c r="AE164" s="92">
        <f t="shared" si="109"/>
        <v>0</v>
      </c>
      <c r="AF164" s="97" t="str">
        <f t="shared" si="110"/>
        <v/>
      </c>
      <c r="AG164" s="92">
        <f t="shared" si="111"/>
        <v>0</v>
      </c>
      <c r="AH164" s="92">
        <f t="shared" si="112"/>
        <v>0</v>
      </c>
    </row>
    <row r="165" spans="1:34" x14ac:dyDescent="0.25">
      <c r="A165" s="106" t="str">
        <f t="shared" si="82"/>
        <v/>
      </c>
      <c r="B165" s="49">
        <v>3564</v>
      </c>
      <c r="C165" s="115" t="s">
        <v>324</v>
      </c>
      <c r="D165" s="94" t="str">
        <f t="shared" si="83"/>
        <v/>
      </c>
      <c r="E165" s="94" t="str">
        <f t="shared" si="84"/>
        <v/>
      </c>
      <c r="F165" s="94" t="str">
        <f t="shared" si="85"/>
        <v/>
      </c>
      <c r="G165" s="94" t="str">
        <f t="shared" si="86"/>
        <v/>
      </c>
      <c r="H165" s="94" t="str">
        <f t="shared" si="87"/>
        <v/>
      </c>
      <c r="I165" s="94" t="str">
        <f t="shared" si="88"/>
        <v/>
      </c>
      <c r="J165" s="94" t="str">
        <f t="shared" si="89"/>
        <v/>
      </c>
      <c r="K165" s="94" t="str">
        <f t="shared" si="90"/>
        <v/>
      </c>
      <c r="L165" s="94" t="str">
        <f t="shared" si="91"/>
        <v/>
      </c>
      <c r="M165" s="94" t="str">
        <f t="shared" si="92"/>
        <v/>
      </c>
      <c r="N165" s="94" t="str">
        <f t="shared" si="93"/>
        <v/>
      </c>
      <c r="O165" s="94" t="str">
        <f t="shared" si="94"/>
        <v/>
      </c>
      <c r="P165" s="94" t="str">
        <f t="shared" si="95"/>
        <v/>
      </c>
      <c r="Q165" s="94" t="str">
        <f t="shared" si="96"/>
        <v/>
      </c>
      <c r="R165" s="94" t="str">
        <f t="shared" si="97"/>
        <v/>
      </c>
      <c r="S165" s="94" t="str">
        <f t="shared" si="98"/>
        <v/>
      </c>
      <c r="T165" s="94" t="str">
        <f t="shared" si="99"/>
        <v/>
      </c>
      <c r="U165" s="94" t="str">
        <f t="shared" si="100"/>
        <v/>
      </c>
      <c r="V165" s="94" t="str">
        <f t="shared" si="101"/>
        <v/>
      </c>
      <c r="W165" s="94" t="str">
        <f t="shared" si="114"/>
        <v/>
      </c>
      <c r="X165" s="94" t="str">
        <f t="shared" si="102"/>
        <v/>
      </c>
      <c r="Y165" s="94" t="str">
        <f t="shared" si="103"/>
        <v/>
      </c>
      <c r="Z165" s="94" t="str">
        <f t="shared" si="104"/>
        <v/>
      </c>
      <c r="AA165" s="94" t="str">
        <f t="shared" si="105"/>
        <v/>
      </c>
      <c r="AB165" s="94" t="str">
        <f t="shared" si="106"/>
        <v/>
      </c>
      <c r="AC165" s="94" t="str">
        <f t="shared" si="107"/>
        <v/>
      </c>
      <c r="AD165" s="92" t="str">
        <f t="shared" si="108"/>
        <v/>
      </c>
      <c r="AE165" s="92">
        <f t="shared" si="109"/>
        <v>0</v>
      </c>
      <c r="AF165" s="97" t="str">
        <f t="shared" si="110"/>
        <v/>
      </c>
      <c r="AG165" s="92">
        <f t="shared" si="111"/>
        <v>0</v>
      </c>
      <c r="AH165" s="92">
        <f t="shared" si="112"/>
        <v>0</v>
      </c>
    </row>
    <row r="166" spans="1:34" x14ac:dyDescent="0.25">
      <c r="A166" s="106" t="str">
        <f t="shared" si="82"/>
        <v/>
      </c>
      <c r="B166" s="49">
        <v>2092</v>
      </c>
      <c r="C166" s="115" t="s">
        <v>329</v>
      </c>
      <c r="D166" s="94" t="str">
        <f t="shared" si="83"/>
        <v/>
      </c>
      <c r="E166" s="94" t="str">
        <f t="shared" si="84"/>
        <v/>
      </c>
      <c r="F166" s="94" t="str">
        <f t="shared" si="85"/>
        <v/>
      </c>
      <c r="G166" s="94" t="str">
        <f t="shared" si="86"/>
        <v/>
      </c>
      <c r="H166" s="94" t="str">
        <f t="shared" si="87"/>
        <v/>
      </c>
      <c r="I166" s="94" t="str">
        <f t="shared" si="88"/>
        <v/>
      </c>
      <c r="J166" s="94" t="str">
        <f t="shared" si="89"/>
        <v/>
      </c>
      <c r="K166" s="94" t="str">
        <f t="shared" si="90"/>
        <v/>
      </c>
      <c r="L166" s="94" t="str">
        <f t="shared" si="91"/>
        <v/>
      </c>
      <c r="M166" s="94" t="str">
        <f t="shared" si="92"/>
        <v/>
      </c>
      <c r="N166" s="94" t="str">
        <f t="shared" si="93"/>
        <v/>
      </c>
      <c r="O166" s="94" t="str">
        <f t="shared" si="94"/>
        <v/>
      </c>
      <c r="P166" s="94" t="str">
        <f t="shared" si="95"/>
        <v/>
      </c>
      <c r="Q166" s="94" t="str">
        <f t="shared" si="96"/>
        <v/>
      </c>
      <c r="R166" s="94" t="str">
        <f t="shared" si="97"/>
        <v/>
      </c>
      <c r="S166" s="94" t="str">
        <f t="shared" si="98"/>
        <v/>
      </c>
      <c r="T166" s="94" t="str">
        <f t="shared" si="99"/>
        <v/>
      </c>
      <c r="U166" s="94" t="str">
        <f t="shared" si="100"/>
        <v/>
      </c>
      <c r="V166" s="94" t="str">
        <f t="shared" si="101"/>
        <v/>
      </c>
      <c r="W166" s="94" t="str">
        <f t="shared" si="114"/>
        <v/>
      </c>
      <c r="X166" s="94" t="str">
        <f t="shared" si="102"/>
        <v/>
      </c>
      <c r="Y166" s="94" t="str">
        <f t="shared" si="103"/>
        <v/>
      </c>
      <c r="Z166" s="94" t="str">
        <f t="shared" si="104"/>
        <v/>
      </c>
      <c r="AA166" s="94" t="str">
        <f t="shared" si="105"/>
        <v/>
      </c>
      <c r="AB166" s="94" t="str">
        <f t="shared" si="106"/>
        <v/>
      </c>
      <c r="AC166" s="94" t="str">
        <f t="shared" si="107"/>
        <v/>
      </c>
      <c r="AD166" s="92" t="str">
        <f t="shared" si="108"/>
        <v/>
      </c>
      <c r="AE166" s="92">
        <f t="shared" si="109"/>
        <v>0</v>
      </c>
      <c r="AF166" s="97" t="str">
        <f t="shared" si="110"/>
        <v/>
      </c>
      <c r="AG166" s="92">
        <f t="shared" si="111"/>
        <v>0</v>
      </c>
      <c r="AH166" s="92">
        <f t="shared" si="112"/>
        <v>0</v>
      </c>
    </row>
    <row r="167" spans="1:34" x14ac:dyDescent="0.25">
      <c r="A167" s="106" t="str">
        <f t="shared" si="82"/>
        <v/>
      </c>
      <c r="B167" s="49">
        <v>5343</v>
      </c>
      <c r="C167" s="115" t="s">
        <v>330</v>
      </c>
      <c r="D167" s="94" t="str">
        <f t="shared" si="83"/>
        <v/>
      </c>
      <c r="E167" s="94" t="str">
        <f t="shared" si="84"/>
        <v/>
      </c>
      <c r="F167" s="94" t="str">
        <f t="shared" si="85"/>
        <v/>
      </c>
      <c r="G167" s="94" t="str">
        <f t="shared" si="86"/>
        <v/>
      </c>
      <c r="H167" s="94" t="str">
        <f t="shared" si="87"/>
        <v/>
      </c>
      <c r="I167" s="94" t="str">
        <f t="shared" si="88"/>
        <v/>
      </c>
      <c r="J167" s="94" t="str">
        <f t="shared" si="89"/>
        <v/>
      </c>
      <c r="K167" s="94" t="str">
        <f t="shared" si="90"/>
        <v/>
      </c>
      <c r="L167" s="94" t="str">
        <f t="shared" si="91"/>
        <v/>
      </c>
      <c r="M167" s="94" t="str">
        <f t="shared" si="92"/>
        <v/>
      </c>
      <c r="N167" s="94" t="str">
        <f t="shared" si="93"/>
        <v/>
      </c>
      <c r="O167" s="94" t="str">
        <f t="shared" si="94"/>
        <v/>
      </c>
      <c r="P167" s="94" t="str">
        <f t="shared" si="95"/>
        <v/>
      </c>
      <c r="Q167" s="94" t="str">
        <f t="shared" si="96"/>
        <v/>
      </c>
      <c r="R167" s="94" t="str">
        <f t="shared" si="97"/>
        <v/>
      </c>
      <c r="S167" s="94" t="str">
        <f t="shared" si="98"/>
        <v/>
      </c>
      <c r="T167" s="94" t="str">
        <f t="shared" si="99"/>
        <v/>
      </c>
      <c r="U167" s="94" t="str">
        <f t="shared" si="100"/>
        <v/>
      </c>
      <c r="V167" s="94" t="str">
        <f t="shared" si="101"/>
        <v/>
      </c>
      <c r="W167" s="94" t="str">
        <f t="shared" si="114"/>
        <v/>
      </c>
      <c r="X167" s="94" t="str">
        <f t="shared" si="102"/>
        <v/>
      </c>
      <c r="Y167" s="94" t="str">
        <f t="shared" si="103"/>
        <v/>
      </c>
      <c r="Z167" s="94" t="str">
        <f t="shared" si="104"/>
        <v/>
      </c>
      <c r="AA167" s="94" t="str">
        <f t="shared" si="105"/>
        <v/>
      </c>
      <c r="AB167" s="94" t="str">
        <f t="shared" si="106"/>
        <v/>
      </c>
      <c r="AC167" s="94" t="str">
        <f t="shared" si="107"/>
        <v/>
      </c>
      <c r="AD167" s="92" t="str">
        <f t="shared" si="108"/>
        <v/>
      </c>
      <c r="AE167" s="92">
        <f t="shared" si="109"/>
        <v>0</v>
      </c>
      <c r="AF167" s="97" t="str">
        <f t="shared" si="110"/>
        <v/>
      </c>
      <c r="AG167" s="92">
        <f t="shared" si="111"/>
        <v>0</v>
      </c>
      <c r="AH167" s="92">
        <f t="shared" si="112"/>
        <v>0</v>
      </c>
    </row>
    <row r="168" spans="1:34" x14ac:dyDescent="0.25">
      <c r="A168" s="106" t="str">
        <f t="shared" si="82"/>
        <v/>
      </c>
      <c r="B168" s="49">
        <v>2719</v>
      </c>
      <c r="C168" s="115" t="s">
        <v>333</v>
      </c>
      <c r="D168" s="94" t="str">
        <f t="shared" si="83"/>
        <v/>
      </c>
      <c r="E168" s="94" t="str">
        <f t="shared" si="84"/>
        <v/>
      </c>
      <c r="F168" s="94" t="str">
        <f t="shared" si="85"/>
        <v/>
      </c>
      <c r="G168" s="94" t="str">
        <f t="shared" si="86"/>
        <v/>
      </c>
      <c r="H168" s="94" t="str">
        <f t="shared" si="87"/>
        <v/>
      </c>
      <c r="I168" s="94" t="str">
        <f t="shared" si="88"/>
        <v/>
      </c>
      <c r="J168" s="94" t="str">
        <f t="shared" si="89"/>
        <v/>
      </c>
      <c r="K168" s="94" t="str">
        <f t="shared" si="90"/>
        <v/>
      </c>
      <c r="L168" s="94" t="str">
        <f t="shared" si="91"/>
        <v/>
      </c>
      <c r="M168" s="94" t="str">
        <f t="shared" si="92"/>
        <v/>
      </c>
      <c r="N168" s="94" t="str">
        <f t="shared" si="93"/>
        <v/>
      </c>
      <c r="O168" s="94" t="str">
        <f t="shared" si="94"/>
        <v/>
      </c>
      <c r="P168" s="94" t="str">
        <f t="shared" si="95"/>
        <v/>
      </c>
      <c r="Q168" s="94" t="str">
        <f t="shared" si="96"/>
        <v/>
      </c>
      <c r="R168" s="94" t="str">
        <f t="shared" si="97"/>
        <v/>
      </c>
      <c r="S168" s="94" t="str">
        <f t="shared" si="98"/>
        <v/>
      </c>
      <c r="T168" s="94" t="str">
        <f t="shared" si="99"/>
        <v/>
      </c>
      <c r="U168" s="94" t="str">
        <f t="shared" si="100"/>
        <v/>
      </c>
      <c r="V168" s="94" t="str">
        <f t="shared" si="101"/>
        <v/>
      </c>
      <c r="W168" s="94" t="str">
        <f t="shared" si="114"/>
        <v/>
      </c>
      <c r="X168" s="94" t="str">
        <f t="shared" si="102"/>
        <v/>
      </c>
      <c r="Y168" s="94" t="str">
        <f t="shared" si="103"/>
        <v/>
      </c>
      <c r="Z168" s="94" t="str">
        <f t="shared" si="104"/>
        <v/>
      </c>
      <c r="AA168" s="94" t="str">
        <f t="shared" si="105"/>
        <v/>
      </c>
      <c r="AB168" s="94" t="str">
        <f t="shared" si="106"/>
        <v/>
      </c>
      <c r="AC168" s="94" t="str">
        <f t="shared" si="107"/>
        <v/>
      </c>
      <c r="AD168" s="92" t="str">
        <f t="shared" si="108"/>
        <v/>
      </c>
      <c r="AE168" s="92">
        <f t="shared" si="109"/>
        <v>0</v>
      </c>
      <c r="AF168" s="97" t="str">
        <f t="shared" si="110"/>
        <v/>
      </c>
      <c r="AG168" s="92">
        <f t="shared" si="111"/>
        <v>0</v>
      </c>
      <c r="AH168" s="92">
        <f t="shared" si="112"/>
        <v>0</v>
      </c>
    </row>
    <row r="169" spans="1:34" x14ac:dyDescent="0.25">
      <c r="A169" s="106" t="str">
        <f t="shared" si="82"/>
        <v/>
      </c>
      <c r="B169" s="49">
        <v>15</v>
      </c>
      <c r="C169" s="115" t="s">
        <v>336</v>
      </c>
      <c r="D169" s="94" t="str">
        <f t="shared" si="83"/>
        <v/>
      </c>
      <c r="E169" s="94" t="str">
        <f t="shared" si="84"/>
        <v/>
      </c>
      <c r="F169" s="94" t="str">
        <f t="shared" si="85"/>
        <v/>
      </c>
      <c r="G169" s="94" t="str">
        <f t="shared" si="86"/>
        <v/>
      </c>
      <c r="H169" s="94" t="str">
        <f t="shared" si="87"/>
        <v/>
      </c>
      <c r="I169" s="94" t="str">
        <f t="shared" si="88"/>
        <v/>
      </c>
      <c r="J169" s="94" t="str">
        <f t="shared" si="89"/>
        <v/>
      </c>
      <c r="K169" s="94" t="str">
        <f t="shared" si="90"/>
        <v/>
      </c>
      <c r="L169" s="94" t="str">
        <f t="shared" si="91"/>
        <v/>
      </c>
      <c r="M169" s="94" t="str">
        <f t="shared" si="92"/>
        <v/>
      </c>
      <c r="N169" s="94" t="str">
        <f t="shared" si="93"/>
        <v/>
      </c>
      <c r="O169" s="94" t="str">
        <f t="shared" si="94"/>
        <v/>
      </c>
      <c r="P169" s="94" t="str">
        <f t="shared" si="95"/>
        <v/>
      </c>
      <c r="Q169" s="94" t="str">
        <f t="shared" si="96"/>
        <v/>
      </c>
      <c r="R169" s="94" t="str">
        <f t="shared" si="97"/>
        <v/>
      </c>
      <c r="S169" s="94" t="str">
        <f t="shared" si="98"/>
        <v/>
      </c>
      <c r="T169" s="94" t="str">
        <f t="shared" si="99"/>
        <v/>
      </c>
      <c r="U169" s="94" t="str">
        <f t="shared" si="100"/>
        <v/>
      </c>
      <c r="V169" s="94" t="str">
        <f t="shared" si="101"/>
        <v/>
      </c>
      <c r="W169" s="94" t="str">
        <f t="shared" si="114"/>
        <v/>
      </c>
      <c r="X169" s="94" t="str">
        <f t="shared" si="102"/>
        <v/>
      </c>
      <c r="Y169" s="94" t="str">
        <f t="shared" si="103"/>
        <v/>
      </c>
      <c r="Z169" s="94" t="str">
        <f t="shared" si="104"/>
        <v/>
      </c>
      <c r="AA169" s="94" t="str">
        <f t="shared" si="105"/>
        <v/>
      </c>
      <c r="AB169" s="94" t="str">
        <f t="shared" si="106"/>
        <v/>
      </c>
      <c r="AC169" s="94" t="str">
        <f t="shared" si="107"/>
        <v/>
      </c>
      <c r="AD169" s="92" t="str">
        <f t="shared" si="108"/>
        <v/>
      </c>
      <c r="AE169" s="92">
        <f t="shared" si="109"/>
        <v>0</v>
      </c>
      <c r="AF169" s="97" t="str">
        <f t="shared" si="110"/>
        <v/>
      </c>
      <c r="AG169" s="92">
        <f t="shared" si="111"/>
        <v>0</v>
      </c>
      <c r="AH169" s="92">
        <f t="shared" si="112"/>
        <v>0</v>
      </c>
    </row>
    <row r="170" spans="1:34" x14ac:dyDescent="0.25">
      <c r="A170" s="106" t="str">
        <f t="shared" si="82"/>
        <v/>
      </c>
      <c r="B170" s="49">
        <v>3013</v>
      </c>
      <c r="C170" s="115" t="s">
        <v>337</v>
      </c>
      <c r="D170" s="94" t="str">
        <f t="shared" si="83"/>
        <v/>
      </c>
      <c r="E170" s="94" t="str">
        <f t="shared" si="84"/>
        <v/>
      </c>
      <c r="F170" s="94" t="str">
        <f t="shared" si="85"/>
        <v/>
      </c>
      <c r="G170" s="94" t="str">
        <f t="shared" si="86"/>
        <v/>
      </c>
      <c r="H170" s="94" t="str">
        <f t="shared" si="87"/>
        <v/>
      </c>
      <c r="I170" s="94" t="str">
        <f t="shared" si="88"/>
        <v/>
      </c>
      <c r="J170" s="94" t="str">
        <f t="shared" si="89"/>
        <v/>
      </c>
      <c r="K170" s="94" t="str">
        <f t="shared" si="90"/>
        <v/>
      </c>
      <c r="L170" s="94" t="str">
        <f t="shared" si="91"/>
        <v/>
      </c>
      <c r="M170" s="94" t="str">
        <f t="shared" si="92"/>
        <v/>
      </c>
      <c r="N170" s="94" t="str">
        <f t="shared" si="93"/>
        <v/>
      </c>
      <c r="O170" s="94" t="str">
        <f t="shared" si="94"/>
        <v/>
      </c>
      <c r="P170" s="94" t="str">
        <f t="shared" si="95"/>
        <v/>
      </c>
      <c r="Q170" s="94" t="str">
        <f t="shared" si="96"/>
        <v/>
      </c>
      <c r="R170" s="94" t="str">
        <f t="shared" si="97"/>
        <v/>
      </c>
      <c r="S170" s="94" t="str">
        <f t="shared" si="98"/>
        <v/>
      </c>
      <c r="T170" s="94" t="str">
        <f t="shared" si="99"/>
        <v/>
      </c>
      <c r="U170" s="94" t="str">
        <f t="shared" si="100"/>
        <v/>
      </c>
      <c r="V170" s="94" t="str">
        <f t="shared" si="101"/>
        <v/>
      </c>
      <c r="W170" s="94" t="str">
        <f t="shared" si="114"/>
        <v/>
      </c>
      <c r="X170" s="94" t="str">
        <f t="shared" si="102"/>
        <v/>
      </c>
      <c r="Y170" s="94" t="str">
        <f t="shared" si="103"/>
        <v/>
      </c>
      <c r="Z170" s="94" t="str">
        <f t="shared" si="104"/>
        <v/>
      </c>
      <c r="AA170" s="94" t="str">
        <f t="shared" si="105"/>
        <v/>
      </c>
      <c r="AB170" s="94" t="str">
        <f t="shared" si="106"/>
        <v/>
      </c>
      <c r="AC170" s="94" t="str">
        <f t="shared" si="107"/>
        <v/>
      </c>
      <c r="AD170" s="92" t="str">
        <f t="shared" si="108"/>
        <v/>
      </c>
      <c r="AE170" s="92">
        <f t="shared" si="109"/>
        <v>0</v>
      </c>
      <c r="AF170" s="97" t="str">
        <f t="shared" si="110"/>
        <v/>
      </c>
      <c r="AG170" s="92">
        <f t="shared" si="111"/>
        <v>0</v>
      </c>
      <c r="AH170" s="92">
        <f t="shared" si="112"/>
        <v>0</v>
      </c>
    </row>
    <row r="171" spans="1:34" x14ac:dyDescent="0.25">
      <c r="A171" s="106" t="str">
        <f t="shared" si="82"/>
        <v/>
      </c>
      <c r="B171" s="49">
        <v>2879</v>
      </c>
      <c r="C171" s="115" t="s">
        <v>338</v>
      </c>
      <c r="D171" s="94" t="str">
        <f t="shared" si="83"/>
        <v/>
      </c>
      <c r="E171" s="94" t="str">
        <f t="shared" si="84"/>
        <v/>
      </c>
      <c r="F171" s="94" t="str">
        <f t="shared" si="85"/>
        <v/>
      </c>
      <c r="G171" s="94" t="str">
        <f t="shared" si="86"/>
        <v/>
      </c>
      <c r="H171" s="94" t="str">
        <f t="shared" si="87"/>
        <v/>
      </c>
      <c r="I171" s="94" t="str">
        <f t="shared" si="88"/>
        <v/>
      </c>
      <c r="J171" s="94" t="str">
        <f t="shared" si="89"/>
        <v/>
      </c>
      <c r="K171" s="94" t="str">
        <f t="shared" si="90"/>
        <v/>
      </c>
      <c r="L171" s="94" t="str">
        <f t="shared" si="91"/>
        <v/>
      </c>
      <c r="M171" s="94" t="str">
        <f t="shared" si="92"/>
        <v/>
      </c>
      <c r="N171" s="94" t="str">
        <f t="shared" si="93"/>
        <v/>
      </c>
      <c r="O171" s="94" t="str">
        <f t="shared" si="94"/>
        <v/>
      </c>
      <c r="P171" s="94" t="str">
        <f t="shared" si="95"/>
        <v/>
      </c>
      <c r="Q171" s="94" t="str">
        <f t="shared" si="96"/>
        <v/>
      </c>
      <c r="R171" s="94" t="str">
        <f t="shared" si="97"/>
        <v/>
      </c>
      <c r="S171" s="94" t="str">
        <f t="shared" si="98"/>
        <v/>
      </c>
      <c r="T171" s="94" t="str">
        <f t="shared" si="99"/>
        <v/>
      </c>
      <c r="U171" s="94" t="str">
        <f t="shared" si="100"/>
        <v/>
      </c>
      <c r="V171" s="94" t="str">
        <f t="shared" si="101"/>
        <v/>
      </c>
      <c r="W171" s="94" t="str">
        <f t="shared" si="114"/>
        <v/>
      </c>
      <c r="X171" s="94" t="str">
        <f t="shared" si="102"/>
        <v/>
      </c>
      <c r="Y171" s="94" t="str">
        <f t="shared" si="103"/>
        <v/>
      </c>
      <c r="Z171" s="94" t="str">
        <f t="shared" si="104"/>
        <v/>
      </c>
      <c r="AA171" s="94" t="str">
        <f t="shared" si="105"/>
        <v/>
      </c>
      <c r="AB171" s="94" t="str">
        <f t="shared" si="106"/>
        <v/>
      </c>
      <c r="AC171" s="94" t="str">
        <f t="shared" si="107"/>
        <v/>
      </c>
      <c r="AD171" s="92" t="str">
        <f t="shared" si="108"/>
        <v/>
      </c>
      <c r="AE171" s="92">
        <f t="shared" si="109"/>
        <v>0</v>
      </c>
      <c r="AF171" s="97" t="str">
        <f t="shared" si="110"/>
        <v/>
      </c>
      <c r="AG171" s="92">
        <f t="shared" si="111"/>
        <v>0</v>
      </c>
      <c r="AH171" s="92">
        <f t="shared" si="112"/>
        <v>0</v>
      </c>
    </row>
    <row r="172" spans="1:34" x14ac:dyDescent="0.25">
      <c r="A172" s="106" t="str">
        <f t="shared" si="82"/>
        <v/>
      </c>
      <c r="B172" s="49">
        <v>3349</v>
      </c>
      <c r="C172" s="115" t="s">
        <v>339</v>
      </c>
      <c r="D172" s="94" t="str">
        <f t="shared" si="83"/>
        <v/>
      </c>
      <c r="E172" s="94" t="str">
        <f t="shared" si="84"/>
        <v/>
      </c>
      <c r="F172" s="94" t="str">
        <f t="shared" si="85"/>
        <v/>
      </c>
      <c r="G172" s="94" t="str">
        <f t="shared" si="86"/>
        <v/>
      </c>
      <c r="H172" s="94" t="str">
        <f t="shared" si="87"/>
        <v/>
      </c>
      <c r="I172" s="94" t="str">
        <f t="shared" si="88"/>
        <v/>
      </c>
      <c r="J172" s="94" t="str">
        <f t="shared" si="89"/>
        <v/>
      </c>
      <c r="K172" s="94" t="str">
        <f t="shared" si="90"/>
        <v/>
      </c>
      <c r="L172" s="94" t="str">
        <f t="shared" si="91"/>
        <v/>
      </c>
      <c r="M172" s="94" t="str">
        <f t="shared" si="92"/>
        <v/>
      </c>
      <c r="N172" s="94" t="str">
        <f t="shared" si="93"/>
        <v/>
      </c>
      <c r="O172" s="94" t="str">
        <f t="shared" si="94"/>
        <v/>
      </c>
      <c r="P172" s="94" t="str">
        <f t="shared" si="95"/>
        <v/>
      </c>
      <c r="Q172" s="94" t="str">
        <f t="shared" si="96"/>
        <v/>
      </c>
      <c r="R172" s="94" t="str">
        <f t="shared" si="97"/>
        <v/>
      </c>
      <c r="S172" s="94" t="str">
        <f t="shared" si="98"/>
        <v/>
      </c>
      <c r="T172" s="94" t="str">
        <f t="shared" si="99"/>
        <v/>
      </c>
      <c r="U172" s="94" t="str">
        <f t="shared" si="100"/>
        <v/>
      </c>
      <c r="V172" s="94" t="str">
        <f t="shared" si="101"/>
        <v/>
      </c>
      <c r="W172" s="94" t="str">
        <f t="shared" si="114"/>
        <v/>
      </c>
      <c r="X172" s="94" t="str">
        <f t="shared" si="102"/>
        <v/>
      </c>
      <c r="Y172" s="94" t="str">
        <f t="shared" si="103"/>
        <v/>
      </c>
      <c r="Z172" s="94" t="str">
        <f t="shared" si="104"/>
        <v/>
      </c>
      <c r="AA172" s="94" t="str">
        <f t="shared" si="105"/>
        <v/>
      </c>
      <c r="AB172" s="94" t="str">
        <f t="shared" si="106"/>
        <v/>
      </c>
      <c r="AC172" s="94" t="str">
        <f t="shared" si="107"/>
        <v/>
      </c>
      <c r="AD172" s="92" t="str">
        <f t="shared" si="108"/>
        <v/>
      </c>
      <c r="AE172" s="92">
        <f t="shared" si="109"/>
        <v>0</v>
      </c>
      <c r="AF172" s="97" t="str">
        <f t="shared" si="110"/>
        <v/>
      </c>
      <c r="AG172" s="92">
        <f t="shared" si="111"/>
        <v>0</v>
      </c>
      <c r="AH172" s="92">
        <f t="shared" si="112"/>
        <v>0</v>
      </c>
    </row>
    <row r="173" spans="1:34" x14ac:dyDescent="0.25">
      <c r="A173" s="106" t="str">
        <f t="shared" si="82"/>
        <v/>
      </c>
      <c r="B173" s="49">
        <v>3072</v>
      </c>
      <c r="C173" s="115" t="s">
        <v>340</v>
      </c>
      <c r="D173" s="94" t="str">
        <f t="shared" si="83"/>
        <v/>
      </c>
      <c r="E173" s="94" t="str">
        <f t="shared" si="84"/>
        <v/>
      </c>
      <c r="F173" s="94" t="str">
        <f t="shared" si="85"/>
        <v/>
      </c>
      <c r="G173" s="94" t="str">
        <f t="shared" si="86"/>
        <v/>
      </c>
      <c r="H173" s="94" t="str">
        <f t="shared" si="87"/>
        <v/>
      </c>
      <c r="I173" s="94" t="str">
        <f t="shared" si="88"/>
        <v/>
      </c>
      <c r="J173" s="94" t="str">
        <f t="shared" si="89"/>
        <v/>
      </c>
      <c r="K173" s="94" t="str">
        <f t="shared" si="90"/>
        <v/>
      </c>
      <c r="L173" s="94" t="str">
        <f t="shared" si="91"/>
        <v/>
      </c>
      <c r="M173" s="94" t="str">
        <f t="shared" si="92"/>
        <v/>
      </c>
      <c r="N173" s="94" t="str">
        <f t="shared" si="93"/>
        <v/>
      </c>
      <c r="O173" s="94" t="str">
        <f t="shared" si="94"/>
        <v/>
      </c>
      <c r="P173" s="94" t="str">
        <f t="shared" si="95"/>
        <v/>
      </c>
      <c r="Q173" s="94" t="str">
        <f t="shared" si="96"/>
        <v/>
      </c>
      <c r="R173" s="94" t="str">
        <f t="shared" si="97"/>
        <v/>
      </c>
      <c r="S173" s="94" t="str">
        <f t="shared" si="98"/>
        <v/>
      </c>
      <c r="T173" s="94" t="str">
        <f t="shared" si="99"/>
        <v/>
      </c>
      <c r="U173" s="94" t="str">
        <f t="shared" si="100"/>
        <v/>
      </c>
      <c r="V173" s="94" t="str">
        <f t="shared" si="101"/>
        <v/>
      </c>
      <c r="W173" s="94" t="str">
        <f t="shared" si="114"/>
        <v/>
      </c>
      <c r="X173" s="94" t="str">
        <f t="shared" si="102"/>
        <v/>
      </c>
      <c r="Y173" s="94" t="str">
        <f t="shared" si="103"/>
        <v/>
      </c>
      <c r="Z173" s="94" t="str">
        <f t="shared" si="104"/>
        <v/>
      </c>
      <c r="AA173" s="94" t="str">
        <f t="shared" si="105"/>
        <v/>
      </c>
      <c r="AB173" s="94" t="str">
        <f t="shared" si="106"/>
        <v/>
      </c>
      <c r="AC173" s="94" t="str">
        <f t="shared" si="107"/>
        <v/>
      </c>
      <c r="AD173" s="92" t="str">
        <f t="shared" si="108"/>
        <v/>
      </c>
      <c r="AE173" s="92">
        <f t="shared" si="109"/>
        <v>0</v>
      </c>
      <c r="AF173" s="97" t="str">
        <f t="shared" si="110"/>
        <v/>
      </c>
      <c r="AG173" s="92">
        <f t="shared" si="111"/>
        <v>0</v>
      </c>
      <c r="AH173" s="92">
        <f t="shared" si="112"/>
        <v>0</v>
      </c>
    </row>
    <row r="174" spans="1:34" x14ac:dyDescent="0.25">
      <c r="A174" s="106" t="str">
        <f t="shared" si="82"/>
        <v/>
      </c>
      <c r="B174" s="49">
        <v>7283</v>
      </c>
      <c r="C174" s="115" t="s">
        <v>341</v>
      </c>
      <c r="D174" s="94" t="str">
        <f t="shared" si="83"/>
        <v/>
      </c>
      <c r="E174" s="94" t="str">
        <f t="shared" si="84"/>
        <v/>
      </c>
      <c r="F174" s="94" t="str">
        <f t="shared" si="85"/>
        <v/>
      </c>
      <c r="G174" s="94" t="str">
        <f t="shared" si="86"/>
        <v/>
      </c>
      <c r="H174" s="94" t="str">
        <f t="shared" si="87"/>
        <v/>
      </c>
      <c r="I174" s="94" t="str">
        <f t="shared" si="88"/>
        <v/>
      </c>
      <c r="J174" s="94" t="str">
        <f t="shared" si="89"/>
        <v/>
      </c>
      <c r="K174" s="94" t="str">
        <f t="shared" si="90"/>
        <v/>
      </c>
      <c r="L174" s="94" t="str">
        <f t="shared" si="91"/>
        <v/>
      </c>
      <c r="M174" s="94" t="str">
        <f t="shared" si="92"/>
        <v/>
      </c>
      <c r="N174" s="94" t="str">
        <f t="shared" si="93"/>
        <v/>
      </c>
      <c r="O174" s="94" t="str">
        <f t="shared" si="94"/>
        <v/>
      </c>
      <c r="P174" s="94" t="str">
        <f t="shared" si="95"/>
        <v/>
      </c>
      <c r="Q174" s="94" t="str">
        <f t="shared" si="96"/>
        <v/>
      </c>
      <c r="R174" s="94" t="str">
        <f t="shared" si="97"/>
        <v/>
      </c>
      <c r="S174" s="94" t="str">
        <f t="shared" si="98"/>
        <v/>
      </c>
      <c r="T174" s="94" t="str">
        <f t="shared" si="99"/>
        <v/>
      </c>
      <c r="U174" s="94" t="str">
        <f t="shared" si="100"/>
        <v/>
      </c>
      <c r="V174" s="94" t="str">
        <f t="shared" si="101"/>
        <v/>
      </c>
      <c r="W174" s="94" t="str">
        <f t="shared" si="114"/>
        <v/>
      </c>
      <c r="X174" s="94" t="str">
        <f t="shared" si="102"/>
        <v/>
      </c>
      <c r="Y174" s="94" t="str">
        <f t="shared" si="103"/>
        <v/>
      </c>
      <c r="Z174" s="94" t="str">
        <f t="shared" si="104"/>
        <v/>
      </c>
      <c r="AA174" s="94" t="str">
        <f t="shared" si="105"/>
        <v/>
      </c>
      <c r="AB174" s="94" t="str">
        <f t="shared" si="106"/>
        <v/>
      </c>
      <c r="AC174" s="94" t="str">
        <f t="shared" si="107"/>
        <v/>
      </c>
      <c r="AD174" s="92" t="str">
        <f t="shared" si="108"/>
        <v/>
      </c>
      <c r="AE174" s="92">
        <f t="shared" si="109"/>
        <v>0</v>
      </c>
      <c r="AF174" s="97" t="str">
        <f t="shared" si="110"/>
        <v/>
      </c>
      <c r="AG174" s="92">
        <f t="shared" si="111"/>
        <v>0</v>
      </c>
      <c r="AH174" s="92">
        <f t="shared" si="112"/>
        <v>0</v>
      </c>
    </row>
    <row r="175" spans="1:34" x14ac:dyDescent="0.25">
      <c r="A175" s="106" t="str">
        <f t="shared" si="82"/>
        <v/>
      </c>
      <c r="B175" s="49">
        <v>3268</v>
      </c>
      <c r="C175" s="115" t="s">
        <v>343</v>
      </c>
      <c r="D175" s="94" t="str">
        <f t="shared" si="83"/>
        <v/>
      </c>
      <c r="E175" s="94" t="str">
        <f t="shared" si="84"/>
        <v/>
      </c>
      <c r="F175" s="94" t="str">
        <f t="shared" si="85"/>
        <v/>
      </c>
      <c r="G175" s="94" t="str">
        <f t="shared" si="86"/>
        <v/>
      </c>
      <c r="H175" s="94" t="str">
        <f t="shared" si="87"/>
        <v/>
      </c>
      <c r="I175" s="94" t="str">
        <f t="shared" si="88"/>
        <v/>
      </c>
      <c r="J175" s="94" t="str">
        <f t="shared" si="89"/>
        <v/>
      </c>
      <c r="K175" s="94" t="str">
        <f t="shared" si="90"/>
        <v/>
      </c>
      <c r="L175" s="94" t="str">
        <f t="shared" si="91"/>
        <v/>
      </c>
      <c r="M175" s="94" t="str">
        <f t="shared" si="92"/>
        <v/>
      </c>
      <c r="N175" s="94" t="str">
        <f t="shared" si="93"/>
        <v/>
      </c>
      <c r="O175" s="94" t="str">
        <f t="shared" si="94"/>
        <v/>
      </c>
      <c r="P175" s="94" t="str">
        <f t="shared" si="95"/>
        <v/>
      </c>
      <c r="Q175" s="94" t="str">
        <f t="shared" si="96"/>
        <v/>
      </c>
      <c r="R175" s="94" t="str">
        <f t="shared" si="97"/>
        <v/>
      </c>
      <c r="S175" s="94" t="str">
        <f t="shared" si="98"/>
        <v/>
      </c>
      <c r="T175" s="94" t="str">
        <f t="shared" si="99"/>
        <v/>
      </c>
      <c r="U175" s="94" t="str">
        <f t="shared" si="100"/>
        <v/>
      </c>
      <c r="V175" s="94" t="str">
        <f t="shared" si="101"/>
        <v/>
      </c>
      <c r="W175" s="94" t="str">
        <f t="shared" si="114"/>
        <v/>
      </c>
      <c r="X175" s="94" t="str">
        <f t="shared" si="102"/>
        <v/>
      </c>
      <c r="Y175" s="94" t="str">
        <f t="shared" si="103"/>
        <v/>
      </c>
      <c r="Z175" s="94" t="str">
        <f t="shared" si="104"/>
        <v/>
      </c>
      <c r="AA175" s="94" t="str">
        <f t="shared" si="105"/>
        <v/>
      </c>
      <c r="AB175" s="94" t="str">
        <f t="shared" si="106"/>
        <v/>
      </c>
      <c r="AC175" s="94" t="str">
        <f t="shared" si="107"/>
        <v/>
      </c>
      <c r="AD175" s="92" t="str">
        <f t="shared" si="108"/>
        <v/>
      </c>
      <c r="AE175" s="92">
        <f t="shared" si="109"/>
        <v>0</v>
      </c>
      <c r="AF175" s="97" t="str">
        <f t="shared" si="110"/>
        <v/>
      </c>
      <c r="AG175" s="92">
        <f t="shared" si="111"/>
        <v>0</v>
      </c>
      <c r="AH175" s="92">
        <f t="shared" si="112"/>
        <v>0</v>
      </c>
    </row>
    <row r="176" spans="1:34" x14ac:dyDescent="0.25">
      <c r="A176" s="106" t="str">
        <f t="shared" si="82"/>
        <v/>
      </c>
      <c r="B176" s="49">
        <v>3244</v>
      </c>
      <c r="C176" s="115" t="s">
        <v>344</v>
      </c>
      <c r="D176" s="94" t="str">
        <f t="shared" si="83"/>
        <v/>
      </c>
      <c r="E176" s="94" t="str">
        <f t="shared" si="84"/>
        <v/>
      </c>
      <c r="F176" s="94" t="str">
        <f t="shared" si="85"/>
        <v/>
      </c>
      <c r="G176" s="94" t="str">
        <f t="shared" si="86"/>
        <v/>
      </c>
      <c r="H176" s="94" t="str">
        <f t="shared" si="87"/>
        <v/>
      </c>
      <c r="I176" s="94" t="str">
        <f t="shared" si="88"/>
        <v/>
      </c>
      <c r="J176" s="94" t="str">
        <f t="shared" si="89"/>
        <v/>
      </c>
      <c r="K176" s="94" t="str">
        <f t="shared" si="90"/>
        <v/>
      </c>
      <c r="L176" s="94" t="str">
        <f t="shared" si="91"/>
        <v/>
      </c>
      <c r="M176" s="94" t="str">
        <f t="shared" si="92"/>
        <v/>
      </c>
      <c r="N176" s="94" t="str">
        <f t="shared" si="93"/>
        <v/>
      </c>
      <c r="O176" s="94" t="str">
        <f t="shared" si="94"/>
        <v/>
      </c>
      <c r="P176" s="94" t="str">
        <f t="shared" si="95"/>
        <v/>
      </c>
      <c r="Q176" s="94" t="str">
        <f t="shared" si="96"/>
        <v/>
      </c>
      <c r="R176" s="94" t="str">
        <f t="shared" si="97"/>
        <v/>
      </c>
      <c r="S176" s="94" t="str">
        <f t="shared" si="98"/>
        <v/>
      </c>
      <c r="T176" s="94" t="str">
        <f t="shared" si="99"/>
        <v/>
      </c>
      <c r="U176" s="94" t="str">
        <f t="shared" si="100"/>
        <v/>
      </c>
      <c r="V176" s="94" t="str">
        <f t="shared" si="101"/>
        <v/>
      </c>
      <c r="W176" s="94" t="str">
        <f t="shared" si="114"/>
        <v/>
      </c>
      <c r="X176" s="94" t="str">
        <f t="shared" si="102"/>
        <v/>
      </c>
      <c r="Y176" s="94" t="str">
        <f t="shared" si="103"/>
        <v/>
      </c>
      <c r="Z176" s="94" t="str">
        <f t="shared" si="104"/>
        <v/>
      </c>
      <c r="AA176" s="94" t="str">
        <f t="shared" si="105"/>
        <v/>
      </c>
      <c r="AB176" s="94" t="str">
        <f t="shared" si="106"/>
        <v/>
      </c>
      <c r="AC176" s="94" t="str">
        <f t="shared" si="107"/>
        <v/>
      </c>
      <c r="AD176" s="92" t="str">
        <f t="shared" si="108"/>
        <v/>
      </c>
      <c r="AE176" s="92">
        <f t="shared" si="109"/>
        <v>0</v>
      </c>
      <c r="AF176" s="97" t="str">
        <f t="shared" si="110"/>
        <v/>
      </c>
      <c r="AG176" s="92">
        <f t="shared" si="111"/>
        <v>0</v>
      </c>
      <c r="AH176" s="92">
        <f t="shared" si="112"/>
        <v>0</v>
      </c>
    </row>
    <row r="177" spans="1:34" x14ac:dyDescent="0.25">
      <c r="A177" s="106" t="str">
        <f t="shared" si="82"/>
        <v/>
      </c>
      <c r="B177" s="49">
        <v>1696</v>
      </c>
      <c r="C177" s="115" t="s">
        <v>345</v>
      </c>
      <c r="D177" s="94" t="str">
        <f t="shared" si="83"/>
        <v/>
      </c>
      <c r="E177" s="94" t="str">
        <f t="shared" si="84"/>
        <v/>
      </c>
      <c r="F177" s="94" t="str">
        <f t="shared" si="85"/>
        <v/>
      </c>
      <c r="G177" s="94" t="str">
        <f t="shared" si="86"/>
        <v/>
      </c>
      <c r="H177" s="94" t="str">
        <f t="shared" si="87"/>
        <v/>
      </c>
      <c r="I177" s="94" t="str">
        <f t="shared" si="88"/>
        <v/>
      </c>
      <c r="J177" s="94" t="str">
        <f t="shared" si="89"/>
        <v/>
      </c>
      <c r="K177" s="94" t="str">
        <f t="shared" si="90"/>
        <v/>
      </c>
      <c r="L177" s="94" t="str">
        <f t="shared" si="91"/>
        <v/>
      </c>
      <c r="M177" s="94" t="str">
        <f t="shared" si="92"/>
        <v/>
      </c>
      <c r="N177" s="94" t="str">
        <f t="shared" si="93"/>
        <v/>
      </c>
      <c r="O177" s="94" t="str">
        <f t="shared" si="94"/>
        <v/>
      </c>
      <c r="P177" s="94" t="str">
        <f t="shared" si="95"/>
        <v/>
      </c>
      <c r="Q177" s="94" t="str">
        <f t="shared" si="96"/>
        <v/>
      </c>
      <c r="R177" s="94" t="str">
        <f t="shared" si="97"/>
        <v/>
      </c>
      <c r="S177" s="94" t="str">
        <f t="shared" si="98"/>
        <v/>
      </c>
      <c r="T177" s="94" t="str">
        <f t="shared" si="99"/>
        <v/>
      </c>
      <c r="U177" s="94" t="str">
        <f t="shared" si="100"/>
        <v/>
      </c>
      <c r="V177" s="94" t="str">
        <f t="shared" si="101"/>
        <v/>
      </c>
      <c r="W177" s="94" t="str">
        <f t="shared" si="114"/>
        <v/>
      </c>
      <c r="X177" s="94" t="str">
        <f t="shared" si="102"/>
        <v/>
      </c>
      <c r="Y177" s="94" t="str">
        <f t="shared" si="103"/>
        <v/>
      </c>
      <c r="Z177" s="94" t="str">
        <f t="shared" si="104"/>
        <v/>
      </c>
      <c r="AA177" s="94" t="str">
        <f t="shared" si="105"/>
        <v/>
      </c>
      <c r="AB177" s="94" t="str">
        <f t="shared" si="106"/>
        <v/>
      </c>
      <c r="AC177" s="94" t="str">
        <f t="shared" si="107"/>
        <v/>
      </c>
      <c r="AD177" s="92" t="str">
        <f t="shared" si="108"/>
        <v/>
      </c>
      <c r="AE177" s="92">
        <f t="shared" si="109"/>
        <v>0</v>
      </c>
      <c r="AF177" s="97" t="str">
        <f t="shared" si="110"/>
        <v/>
      </c>
      <c r="AG177" s="92">
        <f t="shared" si="111"/>
        <v>0</v>
      </c>
      <c r="AH177" s="92">
        <f t="shared" si="112"/>
        <v>0</v>
      </c>
    </row>
    <row r="178" spans="1:34" x14ac:dyDescent="0.25">
      <c r="A178" s="106" t="str">
        <f t="shared" si="82"/>
        <v/>
      </c>
      <c r="B178" s="49">
        <v>2776</v>
      </c>
      <c r="C178" s="115" t="s">
        <v>348</v>
      </c>
      <c r="D178" s="94" t="str">
        <f t="shared" si="83"/>
        <v/>
      </c>
      <c r="E178" s="94" t="str">
        <f t="shared" si="84"/>
        <v/>
      </c>
      <c r="F178" s="94" t="str">
        <f t="shared" si="85"/>
        <v/>
      </c>
      <c r="G178" s="94" t="str">
        <f t="shared" si="86"/>
        <v/>
      </c>
      <c r="H178" s="94" t="str">
        <f t="shared" si="87"/>
        <v/>
      </c>
      <c r="I178" s="94" t="str">
        <f t="shared" si="88"/>
        <v/>
      </c>
      <c r="J178" s="94" t="str">
        <f t="shared" si="89"/>
        <v/>
      </c>
      <c r="K178" s="94" t="str">
        <f t="shared" si="90"/>
        <v/>
      </c>
      <c r="L178" s="94" t="str">
        <f t="shared" si="91"/>
        <v/>
      </c>
      <c r="M178" s="94" t="str">
        <f t="shared" si="92"/>
        <v/>
      </c>
      <c r="N178" s="94" t="str">
        <f t="shared" si="93"/>
        <v/>
      </c>
      <c r="O178" s="94" t="str">
        <f t="shared" si="94"/>
        <v/>
      </c>
      <c r="P178" s="94" t="str">
        <f t="shared" si="95"/>
        <v/>
      </c>
      <c r="Q178" s="94" t="str">
        <f t="shared" si="96"/>
        <v/>
      </c>
      <c r="R178" s="94" t="str">
        <f t="shared" si="97"/>
        <v/>
      </c>
      <c r="S178" s="94" t="str">
        <f t="shared" si="98"/>
        <v/>
      </c>
      <c r="T178" s="94" t="str">
        <f t="shared" si="99"/>
        <v/>
      </c>
      <c r="U178" s="94" t="str">
        <f t="shared" si="100"/>
        <v/>
      </c>
      <c r="V178" s="94" t="str">
        <f t="shared" si="101"/>
        <v/>
      </c>
      <c r="W178" s="94" t="str">
        <f t="shared" si="114"/>
        <v/>
      </c>
      <c r="X178" s="94" t="str">
        <f t="shared" si="102"/>
        <v/>
      </c>
      <c r="Y178" s="94" t="str">
        <f t="shared" si="103"/>
        <v/>
      </c>
      <c r="Z178" s="94" t="str">
        <f t="shared" si="104"/>
        <v/>
      </c>
      <c r="AA178" s="94" t="str">
        <f t="shared" si="105"/>
        <v/>
      </c>
      <c r="AB178" s="94" t="str">
        <f t="shared" si="106"/>
        <v/>
      </c>
      <c r="AC178" s="94" t="str">
        <f t="shared" si="107"/>
        <v/>
      </c>
      <c r="AD178" s="92" t="str">
        <f t="shared" si="108"/>
        <v/>
      </c>
      <c r="AE178" s="92">
        <f t="shared" si="109"/>
        <v>0</v>
      </c>
      <c r="AF178" s="97" t="str">
        <f t="shared" si="110"/>
        <v/>
      </c>
      <c r="AG178" s="92">
        <f t="shared" si="111"/>
        <v>0</v>
      </c>
      <c r="AH178" s="92">
        <f t="shared" si="112"/>
        <v>0</v>
      </c>
    </row>
    <row r="179" spans="1:34" x14ac:dyDescent="0.25">
      <c r="A179" s="106" t="str">
        <f t="shared" si="82"/>
        <v/>
      </c>
      <c r="B179" s="49">
        <v>2696</v>
      </c>
      <c r="C179" s="115" t="s">
        <v>352</v>
      </c>
      <c r="D179" s="94" t="str">
        <f t="shared" si="83"/>
        <v/>
      </c>
      <c r="E179" s="94" t="str">
        <f t="shared" si="84"/>
        <v/>
      </c>
      <c r="F179" s="94" t="str">
        <f t="shared" si="85"/>
        <v/>
      </c>
      <c r="G179" s="94" t="str">
        <f t="shared" si="86"/>
        <v/>
      </c>
      <c r="H179" s="94" t="str">
        <f t="shared" si="87"/>
        <v/>
      </c>
      <c r="I179" s="94" t="str">
        <f t="shared" si="88"/>
        <v/>
      </c>
      <c r="J179" s="94" t="str">
        <f t="shared" si="89"/>
        <v/>
      </c>
      <c r="K179" s="94" t="str">
        <f t="shared" si="90"/>
        <v/>
      </c>
      <c r="L179" s="94" t="str">
        <f t="shared" si="91"/>
        <v/>
      </c>
      <c r="M179" s="94" t="str">
        <f t="shared" si="92"/>
        <v/>
      </c>
      <c r="N179" s="94" t="str">
        <f t="shared" si="93"/>
        <v/>
      </c>
      <c r="O179" s="94" t="str">
        <f t="shared" si="94"/>
        <v/>
      </c>
      <c r="P179" s="94" t="str">
        <f t="shared" si="95"/>
        <v/>
      </c>
      <c r="Q179" s="94" t="str">
        <f t="shared" si="96"/>
        <v/>
      </c>
      <c r="R179" s="94" t="str">
        <f t="shared" si="97"/>
        <v/>
      </c>
      <c r="S179" s="94" t="str">
        <f t="shared" si="98"/>
        <v/>
      </c>
      <c r="T179" s="94" t="str">
        <f t="shared" si="99"/>
        <v/>
      </c>
      <c r="U179" s="94" t="str">
        <f t="shared" si="100"/>
        <v/>
      </c>
      <c r="V179" s="94" t="str">
        <f t="shared" si="101"/>
        <v/>
      </c>
      <c r="W179" s="94" t="str">
        <f t="shared" si="114"/>
        <v/>
      </c>
      <c r="X179" s="94" t="str">
        <f t="shared" si="102"/>
        <v/>
      </c>
      <c r="Y179" s="94" t="str">
        <f t="shared" si="103"/>
        <v/>
      </c>
      <c r="Z179" s="94" t="str">
        <f t="shared" si="104"/>
        <v/>
      </c>
      <c r="AA179" s="94" t="str">
        <f t="shared" si="105"/>
        <v/>
      </c>
      <c r="AB179" s="94" t="str">
        <f t="shared" si="106"/>
        <v/>
      </c>
      <c r="AC179" s="94" t="str">
        <f t="shared" si="107"/>
        <v/>
      </c>
      <c r="AD179" s="92" t="str">
        <f t="shared" si="108"/>
        <v/>
      </c>
      <c r="AE179" s="92">
        <f t="shared" si="109"/>
        <v>0</v>
      </c>
      <c r="AF179" s="97" t="str">
        <f t="shared" si="110"/>
        <v/>
      </c>
      <c r="AG179" s="92">
        <f t="shared" si="111"/>
        <v>0</v>
      </c>
      <c r="AH179" s="92">
        <f t="shared" si="112"/>
        <v>0</v>
      </c>
    </row>
    <row r="180" spans="1:34" x14ac:dyDescent="0.25">
      <c r="A180" s="106" t="str">
        <f t="shared" si="82"/>
        <v/>
      </c>
      <c r="B180" s="49">
        <v>842</v>
      </c>
      <c r="C180" s="115" t="s">
        <v>353</v>
      </c>
      <c r="D180" s="94" t="str">
        <f t="shared" si="83"/>
        <v/>
      </c>
      <c r="E180" s="94" t="str">
        <f t="shared" si="84"/>
        <v/>
      </c>
      <c r="F180" s="94" t="str">
        <f t="shared" si="85"/>
        <v/>
      </c>
      <c r="G180" s="94" t="str">
        <f t="shared" si="86"/>
        <v/>
      </c>
      <c r="H180" s="94" t="str">
        <f t="shared" si="87"/>
        <v/>
      </c>
      <c r="I180" s="94" t="str">
        <f t="shared" si="88"/>
        <v/>
      </c>
      <c r="J180" s="94" t="str">
        <f t="shared" si="89"/>
        <v/>
      </c>
      <c r="K180" s="94" t="str">
        <f t="shared" si="90"/>
        <v/>
      </c>
      <c r="L180" s="94" t="str">
        <f t="shared" si="91"/>
        <v/>
      </c>
      <c r="M180" s="94" t="str">
        <f t="shared" si="92"/>
        <v/>
      </c>
      <c r="N180" s="94" t="str">
        <f t="shared" si="93"/>
        <v/>
      </c>
      <c r="O180" s="94" t="str">
        <f t="shared" si="94"/>
        <v/>
      </c>
      <c r="P180" s="94" t="str">
        <f t="shared" si="95"/>
        <v/>
      </c>
      <c r="Q180" s="94" t="str">
        <f t="shared" si="96"/>
        <v/>
      </c>
      <c r="R180" s="94" t="str">
        <f t="shared" si="97"/>
        <v/>
      </c>
      <c r="S180" s="94" t="str">
        <f t="shared" si="98"/>
        <v/>
      </c>
      <c r="T180" s="94" t="str">
        <f t="shared" si="99"/>
        <v/>
      </c>
      <c r="U180" s="94" t="str">
        <f t="shared" si="100"/>
        <v/>
      </c>
      <c r="V180" s="94" t="str">
        <f t="shared" si="101"/>
        <v/>
      </c>
      <c r="W180" s="94" t="str">
        <f t="shared" si="114"/>
        <v/>
      </c>
      <c r="X180" s="94" t="str">
        <f t="shared" si="102"/>
        <v/>
      </c>
      <c r="Y180" s="94" t="str">
        <f t="shared" si="103"/>
        <v/>
      </c>
      <c r="Z180" s="94" t="str">
        <f t="shared" si="104"/>
        <v/>
      </c>
      <c r="AA180" s="94" t="str">
        <f t="shared" si="105"/>
        <v/>
      </c>
      <c r="AB180" s="94" t="str">
        <f t="shared" si="106"/>
        <v/>
      </c>
      <c r="AC180" s="94" t="str">
        <f t="shared" si="107"/>
        <v/>
      </c>
      <c r="AD180" s="92" t="str">
        <f t="shared" si="108"/>
        <v/>
      </c>
      <c r="AE180" s="92">
        <f t="shared" si="109"/>
        <v>0</v>
      </c>
      <c r="AF180" s="97" t="str">
        <f t="shared" si="110"/>
        <v/>
      </c>
      <c r="AG180" s="92">
        <f t="shared" si="111"/>
        <v>0</v>
      </c>
      <c r="AH180" s="92">
        <f t="shared" si="112"/>
        <v>0</v>
      </c>
    </row>
    <row r="181" spans="1:34" x14ac:dyDescent="0.25">
      <c r="A181" s="106" t="str">
        <f t="shared" si="82"/>
        <v/>
      </c>
      <c r="B181" s="49">
        <v>5523</v>
      </c>
      <c r="C181" s="115" t="s">
        <v>354</v>
      </c>
      <c r="D181" s="94" t="str">
        <f t="shared" si="83"/>
        <v/>
      </c>
      <c r="E181" s="94" t="str">
        <f t="shared" si="84"/>
        <v/>
      </c>
      <c r="F181" s="94" t="str">
        <f t="shared" si="85"/>
        <v/>
      </c>
      <c r="G181" s="94" t="str">
        <f t="shared" si="86"/>
        <v/>
      </c>
      <c r="H181" s="94" t="str">
        <f t="shared" si="87"/>
        <v/>
      </c>
      <c r="I181" s="94" t="str">
        <f t="shared" si="88"/>
        <v/>
      </c>
      <c r="J181" s="94" t="str">
        <f t="shared" si="89"/>
        <v/>
      </c>
      <c r="K181" s="94" t="str">
        <f t="shared" si="90"/>
        <v/>
      </c>
      <c r="L181" s="94" t="str">
        <f t="shared" si="91"/>
        <v/>
      </c>
      <c r="M181" s="94" t="str">
        <f t="shared" si="92"/>
        <v/>
      </c>
      <c r="N181" s="94" t="str">
        <f t="shared" si="93"/>
        <v/>
      </c>
      <c r="O181" s="94" t="str">
        <f t="shared" si="94"/>
        <v/>
      </c>
      <c r="P181" s="94" t="str">
        <f t="shared" si="95"/>
        <v/>
      </c>
      <c r="Q181" s="94" t="str">
        <f t="shared" si="96"/>
        <v/>
      </c>
      <c r="R181" s="94" t="str">
        <f t="shared" si="97"/>
        <v/>
      </c>
      <c r="S181" s="94" t="str">
        <f t="shared" si="98"/>
        <v/>
      </c>
      <c r="T181" s="94" t="str">
        <f t="shared" si="99"/>
        <v/>
      </c>
      <c r="U181" s="94" t="str">
        <f t="shared" si="100"/>
        <v/>
      </c>
      <c r="V181" s="94" t="str">
        <f t="shared" si="101"/>
        <v/>
      </c>
      <c r="W181" s="94" t="str">
        <f t="shared" si="114"/>
        <v/>
      </c>
      <c r="X181" s="94" t="str">
        <f t="shared" si="102"/>
        <v/>
      </c>
      <c r="Y181" s="94" t="str">
        <f t="shared" si="103"/>
        <v/>
      </c>
      <c r="Z181" s="94" t="str">
        <f t="shared" si="104"/>
        <v/>
      </c>
      <c r="AA181" s="94" t="str">
        <f t="shared" si="105"/>
        <v/>
      </c>
      <c r="AB181" s="94" t="str">
        <f t="shared" si="106"/>
        <v/>
      </c>
      <c r="AC181" s="94" t="str">
        <f t="shared" si="107"/>
        <v/>
      </c>
      <c r="AD181" s="92" t="str">
        <f t="shared" si="108"/>
        <v/>
      </c>
      <c r="AE181" s="92">
        <f t="shared" si="109"/>
        <v>0</v>
      </c>
      <c r="AF181" s="97" t="str">
        <f t="shared" si="110"/>
        <v/>
      </c>
      <c r="AG181" s="92">
        <f t="shared" si="111"/>
        <v>0</v>
      </c>
      <c r="AH181" s="92">
        <f t="shared" si="112"/>
        <v>0</v>
      </c>
    </row>
    <row r="182" spans="1:34" x14ac:dyDescent="0.25">
      <c r="A182" s="106" t="str">
        <f t="shared" si="82"/>
        <v/>
      </c>
      <c r="B182" s="49">
        <v>2638</v>
      </c>
      <c r="C182" s="115" t="s">
        <v>787</v>
      </c>
      <c r="D182" s="94" t="str">
        <f t="shared" si="83"/>
        <v/>
      </c>
      <c r="E182" s="94" t="str">
        <f t="shared" si="84"/>
        <v/>
      </c>
      <c r="F182" s="94" t="str">
        <f t="shared" si="85"/>
        <v/>
      </c>
      <c r="G182" s="94" t="str">
        <f t="shared" si="86"/>
        <v/>
      </c>
      <c r="H182" s="94" t="str">
        <f t="shared" si="87"/>
        <v/>
      </c>
      <c r="I182" s="94" t="str">
        <f t="shared" si="88"/>
        <v/>
      </c>
      <c r="J182" s="94" t="str">
        <f t="shared" si="89"/>
        <v/>
      </c>
      <c r="K182" s="94" t="str">
        <f t="shared" si="90"/>
        <v/>
      </c>
      <c r="L182" s="94" t="str">
        <f t="shared" si="91"/>
        <v/>
      </c>
      <c r="M182" s="94" t="str">
        <f t="shared" si="92"/>
        <v/>
      </c>
      <c r="N182" s="94" t="str">
        <f t="shared" si="93"/>
        <v/>
      </c>
      <c r="O182" s="94" t="str">
        <f t="shared" si="94"/>
        <v/>
      </c>
      <c r="P182" s="94" t="str">
        <f t="shared" si="95"/>
        <v/>
      </c>
      <c r="Q182" s="94" t="str">
        <f t="shared" si="96"/>
        <v/>
      </c>
      <c r="R182" s="94" t="str">
        <f t="shared" si="97"/>
        <v/>
      </c>
      <c r="S182" s="94" t="str">
        <f t="shared" si="98"/>
        <v/>
      </c>
      <c r="T182" s="94" t="str">
        <f t="shared" si="99"/>
        <v/>
      </c>
      <c r="U182" s="94" t="str">
        <f t="shared" si="100"/>
        <v/>
      </c>
      <c r="V182" s="94" t="str">
        <f t="shared" si="101"/>
        <v/>
      </c>
      <c r="W182" s="94" t="str">
        <f t="shared" si="114"/>
        <v/>
      </c>
      <c r="X182" s="94" t="str">
        <f t="shared" si="102"/>
        <v/>
      </c>
      <c r="Y182" s="94" t="str">
        <f t="shared" si="103"/>
        <v/>
      </c>
      <c r="Z182" s="94" t="str">
        <f t="shared" si="104"/>
        <v/>
      </c>
      <c r="AA182" s="94" t="str">
        <f t="shared" si="105"/>
        <v/>
      </c>
      <c r="AB182" s="94" t="str">
        <f t="shared" si="106"/>
        <v/>
      </c>
      <c r="AC182" s="94" t="str">
        <f t="shared" si="107"/>
        <v/>
      </c>
      <c r="AD182" s="92" t="str">
        <f t="shared" si="108"/>
        <v/>
      </c>
      <c r="AE182" s="92">
        <f t="shared" si="109"/>
        <v>0</v>
      </c>
      <c r="AF182" s="97" t="str">
        <f t="shared" si="110"/>
        <v/>
      </c>
      <c r="AG182" s="92">
        <f t="shared" si="111"/>
        <v>0</v>
      </c>
      <c r="AH182" s="92">
        <f t="shared" si="112"/>
        <v>0</v>
      </c>
    </row>
    <row r="183" spans="1:34" x14ac:dyDescent="0.25">
      <c r="A183" s="106" t="str">
        <f t="shared" si="82"/>
        <v/>
      </c>
      <c r="B183" s="49">
        <v>4994</v>
      </c>
      <c r="C183" s="115" t="s">
        <v>355</v>
      </c>
      <c r="D183" s="94" t="str">
        <f t="shared" si="83"/>
        <v/>
      </c>
      <c r="E183" s="94" t="str">
        <f t="shared" si="84"/>
        <v/>
      </c>
      <c r="F183" s="94" t="str">
        <f t="shared" si="85"/>
        <v/>
      </c>
      <c r="G183" s="94" t="str">
        <f t="shared" si="86"/>
        <v/>
      </c>
      <c r="H183" s="94" t="str">
        <f t="shared" si="87"/>
        <v/>
      </c>
      <c r="I183" s="94" t="str">
        <f t="shared" si="88"/>
        <v/>
      </c>
      <c r="J183" s="94" t="str">
        <f t="shared" si="89"/>
        <v/>
      </c>
      <c r="K183" s="94" t="str">
        <f t="shared" si="90"/>
        <v/>
      </c>
      <c r="L183" s="94" t="str">
        <f t="shared" si="91"/>
        <v/>
      </c>
      <c r="M183" s="94" t="str">
        <f t="shared" si="92"/>
        <v/>
      </c>
      <c r="N183" s="94" t="str">
        <f t="shared" si="93"/>
        <v/>
      </c>
      <c r="O183" s="94" t="str">
        <f t="shared" si="94"/>
        <v/>
      </c>
      <c r="P183" s="94" t="str">
        <f t="shared" si="95"/>
        <v/>
      </c>
      <c r="Q183" s="94" t="str">
        <f t="shared" si="96"/>
        <v/>
      </c>
      <c r="R183" s="94" t="str">
        <f t="shared" si="97"/>
        <v/>
      </c>
      <c r="S183" s="94" t="str">
        <f t="shared" si="98"/>
        <v/>
      </c>
      <c r="T183" s="94" t="str">
        <f t="shared" si="99"/>
        <v/>
      </c>
      <c r="U183" s="94" t="str">
        <f t="shared" si="100"/>
        <v/>
      </c>
      <c r="V183" s="94" t="str">
        <f t="shared" si="101"/>
        <v/>
      </c>
      <c r="W183" s="94" t="str">
        <f t="shared" si="114"/>
        <v/>
      </c>
      <c r="X183" s="94" t="str">
        <f t="shared" si="102"/>
        <v/>
      </c>
      <c r="Y183" s="94" t="str">
        <f t="shared" si="103"/>
        <v/>
      </c>
      <c r="Z183" s="94" t="str">
        <f t="shared" si="104"/>
        <v/>
      </c>
      <c r="AA183" s="94" t="str">
        <f t="shared" si="105"/>
        <v/>
      </c>
      <c r="AB183" s="94" t="str">
        <f t="shared" si="106"/>
        <v/>
      </c>
      <c r="AC183" s="94" t="str">
        <f t="shared" si="107"/>
        <v/>
      </c>
      <c r="AD183" s="92" t="str">
        <f t="shared" si="108"/>
        <v/>
      </c>
      <c r="AE183" s="92">
        <f t="shared" si="109"/>
        <v>0</v>
      </c>
      <c r="AF183" s="97" t="str">
        <f t="shared" si="110"/>
        <v/>
      </c>
      <c r="AG183" s="92">
        <f t="shared" si="111"/>
        <v>0</v>
      </c>
      <c r="AH183" s="92">
        <f t="shared" si="112"/>
        <v>0</v>
      </c>
    </row>
    <row r="184" spans="1:34" x14ac:dyDescent="0.25">
      <c r="A184" s="106" t="str">
        <f t="shared" si="82"/>
        <v/>
      </c>
      <c r="B184" s="49">
        <v>2957</v>
      </c>
      <c r="C184" s="115" t="s">
        <v>356</v>
      </c>
      <c r="D184" s="94" t="str">
        <f t="shared" si="83"/>
        <v/>
      </c>
      <c r="E184" s="94" t="str">
        <f t="shared" si="84"/>
        <v/>
      </c>
      <c r="F184" s="94" t="str">
        <f t="shared" si="85"/>
        <v/>
      </c>
      <c r="G184" s="94" t="str">
        <f t="shared" si="86"/>
        <v/>
      </c>
      <c r="H184" s="94" t="str">
        <f t="shared" si="87"/>
        <v/>
      </c>
      <c r="I184" s="94" t="str">
        <f t="shared" si="88"/>
        <v/>
      </c>
      <c r="J184" s="94" t="str">
        <f t="shared" si="89"/>
        <v/>
      </c>
      <c r="K184" s="94" t="str">
        <f t="shared" si="90"/>
        <v/>
      </c>
      <c r="L184" s="94" t="str">
        <f t="shared" si="91"/>
        <v/>
      </c>
      <c r="M184" s="94" t="str">
        <f t="shared" si="92"/>
        <v/>
      </c>
      <c r="N184" s="94" t="str">
        <f t="shared" si="93"/>
        <v/>
      </c>
      <c r="O184" s="94" t="str">
        <f t="shared" si="94"/>
        <v/>
      </c>
      <c r="P184" s="94" t="str">
        <f t="shared" si="95"/>
        <v/>
      </c>
      <c r="Q184" s="94" t="str">
        <f t="shared" si="96"/>
        <v/>
      </c>
      <c r="R184" s="94" t="str">
        <f t="shared" si="97"/>
        <v/>
      </c>
      <c r="S184" s="94" t="str">
        <f t="shared" si="98"/>
        <v/>
      </c>
      <c r="T184" s="94" t="str">
        <f t="shared" si="99"/>
        <v/>
      </c>
      <c r="U184" s="94" t="str">
        <f t="shared" si="100"/>
        <v/>
      </c>
      <c r="V184" s="94" t="str">
        <f t="shared" si="101"/>
        <v/>
      </c>
      <c r="W184" s="94" t="str">
        <f t="shared" si="114"/>
        <v/>
      </c>
      <c r="X184" s="94" t="str">
        <f t="shared" si="102"/>
        <v/>
      </c>
      <c r="Y184" s="94" t="str">
        <f t="shared" si="103"/>
        <v/>
      </c>
      <c r="Z184" s="94" t="str">
        <f t="shared" si="104"/>
        <v/>
      </c>
      <c r="AA184" s="94" t="str">
        <f t="shared" si="105"/>
        <v/>
      </c>
      <c r="AB184" s="94" t="str">
        <f t="shared" si="106"/>
        <v/>
      </c>
      <c r="AC184" s="94" t="str">
        <f t="shared" si="107"/>
        <v/>
      </c>
      <c r="AD184" s="92" t="str">
        <f t="shared" si="108"/>
        <v/>
      </c>
      <c r="AE184" s="92">
        <f t="shared" si="109"/>
        <v>0</v>
      </c>
      <c r="AF184" s="97" t="str">
        <f t="shared" si="110"/>
        <v/>
      </c>
      <c r="AG184" s="92">
        <f t="shared" si="111"/>
        <v>0</v>
      </c>
      <c r="AH184" s="92">
        <f t="shared" si="112"/>
        <v>0</v>
      </c>
    </row>
    <row r="185" spans="1:34" x14ac:dyDescent="0.25">
      <c r="A185" s="106" t="str">
        <f t="shared" si="82"/>
        <v/>
      </c>
      <c r="B185" s="49">
        <v>3017</v>
      </c>
      <c r="C185" s="115" t="s">
        <v>357</v>
      </c>
      <c r="D185" s="94" t="str">
        <f t="shared" si="83"/>
        <v/>
      </c>
      <c r="E185" s="94" t="str">
        <f t="shared" si="84"/>
        <v/>
      </c>
      <c r="F185" s="94" t="str">
        <f t="shared" si="85"/>
        <v/>
      </c>
      <c r="G185" s="94" t="str">
        <f t="shared" si="86"/>
        <v/>
      </c>
      <c r="H185" s="94" t="str">
        <f t="shared" si="87"/>
        <v/>
      </c>
      <c r="I185" s="94" t="str">
        <f t="shared" si="88"/>
        <v/>
      </c>
      <c r="J185" s="94" t="str">
        <f t="shared" si="89"/>
        <v/>
      </c>
      <c r="K185" s="94" t="str">
        <f t="shared" si="90"/>
        <v/>
      </c>
      <c r="L185" s="94" t="str">
        <f t="shared" si="91"/>
        <v/>
      </c>
      <c r="M185" s="94" t="str">
        <f t="shared" si="92"/>
        <v/>
      </c>
      <c r="N185" s="94" t="str">
        <f t="shared" si="93"/>
        <v/>
      </c>
      <c r="O185" s="94" t="str">
        <f t="shared" si="94"/>
        <v/>
      </c>
      <c r="P185" s="94" t="str">
        <f t="shared" si="95"/>
        <v/>
      </c>
      <c r="Q185" s="94" t="str">
        <f t="shared" si="96"/>
        <v/>
      </c>
      <c r="R185" s="94" t="str">
        <f t="shared" si="97"/>
        <v/>
      </c>
      <c r="S185" s="94" t="str">
        <f t="shared" si="98"/>
        <v/>
      </c>
      <c r="T185" s="94" t="str">
        <f t="shared" si="99"/>
        <v/>
      </c>
      <c r="U185" s="94" t="str">
        <f t="shared" si="100"/>
        <v/>
      </c>
      <c r="V185" s="94" t="str">
        <f t="shared" si="101"/>
        <v/>
      </c>
      <c r="W185" s="94" t="str">
        <f t="shared" si="114"/>
        <v/>
      </c>
      <c r="X185" s="94" t="str">
        <f t="shared" si="102"/>
        <v/>
      </c>
      <c r="Y185" s="94" t="str">
        <f t="shared" si="103"/>
        <v/>
      </c>
      <c r="Z185" s="94" t="str">
        <f t="shared" si="104"/>
        <v/>
      </c>
      <c r="AA185" s="94" t="str">
        <f t="shared" si="105"/>
        <v/>
      </c>
      <c r="AB185" s="94" t="str">
        <f t="shared" si="106"/>
        <v/>
      </c>
      <c r="AC185" s="94" t="str">
        <f t="shared" si="107"/>
        <v/>
      </c>
      <c r="AD185" s="92" t="str">
        <f t="shared" si="108"/>
        <v/>
      </c>
      <c r="AE185" s="92">
        <f t="shared" si="109"/>
        <v>0</v>
      </c>
      <c r="AF185" s="97" t="str">
        <f t="shared" si="110"/>
        <v/>
      </c>
      <c r="AG185" s="92">
        <f t="shared" si="111"/>
        <v>0</v>
      </c>
      <c r="AH185" s="92">
        <f t="shared" si="112"/>
        <v>0</v>
      </c>
    </row>
    <row r="186" spans="1:34" x14ac:dyDescent="0.25">
      <c r="A186" s="106" t="str">
        <f t="shared" si="82"/>
        <v/>
      </c>
      <c r="B186" s="49">
        <v>3208</v>
      </c>
      <c r="C186" s="115" t="s">
        <v>358</v>
      </c>
      <c r="D186" s="94" t="str">
        <f t="shared" si="83"/>
        <v/>
      </c>
      <c r="E186" s="94" t="str">
        <f t="shared" si="84"/>
        <v/>
      </c>
      <c r="F186" s="94" t="str">
        <f t="shared" si="85"/>
        <v/>
      </c>
      <c r="G186" s="94" t="str">
        <f t="shared" si="86"/>
        <v/>
      </c>
      <c r="H186" s="94" t="str">
        <f t="shared" si="87"/>
        <v/>
      </c>
      <c r="I186" s="94" t="str">
        <f t="shared" si="88"/>
        <v/>
      </c>
      <c r="J186" s="94" t="str">
        <f t="shared" si="89"/>
        <v/>
      </c>
      <c r="K186" s="94" t="str">
        <f t="shared" si="90"/>
        <v/>
      </c>
      <c r="L186" s="94" t="str">
        <f t="shared" si="91"/>
        <v/>
      </c>
      <c r="M186" s="94" t="str">
        <f t="shared" si="92"/>
        <v/>
      </c>
      <c r="N186" s="94" t="str">
        <f t="shared" si="93"/>
        <v/>
      </c>
      <c r="O186" s="94" t="str">
        <f t="shared" si="94"/>
        <v/>
      </c>
      <c r="P186" s="94" t="str">
        <f t="shared" si="95"/>
        <v/>
      </c>
      <c r="Q186" s="94" t="str">
        <f t="shared" si="96"/>
        <v/>
      </c>
      <c r="R186" s="94" t="str">
        <f t="shared" si="97"/>
        <v/>
      </c>
      <c r="S186" s="94" t="str">
        <f t="shared" si="98"/>
        <v/>
      </c>
      <c r="T186" s="94" t="str">
        <f t="shared" si="99"/>
        <v/>
      </c>
      <c r="U186" s="94" t="str">
        <f t="shared" si="100"/>
        <v/>
      </c>
      <c r="V186" s="94" t="str">
        <f t="shared" si="101"/>
        <v/>
      </c>
      <c r="W186" s="94" t="str">
        <f t="shared" si="114"/>
        <v/>
      </c>
      <c r="X186" s="94" t="str">
        <f t="shared" si="102"/>
        <v/>
      </c>
      <c r="Y186" s="94" t="str">
        <f t="shared" si="103"/>
        <v/>
      </c>
      <c r="Z186" s="94" t="str">
        <f t="shared" si="104"/>
        <v/>
      </c>
      <c r="AA186" s="94" t="str">
        <f t="shared" si="105"/>
        <v/>
      </c>
      <c r="AB186" s="94" t="str">
        <f t="shared" si="106"/>
        <v/>
      </c>
      <c r="AC186" s="94" t="str">
        <f t="shared" si="107"/>
        <v/>
      </c>
      <c r="AD186" s="92" t="str">
        <f t="shared" si="108"/>
        <v/>
      </c>
      <c r="AE186" s="92">
        <f t="shared" si="109"/>
        <v>0</v>
      </c>
      <c r="AF186" s="97" t="str">
        <f t="shared" si="110"/>
        <v/>
      </c>
      <c r="AG186" s="92">
        <f t="shared" si="111"/>
        <v>0</v>
      </c>
      <c r="AH186" s="92">
        <f t="shared" si="112"/>
        <v>0</v>
      </c>
    </row>
    <row r="187" spans="1:34" x14ac:dyDescent="0.25">
      <c r="A187" s="106" t="str">
        <f t="shared" si="82"/>
        <v/>
      </c>
      <c r="B187" s="49">
        <v>3356</v>
      </c>
      <c r="C187" s="115" t="s">
        <v>359</v>
      </c>
      <c r="D187" s="94" t="str">
        <f t="shared" si="83"/>
        <v/>
      </c>
      <c r="E187" s="94" t="str">
        <f t="shared" si="84"/>
        <v/>
      </c>
      <c r="F187" s="94" t="str">
        <f t="shared" si="85"/>
        <v/>
      </c>
      <c r="G187" s="94" t="str">
        <f t="shared" si="86"/>
        <v/>
      </c>
      <c r="H187" s="94" t="str">
        <f t="shared" si="87"/>
        <v/>
      </c>
      <c r="I187" s="94" t="str">
        <f t="shared" si="88"/>
        <v/>
      </c>
      <c r="J187" s="94" t="str">
        <f t="shared" si="89"/>
        <v/>
      </c>
      <c r="K187" s="94" t="str">
        <f t="shared" si="90"/>
        <v/>
      </c>
      <c r="L187" s="94" t="str">
        <f t="shared" si="91"/>
        <v/>
      </c>
      <c r="M187" s="94" t="str">
        <f t="shared" si="92"/>
        <v/>
      </c>
      <c r="N187" s="94" t="str">
        <f t="shared" si="93"/>
        <v/>
      </c>
      <c r="O187" s="94" t="str">
        <f t="shared" si="94"/>
        <v/>
      </c>
      <c r="P187" s="94" t="str">
        <f t="shared" si="95"/>
        <v/>
      </c>
      <c r="Q187" s="94" t="str">
        <f t="shared" si="96"/>
        <v/>
      </c>
      <c r="R187" s="94" t="str">
        <f t="shared" si="97"/>
        <v/>
      </c>
      <c r="S187" s="94" t="str">
        <f t="shared" si="98"/>
        <v/>
      </c>
      <c r="T187" s="94" t="str">
        <f t="shared" si="99"/>
        <v/>
      </c>
      <c r="U187" s="94" t="str">
        <f t="shared" si="100"/>
        <v/>
      </c>
      <c r="V187" s="94" t="str">
        <f t="shared" si="101"/>
        <v/>
      </c>
      <c r="W187" s="94" t="str">
        <f t="shared" si="114"/>
        <v/>
      </c>
      <c r="X187" s="94" t="str">
        <f t="shared" si="102"/>
        <v/>
      </c>
      <c r="Y187" s="94" t="str">
        <f t="shared" si="103"/>
        <v/>
      </c>
      <c r="Z187" s="94" t="str">
        <f t="shared" si="104"/>
        <v/>
      </c>
      <c r="AA187" s="94" t="str">
        <f t="shared" si="105"/>
        <v/>
      </c>
      <c r="AB187" s="94" t="str">
        <f t="shared" si="106"/>
        <v/>
      </c>
      <c r="AC187" s="94" t="str">
        <f t="shared" si="107"/>
        <v/>
      </c>
      <c r="AD187" s="92" t="str">
        <f t="shared" si="108"/>
        <v/>
      </c>
      <c r="AE187" s="92">
        <f t="shared" si="109"/>
        <v>0</v>
      </c>
      <c r="AF187" s="97" t="str">
        <f t="shared" si="110"/>
        <v/>
      </c>
      <c r="AG187" s="92">
        <f t="shared" si="111"/>
        <v>0</v>
      </c>
      <c r="AH187" s="92">
        <f t="shared" si="112"/>
        <v>0</v>
      </c>
    </row>
    <row r="188" spans="1:34" x14ac:dyDescent="0.25">
      <c r="A188" s="106" t="str">
        <f t="shared" si="82"/>
        <v/>
      </c>
      <c r="B188" s="49">
        <v>1487</v>
      </c>
      <c r="C188" s="115" t="s">
        <v>360</v>
      </c>
      <c r="D188" s="94" t="str">
        <f t="shared" si="83"/>
        <v/>
      </c>
      <c r="E188" s="94" t="str">
        <f t="shared" si="84"/>
        <v/>
      </c>
      <c r="F188" s="94" t="str">
        <f t="shared" si="85"/>
        <v/>
      </c>
      <c r="G188" s="94" t="str">
        <f t="shared" si="86"/>
        <v/>
      </c>
      <c r="H188" s="94" t="str">
        <f t="shared" si="87"/>
        <v/>
      </c>
      <c r="I188" s="94" t="str">
        <f t="shared" si="88"/>
        <v/>
      </c>
      <c r="J188" s="94" t="str">
        <f t="shared" si="89"/>
        <v/>
      </c>
      <c r="K188" s="94" t="str">
        <f t="shared" si="90"/>
        <v/>
      </c>
      <c r="L188" s="94" t="str">
        <f t="shared" si="91"/>
        <v/>
      </c>
      <c r="M188" s="94" t="str">
        <f t="shared" si="92"/>
        <v/>
      </c>
      <c r="N188" s="94" t="str">
        <f t="shared" si="93"/>
        <v/>
      </c>
      <c r="O188" s="94" t="str">
        <f t="shared" si="94"/>
        <v/>
      </c>
      <c r="P188" s="94" t="str">
        <f t="shared" si="95"/>
        <v/>
      </c>
      <c r="Q188" s="94" t="str">
        <f t="shared" si="96"/>
        <v/>
      </c>
      <c r="R188" s="94" t="str">
        <f t="shared" si="97"/>
        <v/>
      </c>
      <c r="S188" s="94" t="str">
        <f t="shared" si="98"/>
        <v/>
      </c>
      <c r="T188" s="94" t="str">
        <f t="shared" si="99"/>
        <v/>
      </c>
      <c r="U188" s="94" t="str">
        <f t="shared" si="100"/>
        <v/>
      </c>
      <c r="V188" s="94" t="str">
        <f t="shared" si="101"/>
        <v/>
      </c>
      <c r="W188" s="94" t="str">
        <f t="shared" si="114"/>
        <v/>
      </c>
      <c r="X188" s="94" t="str">
        <f t="shared" si="102"/>
        <v/>
      </c>
      <c r="Y188" s="94" t="str">
        <f t="shared" si="103"/>
        <v/>
      </c>
      <c r="Z188" s="94" t="str">
        <f t="shared" si="104"/>
        <v/>
      </c>
      <c r="AA188" s="94" t="str">
        <f t="shared" si="105"/>
        <v/>
      </c>
      <c r="AB188" s="94" t="str">
        <f t="shared" si="106"/>
        <v/>
      </c>
      <c r="AC188" s="94" t="str">
        <f t="shared" si="107"/>
        <v/>
      </c>
      <c r="AD188" s="92" t="str">
        <f t="shared" si="108"/>
        <v/>
      </c>
      <c r="AE188" s="92">
        <f t="shared" si="109"/>
        <v>0</v>
      </c>
      <c r="AF188" s="97" t="str">
        <f t="shared" si="110"/>
        <v/>
      </c>
      <c r="AG188" s="92">
        <f t="shared" si="111"/>
        <v>0</v>
      </c>
      <c r="AH188" s="92">
        <f t="shared" si="112"/>
        <v>0</v>
      </c>
    </row>
    <row r="189" spans="1:34" x14ac:dyDescent="0.25">
      <c r="A189" s="106" t="str">
        <f t="shared" si="82"/>
        <v/>
      </c>
      <c r="B189" s="49">
        <v>2502</v>
      </c>
      <c r="C189" s="115" t="s">
        <v>363</v>
      </c>
      <c r="D189" s="94" t="str">
        <f t="shared" si="83"/>
        <v/>
      </c>
      <c r="E189" s="107" t="str">
        <f t="shared" si="84"/>
        <v/>
      </c>
      <c r="F189" s="94" t="str">
        <f t="shared" si="85"/>
        <v/>
      </c>
      <c r="G189" s="94" t="str">
        <f t="shared" si="86"/>
        <v/>
      </c>
      <c r="H189" s="94" t="str">
        <f t="shared" si="87"/>
        <v/>
      </c>
      <c r="I189" s="94" t="str">
        <f t="shared" si="88"/>
        <v/>
      </c>
      <c r="J189" s="94" t="str">
        <f t="shared" si="89"/>
        <v/>
      </c>
      <c r="K189" s="94" t="str">
        <f t="shared" si="90"/>
        <v/>
      </c>
      <c r="L189" s="94" t="str">
        <f t="shared" si="91"/>
        <v/>
      </c>
      <c r="M189" s="94" t="str">
        <f t="shared" si="92"/>
        <v/>
      </c>
      <c r="N189" s="94" t="str">
        <f t="shared" si="93"/>
        <v/>
      </c>
      <c r="O189" s="94" t="str">
        <f t="shared" si="94"/>
        <v/>
      </c>
      <c r="P189" s="94" t="str">
        <f t="shared" si="95"/>
        <v/>
      </c>
      <c r="Q189" s="94" t="str">
        <f t="shared" si="96"/>
        <v/>
      </c>
      <c r="R189" s="94" t="str">
        <f t="shared" si="97"/>
        <v/>
      </c>
      <c r="S189" s="94" t="str">
        <f t="shared" si="98"/>
        <v/>
      </c>
      <c r="T189" s="94" t="str">
        <f t="shared" si="99"/>
        <v/>
      </c>
      <c r="U189" s="94" t="str">
        <f t="shared" si="100"/>
        <v/>
      </c>
      <c r="V189" s="94" t="str">
        <f t="shared" si="101"/>
        <v/>
      </c>
      <c r="W189" s="94" t="str">
        <f t="shared" si="114"/>
        <v/>
      </c>
      <c r="X189" s="94" t="str">
        <f t="shared" si="102"/>
        <v/>
      </c>
      <c r="Y189" s="94" t="str">
        <f t="shared" si="103"/>
        <v/>
      </c>
      <c r="Z189" s="94" t="str">
        <f t="shared" si="104"/>
        <v/>
      </c>
      <c r="AA189" s="94" t="str">
        <f t="shared" si="105"/>
        <v/>
      </c>
      <c r="AB189" s="94" t="str">
        <f t="shared" si="106"/>
        <v/>
      </c>
      <c r="AC189" s="94" t="str">
        <f t="shared" si="107"/>
        <v/>
      </c>
      <c r="AD189" s="92" t="str">
        <f t="shared" si="108"/>
        <v/>
      </c>
      <c r="AE189" s="92">
        <f t="shared" si="109"/>
        <v>0</v>
      </c>
      <c r="AF189" s="97" t="str">
        <f t="shared" si="110"/>
        <v/>
      </c>
      <c r="AG189" s="92">
        <f t="shared" si="111"/>
        <v>0</v>
      </c>
      <c r="AH189" s="92">
        <f t="shared" si="112"/>
        <v>0</v>
      </c>
    </row>
    <row r="190" spans="1:34" x14ac:dyDescent="0.25">
      <c r="A190" s="106" t="str">
        <f t="shared" si="82"/>
        <v/>
      </c>
      <c r="B190" s="49">
        <v>6952</v>
      </c>
      <c r="C190" s="115" t="s">
        <v>365</v>
      </c>
      <c r="D190" s="94" t="str">
        <f t="shared" si="83"/>
        <v/>
      </c>
      <c r="E190" s="94" t="str">
        <f t="shared" si="84"/>
        <v/>
      </c>
      <c r="F190" s="94" t="str">
        <f t="shared" si="85"/>
        <v/>
      </c>
      <c r="G190" s="94" t="str">
        <f t="shared" si="86"/>
        <v/>
      </c>
      <c r="H190" s="94" t="str">
        <f t="shared" si="87"/>
        <v/>
      </c>
      <c r="I190" s="94" t="str">
        <f t="shared" si="88"/>
        <v/>
      </c>
      <c r="J190" s="94" t="str">
        <f t="shared" si="89"/>
        <v/>
      </c>
      <c r="K190" s="94" t="str">
        <f t="shared" si="90"/>
        <v/>
      </c>
      <c r="L190" s="94" t="str">
        <f t="shared" si="91"/>
        <v/>
      </c>
      <c r="M190" s="94" t="str">
        <f t="shared" si="92"/>
        <v/>
      </c>
      <c r="N190" s="94" t="str">
        <f t="shared" si="93"/>
        <v/>
      </c>
      <c r="O190" s="94" t="str">
        <f t="shared" si="94"/>
        <v/>
      </c>
      <c r="P190" s="94" t="str">
        <f t="shared" si="95"/>
        <v/>
      </c>
      <c r="Q190" s="94" t="str">
        <f t="shared" si="96"/>
        <v/>
      </c>
      <c r="R190" s="94" t="str">
        <f t="shared" si="97"/>
        <v/>
      </c>
      <c r="S190" s="94" t="str">
        <f t="shared" si="98"/>
        <v/>
      </c>
      <c r="T190" s="94" t="str">
        <f t="shared" si="99"/>
        <v/>
      </c>
      <c r="U190" s="94" t="str">
        <f t="shared" si="100"/>
        <v/>
      </c>
      <c r="V190" s="94" t="str">
        <f t="shared" si="101"/>
        <v/>
      </c>
      <c r="W190" s="94" t="str">
        <f t="shared" si="114"/>
        <v/>
      </c>
      <c r="X190" s="94" t="str">
        <f t="shared" si="102"/>
        <v/>
      </c>
      <c r="Y190" s="94" t="str">
        <f t="shared" si="103"/>
        <v/>
      </c>
      <c r="Z190" s="94" t="str">
        <f t="shared" si="104"/>
        <v/>
      </c>
      <c r="AA190" s="94" t="str">
        <f t="shared" si="105"/>
        <v/>
      </c>
      <c r="AB190" s="94" t="str">
        <f t="shared" si="106"/>
        <v/>
      </c>
      <c r="AC190" s="94" t="str">
        <f t="shared" si="107"/>
        <v/>
      </c>
      <c r="AD190" s="92" t="str">
        <f t="shared" si="108"/>
        <v/>
      </c>
      <c r="AE190" s="92">
        <f t="shared" si="109"/>
        <v>0</v>
      </c>
      <c r="AF190" s="97" t="str">
        <f t="shared" si="110"/>
        <v/>
      </c>
      <c r="AG190" s="92">
        <f t="shared" si="111"/>
        <v>0</v>
      </c>
      <c r="AH190" s="92">
        <f t="shared" si="112"/>
        <v>0</v>
      </c>
    </row>
    <row r="191" spans="1:34" x14ac:dyDescent="0.25">
      <c r="A191" s="106" t="str">
        <f t="shared" si="82"/>
        <v/>
      </c>
      <c r="B191" s="49">
        <v>3261</v>
      </c>
      <c r="C191" s="115" t="s">
        <v>366</v>
      </c>
      <c r="D191" s="94" t="str">
        <f t="shared" si="83"/>
        <v/>
      </c>
      <c r="E191" s="94" t="str">
        <f t="shared" si="84"/>
        <v/>
      </c>
      <c r="F191" s="94" t="str">
        <f t="shared" si="85"/>
        <v/>
      </c>
      <c r="G191" s="94" t="str">
        <f t="shared" si="86"/>
        <v/>
      </c>
      <c r="H191" s="94" t="str">
        <f t="shared" si="87"/>
        <v/>
      </c>
      <c r="I191" s="94" t="str">
        <f t="shared" si="88"/>
        <v/>
      </c>
      <c r="J191" s="94" t="str">
        <f t="shared" si="89"/>
        <v/>
      </c>
      <c r="K191" s="94" t="str">
        <f t="shared" si="90"/>
        <v/>
      </c>
      <c r="L191" s="94" t="str">
        <f t="shared" si="91"/>
        <v/>
      </c>
      <c r="M191" s="94" t="str">
        <f t="shared" si="92"/>
        <v/>
      </c>
      <c r="N191" s="94" t="str">
        <f t="shared" si="93"/>
        <v/>
      </c>
      <c r="O191" s="94" t="str">
        <f t="shared" si="94"/>
        <v/>
      </c>
      <c r="P191" s="94" t="str">
        <f t="shared" si="95"/>
        <v/>
      </c>
      <c r="Q191" s="94" t="str">
        <f t="shared" si="96"/>
        <v/>
      </c>
      <c r="R191" s="94" t="str">
        <f t="shared" si="97"/>
        <v/>
      </c>
      <c r="S191" s="94" t="str">
        <f t="shared" si="98"/>
        <v/>
      </c>
      <c r="T191" s="94" t="str">
        <f t="shared" si="99"/>
        <v/>
      </c>
      <c r="U191" s="94" t="str">
        <f t="shared" si="100"/>
        <v/>
      </c>
      <c r="V191" s="94" t="str">
        <f t="shared" si="101"/>
        <v/>
      </c>
      <c r="W191" s="94" t="str">
        <f t="shared" si="114"/>
        <v/>
      </c>
      <c r="X191" s="94" t="str">
        <f t="shared" si="102"/>
        <v/>
      </c>
      <c r="Y191" s="94" t="str">
        <f t="shared" si="103"/>
        <v/>
      </c>
      <c r="Z191" s="94" t="str">
        <f t="shared" si="104"/>
        <v/>
      </c>
      <c r="AA191" s="94" t="str">
        <f t="shared" si="105"/>
        <v/>
      </c>
      <c r="AB191" s="94" t="str">
        <f t="shared" si="106"/>
        <v/>
      </c>
      <c r="AC191" s="94" t="str">
        <f t="shared" si="107"/>
        <v/>
      </c>
      <c r="AD191" s="92" t="str">
        <f t="shared" si="108"/>
        <v/>
      </c>
      <c r="AE191" s="92">
        <f t="shared" si="109"/>
        <v>0</v>
      </c>
      <c r="AF191" s="97" t="str">
        <f t="shared" si="110"/>
        <v/>
      </c>
      <c r="AG191" s="92">
        <f t="shared" si="111"/>
        <v>0</v>
      </c>
      <c r="AH191" s="92">
        <f t="shared" si="112"/>
        <v>0</v>
      </c>
    </row>
    <row r="192" spans="1:34" x14ac:dyDescent="0.25">
      <c r="A192" s="106" t="str">
        <f t="shared" si="82"/>
        <v/>
      </c>
      <c r="B192" s="49">
        <v>2988</v>
      </c>
      <c r="C192" s="115" t="s">
        <v>367</v>
      </c>
      <c r="D192" s="94" t="str">
        <f t="shared" si="83"/>
        <v/>
      </c>
      <c r="E192" s="94" t="str">
        <f t="shared" si="84"/>
        <v/>
      </c>
      <c r="F192" s="94" t="str">
        <f t="shared" si="85"/>
        <v/>
      </c>
      <c r="G192" s="94" t="str">
        <f t="shared" si="86"/>
        <v/>
      </c>
      <c r="H192" s="94" t="str">
        <f t="shared" si="87"/>
        <v/>
      </c>
      <c r="I192" s="94" t="str">
        <f t="shared" si="88"/>
        <v/>
      </c>
      <c r="J192" s="94" t="str">
        <f t="shared" si="89"/>
        <v/>
      </c>
      <c r="K192" s="94" t="str">
        <f t="shared" si="90"/>
        <v/>
      </c>
      <c r="L192" s="94" t="str">
        <f t="shared" si="91"/>
        <v/>
      </c>
      <c r="M192" s="94" t="str">
        <f t="shared" si="92"/>
        <v/>
      </c>
      <c r="N192" s="94" t="str">
        <f t="shared" si="93"/>
        <v/>
      </c>
      <c r="O192" s="94" t="str">
        <f t="shared" si="94"/>
        <v/>
      </c>
      <c r="P192" s="94" t="str">
        <f t="shared" si="95"/>
        <v/>
      </c>
      <c r="Q192" s="94" t="str">
        <f t="shared" si="96"/>
        <v/>
      </c>
      <c r="R192" s="94" t="str">
        <f t="shared" si="97"/>
        <v/>
      </c>
      <c r="S192" s="94" t="str">
        <f t="shared" si="98"/>
        <v/>
      </c>
      <c r="T192" s="94" t="str">
        <f t="shared" si="99"/>
        <v/>
      </c>
      <c r="U192" s="94" t="str">
        <f t="shared" si="100"/>
        <v/>
      </c>
      <c r="V192" s="94" t="str">
        <f t="shared" si="101"/>
        <v/>
      </c>
      <c r="W192" s="94" t="str">
        <f t="shared" si="114"/>
        <v/>
      </c>
      <c r="X192" s="94" t="str">
        <f t="shared" si="102"/>
        <v/>
      </c>
      <c r="Y192" s="94" t="str">
        <f t="shared" si="103"/>
        <v/>
      </c>
      <c r="Z192" s="94" t="str">
        <f t="shared" si="104"/>
        <v/>
      </c>
      <c r="AA192" s="94" t="str">
        <f t="shared" si="105"/>
        <v/>
      </c>
      <c r="AB192" s="94" t="str">
        <f t="shared" si="106"/>
        <v/>
      </c>
      <c r="AC192" s="94" t="str">
        <f t="shared" si="107"/>
        <v/>
      </c>
      <c r="AD192" s="92" t="str">
        <f t="shared" si="108"/>
        <v/>
      </c>
      <c r="AE192" s="92">
        <f t="shared" si="109"/>
        <v>0</v>
      </c>
      <c r="AF192" s="97" t="str">
        <f t="shared" si="110"/>
        <v/>
      </c>
      <c r="AG192" s="92">
        <f t="shared" si="111"/>
        <v>0</v>
      </c>
      <c r="AH192" s="92">
        <f t="shared" si="112"/>
        <v>0</v>
      </c>
    </row>
    <row r="193" spans="1:34" x14ac:dyDescent="0.25">
      <c r="A193" s="106" t="str">
        <f t="shared" si="82"/>
        <v/>
      </c>
      <c r="B193" s="49">
        <v>4383</v>
      </c>
      <c r="C193" s="115" t="s">
        <v>368</v>
      </c>
      <c r="D193" s="94" t="str">
        <f t="shared" si="83"/>
        <v/>
      </c>
      <c r="E193" s="94" t="str">
        <f t="shared" si="84"/>
        <v/>
      </c>
      <c r="F193" s="94" t="str">
        <f t="shared" si="85"/>
        <v/>
      </c>
      <c r="G193" s="94" t="str">
        <f t="shared" si="86"/>
        <v/>
      </c>
      <c r="H193" s="94" t="str">
        <f t="shared" si="87"/>
        <v/>
      </c>
      <c r="I193" s="94" t="str">
        <f t="shared" si="88"/>
        <v/>
      </c>
      <c r="J193" s="94" t="str">
        <f t="shared" si="89"/>
        <v/>
      </c>
      <c r="K193" s="94" t="str">
        <f t="shared" si="90"/>
        <v/>
      </c>
      <c r="L193" s="94" t="str">
        <f t="shared" si="91"/>
        <v/>
      </c>
      <c r="M193" s="94" t="str">
        <f t="shared" si="92"/>
        <v/>
      </c>
      <c r="N193" s="94" t="str">
        <f t="shared" si="93"/>
        <v/>
      </c>
      <c r="O193" s="94" t="str">
        <f t="shared" si="94"/>
        <v/>
      </c>
      <c r="P193" s="94" t="str">
        <f t="shared" si="95"/>
        <v/>
      </c>
      <c r="Q193" s="94" t="str">
        <f t="shared" si="96"/>
        <v/>
      </c>
      <c r="R193" s="94" t="str">
        <f t="shared" si="97"/>
        <v/>
      </c>
      <c r="S193" s="94" t="str">
        <f t="shared" si="98"/>
        <v/>
      </c>
      <c r="T193" s="94" t="str">
        <f t="shared" si="99"/>
        <v/>
      </c>
      <c r="U193" s="94" t="str">
        <f t="shared" si="100"/>
        <v/>
      </c>
      <c r="V193" s="94" t="str">
        <f t="shared" si="101"/>
        <v/>
      </c>
      <c r="W193" s="94" t="str">
        <f t="shared" si="114"/>
        <v/>
      </c>
      <c r="X193" s="94" t="str">
        <f t="shared" si="102"/>
        <v/>
      </c>
      <c r="Y193" s="94" t="str">
        <f t="shared" si="103"/>
        <v/>
      </c>
      <c r="Z193" s="94" t="str">
        <f t="shared" si="104"/>
        <v/>
      </c>
      <c r="AA193" s="94" t="str">
        <f t="shared" si="105"/>
        <v/>
      </c>
      <c r="AB193" s="94" t="str">
        <f t="shared" si="106"/>
        <v/>
      </c>
      <c r="AC193" s="94" t="str">
        <f t="shared" si="107"/>
        <v/>
      </c>
      <c r="AD193" s="92" t="str">
        <f t="shared" si="108"/>
        <v/>
      </c>
      <c r="AE193" s="92">
        <f t="shared" si="109"/>
        <v>0</v>
      </c>
      <c r="AF193" s="97" t="str">
        <f t="shared" si="110"/>
        <v/>
      </c>
      <c r="AG193" s="92">
        <f t="shared" si="111"/>
        <v>0</v>
      </c>
      <c r="AH193" s="92">
        <f t="shared" si="112"/>
        <v>0</v>
      </c>
    </row>
    <row r="194" spans="1:34" x14ac:dyDescent="0.25">
      <c r="A194" s="106" t="str">
        <f t="shared" ref="A194:A257" si="115">IF(AD194&lt;&gt;"",RANK(AD194,AD:AD),"")</f>
        <v/>
      </c>
      <c r="B194" s="49">
        <v>2971</v>
      </c>
      <c r="C194" s="115" t="s">
        <v>370</v>
      </c>
      <c r="D194" s="94" t="str">
        <f t="shared" ref="D194:D257" si="116">IFERROR(VLOOKUP($B194,_3aw1,2,FALSE),"")</f>
        <v/>
      </c>
      <c r="E194" s="94" t="str">
        <f t="shared" ref="E194:E257" si="117">IFERROR(VLOOKUP($B194,_3aw2,2,FALSE),"")</f>
        <v/>
      </c>
      <c r="F194" s="94" t="str">
        <f t="shared" ref="F194:F257" si="118">IFERROR(VLOOKUP($B194,_3aw3,2,FALSE),"")</f>
        <v/>
      </c>
      <c r="G194" s="94" t="str">
        <f t="shared" ref="G194:G257" si="119">IFERROR(VLOOKUP($B194,_3aw4,2,FALSE),"")</f>
        <v/>
      </c>
      <c r="H194" s="94" t="str">
        <f t="shared" ref="H194:H257" si="120">IFERROR(VLOOKUP($B194,_3aw5,2,FALSE),"")</f>
        <v/>
      </c>
      <c r="I194" s="94" t="str">
        <f t="shared" ref="I194:I257" si="121">IFERROR(VLOOKUP($B194,_3aw6,2,FALSE),"")</f>
        <v/>
      </c>
      <c r="J194" s="94" t="str">
        <f t="shared" ref="J194:J257" si="122">IFERROR(VLOOKUP($B194,_3aw7,2,FALSE),"")</f>
        <v/>
      </c>
      <c r="K194" s="94" t="str">
        <f t="shared" ref="K194:K257" si="123">IFERROR(VLOOKUP($B194,_3aw8,2,FALSE),"")</f>
        <v/>
      </c>
      <c r="L194" s="94" t="str">
        <f t="shared" ref="L194:L257" si="124">IFERROR(VLOOKUP($B194,_3aw9,2,FALSE),"")</f>
        <v/>
      </c>
      <c r="M194" s="94" t="str">
        <f t="shared" ref="M194:M257" si="125">IFERROR(VLOOKUP($B194,_3aw10,2,FALSE),"")</f>
        <v/>
      </c>
      <c r="N194" s="94" t="str">
        <f t="shared" ref="N194:N257" si="126">IFERROR(VLOOKUP($B194,_3aw11,2,FALSE),"")</f>
        <v/>
      </c>
      <c r="O194" s="94" t="str">
        <f t="shared" ref="O194:O257" si="127">IFERROR(VLOOKUP($B194,_3aw12,2,FALSE),"")</f>
        <v/>
      </c>
      <c r="P194" s="94" t="str">
        <f t="shared" ref="P194:P257" si="128">IFERROR(VLOOKUP($B194,_3aw13,2,FALSE),"")</f>
        <v/>
      </c>
      <c r="Q194" s="94" t="str">
        <f t="shared" ref="Q194:Q257" si="129">IFERROR(VLOOKUP($B194,_3aw14,2,FALSE),"")</f>
        <v/>
      </c>
      <c r="R194" s="94" t="str">
        <f t="shared" ref="R194:R257" si="130">IFERROR(VLOOKUP($B194,_3aw15,2,FALSE),"")</f>
        <v/>
      </c>
      <c r="S194" s="94" t="str">
        <f t="shared" ref="S194:S257" si="131">IFERROR(VLOOKUP($B194,_3aw16,2,FALSE),"")</f>
        <v/>
      </c>
      <c r="T194" s="94" t="str">
        <f t="shared" ref="T194:T257" si="132">IFERROR(VLOOKUP($B194,_3aw17,2,FALSE),"")</f>
        <v/>
      </c>
      <c r="U194" s="94" t="str">
        <f t="shared" ref="U194:U257" si="133">IFERROR(VLOOKUP($B194,_3aw18,2,FALSE),"")</f>
        <v/>
      </c>
      <c r="V194" s="94" t="str">
        <f t="shared" ref="V194:V257" si="134">IFERROR(VLOOKUP($B194,_3aw19,2,FALSE),"")</f>
        <v/>
      </c>
      <c r="W194" s="94" t="str">
        <f t="shared" si="114"/>
        <v/>
      </c>
      <c r="X194" s="94" t="str">
        <f t="shared" ref="X194:X257" si="135">IFERROR(VLOOKUP($B194,_3aw21,2,FALSE),"")</f>
        <v/>
      </c>
      <c r="Y194" s="94" t="str">
        <f t="shared" ref="Y194:Y257" si="136">IFERROR(VLOOKUP($B194,_3aw22,2,FALSE),"")</f>
        <v/>
      </c>
      <c r="Z194" s="94" t="str">
        <f t="shared" ref="Z194:Z257" si="137">IFERROR(VLOOKUP($B194,_3aw23,2,FALSE),"")</f>
        <v/>
      </c>
      <c r="AA194" s="94" t="str">
        <f t="shared" ref="AA194:AA257" si="138">IFERROR(VLOOKUP($B194,_3aw24,2,FALSE),"")</f>
        <v/>
      </c>
      <c r="AB194" s="94" t="str">
        <f t="shared" ref="AB194:AB257" si="139">IFERROR(VLOOKUP($B194,_3aw25,2,FALSE),"")</f>
        <v/>
      </c>
      <c r="AC194" s="94" t="str">
        <f t="shared" ref="AC194:AC257" si="140">IFERROR(VLOOKUP($B194,_3aw26,2,FALSE),"")</f>
        <v/>
      </c>
      <c r="AD194" s="92" t="str">
        <f t="shared" ref="AD194:AD257" si="141">IF(COUNTIF(D194:AC194,"&gt;=0"),SUM(D194:AC194),"")</f>
        <v/>
      </c>
      <c r="AE194" s="92">
        <f t="shared" si="109"/>
        <v>0</v>
      </c>
      <c r="AF194" s="97" t="str">
        <f t="shared" si="110"/>
        <v/>
      </c>
      <c r="AG194" s="92">
        <f t="shared" si="111"/>
        <v>0</v>
      </c>
      <c r="AH194" s="92">
        <f t="shared" si="112"/>
        <v>0</v>
      </c>
    </row>
    <row r="195" spans="1:34" x14ac:dyDescent="0.25">
      <c r="A195" s="106" t="str">
        <f t="shared" si="115"/>
        <v/>
      </c>
      <c r="B195" s="49">
        <v>7530</v>
      </c>
      <c r="C195" s="115" t="s">
        <v>371</v>
      </c>
      <c r="D195" s="94" t="str">
        <f t="shared" si="116"/>
        <v/>
      </c>
      <c r="E195" s="94" t="str">
        <f t="shared" si="117"/>
        <v/>
      </c>
      <c r="F195" s="94" t="str">
        <f t="shared" si="118"/>
        <v/>
      </c>
      <c r="G195" s="94" t="str">
        <f t="shared" si="119"/>
        <v/>
      </c>
      <c r="H195" s="94" t="str">
        <f t="shared" si="120"/>
        <v/>
      </c>
      <c r="I195" s="94" t="str">
        <f t="shared" si="121"/>
        <v/>
      </c>
      <c r="J195" s="94" t="str">
        <f t="shared" si="122"/>
        <v/>
      </c>
      <c r="K195" s="94" t="str">
        <f t="shared" si="123"/>
        <v/>
      </c>
      <c r="L195" s="94" t="str">
        <f t="shared" si="124"/>
        <v/>
      </c>
      <c r="M195" s="94" t="str">
        <f t="shared" si="125"/>
        <v/>
      </c>
      <c r="N195" s="94" t="str">
        <f t="shared" si="126"/>
        <v/>
      </c>
      <c r="O195" s="94" t="str">
        <f t="shared" si="127"/>
        <v/>
      </c>
      <c r="P195" s="94" t="str">
        <f t="shared" si="128"/>
        <v/>
      </c>
      <c r="Q195" s="94" t="str">
        <f t="shared" si="129"/>
        <v/>
      </c>
      <c r="R195" s="94" t="str">
        <f t="shared" si="130"/>
        <v/>
      </c>
      <c r="S195" s="94" t="str">
        <f t="shared" si="131"/>
        <v/>
      </c>
      <c r="T195" s="94" t="str">
        <f t="shared" si="132"/>
        <v/>
      </c>
      <c r="U195" s="94" t="str">
        <f t="shared" si="133"/>
        <v/>
      </c>
      <c r="V195" s="94" t="str">
        <f t="shared" si="134"/>
        <v/>
      </c>
      <c r="W195" s="94" t="str">
        <f>IFERROR(VLOOKUP($B195,_3aw20,22,FALSE),"")</f>
        <v/>
      </c>
      <c r="X195" s="94" t="str">
        <f t="shared" si="135"/>
        <v/>
      </c>
      <c r="Y195" s="94" t="str">
        <f t="shared" si="136"/>
        <v/>
      </c>
      <c r="Z195" s="94" t="str">
        <f t="shared" si="137"/>
        <v/>
      </c>
      <c r="AA195" s="94" t="str">
        <f t="shared" si="138"/>
        <v/>
      </c>
      <c r="AB195" s="94" t="str">
        <f t="shared" si="139"/>
        <v/>
      </c>
      <c r="AC195" s="94" t="str">
        <f t="shared" si="140"/>
        <v/>
      </c>
      <c r="AD195" s="92" t="str">
        <f t="shared" si="141"/>
        <v/>
      </c>
      <c r="AE195" s="92">
        <f t="shared" si="109"/>
        <v>0</v>
      </c>
      <c r="AF195" s="97" t="str">
        <f t="shared" si="110"/>
        <v/>
      </c>
      <c r="AG195" s="92">
        <f t="shared" si="111"/>
        <v>0</v>
      </c>
      <c r="AH195" s="92">
        <f t="shared" si="112"/>
        <v>0</v>
      </c>
    </row>
    <row r="196" spans="1:34" x14ac:dyDescent="0.25">
      <c r="A196" s="106" t="str">
        <f t="shared" si="115"/>
        <v/>
      </c>
      <c r="B196" s="49">
        <v>5792</v>
      </c>
      <c r="C196" s="115" t="s">
        <v>767</v>
      </c>
      <c r="D196" s="94" t="str">
        <f t="shared" si="116"/>
        <v/>
      </c>
      <c r="E196" s="94" t="str">
        <f t="shared" si="117"/>
        <v/>
      </c>
      <c r="F196" s="94" t="str">
        <f t="shared" si="118"/>
        <v/>
      </c>
      <c r="G196" s="94" t="str">
        <f t="shared" si="119"/>
        <v/>
      </c>
      <c r="H196" s="94" t="str">
        <f t="shared" si="120"/>
        <v/>
      </c>
      <c r="I196" s="94" t="str">
        <f t="shared" si="121"/>
        <v/>
      </c>
      <c r="J196" s="94" t="str">
        <f t="shared" si="122"/>
        <v/>
      </c>
      <c r="K196" s="94" t="str">
        <f t="shared" si="123"/>
        <v/>
      </c>
      <c r="L196" s="94" t="str">
        <f t="shared" si="124"/>
        <v/>
      </c>
      <c r="M196" s="94" t="str">
        <f t="shared" si="125"/>
        <v/>
      </c>
      <c r="N196" s="94" t="str">
        <f t="shared" si="126"/>
        <v/>
      </c>
      <c r="O196" s="94" t="str">
        <f t="shared" si="127"/>
        <v/>
      </c>
      <c r="P196" s="94" t="str">
        <f t="shared" si="128"/>
        <v/>
      </c>
      <c r="Q196" s="94" t="str">
        <f t="shared" si="129"/>
        <v/>
      </c>
      <c r="R196" s="94" t="str">
        <f t="shared" si="130"/>
        <v/>
      </c>
      <c r="S196" s="94" t="str">
        <f t="shared" si="131"/>
        <v/>
      </c>
      <c r="T196" s="94" t="str">
        <f t="shared" si="132"/>
        <v/>
      </c>
      <c r="U196" s="94" t="str">
        <f t="shared" si="133"/>
        <v/>
      </c>
      <c r="V196" s="94" t="str">
        <f t="shared" si="134"/>
        <v/>
      </c>
      <c r="W196" s="94" t="str">
        <f t="shared" ref="W196:W227" si="142">IFERROR(VLOOKUP($B196,_3aw20,2,FALSE),"")</f>
        <v/>
      </c>
      <c r="X196" s="94" t="str">
        <f t="shared" si="135"/>
        <v/>
      </c>
      <c r="Y196" s="94" t="str">
        <f t="shared" si="136"/>
        <v/>
      </c>
      <c r="Z196" s="94" t="str">
        <f t="shared" si="137"/>
        <v/>
      </c>
      <c r="AA196" s="94" t="str">
        <f t="shared" si="138"/>
        <v/>
      </c>
      <c r="AB196" s="94" t="str">
        <f t="shared" si="139"/>
        <v/>
      </c>
      <c r="AC196" s="94" t="str">
        <f t="shared" si="140"/>
        <v/>
      </c>
      <c r="AD196" s="92" t="str">
        <f t="shared" si="141"/>
        <v/>
      </c>
      <c r="AE196" s="92">
        <f t="shared" si="109"/>
        <v>0</v>
      </c>
      <c r="AF196" s="97" t="str">
        <f t="shared" si="110"/>
        <v/>
      </c>
      <c r="AG196" s="92">
        <f t="shared" si="111"/>
        <v>0</v>
      </c>
      <c r="AH196" s="92">
        <f t="shared" si="112"/>
        <v>0</v>
      </c>
    </row>
    <row r="197" spans="1:34" x14ac:dyDescent="0.25">
      <c r="A197" s="106" t="str">
        <f t="shared" si="115"/>
        <v/>
      </c>
      <c r="B197" s="49">
        <v>8383</v>
      </c>
      <c r="C197" s="115" t="s">
        <v>372</v>
      </c>
      <c r="D197" s="94" t="str">
        <f t="shared" si="116"/>
        <v/>
      </c>
      <c r="E197" s="94" t="str">
        <f t="shared" si="117"/>
        <v/>
      </c>
      <c r="F197" s="94" t="str">
        <f t="shared" si="118"/>
        <v/>
      </c>
      <c r="G197" s="94" t="str">
        <f t="shared" si="119"/>
        <v/>
      </c>
      <c r="H197" s="94" t="str">
        <f t="shared" si="120"/>
        <v/>
      </c>
      <c r="I197" s="94" t="str">
        <f t="shared" si="121"/>
        <v/>
      </c>
      <c r="J197" s="94" t="str">
        <f t="shared" si="122"/>
        <v/>
      </c>
      <c r="K197" s="94" t="str">
        <f t="shared" si="123"/>
        <v/>
      </c>
      <c r="L197" s="94" t="str">
        <f t="shared" si="124"/>
        <v/>
      </c>
      <c r="M197" s="94" t="str">
        <f t="shared" si="125"/>
        <v/>
      </c>
      <c r="N197" s="94" t="str">
        <f t="shared" si="126"/>
        <v/>
      </c>
      <c r="O197" s="94" t="str">
        <f t="shared" si="127"/>
        <v/>
      </c>
      <c r="P197" s="94" t="str">
        <f t="shared" si="128"/>
        <v/>
      </c>
      <c r="Q197" s="94" t="str">
        <f t="shared" si="129"/>
        <v/>
      </c>
      <c r="R197" s="94" t="str">
        <f t="shared" si="130"/>
        <v/>
      </c>
      <c r="S197" s="94" t="str">
        <f t="shared" si="131"/>
        <v/>
      </c>
      <c r="T197" s="94" t="str">
        <f t="shared" si="132"/>
        <v/>
      </c>
      <c r="U197" s="94" t="str">
        <f t="shared" si="133"/>
        <v/>
      </c>
      <c r="V197" s="94" t="str">
        <f t="shared" si="134"/>
        <v/>
      </c>
      <c r="W197" s="94" t="str">
        <f t="shared" si="142"/>
        <v/>
      </c>
      <c r="X197" s="94" t="str">
        <f t="shared" si="135"/>
        <v/>
      </c>
      <c r="Y197" s="94" t="str">
        <f t="shared" si="136"/>
        <v/>
      </c>
      <c r="Z197" s="94" t="str">
        <f t="shared" si="137"/>
        <v/>
      </c>
      <c r="AA197" s="94" t="str">
        <f t="shared" si="138"/>
        <v/>
      </c>
      <c r="AB197" s="94" t="str">
        <f t="shared" si="139"/>
        <v/>
      </c>
      <c r="AC197" s="94" t="str">
        <f t="shared" si="140"/>
        <v/>
      </c>
      <c r="AD197" s="92" t="str">
        <f t="shared" si="141"/>
        <v/>
      </c>
      <c r="AE197" s="92">
        <f t="shared" si="109"/>
        <v>0</v>
      </c>
      <c r="AF197" s="97" t="str">
        <f t="shared" si="110"/>
        <v/>
      </c>
      <c r="AG197" s="92">
        <f t="shared" si="111"/>
        <v>0</v>
      </c>
      <c r="AH197" s="92">
        <f t="shared" si="112"/>
        <v>0</v>
      </c>
    </row>
    <row r="198" spans="1:34" x14ac:dyDescent="0.25">
      <c r="A198" s="106" t="str">
        <f t="shared" si="115"/>
        <v/>
      </c>
      <c r="B198" s="49">
        <v>7386</v>
      </c>
      <c r="C198" s="115" t="s">
        <v>783</v>
      </c>
      <c r="D198" s="94" t="str">
        <f t="shared" si="116"/>
        <v/>
      </c>
      <c r="E198" s="107" t="str">
        <f t="shared" si="117"/>
        <v/>
      </c>
      <c r="F198" s="94" t="str">
        <f t="shared" si="118"/>
        <v/>
      </c>
      <c r="G198" s="94" t="str">
        <f t="shared" si="119"/>
        <v/>
      </c>
      <c r="H198" s="94" t="str">
        <f t="shared" si="120"/>
        <v/>
      </c>
      <c r="I198" s="94" t="str">
        <f t="shared" si="121"/>
        <v/>
      </c>
      <c r="J198" s="94" t="str">
        <f t="shared" si="122"/>
        <v/>
      </c>
      <c r="K198" s="94" t="str">
        <f t="shared" si="123"/>
        <v/>
      </c>
      <c r="L198" s="94" t="str">
        <f t="shared" si="124"/>
        <v/>
      </c>
      <c r="M198" s="94" t="str">
        <f t="shared" si="125"/>
        <v/>
      </c>
      <c r="N198" s="94" t="str">
        <f t="shared" si="126"/>
        <v/>
      </c>
      <c r="O198" s="94" t="str">
        <f t="shared" si="127"/>
        <v/>
      </c>
      <c r="P198" s="94" t="str">
        <f t="shared" si="128"/>
        <v/>
      </c>
      <c r="Q198" s="94" t="str">
        <f t="shared" si="129"/>
        <v/>
      </c>
      <c r="R198" s="94" t="str">
        <f t="shared" si="130"/>
        <v/>
      </c>
      <c r="S198" s="94" t="str">
        <f t="shared" si="131"/>
        <v/>
      </c>
      <c r="T198" s="94" t="str">
        <f t="shared" si="132"/>
        <v/>
      </c>
      <c r="U198" s="94" t="str">
        <f t="shared" si="133"/>
        <v/>
      </c>
      <c r="V198" s="94" t="str">
        <f t="shared" si="134"/>
        <v/>
      </c>
      <c r="W198" s="94" t="str">
        <f t="shared" si="142"/>
        <v/>
      </c>
      <c r="X198" s="94" t="str">
        <f t="shared" si="135"/>
        <v/>
      </c>
      <c r="Y198" s="94" t="str">
        <f t="shared" si="136"/>
        <v/>
      </c>
      <c r="Z198" s="94" t="str">
        <f t="shared" si="137"/>
        <v/>
      </c>
      <c r="AA198" s="94" t="str">
        <f t="shared" si="138"/>
        <v/>
      </c>
      <c r="AB198" s="94" t="str">
        <f t="shared" si="139"/>
        <v/>
      </c>
      <c r="AC198" s="94" t="str">
        <f t="shared" si="140"/>
        <v/>
      </c>
      <c r="AD198" s="92" t="str">
        <f t="shared" si="141"/>
        <v/>
      </c>
      <c r="AE198" s="92">
        <f t="shared" si="109"/>
        <v>0</v>
      </c>
      <c r="AF198" s="97" t="str">
        <f t="shared" si="110"/>
        <v/>
      </c>
      <c r="AG198" s="92">
        <f t="shared" si="111"/>
        <v>0</v>
      </c>
      <c r="AH198" s="92">
        <f t="shared" si="112"/>
        <v>0</v>
      </c>
    </row>
    <row r="199" spans="1:34" x14ac:dyDescent="0.25">
      <c r="A199" s="106" t="str">
        <f t="shared" si="115"/>
        <v/>
      </c>
      <c r="B199" s="49">
        <v>6430</v>
      </c>
      <c r="C199" s="115" t="s">
        <v>373</v>
      </c>
      <c r="D199" s="94" t="str">
        <f t="shared" si="116"/>
        <v/>
      </c>
      <c r="E199" s="94" t="str">
        <f t="shared" si="117"/>
        <v/>
      </c>
      <c r="F199" s="94" t="str">
        <f t="shared" si="118"/>
        <v/>
      </c>
      <c r="G199" s="94" t="str">
        <f t="shared" si="119"/>
        <v/>
      </c>
      <c r="H199" s="94" t="str">
        <f t="shared" si="120"/>
        <v/>
      </c>
      <c r="I199" s="94" t="str">
        <f t="shared" si="121"/>
        <v/>
      </c>
      <c r="J199" s="94" t="str">
        <f t="shared" si="122"/>
        <v/>
      </c>
      <c r="K199" s="94" t="str">
        <f t="shared" si="123"/>
        <v/>
      </c>
      <c r="L199" s="94" t="str">
        <f t="shared" si="124"/>
        <v/>
      </c>
      <c r="M199" s="94" t="str">
        <f t="shared" si="125"/>
        <v/>
      </c>
      <c r="N199" s="94" t="str">
        <f t="shared" si="126"/>
        <v/>
      </c>
      <c r="O199" s="94" t="str">
        <f t="shared" si="127"/>
        <v/>
      </c>
      <c r="P199" s="94" t="str">
        <f t="shared" si="128"/>
        <v/>
      </c>
      <c r="Q199" s="94" t="str">
        <f t="shared" si="129"/>
        <v/>
      </c>
      <c r="R199" s="94" t="str">
        <f t="shared" si="130"/>
        <v/>
      </c>
      <c r="S199" s="94" t="str">
        <f t="shared" si="131"/>
        <v/>
      </c>
      <c r="T199" s="94" t="str">
        <f t="shared" si="132"/>
        <v/>
      </c>
      <c r="U199" s="94" t="str">
        <f t="shared" si="133"/>
        <v/>
      </c>
      <c r="V199" s="94" t="str">
        <f t="shared" si="134"/>
        <v/>
      </c>
      <c r="W199" s="94" t="str">
        <f t="shared" si="142"/>
        <v/>
      </c>
      <c r="X199" s="94" t="str">
        <f t="shared" si="135"/>
        <v/>
      </c>
      <c r="Y199" s="94" t="str">
        <f t="shared" si="136"/>
        <v/>
      </c>
      <c r="Z199" s="94" t="str">
        <f t="shared" si="137"/>
        <v/>
      </c>
      <c r="AA199" s="94" t="str">
        <f t="shared" si="138"/>
        <v/>
      </c>
      <c r="AB199" s="94" t="str">
        <f t="shared" si="139"/>
        <v/>
      </c>
      <c r="AC199" s="94" t="str">
        <f t="shared" si="140"/>
        <v/>
      </c>
      <c r="AD199" s="92" t="str">
        <f t="shared" si="141"/>
        <v/>
      </c>
      <c r="AE199" s="92">
        <f t="shared" si="109"/>
        <v>0</v>
      </c>
      <c r="AF199" s="97" t="str">
        <f t="shared" si="110"/>
        <v/>
      </c>
      <c r="AG199" s="92">
        <f t="shared" si="111"/>
        <v>0</v>
      </c>
      <c r="AH199" s="92">
        <f t="shared" si="112"/>
        <v>0</v>
      </c>
    </row>
    <row r="200" spans="1:34" x14ac:dyDescent="0.25">
      <c r="A200" s="106" t="str">
        <f t="shared" si="115"/>
        <v/>
      </c>
      <c r="B200" s="49">
        <v>5367</v>
      </c>
      <c r="C200" s="115" t="s">
        <v>375</v>
      </c>
      <c r="D200" s="94" t="str">
        <f t="shared" si="116"/>
        <v/>
      </c>
      <c r="E200" s="94" t="str">
        <f t="shared" si="117"/>
        <v/>
      </c>
      <c r="F200" s="94" t="str">
        <f t="shared" si="118"/>
        <v/>
      </c>
      <c r="G200" s="94" t="str">
        <f t="shared" si="119"/>
        <v/>
      </c>
      <c r="H200" s="94" t="str">
        <f t="shared" si="120"/>
        <v/>
      </c>
      <c r="I200" s="94" t="str">
        <f t="shared" si="121"/>
        <v/>
      </c>
      <c r="J200" s="94" t="str">
        <f t="shared" si="122"/>
        <v/>
      </c>
      <c r="K200" s="94" t="str">
        <f t="shared" si="123"/>
        <v/>
      </c>
      <c r="L200" s="94" t="str">
        <f t="shared" si="124"/>
        <v/>
      </c>
      <c r="M200" s="94" t="str">
        <f t="shared" si="125"/>
        <v/>
      </c>
      <c r="N200" s="94" t="str">
        <f t="shared" si="126"/>
        <v/>
      </c>
      <c r="O200" s="94" t="str">
        <f t="shared" si="127"/>
        <v/>
      </c>
      <c r="P200" s="94" t="str">
        <f t="shared" si="128"/>
        <v/>
      </c>
      <c r="Q200" s="94" t="str">
        <f t="shared" si="129"/>
        <v/>
      </c>
      <c r="R200" s="94" t="str">
        <f t="shared" si="130"/>
        <v/>
      </c>
      <c r="S200" s="94" t="str">
        <f t="shared" si="131"/>
        <v/>
      </c>
      <c r="T200" s="94" t="str">
        <f t="shared" si="132"/>
        <v/>
      </c>
      <c r="U200" s="94" t="str">
        <f t="shared" si="133"/>
        <v/>
      </c>
      <c r="V200" s="94" t="str">
        <f t="shared" si="134"/>
        <v/>
      </c>
      <c r="W200" s="94" t="str">
        <f t="shared" si="142"/>
        <v/>
      </c>
      <c r="X200" s="94" t="str">
        <f t="shared" si="135"/>
        <v/>
      </c>
      <c r="Y200" s="94" t="str">
        <f t="shared" si="136"/>
        <v/>
      </c>
      <c r="Z200" s="94" t="str">
        <f t="shared" si="137"/>
        <v/>
      </c>
      <c r="AA200" s="94" t="str">
        <f t="shared" si="138"/>
        <v/>
      </c>
      <c r="AB200" s="94" t="str">
        <f t="shared" si="139"/>
        <v/>
      </c>
      <c r="AC200" s="94" t="str">
        <f t="shared" si="140"/>
        <v/>
      </c>
      <c r="AD200" s="92" t="str">
        <f t="shared" si="141"/>
        <v/>
      </c>
      <c r="AE200" s="92">
        <f t="shared" ref="AE200:AE263" si="143">IF(B200&lt;&gt;"",COUNT(D200:AC200),"")</f>
        <v>0</v>
      </c>
      <c r="AF200" s="97" t="str">
        <f t="shared" ref="AF200:AF263" si="144">IFERROR(((AG200*2)+(AH200*1))/(AE200*2),"")</f>
        <v/>
      </c>
      <c r="AG200" s="92">
        <f t="shared" ref="AG200:AG263" si="145">IF(B200&lt;&gt;"",COUNTIF(D200:AC200,"=2"),"")</f>
        <v>0</v>
      </c>
      <c r="AH200" s="92">
        <f t="shared" ref="AH200:AH263" si="146">IF(B200&lt;&gt;"",COUNTIF(D200:AC200,"=1"),"")</f>
        <v>0</v>
      </c>
    </row>
    <row r="201" spans="1:34" x14ac:dyDescent="0.25">
      <c r="A201" s="106" t="str">
        <f t="shared" si="115"/>
        <v/>
      </c>
      <c r="B201" s="49">
        <v>18</v>
      </c>
      <c r="C201" s="115" t="s">
        <v>790</v>
      </c>
      <c r="D201" s="94" t="str">
        <f t="shared" si="116"/>
        <v/>
      </c>
      <c r="E201" s="94" t="str">
        <f t="shared" si="117"/>
        <v/>
      </c>
      <c r="F201" s="94" t="str">
        <f t="shared" si="118"/>
        <v/>
      </c>
      <c r="G201" s="94" t="str">
        <f t="shared" si="119"/>
        <v/>
      </c>
      <c r="H201" s="94" t="str">
        <f t="shared" si="120"/>
        <v/>
      </c>
      <c r="I201" s="94" t="str">
        <f t="shared" si="121"/>
        <v/>
      </c>
      <c r="J201" s="94" t="str">
        <f t="shared" si="122"/>
        <v/>
      </c>
      <c r="K201" s="94" t="str">
        <f t="shared" si="123"/>
        <v/>
      </c>
      <c r="L201" s="94" t="str">
        <f t="shared" si="124"/>
        <v/>
      </c>
      <c r="M201" s="94" t="str">
        <f t="shared" si="125"/>
        <v/>
      </c>
      <c r="N201" s="94" t="str">
        <f t="shared" si="126"/>
        <v/>
      </c>
      <c r="O201" s="94" t="str">
        <f t="shared" si="127"/>
        <v/>
      </c>
      <c r="P201" s="94" t="str">
        <f t="shared" si="128"/>
        <v/>
      </c>
      <c r="Q201" s="94" t="str">
        <f t="shared" si="129"/>
        <v/>
      </c>
      <c r="R201" s="94" t="str">
        <f t="shared" si="130"/>
        <v/>
      </c>
      <c r="S201" s="94" t="str">
        <f t="shared" si="131"/>
        <v/>
      </c>
      <c r="T201" s="94" t="str">
        <f t="shared" si="132"/>
        <v/>
      </c>
      <c r="U201" s="94" t="str">
        <f t="shared" si="133"/>
        <v/>
      </c>
      <c r="V201" s="94" t="str">
        <f t="shared" si="134"/>
        <v/>
      </c>
      <c r="W201" s="94" t="str">
        <f t="shared" si="142"/>
        <v/>
      </c>
      <c r="X201" s="94" t="str">
        <f t="shared" si="135"/>
        <v/>
      </c>
      <c r="Y201" s="94" t="str">
        <f t="shared" si="136"/>
        <v/>
      </c>
      <c r="Z201" s="94" t="str">
        <f t="shared" si="137"/>
        <v/>
      </c>
      <c r="AA201" s="94" t="str">
        <f t="shared" si="138"/>
        <v/>
      </c>
      <c r="AB201" s="94" t="str">
        <f t="shared" si="139"/>
        <v/>
      </c>
      <c r="AC201" s="94" t="str">
        <f t="shared" si="140"/>
        <v/>
      </c>
      <c r="AD201" s="92" t="str">
        <f t="shared" si="141"/>
        <v/>
      </c>
      <c r="AE201" s="92">
        <f t="shared" si="143"/>
        <v>0</v>
      </c>
      <c r="AF201" s="97" t="str">
        <f t="shared" si="144"/>
        <v/>
      </c>
      <c r="AG201" s="92">
        <f t="shared" si="145"/>
        <v>0</v>
      </c>
      <c r="AH201" s="92">
        <f t="shared" si="146"/>
        <v>0</v>
      </c>
    </row>
    <row r="202" spans="1:34" x14ac:dyDescent="0.25">
      <c r="A202" s="106" t="str">
        <f t="shared" si="115"/>
        <v/>
      </c>
      <c r="B202" s="49">
        <v>4972</v>
      </c>
      <c r="C202" s="115" t="s">
        <v>378</v>
      </c>
      <c r="D202" s="94" t="str">
        <f t="shared" si="116"/>
        <v/>
      </c>
      <c r="E202" s="94" t="str">
        <f t="shared" si="117"/>
        <v/>
      </c>
      <c r="F202" s="94" t="str">
        <f t="shared" si="118"/>
        <v/>
      </c>
      <c r="G202" s="94" t="str">
        <f t="shared" si="119"/>
        <v/>
      </c>
      <c r="H202" s="94" t="str">
        <f t="shared" si="120"/>
        <v/>
      </c>
      <c r="I202" s="94" t="str">
        <f t="shared" si="121"/>
        <v/>
      </c>
      <c r="J202" s="94" t="str">
        <f t="shared" si="122"/>
        <v/>
      </c>
      <c r="K202" s="94" t="str">
        <f t="shared" si="123"/>
        <v/>
      </c>
      <c r="L202" s="94" t="str">
        <f t="shared" si="124"/>
        <v/>
      </c>
      <c r="M202" s="94" t="str">
        <f t="shared" si="125"/>
        <v/>
      </c>
      <c r="N202" s="94" t="str">
        <f t="shared" si="126"/>
        <v/>
      </c>
      <c r="O202" s="94" t="str">
        <f t="shared" si="127"/>
        <v/>
      </c>
      <c r="P202" s="94" t="str">
        <f t="shared" si="128"/>
        <v/>
      </c>
      <c r="Q202" s="94" t="str">
        <f t="shared" si="129"/>
        <v/>
      </c>
      <c r="R202" s="94" t="str">
        <f t="shared" si="130"/>
        <v/>
      </c>
      <c r="S202" s="94" t="str">
        <f t="shared" si="131"/>
        <v/>
      </c>
      <c r="T202" s="94" t="str">
        <f t="shared" si="132"/>
        <v/>
      </c>
      <c r="U202" s="94" t="str">
        <f t="shared" si="133"/>
        <v/>
      </c>
      <c r="V202" s="94" t="str">
        <f t="shared" si="134"/>
        <v/>
      </c>
      <c r="W202" s="94" t="str">
        <f t="shared" si="142"/>
        <v/>
      </c>
      <c r="X202" s="94" t="str">
        <f t="shared" si="135"/>
        <v/>
      </c>
      <c r="Y202" s="94" t="str">
        <f t="shared" si="136"/>
        <v/>
      </c>
      <c r="Z202" s="94" t="str">
        <f t="shared" si="137"/>
        <v/>
      </c>
      <c r="AA202" s="94" t="str">
        <f t="shared" si="138"/>
        <v/>
      </c>
      <c r="AB202" s="94" t="str">
        <f t="shared" si="139"/>
        <v/>
      </c>
      <c r="AC202" s="94" t="str">
        <f t="shared" si="140"/>
        <v/>
      </c>
      <c r="AD202" s="92" t="str">
        <f t="shared" si="141"/>
        <v/>
      </c>
      <c r="AE202" s="92">
        <f t="shared" si="143"/>
        <v>0</v>
      </c>
      <c r="AF202" s="97" t="str">
        <f t="shared" si="144"/>
        <v/>
      </c>
      <c r="AG202" s="92">
        <f t="shared" si="145"/>
        <v>0</v>
      </c>
      <c r="AH202" s="92">
        <f t="shared" si="146"/>
        <v>0</v>
      </c>
    </row>
    <row r="203" spans="1:34" x14ac:dyDescent="0.25">
      <c r="A203" s="106" t="str">
        <f t="shared" si="115"/>
        <v/>
      </c>
      <c r="B203" s="49">
        <v>8221</v>
      </c>
      <c r="C203" s="115" t="s">
        <v>379</v>
      </c>
      <c r="D203" s="94" t="str">
        <f t="shared" si="116"/>
        <v/>
      </c>
      <c r="E203" s="94" t="str">
        <f t="shared" si="117"/>
        <v/>
      </c>
      <c r="F203" s="94" t="str">
        <f t="shared" si="118"/>
        <v/>
      </c>
      <c r="G203" s="94" t="str">
        <f t="shared" si="119"/>
        <v/>
      </c>
      <c r="H203" s="94" t="str">
        <f t="shared" si="120"/>
        <v/>
      </c>
      <c r="I203" s="94" t="str">
        <f t="shared" si="121"/>
        <v/>
      </c>
      <c r="J203" s="94" t="str">
        <f t="shared" si="122"/>
        <v/>
      </c>
      <c r="K203" s="94" t="str">
        <f t="shared" si="123"/>
        <v/>
      </c>
      <c r="L203" s="94" t="str">
        <f t="shared" si="124"/>
        <v/>
      </c>
      <c r="M203" s="94" t="str">
        <f t="shared" si="125"/>
        <v/>
      </c>
      <c r="N203" s="94" t="str">
        <f t="shared" si="126"/>
        <v/>
      </c>
      <c r="O203" s="94" t="str">
        <f t="shared" si="127"/>
        <v/>
      </c>
      <c r="P203" s="94" t="str">
        <f t="shared" si="128"/>
        <v/>
      </c>
      <c r="Q203" s="94" t="str">
        <f t="shared" si="129"/>
        <v/>
      </c>
      <c r="R203" s="94" t="str">
        <f t="shared" si="130"/>
        <v/>
      </c>
      <c r="S203" s="94" t="str">
        <f t="shared" si="131"/>
        <v/>
      </c>
      <c r="T203" s="94" t="str">
        <f t="shared" si="132"/>
        <v/>
      </c>
      <c r="U203" s="94" t="str">
        <f t="shared" si="133"/>
        <v/>
      </c>
      <c r="V203" s="94" t="str">
        <f t="shared" si="134"/>
        <v/>
      </c>
      <c r="W203" s="94" t="str">
        <f t="shared" si="142"/>
        <v/>
      </c>
      <c r="X203" s="94" t="str">
        <f t="shared" si="135"/>
        <v/>
      </c>
      <c r="Y203" s="94" t="str">
        <f t="shared" si="136"/>
        <v/>
      </c>
      <c r="Z203" s="94" t="str">
        <f t="shared" si="137"/>
        <v/>
      </c>
      <c r="AA203" s="94" t="str">
        <f t="shared" si="138"/>
        <v/>
      </c>
      <c r="AB203" s="94" t="str">
        <f t="shared" si="139"/>
        <v/>
      </c>
      <c r="AC203" s="94" t="str">
        <f t="shared" si="140"/>
        <v/>
      </c>
      <c r="AD203" s="92" t="str">
        <f t="shared" si="141"/>
        <v/>
      </c>
      <c r="AE203" s="92">
        <f t="shared" si="143"/>
        <v>0</v>
      </c>
      <c r="AF203" s="97" t="str">
        <f t="shared" si="144"/>
        <v/>
      </c>
      <c r="AG203" s="92">
        <f t="shared" si="145"/>
        <v>0</v>
      </c>
      <c r="AH203" s="92">
        <f t="shared" si="146"/>
        <v>0</v>
      </c>
    </row>
    <row r="204" spans="1:34" x14ac:dyDescent="0.25">
      <c r="A204" s="106" t="str">
        <f t="shared" si="115"/>
        <v/>
      </c>
      <c r="B204" s="49">
        <v>2613</v>
      </c>
      <c r="C204" s="115" t="s">
        <v>380</v>
      </c>
      <c r="D204" s="94" t="str">
        <f t="shared" si="116"/>
        <v/>
      </c>
      <c r="E204" s="94" t="str">
        <f t="shared" si="117"/>
        <v/>
      </c>
      <c r="F204" s="94" t="str">
        <f t="shared" si="118"/>
        <v/>
      </c>
      <c r="G204" s="94" t="str">
        <f t="shared" si="119"/>
        <v/>
      </c>
      <c r="H204" s="94" t="str">
        <f t="shared" si="120"/>
        <v/>
      </c>
      <c r="I204" s="94" t="str">
        <f t="shared" si="121"/>
        <v/>
      </c>
      <c r="J204" s="94" t="str">
        <f t="shared" si="122"/>
        <v/>
      </c>
      <c r="K204" s="94" t="str">
        <f t="shared" si="123"/>
        <v/>
      </c>
      <c r="L204" s="94" t="str">
        <f t="shared" si="124"/>
        <v/>
      </c>
      <c r="M204" s="94" t="str">
        <f t="shared" si="125"/>
        <v/>
      </c>
      <c r="N204" s="94" t="str">
        <f t="shared" si="126"/>
        <v/>
      </c>
      <c r="O204" s="94" t="str">
        <f t="shared" si="127"/>
        <v/>
      </c>
      <c r="P204" s="94" t="str">
        <f t="shared" si="128"/>
        <v/>
      </c>
      <c r="Q204" s="94" t="str">
        <f t="shared" si="129"/>
        <v/>
      </c>
      <c r="R204" s="94" t="str">
        <f t="shared" si="130"/>
        <v/>
      </c>
      <c r="S204" s="94" t="str">
        <f t="shared" si="131"/>
        <v/>
      </c>
      <c r="T204" s="94" t="str">
        <f t="shared" si="132"/>
        <v/>
      </c>
      <c r="U204" s="94" t="str">
        <f t="shared" si="133"/>
        <v/>
      </c>
      <c r="V204" s="94" t="str">
        <f t="shared" si="134"/>
        <v/>
      </c>
      <c r="W204" s="94" t="str">
        <f t="shared" si="142"/>
        <v/>
      </c>
      <c r="X204" s="94" t="str">
        <f t="shared" si="135"/>
        <v/>
      </c>
      <c r="Y204" s="94" t="str">
        <f t="shared" si="136"/>
        <v/>
      </c>
      <c r="Z204" s="94" t="str">
        <f t="shared" si="137"/>
        <v/>
      </c>
      <c r="AA204" s="94" t="str">
        <f t="shared" si="138"/>
        <v/>
      </c>
      <c r="AB204" s="94" t="str">
        <f t="shared" si="139"/>
        <v/>
      </c>
      <c r="AC204" s="94" t="str">
        <f t="shared" si="140"/>
        <v/>
      </c>
      <c r="AD204" s="92" t="str">
        <f t="shared" si="141"/>
        <v/>
      </c>
      <c r="AE204" s="92">
        <f t="shared" si="143"/>
        <v>0</v>
      </c>
      <c r="AF204" s="97" t="str">
        <f t="shared" si="144"/>
        <v/>
      </c>
      <c r="AG204" s="92">
        <f t="shared" si="145"/>
        <v>0</v>
      </c>
      <c r="AH204" s="92">
        <f t="shared" si="146"/>
        <v>0</v>
      </c>
    </row>
    <row r="205" spans="1:34" x14ac:dyDescent="0.25">
      <c r="A205" s="106" t="str">
        <f t="shared" si="115"/>
        <v/>
      </c>
      <c r="B205" s="49">
        <v>5513</v>
      </c>
      <c r="C205" s="115" t="s">
        <v>381</v>
      </c>
      <c r="D205" s="94" t="str">
        <f t="shared" si="116"/>
        <v/>
      </c>
      <c r="E205" s="94" t="str">
        <f t="shared" si="117"/>
        <v/>
      </c>
      <c r="F205" s="94" t="str">
        <f t="shared" si="118"/>
        <v/>
      </c>
      <c r="G205" s="94" t="str">
        <f t="shared" si="119"/>
        <v/>
      </c>
      <c r="H205" s="94" t="str">
        <f t="shared" si="120"/>
        <v/>
      </c>
      <c r="I205" s="94" t="str">
        <f t="shared" si="121"/>
        <v/>
      </c>
      <c r="J205" s="94" t="str">
        <f t="shared" si="122"/>
        <v/>
      </c>
      <c r="K205" s="94" t="str">
        <f t="shared" si="123"/>
        <v/>
      </c>
      <c r="L205" s="94" t="str">
        <f t="shared" si="124"/>
        <v/>
      </c>
      <c r="M205" s="94" t="str">
        <f t="shared" si="125"/>
        <v/>
      </c>
      <c r="N205" s="94" t="str">
        <f t="shared" si="126"/>
        <v/>
      </c>
      <c r="O205" s="94" t="str">
        <f t="shared" si="127"/>
        <v/>
      </c>
      <c r="P205" s="94" t="str">
        <f t="shared" si="128"/>
        <v/>
      </c>
      <c r="Q205" s="94" t="str">
        <f t="shared" si="129"/>
        <v/>
      </c>
      <c r="R205" s="94" t="str">
        <f t="shared" si="130"/>
        <v/>
      </c>
      <c r="S205" s="94" t="str">
        <f t="shared" si="131"/>
        <v/>
      </c>
      <c r="T205" s="94" t="str">
        <f t="shared" si="132"/>
        <v/>
      </c>
      <c r="U205" s="94" t="str">
        <f t="shared" si="133"/>
        <v/>
      </c>
      <c r="V205" s="94" t="str">
        <f t="shared" si="134"/>
        <v/>
      </c>
      <c r="W205" s="94" t="str">
        <f t="shared" si="142"/>
        <v/>
      </c>
      <c r="X205" s="94" t="str">
        <f t="shared" si="135"/>
        <v/>
      </c>
      <c r="Y205" s="94" t="str">
        <f t="shared" si="136"/>
        <v/>
      </c>
      <c r="Z205" s="94" t="str">
        <f t="shared" si="137"/>
        <v/>
      </c>
      <c r="AA205" s="94" t="str">
        <f t="shared" si="138"/>
        <v/>
      </c>
      <c r="AB205" s="94" t="str">
        <f t="shared" si="139"/>
        <v/>
      </c>
      <c r="AC205" s="94" t="str">
        <f t="shared" si="140"/>
        <v/>
      </c>
      <c r="AD205" s="92" t="str">
        <f t="shared" si="141"/>
        <v/>
      </c>
      <c r="AE205" s="92">
        <f t="shared" si="143"/>
        <v>0</v>
      </c>
      <c r="AF205" s="97" t="str">
        <f t="shared" si="144"/>
        <v/>
      </c>
      <c r="AG205" s="92">
        <f t="shared" si="145"/>
        <v>0</v>
      </c>
      <c r="AH205" s="92">
        <f t="shared" si="146"/>
        <v>0</v>
      </c>
    </row>
    <row r="206" spans="1:34" x14ac:dyDescent="0.25">
      <c r="A206" s="106" t="str">
        <f t="shared" si="115"/>
        <v/>
      </c>
      <c r="B206" s="49">
        <v>3695</v>
      </c>
      <c r="C206" s="115" t="s">
        <v>383</v>
      </c>
      <c r="D206" s="94" t="str">
        <f t="shared" si="116"/>
        <v/>
      </c>
      <c r="E206" s="94" t="str">
        <f t="shared" si="117"/>
        <v/>
      </c>
      <c r="F206" s="94" t="str">
        <f t="shared" si="118"/>
        <v/>
      </c>
      <c r="G206" s="94" t="str">
        <f t="shared" si="119"/>
        <v/>
      </c>
      <c r="H206" s="94" t="str">
        <f t="shared" si="120"/>
        <v/>
      </c>
      <c r="I206" s="94" t="str">
        <f t="shared" si="121"/>
        <v/>
      </c>
      <c r="J206" s="94" t="str">
        <f t="shared" si="122"/>
        <v/>
      </c>
      <c r="K206" s="94" t="str">
        <f t="shared" si="123"/>
        <v/>
      </c>
      <c r="L206" s="94" t="str">
        <f t="shared" si="124"/>
        <v/>
      </c>
      <c r="M206" s="94" t="str">
        <f t="shared" si="125"/>
        <v/>
      </c>
      <c r="N206" s="94" t="str">
        <f t="shared" si="126"/>
        <v/>
      </c>
      <c r="O206" s="94" t="str">
        <f t="shared" si="127"/>
        <v/>
      </c>
      <c r="P206" s="94" t="str">
        <f t="shared" si="128"/>
        <v/>
      </c>
      <c r="Q206" s="94" t="str">
        <f t="shared" si="129"/>
        <v/>
      </c>
      <c r="R206" s="94" t="str">
        <f t="shared" si="130"/>
        <v/>
      </c>
      <c r="S206" s="94" t="str">
        <f t="shared" si="131"/>
        <v/>
      </c>
      <c r="T206" s="94" t="str">
        <f t="shared" si="132"/>
        <v/>
      </c>
      <c r="U206" s="94" t="str">
        <f t="shared" si="133"/>
        <v/>
      </c>
      <c r="V206" s="94" t="str">
        <f t="shared" si="134"/>
        <v/>
      </c>
      <c r="W206" s="94" t="str">
        <f t="shared" si="142"/>
        <v/>
      </c>
      <c r="X206" s="94" t="str">
        <f t="shared" si="135"/>
        <v/>
      </c>
      <c r="Y206" s="94" t="str">
        <f t="shared" si="136"/>
        <v/>
      </c>
      <c r="Z206" s="94" t="str">
        <f t="shared" si="137"/>
        <v/>
      </c>
      <c r="AA206" s="94" t="str">
        <f t="shared" si="138"/>
        <v/>
      </c>
      <c r="AB206" s="94" t="str">
        <f t="shared" si="139"/>
        <v/>
      </c>
      <c r="AC206" s="94" t="str">
        <f t="shared" si="140"/>
        <v/>
      </c>
      <c r="AD206" s="92" t="str">
        <f t="shared" si="141"/>
        <v/>
      </c>
      <c r="AE206" s="92">
        <f t="shared" si="143"/>
        <v>0</v>
      </c>
      <c r="AF206" s="97" t="str">
        <f t="shared" si="144"/>
        <v/>
      </c>
      <c r="AG206" s="92">
        <f t="shared" si="145"/>
        <v>0</v>
      </c>
      <c r="AH206" s="92">
        <f t="shared" si="146"/>
        <v>0</v>
      </c>
    </row>
    <row r="207" spans="1:34" x14ac:dyDescent="0.25">
      <c r="A207" s="106" t="str">
        <f t="shared" si="115"/>
        <v/>
      </c>
      <c r="B207" s="49">
        <v>7853</v>
      </c>
      <c r="C207" s="115" t="s">
        <v>384</v>
      </c>
      <c r="D207" s="94" t="str">
        <f t="shared" si="116"/>
        <v/>
      </c>
      <c r="E207" s="94" t="str">
        <f t="shared" si="117"/>
        <v/>
      </c>
      <c r="F207" s="94" t="str">
        <f t="shared" si="118"/>
        <v/>
      </c>
      <c r="G207" s="94" t="str">
        <f t="shared" si="119"/>
        <v/>
      </c>
      <c r="H207" s="94" t="str">
        <f t="shared" si="120"/>
        <v/>
      </c>
      <c r="I207" s="94" t="str">
        <f t="shared" si="121"/>
        <v/>
      </c>
      <c r="J207" s="94" t="str">
        <f t="shared" si="122"/>
        <v/>
      </c>
      <c r="K207" s="94" t="str">
        <f t="shared" si="123"/>
        <v/>
      </c>
      <c r="L207" s="94" t="str">
        <f t="shared" si="124"/>
        <v/>
      </c>
      <c r="M207" s="94" t="str">
        <f t="shared" si="125"/>
        <v/>
      </c>
      <c r="N207" s="94" t="str">
        <f t="shared" si="126"/>
        <v/>
      </c>
      <c r="O207" s="94" t="str">
        <f t="shared" si="127"/>
        <v/>
      </c>
      <c r="P207" s="94" t="str">
        <f t="shared" si="128"/>
        <v/>
      </c>
      <c r="Q207" s="94" t="str">
        <f t="shared" si="129"/>
        <v/>
      </c>
      <c r="R207" s="94" t="str">
        <f t="shared" si="130"/>
        <v/>
      </c>
      <c r="S207" s="94" t="str">
        <f t="shared" si="131"/>
        <v/>
      </c>
      <c r="T207" s="94" t="str">
        <f t="shared" si="132"/>
        <v/>
      </c>
      <c r="U207" s="94" t="str">
        <f t="shared" si="133"/>
        <v/>
      </c>
      <c r="V207" s="94" t="str">
        <f t="shared" si="134"/>
        <v/>
      </c>
      <c r="W207" s="94" t="str">
        <f t="shared" si="142"/>
        <v/>
      </c>
      <c r="X207" s="94" t="str">
        <f t="shared" si="135"/>
        <v/>
      </c>
      <c r="Y207" s="94" t="str">
        <f t="shared" si="136"/>
        <v/>
      </c>
      <c r="Z207" s="94" t="str">
        <f t="shared" si="137"/>
        <v/>
      </c>
      <c r="AA207" s="94" t="str">
        <f t="shared" si="138"/>
        <v/>
      </c>
      <c r="AB207" s="94" t="str">
        <f t="shared" si="139"/>
        <v/>
      </c>
      <c r="AC207" s="94" t="str">
        <f t="shared" si="140"/>
        <v/>
      </c>
      <c r="AD207" s="92" t="str">
        <f t="shared" si="141"/>
        <v/>
      </c>
      <c r="AE207" s="92">
        <f t="shared" si="143"/>
        <v>0</v>
      </c>
      <c r="AF207" s="97" t="str">
        <f t="shared" si="144"/>
        <v/>
      </c>
      <c r="AG207" s="92">
        <f t="shared" si="145"/>
        <v>0</v>
      </c>
      <c r="AH207" s="92">
        <f t="shared" si="146"/>
        <v>0</v>
      </c>
    </row>
    <row r="208" spans="1:34" x14ac:dyDescent="0.25">
      <c r="A208" s="106" t="str">
        <f t="shared" si="115"/>
        <v/>
      </c>
      <c r="B208" s="49">
        <v>7086</v>
      </c>
      <c r="C208" s="115" t="s">
        <v>385</v>
      </c>
      <c r="D208" s="94" t="str">
        <f t="shared" si="116"/>
        <v/>
      </c>
      <c r="E208" s="94" t="str">
        <f t="shared" si="117"/>
        <v/>
      </c>
      <c r="F208" s="94" t="str">
        <f t="shared" si="118"/>
        <v/>
      </c>
      <c r="G208" s="94" t="str">
        <f t="shared" si="119"/>
        <v/>
      </c>
      <c r="H208" s="94" t="str">
        <f t="shared" si="120"/>
        <v/>
      </c>
      <c r="I208" s="94" t="str">
        <f t="shared" si="121"/>
        <v/>
      </c>
      <c r="J208" s="94" t="str">
        <f t="shared" si="122"/>
        <v/>
      </c>
      <c r="K208" s="94" t="str">
        <f t="shared" si="123"/>
        <v/>
      </c>
      <c r="L208" s="94" t="str">
        <f t="shared" si="124"/>
        <v/>
      </c>
      <c r="M208" s="94" t="str">
        <f t="shared" si="125"/>
        <v/>
      </c>
      <c r="N208" s="94" t="str">
        <f t="shared" si="126"/>
        <v/>
      </c>
      <c r="O208" s="94" t="str">
        <f t="shared" si="127"/>
        <v/>
      </c>
      <c r="P208" s="94" t="str">
        <f t="shared" si="128"/>
        <v/>
      </c>
      <c r="Q208" s="94" t="str">
        <f t="shared" si="129"/>
        <v/>
      </c>
      <c r="R208" s="94" t="str">
        <f t="shared" si="130"/>
        <v/>
      </c>
      <c r="S208" s="94" t="str">
        <f t="shared" si="131"/>
        <v/>
      </c>
      <c r="T208" s="94" t="str">
        <f t="shared" si="132"/>
        <v/>
      </c>
      <c r="U208" s="94" t="str">
        <f t="shared" si="133"/>
        <v/>
      </c>
      <c r="V208" s="94" t="str">
        <f t="shared" si="134"/>
        <v/>
      </c>
      <c r="W208" s="94" t="str">
        <f t="shared" si="142"/>
        <v/>
      </c>
      <c r="X208" s="94" t="str">
        <f t="shared" si="135"/>
        <v/>
      </c>
      <c r="Y208" s="94" t="str">
        <f t="shared" si="136"/>
        <v/>
      </c>
      <c r="Z208" s="94" t="str">
        <f t="shared" si="137"/>
        <v/>
      </c>
      <c r="AA208" s="94" t="str">
        <f t="shared" si="138"/>
        <v/>
      </c>
      <c r="AB208" s="94" t="str">
        <f t="shared" si="139"/>
        <v/>
      </c>
      <c r="AC208" s="94" t="str">
        <f t="shared" si="140"/>
        <v/>
      </c>
      <c r="AD208" s="92" t="str">
        <f t="shared" si="141"/>
        <v/>
      </c>
      <c r="AE208" s="92">
        <f t="shared" si="143"/>
        <v>0</v>
      </c>
      <c r="AF208" s="97" t="str">
        <f t="shared" si="144"/>
        <v/>
      </c>
      <c r="AG208" s="92">
        <f t="shared" si="145"/>
        <v>0</v>
      </c>
      <c r="AH208" s="92">
        <f t="shared" si="146"/>
        <v>0</v>
      </c>
    </row>
    <row r="209" spans="1:34" x14ac:dyDescent="0.25">
      <c r="A209" s="106" t="str">
        <f t="shared" si="115"/>
        <v/>
      </c>
      <c r="B209" s="49">
        <v>3766</v>
      </c>
      <c r="C209" s="115" t="s">
        <v>386</v>
      </c>
      <c r="D209" s="94" t="str">
        <f t="shared" si="116"/>
        <v/>
      </c>
      <c r="E209" s="94" t="str">
        <f t="shared" si="117"/>
        <v/>
      </c>
      <c r="F209" s="94" t="str">
        <f t="shared" si="118"/>
        <v/>
      </c>
      <c r="G209" s="94" t="str">
        <f t="shared" si="119"/>
        <v/>
      </c>
      <c r="H209" s="94" t="str">
        <f t="shared" si="120"/>
        <v/>
      </c>
      <c r="I209" s="94" t="str">
        <f t="shared" si="121"/>
        <v/>
      </c>
      <c r="J209" s="94" t="str">
        <f t="shared" si="122"/>
        <v/>
      </c>
      <c r="K209" s="94" t="str">
        <f t="shared" si="123"/>
        <v/>
      </c>
      <c r="L209" s="94" t="str">
        <f t="shared" si="124"/>
        <v/>
      </c>
      <c r="M209" s="94" t="str">
        <f t="shared" si="125"/>
        <v/>
      </c>
      <c r="N209" s="94" t="str">
        <f t="shared" si="126"/>
        <v/>
      </c>
      <c r="O209" s="94" t="str">
        <f t="shared" si="127"/>
        <v/>
      </c>
      <c r="P209" s="94" t="str">
        <f t="shared" si="128"/>
        <v/>
      </c>
      <c r="Q209" s="94" t="str">
        <f t="shared" si="129"/>
        <v/>
      </c>
      <c r="R209" s="94" t="str">
        <f t="shared" si="130"/>
        <v/>
      </c>
      <c r="S209" s="94" t="str">
        <f t="shared" si="131"/>
        <v/>
      </c>
      <c r="T209" s="94" t="str">
        <f t="shared" si="132"/>
        <v/>
      </c>
      <c r="U209" s="94" t="str">
        <f t="shared" si="133"/>
        <v/>
      </c>
      <c r="V209" s="94" t="str">
        <f t="shared" si="134"/>
        <v/>
      </c>
      <c r="W209" s="94" t="str">
        <f t="shared" si="142"/>
        <v/>
      </c>
      <c r="X209" s="94" t="str">
        <f t="shared" si="135"/>
        <v/>
      </c>
      <c r="Y209" s="94" t="str">
        <f t="shared" si="136"/>
        <v/>
      </c>
      <c r="Z209" s="94" t="str">
        <f t="shared" si="137"/>
        <v/>
      </c>
      <c r="AA209" s="94" t="str">
        <f t="shared" si="138"/>
        <v/>
      </c>
      <c r="AB209" s="94" t="str">
        <f t="shared" si="139"/>
        <v/>
      </c>
      <c r="AC209" s="94" t="str">
        <f t="shared" si="140"/>
        <v/>
      </c>
      <c r="AD209" s="92" t="str">
        <f t="shared" si="141"/>
        <v/>
      </c>
      <c r="AE209" s="92">
        <f t="shared" si="143"/>
        <v>0</v>
      </c>
      <c r="AF209" s="97" t="str">
        <f t="shared" si="144"/>
        <v/>
      </c>
      <c r="AG209" s="92">
        <f t="shared" si="145"/>
        <v>0</v>
      </c>
      <c r="AH209" s="92">
        <f t="shared" si="146"/>
        <v>0</v>
      </c>
    </row>
    <row r="210" spans="1:34" x14ac:dyDescent="0.25">
      <c r="A210" s="106" t="str">
        <f t="shared" si="115"/>
        <v/>
      </c>
      <c r="B210" s="49">
        <v>8715</v>
      </c>
      <c r="C210" s="115" t="s">
        <v>388</v>
      </c>
      <c r="D210" s="94" t="str">
        <f t="shared" si="116"/>
        <v/>
      </c>
      <c r="E210" s="94" t="str">
        <f t="shared" si="117"/>
        <v/>
      </c>
      <c r="F210" s="94" t="str">
        <f t="shared" si="118"/>
        <v/>
      </c>
      <c r="G210" s="94" t="str">
        <f t="shared" si="119"/>
        <v/>
      </c>
      <c r="H210" s="94" t="str">
        <f t="shared" si="120"/>
        <v/>
      </c>
      <c r="I210" s="94" t="str">
        <f t="shared" si="121"/>
        <v/>
      </c>
      <c r="J210" s="94" t="str">
        <f t="shared" si="122"/>
        <v/>
      </c>
      <c r="K210" s="94" t="str">
        <f t="shared" si="123"/>
        <v/>
      </c>
      <c r="L210" s="94" t="str">
        <f t="shared" si="124"/>
        <v/>
      </c>
      <c r="M210" s="94" t="str">
        <f t="shared" si="125"/>
        <v/>
      </c>
      <c r="N210" s="94" t="str">
        <f t="shared" si="126"/>
        <v/>
      </c>
      <c r="O210" s="94" t="str">
        <f t="shared" si="127"/>
        <v/>
      </c>
      <c r="P210" s="94" t="str">
        <f t="shared" si="128"/>
        <v/>
      </c>
      <c r="Q210" s="94" t="str">
        <f t="shared" si="129"/>
        <v/>
      </c>
      <c r="R210" s="94" t="str">
        <f t="shared" si="130"/>
        <v/>
      </c>
      <c r="S210" s="94" t="str">
        <f t="shared" si="131"/>
        <v/>
      </c>
      <c r="T210" s="94" t="str">
        <f t="shared" si="132"/>
        <v/>
      </c>
      <c r="U210" s="94" t="str">
        <f t="shared" si="133"/>
        <v/>
      </c>
      <c r="V210" s="94" t="str">
        <f t="shared" si="134"/>
        <v/>
      </c>
      <c r="W210" s="94" t="str">
        <f t="shared" si="142"/>
        <v/>
      </c>
      <c r="X210" s="94" t="str">
        <f t="shared" si="135"/>
        <v/>
      </c>
      <c r="Y210" s="94" t="str">
        <f t="shared" si="136"/>
        <v/>
      </c>
      <c r="Z210" s="94" t="str">
        <f t="shared" si="137"/>
        <v/>
      </c>
      <c r="AA210" s="94" t="str">
        <f t="shared" si="138"/>
        <v/>
      </c>
      <c r="AB210" s="94" t="str">
        <f t="shared" si="139"/>
        <v/>
      </c>
      <c r="AC210" s="94" t="str">
        <f t="shared" si="140"/>
        <v/>
      </c>
      <c r="AD210" s="92" t="str">
        <f t="shared" si="141"/>
        <v/>
      </c>
      <c r="AE210" s="92">
        <f t="shared" si="143"/>
        <v>0</v>
      </c>
      <c r="AF210" s="97" t="str">
        <f t="shared" si="144"/>
        <v/>
      </c>
      <c r="AG210" s="92">
        <f t="shared" si="145"/>
        <v>0</v>
      </c>
      <c r="AH210" s="92">
        <f t="shared" si="146"/>
        <v>0</v>
      </c>
    </row>
    <row r="211" spans="1:34" x14ac:dyDescent="0.25">
      <c r="A211" s="106" t="str">
        <f t="shared" si="115"/>
        <v/>
      </c>
      <c r="B211" s="49">
        <v>3773</v>
      </c>
      <c r="C211" s="115" t="s">
        <v>391</v>
      </c>
      <c r="D211" s="94" t="str">
        <f t="shared" si="116"/>
        <v/>
      </c>
      <c r="E211" s="94" t="str">
        <f t="shared" si="117"/>
        <v/>
      </c>
      <c r="F211" s="94" t="str">
        <f t="shared" si="118"/>
        <v/>
      </c>
      <c r="G211" s="94" t="str">
        <f t="shared" si="119"/>
        <v/>
      </c>
      <c r="H211" s="94" t="str">
        <f t="shared" si="120"/>
        <v/>
      </c>
      <c r="I211" s="94" t="str">
        <f t="shared" si="121"/>
        <v/>
      </c>
      <c r="J211" s="94" t="str">
        <f t="shared" si="122"/>
        <v/>
      </c>
      <c r="K211" s="94" t="str">
        <f t="shared" si="123"/>
        <v/>
      </c>
      <c r="L211" s="94" t="str">
        <f t="shared" si="124"/>
        <v/>
      </c>
      <c r="M211" s="94" t="str">
        <f t="shared" si="125"/>
        <v/>
      </c>
      <c r="N211" s="94" t="str">
        <f t="shared" si="126"/>
        <v/>
      </c>
      <c r="O211" s="94" t="str">
        <f t="shared" si="127"/>
        <v/>
      </c>
      <c r="P211" s="94" t="str">
        <f t="shared" si="128"/>
        <v/>
      </c>
      <c r="Q211" s="94" t="str">
        <f t="shared" si="129"/>
        <v/>
      </c>
      <c r="R211" s="94" t="str">
        <f t="shared" si="130"/>
        <v/>
      </c>
      <c r="S211" s="94" t="str">
        <f t="shared" si="131"/>
        <v/>
      </c>
      <c r="T211" s="94" t="str">
        <f t="shared" si="132"/>
        <v/>
      </c>
      <c r="U211" s="94" t="str">
        <f t="shared" si="133"/>
        <v/>
      </c>
      <c r="V211" s="94" t="str">
        <f t="shared" si="134"/>
        <v/>
      </c>
      <c r="W211" s="94" t="str">
        <f t="shared" si="142"/>
        <v/>
      </c>
      <c r="X211" s="94" t="str">
        <f t="shared" si="135"/>
        <v/>
      </c>
      <c r="Y211" s="94" t="str">
        <f t="shared" si="136"/>
        <v/>
      </c>
      <c r="Z211" s="94" t="str">
        <f t="shared" si="137"/>
        <v/>
      </c>
      <c r="AA211" s="94" t="str">
        <f t="shared" si="138"/>
        <v/>
      </c>
      <c r="AB211" s="94" t="str">
        <f t="shared" si="139"/>
        <v/>
      </c>
      <c r="AC211" s="94" t="str">
        <f t="shared" si="140"/>
        <v/>
      </c>
      <c r="AD211" s="92" t="str">
        <f t="shared" si="141"/>
        <v/>
      </c>
      <c r="AE211" s="92">
        <f t="shared" si="143"/>
        <v>0</v>
      </c>
      <c r="AF211" s="97" t="str">
        <f t="shared" si="144"/>
        <v/>
      </c>
      <c r="AG211" s="92">
        <f t="shared" si="145"/>
        <v>0</v>
      </c>
      <c r="AH211" s="92">
        <f t="shared" si="146"/>
        <v>0</v>
      </c>
    </row>
    <row r="212" spans="1:34" x14ac:dyDescent="0.25">
      <c r="A212" s="106" t="str">
        <f t="shared" si="115"/>
        <v/>
      </c>
      <c r="B212" s="49">
        <v>2022</v>
      </c>
      <c r="C212" s="115" t="s">
        <v>392</v>
      </c>
      <c r="D212" s="94" t="str">
        <f t="shared" si="116"/>
        <v/>
      </c>
      <c r="E212" s="94" t="str">
        <f t="shared" si="117"/>
        <v/>
      </c>
      <c r="F212" s="94" t="str">
        <f t="shared" si="118"/>
        <v/>
      </c>
      <c r="G212" s="94" t="str">
        <f t="shared" si="119"/>
        <v/>
      </c>
      <c r="H212" s="94" t="str">
        <f t="shared" si="120"/>
        <v/>
      </c>
      <c r="I212" s="94" t="str">
        <f t="shared" si="121"/>
        <v/>
      </c>
      <c r="J212" s="94" t="str">
        <f t="shared" si="122"/>
        <v/>
      </c>
      <c r="K212" s="94" t="str">
        <f t="shared" si="123"/>
        <v/>
      </c>
      <c r="L212" s="94" t="str">
        <f t="shared" si="124"/>
        <v/>
      </c>
      <c r="M212" s="94" t="str">
        <f t="shared" si="125"/>
        <v/>
      </c>
      <c r="N212" s="94" t="str">
        <f t="shared" si="126"/>
        <v/>
      </c>
      <c r="O212" s="94" t="str">
        <f t="shared" si="127"/>
        <v/>
      </c>
      <c r="P212" s="94" t="str">
        <f t="shared" si="128"/>
        <v/>
      </c>
      <c r="Q212" s="94" t="str">
        <f t="shared" si="129"/>
        <v/>
      </c>
      <c r="R212" s="94" t="str">
        <f t="shared" si="130"/>
        <v/>
      </c>
      <c r="S212" s="94" t="str">
        <f t="shared" si="131"/>
        <v/>
      </c>
      <c r="T212" s="94" t="str">
        <f t="shared" si="132"/>
        <v/>
      </c>
      <c r="U212" s="94" t="str">
        <f t="shared" si="133"/>
        <v/>
      </c>
      <c r="V212" s="94" t="str">
        <f t="shared" si="134"/>
        <v/>
      </c>
      <c r="W212" s="94" t="str">
        <f t="shared" si="142"/>
        <v/>
      </c>
      <c r="X212" s="94" t="str">
        <f t="shared" si="135"/>
        <v/>
      </c>
      <c r="Y212" s="94" t="str">
        <f t="shared" si="136"/>
        <v/>
      </c>
      <c r="Z212" s="94" t="str">
        <f t="shared" si="137"/>
        <v/>
      </c>
      <c r="AA212" s="94" t="str">
        <f t="shared" si="138"/>
        <v/>
      </c>
      <c r="AB212" s="94" t="str">
        <f t="shared" si="139"/>
        <v/>
      </c>
      <c r="AC212" s="94" t="str">
        <f t="shared" si="140"/>
        <v/>
      </c>
      <c r="AD212" s="92" t="str">
        <f t="shared" si="141"/>
        <v/>
      </c>
      <c r="AE212" s="92">
        <f t="shared" si="143"/>
        <v>0</v>
      </c>
      <c r="AF212" s="97" t="str">
        <f t="shared" si="144"/>
        <v/>
      </c>
      <c r="AG212" s="92">
        <f t="shared" si="145"/>
        <v>0</v>
      </c>
      <c r="AH212" s="92">
        <f t="shared" si="146"/>
        <v>0</v>
      </c>
    </row>
    <row r="213" spans="1:34" x14ac:dyDescent="0.25">
      <c r="A213" s="106" t="str">
        <f t="shared" si="115"/>
        <v/>
      </c>
      <c r="B213" s="49">
        <v>2816</v>
      </c>
      <c r="C213" s="115" t="s">
        <v>393</v>
      </c>
      <c r="D213" s="94" t="str">
        <f t="shared" si="116"/>
        <v/>
      </c>
      <c r="E213" s="94" t="str">
        <f t="shared" si="117"/>
        <v/>
      </c>
      <c r="F213" s="94" t="str">
        <f t="shared" si="118"/>
        <v/>
      </c>
      <c r="G213" s="94" t="str">
        <f t="shared" si="119"/>
        <v/>
      </c>
      <c r="H213" s="94" t="str">
        <f t="shared" si="120"/>
        <v/>
      </c>
      <c r="I213" s="94" t="str">
        <f t="shared" si="121"/>
        <v/>
      </c>
      <c r="J213" s="94" t="str">
        <f t="shared" si="122"/>
        <v/>
      </c>
      <c r="K213" s="94" t="str">
        <f t="shared" si="123"/>
        <v/>
      </c>
      <c r="L213" s="94" t="str">
        <f t="shared" si="124"/>
        <v/>
      </c>
      <c r="M213" s="94" t="str">
        <f t="shared" si="125"/>
        <v/>
      </c>
      <c r="N213" s="94" t="str">
        <f t="shared" si="126"/>
        <v/>
      </c>
      <c r="O213" s="94" t="str">
        <f t="shared" si="127"/>
        <v/>
      </c>
      <c r="P213" s="94" t="str">
        <f t="shared" si="128"/>
        <v/>
      </c>
      <c r="Q213" s="94" t="str">
        <f t="shared" si="129"/>
        <v/>
      </c>
      <c r="R213" s="94" t="str">
        <f t="shared" si="130"/>
        <v/>
      </c>
      <c r="S213" s="94" t="str">
        <f t="shared" si="131"/>
        <v/>
      </c>
      <c r="T213" s="94" t="str">
        <f t="shared" si="132"/>
        <v/>
      </c>
      <c r="U213" s="94" t="str">
        <f t="shared" si="133"/>
        <v/>
      </c>
      <c r="V213" s="94" t="str">
        <f t="shared" si="134"/>
        <v/>
      </c>
      <c r="W213" s="94" t="str">
        <f t="shared" si="142"/>
        <v/>
      </c>
      <c r="X213" s="94" t="str">
        <f t="shared" si="135"/>
        <v/>
      </c>
      <c r="Y213" s="94" t="str">
        <f t="shared" si="136"/>
        <v/>
      </c>
      <c r="Z213" s="94" t="str">
        <f t="shared" si="137"/>
        <v/>
      </c>
      <c r="AA213" s="94" t="str">
        <f t="shared" si="138"/>
        <v/>
      </c>
      <c r="AB213" s="94" t="str">
        <f t="shared" si="139"/>
        <v/>
      </c>
      <c r="AC213" s="94" t="str">
        <f t="shared" si="140"/>
        <v/>
      </c>
      <c r="AD213" s="92" t="str">
        <f t="shared" si="141"/>
        <v/>
      </c>
      <c r="AE213" s="92">
        <f t="shared" si="143"/>
        <v>0</v>
      </c>
      <c r="AF213" s="97" t="str">
        <f t="shared" si="144"/>
        <v/>
      </c>
      <c r="AG213" s="92">
        <f t="shared" si="145"/>
        <v>0</v>
      </c>
      <c r="AH213" s="92">
        <f t="shared" si="146"/>
        <v>0</v>
      </c>
    </row>
    <row r="214" spans="1:34" x14ac:dyDescent="0.25">
      <c r="A214" s="106" t="str">
        <f t="shared" si="115"/>
        <v/>
      </c>
      <c r="B214" s="49">
        <v>2669</v>
      </c>
      <c r="C214" s="115" t="s">
        <v>394</v>
      </c>
      <c r="D214" s="94" t="str">
        <f t="shared" si="116"/>
        <v/>
      </c>
      <c r="E214" s="94" t="str">
        <f t="shared" si="117"/>
        <v/>
      </c>
      <c r="F214" s="94" t="str">
        <f t="shared" si="118"/>
        <v/>
      </c>
      <c r="G214" s="94" t="str">
        <f t="shared" si="119"/>
        <v/>
      </c>
      <c r="H214" s="94" t="str">
        <f t="shared" si="120"/>
        <v/>
      </c>
      <c r="I214" s="94" t="str">
        <f t="shared" si="121"/>
        <v/>
      </c>
      <c r="J214" s="94" t="str">
        <f t="shared" si="122"/>
        <v/>
      </c>
      <c r="K214" s="94" t="str">
        <f t="shared" si="123"/>
        <v/>
      </c>
      <c r="L214" s="94" t="str">
        <f t="shared" si="124"/>
        <v/>
      </c>
      <c r="M214" s="94" t="str">
        <f t="shared" si="125"/>
        <v/>
      </c>
      <c r="N214" s="94" t="str">
        <f t="shared" si="126"/>
        <v/>
      </c>
      <c r="O214" s="94" t="str">
        <f t="shared" si="127"/>
        <v/>
      </c>
      <c r="P214" s="94" t="str">
        <f t="shared" si="128"/>
        <v/>
      </c>
      <c r="Q214" s="94" t="str">
        <f t="shared" si="129"/>
        <v/>
      </c>
      <c r="R214" s="94" t="str">
        <f t="shared" si="130"/>
        <v/>
      </c>
      <c r="S214" s="94" t="str">
        <f t="shared" si="131"/>
        <v/>
      </c>
      <c r="T214" s="94" t="str">
        <f t="shared" si="132"/>
        <v/>
      </c>
      <c r="U214" s="94" t="str">
        <f t="shared" si="133"/>
        <v/>
      </c>
      <c r="V214" s="94" t="str">
        <f t="shared" si="134"/>
        <v/>
      </c>
      <c r="W214" s="94" t="str">
        <f t="shared" si="142"/>
        <v/>
      </c>
      <c r="X214" s="94" t="str">
        <f t="shared" si="135"/>
        <v/>
      </c>
      <c r="Y214" s="94" t="str">
        <f t="shared" si="136"/>
        <v/>
      </c>
      <c r="Z214" s="94" t="str">
        <f t="shared" si="137"/>
        <v/>
      </c>
      <c r="AA214" s="94" t="str">
        <f t="shared" si="138"/>
        <v/>
      </c>
      <c r="AB214" s="94" t="str">
        <f t="shared" si="139"/>
        <v/>
      </c>
      <c r="AC214" s="94" t="str">
        <f t="shared" si="140"/>
        <v/>
      </c>
      <c r="AD214" s="92" t="str">
        <f t="shared" si="141"/>
        <v/>
      </c>
      <c r="AE214" s="92">
        <f t="shared" si="143"/>
        <v>0</v>
      </c>
      <c r="AF214" s="97" t="str">
        <f t="shared" si="144"/>
        <v/>
      </c>
      <c r="AG214" s="92">
        <f t="shared" si="145"/>
        <v>0</v>
      </c>
      <c r="AH214" s="92">
        <f t="shared" si="146"/>
        <v>0</v>
      </c>
    </row>
    <row r="215" spans="1:34" x14ac:dyDescent="0.25">
      <c r="A215" s="106" t="str">
        <f t="shared" si="115"/>
        <v/>
      </c>
      <c r="B215" s="49">
        <v>1041</v>
      </c>
      <c r="C215" s="115" t="s">
        <v>395</v>
      </c>
      <c r="D215" s="94" t="str">
        <f t="shared" si="116"/>
        <v/>
      </c>
      <c r="E215" s="94" t="str">
        <f t="shared" si="117"/>
        <v/>
      </c>
      <c r="F215" s="94" t="str">
        <f t="shared" si="118"/>
        <v/>
      </c>
      <c r="G215" s="94" t="str">
        <f t="shared" si="119"/>
        <v/>
      </c>
      <c r="H215" s="94" t="str">
        <f t="shared" si="120"/>
        <v/>
      </c>
      <c r="I215" s="94" t="str">
        <f t="shared" si="121"/>
        <v/>
      </c>
      <c r="J215" s="94" t="str">
        <f t="shared" si="122"/>
        <v/>
      </c>
      <c r="K215" s="94" t="str">
        <f t="shared" si="123"/>
        <v/>
      </c>
      <c r="L215" s="94" t="str">
        <f t="shared" si="124"/>
        <v/>
      </c>
      <c r="M215" s="94" t="str">
        <f t="shared" si="125"/>
        <v/>
      </c>
      <c r="N215" s="94" t="str">
        <f t="shared" si="126"/>
        <v/>
      </c>
      <c r="O215" s="94" t="str">
        <f t="shared" si="127"/>
        <v/>
      </c>
      <c r="P215" s="94" t="str">
        <f t="shared" si="128"/>
        <v/>
      </c>
      <c r="Q215" s="94" t="str">
        <f t="shared" si="129"/>
        <v/>
      </c>
      <c r="R215" s="94" t="str">
        <f t="shared" si="130"/>
        <v/>
      </c>
      <c r="S215" s="94" t="str">
        <f t="shared" si="131"/>
        <v/>
      </c>
      <c r="T215" s="94" t="str">
        <f t="shared" si="132"/>
        <v/>
      </c>
      <c r="U215" s="94" t="str">
        <f t="shared" si="133"/>
        <v/>
      </c>
      <c r="V215" s="94" t="str">
        <f t="shared" si="134"/>
        <v/>
      </c>
      <c r="W215" s="94" t="str">
        <f t="shared" si="142"/>
        <v/>
      </c>
      <c r="X215" s="94" t="str">
        <f t="shared" si="135"/>
        <v/>
      </c>
      <c r="Y215" s="94" t="str">
        <f t="shared" si="136"/>
        <v/>
      </c>
      <c r="Z215" s="94" t="str">
        <f t="shared" si="137"/>
        <v/>
      </c>
      <c r="AA215" s="94" t="str">
        <f t="shared" si="138"/>
        <v/>
      </c>
      <c r="AB215" s="94" t="str">
        <f t="shared" si="139"/>
        <v/>
      </c>
      <c r="AC215" s="94" t="str">
        <f t="shared" si="140"/>
        <v/>
      </c>
      <c r="AD215" s="92" t="str">
        <f t="shared" si="141"/>
        <v/>
      </c>
      <c r="AE215" s="92">
        <f t="shared" si="143"/>
        <v>0</v>
      </c>
      <c r="AF215" s="97" t="str">
        <f t="shared" si="144"/>
        <v/>
      </c>
      <c r="AG215" s="92">
        <f t="shared" si="145"/>
        <v>0</v>
      </c>
      <c r="AH215" s="92">
        <f t="shared" si="146"/>
        <v>0</v>
      </c>
    </row>
    <row r="216" spans="1:34" x14ac:dyDescent="0.25">
      <c r="A216" s="106" t="str">
        <f t="shared" si="115"/>
        <v/>
      </c>
      <c r="B216" s="49">
        <v>3250</v>
      </c>
      <c r="C216" s="115" t="s">
        <v>397</v>
      </c>
      <c r="D216" s="94" t="str">
        <f t="shared" si="116"/>
        <v/>
      </c>
      <c r="E216" s="94" t="str">
        <f t="shared" si="117"/>
        <v/>
      </c>
      <c r="F216" s="94" t="str">
        <f t="shared" si="118"/>
        <v/>
      </c>
      <c r="G216" s="94" t="str">
        <f t="shared" si="119"/>
        <v/>
      </c>
      <c r="H216" s="94" t="str">
        <f t="shared" si="120"/>
        <v/>
      </c>
      <c r="I216" s="94" t="str">
        <f t="shared" si="121"/>
        <v/>
      </c>
      <c r="J216" s="94" t="str">
        <f t="shared" si="122"/>
        <v/>
      </c>
      <c r="K216" s="94" t="str">
        <f t="shared" si="123"/>
        <v/>
      </c>
      <c r="L216" s="94" t="str">
        <f t="shared" si="124"/>
        <v/>
      </c>
      <c r="M216" s="94" t="str">
        <f t="shared" si="125"/>
        <v/>
      </c>
      <c r="N216" s="94" t="str">
        <f t="shared" si="126"/>
        <v/>
      </c>
      <c r="O216" s="94" t="str">
        <f t="shared" si="127"/>
        <v/>
      </c>
      <c r="P216" s="94" t="str">
        <f t="shared" si="128"/>
        <v/>
      </c>
      <c r="Q216" s="94" t="str">
        <f t="shared" si="129"/>
        <v/>
      </c>
      <c r="R216" s="94" t="str">
        <f t="shared" si="130"/>
        <v/>
      </c>
      <c r="S216" s="94" t="str">
        <f t="shared" si="131"/>
        <v/>
      </c>
      <c r="T216" s="94" t="str">
        <f t="shared" si="132"/>
        <v/>
      </c>
      <c r="U216" s="94" t="str">
        <f t="shared" si="133"/>
        <v/>
      </c>
      <c r="V216" s="94" t="str">
        <f t="shared" si="134"/>
        <v/>
      </c>
      <c r="W216" s="94" t="str">
        <f t="shared" si="142"/>
        <v/>
      </c>
      <c r="X216" s="94" t="str">
        <f t="shared" si="135"/>
        <v/>
      </c>
      <c r="Y216" s="94" t="str">
        <f t="shared" si="136"/>
        <v/>
      </c>
      <c r="Z216" s="94" t="str">
        <f t="shared" si="137"/>
        <v/>
      </c>
      <c r="AA216" s="94" t="str">
        <f t="shared" si="138"/>
        <v/>
      </c>
      <c r="AB216" s="94" t="str">
        <f t="shared" si="139"/>
        <v/>
      </c>
      <c r="AC216" s="94" t="str">
        <f t="shared" si="140"/>
        <v/>
      </c>
      <c r="AD216" s="92" t="str">
        <f t="shared" si="141"/>
        <v/>
      </c>
      <c r="AE216" s="92">
        <f t="shared" si="143"/>
        <v>0</v>
      </c>
      <c r="AF216" s="97" t="str">
        <f t="shared" si="144"/>
        <v/>
      </c>
      <c r="AG216" s="92">
        <f t="shared" si="145"/>
        <v>0</v>
      </c>
      <c r="AH216" s="92">
        <f t="shared" si="146"/>
        <v>0</v>
      </c>
    </row>
    <row r="217" spans="1:34" x14ac:dyDescent="0.25">
      <c r="A217" s="106" t="str">
        <f t="shared" si="115"/>
        <v/>
      </c>
      <c r="B217" s="49">
        <v>3621</v>
      </c>
      <c r="C217" s="115" t="s">
        <v>398</v>
      </c>
      <c r="D217" s="94" t="str">
        <f t="shared" si="116"/>
        <v/>
      </c>
      <c r="E217" s="94" t="str">
        <f t="shared" si="117"/>
        <v/>
      </c>
      <c r="F217" s="94" t="str">
        <f t="shared" si="118"/>
        <v/>
      </c>
      <c r="G217" s="94" t="str">
        <f t="shared" si="119"/>
        <v/>
      </c>
      <c r="H217" s="94" t="str">
        <f t="shared" si="120"/>
        <v/>
      </c>
      <c r="I217" s="94" t="str">
        <f t="shared" si="121"/>
        <v/>
      </c>
      <c r="J217" s="94" t="str">
        <f t="shared" si="122"/>
        <v/>
      </c>
      <c r="K217" s="94" t="str">
        <f t="shared" si="123"/>
        <v/>
      </c>
      <c r="L217" s="94" t="str">
        <f t="shared" si="124"/>
        <v/>
      </c>
      <c r="M217" s="94" t="str">
        <f t="shared" si="125"/>
        <v/>
      </c>
      <c r="N217" s="94" t="str">
        <f t="shared" si="126"/>
        <v/>
      </c>
      <c r="O217" s="94" t="str">
        <f t="shared" si="127"/>
        <v/>
      </c>
      <c r="P217" s="94" t="str">
        <f t="shared" si="128"/>
        <v/>
      </c>
      <c r="Q217" s="94" t="str">
        <f t="shared" si="129"/>
        <v/>
      </c>
      <c r="R217" s="94" t="str">
        <f t="shared" si="130"/>
        <v/>
      </c>
      <c r="S217" s="94" t="str">
        <f t="shared" si="131"/>
        <v/>
      </c>
      <c r="T217" s="94" t="str">
        <f t="shared" si="132"/>
        <v/>
      </c>
      <c r="U217" s="94" t="str">
        <f t="shared" si="133"/>
        <v/>
      </c>
      <c r="V217" s="94" t="str">
        <f t="shared" si="134"/>
        <v/>
      </c>
      <c r="W217" s="94" t="str">
        <f t="shared" si="142"/>
        <v/>
      </c>
      <c r="X217" s="94" t="str">
        <f t="shared" si="135"/>
        <v/>
      </c>
      <c r="Y217" s="94" t="str">
        <f t="shared" si="136"/>
        <v/>
      </c>
      <c r="Z217" s="94" t="str">
        <f t="shared" si="137"/>
        <v/>
      </c>
      <c r="AA217" s="94" t="str">
        <f t="shared" si="138"/>
        <v/>
      </c>
      <c r="AB217" s="94" t="str">
        <f t="shared" si="139"/>
        <v/>
      </c>
      <c r="AC217" s="94" t="str">
        <f t="shared" si="140"/>
        <v/>
      </c>
      <c r="AD217" s="92" t="str">
        <f t="shared" si="141"/>
        <v/>
      </c>
      <c r="AE217" s="92">
        <f t="shared" si="143"/>
        <v>0</v>
      </c>
      <c r="AF217" s="97" t="str">
        <f t="shared" si="144"/>
        <v/>
      </c>
      <c r="AG217" s="92">
        <f t="shared" si="145"/>
        <v>0</v>
      </c>
      <c r="AH217" s="92">
        <f t="shared" si="146"/>
        <v>0</v>
      </c>
    </row>
    <row r="218" spans="1:34" x14ac:dyDescent="0.25">
      <c r="A218" s="106" t="str">
        <f t="shared" si="115"/>
        <v/>
      </c>
      <c r="B218" s="49">
        <v>8736</v>
      </c>
      <c r="C218" s="115" t="s">
        <v>400</v>
      </c>
      <c r="D218" s="94" t="str">
        <f t="shared" si="116"/>
        <v/>
      </c>
      <c r="E218" s="94" t="str">
        <f t="shared" si="117"/>
        <v/>
      </c>
      <c r="F218" s="94" t="str">
        <f t="shared" si="118"/>
        <v/>
      </c>
      <c r="G218" s="94" t="str">
        <f t="shared" si="119"/>
        <v/>
      </c>
      <c r="H218" s="94" t="str">
        <f t="shared" si="120"/>
        <v/>
      </c>
      <c r="I218" s="94" t="str">
        <f t="shared" si="121"/>
        <v/>
      </c>
      <c r="J218" s="94" t="str">
        <f t="shared" si="122"/>
        <v/>
      </c>
      <c r="K218" s="94" t="str">
        <f t="shared" si="123"/>
        <v/>
      </c>
      <c r="L218" s="94" t="str">
        <f t="shared" si="124"/>
        <v/>
      </c>
      <c r="M218" s="94" t="str">
        <f t="shared" si="125"/>
        <v/>
      </c>
      <c r="N218" s="94" t="str">
        <f t="shared" si="126"/>
        <v/>
      </c>
      <c r="O218" s="94" t="str">
        <f t="shared" si="127"/>
        <v/>
      </c>
      <c r="P218" s="94" t="str">
        <f t="shared" si="128"/>
        <v/>
      </c>
      <c r="Q218" s="94" t="str">
        <f t="shared" si="129"/>
        <v/>
      </c>
      <c r="R218" s="94" t="str">
        <f t="shared" si="130"/>
        <v/>
      </c>
      <c r="S218" s="94" t="str">
        <f t="shared" si="131"/>
        <v/>
      </c>
      <c r="T218" s="94" t="str">
        <f t="shared" si="132"/>
        <v/>
      </c>
      <c r="U218" s="94" t="str">
        <f t="shared" si="133"/>
        <v/>
      </c>
      <c r="V218" s="94" t="str">
        <f t="shared" si="134"/>
        <v/>
      </c>
      <c r="W218" s="94" t="str">
        <f t="shared" si="142"/>
        <v/>
      </c>
      <c r="X218" s="94" t="str">
        <f t="shared" si="135"/>
        <v/>
      </c>
      <c r="Y218" s="94" t="str">
        <f t="shared" si="136"/>
        <v/>
      </c>
      <c r="Z218" s="94" t="str">
        <f t="shared" si="137"/>
        <v/>
      </c>
      <c r="AA218" s="94" t="str">
        <f t="shared" si="138"/>
        <v/>
      </c>
      <c r="AB218" s="94" t="str">
        <f t="shared" si="139"/>
        <v/>
      </c>
      <c r="AC218" s="94" t="str">
        <f t="shared" si="140"/>
        <v/>
      </c>
      <c r="AD218" s="92" t="str">
        <f t="shared" si="141"/>
        <v/>
      </c>
      <c r="AE218" s="92">
        <f t="shared" si="143"/>
        <v>0</v>
      </c>
      <c r="AF218" s="97" t="str">
        <f t="shared" si="144"/>
        <v/>
      </c>
      <c r="AG218" s="92">
        <f t="shared" si="145"/>
        <v>0</v>
      </c>
      <c r="AH218" s="92">
        <f t="shared" si="146"/>
        <v>0</v>
      </c>
    </row>
    <row r="219" spans="1:34" x14ac:dyDescent="0.25">
      <c r="A219" s="106" t="str">
        <f t="shared" si="115"/>
        <v/>
      </c>
      <c r="B219" s="49">
        <v>759</v>
      </c>
      <c r="C219" s="115" t="s">
        <v>401</v>
      </c>
      <c r="D219" s="94" t="str">
        <f t="shared" si="116"/>
        <v/>
      </c>
      <c r="E219" s="94" t="str">
        <f t="shared" si="117"/>
        <v/>
      </c>
      <c r="F219" s="94" t="str">
        <f t="shared" si="118"/>
        <v/>
      </c>
      <c r="G219" s="94" t="str">
        <f t="shared" si="119"/>
        <v/>
      </c>
      <c r="H219" s="94" t="str">
        <f t="shared" si="120"/>
        <v/>
      </c>
      <c r="I219" s="94" t="str">
        <f t="shared" si="121"/>
        <v/>
      </c>
      <c r="J219" s="94" t="str">
        <f t="shared" si="122"/>
        <v/>
      </c>
      <c r="K219" s="94" t="str">
        <f t="shared" si="123"/>
        <v/>
      </c>
      <c r="L219" s="94" t="str">
        <f t="shared" si="124"/>
        <v/>
      </c>
      <c r="M219" s="94" t="str">
        <f t="shared" si="125"/>
        <v/>
      </c>
      <c r="N219" s="94" t="str">
        <f t="shared" si="126"/>
        <v/>
      </c>
      <c r="O219" s="94" t="str">
        <f t="shared" si="127"/>
        <v/>
      </c>
      <c r="P219" s="94" t="str">
        <f t="shared" si="128"/>
        <v/>
      </c>
      <c r="Q219" s="94" t="str">
        <f t="shared" si="129"/>
        <v/>
      </c>
      <c r="R219" s="94" t="str">
        <f t="shared" si="130"/>
        <v/>
      </c>
      <c r="S219" s="94" t="str">
        <f t="shared" si="131"/>
        <v/>
      </c>
      <c r="T219" s="94" t="str">
        <f t="shared" si="132"/>
        <v/>
      </c>
      <c r="U219" s="94" t="str">
        <f t="shared" si="133"/>
        <v/>
      </c>
      <c r="V219" s="94" t="str">
        <f t="shared" si="134"/>
        <v/>
      </c>
      <c r="W219" s="94" t="str">
        <f t="shared" si="142"/>
        <v/>
      </c>
      <c r="X219" s="94" t="str">
        <f t="shared" si="135"/>
        <v/>
      </c>
      <c r="Y219" s="94" t="str">
        <f t="shared" si="136"/>
        <v/>
      </c>
      <c r="Z219" s="94" t="str">
        <f t="shared" si="137"/>
        <v/>
      </c>
      <c r="AA219" s="94" t="str">
        <f t="shared" si="138"/>
        <v/>
      </c>
      <c r="AB219" s="94" t="str">
        <f t="shared" si="139"/>
        <v/>
      </c>
      <c r="AC219" s="94" t="str">
        <f t="shared" si="140"/>
        <v/>
      </c>
      <c r="AD219" s="92" t="str">
        <f t="shared" si="141"/>
        <v/>
      </c>
      <c r="AE219" s="92">
        <f t="shared" si="143"/>
        <v>0</v>
      </c>
      <c r="AF219" s="97" t="str">
        <f t="shared" si="144"/>
        <v/>
      </c>
      <c r="AG219" s="92">
        <f t="shared" si="145"/>
        <v>0</v>
      </c>
      <c r="AH219" s="92">
        <f t="shared" si="146"/>
        <v>0</v>
      </c>
    </row>
    <row r="220" spans="1:34" x14ac:dyDescent="0.25">
      <c r="A220" s="106" t="str">
        <f t="shared" si="115"/>
        <v/>
      </c>
      <c r="B220" s="49">
        <v>3327</v>
      </c>
      <c r="C220" s="115" t="s">
        <v>402</v>
      </c>
      <c r="D220" s="94" t="str">
        <f t="shared" si="116"/>
        <v/>
      </c>
      <c r="E220" s="94" t="str">
        <f t="shared" si="117"/>
        <v/>
      </c>
      <c r="F220" s="94" t="str">
        <f t="shared" si="118"/>
        <v/>
      </c>
      <c r="G220" s="94" t="str">
        <f t="shared" si="119"/>
        <v/>
      </c>
      <c r="H220" s="94" t="str">
        <f t="shared" si="120"/>
        <v/>
      </c>
      <c r="I220" s="94" t="str">
        <f t="shared" si="121"/>
        <v/>
      </c>
      <c r="J220" s="94" t="str">
        <f t="shared" si="122"/>
        <v/>
      </c>
      <c r="K220" s="94" t="str">
        <f t="shared" si="123"/>
        <v/>
      </c>
      <c r="L220" s="94" t="str">
        <f t="shared" si="124"/>
        <v/>
      </c>
      <c r="M220" s="94" t="str">
        <f t="shared" si="125"/>
        <v/>
      </c>
      <c r="N220" s="94" t="str">
        <f t="shared" si="126"/>
        <v/>
      </c>
      <c r="O220" s="94" t="str">
        <f t="shared" si="127"/>
        <v/>
      </c>
      <c r="P220" s="94" t="str">
        <f t="shared" si="128"/>
        <v/>
      </c>
      <c r="Q220" s="94" t="str">
        <f t="shared" si="129"/>
        <v/>
      </c>
      <c r="R220" s="94" t="str">
        <f t="shared" si="130"/>
        <v/>
      </c>
      <c r="S220" s="94" t="str">
        <f t="shared" si="131"/>
        <v/>
      </c>
      <c r="T220" s="94" t="str">
        <f t="shared" si="132"/>
        <v/>
      </c>
      <c r="U220" s="94" t="str">
        <f t="shared" si="133"/>
        <v/>
      </c>
      <c r="V220" s="94" t="str">
        <f t="shared" si="134"/>
        <v/>
      </c>
      <c r="W220" s="94" t="str">
        <f t="shared" si="142"/>
        <v/>
      </c>
      <c r="X220" s="94" t="str">
        <f t="shared" si="135"/>
        <v/>
      </c>
      <c r="Y220" s="94" t="str">
        <f t="shared" si="136"/>
        <v/>
      </c>
      <c r="Z220" s="94" t="str">
        <f t="shared" si="137"/>
        <v/>
      </c>
      <c r="AA220" s="94" t="str">
        <f t="shared" si="138"/>
        <v/>
      </c>
      <c r="AB220" s="94" t="str">
        <f t="shared" si="139"/>
        <v/>
      </c>
      <c r="AC220" s="94" t="str">
        <f t="shared" si="140"/>
        <v/>
      </c>
      <c r="AD220" s="92" t="str">
        <f t="shared" si="141"/>
        <v/>
      </c>
      <c r="AE220" s="92">
        <f t="shared" si="143"/>
        <v>0</v>
      </c>
      <c r="AF220" s="97" t="str">
        <f t="shared" si="144"/>
        <v/>
      </c>
      <c r="AG220" s="92">
        <f t="shared" si="145"/>
        <v>0</v>
      </c>
      <c r="AH220" s="92">
        <f t="shared" si="146"/>
        <v>0</v>
      </c>
    </row>
    <row r="221" spans="1:34" x14ac:dyDescent="0.25">
      <c r="A221" s="106" t="str">
        <f t="shared" si="115"/>
        <v/>
      </c>
      <c r="B221" s="49">
        <v>8397</v>
      </c>
      <c r="C221" s="115" t="s">
        <v>404</v>
      </c>
      <c r="D221" s="94" t="str">
        <f t="shared" si="116"/>
        <v/>
      </c>
      <c r="E221" s="94" t="str">
        <f t="shared" si="117"/>
        <v/>
      </c>
      <c r="F221" s="94" t="str">
        <f t="shared" si="118"/>
        <v/>
      </c>
      <c r="G221" s="94" t="str">
        <f t="shared" si="119"/>
        <v/>
      </c>
      <c r="H221" s="94" t="str">
        <f t="shared" si="120"/>
        <v/>
      </c>
      <c r="I221" s="94" t="str">
        <f t="shared" si="121"/>
        <v/>
      </c>
      <c r="J221" s="94" t="str">
        <f t="shared" si="122"/>
        <v/>
      </c>
      <c r="K221" s="94" t="str">
        <f t="shared" si="123"/>
        <v/>
      </c>
      <c r="L221" s="94" t="str">
        <f t="shared" si="124"/>
        <v/>
      </c>
      <c r="M221" s="94" t="str">
        <f t="shared" si="125"/>
        <v/>
      </c>
      <c r="N221" s="94" t="str">
        <f t="shared" si="126"/>
        <v/>
      </c>
      <c r="O221" s="94" t="str">
        <f t="shared" si="127"/>
        <v/>
      </c>
      <c r="P221" s="94" t="str">
        <f t="shared" si="128"/>
        <v/>
      </c>
      <c r="Q221" s="94" t="str">
        <f t="shared" si="129"/>
        <v/>
      </c>
      <c r="R221" s="94" t="str">
        <f t="shared" si="130"/>
        <v/>
      </c>
      <c r="S221" s="94" t="str">
        <f t="shared" si="131"/>
        <v/>
      </c>
      <c r="T221" s="94" t="str">
        <f t="shared" si="132"/>
        <v/>
      </c>
      <c r="U221" s="94" t="str">
        <f t="shared" si="133"/>
        <v/>
      </c>
      <c r="V221" s="94" t="str">
        <f t="shared" si="134"/>
        <v/>
      </c>
      <c r="W221" s="94" t="str">
        <f t="shared" si="142"/>
        <v/>
      </c>
      <c r="X221" s="94" t="str">
        <f t="shared" si="135"/>
        <v/>
      </c>
      <c r="Y221" s="94" t="str">
        <f t="shared" si="136"/>
        <v/>
      </c>
      <c r="Z221" s="94" t="str">
        <f t="shared" si="137"/>
        <v/>
      </c>
      <c r="AA221" s="94" t="str">
        <f t="shared" si="138"/>
        <v/>
      </c>
      <c r="AB221" s="94" t="str">
        <f t="shared" si="139"/>
        <v/>
      </c>
      <c r="AC221" s="94" t="str">
        <f t="shared" si="140"/>
        <v/>
      </c>
      <c r="AD221" s="92" t="str">
        <f t="shared" si="141"/>
        <v/>
      </c>
      <c r="AE221" s="92">
        <f t="shared" si="143"/>
        <v>0</v>
      </c>
      <c r="AF221" s="97" t="str">
        <f t="shared" si="144"/>
        <v/>
      </c>
      <c r="AG221" s="92">
        <f t="shared" si="145"/>
        <v>0</v>
      </c>
      <c r="AH221" s="92">
        <f t="shared" si="146"/>
        <v>0</v>
      </c>
    </row>
    <row r="222" spans="1:34" x14ac:dyDescent="0.25">
      <c r="A222" s="106" t="str">
        <f t="shared" si="115"/>
        <v/>
      </c>
      <c r="B222" s="49">
        <v>7954</v>
      </c>
      <c r="C222" s="115" t="s">
        <v>405</v>
      </c>
      <c r="D222" s="94" t="str">
        <f t="shared" si="116"/>
        <v/>
      </c>
      <c r="E222" s="107" t="str">
        <f t="shared" si="117"/>
        <v/>
      </c>
      <c r="F222" s="94" t="str">
        <f t="shared" si="118"/>
        <v/>
      </c>
      <c r="G222" s="94" t="str">
        <f t="shared" si="119"/>
        <v/>
      </c>
      <c r="H222" s="94" t="str">
        <f t="shared" si="120"/>
        <v/>
      </c>
      <c r="I222" s="94" t="str">
        <f t="shared" si="121"/>
        <v/>
      </c>
      <c r="J222" s="94" t="str">
        <f t="shared" si="122"/>
        <v/>
      </c>
      <c r="K222" s="94" t="str">
        <f t="shared" si="123"/>
        <v/>
      </c>
      <c r="L222" s="94" t="str">
        <f t="shared" si="124"/>
        <v/>
      </c>
      <c r="M222" s="94" t="str">
        <f t="shared" si="125"/>
        <v/>
      </c>
      <c r="N222" s="94" t="str">
        <f t="shared" si="126"/>
        <v/>
      </c>
      <c r="O222" s="94" t="str">
        <f t="shared" si="127"/>
        <v/>
      </c>
      <c r="P222" s="94" t="str">
        <f t="shared" si="128"/>
        <v/>
      </c>
      <c r="Q222" s="94" t="str">
        <f t="shared" si="129"/>
        <v/>
      </c>
      <c r="R222" s="94" t="str">
        <f t="shared" si="130"/>
        <v/>
      </c>
      <c r="S222" s="94" t="str">
        <f t="shared" si="131"/>
        <v/>
      </c>
      <c r="T222" s="94" t="str">
        <f t="shared" si="132"/>
        <v/>
      </c>
      <c r="U222" s="94" t="str">
        <f t="shared" si="133"/>
        <v/>
      </c>
      <c r="V222" s="94" t="str">
        <f t="shared" si="134"/>
        <v/>
      </c>
      <c r="W222" s="94" t="str">
        <f t="shared" si="142"/>
        <v/>
      </c>
      <c r="X222" s="94" t="str">
        <f t="shared" si="135"/>
        <v/>
      </c>
      <c r="Y222" s="94" t="str">
        <f t="shared" si="136"/>
        <v/>
      </c>
      <c r="Z222" s="94" t="str">
        <f t="shared" si="137"/>
        <v/>
      </c>
      <c r="AA222" s="94" t="str">
        <f t="shared" si="138"/>
        <v/>
      </c>
      <c r="AB222" s="94" t="str">
        <f t="shared" si="139"/>
        <v/>
      </c>
      <c r="AC222" s="94" t="str">
        <f t="shared" si="140"/>
        <v/>
      </c>
      <c r="AD222" s="92" t="str">
        <f t="shared" si="141"/>
        <v/>
      </c>
      <c r="AE222" s="92">
        <f t="shared" si="143"/>
        <v>0</v>
      </c>
      <c r="AF222" s="97" t="str">
        <f t="shared" si="144"/>
        <v/>
      </c>
      <c r="AG222" s="92">
        <f t="shared" si="145"/>
        <v>0</v>
      </c>
      <c r="AH222" s="92">
        <f t="shared" si="146"/>
        <v>0</v>
      </c>
    </row>
    <row r="223" spans="1:34" x14ac:dyDescent="0.25">
      <c r="A223" s="106" t="str">
        <f t="shared" si="115"/>
        <v/>
      </c>
      <c r="B223" s="49">
        <v>8598</v>
      </c>
      <c r="C223" s="115" t="s">
        <v>406</v>
      </c>
      <c r="D223" s="94" t="str">
        <f t="shared" si="116"/>
        <v/>
      </c>
      <c r="E223" s="94" t="str">
        <f t="shared" si="117"/>
        <v/>
      </c>
      <c r="F223" s="94" t="str">
        <f t="shared" si="118"/>
        <v/>
      </c>
      <c r="G223" s="94" t="str">
        <f t="shared" si="119"/>
        <v/>
      </c>
      <c r="H223" s="94" t="str">
        <f t="shared" si="120"/>
        <v/>
      </c>
      <c r="I223" s="94" t="str">
        <f t="shared" si="121"/>
        <v/>
      </c>
      <c r="J223" s="94" t="str">
        <f t="shared" si="122"/>
        <v/>
      </c>
      <c r="K223" s="94" t="str">
        <f t="shared" si="123"/>
        <v/>
      </c>
      <c r="L223" s="94" t="str">
        <f t="shared" si="124"/>
        <v/>
      </c>
      <c r="M223" s="94" t="str">
        <f t="shared" si="125"/>
        <v/>
      </c>
      <c r="N223" s="94" t="str">
        <f t="shared" si="126"/>
        <v/>
      </c>
      <c r="O223" s="94" t="str">
        <f t="shared" si="127"/>
        <v/>
      </c>
      <c r="P223" s="94" t="str">
        <f t="shared" si="128"/>
        <v/>
      </c>
      <c r="Q223" s="94" t="str">
        <f t="shared" si="129"/>
        <v/>
      </c>
      <c r="R223" s="94" t="str">
        <f t="shared" si="130"/>
        <v/>
      </c>
      <c r="S223" s="94" t="str">
        <f t="shared" si="131"/>
        <v/>
      </c>
      <c r="T223" s="94" t="str">
        <f t="shared" si="132"/>
        <v/>
      </c>
      <c r="U223" s="94" t="str">
        <f t="shared" si="133"/>
        <v/>
      </c>
      <c r="V223" s="94" t="str">
        <f t="shared" si="134"/>
        <v/>
      </c>
      <c r="W223" s="94" t="str">
        <f t="shared" si="142"/>
        <v/>
      </c>
      <c r="X223" s="94" t="str">
        <f t="shared" si="135"/>
        <v/>
      </c>
      <c r="Y223" s="94" t="str">
        <f t="shared" si="136"/>
        <v/>
      </c>
      <c r="Z223" s="94" t="str">
        <f t="shared" si="137"/>
        <v/>
      </c>
      <c r="AA223" s="94" t="str">
        <f t="shared" si="138"/>
        <v/>
      </c>
      <c r="AB223" s="94" t="str">
        <f t="shared" si="139"/>
        <v/>
      </c>
      <c r="AC223" s="94" t="str">
        <f t="shared" si="140"/>
        <v/>
      </c>
      <c r="AD223" s="92" t="str">
        <f t="shared" si="141"/>
        <v/>
      </c>
      <c r="AE223" s="92">
        <f t="shared" si="143"/>
        <v>0</v>
      </c>
      <c r="AF223" s="97" t="str">
        <f t="shared" si="144"/>
        <v/>
      </c>
      <c r="AG223" s="92">
        <f t="shared" si="145"/>
        <v>0</v>
      </c>
      <c r="AH223" s="92">
        <f t="shared" si="146"/>
        <v>0</v>
      </c>
    </row>
    <row r="224" spans="1:34" x14ac:dyDescent="0.25">
      <c r="A224" s="106" t="str">
        <f t="shared" si="115"/>
        <v/>
      </c>
      <c r="B224" s="49">
        <v>2934</v>
      </c>
      <c r="C224" s="115" t="s">
        <v>407</v>
      </c>
      <c r="D224" s="94" t="str">
        <f t="shared" si="116"/>
        <v/>
      </c>
      <c r="E224" s="94" t="str">
        <f t="shared" si="117"/>
        <v/>
      </c>
      <c r="F224" s="94" t="str">
        <f t="shared" si="118"/>
        <v/>
      </c>
      <c r="G224" s="94" t="str">
        <f t="shared" si="119"/>
        <v/>
      </c>
      <c r="H224" s="94" t="str">
        <f t="shared" si="120"/>
        <v/>
      </c>
      <c r="I224" s="94" t="str">
        <f t="shared" si="121"/>
        <v/>
      </c>
      <c r="J224" s="94" t="str">
        <f t="shared" si="122"/>
        <v/>
      </c>
      <c r="K224" s="94" t="str">
        <f t="shared" si="123"/>
        <v/>
      </c>
      <c r="L224" s="94" t="str">
        <f t="shared" si="124"/>
        <v/>
      </c>
      <c r="M224" s="94" t="str">
        <f t="shared" si="125"/>
        <v/>
      </c>
      <c r="N224" s="94" t="str">
        <f t="shared" si="126"/>
        <v/>
      </c>
      <c r="O224" s="94" t="str">
        <f t="shared" si="127"/>
        <v/>
      </c>
      <c r="P224" s="94" t="str">
        <f t="shared" si="128"/>
        <v/>
      </c>
      <c r="Q224" s="94" t="str">
        <f t="shared" si="129"/>
        <v/>
      </c>
      <c r="R224" s="94" t="str">
        <f t="shared" si="130"/>
        <v/>
      </c>
      <c r="S224" s="94" t="str">
        <f t="shared" si="131"/>
        <v/>
      </c>
      <c r="T224" s="94" t="str">
        <f t="shared" si="132"/>
        <v/>
      </c>
      <c r="U224" s="94" t="str">
        <f t="shared" si="133"/>
        <v/>
      </c>
      <c r="V224" s="94" t="str">
        <f t="shared" si="134"/>
        <v/>
      </c>
      <c r="W224" s="94" t="str">
        <f t="shared" si="142"/>
        <v/>
      </c>
      <c r="X224" s="94" t="str">
        <f t="shared" si="135"/>
        <v/>
      </c>
      <c r="Y224" s="94" t="str">
        <f t="shared" si="136"/>
        <v/>
      </c>
      <c r="Z224" s="94" t="str">
        <f t="shared" si="137"/>
        <v/>
      </c>
      <c r="AA224" s="94" t="str">
        <f t="shared" si="138"/>
        <v/>
      </c>
      <c r="AB224" s="94" t="str">
        <f t="shared" si="139"/>
        <v/>
      </c>
      <c r="AC224" s="94" t="str">
        <f t="shared" si="140"/>
        <v/>
      </c>
      <c r="AD224" s="92" t="str">
        <f t="shared" si="141"/>
        <v/>
      </c>
      <c r="AE224" s="92">
        <f t="shared" si="143"/>
        <v>0</v>
      </c>
      <c r="AF224" s="97" t="str">
        <f t="shared" si="144"/>
        <v/>
      </c>
      <c r="AG224" s="92">
        <f t="shared" si="145"/>
        <v>0</v>
      </c>
      <c r="AH224" s="92">
        <f t="shared" si="146"/>
        <v>0</v>
      </c>
    </row>
    <row r="225" spans="1:34" x14ac:dyDescent="0.25">
      <c r="A225" s="106" t="str">
        <f t="shared" si="115"/>
        <v/>
      </c>
      <c r="B225" s="49">
        <v>7168</v>
      </c>
      <c r="C225" s="115" t="s">
        <v>408</v>
      </c>
      <c r="D225" s="94" t="str">
        <f t="shared" si="116"/>
        <v/>
      </c>
      <c r="E225" s="94" t="str">
        <f t="shared" si="117"/>
        <v/>
      </c>
      <c r="F225" s="94" t="str">
        <f t="shared" si="118"/>
        <v/>
      </c>
      <c r="G225" s="94" t="str">
        <f t="shared" si="119"/>
        <v/>
      </c>
      <c r="H225" s="94" t="str">
        <f t="shared" si="120"/>
        <v/>
      </c>
      <c r="I225" s="94" t="str">
        <f t="shared" si="121"/>
        <v/>
      </c>
      <c r="J225" s="94" t="str">
        <f t="shared" si="122"/>
        <v/>
      </c>
      <c r="K225" s="94" t="str">
        <f t="shared" si="123"/>
        <v/>
      </c>
      <c r="L225" s="94" t="str">
        <f t="shared" si="124"/>
        <v/>
      </c>
      <c r="M225" s="94" t="str">
        <f t="shared" si="125"/>
        <v/>
      </c>
      <c r="N225" s="94" t="str">
        <f t="shared" si="126"/>
        <v/>
      </c>
      <c r="O225" s="94" t="str">
        <f t="shared" si="127"/>
        <v/>
      </c>
      <c r="P225" s="94" t="str">
        <f t="shared" si="128"/>
        <v/>
      </c>
      <c r="Q225" s="94" t="str">
        <f t="shared" si="129"/>
        <v/>
      </c>
      <c r="R225" s="94" t="str">
        <f t="shared" si="130"/>
        <v/>
      </c>
      <c r="S225" s="94" t="str">
        <f t="shared" si="131"/>
        <v/>
      </c>
      <c r="T225" s="94" t="str">
        <f t="shared" si="132"/>
        <v/>
      </c>
      <c r="U225" s="94" t="str">
        <f t="shared" si="133"/>
        <v/>
      </c>
      <c r="V225" s="94" t="str">
        <f t="shared" si="134"/>
        <v/>
      </c>
      <c r="W225" s="94" t="str">
        <f t="shared" si="142"/>
        <v/>
      </c>
      <c r="X225" s="94" t="str">
        <f t="shared" si="135"/>
        <v/>
      </c>
      <c r="Y225" s="94" t="str">
        <f t="shared" si="136"/>
        <v/>
      </c>
      <c r="Z225" s="94" t="str">
        <f t="shared" si="137"/>
        <v/>
      </c>
      <c r="AA225" s="94" t="str">
        <f t="shared" si="138"/>
        <v/>
      </c>
      <c r="AB225" s="94" t="str">
        <f t="shared" si="139"/>
        <v/>
      </c>
      <c r="AC225" s="94" t="str">
        <f t="shared" si="140"/>
        <v/>
      </c>
      <c r="AD225" s="92" t="str">
        <f t="shared" si="141"/>
        <v/>
      </c>
      <c r="AE225" s="92">
        <f t="shared" si="143"/>
        <v>0</v>
      </c>
      <c r="AF225" s="97" t="str">
        <f t="shared" si="144"/>
        <v/>
      </c>
      <c r="AG225" s="92">
        <f t="shared" si="145"/>
        <v>0</v>
      </c>
      <c r="AH225" s="92">
        <f t="shared" si="146"/>
        <v>0</v>
      </c>
    </row>
    <row r="226" spans="1:34" x14ac:dyDescent="0.25">
      <c r="A226" s="106" t="str">
        <f t="shared" si="115"/>
        <v/>
      </c>
      <c r="B226" s="49">
        <v>2602</v>
      </c>
      <c r="C226" s="115" t="s">
        <v>409</v>
      </c>
      <c r="D226" s="94" t="str">
        <f t="shared" si="116"/>
        <v/>
      </c>
      <c r="E226" s="94" t="str">
        <f t="shared" si="117"/>
        <v/>
      </c>
      <c r="F226" s="94" t="str">
        <f t="shared" si="118"/>
        <v/>
      </c>
      <c r="G226" s="94" t="str">
        <f t="shared" si="119"/>
        <v/>
      </c>
      <c r="H226" s="94" t="str">
        <f t="shared" si="120"/>
        <v/>
      </c>
      <c r="I226" s="94" t="str">
        <f t="shared" si="121"/>
        <v/>
      </c>
      <c r="J226" s="94" t="str">
        <f t="shared" si="122"/>
        <v/>
      </c>
      <c r="K226" s="94" t="str">
        <f t="shared" si="123"/>
        <v/>
      </c>
      <c r="L226" s="94" t="str">
        <f t="shared" si="124"/>
        <v/>
      </c>
      <c r="M226" s="94" t="str">
        <f t="shared" si="125"/>
        <v/>
      </c>
      <c r="N226" s="94" t="str">
        <f t="shared" si="126"/>
        <v/>
      </c>
      <c r="O226" s="94" t="str">
        <f t="shared" si="127"/>
        <v/>
      </c>
      <c r="P226" s="94" t="str">
        <f t="shared" si="128"/>
        <v/>
      </c>
      <c r="Q226" s="94" t="str">
        <f t="shared" si="129"/>
        <v/>
      </c>
      <c r="R226" s="94" t="str">
        <f t="shared" si="130"/>
        <v/>
      </c>
      <c r="S226" s="94" t="str">
        <f t="shared" si="131"/>
        <v/>
      </c>
      <c r="T226" s="94" t="str">
        <f t="shared" si="132"/>
        <v/>
      </c>
      <c r="U226" s="94" t="str">
        <f t="shared" si="133"/>
        <v/>
      </c>
      <c r="V226" s="94" t="str">
        <f t="shared" si="134"/>
        <v/>
      </c>
      <c r="W226" s="94" t="str">
        <f t="shared" si="142"/>
        <v/>
      </c>
      <c r="X226" s="94" t="str">
        <f t="shared" si="135"/>
        <v/>
      </c>
      <c r="Y226" s="94" t="str">
        <f t="shared" si="136"/>
        <v/>
      </c>
      <c r="Z226" s="94" t="str">
        <f t="shared" si="137"/>
        <v/>
      </c>
      <c r="AA226" s="94" t="str">
        <f t="shared" si="138"/>
        <v/>
      </c>
      <c r="AB226" s="94" t="str">
        <f t="shared" si="139"/>
        <v/>
      </c>
      <c r="AC226" s="94" t="str">
        <f t="shared" si="140"/>
        <v/>
      </c>
      <c r="AD226" s="92" t="str">
        <f t="shared" si="141"/>
        <v/>
      </c>
      <c r="AE226" s="92">
        <f t="shared" si="143"/>
        <v>0</v>
      </c>
      <c r="AF226" s="97" t="str">
        <f t="shared" si="144"/>
        <v/>
      </c>
      <c r="AG226" s="92">
        <f t="shared" si="145"/>
        <v>0</v>
      </c>
      <c r="AH226" s="92">
        <f t="shared" si="146"/>
        <v>0</v>
      </c>
    </row>
    <row r="227" spans="1:34" x14ac:dyDescent="0.25">
      <c r="A227" s="106" t="str">
        <f t="shared" si="115"/>
        <v/>
      </c>
      <c r="B227" s="49">
        <v>2927</v>
      </c>
      <c r="C227" s="115" t="s">
        <v>411</v>
      </c>
      <c r="D227" s="94" t="str">
        <f t="shared" si="116"/>
        <v/>
      </c>
      <c r="E227" s="94" t="str">
        <f t="shared" si="117"/>
        <v/>
      </c>
      <c r="F227" s="94" t="str">
        <f t="shared" si="118"/>
        <v/>
      </c>
      <c r="G227" s="94" t="str">
        <f t="shared" si="119"/>
        <v/>
      </c>
      <c r="H227" s="94" t="str">
        <f t="shared" si="120"/>
        <v/>
      </c>
      <c r="I227" s="94" t="str">
        <f t="shared" si="121"/>
        <v/>
      </c>
      <c r="J227" s="94" t="str">
        <f t="shared" si="122"/>
        <v/>
      </c>
      <c r="K227" s="94" t="str">
        <f t="shared" si="123"/>
        <v/>
      </c>
      <c r="L227" s="94" t="str">
        <f t="shared" si="124"/>
        <v/>
      </c>
      <c r="M227" s="94" t="str">
        <f t="shared" si="125"/>
        <v/>
      </c>
      <c r="N227" s="94" t="str">
        <f t="shared" si="126"/>
        <v/>
      </c>
      <c r="O227" s="94" t="str">
        <f t="shared" si="127"/>
        <v/>
      </c>
      <c r="P227" s="94" t="str">
        <f t="shared" si="128"/>
        <v/>
      </c>
      <c r="Q227" s="94" t="str">
        <f t="shared" si="129"/>
        <v/>
      </c>
      <c r="R227" s="94" t="str">
        <f t="shared" si="130"/>
        <v/>
      </c>
      <c r="S227" s="94" t="str">
        <f t="shared" si="131"/>
        <v/>
      </c>
      <c r="T227" s="94" t="str">
        <f t="shared" si="132"/>
        <v/>
      </c>
      <c r="U227" s="94" t="str">
        <f t="shared" si="133"/>
        <v/>
      </c>
      <c r="V227" s="94" t="str">
        <f t="shared" si="134"/>
        <v/>
      </c>
      <c r="W227" s="94" t="str">
        <f t="shared" si="142"/>
        <v/>
      </c>
      <c r="X227" s="94" t="str">
        <f t="shared" si="135"/>
        <v/>
      </c>
      <c r="Y227" s="94" t="str">
        <f t="shared" si="136"/>
        <v/>
      </c>
      <c r="Z227" s="94" t="str">
        <f t="shared" si="137"/>
        <v/>
      </c>
      <c r="AA227" s="94" t="str">
        <f t="shared" si="138"/>
        <v/>
      </c>
      <c r="AB227" s="94" t="str">
        <f t="shared" si="139"/>
        <v/>
      </c>
      <c r="AC227" s="94" t="str">
        <f t="shared" si="140"/>
        <v/>
      </c>
      <c r="AD227" s="92" t="str">
        <f t="shared" si="141"/>
        <v/>
      </c>
      <c r="AE227" s="92">
        <f t="shared" si="143"/>
        <v>0</v>
      </c>
      <c r="AF227" s="97" t="str">
        <f t="shared" si="144"/>
        <v/>
      </c>
      <c r="AG227" s="92">
        <f t="shared" si="145"/>
        <v>0</v>
      </c>
      <c r="AH227" s="92">
        <f t="shared" si="146"/>
        <v>0</v>
      </c>
    </row>
    <row r="228" spans="1:34" x14ac:dyDescent="0.25">
      <c r="A228" s="106" t="str">
        <f t="shared" si="115"/>
        <v/>
      </c>
      <c r="B228" s="49">
        <v>6298</v>
      </c>
      <c r="C228" s="115" t="s">
        <v>412</v>
      </c>
      <c r="D228" s="94" t="str">
        <f t="shared" si="116"/>
        <v/>
      </c>
      <c r="E228" s="94" t="str">
        <f t="shared" si="117"/>
        <v/>
      </c>
      <c r="F228" s="94" t="str">
        <f t="shared" si="118"/>
        <v/>
      </c>
      <c r="G228" s="94" t="str">
        <f t="shared" si="119"/>
        <v/>
      </c>
      <c r="H228" s="94" t="str">
        <f t="shared" si="120"/>
        <v/>
      </c>
      <c r="I228" s="94" t="str">
        <f t="shared" si="121"/>
        <v/>
      </c>
      <c r="J228" s="94" t="str">
        <f t="shared" si="122"/>
        <v/>
      </c>
      <c r="K228" s="94" t="str">
        <f t="shared" si="123"/>
        <v/>
      </c>
      <c r="L228" s="94" t="str">
        <f t="shared" si="124"/>
        <v/>
      </c>
      <c r="M228" s="94" t="str">
        <f t="shared" si="125"/>
        <v/>
      </c>
      <c r="N228" s="94" t="str">
        <f t="shared" si="126"/>
        <v/>
      </c>
      <c r="O228" s="94" t="str">
        <f t="shared" si="127"/>
        <v/>
      </c>
      <c r="P228" s="94" t="str">
        <f t="shared" si="128"/>
        <v/>
      </c>
      <c r="Q228" s="94" t="str">
        <f t="shared" si="129"/>
        <v/>
      </c>
      <c r="R228" s="94" t="str">
        <f t="shared" si="130"/>
        <v/>
      </c>
      <c r="S228" s="94" t="str">
        <f t="shared" si="131"/>
        <v/>
      </c>
      <c r="T228" s="94" t="str">
        <f t="shared" si="132"/>
        <v/>
      </c>
      <c r="U228" s="94" t="str">
        <f t="shared" si="133"/>
        <v/>
      </c>
      <c r="V228" s="94" t="str">
        <f t="shared" si="134"/>
        <v/>
      </c>
      <c r="W228" s="94" t="str">
        <f t="shared" ref="W228:W259" si="147">IFERROR(VLOOKUP($B228,_3aw20,2,FALSE),"")</f>
        <v/>
      </c>
      <c r="X228" s="94" t="str">
        <f t="shared" si="135"/>
        <v/>
      </c>
      <c r="Y228" s="94" t="str">
        <f t="shared" si="136"/>
        <v/>
      </c>
      <c r="Z228" s="94" t="str">
        <f t="shared" si="137"/>
        <v/>
      </c>
      <c r="AA228" s="94" t="str">
        <f t="shared" si="138"/>
        <v/>
      </c>
      <c r="AB228" s="94" t="str">
        <f t="shared" si="139"/>
        <v/>
      </c>
      <c r="AC228" s="94" t="str">
        <f t="shared" si="140"/>
        <v/>
      </c>
      <c r="AD228" s="92" t="str">
        <f t="shared" si="141"/>
        <v/>
      </c>
      <c r="AE228" s="92">
        <f t="shared" si="143"/>
        <v>0</v>
      </c>
      <c r="AF228" s="97" t="str">
        <f t="shared" si="144"/>
        <v/>
      </c>
      <c r="AG228" s="92">
        <f t="shared" si="145"/>
        <v>0</v>
      </c>
      <c r="AH228" s="92">
        <f t="shared" si="146"/>
        <v>0</v>
      </c>
    </row>
    <row r="229" spans="1:34" x14ac:dyDescent="0.25">
      <c r="A229" s="106" t="str">
        <f t="shared" si="115"/>
        <v/>
      </c>
      <c r="B229" s="49">
        <v>5042</v>
      </c>
      <c r="C229" s="115" t="s">
        <v>413</v>
      </c>
      <c r="D229" s="94" t="str">
        <f t="shared" si="116"/>
        <v/>
      </c>
      <c r="E229" s="94" t="str">
        <f t="shared" si="117"/>
        <v/>
      </c>
      <c r="F229" s="94" t="str">
        <f t="shared" si="118"/>
        <v/>
      </c>
      <c r="G229" s="94" t="str">
        <f t="shared" si="119"/>
        <v/>
      </c>
      <c r="H229" s="94" t="str">
        <f t="shared" si="120"/>
        <v/>
      </c>
      <c r="I229" s="94" t="str">
        <f t="shared" si="121"/>
        <v/>
      </c>
      <c r="J229" s="94" t="str">
        <f t="shared" si="122"/>
        <v/>
      </c>
      <c r="K229" s="94" t="str">
        <f t="shared" si="123"/>
        <v/>
      </c>
      <c r="L229" s="94" t="str">
        <f t="shared" si="124"/>
        <v/>
      </c>
      <c r="M229" s="94" t="str">
        <f t="shared" si="125"/>
        <v/>
      </c>
      <c r="N229" s="94" t="str">
        <f t="shared" si="126"/>
        <v/>
      </c>
      <c r="O229" s="94" t="str">
        <f t="shared" si="127"/>
        <v/>
      </c>
      <c r="P229" s="94" t="str">
        <f t="shared" si="128"/>
        <v/>
      </c>
      <c r="Q229" s="94" t="str">
        <f t="shared" si="129"/>
        <v/>
      </c>
      <c r="R229" s="94" t="str">
        <f t="shared" si="130"/>
        <v/>
      </c>
      <c r="S229" s="94" t="str">
        <f t="shared" si="131"/>
        <v/>
      </c>
      <c r="T229" s="94" t="str">
        <f t="shared" si="132"/>
        <v/>
      </c>
      <c r="U229" s="94" t="str">
        <f t="shared" si="133"/>
        <v/>
      </c>
      <c r="V229" s="94" t="str">
        <f t="shared" si="134"/>
        <v/>
      </c>
      <c r="W229" s="94" t="str">
        <f t="shared" si="147"/>
        <v/>
      </c>
      <c r="X229" s="94" t="str">
        <f t="shared" si="135"/>
        <v/>
      </c>
      <c r="Y229" s="94" t="str">
        <f t="shared" si="136"/>
        <v/>
      </c>
      <c r="Z229" s="94" t="str">
        <f t="shared" si="137"/>
        <v/>
      </c>
      <c r="AA229" s="94" t="str">
        <f t="shared" si="138"/>
        <v/>
      </c>
      <c r="AB229" s="94" t="str">
        <f t="shared" si="139"/>
        <v/>
      </c>
      <c r="AC229" s="94" t="str">
        <f t="shared" si="140"/>
        <v/>
      </c>
      <c r="AD229" s="92" t="str">
        <f t="shared" si="141"/>
        <v/>
      </c>
      <c r="AE229" s="92">
        <f t="shared" si="143"/>
        <v>0</v>
      </c>
      <c r="AF229" s="97" t="str">
        <f t="shared" si="144"/>
        <v/>
      </c>
      <c r="AG229" s="92">
        <f t="shared" si="145"/>
        <v>0</v>
      </c>
      <c r="AH229" s="92">
        <f t="shared" si="146"/>
        <v>0</v>
      </c>
    </row>
    <row r="230" spans="1:34" x14ac:dyDescent="0.25">
      <c r="A230" s="106" t="str">
        <f t="shared" si="115"/>
        <v/>
      </c>
      <c r="B230" s="49">
        <v>2982</v>
      </c>
      <c r="C230" s="115" t="s">
        <v>415</v>
      </c>
      <c r="D230" s="94" t="str">
        <f t="shared" si="116"/>
        <v/>
      </c>
      <c r="E230" s="94" t="str">
        <f t="shared" si="117"/>
        <v/>
      </c>
      <c r="F230" s="94" t="str">
        <f t="shared" si="118"/>
        <v/>
      </c>
      <c r="G230" s="94" t="str">
        <f t="shared" si="119"/>
        <v/>
      </c>
      <c r="H230" s="94" t="str">
        <f t="shared" si="120"/>
        <v/>
      </c>
      <c r="I230" s="94" t="str">
        <f t="shared" si="121"/>
        <v/>
      </c>
      <c r="J230" s="94" t="str">
        <f t="shared" si="122"/>
        <v/>
      </c>
      <c r="K230" s="94" t="str">
        <f t="shared" si="123"/>
        <v/>
      </c>
      <c r="L230" s="94" t="str">
        <f t="shared" si="124"/>
        <v/>
      </c>
      <c r="M230" s="94" t="str">
        <f t="shared" si="125"/>
        <v/>
      </c>
      <c r="N230" s="94" t="str">
        <f t="shared" si="126"/>
        <v/>
      </c>
      <c r="O230" s="94" t="str">
        <f t="shared" si="127"/>
        <v/>
      </c>
      <c r="P230" s="94" t="str">
        <f t="shared" si="128"/>
        <v/>
      </c>
      <c r="Q230" s="94" t="str">
        <f t="shared" si="129"/>
        <v/>
      </c>
      <c r="R230" s="94" t="str">
        <f t="shared" si="130"/>
        <v/>
      </c>
      <c r="S230" s="94" t="str">
        <f t="shared" si="131"/>
        <v/>
      </c>
      <c r="T230" s="94" t="str">
        <f t="shared" si="132"/>
        <v/>
      </c>
      <c r="U230" s="94" t="str">
        <f t="shared" si="133"/>
        <v/>
      </c>
      <c r="V230" s="94" t="str">
        <f t="shared" si="134"/>
        <v/>
      </c>
      <c r="W230" s="94" t="str">
        <f t="shared" si="147"/>
        <v/>
      </c>
      <c r="X230" s="94" t="str">
        <f t="shared" si="135"/>
        <v/>
      </c>
      <c r="Y230" s="94" t="str">
        <f t="shared" si="136"/>
        <v/>
      </c>
      <c r="Z230" s="94" t="str">
        <f t="shared" si="137"/>
        <v/>
      </c>
      <c r="AA230" s="94" t="str">
        <f t="shared" si="138"/>
        <v/>
      </c>
      <c r="AB230" s="94" t="str">
        <f t="shared" si="139"/>
        <v/>
      </c>
      <c r="AC230" s="94" t="str">
        <f t="shared" si="140"/>
        <v/>
      </c>
      <c r="AD230" s="92" t="str">
        <f t="shared" si="141"/>
        <v/>
      </c>
      <c r="AE230" s="92">
        <f t="shared" si="143"/>
        <v>0</v>
      </c>
      <c r="AF230" s="97" t="str">
        <f t="shared" si="144"/>
        <v/>
      </c>
      <c r="AG230" s="92">
        <f t="shared" si="145"/>
        <v>0</v>
      </c>
      <c r="AH230" s="92">
        <f t="shared" si="146"/>
        <v>0</v>
      </c>
    </row>
    <row r="231" spans="1:34" x14ac:dyDescent="0.25">
      <c r="A231" s="106" t="str">
        <f t="shared" si="115"/>
        <v/>
      </c>
      <c r="B231" s="49">
        <v>2763</v>
      </c>
      <c r="C231" s="115" t="s">
        <v>416</v>
      </c>
      <c r="D231" s="94" t="str">
        <f t="shared" si="116"/>
        <v/>
      </c>
      <c r="E231" s="94" t="str">
        <f t="shared" si="117"/>
        <v/>
      </c>
      <c r="F231" s="94" t="str">
        <f t="shared" si="118"/>
        <v/>
      </c>
      <c r="G231" s="94" t="str">
        <f t="shared" si="119"/>
        <v/>
      </c>
      <c r="H231" s="94" t="str">
        <f t="shared" si="120"/>
        <v/>
      </c>
      <c r="I231" s="94" t="str">
        <f t="shared" si="121"/>
        <v/>
      </c>
      <c r="J231" s="94" t="str">
        <f t="shared" si="122"/>
        <v/>
      </c>
      <c r="K231" s="94" t="str">
        <f t="shared" si="123"/>
        <v/>
      </c>
      <c r="L231" s="94" t="str">
        <f t="shared" si="124"/>
        <v/>
      </c>
      <c r="M231" s="94" t="str">
        <f t="shared" si="125"/>
        <v/>
      </c>
      <c r="N231" s="94" t="str">
        <f t="shared" si="126"/>
        <v/>
      </c>
      <c r="O231" s="94" t="str">
        <f t="shared" si="127"/>
        <v/>
      </c>
      <c r="P231" s="94" t="str">
        <f t="shared" si="128"/>
        <v/>
      </c>
      <c r="Q231" s="94" t="str">
        <f t="shared" si="129"/>
        <v/>
      </c>
      <c r="R231" s="94" t="str">
        <f t="shared" si="130"/>
        <v/>
      </c>
      <c r="S231" s="94" t="str">
        <f t="shared" si="131"/>
        <v/>
      </c>
      <c r="T231" s="94" t="str">
        <f t="shared" si="132"/>
        <v/>
      </c>
      <c r="U231" s="94" t="str">
        <f t="shared" si="133"/>
        <v/>
      </c>
      <c r="V231" s="94" t="str">
        <f t="shared" si="134"/>
        <v/>
      </c>
      <c r="W231" s="94" t="str">
        <f t="shared" si="147"/>
        <v/>
      </c>
      <c r="X231" s="94" t="str">
        <f t="shared" si="135"/>
        <v/>
      </c>
      <c r="Y231" s="94" t="str">
        <f t="shared" si="136"/>
        <v/>
      </c>
      <c r="Z231" s="94" t="str">
        <f t="shared" si="137"/>
        <v/>
      </c>
      <c r="AA231" s="94" t="str">
        <f t="shared" si="138"/>
        <v/>
      </c>
      <c r="AB231" s="94" t="str">
        <f t="shared" si="139"/>
        <v/>
      </c>
      <c r="AC231" s="94" t="str">
        <f t="shared" si="140"/>
        <v/>
      </c>
      <c r="AD231" s="92" t="str">
        <f t="shared" si="141"/>
        <v/>
      </c>
      <c r="AE231" s="92">
        <f t="shared" si="143"/>
        <v>0</v>
      </c>
      <c r="AF231" s="97" t="str">
        <f t="shared" si="144"/>
        <v/>
      </c>
      <c r="AG231" s="92">
        <f t="shared" si="145"/>
        <v>0</v>
      </c>
      <c r="AH231" s="92">
        <f t="shared" si="146"/>
        <v>0</v>
      </c>
    </row>
    <row r="232" spans="1:34" x14ac:dyDescent="0.25">
      <c r="A232" s="106" t="str">
        <f t="shared" si="115"/>
        <v/>
      </c>
      <c r="B232" s="49">
        <v>2899</v>
      </c>
      <c r="C232" s="115" t="s">
        <v>417</v>
      </c>
      <c r="D232" s="94" t="str">
        <f t="shared" si="116"/>
        <v/>
      </c>
      <c r="E232" s="94" t="str">
        <f t="shared" si="117"/>
        <v/>
      </c>
      <c r="F232" s="94" t="str">
        <f t="shared" si="118"/>
        <v/>
      </c>
      <c r="G232" s="94" t="str">
        <f t="shared" si="119"/>
        <v/>
      </c>
      <c r="H232" s="94" t="str">
        <f t="shared" si="120"/>
        <v/>
      </c>
      <c r="I232" s="94" t="str">
        <f t="shared" si="121"/>
        <v/>
      </c>
      <c r="J232" s="94" t="str">
        <f t="shared" si="122"/>
        <v/>
      </c>
      <c r="K232" s="94" t="str">
        <f t="shared" si="123"/>
        <v/>
      </c>
      <c r="L232" s="94" t="str">
        <f t="shared" si="124"/>
        <v/>
      </c>
      <c r="M232" s="94" t="str">
        <f t="shared" si="125"/>
        <v/>
      </c>
      <c r="N232" s="94" t="str">
        <f t="shared" si="126"/>
        <v/>
      </c>
      <c r="O232" s="94" t="str">
        <f t="shared" si="127"/>
        <v/>
      </c>
      <c r="P232" s="94" t="str">
        <f t="shared" si="128"/>
        <v/>
      </c>
      <c r="Q232" s="94" t="str">
        <f t="shared" si="129"/>
        <v/>
      </c>
      <c r="R232" s="94" t="str">
        <f t="shared" si="130"/>
        <v/>
      </c>
      <c r="S232" s="94" t="str">
        <f t="shared" si="131"/>
        <v/>
      </c>
      <c r="T232" s="94" t="str">
        <f t="shared" si="132"/>
        <v/>
      </c>
      <c r="U232" s="94" t="str">
        <f t="shared" si="133"/>
        <v/>
      </c>
      <c r="V232" s="94" t="str">
        <f t="shared" si="134"/>
        <v/>
      </c>
      <c r="W232" s="94" t="str">
        <f t="shared" si="147"/>
        <v/>
      </c>
      <c r="X232" s="94" t="str">
        <f t="shared" si="135"/>
        <v/>
      </c>
      <c r="Y232" s="94" t="str">
        <f t="shared" si="136"/>
        <v/>
      </c>
      <c r="Z232" s="94" t="str">
        <f t="shared" si="137"/>
        <v/>
      </c>
      <c r="AA232" s="94" t="str">
        <f t="shared" si="138"/>
        <v/>
      </c>
      <c r="AB232" s="94" t="str">
        <f t="shared" si="139"/>
        <v/>
      </c>
      <c r="AC232" s="94" t="str">
        <f t="shared" si="140"/>
        <v/>
      </c>
      <c r="AD232" s="92" t="str">
        <f t="shared" si="141"/>
        <v/>
      </c>
      <c r="AE232" s="92">
        <f t="shared" si="143"/>
        <v>0</v>
      </c>
      <c r="AF232" s="97" t="str">
        <f t="shared" si="144"/>
        <v/>
      </c>
      <c r="AG232" s="92">
        <f t="shared" si="145"/>
        <v>0</v>
      </c>
      <c r="AH232" s="92">
        <f t="shared" si="146"/>
        <v>0</v>
      </c>
    </row>
    <row r="233" spans="1:34" x14ac:dyDescent="0.25">
      <c r="A233" s="106" t="str">
        <f t="shared" si="115"/>
        <v/>
      </c>
      <c r="B233" s="49">
        <v>1374</v>
      </c>
      <c r="C233" s="115" t="s">
        <v>418</v>
      </c>
      <c r="D233" s="94" t="str">
        <f t="shared" si="116"/>
        <v/>
      </c>
      <c r="E233" s="94" t="str">
        <f t="shared" si="117"/>
        <v/>
      </c>
      <c r="F233" s="94" t="str">
        <f t="shared" si="118"/>
        <v/>
      </c>
      <c r="G233" s="94" t="str">
        <f t="shared" si="119"/>
        <v/>
      </c>
      <c r="H233" s="94" t="str">
        <f t="shared" si="120"/>
        <v/>
      </c>
      <c r="I233" s="94" t="str">
        <f t="shared" si="121"/>
        <v/>
      </c>
      <c r="J233" s="94" t="str">
        <f t="shared" si="122"/>
        <v/>
      </c>
      <c r="K233" s="94" t="str">
        <f t="shared" si="123"/>
        <v/>
      </c>
      <c r="L233" s="94" t="str">
        <f t="shared" si="124"/>
        <v/>
      </c>
      <c r="M233" s="94" t="str">
        <f t="shared" si="125"/>
        <v/>
      </c>
      <c r="N233" s="94" t="str">
        <f t="shared" si="126"/>
        <v/>
      </c>
      <c r="O233" s="94" t="str">
        <f t="shared" si="127"/>
        <v/>
      </c>
      <c r="P233" s="94" t="str">
        <f t="shared" si="128"/>
        <v/>
      </c>
      <c r="Q233" s="94" t="str">
        <f t="shared" si="129"/>
        <v/>
      </c>
      <c r="R233" s="94" t="str">
        <f t="shared" si="130"/>
        <v/>
      </c>
      <c r="S233" s="94" t="str">
        <f t="shared" si="131"/>
        <v/>
      </c>
      <c r="T233" s="94" t="str">
        <f t="shared" si="132"/>
        <v/>
      </c>
      <c r="U233" s="94" t="str">
        <f t="shared" si="133"/>
        <v/>
      </c>
      <c r="V233" s="94" t="str">
        <f t="shared" si="134"/>
        <v/>
      </c>
      <c r="W233" s="94" t="str">
        <f t="shared" si="147"/>
        <v/>
      </c>
      <c r="X233" s="94" t="str">
        <f t="shared" si="135"/>
        <v/>
      </c>
      <c r="Y233" s="94" t="str">
        <f t="shared" si="136"/>
        <v/>
      </c>
      <c r="Z233" s="94" t="str">
        <f t="shared" si="137"/>
        <v/>
      </c>
      <c r="AA233" s="94" t="str">
        <f t="shared" si="138"/>
        <v/>
      </c>
      <c r="AB233" s="94" t="str">
        <f t="shared" si="139"/>
        <v/>
      </c>
      <c r="AC233" s="94" t="str">
        <f t="shared" si="140"/>
        <v/>
      </c>
      <c r="AD233" s="92" t="str">
        <f t="shared" si="141"/>
        <v/>
      </c>
      <c r="AE233" s="92">
        <f t="shared" si="143"/>
        <v>0</v>
      </c>
      <c r="AF233" s="97" t="str">
        <f t="shared" si="144"/>
        <v/>
      </c>
      <c r="AG233" s="92">
        <f t="shared" si="145"/>
        <v>0</v>
      </c>
      <c r="AH233" s="92">
        <f t="shared" si="146"/>
        <v>0</v>
      </c>
    </row>
    <row r="234" spans="1:34" x14ac:dyDescent="0.25">
      <c r="A234" s="106" t="str">
        <f t="shared" si="115"/>
        <v/>
      </c>
      <c r="B234" s="49">
        <v>7584</v>
      </c>
      <c r="C234" s="115" t="s">
        <v>419</v>
      </c>
      <c r="D234" s="94" t="str">
        <f t="shared" si="116"/>
        <v/>
      </c>
      <c r="E234" s="94" t="str">
        <f t="shared" si="117"/>
        <v/>
      </c>
      <c r="F234" s="94" t="str">
        <f t="shared" si="118"/>
        <v/>
      </c>
      <c r="G234" s="94" t="str">
        <f t="shared" si="119"/>
        <v/>
      </c>
      <c r="H234" s="94" t="str">
        <f t="shared" si="120"/>
        <v/>
      </c>
      <c r="I234" s="94" t="str">
        <f t="shared" si="121"/>
        <v/>
      </c>
      <c r="J234" s="94" t="str">
        <f t="shared" si="122"/>
        <v/>
      </c>
      <c r="K234" s="94" t="str">
        <f t="shared" si="123"/>
        <v/>
      </c>
      <c r="L234" s="94" t="str">
        <f t="shared" si="124"/>
        <v/>
      </c>
      <c r="M234" s="94" t="str">
        <f t="shared" si="125"/>
        <v/>
      </c>
      <c r="N234" s="94" t="str">
        <f t="shared" si="126"/>
        <v/>
      </c>
      <c r="O234" s="94" t="str">
        <f t="shared" si="127"/>
        <v/>
      </c>
      <c r="P234" s="94" t="str">
        <f t="shared" si="128"/>
        <v/>
      </c>
      <c r="Q234" s="94" t="str">
        <f t="shared" si="129"/>
        <v/>
      </c>
      <c r="R234" s="94" t="str">
        <f t="shared" si="130"/>
        <v/>
      </c>
      <c r="S234" s="94" t="str">
        <f t="shared" si="131"/>
        <v/>
      </c>
      <c r="T234" s="94" t="str">
        <f t="shared" si="132"/>
        <v/>
      </c>
      <c r="U234" s="94" t="str">
        <f t="shared" si="133"/>
        <v/>
      </c>
      <c r="V234" s="94" t="str">
        <f t="shared" si="134"/>
        <v/>
      </c>
      <c r="W234" s="94" t="str">
        <f t="shared" si="147"/>
        <v/>
      </c>
      <c r="X234" s="94" t="str">
        <f t="shared" si="135"/>
        <v/>
      </c>
      <c r="Y234" s="94" t="str">
        <f t="shared" si="136"/>
        <v/>
      </c>
      <c r="Z234" s="94" t="str">
        <f t="shared" si="137"/>
        <v/>
      </c>
      <c r="AA234" s="94" t="str">
        <f t="shared" si="138"/>
        <v/>
      </c>
      <c r="AB234" s="94" t="str">
        <f t="shared" si="139"/>
        <v/>
      </c>
      <c r="AC234" s="94" t="str">
        <f t="shared" si="140"/>
        <v/>
      </c>
      <c r="AD234" s="92" t="str">
        <f t="shared" si="141"/>
        <v/>
      </c>
      <c r="AE234" s="92">
        <f t="shared" si="143"/>
        <v>0</v>
      </c>
      <c r="AF234" s="97" t="str">
        <f t="shared" si="144"/>
        <v/>
      </c>
      <c r="AG234" s="92">
        <f t="shared" si="145"/>
        <v>0</v>
      </c>
      <c r="AH234" s="92">
        <f t="shared" si="146"/>
        <v>0</v>
      </c>
    </row>
    <row r="235" spans="1:34" x14ac:dyDescent="0.25">
      <c r="A235" s="106" t="str">
        <f t="shared" si="115"/>
        <v/>
      </c>
      <c r="B235" s="49">
        <v>389</v>
      </c>
      <c r="C235" s="115" t="s">
        <v>420</v>
      </c>
      <c r="D235" s="94" t="str">
        <f t="shared" si="116"/>
        <v/>
      </c>
      <c r="E235" s="94" t="str">
        <f t="shared" si="117"/>
        <v/>
      </c>
      <c r="F235" s="94" t="str">
        <f t="shared" si="118"/>
        <v/>
      </c>
      <c r="G235" s="94" t="str">
        <f t="shared" si="119"/>
        <v/>
      </c>
      <c r="H235" s="94" t="str">
        <f t="shared" si="120"/>
        <v/>
      </c>
      <c r="I235" s="94" t="str">
        <f t="shared" si="121"/>
        <v/>
      </c>
      <c r="J235" s="94" t="str">
        <f t="shared" si="122"/>
        <v/>
      </c>
      <c r="K235" s="94" t="str">
        <f t="shared" si="123"/>
        <v/>
      </c>
      <c r="L235" s="94" t="str">
        <f t="shared" si="124"/>
        <v/>
      </c>
      <c r="M235" s="94" t="str">
        <f t="shared" si="125"/>
        <v/>
      </c>
      <c r="N235" s="94" t="str">
        <f t="shared" si="126"/>
        <v/>
      </c>
      <c r="O235" s="94" t="str">
        <f t="shared" si="127"/>
        <v/>
      </c>
      <c r="P235" s="94" t="str">
        <f t="shared" si="128"/>
        <v/>
      </c>
      <c r="Q235" s="94" t="str">
        <f t="shared" si="129"/>
        <v/>
      </c>
      <c r="R235" s="94" t="str">
        <f t="shared" si="130"/>
        <v/>
      </c>
      <c r="S235" s="94" t="str">
        <f t="shared" si="131"/>
        <v/>
      </c>
      <c r="T235" s="94" t="str">
        <f t="shared" si="132"/>
        <v/>
      </c>
      <c r="U235" s="94" t="str">
        <f t="shared" si="133"/>
        <v/>
      </c>
      <c r="V235" s="94" t="str">
        <f t="shared" si="134"/>
        <v/>
      </c>
      <c r="W235" s="94" t="str">
        <f t="shared" si="147"/>
        <v/>
      </c>
      <c r="X235" s="94" t="str">
        <f t="shared" si="135"/>
        <v/>
      </c>
      <c r="Y235" s="94" t="str">
        <f t="shared" si="136"/>
        <v/>
      </c>
      <c r="Z235" s="94" t="str">
        <f t="shared" si="137"/>
        <v/>
      </c>
      <c r="AA235" s="94" t="str">
        <f t="shared" si="138"/>
        <v/>
      </c>
      <c r="AB235" s="94" t="str">
        <f t="shared" si="139"/>
        <v/>
      </c>
      <c r="AC235" s="94" t="str">
        <f t="shared" si="140"/>
        <v/>
      </c>
      <c r="AD235" s="92" t="str">
        <f t="shared" si="141"/>
        <v/>
      </c>
      <c r="AE235" s="92">
        <f t="shared" si="143"/>
        <v>0</v>
      </c>
      <c r="AF235" s="97" t="str">
        <f t="shared" si="144"/>
        <v/>
      </c>
      <c r="AG235" s="92">
        <f t="shared" si="145"/>
        <v>0</v>
      </c>
      <c r="AH235" s="92">
        <f t="shared" si="146"/>
        <v>0</v>
      </c>
    </row>
    <row r="236" spans="1:34" x14ac:dyDescent="0.25">
      <c r="A236" s="106" t="str">
        <f t="shared" si="115"/>
        <v/>
      </c>
      <c r="B236" s="49">
        <v>747</v>
      </c>
      <c r="C236" s="115" t="s">
        <v>422</v>
      </c>
      <c r="D236" s="94" t="str">
        <f t="shared" si="116"/>
        <v/>
      </c>
      <c r="E236" s="94" t="str">
        <f t="shared" si="117"/>
        <v/>
      </c>
      <c r="F236" s="94" t="str">
        <f t="shared" si="118"/>
        <v/>
      </c>
      <c r="G236" s="94" t="str">
        <f t="shared" si="119"/>
        <v/>
      </c>
      <c r="H236" s="94" t="str">
        <f t="shared" si="120"/>
        <v/>
      </c>
      <c r="I236" s="94" t="str">
        <f t="shared" si="121"/>
        <v/>
      </c>
      <c r="J236" s="94" t="str">
        <f t="shared" si="122"/>
        <v/>
      </c>
      <c r="K236" s="94" t="str">
        <f t="shared" si="123"/>
        <v/>
      </c>
      <c r="L236" s="94" t="str">
        <f t="shared" si="124"/>
        <v/>
      </c>
      <c r="M236" s="94" t="str">
        <f t="shared" si="125"/>
        <v/>
      </c>
      <c r="N236" s="94" t="str">
        <f t="shared" si="126"/>
        <v/>
      </c>
      <c r="O236" s="94" t="str">
        <f t="shared" si="127"/>
        <v/>
      </c>
      <c r="P236" s="94" t="str">
        <f t="shared" si="128"/>
        <v/>
      </c>
      <c r="Q236" s="94" t="str">
        <f t="shared" si="129"/>
        <v/>
      </c>
      <c r="R236" s="94" t="str">
        <f t="shared" si="130"/>
        <v/>
      </c>
      <c r="S236" s="94" t="str">
        <f t="shared" si="131"/>
        <v/>
      </c>
      <c r="T236" s="94" t="str">
        <f t="shared" si="132"/>
        <v/>
      </c>
      <c r="U236" s="94" t="str">
        <f t="shared" si="133"/>
        <v/>
      </c>
      <c r="V236" s="94" t="str">
        <f t="shared" si="134"/>
        <v/>
      </c>
      <c r="W236" s="94" t="str">
        <f t="shared" si="147"/>
        <v/>
      </c>
      <c r="X236" s="94" t="str">
        <f t="shared" si="135"/>
        <v/>
      </c>
      <c r="Y236" s="94" t="str">
        <f t="shared" si="136"/>
        <v/>
      </c>
      <c r="Z236" s="94" t="str">
        <f t="shared" si="137"/>
        <v/>
      </c>
      <c r="AA236" s="94" t="str">
        <f t="shared" si="138"/>
        <v/>
      </c>
      <c r="AB236" s="94" t="str">
        <f t="shared" si="139"/>
        <v/>
      </c>
      <c r="AC236" s="94" t="str">
        <f t="shared" si="140"/>
        <v/>
      </c>
      <c r="AD236" s="92" t="str">
        <f t="shared" si="141"/>
        <v/>
      </c>
      <c r="AE236" s="92">
        <f t="shared" si="143"/>
        <v>0</v>
      </c>
      <c r="AF236" s="97" t="str">
        <f t="shared" si="144"/>
        <v/>
      </c>
      <c r="AG236" s="92">
        <f t="shared" si="145"/>
        <v>0</v>
      </c>
      <c r="AH236" s="92">
        <f t="shared" si="146"/>
        <v>0</v>
      </c>
    </row>
    <row r="237" spans="1:34" x14ac:dyDescent="0.25">
      <c r="A237" s="106" t="str">
        <f t="shared" si="115"/>
        <v/>
      </c>
      <c r="B237" s="49">
        <v>5741</v>
      </c>
      <c r="C237" s="115" t="s">
        <v>423</v>
      </c>
      <c r="D237" s="94" t="str">
        <f t="shared" si="116"/>
        <v/>
      </c>
      <c r="E237" s="94" t="str">
        <f t="shared" si="117"/>
        <v/>
      </c>
      <c r="F237" s="94" t="str">
        <f t="shared" si="118"/>
        <v/>
      </c>
      <c r="G237" s="94" t="str">
        <f t="shared" si="119"/>
        <v/>
      </c>
      <c r="H237" s="94" t="str">
        <f t="shared" si="120"/>
        <v/>
      </c>
      <c r="I237" s="94" t="str">
        <f t="shared" si="121"/>
        <v/>
      </c>
      <c r="J237" s="94" t="str">
        <f t="shared" si="122"/>
        <v/>
      </c>
      <c r="K237" s="94" t="str">
        <f t="shared" si="123"/>
        <v/>
      </c>
      <c r="L237" s="94" t="str">
        <f t="shared" si="124"/>
        <v/>
      </c>
      <c r="M237" s="94" t="str">
        <f t="shared" si="125"/>
        <v/>
      </c>
      <c r="N237" s="94" t="str">
        <f t="shared" si="126"/>
        <v/>
      </c>
      <c r="O237" s="94" t="str">
        <f t="shared" si="127"/>
        <v/>
      </c>
      <c r="P237" s="94" t="str">
        <f t="shared" si="128"/>
        <v/>
      </c>
      <c r="Q237" s="94" t="str">
        <f t="shared" si="129"/>
        <v/>
      </c>
      <c r="R237" s="94" t="str">
        <f t="shared" si="130"/>
        <v/>
      </c>
      <c r="S237" s="94" t="str">
        <f t="shared" si="131"/>
        <v/>
      </c>
      <c r="T237" s="94" t="str">
        <f t="shared" si="132"/>
        <v/>
      </c>
      <c r="U237" s="94" t="str">
        <f t="shared" si="133"/>
        <v/>
      </c>
      <c r="V237" s="94" t="str">
        <f t="shared" si="134"/>
        <v/>
      </c>
      <c r="W237" s="94" t="str">
        <f t="shared" si="147"/>
        <v/>
      </c>
      <c r="X237" s="94" t="str">
        <f t="shared" si="135"/>
        <v/>
      </c>
      <c r="Y237" s="94" t="str">
        <f t="shared" si="136"/>
        <v/>
      </c>
      <c r="Z237" s="94" t="str">
        <f t="shared" si="137"/>
        <v/>
      </c>
      <c r="AA237" s="94" t="str">
        <f t="shared" si="138"/>
        <v/>
      </c>
      <c r="AB237" s="94" t="str">
        <f t="shared" si="139"/>
        <v/>
      </c>
      <c r="AC237" s="94" t="str">
        <f t="shared" si="140"/>
        <v/>
      </c>
      <c r="AD237" s="92" t="str">
        <f t="shared" si="141"/>
        <v/>
      </c>
      <c r="AE237" s="92">
        <f t="shared" si="143"/>
        <v>0</v>
      </c>
      <c r="AF237" s="97" t="str">
        <f t="shared" si="144"/>
        <v/>
      </c>
      <c r="AG237" s="92">
        <f t="shared" si="145"/>
        <v>0</v>
      </c>
      <c r="AH237" s="92">
        <f t="shared" si="146"/>
        <v>0</v>
      </c>
    </row>
    <row r="238" spans="1:34" x14ac:dyDescent="0.25">
      <c r="A238" s="106" t="str">
        <f t="shared" si="115"/>
        <v/>
      </c>
      <c r="B238" s="49">
        <v>3727</v>
      </c>
      <c r="C238" s="115" t="s">
        <v>424</v>
      </c>
      <c r="D238" s="94" t="str">
        <f t="shared" si="116"/>
        <v/>
      </c>
      <c r="E238" s="94" t="str">
        <f t="shared" si="117"/>
        <v/>
      </c>
      <c r="F238" s="94" t="str">
        <f t="shared" si="118"/>
        <v/>
      </c>
      <c r="G238" s="94" t="str">
        <f t="shared" si="119"/>
        <v/>
      </c>
      <c r="H238" s="94" t="str">
        <f t="shared" si="120"/>
        <v/>
      </c>
      <c r="I238" s="94" t="str">
        <f t="shared" si="121"/>
        <v/>
      </c>
      <c r="J238" s="94" t="str">
        <f t="shared" si="122"/>
        <v/>
      </c>
      <c r="K238" s="94" t="str">
        <f t="shared" si="123"/>
        <v/>
      </c>
      <c r="L238" s="94" t="str">
        <f t="shared" si="124"/>
        <v/>
      </c>
      <c r="M238" s="94" t="str">
        <f t="shared" si="125"/>
        <v/>
      </c>
      <c r="N238" s="94" t="str">
        <f t="shared" si="126"/>
        <v/>
      </c>
      <c r="O238" s="94" t="str">
        <f t="shared" si="127"/>
        <v/>
      </c>
      <c r="P238" s="94" t="str">
        <f t="shared" si="128"/>
        <v/>
      </c>
      <c r="Q238" s="94" t="str">
        <f t="shared" si="129"/>
        <v/>
      </c>
      <c r="R238" s="94" t="str">
        <f t="shared" si="130"/>
        <v/>
      </c>
      <c r="S238" s="94" t="str">
        <f t="shared" si="131"/>
        <v/>
      </c>
      <c r="T238" s="94" t="str">
        <f t="shared" si="132"/>
        <v/>
      </c>
      <c r="U238" s="94" t="str">
        <f t="shared" si="133"/>
        <v/>
      </c>
      <c r="V238" s="94" t="str">
        <f t="shared" si="134"/>
        <v/>
      </c>
      <c r="W238" s="94" t="str">
        <f t="shared" si="147"/>
        <v/>
      </c>
      <c r="X238" s="94" t="str">
        <f t="shared" si="135"/>
        <v/>
      </c>
      <c r="Y238" s="94" t="str">
        <f t="shared" si="136"/>
        <v/>
      </c>
      <c r="Z238" s="94" t="str">
        <f t="shared" si="137"/>
        <v/>
      </c>
      <c r="AA238" s="94" t="str">
        <f t="shared" si="138"/>
        <v/>
      </c>
      <c r="AB238" s="94" t="str">
        <f t="shared" si="139"/>
        <v/>
      </c>
      <c r="AC238" s="94" t="str">
        <f t="shared" si="140"/>
        <v/>
      </c>
      <c r="AD238" s="92" t="str">
        <f t="shared" si="141"/>
        <v/>
      </c>
      <c r="AE238" s="92">
        <f t="shared" si="143"/>
        <v>0</v>
      </c>
      <c r="AF238" s="97" t="str">
        <f t="shared" si="144"/>
        <v/>
      </c>
      <c r="AG238" s="92">
        <f t="shared" si="145"/>
        <v>0</v>
      </c>
      <c r="AH238" s="92">
        <f t="shared" si="146"/>
        <v>0</v>
      </c>
    </row>
    <row r="239" spans="1:34" x14ac:dyDescent="0.25">
      <c r="A239" s="106" t="str">
        <f t="shared" si="115"/>
        <v/>
      </c>
      <c r="B239" s="49">
        <v>1216</v>
      </c>
      <c r="C239" s="115" t="s">
        <v>425</v>
      </c>
      <c r="D239" s="94" t="str">
        <f t="shared" si="116"/>
        <v/>
      </c>
      <c r="E239" s="94" t="str">
        <f t="shared" si="117"/>
        <v/>
      </c>
      <c r="F239" s="94" t="str">
        <f t="shared" si="118"/>
        <v/>
      </c>
      <c r="G239" s="94" t="str">
        <f t="shared" si="119"/>
        <v/>
      </c>
      <c r="H239" s="94" t="str">
        <f t="shared" si="120"/>
        <v/>
      </c>
      <c r="I239" s="94" t="str">
        <f t="shared" si="121"/>
        <v/>
      </c>
      <c r="J239" s="94" t="str">
        <f t="shared" si="122"/>
        <v/>
      </c>
      <c r="K239" s="94" t="str">
        <f t="shared" si="123"/>
        <v/>
      </c>
      <c r="L239" s="94" t="str">
        <f t="shared" si="124"/>
        <v/>
      </c>
      <c r="M239" s="94" t="str">
        <f t="shared" si="125"/>
        <v/>
      </c>
      <c r="N239" s="94" t="str">
        <f t="shared" si="126"/>
        <v/>
      </c>
      <c r="O239" s="94" t="str">
        <f t="shared" si="127"/>
        <v/>
      </c>
      <c r="P239" s="94" t="str">
        <f t="shared" si="128"/>
        <v/>
      </c>
      <c r="Q239" s="94" t="str">
        <f t="shared" si="129"/>
        <v/>
      </c>
      <c r="R239" s="94" t="str">
        <f t="shared" si="130"/>
        <v/>
      </c>
      <c r="S239" s="94" t="str">
        <f t="shared" si="131"/>
        <v/>
      </c>
      <c r="T239" s="94" t="str">
        <f t="shared" si="132"/>
        <v/>
      </c>
      <c r="U239" s="94" t="str">
        <f t="shared" si="133"/>
        <v/>
      </c>
      <c r="V239" s="94" t="str">
        <f t="shared" si="134"/>
        <v/>
      </c>
      <c r="W239" s="94" t="str">
        <f t="shared" si="147"/>
        <v/>
      </c>
      <c r="X239" s="94" t="str">
        <f t="shared" si="135"/>
        <v/>
      </c>
      <c r="Y239" s="94" t="str">
        <f t="shared" si="136"/>
        <v/>
      </c>
      <c r="Z239" s="94" t="str">
        <f t="shared" si="137"/>
        <v/>
      </c>
      <c r="AA239" s="94" t="str">
        <f t="shared" si="138"/>
        <v/>
      </c>
      <c r="AB239" s="94" t="str">
        <f t="shared" si="139"/>
        <v/>
      </c>
      <c r="AC239" s="94" t="str">
        <f t="shared" si="140"/>
        <v/>
      </c>
      <c r="AD239" s="92" t="str">
        <f t="shared" si="141"/>
        <v/>
      </c>
      <c r="AE239" s="92">
        <f t="shared" si="143"/>
        <v>0</v>
      </c>
      <c r="AF239" s="97" t="str">
        <f t="shared" si="144"/>
        <v/>
      </c>
      <c r="AG239" s="92">
        <f t="shared" si="145"/>
        <v>0</v>
      </c>
      <c r="AH239" s="92">
        <f t="shared" si="146"/>
        <v>0</v>
      </c>
    </row>
    <row r="240" spans="1:34" x14ac:dyDescent="0.25">
      <c r="A240" s="106" t="str">
        <f t="shared" si="115"/>
        <v/>
      </c>
      <c r="B240" s="49">
        <v>2199</v>
      </c>
      <c r="C240" s="115" t="s">
        <v>426</v>
      </c>
      <c r="D240" s="94" t="str">
        <f t="shared" si="116"/>
        <v/>
      </c>
      <c r="E240" s="94" t="str">
        <f t="shared" si="117"/>
        <v/>
      </c>
      <c r="F240" s="94" t="str">
        <f t="shared" si="118"/>
        <v/>
      </c>
      <c r="G240" s="94" t="str">
        <f t="shared" si="119"/>
        <v/>
      </c>
      <c r="H240" s="94" t="str">
        <f t="shared" si="120"/>
        <v/>
      </c>
      <c r="I240" s="94" t="str">
        <f t="shared" si="121"/>
        <v/>
      </c>
      <c r="J240" s="94" t="str">
        <f t="shared" si="122"/>
        <v/>
      </c>
      <c r="K240" s="94" t="str">
        <f t="shared" si="123"/>
        <v/>
      </c>
      <c r="L240" s="94" t="str">
        <f t="shared" si="124"/>
        <v/>
      </c>
      <c r="M240" s="94" t="str">
        <f t="shared" si="125"/>
        <v/>
      </c>
      <c r="N240" s="94" t="str">
        <f t="shared" si="126"/>
        <v/>
      </c>
      <c r="O240" s="94" t="str">
        <f t="shared" si="127"/>
        <v/>
      </c>
      <c r="P240" s="94" t="str">
        <f t="shared" si="128"/>
        <v/>
      </c>
      <c r="Q240" s="94" t="str">
        <f t="shared" si="129"/>
        <v/>
      </c>
      <c r="R240" s="94" t="str">
        <f t="shared" si="130"/>
        <v/>
      </c>
      <c r="S240" s="94" t="str">
        <f t="shared" si="131"/>
        <v/>
      </c>
      <c r="T240" s="94" t="str">
        <f t="shared" si="132"/>
        <v/>
      </c>
      <c r="U240" s="94" t="str">
        <f t="shared" si="133"/>
        <v/>
      </c>
      <c r="V240" s="94" t="str">
        <f t="shared" si="134"/>
        <v/>
      </c>
      <c r="W240" s="94" t="str">
        <f t="shared" si="147"/>
        <v/>
      </c>
      <c r="X240" s="94" t="str">
        <f t="shared" si="135"/>
        <v/>
      </c>
      <c r="Y240" s="94" t="str">
        <f t="shared" si="136"/>
        <v/>
      </c>
      <c r="Z240" s="94" t="str">
        <f t="shared" si="137"/>
        <v/>
      </c>
      <c r="AA240" s="94" t="str">
        <f t="shared" si="138"/>
        <v/>
      </c>
      <c r="AB240" s="94" t="str">
        <f t="shared" si="139"/>
        <v/>
      </c>
      <c r="AC240" s="94" t="str">
        <f t="shared" si="140"/>
        <v/>
      </c>
      <c r="AD240" s="92" t="str">
        <f t="shared" si="141"/>
        <v/>
      </c>
      <c r="AE240" s="92">
        <f t="shared" si="143"/>
        <v>0</v>
      </c>
      <c r="AF240" s="97" t="str">
        <f t="shared" si="144"/>
        <v/>
      </c>
      <c r="AG240" s="92">
        <f t="shared" si="145"/>
        <v>0</v>
      </c>
      <c r="AH240" s="92">
        <f t="shared" si="146"/>
        <v>0</v>
      </c>
    </row>
    <row r="241" spans="1:34" x14ac:dyDescent="0.25">
      <c r="A241" s="106" t="str">
        <f t="shared" si="115"/>
        <v/>
      </c>
      <c r="B241" s="49">
        <v>4739</v>
      </c>
      <c r="C241" s="115" t="s">
        <v>429</v>
      </c>
      <c r="D241" s="94" t="str">
        <f t="shared" si="116"/>
        <v/>
      </c>
      <c r="E241" s="94" t="str">
        <f t="shared" si="117"/>
        <v/>
      </c>
      <c r="F241" s="94" t="str">
        <f t="shared" si="118"/>
        <v/>
      </c>
      <c r="G241" s="94" t="str">
        <f t="shared" si="119"/>
        <v/>
      </c>
      <c r="H241" s="94" t="str">
        <f t="shared" si="120"/>
        <v/>
      </c>
      <c r="I241" s="94" t="str">
        <f t="shared" si="121"/>
        <v/>
      </c>
      <c r="J241" s="94" t="str">
        <f t="shared" si="122"/>
        <v/>
      </c>
      <c r="K241" s="94" t="str">
        <f t="shared" si="123"/>
        <v/>
      </c>
      <c r="L241" s="94" t="str">
        <f t="shared" si="124"/>
        <v/>
      </c>
      <c r="M241" s="94" t="str">
        <f t="shared" si="125"/>
        <v/>
      </c>
      <c r="N241" s="94" t="str">
        <f t="shared" si="126"/>
        <v/>
      </c>
      <c r="O241" s="94" t="str">
        <f t="shared" si="127"/>
        <v/>
      </c>
      <c r="P241" s="94" t="str">
        <f t="shared" si="128"/>
        <v/>
      </c>
      <c r="Q241" s="94" t="str">
        <f t="shared" si="129"/>
        <v/>
      </c>
      <c r="R241" s="94" t="str">
        <f t="shared" si="130"/>
        <v/>
      </c>
      <c r="S241" s="94" t="str">
        <f t="shared" si="131"/>
        <v/>
      </c>
      <c r="T241" s="94" t="str">
        <f t="shared" si="132"/>
        <v/>
      </c>
      <c r="U241" s="94" t="str">
        <f t="shared" si="133"/>
        <v/>
      </c>
      <c r="V241" s="94" t="str">
        <f t="shared" si="134"/>
        <v/>
      </c>
      <c r="W241" s="94" t="str">
        <f t="shared" si="147"/>
        <v/>
      </c>
      <c r="X241" s="94" t="str">
        <f t="shared" si="135"/>
        <v/>
      </c>
      <c r="Y241" s="94" t="str">
        <f t="shared" si="136"/>
        <v/>
      </c>
      <c r="Z241" s="94" t="str">
        <f t="shared" si="137"/>
        <v/>
      </c>
      <c r="AA241" s="94" t="str">
        <f t="shared" si="138"/>
        <v/>
      </c>
      <c r="AB241" s="94" t="str">
        <f t="shared" si="139"/>
        <v/>
      </c>
      <c r="AC241" s="94" t="str">
        <f t="shared" si="140"/>
        <v/>
      </c>
      <c r="AD241" s="92" t="str">
        <f t="shared" si="141"/>
        <v/>
      </c>
      <c r="AE241" s="92">
        <f t="shared" si="143"/>
        <v>0</v>
      </c>
      <c r="AF241" s="97" t="str">
        <f t="shared" si="144"/>
        <v/>
      </c>
      <c r="AG241" s="92">
        <f t="shared" si="145"/>
        <v>0</v>
      </c>
      <c r="AH241" s="92">
        <f t="shared" si="146"/>
        <v>0</v>
      </c>
    </row>
    <row r="242" spans="1:34" x14ac:dyDescent="0.25">
      <c r="A242" s="106" t="str">
        <f t="shared" si="115"/>
        <v/>
      </c>
      <c r="B242" s="49">
        <v>8670</v>
      </c>
      <c r="C242" s="115" t="s">
        <v>430</v>
      </c>
      <c r="D242" s="94" t="str">
        <f t="shared" si="116"/>
        <v/>
      </c>
      <c r="E242" s="94" t="str">
        <f t="shared" si="117"/>
        <v/>
      </c>
      <c r="F242" s="94" t="str">
        <f t="shared" si="118"/>
        <v/>
      </c>
      <c r="G242" s="94" t="str">
        <f t="shared" si="119"/>
        <v/>
      </c>
      <c r="H242" s="94" t="str">
        <f t="shared" si="120"/>
        <v/>
      </c>
      <c r="I242" s="94" t="str">
        <f t="shared" si="121"/>
        <v/>
      </c>
      <c r="J242" s="94" t="str">
        <f t="shared" si="122"/>
        <v/>
      </c>
      <c r="K242" s="94" t="str">
        <f t="shared" si="123"/>
        <v/>
      </c>
      <c r="L242" s="94" t="str">
        <f t="shared" si="124"/>
        <v/>
      </c>
      <c r="M242" s="94" t="str">
        <f t="shared" si="125"/>
        <v/>
      </c>
      <c r="N242" s="94" t="str">
        <f t="shared" si="126"/>
        <v/>
      </c>
      <c r="O242" s="94" t="str">
        <f t="shared" si="127"/>
        <v/>
      </c>
      <c r="P242" s="94" t="str">
        <f t="shared" si="128"/>
        <v/>
      </c>
      <c r="Q242" s="94" t="str">
        <f t="shared" si="129"/>
        <v/>
      </c>
      <c r="R242" s="94" t="str">
        <f t="shared" si="130"/>
        <v/>
      </c>
      <c r="S242" s="94" t="str">
        <f t="shared" si="131"/>
        <v/>
      </c>
      <c r="T242" s="94" t="str">
        <f t="shared" si="132"/>
        <v/>
      </c>
      <c r="U242" s="94" t="str">
        <f t="shared" si="133"/>
        <v/>
      </c>
      <c r="V242" s="94" t="str">
        <f t="shared" si="134"/>
        <v/>
      </c>
      <c r="W242" s="94" t="str">
        <f t="shared" si="147"/>
        <v/>
      </c>
      <c r="X242" s="94" t="str">
        <f t="shared" si="135"/>
        <v/>
      </c>
      <c r="Y242" s="94" t="str">
        <f t="shared" si="136"/>
        <v/>
      </c>
      <c r="Z242" s="94" t="str">
        <f t="shared" si="137"/>
        <v/>
      </c>
      <c r="AA242" s="94" t="str">
        <f t="shared" si="138"/>
        <v/>
      </c>
      <c r="AB242" s="94" t="str">
        <f t="shared" si="139"/>
        <v/>
      </c>
      <c r="AC242" s="94" t="str">
        <f t="shared" si="140"/>
        <v/>
      </c>
      <c r="AD242" s="92" t="str">
        <f t="shared" si="141"/>
        <v/>
      </c>
      <c r="AE242" s="92">
        <f t="shared" si="143"/>
        <v>0</v>
      </c>
      <c r="AF242" s="97" t="str">
        <f t="shared" si="144"/>
        <v/>
      </c>
      <c r="AG242" s="92">
        <f t="shared" si="145"/>
        <v>0</v>
      </c>
      <c r="AH242" s="92">
        <f t="shared" si="146"/>
        <v>0</v>
      </c>
    </row>
    <row r="243" spans="1:34" x14ac:dyDescent="0.25">
      <c r="A243" s="106" t="str">
        <f t="shared" si="115"/>
        <v/>
      </c>
      <c r="B243" s="49">
        <v>3857</v>
      </c>
      <c r="C243" s="115" t="s">
        <v>431</v>
      </c>
      <c r="D243" s="94" t="str">
        <f t="shared" si="116"/>
        <v/>
      </c>
      <c r="E243" s="94" t="str">
        <f t="shared" si="117"/>
        <v/>
      </c>
      <c r="F243" s="94" t="str">
        <f t="shared" si="118"/>
        <v/>
      </c>
      <c r="G243" s="94" t="str">
        <f t="shared" si="119"/>
        <v/>
      </c>
      <c r="H243" s="94" t="str">
        <f t="shared" si="120"/>
        <v/>
      </c>
      <c r="I243" s="94" t="str">
        <f t="shared" si="121"/>
        <v/>
      </c>
      <c r="J243" s="94" t="str">
        <f t="shared" si="122"/>
        <v/>
      </c>
      <c r="K243" s="94" t="str">
        <f t="shared" si="123"/>
        <v/>
      </c>
      <c r="L243" s="94" t="str">
        <f t="shared" si="124"/>
        <v/>
      </c>
      <c r="M243" s="94" t="str">
        <f t="shared" si="125"/>
        <v/>
      </c>
      <c r="N243" s="94" t="str">
        <f t="shared" si="126"/>
        <v/>
      </c>
      <c r="O243" s="94" t="str">
        <f t="shared" si="127"/>
        <v/>
      </c>
      <c r="P243" s="94" t="str">
        <f t="shared" si="128"/>
        <v/>
      </c>
      <c r="Q243" s="94" t="str">
        <f t="shared" si="129"/>
        <v/>
      </c>
      <c r="R243" s="94" t="str">
        <f t="shared" si="130"/>
        <v/>
      </c>
      <c r="S243" s="94" t="str">
        <f t="shared" si="131"/>
        <v/>
      </c>
      <c r="T243" s="94" t="str">
        <f t="shared" si="132"/>
        <v/>
      </c>
      <c r="U243" s="94" t="str">
        <f t="shared" si="133"/>
        <v/>
      </c>
      <c r="V243" s="94" t="str">
        <f t="shared" si="134"/>
        <v/>
      </c>
      <c r="W243" s="94" t="str">
        <f t="shared" si="147"/>
        <v/>
      </c>
      <c r="X243" s="94" t="str">
        <f t="shared" si="135"/>
        <v/>
      </c>
      <c r="Y243" s="94" t="str">
        <f t="shared" si="136"/>
        <v/>
      </c>
      <c r="Z243" s="94" t="str">
        <f t="shared" si="137"/>
        <v/>
      </c>
      <c r="AA243" s="94" t="str">
        <f t="shared" si="138"/>
        <v/>
      </c>
      <c r="AB243" s="94" t="str">
        <f t="shared" si="139"/>
        <v/>
      </c>
      <c r="AC243" s="94" t="str">
        <f t="shared" si="140"/>
        <v/>
      </c>
      <c r="AD243" s="92" t="str">
        <f t="shared" si="141"/>
        <v/>
      </c>
      <c r="AE243" s="92">
        <f t="shared" si="143"/>
        <v>0</v>
      </c>
      <c r="AF243" s="97" t="str">
        <f t="shared" si="144"/>
        <v/>
      </c>
      <c r="AG243" s="92">
        <f t="shared" si="145"/>
        <v>0</v>
      </c>
      <c r="AH243" s="92">
        <f t="shared" si="146"/>
        <v>0</v>
      </c>
    </row>
    <row r="244" spans="1:34" x14ac:dyDescent="0.25">
      <c r="A244" s="106" t="str">
        <f t="shared" si="115"/>
        <v/>
      </c>
      <c r="B244" s="49">
        <v>8152</v>
      </c>
      <c r="C244" s="115" t="s">
        <v>437</v>
      </c>
      <c r="D244" s="94" t="str">
        <f t="shared" si="116"/>
        <v/>
      </c>
      <c r="E244" s="94" t="str">
        <f t="shared" si="117"/>
        <v/>
      </c>
      <c r="F244" s="94" t="str">
        <f t="shared" si="118"/>
        <v/>
      </c>
      <c r="G244" s="94" t="str">
        <f t="shared" si="119"/>
        <v/>
      </c>
      <c r="H244" s="94" t="str">
        <f t="shared" si="120"/>
        <v/>
      </c>
      <c r="I244" s="94" t="str">
        <f t="shared" si="121"/>
        <v/>
      </c>
      <c r="J244" s="94" t="str">
        <f t="shared" si="122"/>
        <v/>
      </c>
      <c r="K244" s="94" t="str">
        <f t="shared" si="123"/>
        <v/>
      </c>
      <c r="L244" s="94" t="str">
        <f t="shared" si="124"/>
        <v/>
      </c>
      <c r="M244" s="94" t="str">
        <f t="shared" si="125"/>
        <v/>
      </c>
      <c r="N244" s="94" t="str">
        <f t="shared" si="126"/>
        <v/>
      </c>
      <c r="O244" s="94" t="str">
        <f t="shared" si="127"/>
        <v/>
      </c>
      <c r="P244" s="94" t="str">
        <f t="shared" si="128"/>
        <v/>
      </c>
      <c r="Q244" s="94" t="str">
        <f t="shared" si="129"/>
        <v/>
      </c>
      <c r="R244" s="94" t="str">
        <f t="shared" si="130"/>
        <v/>
      </c>
      <c r="S244" s="94" t="str">
        <f t="shared" si="131"/>
        <v/>
      </c>
      <c r="T244" s="94" t="str">
        <f t="shared" si="132"/>
        <v/>
      </c>
      <c r="U244" s="94" t="str">
        <f t="shared" si="133"/>
        <v/>
      </c>
      <c r="V244" s="94" t="str">
        <f t="shared" si="134"/>
        <v/>
      </c>
      <c r="W244" s="94" t="str">
        <f t="shared" si="147"/>
        <v/>
      </c>
      <c r="X244" s="94" t="str">
        <f t="shared" si="135"/>
        <v/>
      </c>
      <c r="Y244" s="94" t="str">
        <f t="shared" si="136"/>
        <v/>
      </c>
      <c r="Z244" s="94" t="str">
        <f t="shared" si="137"/>
        <v/>
      </c>
      <c r="AA244" s="94" t="str">
        <f t="shared" si="138"/>
        <v/>
      </c>
      <c r="AB244" s="94" t="str">
        <f t="shared" si="139"/>
        <v/>
      </c>
      <c r="AC244" s="94" t="str">
        <f t="shared" si="140"/>
        <v/>
      </c>
      <c r="AD244" s="92" t="str">
        <f t="shared" si="141"/>
        <v/>
      </c>
      <c r="AE244" s="92">
        <f t="shared" si="143"/>
        <v>0</v>
      </c>
      <c r="AF244" s="97" t="str">
        <f t="shared" si="144"/>
        <v/>
      </c>
      <c r="AG244" s="92">
        <f t="shared" si="145"/>
        <v>0</v>
      </c>
      <c r="AH244" s="92">
        <f t="shared" si="146"/>
        <v>0</v>
      </c>
    </row>
    <row r="245" spans="1:34" x14ac:dyDescent="0.25">
      <c r="A245" s="106" t="str">
        <f t="shared" si="115"/>
        <v/>
      </c>
      <c r="B245" s="49">
        <v>8691</v>
      </c>
      <c r="C245" s="115" t="s">
        <v>438</v>
      </c>
      <c r="D245" s="94" t="str">
        <f t="shared" si="116"/>
        <v/>
      </c>
      <c r="E245" s="94" t="str">
        <f t="shared" si="117"/>
        <v/>
      </c>
      <c r="F245" s="94" t="str">
        <f t="shared" si="118"/>
        <v/>
      </c>
      <c r="G245" s="94" t="str">
        <f t="shared" si="119"/>
        <v/>
      </c>
      <c r="H245" s="94" t="str">
        <f t="shared" si="120"/>
        <v/>
      </c>
      <c r="I245" s="94" t="str">
        <f t="shared" si="121"/>
        <v/>
      </c>
      <c r="J245" s="94" t="str">
        <f t="shared" si="122"/>
        <v/>
      </c>
      <c r="K245" s="94" t="str">
        <f t="shared" si="123"/>
        <v/>
      </c>
      <c r="L245" s="94" t="str">
        <f t="shared" si="124"/>
        <v/>
      </c>
      <c r="M245" s="94" t="str">
        <f t="shared" si="125"/>
        <v/>
      </c>
      <c r="N245" s="94" t="str">
        <f t="shared" si="126"/>
        <v/>
      </c>
      <c r="O245" s="94" t="str">
        <f t="shared" si="127"/>
        <v/>
      </c>
      <c r="P245" s="94" t="str">
        <f t="shared" si="128"/>
        <v/>
      </c>
      <c r="Q245" s="94" t="str">
        <f t="shared" si="129"/>
        <v/>
      </c>
      <c r="R245" s="94" t="str">
        <f t="shared" si="130"/>
        <v/>
      </c>
      <c r="S245" s="94" t="str">
        <f t="shared" si="131"/>
        <v/>
      </c>
      <c r="T245" s="94" t="str">
        <f t="shared" si="132"/>
        <v/>
      </c>
      <c r="U245" s="94" t="str">
        <f t="shared" si="133"/>
        <v/>
      </c>
      <c r="V245" s="94" t="str">
        <f t="shared" si="134"/>
        <v/>
      </c>
      <c r="W245" s="94" t="str">
        <f t="shared" si="147"/>
        <v/>
      </c>
      <c r="X245" s="94" t="str">
        <f t="shared" si="135"/>
        <v/>
      </c>
      <c r="Y245" s="94" t="str">
        <f t="shared" si="136"/>
        <v/>
      </c>
      <c r="Z245" s="94" t="str">
        <f t="shared" si="137"/>
        <v/>
      </c>
      <c r="AA245" s="94" t="str">
        <f t="shared" si="138"/>
        <v/>
      </c>
      <c r="AB245" s="94" t="str">
        <f t="shared" si="139"/>
        <v/>
      </c>
      <c r="AC245" s="94" t="str">
        <f t="shared" si="140"/>
        <v/>
      </c>
      <c r="AD245" s="92" t="str">
        <f t="shared" si="141"/>
        <v/>
      </c>
      <c r="AE245" s="92">
        <f t="shared" si="143"/>
        <v>0</v>
      </c>
      <c r="AF245" s="97" t="str">
        <f t="shared" si="144"/>
        <v/>
      </c>
      <c r="AG245" s="92">
        <f t="shared" si="145"/>
        <v>0</v>
      </c>
      <c r="AH245" s="92">
        <f t="shared" si="146"/>
        <v>0</v>
      </c>
    </row>
    <row r="246" spans="1:34" x14ac:dyDescent="0.25">
      <c r="A246" s="106" t="str">
        <f t="shared" si="115"/>
        <v/>
      </c>
      <c r="B246" s="49">
        <v>7119</v>
      </c>
      <c r="C246" s="115" t="s">
        <v>439</v>
      </c>
      <c r="D246" s="94" t="str">
        <f t="shared" si="116"/>
        <v/>
      </c>
      <c r="E246" s="94" t="str">
        <f t="shared" si="117"/>
        <v/>
      </c>
      <c r="F246" s="94" t="str">
        <f t="shared" si="118"/>
        <v/>
      </c>
      <c r="G246" s="94" t="str">
        <f t="shared" si="119"/>
        <v/>
      </c>
      <c r="H246" s="94" t="str">
        <f t="shared" si="120"/>
        <v/>
      </c>
      <c r="I246" s="94" t="str">
        <f t="shared" si="121"/>
        <v/>
      </c>
      <c r="J246" s="94" t="str">
        <f t="shared" si="122"/>
        <v/>
      </c>
      <c r="K246" s="94" t="str">
        <f t="shared" si="123"/>
        <v/>
      </c>
      <c r="L246" s="94" t="str">
        <f t="shared" si="124"/>
        <v/>
      </c>
      <c r="M246" s="94" t="str">
        <f t="shared" si="125"/>
        <v/>
      </c>
      <c r="N246" s="94" t="str">
        <f t="shared" si="126"/>
        <v/>
      </c>
      <c r="O246" s="94" t="str">
        <f t="shared" si="127"/>
        <v/>
      </c>
      <c r="P246" s="94" t="str">
        <f t="shared" si="128"/>
        <v/>
      </c>
      <c r="Q246" s="94" t="str">
        <f t="shared" si="129"/>
        <v/>
      </c>
      <c r="R246" s="94" t="str">
        <f t="shared" si="130"/>
        <v/>
      </c>
      <c r="S246" s="94" t="str">
        <f t="shared" si="131"/>
        <v/>
      </c>
      <c r="T246" s="94" t="str">
        <f t="shared" si="132"/>
        <v/>
      </c>
      <c r="U246" s="94" t="str">
        <f t="shared" si="133"/>
        <v/>
      </c>
      <c r="V246" s="94" t="str">
        <f t="shared" si="134"/>
        <v/>
      </c>
      <c r="W246" s="94" t="str">
        <f t="shared" si="147"/>
        <v/>
      </c>
      <c r="X246" s="94" t="str">
        <f t="shared" si="135"/>
        <v/>
      </c>
      <c r="Y246" s="94" t="str">
        <f t="shared" si="136"/>
        <v/>
      </c>
      <c r="Z246" s="94" t="str">
        <f t="shared" si="137"/>
        <v/>
      </c>
      <c r="AA246" s="94" t="str">
        <f t="shared" si="138"/>
        <v/>
      </c>
      <c r="AB246" s="94" t="str">
        <f t="shared" si="139"/>
        <v/>
      </c>
      <c r="AC246" s="94" t="str">
        <f t="shared" si="140"/>
        <v/>
      </c>
      <c r="AD246" s="92" t="str">
        <f t="shared" si="141"/>
        <v/>
      </c>
      <c r="AE246" s="92">
        <f t="shared" si="143"/>
        <v>0</v>
      </c>
      <c r="AF246" s="97" t="str">
        <f t="shared" si="144"/>
        <v/>
      </c>
      <c r="AG246" s="92">
        <f t="shared" si="145"/>
        <v>0</v>
      </c>
      <c r="AH246" s="92">
        <f t="shared" si="146"/>
        <v>0</v>
      </c>
    </row>
    <row r="247" spans="1:34" x14ac:dyDescent="0.25">
      <c r="A247" s="106" t="str">
        <f t="shared" si="115"/>
        <v/>
      </c>
      <c r="B247" s="49">
        <v>2621</v>
      </c>
      <c r="C247" s="115" t="s">
        <v>440</v>
      </c>
      <c r="D247" s="94" t="str">
        <f t="shared" si="116"/>
        <v/>
      </c>
      <c r="E247" s="94" t="str">
        <f t="shared" si="117"/>
        <v/>
      </c>
      <c r="F247" s="94" t="str">
        <f t="shared" si="118"/>
        <v/>
      </c>
      <c r="G247" s="94" t="str">
        <f t="shared" si="119"/>
        <v/>
      </c>
      <c r="H247" s="94" t="str">
        <f t="shared" si="120"/>
        <v/>
      </c>
      <c r="I247" s="94" t="str">
        <f t="shared" si="121"/>
        <v/>
      </c>
      <c r="J247" s="94" t="str">
        <f t="shared" si="122"/>
        <v/>
      </c>
      <c r="K247" s="94" t="str">
        <f t="shared" si="123"/>
        <v/>
      </c>
      <c r="L247" s="94" t="str">
        <f t="shared" si="124"/>
        <v/>
      </c>
      <c r="M247" s="94" t="str">
        <f t="shared" si="125"/>
        <v/>
      </c>
      <c r="N247" s="94" t="str">
        <f t="shared" si="126"/>
        <v/>
      </c>
      <c r="O247" s="94" t="str">
        <f t="shared" si="127"/>
        <v/>
      </c>
      <c r="P247" s="94" t="str">
        <f t="shared" si="128"/>
        <v/>
      </c>
      <c r="Q247" s="94" t="str">
        <f t="shared" si="129"/>
        <v/>
      </c>
      <c r="R247" s="94" t="str">
        <f t="shared" si="130"/>
        <v/>
      </c>
      <c r="S247" s="94" t="str">
        <f t="shared" si="131"/>
        <v/>
      </c>
      <c r="T247" s="94" t="str">
        <f t="shared" si="132"/>
        <v/>
      </c>
      <c r="U247" s="94" t="str">
        <f t="shared" si="133"/>
        <v/>
      </c>
      <c r="V247" s="94" t="str">
        <f t="shared" si="134"/>
        <v/>
      </c>
      <c r="W247" s="94" t="str">
        <f t="shared" si="147"/>
        <v/>
      </c>
      <c r="X247" s="94" t="str">
        <f t="shared" si="135"/>
        <v/>
      </c>
      <c r="Y247" s="94" t="str">
        <f t="shared" si="136"/>
        <v/>
      </c>
      <c r="Z247" s="94" t="str">
        <f t="shared" si="137"/>
        <v/>
      </c>
      <c r="AA247" s="94" t="str">
        <f t="shared" si="138"/>
        <v/>
      </c>
      <c r="AB247" s="94" t="str">
        <f t="shared" si="139"/>
        <v/>
      </c>
      <c r="AC247" s="94" t="str">
        <f t="shared" si="140"/>
        <v/>
      </c>
      <c r="AD247" s="92" t="str">
        <f t="shared" si="141"/>
        <v/>
      </c>
      <c r="AE247" s="92">
        <f t="shared" si="143"/>
        <v>0</v>
      </c>
      <c r="AF247" s="97" t="str">
        <f t="shared" si="144"/>
        <v/>
      </c>
      <c r="AG247" s="92">
        <f t="shared" si="145"/>
        <v>0</v>
      </c>
      <c r="AH247" s="92">
        <f t="shared" si="146"/>
        <v>0</v>
      </c>
    </row>
    <row r="248" spans="1:34" x14ac:dyDescent="0.25">
      <c r="A248" s="106" t="str">
        <f t="shared" si="115"/>
        <v/>
      </c>
      <c r="B248" s="49">
        <v>7450</v>
      </c>
      <c r="C248" s="115" t="s">
        <v>441</v>
      </c>
      <c r="D248" s="94" t="str">
        <f t="shared" si="116"/>
        <v/>
      </c>
      <c r="E248" s="94" t="str">
        <f t="shared" si="117"/>
        <v/>
      </c>
      <c r="F248" s="94" t="str">
        <f t="shared" si="118"/>
        <v/>
      </c>
      <c r="G248" s="94" t="str">
        <f t="shared" si="119"/>
        <v/>
      </c>
      <c r="H248" s="94" t="str">
        <f t="shared" si="120"/>
        <v/>
      </c>
      <c r="I248" s="94" t="str">
        <f t="shared" si="121"/>
        <v/>
      </c>
      <c r="J248" s="94" t="str">
        <f t="shared" si="122"/>
        <v/>
      </c>
      <c r="K248" s="94" t="str">
        <f t="shared" si="123"/>
        <v/>
      </c>
      <c r="L248" s="94" t="str">
        <f t="shared" si="124"/>
        <v/>
      </c>
      <c r="M248" s="94" t="str">
        <f t="shared" si="125"/>
        <v/>
      </c>
      <c r="N248" s="94" t="str">
        <f t="shared" si="126"/>
        <v/>
      </c>
      <c r="O248" s="94" t="str">
        <f t="shared" si="127"/>
        <v/>
      </c>
      <c r="P248" s="94" t="str">
        <f t="shared" si="128"/>
        <v/>
      </c>
      <c r="Q248" s="94" t="str">
        <f t="shared" si="129"/>
        <v/>
      </c>
      <c r="R248" s="94" t="str">
        <f t="shared" si="130"/>
        <v/>
      </c>
      <c r="S248" s="94" t="str">
        <f t="shared" si="131"/>
        <v/>
      </c>
      <c r="T248" s="94" t="str">
        <f t="shared" si="132"/>
        <v/>
      </c>
      <c r="U248" s="94" t="str">
        <f t="shared" si="133"/>
        <v/>
      </c>
      <c r="V248" s="94" t="str">
        <f t="shared" si="134"/>
        <v/>
      </c>
      <c r="W248" s="94" t="str">
        <f t="shared" si="147"/>
        <v/>
      </c>
      <c r="X248" s="94" t="str">
        <f t="shared" si="135"/>
        <v/>
      </c>
      <c r="Y248" s="94" t="str">
        <f t="shared" si="136"/>
        <v/>
      </c>
      <c r="Z248" s="94" t="str">
        <f t="shared" si="137"/>
        <v/>
      </c>
      <c r="AA248" s="94" t="str">
        <f t="shared" si="138"/>
        <v/>
      </c>
      <c r="AB248" s="94" t="str">
        <f t="shared" si="139"/>
        <v/>
      </c>
      <c r="AC248" s="94" t="str">
        <f t="shared" si="140"/>
        <v/>
      </c>
      <c r="AD248" s="92" t="str">
        <f t="shared" si="141"/>
        <v/>
      </c>
      <c r="AE248" s="92">
        <f t="shared" si="143"/>
        <v>0</v>
      </c>
      <c r="AF248" s="97" t="str">
        <f t="shared" si="144"/>
        <v/>
      </c>
      <c r="AG248" s="92">
        <f t="shared" si="145"/>
        <v>0</v>
      </c>
      <c r="AH248" s="92">
        <f t="shared" si="146"/>
        <v>0</v>
      </c>
    </row>
    <row r="249" spans="1:34" x14ac:dyDescent="0.25">
      <c r="A249" s="106" t="str">
        <f t="shared" si="115"/>
        <v/>
      </c>
      <c r="B249" s="49">
        <v>3657</v>
      </c>
      <c r="C249" s="115" t="s">
        <v>444</v>
      </c>
      <c r="D249" s="94" t="str">
        <f t="shared" si="116"/>
        <v/>
      </c>
      <c r="E249" s="94" t="str">
        <f t="shared" si="117"/>
        <v/>
      </c>
      <c r="F249" s="94" t="str">
        <f t="shared" si="118"/>
        <v/>
      </c>
      <c r="G249" s="94" t="str">
        <f t="shared" si="119"/>
        <v/>
      </c>
      <c r="H249" s="94" t="str">
        <f t="shared" si="120"/>
        <v/>
      </c>
      <c r="I249" s="94" t="str">
        <f t="shared" si="121"/>
        <v/>
      </c>
      <c r="J249" s="94" t="str">
        <f t="shared" si="122"/>
        <v/>
      </c>
      <c r="K249" s="94" t="str">
        <f t="shared" si="123"/>
        <v/>
      </c>
      <c r="L249" s="94" t="str">
        <f t="shared" si="124"/>
        <v/>
      </c>
      <c r="M249" s="94" t="str">
        <f t="shared" si="125"/>
        <v/>
      </c>
      <c r="N249" s="94" t="str">
        <f t="shared" si="126"/>
        <v/>
      </c>
      <c r="O249" s="94" t="str">
        <f t="shared" si="127"/>
        <v/>
      </c>
      <c r="P249" s="94" t="str">
        <f t="shared" si="128"/>
        <v/>
      </c>
      <c r="Q249" s="94" t="str">
        <f t="shared" si="129"/>
        <v/>
      </c>
      <c r="R249" s="94" t="str">
        <f t="shared" si="130"/>
        <v/>
      </c>
      <c r="S249" s="94" t="str">
        <f t="shared" si="131"/>
        <v/>
      </c>
      <c r="T249" s="94" t="str">
        <f t="shared" si="132"/>
        <v/>
      </c>
      <c r="U249" s="94" t="str">
        <f t="shared" si="133"/>
        <v/>
      </c>
      <c r="V249" s="94" t="str">
        <f t="shared" si="134"/>
        <v/>
      </c>
      <c r="W249" s="94" t="str">
        <f t="shared" si="147"/>
        <v/>
      </c>
      <c r="X249" s="94" t="str">
        <f t="shared" si="135"/>
        <v/>
      </c>
      <c r="Y249" s="94" t="str">
        <f t="shared" si="136"/>
        <v/>
      </c>
      <c r="Z249" s="94" t="str">
        <f t="shared" si="137"/>
        <v/>
      </c>
      <c r="AA249" s="94" t="str">
        <f t="shared" si="138"/>
        <v/>
      </c>
      <c r="AB249" s="94" t="str">
        <f t="shared" si="139"/>
        <v/>
      </c>
      <c r="AC249" s="94" t="str">
        <f t="shared" si="140"/>
        <v/>
      </c>
      <c r="AD249" s="92" t="str">
        <f t="shared" si="141"/>
        <v/>
      </c>
      <c r="AE249" s="92">
        <f t="shared" si="143"/>
        <v>0</v>
      </c>
      <c r="AF249" s="97" t="str">
        <f t="shared" si="144"/>
        <v/>
      </c>
      <c r="AG249" s="92">
        <f t="shared" si="145"/>
        <v>0</v>
      </c>
      <c r="AH249" s="92">
        <f t="shared" si="146"/>
        <v>0</v>
      </c>
    </row>
    <row r="250" spans="1:34" x14ac:dyDescent="0.25">
      <c r="A250" s="106" t="str">
        <f t="shared" si="115"/>
        <v/>
      </c>
      <c r="B250" s="49">
        <v>2764</v>
      </c>
      <c r="C250" s="115" t="s">
        <v>445</v>
      </c>
      <c r="D250" s="94" t="str">
        <f t="shared" si="116"/>
        <v/>
      </c>
      <c r="E250" s="94" t="str">
        <f t="shared" si="117"/>
        <v/>
      </c>
      <c r="F250" s="94" t="str">
        <f t="shared" si="118"/>
        <v/>
      </c>
      <c r="G250" s="94" t="str">
        <f t="shared" si="119"/>
        <v/>
      </c>
      <c r="H250" s="94" t="str">
        <f t="shared" si="120"/>
        <v/>
      </c>
      <c r="I250" s="94" t="str">
        <f t="shared" si="121"/>
        <v/>
      </c>
      <c r="J250" s="94" t="str">
        <f t="shared" si="122"/>
        <v/>
      </c>
      <c r="K250" s="94" t="str">
        <f t="shared" si="123"/>
        <v/>
      </c>
      <c r="L250" s="94" t="str">
        <f t="shared" si="124"/>
        <v/>
      </c>
      <c r="M250" s="94" t="str">
        <f t="shared" si="125"/>
        <v/>
      </c>
      <c r="N250" s="94" t="str">
        <f t="shared" si="126"/>
        <v/>
      </c>
      <c r="O250" s="94" t="str">
        <f t="shared" si="127"/>
        <v/>
      </c>
      <c r="P250" s="94" t="str">
        <f t="shared" si="128"/>
        <v/>
      </c>
      <c r="Q250" s="94" t="str">
        <f t="shared" si="129"/>
        <v/>
      </c>
      <c r="R250" s="94" t="str">
        <f t="shared" si="130"/>
        <v/>
      </c>
      <c r="S250" s="94" t="str">
        <f t="shared" si="131"/>
        <v/>
      </c>
      <c r="T250" s="94" t="str">
        <f t="shared" si="132"/>
        <v/>
      </c>
      <c r="U250" s="94" t="str">
        <f t="shared" si="133"/>
        <v/>
      </c>
      <c r="V250" s="94" t="str">
        <f t="shared" si="134"/>
        <v/>
      </c>
      <c r="W250" s="94" t="str">
        <f t="shared" si="147"/>
        <v/>
      </c>
      <c r="X250" s="94" t="str">
        <f t="shared" si="135"/>
        <v/>
      </c>
      <c r="Y250" s="94" t="str">
        <f t="shared" si="136"/>
        <v/>
      </c>
      <c r="Z250" s="94" t="str">
        <f t="shared" si="137"/>
        <v/>
      </c>
      <c r="AA250" s="94" t="str">
        <f t="shared" si="138"/>
        <v/>
      </c>
      <c r="AB250" s="94" t="str">
        <f t="shared" si="139"/>
        <v/>
      </c>
      <c r="AC250" s="94" t="str">
        <f t="shared" si="140"/>
        <v/>
      </c>
      <c r="AD250" s="92" t="str">
        <f t="shared" si="141"/>
        <v/>
      </c>
      <c r="AE250" s="92">
        <f t="shared" si="143"/>
        <v>0</v>
      </c>
      <c r="AF250" s="97" t="str">
        <f t="shared" si="144"/>
        <v/>
      </c>
      <c r="AG250" s="92">
        <f t="shared" si="145"/>
        <v>0</v>
      </c>
      <c r="AH250" s="92">
        <f t="shared" si="146"/>
        <v>0</v>
      </c>
    </row>
    <row r="251" spans="1:34" x14ac:dyDescent="0.25">
      <c r="A251" s="106" t="str">
        <f t="shared" si="115"/>
        <v/>
      </c>
      <c r="B251" s="49">
        <v>3498</v>
      </c>
      <c r="C251" s="115" t="s">
        <v>446</v>
      </c>
      <c r="D251" s="94" t="str">
        <f t="shared" si="116"/>
        <v/>
      </c>
      <c r="E251" s="94" t="str">
        <f t="shared" si="117"/>
        <v/>
      </c>
      <c r="F251" s="94" t="str">
        <f t="shared" si="118"/>
        <v/>
      </c>
      <c r="G251" s="94" t="str">
        <f t="shared" si="119"/>
        <v/>
      </c>
      <c r="H251" s="94" t="str">
        <f t="shared" si="120"/>
        <v/>
      </c>
      <c r="I251" s="94" t="str">
        <f t="shared" si="121"/>
        <v/>
      </c>
      <c r="J251" s="94" t="str">
        <f t="shared" si="122"/>
        <v/>
      </c>
      <c r="K251" s="94" t="str">
        <f t="shared" si="123"/>
        <v/>
      </c>
      <c r="L251" s="94" t="str">
        <f t="shared" si="124"/>
        <v/>
      </c>
      <c r="M251" s="94" t="str">
        <f t="shared" si="125"/>
        <v/>
      </c>
      <c r="N251" s="94" t="str">
        <f t="shared" si="126"/>
        <v/>
      </c>
      <c r="O251" s="94" t="str">
        <f t="shared" si="127"/>
        <v/>
      </c>
      <c r="P251" s="94" t="str">
        <f t="shared" si="128"/>
        <v/>
      </c>
      <c r="Q251" s="94" t="str">
        <f t="shared" si="129"/>
        <v/>
      </c>
      <c r="R251" s="94" t="str">
        <f t="shared" si="130"/>
        <v/>
      </c>
      <c r="S251" s="94" t="str">
        <f t="shared" si="131"/>
        <v/>
      </c>
      <c r="T251" s="94" t="str">
        <f t="shared" si="132"/>
        <v/>
      </c>
      <c r="U251" s="94" t="str">
        <f t="shared" si="133"/>
        <v/>
      </c>
      <c r="V251" s="94" t="str">
        <f t="shared" si="134"/>
        <v/>
      </c>
      <c r="W251" s="94" t="str">
        <f t="shared" si="147"/>
        <v/>
      </c>
      <c r="X251" s="94" t="str">
        <f t="shared" si="135"/>
        <v/>
      </c>
      <c r="Y251" s="94" t="str">
        <f t="shared" si="136"/>
        <v/>
      </c>
      <c r="Z251" s="94" t="str">
        <f t="shared" si="137"/>
        <v/>
      </c>
      <c r="AA251" s="94" t="str">
        <f t="shared" si="138"/>
        <v/>
      </c>
      <c r="AB251" s="94" t="str">
        <f t="shared" si="139"/>
        <v/>
      </c>
      <c r="AC251" s="94" t="str">
        <f t="shared" si="140"/>
        <v/>
      </c>
      <c r="AD251" s="92" t="str">
        <f t="shared" si="141"/>
        <v/>
      </c>
      <c r="AE251" s="92">
        <f t="shared" si="143"/>
        <v>0</v>
      </c>
      <c r="AF251" s="97" t="str">
        <f t="shared" si="144"/>
        <v/>
      </c>
      <c r="AG251" s="92">
        <f t="shared" si="145"/>
        <v>0</v>
      </c>
      <c r="AH251" s="92">
        <f t="shared" si="146"/>
        <v>0</v>
      </c>
    </row>
    <row r="252" spans="1:34" x14ac:dyDescent="0.25">
      <c r="A252" s="106" t="str">
        <f t="shared" si="115"/>
        <v/>
      </c>
      <c r="B252" s="49">
        <v>4000</v>
      </c>
      <c r="C252" s="115" t="s">
        <v>447</v>
      </c>
      <c r="D252" s="94" t="str">
        <f t="shared" si="116"/>
        <v/>
      </c>
      <c r="E252" s="94" t="str">
        <f t="shared" si="117"/>
        <v/>
      </c>
      <c r="F252" s="94" t="str">
        <f t="shared" si="118"/>
        <v/>
      </c>
      <c r="G252" s="94" t="str">
        <f t="shared" si="119"/>
        <v/>
      </c>
      <c r="H252" s="94" t="str">
        <f t="shared" si="120"/>
        <v/>
      </c>
      <c r="I252" s="94" t="str">
        <f t="shared" si="121"/>
        <v/>
      </c>
      <c r="J252" s="94" t="str">
        <f t="shared" si="122"/>
        <v/>
      </c>
      <c r="K252" s="94" t="str">
        <f t="shared" si="123"/>
        <v/>
      </c>
      <c r="L252" s="94" t="str">
        <f t="shared" si="124"/>
        <v/>
      </c>
      <c r="M252" s="94" t="str">
        <f t="shared" si="125"/>
        <v/>
      </c>
      <c r="N252" s="94" t="str">
        <f t="shared" si="126"/>
        <v/>
      </c>
      <c r="O252" s="94" t="str">
        <f t="shared" si="127"/>
        <v/>
      </c>
      <c r="P252" s="94" t="str">
        <f t="shared" si="128"/>
        <v/>
      </c>
      <c r="Q252" s="94" t="str">
        <f t="shared" si="129"/>
        <v/>
      </c>
      <c r="R252" s="94" t="str">
        <f t="shared" si="130"/>
        <v/>
      </c>
      <c r="S252" s="94" t="str">
        <f t="shared" si="131"/>
        <v/>
      </c>
      <c r="T252" s="94" t="str">
        <f t="shared" si="132"/>
        <v/>
      </c>
      <c r="U252" s="94" t="str">
        <f t="shared" si="133"/>
        <v/>
      </c>
      <c r="V252" s="94" t="str">
        <f t="shared" si="134"/>
        <v/>
      </c>
      <c r="W252" s="94" t="str">
        <f t="shared" si="147"/>
        <v/>
      </c>
      <c r="X252" s="94" t="str">
        <f t="shared" si="135"/>
        <v/>
      </c>
      <c r="Y252" s="94" t="str">
        <f t="shared" si="136"/>
        <v/>
      </c>
      <c r="Z252" s="94" t="str">
        <f t="shared" si="137"/>
        <v/>
      </c>
      <c r="AA252" s="94" t="str">
        <f t="shared" si="138"/>
        <v/>
      </c>
      <c r="AB252" s="94" t="str">
        <f t="shared" si="139"/>
        <v/>
      </c>
      <c r="AC252" s="94" t="str">
        <f t="shared" si="140"/>
        <v/>
      </c>
      <c r="AD252" s="92" t="str">
        <f t="shared" si="141"/>
        <v/>
      </c>
      <c r="AE252" s="92">
        <f t="shared" si="143"/>
        <v>0</v>
      </c>
      <c r="AF252" s="97" t="str">
        <f t="shared" si="144"/>
        <v/>
      </c>
      <c r="AG252" s="92">
        <f t="shared" si="145"/>
        <v>0</v>
      </c>
      <c r="AH252" s="92">
        <f t="shared" si="146"/>
        <v>0</v>
      </c>
    </row>
    <row r="253" spans="1:34" x14ac:dyDescent="0.25">
      <c r="A253" s="106" t="str">
        <f t="shared" si="115"/>
        <v/>
      </c>
      <c r="B253" s="49">
        <v>3648</v>
      </c>
      <c r="C253" s="115" t="s">
        <v>448</v>
      </c>
      <c r="D253" s="94" t="str">
        <f t="shared" si="116"/>
        <v/>
      </c>
      <c r="E253" s="94" t="str">
        <f t="shared" si="117"/>
        <v/>
      </c>
      <c r="F253" s="94" t="str">
        <f t="shared" si="118"/>
        <v/>
      </c>
      <c r="G253" s="94" t="str">
        <f t="shared" si="119"/>
        <v/>
      </c>
      <c r="H253" s="94" t="str">
        <f t="shared" si="120"/>
        <v/>
      </c>
      <c r="I253" s="94" t="str">
        <f t="shared" si="121"/>
        <v/>
      </c>
      <c r="J253" s="94" t="str">
        <f t="shared" si="122"/>
        <v/>
      </c>
      <c r="K253" s="94" t="str">
        <f t="shared" si="123"/>
        <v/>
      </c>
      <c r="L253" s="94" t="str">
        <f t="shared" si="124"/>
        <v/>
      </c>
      <c r="M253" s="94" t="str">
        <f t="shared" si="125"/>
        <v/>
      </c>
      <c r="N253" s="94" t="str">
        <f t="shared" si="126"/>
        <v/>
      </c>
      <c r="O253" s="94" t="str">
        <f t="shared" si="127"/>
        <v/>
      </c>
      <c r="P253" s="94" t="str">
        <f t="shared" si="128"/>
        <v/>
      </c>
      <c r="Q253" s="94" t="str">
        <f t="shared" si="129"/>
        <v/>
      </c>
      <c r="R253" s="94" t="str">
        <f t="shared" si="130"/>
        <v/>
      </c>
      <c r="S253" s="94" t="str">
        <f t="shared" si="131"/>
        <v/>
      </c>
      <c r="T253" s="94" t="str">
        <f t="shared" si="132"/>
        <v/>
      </c>
      <c r="U253" s="94" t="str">
        <f t="shared" si="133"/>
        <v/>
      </c>
      <c r="V253" s="94" t="str">
        <f t="shared" si="134"/>
        <v/>
      </c>
      <c r="W253" s="94" t="str">
        <f t="shared" si="147"/>
        <v/>
      </c>
      <c r="X253" s="94" t="str">
        <f t="shared" si="135"/>
        <v/>
      </c>
      <c r="Y253" s="94" t="str">
        <f t="shared" si="136"/>
        <v/>
      </c>
      <c r="Z253" s="94" t="str">
        <f t="shared" si="137"/>
        <v/>
      </c>
      <c r="AA253" s="94" t="str">
        <f t="shared" si="138"/>
        <v/>
      </c>
      <c r="AB253" s="94" t="str">
        <f t="shared" si="139"/>
        <v/>
      </c>
      <c r="AC253" s="94" t="str">
        <f t="shared" si="140"/>
        <v/>
      </c>
      <c r="AD253" s="92" t="str">
        <f t="shared" si="141"/>
        <v/>
      </c>
      <c r="AE253" s="92">
        <f t="shared" si="143"/>
        <v>0</v>
      </c>
      <c r="AF253" s="97" t="str">
        <f t="shared" si="144"/>
        <v/>
      </c>
      <c r="AG253" s="92">
        <f t="shared" si="145"/>
        <v>0</v>
      </c>
      <c r="AH253" s="92">
        <f t="shared" si="146"/>
        <v>0</v>
      </c>
    </row>
    <row r="254" spans="1:34" x14ac:dyDescent="0.25">
      <c r="A254" s="106" t="str">
        <f t="shared" si="115"/>
        <v/>
      </c>
      <c r="B254" s="49">
        <v>3647</v>
      </c>
      <c r="C254" s="115" t="s">
        <v>450</v>
      </c>
      <c r="D254" s="94" t="str">
        <f t="shared" si="116"/>
        <v/>
      </c>
      <c r="E254" s="94" t="str">
        <f t="shared" si="117"/>
        <v/>
      </c>
      <c r="F254" s="94" t="str">
        <f t="shared" si="118"/>
        <v/>
      </c>
      <c r="G254" s="94" t="str">
        <f t="shared" si="119"/>
        <v/>
      </c>
      <c r="H254" s="94" t="str">
        <f t="shared" si="120"/>
        <v/>
      </c>
      <c r="I254" s="94" t="str">
        <f t="shared" si="121"/>
        <v/>
      </c>
      <c r="J254" s="94" t="str">
        <f t="shared" si="122"/>
        <v/>
      </c>
      <c r="K254" s="94" t="str">
        <f t="shared" si="123"/>
        <v/>
      </c>
      <c r="L254" s="94" t="str">
        <f t="shared" si="124"/>
        <v/>
      </c>
      <c r="M254" s="94" t="str">
        <f t="shared" si="125"/>
        <v/>
      </c>
      <c r="N254" s="94" t="str">
        <f t="shared" si="126"/>
        <v/>
      </c>
      <c r="O254" s="94" t="str">
        <f t="shared" si="127"/>
        <v/>
      </c>
      <c r="P254" s="94" t="str">
        <f t="shared" si="128"/>
        <v/>
      </c>
      <c r="Q254" s="94" t="str">
        <f t="shared" si="129"/>
        <v/>
      </c>
      <c r="R254" s="94" t="str">
        <f t="shared" si="130"/>
        <v/>
      </c>
      <c r="S254" s="94" t="str">
        <f t="shared" si="131"/>
        <v/>
      </c>
      <c r="T254" s="94" t="str">
        <f t="shared" si="132"/>
        <v/>
      </c>
      <c r="U254" s="94" t="str">
        <f t="shared" si="133"/>
        <v/>
      </c>
      <c r="V254" s="94" t="str">
        <f t="shared" si="134"/>
        <v/>
      </c>
      <c r="W254" s="94" t="str">
        <f t="shared" si="147"/>
        <v/>
      </c>
      <c r="X254" s="94" t="str">
        <f t="shared" si="135"/>
        <v/>
      </c>
      <c r="Y254" s="94" t="str">
        <f t="shared" si="136"/>
        <v/>
      </c>
      <c r="Z254" s="94" t="str">
        <f t="shared" si="137"/>
        <v/>
      </c>
      <c r="AA254" s="94" t="str">
        <f t="shared" si="138"/>
        <v/>
      </c>
      <c r="AB254" s="94" t="str">
        <f t="shared" si="139"/>
        <v/>
      </c>
      <c r="AC254" s="94" t="str">
        <f t="shared" si="140"/>
        <v/>
      </c>
      <c r="AD254" s="92" t="str">
        <f t="shared" si="141"/>
        <v/>
      </c>
      <c r="AE254" s="92">
        <f t="shared" si="143"/>
        <v>0</v>
      </c>
      <c r="AF254" s="97" t="str">
        <f t="shared" si="144"/>
        <v/>
      </c>
      <c r="AG254" s="92">
        <f t="shared" si="145"/>
        <v>0</v>
      </c>
      <c r="AH254" s="92">
        <f t="shared" si="146"/>
        <v>0</v>
      </c>
    </row>
    <row r="255" spans="1:34" x14ac:dyDescent="0.25">
      <c r="A255" s="106" t="str">
        <f t="shared" si="115"/>
        <v/>
      </c>
      <c r="B255" s="49">
        <v>3326</v>
      </c>
      <c r="C255" s="115" t="s">
        <v>451</v>
      </c>
      <c r="D255" s="94" t="str">
        <f t="shared" si="116"/>
        <v/>
      </c>
      <c r="E255" s="94" t="str">
        <f t="shared" si="117"/>
        <v/>
      </c>
      <c r="F255" s="94" t="str">
        <f t="shared" si="118"/>
        <v/>
      </c>
      <c r="G255" s="94" t="str">
        <f t="shared" si="119"/>
        <v/>
      </c>
      <c r="H255" s="94" t="str">
        <f t="shared" si="120"/>
        <v/>
      </c>
      <c r="I255" s="94" t="str">
        <f t="shared" si="121"/>
        <v/>
      </c>
      <c r="J255" s="94" t="str">
        <f t="shared" si="122"/>
        <v/>
      </c>
      <c r="K255" s="94" t="str">
        <f t="shared" si="123"/>
        <v/>
      </c>
      <c r="L255" s="94" t="str">
        <f t="shared" si="124"/>
        <v/>
      </c>
      <c r="M255" s="94" t="str">
        <f t="shared" si="125"/>
        <v/>
      </c>
      <c r="N255" s="94" t="str">
        <f t="shared" si="126"/>
        <v/>
      </c>
      <c r="O255" s="94" t="str">
        <f t="shared" si="127"/>
        <v/>
      </c>
      <c r="P255" s="94" t="str">
        <f t="shared" si="128"/>
        <v/>
      </c>
      <c r="Q255" s="94" t="str">
        <f t="shared" si="129"/>
        <v/>
      </c>
      <c r="R255" s="94" t="str">
        <f t="shared" si="130"/>
        <v/>
      </c>
      <c r="S255" s="94" t="str">
        <f t="shared" si="131"/>
        <v/>
      </c>
      <c r="T255" s="94" t="str">
        <f t="shared" si="132"/>
        <v/>
      </c>
      <c r="U255" s="94" t="str">
        <f t="shared" si="133"/>
        <v/>
      </c>
      <c r="V255" s="94" t="str">
        <f t="shared" si="134"/>
        <v/>
      </c>
      <c r="W255" s="94" t="str">
        <f t="shared" si="147"/>
        <v/>
      </c>
      <c r="X255" s="94" t="str">
        <f t="shared" si="135"/>
        <v/>
      </c>
      <c r="Y255" s="94" t="str">
        <f t="shared" si="136"/>
        <v/>
      </c>
      <c r="Z255" s="94" t="str">
        <f t="shared" si="137"/>
        <v/>
      </c>
      <c r="AA255" s="94" t="str">
        <f t="shared" si="138"/>
        <v/>
      </c>
      <c r="AB255" s="94" t="str">
        <f t="shared" si="139"/>
        <v/>
      </c>
      <c r="AC255" s="94" t="str">
        <f t="shared" si="140"/>
        <v/>
      </c>
      <c r="AD255" s="92" t="str">
        <f t="shared" si="141"/>
        <v/>
      </c>
      <c r="AE255" s="92">
        <f t="shared" si="143"/>
        <v>0</v>
      </c>
      <c r="AF255" s="97" t="str">
        <f t="shared" si="144"/>
        <v/>
      </c>
      <c r="AG255" s="92">
        <f t="shared" si="145"/>
        <v>0</v>
      </c>
      <c r="AH255" s="92">
        <f t="shared" si="146"/>
        <v>0</v>
      </c>
    </row>
    <row r="256" spans="1:34" x14ac:dyDescent="0.25">
      <c r="A256" s="106" t="str">
        <f t="shared" si="115"/>
        <v/>
      </c>
      <c r="B256" s="49">
        <v>7589</v>
      </c>
      <c r="C256" s="115" t="s">
        <v>452</v>
      </c>
      <c r="D256" s="94" t="str">
        <f t="shared" si="116"/>
        <v/>
      </c>
      <c r="E256" s="94" t="str">
        <f t="shared" si="117"/>
        <v/>
      </c>
      <c r="F256" s="94" t="str">
        <f t="shared" si="118"/>
        <v/>
      </c>
      <c r="G256" s="94" t="str">
        <f t="shared" si="119"/>
        <v/>
      </c>
      <c r="H256" s="94" t="str">
        <f t="shared" si="120"/>
        <v/>
      </c>
      <c r="I256" s="94" t="str">
        <f t="shared" si="121"/>
        <v/>
      </c>
      <c r="J256" s="94" t="str">
        <f t="shared" si="122"/>
        <v/>
      </c>
      <c r="K256" s="94" t="str">
        <f t="shared" si="123"/>
        <v/>
      </c>
      <c r="L256" s="94" t="str">
        <f t="shared" si="124"/>
        <v/>
      </c>
      <c r="M256" s="94" t="str">
        <f t="shared" si="125"/>
        <v/>
      </c>
      <c r="N256" s="94" t="str">
        <f t="shared" si="126"/>
        <v/>
      </c>
      <c r="O256" s="94" t="str">
        <f t="shared" si="127"/>
        <v/>
      </c>
      <c r="P256" s="94" t="str">
        <f t="shared" si="128"/>
        <v/>
      </c>
      <c r="Q256" s="94" t="str">
        <f t="shared" si="129"/>
        <v/>
      </c>
      <c r="R256" s="94" t="str">
        <f t="shared" si="130"/>
        <v/>
      </c>
      <c r="S256" s="94" t="str">
        <f t="shared" si="131"/>
        <v/>
      </c>
      <c r="T256" s="94" t="str">
        <f t="shared" si="132"/>
        <v/>
      </c>
      <c r="U256" s="94" t="str">
        <f t="shared" si="133"/>
        <v/>
      </c>
      <c r="V256" s="94" t="str">
        <f t="shared" si="134"/>
        <v/>
      </c>
      <c r="W256" s="94" t="str">
        <f t="shared" si="147"/>
        <v/>
      </c>
      <c r="X256" s="94" t="str">
        <f t="shared" si="135"/>
        <v/>
      </c>
      <c r="Y256" s="94" t="str">
        <f t="shared" si="136"/>
        <v/>
      </c>
      <c r="Z256" s="94" t="str">
        <f t="shared" si="137"/>
        <v/>
      </c>
      <c r="AA256" s="94" t="str">
        <f t="shared" si="138"/>
        <v/>
      </c>
      <c r="AB256" s="94" t="str">
        <f t="shared" si="139"/>
        <v/>
      </c>
      <c r="AC256" s="94" t="str">
        <f t="shared" si="140"/>
        <v/>
      </c>
      <c r="AD256" s="92" t="str">
        <f t="shared" si="141"/>
        <v/>
      </c>
      <c r="AE256" s="92">
        <f t="shared" si="143"/>
        <v>0</v>
      </c>
      <c r="AF256" s="97" t="str">
        <f t="shared" si="144"/>
        <v/>
      </c>
      <c r="AG256" s="92">
        <f t="shared" si="145"/>
        <v>0</v>
      </c>
      <c r="AH256" s="92">
        <f t="shared" si="146"/>
        <v>0</v>
      </c>
    </row>
    <row r="257" spans="1:34" x14ac:dyDescent="0.25">
      <c r="A257" s="106" t="str">
        <f t="shared" si="115"/>
        <v/>
      </c>
      <c r="B257" s="49">
        <v>2801</v>
      </c>
      <c r="C257" s="115" t="s">
        <v>454</v>
      </c>
      <c r="D257" s="94" t="str">
        <f t="shared" si="116"/>
        <v/>
      </c>
      <c r="E257" s="94" t="str">
        <f t="shared" si="117"/>
        <v/>
      </c>
      <c r="F257" s="94" t="str">
        <f t="shared" si="118"/>
        <v/>
      </c>
      <c r="G257" s="94" t="str">
        <f t="shared" si="119"/>
        <v/>
      </c>
      <c r="H257" s="94" t="str">
        <f t="shared" si="120"/>
        <v/>
      </c>
      <c r="I257" s="94" t="str">
        <f t="shared" si="121"/>
        <v/>
      </c>
      <c r="J257" s="94" t="str">
        <f t="shared" si="122"/>
        <v/>
      </c>
      <c r="K257" s="94" t="str">
        <f t="shared" si="123"/>
        <v/>
      </c>
      <c r="L257" s="94" t="str">
        <f t="shared" si="124"/>
        <v/>
      </c>
      <c r="M257" s="94" t="str">
        <f t="shared" si="125"/>
        <v/>
      </c>
      <c r="N257" s="94" t="str">
        <f t="shared" si="126"/>
        <v/>
      </c>
      <c r="O257" s="94" t="str">
        <f t="shared" si="127"/>
        <v/>
      </c>
      <c r="P257" s="94" t="str">
        <f t="shared" si="128"/>
        <v/>
      </c>
      <c r="Q257" s="94" t="str">
        <f t="shared" si="129"/>
        <v/>
      </c>
      <c r="R257" s="94" t="str">
        <f t="shared" si="130"/>
        <v/>
      </c>
      <c r="S257" s="94" t="str">
        <f t="shared" si="131"/>
        <v/>
      </c>
      <c r="T257" s="94" t="str">
        <f t="shared" si="132"/>
        <v/>
      </c>
      <c r="U257" s="94" t="str">
        <f t="shared" si="133"/>
        <v/>
      </c>
      <c r="V257" s="94" t="str">
        <f t="shared" si="134"/>
        <v/>
      </c>
      <c r="W257" s="94" t="str">
        <f t="shared" si="147"/>
        <v/>
      </c>
      <c r="X257" s="94" t="str">
        <f t="shared" si="135"/>
        <v/>
      </c>
      <c r="Y257" s="94" t="str">
        <f t="shared" si="136"/>
        <v/>
      </c>
      <c r="Z257" s="94" t="str">
        <f t="shared" si="137"/>
        <v/>
      </c>
      <c r="AA257" s="94" t="str">
        <f t="shared" si="138"/>
        <v/>
      </c>
      <c r="AB257" s="94" t="str">
        <f t="shared" si="139"/>
        <v/>
      </c>
      <c r="AC257" s="94" t="str">
        <f t="shared" si="140"/>
        <v/>
      </c>
      <c r="AD257" s="92" t="str">
        <f t="shared" si="141"/>
        <v/>
      </c>
      <c r="AE257" s="92">
        <f t="shared" si="143"/>
        <v>0</v>
      </c>
      <c r="AF257" s="97" t="str">
        <f t="shared" si="144"/>
        <v/>
      </c>
      <c r="AG257" s="92">
        <f t="shared" si="145"/>
        <v>0</v>
      </c>
      <c r="AH257" s="92">
        <f t="shared" si="146"/>
        <v>0</v>
      </c>
    </row>
    <row r="258" spans="1:34" x14ac:dyDescent="0.25">
      <c r="A258" s="106" t="str">
        <f t="shared" ref="A258:A321" si="148">IF(AD258&lt;&gt;"",RANK(AD258,AD:AD),"")</f>
        <v/>
      </c>
      <c r="B258" s="49">
        <v>5570</v>
      </c>
      <c r="C258" s="115" t="s">
        <v>455</v>
      </c>
      <c r="D258" s="94" t="str">
        <f t="shared" ref="D258:D321" si="149">IFERROR(VLOOKUP($B258,_3aw1,2,FALSE),"")</f>
        <v/>
      </c>
      <c r="E258" s="94" t="str">
        <f t="shared" ref="E258:E321" si="150">IFERROR(VLOOKUP($B258,_3aw2,2,FALSE),"")</f>
        <v/>
      </c>
      <c r="F258" s="94" t="str">
        <f t="shared" ref="F258:F321" si="151">IFERROR(VLOOKUP($B258,_3aw3,2,FALSE),"")</f>
        <v/>
      </c>
      <c r="G258" s="94" t="str">
        <f t="shared" ref="G258:G321" si="152">IFERROR(VLOOKUP($B258,_3aw4,2,FALSE),"")</f>
        <v/>
      </c>
      <c r="H258" s="94" t="str">
        <f t="shared" ref="H258:H321" si="153">IFERROR(VLOOKUP($B258,_3aw5,2,FALSE),"")</f>
        <v/>
      </c>
      <c r="I258" s="94" t="str">
        <f t="shared" ref="I258:I321" si="154">IFERROR(VLOOKUP($B258,_3aw6,2,FALSE),"")</f>
        <v/>
      </c>
      <c r="J258" s="94" t="str">
        <f t="shared" ref="J258:J321" si="155">IFERROR(VLOOKUP($B258,_3aw7,2,FALSE),"")</f>
        <v/>
      </c>
      <c r="K258" s="94" t="str">
        <f t="shared" ref="K258:K321" si="156">IFERROR(VLOOKUP($B258,_3aw8,2,FALSE),"")</f>
        <v/>
      </c>
      <c r="L258" s="94" t="str">
        <f t="shared" ref="L258:L321" si="157">IFERROR(VLOOKUP($B258,_3aw9,2,FALSE),"")</f>
        <v/>
      </c>
      <c r="M258" s="94" t="str">
        <f t="shared" ref="M258:M321" si="158">IFERROR(VLOOKUP($B258,_3aw10,2,FALSE),"")</f>
        <v/>
      </c>
      <c r="N258" s="94" t="str">
        <f t="shared" ref="N258:N321" si="159">IFERROR(VLOOKUP($B258,_3aw11,2,FALSE),"")</f>
        <v/>
      </c>
      <c r="O258" s="94" t="str">
        <f t="shared" ref="O258:O321" si="160">IFERROR(VLOOKUP($B258,_3aw12,2,FALSE),"")</f>
        <v/>
      </c>
      <c r="P258" s="94" t="str">
        <f t="shared" ref="P258:P321" si="161">IFERROR(VLOOKUP($B258,_3aw13,2,FALSE),"")</f>
        <v/>
      </c>
      <c r="Q258" s="94" t="str">
        <f t="shared" ref="Q258:Q321" si="162">IFERROR(VLOOKUP($B258,_3aw14,2,FALSE),"")</f>
        <v/>
      </c>
      <c r="R258" s="94" t="str">
        <f t="shared" ref="R258:R321" si="163">IFERROR(VLOOKUP($B258,_3aw15,2,FALSE),"")</f>
        <v/>
      </c>
      <c r="S258" s="94" t="str">
        <f t="shared" ref="S258:S321" si="164">IFERROR(VLOOKUP($B258,_3aw16,2,FALSE),"")</f>
        <v/>
      </c>
      <c r="T258" s="94" t="str">
        <f t="shared" ref="T258:T321" si="165">IFERROR(VLOOKUP($B258,_3aw17,2,FALSE),"")</f>
        <v/>
      </c>
      <c r="U258" s="94" t="str">
        <f t="shared" ref="U258:U321" si="166">IFERROR(VLOOKUP($B258,_3aw18,2,FALSE),"")</f>
        <v/>
      </c>
      <c r="V258" s="94" t="str">
        <f t="shared" ref="V258:V321" si="167">IFERROR(VLOOKUP($B258,_3aw19,2,FALSE),"")</f>
        <v/>
      </c>
      <c r="W258" s="94" t="str">
        <f t="shared" si="147"/>
        <v/>
      </c>
      <c r="X258" s="94" t="str">
        <f t="shared" ref="X258:X321" si="168">IFERROR(VLOOKUP($B258,_3aw21,2,FALSE),"")</f>
        <v/>
      </c>
      <c r="Y258" s="94" t="str">
        <f t="shared" ref="Y258:Y321" si="169">IFERROR(VLOOKUP($B258,_3aw22,2,FALSE),"")</f>
        <v/>
      </c>
      <c r="Z258" s="94" t="str">
        <f t="shared" ref="Z258:Z321" si="170">IFERROR(VLOOKUP($B258,_3aw23,2,FALSE),"")</f>
        <v/>
      </c>
      <c r="AA258" s="94" t="str">
        <f t="shared" ref="AA258:AA321" si="171">IFERROR(VLOOKUP($B258,_3aw24,2,FALSE),"")</f>
        <v/>
      </c>
      <c r="AB258" s="94" t="str">
        <f t="shared" ref="AB258:AB321" si="172">IFERROR(VLOOKUP($B258,_3aw25,2,FALSE),"")</f>
        <v/>
      </c>
      <c r="AC258" s="94" t="str">
        <f t="shared" ref="AC258:AC321" si="173">IFERROR(VLOOKUP($B258,_3aw26,2,FALSE),"")</f>
        <v/>
      </c>
      <c r="AD258" s="92" t="str">
        <f t="shared" ref="AD258:AD321" si="174">IF(COUNTIF(D258:AC258,"&gt;=0"),SUM(D258:AC258),"")</f>
        <v/>
      </c>
      <c r="AE258" s="92">
        <f t="shared" si="143"/>
        <v>0</v>
      </c>
      <c r="AF258" s="97" t="str">
        <f t="shared" si="144"/>
        <v/>
      </c>
      <c r="AG258" s="92">
        <f t="shared" si="145"/>
        <v>0</v>
      </c>
      <c r="AH258" s="92">
        <f t="shared" si="146"/>
        <v>0</v>
      </c>
    </row>
    <row r="259" spans="1:34" x14ac:dyDescent="0.25">
      <c r="A259" s="106" t="str">
        <f t="shared" si="148"/>
        <v/>
      </c>
      <c r="B259" s="49">
        <v>5074</v>
      </c>
      <c r="C259" s="115" t="s">
        <v>458</v>
      </c>
      <c r="D259" s="94" t="str">
        <f t="shared" si="149"/>
        <v/>
      </c>
      <c r="E259" s="94" t="str">
        <f t="shared" si="150"/>
        <v/>
      </c>
      <c r="F259" s="94" t="str">
        <f t="shared" si="151"/>
        <v/>
      </c>
      <c r="G259" s="94" t="str">
        <f t="shared" si="152"/>
        <v/>
      </c>
      <c r="H259" s="94" t="str">
        <f t="shared" si="153"/>
        <v/>
      </c>
      <c r="I259" s="94" t="str">
        <f t="shared" si="154"/>
        <v/>
      </c>
      <c r="J259" s="94" t="str">
        <f t="shared" si="155"/>
        <v/>
      </c>
      <c r="K259" s="94" t="str">
        <f t="shared" si="156"/>
        <v/>
      </c>
      <c r="L259" s="94" t="str">
        <f t="shared" si="157"/>
        <v/>
      </c>
      <c r="M259" s="94" t="str">
        <f t="shared" si="158"/>
        <v/>
      </c>
      <c r="N259" s="94" t="str">
        <f t="shared" si="159"/>
        <v/>
      </c>
      <c r="O259" s="94" t="str">
        <f t="shared" si="160"/>
        <v/>
      </c>
      <c r="P259" s="94" t="str">
        <f t="shared" si="161"/>
        <v/>
      </c>
      <c r="Q259" s="94" t="str">
        <f t="shared" si="162"/>
        <v/>
      </c>
      <c r="R259" s="94" t="str">
        <f t="shared" si="163"/>
        <v/>
      </c>
      <c r="S259" s="94" t="str">
        <f t="shared" si="164"/>
        <v/>
      </c>
      <c r="T259" s="94" t="str">
        <f t="shared" si="165"/>
        <v/>
      </c>
      <c r="U259" s="94" t="str">
        <f t="shared" si="166"/>
        <v/>
      </c>
      <c r="V259" s="94" t="str">
        <f t="shared" si="167"/>
        <v/>
      </c>
      <c r="W259" s="94" t="str">
        <f t="shared" si="147"/>
        <v/>
      </c>
      <c r="X259" s="94" t="str">
        <f t="shared" si="168"/>
        <v/>
      </c>
      <c r="Y259" s="94" t="str">
        <f t="shared" si="169"/>
        <v/>
      </c>
      <c r="Z259" s="94" t="str">
        <f t="shared" si="170"/>
        <v/>
      </c>
      <c r="AA259" s="94" t="str">
        <f t="shared" si="171"/>
        <v/>
      </c>
      <c r="AB259" s="94" t="str">
        <f t="shared" si="172"/>
        <v/>
      </c>
      <c r="AC259" s="94" t="str">
        <f t="shared" si="173"/>
        <v/>
      </c>
      <c r="AD259" s="92" t="str">
        <f t="shared" si="174"/>
        <v/>
      </c>
      <c r="AE259" s="92">
        <f t="shared" si="143"/>
        <v>0</v>
      </c>
      <c r="AF259" s="97" t="str">
        <f t="shared" si="144"/>
        <v/>
      </c>
      <c r="AG259" s="92">
        <f t="shared" si="145"/>
        <v>0</v>
      </c>
      <c r="AH259" s="92">
        <f t="shared" si="146"/>
        <v>0</v>
      </c>
    </row>
    <row r="260" spans="1:34" x14ac:dyDescent="0.25">
      <c r="A260" s="106" t="str">
        <f t="shared" si="148"/>
        <v/>
      </c>
      <c r="B260" s="49">
        <v>7547</v>
      </c>
      <c r="C260" s="115" t="s">
        <v>459</v>
      </c>
      <c r="D260" s="94" t="str">
        <f t="shared" si="149"/>
        <v/>
      </c>
      <c r="E260" s="94" t="str">
        <f t="shared" si="150"/>
        <v/>
      </c>
      <c r="F260" s="94" t="str">
        <f t="shared" si="151"/>
        <v/>
      </c>
      <c r="G260" s="94" t="str">
        <f t="shared" si="152"/>
        <v/>
      </c>
      <c r="H260" s="94" t="str">
        <f t="shared" si="153"/>
        <v/>
      </c>
      <c r="I260" s="94" t="str">
        <f t="shared" si="154"/>
        <v/>
      </c>
      <c r="J260" s="94" t="str">
        <f t="shared" si="155"/>
        <v/>
      </c>
      <c r="K260" s="94" t="str">
        <f t="shared" si="156"/>
        <v/>
      </c>
      <c r="L260" s="94" t="str">
        <f t="shared" si="157"/>
        <v/>
      </c>
      <c r="M260" s="94" t="str">
        <f t="shared" si="158"/>
        <v/>
      </c>
      <c r="N260" s="94" t="str">
        <f t="shared" si="159"/>
        <v/>
      </c>
      <c r="O260" s="94" t="str">
        <f t="shared" si="160"/>
        <v/>
      </c>
      <c r="P260" s="94" t="str">
        <f t="shared" si="161"/>
        <v/>
      </c>
      <c r="Q260" s="94" t="str">
        <f t="shared" si="162"/>
        <v/>
      </c>
      <c r="R260" s="94" t="str">
        <f t="shared" si="163"/>
        <v/>
      </c>
      <c r="S260" s="94" t="str">
        <f t="shared" si="164"/>
        <v/>
      </c>
      <c r="T260" s="94" t="str">
        <f t="shared" si="165"/>
        <v/>
      </c>
      <c r="U260" s="94" t="str">
        <f t="shared" si="166"/>
        <v/>
      </c>
      <c r="V260" s="94" t="str">
        <f t="shared" si="167"/>
        <v/>
      </c>
      <c r="W260" s="94" t="str">
        <f t="shared" ref="W260:W291" si="175">IFERROR(VLOOKUP($B260,_3aw20,2,FALSE),"")</f>
        <v/>
      </c>
      <c r="X260" s="94" t="str">
        <f t="shared" si="168"/>
        <v/>
      </c>
      <c r="Y260" s="94" t="str">
        <f t="shared" si="169"/>
        <v/>
      </c>
      <c r="Z260" s="94" t="str">
        <f t="shared" si="170"/>
        <v/>
      </c>
      <c r="AA260" s="94" t="str">
        <f t="shared" si="171"/>
        <v/>
      </c>
      <c r="AB260" s="94" t="str">
        <f t="shared" si="172"/>
        <v/>
      </c>
      <c r="AC260" s="94" t="str">
        <f t="shared" si="173"/>
        <v/>
      </c>
      <c r="AD260" s="92" t="str">
        <f t="shared" si="174"/>
        <v/>
      </c>
      <c r="AE260" s="92">
        <f t="shared" si="143"/>
        <v>0</v>
      </c>
      <c r="AF260" s="97" t="str">
        <f t="shared" si="144"/>
        <v/>
      </c>
      <c r="AG260" s="92">
        <f t="shared" si="145"/>
        <v>0</v>
      </c>
      <c r="AH260" s="92">
        <f t="shared" si="146"/>
        <v>0</v>
      </c>
    </row>
    <row r="261" spans="1:34" x14ac:dyDescent="0.25">
      <c r="A261" s="106" t="str">
        <f t="shared" si="148"/>
        <v/>
      </c>
      <c r="B261" s="49">
        <v>3050</v>
      </c>
      <c r="C261" s="115" t="s">
        <v>460</v>
      </c>
      <c r="D261" s="94" t="str">
        <f t="shared" si="149"/>
        <v/>
      </c>
      <c r="E261" s="94" t="str">
        <f t="shared" si="150"/>
        <v/>
      </c>
      <c r="F261" s="94" t="str">
        <f t="shared" si="151"/>
        <v/>
      </c>
      <c r="G261" s="94" t="str">
        <f t="shared" si="152"/>
        <v/>
      </c>
      <c r="H261" s="94" t="str">
        <f t="shared" si="153"/>
        <v/>
      </c>
      <c r="I261" s="94" t="str">
        <f t="shared" si="154"/>
        <v/>
      </c>
      <c r="J261" s="94" t="str">
        <f t="shared" si="155"/>
        <v/>
      </c>
      <c r="K261" s="94" t="str">
        <f t="shared" si="156"/>
        <v/>
      </c>
      <c r="L261" s="94" t="str">
        <f t="shared" si="157"/>
        <v/>
      </c>
      <c r="M261" s="94" t="str">
        <f t="shared" si="158"/>
        <v/>
      </c>
      <c r="N261" s="94" t="str">
        <f t="shared" si="159"/>
        <v/>
      </c>
      <c r="O261" s="94" t="str">
        <f t="shared" si="160"/>
        <v/>
      </c>
      <c r="P261" s="94" t="str">
        <f t="shared" si="161"/>
        <v/>
      </c>
      <c r="Q261" s="94" t="str">
        <f t="shared" si="162"/>
        <v/>
      </c>
      <c r="R261" s="94" t="str">
        <f t="shared" si="163"/>
        <v/>
      </c>
      <c r="S261" s="94" t="str">
        <f t="shared" si="164"/>
        <v/>
      </c>
      <c r="T261" s="94" t="str">
        <f t="shared" si="165"/>
        <v/>
      </c>
      <c r="U261" s="94" t="str">
        <f t="shared" si="166"/>
        <v/>
      </c>
      <c r="V261" s="94" t="str">
        <f t="shared" si="167"/>
        <v/>
      </c>
      <c r="W261" s="94" t="str">
        <f t="shared" si="175"/>
        <v/>
      </c>
      <c r="X261" s="94" t="str">
        <f t="shared" si="168"/>
        <v/>
      </c>
      <c r="Y261" s="94" t="str">
        <f t="shared" si="169"/>
        <v/>
      </c>
      <c r="Z261" s="94" t="str">
        <f t="shared" si="170"/>
        <v/>
      </c>
      <c r="AA261" s="94" t="str">
        <f t="shared" si="171"/>
        <v/>
      </c>
      <c r="AB261" s="94" t="str">
        <f t="shared" si="172"/>
        <v/>
      </c>
      <c r="AC261" s="94" t="str">
        <f t="shared" si="173"/>
        <v/>
      </c>
      <c r="AD261" s="92" t="str">
        <f t="shared" si="174"/>
        <v/>
      </c>
      <c r="AE261" s="92">
        <f t="shared" si="143"/>
        <v>0</v>
      </c>
      <c r="AF261" s="97" t="str">
        <f t="shared" si="144"/>
        <v/>
      </c>
      <c r="AG261" s="92">
        <f t="shared" si="145"/>
        <v>0</v>
      </c>
      <c r="AH261" s="92">
        <f t="shared" si="146"/>
        <v>0</v>
      </c>
    </row>
    <row r="262" spans="1:34" x14ac:dyDescent="0.25">
      <c r="A262" s="106" t="str">
        <f t="shared" si="148"/>
        <v/>
      </c>
      <c r="B262" s="49">
        <v>5398</v>
      </c>
      <c r="C262" s="115" t="s">
        <v>462</v>
      </c>
      <c r="D262" s="94" t="str">
        <f t="shared" si="149"/>
        <v/>
      </c>
      <c r="E262" s="94" t="str">
        <f t="shared" si="150"/>
        <v/>
      </c>
      <c r="F262" s="94" t="str">
        <f t="shared" si="151"/>
        <v/>
      </c>
      <c r="G262" s="94" t="str">
        <f t="shared" si="152"/>
        <v/>
      </c>
      <c r="H262" s="94" t="str">
        <f t="shared" si="153"/>
        <v/>
      </c>
      <c r="I262" s="94" t="str">
        <f t="shared" si="154"/>
        <v/>
      </c>
      <c r="J262" s="94" t="str">
        <f t="shared" si="155"/>
        <v/>
      </c>
      <c r="K262" s="94" t="str">
        <f t="shared" si="156"/>
        <v/>
      </c>
      <c r="L262" s="94" t="str">
        <f t="shared" si="157"/>
        <v/>
      </c>
      <c r="M262" s="94" t="str">
        <f t="shared" si="158"/>
        <v/>
      </c>
      <c r="N262" s="94" t="str">
        <f t="shared" si="159"/>
        <v/>
      </c>
      <c r="O262" s="94" t="str">
        <f t="shared" si="160"/>
        <v/>
      </c>
      <c r="P262" s="94" t="str">
        <f t="shared" si="161"/>
        <v/>
      </c>
      <c r="Q262" s="94" t="str">
        <f t="shared" si="162"/>
        <v/>
      </c>
      <c r="R262" s="94" t="str">
        <f t="shared" si="163"/>
        <v/>
      </c>
      <c r="S262" s="94" t="str">
        <f t="shared" si="164"/>
        <v/>
      </c>
      <c r="T262" s="94" t="str">
        <f t="shared" si="165"/>
        <v/>
      </c>
      <c r="U262" s="94" t="str">
        <f t="shared" si="166"/>
        <v/>
      </c>
      <c r="V262" s="94" t="str">
        <f t="shared" si="167"/>
        <v/>
      </c>
      <c r="W262" s="94" t="str">
        <f t="shared" si="175"/>
        <v/>
      </c>
      <c r="X262" s="94" t="str">
        <f t="shared" si="168"/>
        <v/>
      </c>
      <c r="Y262" s="94" t="str">
        <f t="shared" si="169"/>
        <v/>
      </c>
      <c r="Z262" s="94" t="str">
        <f t="shared" si="170"/>
        <v/>
      </c>
      <c r="AA262" s="94" t="str">
        <f t="shared" si="171"/>
        <v/>
      </c>
      <c r="AB262" s="94" t="str">
        <f t="shared" si="172"/>
        <v/>
      </c>
      <c r="AC262" s="94" t="str">
        <f t="shared" si="173"/>
        <v/>
      </c>
      <c r="AD262" s="92" t="str">
        <f t="shared" si="174"/>
        <v/>
      </c>
      <c r="AE262" s="92">
        <f t="shared" si="143"/>
        <v>0</v>
      </c>
      <c r="AF262" s="97" t="str">
        <f t="shared" si="144"/>
        <v/>
      </c>
      <c r="AG262" s="92">
        <f t="shared" si="145"/>
        <v>0</v>
      </c>
      <c r="AH262" s="92">
        <f t="shared" si="146"/>
        <v>0</v>
      </c>
    </row>
    <row r="263" spans="1:34" x14ac:dyDescent="0.25">
      <c r="A263" s="106" t="str">
        <f t="shared" si="148"/>
        <v/>
      </c>
      <c r="B263" s="49">
        <v>3608</v>
      </c>
      <c r="C263" s="115" t="s">
        <v>463</v>
      </c>
      <c r="D263" s="94" t="str">
        <f t="shared" si="149"/>
        <v/>
      </c>
      <c r="E263" s="107" t="str">
        <f t="shared" si="150"/>
        <v/>
      </c>
      <c r="F263" s="94" t="str">
        <f t="shared" si="151"/>
        <v/>
      </c>
      <c r="G263" s="94" t="str">
        <f t="shared" si="152"/>
        <v/>
      </c>
      <c r="H263" s="94" t="str">
        <f t="shared" si="153"/>
        <v/>
      </c>
      <c r="I263" s="94" t="str">
        <f t="shared" si="154"/>
        <v/>
      </c>
      <c r="J263" s="94" t="str">
        <f t="shared" si="155"/>
        <v/>
      </c>
      <c r="K263" s="94" t="str">
        <f t="shared" si="156"/>
        <v/>
      </c>
      <c r="L263" s="94" t="str">
        <f t="shared" si="157"/>
        <v/>
      </c>
      <c r="M263" s="94" t="str">
        <f t="shared" si="158"/>
        <v/>
      </c>
      <c r="N263" s="94" t="str">
        <f t="shared" si="159"/>
        <v/>
      </c>
      <c r="O263" s="94" t="str">
        <f t="shared" si="160"/>
        <v/>
      </c>
      <c r="P263" s="94" t="str">
        <f t="shared" si="161"/>
        <v/>
      </c>
      <c r="Q263" s="94" t="str">
        <f t="shared" si="162"/>
        <v/>
      </c>
      <c r="R263" s="94" t="str">
        <f t="shared" si="163"/>
        <v/>
      </c>
      <c r="S263" s="94" t="str">
        <f t="shared" si="164"/>
        <v/>
      </c>
      <c r="T263" s="94" t="str">
        <f t="shared" si="165"/>
        <v/>
      </c>
      <c r="U263" s="94" t="str">
        <f t="shared" si="166"/>
        <v/>
      </c>
      <c r="V263" s="94" t="str">
        <f t="shared" si="167"/>
        <v/>
      </c>
      <c r="W263" s="94" t="str">
        <f t="shared" si="175"/>
        <v/>
      </c>
      <c r="X263" s="94" t="str">
        <f t="shared" si="168"/>
        <v/>
      </c>
      <c r="Y263" s="94" t="str">
        <f t="shared" si="169"/>
        <v/>
      </c>
      <c r="Z263" s="94" t="str">
        <f t="shared" si="170"/>
        <v/>
      </c>
      <c r="AA263" s="94" t="str">
        <f t="shared" si="171"/>
        <v/>
      </c>
      <c r="AB263" s="94" t="str">
        <f t="shared" si="172"/>
        <v/>
      </c>
      <c r="AC263" s="94" t="str">
        <f t="shared" si="173"/>
        <v/>
      </c>
      <c r="AD263" s="92" t="str">
        <f t="shared" si="174"/>
        <v/>
      </c>
      <c r="AE263" s="92">
        <f t="shared" si="143"/>
        <v>0</v>
      </c>
      <c r="AF263" s="97" t="str">
        <f t="shared" si="144"/>
        <v/>
      </c>
      <c r="AG263" s="92">
        <f t="shared" si="145"/>
        <v>0</v>
      </c>
      <c r="AH263" s="92">
        <f t="shared" si="146"/>
        <v>0</v>
      </c>
    </row>
    <row r="264" spans="1:34" x14ac:dyDescent="0.25">
      <c r="A264" s="106" t="str">
        <f t="shared" si="148"/>
        <v/>
      </c>
      <c r="B264" s="49">
        <v>7091</v>
      </c>
      <c r="C264" s="115" t="s">
        <v>465</v>
      </c>
      <c r="D264" s="94" t="str">
        <f t="shared" si="149"/>
        <v/>
      </c>
      <c r="E264" s="94" t="str">
        <f t="shared" si="150"/>
        <v/>
      </c>
      <c r="F264" s="94" t="str">
        <f t="shared" si="151"/>
        <v/>
      </c>
      <c r="G264" s="94" t="str">
        <f t="shared" si="152"/>
        <v/>
      </c>
      <c r="H264" s="94" t="str">
        <f t="shared" si="153"/>
        <v/>
      </c>
      <c r="I264" s="94" t="str">
        <f t="shared" si="154"/>
        <v/>
      </c>
      <c r="J264" s="94" t="str">
        <f t="shared" si="155"/>
        <v/>
      </c>
      <c r="K264" s="94" t="str">
        <f t="shared" si="156"/>
        <v/>
      </c>
      <c r="L264" s="94" t="str">
        <f t="shared" si="157"/>
        <v/>
      </c>
      <c r="M264" s="94" t="str">
        <f t="shared" si="158"/>
        <v/>
      </c>
      <c r="N264" s="94" t="str">
        <f t="shared" si="159"/>
        <v/>
      </c>
      <c r="O264" s="94" t="str">
        <f t="shared" si="160"/>
        <v/>
      </c>
      <c r="P264" s="94" t="str">
        <f t="shared" si="161"/>
        <v/>
      </c>
      <c r="Q264" s="94" t="str">
        <f t="shared" si="162"/>
        <v/>
      </c>
      <c r="R264" s="94" t="str">
        <f t="shared" si="163"/>
        <v/>
      </c>
      <c r="S264" s="94" t="str">
        <f t="shared" si="164"/>
        <v/>
      </c>
      <c r="T264" s="94" t="str">
        <f t="shared" si="165"/>
        <v/>
      </c>
      <c r="U264" s="94" t="str">
        <f t="shared" si="166"/>
        <v/>
      </c>
      <c r="V264" s="94" t="str">
        <f t="shared" si="167"/>
        <v/>
      </c>
      <c r="W264" s="94" t="str">
        <f t="shared" si="175"/>
        <v/>
      </c>
      <c r="X264" s="94" t="str">
        <f t="shared" si="168"/>
        <v/>
      </c>
      <c r="Y264" s="94" t="str">
        <f t="shared" si="169"/>
        <v/>
      </c>
      <c r="Z264" s="94" t="str">
        <f t="shared" si="170"/>
        <v/>
      </c>
      <c r="AA264" s="94" t="str">
        <f t="shared" si="171"/>
        <v/>
      </c>
      <c r="AB264" s="94" t="str">
        <f t="shared" si="172"/>
        <v/>
      </c>
      <c r="AC264" s="94" t="str">
        <f t="shared" si="173"/>
        <v/>
      </c>
      <c r="AD264" s="92" t="str">
        <f t="shared" si="174"/>
        <v/>
      </c>
      <c r="AE264" s="92">
        <f t="shared" ref="AE264:AE327" si="176">IF(B264&lt;&gt;"",COUNT(D264:AC264),"")</f>
        <v>0</v>
      </c>
      <c r="AF264" s="97" t="str">
        <f t="shared" ref="AF264:AF327" si="177">IFERROR(((AG264*2)+(AH264*1))/(AE264*2),"")</f>
        <v/>
      </c>
      <c r="AG264" s="92">
        <f t="shared" ref="AG264:AG327" si="178">IF(B264&lt;&gt;"",COUNTIF(D264:AC264,"=2"),"")</f>
        <v>0</v>
      </c>
      <c r="AH264" s="92">
        <f t="shared" ref="AH264:AH327" si="179">IF(B264&lt;&gt;"",COUNTIF(D264:AC264,"=1"),"")</f>
        <v>0</v>
      </c>
    </row>
    <row r="265" spans="1:34" x14ac:dyDescent="0.25">
      <c r="A265" s="106" t="str">
        <f t="shared" si="148"/>
        <v/>
      </c>
      <c r="B265" s="49">
        <v>2600</v>
      </c>
      <c r="C265" s="115" t="s">
        <v>466</v>
      </c>
      <c r="D265" s="94" t="str">
        <f t="shared" si="149"/>
        <v/>
      </c>
      <c r="E265" s="94" t="str">
        <f t="shared" si="150"/>
        <v/>
      </c>
      <c r="F265" s="94" t="str">
        <f t="shared" si="151"/>
        <v/>
      </c>
      <c r="G265" s="94" t="str">
        <f t="shared" si="152"/>
        <v/>
      </c>
      <c r="H265" s="94" t="str">
        <f t="shared" si="153"/>
        <v/>
      </c>
      <c r="I265" s="94" t="str">
        <f t="shared" si="154"/>
        <v/>
      </c>
      <c r="J265" s="94" t="str">
        <f t="shared" si="155"/>
        <v/>
      </c>
      <c r="K265" s="94" t="str">
        <f t="shared" si="156"/>
        <v/>
      </c>
      <c r="L265" s="94" t="str">
        <f t="shared" si="157"/>
        <v/>
      </c>
      <c r="M265" s="94" t="str">
        <f t="shared" si="158"/>
        <v/>
      </c>
      <c r="N265" s="94" t="str">
        <f t="shared" si="159"/>
        <v/>
      </c>
      <c r="O265" s="94" t="str">
        <f t="shared" si="160"/>
        <v/>
      </c>
      <c r="P265" s="94" t="str">
        <f t="shared" si="161"/>
        <v/>
      </c>
      <c r="Q265" s="94" t="str">
        <f t="shared" si="162"/>
        <v/>
      </c>
      <c r="R265" s="94" t="str">
        <f t="shared" si="163"/>
        <v/>
      </c>
      <c r="S265" s="94" t="str">
        <f t="shared" si="164"/>
        <v/>
      </c>
      <c r="T265" s="94" t="str">
        <f t="shared" si="165"/>
        <v/>
      </c>
      <c r="U265" s="94" t="str">
        <f t="shared" si="166"/>
        <v/>
      </c>
      <c r="V265" s="94" t="str">
        <f t="shared" si="167"/>
        <v/>
      </c>
      <c r="W265" s="94" t="str">
        <f t="shared" si="175"/>
        <v/>
      </c>
      <c r="X265" s="94" t="str">
        <f t="shared" si="168"/>
        <v/>
      </c>
      <c r="Y265" s="94" t="str">
        <f t="shared" si="169"/>
        <v/>
      </c>
      <c r="Z265" s="94" t="str">
        <f t="shared" si="170"/>
        <v/>
      </c>
      <c r="AA265" s="94" t="str">
        <f t="shared" si="171"/>
        <v/>
      </c>
      <c r="AB265" s="94" t="str">
        <f t="shared" si="172"/>
        <v/>
      </c>
      <c r="AC265" s="94" t="str">
        <f t="shared" si="173"/>
        <v/>
      </c>
      <c r="AD265" s="92" t="str">
        <f t="shared" si="174"/>
        <v/>
      </c>
      <c r="AE265" s="92">
        <f t="shared" si="176"/>
        <v>0</v>
      </c>
      <c r="AF265" s="97" t="str">
        <f t="shared" si="177"/>
        <v/>
      </c>
      <c r="AG265" s="92">
        <f t="shared" si="178"/>
        <v>0</v>
      </c>
      <c r="AH265" s="92">
        <f t="shared" si="179"/>
        <v>0</v>
      </c>
    </row>
    <row r="266" spans="1:34" x14ac:dyDescent="0.25">
      <c r="A266" s="106" t="str">
        <f t="shared" si="148"/>
        <v/>
      </c>
      <c r="B266" s="49">
        <v>3282</v>
      </c>
      <c r="C266" s="115" t="s">
        <v>467</v>
      </c>
      <c r="D266" s="94" t="str">
        <f t="shared" si="149"/>
        <v/>
      </c>
      <c r="E266" s="94" t="str">
        <f t="shared" si="150"/>
        <v/>
      </c>
      <c r="F266" s="94" t="str">
        <f t="shared" si="151"/>
        <v/>
      </c>
      <c r="G266" s="94" t="str">
        <f t="shared" si="152"/>
        <v/>
      </c>
      <c r="H266" s="94" t="str">
        <f t="shared" si="153"/>
        <v/>
      </c>
      <c r="I266" s="94" t="str">
        <f t="shared" si="154"/>
        <v/>
      </c>
      <c r="J266" s="94" t="str">
        <f t="shared" si="155"/>
        <v/>
      </c>
      <c r="K266" s="94" t="str">
        <f t="shared" si="156"/>
        <v/>
      </c>
      <c r="L266" s="94" t="str">
        <f t="shared" si="157"/>
        <v/>
      </c>
      <c r="M266" s="94" t="str">
        <f t="shared" si="158"/>
        <v/>
      </c>
      <c r="N266" s="94" t="str">
        <f t="shared" si="159"/>
        <v/>
      </c>
      <c r="O266" s="94" t="str">
        <f t="shared" si="160"/>
        <v/>
      </c>
      <c r="P266" s="94" t="str">
        <f t="shared" si="161"/>
        <v/>
      </c>
      <c r="Q266" s="94" t="str">
        <f t="shared" si="162"/>
        <v/>
      </c>
      <c r="R266" s="94" t="str">
        <f t="shared" si="163"/>
        <v/>
      </c>
      <c r="S266" s="94" t="str">
        <f t="shared" si="164"/>
        <v/>
      </c>
      <c r="T266" s="94" t="str">
        <f t="shared" si="165"/>
        <v/>
      </c>
      <c r="U266" s="94" t="str">
        <f t="shared" si="166"/>
        <v/>
      </c>
      <c r="V266" s="94" t="str">
        <f t="shared" si="167"/>
        <v/>
      </c>
      <c r="W266" s="94" t="str">
        <f t="shared" si="175"/>
        <v/>
      </c>
      <c r="X266" s="94" t="str">
        <f t="shared" si="168"/>
        <v/>
      </c>
      <c r="Y266" s="94" t="str">
        <f t="shared" si="169"/>
        <v/>
      </c>
      <c r="Z266" s="94" t="str">
        <f t="shared" si="170"/>
        <v/>
      </c>
      <c r="AA266" s="94" t="str">
        <f t="shared" si="171"/>
        <v/>
      </c>
      <c r="AB266" s="94" t="str">
        <f t="shared" si="172"/>
        <v/>
      </c>
      <c r="AC266" s="94" t="str">
        <f t="shared" si="173"/>
        <v/>
      </c>
      <c r="AD266" s="92" t="str">
        <f t="shared" si="174"/>
        <v/>
      </c>
      <c r="AE266" s="92">
        <f t="shared" si="176"/>
        <v>0</v>
      </c>
      <c r="AF266" s="97" t="str">
        <f t="shared" si="177"/>
        <v/>
      </c>
      <c r="AG266" s="92">
        <f t="shared" si="178"/>
        <v>0</v>
      </c>
      <c r="AH266" s="92">
        <f t="shared" si="179"/>
        <v>0</v>
      </c>
    </row>
    <row r="267" spans="1:34" x14ac:dyDescent="0.25">
      <c r="A267" s="106" t="str">
        <f t="shared" si="148"/>
        <v/>
      </c>
      <c r="B267" s="49">
        <v>3041</v>
      </c>
      <c r="C267" s="115" t="s">
        <v>468</v>
      </c>
      <c r="D267" s="94" t="str">
        <f t="shared" si="149"/>
        <v/>
      </c>
      <c r="E267" s="94" t="str">
        <f t="shared" si="150"/>
        <v/>
      </c>
      <c r="F267" s="94" t="str">
        <f t="shared" si="151"/>
        <v/>
      </c>
      <c r="G267" s="94" t="str">
        <f t="shared" si="152"/>
        <v/>
      </c>
      <c r="H267" s="94" t="str">
        <f t="shared" si="153"/>
        <v/>
      </c>
      <c r="I267" s="94" t="str">
        <f t="shared" si="154"/>
        <v/>
      </c>
      <c r="J267" s="94" t="str">
        <f t="shared" si="155"/>
        <v/>
      </c>
      <c r="K267" s="94" t="str">
        <f t="shared" si="156"/>
        <v/>
      </c>
      <c r="L267" s="94" t="str">
        <f t="shared" si="157"/>
        <v/>
      </c>
      <c r="M267" s="94" t="str">
        <f t="shared" si="158"/>
        <v/>
      </c>
      <c r="N267" s="94" t="str">
        <f t="shared" si="159"/>
        <v/>
      </c>
      <c r="O267" s="94" t="str">
        <f t="shared" si="160"/>
        <v/>
      </c>
      <c r="P267" s="94" t="str">
        <f t="shared" si="161"/>
        <v/>
      </c>
      <c r="Q267" s="94" t="str">
        <f t="shared" si="162"/>
        <v/>
      </c>
      <c r="R267" s="94" t="str">
        <f t="shared" si="163"/>
        <v/>
      </c>
      <c r="S267" s="94" t="str">
        <f t="shared" si="164"/>
        <v/>
      </c>
      <c r="T267" s="94" t="str">
        <f t="shared" si="165"/>
        <v/>
      </c>
      <c r="U267" s="94" t="str">
        <f t="shared" si="166"/>
        <v/>
      </c>
      <c r="V267" s="94" t="str">
        <f t="shared" si="167"/>
        <v/>
      </c>
      <c r="W267" s="94" t="str">
        <f t="shared" si="175"/>
        <v/>
      </c>
      <c r="X267" s="94" t="str">
        <f t="shared" si="168"/>
        <v/>
      </c>
      <c r="Y267" s="94" t="str">
        <f t="shared" si="169"/>
        <v/>
      </c>
      <c r="Z267" s="94" t="str">
        <f t="shared" si="170"/>
        <v/>
      </c>
      <c r="AA267" s="94" t="str">
        <f t="shared" si="171"/>
        <v/>
      </c>
      <c r="AB267" s="94" t="str">
        <f t="shared" si="172"/>
        <v/>
      </c>
      <c r="AC267" s="94" t="str">
        <f t="shared" si="173"/>
        <v/>
      </c>
      <c r="AD267" s="92" t="str">
        <f t="shared" si="174"/>
        <v/>
      </c>
      <c r="AE267" s="92">
        <f t="shared" si="176"/>
        <v>0</v>
      </c>
      <c r="AF267" s="97" t="str">
        <f t="shared" si="177"/>
        <v/>
      </c>
      <c r="AG267" s="92">
        <f t="shared" si="178"/>
        <v>0</v>
      </c>
      <c r="AH267" s="92">
        <f t="shared" si="179"/>
        <v>0</v>
      </c>
    </row>
    <row r="268" spans="1:34" x14ac:dyDescent="0.25">
      <c r="A268" s="106" t="str">
        <f t="shared" si="148"/>
        <v/>
      </c>
      <c r="B268" s="49">
        <v>3042</v>
      </c>
      <c r="C268" s="115" t="s">
        <v>469</v>
      </c>
      <c r="D268" s="94" t="str">
        <f t="shared" si="149"/>
        <v/>
      </c>
      <c r="E268" s="94" t="str">
        <f t="shared" si="150"/>
        <v/>
      </c>
      <c r="F268" s="94" t="str">
        <f t="shared" si="151"/>
        <v/>
      </c>
      <c r="G268" s="94" t="str">
        <f t="shared" si="152"/>
        <v/>
      </c>
      <c r="H268" s="94" t="str">
        <f t="shared" si="153"/>
        <v/>
      </c>
      <c r="I268" s="94" t="str">
        <f t="shared" si="154"/>
        <v/>
      </c>
      <c r="J268" s="94" t="str">
        <f t="shared" si="155"/>
        <v/>
      </c>
      <c r="K268" s="94" t="str">
        <f t="shared" si="156"/>
        <v/>
      </c>
      <c r="L268" s="94" t="str">
        <f t="shared" si="157"/>
        <v/>
      </c>
      <c r="M268" s="94" t="str">
        <f t="shared" si="158"/>
        <v/>
      </c>
      <c r="N268" s="94" t="str">
        <f t="shared" si="159"/>
        <v/>
      </c>
      <c r="O268" s="94" t="str">
        <f t="shared" si="160"/>
        <v/>
      </c>
      <c r="P268" s="94" t="str">
        <f t="shared" si="161"/>
        <v/>
      </c>
      <c r="Q268" s="94" t="str">
        <f t="shared" si="162"/>
        <v/>
      </c>
      <c r="R268" s="94" t="str">
        <f t="shared" si="163"/>
        <v/>
      </c>
      <c r="S268" s="94" t="str">
        <f t="shared" si="164"/>
        <v/>
      </c>
      <c r="T268" s="94" t="str">
        <f t="shared" si="165"/>
        <v/>
      </c>
      <c r="U268" s="94" t="str">
        <f t="shared" si="166"/>
        <v/>
      </c>
      <c r="V268" s="94" t="str">
        <f t="shared" si="167"/>
        <v/>
      </c>
      <c r="W268" s="94" t="str">
        <f t="shared" si="175"/>
        <v/>
      </c>
      <c r="X268" s="94" t="str">
        <f t="shared" si="168"/>
        <v/>
      </c>
      <c r="Y268" s="94" t="str">
        <f t="shared" si="169"/>
        <v/>
      </c>
      <c r="Z268" s="94" t="str">
        <f t="shared" si="170"/>
        <v/>
      </c>
      <c r="AA268" s="94" t="str">
        <f t="shared" si="171"/>
        <v/>
      </c>
      <c r="AB268" s="94" t="str">
        <f t="shared" si="172"/>
        <v/>
      </c>
      <c r="AC268" s="94" t="str">
        <f t="shared" si="173"/>
        <v/>
      </c>
      <c r="AD268" s="92" t="str">
        <f t="shared" si="174"/>
        <v/>
      </c>
      <c r="AE268" s="92">
        <f t="shared" si="176"/>
        <v>0</v>
      </c>
      <c r="AF268" s="97" t="str">
        <f t="shared" si="177"/>
        <v/>
      </c>
      <c r="AG268" s="92">
        <f t="shared" si="178"/>
        <v>0</v>
      </c>
      <c r="AH268" s="92">
        <f t="shared" si="179"/>
        <v>0</v>
      </c>
    </row>
    <row r="269" spans="1:34" x14ac:dyDescent="0.25">
      <c r="A269" s="106" t="str">
        <f t="shared" si="148"/>
        <v/>
      </c>
      <c r="B269" s="49">
        <v>2711</v>
      </c>
      <c r="C269" s="115" t="s">
        <v>470</v>
      </c>
      <c r="D269" s="94" t="str">
        <f t="shared" si="149"/>
        <v/>
      </c>
      <c r="E269" s="94" t="str">
        <f t="shared" si="150"/>
        <v/>
      </c>
      <c r="F269" s="94" t="str">
        <f t="shared" si="151"/>
        <v/>
      </c>
      <c r="G269" s="94" t="str">
        <f t="shared" si="152"/>
        <v/>
      </c>
      <c r="H269" s="94" t="str">
        <f t="shared" si="153"/>
        <v/>
      </c>
      <c r="I269" s="94" t="str">
        <f t="shared" si="154"/>
        <v/>
      </c>
      <c r="J269" s="94" t="str">
        <f t="shared" si="155"/>
        <v/>
      </c>
      <c r="K269" s="94" t="str">
        <f t="shared" si="156"/>
        <v/>
      </c>
      <c r="L269" s="94" t="str">
        <f t="shared" si="157"/>
        <v/>
      </c>
      <c r="M269" s="94" t="str">
        <f t="shared" si="158"/>
        <v/>
      </c>
      <c r="N269" s="94" t="str">
        <f t="shared" si="159"/>
        <v/>
      </c>
      <c r="O269" s="94" t="str">
        <f t="shared" si="160"/>
        <v/>
      </c>
      <c r="P269" s="94" t="str">
        <f t="shared" si="161"/>
        <v/>
      </c>
      <c r="Q269" s="94" t="str">
        <f t="shared" si="162"/>
        <v/>
      </c>
      <c r="R269" s="94" t="str">
        <f t="shared" si="163"/>
        <v/>
      </c>
      <c r="S269" s="94" t="str">
        <f t="shared" si="164"/>
        <v/>
      </c>
      <c r="T269" s="94" t="str">
        <f t="shared" si="165"/>
        <v/>
      </c>
      <c r="U269" s="94" t="str">
        <f t="shared" si="166"/>
        <v/>
      </c>
      <c r="V269" s="94" t="str">
        <f t="shared" si="167"/>
        <v/>
      </c>
      <c r="W269" s="94" t="str">
        <f t="shared" si="175"/>
        <v/>
      </c>
      <c r="X269" s="94" t="str">
        <f t="shared" si="168"/>
        <v/>
      </c>
      <c r="Y269" s="94" t="str">
        <f t="shared" si="169"/>
        <v/>
      </c>
      <c r="Z269" s="94" t="str">
        <f t="shared" si="170"/>
        <v/>
      </c>
      <c r="AA269" s="94" t="str">
        <f t="shared" si="171"/>
        <v/>
      </c>
      <c r="AB269" s="94" t="str">
        <f t="shared" si="172"/>
        <v/>
      </c>
      <c r="AC269" s="94" t="str">
        <f t="shared" si="173"/>
        <v/>
      </c>
      <c r="AD269" s="92" t="str">
        <f t="shared" si="174"/>
        <v/>
      </c>
      <c r="AE269" s="92">
        <f t="shared" si="176"/>
        <v>0</v>
      </c>
      <c r="AF269" s="97" t="str">
        <f t="shared" si="177"/>
        <v/>
      </c>
      <c r="AG269" s="92">
        <f t="shared" si="178"/>
        <v>0</v>
      </c>
      <c r="AH269" s="92">
        <f t="shared" si="179"/>
        <v>0</v>
      </c>
    </row>
    <row r="270" spans="1:34" x14ac:dyDescent="0.25">
      <c r="A270" s="106" t="str">
        <f t="shared" si="148"/>
        <v/>
      </c>
      <c r="B270" s="49">
        <v>4856</v>
      </c>
      <c r="C270" s="115" t="s">
        <v>471</v>
      </c>
      <c r="D270" s="94" t="str">
        <f t="shared" si="149"/>
        <v/>
      </c>
      <c r="E270" s="94" t="str">
        <f t="shared" si="150"/>
        <v/>
      </c>
      <c r="F270" s="94" t="str">
        <f t="shared" si="151"/>
        <v/>
      </c>
      <c r="G270" s="94" t="str">
        <f t="shared" si="152"/>
        <v/>
      </c>
      <c r="H270" s="94" t="str">
        <f t="shared" si="153"/>
        <v/>
      </c>
      <c r="I270" s="94" t="str">
        <f t="shared" si="154"/>
        <v/>
      </c>
      <c r="J270" s="94" t="str">
        <f t="shared" si="155"/>
        <v/>
      </c>
      <c r="K270" s="94" t="str">
        <f t="shared" si="156"/>
        <v/>
      </c>
      <c r="L270" s="94" t="str">
        <f t="shared" si="157"/>
        <v/>
      </c>
      <c r="M270" s="94" t="str">
        <f t="shared" si="158"/>
        <v/>
      </c>
      <c r="N270" s="94" t="str">
        <f t="shared" si="159"/>
        <v/>
      </c>
      <c r="O270" s="94" t="str">
        <f t="shared" si="160"/>
        <v/>
      </c>
      <c r="P270" s="94" t="str">
        <f t="shared" si="161"/>
        <v/>
      </c>
      <c r="Q270" s="94" t="str">
        <f t="shared" si="162"/>
        <v/>
      </c>
      <c r="R270" s="94" t="str">
        <f t="shared" si="163"/>
        <v/>
      </c>
      <c r="S270" s="94" t="str">
        <f t="shared" si="164"/>
        <v/>
      </c>
      <c r="T270" s="94" t="str">
        <f t="shared" si="165"/>
        <v/>
      </c>
      <c r="U270" s="94" t="str">
        <f t="shared" si="166"/>
        <v/>
      </c>
      <c r="V270" s="94" t="str">
        <f t="shared" si="167"/>
        <v/>
      </c>
      <c r="W270" s="94" t="str">
        <f t="shared" si="175"/>
        <v/>
      </c>
      <c r="X270" s="94" t="str">
        <f t="shared" si="168"/>
        <v/>
      </c>
      <c r="Y270" s="94" t="str">
        <f t="shared" si="169"/>
        <v/>
      </c>
      <c r="Z270" s="94" t="str">
        <f t="shared" si="170"/>
        <v/>
      </c>
      <c r="AA270" s="94" t="str">
        <f t="shared" si="171"/>
        <v/>
      </c>
      <c r="AB270" s="94" t="str">
        <f t="shared" si="172"/>
        <v/>
      </c>
      <c r="AC270" s="94" t="str">
        <f t="shared" si="173"/>
        <v/>
      </c>
      <c r="AD270" s="92" t="str">
        <f t="shared" si="174"/>
        <v/>
      </c>
      <c r="AE270" s="92">
        <f t="shared" si="176"/>
        <v>0</v>
      </c>
      <c r="AF270" s="97" t="str">
        <f t="shared" si="177"/>
        <v/>
      </c>
      <c r="AG270" s="92">
        <f t="shared" si="178"/>
        <v>0</v>
      </c>
      <c r="AH270" s="92">
        <f t="shared" si="179"/>
        <v>0</v>
      </c>
    </row>
    <row r="271" spans="1:34" x14ac:dyDescent="0.25">
      <c r="A271" s="106" t="str">
        <f t="shared" si="148"/>
        <v/>
      </c>
      <c r="B271" s="49">
        <v>5840</v>
      </c>
      <c r="C271" s="115" t="s">
        <v>473</v>
      </c>
      <c r="D271" s="94" t="str">
        <f t="shared" si="149"/>
        <v/>
      </c>
      <c r="E271" s="94" t="str">
        <f t="shared" si="150"/>
        <v/>
      </c>
      <c r="F271" s="94" t="str">
        <f t="shared" si="151"/>
        <v/>
      </c>
      <c r="G271" s="94" t="str">
        <f t="shared" si="152"/>
        <v/>
      </c>
      <c r="H271" s="94" t="str">
        <f t="shared" si="153"/>
        <v/>
      </c>
      <c r="I271" s="94" t="str">
        <f t="shared" si="154"/>
        <v/>
      </c>
      <c r="J271" s="94" t="str">
        <f t="shared" si="155"/>
        <v/>
      </c>
      <c r="K271" s="94" t="str">
        <f t="shared" si="156"/>
        <v/>
      </c>
      <c r="L271" s="94" t="str">
        <f t="shared" si="157"/>
        <v/>
      </c>
      <c r="M271" s="94" t="str">
        <f t="shared" si="158"/>
        <v/>
      </c>
      <c r="N271" s="94" t="str">
        <f t="shared" si="159"/>
        <v/>
      </c>
      <c r="O271" s="94" t="str">
        <f t="shared" si="160"/>
        <v/>
      </c>
      <c r="P271" s="94" t="str">
        <f t="shared" si="161"/>
        <v/>
      </c>
      <c r="Q271" s="94" t="str">
        <f t="shared" si="162"/>
        <v/>
      </c>
      <c r="R271" s="94" t="str">
        <f t="shared" si="163"/>
        <v/>
      </c>
      <c r="S271" s="94" t="str">
        <f t="shared" si="164"/>
        <v/>
      </c>
      <c r="T271" s="94" t="str">
        <f t="shared" si="165"/>
        <v/>
      </c>
      <c r="U271" s="94" t="str">
        <f t="shared" si="166"/>
        <v/>
      </c>
      <c r="V271" s="94" t="str">
        <f t="shared" si="167"/>
        <v/>
      </c>
      <c r="W271" s="94" t="str">
        <f t="shared" si="175"/>
        <v/>
      </c>
      <c r="X271" s="94" t="str">
        <f t="shared" si="168"/>
        <v/>
      </c>
      <c r="Y271" s="94" t="str">
        <f t="shared" si="169"/>
        <v/>
      </c>
      <c r="Z271" s="94" t="str">
        <f t="shared" si="170"/>
        <v/>
      </c>
      <c r="AA271" s="94" t="str">
        <f t="shared" si="171"/>
        <v/>
      </c>
      <c r="AB271" s="94" t="str">
        <f t="shared" si="172"/>
        <v/>
      </c>
      <c r="AC271" s="94" t="str">
        <f t="shared" si="173"/>
        <v/>
      </c>
      <c r="AD271" s="92" t="str">
        <f t="shared" si="174"/>
        <v/>
      </c>
      <c r="AE271" s="92">
        <f t="shared" si="176"/>
        <v>0</v>
      </c>
      <c r="AF271" s="97" t="str">
        <f t="shared" si="177"/>
        <v/>
      </c>
      <c r="AG271" s="92">
        <f t="shared" si="178"/>
        <v>0</v>
      </c>
      <c r="AH271" s="92">
        <f t="shared" si="179"/>
        <v>0</v>
      </c>
    </row>
    <row r="272" spans="1:34" x14ac:dyDescent="0.25">
      <c r="A272" s="106" t="str">
        <f t="shared" si="148"/>
        <v/>
      </c>
      <c r="B272" s="49">
        <v>854</v>
      </c>
      <c r="C272" s="115" t="s">
        <v>475</v>
      </c>
      <c r="D272" s="94" t="str">
        <f t="shared" si="149"/>
        <v/>
      </c>
      <c r="E272" s="94" t="str">
        <f t="shared" si="150"/>
        <v/>
      </c>
      <c r="F272" s="94" t="str">
        <f t="shared" si="151"/>
        <v/>
      </c>
      <c r="G272" s="94" t="str">
        <f t="shared" si="152"/>
        <v/>
      </c>
      <c r="H272" s="94" t="str">
        <f t="shared" si="153"/>
        <v/>
      </c>
      <c r="I272" s="94" t="str">
        <f t="shared" si="154"/>
        <v/>
      </c>
      <c r="J272" s="94" t="str">
        <f t="shared" si="155"/>
        <v/>
      </c>
      <c r="K272" s="94" t="str">
        <f t="shared" si="156"/>
        <v/>
      </c>
      <c r="L272" s="94" t="str">
        <f t="shared" si="157"/>
        <v/>
      </c>
      <c r="M272" s="94" t="str">
        <f t="shared" si="158"/>
        <v/>
      </c>
      <c r="N272" s="94" t="str">
        <f t="shared" si="159"/>
        <v/>
      </c>
      <c r="O272" s="94" t="str">
        <f t="shared" si="160"/>
        <v/>
      </c>
      <c r="P272" s="94" t="str">
        <f t="shared" si="161"/>
        <v/>
      </c>
      <c r="Q272" s="94" t="str">
        <f t="shared" si="162"/>
        <v/>
      </c>
      <c r="R272" s="94" t="str">
        <f t="shared" si="163"/>
        <v/>
      </c>
      <c r="S272" s="94" t="str">
        <f t="shared" si="164"/>
        <v/>
      </c>
      <c r="T272" s="94" t="str">
        <f t="shared" si="165"/>
        <v/>
      </c>
      <c r="U272" s="94" t="str">
        <f t="shared" si="166"/>
        <v/>
      </c>
      <c r="V272" s="94" t="str">
        <f t="shared" si="167"/>
        <v/>
      </c>
      <c r="W272" s="94" t="str">
        <f t="shared" si="175"/>
        <v/>
      </c>
      <c r="X272" s="94" t="str">
        <f t="shared" si="168"/>
        <v/>
      </c>
      <c r="Y272" s="94" t="str">
        <f t="shared" si="169"/>
        <v/>
      </c>
      <c r="Z272" s="94" t="str">
        <f t="shared" si="170"/>
        <v/>
      </c>
      <c r="AA272" s="94" t="str">
        <f t="shared" si="171"/>
        <v/>
      </c>
      <c r="AB272" s="94" t="str">
        <f t="shared" si="172"/>
        <v/>
      </c>
      <c r="AC272" s="94" t="str">
        <f t="shared" si="173"/>
        <v/>
      </c>
      <c r="AD272" s="92" t="str">
        <f t="shared" si="174"/>
        <v/>
      </c>
      <c r="AE272" s="92">
        <f t="shared" si="176"/>
        <v>0</v>
      </c>
      <c r="AF272" s="97" t="str">
        <f t="shared" si="177"/>
        <v/>
      </c>
      <c r="AG272" s="92">
        <f t="shared" si="178"/>
        <v>0</v>
      </c>
      <c r="AH272" s="92">
        <f t="shared" si="179"/>
        <v>0</v>
      </c>
    </row>
    <row r="273" spans="1:34" x14ac:dyDescent="0.25">
      <c r="A273" s="106" t="str">
        <f t="shared" si="148"/>
        <v/>
      </c>
      <c r="B273" s="49">
        <v>397</v>
      </c>
      <c r="C273" s="115" t="s">
        <v>775</v>
      </c>
      <c r="D273" s="94" t="str">
        <f t="shared" si="149"/>
        <v/>
      </c>
      <c r="E273" s="94" t="str">
        <f t="shared" si="150"/>
        <v/>
      </c>
      <c r="F273" s="94" t="str">
        <f t="shared" si="151"/>
        <v/>
      </c>
      <c r="G273" s="94" t="str">
        <f t="shared" si="152"/>
        <v/>
      </c>
      <c r="H273" s="94" t="str">
        <f t="shared" si="153"/>
        <v/>
      </c>
      <c r="I273" s="94" t="str">
        <f t="shared" si="154"/>
        <v/>
      </c>
      <c r="J273" s="94" t="str">
        <f t="shared" si="155"/>
        <v/>
      </c>
      <c r="K273" s="94" t="str">
        <f t="shared" si="156"/>
        <v/>
      </c>
      <c r="L273" s="94" t="str">
        <f t="shared" si="157"/>
        <v/>
      </c>
      <c r="M273" s="94" t="str">
        <f t="shared" si="158"/>
        <v/>
      </c>
      <c r="N273" s="94" t="str">
        <f t="shared" si="159"/>
        <v/>
      </c>
      <c r="O273" s="94" t="str">
        <f t="shared" si="160"/>
        <v/>
      </c>
      <c r="P273" s="94" t="str">
        <f t="shared" si="161"/>
        <v/>
      </c>
      <c r="Q273" s="94" t="str">
        <f t="shared" si="162"/>
        <v/>
      </c>
      <c r="R273" s="94" t="str">
        <f t="shared" si="163"/>
        <v/>
      </c>
      <c r="S273" s="94" t="str">
        <f t="shared" si="164"/>
        <v/>
      </c>
      <c r="T273" s="94" t="str">
        <f t="shared" si="165"/>
        <v/>
      </c>
      <c r="U273" s="94" t="str">
        <f t="shared" si="166"/>
        <v/>
      </c>
      <c r="V273" s="94" t="str">
        <f t="shared" si="167"/>
        <v/>
      </c>
      <c r="W273" s="94" t="str">
        <f t="shared" si="175"/>
        <v/>
      </c>
      <c r="X273" s="94" t="str">
        <f t="shared" si="168"/>
        <v/>
      </c>
      <c r="Y273" s="94" t="str">
        <f t="shared" si="169"/>
        <v/>
      </c>
      <c r="Z273" s="94" t="str">
        <f t="shared" si="170"/>
        <v/>
      </c>
      <c r="AA273" s="94" t="str">
        <f t="shared" si="171"/>
        <v/>
      </c>
      <c r="AB273" s="94" t="str">
        <f t="shared" si="172"/>
        <v/>
      </c>
      <c r="AC273" s="94" t="str">
        <f t="shared" si="173"/>
        <v/>
      </c>
      <c r="AD273" s="92" t="str">
        <f t="shared" si="174"/>
        <v/>
      </c>
      <c r="AE273" s="92">
        <f t="shared" si="176"/>
        <v>0</v>
      </c>
      <c r="AF273" s="97" t="str">
        <f t="shared" si="177"/>
        <v/>
      </c>
      <c r="AG273" s="92">
        <f t="shared" si="178"/>
        <v>0</v>
      </c>
      <c r="AH273" s="92">
        <f t="shared" si="179"/>
        <v>0</v>
      </c>
    </row>
    <row r="274" spans="1:34" x14ac:dyDescent="0.25">
      <c r="A274" s="106" t="str">
        <f t="shared" si="148"/>
        <v/>
      </c>
      <c r="B274" s="49">
        <v>3271</v>
      </c>
      <c r="C274" s="115" t="s">
        <v>478</v>
      </c>
      <c r="D274" s="94" t="str">
        <f t="shared" si="149"/>
        <v/>
      </c>
      <c r="E274" s="94" t="str">
        <f t="shared" si="150"/>
        <v/>
      </c>
      <c r="F274" s="94" t="str">
        <f t="shared" si="151"/>
        <v/>
      </c>
      <c r="G274" s="94" t="str">
        <f t="shared" si="152"/>
        <v/>
      </c>
      <c r="H274" s="94" t="str">
        <f t="shared" si="153"/>
        <v/>
      </c>
      <c r="I274" s="94" t="str">
        <f t="shared" si="154"/>
        <v/>
      </c>
      <c r="J274" s="94" t="str">
        <f t="shared" si="155"/>
        <v/>
      </c>
      <c r="K274" s="94" t="str">
        <f t="shared" si="156"/>
        <v/>
      </c>
      <c r="L274" s="94" t="str">
        <f t="shared" si="157"/>
        <v/>
      </c>
      <c r="M274" s="94" t="str">
        <f t="shared" si="158"/>
        <v/>
      </c>
      <c r="N274" s="94" t="str">
        <f t="shared" si="159"/>
        <v/>
      </c>
      <c r="O274" s="94" t="str">
        <f t="shared" si="160"/>
        <v/>
      </c>
      <c r="P274" s="94" t="str">
        <f t="shared" si="161"/>
        <v/>
      </c>
      <c r="Q274" s="94" t="str">
        <f t="shared" si="162"/>
        <v/>
      </c>
      <c r="R274" s="94" t="str">
        <f t="shared" si="163"/>
        <v/>
      </c>
      <c r="S274" s="94" t="str">
        <f t="shared" si="164"/>
        <v/>
      </c>
      <c r="T274" s="94" t="str">
        <f t="shared" si="165"/>
        <v/>
      </c>
      <c r="U274" s="94" t="str">
        <f t="shared" si="166"/>
        <v/>
      </c>
      <c r="V274" s="94" t="str">
        <f t="shared" si="167"/>
        <v/>
      </c>
      <c r="W274" s="94" t="str">
        <f t="shared" si="175"/>
        <v/>
      </c>
      <c r="X274" s="94" t="str">
        <f t="shared" si="168"/>
        <v/>
      </c>
      <c r="Y274" s="94" t="str">
        <f t="shared" si="169"/>
        <v/>
      </c>
      <c r="Z274" s="94" t="str">
        <f t="shared" si="170"/>
        <v/>
      </c>
      <c r="AA274" s="94" t="str">
        <f t="shared" si="171"/>
        <v/>
      </c>
      <c r="AB274" s="94" t="str">
        <f t="shared" si="172"/>
        <v/>
      </c>
      <c r="AC274" s="94" t="str">
        <f t="shared" si="173"/>
        <v/>
      </c>
      <c r="AD274" s="92" t="str">
        <f t="shared" si="174"/>
        <v/>
      </c>
      <c r="AE274" s="92">
        <f t="shared" si="176"/>
        <v>0</v>
      </c>
      <c r="AF274" s="97" t="str">
        <f t="shared" si="177"/>
        <v/>
      </c>
      <c r="AG274" s="92">
        <f t="shared" si="178"/>
        <v>0</v>
      </c>
      <c r="AH274" s="92">
        <f t="shared" si="179"/>
        <v>0</v>
      </c>
    </row>
    <row r="275" spans="1:34" x14ac:dyDescent="0.25">
      <c r="A275" s="106" t="str">
        <f t="shared" si="148"/>
        <v/>
      </c>
      <c r="B275" s="49">
        <v>8669</v>
      </c>
      <c r="C275" s="115" t="s">
        <v>481</v>
      </c>
      <c r="D275" s="94" t="str">
        <f t="shared" si="149"/>
        <v/>
      </c>
      <c r="E275" s="94" t="str">
        <f t="shared" si="150"/>
        <v/>
      </c>
      <c r="F275" s="94" t="str">
        <f t="shared" si="151"/>
        <v/>
      </c>
      <c r="G275" s="94" t="str">
        <f t="shared" si="152"/>
        <v/>
      </c>
      <c r="H275" s="94" t="str">
        <f t="shared" si="153"/>
        <v/>
      </c>
      <c r="I275" s="94" t="str">
        <f t="shared" si="154"/>
        <v/>
      </c>
      <c r="J275" s="94" t="str">
        <f t="shared" si="155"/>
        <v/>
      </c>
      <c r="K275" s="94" t="str">
        <f t="shared" si="156"/>
        <v/>
      </c>
      <c r="L275" s="94" t="str">
        <f t="shared" si="157"/>
        <v/>
      </c>
      <c r="M275" s="94" t="str">
        <f t="shared" si="158"/>
        <v/>
      </c>
      <c r="N275" s="94" t="str">
        <f t="shared" si="159"/>
        <v/>
      </c>
      <c r="O275" s="94" t="str">
        <f t="shared" si="160"/>
        <v/>
      </c>
      <c r="P275" s="94" t="str">
        <f t="shared" si="161"/>
        <v/>
      </c>
      <c r="Q275" s="94" t="str">
        <f t="shared" si="162"/>
        <v/>
      </c>
      <c r="R275" s="94" t="str">
        <f t="shared" si="163"/>
        <v/>
      </c>
      <c r="S275" s="94" t="str">
        <f t="shared" si="164"/>
        <v/>
      </c>
      <c r="T275" s="94" t="str">
        <f t="shared" si="165"/>
        <v/>
      </c>
      <c r="U275" s="94" t="str">
        <f t="shared" si="166"/>
        <v/>
      </c>
      <c r="V275" s="94" t="str">
        <f t="shared" si="167"/>
        <v/>
      </c>
      <c r="W275" s="94" t="str">
        <f t="shared" si="175"/>
        <v/>
      </c>
      <c r="X275" s="94" t="str">
        <f t="shared" si="168"/>
        <v/>
      </c>
      <c r="Y275" s="94" t="str">
        <f t="shared" si="169"/>
        <v/>
      </c>
      <c r="Z275" s="94" t="str">
        <f t="shared" si="170"/>
        <v/>
      </c>
      <c r="AA275" s="94" t="str">
        <f t="shared" si="171"/>
        <v/>
      </c>
      <c r="AB275" s="94" t="str">
        <f t="shared" si="172"/>
        <v/>
      </c>
      <c r="AC275" s="94" t="str">
        <f t="shared" si="173"/>
        <v/>
      </c>
      <c r="AD275" s="92" t="str">
        <f t="shared" si="174"/>
        <v/>
      </c>
      <c r="AE275" s="92">
        <f t="shared" si="176"/>
        <v>0</v>
      </c>
      <c r="AF275" s="97" t="str">
        <f t="shared" si="177"/>
        <v/>
      </c>
      <c r="AG275" s="92">
        <f t="shared" si="178"/>
        <v>0</v>
      </c>
      <c r="AH275" s="92">
        <f t="shared" si="179"/>
        <v>0</v>
      </c>
    </row>
    <row r="276" spans="1:34" x14ac:dyDescent="0.25">
      <c r="A276" s="106" t="str">
        <f t="shared" si="148"/>
        <v/>
      </c>
      <c r="B276" s="49">
        <v>2715</v>
      </c>
      <c r="C276" s="115" t="s">
        <v>482</v>
      </c>
      <c r="D276" s="94" t="str">
        <f t="shared" si="149"/>
        <v/>
      </c>
      <c r="E276" s="94" t="str">
        <f t="shared" si="150"/>
        <v/>
      </c>
      <c r="F276" s="94" t="str">
        <f t="shared" si="151"/>
        <v/>
      </c>
      <c r="G276" s="94" t="str">
        <f t="shared" si="152"/>
        <v/>
      </c>
      <c r="H276" s="94" t="str">
        <f t="shared" si="153"/>
        <v/>
      </c>
      <c r="I276" s="94" t="str">
        <f t="shared" si="154"/>
        <v/>
      </c>
      <c r="J276" s="94" t="str">
        <f t="shared" si="155"/>
        <v/>
      </c>
      <c r="K276" s="94" t="str">
        <f t="shared" si="156"/>
        <v/>
      </c>
      <c r="L276" s="94" t="str">
        <f t="shared" si="157"/>
        <v/>
      </c>
      <c r="M276" s="94" t="str">
        <f t="shared" si="158"/>
        <v/>
      </c>
      <c r="N276" s="94" t="str">
        <f t="shared" si="159"/>
        <v/>
      </c>
      <c r="O276" s="94" t="str">
        <f t="shared" si="160"/>
        <v/>
      </c>
      <c r="P276" s="94" t="str">
        <f t="shared" si="161"/>
        <v/>
      </c>
      <c r="Q276" s="94" t="str">
        <f t="shared" si="162"/>
        <v/>
      </c>
      <c r="R276" s="94" t="str">
        <f t="shared" si="163"/>
        <v/>
      </c>
      <c r="S276" s="94" t="str">
        <f t="shared" si="164"/>
        <v/>
      </c>
      <c r="T276" s="94" t="str">
        <f t="shared" si="165"/>
        <v/>
      </c>
      <c r="U276" s="94" t="str">
        <f t="shared" si="166"/>
        <v/>
      </c>
      <c r="V276" s="94" t="str">
        <f t="shared" si="167"/>
        <v/>
      </c>
      <c r="W276" s="94" t="str">
        <f t="shared" si="175"/>
        <v/>
      </c>
      <c r="X276" s="94" t="str">
        <f t="shared" si="168"/>
        <v/>
      </c>
      <c r="Y276" s="94" t="str">
        <f t="shared" si="169"/>
        <v/>
      </c>
      <c r="Z276" s="94" t="str">
        <f t="shared" si="170"/>
        <v/>
      </c>
      <c r="AA276" s="94" t="str">
        <f t="shared" si="171"/>
        <v/>
      </c>
      <c r="AB276" s="94" t="str">
        <f t="shared" si="172"/>
        <v/>
      </c>
      <c r="AC276" s="94" t="str">
        <f t="shared" si="173"/>
        <v/>
      </c>
      <c r="AD276" s="92" t="str">
        <f t="shared" si="174"/>
        <v/>
      </c>
      <c r="AE276" s="92">
        <f t="shared" si="176"/>
        <v>0</v>
      </c>
      <c r="AF276" s="97" t="str">
        <f t="shared" si="177"/>
        <v/>
      </c>
      <c r="AG276" s="92">
        <f t="shared" si="178"/>
        <v>0</v>
      </c>
      <c r="AH276" s="92">
        <f t="shared" si="179"/>
        <v>0</v>
      </c>
    </row>
    <row r="277" spans="1:34" x14ac:dyDescent="0.25">
      <c r="A277" s="106" t="str">
        <f t="shared" si="148"/>
        <v/>
      </c>
      <c r="B277" s="49">
        <v>8712</v>
      </c>
      <c r="C277" s="115" t="s">
        <v>485</v>
      </c>
      <c r="D277" s="94" t="str">
        <f t="shared" si="149"/>
        <v/>
      </c>
      <c r="E277" s="94" t="str">
        <f t="shared" si="150"/>
        <v/>
      </c>
      <c r="F277" s="94" t="str">
        <f t="shared" si="151"/>
        <v/>
      </c>
      <c r="G277" s="94" t="str">
        <f t="shared" si="152"/>
        <v/>
      </c>
      <c r="H277" s="94" t="str">
        <f t="shared" si="153"/>
        <v/>
      </c>
      <c r="I277" s="94" t="str">
        <f t="shared" si="154"/>
        <v/>
      </c>
      <c r="J277" s="94" t="str">
        <f t="shared" si="155"/>
        <v/>
      </c>
      <c r="K277" s="94" t="str">
        <f t="shared" si="156"/>
        <v/>
      </c>
      <c r="L277" s="94" t="str">
        <f t="shared" si="157"/>
        <v/>
      </c>
      <c r="M277" s="94" t="str">
        <f t="shared" si="158"/>
        <v/>
      </c>
      <c r="N277" s="94" t="str">
        <f t="shared" si="159"/>
        <v/>
      </c>
      <c r="O277" s="94" t="str">
        <f t="shared" si="160"/>
        <v/>
      </c>
      <c r="P277" s="94" t="str">
        <f t="shared" si="161"/>
        <v/>
      </c>
      <c r="Q277" s="94" t="str">
        <f t="shared" si="162"/>
        <v/>
      </c>
      <c r="R277" s="94" t="str">
        <f t="shared" si="163"/>
        <v/>
      </c>
      <c r="S277" s="94" t="str">
        <f t="shared" si="164"/>
        <v/>
      </c>
      <c r="T277" s="94" t="str">
        <f t="shared" si="165"/>
        <v/>
      </c>
      <c r="U277" s="94" t="str">
        <f t="shared" si="166"/>
        <v/>
      </c>
      <c r="V277" s="94" t="str">
        <f t="shared" si="167"/>
        <v/>
      </c>
      <c r="W277" s="94" t="str">
        <f t="shared" si="175"/>
        <v/>
      </c>
      <c r="X277" s="94" t="str">
        <f t="shared" si="168"/>
        <v/>
      </c>
      <c r="Y277" s="94" t="str">
        <f t="shared" si="169"/>
        <v/>
      </c>
      <c r="Z277" s="94" t="str">
        <f t="shared" si="170"/>
        <v/>
      </c>
      <c r="AA277" s="94" t="str">
        <f t="shared" si="171"/>
        <v/>
      </c>
      <c r="AB277" s="94" t="str">
        <f t="shared" si="172"/>
        <v/>
      </c>
      <c r="AC277" s="94" t="str">
        <f t="shared" si="173"/>
        <v/>
      </c>
      <c r="AD277" s="92" t="str">
        <f t="shared" si="174"/>
        <v/>
      </c>
      <c r="AE277" s="92">
        <f t="shared" si="176"/>
        <v>0</v>
      </c>
      <c r="AF277" s="97" t="str">
        <f t="shared" si="177"/>
        <v/>
      </c>
      <c r="AG277" s="92">
        <f t="shared" si="178"/>
        <v>0</v>
      </c>
      <c r="AH277" s="92">
        <f t="shared" si="179"/>
        <v>0</v>
      </c>
    </row>
    <row r="278" spans="1:34" x14ac:dyDescent="0.25">
      <c r="A278" s="106" t="str">
        <f t="shared" si="148"/>
        <v/>
      </c>
      <c r="B278" s="49">
        <v>4636</v>
      </c>
      <c r="C278" s="115" t="s">
        <v>486</v>
      </c>
      <c r="D278" s="94" t="str">
        <f t="shared" si="149"/>
        <v/>
      </c>
      <c r="E278" s="94" t="str">
        <f t="shared" si="150"/>
        <v/>
      </c>
      <c r="F278" s="94" t="str">
        <f t="shared" si="151"/>
        <v/>
      </c>
      <c r="G278" s="94" t="str">
        <f t="shared" si="152"/>
        <v/>
      </c>
      <c r="H278" s="94" t="str">
        <f t="shared" si="153"/>
        <v/>
      </c>
      <c r="I278" s="94" t="str">
        <f t="shared" si="154"/>
        <v/>
      </c>
      <c r="J278" s="94" t="str">
        <f t="shared" si="155"/>
        <v/>
      </c>
      <c r="K278" s="94" t="str">
        <f t="shared" si="156"/>
        <v/>
      </c>
      <c r="L278" s="94" t="str">
        <f t="shared" si="157"/>
        <v/>
      </c>
      <c r="M278" s="94" t="str">
        <f t="shared" si="158"/>
        <v/>
      </c>
      <c r="N278" s="94" t="str">
        <f t="shared" si="159"/>
        <v/>
      </c>
      <c r="O278" s="94" t="str">
        <f t="shared" si="160"/>
        <v/>
      </c>
      <c r="P278" s="94" t="str">
        <f t="shared" si="161"/>
        <v/>
      </c>
      <c r="Q278" s="94" t="str">
        <f t="shared" si="162"/>
        <v/>
      </c>
      <c r="R278" s="94" t="str">
        <f t="shared" si="163"/>
        <v/>
      </c>
      <c r="S278" s="94" t="str">
        <f t="shared" si="164"/>
        <v/>
      </c>
      <c r="T278" s="94" t="str">
        <f t="shared" si="165"/>
        <v/>
      </c>
      <c r="U278" s="94" t="str">
        <f t="shared" si="166"/>
        <v/>
      </c>
      <c r="V278" s="94" t="str">
        <f t="shared" si="167"/>
        <v/>
      </c>
      <c r="W278" s="94" t="str">
        <f t="shared" si="175"/>
        <v/>
      </c>
      <c r="X278" s="94" t="str">
        <f t="shared" si="168"/>
        <v/>
      </c>
      <c r="Y278" s="94" t="str">
        <f t="shared" si="169"/>
        <v/>
      </c>
      <c r="Z278" s="94" t="str">
        <f t="shared" si="170"/>
        <v/>
      </c>
      <c r="AA278" s="94" t="str">
        <f t="shared" si="171"/>
        <v/>
      </c>
      <c r="AB278" s="94" t="str">
        <f t="shared" si="172"/>
        <v/>
      </c>
      <c r="AC278" s="94" t="str">
        <f t="shared" si="173"/>
        <v/>
      </c>
      <c r="AD278" s="92" t="str">
        <f t="shared" si="174"/>
        <v/>
      </c>
      <c r="AE278" s="92">
        <f t="shared" si="176"/>
        <v>0</v>
      </c>
      <c r="AF278" s="97" t="str">
        <f t="shared" si="177"/>
        <v/>
      </c>
      <c r="AG278" s="92">
        <f t="shared" si="178"/>
        <v>0</v>
      </c>
      <c r="AH278" s="92">
        <f t="shared" si="179"/>
        <v>0</v>
      </c>
    </row>
    <row r="279" spans="1:34" x14ac:dyDescent="0.25">
      <c r="A279" s="106" t="str">
        <f t="shared" si="148"/>
        <v/>
      </c>
      <c r="B279" s="49">
        <v>1007</v>
      </c>
      <c r="C279" s="115" t="s">
        <v>487</v>
      </c>
      <c r="D279" s="94" t="str">
        <f t="shared" si="149"/>
        <v/>
      </c>
      <c r="E279" s="94" t="str">
        <f t="shared" si="150"/>
        <v/>
      </c>
      <c r="F279" s="94" t="str">
        <f t="shared" si="151"/>
        <v/>
      </c>
      <c r="G279" s="94" t="str">
        <f t="shared" si="152"/>
        <v/>
      </c>
      <c r="H279" s="94" t="str">
        <f t="shared" si="153"/>
        <v/>
      </c>
      <c r="I279" s="94" t="str">
        <f t="shared" si="154"/>
        <v/>
      </c>
      <c r="J279" s="94" t="str">
        <f t="shared" si="155"/>
        <v/>
      </c>
      <c r="K279" s="94" t="str">
        <f t="shared" si="156"/>
        <v/>
      </c>
      <c r="L279" s="94" t="str">
        <f t="shared" si="157"/>
        <v/>
      </c>
      <c r="M279" s="94" t="str">
        <f t="shared" si="158"/>
        <v/>
      </c>
      <c r="N279" s="94" t="str">
        <f t="shared" si="159"/>
        <v/>
      </c>
      <c r="O279" s="94" t="str">
        <f t="shared" si="160"/>
        <v/>
      </c>
      <c r="P279" s="94" t="str">
        <f t="shared" si="161"/>
        <v/>
      </c>
      <c r="Q279" s="94" t="str">
        <f t="shared" si="162"/>
        <v/>
      </c>
      <c r="R279" s="94" t="str">
        <f t="shared" si="163"/>
        <v/>
      </c>
      <c r="S279" s="94" t="str">
        <f t="shared" si="164"/>
        <v/>
      </c>
      <c r="T279" s="94" t="str">
        <f t="shared" si="165"/>
        <v/>
      </c>
      <c r="U279" s="94" t="str">
        <f t="shared" si="166"/>
        <v/>
      </c>
      <c r="V279" s="94" t="str">
        <f t="shared" si="167"/>
        <v/>
      </c>
      <c r="W279" s="94" t="str">
        <f t="shared" si="175"/>
        <v/>
      </c>
      <c r="X279" s="94" t="str">
        <f t="shared" si="168"/>
        <v/>
      </c>
      <c r="Y279" s="94" t="str">
        <f t="shared" si="169"/>
        <v/>
      </c>
      <c r="Z279" s="94" t="str">
        <f t="shared" si="170"/>
        <v/>
      </c>
      <c r="AA279" s="94" t="str">
        <f t="shared" si="171"/>
        <v/>
      </c>
      <c r="AB279" s="94" t="str">
        <f t="shared" si="172"/>
        <v/>
      </c>
      <c r="AC279" s="94" t="str">
        <f t="shared" si="173"/>
        <v/>
      </c>
      <c r="AD279" s="92" t="str">
        <f t="shared" si="174"/>
        <v/>
      </c>
      <c r="AE279" s="92">
        <f t="shared" si="176"/>
        <v>0</v>
      </c>
      <c r="AF279" s="97" t="str">
        <f t="shared" si="177"/>
        <v/>
      </c>
      <c r="AG279" s="92">
        <f t="shared" si="178"/>
        <v>0</v>
      </c>
      <c r="AH279" s="92">
        <f t="shared" si="179"/>
        <v>0</v>
      </c>
    </row>
    <row r="280" spans="1:34" x14ac:dyDescent="0.25">
      <c r="A280" s="106" t="str">
        <f t="shared" si="148"/>
        <v/>
      </c>
      <c r="B280" s="49">
        <v>2701</v>
      </c>
      <c r="C280" s="115" t="s">
        <v>488</v>
      </c>
      <c r="D280" s="94" t="str">
        <f t="shared" si="149"/>
        <v/>
      </c>
      <c r="E280" s="94" t="str">
        <f t="shared" si="150"/>
        <v/>
      </c>
      <c r="F280" s="94" t="str">
        <f t="shared" si="151"/>
        <v/>
      </c>
      <c r="G280" s="94" t="str">
        <f t="shared" si="152"/>
        <v/>
      </c>
      <c r="H280" s="94" t="str">
        <f t="shared" si="153"/>
        <v/>
      </c>
      <c r="I280" s="94" t="str">
        <f t="shared" si="154"/>
        <v/>
      </c>
      <c r="J280" s="94" t="str">
        <f t="shared" si="155"/>
        <v/>
      </c>
      <c r="K280" s="94" t="str">
        <f t="shared" si="156"/>
        <v/>
      </c>
      <c r="L280" s="94" t="str">
        <f t="shared" si="157"/>
        <v/>
      </c>
      <c r="M280" s="94" t="str">
        <f t="shared" si="158"/>
        <v/>
      </c>
      <c r="N280" s="94" t="str">
        <f t="shared" si="159"/>
        <v/>
      </c>
      <c r="O280" s="94" t="str">
        <f t="shared" si="160"/>
        <v/>
      </c>
      <c r="P280" s="94" t="str">
        <f t="shared" si="161"/>
        <v/>
      </c>
      <c r="Q280" s="94" t="str">
        <f t="shared" si="162"/>
        <v/>
      </c>
      <c r="R280" s="94" t="str">
        <f t="shared" si="163"/>
        <v/>
      </c>
      <c r="S280" s="94" t="str">
        <f t="shared" si="164"/>
        <v/>
      </c>
      <c r="T280" s="94" t="str">
        <f t="shared" si="165"/>
        <v/>
      </c>
      <c r="U280" s="94" t="str">
        <f t="shared" si="166"/>
        <v/>
      </c>
      <c r="V280" s="94" t="str">
        <f t="shared" si="167"/>
        <v/>
      </c>
      <c r="W280" s="94" t="str">
        <f t="shared" si="175"/>
        <v/>
      </c>
      <c r="X280" s="94" t="str">
        <f t="shared" si="168"/>
        <v/>
      </c>
      <c r="Y280" s="94" t="str">
        <f t="shared" si="169"/>
        <v/>
      </c>
      <c r="Z280" s="94" t="str">
        <f t="shared" si="170"/>
        <v/>
      </c>
      <c r="AA280" s="94" t="str">
        <f t="shared" si="171"/>
        <v/>
      </c>
      <c r="AB280" s="94" t="str">
        <f t="shared" si="172"/>
        <v/>
      </c>
      <c r="AC280" s="94" t="str">
        <f t="shared" si="173"/>
        <v/>
      </c>
      <c r="AD280" s="92" t="str">
        <f t="shared" si="174"/>
        <v/>
      </c>
      <c r="AE280" s="92">
        <f t="shared" si="176"/>
        <v>0</v>
      </c>
      <c r="AF280" s="97" t="str">
        <f t="shared" si="177"/>
        <v/>
      </c>
      <c r="AG280" s="92">
        <f t="shared" si="178"/>
        <v>0</v>
      </c>
      <c r="AH280" s="92">
        <f t="shared" si="179"/>
        <v>0</v>
      </c>
    </row>
    <row r="281" spans="1:34" x14ac:dyDescent="0.25">
      <c r="A281" s="106" t="str">
        <f t="shared" si="148"/>
        <v/>
      </c>
      <c r="B281" s="49">
        <v>4521</v>
      </c>
      <c r="C281" s="115" t="s">
        <v>489</v>
      </c>
      <c r="D281" s="94" t="str">
        <f t="shared" si="149"/>
        <v/>
      </c>
      <c r="E281" s="94" t="str">
        <f t="shared" si="150"/>
        <v/>
      </c>
      <c r="F281" s="94" t="str">
        <f t="shared" si="151"/>
        <v/>
      </c>
      <c r="G281" s="94" t="str">
        <f t="shared" si="152"/>
        <v/>
      </c>
      <c r="H281" s="94" t="str">
        <f t="shared" si="153"/>
        <v/>
      </c>
      <c r="I281" s="94" t="str">
        <f t="shared" si="154"/>
        <v/>
      </c>
      <c r="J281" s="94" t="str">
        <f t="shared" si="155"/>
        <v/>
      </c>
      <c r="K281" s="94" t="str">
        <f t="shared" si="156"/>
        <v/>
      </c>
      <c r="L281" s="94" t="str">
        <f t="shared" si="157"/>
        <v/>
      </c>
      <c r="M281" s="94" t="str">
        <f t="shared" si="158"/>
        <v/>
      </c>
      <c r="N281" s="94" t="str">
        <f t="shared" si="159"/>
        <v/>
      </c>
      <c r="O281" s="94" t="str">
        <f t="shared" si="160"/>
        <v/>
      </c>
      <c r="P281" s="94" t="str">
        <f t="shared" si="161"/>
        <v/>
      </c>
      <c r="Q281" s="94" t="str">
        <f t="shared" si="162"/>
        <v/>
      </c>
      <c r="R281" s="94" t="str">
        <f t="shared" si="163"/>
        <v/>
      </c>
      <c r="S281" s="94" t="str">
        <f t="shared" si="164"/>
        <v/>
      </c>
      <c r="T281" s="94" t="str">
        <f t="shared" si="165"/>
        <v/>
      </c>
      <c r="U281" s="94" t="str">
        <f t="shared" si="166"/>
        <v/>
      </c>
      <c r="V281" s="94" t="str">
        <f t="shared" si="167"/>
        <v/>
      </c>
      <c r="W281" s="94" t="str">
        <f t="shared" si="175"/>
        <v/>
      </c>
      <c r="X281" s="94" t="str">
        <f t="shared" si="168"/>
        <v/>
      </c>
      <c r="Y281" s="94" t="str">
        <f t="shared" si="169"/>
        <v/>
      </c>
      <c r="Z281" s="94" t="str">
        <f t="shared" si="170"/>
        <v/>
      </c>
      <c r="AA281" s="94" t="str">
        <f t="shared" si="171"/>
        <v/>
      </c>
      <c r="AB281" s="94" t="str">
        <f t="shared" si="172"/>
        <v/>
      </c>
      <c r="AC281" s="94" t="str">
        <f t="shared" si="173"/>
        <v/>
      </c>
      <c r="AD281" s="92" t="str">
        <f t="shared" si="174"/>
        <v/>
      </c>
      <c r="AE281" s="92">
        <f t="shared" si="176"/>
        <v>0</v>
      </c>
      <c r="AF281" s="97" t="str">
        <f t="shared" si="177"/>
        <v/>
      </c>
      <c r="AG281" s="92">
        <f t="shared" si="178"/>
        <v>0</v>
      </c>
      <c r="AH281" s="92">
        <f t="shared" si="179"/>
        <v>0</v>
      </c>
    </row>
    <row r="282" spans="1:34" x14ac:dyDescent="0.25">
      <c r="A282" s="106" t="str">
        <f t="shared" si="148"/>
        <v/>
      </c>
      <c r="B282" s="49">
        <v>1274</v>
      </c>
      <c r="C282" s="115" t="s">
        <v>490</v>
      </c>
      <c r="D282" s="94" t="str">
        <f t="shared" si="149"/>
        <v/>
      </c>
      <c r="E282" s="94" t="str">
        <f t="shared" si="150"/>
        <v/>
      </c>
      <c r="F282" s="94" t="str">
        <f t="shared" si="151"/>
        <v/>
      </c>
      <c r="G282" s="94" t="str">
        <f t="shared" si="152"/>
        <v/>
      </c>
      <c r="H282" s="94" t="str">
        <f t="shared" si="153"/>
        <v/>
      </c>
      <c r="I282" s="94" t="str">
        <f t="shared" si="154"/>
        <v/>
      </c>
      <c r="J282" s="94" t="str">
        <f t="shared" si="155"/>
        <v/>
      </c>
      <c r="K282" s="94" t="str">
        <f t="shared" si="156"/>
        <v/>
      </c>
      <c r="L282" s="94" t="str">
        <f t="shared" si="157"/>
        <v/>
      </c>
      <c r="M282" s="94" t="str">
        <f t="shared" si="158"/>
        <v/>
      </c>
      <c r="N282" s="94" t="str">
        <f t="shared" si="159"/>
        <v/>
      </c>
      <c r="O282" s="94" t="str">
        <f t="shared" si="160"/>
        <v/>
      </c>
      <c r="P282" s="94" t="str">
        <f t="shared" si="161"/>
        <v/>
      </c>
      <c r="Q282" s="94" t="str">
        <f t="shared" si="162"/>
        <v/>
      </c>
      <c r="R282" s="94" t="str">
        <f t="shared" si="163"/>
        <v/>
      </c>
      <c r="S282" s="94" t="str">
        <f t="shared" si="164"/>
        <v/>
      </c>
      <c r="T282" s="94" t="str">
        <f t="shared" si="165"/>
        <v/>
      </c>
      <c r="U282" s="94" t="str">
        <f t="shared" si="166"/>
        <v/>
      </c>
      <c r="V282" s="94" t="str">
        <f t="shared" si="167"/>
        <v/>
      </c>
      <c r="W282" s="94" t="str">
        <f t="shared" si="175"/>
        <v/>
      </c>
      <c r="X282" s="94" t="str">
        <f t="shared" si="168"/>
        <v/>
      </c>
      <c r="Y282" s="94" t="str">
        <f t="shared" si="169"/>
        <v/>
      </c>
      <c r="Z282" s="94" t="str">
        <f t="shared" si="170"/>
        <v/>
      </c>
      <c r="AA282" s="94" t="str">
        <f t="shared" si="171"/>
        <v/>
      </c>
      <c r="AB282" s="94" t="str">
        <f t="shared" si="172"/>
        <v/>
      </c>
      <c r="AC282" s="94" t="str">
        <f t="shared" si="173"/>
        <v/>
      </c>
      <c r="AD282" s="92" t="str">
        <f t="shared" si="174"/>
        <v/>
      </c>
      <c r="AE282" s="92">
        <f t="shared" si="176"/>
        <v>0</v>
      </c>
      <c r="AF282" s="97" t="str">
        <f t="shared" si="177"/>
        <v/>
      </c>
      <c r="AG282" s="92">
        <f t="shared" si="178"/>
        <v>0</v>
      </c>
      <c r="AH282" s="92">
        <f t="shared" si="179"/>
        <v>0</v>
      </c>
    </row>
    <row r="283" spans="1:34" x14ac:dyDescent="0.25">
      <c r="A283" s="106" t="str">
        <f t="shared" si="148"/>
        <v/>
      </c>
      <c r="B283" s="49">
        <v>5230</v>
      </c>
      <c r="C283" s="115" t="s">
        <v>493</v>
      </c>
      <c r="D283" s="94" t="str">
        <f t="shared" si="149"/>
        <v/>
      </c>
      <c r="E283" s="94" t="str">
        <f t="shared" si="150"/>
        <v/>
      </c>
      <c r="F283" s="94" t="str">
        <f t="shared" si="151"/>
        <v/>
      </c>
      <c r="G283" s="94" t="str">
        <f t="shared" si="152"/>
        <v/>
      </c>
      <c r="H283" s="94" t="str">
        <f t="shared" si="153"/>
        <v/>
      </c>
      <c r="I283" s="94" t="str">
        <f t="shared" si="154"/>
        <v/>
      </c>
      <c r="J283" s="94" t="str">
        <f t="shared" si="155"/>
        <v/>
      </c>
      <c r="K283" s="94" t="str">
        <f t="shared" si="156"/>
        <v/>
      </c>
      <c r="L283" s="94" t="str">
        <f t="shared" si="157"/>
        <v/>
      </c>
      <c r="M283" s="94" t="str">
        <f t="shared" si="158"/>
        <v/>
      </c>
      <c r="N283" s="94" t="str">
        <f t="shared" si="159"/>
        <v/>
      </c>
      <c r="O283" s="94" t="str">
        <f t="shared" si="160"/>
        <v/>
      </c>
      <c r="P283" s="94" t="str">
        <f t="shared" si="161"/>
        <v/>
      </c>
      <c r="Q283" s="94" t="str">
        <f t="shared" si="162"/>
        <v/>
      </c>
      <c r="R283" s="94" t="str">
        <f t="shared" si="163"/>
        <v/>
      </c>
      <c r="S283" s="94" t="str">
        <f t="shared" si="164"/>
        <v/>
      </c>
      <c r="T283" s="94" t="str">
        <f t="shared" si="165"/>
        <v/>
      </c>
      <c r="U283" s="94" t="str">
        <f t="shared" si="166"/>
        <v/>
      </c>
      <c r="V283" s="94" t="str">
        <f t="shared" si="167"/>
        <v/>
      </c>
      <c r="W283" s="94" t="str">
        <f t="shared" si="175"/>
        <v/>
      </c>
      <c r="X283" s="94" t="str">
        <f t="shared" si="168"/>
        <v/>
      </c>
      <c r="Y283" s="94" t="str">
        <f t="shared" si="169"/>
        <v/>
      </c>
      <c r="Z283" s="94" t="str">
        <f t="shared" si="170"/>
        <v/>
      </c>
      <c r="AA283" s="94" t="str">
        <f t="shared" si="171"/>
        <v/>
      </c>
      <c r="AB283" s="94" t="str">
        <f t="shared" si="172"/>
        <v/>
      </c>
      <c r="AC283" s="94" t="str">
        <f t="shared" si="173"/>
        <v/>
      </c>
      <c r="AD283" s="92" t="str">
        <f t="shared" si="174"/>
        <v/>
      </c>
      <c r="AE283" s="92">
        <f t="shared" si="176"/>
        <v>0</v>
      </c>
      <c r="AF283" s="97" t="str">
        <f t="shared" si="177"/>
        <v/>
      </c>
      <c r="AG283" s="92">
        <f t="shared" si="178"/>
        <v>0</v>
      </c>
      <c r="AH283" s="92">
        <f t="shared" si="179"/>
        <v>0</v>
      </c>
    </row>
    <row r="284" spans="1:34" x14ac:dyDescent="0.25">
      <c r="A284" s="106" t="str">
        <f t="shared" si="148"/>
        <v/>
      </c>
      <c r="B284" s="49">
        <v>2697</v>
      </c>
      <c r="C284" s="115" t="s">
        <v>494</v>
      </c>
      <c r="D284" s="94" t="str">
        <f t="shared" si="149"/>
        <v/>
      </c>
      <c r="E284" s="94" t="str">
        <f t="shared" si="150"/>
        <v/>
      </c>
      <c r="F284" s="94" t="str">
        <f t="shared" si="151"/>
        <v/>
      </c>
      <c r="G284" s="94" t="str">
        <f t="shared" si="152"/>
        <v/>
      </c>
      <c r="H284" s="94" t="str">
        <f t="shared" si="153"/>
        <v/>
      </c>
      <c r="I284" s="94" t="str">
        <f t="shared" si="154"/>
        <v/>
      </c>
      <c r="J284" s="94" t="str">
        <f t="shared" si="155"/>
        <v/>
      </c>
      <c r="K284" s="94" t="str">
        <f t="shared" si="156"/>
        <v/>
      </c>
      <c r="L284" s="94" t="str">
        <f t="shared" si="157"/>
        <v/>
      </c>
      <c r="M284" s="94" t="str">
        <f t="shared" si="158"/>
        <v/>
      </c>
      <c r="N284" s="94" t="str">
        <f t="shared" si="159"/>
        <v/>
      </c>
      <c r="O284" s="94" t="str">
        <f t="shared" si="160"/>
        <v/>
      </c>
      <c r="P284" s="94" t="str">
        <f t="shared" si="161"/>
        <v/>
      </c>
      <c r="Q284" s="94" t="str">
        <f t="shared" si="162"/>
        <v/>
      </c>
      <c r="R284" s="94" t="str">
        <f t="shared" si="163"/>
        <v/>
      </c>
      <c r="S284" s="94" t="str">
        <f t="shared" si="164"/>
        <v/>
      </c>
      <c r="T284" s="94" t="str">
        <f t="shared" si="165"/>
        <v/>
      </c>
      <c r="U284" s="94" t="str">
        <f t="shared" si="166"/>
        <v/>
      </c>
      <c r="V284" s="94" t="str">
        <f t="shared" si="167"/>
        <v/>
      </c>
      <c r="W284" s="94" t="str">
        <f t="shared" si="175"/>
        <v/>
      </c>
      <c r="X284" s="94" t="str">
        <f t="shared" si="168"/>
        <v/>
      </c>
      <c r="Y284" s="94" t="str">
        <f t="shared" si="169"/>
        <v/>
      </c>
      <c r="Z284" s="94" t="str">
        <f t="shared" si="170"/>
        <v/>
      </c>
      <c r="AA284" s="94" t="str">
        <f t="shared" si="171"/>
        <v/>
      </c>
      <c r="AB284" s="94" t="str">
        <f t="shared" si="172"/>
        <v/>
      </c>
      <c r="AC284" s="94" t="str">
        <f t="shared" si="173"/>
        <v/>
      </c>
      <c r="AD284" s="92" t="str">
        <f t="shared" si="174"/>
        <v/>
      </c>
      <c r="AE284" s="92">
        <f t="shared" si="176"/>
        <v>0</v>
      </c>
      <c r="AF284" s="97" t="str">
        <f t="shared" si="177"/>
        <v/>
      </c>
      <c r="AG284" s="92">
        <f t="shared" si="178"/>
        <v>0</v>
      </c>
      <c r="AH284" s="92">
        <f t="shared" si="179"/>
        <v>0</v>
      </c>
    </row>
    <row r="285" spans="1:34" x14ac:dyDescent="0.25">
      <c r="A285" s="106" t="str">
        <f t="shared" si="148"/>
        <v/>
      </c>
      <c r="B285" s="49">
        <v>2926</v>
      </c>
      <c r="C285" s="115" t="s">
        <v>495</v>
      </c>
      <c r="D285" s="94" t="str">
        <f t="shared" si="149"/>
        <v/>
      </c>
      <c r="E285" s="94" t="str">
        <f t="shared" si="150"/>
        <v/>
      </c>
      <c r="F285" s="94" t="str">
        <f t="shared" si="151"/>
        <v/>
      </c>
      <c r="G285" s="94" t="str">
        <f t="shared" si="152"/>
        <v/>
      </c>
      <c r="H285" s="94" t="str">
        <f t="shared" si="153"/>
        <v/>
      </c>
      <c r="I285" s="94" t="str">
        <f t="shared" si="154"/>
        <v/>
      </c>
      <c r="J285" s="94" t="str">
        <f t="shared" si="155"/>
        <v/>
      </c>
      <c r="K285" s="94" t="str">
        <f t="shared" si="156"/>
        <v/>
      </c>
      <c r="L285" s="94" t="str">
        <f t="shared" si="157"/>
        <v/>
      </c>
      <c r="M285" s="94" t="str">
        <f t="shared" si="158"/>
        <v/>
      </c>
      <c r="N285" s="94" t="str">
        <f t="shared" si="159"/>
        <v/>
      </c>
      <c r="O285" s="94" t="str">
        <f t="shared" si="160"/>
        <v/>
      </c>
      <c r="P285" s="94" t="str">
        <f t="shared" si="161"/>
        <v/>
      </c>
      <c r="Q285" s="94" t="str">
        <f t="shared" si="162"/>
        <v/>
      </c>
      <c r="R285" s="94" t="str">
        <f t="shared" si="163"/>
        <v/>
      </c>
      <c r="S285" s="94" t="str">
        <f t="shared" si="164"/>
        <v/>
      </c>
      <c r="T285" s="94" t="str">
        <f t="shared" si="165"/>
        <v/>
      </c>
      <c r="U285" s="94" t="str">
        <f t="shared" si="166"/>
        <v/>
      </c>
      <c r="V285" s="94" t="str">
        <f t="shared" si="167"/>
        <v/>
      </c>
      <c r="W285" s="94" t="str">
        <f t="shared" si="175"/>
        <v/>
      </c>
      <c r="X285" s="94" t="str">
        <f t="shared" si="168"/>
        <v/>
      </c>
      <c r="Y285" s="94" t="str">
        <f t="shared" si="169"/>
        <v/>
      </c>
      <c r="Z285" s="94" t="str">
        <f t="shared" si="170"/>
        <v/>
      </c>
      <c r="AA285" s="94" t="str">
        <f t="shared" si="171"/>
        <v/>
      </c>
      <c r="AB285" s="94" t="str">
        <f t="shared" si="172"/>
        <v/>
      </c>
      <c r="AC285" s="94" t="str">
        <f t="shared" si="173"/>
        <v/>
      </c>
      <c r="AD285" s="92" t="str">
        <f t="shared" si="174"/>
        <v/>
      </c>
      <c r="AE285" s="92">
        <f t="shared" si="176"/>
        <v>0</v>
      </c>
      <c r="AF285" s="97" t="str">
        <f t="shared" si="177"/>
        <v/>
      </c>
      <c r="AG285" s="92">
        <f t="shared" si="178"/>
        <v>0</v>
      </c>
      <c r="AH285" s="92">
        <f t="shared" si="179"/>
        <v>0</v>
      </c>
    </row>
    <row r="286" spans="1:34" x14ac:dyDescent="0.25">
      <c r="A286" s="106" t="str">
        <f t="shared" si="148"/>
        <v/>
      </c>
      <c r="B286" s="49">
        <v>2612</v>
      </c>
      <c r="C286" s="115" t="s">
        <v>497</v>
      </c>
      <c r="D286" s="94" t="str">
        <f t="shared" si="149"/>
        <v/>
      </c>
      <c r="E286" s="94" t="str">
        <f t="shared" si="150"/>
        <v/>
      </c>
      <c r="F286" s="94" t="str">
        <f t="shared" si="151"/>
        <v/>
      </c>
      <c r="G286" s="94" t="str">
        <f t="shared" si="152"/>
        <v/>
      </c>
      <c r="H286" s="94" t="str">
        <f t="shared" si="153"/>
        <v/>
      </c>
      <c r="I286" s="94" t="str">
        <f t="shared" si="154"/>
        <v/>
      </c>
      <c r="J286" s="94" t="str">
        <f t="shared" si="155"/>
        <v/>
      </c>
      <c r="K286" s="94" t="str">
        <f t="shared" si="156"/>
        <v/>
      </c>
      <c r="L286" s="94" t="str">
        <f t="shared" si="157"/>
        <v/>
      </c>
      <c r="M286" s="94" t="str">
        <f t="shared" si="158"/>
        <v/>
      </c>
      <c r="N286" s="94" t="str">
        <f t="shared" si="159"/>
        <v/>
      </c>
      <c r="O286" s="94" t="str">
        <f t="shared" si="160"/>
        <v/>
      </c>
      <c r="P286" s="94" t="str">
        <f t="shared" si="161"/>
        <v/>
      </c>
      <c r="Q286" s="94" t="str">
        <f t="shared" si="162"/>
        <v/>
      </c>
      <c r="R286" s="94" t="str">
        <f t="shared" si="163"/>
        <v/>
      </c>
      <c r="S286" s="94" t="str">
        <f t="shared" si="164"/>
        <v/>
      </c>
      <c r="T286" s="94" t="str">
        <f t="shared" si="165"/>
        <v/>
      </c>
      <c r="U286" s="94" t="str">
        <f t="shared" si="166"/>
        <v/>
      </c>
      <c r="V286" s="94" t="str">
        <f t="shared" si="167"/>
        <v/>
      </c>
      <c r="W286" s="94" t="str">
        <f t="shared" si="175"/>
        <v/>
      </c>
      <c r="X286" s="94" t="str">
        <f t="shared" si="168"/>
        <v/>
      </c>
      <c r="Y286" s="94" t="str">
        <f t="shared" si="169"/>
        <v/>
      </c>
      <c r="Z286" s="94" t="str">
        <f t="shared" si="170"/>
        <v/>
      </c>
      <c r="AA286" s="94" t="str">
        <f t="shared" si="171"/>
        <v/>
      </c>
      <c r="AB286" s="94" t="str">
        <f t="shared" si="172"/>
        <v/>
      </c>
      <c r="AC286" s="94" t="str">
        <f t="shared" si="173"/>
        <v/>
      </c>
      <c r="AD286" s="92" t="str">
        <f t="shared" si="174"/>
        <v/>
      </c>
      <c r="AE286" s="92">
        <f t="shared" si="176"/>
        <v>0</v>
      </c>
      <c r="AF286" s="97" t="str">
        <f t="shared" si="177"/>
        <v/>
      </c>
      <c r="AG286" s="92">
        <f t="shared" si="178"/>
        <v>0</v>
      </c>
      <c r="AH286" s="92">
        <f t="shared" si="179"/>
        <v>0</v>
      </c>
    </row>
    <row r="287" spans="1:34" x14ac:dyDescent="0.25">
      <c r="A287" s="106" t="str">
        <f t="shared" si="148"/>
        <v/>
      </c>
      <c r="B287" s="49">
        <v>5364</v>
      </c>
      <c r="C287" s="115" t="s">
        <v>498</v>
      </c>
      <c r="D287" s="94" t="str">
        <f t="shared" si="149"/>
        <v/>
      </c>
      <c r="E287" s="107" t="str">
        <f t="shared" si="150"/>
        <v/>
      </c>
      <c r="F287" s="94" t="str">
        <f t="shared" si="151"/>
        <v/>
      </c>
      <c r="G287" s="94" t="str">
        <f t="shared" si="152"/>
        <v/>
      </c>
      <c r="H287" s="94" t="str">
        <f t="shared" si="153"/>
        <v/>
      </c>
      <c r="I287" s="94" t="str">
        <f t="shared" si="154"/>
        <v/>
      </c>
      <c r="J287" s="94" t="str">
        <f t="shared" si="155"/>
        <v/>
      </c>
      <c r="K287" s="94" t="str">
        <f t="shared" si="156"/>
        <v/>
      </c>
      <c r="L287" s="94" t="str">
        <f t="shared" si="157"/>
        <v/>
      </c>
      <c r="M287" s="94" t="str">
        <f t="shared" si="158"/>
        <v/>
      </c>
      <c r="N287" s="94" t="str">
        <f t="shared" si="159"/>
        <v/>
      </c>
      <c r="O287" s="94" t="str">
        <f t="shared" si="160"/>
        <v/>
      </c>
      <c r="P287" s="94" t="str">
        <f t="shared" si="161"/>
        <v/>
      </c>
      <c r="Q287" s="94" t="str">
        <f t="shared" si="162"/>
        <v/>
      </c>
      <c r="R287" s="94" t="str">
        <f t="shared" si="163"/>
        <v/>
      </c>
      <c r="S287" s="94" t="str">
        <f t="shared" si="164"/>
        <v/>
      </c>
      <c r="T287" s="94" t="str">
        <f t="shared" si="165"/>
        <v/>
      </c>
      <c r="U287" s="94" t="str">
        <f t="shared" si="166"/>
        <v/>
      </c>
      <c r="V287" s="94" t="str">
        <f t="shared" si="167"/>
        <v/>
      </c>
      <c r="W287" s="94" t="str">
        <f t="shared" si="175"/>
        <v/>
      </c>
      <c r="X287" s="94" t="str">
        <f t="shared" si="168"/>
        <v/>
      </c>
      <c r="Y287" s="94" t="str">
        <f t="shared" si="169"/>
        <v/>
      </c>
      <c r="Z287" s="94" t="str">
        <f t="shared" si="170"/>
        <v/>
      </c>
      <c r="AA287" s="94" t="str">
        <f t="shared" si="171"/>
        <v/>
      </c>
      <c r="AB287" s="94" t="str">
        <f t="shared" si="172"/>
        <v/>
      </c>
      <c r="AC287" s="94" t="str">
        <f t="shared" si="173"/>
        <v/>
      </c>
      <c r="AD287" s="92" t="str">
        <f t="shared" si="174"/>
        <v/>
      </c>
      <c r="AE287" s="92">
        <f t="shared" si="176"/>
        <v>0</v>
      </c>
      <c r="AF287" s="97" t="str">
        <f t="shared" si="177"/>
        <v/>
      </c>
      <c r="AG287" s="92">
        <f t="shared" si="178"/>
        <v>0</v>
      </c>
      <c r="AH287" s="92">
        <f t="shared" si="179"/>
        <v>0</v>
      </c>
    </row>
    <row r="288" spans="1:34" x14ac:dyDescent="0.25">
      <c r="A288" s="106" t="str">
        <f t="shared" si="148"/>
        <v/>
      </c>
      <c r="B288" s="49">
        <v>3409</v>
      </c>
      <c r="C288" s="115" t="s">
        <v>499</v>
      </c>
      <c r="D288" s="94" t="str">
        <f t="shared" si="149"/>
        <v/>
      </c>
      <c r="E288" s="94" t="str">
        <f t="shared" si="150"/>
        <v/>
      </c>
      <c r="F288" s="94" t="str">
        <f t="shared" si="151"/>
        <v/>
      </c>
      <c r="G288" s="94" t="str">
        <f t="shared" si="152"/>
        <v/>
      </c>
      <c r="H288" s="94" t="str">
        <f t="shared" si="153"/>
        <v/>
      </c>
      <c r="I288" s="94" t="str">
        <f t="shared" si="154"/>
        <v/>
      </c>
      <c r="J288" s="94" t="str">
        <f t="shared" si="155"/>
        <v/>
      </c>
      <c r="K288" s="94" t="str">
        <f t="shared" si="156"/>
        <v/>
      </c>
      <c r="L288" s="94" t="str">
        <f t="shared" si="157"/>
        <v/>
      </c>
      <c r="M288" s="94" t="str">
        <f t="shared" si="158"/>
        <v/>
      </c>
      <c r="N288" s="94" t="str">
        <f t="shared" si="159"/>
        <v/>
      </c>
      <c r="O288" s="94" t="str">
        <f t="shared" si="160"/>
        <v/>
      </c>
      <c r="P288" s="94" t="str">
        <f t="shared" si="161"/>
        <v/>
      </c>
      <c r="Q288" s="94" t="str">
        <f t="shared" si="162"/>
        <v/>
      </c>
      <c r="R288" s="94" t="str">
        <f t="shared" si="163"/>
        <v/>
      </c>
      <c r="S288" s="94" t="str">
        <f t="shared" si="164"/>
        <v/>
      </c>
      <c r="T288" s="94" t="str">
        <f t="shared" si="165"/>
        <v/>
      </c>
      <c r="U288" s="94" t="str">
        <f t="shared" si="166"/>
        <v/>
      </c>
      <c r="V288" s="94" t="str">
        <f t="shared" si="167"/>
        <v/>
      </c>
      <c r="W288" s="94" t="str">
        <f t="shared" si="175"/>
        <v/>
      </c>
      <c r="X288" s="94" t="str">
        <f t="shared" si="168"/>
        <v/>
      </c>
      <c r="Y288" s="94" t="str">
        <f t="shared" si="169"/>
        <v/>
      </c>
      <c r="Z288" s="94" t="str">
        <f t="shared" si="170"/>
        <v/>
      </c>
      <c r="AA288" s="94" t="str">
        <f t="shared" si="171"/>
        <v/>
      </c>
      <c r="AB288" s="94" t="str">
        <f t="shared" si="172"/>
        <v/>
      </c>
      <c r="AC288" s="94" t="str">
        <f t="shared" si="173"/>
        <v/>
      </c>
      <c r="AD288" s="92" t="str">
        <f t="shared" si="174"/>
        <v/>
      </c>
      <c r="AE288" s="92">
        <f t="shared" si="176"/>
        <v>0</v>
      </c>
      <c r="AF288" s="97" t="str">
        <f t="shared" si="177"/>
        <v/>
      </c>
      <c r="AG288" s="92">
        <f t="shared" si="178"/>
        <v>0</v>
      </c>
      <c r="AH288" s="92">
        <f t="shared" si="179"/>
        <v>0</v>
      </c>
    </row>
    <row r="289" spans="1:34" x14ac:dyDescent="0.25">
      <c r="A289" s="106" t="str">
        <f t="shared" si="148"/>
        <v/>
      </c>
      <c r="B289" s="49">
        <v>8631</v>
      </c>
      <c r="C289" s="115" t="s">
        <v>500</v>
      </c>
      <c r="D289" s="94" t="str">
        <f t="shared" si="149"/>
        <v/>
      </c>
      <c r="E289" s="94" t="str">
        <f t="shared" si="150"/>
        <v/>
      </c>
      <c r="F289" s="94" t="str">
        <f t="shared" si="151"/>
        <v/>
      </c>
      <c r="G289" s="94" t="str">
        <f t="shared" si="152"/>
        <v/>
      </c>
      <c r="H289" s="94" t="str">
        <f t="shared" si="153"/>
        <v/>
      </c>
      <c r="I289" s="94" t="str">
        <f t="shared" si="154"/>
        <v/>
      </c>
      <c r="J289" s="94" t="str">
        <f t="shared" si="155"/>
        <v/>
      </c>
      <c r="K289" s="94" t="str">
        <f t="shared" si="156"/>
        <v/>
      </c>
      <c r="L289" s="94" t="str">
        <f t="shared" si="157"/>
        <v/>
      </c>
      <c r="M289" s="94" t="str">
        <f t="shared" si="158"/>
        <v/>
      </c>
      <c r="N289" s="94" t="str">
        <f t="shared" si="159"/>
        <v/>
      </c>
      <c r="O289" s="94" t="str">
        <f t="shared" si="160"/>
        <v/>
      </c>
      <c r="P289" s="94" t="str">
        <f t="shared" si="161"/>
        <v/>
      </c>
      <c r="Q289" s="94" t="str">
        <f t="shared" si="162"/>
        <v/>
      </c>
      <c r="R289" s="94" t="str">
        <f t="shared" si="163"/>
        <v/>
      </c>
      <c r="S289" s="94" t="str">
        <f t="shared" si="164"/>
        <v/>
      </c>
      <c r="T289" s="94" t="str">
        <f t="shared" si="165"/>
        <v/>
      </c>
      <c r="U289" s="94" t="str">
        <f t="shared" si="166"/>
        <v/>
      </c>
      <c r="V289" s="94" t="str">
        <f t="shared" si="167"/>
        <v/>
      </c>
      <c r="W289" s="94" t="str">
        <f t="shared" si="175"/>
        <v/>
      </c>
      <c r="X289" s="94" t="str">
        <f t="shared" si="168"/>
        <v/>
      </c>
      <c r="Y289" s="94" t="str">
        <f t="shared" si="169"/>
        <v/>
      </c>
      <c r="Z289" s="94" t="str">
        <f t="shared" si="170"/>
        <v/>
      </c>
      <c r="AA289" s="94" t="str">
        <f t="shared" si="171"/>
        <v/>
      </c>
      <c r="AB289" s="94" t="str">
        <f t="shared" si="172"/>
        <v/>
      </c>
      <c r="AC289" s="94" t="str">
        <f t="shared" si="173"/>
        <v/>
      </c>
      <c r="AD289" s="92" t="str">
        <f t="shared" si="174"/>
        <v/>
      </c>
      <c r="AE289" s="92">
        <f t="shared" si="176"/>
        <v>0</v>
      </c>
      <c r="AF289" s="97" t="str">
        <f t="shared" si="177"/>
        <v/>
      </c>
      <c r="AG289" s="92">
        <f t="shared" si="178"/>
        <v>0</v>
      </c>
      <c r="AH289" s="92">
        <f t="shared" si="179"/>
        <v>0</v>
      </c>
    </row>
    <row r="290" spans="1:34" x14ac:dyDescent="0.25">
      <c r="A290" s="106" t="str">
        <f t="shared" si="148"/>
        <v/>
      </c>
      <c r="B290" s="49">
        <v>2616</v>
      </c>
      <c r="C290" s="115" t="s">
        <v>501</v>
      </c>
      <c r="D290" s="94" t="str">
        <f t="shared" si="149"/>
        <v/>
      </c>
      <c r="E290" s="94" t="str">
        <f t="shared" si="150"/>
        <v/>
      </c>
      <c r="F290" s="94" t="str">
        <f t="shared" si="151"/>
        <v/>
      </c>
      <c r="G290" s="94" t="str">
        <f t="shared" si="152"/>
        <v/>
      </c>
      <c r="H290" s="94" t="str">
        <f t="shared" si="153"/>
        <v/>
      </c>
      <c r="I290" s="94" t="str">
        <f t="shared" si="154"/>
        <v/>
      </c>
      <c r="J290" s="94" t="str">
        <f t="shared" si="155"/>
        <v/>
      </c>
      <c r="K290" s="94" t="str">
        <f t="shared" si="156"/>
        <v/>
      </c>
      <c r="L290" s="94" t="str">
        <f t="shared" si="157"/>
        <v/>
      </c>
      <c r="M290" s="94" t="str">
        <f t="shared" si="158"/>
        <v/>
      </c>
      <c r="N290" s="94" t="str">
        <f t="shared" si="159"/>
        <v/>
      </c>
      <c r="O290" s="94" t="str">
        <f t="shared" si="160"/>
        <v/>
      </c>
      <c r="P290" s="94" t="str">
        <f t="shared" si="161"/>
        <v/>
      </c>
      <c r="Q290" s="94" t="str">
        <f t="shared" si="162"/>
        <v/>
      </c>
      <c r="R290" s="94" t="str">
        <f t="shared" si="163"/>
        <v/>
      </c>
      <c r="S290" s="94" t="str">
        <f t="shared" si="164"/>
        <v/>
      </c>
      <c r="T290" s="94" t="str">
        <f t="shared" si="165"/>
        <v/>
      </c>
      <c r="U290" s="94" t="str">
        <f t="shared" si="166"/>
        <v/>
      </c>
      <c r="V290" s="94" t="str">
        <f t="shared" si="167"/>
        <v/>
      </c>
      <c r="W290" s="94" t="str">
        <f t="shared" si="175"/>
        <v/>
      </c>
      <c r="X290" s="94" t="str">
        <f t="shared" si="168"/>
        <v/>
      </c>
      <c r="Y290" s="94" t="str">
        <f t="shared" si="169"/>
        <v/>
      </c>
      <c r="Z290" s="94" t="str">
        <f t="shared" si="170"/>
        <v/>
      </c>
      <c r="AA290" s="94" t="str">
        <f t="shared" si="171"/>
        <v/>
      </c>
      <c r="AB290" s="94" t="str">
        <f t="shared" si="172"/>
        <v/>
      </c>
      <c r="AC290" s="94" t="str">
        <f t="shared" si="173"/>
        <v/>
      </c>
      <c r="AD290" s="92" t="str">
        <f t="shared" si="174"/>
        <v/>
      </c>
      <c r="AE290" s="92">
        <f t="shared" si="176"/>
        <v>0</v>
      </c>
      <c r="AF290" s="97" t="str">
        <f t="shared" si="177"/>
        <v/>
      </c>
      <c r="AG290" s="92">
        <f t="shared" si="178"/>
        <v>0</v>
      </c>
      <c r="AH290" s="92">
        <f t="shared" si="179"/>
        <v>0</v>
      </c>
    </row>
    <row r="291" spans="1:34" x14ac:dyDescent="0.25">
      <c r="A291" s="106" t="str">
        <f t="shared" si="148"/>
        <v/>
      </c>
      <c r="B291" s="49">
        <v>3877</v>
      </c>
      <c r="C291" s="115" t="s">
        <v>502</v>
      </c>
      <c r="D291" s="94" t="str">
        <f t="shared" si="149"/>
        <v/>
      </c>
      <c r="E291" s="94" t="str">
        <f t="shared" si="150"/>
        <v/>
      </c>
      <c r="F291" s="94" t="str">
        <f t="shared" si="151"/>
        <v/>
      </c>
      <c r="G291" s="94" t="str">
        <f t="shared" si="152"/>
        <v/>
      </c>
      <c r="H291" s="94" t="str">
        <f t="shared" si="153"/>
        <v/>
      </c>
      <c r="I291" s="94" t="str">
        <f t="shared" si="154"/>
        <v/>
      </c>
      <c r="J291" s="94" t="str">
        <f t="shared" si="155"/>
        <v/>
      </c>
      <c r="K291" s="94" t="str">
        <f t="shared" si="156"/>
        <v/>
      </c>
      <c r="L291" s="94" t="str">
        <f t="shared" si="157"/>
        <v/>
      </c>
      <c r="M291" s="94" t="str">
        <f t="shared" si="158"/>
        <v/>
      </c>
      <c r="N291" s="94" t="str">
        <f t="shared" si="159"/>
        <v/>
      </c>
      <c r="O291" s="94" t="str">
        <f t="shared" si="160"/>
        <v/>
      </c>
      <c r="P291" s="94" t="str">
        <f t="shared" si="161"/>
        <v/>
      </c>
      <c r="Q291" s="94" t="str">
        <f t="shared" si="162"/>
        <v/>
      </c>
      <c r="R291" s="94" t="str">
        <f t="shared" si="163"/>
        <v/>
      </c>
      <c r="S291" s="94" t="str">
        <f t="shared" si="164"/>
        <v/>
      </c>
      <c r="T291" s="94" t="str">
        <f t="shared" si="165"/>
        <v/>
      </c>
      <c r="U291" s="94" t="str">
        <f t="shared" si="166"/>
        <v/>
      </c>
      <c r="V291" s="94" t="str">
        <f t="shared" si="167"/>
        <v/>
      </c>
      <c r="W291" s="94" t="str">
        <f t="shared" si="175"/>
        <v/>
      </c>
      <c r="X291" s="94" t="str">
        <f t="shared" si="168"/>
        <v/>
      </c>
      <c r="Y291" s="94" t="str">
        <f t="shared" si="169"/>
        <v/>
      </c>
      <c r="Z291" s="94" t="str">
        <f t="shared" si="170"/>
        <v/>
      </c>
      <c r="AA291" s="94" t="str">
        <f t="shared" si="171"/>
        <v/>
      </c>
      <c r="AB291" s="94" t="str">
        <f t="shared" si="172"/>
        <v/>
      </c>
      <c r="AC291" s="94" t="str">
        <f t="shared" si="173"/>
        <v/>
      </c>
      <c r="AD291" s="92" t="str">
        <f t="shared" si="174"/>
        <v/>
      </c>
      <c r="AE291" s="92">
        <f t="shared" si="176"/>
        <v>0</v>
      </c>
      <c r="AF291" s="97" t="str">
        <f t="shared" si="177"/>
        <v/>
      </c>
      <c r="AG291" s="92">
        <f t="shared" si="178"/>
        <v>0</v>
      </c>
      <c r="AH291" s="92">
        <f t="shared" si="179"/>
        <v>0</v>
      </c>
    </row>
    <row r="292" spans="1:34" x14ac:dyDescent="0.25">
      <c r="A292" s="106" t="str">
        <f t="shared" si="148"/>
        <v/>
      </c>
      <c r="B292" s="49">
        <v>8286</v>
      </c>
      <c r="C292" s="115" t="s">
        <v>504</v>
      </c>
      <c r="D292" s="94" t="str">
        <f t="shared" si="149"/>
        <v/>
      </c>
      <c r="E292" s="94" t="str">
        <f t="shared" si="150"/>
        <v/>
      </c>
      <c r="F292" s="94" t="str">
        <f t="shared" si="151"/>
        <v/>
      </c>
      <c r="G292" s="94" t="str">
        <f t="shared" si="152"/>
        <v/>
      </c>
      <c r="H292" s="94" t="str">
        <f t="shared" si="153"/>
        <v/>
      </c>
      <c r="I292" s="94" t="str">
        <f t="shared" si="154"/>
        <v/>
      </c>
      <c r="J292" s="94" t="str">
        <f t="shared" si="155"/>
        <v/>
      </c>
      <c r="K292" s="94" t="str">
        <f t="shared" si="156"/>
        <v/>
      </c>
      <c r="L292" s="94" t="str">
        <f t="shared" si="157"/>
        <v/>
      </c>
      <c r="M292" s="94" t="str">
        <f t="shared" si="158"/>
        <v/>
      </c>
      <c r="N292" s="94" t="str">
        <f t="shared" si="159"/>
        <v/>
      </c>
      <c r="O292" s="94" t="str">
        <f t="shared" si="160"/>
        <v/>
      </c>
      <c r="P292" s="94" t="str">
        <f t="shared" si="161"/>
        <v/>
      </c>
      <c r="Q292" s="94" t="str">
        <f t="shared" si="162"/>
        <v/>
      </c>
      <c r="R292" s="94" t="str">
        <f t="shared" si="163"/>
        <v/>
      </c>
      <c r="S292" s="94" t="str">
        <f t="shared" si="164"/>
        <v/>
      </c>
      <c r="T292" s="94" t="str">
        <f t="shared" si="165"/>
        <v/>
      </c>
      <c r="U292" s="94" t="str">
        <f t="shared" si="166"/>
        <v/>
      </c>
      <c r="V292" s="94" t="str">
        <f t="shared" si="167"/>
        <v/>
      </c>
      <c r="W292" s="94" t="str">
        <f>IFERROR(VLOOKUP($B292,_3aw20,22,FALSE),"")</f>
        <v/>
      </c>
      <c r="X292" s="94" t="str">
        <f t="shared" si="168"/>
        <v/>
      </c>
      <c r="Y292" s="94" t="str">
        <f t="shared" si="169"/>
        <v/>
      </c>
      <c r="Z292" s="94" t="str">
        <f t="shared" si="170"/>
        <v/>
      </c>
      <c r="AA292" s="94" t="str">
        <f t="shared" si="171"/>
        <v/>
      </c>
      <c r="AB292" s="94" t="str">
        <f t="shared" si="172"/>
        <v/>
      </c>
      <c r="AC292" s="94" t="str">
        <f t="shared" si="173"/>
        <v/>
      </c>
      <c r="AD292" s="92" t="str">
        <f t="shared" si="174"/>
        <v/>
      </c>
      <c r="AE292" s="92">
        <f t="shared" si="176"/>
        <v>0</v>
      </c>
      <c r="AF292" s="97" t="str">
        <f t="shared" si="177"/>
        <v/>
      </c>
      <c r="AG292" s="92">
        <f t="shared" si="178"/>
        <v>0</v>
      </c>
      <c r="AH292" s="92">
        <f t="shared" si="179"/>
        <v>0</v>
      </c>
    </row>
    <row r="293" spans="1:34" x14ac:dyDescent="0.25">
      <c r="A293" s="106" t="str">
        <f t="shared" si="148"/>
        <v/>
      </c>
      <c r="B293" s="49">
        <v>2604</v>
      </c>
      <c r="C293" s="115" t="s">
        <v>505</v>
      </c>
      <c r="D293" s="94" t="str">
        <f t="shared" si="149"/>
        <v/>
      </c>
      <c r="E293" s="94" t="str">
        <f t="shared" si="150"/>
        <v/>
      </c>
      <c r="F293" s="94" t="str">
        <f t="shared" si="151"/>
        <v/>
      </c>
      <c r="G293" s="94" t="str">
        <f t="shared" si="152"/>
        <v/>
      </c>
      <c r="H293" s="94" t="str">
        <f t="shared" si="153"/>
        <v/>
      </c>
      <c r="I293" s="94" t="str">
        <f t="shared" si="154"/>
        <v/>
      </c>
      <c r="J293" s="94" t="str">
        <f t="shared" si="155"/>
        <v/>
      </c>
      <c r="K293" s="94" t="str">
        <f t="shared" si="156"/>
        <v/>
      </c>
      <c r="L293" s="94" t="str">
        <f t="shared" si="157"/>
        <v/>
      </c>
      <c r="M293" s="94" t="str">
        <f t="shared" si="158"/>
        <v/>
      </c>
      <c r="N293" s="94" t="str">
        <f t="shared" si="159"/>
        <v/>
      </c>
      <c r="O293" s="94" t="str">
        <f t="shared" si="160"/>
        <v/>
      </c>
      <c r="P293" s="94" t="str">
        <f t="shared" si="161"/>
        <v/>
      </c>
      <c r="Q293" s="94" t="str">
        <f t="shared" si="162"/>
        <v/>
      </c>
      <c r="R293" s="94" t="str">
        <f t="shared" si="163"/>
        <v/>
      </c>
      <c r="S293" s="94" t="str">
        <f t="shared" si="164"/>
        <v/>
      </c>
      <c r="T293" s="94" t="str">
        <f t="shared" si="165"/>
        <v/>
      </c>
      <c r="U293" s="94" t="str">
        <f t="shared" si="166"/>
        <v/>
      </c>
      <c r="V293" s="94" t="str">
        <f t="shared" si="167"/>
        <v/>
      </c>
      <c r="W293" s="94" t="str">
        <f t="shared" ref="W293:W339" si="180">IFERROR(VLOOKUP($B293,_3aw20,2,FALSE),"")</f>
        <v/>
      </c>
      <c r="X293" s="94" t="str">
        <f t="shared" si="168"/>
        <v/>
      </c>
      <c r="Y293" s="94" t="str">
        <f t="shared" si="169"/>
        <v/>
      </c>
      <c r="Z293" s="94" t="str">
        <f t="shared" si="170"/>
        <v/>
      </c>
      <c r="AA293" s="94" t="str">
        <f t="shared" si="171"/>
        <v/>
      </c>
      <c r="AB293" s="94" t="str">
        <f t="shared" si="172"/>
        <v/>
      </c>
      <c r="AC293" s="94" t="str">
        <f t="shared" si="173"/>
        <v/>
      </c>
      <c r="AD293" s="92" t="str">
        <f t="shared" si="174"/>
        <v/>
      </c>
      <c r="AE293" s="92">
        <f t="shared" si="176"/>
        <v>0</v>
      </c>
      <c r="AF293" s="97" t="str">
        <f t="shared" si="177"/>
        <v/>
      </c>
      <c r="AG293" s="92">
        <f t="shared" si="178"/>
        <v>0</v>
      </c>
      <c r="AH293" s="92">
        <f t="shared" si="179"/>
        <v>0</v>
      </c>
    </row>
    <row r="294" spans="1:34" x14ac:dyDescent="0.25">
      <c r="A294" s="106" t="str">
        <f t="shared" si="148"/>
        <v/>
      </c>
      <c r="B294" s="49">
        <v>5295</v>
      </c>
      <c r="C294" s="115" t="s">
        <v>506</v>
      </c>
      <c r="D294" s="94" t="str">
        <f t="shared" si="149"/>
        <v/>
      </c>
      <c r="E294" s="94" t="str">
        <f t="shared" si="150"/>
        <v/>
      </c>
      <c r="F294" s="94" t="str">
        <f t="shared" si="151"/>
        <v/>
      </c>
      <c r="G294" s="94" t="str">
        <f t="shared" si="152"/>
        <v/>
      </c>
      <c r="H294" s="94" t="str">
        <f t="shared" si="153"/>
        <v/>
      </c>
      <c r="I294" s="94" t="str">
        <f t="shared" si="154"/>
        <v/>
      </c>
      <c r="J294" s="94" t="str">
        <f t="shared" si="155"/>
        <v/>
      </c>
      <c r="K294" s="94" t="str">
        <f t="shared" si="156"/>
        <v/>
      </c>
      <c r="L294" s="94" t="str">
        <f t="shared" si="157"/>
        <v/>
      </c>
      <c r="M294" s="94" t="str">
        <f t="shared" si="158"/>
        <v/>
      </c>
      <c r="N294" s="94" t="str">
        <f t="shared" si="159"/>
        <v/>
      </c>
      <c r="O294" s="94" t="str">
        <f t="shared" si="160"/>
        <v/>
      </c>
      <c r="P294" s="94" t="str">
        <f t="shared" si="161"/>
        <v/>
      </c>
      <c r="Q294" s="94" t="str">
        <f t="shared" si="162"/>
        <v/>
      </c>
      <c r="R294" s="94" t="str">
        <f t="shared" si="163"/>
        <v/>
      </c>
      <c r="S294" s="94" t="str">
        <f t="shared" si="164"/>
        <v/>
      </c>
      <c r="T294" s="94" t="str">
        <f t="shared" si="165"/>
        <v/>
      </c>
      <c r="U294" s="94" t="str">
        <f t="shared" si="166"/>
        <v/>
      </c>
      <c r="V294" s="94" t="str">
        <f t="shared" si="167"/>
        <v/>
      </c>
      <c r="W294" s="94" t="str">
        <f t="shared" si="180"/>
        <v/>
      </c>
      <c r="X294" s="94" t="str">
        <f t="shared" si="168"/>
        <v/>
      </c>
      <c r="Y294" s="94" t="str">
        <f t="shared" si="169"/>
        <v/>
      </c>
      <c r="Z294" s="94" t="str">
        <f t="shared" si="170"/>
        <v/>
      </c>
      <c r="AA294" s="94" t="str">
        <f t="shared" si="171"/>
        <v/>
      </c>
      <c r="AB294" s="94" t="str">
        <f t="shared" si="172"/>
        <v/>
      </c>
      <c r="AC294" s="94" t="str">
        <f t="shared" si="173"/>
        <v/>
      </c>
      <c r="AD294" s="92" t="str">
        <f t="shared" si="174"/>
        <v/>
      </c>
      <c r="AE294" s="92">
        <f t="shared" si="176"/>
        <v>0</v>
      </c>
      <c r="AF294" s="97" t="str">
        <f t="shared" si="177"/>
        <v/>
      </c>
      <c r="AG294" s="92">
        <f t="shared" si="178"/>
        <v>0</v>
      </c>
      <c r="AH294" s="92">
        <f t="shared" si="179"/>
        <v>0</v>
      </c>
    </row>
    <row r="295" spans="1:34" x14ac:dyDescent="0.25">
      <c r="A295" s="106" t="str">
        <f t="shared" si="148"/>
        <v/>
      </c>
      <c r="B295" s="49">
        <v>2678</v>
      </c>
      <c r="C295" s="115" t="s">
        <v>507</v>
      </c>
      <c r="D295" s="94" t="str">
        <f t="shared" si="149"/>
        <v/>
      </c>
      <c r="E295" s="94" t="str">
        <f t="shared" si="150"/>
        <v/>
      </c>
      <c r="F295" s="94" t="str">
        <f t="shared" si="151"/>
        <v/>
      </c>
      <c r="G295" s="94" t="str">
        <f t="shared" si="152"/>
        <v/>
      </c>
      <c r="H295" s="94" t="str">
        <f t="shared" si="153"/>
        <v/>
      </c>
      <c r="I295" s="94" t="str">
        <f t="shared" si="154"/>
        <v/>
      </c>
      <c r="J295" s="94" t="str">
        <f t="shared" si="155"/>
        <v/>
      </c>
      <c r="K295" s="94" t="str">
        <f t="shared" si="156"/>
        <v/>
      </c>
      <c r="L295" s="94" t="str">
        <f t="shared" si="157"/>
        <v/>
      </c>
      <c r="M295" s="94" t="str">
        <f t="shared" si="158"/>
        <v/>
      </c>
      <c r="N295" s="94" t="str">
        <f t="shared" si="159"/>
        <v/>
      </c>
      <c r="O295" s="94" t="str">
        <f t="shared" si="160"/>
        <v/>
      </c>
      <c r="P295" s="94" t="str">
        <f t="shared" si="161"/>
        <v/>
      </c>
      <c r="Q295" s="94" t="str">
        <f t="shared" si="162"/>
        <v/>
      </c>
      <c r="R295" s="94" t="str">
        <f t="shared" si="163"/>
        <v/>
      </c>
      <c r="S295" s="94" t="str">
        <f t="shared" si="164"/>
        <v/>
      </c>
      <c r="T295" s="94" t="str">
        <f t="shared" si="165"/>
        <v/>
      </c>
      <c r="U295" s="94" t="str">
        <f t="shared" si="166"/>
        <v/>
      </c>
      <c r="V295" s="94" t="str">
        <f t="shared" si="167"/>
        <v/>
      </c>
      <c r="W295" s="94" t="str">
        <f t="shared" si="180"/>
        <v/>
      </c>
      <c r="X295" s="94" t="str">
        <f t="shared" si="168"/>
        <v/>
      </c>
      <c r="Y295" s="94" t="str">
        <f t="shared" si="169"/>
        <v/>
      </c>
      <c r="Z295" s="94" t="str">
        <f t="shared" si="170"/>
        <v/>
      </c>
      <c r="AA295" s="94" t="str">
        <f t="shared" si="171"/>
        <v/>
      </c>
      <c r="AB295" s="94" t="str">
        <f t="shared" si="172"/>
        <v/>
      </c>
      <c r="AC295" s="94" t="str">
        <f t="shared" si="173"/>
        <v/>
      </c>
      <c r="AD295" s="92" t="str">
        <f t="shared" si="174"/>
        <v/>
      </c>
      <c r="AE295" s="92">
        <f t="shared" si="176"/>
        <v>0</v>
      </c>
      <c r="AF295" s="97" t="str">
        <f t="shared" si="177"/>
        <v/>
      </c>
      <c r="AG295" s="92">
        <f t="shared" si="178"/>
        <v>0</v>
      </c>
      <c r="AH295" s="92">
        <f t="shared" si="179"/>
        <v>0</v>
      </c>
    </row>
    <row r="296" spans="1:34" x14ac:dyDescent="0.25">
      <c r="A296" s="106" t="str">
        <f t="shared" si="148"/>
        <v/>
      </c>
      <c r="B296" s="49">
        <v>8378</v>
      </c>
      <c r="C296" s="115" t="s">
        <v>508</v>
      </c>
      <c r="D296" s="94" t="str">
        <f t="shared" si="149"/>
        <v/>
      </c>
      <c r="E296" s="94" t="str">
        <f t="shared" si="150"/>
        <v/>
      </c>
      <c r="F296" s="94" t="str">
        <f t="shared" si="151"/>
        <v/>
      </c>
      <c r="G296" s="94" t="str">
        <f t="shared" si="152"/>
        <v/>
      </c>
      <c r="H296" s="94" t="str">
        <f t="shared" si="153"/>
        <v/>
      </c>
      <c r="I296" s="94" t="str">
        <f t="shared" si="154"/>
        <v/>
      </c>
      <c r="J296" s="94" t="str">
        <f t="shared" si="155"/>
        <v/>
      </c>
      <c r="K296" s="94" t="str">
        <f t="shared" si="156"/>
        <v/>
      </c>
      <c r="L296" s="94" t="str">
        <f t="shared" si="157"/>
        <v/>
      </c>
      <c r="M296" s="94" t="str">
        <f t="shared" si="158"/>
        <v/>
      </c>
      <c r="N296" s="94" t="str">
        <f t="shared" si="159"/>
        <v/>
      </c>
      <c r="O296" s="94" t="str">
        <f t="shared" si="160"/>
        <v/>
      </c>
      <c r="P296" s="94" t="str">
        <f t="shared" si="161"/>
        <v/>
      </c>
      <c r="Q296" s="94" t="str">
        <f t="shared" si="162"/>
        <v/>
      </c>
      <c r="R296" s="94" t="str">
        <f t="shared" si="163"/>
        <v/>
      </c>
      <c r="S296" s="94" t="str">
        <f t="shared" si="164"/>
        <v/>
      </c>
      <c r="T296" s="94" t="str">
        <f t="shared" si="165"/>
        <v/>
      </c>
      <c r="U296" s="94" t="str">
        <f t="shared" si="166"/>
        <v/>
      </c>
      <c r="V296" s="94" t="str">
        <f t="shared" si="167"/>
        <v/>
      </c>
      <c r="W296" s="94" t="str">
        <f t="shared" si="180"/>
        <v/>
      </c>
      <c r="X296" s="94" t="str">
        <f t="shared" si="168"/>
        <v/>
      </c>
      <c r="Y296" s="94" t="str">
        <f t="shared" si="169"/>
        <v/>
      </c>
      <c r="Z296" s="94" t="str">
        <f t="shared" si="170"/>
        <v/>
      </c>
      <c r="AA296" s="94" t="str">
        <f t="shared" si="171"/>
        <v/>
      </c>
      <c r="AB296" s="94" t="str">
        <f t="shared" si="172"/>
        <v/>
      </c>
      <c r="AC296" s="94" t="str">
        <f t="shared" si="173"/>
        <v/>
      </c>
      <c r="AD296" s="92" t="str">
        <f t="shared" si="174"/>
        <v/>
      </c>
      <c r="AE296" s="92">
        <f t="shared" si="176"/>
        <v>0</v>
      </c>
      <c r="AF296" s="97" t="str">
        <f t="shared" si="177"/>
        <v/>
      </c>
      <c r="AG296" s="92">
        <f t="shared" si="178"/>
        <v>0</v>
      </c>
      <c r="AH296" s="92">
        <f t="shared" si="179"/>
        <v>0</v>
      </c>
    </row>
    <row r="297" spans="1:34" x14ac:dyDescent="0.25">
      <c r="A297" s="106" t="str">
        <f t="shared" si="148"/>
        <v/>
      </c>
      <c r="B297" s="49">
        <v>566</v>
      </c>
      <c r="C297" s="115" t="s">
        <v>511</v>
      </c>
      <c r="D297" s="94" t="str">
        <f t="shared" si="149"/>
        <v/>
      </c>
      <c r="E297" s="94" t="str">
        <f t="shared" si="150"/>
        <v/>
      </c>
      <c r="F297" s="94" t="str">
        <f t="shared" si="151"/>
        <v/>
      </c>
      <c r="G297" s="94" t="str">
        <f t="shared" si="152"/>
        <v/>
      </c>
      <c r="H297" s="94" t="str">
        <f t="shared" si="153"/>
        <v/>
      </c>
      <c r="I297" s="94" t="str">
        <f t="shared" si="154"/>
        <v/>
      </c>
      <c r="J297" s="94" t="str">
        <f t="shared" si="155"/>
        <v/>
      </c>
      <c r="K297" s="94" t="str">
        <f t="shared" si="156"/>
        <v/>
      </c>
      <c r="L297" s="94" t="str">
        <f t="shared" si="157"/>
        <v/>
      </c>
      <c r="M297" s="94" t="str">
        <f t="shared" si="158"/>
        <v/>
      </c>
      <c r="N297" s="94" t="str">
        <f t="shared" si="159"/>
        <v/>
      </c>
      <c r="O297" s="94" t="str">
        <f t="shared" si="160"/>
        <v/>
      </c>
      <c r="P297" s="94" t="str">
        <f t="shared" si="161"/>
        <v/>
      </c>
      <c r="Q297" s="94" t="str">
        <f t="shared" si="162"/>
        <v/>
      </c>
      <c r="R297" s="94" t="str">
        <f t="shared" si="163"/>
        <v/>
      </c>
      <c r="S297" s="94" t="str">
        <f t="shared" si="164"/>
        <v/>
      </c>
      <c r="T297" s="94" t="str">
        <f t="shared" si="165"/>
        <v/>
      </c>
      <c r="U297" s="94" t="str">
        <f t="shared" si="166"/>
        <v/>
      </c>
      <c r="V297" s="94" t="str">
        <f t="shared" si="167"/>
        <v/>
      </c>
      <c r="W297" s="94" t="str">
        <f t="shared" si="180"/>
        <v/>
      </c>
      <c r="X297" s="94" t="str">
        <f t="shared" si="168"/>
        <v/>
      </c>
      <c r="Y297" s="94" t="str">
        <f t="shared" si="169"/>
        <v/>
      </c>
      <c r="Z297" s="94" t="str">
        <f t="shared" si="170"/>
        <v/>
      </c>
      <c r="AA297" s="94" t="str">
        <f t="shared" si="171"/>
        <v/>
      </c>
      <c r="AB297" s="94" t="str">
        <f t="shared" si="172"/>
        <v/>
      </c>
      <c r="AC297" s="94" t="str">
        <f t="shared" si="173"/>
        <v/>
      </c>
      <c r="AD297" s="92" t="str">
        <f t="shared" si="174"/>
        <v/>
      </c>
      <c r="AE297" s="92">
        <f t="shared" si="176"/>
        <v>0</v>
      </c>
      <c r="AF297" s="97" t="str">
        <f t="shared" si="177"/>
        <v/>
      </c>
      <c r="AG297" s="92">
        <f t="shared" si="178"/>
        <v>0</v>
      </c>
      <c r="AH297" s="92">
        <f t="shared" si="179"/>
        <v>0</v>
      </c>
    </row>
    <row r="298" spans="1:34" x14ac:dyDescent="0.25">
      <c r="A298" s="106" t="str">
        <f t="shared" si="148"/>
        <v/>
      </c>
      <c r="B298" s="49">
        <v>5272</v>
      </c>
      <c r="C298" s="115" t="s">
        <v>512</v>
      </c>
      <c r="D298" s="94" t="str">
        <f t="shared" si="149"/>
        <v/>
      </c>
      <c r="E298" s="94" t="str">
        <f t="shared" si="150"/>
        <v/>
      </c>
      <c r="F298" s="94" t="str">
        <f t="shared" si="151"/>
        <v/>
      </c>
      <c r="G298" s="94" t="str">
        <f t="shared" si="152"/>
        <v/>
      </c>
      <c r="H298" s="94" t="str">
        <f t="shared" si="153"/>
        <v/>
      </c>
      <c r="I298" s="94" t="str">
        <f t="shared" si="154"/>
        <v/>
      </c>
      <c r="J298" s="94" t="str">
        <f t="shared" si="155"/>
        <v/>
      </c>
      <c r="K298" s="94" t="str">
        <f t="shared" si="156"/>
        <v/>
      </c>
      <c r="L298" s="94" t="str">
        <f t="shared" si="157"/>
        <v/>
      </c>
      <c r="M298" s="94" t="str">
        <f t="shared" si="158"/>
        <v/>
      </c>
      <c r="N298" s="94" t="str">
        <f t="shared" si="159"/>
        <v/>
      </c>
      <c r="O298" s="94" t="str">
        <f t="shared" si="160"/>
        <v/>
      </c>
      <c r="P298" s="94" t="str">
        <f t="shared" si="161"/>
        <v/>
      </c>
      <c r="Q298" s="94" t="str">
        <f t="shared" si="162"/>
        <v/>
      </c>
      <c r="R298" s="94" t="str">
        <f t="shared" si="163"/>
        <v/>
      </c>
      <c r="S298" s="94" t="str">
        <f t="shared" si="164"/>
        <v/>
      </c>
      <c r="T298" s="94" t="str">
        <f t="shared" si="165"/>
        <v/>
      </c>
      <c r="U298" s="94" t="str">
        <f t="shared" si="166"/>
        <v/>
      </c>
      <c r="V298" s="94" t="str">
        <f t="shared" si="167"/>
        <v/>
      </c>
      <c r="W298" s="94" t="str">
        <f t="shared" si="180"/>
        <v/>
      </c>
      <c r="X298" s="94" t="str">
        <f t="shared" si="168"/>
        <v/>
      </c>
      <c r="Y298" s="94" t="str">
        <f t="shared" si="169"/>
        <v/>
      </c>
      <c r="Z298" s="94" t="str">
        <f t="shared" si="170"/>
        <v/>
      </c>
      <c r="AA298" s="94" t="str">
        <f t="shared" si="171"/>
        <v/>
      </c>
      <c r="AB298" s="94" t="str">
        <f t="shared" si="172"/>
        <v/>
      </c>
      <c r="AC298" s="94" t="str">
        <f t="shared" si="173"/>
        <v/>
      </c>
      <c r="AD298" s="92" t="str">
        <f t="shared" si="174"/>
        <v/>
      </c>
      <c r="AE298" s="92">
        <f t="shared" si="176"/>
        <v>0</v>
      </c>
      <c r="AF298" s="97" t="str">
        <f t="shared" si="177"/>
        <v/>
      </c>
      <c r="AG298" s="92">
        <f t="shared" si="178"/>
        <v>0</v>
      </c>
      <c r="AH298" s="92">
        <f t="shared" si="179"/>
        <v>0</v>
      </c>
    </row>
    <row r="299" spans="1:34" x14ac:dyDescent="0.25">
      <c r="A299" s="106" t="str">
        <f t="shared" si="148"/>
        <v/>
      </c>
      <c r="B299" s="49">
        <v>2844</v>
      </c>
      <c r="C299" s="115" t="s">
        <v>513</v>
      </c>
      <c r="D299" s="94" t="str">
        <f t="shared" si="149"/>
        <v/>
      </c>
      <c r="E299" s="94" t="str">
        <f t="shared" si="150"/>
        <v/>
      </c>
      <c r="F299" s="94" t="str">
        <f t="shared" si="151"/>
        <v/>
      </c>
      <c r="G299" s="94" t="str">
        <f t="shared" si="152"/>
        <v/>
      </c>
      <c r="H299" s="94" t="str">
        <f t="shared" si="153"/>
        <v/>
      </c>
      <c r="I299" s="94" t="str">
        <f t="shared" si="154"/>
        <v/>
      </c>
      <c r="J299" s="94" t="str">
        <f t="shared" si="155"/>
        <v/>
      </c>
      <c r="K299" s="94" t="str">
        <f t="shared" si="156"/>
        <v/>
      </c>
      <c r="L299" s="94" t="str">
        <f t="shared" si="157"/>
        <v/>
      </c>
      <c r="M299" s="94" t="str">
        <f t="shared" si="158"/>
        <v/>
      </c>
      <c r="N299" s="94" t="str">
        <f t="shared" si="159"/>
        <v/>
      </c>
      <c r="O299" s="94" t="str">
        <f t="shared" si="160"/>
        <v/>
      </c>
      <c r="P299" s="94" t="str">
        <f t="shared" si="161"/>
        <v/>
      </c>
      <c r="Q299" s="94" t="str">
        <f t="shared" si="162"/>
        <v/>
      </c>
      <c r="R299" s="94" t="str">
        <f t="shared" si="163"/>
        <v/>
      </c>
      <c r="S299" s="94" t="str">
        <f t="shared" si="164"/>
        <v/>
      </c>
      <c r="T299" s="94" t="str">
        <f t="shared" si="165"/>
        <v/>
      </c>
      <c r="U299" s="94" t="str">
        <f t="shared" si="166"/>
        <v/>
      </c>
      <c r="V299" s="94" t="str">
        <f t="shared" si="167"/>
        <v/>
      </c>
      <c r="W299" s="94" t="str">
        <f t="shared" si="180"/>
        <v/>
      </c>
      <c r="X299" s="94" t="str">
        <f t="shared" si="168"/>
        <v/>
      </c>
      <c r="Y299" s="94" t="str">
        <f t="shared" si="169"/>
        <v/>
      </c>
      <c r="Z299" s="94" t="str">
        <f t="shared" si="170"/>
        <v/>
      </c>
      <c r="AA299" s="94" t="str">
        <f t="shared" si="171"/>
        <v/>
      </c>
      <c r="AB299" s="94" t="str">
        <f t="shared" si="172"/>
        <v/>
      </c>
      <c r="AC299" s="94" t="str">
        <f t="shared" si="173"/>
        <v/>
      </c>
      <c r="AD299" s="92" t="str">
        <f t="shared" si="174"/>
        <v/>
      </c>
      <c r="AE299" s="92">
        <f t="shared" si="176"/>
        <v>0</v>
      </c>
      <c r="AF299" s="97" t="str">
        <f t="shared" si="177"/>
        <v/>
      </c>
      <c r="AG299" s="92">
        <f t="shared" si="178"/>
        <v>0</v>
      </c>
      <c r="AH299" s="92">
        <f t="shared" si="179"/>
        <v>0</v>
      </c>
    </row>
    <row r="300" spans="1:34" x14ac:dyDescent="0.25">
      <c r="A300" s="106" t="str">
        <f t="shared" si="148"/>
        <v/>
      </c>
      <c r="B300" s="49">
        <v>612</v>
      </c>
      <c r="C300" s="115" t="s">
        <v>514</v>
      </c>
      <c r="D300" s="94" t="str">
        <f t="shared" si="149"/>
        <v/>
      </c>
      <c r="E300" s="94" t="str">
        <f t="shared" si="150"/>
        <v/>
      </c>
      <c r="F300" s="94" t="str">
        <f t="shared" si="151"/>
        <v/>
      </c>
      <c r="G300" s="94" t="str">
        <f t="shared" si="152"/>
        <v/>
      </c>
      <c r="H300" s="94" t="str">
        <f t="shared" si="153"/>
        <v/>
      </c>
      <c r="I300" s="94" t="str">
        <f t="shared" si="154"/>
        <v/>
      </c>
      <c r="J300" s="94" t="str">
        <f t="shared" si="155"/>
        <v/>
      </c>
      <c r="K300" s="94" t="str">
        <f t="shared" si="156"/>
        <v/>
      </c>
      <c r="L300" s="94" t="str">
        <f t="shared" si="157"/>
        <v/>
      </c>
      <c r="M300" s="94" t="str">
        <f t="shared" si="158"/>
        <v/>
      </c>
      <c r="N300" s="94" t="str">
        <f t="shared" si="159"/>
        <v/>
      </c>
      <c r="O300" s="94" t="str">
        <f t="shared" si="160"/>
        <v/>
      </c>
      <c r="P300" s="94" t="str">
        <f t="shared" si="161"/>
        <v/>
      </c>
      <c r="Q300" s="94" t="str">
        <f t="shared" si="162"/>
        <v/>
      </c>
      <c r="R300" s="94" t="str">
        <f t="shared" si="163"/>
        <v/>
      </c>
      <c r="S300" s="94" t="str">
        <f t="shared" si="164"/>
        <v/>
      </c>
      <c r="T300" s="94" t="str">
        <f t="shared" si="165"/>
        <v/>
      </c>
      <c r="U300" s="94" t="str">
        <f t="shared" si="166"/>
        <v/>
      </c>
      <c r="V300" s="94" t="str">
        <f t="shared" si="167"/>
        <v/>
      </c>
      <c r="W300" s="94" t="str">
        <f t="shared" si="180"/>
        <v/>
      </c>
      <c r="X300" s="94" t="str">
        <f t="shared" si="168"/>
        <v/>
      </c>
      <c r="Y300" s="94" t="str">
        <f t="shared" si="169"/>
        <v/>
      </c>
      <c r="Z300" s="94" t="str">
        <f t="shared" si="170"/>
        <v/>
      </c>
      <c r="AA300" s="94" t="str">
        <f t="shared" si="171"/>
        <v/>
      </c>
      <c r="AB300" s="94" t="str">
        <f t="shared" si="172"/>
        <v/>
      </c>
      <c r="AC300" s="94" t="str">
        <f t="shared" si="173"/>
        <v/>
      </c>
      <c r="AD300" s="92" t="str">
        <f t="shared" si="174"/>
        <v/>
      </c>
      <c r="AE300" s="92">
        <f t="shared" si="176"/>
        <v>0</v>
      </c>
      <c r="AF300" s="97" t="str">
        <f t="shared" si="177"/>
        <v/>
      </c>
      <c r="AG300" s="92">
        <f t="shared" si="178"/>
        <v>0</v>
      </c>
      <c r="AH300" s="92">
        <f t="shared" si="179"/>
        <v>0</v>
      </c>
    </row>
    <row r="301" spans="1:34" x14ac:dyDescent="0.25">
      <c r="A301" s="106" t="str">
        <f t="shared" si="148"/>
        <v/>
      </c>
      <c r="B301" s="49">
        <v>1575</v>
      </c>
      <c r="C301" s="115" t="s">
        <v>515</v>
      </c>
      <c r="D301" s="94" t="str">
        <f t="shared" si="149"/>
        <v/>
      </c>
      <c r="E301" s="94" t="str">
        <f t="shared" si="150"/>
        <v/>
      </c>
      <c r="F301" s="94" t="str">
        <f t="shared" si="151"/>
        <v/>
      </c>
      <c r="G301" s="94" t="str">
        <f t="shared" si="152"/>
        <v/>
      </c>
      <c r="H301" s="94" t="str">
        <f t="shared" si="153"/>
        <v/>
      </c>
      <c r="I301" s="94" t="str">
        <f t="shared" si="154"/>
        <v/>
      </c>
      <c r="J301" s="94" t="str">
        <f t="shared" si="155"/>
        <v/>
      </c>
      <c r="K301" s="94" t="str">
        <f t="shared" si="156"/>
        <v/>
      </c>
      <c r="L301" s="94" t="str">
        <f t="shared" si="157"/>
        <v/>
      </c>
      <c r="M301" s="94" t="str">
        <f t="shared" si="158"/>
        <v/>
      </c>
      <c r="N301" s="94" t="str">
        <f t="shared" si="159"/>
        <v/>
      </c>
      <c r="O301" s="94" t="str">
        <f t="shared" si="160"/>
        <v/>
      </c>
      <c r="P301" s="94" t="str">
        <f t="shared" si="161"/>
        <v/>
      </c>
      <c r="Q301" s="94" t="str">
        <f t="shared" si="162"/>
        <v/>
      </c>
      <c r="R301" s="94" t="str">
        <f t="shared" si="163"/>
        <v/>
      </c>
      <c r="S301" s="94" t="str">
        <f t="shared" si="164"/>
        <v/>
      </c>
      <c r="T301" s="94" t="str">
        <f t="shared" si="165"/>
        <v/>
      </c>
      <c r="U301" s="94" t="str">
        <f t="shared" si="166"/>
        <v/>
      </c>
      <c r="V301" s="94" t="str">
        <f t="shared" si="167"/>
        <v/>
      </c>
      <c r="W301" s="94" t="str">
        <f t="shared" si="180"/>
        <v/>
      </c>
      <c r="X301" s="94" t="str">
        <f t="shared" si="168"/>
        <v/>
      </c>
      <c r="Y301" s="94" t="str">
        <f t="shared" si="169"/>
        <v/>
      </c>
      <c r="Z301" s="94" t="str">
        <f t="shared" si="170"/>
        <v/>
      </c>
      <c r="AA301" s="94" t="str">
        <f t="shared" si="171"/>
        <v/>
      </c>
      <c r="AB301" s="94" t="str">
        <f t="shared" si="172"/>
        <v/>
      </c>
      <c r="AC301" s="94" t="str">
        <f t="shared" si="173"/>
        <v/>
      </c>
      <c r="AD301" s="92" t="str">
        <f t="shared" si="174"/>
        <v/>
      </c>
      <c r="AE301" s="92">
        <f t="shared" si="176"/>
        <v>0</v>
      </c>
      <c r="AF301" s="97" t="str">
        <f t="shared" si="177"/>
        <v/>
      </c>
      <c r="AG301" s="92">
        <f t="shared" si="178"/>
        <v>0</v>
      </c>
      <c r="AH301" s="92">
        <f t="shared" si="179"/>
        <v>0</v>
      </c>
    </row>
    <row r="302" spans="1:34" x14ac:dyDescent="0.25">
      <c r="A302" s="106" t="str">
        <f t="shared" si="148"/>
        <v/>
      </c>
      <c r="B302" s="49">
        <v>3224</v>
      </c>
      <c r="C302" s="115" t="s">
        <v>792</v>
      </c>
      <c r="D302" s="94" t="str">
        <f t="shared" si="149"/>
        <v/>
      </c>
      <c r="E302" s="94" t="str">
        <f t="shared" si="150"/>
        <v/>
      </c>
      <c r="F302" s="94" t="str">
        <f t="shared" si="151"/>
        <v/>
      </c>
      <c r="G302" s="94" t="str">
        <f t="shared" si="152"/>
        <v/>
      </c>
      <c r="H302" s="94" t="str">
        <f t="shared" si="153"/>
        <v/>
      </c>
      <c r="I302" s="94" t="str">
        <f t="shared" si="154"/>
        <v/>
      </c>
      <c r="J302" s="94" t="str">
        <f t="shared" si="155"/>
        <v/>
      </c>
      <c r="K302" s="94" t="str">
        <f t="shared" si="156"/>
        <v/>
      </c>
      <c r="L302" s="94" t="str">
        <f t="shared" si="157"/>
        <v/>
      </c>
      <c r="M302" s="94" t="str">
        <f t="shared" si="158"/>
        <v/>
      </c>
      <c r="N302" s="94" t="str">
        <f t="shared" si="159"/>
        <v/>
      </c>
      <c r="O302" s="94" t="str">
        <f t="shared" si="160"/>
        <v/>
      </c>
      <c r="P302" s="94" t="str">
        <f t="shared" si="161"/>
        <v/>
      </c>
      <c r="Q302" s="94" t="str">
        <f t="shared" si="162"/>
        <v/>
      </c>
      <c r="R302" s="94" t="str">
        <f t="shared" si="163"/>
        <v/>
      </c>
      <c r="S302" s="94" t="str">
        <f t="shared" si="164"/>
        <v/>
      </c>
      <c r="T302" s="94" t="str">
        <f t="shared" si="165"/>
        <v/>
      </c>
      <c r="U302" s="94" t="str">
        <f t="shared" si="166"/>
        <v/>
      </c>
      <c r="V302" s="94" t="str">
        <f t="shared" si="167"/>
        <v/>
      </c>
      <c r="W302" s="94" t="str">
        <f t="shared" si="180"/>
        <v/>
      </c>
      <c r="X302" s="94" t="str">
        <f t="shared" si="168"/>
        <v/>
      </c>
      <c r="Y302" s="94" t="str">
        <f t="shared" si="169"/>
        <v/>
      </c>
      <c r="Z302" s="94" t="str">
        <f t="shared" si="170"/>
        <v/>
      </c>
      <c r="AA302" s="94" t="str">
        <f t="shared" si="171"/>
        <v/>
      </c>
      <c r="AB302" s="94" t="str">
        <f t="shared" si="172"/>
        <v/>
      </c>
      <c r="AC302" s="94" t="str">
        <f t="shared" si="173"/>
        <v/>
      </c>
      <c r="AD302" s="92" t="str">
        <f t="shared" si="174"/>
        <v/>
      </c>
      <c r="AE302" s="92">
        <f t="shared" si="176"/>
        <v>0</v>
      </c>
      <c r="AF302" s="97" t="str">
        <f t="shared" si="177"/>
        <v/>
      </c>
      <c r="AG302" s="92">
        <f t="shared" si="178"/>
        <v>0</v>
      </c>
      <c r="AH302" s="92">
        <f t="shared" si="179"/>
        <v>0</v>
      </c>
    </row>
    <row r="303" spans="1:34" x14ac:dyDescent="0.25">
      <c r="A303" s="106" t="str">
        <f t="shared" si="148"/>
        <v/>
      </c>
      <c r="B303" s="49">
        <v>3591</v>
      </c>
      <c r="C303" s="115" t="s">
        <v>516</v>
      </c>
      <c r="D303" s="94" t="str">
        <f t="shared" si="149"/>
        <v/>
      </c>
      <c r="E303" s="94" t="str">
        <f t="shared" si="150"/>
        <v/>
      </c>
      <c r="F303" s="94" t="str">
        <f t="shared" si="151"/>
        <v/>
      </c>
      <c r="G303" s="94" t="str">
        <f t="shared" si="152"/>
        <v/>
      </c>
      <c r="H303" s="94" t="str">
        <f t="shared" si="153"/>
        <v/>
      </c>
      <c r="I303" s="94" t="str">
        <f t="shared" si="154"/>
        <v/>
      </c>
      <c r="J303" s="94" t="str">
        <f t="shared" si="155"/>
        <v/>
      </c>
      <c r="K303" s="94" t="str">
        <f t="shared" si="156"/>
        <v/>
      </c>
      <c r="L303" s="94" t="str">
        <f t="shared" si="157"/>
        <v/>
      </c>
      <c r="M303" s="94" t="str">
        <f t="shared" si="158"/>
        <v/>
      </c>
      <c r="N303" s="94" t="str">
        <f t="shared" si="159"/>
        <v/>
      </c>
      <c r="O303" s="94" t="str">
        <f t="shared" si="160"/>
        <v/>
      </c>
      <c r="P303" s="94" t="str">
        <f t="shared" si="161"/>
        <v/>
      </c>
      <c r="Q303" s="94" t="str">
        <f t="shared" si="162"/>
        <v/>
      </c>
      <c r="R303" s="94" t="str">
        <f t="shared" si="163"/>
        <v/>
      </c>
      <c r="S303" s="94" t="str">
        <f t="shared" si="164"/>
        <v/>
      </c>
      <c r="T303" s="94" t="str">
        <f t="shared" si="165"/>
        <v/>
      </c>
      <c r="U303" s="94" t="str">
        <f t="shared" si="166"/>
        <v/>
      </c>
      <c r="V303" s="94" t="str">
        <f t="shared" si="167"/>
        <v/>
      </c>
      <c r="W303" s="94" t="str">
        <f t="shared" si="180"/>
        <v/>
      </c>
      <c r="X303" s="94" t="str">
        <f t="shared" si="168"/>
        <v/>
      </c>
      <c r="Y303" s="94" t="str">
        <f t="shared" si="169"/>
        <v/>
      </c>
      <c r="Z303" s="94" t="str">
        <f t="shared" si="170"/>
        <v/>
      </c>
      <c r="AA303" s="94" t="str">
        <f t="shared" si="171"/>
        <v/>
      </c>
      <c r="AB303" s="94" t="str">
        <f t="shared" si="172"/>
        <v/>
      </c>
      <c r="AC303" s="94" t="str">
        <f t="shared" si="173"/>
        <v/>
      </c>
      <c r="AD303" s="92" t="str">
        <f t="shared" si="174"/>
        <v/>
      </c>
      <c r="AE303" s="92">
        <f t="shared" si="176"/>
        <v>0</v>
      </c>
      <c r="AF303" s="97" t="str">
        <f t="shared" si="177"/>
        <v/>
      </c>
      <c r="AG303" s="92">
        <f t="shared" si="178"/>
        <v>0</v>
      </c>
      <c r="AH303" s="92">
        <f t="shared" si="179"/>
        <v>0</v>
      </c>
    </row>
    <row r="304" spans="1:34" x14ac:dyDescent="0.25">
      <c r="A304" s="106" t="str">
        <f t="shared" si="148"/>
        <v/>
      </c>
      <c r="B304" s="49">
        <v>8058</v>
      </c>
      <c r="C304" s="115" t="s">
        <v>517</v>
      </c>
      <c r="D304" s="94" t="str">
        <f t="shared" si="149"/>
        <v/>
      </c>
      <c r="E304" s="94" t="str">
        <f t="shared" si="150"/>
        <v/>
      </c>
      <c r="F304" s="94" t="str">
        <f t="shared" si="151"/>
        <v/>
      </c>
      <c r="G304" s="94" t="str">
        <f t="shared" si="152"/>
        <v/>
      </c>
      <c r="H304" s="94" t="str">
        <f t="shared" si="153"/>
        <v/>
      </c>
      <c r="I304" s="94" t="str">
        <f t="shared" si="154"/>
        <v/>
      </c>
      <c r="J304" s="94" t="str">
        <f t="shared" si="155"/>
        <v/>
      </c>
      <c r="K304" s="94" t="str">
        <f t="shared" si="156"/>
        <v/>
      </c>
      <c r="L304" s="94" t="str">
        <f t="shared" si="157"/>
        <v/>
      </c>
      <c r="M304" s="94" t="str">
        <f t="shared" si="158"/>
        <v/>
      </c>
      <c r="N304" s="94" t="str">
        <f t="shared" si="159"/>
        <v/>
      </c>
      <c r="O304" s="94" t="str">
        <f t="shared" si="160"/>
        <v/>
      </c>
      <c r="P304" s="94" t="str">
        <f t="shared" si="161"/>
        <v/>
      </c>
      <c r="Q304" s="94" t="str">
        <f t="shared" si="162"/>
        <v/>
      </c>
      <c r="R304" s="94" t="str">
        <f t="shared" si="163"/>
        <v/>
      </c>
      <c r="S304" s="94" t="str">
        <f t="shared" si="164"/>
        <v/>
      </c>
      <c r="T304" s="94" t="str">
        <f t="shared" si="165"/>
        <v/>
      </c>
      <c r="U304" s="94" t="str">
        <f t="shared" si="166"/>
        <v/>
      </c>
      <c r="V304" s="94" t="str">
        <f t="shared" si="167"/>
        <v/>
      </c>
      <c r="W304" s="94" t="str">
        <f t="shared" si="180"/>
        <v/>
      </c>
      <c r="X304" s="94" t="str">
        <f t="shared" si="168"/>
        <v/>
      </c>
      <c r="Y304" s="94" t="str">
        <f t="shared" si="169"/>
        <v/>
      </c>
      <c r="Z304" s="94" t="str">
        <f t="shared" si="170"/>
        <v/>
      </c>
      <c r="AA304" s="94" t="str">
        <f t="shared" si="171"/>
        <v/>
      </c>
      <c r="AB304" s="94" t="str">
        <f t="shared" si="172"/>
        <v/>
      </c>
      <c r="AC304" s="94" t="str">
        <f t="shared" si="173"/>
        <v/>
      </c>
      <c r="AD304" s="92" t="str">
        <f t="shared" si="174"/>
        <v/>
      </c>
      <c r="AE304" s="92">
        <f t="shared" si="176"/>
        <v>0</v>
      </c>
      <c r="AF304" s="97" t="str">
        <f t="shared" si="177"/>
        <v/>
      </c>
      <c r="AG304" s="92">
        <f t="shared" si="178"/>
        <v>0</v>
      </c>
      <c r="AH304" s="92">
        <f t="shared" si="179"/>
        <v>0</v>
      </c>
    </row>
    <row r="305" spans="1:34" x14ac:dyDescent="0.25">
      <c r="A305" s="106" t="str">
        <f t="shared" si="148"/>
        <v/>
      </c>
      <c r="B305" s="49">
        <v>5929</v>
      </c>
      <c r="C305" s="115" t="s">
        <v>518</v>
      </c>
      <c r="D305" s="94" t="str">
        <f t="shared" si="149"/>
        <v/>
      </c>
      <c r="E305" s="94" t="str">
        <f t="shared" si="150"/>
        <v/>
      </c>
      <c r="F305" s="94" t="str">
        <f t="shared" si="151"/>
        <v/>
      </c>
      <c r="G305" s="94" t="str">
        <f t="shared" si="152"/>
        <v/>
      </c>
      <c r="H305" s="94" t="str">
        <f t="shared" si="153"/>
        <v/>
      </c>
      <c r="I305" s="94" t="str">
        <f t="shared" si="154"/>
        <v/>
      </c>
      <c r="J305" s="94" t="str">
        <f t="shared" si="155"/>
        <v/>
      </c>
      <c r="K305" s="94" t="str">
        <f t="shared" si="156"/>
        <v/>
      </c>
      <c r="L305" s="94" t="str">
        <f t="shared" si="157"/>
        <v/>
      </c>
      <c r="M305" s="94" t="str">
        <f t="shared" si="158"/>
        <v/>
      </c>
      <c r="N305" s="94" t="str">
        <f t="shared" si="159"/>
        <v/>
      </c>
      <c r="O305" s="94" t="str">
        <f t="shared" si="160"/>
        <v/>
      </c>
      <c r="P305" s="94" t="str">
        <f t="shared" si="161"/>
        <v/>
      </c>
      <c r="Q305" s="94" t="str">
        <f t="shared" si="162"/>
        <v/>
      </c>
      <c r="R305" s="94" t="str">
        <f t="shared" si="163"/>
        <v/>
      </c>
      <c r="S305" s="94" t="str">
        <f t="shared" si="164"/>
        <v/>
      </c>
      <c r="T305" s="94" t="str">
        <f t="shared" si="165"/>
        <v/>
      </c>
      <c r="U305" s="94" t="str">
        <f t="shared" si="166"/>
        <v/>
      </c>
      <c r="V305" s="94" t="str">
        <f t="shared" si="167"/>
        <v/>
      </c>
      <c r="W305" s="94" t="str">
        <f t="shared" si="180"/>
        <v/>
      </c>
      <c r="X305" s="94" t="str">
        <f t="shared" si="168"/>
        <v/>
      </c>
      <c r="Y305" s="94" t="str">
        <f t="shared" si="169"/>
        <v/>
      </c>
      <c r="Z305" s="94" t="str">
        <f t="shared" si="170"/>
        <v/>
      </c>
      <c r="AA305" s="94" t="str">
        <f t="shared" si="171"/>
        <v/>
      </c>
      <c r="AB305" s="94" t="str">
        <f t="shared" si="172"/>
        <v/>
      </c>
      <c r="AC305" s="94" t="str">
        <f t="shared" si="173"/>
        <v/>
      </c>
      <c r="AD305" s="92" t="str">
        <f t="shared" si="174"/>
        <v/>
      </c>
      <c r="AE305" s="92">
        <f t="shared" si="176"/>
        <v>0</v>
      </c>
      <c r="AF305" s="97" t="str">
        <f t="shared" si="177"/>
        <v/>
      </c>
      <c r="AG305" s="92">
        <f t="shared" si="178"/>
        <v>0</v>
      </c>
      <c r="AH305" s="92">
        <f t="shared" si="179"/>
        <v>0</v>
      </c>
    </row>
    <row r="306" spans="1:34" x14ac:dyDescent="0.25">
      <c r="A306" s="106" t="str">
        <f t="shared" si="148"/>
        <v/>
      </c>
      <c r="B306" s="49">
        <v>2748</v>
      </c>
      <c r="C306" s="115" t="s">
        <v>519</v>
      </c>
      <c r="D306" s="94" t="str">
        <f t="shared" si="149"/>
        <v/>
      </c>
      <c r="E306" s="94" t="str">
        <f t="shared" si="150"/>
        <v/>
      </c>
      <c r="F306" s="94" t="str">
        <f t="shared" si="151"/>
        <v/>
      </c>
      <c r="G306" s="94" t="str">
        <f t="shared" si="152"/>
        <v/>
      </c>
      <c r="H306" s="94" t="str">
        <f t="shared" si="153"/>
        <v/>
      </c>
      <c r="I306" s="94" t="str">
        <f t="shared" si="154"/>
        <v/>
      </c>
      <c r="J306" s="94" t="str">
        <f t="shared" si="155"/>
        <v/>
      </c>
      <c r="K306" s="94" t="str">
        <f t="shared" si="156"/>
        <v/>
      </c>
      <c r="L306" s="94" t="str">
        <f t="shared" si="157"/>
        <v/>
      </c>
      <c r="M306" s="94" t="str">
        <f t="shared" si="158"/>
        <v/>
      </c>
      <c r="N306" s="94" t="str">
        <f t="shared" si="159"/>
        <v/>
      </c>
      <c r="O306" s="94" t="str">
        <f t="shared" si="160"/>
        <v/>
      </c>
      <c r="P306" s="94" t="str">
        <f t="shared" si="161"/>
        <v/>
      </c>
      <c r="Q306" s="94" t="str">
        <f t="shared" si="162"/>
        <v/>
      </c>
      <c r="R306" s="94" t="str">
        <f t="shared" si="163"/>
        <v/>
      </c>
      <c r="S306" s="94" t="str">
        <f t="shared" si="164"/>
        <v/>
      </c>
      <c r="T306" s="94" t="str">
        <f t="shared" si="165"/>
        <v/>
      </c>
      <c r="U306" s="94" t="str">
        <f t="shared" si="166"/>
        <v/>
      </c>
      <c r="V306" s="94" t="str">
        <f t="shared" si="167"/>
        <v/>
      </c>
      <c r="W306" s="94" t="str">
        <f t="shared" si="180"/>
        <v/>
      </c>
      <c r="X306" s="94" t="str">
        <f t="shared" si="168"/>
        <v/>
      </c>
      <c r="Y306" s="94" t="str">
        <f t="shared" si="169"/>
        <v/>
      </c>
      <c r="Z306" s="94" t="str">
        <f t="shared" si="170"/>
        <v/>
      </c>
      <c r="AA306" s="94" t="str">
        <f t="shared" si="171"/>
        <v/>
      </c>
      <c r="AB306" s="94" t="str">
        <f t="shared" si="172"/>
        <v/>
      </c>
      <c r="AC306" s="94" t="str">
        <f t="shared" si="173"/>
        <v/>
      </c>
      <c r="AD306" s="92" t="str">
        <f t="shared" si="174"/>
        <v/>
      </c>
      <c r="AE306" s="92">
        <f t="shared" si="176"/>
        <v>0</v>
      </c>
      <c r="AF306" s="97" t="str">
        <f t="shared" si="177"/>
        <v/>
      </c>
      <c r="AG306" s="92">
        <f t="shared" si="178"/>
        <v>0</v>
      </c>
      <c r="AH306" s="92">
        <f t="shared" si="179"/>
        <v>0</v>
      </c>
    </row>
    <row r="307" spans="1:34" x14ac:dyDescent="0.25">
      <c r="A307" s="106" t="str">
        <f t="shared" si="148"/>
        <v/>
      </c>
      <c r="B307" s="49">
        <v>3257</v>
      </c>
      <c r="C307" s="115" t="s">
        <v>520</v>
      </c>
      <c r="D307" s="94" t="str">
        <f t="shared" si="149"/>
        <v/>
      </c>
      <c r="E307" s="94" t="str">
        <f t="shared" si="150"/>
        <v/>
      </c>
      <c r="F307" s="94" t="str">
        <f t="shared" si="151"/>
        <v/>
      </c>
      <c r="G307" s="94" t="str">
        <f t="shared" si="152"/>
        <v/>
      </c>
      <c r="H307" s="94" t="str">
        <f t="shared" si="153"/>
        <v/>
      </c>
      <c r="I307" s="94" t="str">
        <f t="shared" si="154"/>
        <v/>
      </c>
      <c r="J307" s="94" t="str">
        <f t="shared" si="155"/>
        <v/>
      </c>
      <c r="K307" s="94" t="str">
        <f t="shared" si="156"/>
        <v/>
      </c>
      <c r="L307" s="94" t="str">
        <f t="shared" si="157"/>
        <v/>
      </c>
      <c r="M307" s="94" t="str">
        <f t="shared" si="158"/>
        <v/>
      </c>
      <c r="N307" s="94" t="str">
        <f t="shared" si="159"/>
        <v/>
      </c>
      <c r="O307" s="94" t="str">
        <f t="shared" si="160"/>
        <v/>
      </c>
      <c r="P307" s="94" t="str">
        <f t="shared" si="161"/>
        <v/>
      </c>
      <c r="Q307" s="94" t="str">
        <f t="shared" si="162"/>
        <v/>
      </c>
      <c r="R307" s="94" t="str">
        <f t="shared" si="163"/>
        <v/>
      </c>
      <c r="S307" s="94" t="str">
        <f t="shared" si="164"/>
        <v/>
      </c>
      <c r="T307" s="94" t="str">
        <f t="shared" si="165"/>
        <v/>
      </c>
      <c r="U307" s="94" t="str">
        <f t="shared" si="166"/>
        <v/>
      </c>
      <c r="V307" s="94" t="str">
        <f t="shared" si="167"/>
        <v/>
      </c>
      <c r="W307" s="94" t="str">
        <f t="shared" si="180"/>
        <v/>
      </c>
      <c r="X307" s="94" t="str">
        <f t="shared" si="168"/>
        <v/>
      </c>
      <c r="Y307" s="94" t="str">
        <f t="shared" si="169"/>
        <v/>
      </c>
      <c r="Z307" s="94" t="str">
        <f t="shared" si="170"/>
        <v/>
      </c>
      <c r="AA307" s="94" t="str">
        <f t="shared" si="171"/>
        <v/>
      </c>
      <c r="AB307" s="94" t="str">
        <f t="shared" si="172"/>
        <v/>
      </c>
      <c r="AC307" s="94" t="str">
        <f t="shared" si="173"/>
        <v/>
      </c>
      <c r="AD307" s="92" t="str">
        <f t="shared" si="174"/>
        <v/>
      </c>
      <c r="AE307" s="92">
        <f t="shared" si="176"/>
        <v>0</v>
      </c>
      <c r="AF307" s="97" t="str">
        <f t="shared" si="177"/>
        <v/>
      </c>
      <c r="AG307" s="92">
        <f t="shared" si="178"/>
        <v>0</v>
      </c>
      <c r="AH307" s="92">
        <f t="shared" si="179"/>
        <v>0</v>
      </c>
    </row>
    <row r="308" spans="1:34" x14ac:dyDescent="0.25">
      <c r="A308" s="106" t="str">
        <f t="shared" si="148"/>
        <v/>
      </c>
      <c r="B308" s="49">
        <v>3220</v>
      </c>
      <c r="C308" s="115" t="s">
        <v>521</v>
      </c>
      <c r="D308" s="94" t="str">
        <f t="shared" si="149"/>
        <v/>
      </c>
      <c r="E308" s="94" t="str">
        <f t="shared" si="150"/>
        <v/>
      </c>
      <c r="F308" s="94" t="str">
        <f t="shared" si="151"/>
        <v/>
      </c>
      <c r="G308" s="94" t="str">
        <f t="shared" si="152"/>
        <v/>
      </c>
      <c r="H308" s="94" t="str">
        <f t="shared" si="153"/>
        <v/>
      </c>
      <c r="I308" s="94" t="str">
        <f t="shared" si="154"/>
        <v/>
      </c>
      <c r="J308" s="94" t="str">
        <f t="shared" si="155"/>
        <v/>
      </c>
      <c r="K308" s="94" t="str">
        <f t="shared" si="156"/>
        <v/>
      </c>
      <c r="L308" s="94" t="str">
        <f t="shared" si="157"/>
        <v/>
      </c>
      <c r="M308" s="94" t="str">
        <f t="shared" si="158"/>
        <v/>
      </c>
      <c r="N308" s="94" t="str">
        <f t="shared" si="159"/>
        <v/>
      </c>
      <c r="O308" s="94" t="str">
        <f t="shared" si="160"/>
        <v/>
      </c>
      <c r="P308" s="94" t="str">
        <f t="shared" si="161"/>
        <v/>
      </c>
      <c r="Q308" s="94" t="str">
        <f t="shared" si="162"/>
        <v/>
      </c>
      <c r="R308" s="94" t="str">
        <f t="shared" si="163"/>
        <v/>
      </c>
      <c r="S308" s="94" t="str">
        <f t="shared" si="164"/>
        <v/>
      </c>
      <c r="T308" s="94" t="str">
        <f t="shared" si="165"/>
        <v/>
      </c>
      <c r="U308" s="94" t="str">
        <f t="shared" si="166"/>
        <v/>
      </c>
      <c r="V308" s="94" t="str">
        <f t="shared" si="167"/>
        <v/>
      </c>
      <c r="W308" s="94" t="str">
        <f t="shared" si="180"/>
        <v/>
      </c>
      <c r="X308" s="94" t="str">
        <f t="shared" si="168"/>
        <v/>
      </c>
      <c r="Y308" s="94" t="str">
        <f t="shared" si="169"/>
        <v/>
      </c>
      <c r="Z308" s="94" t="str">
        <f t="shared" si="170"/>
        <v/>
      </c>
      <c r="AA308" s="94" t="str">
        <f t="shared" si="171"/>
        <v/>
      </c>
      <c r="AB308" s="94" t="str">
        <f t="shared" si="172"/>
        <v/>
      </c>
      <c r="AC308" s="94" t="str">
        <f t="shared" si="173"/>
        <v/>
      </c>
      <c r="AD308" s="92" t="str">
        <f t="shared" si="174"/>
        <v/>
      </c>
      <c r="AE308" s="92">
        <f t="shared" si="176"/>
        <v>0</v>
      </c>
      <c r="AF308" s="97" t="str">
        <f t="shared" si="177"/>
        <v/>
      </c>
      <c r="AG308" s="92">
        <f t="shared" si="178"/>
        <v>0</v>
      </c>
      <c r="AH308" s="92">
        <f t="shared" si="179"/>
        <v>0</v>
      </c>
    </row>
    <row r="309" spans="1:34" x14ac:dyDescent="0.25">
      <c r="A309" s="106" t="str">
        <f t="shared" si="148"/>
        <v/>
      </c>
      <c r="B309" s="49">
        <v>3258</v>
      </c>
      <c r="C309" s="115" t="s">
        <v>522</v>
      </c>
      <c r="D309" s="94" t="str">
        <f t="shared" si="149"/>
        <v/>
      </c>
      <c r="E309" s="94" t="str">
        <f t="shared" si="150"/>
        <v/>
      </c>
      <c r="F309" s="94" t="str">
        <f t="shared" si="151"/>
        <v/>
      </c>
      <c r="G309" s="94" t="str">
        <f t="shared" si="152"/>
        <v/>
      </c>
      <c r="H309" s="94" t="str">
        <f t="shared" si="153"/>
        <v/>
      </c>
      <c r="I309" s="94" t="str">
        <f t="shared" si="154"/>
        <v/>
      </c>
      <c r="J309" s="94" t="str">
        <f t="shared" si="155"/>
        <v/>
      </c>
      <c r="K309" s="94" t="str">
        <f t="shared" si="156"/>
        <v/>
      </c>
      <c r="L309" s="94" t="str">
        <f t="shared" si="157"/>
        <v/>
      </c>
      <c r="M309" s="94" t="str">
        <f t="shared" si="158"/>
        <v/>
      </c>
      <c r="N309" s="94" t="str">
        <f t="shared" si="159"/>
        <v/>
      </c>
      <c r="O309" s="94" t="str">
        <f t="shared" si="160"/>
        <v/>
      </c>
      <c r="P309" s="94" t="str">
        <f t="shared" si="161"/>
        <v/>
      </c>
      <c r="Q309" s="94" t="str">
        <f t="shared" si="162"/>
        <v/>
      </c>
      <c r="R309" s="94" t="str">
        <f t="shared" si="163"/>
        <v/>
      </c>
      <c r="S309" s="94" t="str">
        <f t="shared" si="164"/>
        <v/>
      </c>
      <c r="T309" s="94" t="str">
        <f t="shared" si="165"/>
        <v/>
      </c>
      <c r="U309" s="94" t="str">
        <f t="shared" si="166"/>
        <v/>
      </c>
      <c r="V309" s="94" t="str">
        <f t="shared" si="167"/>
        <v/>
      </c>
      <c r="W309" s="94" t="str">
        <f t="shared" si="180"/>
        <v/>
      </c>
      <c r="X309" s="94" t="str">
        <f t="shared" si="168"/>
        <v/>
      </c>
      <c r="Y309" s="94" t="str">
        <f t="shared" si="169"/>
        <v/>
      </c>
      <c r="Z309" s="94" t="str">
        <f t="shared" si="170"/>
        <v/>
      </c>
      <c r="AA309" s="94" t="str">
        <f t="shared" si="171"/>
        <v/>
      </c>
      <c r="AB309" s="94" t="str">
        <f t="shared" si="172"/>
        <v/>
      </c>
      <c r="AC309" s="94" t="str">
        <f t="shared" si="173"/>
        <v/>
      </c>
      <c r="AD309" s="92" t="str">
        <f t="shared" si="174"/>
        <v/>
      </c>
      <c r="AE309" s="92">
        <f t="shared" si="176"/>
        <v>0</v>
      </c>
      <c r="AF309" s="97" t="str">
        <f t="shared" si="177"/>
        <v/>
      </c>
      <c r="AG309" s="92">
        <f t="shared" si="178"/>
        <v>0</v>
      </c>
      <c r="AH309" s="92">
        <f t="shared" si="179"/>
        <v>0</v>
      </c>
    </row>
    <row r="310" spans="1:34" x14ac:dyDescent="0.25">
      <c r="A310" s="106" t="str">
        <f t="shared" si="148"/>
        <v/>
      </c>
      <c r="B310" s="49">
        <v>2742</v>
      </c>
      <c r="C310" s="115" t="s">
        <v>523</v>
      </c>
      <c r="D310" s="94" t="str">
        <f t="shared" si="149"/>
        <v/>
      </c>
      <c r="E310" s="94" t="str">
        <f t="shared" si="150"/>
        <v/>
      </c>
      <c r="F310" s="94" t="str">
        <f t="shared" si="151"/>
        <v/>
      </c>
      <c r="G310" s="94" t="str">
        <f t="shared" si="152"/>
        <v/>
      </c>
      <c r="H310" s="94" t="str">
        <f t="shared" si="153"/>
        <v/>
      </c>
      <c r="I310" s="94" t="str">
        <f t="shared" si="154"/>
        <v/>
      </c>
      <c r="J310" s="94" t="str">
        <f t="shared" si="155"/>
        <v/>
      </c>
      <c r="K310" s="94" t="str">
        <f t="shared" si="156"/>
        <v/>
      </c>
      <c r="L310" s="94" t="str">
        <f t="shared" si="157"/>
        <v/>
      </c>
      <c r="M310" s="94" t="str">
        <f t="shared" si="158"/>
        <v/>
      </c>
      <c r="N310" s="94" t="str">
        <f t="shared" si="159"/>
        <v/>
      </c>
      <c r="O310" s="94" t="str">
        <f t="shared" si="160"/>
        <v/>
      </c>
      <c r="P310" s="94" t="str">
        <f t="shared" si="161"/>
        <v/>
      </c>
      <c r="Q310" s="94" t="str">
        <f t="shared" si="162"/>
        <v/>
      </c>
      <c r="R310" s="94" t="str">
        <f t="shared" si="163"/>
        <v/>
      </c>
      <c r="S310" s="94" t="str">
        <f t="shared" si="164"/>
        <v/>
      </c>
      <c r="T310" s="94" t="str">
        <f t="shared" si="165"/>
        <v/>
      </c>
      <c r="U310" s="94" t="str">
        <f t="shared" si="166"/>
        <v/>
      </c>
      <c r="V310" s="94" t="str">
        <f t="shared" si="167"/>
        <v/>
      </c>
      <c r="W310" s="94" t="str">
        <f t="shared" si="180"/>
        <v/>
      </c>
      <c r="X310" s="94" t="str">
        <f t="shared" si="168"/>
        <v/>
      </c>
      <c r="Y310" s="94" t="str">
        <f t="shared" si="169"/>
        <v/>
      </c>
      <c r="Z310" s="94" t="str">
        <f t="shared" si="170"/>
        <v/>
      </c>
      <c r="AA310" s="94" t="str">
        <f t="shared" si="171"/>
        <v/>
      </c>
      <c r="AB310" s="94" t="str">
        <f t="shared" si="172"/>
        <v/>
      </c>
      <c r="AC310" s="94" t="str">
        <f t="shared" si="173"/>
        <v/>
      </c>
      <c r="AD310" s="92" t="str">
        <f t="shared" si="174"/>
        <v/>
      </c>
      <c r="AE310" s="92">
        <f t="shared" si="176"/>
        <v>0</v>
      </c>
      <c r="AF310" s="97" t="str">
        <f t="shared" si="177"/>
        <v/>
      </c>
      <c r="AG310" s="92">
        <f t="shared" si="178"/>
        <v>0</v>
      </c>
      <c r="AH310" s="92">
        <f t="shared" si="179"/>
        <v>0</v>
      </c>
    </row>
    <row r="311" spans="1:34" x14ac:dyDescent="0.25">
      <c r="A311" s="106" t="str">
        <f t="shared" si="148"/>
        <v/>
      </c>
      <c r="B311" s="49">
        <v>3565</v>
      </c>
      <c r="C311" s="115" t="s">
        <v>524</v>
      </c>
      <c r="D311" s="94" t="str">
        <f t="shared" si="149"/>
        <v/>
      </c>
      <c r="E311" s="94" t="str">
        <f t="shared" si="150"/>
        <v/>
      </c>
      <c r="F311" s="94" t="str">
        <f t="shared" si="151"/>
        <v/>
      </c>
      <c r="G311" s="94" t="str">
        <f t="shared" si="152"/>
        <v/>
      </c>
      <c r="H311" s="94" t="str">
        <f t="shared" si="153"/>
        <v/>
      </c>
      <c r="I311" s="94" t="str">
        <f t="shared" si="154"/>
        <v/>
      </c>
      <c r="J311" s="94" t="str">
        <f t="shared" si="155"/>
        <v/>
      </c>
      <c r="K311" s="94" t="str">
        <f t="shared" si="156"/>
        <v/>
      </c>
      <c r="L311" s="94" t="str">
        <f t="shared" si="157"/>
        <v/>
      </c>
      <c r="M311" s="94" t="str">
        <f t="shared" si="158"/>
        <v/>
      </c>
      <c r="N311" s="94" t="str">
        <f t="shared" si="159"/>
        <v/>
      </c>
      <c r="O311" s="94" t="str">
        <f t="shared" si="160"/>
        <v/>
      </c>
      <c r="P311" s="94" t="str">
        <f t="shared" si="161"/>
        <v/>
      </c>
      <c r="Q311" s="94" t="str">
        <f t="shared" si="162"/>
        <v/>
      </c>
      <c r="R311" s="94" t="str">
        <f t="shared" si="163"/>
        <v/>
      </c>
      <c r="S311" s="94" t="str">
        <f t="shared" si="164"/>
        <v/>
      </c>
      <c r="T311" s="94" t="str">
        <f t="shared" si="165"/>
        <v/>
      </c>
      <c r="U311" s="94" t="str">
        <f t="shared" si="166"/>
        <v/>
      </c>
      <c r="V311" s="94" t="str">
        <f t="shared" si="167"/>
        <v/>
      </c>
      <c r="W311" s="94" t="str">
        <f t="shared" si="180"/>
        <v/>
      </c>
      <c r="X311" s="94" t="str">
        <f t="shared" si="168"/>
        <v/>
      </c>
      <c r="Y311" s="94" t="str">
        <f t="shared" si="169"/>
        <v/>
      </c>
      <c r="Z311" s="94" t="str">
        <f t="shared" si="170"/>
        <v/>
      </c>
      <c r="AA311" s="94" t="str">
        <f t="shared" si="171"/>
        <v/>
      </c>
      <c r="AB311" s="94" t="str">
        <f t="shared" si="172"/>
        <v/>
      </c>
      <c r="AC311" s="94" t="str">
        <f t="shared" si="173"/>
        <v/>
      </c>
      <c r="AD311" s="92" t="str">
        <f t="shared" si="174"/>
        <v/>
      </c>
      <c r="AE311" s="92">
        <f t="shared" si="176"/>
        <v>0</v>
      </c>
      <c r="AF311" s="97" t="str">
        <f t="shared" si="177"/>
        <v/>
      </c>
      <c r="AG311" s="92">
        <f t="shared" si="178"/>
        <v>0</v>
      </c>
      <c r="AH311" s="92">
        <f t="shared" si="179"/>
        <v>0</v>
      </c>
    </row>
    <row r="312" spans="1:34" x14ac:dyDescent="0.25">
      <c r="A312" s="106" t="str">
        <f t="shared" si="148"/>
        <v/>
      </c>
      <c r="B312" s="49">
        <v>1106</v>
      </c>
      <c r="C312" s="115" t="s">
        <v>525</v>
      </c>
      <c r="D312" s="94" t="str">
        <f t="shared" si="149"/>
        <v/>
      </c>
      <c r="E312" s="94" t="str">
        <f t="shared" si="150"/>
        <v/>
      </c>
      <c r="F312" s="94" t="str">
        <f t="shared" si="151"/>
        <v/>
      </c>
      <c r="G312" s="94" t="str">
        <f t="shared" si="152"/>
        <v/>
      </c>
      <c r="H312" s="94" t="str">
        <f t="shared" si="153"/>
        <v/>
      </c>
      <c r="I312" s="94" t="str">
        <f t="shared" si="154"/>
        <v/>
      </c>
      <c r="J312" s="94" t="str">
        <f t="shared" si="155"/>
        <v/>
      </c>
      <c r="K312" s="94" t="str">
        <f t="shared" si="156"/>
        <v/>
      </c>
      <c r="L312" s="94" t="str">
        <f t="shared" si="157"/>
        <v/>
      </c>
      <c r="M312" s="94" t="str">
        <f t="shared" si="158"/>
        <v/>
      </c>
      <c r="N312" s="94" t="str">
        <f t="shared" si="159"/>
        <v/>
      </c>
      <c r="O312" s="94" t="str">
        <f t="shared" si="160"/>
        <v/>
      </c>
      <c r="P312" s="94" t="str">
        <f t="shared" si="161"/>
        <v/>
      </c>
      <c r="Q312" s="94" t="str">
        <f t="shared" si="162"/>
        <v/>
      </c>
      <c r="R312" s="94" t="str">
        <f t="shared" si="163"/>
        <v/>
      </c>
      <c r="S312" s="94" t="str">
        <f t="shared" si="164"/>
        <v/>
      </c>
      <c r="T312" s="94" t="str">
        <f t="shared" si="165"/>
        <v/>
      </c>
      <c r="U312" s="94" t="str">
        <f t="shared" si="166"/>
        <v/>
      </c>
      <c r="V312" s="94" t="str">
        <f t="shared" si="167"/>
        <v/>
      </c>
      <c r="W312" s="94" t="str">
        <f t="shared" si="180"/>
        <v/>
      </c>
      <c r="X312" s="94" t="str">
        <f t="shared" si="168"/>
        <v/>
      </c>
      <c r="Y312" s="94" t="str">
        <f t="shared" si="169"/>
        <v/>
      </c>
      <c r="Z312" s="94" t="str">
        <f t="shared" si="170"/>
        <v/>
      </c>
      <c r="AA312" s="94" t="str">
        <f t="shared" si="171"/>
        <v/>
      </c>
      <c r="AB312" s="94" t="str">
        <f t="shared" si="172"/>
        <v/>
      </c>
      <c r="AC312" s="94" t="str">
        <f t="shared" si="173"/>
        <v/>
      </c>
      <c r="AD312" s="92" t="str">
        <f t="shared" si="174"/>
        <v/>
      </c>
      <c r="AE312" s="92">
        <f t="shared" si="176"/>
        <v>0</v>
      </c>
      <c r="AF312" s="97" t="str">
        <f t="shared" si="177"/>
        <v/>
      </c>
      <c r="AG312" s="92">
        <f t="shared" si="178"/>
        <v>0</v>
      </c>
      <c r="AH312" s="92">
        <f t="shared" si="179"/>
        <v>0</v>
      </c>
    </row>
    <row r="313" spans="1:34" x14ac:dyDescent="0.25">
      <c r="A313" s="106" t="str">
        <f t="shared" si="148"/>
        <v/>
      </c>
      <c r="B313" s="49">
        <v>4385</v>
      </c>
      <c r="C313" s="115" t="s">
        <v>527</v>
      </c>
      <c r="D313" s="94" t="str">
        <f t="shared" si="149"/>
        <v/>
      </c>
      <c r="E313" s="94" t="str">
        <f t="shared" si="150"/>
        <v/>
      </c>
      <c r="F313" s="94" t="str">
        <f t="shared" si="151"/>
        <v/>
      </c>
      <c r="G313" s="94" t="str">
        <f t="shared" si="152"/>
        <v/>
      </c>
      <c r="H313" s="94" t="str">
        <f t="shared" si="153"/>
        <v/>
      </c>
      <c r="I313" s="94" t="str">
        <f t="shared" si="154"/>
        <v/>
      </c>
      <c r="J313" s="94" t="str">
        <f t="shared" si="155"/>
        <v/>
      </c>
      <c r="K313" s="94" t="str">
        <f t="shared" si="156"/>
        <v/>
      </c>
      <c r="L313" s="94" t="str">
        <f t="shared" si="157"/>
        <v/>
      </c>
      <c r="M313" s="94" t="str">
        <f t="shared" si="158"/>
        <v/>
      </c>
      <c r="N313" s="94" t="str">
        <f t="shared" si="159"/>
        <v/>
      </c>
      <c r="O313" s="94" t="str">
        <f t="shared" si="160"/>
        <v/>
      </c>
      <c r="P313" s="94" t="str">
        <f t="shared" si="161"/>
        <v/>
      </c>
      <c r="Q313" s="94" t="str">
        <f t="shared" si="162"/>
        <v/>
      </c>
      <c r="R313" s="94" t="str">
        <f t="shared" si="163"/>
        <v/>
      </c>
      <c r="S313" s="94" t="str">
        <f t="shared" si="164"/>
        <v/>
      </c>
      <c r="T313" s="94" t="str">
        <f t="shared" si="165"/>
        <v/>
      </c>
      <c r="U313" s="94" t="str">
        <f t="shared" si="166"/>
        <v/>
      </c>
      <c r="V313" s="94" t="str">
        <f t="shared" si="167"/>
        <v/>
      </c>
      <c r="W313" s="94" t="str">
        <f t="shared" si="180"/>
        <v/>
      </c>
      <c r="X313" s="94" t="str">
        <f t="shared" si="168"/>
        <v/>
      </c>
      <c r="Y313" s="94" t="str">
        <f t="shared" si="169"/>
        <v/>
      </c>
      <c r="Z313" s="94" t="str">
        <f t="shared" si="170"/>
        <v/>
      </c>
      <c r="AA313" s="94" t="str">
        <f t="shared" si="171"/>
        <v/>
      </c>
      <c r="AB313" s="94" t="str">
        <f t="shared" si="172"/>
        <v/>
      </c>
      <c r="AC313" s="94" t="str">
        <f t="shared" si="173"/>
        <v/>
      </c>
      <c r="AD313" s="92" t="str">
        <f t="shared" si="174"/>
        <v/>
      </c>
      <c r="AE313" s="92">
        <f t="shared" si="176"/>
        <v>0</v>
      </c>
      <c r="AF313" s="97" t="str">
        <f t="shared" si="177"/>
        <v/>
      </c>
      <c r="AG313" s="92">
        <f t="shared" si="178"/>
        <v>0</v>
      </c>
      <c r="AH313" s="92">
        <f t="shared" si="179"/>
        <v>0</v>
      </c>
    </row>
    <row r="314" spans="1:34" x14ac:dyDescent="0.25">
      <c r="A314" s="106" t="str">
        <f t="shared" si="148"/>
        <v/>
      </c>
      <c r="B314" s="49">
        <v>2048</v>
      </c>
      <c r="C314" s="115" t="s">
        <v>529</v>
      </c>
      <c r="D314" s="94" t="str">
        <f t="shared" si="149"/>
        <v/>
      </c>
      <c r="E314" s="94" t="str">
        <f t="shared" si="150"/>
        <v/>
      </c>
      <c r="F314" s="94" t="str">
        <f t="shared" si="151"/>
        <v/>
      </c>
      <c r="G314" s="94" t="str">
        <f t="shared" si="152"/>
        <v/>
      </c>
      <c r="H314" s="94" t="str">
        <f t="shared" si="153"/>
        <v/>
      </c>
      <c r="I314" s="94" t="str">
        <f t="shared" si="154"/>
        <v/>
      </c>
      <c r="J314" s="94" t="str">
        <f t="shared" si="155"/>
        <v/>
      </c>
      <c r="K314" s="94" t="str">
        <f t="shared" si="156"/>
        <v/>
      </c>
      <c r="L314" s="94" t="str">
        <f t="shared" si="157"/>
        <v/>
      </c>
      <c r="M314" s="94" t="str">
        <f t="shared" si="158"/>
        <v/>
      </c>
      <c r="N314" s="94" t="str">
        <f t="shared" si="159"/>
        <v/>
      </c>
      <c r="O314" s="94" t="str">
        <f t="shared" si="160"/>
        <v/>
      </c>
      <c r="P314" s="94" t="str">
        <f t="shared" si="161"/>
        <v/>
      </c>
      <c r="Q314" s="94" t="str">
        <f t="shared" si="162"/>
        <v/>
      </c>
      <c r="R314" s="94" t="str">
        <f t="shared" si="163"/>
        <v/>
      </c>
      <c r="S314" s="94" t="str">
        <f t="shared" si="164"/>
        <v/>
      </c>
      <c r="T314" s="94" t="str">
        <f t="shared" si="165"/>
        <v/>
      </c>
      <c r="U314" s="94" t="str">
        <f t="shared" si="166"/>
        <v/>
      </c>
      <c r="V314" s="94" t="str">
        <f t="shared" si="167"/>
        <v/>
      </c>
      <c r="W314" s="94" t="str">
        <f t="shared" si="180"/>
        <v/>
      </c>
      <c r="X314" s="94" t="str">
        <f t="shared" si="168"/>
        <v/>
      </c>
      <c r="Y314" s="94" t="str">
        <f t="shared" si="169"/>
        <v/>
      </c>
      <c r="Z314" s="94" t="str">
        <f t="shared" si="170"/>
        <v/>
      </c>
      <c r="AA314" s="94" t="str">
        <f t="shared" si="171"/>
        <v/>
      </c>
      <c r="AB314" s="94" t="str">
        <f t="shared" si="172"/>
        <v/>
      </c>
      <c r="AC314" s="94" t="str">
        <f t="shared" si="173"/>
        <v/>
      </c>
      <c r="AD314" s="92" t="str">
        <f t="shared" si="174"/>
        <v/>
      </c>
      <c r="AE314" s="92">
        <f t="shared" si="176"/>
        <v>0</v>
      </c>
      <c r="AF314" s="97" t="str">
        <f t="shared" si="177"/>
        <v/>
      </c>
      <c r="AG314" s="92">
        <f t="shared" si="178"/>
        <v>0</v>
      </c>
      <c r="AH314" s="92">
        <f t="shared" si="179"/>
        <v>0</v>
      </c>
    </row>
    <row r="315" spans="1:34" x14ac:dyDescent="0.25">
      <c r="A315" s="106" t="str">
        <f t="shared" si="148"/>
        <v/>
      </c>
      <c r="B315" s="49">
        <v>1700</v>
      </c>
      <c r="C315" s="115" t="s">
        <v>530</v>
      </c>
      <c r="D315" s="94" t="str">
        <f t="shared" si="149"/>
        <v/>
      </c>
      <c r="E315" s="94" t="str">
        <f t="shared" si="150"/>
        <v/>
      </c>
      <c r="F315" s="94" t="str">
        <f t="shared" si="151"/>
        <v/>
      </c>
      <c r="G315" s="94" t="str">
        <f t="shared" si="152"/>
        <v/>
      </c>
      <c r="H315" s="94" t="str">
        <f t="shared" si="153"/>
        <v/>
      </c>
      <c r="I315" s="94" t="str">
        <f t="shared" si="154"/>
        <v/>
      </c>
      <c r="J315" s="94" t="str">
        <f t="shared" si="155"/>
        <v/>
      </c>
      <c r="K315" s="94" t="str">
        <f t="shared" si="156"/>
        <v/>
      </c>
      <c r="L315" s="94" t="str">
        <f t="shared" si="157"/>
        <v/>
      </c>
      <c r="M315" s="94" t="str">
        <f t="shared" si="158"/>
        <v/>
      </c>
      <c r="N315" s="94" t="str">
        <f t="shared" si="159"/>
        <v/>
      </c>
      <c r="O315" s="94" t="str">
        <f t="shared" si="160"/>
        <v/>
      </c>
      <c r="P315" s="94" t="str">
        <f t="shared" si="161"/>
        <v/>
      </c>
      <c r="Q315" s="94" t="str">
        <f t="shared" si="162"/>
        <v/>
      </c>
      <c r="R315" s="94" t="str">
        <f t="shared" si="163"/>
        <v/>
      </c>
      <c r="S315" s="94" t="str">
        <f t="shared" si="164"/>
        <v/>
      </c>
      <c r="T315" s="94" t="str">
        <f t="shared" si="165"/>
        <v/>
      </c>
      <c r="U315" s="94" t="str">
        <f t="shared" si="166"/>
        <v/>
      </c>
      <c r="V315" s="94" t="str">
        <f t="shared" si="167"/>
        <v/>
      </c>
      <c r="W315" s="94" t="str">
        <f t="shared" si="180"/>
        <v/>
      </c>
      <c r="X315" s="94" t="str">
        <f t="shared" si="168"/>
        <v/>
      </c>
      <c r="Y315" s="94" t="str">
        <f t="shared" si="169"/>
        <v/>
      </c>
      <c r="Z315" s="94" t="str">
        <f t="shared" si="170"/>
        <v/>
      </c>
      <c r="AA315" s="94" t="str">
        <f t="shared" si="171"/>
        <v/>
      </c>
      <c r="AB315" s="94" t="str">
        <f t="shared" si="172"/>
        <v/>
      </c>
      <c r="AC315" s="94" t="str">
        <f t="shared" si="173"/>
        <v/>
      </c>
      <c r="AD315" s="92" t="str">
        <f t="shared" si="174"/>
        <v/>
      </c>
      <c r="AE315" s="92">
        <f t="shared" si="176"/>
        <v>0</v>
      </c>
      <c r="AF315" s="97" t="str">
        <f t="shared" si="177"/>
        <v/>
      </c>
      <c r="AG315" s="92">
        <f t="shared" si="178"/>
        <v>0</v>
      </c>
      <c r="AH315" s="92">
        <f t="shared" si="179"/>
        <v>0</v>
      </c>
    </row>
    <row r="316" spans="1:34" x14ac:dyDescent="0.25">
      <c r="A316" s="106" t="str">
        <f t="shared" si="148"/>
        <v/>
      </c>
      <c r="B316" s="49">
        <v>304</v>
      </c>
      <c r="C316" s="115" t="s">
        <v>531</v>
      </c>
      <c r="D316" s="94" t="str">
        <f t="shared" si="149"/>
        <v/>
      </c>
      <c r="E316" s="94" t="str">
        <f t="shared" si="150"/>
        <v/>
      </c>
      <c r="F316" s="94" t="str">
        <f t="shared" si="151"/>
        <v/>
      </c>
      <c r="G316" s="94" t="str">
        <f t="shared" si="152"/>
        <v/>
      </c>
      <c r="H316" s="94" t="str">
        <f t="shared" si="153"/>
        <v/>
      </c>
      <c r="I316" s="94" t="str">
        <f t="shared" si="154"/>
        <v/>
      </c>
      <c r="J316" s="94" t="str">
        <f t="shared" si="155"/>
        <v/>
      </c>
      <c r="K316" s="94" t="str">
        <f t="shared" si="156"/>
        <v/>
      </c>
      <c r="L316" s="94" t="str">
        <f t="shared" si="157"/>
        <v/>
      </c>
      <c r="M316" s="94" t="str">
        <f t="shared" si="158"/>
        <v/>
      </c>
      <c r="N316" s="94" t="str">
        <f t="shared" si="159"/>
        <v/>
      </c>
      <c r="O316" s="94" t="str">
        <f t="shared" si="160"/>
        <v/>
      </c>
      <c r="P316" s="94" t="str">
        <f t="shared" si="161"/>
        <v/>
      </c>
      <c r="Q316" s="94" t="str">
        <f t="shared" si="162"/>
        <v/>
      </c>
      <c r="R316" s="94" t="str">
        <f t="shared" si="163"/>
        <v/>
      </c>
      <c r="S316" s="94" t="str">
        <f t="shared" si="164"/>
        <v/>
      </c>
      <c r="T316" s="94" t="str">
        <f t="shared" si="165"/>
        <v/>
      </c>
      <c r="U316" s="94" t="str">
        <f t="shared" si="166"/>
        <v/>
      </c>
      <c r="V316" s="94" t="str">
        <f t="shared" si="167"/>
        <v/>
      </c>
      <c r="W316" s="94" t="str">
        <f t="shared" si="180"/>
        <v/>
      </c>
      <c r="X316" s="94" t="str">
        <f t="shared" si="168"/>
        <v/>
      </c>
      <c r="Y316" s="94" t="str">
        <f t="shared" si="169"/>
        <v/>
      </c>
      <c r="Z316" s="94" t="str">
        <f t="shared" si="170"/>
        <v/>
      </c>
      <c r="AA316" s="94" t="str">
        <f t="shared" si="171"/>
        <v/>
      </c>
      <c r="AB316" s="94" t="str">
        <f t="shared" si="172"/>
        <v/>
      </c>
      <c r="AC316" s="94" t="str">
        <f t="shared" si="173"/>
        <v/>
      </c>
      <c r="AD316" s="92" t="str">
        <f t="shared" si="174"/>
        <v/>
      </c>
      <c r="AE316" s="92">
        <f t="shared" si="176"/>
        <v>0</v>
      </c>
      <c r="AF316" s="97" t="str">
        <f t="shared" si="177"/>
        <v/>
      </c>
      <c r="AG316" s="92">
        <f t="shared" si="178"/>
        <v>0</v>
      </c>
      <c r="AH316" s="92">
        <f t="shared" si="179"/>
        <v>0</v>
      </c>
    </row>
    <row r="317" spans="1:34" x14ac:dyDescent="0.25">
      <c r="A317" s="106" t="str">
        <f t="shared" si="148"/>
        <v/>
      </c>
      <c r="B317" s="49">
        <v>5046</v>
      </c>
      <c r="C317" s="115" t="s">
        <v>532</v>
      </c>
      <c r="D317" s="94" t="str">
        <f t="shared" si="149"/>
        <v/>
      </c>
      <c r="E317" s="94" t="str">
        <f t="shared" si="150"/>
        <v/>
      </c>
      <c r="F317" s="94" t="str">
        <f t="shared" si="151"/>
        <v/>
      </c>
      <c r="G317" s="94" t="str">
        <f t="shared" si="152"/>
        <v/>
      </c>
      <c r="H317" s="94" t="str">
        <f t="shared" si="153"/>
        <v/>
      </c>
      <c r="I317" s="94" t="str">
        <f t="shared" si="154"/>
        <v/>
      </c>
      <c r="J317" s="94" t="str">
        <f t="shared" si="155"/>
        <v/>
      </c>
      <c r="K317" s="94" t="str">
        <f t="shared" si="156"/>
        <v/>
      </c>
      <c r="L317" s="94" t="str">
        <f t="shared" si="157"/>
        <v/>
      </c>
      <c r="M317" s="94" t="str">
        <f t="shared" si="158"/>
        <v/>
      </c>
      <c r="N317" s="94" t="str">
        <f t="shared" si="159"/>
        <v/>
      </c>
      <c r="O317" s="94" t="str">
        <f t="shared" si="160"/>
        <v/>
      </c>
      <c r="P317" s="94" t="str">
        <f t="shared" si="161"/>
        <v/>
      </c>
      <c r="Q317" s="94" t="str">
        <f t="shared" si="162"/>
        <v/>
      </c>
      <c r="R317" s="94" t="str">
        <f t="shared" si="163"/>
        <v/>
      </c>
      <c r="S317" s="94" t="str">
        <f t="shared" si="164"/>
        <v/>
      </c>
      <c r="T317" s="94" t="str">
        <f t="shared" si="165"/>
        <v/>
      </c>
      <c r="U317" s="94" t="str">
        <f t="shared" si="166"/>
        <v/>
      </c>
      <c r="V317" s="94" t="str">
        <f t="shared" si="167"/>
        <v/>
      </c>
      <c r="W317" s="94" t="str">
        <f t="shared" si="180"/>
        <v/>
      </c>
      <c r="X317" s="94" t="str">
        <f t="shared" si="168"/>
        <v/>
      </c>
      <c r="Y317" s="94" t="str">
        <f t="shared" si="169"/>
        <v/>
      </c>
      <c r="Z317" s="94" t="str">
        <f t="shared" si="170"/>
        <v/>
      </c>
      <c r="AA317" s="94" t="str">
        <f t="shared" si="171"/>
        <v/>
      </c>
      <c r="AB317" s="94" t="str">
        <f t="shared" si="172"/>
        <v/>
      </c>
      <c r="AC317" s="94" t="str">
        <f t="shared" si="173"/>
        <v/>
      </c>
      <c r="AD317" s="92" t="str">
        <f t="shared" si="174"/>
        <v/>
      </c>
      <c r="AE317" s="92">
        <f t="shared" si="176"/>
        <v>0</v>
      </c>
      <c r="AF317" s="97" t="str">
        <f t="shared" si="177"/>
        <v/>
      </c>
      <c r="AG317" s="92">
        <f t="shared" si="178"/>
        <v>0</v>
      </c>
      <c r="AH317" s="92">
        <f t="shared" si="179"/>
        <v>0</v>
      </c>
    </row>
    <row r="318" spans="1:34" x14ac:dyDescent="0.25">
      <c r="A318" s="106" t="str">
        <f t="shared" si="148"/>
        <v/>
      </c>
      <c r="B318" s="49">
        <v>5731</v>
      </c>
      <c r="C318" s="115" t="s">
        <v>533</v>
      </c>
      <c r="D318" s="94" t="str">
        <f t="shared" si="149"/>
        <v/>
      </c>
      <c r="E318" s="94" t="str">
        <f t="shared" si="150"/>
        <v/>
      </c>
      <c r="F318" s="94" t="str">
        <f t="shared" si="151"/>
        <v/>
      </c>
      <c r="G318" s="94" t="str">
        <f t="shared" si="152"/>
        <v/>
      </c>
      <c r="H318" s="94" t="str">
        <f t="shared" si="153"/>
        <v/>
      </c>
      <c r="I318" s="94" t="str">
        <f t="shared" si="154"/>
        <v/>
      </c>
      <c r="J318" s="94" t="str">
        <f t="shared" si="155"/>
        <v/>
      </c>
      <c r="K318" s="94" t="str">
        <f t="shared" si="156"/>
        <v/>
      </c>
      <c r="L318" s="94" t="str">
        <f t="shared" si="157"/>
        <v/>
      </c>
      <c r="M318" s="94" t="str">
        <f t="shared" si="158"/>
        <v/>
      </c>
      <c r="N318" s="94" t="str">
        <f t="shared" si="159"/>
        <v/>
      </c>
      <c r="O318" s="94" t="str">
        <f t="shared" si="160"/>
        <v/>
      </c>
      <c r="P318" s="94" t="str">
        <f t="shared" si="161"/>
        <v/>
      </c>
      <c r="Q318" s="94" t="str">
        <f t="shared" si="162"/>
        <v/>
      </c>
      <c r="R318" s="94" t="str">
        <f t="shared" si="163"/>
        <v/>
      </c>
      <c r="S318" s="94" t="str">
        <f t="shared" si="164"/>
        <v/>
      </c>
      <c r="T318" s="94" t="str">
        <f t="shared" si="165"/>
        <v/>
      </c>
      <c r="U318" s="94" t="str">
        <f t="shared" si="166"/>
        <v/>
      </c>
      <c r="V318" s="94" t="str">
        <f t="shared" si="167"/>
        <v/>
      </c>
      <c r="W318" s="94" t="str">
        <f t="shared" si="180"/>
        <v/>
      </c>
      <c r="X318" s="94" t="str">
        <f t="shared" si="168"/>
        <v/>
      </c>
      <c r="Y318" s="94" t="str">
        <f t="shared" si="169"/>
        <v/>
      </c>
      <c r="Z318" s="94" t="str">
        <f t="shared" si="170"/>
        <v/>
      </c>
      <c r="AA318" s="94" t="str">
        <f t="shared" si="171"/>
        <v/>
      </c>
      <c r="AB318" s="94" t="str">
        <f t="shared" si="172"/>
        <v/>
      </c>
      <c r="AC318" s="94" t="str">
        <f t="shared" si="173"/>
        <v/>
      </c>
      <c r="AD318" s="92" t="str">
        <f t="shared" si="174"/>
        <v/>
      </c>
      <c r="AE318" s="92">
        <f t="shared" si="176"/>
        <v>0</v>
      </c>
      <c r="AF318" s="97" t="str">
        <f t="shared" si="177"/>
        <v/>
      </c>
      <c r="AG318" s="92">
        <f t="shared" si="178"/>
        <v>0</v>
      </c>
      <c r="AH318" s="92">
        <f t="shared" si="179"/>
        <v>0</v>
      </c>
    </row>
    <row r="319" spans="1:34" x14ac:dyDescent="0.25">
      <c r="A319" s="106" t="str">
        <f t="shared" si="148"/>
        <v/>
      </c>
      <c r="B319" s="49">
        <v>7811</v>
      </c>
      <c r="C319" s="115" t="s">
        <v>534</v>
      </c>
      <c r="D319" s="94" t="str">
        <f t="shared" si="149"/>
        <v/>
      </c>
      <c r="E319" s="94" t="str">
        <f t="shared" si="150"/>
        <v/>
      </c>
      <c r="F319" s="94" t="str">
        <f t="shared" si="151"/>
        <v/>
      </c>
      <c r="G319" s="94" t="str">
        <f t="shared" si="152"/>
        <v/>
      </c>
      <c r="H319" s="94" t="str">
        <f t="shared" si="153"/>
        <v/>
      </c>
      <c r="I319" s="94" t="str">
        <f t="shared" si="154"/>
        <v/>
      </c>
      <c r="J319" s="94" t="str">
        <f t="shared" si="155"/>
        <v/>
      </c>
      <c r="K319" s="94" t="str">
        <f t="shared" si="156"/>
        <v/>
      </c>
      <c r="L319" s="94" t="str">
        <f t="shared" si="157"/>
        <v/>
      </c>
      <c r="M319" s="94" t="str">
        <f t="shared" si="158"/>
        <v/>
      </c>
      <c r="N319" s="94" t="str">
        <f t="shared" si="159"/>
        <v/>
      </c>
      <c r="O319" s="94" t="str">
        <f t="shared" si="160"/>
        <v/>
      </c>
      <c r="P319" s="94" t="str">
        <f t="shared" si="161"/>
        <v/>
      </c>
      <c r="Q319" s="94" t="str">
        <f t="shared" si="162"/>
        <v/>
      </c>
      <c r="R319" s="94" t="str">
        <f t="shared" si="163"/>
        <v/>
      </c>
      <c r="S319" s="94" t="str">
        <f t="shared" si="164"/>
        <v/>
      </c>
      <c r="T319" s="94" t="str">
        <f t="shared" si="165"/>
        <v/>
      </c>
      <c r="U319" s="94" t="str">
        <f t="shared" si="166"/>
        <v/>
      </c>
      <c r="V319" s="94" t="str">
        <f t="shared" si="167"/>
        <v/>
      </c>
      <c r="W319" s="94" t="str">
        <f t="shared" si="180"/>
        <v/>
      </c>
      <c r="X319" s="94" t="str">
        <f t="shared" si="168"/>
        <v/>
      </c>
      <c r="Y319" s="94" t="str">
        <f t="shared" si="169"/>
        <v/>
      </c>
      <c r="Z319" s="94" t="str">
        <f t="shared" si="170"/>
        <v/>
      </c>
      <c r="AA319" s="94" t="str">
        <f t="shared" si="171"/>
        <v/>
      </c>
      <c r="AB319" s="94" t="str">
        <f t="shared" si="172"/>
        <v/>
      </c>
      <c r="AC319" s="94" t="str">
        <f t="shared" si="173"/>
        <v/>
      </c>
      <c r="AD319" s="92" t="str">
        <f t="shared" si="174"/>
        <v/>
      </c>
      <c r="AE319" s="92">
        <f t="shared" si="176"/>
        <v>0</v>
      </c>
      <c r="AF319" s="97" t="str">
        <f t="shared" si="177"/>
        <v/>
      </c>
      <c r="AG319" s="92">
        <f t="shared" si="178"/>
        <v>0</v>
      </c>
      <c r="AH319" s="92">
        <f t="shared" si="179"/>
        <v>0</v>
      </c>
    </row>
    <row r="320" spans="1:34" x14ac:dyDescent="0.25">
      <c r="A320" s="106" t="str">
        <f t="shared" si="148"/>
        <v/>
      </c>
      <c r="B320" s="49">
        <v>5774</v>
      </c>
      <c r="C320" s="115" t="s">
        <v>538</v>
      </c>
      <c r="D320" s="94" t="str">
        <f t="shared" si="149"/>
        <v/>
      </c>
      <c r="E320" s="94" t="str">
        <f t="shared" si="150"/>
        <v/>
      </c>
      <c r="F320" s="94" t="str">
        <f t="shared" si="151"/>
        <v/>
      </c>
      <c r="G320" s="94" t="str">
        <f t="shared" si="152"/>
        <v/>
      </c>
      <c r="H320" s="94" t="str">
        <f t="shared" si="153"/>
        <v/>
      </c>
      <c r="I320" s="94" t="str">
        <f t="shared" si="154"/>
        <v/>
      </c>
      <c r="J320" s="94" t="str">
        <f t="shared" si="155"/>
        <v/>
      </c>
      <c r="K320" s="94" t="str">
        <f t="shared" si="156"/>
        <v/>
      </c>
      <c r="L320" s="94" t="str">
        <f t="shared" si="157"/>
        <v/>
      </c>
      <c r="M320" s="94" t="str">
        <f t="shared" si="158"/>
        <v/>
      </c>
      <c r="N320" s="94" t="str">
        <f t="shared" si="159"/>
        <v/>
      </c>
      <c r="O320" s="94" t="str">
        <f t="shared" si="160"/>
        <v/>
      </c>
      <c r="P320" s="94" t="str">
        <f t="shared" si="161"/>
        <v/>
      </c>
      <c r="Q320" s="94" t="str">
        <f t="shared" si="162"/>
        <v/>
      </c>
      <c r="R320" s="94" t="str">
        <f t="shared" si="163"/>
        <v/>
      </c>
      <c r="S320" s="94" t="str">
        <f t="shared" si="164"/>
        <v/>
      </c>
      <c r="T320" s="94" t="str">
        <f t="shared" si="165"/>
        <v/>
      </c>
      <c r="U320" s="94" t="str">
        <f t="shared" si="166"/>
        <v/>
      </c>
      <c r="V320" s="94" t="str">
        <f t="shared" si="167"/>
        <v/>
      </c>
      <c r="W320" s="94" t="str">
        <f t="shared" si="180"/>
        <v/>
      </c>
      <c r="X320" s="94" t="str">
        <f t="shared" si="168"/>
        <v/>
      </c>
      <c r="Y320" s="94" t="str">
        <f t="shared" si="169"/>
        <v/>
      </c>
      <c r="Z320" s="94" t="str">
        <f t="shared" si="170"/>
        <v/>
      </c>
      <c r="AA320" s="94" t="str">
        <f t="shared" si="171"/>
        <v/>
      </c>
      <c r="AB320" s="94" t="str">
        <f t="shared" si="172"/>
        <v/>
      </c>
      <c r="AC320" s="94" t="str">
        <f t="shared" si="173"/>
        <v/>
      </c>
      <c r="AD320" s="92" t="str">
        <f t="shared" si="174"/>
        <v/>
      </c>
      <c r="AE320" s="92">
        <f t="shared" si="176"/>
        <v>0</v>
      </c>
      <c r="AF320" s="97" t="str">
        <f t="shared" si="177"/>
        <v/>
      </c>
      <c r="AG320" s="92">
        <f t="shared" si="178"/>
        <v>0</v>
      </c>
      <c r="AH320" s="92">
        <f t="shared" si="179"/>
        <v>0</v>
      </c>
    </row>
    <row r="321" spans="1:34" x14ac:dyDescent="0.25">
      <c r="A321" s="106" t="str">
        <f t="shared" si="148"/>
        <v/>
      </c>
      <c r="B321" s="49">
        <v>1446</v>
      </c>
      <c r="C321" s="115" t="s">
        <v>539</v>
      </c>
      <c r="D321" s="94" t="str">
        <f t="shared" si="149"/>
        <v/>
      </c>
      <c r="E321" s="94" t="str">
        <f t="shared" si="150"/>
        <v/>
      </c>
      <c r="F321" s="94" t="str">
        <f t="shared" si="151"/>
        <v/>
      </c>
      <c r="G321" s="94" t="str">
        <f t="shared" si="152"/>
        <v/>
      </c>
      <c r="H321" s="94" t="str">
        <f t="shared" si="153"/>
        <v/>
      </c>
      <c r="I321" s="94" t="str">
        <f t="shared" si="154"/>
        <v/>
      </c>
      <c r="J321" s="94" t="str">
        <f t="shared" si="155"/>
        <v/>
      </c>
      <c r="K321" s="94" t="str">
        <f t="shared" si="156"/>
        <v/>
      </c>
      <c r="L321" s="94" t="str">
        <f t="shared" si="157"/>
        <v/>
      </c>
      <c r="M321" s="94" t="str">
        <f t="shared" si="158"/>
        <v/>
      </c>
      <c r="N321" s="94" t="str">
        <f t="shared" si="159"/>
        <v/>
      </c>
      <c r="O321" s="94" t="str">
        <f t="shared" si="160"/>
        <v/>
      </c>
      <c r="P321" s="94" t="str">
        <f t="shared" si="161"/>
        <v/>
      </c>
      <c r="Q321" s="94" t="str">
        <f t="shared" si="162"/>
        <v/>
      </c>
      <c r="R321" s="94" t="str">
        <f t="shared" si="163"/>
        <v/>
      </c>
      <c r="S321" s="94" t="str">
        <f t="shared" si="164"/>
        <v/>
      </c>
      <c r="T321" s="94" t="str">
        <f t="shared" si="165"/>
        <v/>
      </c>
      <c r="U321" s="94" t="str">
        <f t="shared" si="166"/>
        <v/>
      </c>
      <c r="V321" s="94" t="str">
        <f t="shared" si="167"/>
        <v/>
      </c>
      <c r="W321" s="94" t="str">
        <f t="shared" si="180"/>
        <v/>
      </c>
      <c r="X321" s="94" t="str">
        <f t="shared" si="168"/>
        <v/>
      </c>
      <c r="Y321" s="94" t="str">
        <f t="shared" si="169"/>
        <v/>
      </c>
      <c r="Z321" s="94" t="str">
        <f t="shared" si="170"/>
        <v/>
      </c>
      <c r="AA321" s="94" t="str">
        <f t="shared" si="171"/>
        <v/>
      </c>
      <c r="AB321" s="94" t="str">
        <f t="shared" si="172"/>
        <v/>
      </c>
      <c r="AC321" s="94" t="str">
        <f t="shared" si="173"/>
        <v/>
      </c>
      <c r="AD321" s="92" t="str">
        <f t="shared" si="174"/>
        <v/>
      </c>
      <c r="AE321" s="92">
        <f t="shared" si="176"/>
        <v>0</v>
      </c>
      <c r="AF321" s="97" t="str">
        <f t="shared" si="177"/>
        <v/>
      </c>
      <c r="AG321" s="92">
        <f t="shared" si="178"/>
        <v>0</v>
      </c>
      <c r="AH321" s="92">
        <f t="shared" si="179"/>
        <v>0</v>
      </c>
    </row>
    <row r="322" spans="1:34" x14ac:dyDescent="0.25">
      <c r="A322" s="106" t="str">
        <f t="shared" ref="A322:A385" si="181">IF(AD322&lt;&gt;"",RANK(AD322,AD:AD),"")</f>
        <v/>
      </c>
      <c r="B322" s="49">
        <v>3026</v>
      </c>
      <c r="C322" s="115" t="s">
        <v>540</v>
      </c>
      <c r="D322" s="94" t="str">
        <f t="shared" ref="D322:D385" si="182">IFERROR(VLOOKUP($B322,_3aw1,2,FALSE),"")</f>
        <v/>
      </c>
      <c r="E322" s="94" t="str">
        <f t="shared" ref="E322:E385" si="183">IFERROR(VLOOKUP($B322,_3aw2,2,FALSE),"")</f>
        <v/>
      </c>
      <c r="F322" s="94" t="str">
        <f t="shared" ref="F322:F385" si="184">IFERROR(VLOOKUP($B322,_3aw3,2,FALSE),"")</f>
        <v/>
      </c>
      <c r="G322" s="94" t="str">
        <f t="shared" ref="G322:G385" si="185">IFERROR(VLOOKUP($B322,_3aw4,2,FALSE),"")</f>
        <v/>
      </c>
      <c r="H322" s="94" t="str">
        <f t="shared" ref="H322:H385" si="186">IFERROR(VLOOKUP($B322,_3aw5,2,FALSE),"")</f>
        <v/>
      </c>
      <c r="I322" s="94" t="str">
        <f t="shared" ref="I322:I385" si="187">IFERROR(VLOOKUP($B322,_3aw6,2,FALSE),"")</f>
        <v/>
      </c>
      <c r="J322" s="94" t="str">
        <f t="shared" ref="J322:J385" si="188">IFERROR(VLOOKUP($B322,_3aw7,2,FALSE),"")</f>
        <v/>
      </c>
      <c r="K322" s="94" t="str">
        <f t="shared" ref="K322:K385" si="189">IFERROR(VLOOKUP($B322,_3aw8,2,FALSE),"")</f>
        <v/>
      </c>
      <c r="L322" s="94" t="str">
        <f t="shared" ref="L322:L385" si="190">IFERROR(VLOOKUP($B322,_3aw9,2,FALSE),"")</f>
        <v/>
      </c>
      <c r="M322" s="94" t="str">
        <f t="shared" ref="M322:M385" si="191">IFERROR(VLOOKUP($B322,_3aw10,2,FALSE),"")</f>
        <v/>
      </c>
      <c r="N322" s="94" t="str">
        <f t="shared" ref="N322:N385" si="192">IFERROR(VLOOKUP($B322,_3aw11,2,FALSE),"")</f>
        <v/>
      </c>
      <c r="O322" s="94" t="str">
        <f t="shared" ref="O322:O385" si="193">IFERROR(VLOOKUP($B322,_3aw12,2,FALSE),"")</f>
        <v/>
      </c>
      <c r="P322" s="94" t="str">
        <f t="shared" ref="P322:P385" si="194">IFERROR(VLOOKUP($B322,_3aw13,2,FALSE),"")</f>
        <v/>
      </c>
      <c r="Q322" s="94" t="str">
        <f t="shared" ref="Q322:Q385" si="195">IFERROR(VLOOKUP($B322,_3aw14,2,FALSE),"")</f>
        <v/>
      </c>
      <c r="R322" s="94" t="str">
        <f t="shared" ref="R322:R385" si="196">IFERROR(VLOOKUP($B322,_3aw15,2,FALSE),"")</f>
        <v/>
      </c>
      <c r="S322" s="94" t="str">
        <f t="shared" ref="S322:S385" si="197">IFERROR(VLOOKUP($B322,_3aw16,2,FALSE),"")</f>
        <v/>
      </c>
      <c r="T322" s="94" t="str">
        <f t="shared" ref="T322:T385" si="198">IFERROR(VLOOKUP($B322,_3aw17,2,FALSE),"")</f>
        <v/>
      </c>
      <c r="U322" s="94" t="str">
        <f t="shared" ref="U322:U385" si="199">IFERROR(VLOOKUP($B322,_3aw18,2,FALSE),"")</f>
        <v/>
      </c>
      <c r="V322" s="94" t="str">
        <f t="shared" ref="V322:V385" si="200">IFERROR(VLOOKUP($B322,_3aw19,2,FALSE),"")</f>
        <v/>
      </c>
      <c r="W322" s="94" t="str">
        <f t="shared" si="180"/>
        <v/>
      </c>
      <c r="X322" s="94" t="str">
        <f t="shared" ref="X322:X385" si="201">IFERROR(VLOOKUP($B322,_3aw21,2,FALSE),"")</f>
        <v/>
      </c>
      <c r="Y322" s="94" t="str">
        <f t="shared" ref="Y322:Y385" si="202">IFERROR(VLOOKUP($B322,_3aw22,2,FALSE),"")</f>
        <v/>
      </c>
      <c r="Z322" s="94" t="str">
        <f t="shared" ref="Z322:Z385" si="203">IFERROR(VLOOKUP($B322,_3aw23,2,FALSE),"")</f>
        <v/>
      </c>
      <c r="AA322" s="94" t="str">
        <f t="shared" ref="AA322:AA385" si="204">IFERROR(VLOOKUP($B322,_3aw24,2,FALSE),"")</f>
        <v/>
      </c>
      <c r="AB322" s="94" t="str">
        <f t="shared" ref="AB322:AB385" si="205">IFERROR(VLOOKUP($B322,_3aw25,2,FALSE),"")</f>
        <v/>
      </c>
      <c r="AC322" s="94" t="str">
        <f t="shared" ref="AC322:AC385" si="206">IFERROR(VLOOKUP($B322,_3aw26,2,FALSE),"")</f>
        <v/>
      </c>
      <c r="AD322" s="92" t="str">
        <f t="shared" ref="AD322:AD385" si="207">IF(COUNTIF(D322:AC322,"&gt;=0"),SUM(D322:AC322),"")</f>
        <v/>
      </c>
      <c r="AE322" s="92">
        <f t="shared" si="176"/>
        <v>0</v>
      </c>
      <c r="AF322" s="97" t="str">
        <f t="shared" si="177"/>
        <v/>
      </c>
      <c r="AG322" s="92">
        <f t="shared" si="178"/>
        <v>0</v>
      </c>
      <c r="AH322" s="92">
        <f t="shared" si="179"/>
        <v>0</v>
      </c>
    </row>
    <row r="323" spans="1:34" x14ac:dyDescent="0.25">
      <c r="A323" s="106" t="str">
        <f t="shared" si="181"/>
        <v/>
      </c>
      <c r="B323" s="49">
        <v>5740</v>
      </c>
      <c r="C323" s="115" t="s">
        <v>769</v>
      </c>
      <c r="D323" s="94" t="str">
        <f t="shared" si="182"/>
        <v/>
      </c>
      <c r="E323" s="94" t="str">
        <f t="shared" si="183"/>
        <v/>
      </c>
      <c r="F323" s="94" t="str">
        <f t="shared" si="184"/>
        <v/>
      </c>
      <c r="G323" s="94" t="str">
        <f t="shared" si="185"/>
        <v/>
      </c>
      <c r="H323" s="94" t="str">
        <f t="shared" si="186"/>
        <v/>
      </c>
      <c r="I323" s="94" t="str">
        <f t="shared" si="187"/>
        <v/>
      </c>
      <c r="J323" s="94" t="str">
        <f t="shared" si="188"/>
        <v/>
      </c>
      <c r="K323" s="94" t="str">
        <f t="shared" si="189"/>
        <v/>
      </c>
      <c r="L323" s="94" t="str">
        <f t="shared" si="190"/>
        <v/>
      </c>
      <c r="M323" s="94" t="str">
        <f t="shared" si="191"/>
        <v/>
      </c>
      <c r="N323" s="94" t="str">
        <f t="shared" si="192"/>
        <v/>
      </c>
      <c r="O323" s="94" t="str">
        <f t="shared" si="193"/>
        <v/>
      </c>
      <c r="P323" s="94" t="str">
        <f t="shared" si="194"/>
        <v/>
      </c>
      <c r="Q323" s="94" t="str">
        <f t="shared" si="195"/>
        <v/>
      </c>
      <c r="R323" s="94" t="str">
        <f t="shared" si="196"/>
        <v/>
      </c>
      <c r="S323" s="94" t="str">
        <f t="shared" si="197"/>
        <v/>
      </c>
      <c r="T323" s="94" t="str">
        <f t="shared" si="198"/>
        <v/>
      </c>
      <c r="U323" s="94" t="str">
        <f t="shared" si="199"/>
        <v/>
      </c>
      <c r="V323" s="94" t="str">
        <f t="shared" si="200"/>
        <v/>
      </c>
      <c r="W323" s="94" t="str">
        <f t="shared" si="180"/>
        <v/>
      </c>
      <c r="X323" s="94" t="str">
        <f t="shared" si="201"/>
        <v/>
      </c>
      <c r="Y323" s="94" t="str">
        <f t="shared" si="202"/>
        <v/>
      </c>
      <c r="Z323" s="94" t="str">
        <f t="shared" si="203"/>
        <v/>
      </c>
      <c r="AA323" s="94" t="str">
        <f t="shared" si="204"/>
        <v/>
      </c>
      <c r="AB323" s="94" t="str">
        <f t="shared" si="205"/>
        <v/>
      </c>
      <c r="AC323" s="94" t="str">
        <f t="shared" si="206"/>
        <v/>
      </c>
      <c r="AD323" s="92" t="str">
        <f t="shared" si="207"/>
        <v/>
      </c>
      <c r="AE323" s="92">
        <f t="shared" si="176"/>
        <v>0</v>
      </c>
      <c r="AF323" s="97" t="str">
        <f t="shared" si="177"/>
        <v/>
      </c>
      <c r="AG323" s="92">
        <f t="shared" si="178"/>
        <v>0</v>
      </c>
      <c r="AH323" s="92">
        <f t="shared" si="179"/>
        <v>0</v>
      </c>
    </row>
    <row r="324" spans="1:34" x14ac:dyDescent="0.25">
      <c r="A324" s="106" t="str">
        <f t="shared" si="181"/>
        <v/>
      </c>
      <c r="B324" s="49">
        <v>3082</v>
      </c>
      <c r="C324" s="115" t="s">
        <v>541</v>
      </c>
      <c r="D324" s="94" t="str">
        <f t="shared" si="182"/>
        <v/>
      </c>
      <c r="E324" s="94" t="str">
        <f t="shared" si="183"/>
        <v/>
      </c>
      <c r="F324" s="94" t="str">
        <f t="shared" si="184"/>
        <v/>
      </c>
      <c r="G324" s="94" t="str">
        <f t="shared" si="185"/>
        <v/>
      </c>
      <c r="H324" s="94" t="str">
        <f t="shared" si="186"/>
        <v/>
      </c>
      <c r="I324" s="94" t="str">
        <f t="shared" si="187"/>
        <v/>
      </c>
      <c r="J324" s="94" t="str">
        <f t="shared" si="188"/>
        <v/>
      </c>
      <c r="K324" s="94" t="str">
        <f t="shared" si="189"/>
        <v/>
      </c>
      <c r="L324" s="94" t="str">
        <f t="shared" si="190"/>
        <v/>
      </c>
      <c r="M324" s="94" t="str">
        <f t="shared" si="191"/>
        <v/>
      </c>
      <c r="N324" s="94" t="str">
        <f t="shared" si="192"/>
        <v/>
      </c>
      <c r="O324" s="94" t="str">
        <f t="shared" si="193"/>
        <v/>
      </c>
      <c r="P324" s="94" t="str">
        <f t="shared" si="194"/>
        <v/>
      </c>
      <c r="Q324" s="94" t="str">
        <f t="shared" si="195"/>
        <v/>
      </c>
      <c r="R324" s="94" t="str">
        <f t="shared" si="196"/>
        <v/>
      </c>
      <c r="S324" s="94" t="str">
        <f t="shared" si="197"/>
        <v/>
      </c>
      <c r="T324" s="94" t="str">
        <f t="shared" si="198"/>
        <v/>
      </c>
      <c r="U324" s="94" t="str">
        <f t="shared" si="199"/>
        <v/>
      </c>
      <c r="V324" s="94" t="str">
        <f t="shared" si="200"/>
        <v/>
      </c>
      <c r="W324" s="94" t="str">
        <f t="shared" si="180"/>
        <v/>
      </c>
      <c r="X324" s="94" t="str">
        <f t="shared" si="201"/>
        <v/>
      </c>
      <c r="Y324" s="94" t="str">
        <f t="shared" si="202"/>
        <v/>
      </c>
      <c r="Z324" s="94" t="str">
        <f t="shared" si="203"/>
        <v/>
      </c>
      <c r="AA324" s="94" t="str">
        <f t="shared" si="204"/>
        <v/>
      </c>
      <c r="AB324" s="94" t="str">
        <f t="shared" si="205"/>
        <v/>
      </c>
      <c r="AC324" s="94" t="str">
        <f t="shared" si="206"/>
        <v/>
      </c>
      <c r="AD324" s="92" t="str">
        <f t="shared" si="207"/>
        <v/>
      </c>
      <c r="AE324" s="92">
        <f t="shared" si="176"/>
        <v>0</v>
      </c>
      <c r="AF324" s="97" t="str">
        <f t="shared" si="177"/>
        <v/>
      </c>
      <c r="AG324" s="92">
        <f t="shared" si="178"/>
        <v>0</v>
      </c>
      <c r="AH324" s="92">
        <f t="shared" si="179"/>
        <v>0</v>
      </c>
    </row>
    <row r="325" spans="1:34" x14ac:dyDescent="0.25">
      <c r="A325" s="106" t="str">
        <f t="shared" si="181"/>
        <v/>
      </c>
      <c r="B325" s="49">
        <v>3205</v>
      </c>
      <c r="C325" s="115" t="s">
        <v>542</v>
      </c>
      <c r="D325" s="94" t="str">
        <f t="shared" si="182"/>
        <v/>
      </c>
      <c r="E325" s="94" t="str">
        <f t="shared" si="183"/>
        <v/>
      </c>
      <c r="F325" s="94" t="str">
        <f t="shared" si="184"/>
        <v/>
      </c>
      <c r="G325" s="94" t="str">
        <f t="shared" si="185"/>
        <v/>
      </c>
      <c r="H325" s="94" t="str">
        <f t="shared" si="186"/>
        <v/>
      </c>
      <c r="I325" s="94" t="str">
        <f t="shared" si="187"/>
        <v/>
      </c>
      <c r="J325" s="94" t="str">
        <f t="shared" si="188"/>
        <v/>
      </c>
      <c r="K325" s="94" t="str">
        <f t="shared" si="189"/>
        <v/>
      </c>
      <c r="L325" s="94" t="str">
        <f t="shared" si="190"/>
        <v/>
      </c>
      <c r="M325" s="94" t="str">
        <f t="shared" si="191"/>
        <v/>
      </c>
      <c r="N325" s="94" t="str">
        <f t="shared" si="192"/>
        <v/>
      </c>
      <c r="O325" s="94" t="str">
        <f t="shared" si="193"/>
        <v/>
      </c>
      <c r="P325" s="94" t="str">
        <f t="shared" si="194"/>
        <v/>
      </c>
      <c r="Q325" s="94" t="str">
        <f t="shared" si="195"/>
        <v/>
      </c>
      <c r="R325" s="94" t="str">
        <f t="shared" si="196"/>
        <v/>
      </c>
      <c r="S325" s="94" t="str">
        <f t="shared" si="197"/>
        <v/>
      </c>
      <c r="T325" s="94" t="str">
        <f t="shared" si="198"/>
        <v/>
      </c>
      <c r="U325" s="94" t="str">
        <f t="shared" si="199"/>
        <v/>
      </c>
      <c r="V325" s="94" t="str">
        <f t="shared" si="200"/>
        <v/>
      </c>
      <c r="W325" s="94" t="str">
        <f t="shared" si="180"/>
        <v/>
      </c>
      <c r="X325" s="94" t="str">
        <f t="shared" si="201"/>
        <v/>
      </c>
      <c r="Y325" s="94" t="str">
        <f t="shared" si="202"/>
        <v/>
      </c>
      <c r="Z325" s="94" t="str">
        <f t="shared" si="203"/>
        <v/>
      </c>
      <c r="AA325" s="94" t="str">
        <f t="shared" si="204"/>
        <v/>
      </c>
      <c r="AB325" s="94" t="str">
        <f t="shared" si="205"/>
        <v/>
      </c>
      <c r="AC325" s="94" t="str">
        <f t="shared" si="206"/>
        <v/>
      </c>
      <c r="AD325" s="92" t="str">
        <f t="shared" si="207"/>
        <v/>
      </c>
      <c r="AE325" s="92">
        <f t="shared" si="176"/>
        <v>0</v>
      </c>
      <c r="AF325" s="97" t="str">
        <f t="shared" si="177"/>
        <v/>
      </c>
      <c r="AG325" s="92">
        <f t="shared" si="178"/>
        <v>0</v>
      </c>
      <c r="AH325" s="92">
        <f t="shared" si="179"/>
        <v>0</v>
      </c>
    </row>
    <row r="326" spans="1:34" x14ac:dyDescent="0.25">
      <c r="A326" s="106" t="str">
        <f t="shared" si="181"/>
        <v/>
      </c>
      <c r="B326" s="49">
        <v>4802</v>
      </c>
      <c r="C326" s="115" t="s">
        <v>544</v>
      </c>
      <c r="D326" s="94" t="str">
        <f t="shared" si="182"/>
        <v/>
      </c>
      <c r="E326" s="94" t="str">
        <f t="shared" si="183"/>
        <v/>
      </c>
      <c r="F326" s="94" t="str">
        <f t="shared" si="184"/>
        <v/>
      </c>
      <c r="G326" s="94" t="str">
        <f t="shared" si="185"/>
        <v/>
      </c>
      <c r="H326" s="94" t="str">
        <f t="shared" si="186"/>
        <v/>
      </c>
      <c r="I326" s="94" t="str">
        <f t="shared" si="187"/>
        <v/>
      </c>
      <c r="J326" s="94" t="str">
        <f t="shared" si="188"/>
        <v/>
      </c>
      <c r="K326" s="94" t="str">
        <f t="shared" si="189"/>
        <v/>
      </c>
      <c r="L326" s="94" t="str">
        <f t="shared" si="190"/>
        <v/>
      </c>
      <c r="M326" s="94" t="str">
        <f t="shared" si="191"/>
        <v/>
      </c>
      <c r="N326" s="94" t="str">
        <f t="shared" si="192"/>
        <v/>
      </c>
      <c r="O326" s="94" t="str">
        <f t="shared" si="193"/>
        <v/>
      </c>
      <c r="P326" s="94" t="str">
        <f t="shared" si="194"/>
        <v/>
      </c>
      <c r="Q326" s="94" t="str">
        <f t="shared" si="195"/>
        <v/>
      </c>
      <c r="R326" s="94" t="str">
        <f t="shared" si="196"/>
        <v/>
      </c>
      <c r="S326" s="94" t="str">
        <f t="shared" si="197"/>
        <v/>
      </c>
      <c r="T326" s="94" t="str">
        <f t="shared" si="198"/>
        <v/>
      </c>
      <c r="U326" s="94" t="str">
        <f t="shared" si="199"/>
        <v/>
      </c>
      <c r="V326" s="94" t="str">
        <f t="shared" si="200"/>
        <v/>
      </c>
      <c r="W326" s="94" t="str">
        <f t="shared" si="180"/>
        <v/>
      </c>
      <c r="X326" s="94" t="str">
        <f t="shared" si="201"/>
        <v/>
      </c>
      <c r="Y326" s="94" t="str">
        <f t="shared" si="202"/>
        <v/>
      </c>
      <c r="Z326" s="94" t="str">
        <f t="shared" si="203"/>
        <v/>
      </c>
      <c r="AA326" s="94" t="str">
        <f t="shared" si="204"/>
        <v/>
      </c>
      <c r="AB326" s="94" t="str">
        <f t="shared" si="205"/>
        <v/>
      </c>
      <c r="AC326" s="94" t="str">
        <f t="shared" si="206"/>
        <v/>
      </c>
      <c r="AD326" s="92" t="str">
        <f t="shared" si="207"/>
        <v/>
      </c>
      <c r="AE326" s="92">
        <f t="shared" si="176"/>
        <v>0</v>
      </c>
      <c r="AF326" s="97" t="str">
        <f t="shared" si="177"/>
        <v/>
      </c>
      <c r="AG326" s="92">
        <f t="shared" si="178"/>
        <v>0</v>
      </c>
      <c r="AH326" s="92">
        <f t="shared" si="179"/>
        <v>0</v>
      </c>
    </row>
    <row r="327" spans="1:34" x14ac:dyDescent="0.25">
      <c r="A327" s="106" t="str">
        <f t="shared" si="181"/>
        <v/>
      </c>
      <c r="B327" s="49">
        <v>4022</v>
      </c>
      <c r="C327" s="115" t="s">
        <v>545</v>
      </c>
      <c r="D327" s="94" t="str">
        <f t="shared" si="182"/>
        <v/>
      </c>
      <c r="E327" s="94" t="str">
        <f t="shared" si="183"/>
        <v/>
      </c>
      <c r="F327" s="94" t="str">
        <f t="shared" si="184"/>
        <v/>
      </c>
      <c r="G327" s="94" t="str">
        <f t="shared" si="185"/>
        <v/>
      </c>
      <c r="H327" s="94" t="str">
        <f t="shared" si="186"/>
        <v/>
      </c>
      <c r="I327" s="94" t="str">
        <f t="shared" si="187"/>
        <v/>
      </c>
      <c r="J327" s="94" t="str">
        <f t="shared" si="188"/>
        <v/>
      </c>
      <c r="K327" s="94" t="str">
        <f t="shared" si="189"/>
        <v/>
      </c>
      <c r="L327" s="94" t="str">
        <f t="shared" si="190"/>
        <v/>
      </c>
      <c r="M327" s="94" t="str">
        <f t="shared" si="191"/>
        <v/>
      </c>
      <c r="N327" s="94" t="str">
        <f t="shared" si="192"/>
        <v/>
      </c>
      <c r="O327" s="94" t="str">
        <f t="shared" si="193"/>
        <v/>
      </c>
      <c r="P327" s="94" t="str">
        <f t="shared" si="194"/>
        <v/>
      </c>
      <c r="Q327" s="94" t="str">
        <f t="shared" si="195"/>
        <v/>
      </c>
      <c r="R327" s="94" t="str">
        <f t="shared" si="196"/>
        <v/>
      </c>
      <c r="S327" s="94" t="str">
        <f t="shared" si="197"/>
        <v/>
      </c>
      <c r="T327" s="94" t="str">
        <f t="shared" si="198"/>
        <v/>
      </c>
      <c r="U327" s="94" t="str">
        <f t="shared" si="199"/>
        <v/>
      </c>
      <c r="V327" s="94" t="str">
        <f t="shared" si="200"/>
        <v/>
      </c>
      <c r="W327" s="94" t="str">
        <f t="shared" si="180"/>
        <v/>
      </c>
      <c r="X327" s="94" t="str">
        <f t="shared" si="201"/>
        <v/>
      </c>
      <c r="Y327" s="94" t="str">
        <f t="shared" si="202"/>
        <v/>
      </c>
      <c r="Z327" s="94" t="str">
        <f t="shared" si="203"/>
        <v/>
      </c>
      <c r="AA327" s="94" t="str">
        <f t="shared" si="204"/>
        <v/>
      </c>
      <c r="AB327" s="94" t="str">
        <f t="shared" si="205"/>
        <v/>
      </c>
      <c r="AC327" s="94" t="str">
        <f t="shared" si="206"/>
        <v/>
      </c>
      <c r="AD327" s="92" t="str">
        <f t="shared" si="207"/>
        <v/>
      </c>
      <c r="AE327" s="92">
        <f t="shared" si="176"/>
        <v>0</v>
      </c>
      <c r="AF327" s="97" t="str">
        <f t="shared" si="177"/>
        <v/>
      </c>
      <c r="AG327" s="92">
        <f t="shared" si="178"/>
        <v>0</v>
      </c>
      <c r="AH327" s="92">
        <f t="shared" si="179"/>
        <v>0</v>
      </c>
    </row>
    <row r="328" spans="1:34" x14ac:dyDescent="0.25">
      <c r="A328" s="106" t="str">
        <f t="shared" si="181"/>
        <v/>
      </c>
      <c r="B328" s="49">
        <v>2885</v>
      </c>
      <c r="C328" s="115" t="s">
        <v>548</v>
      </c>
      <c r="D328" s="94" t="str">
        <f t="shared" si="182"/>
        <v/>
      </c>
      <c r="E328" s="94" t="str">
        <f t="shared" si="183"/>
        <v/>
      </c>
      <c r="F328" s="94" t="str">
        <f t="shared" si="184"/>
        <v/>
      </c>
      <c r="G328" s="94" t="str">
        <f t="shared" si="185"/>
        <v/>
      </c>
      <c r="H328" s="94" t="str">
        <f t="shared" si="186"/>
        <v/>
      </c>
      <c r="I328" s="94" t="str">
        <f t="shared" si="187"/>
        <v/>
      </c>
      <c r="J328" s="94" t="str">
        <f t="shared" si="188"/>
        <v/>
      </c>
      <c r="K328" s="94" t="str">
        <f t="shared" si="189"/>
        <v/>
      </c>
      <c r="L328" s="94" t="str">
        <f t="shared" si="190"/>
        <v/>
      </c>
      <c r="M328" s="94" t="str">
        <f t="shared" si="191"/>
        <v/>
      </c>
      <c r="N328" s="94" t="str">
        <f t="shared" si="192"/>
        <v/>
      </c>
      <c r="O328" s="94" t="str">
        <f t="shared" si="193"/>
        <v/>
      </c>
      <c r="P328" s="94" t="str">
        <f t="shared" si="194"/>
        <v/>
      </c>
      <c r="Q328" s="94" t="str">
        <f t="shared" si="195"/>
        <v/>
      </c>
      <c r="R328" s="94" t="str">
        <f t="shared" si="196"/>
        <v/>
      </c>
      <c r="S328" s="94" t="str">
        <f t="shared" si="197"/>
        <v/>
      </c>
      <c r="T328" s="94" t="str">
        <f t="shared" si="198"/>
        <v/>
      </c>
      <c r="U328" s="94" t="str">
        <f t="shared" si="199"/>
        <v/>
      </c>
      <c r="V328" s="94" t="str">
        <f t="shared" si="200"/>
        <v/>
      </c>
      <c r="W328" s="94" t="str">
        <f t="shared" si="180"/>
        <v/>
      </c>
      <c r="X328" s="94" t="str">
        <f t="shared" si="201"/>
        <v/>
      </c>
      <c r="Y328" s="94" t="str">
        <f t="shared" si="202"/>
        <v/>
      </c>
      <c r="Z328" s="94" t="str">
        <f t="shared" si="203"/>
        <v/>
      </c>
      <c r="AA328" s="94" t="str">
        <f t="shared" si="204"/>
        <v/>
      </c>
      <c r="AB328" s="94" t="str">
        <f t="shared" si="205"/>
        <v/>
      </c>
      <c r="AC328" s="94" t="str">
        <f t="shared" si="206"/>
        <v/>
      </c>
      <c r="AD328" s="92" t="str">
        <f t="shared" si="207"/>
        <v/>
      </c>
      <c r="AE328" s="92">
        <f t="shared" ref="AE328:AE391" si="208">IF(B328&lt;&gt;"",COUNT(D328:AC328),"")</f>
        <v>0</v>
      </c>
      <c r="AF328" s="97" t="str">
        <f t="shared" ref="AF328:AF391" si="209">IFERROR(((AG328*2)+(AH328*1))/(AE328*2),"")</f>
        <v/>
      </c>
      <c r="AG328" s="92">
        <f t="shared" ref="AG328:AG391" si="210">IF(B328&lt;&gt;"",COUNTIF(D328:AC328,"=2"),"")</f>
        <v>0</v>
      </c>
      <c r="AH328" s="92">
        <f t="shared" ref="AH328:AH391" si="211">IF(B328&lt;&gt;"",COUNTIF(D328:AC328,"=1"),"")</f>
        <v>0</v>
      </c>
    </row>
    <row r="329" spans="1:34" x14ac:dyDescent="0.25">
      <c r="A329" s="106" t="str">
        <f t="shared" si="181"/>
        <v/>
      </c>
      <c r="B329" s="49">
        <v>5310</v>
      </c>
      <c r="C329" s="115" t="s">
        <v>549</v>
      </c>
      <c r="D329" s="94" t="str">
        <f t="shared" si="182"/>
        <v/>
      </c>
      <c r="E329" s="94" t="str">
        <f t="shared" si="183"/>
        <v/>
      </c>
      <c r="F329" s="94" t="str">
        <f t="shared" si="184"/>
        <v/>
      </c>
      <c r="G329" s="94" t="str">
        <f t="shared" si="185"/>
        <v/>
      </c>
      <c r="H329" s="94" t="str">
        <f t="shared" si="186"/>
        <v/>
      </c>
      <c r="I329" s="94" t="str">
        <f t="shared" si="187"/>
        <v/>
      </c>
      <c r="J329" s="94" t="str">
        <f t="shared" si="188"/>
        <v/>
      </c>
      <c r="K329" s="94" t="str">
        <f t="shared" si="189"/>
        <v/>
      </c>
      <c r="L329" s="94" t="str">
        <f t="shared" si="190"/>
        <v/>
      </c>
      <c r="M329" s="94" t="str">
        <f t="shared" si="191"/>
        <v/>
      </c>
      <c r="N329" s="94" t="str">
        <f t="shared" si="192"/>
        <v/>
      </c>
      <c r="O329" s="94" t="str">
        <f t="shared" si="193"/>
        <v/>
      </c>
      <c r="P329" s="94" t="str">
        <f t="shared" si="194"/>
        <v/>
      </c>
      <c r="Q329" s="94" t="str">
        <f t="shared" si="195"/>
        <v/>
      </c>
      <c r="R329" s="94" t="str">
        <f t="shared" si="196"/>
        <v/>
      </c>
      <c r="S329" s="94" t="str">
        <f t="shared" si="197"/>
        <v/>
      </c>
      <c r="T329" s="94" t="str">
        <f t="shared" si="198"/>
        <v/>
      </c>
      <c r="U329" s="94" t="str">
        <f t="shared" si="199"/>
        <v/>
      </c>
      <c r="V329" s="94" t="str">
        <f t="shared" si="200"/>
        <v/>
      </c>
      <c r="W329" s="94" t="str">
        <f t="shared" si="180"/>
        <v/>
      </c>
      <c r="X329" s="94" t="str">
        <f t="shared" si="201"/>
        <v/>
      </c>
      <c r="Y329" s="94" t="str">
        <f t="shared" si="202"/>
        <v/>
      </c>
      <c r="Z329" s="94" t="str">
        <f t="shared" si="203"/>
        <v/>
      </c>
      <c r="AA329" s="94" t="str">
        <f t="shared" si="204"/>
        <v/>
      </c>
      <c r="AB329" s="94" t="str">
        <f t="shared" si="205"/>
        <v/>
      </c>
      <c r="AC329" s="94" t="str">
        <f t="shared" si="206"/>
        <v/>
      </c>
      <c r="AD329" s="92" t="str">
        <f t="shared" si="207"/>
        <v/>
      </c>
      <c r="AE329" s="92">
        <f t="shared" si="208"/>
        <v>0</v>
      </c>
      <c r="AF329" s="97" t="str">
        <f t="shared" si="209"/>
        <v/>
      </c>
      <c r="AG329" s="92">
        <f t="shared" si="210"/>
        <v>0</v>
      </c>
      <c r="AH329" s="92">
        <f t="shared" si="211"/>
        <v>0</v>
      </c>
    </row>
    <row r="330" spans="1:34" x14ac:dyDescent="0.25">
      <c r="A330" s="106" t="str">
        <f t="shared" si="181"/>
        <v/>
      </c>
      <c r="B330" s="49">
        <v>5002</v>
      </c>
      <c r="C330" s="115" t="s">
        <v>551</v>
      </c>
      <c r="D330" s="94" t="str">
        <f t="shared" si="182"/>
        <v/>
      </c>
      <c r="E330" s="94" t="str">
        <f t="shared" si="183"/>
        <v/>
      </c>
      <c r="F330" s="94" t="str">
        <f t="shared" si="184"/>
        <v/>
      </c>
      <c r="G330" s="94" t="str">
        <f t="shared" si="185"/>
        <v/>
      </c>
      <c r="H330" s="94" t="str">
        <f t="shared" si="186"/>
        <v/>
      </c>
      <c r="I330" s="94" t="str">
        <f t="shared" si="187"/>
        <v/>
      </c>
      <c r="J330" s="94" t="str">
        <f t="shared" si="188"/>
        <v/>
      </c>
      <c r="K330" s="94" t="str">
        <f t="shared" si="189"/>
        <v/>
      </c>
      <c r="L330" s="94" t="str">
        <f t="shared" si="190"/>
        <v/>
      </c>
      <c r="M330" s="94" t="str">
        <f t="shared" si="191"/>
        <v/>
      </c>
      <c r="N330" s="94" t="str">
        <f t="shared" si="192"/>
        <v/>
      </c>
      <c r="O330" s="94" t="str">
        <f t="shared" si="193"/>
        <v/>
      </c>
      <c r="P330" s="94" t="str">
        <f t="shared" si="194"/>
        <v/>
      </c>
      <c r="Q330" s="94" t="str">
        <f t="shared" si="195"/>
        <v/>
      </c>
      <c r="R330" s="94" t="str">
        <f t="shared" si="196"/>
        <v/>
      </c>
      <c r="S330" s="94" t="str">
        <f t="shared" si="197"/>
        <v/>
      </c>
      <c r="T330" s="94" t="str">
        <f t="shared" si="198"/>
        <v/>
      </c>
      <c r="U330" s="94" t="str">
        <f t="shared" si="199"/>
        <v/>
      </c>
      <c r="V330" s="94" t="str">
        <f t="shared" si="200"/>
        <v/>
      </c>
      <c r="W330" s="94" t="str">
        <f t="shared" si="180"/>
        <v/>
      </c>
      <c r="X330" s="94" t="str">
        <f t="shared" si="201"/>
        <v/>
      </c>
      <c r="Y330" s="94" t="str">
        <f t="shared" si="202"/>
        <v/>
      </c>
      <c r="Z330" s="94" t="str">
        <f t="shared" si="203"/>
        <v/>
      </c>
      <c r="AA330" s="94" t="str">
        <f t="shared" si="204"/>
        <v/>
      </c>
      <c r="AB330" s="94" t="str">
        <f t="shared" si="205"/>
        <v/>
      </c>
      <c r="AC330" s="94" t="str">
        <f t="shared" si="206"/>
        <v/>
      </c>
      <c r="AD330" s="92" t="str">
        <f t="shared" si="207"/>
        <v/>
      </c>
      <c r="AE330" s="92">
        <f t="shared" si="208"/>
        <v>0</v>
      </c>
      <c r="AF330" s="97" t="str">
        <f t="shared" si="209"/>
        <v/>
      </c>
      <c r="AG330" s="92">
        <f t="shared" si="210"/>
        <v>0</v>
      </c>
      <c r="AH330" s="92">
        <f t="shared" si="211"/>
        <v>0</v>
      </c>
    </row>
    <row r="331" spans="1:34" x14ac:dyDescent="0.25">
      <c r="A331" s="106" t="str">
        <f t="shared" si="181"/>
        <v/>
      </c>
      <c r="B331" s="49">
        <v>2741</v>
      </c>
      <c r="C331" s="115" t="s">
        <v>553</v>
      </c>
      <c r="D331" s="94" t="str">
        <f t="shared" si="182"/>
        <v/>
      </c>
      <c r="E331" s="94" t="str">
        <f t="shared" si="183"/>
        <v/>
      </c>
      <c r="F331" s="94" t="str">
        <f t="shared" si="184"/>
        <v/>
      </c>
      <c r="G331" s="94" t="str">
        <f t="shared" si="185"/>
        <v/>
      </c>
      <c r="H331" s="94" t="str">
        <f t="shared" si="186"/>
        <v/>
      </c>
      <c r="I331" s="94" t="str">
        <f t="shared" si="187"/>
        <v/>
      </c>
      <c r="J331" s="94" t="str">
        <f t="shared" si="188"/>
        <v/>
      </c>
      <c r="K331" s="94" t="str">
        <f t="shared" si="189"/>
        <v/>
      </c>
      <c r="L331" s="94" t="str">
        <f t="shared" si="190"/>
        <v/>
      </c>
      <c r="M331" s="94" t="str">
        <f t="shared" si="191"/>
        <v/>
      </c>
      <c r="N331" s="94" t="str">
        <f t="shared" si="192"/>
        <v/>
      </c>
      <c r="O331" s="94" t="str">
        <f t="shared" si="193"/>
        <v/>
      </c>
      <c r="P331" s="94" t="str">
        <f t="shared" si="194"/>
        <v/>
      </c>
      <c r="Q331" s="94" t="str">
        <f t="shared" si="195"/>
        <v/>
      </c>
      <c r="R331" s="94" t="str">
        <f t="shared" si="196"/>
        <v/>
      </c>
      <c r="S331" s="94" t="str">
        <f t="shared" si="197"/>
        <v/>
      </c>
      <c r="T331" s="94" t="str">
        <f t="shared" si="198"/>
        <v/>
      </c>
      <c r="U331" s="94" t="str">
        <f t="shared" si="199"/>
        <v/>
      </c>
      <c r="V331" s="94" t="str">
        <f t="shared" si="200"/>
        <v/>
      </c>
      <c r="W331" s="94" t="str">
        <f t="shared" si="180"/>
        <v/>
      </c>
      <c r="X331" s="94" t="str">
        <f t="shared" si="201"/>
        <v/>
      </c>
      <c r="Y331" s="94" t="str">
        <f t="shared" si="202"/>
        <v/>
      </c>
      <c r="Z331" s="94" t="str">
        <f t="shared" si="203"/>
        <v/>
      </c>
      <c r="AA331" s="94" t="str">
        <f t="shared" si="204"/>
        <v/>
      </c>
      <c r="AB331" s="94" t="str">
        <f t="shared" si="205"/>
        <v/>
      </c>
      <c r="AC331" s="94" t="str">
        <f t="shared" si="206"/>
        <v/>
      </c>
      <c r="AD331" s="92" t="str">
        <f t="shared" si="207"/>
        <v/>
      </c>
      <c r="AE331" s="92">
        <f t="shared" si="208"/>
        <v>0</v>
      </c>
      <c r="AF331" s="97" t="str">
        <f t="shared" si="209"/>
        <v/>
      </c>
      <c r="AG331" s="92">
        <f t="shared" si="210"/>
        <v>0</v>
      </c>
      <c r="AH331" s="92">
        <f t="shared" si="211"/>
        <v>0</v>
      </c>
    </row>
    <row r="332" spans="1:34" x14ac:dyDescent="0.25">
      <c r="A332" s="106" t="str">
        <f t="shared" si="181"/>
        <v/>
      </c>
      <c r="B332" s="49">
        <v>5137</v>
      </c>
      <c r="C332" s="115" t="s">
        <v>554</v>
      </c>
      <c r="D332" s="94" t="str">
        <f t="shared" si="182"/>
        <v/>
      </c>
      <c r="E332" s="94" t="str">
        <f t="shared" si="183"/>
        <v/>
      </c>
      <c r="F332" s="94" t="str">
        <f t="shared" si="184"/>
        <v/>
      </c>
      <c r="G332" s="94" t="str">
        <f t="shared" si="185"/>
        <v/>
      </c>
      <c r="H332" s="94" t="str">
        <f t="shared" si="186"/>
        <v/>
      </c>
      <c r="I332" s="94" t="str">
        <f t="shared" si="187"/>
        <v/>
      </c>
      <c r="J332" s="94" t="str">
        <f t="shared" si="188"/>
        <v/>
      </c>
      <c r="K332" s="94" t="str">
        <f t="shared" si="189"/>
        <v/>
      </c>
      <c r="L332" s="94" t="str">
        <f t="shared" si="190"/>
        <v/>
      </c>
      <c r="M332" s="94" t="str">
        <f t="shared" si="191"/>
        <v/>
      </c>
      <c r="N332" s="94" t="str">
        <f t="shared" si="192"/>
        <v/>
      </c>
      <c r="O332" s="94" t="str">
        <f t="shared" si="193"/>
        <v/>
      </c>
      <c r="P332" s="94" t="str">
        <f t="shared" si="194"/>
        <v/>
      </c>
      <c r="Q332" s="94" t="str">
        <f t="shared" si="195"/>
        <v/>
      </c>
      <c r="R332" s="94" t="str">
        <f t="shared" si="196"/>
        <v/>
      </c>
      <c r="S332" s="94" t="str">
        <f t="shared" si="197"/>
        <v/>
      </c>
      <c r="T332" s="94" t="str">
        <f t="shared" si="198"/>
        <v/>
      </c>
      <c r="U332" s="94" t="str">
        <f t="shared" si="199"/>
        <v/>
      </c>
      <c r="V332" s="94" t="str">
        <f t="shared" si="200"/>
        <v/>
      </c>
      <c r="W332" s="94" t="str">
        <f t="shared" si="180"/>
        <v/>
      </c>
      <c r="X332" s="94" t="str">
        <f t="shared" si="201"/>
        <v/>
      </c>
      <c r="Y332" s="94" t="str">
        <f t="shared" si="202"/>
        <v/>
      </c>
      <c r="Z332" s="94" t="str">
        <f t="shared" si="203"/>
        <v/>
      </c>
      <c r="AA332" s="94" t="str">
        <f t="shared" si="204"/>
        <v/>
      </c>
      <c r="AB332" s="94" t="str">
        <f t="shared" si="205"/>
        <v/>
      </c>
      <c r="AC332" s="94" t="str">
        <f t="shared" si="206"/>
        <v/>
      </c>
      <c r="AD332" s="92" t="str">
        <f t="shared" si="207"/>
        <v/>
      </c>
      <c r="AE332" s="92">
        <f t="shared" si="208"/>
        <v>0</v>
      </c>
      <c r="AF332" s="97" t="str">
        <f t="shared" si="209"/>
        <v/>
      </c>
      <c r="AG332" s="92">
        <f t="shared" si="210"/>
        <v>0</v>
      </c>
      <c r="AH332" s="92">
        <f t="shared" si="211"/>
        <v>0</v>
      </c>
    </row>
    <row r="333" spans="1:34" x14ac:dyDescent="0.25">
      <c r="A333" s="106" t="str">
        <f t="shared" si="181"/>
        <v/>
      </c>
      <c r="B333" s="49">
        <v>7532</v>
      </c>
      <c r="C333" s="115" t="s">
        <v>555</v>
      </c>
      <c r="D333" s="94" t="str">
        <f t="shared" si="182"/>
        <v/>
      </c>
      <c r="E333" s="94" t="str">
        <f t="shared" si="183"/>
        <v/>
      </c>
      <c r="F333" s="94" t="str">
        <f t="shared" si="184"/>
        <v/>
      </c>
      <c r="G333" s="94" t="str">
        <f t="shared" si="185"/>
        <v/>
      </c>
      <c r="H333" s="94" t="str">
        <f t="shared" si="186"/>
        <v/>
      </c>
      <c r="I333" s="94" t="str">
        <f t="shared" si="187"/>
        <v/>
      </c>
      <c r="J333" s="94" t="str">
        <f t="shared" si="188"/>
        <v/>
      </c>
      <c r="K333" s="94" t="str">
        <f t="shared" si="189"/>
        <v/>
      </c>
      <c r="L333" s="94" t="str">
        <f t="shared" si="190"/>
        <v/>
      </c>
      <c r="M333" s="94" t="str">
        <f t="shared" si="191"/>
        <v/>
      </c>
      <c r="N333" s="94" t="str">
        <f t="shared" si="192"/>
        <v/>
      </c>
      <c r="O333" s="94" t="str">
        <f t="shared" si="193"/>
        <v/>
      </c>
      <c r="P333" s="94" t="str">
        <f t="shared" si="194"/>
        <v/>
      </c>
      <c r="Q333" s="94" t="str">
        <f t="shared" si="195"/>
        <v/>
      </c>
      <c r="R333" s="94" t="str">
        <f t="shared" si="196"/>
        <v/>
      </c>
      <c r="S333" s="94" t="str">
        <f t="shared" si="197"/>
        <v/>
      </c>
      <c r="T333" s="94" t="str">
        <f t="shared" si="198"/>
        <v/>
      </c>
      <c r="U333" s="94" t="str">
        <f t="shared" si="199"/>
        <v/>
      </c>
      <c r="V333" s="94" t="str">
        <f t="shared" si="200"/>
        <v/>
      </c>
      <c r="W333" s="94" t="str">
        <f t="shared" si="180"/>
        <v/>
      </c>
      <c r="X333" s="94" t="str">
        <f t="shared" si="201"/>
        <v/>
      </c>
      <c r="Y333" s="94" t="str">
        <f t="shared" si="202"/>
        <v/>
      </c>
      <c r="Z333" s="94" t="str">
        <f t="shared" si="203"/>
        <v/>
      </c>
      <c r="AA333" s="94" t="str">
        <f t="shared" si="204"/>
        <v/>
      </c>
      <c r="AB333" s="94" t="str">
        <f t="shared" si="205"/>
        <v/>
      </c>
      <c r="AC333" s="94" t="str">
        <f t="shared" si="206"/>
        <v/>
      </c>
      <c r="AD333" s="92" t="str">
        <f t="shared" si="207"/>
        <v/>
      </c>
      <c r="AE333" s="92">
        <f t="shared" si="208"/>
        <v>0</v>
      </c>
      <c r="AF333" s="97" t="str">
        <f t="shared" si="209"/>
        <v/>
      </c>
      <c r="AG333" s="92">
        <f t="shared" si="210"/>
        <v>0</v>
      </c>
      <c r="AH333" s="92">
        <f t="shared" si="211"/>
        <v>0</v>
      </c>
    </row>
    <row r="334" spans="1:34" x14ac:dyDescent="0.25">
      <c r="A334" s="106" t="str">
        <f t="shared" si="181"/>
        <v/>
      </c>
      <c r="B334" s="49">
        <v>4505</v>
      </c>
      <c r="C334" s="115" t="s">
        <v>556</v>
      </c>
      <c r="D334" s="94" t="str">
        <f t="shared" si="182"/>
        <v/>
      </c>
      <c r="E334" s="94" t="str">
        <f t="shared" si="183"/>
        <v/>
      </c>
      <c r="F334" s="94" t="str">
        <f t="shared" si="184"/>
        <v/>
      </c>
      <c r="G334" s="94" t="str">
        <f t="shared" si="185"/>
        <v/>
      </c>
      <c r="H334" s="94" t="str">
        <f t="shared" si="186"/>
        <v/>
      </c>
      <c r="I334" s="94" t="str">
        <f t="shared" si="187"/>
        <v/>
      </c>
      <c r="J334" s="94" t="str">
        <f t="shared" si="188"/>
        <v/>
      </c>
      <c r="K334" s="94" t="str">
        <f t="shared" si="189"/>
        <v/>
      </c>
      <c r="L334" s="94" t="str">
        <f t="shared" si="190"/>
        <v/>
      </c>
      <c r="M334" s="94" t="str">
        <f t="shared" si="191"/>
        <v/>
      </c>
      <c r="N334" s="94" t="str">
        <f t="shared" si="192"/>
        <v/>
      </c>
      <c r="O334" s="94" t="str">
        <f t="shared" si="193"/>
        <v/>
      </c>
      <c r="P334" s="94" t="str">
        <f t="shared" si="194"/>
        <v/>
      </c>
      <c r="Q334" s="94" t="str">
        <f t="shared" si="195"/>
        <v/>
      </c>
      <c r="R334" s="94" t="str">
        <f t="shared" si="196"/>
        <v/>
      </c>
      <c r="S334" s="94" t="str">
        <f t="shared" si="197"/>
        <v/>
      </c>
      <c r="T334" s="94" t="str">
        <f t="shared" si="198"/>
        <v/>
      </c>
      <c r="U334" s="94" t="str">
        <f t="shared" si="199"/>
        <v/>
      </c>
      <c r="V334" s="94" t="str">
        <f t="shared" si="200"/>
        <v/>
      </c>
      <c r="W334" s="94" t="str">
        <f t="shared" si="180"/>
        <v/>
      </c>
      <c r="X334" s="94" t="str">
        <f t="shared" si="201"/>
        <v/>
      </c>
      <c r="Y334" s="94" t="str">
        <f t="shared" si="202"/>
        <v/>
      </c>
      <c r="Z334" s="94" t="str">
        <f t="shared" si="203"/>
        <v/>
      </c>
      <c r="AA334" s="94" t="str">
        <f t="shared" si="204"/>
        <v/>
      </c>
      <c r="AB334" s="94" t="str">
        <f t="shared" si="205"/>
        <v/>
      </c>
      <c r="AC334" s="94" t="str">
        <f t="shared" si="206"/>
        <v/>
      </c>
      <c r="AD334" s="92" t="str">
        <f t="shared" si="207"/>
        <v/>
      </c>
      <c r="AE334" s="92">
        <f t="shared" si="208"/>
        <v>0</v>
      </c>
      <c r="AF334" s="97" t="str">
        <f t="shared" si="209"/>
        <v/>
      </c>
      <c r="AG334" s="92">
        <f t="shared" si="210"/>
        <v>0</v>
      </c>
      <c r="AH334" s="92">
        <f t="shared" si="211"/>
        <v>0</v>
      </c>
    </row>
    <row r="335" spans="1:34" x14ac:dyDescent="0.25">
      <c r="A335" s="106" t="str">
        <f t="shared" si="181"/>
        <v/>
      </c>
      <c r="B335" s="49">
        <v>5026</v>
      </c>
      <c r="C335" s="115" t="s">
        <v>557</v>
      </c>
      <c r="D335" s="94" t="str">
        <f t="shared" si="182"/>
        <v/>
      </c>
      <c r="E335" s="94" t="str">
        <f t="shared" si="183"/>
        <v/>
      </c>
      <c r="F335" s="94" t="str">
        <f t="shared" si="184"/>
        <v/>
      </c>
      <c r="G335" s="94" t="str">
        <f t="shared" si="185"/>
        <v/>
      </c>
      <c r="H335" s="94" t="str">
        <f t="shared" si="186"/>
        <v/>
      </c>
      <c r="I335" s="94" t="str">
        <f t="shared" si="187"/>
        <v/>
      </c>
      <c r="J335" s="94" t="str">
        <f t="shared" si="188"/>
        <v/>
      </c>
      <c r="K335" s="94" t="str">
        <f t="shared" si="189"/>
        <v/>
      </c>
      <c r="L335" s="94" t="str">
        <f t="shared" si="190"/>
        <v/>
      </c>
      <c r="M335" s="94" t="str">
        <f t="shared" si="191"/>
        <v/>
      </c>
      <c r="N335" s="94" t="str">
        <f t="shared" si="192"/>
        <v/>
      </c>
      <c r="O335" s="94" t="str">
        <f t="shared" si="193"/>
        <v/>
      </c>
      <c r="P335" s="94" t="str">
        <f t="shared" si="194"/>
        <v/>
      </c>
      <c r="Q335" s="94" t="str">
        <f t="shared" si="195"/>
        <v/>
      </c>
      <c r="R335" s="94" t="str">
        <f t="shared" si="196"/>
        <v/>
      </c>
      <c r="S335" s="94" t="str">
        <f t="shared" si="197"/>
        <v/>
      </c>
      <c r="T335" s="94" t="str">
        <f t="shared" si="198"/>
        <v/>
      </c>
      <c r="U335" s="94" t="str">
        <f t="shared" si="199"/>
        <v/>
      </c>
      <c r="V335" s="94" t="str">
        <f t="shared" si="200"/>
        <v/>
      </c>
      <c r="W335" s="94" t="str">
        <f t="shared" si="180"/>
        <v/>
      </c>
      <c r="X335" s="94" t="str">
        <f t="shared" si="201"/>
        <v/>
      </c>
      <c r="Y335" s="94" t="str">
        <f t="shared" si="202"/>
        <v/>
      </c>
      <c r="Z335" s="94" t="str">
        <f t="shared" si="203"/>
        <v/>
      </c>
      <c r="AA335" s="94" t="str">
        <f t="shared" si="204"/>
        <v/>
      </c>
      <c r="AB335" s="94" t="str">
        <f t="shared" si="205"/>
        <v/>
      </c>
      <c r="AC335" s="94" t="str">
        <f t="shared" si="206"/>
        <v/>
      </c>
      <c r="AD335" s="92" t="str">
        <f t="shared" si="207"/>
        <v/>
      </c>
      <c r="AE335" s="92">
        <f t="shared" si="208"/>
        <v>0</v>
      </c>
      <c r="AF335" s="97" t="str">
        <f t="shared" si="209"/>
        <v/>
      </c>
      <c r="AG335" s="92">
        <f t="shared" si="210"/>
        <v>0</v>
      </c>
      <c r="AH335" s="92">
        <f t="shared" si="211"/>
        <v>0</v>
      </c>
    </row>
    <row r="336" spans="1:34" x14ac:dyDescent="0.25">
      <c r="A336" s="106" t="str">
        <f t="shared" si="181"/>
        <v/>
      </c>
      <c r="B336" s="49">
        <v>2753</v>
      </c>
      <c r="C336" s="115" t="s">
        <v>558</v>
      </c>
      <c r="D336" s="94" t="str">
        <f t="shared" si="182"/>
        <v/>
      </c>
      <c r="E336" s="94" t="str">
        <f t="shared" si="183"/>
        <v/>
      </c>
      <c r="F336" s="94" t="str">
        <f t="shared" si="184"/>
        <v/>
      </c>
      <c r="G336" s="94" t="str">
        <f t="shared" si="185"/>
        <v/>
      </c>
      <c r="H336" s="94" t="str">
        <f t="shared" si="186"/>
        <v/>
      </c>
      <c r="I336" s="94" t="str">
        <f t="shared" si="187"/>
        <v/>
      </c>
      <c r="J336" s="94" t="str">
        <f t="shared" si="188"/>
        <v/>
      </c>
      <c r="K336" s="94" t="str">
        <f t="shared" si="189"/>
        <v/>
      </c>
      <c r="L336" s="94" t="str">
        <f t="shared" si="190"/>
        <v/>
      </c>
      <c r="M336" s="94" t="str">
        <f t="shared" si="191"/>
        <v/>
      </c>
      <c r="N336" s="94" t="str">
        <f t="shared" si="192"/>
        <v/>
      </c>
      <c r="O336" s="94" t="str">
        <f t="shared" si="193"/>
        <v/>
      </c>
      <c r="P336" s="94" t="str">
        <f t="shared" si="194"/>
        <v/>
      </c>
      <c r="Q336" s="94" t="str">
        <f t="shared" si="195"/>
        <v/>
      </c>
      <c r="R336" s="94" t="str">
        <f t="shared" si="196"/>
        <v/>
      </c>
      <c r="S336" s="94" t="str">
        <f t="shared" si="197"/>
        <v/>
      </c>
      <c r="T336" s="94" t="str">
        <f t="shared" si="198"/>
        <v/>
      </c>
      <c r="U336" s="94" t="str">
        <f t="shared" si="199"/>
        <v/>
      </c>
      <c r="V336" s="94" t="str">
        <f t="shared" si="200"/>
        <v/>
      </c>
      <c r="W336" s="94" t="str">
        <f t="shared" si="180"/>
        <v/>
      </c>
      <c r="X336" s="94" t="str">
        <f t="shared" si="201"/>
        <v/>
      </c>
      <c r="Y336" s="94" t="str">
        <f t="shared" si="202"/>
        <v/>
      </c>
      <c r="Z336" s="94" t="str">
        <f t="shared" si="203"/>
        <v/>
      </c>
      <c r="AA336" s="94" t="str">
        <f t="shared" si="204"/>
        <v/>
      </c>
      <c r="AB336" s="94" t="str">
        <f t="shared" si="205"/>
        <v/>
      </c>
      <c r="AC336" s="94" t="str">
        <f t="shared" si="206"/>
        <v/>
      </c>
      <c r="AD336" s="92" t="str">
        <f t="shared" si="207"/>
        <v/>
      </c>
      <c r="AE336" s="92">
        <f t="shared" si="208"/>
        <v>0</v>
      </c>
      <c r="AF336" s="97" t="str">
        <f t="shared" si="209"/>
        <v/>
      </c>
      <c r="AG336" s="92">
        <f t="shared" si="210"/>
        <v>0</v>
      </c>
      <c r="AH336" s="92">
        <f t="shared" si="211"/>
        <v>0</v>
      </c>
    </row>
    <row r="337" spans="1:34" x14ac:dyDescent="0.25">
      <c r="A337" s="106" t="str">
        <f t="shared" si="181"/>
        <v/>
      </c>
      <c r="B337" s="49">
        <v>5434</v>
      </c>
      <c r="C337" s="115" t="s">
        <v>559</v>
      </c>
      <c r="D337" s="94" t="str">
        <f t="shared" si="182"/>
        <v/>
      </c>
      <c r="E337" s="94" t="str">
        <f t="shared" si="183"/>
        <v/>
      </c>
      <c r="F337" s="94" t="str">
        <f t="shared" si="184"/>
        <v/>
      </c>
      <c r="G337" s="94" t="str">
        <f t="shared" si="185"/>
        <v/>
      </c>
      <c r="H337" s="94" t="str">
        <f t="shared" si="186"/>
        <v/>
      </c>
      <c r="I337" s="94" t="str">
        <f t="shared" si="187"/>
        <v/>
      </c>
      <c r="J337" s="94" t="str">
        <f t="shared" si="188"/>
        <v/>
      </c>
      <c r="K337" s="94" t="str">
        <f t="shared" si="189"/>
        <v/>
      </c>
      <c r="L337" s="94" t="str">
        <f t="shared" si="190"/>
        <v/>
      </c>
      <c r="M337" s="94" t="str">
        <f t="shared" si="191"/>
        <v/>
      </c>
      <c r="N337" s="94" t="str">
        <f t="shared" si="192"/>
        <v/>
      </c>
      <c r="O337" s="94" t="str">
        <f t="shared" si="193"/>
        <v/>
      </c>
      <c r="P337" s="94" t="str">
        <f t="shared" si="194"/>
        <v/>
      </c>
      <c r="Q337" s="94" t="str">
        <f t="shared" si="195"/>
        <v/>
      </c>
      <c r="R337" s="94" t="str">
        <f t="shared" si="196"/>
        <v/>
      </c>
      <c r="S337" s="94" t="str">
        <f t="shared" si="197"/>
        <v/>
      </c>
      <c r="T337" s="94" t="str">
        <f t="shared" si="198"/>
        <v/>
      </c>
      <c r="U337" s="94" t="str">
        <f t="shared" si="199"/>
        <v/>
      </c>
      <c r="V337" s="94" t="str">
        <f t="shared" si="200"/>
        <v/>
      </c>
      <c r="W337" s="94" t="str">
        <f t="shared" si="180"/>
        <v/>
      </c>
      <c r="X337" s="94" t="str">
        <f t="shared" si="201"/>
        <v/>
      </c>
      <c r="Y337" s="94" t="str">
        <f t="shared" si="202"/>
        <v/>
      </c>
      <c r="Z337" s="94" t="str">
        <f t="shared" si="203"/>
        <v/>
      </c>
      <c r="AA337" s="94" t="str">
        <f t="shared" si="204"/>
        <v/>
      </c>
      <c r="AB337" s="94" t="str">
        <f t="shared" si="205"/>
        <v/>
      </c>
      <c r="AC337" s="94" t="str">
        <f t="shared" si="206"/>
        <v/>
      </c>
      <c r="AD337" s="92" t="str">
        <f t="shared" si="207"/>
        <v/>
      </c>
      <c r="AE337" s="92">
        <f t="shared" si="208"/>
        <v>0</v>
      </c>
      <c r="AF337" s="97" t="str">
        <f t="shared" si="209"/>
        <v/>
      </c>
      <c r="AG337" s="92">
        <f t="shared" si="210"/>
        <v>0</v>
      </c>
      <c r="AH337" s="92">
        <f t="shared" si="211"/>
        <v>0</v>
      </c>
    </row>
    <row r="338" spans="1:34" x14ac:dyDescent="0.25">
      <c r="A338" s="106" t="str">
        <f t="shared" si="181"/>
        <v/>
      </c>
      <c r="B338" s="49">
        <v>5582</v>
      </c>
      <c r="C338" s="115" t="s">
        <v>560</v>
      </c>
      <c r="D338" s="94" t="str">
        <f t="shared" si="182"/>
        <v/>
      </c>
      <c r="E338" s="94" t="str">
        <f t="shared" si="183"/>
        <v/>
      </c>
      <c r="F338" s="94" t="str">
        <f t="shared" si="184"/>
        <v/>
      </c>
      <c r="G338" s="94" t="str">
        <f t="shared" si="185"/>
        <v/>
      </c>
      <c r="H338" s="94" t="str">
        <f t="shared" si="186"/>
        <v/>
      </c>
      <c r="I338" s="94" t="str">
        <f t="shared" si="187"/>
        <v/>
      </c>
      <c r="J338" s="94" t="str">
        <f t="shared" si="188"/>
        <v/>
      </c>
      <c r="K338" s="94" t="str">
        <f t="shared" si="189"/>
        <v/>
      </c>
      <c r="L338" s="94" t="str">
        <f t="shared" si="190"/>
        <v/>
      </c>
      <c r="M338" s="94" t="str">
        <f t="shared" si="191"/>
        <v/>
      </c>
      <c r="N338" s="94" t="str">
        <f t="shared" si="192"/>
        <v/>
      </c>
      <c r="O338" s="94" t="str">
        <f t="shared" si="193"/>
        <v/>
      </c>
      <c r="P338" s="94" t="str">
        <f t="shared" si="194"/>
        <v/>
      </c>
      <c r="Q338" s="94" t="str">
        <f t="shared" si="195"/>
        <v/>
      </c>
      <c r="R338" s="94" t="str">
        <f t="shared" si="196"/>
        <v/>
      </c>
      <c r="S338" s="94" t="str">
        <f t="shared" si="197"/>
        <v/>
      </c>
      <c r="T338" s="94" t="str">
        <f t="shared" si="198"/>
        <v/>
      </c>
      <c r="U338" s="94" t="str">
        <f t="shared" si="199"/>
        <v/>
      </c>
      <c r="V338" s="94" t="str">
        <f t="shared" si="200"/>
        <v/>
      </c>
      <c r="W338" s="94" t="str">
        <f t="shared" si="180"/>
        <v/>
      </c>
      <c r="X338" s="94" t="str">
        <f t="shared" si="201"/>
        <v/>
      </c>
      <c r="Y338" s="94" t="str">
        <f t="shared" si="202"/>
        <v/>
      </c>
      <c r="Z338" s="94" t="str">
        <f t="shared" si="203"/>
        <v/>
      </c>
      <c r="AA338" s="94" t="str">
        <f t="shared" si="204"/>
        <v/>
      </c>
      <c r="AB338" s="94" t="str">
        <f t="shared" si="205"/>
        <v/>
      </c>
      <c r="AC338" s="94" t="str">
        <f t="shared" si="206"/>
        <v/>
      </c>
      <c r="AD338" s="92" t="str">
        <f t="shared" si="207"/>
        <v/>
      </c>
      <c r="AE338" s="92">
        <f t="shared" si="208"/>
        <v>0</v>
      </c>
      <c r="AF338" s="97" t="str">
        <f t="shared" si="209"/>
        <v/>
      </c>
      <c r="AG338" s="92">
        <f t="shared" si="210"/>
        <v>0</v>
      </c>
      <c r="AH338" s="92">
        <f t="shared" si="211"/>
        <v>0</v>
      </c>
    </row>
    <row r="339" spans="1:34" x14ac:dyDescent="0.25">
      <c r="A339" s="106" t="str">
        <f t="shared" si="181"/>
        <v/>
      </c>
      <c r="B339" s="49">
        <v>1697</v>
      </c>
      <c r="C339" s="115" t="s">
        <v>561</v>
      </c>
      <c r="D339" s="94" t="str">
        <f t="shared" si="182"/>
        <v/>
      </c>
      <c r="E339" s="94" t="str">
        <f t="shared" si="183"/>
        <v/>
      </c>
      <c r="F339" s="94" t="str">
        <f t="shared" si="184"/>
        <v/>
      </c>
      <c r="G339" s="94" t="str">
        <f t="shared" si="185"/>
        <v/>
      </c>
      <c r="H339" s="94" t="str">
        <f t="shared" si="186"/>
        <v/>
      </c>
      <c r="I339" s="94" t="str">
        <f t="shared" si="187"/>
        <v/>
      </c>
      <c r="J339" s="94" t="str">
        <f t="shared" si="188"/>
        <v/>
      </c>
      <c r="K339" s="94" t="str">
        <f t="shared" si="189"/>
        <v/>
      </c>
      <c r="L339" s="94" t="str">
        <f t="shared" si="190"/>
        <v/>
      </c>
      <c r="M339" s="94" t="str">
        <f t="shared" si="191"/>
        <v/>
      </c>
      <c r="N339" s="94" t="str">
        <f t="shared" si="192"/>
        <v/>
      </c>
      <c r="O339" s="94" t="str">
        <f t="shared" si="193"/>
        <v/>
      </c>
      <c r="P339" s="94" t="str">
        <f t="shared" si="194"/>
        <v/>
      </c>
      <c r="Q339" s="94" t="str">
        <f t="shared" si="195"/>
        <v/>
      </c>
      <c r="R339" s="94" t="str">
        <f t="shared" si="196"/>
        <v/>
      </c>
      <c r="S339" s="94" t="str">
        <f t="shared" si="197"/>
        <v/>
      </c>
      <c r="T339" s="94" t="str">
        <f t="shared" si="198"/>
        <v/>
      </c>
      <c r="U339" s="94" t="str">
        <f t="shared" si="199"/>
        <v/>
      </c>
      <c r="V339" s="94" t="str">
        <f t="shared" si="200"/>
        <v/>
      </c>
      <c r="W339" s="94" t="str">
        <f t="shared" si="180"/>
        <v/>
      </c>
      <c r="X339" s="94" t="str">
        <f t="shared" si="201"/>
        <v/>
      </c>
      <c r="Y339" s="94" t="str">
        <f t="shared" si="202"/>
        <v/>
      </c>
      <c r="Z339" s="94" t="str">
        <f t="shared" si="203"/>
        <v/>
      </c>
      <c r="AA339" s="94" t="str">
        <f t="shared" si="204"/>
        <v/>
      </c>
      <c r="AB339" s="94" t="str">
        <f t="shared" si="205"/>
        <v/>
      </c>
      <c r="AC339" s="94" t="str">
        <f t="shared" si="206"/>
        <v/>
      </c>
      <c r="AD339" s="92" t="str">
        <f t="shared" si="207"/>
        <v/>
      </c>
      <c r="AE339" s="92">
        <f t="shared" si="208"/>
        <v>0</v>
      </c>
      <c r="AF339" s="97" t="str">
        <f t="shared" si="209"/>
        <v/>
      </c>
      <c r="AG339" s="92">
        <f t="shared" si="210"/>
        <v>0</v>
      </c>
      <c r="AH339" s="92">
        <f t="shared" si="211"/>
        <v>0</v>
      </c>
    </row>
    <row r="340" spans="1:34" x14ac:dyDescent="0.25">
      <c r="A340" s="106" t="str">
        <f t="shared" si="181"/>
        <v/>
      </c>
      <c r="B340" s="49">
        <v>3685</v>
      </c>
      <c r="C340" s="115" t="s">
        <v>563</v>
      </c>
      <c r="D340" s="94" t="str">
        <f t="shared" si="182"/>
        <v/>
      </c>
      <c r="E340" s="94" t="str">
        <f t="shared" si="183"/>
        <v/>
      </c>
      <c r="F340" s="94" t="str">
        <f t="shared" si="184"/>
        <v/>
      </c>
      <c r="G340" s="94" t="str">
        <f t="shared" si="185"/>
        <v/>
      </c>
      <c r="H340" s="94" t="str">
        <f t="shared" si="186"/>
        <v/>
      </c>
      <c r="I340" s="94" t="str">
        <f t="shared" si="187"/>
        <v/>
      </c>
      <c r="J340" s="94" t="str">
        <f t="shared" si="188"/>
        <v/>
      </c>
      <c r="K340" s="94" t="str">
        <f t="shared" si="189"/>
        <v/>
      </c>
      <c r="L340" s="94" t="str">
        <f t="shared" si="190"/>
        <v/>
      </c>
      <c r="M340" s="94" t="str">
        <f t="shared" si="191"/>
        <v/>
      </c>
      <c r="N340" s="94" t="str">
        <f t="shared" si="192"/>
        <v/>
      </c>
      <c r="O340" s="94" t="str">
        <f t="shared" si="193"/>
        <v/>
      </c>
      <c r="P340" s="94" t="str">
        <f t="shared" si="194"/>
        <v/>
      </c>
      <c r="Q340" s="94" t="str">
        <f t="shared" si="195"/>
        <v/>
      </c>
      <c r="R340" s="94" t="str">
        <f t="shared" si="196"/>
        <v/>
      </c>
      <c r="S340" s="94" t="str">
        <f t="shared" si="197"/>
        <v/>
      </c>
      <c r="T340" s="94" t="str">
        <f t="shared" si="198"/>
        <v/>
      </c>
      <c r="U340" s="94" t="str">
        <f t="shared" si="199"/>
        <v/>
      </c>
      <c r="V340" s="94" t="str">
        <f t="shared" si="200"/>
        <v/>
      </c>
      <c r="W340" s="94" t="str">
        <f>IFERROR(VLOOKUP($B340,_3aw20,22,FALSE),"")</f>
        <v/>
      </c>
      <c r="X340" s="94" t="str">
        <f t="shared" si="201"/>
        <v/>
      </c>
      <c r="Y340" s="94" t="str">
        <f t="shared" si="202"/>
        <v/>
      </c>
      <c r="Z340" s="94" t="str">
        <f t="shared" si="203"/>
        <v/>
      </c>
      <c r="AA340" s="94" t="str">
        <f t="shared" si="204"/>
        <v/>
      </c>
      <c r="AB340" s="94" t="str">
        <f t="shared" si="205"/>
        <v/>
      </c>
      <c r="AC340" s="94" t="str">
        <f t="shared" si="206"/>
        <v/>
      </c>
      <c r="AD340" s="92" t="str">
        <f t="shared" si="207"/>
        <v/>
      </c>
      <c r="AE340" s="92">
        <f t="shared" si="208"/>
        <v>0</v>
      </c>
      <c r="AF340" s="97" t="str">
        <f t="shared" si="209"/>
        <v/>
      </c>
      <c r="AG340" s="92">
        <f t="shared" si="210"/>
        <v>0</v>
      </c>
      <c r="AH340" s="92">
        <f t="shared" si="211"/>
        <v>0</v>
      </c>
    </row>
    <row r="341" spans="1:34" x14ac:dyDescent="0.25">
      <c r="A341" s="106" t="str">
        <f t="shared" si="181"/>
        <v/>
      </c>
      <c r="B341" s="49">
        <v>7322</v>
      </c>
      <c r="C341" s="115" t="s">
        <v>564</v>
      </c>
      <c r="D341" s="94" t="str">
        <f t="shared" si="182"/>
        <v/>
      </c>
      <c r="E341" s="94" t="str">
        <f t="shared" si="183"/>
        <v/>
      </c>
      <c r="F341" s="94" t="str">
        <f t="shared" si="184"/>
        <v/>
      </c>
      <c r="G341" s="94" t="str">
        <f t="shared" si="185"/>
        <v/>
      </c>
      <c r="H341" s="94" t="str">
        <f t="shared" si="186"/>
        <v/>
      </c>
      <c r="I341" s="94" t="str">
        <f t="shared" si="187"/>
        <v/>
      </c>
      <c r="J341" s="94" t="str">
        <f t="shared" si="188"/>
        <v/>
      </c>
      <c r="K341" s="94" t="str">
        <f t="shared" si="189"/>
        <v/>
      </c>
      <c r="L341" s="94" t="str">
        <f t="shared" si="190"/>
        <v/>
      </c>
      <c r="M341" s="94" t="str">
        <f t="shared" si="191"/>
        <v/>
      </c>
      <c r="N341" s="94" t="str">
        <f t="shared" si="192"/>
        <v/>
      </c>
      <c r="O341" s="94" t="str">
        <f t="shared" si="193"/>
        <v/>
      </c>
      <c r="P341" s="94" t="str">
        <f t="shared" si="194"/>
        <v/>
      </c>
      <c r="Q341" s="94" t="str">
        <f t="shared" si="195"/>
        <v/>
      </c>
      <c r="R341" s="94" t="str">
        <f t="shared" si="196"/>
        <v/>
      </c>
      <c r="S341" s="94" t="str">
        <f t="shared" si="197"/>
        <v/>
      </c>
      <c r="T341" s="94" t="str">
        <f t="shared" si="198"/>
        <v/>
      </c>
      <c r="U341" s="94" t="str">
        <f t="shared" si="199"/>
        <v/>
      </c>
      <c r="V341" s="94" t="str">
        <f t="shared" si="200"/>
        <v/>
      </c>
      <c r="W341" s="94" t="str">
        <f t="shared" ref="W341:W357" si="212">IFERROR(VLOOKUP($B341,_3aw20,2,FALSE),"")</f>
        <v/>
      </c>
      <c r="X341" s="94" t="str">
        <f t="shared" si="201"/>
        <v/>
      </c>
      <c r="Y341" s="94" t="str">
        <f t="shared" si="202"/>
        <v/>
      </c>
      <c r="Z341" s="94" t="str">
        <f t="shared" si="203"/>
        <v/>
      </c>
      <c r="AA341" s="94" t="str">
        <f t="shared" si="204"/>
        <v/>
      </c>
      <c r="AB341" s="94" t="str">
        <f t="shared" si="205"/>
        <v/>
      </c>
      <c r="AC341" s="94" t="str">
        <f t="shared" si="206"/>
        <v/>
      </c>
      <c r="AD341" s="92" t="str">
        <f t="shared" si="207"/>
        <v/>
      </c>
      <c r="AE341" s="92">
        <f t="shared" si="208"/>
        <v>0</v>
      </c>
      <c r="AF341" s="97" t="str">
        <f t="shared" si="209"/>
        <v/>
      </c>
      <c r="AG341" s="92">
        <f t="shared" si="210"/>
        <v>0</v>
      </c>
      <c r="AH341" s="92">
        <f t="shared" si="211"/>
        <v>0</v>
      </c>
    </row>
    <row r="342" spans="1:34" x14ac:dyDescent="0.25">
      <c r="A342" s="106" t="str">
        <f t="shared" si="181"/>
        <v/>
      </c>
      <c r="B342" s="49">
        <v>2913</v>
      </c>
      <c r="C342" s="115" t="s">
        <v>565</v>
      </c>
      <c r="D342" s="94" t="str">
        <f t="shared" si="182"/>
        <v/>
      </c>
      <c r="E342" s="94" t="str">
        <f t="shared" si="183"/>
        <v/>
      </c>
      <c r="F342" s="94" t="str">
        <f t="shared" si="184"/>
        <v/>
      </c>
      <c r="G342" s="94" t="str">
        <f t="shared" si="185"/>
        <v/>
      </c>
      <c r="H342" s="94" t="str">
        <f t="shared" si="186"/>
        <v/>
      </c>
      <c r="I342" s="94" t="str">
        <f t="shared" si="187"/>
        <v/>
      </c>
      <c r="J342" s="94" t="str">
        <f t="shared" si="188"/>
        <v/>
      </c>
      <c r="K342" s="94" t="str">
        <f t="shared" si="189"/>
        <v/>
      </c>
      <c r="L342" s="94" t="str">
        <f t="shared" si="190"/>
        <v/>
      </c>
      <c r="M342" s="94" t="str">
        <f t="shared" si="191"/>
        <v/>
      </c>
      <c r="N342" s="94" t="str">
        <f t="shared" si="192"/>
        <v/>
      </c>
      <c r="O342" s="94" t="str">
        <f t="shared" si="193"/>
        <v/>
      </c>
      <c r="P342" s="94" t="str">
        <f t="shared" si="194"/>
        <v/>
      </c>
      <c r="Q342" s="94" t="str">
        <f t="shared" si="195"/>
        <v/>
      </c>
      <c r="R342" s="94" t="str">
        <f t="shared" si="196"/>
        <v/>
      </c>
      <c r="S342" s="94" t="str">
        <f t="shared" si="197"/>
        <v/>
      </c>
      <c r="T342" s="94" t="str">
        <f t="shared" si="198"/>
        <v/>
      </c>
      <c r="U342" s="94" t="str">
        <f t="shared" si="199"/>
        <v/>
      </c>
      <c r="V342" s="94" t="str">
        <f t="shared" si="200"/>
        <v/>
      </c>
      <c r="W342" s="94" t="str">
        <f t="shared" si="212"/>
        <v/>
      </c>
      <c r="X342" s="94" t="str">
        <f t="shared" si="201"/>
        <v/>
      </c>
      <c r="Y342" s="94" t="str">
        <f t="shared" si="202"/>
        <v/>
      </c>
      <c r="Z342" s="94" t="str">
        <f t="shared" si="203"/>
        <v/>
      </c>
      <c r="AA342" s="94" t="str">
        <f t="shared" si="204"/>
        <v/>
      </c>
      <c r="AB342" s="94" t="str">
        <f t="shared" si="205"/>
        <v/>
      </c>
      <c r="AC342" s="94" t="str">
        <f t="shared" si="206"/>
        <v/>
      </c>
      <c r="AD342" s="92" t="str">
        <f t="shared" si="207"/>
        <v/>
      </c>
      <c r="AE342" s="92">
        <f t="shared" si="208"/>
        <v>0</v>
      </c>
      <c r="AF342" s="97" t="str">
        <f t="shared" si="209"/>
        <v/>
      </c>
      <c r="AG342" s="92">
        <f t="shared" si="210"/>
        <v>0</v>
      </c>
      <c r="AH342" s="92">
        <f t="shared" si="211"/>
        <v>0</v>
      </c>
    </row>
    <row r="343" spans="1:34" x14ac:dyDescent="0.25">
      <c r="A343" s="106" t="str">
        <f t="shared" si="181"/>
        <v/>
      </c>
      <c r="B343" s="49">
        <v>749</v>
      </c>
      <c r="C343" s="115" t="s">
        <v>566</v>
      </c>
      <c r="D343" s="94" t="str">
        <f t="shared" si="182"/>
        <v/>
      </c>
      <c r="E343" s="94" t="str">
        <f t="shared" si="183"/>
        <v/>
      </c>
      <c r="F343" s="94" t="str">
        <f t="shared" si="184"/>
        <v/>
      </c>
      <c r="G343" s="94" t="str">
        <f t="shared" si="185"/>
        <v/>
      </c>
      <c r="H343" s="94" t="str">
        <f t="shared" si="186"/>
        <v/>
      </c>
      <c r="I343" s="94" t="str">
        <f t="shared" si="187"/>
        <v/>
      </c>
      <c r="J343" s="94" t="str">
        <f t="shared" si="188"/>
        <v/>
      </c>
      <c r="K343" s="94" t="str">
        <f t="shared" si="189"/>
        <v/>
      </c>
      <c r="L343" s="94" t="str">
        <f t="shared" si="190"/>
        <v/>
      </c>
      <c r="M343" s="94" t="str">
        <f t="shared" si="191"/>
        <v/>
      </c>
      <c r="N343" s="94" t="str">
        <f t="shared" si="192"/>
        <v/>
      </c>
      <c r="O343" s="94" t="str">
        <f t="shared" si="193"/>
        <v/>
      </c>
      <c r="P343" s="94" t="str">
        <f t="shared" si="194"/>
        <v/>
      </c>
      <c r="Q343" s="94" t="str">
        <f t="shared" si="195"/>
        <v/>
      </c>
      <c r="R343" s="94" t="str">
        <f t="shared" si="196"/>
        <v/>
      </c>
      <c r="S343" s="94" t="str">
        <f t="shared" si="197"/>
        <v/>
      </c>
      <c r="T343" s="94" t="str">
        <f t="shared" si="198"/>
        <v/>
      </c>
      <c r="U343" s="94" t="str">
        <f t="shared" si="199"/>
        <v/>
      </c>
      <c r="V343" s="94" t="str">
        <f t="shared" si="200"/>
        <v/>
      </c>
      <c r="W343" s="94" t="str">
        <f t="shared" si="212"/>
        <v/>
      </c>
      <c r="X343" s="94" t="str">
        <f t="shared" si="201"/>
        <v/>
      </c>
      <c r="Y343" s="94" t="str">
        <f t="shared" si="202"/>
        <v/>
      </c>
      <c r="Z343" s="94" t="str">
        <f t="shared" si="203"/>
        <v/>
      </c>
      <c r="AA343" s="94" t="str">
        <f t="shared" si="204"/>
        <v/>
      </c>
      <c r="AB343" s="94" t="str">
        <f t="shared" si="205"/>
        <v/>
      </c>
      <c r="AC343" s="94" t="str">
        <f t="shared" si="206"/>
        <v/>
      </c>
      <c r="AD343" s="92" t="str">
        <f t="shared" si="207"/>
        <v/>
      </c>
      <c r="AE343" s="92">
        <f t="shared" si="208"/>
        <v>0</v>
      </c>
      <c r="AF343" s="97" t="str">
        <f t="shared" si="209"/>
        <v/>
      </c>
      <c r="AG343" s="92">
        <f t="shared" si="210"/>
        <v>0</v>
      </c>
      <c r="AH343" s="92">
        <f t="shared" si="211"/>
        <v>0</v>
      </c>
    </row>
    <row r="344" spans="1:34" x14ac:dyDescent="0.25">
      <c r="A344" s="106" t="str">
        <f t="shared" si="181"/>
        <v/>
      </c>
      <c r="B344" s="49">
        <v>7837</v>
      </c>
      <c r="C344" s="115" t="s">
        <v>567</v>
      </c>
      <c r="D344" s="94" t="str">
        <f t="shared" si="182"/>
        <v/>
      </c>
      <c r="E344" s="94" t="str">
        <f t="shared" si="183"/>
        <v/>
      </c>
      <c r="F344" s="94" t="str">
        <f t="shared" si="184"/>
        <v/>
      </c>
      <c r="G344" s="94" t="str">
        <f t="shared" si="185"/>
        <v/>
      </c>
      <c r="H344" s="94" t="str">
        <f t="shared" si="186"/>
        <v/>
      </c>
      <c r="I344" s="94" t="str">
        <f t="shared" si="187"/>
        <v/>
      </c>
      <c r="J344" s="94" t="str">
        <f t="shared" si="188"/>
        <v/>
      </c>
      <c r="K344" s="94" t="str">
        <f t="shared" si="189"/>
        <v/>
      </c>
      <c r="L344" s="94" t="str">
        <f t="shared" si="190"/>
        <v/>
      </c>
      <c r="M344" s="94" t="str">
        <f t="shared" si="191"/>
        <v/>
      </c>
      <c r="N344" s="94" t="str">
        <f t="shared" si="192"/>
        <v/>
      </c>
      <c r="O344" s="94" t="str">
        <f t="shared" si="193"/>
        <v/>
      </c>
      <c r="P344" s="94" t="str">
        <f t="shared" si="194"/>
        <v/>
      </c>
      <c r="Q344" s="94" t="str">
        <f t="shared" si="195"/>
        <v/>
      </c>
      <c r="R344" s="94" t="str">
        <f t="shared" si="196"/>
        <v/>
      </c>
      <c r="S344" s="94" t="str">
        <f t="shared" si="197"/>
        <v/>
      </c>
      <c r="T344" s="94" t="str">
        <f t="shared" si="198"/>
        <v/>
      </c>
      <c r="U344" s="94" t="str">
        <f t="shared" si="199"/>
        <v/>
      </c>
      <c r="V344" s="94" t="str">
        <f t="shared" si="200"/>
        <v/>
      </c>
      <c r="W344" s="94" t="str">
        <f t="shared" si="212"/>
        <v/>
      </c>
      <c r="X344" s="94" t="str">
        <f t="shared" si="201"/>
        <v/>
      </c>
      <c r="Y344" s="94" t="str">
        <f t="shared" si="202"/>
        <v/>
      </c>
      <c r="Z344" s="94" t="str">
        <f t="shared" si="203"/>
        <v/>
      </c>
      <c r="AA344" s="94" t="str">
        <f t="shared" si="204"/>
        <v/>
      </c>
      <c r="AB344" s="94" t="str">
        <f t="shared" si="205"/>
        <v/>
      </c>
      <c r="AC344" s="94" t="str">
        <f t="shared" si="206"/>
        <v/>
      </c>
      <c r="AD344" s="92" t="str">
        <f t="shared" si="207"/>
        <v/>
      </c>
      <c r="AE344" s="92">
        <f t="shared" si="208"/>
        <v>0</v>
      </c>
      <c r="AF344" s="97" t="str">
        <f t="shared" si="209"/>
        <v/>
      </c>
      <c r="AG344" s="92">
        <f t="shared" si="210"/>
        <v>0</v>
      </c>
      <c r="AH344" s="92">
        <f t="shared" si="211"/>
        <v>0</v>
      </c>
    </row>
    <row r="345" spans="1:34" x14ac:dyDescent="0.25">
      <c r="A345" s="106" t="str">
        <f t="shared" si="181"/>
        <v/>
      </c>
      <c r="B345" s="49">
        <v>4173</v>
      </c>
      <c r="C345" s="115" t="s">
        <v>568</v>
      </c>
      <c r="D345" s="94" t="str">
        <f t="shared" si="182"/>
        <v/>
      </c>
      <c r="E345" s="94" t="str">
        <f t="shared" si="183"/>
        <v/>
      </c>
      <c r="F345" s="94" t="str">
        <f t="shared" si="184"/>
        <v/>
      </c>
      <c r="G345" s="94" t="str">
        <f t="shared" si="185"/>
        <v/>
      </c>
      <c r="H345" s="94" t="str">
        <f t="shared" si="186"/>
        <v/>
      </c>
      <c r="I345" s="94" t="str">
        <f t="shared" si="187"/>
        <v/>
      </c>
      <c r="J345" s="94" t="str">
        <f t="shared" si="188"/>
        <v/>
      </c>
      <c r="K345" s="94" t="str">
        <f t="shared" si="189"/>
        <v/>
      </c>
      <c r="L345" s="94" t="str">
        <f t="shared" si="190"/>
        <v/>
      </c>
      <c r="M345" s="94" t="str">
        <f t="shared" si="191"/>
        <v/>
      </c>
      <c r="N345" s="94" t="str">
        <f t="shared" si="192"/>
        <v/>
      </c>
      <c r="O345" s="94" t="str">
        <f t="shared" si="193"/>
        <v/>
      </c>
      <c r="P345" s="94" t="str">
        <f t="shared" si="194"/>
        <v/>
      </c>
      <c r="Q345" s="94" t="str">
        <f t="shared" si="195"/>
        <v/>
      </c>
      <c r="R345" s="94" t="str">
        <f t="shared" si="196"/>
        <v/>
      </c>
      <c r="S345" s="94" t="str">
        <f t="shared" si="197"/>
        <v/>
      </c>
      <c r="T345" s="94" t="str">
        <f t="shared" si="198"/>
        <v/>
      </c>
      <c r="U345" s="94" t="str">
        <f t="shared" si="199"/>
        <v/>
      </c>
      <c r="V345" s="94" t="str">
        <f t="shared" si="200"/>
        <v/>
      </c>
      <c r="W345" s="94" t="str">
        <f t="shared" si="212"/>
        <v/>
      </c>
      <c r="X345" s="94" t="str">
        <f t="shared" si="201"/>
        <v/>
      </c>
      <c r="Y345" s="94" t="str">
        <f t="shared" si="202"/>
        <v/>
      </c>
      <c r="Z345" s="94" t="str">
        <f t="shared" si="203"/>
        <v/>
      </c>
      <c r="AA345" s="94" t="str">
        <f t="shared" si="204"/>
        <v/>
      </c>
      <c r="AB345" s="94" t="str">
        <f t="shared" si="205"/>
        <v/>
      </c>
      <c r="AC345" s="94" t="str">
        <f t="shared" si="206"/>
        <v/>
      </c>
      <c r="AD345" s="92" t="str">
        <f t="shared" si="207"/>
        <v/>
      </c>
      <c r="AE345" s="92">
        <f t="shared" si="208"/>
        <v>0</v>
      </c>
      <c r="AF345" s="97" t="str">
        <f t="shared" si="209"/>
        <v/>
      </c>
      <c r="AG345" s="92">
        <f t="shared" si="210"/>
        <v>0</v>
      </c>
      <c r="AH345" s="92">
        <f t="shared" si="211"/>
        <v>0</v>
      </c>
    </row>
    <row r="346" spans="1:34" x14ac:dyDescent="0.25">
      <c r="A346" s="106" t="str">
        <f t="shared" si="181"/>
        <v/>
      </c>
      <c r="B346" s="49">
        <v>3645</v>
      </c>
      <c r="C346" s="115" t="s">
        <v>570</v>
      </c>
      <c r="D346" s="94" t="str">
        <f t="shared" si="182"/>
        <v/>
      </c>
      <c r="E346" s="94" t="str">
        <f t="shared" si="183"/>
        <v/>
      </c>
      <c r="F346" s="94" t="str">
        <f t="shared" si="184"/>
        <v/>
      </c>
      <c r="G346" s="94" t="str">
        <f t="shared" si="185"/>
        <v/>
      </c>
      <c r="H346" s="94" t="str">
        <f t="shared" si="186"/>
        <v/>
      </c>
      <c r="I346" s="94" t="str">
        <f t="shared" si="187"/>
        <v/>
      </c>
      <c r="J346" s="94" t="str">
        <f t="shared" si="188"/>
        <v/>
      </c>
      <c r="K346" s="94" t="str">
        <f t="shared" si="189"/>
        <v/>
      </c>
      <c r="L346" s="94" t="str">
        <f t="shared" si="190"/>
        <v/>
      </c>
      <c r="M346" s="94" t="str">
        <f t="shared" si="191"/>
        <v/>
      </c>
      <c r="N346" s="94" t="str">
        <f t="shared" si="192"/>
        <v/>
      </c>
      <c r="O346" s="94" t="str">
        <f t="shared" si="193"/>
        <v/>
      </c>
      <c r="P346" s="94" t="str">
        <f t="shared" si="194"/>
        <v/>
      </c>
      <c r="Q346" s="94" t="str">
        <f t="shared" si="195"/>
        <v/>
      </c>
      <c r="R346" s="94" t="str">
        <f t="shared" si="196"/>
        <v/>
      </c>
      <c r="S346" s="94" t="str">
        <f t="shared" si="197"/>
        <v/>
      </c>
      <c r="T346" s="94" t="str">
        <f t="shared" si="198"/>
        <v/>
      </c>
      <c r="U346" s="94" t="str">
        <f t="shared" si="199"/>
        <v/>
      </c>
      <c r="V346" s="94" t="str">
        <f t="shared" si="200"/>
        <v/>
      </c>
      <c r="W346" s="94" t="str">
        <f t="shared" si="212"/>
        <v/>
      </c>
      <c r="X346" s="94" t="str">
        <f t="shared" si="201"/>
        <v/>
      </c>
      <c r="Y346" s="94" t="str">
        <f t="shared" si="202"/>
        <v/>
      </c>
      <c r="Z346" s="94" t="str">
        <f t="shared" si="203"/>
        <v/>
      </c>
      <c r="AA346" s="94" t="str">
        <f t="shared" si="204"/>
        <v/>
      </c>
      <c r="AB346" s="94" t="str">
        <f t="shared" si="205"/>
        <v/>
      </c>
      <c r="AC346" s="94" t="str">
        <f t="shared" si="206"/>
        <v/>
      </c>
      <c r="AD346" s="92" t="str">
        <f t="shared" si="207"/>
        <v/>
      </c>
      <c r="AE346" s="92">
        <f t="shared" si="208"/>
        <v>0</v>
      </c>
      <c r="AF346" s="97" t="str">
        <f t="shared" si="209"/>
        <v/>
      </c>
      <c r="AG346" s="92">
        <f t="shared" si="210"/>
        <v>0</v>
      </c>
      <c r="AH346" s="92">
        <f t="shared" si="211"/>
        <v>0</v>
      </c>
    </row>
    <row r="347" spans="1:34" x14ac:dyDescent="0.25">
      <c r="A347" s="106" t="str">
        <f t="shared" si="181"/>
        <v/>
      </c>
      <c r="B347" s="49">
        <v>5211</v>
      </c>
      <c r="C347" s="115" t="s">
        <v>571</v>
      </c>
      <c r="D347" s="94" t="str">
        <f t="shared" si="182"/>
        <v/>
      </c>
      <c r="E347" s="94" t="str">
        <f t="shared" si="183"/>
        <v/>
      </c>
      <c r="F347" s="94" t="str">
        <f t="shared" si="184"/>
        <v/>
      </c>
      <c r="G347" s="94" t="str">
        <f t="shared" si="185"/>
        <v/>
      </c>
      <c r="H347" s="94" t="str">
        <f t="shared" si="186"/>
        <v/>
      </c>
      <c r="I347" s="94" t="str">
        <f t="shared" si="187"/>
        <v/>
      </c>
      <c r="J347" s="94" t="str">
        <f t="shared" si="188"/>
        <v/>
      </c>
      <c r="K347" s="94" t="str">
        <f t="shared" si="189"/>
        <v/>
      </c>
      <c r="L347" s="94" t="str">
        <f t="shared" si="190"/>
        <v/>
      </c>
      <c r="M347" s="94" t="str">
        <f t="shared" si="191"/>
        <v/>
      </c>
      <c r="N347" s="94" t="str">
        <f t="shared" si="192"/>
        <v/>
      </c>
      <c r="O347" s="94" t="str">
        <f t="shared" si="193"/>
        <v/>
      </c>
      <c r="P347" s="94" t="str">
        <f t="shared" si="194"/>
        <v/>
      </c>
      <c r="Q347" s="94" t="str">
        <f t="shared" si="195"/>
        <v/>
      </c>
      <c r="R347" s="94" t="str">
        <f t="shared" si="196"/>
        <v/>
      </c>
      <c r="S347" s="94" t="str">
        <f t="shared" si="197"/>
        <v/>
      </c>
      <c r="T347" s="94" t="str">
        <f t="shared" si="198"/>
        <v/>
      </c>
      <c r="U347" s="94" t="str">
        <f t="shared" si="199"/>
        <v/>
      </c>
      <c r="V347" s="94" t="str">
        <f t="shared" si="200"/>
        <v/>
      </c>
      <c r="W347" s="94" t="str">
        <f t="shared" si="212"/>
        <v/>
      </c>
      <c r="X347" s="94" t="str">
        <f t="shared" si="201"/>
        <v/>
      </c>
      <c r="Y347" s="94" t="str">
        <f t="shared" si="202"/>
        <v/>
      </c>
      <c r="Z347" s="94" t="str">
        <f t="shared" si="203"/>
        <v/>
      </c>
      <c r="AA347" s="94" t="str">
        <f t="shared" si="204"/>
        <v/>
      </c>
      <c r="AB347" s="94" t="str">
        <f t="shared" si="205"/>
        <v/>
      </c>
      <c r="AC347" s="94" t="str">
        <f t="shared" si="206"/>
        <v/>
      </c>
      <c r="AD347" s="92" t="str">
        <f t="shared" si="207"/>
        <v/>
      </c>
      <c r="AE347" s="92">
        <f t="shared" si="208"/>
        <v>0</v>
      </c>
      <c r="AF347" s="97" t="str">
        <f t="shared" si="209"/>
        <v/>
      </c>
      <c r="AG347" s="92">
        <f t="shared" si="210"/>
        <v>0</v>
      </c>
      <c r="AH347" s="92">
        <f t="shared" si="211"/>
        <v>0</v>
      </c>
    </row>
    <row r="348" spans="1:34" x14ac:dyDescent="0.25">
      <c r="A348" s="106" t="str">
        <f t="shared" si="181"/>
        <v/>
      </c>
      <c r="B348" s="49">
        <v>2655</v>
      </c>
      <c r="C348" s="115" t="s">
        <v>572</v>
      </c>
      <c r="D348" s="94" t="str">
        <f t="shared" si="182"/>
        <v/>
      </c>
      <c r="E348" s="94" t="str">
        <f t="shared" si="183"/>
        <v/>
      </c>
      <c r="F348" s="94" t="str">
        <f t="shared" si="184"/>
        <v/>
      </c>
      <c r="G348" s="94" t="str">
        <f t="shared" si="185"/>
        <v/>
      </c>
      <c r="H348" s="94" t="str">
        <f t="shared" si="186"/>
        <v/>
      </c>
      <c r="I348" s="94" t="str">
        <f t="shared" si="187"/>
        <v/>
      </c>
      <c r="J348" s="94" t="str">
        <f t="shared" si="188"/>
        <v/>
      </c>
      <c r="K348" s="94" t="str">
        <f t="shared" si="189"/>
        <v/>
      </c>
      <c r="L348" s="94" t="str">
        <f t="shared" si="190"/>
        <v/>
      </c>
      <c r="M348" s="94" t="str">
        <f t="shared" si="191"/>
        <v/>
      </c>
      <c r="N348" s="94" t="str">
        <f t="shared" si="192"/>
        <v/>
      </c>
      <c r="O348" s="94" t="str">
        <f t="shared" si="193"/>
        <v/>
      </c>
      <c r="P348" s="94" t="str">
        <f t="shared" si="194"/>
        <v/>
      </c>
      <c r="Q348" s="94" t="str">
        <f t="shared" si="195"/>
        <v/>
      </c>
      <c r="R348" s="94" t="str">
        <f t="shared" si="196"/>
        <v/>
      </c>
      <c r="S348" s="94" t="str">
        <f t="shared" si="197"/>
        <v/>
      </c>
      <c r="T348" s="94" t="str">
        <f t="shared" si="198"/>
        <v/>
      </c>
      <c r="U348" s="94" t="str">
        <f t="shared" si="199"/>
        <v/>
      </c>
      <c r="V348" s="94" t="str">
        <f t="shared" si="200"/>
        <v/>
      </c>
      <c r="W348" s="94" t="str">
        <f t="shared" si="212"/>
        <v/>
      </c>
      <c r="X348" s="94" t="str">
        <f t="shared" si="201"/>
        <v/>
      </c>
      <c r="Y348" s="94" t="str">
        <f t="shared" si="202"/>
        <v/>
      </c>
      <c r="Z348" s="94" t="str">
        <f t="shared" si="203"/>
        <v/>
      </c>
      <c r="AA348" s="94" t="str">
        <f t="shared" si="204"/>
        <v/>
      </c>
      <c r="AB348" s="94" t="str">
        <f t="shared" si="205"/>
        <v/>
      </c>
      <c r="AC348" s="94" t="str">
        <f t="shared" si="206"/>
        <v/>
      </c>
      <c r="AD348" s="92" t="str">
        <f t="shared" si="207"/>
        <v/>
      </c>
      <c r="AE348" s="92">
        <f t="shared" si="208"/>
        <v>0</v>
      </c>
      <c r="AF348" s="97" t="str">
        <f t="shared" si="209"/>
        <v/>
      </c>
      <c r="AG348" s="92">
        <f t="shared" si="210"/>
        <v>0</v>
      </c>
      <c r="AH348" s="92">
        <f t="shared" si="211"/>
        <v>0</v>
      </c>
    </row>
    <row r="349" spans="1:34" x14ac:dyDescent="0.25">
      <c r="A349" s="106" t="str">
        <f t="shared" si="181"/>
        <v/>
      </c>
      <c r="B349" s="49">
        <v>4858</v>
      </c>
      <c r="C349" s="115" t="s">
        <v>574</v>
      </c>
      <c r="D349" s="94" t="str">
        <f t="shared" si="182"/>
        <v/>
      </c>
      <c r="E349" s="94" t="str">
        <f t="shared" si="183"/>
        <v/>
      </c>
      <c r="F349" s="94" t="str">
        <f t="shared" si="184"/>
        <v/>
      </c>
      <c r="G349" s="94" t="str">
        <f t="shared" si="185"/>
        <v/>
      </c>
      <c r="H349" s="94" t="str">
        <f t="shared" si="186"/>
        <v/>
      </c>
      <c r="I349" s="94" t="str">
        <f t="shared" si="187"/>
        <v/>
      </c>
      <c r="J349" s="94" t="str">
        <f t="shared" si="188"/>
        <v/>
      </c>
      <c r="K349" s="94" t="str">
        <f t="shared" si="189"/>
        <v/>
      </c>
      <c r="L349" s="94" t="str">
        <f t="shared" si="190"/>
        <v/>
      </c>
      <c r="M349" s="94" t="str">
        <f t="shared" si="191"/>
        <v/>
      </c>
      <c r="N349" s="94" t="str">
        <f t="shared" si="192"/>
        <v/>
      </c>
      <c r="O349" s="94" t="str">
        <f t="shared" si="193"/>
        <v/>
      </c>
      <c r="P349" s="94" t="str">
        <f t="shared" si="194"/>
        <v/>
      </c>
      <c r="Q349" s="94" t="str">
        <f t="shared" si="195"/>
        <v/>
      </c>
      <c r="R349" s="94" t="str">
        <f t="shared" si="196"/>
        <v/>
      </c>
      <c r="S349" s="94" t="str">
        <f t="shared" si="197"/>
        <v/>
      </c>
      <c r="T349" s="94" t="str">
        <f t="shared" si="198"/>
        <v/>
      </c>
      <c r="U349" s="94" t="str">
        <f t="shared" si="199"/>
        <v/>
      </c>
      <c r="V349" s="94" t="str">
        <f t="shared" si="200"/>
        <v/>
      </c>
      <c r="W349" s="94" t="str">
        <f t="shared" si="212"/>
        <v/>
      </c>
      <c r="X349" s="94" t="str">
        <f t="shared" si="201"/>
        <v/>
      </c>
      <c r="Y349" s="94" t="str">
        <f t="shared" si="202"/>
        <v/>
      </c>
      <c r="Z349" s="94" t="str">
        <f t="shared" si="203"/>
        <v/>
      </c>
      <c r="AA349" s="94" t="str">
        <f t="shared" si="204"/>
        <v/>
      </c>
      <c r="AB349" s="94" t="str">
        <f t="shared" si="205"/>
        <v/>
      </c>
      <c r="AC349" s="94" t="str">
        <f t="shared" si="206"/>
        <v/>
      </c>
      <c r="AD349" s="92" t="str">
        <f t="shared" si="207"/>
        <v/>
      </c>
      <c r="AE349" s="92">
        <f t="shared" si="208"/>
        <v>0</v>
      </c>
      <c r="AF349" s="97" t="str">
        <f t="shared" si="209"/>
        <v/>
      </c>
      <c r="AG349" s="92">
        <f t="shared" si="210"/>
        <v>0</v>
      </c>
      <c r="AH349" s="92">
        <f t="shared" si="211"/>
        <v>0</v>
      </c>
    </row>
    <row r="350" spans="1:34" x14ac:dyDescent="0.25">
      <c r="A350" s="106" t="str">
        <f t="shared" si="181"/>
        <v/>
      </c>
      <c r="B350" s="49">
        <v>3059</v>
      </c>
      <c r="C350" s="115" t="s">
        <v>575</v>
      </c>
      <c r="D350" s="94" t="str">
        <f t="shared" si="182"/>
        <v/>
      </c>
      <c r="E350" s="94" t="str">
        <f t="shared" si="183"/>
        <v/>
      </c>
      <c r="F350" s="94" t="str">
        <f t="shared" si="184"/>
        <v/>
      </c>
      <c r="G350" s="94" t="str">
        <f t="shared" si="185"/>
        <v/>
      </c>
      <c r="H350" s="94" t="str">
        <f t="shared" si="186"/>
        <v/>
      </c>
      <c r="I350" s="94" t="str">
        <f t="shared" si="187"/>
        <v/>
      </c>
      <c r="J350" s="94" t="str">
        <f t="shared" si="188"/>
        <v/>
      </c>
      <c r="K350" s="94" t="str">
        <f t="shared" si="189"/>
        <v/>
      </c>
      <c r="L350" s="94" t="str">
        <f t="shared" si="190"/>
        <v/>
      </c>
      <c r="M350" s="94" t="str">
        <f t="shared" si="191"/>
        <v/>
      </c>
      <c r="N350" s="94" t="str">
        <f t="shared" si="192"/>
        <v/>
      </c>
      <c r="O350" s="94" t="str">
        <f t="shared" si="193"/>
        <v/>
      </c>
      <c r="P350" s="94" t="str">
        <f t="shared" si="194"/>
        <v/>
      </c>
      <c r="Q350" s="94" t="str">
        <f t="shared" si="195"/>
        <v/>
      </c>
      <c r="R350" s="94" t="str">
        <f t="shared" si="196"/>
        <v/>
      </c>
      <c r="S350" s="94" t="str">
        <f t="shared" si="197"/>
        <v/>
      </c>
      <c r="T350" s="94" t="str">
        <f t="shared" si="198"/>
        <v/>
      </c>
      <c r="U350" s="94" t="str">
        <f t="shared" si="199"/>
        <v/>
      </c>
      <c r="V350" s="94" t="str">
        <f t="shared" si="200"/>
        <v/>
      </c>
      <c r="W350" s="94" t="str">
        <f t="shared" si="212"/>
        <v/>
      </c>
      <c r="X350" s="94" t="str">
        <f t="shared" si="201"/>
        <v/>
      </c>
      <c r="Y350" s="94" t="str">
        <f t="shared" si="202"/>
        <v/>
      </c>
      <c r="Z350" s="94" t="str">
        <f t="shared" si="203"/>
        <v/>
      </c>
      <c r="AA350" s="94" t="str">
        <f t="shared" si="204"/>
        <v/>
      </c>
      <c r="AB350" s="94" t="str">
        <f t="shared" si="205"/>
        <v/>
      </c>
      <c r="AC350" s="94" t="str">
        <f t="shared" si="206"/>
        <v/>
      </c>
      <c r="AD350" s="92" t="str">
        <f t="shared" si="207"/>
        <v/>
      </c>
      <c r="AE350" s="92">
        <f t="shared" si="208"/>
        <v>0</v>
      </c>
      <c r="AF350" s="97" t="str">
        <f t="shared" si="209"/>
        <v/>
      </c>
      <c r="AG350" s="92">
        <f t="shared" si="210"/>
        <v>0</v>
      </c>
      <c r="AH350" s="92">
        <f t="shared" si="211"/>
        <v>0</v>
      </c>
    </row>
    <row r="351" spans="1:34" x14ac:dyDescent="0.25">
      <c r="A351" s="106" t="str">
        <f t="shared" si="181"/>
        <v/>
      </c>
      <c r="B351" s="49">
        <v>3277</v>
      </c>
      <c r="C351" s="115" t="s">
        <v>576</v>
      </c>
      <c r="D351" s="94" t="str">
        <f t="shared" si="182"/>
        <v/>
      </c>
      <c r="E351" s="94" t="str">
        <f t="shared" si="183"/>
        <v/>
      </c>
      <c r="F351" s="94" t="str">
        <f t="shared" si="184"/>
        <v/>
      </c>
      <c r="G351" s="94" t="str">
        <f t="shared" si="185"/>
        <v/>
      </c>
      <c r="H351" s="94" t="str">
        <f t="shared" si="186"/>
        <v/>
      </c>
      <c r="I351" s="94" t="str">
        <f t="shared" si="187"/>
        <v/>
      </c>
      <c r="J351" s="94" t="str">
        <f t="shared" si="188"/>
        <v/>
      </c>
      <c r="K351" s="94" t="str">
        <f t="shared" si="189"/>
        <v/>
      </c>
      <c r="L351" s="94" t="str">
        <f t="shared" si="190"/>
        <v/>
      </c>
      <c r="M351" s="94" t="str">
        <f t="shared" si="191"/>
        <v/>
      </c>
      <c r="N351" s="94" t="str">
        <f t="shared" si="192"/>
        <v/>
      </c>
      <c r="O351" s="94" t="str">
        <f t="shared" si="193"/>
        <v/>
      </c>
      <c r="P351" s="94" t="str">
        <f t="shared" si="194"/>
        <v/>
      </c>
      <c r="Q351" s="94" t="str">
        <f t="shared" si="195"/>
        <v/>
      </c>
      <c r="R351" s="94" t="str">
        <f t="shared" si="196"/>
        <v/>
      </c>
      <c r="S351" s="94" t="str">
        <f t="shared" si="197"/>
        <v/>
      </c>
      <c r="T351" s="94" t="str">
        <f t="shared" si="198"/>
        <v/>
      </c>
      <c r="U351" s="94" t="str">
        <f t="shared" si="199"/>
        <v/>
      </c>
      <c r="V351" s="94" t="str">
        <f t="shared" si="200"/>
        <v/>
      </c>
      <c r="W351" s="94" t="str">
        <f t="shared" si="212"/>
        <v/>
      </c>
      <c r="X351" s="94" t="str">
        <f t="shared" si="201"/>
        <v/>
      </c>
      <c r="Y351" s="94" t="str">
        <f t="shared" si="202"/>
        <v/>
      </c>
      <c r="Z351" s="94" t="str">
        <f t="shared" si="203"/>
        <v/>
      </c>
      <c r="AA351" s="94" t="str">
        <f t="shared" si="204"/>
        <v/>
      </c>
      <c r="AB351" s="94" t="str">
        <f t="shared" si="205"/>
        <v/>
      </c>
      <c r="AC351" s="94" t="str">
        <f t="shared" si="206"/>
        <v/>
      </c>
      <c r="AD351" s="92" t="str">
        <f t="shared" si="207"/>
        <v/>
      </c>
      <c r="AE351" s="92">
        <f t="shared" si="208"/>
        <v>0</v>
      </c>
      <c r="AF351" s="97" t="str">
        <f t="shared" si="209"/>
        <v/>
      </c>
      <c r="AG351" s="92">
        <f t="shared" si="210"/>
        <v>0</v>
      </c>
      <c r="AH351" s="92">
        <f t="shared" si="211"/>
        <v>0</v>
      </c>
    </row>
    <row r="352" spans="1:34" x14ac:dyDescent="0.25">
      <c r="A352" s="106" t="str">
        <f t="shared" si="181"/>
        <v/>
      </c>
      <c r="B352" s="49">
        <v>2935</v>
      </c>
      <c r="C352" s="115" t="s">
        <v>577</v>
      </c>
      <c r="D352" s="94" t="str">
        <f t="shared" si="182"/>
        <v/>
      </c>
      <c r="E352" s="94" t="str">
        <f t="shared" si="183"/>
        <v/>
      </c>
      <c r="F352" s="94" t="str">
        <f t="shared" si="184"/>
        <v/>
      </c>
      <c r="G352" s="94" t="str">
        <f t="shared" si="185"/>
        <v/>
      </c>
      <c r="H352" s="94" t="str">
        <f t="shared" si="186"/>
        <v/>
      </c>
      <c r="I352" s="94" t="str">
        <f t="shared" si="187"/>
        <v/>
      </c>
      <c r="J352" s="94" t="str">
        <f t="shared" si="188"/>
        <v/>
      </c>
      <c r="K352" s="94" t="str">
        <f t="shared" si="189"/>
        <v/>
      </c>
      <c r="L352" s="94" t="str">
        <f t="shared" si="190"/>
        <v/>
      </c>
      <c r="M352" s="94" t="str">
        <f t="shared" si="191"/>
        <v/>
      </c>
      <c r="N352" s="94" t="str">
        <f t="shared" si="192"/>
        <v/>
      </c>
      <c r="O352" s="94" t="str">
        <f t="shared" si="193"/>
        <v/>
      </c>
      <c r="P352" s="94" t="str">
        <f t="shared" si="194"/>
        <v/>
      </c>
      <c r="Q352" s="94" t="str">
        <f t="shared" si="195"/>
        <v/>
      </c>
      <c r="R352" s="94" t="str">
        <f t="shared" si="196"/>
        <v/>
      </c>
      <c r="S352" s="94" t="str">
        <f t="shared" si="197"/>
        <v/>
      </c>
      <c r="T352" s="94" t="str">
        <f t="shared" si="198"/>
        <v/>
      </c>
      <c r="U352" s="94" t="str">
        <f t="shared" si="199"/>
        <v/>
      </c>
      <c r="V352" s="94" t="str">
        <f t="shared" si="200"/>
        <v/>
      </c>
      <c r="W352" s="94" t="str">
        <f t="shared" si="212"/>
        <v/>
      </c>
      <c r="X352" s="94" t="str">
        <f t="shared" si="201"/>
        <v/>
      </c>
      <c r="Y352" s="94" t="str">
        <f t="shared" si="202"/>
        <v/>
      </c>
      <c r="Z352" s="94" t="str">
        <f t="shared" si="203"/>
        <v/>
      </c>
      <c r="AA352" s="94" t="str">
        <f t="shared" si="204"/>
        <v/>
      </c>
      <c r="AB352" s="94" t="str">
        <f t="shared" si="205"/>
        <v/>
      </c>
      <c r="AC352" s="94" t="str">
        <f t="shared" si="206"/>
        <v/>
      </c>
      <c r="AD352" s="92" t="str">
        <f t="shared" si="207"/>
        <v/>
      </c>
      <c r="AE352" s="92">
        <f t="shared" si="208"/>
        <v>0</v>
      </c>
      <c r="AF352" s="97" t="str">
        <f t="shared" si="209"/>
        <v/>
      </c>
      <c r="AG352" s="92">
        <f t="shared" si="210"/>
        <v>0</v>
      </c>
      <c r="AH352" s="92">
        <f t="shared" si="211"/>
        <v>0</v>
      </c>
    </row>
    <row r="353" spans="1:34" x14ac:dyDescent="0.25">
      <c r="A353" s="106" t="str">
        <f t="shared" si="181"/>
        <v/>
      </c>
      <c r="B353" s="49">
        <v>8672</v>
      </c>
      <c r="C353" s="115" t="s">
        <v>578</v>
      </c>
      <c r="D353" s="94" t="str">
        <f t="shared" si="182"/>
        <v/>
      </c>
      <c r="E353" s="94" t="str">
        <f t="shared" si="183"/>
        <v/>
      </c>
      <c r="F353" s="94" t="str">
        <f t="shared" si="184"/>
        <v/>
      </c>
      <c r="G353" s="94" t="str">
        <f t="shared" si="185"/>
        <v/>
      </c>
      <c r="H353" s="94" t="str">
        <f t="shared" si="186"/>
        <v/>
      </c>
      <c r="I353" s="94" t="str">
        <f t="shared" si="187"/>
        <v/>
      </c>
      <c r="J353" s="94" t="str">
        <f t="shared" si="188"/>
        <v/>
      </c>
      <c r="K353" s="94" t="str">
        <f t="shared" si="189"/>
        <v/>
      </c>
      <c r="L353" s="94" t="str">
        <f t="shared" si="190"/>
        <v/>
      </c>
      <c r="M353" s="94" t="str">
        <f t="shared" si="191"/>
        <v/>
      </c>
      <c r="N353" s="94" t="str">
        <f t="shared" si="192"/>
        <v/>
      </c>
      <c r="O353" s="94" t="str">
        <f t="shared" si="193"/>
        <v/>
      </c>
      <c r="P353" s="94" t="str">
        <f t="shared" si="194"/>
        <v/>
      </c>
      <c r="Q353" s="94" t="str">
        <f t="shared" si="195"/>
        <v/>
      </c>
      <c r="R353" s="94" t="str">
        <f t="shared" si="196"/>
        <v/>
      </c>
      <c r="S353" s="94" t="str">
        <f t="shared" si="197"/>
        <v/>
      </c>
      <c r="T353" s="94" t="str">
        <f t="shared" si="198"/>
        <v/>
      </c>
      <c r="U353" s="94" t="str">
        <f t="shared" si="199"/>
        <v/>
      </c>
      <c r="V353" s="94" t="str">
        <f t="shared" si="200"/>
        <v/>
      </c>
      <c r="W353" s="94" t="str">
        <f t="shared" si="212"/>
        <v/>
      </c>
      <c r="X353" s="94" t="str">
        <f t="shared" si="201"/>
        <v/>
      </c>
      <c r="Y353" s="94" t="str">
        <f t="shared" si="202"/>
        <v/>
      </c>
      <c r="Z353" s="94" t="str">
        <f t="shared" si="203"/>
        <v/>
      </c>
      <c r="AA353" s="94" t="str">
        <f t="shared" si="204"/>
        <v/>
      </c>
      <c r="AB353" s="94" t="str">
        <f t="shared" si="205"/>
        <v/>
      </c>
      <c r="AC353" s="94" t="str">
        <f t="shared" si="206"/>
        <v/>
      </c>
      <c r="AD353" s="92" t="str">
        <f t="shared" si="207"/>
        <v/>
      </c>
      <c r="AE353" s="92">
        <f t="shared" si="208"/>
        <v>0</v>
      </c>
      <c r="AF353" s="97" t="str">
        <f t="shared" si="209"/>
        <v/>
      </c>
      <c r="AG353" s="92">
        <f t="shared" si="210"/>
        <v>0</v>
      </c>
      <c r="AH353" s="92">
        <f t="shared" si="211"/>
        <v>0</v>
      </c>
    </row>
    <row r="354" spans="1:34" x14ac:dyDescent="0.25">
      <c r="A354" s="106" t="str">
        <f t="shared" si="181"/>
        <v/>
      </c>
      <c r="B354" s="49">
        <v>8069</v>
      </c>
      <c r="C354" s="115" t="s">
        <v>580</v>
      </c>
      <c r="D354" s="94" t="str">
        <f t="shared" si="182"/>
        <v/>
      </c>
      <c r="E354" s="94" t="str">
        <f t="shared" si="183"/>
        <v/>
      </c>
      <c r="F354" s="94" t="str">
        <f t="shared" si="184"/>
        <v/>
      </c>
      <c r="G354" s="94" t="str">
        <f t="shared" si="185"/>
        <v/>
      </c>
      <c r="H354" s="94" t="str">
        <f t="shared" si="186"/>
        <v/>
      </c>
      <c r="I354" s="94" t="str">
        <f t="shared" si="187"/>
        <v/>
      </c>
      <c r="J354" s="94" t="str">
        <f t="shared" si="188"/>
        <v/>
      </c>
      <c r="K354" s="94" t="str">
        <f t="shared" si="189"/>
        <v/>
      </c>
      <c r="L354" s="94" t="str">
        <f t="shared" si="190"/>
        <v/>
      </c>
      <c r="M354" s="94" t="str">
        <f t="shared" si="191"/>
        <v/>
      </c>
      <c r="N354" s="94" t="str">
        <f t="shared" si="192"/>
        <v/>
      </c>
      <c r="O354" s="94" t="str">
        <f t="shared" si="193"/>
        <v/>
      </c>
      <c r="P354" s="94" t="str">
        <f t="shared" si="194"/>
        <v/>
      </c>
      <c r="Q354" s="94" t="str">
        <f t="shared" si="195"/>
        <v/>
      </c>
      <c r="R354" s="94" t="str">
        <f t="shared" si="196"/>
        <v/>
      </c>
      <c r="S354" s="94" t="str">
        <f t="shared" si="197"/>
        <v/>
      </c>
      <c r="T354" s="94" t="str">
        <f t="shared" si="198"/>
        <v/>
      </c>
      <c r="U354" s="94" t="str">
        <f t="shared" si="199"/>
        <v/>
      </c>
      <c r="V354" s="94" t="str">
        <f t="shared" si="200"/>
        <v/>
      </c>
      <c r="W354" s="94" t="str">
        <f t="shared" si="212"/>
        <v/>
      </c>
      <c r="X354" s="94" t="str">
        <f t="shared" si="201"/>
        <v/>
      </c>
      <c r="Y354" s="94" t="str">
        <f t="shared" si="202"/>
        <v/>
      </c>
      <c r="Z354" s="94" t="str">
        <f t="shared" si="203"/>
        <v/>
      </c>
      <c r="AA354" s="94" t="str">
        <f t="shared" si="204"/>
        <v/>
      </c>
      <c r="AB354" s="94" t="str">
        <f t="shared" si="205"/>
        <v/>
      </c>
      <c r="AC354" s="94" t="str">
        <f t="shared" si="206"/>
        <v/>
      </c>
      <c r="AD354" s="92" t="str">
        <f t="shared" si="207"/>
        <v/>
      </c>
      <c r="AE354" s="92">
        <f t="shared" si="208"/>
        <v>0</v>
      </c>
      <c r="AF354" s="97" t="str">
        <f t="shared" si="209"/>
        <v/>
      </c>
      <c r="AG354" s="92">
        <f t="shared" si="210"/>
        <v>0</v>
      </c>
      <c r="AH354" s="92">
        <f t="shared" si="211"/>
        <v>0</v>
      </c>
    </row>
    <row r="355" spans="1:34" x14ac:dyDescent="0.25">
      <c r="A355" s="106" t="str">
        <f t="shared" si="181"/>
        <v/>
      </c>
      <c r="B355" s="49">
        <v>1194</v>
      </c>
      <c r="C355" s="115" t="s">
        <v>584</v>
      </c>
      <c r="D355" s="94" t="str">
        <f t="shared" si="182"/>
        <v/>
      </c>
      <c r="E355" s="94" t="str">
        <f t="shared" si="183"/>
        <v/>
      </c>
      <c r="F355" s="94" t="str">
        <f t="shared" si="184"/>
        <v/>
      </c>
      <c r="G355" s="94" t="str">
        <f t="shared" si="185"/>
        <v/>
      </c>
      <c r="H355" s="94" t="str">
        <f t="shared" si="186"/>
        <v/>
      </c>
      <c r="I355" s="94" t="str">
        <f t="shared" si="187"/>
        <v/>
      </c>
      <c r="J355" s="94" t="str">
        <f t="shared" si="188"/>
        <v/>
      </c>
      <c r="K355" s="94" t="str">
        <f t="shared" si="189"/>
        <v/>
      </c>
      <c r="L355" s="94" t="str">
        <f t="shared" si="190"/>
        <v/>
      </c>
      <c r="M355" s="94" t="str">
        <f t="shared" si="191"/>
        <v/>
      </c>
      <c r="N355" s="94" t="str">
        <f t="shared" si="192"/>
        <v/>
      </c>
      <c r="O355" s="94" t="str">
        <f t="shared" si="193"/>
        <v/>
      </c>
      <c r="P355" s="94" t="str">
        <f t="shared" si="194"/>
        <v/>
      </c>
      <c r="Q355" s="94" t="str">
        <f t="shared" si="195"/>
        <v/>
      </c>
      <c r="R355" s="94" t="str">
        <f t="shared" si="196"/>
        <v/>
      </c>
      <c r="S355" s="94" t="str">
        <f t="shared" si="197"/>
        <v/>
      </c>
      <c r="T355" s="94" t="str">
        <f t="shared" si="198"/>
        <v/>
      </c>
      <c r="U355" s="94" t="str">
        <f t="shared" si="199"/>
        <v/>
      </c>
      <c r="V355" s="94" t="str">
        <f t="shared" si="200"/>
        <v/>
      </c>
      <c r="W355" s="94" t="str">
        <f t="shared" si="212"/>
        <v/>
      </c>
      <c r="X355" s="94" t="str">
        <f t="shared" si="201"/>
        <v/>
      </c>
      <c r="Y355" s="94" t="str">
        <f t="shared" si="202"/>
        <v/>
      </c>
      <c r="Z355" s="94" t="str">
        <f t="shared" si="203"/>
        <v/>
      </c>
      <c r="AA355" s="94" t="str">
        <f t="shared" si="204"/>
        <v/>
      </c>
      <c r="AB355" s="94" t="str">
        <f t="shared" si="205"/>
        <v/>
      </c>
      <c r="AC355" s="94" t="str">
        <f t="shared" si="206"/>
        <v/>
      </c>
      <c r="AD355" s="92" t="str">
        <f t="shared" si="207"/>
        <v/>
      </c>
      <c r="AE355" s="92">
        <f t="shared" si="208"/>
        <v>0</v>
      </c>
      <c r="AF355" s="97" t="str">
        <f t="shared" si="209"/>
        <v/>
      </c>
      <c r="AG355" s="92">
        <f t="shared" si="210"/>
        <v>0</v>
      </c>
      <c r="AH355" s="92">
        <f t="shared" si="211"/>
        <v>0</v>
      </c>
    </row>
    <row r="356" spans="1:34" x14ac:dyDescent="0.25">
      <c r="A356" s="106" t="str">
        <f t="shared" si="181"/>
        <v/>
      </c>
      <c r="B356" s="49">
        <v>7714</v>
      </c>
      <c r="C356" s="115" t="s">
        <v>585</v>
      </c>
      <c r="D356" s="94" t="str">
        <f t="shared" si="182"/>
        <v/>
      </c>
      <c r="E356" s="94" t="str">
        <f t="shared" si="183"/>
        <v/>
      </c>
      <c r="F356" s="94" t="str">
        <f t="shared" si="184"/>
        <v/>
      </c>
      <c r="G356" s="94" t="str">
        <f t="shared" si="185"/>
        <v/>
      </c>
      <c r="H356" s="94" t="str">
        <f t="shared" si="186"/>
        <v/>
      </c>
      <c r="I356" s="94" t="str">
        <f t="shared" si="187"/>
        <v/>
      </c>
      <c r="J356" s="94" t="str">
        <f t="shared" si="188"/>
        <v/>
      </c>
      <c r="K356" s="94" t="str">
        <f t="shared" si="189"/>
        <v/>
      </c>
      <c r="L356" s="94" t="str">
        <f t="shared" si="190"/>
        <v/>
      </c>
      <c r="M356" s="94" t="str">
        <f t="shared" si="191"/>
        <v/>
      </c>
      <c r="N356" s="94" t="str">
        <f t="shared" si="192"/>
        <v/>
      </c>
      <c r="O356" s="94" t="str">
        <f t="shared" si="193"/>
        <v/>
      </c>
      <c r="P356" s="94" t="str">
        <f t="shared" si="194"/>
        <v/>
      </c>
      <c r="Q356" s="94" t="str">
        <f t="shared" si="195"/>
        <v/>
      </c>
      <c r="R356" s="94" t="str">
        <f t="shared" si="196"/>
        <v/>
      </c>
      <c r="S356" s="94" t="str">
        <f t="shared" si="197"/>
        <v/>
      </c>
      <c r="T356" s="94" t="str">
        <f t="shared" si="198"/>
        <v/>
      </c>
      <c r="U356" s="94" t="str">
        <f t="shared" si="199"/>
        <v/>
      </c>
      <c r="V356" s="94" t="str">
        <f t="shared" si="200"/>
        <v/>
      </c>
      <c r="W356" s="94" t="str">
        <f t="shared" si="212"/>
        <v/>
      </c>
      <c r="X356" s="94" t="str">
        <f t="shared" si="201"/>
        <v/>
      </c>
      <c r="Y356" s="94" t="str">
        <f t="shared" si="202"/>
        <v/>
      </c>
      <c r="Z356" s="94" t="str">
        <f t="shared" si="203"/>
        <v/>
      </c>
      <c r="AA356" s="94" t="str">
        <f t="shared" si="204"/>
        <v/>
      </c>
      <c r="AB356" s="94" t="str">
        <f t="shared" si="205"/>
        <v/>
      </c>
      <c r="AC356" s="94" t="str">
        <f t="shared" si="206"/>
        <v/>
      </c>
      <c r="AD356" s="92" t="str">
        <f t="shared" si="207"/>
        <v/>
      </c>
      <c r="AE356" s="92">
        <f t="shared" si="208"/>
        <v>0</v>
      </c>
      <c r="AF356" s="97" t="str">
        <f t="shared" si="209"/>
        <v/>
      </c>
      <c r="AG356" s="92">
        <f t="shared" si="210"/>
        <v>0</v>
      </c>
      <c r="AH356" s="92">
        <f t="shared" si="211"/>
        <v>0</v>
      </c>
    </row>
    <row r="357" spans="1:34" x14ac:dyDescent="0.25">
      <c r="A357" s="106" t="str">
        <f t="shared" si="181"/>
        <v/>
      </c>
      <c r="B357" s="49">
        <v>3070</v>
      </c>
      <c r="C357" s="115" t="s">
        <v>589</v>
      </c>
      <c r="D357" s="94" t="str">
        <f t="shared" si="182"/>
        <v/>
      </c>
      <c r="E357" s="94" t="str">
        <f t="shared" si="183"/>
        <v/>
      </c>
      <c r="F357" s="94" t="str">
        <f t="shared" si="184"/>
        <v/>
      </c>
      <c r="G357" s="94" t="str">
        <f t="shared" si="185"/>
        <v/>
      </c>
      <c r="H357" s="94" t="str">
        <f t="shared" si="186"/>
        <v/>
      </c>
      <c r="I357" s="94" t="str">
        <f t="shared" si="187"/>
        <v/>
      </c>
      <c r="J357" s="94" t="str">
        <f t="shared" si="188"/>
        <v/>
      </c>
      <c r="K357" s="94" t="str">
        <f t="shared" si="189"/>
        <v/>
      </c>
      <c r="L357" s="94" t="str">
        <f t="shared" si="190"/>
        <v/>
      </c>
      <c r="M357" s="94" t="str">
        <f t="shared" si="191"/>
        <v/>
      </c>
      <c r="N357" s="94" t="str">
        <f t="shared" si="192"/>
        <v/>
      </c>
      <c r="O357" s="94" t="str">
        <f t="shared" si="193"/>
        <v/>
      </c>
      <c r="P357" s="94" t="str">
        <f t="shared" si="194"/>
        <v/>
      </c>
      <c r="Q357" s="94" t="str">
        <f t="shared" si="195"/>
        <v/>
      </c>
      <c r="R357" s="94" t="str">
        <f t="shared" si="196"/>
        <v/>
      </c>
      <c r="S357" s="94" t="str">
        <f t="shared" si="197"/>
        <v/>
      </c>
      <c r="T357" s="94" t="str">
        <f t="shared" si="198"/>
        <v/>
      </c>
      <c r="U357" s="94" t="str">
        <f t="shared" si="199"/>
        <v/>
      </c>
      <c r="V357" s="94" t="str">
        <f t="shared" si="200"/>
        <v/>
      </c>
      <c r="W357" s="94" t="str">
        <f t="shared" si="212"/>
        <v/>
      </c>
      <c r="X357" s="94" t="str">
        <f t="shared" si="201"/>
        <v/>
      </c>
      <c r="Y357" s="94" t="str">
        <f t="shared" si="202"/>
        <v/>
      </c>
      <c r="Z357" s="94" t="str">
        <f t="shared" si="203"/>
        <v/>
      </c>
      <c r="AA357" s="94" t="str">
        <f t="shared" si="204"/>
        <v/>
      </c>
      <c r="AB357" s="94" t="str">
        <f t="shared" si="205"/>
        <v/>
      </c>
      <c r="AC357" s="94" t="str">
        <f t="shared" si="206"/>
        <v/>
      </c>
      <c r="AD357" s="92" t="str">
        <f t="shared" si="207"/>
        <v/>
      </c>
      <c r="AE357" s="92">
        <f t="shared" si="208"/>
        <v>0</v>
      </c>
      <c r="AF357" s="97" t="str">
        <f t="shared" si="209"/>
        <v/>
      </c>
      <c r="AG357" s="92">
        <f t="shared" si="210"/>
        <v>0</v>
      </c>
      <c r="AH357" s="92">
        <f t="shared" si="211"/>
        <v>0</v>
      </c>
    </row>
    <row r="358" spans="1:34" x14ac:dyDescent="0.25">
      <c r="A358" s="106" t="str">
        <f t="shared" si="181"/>
        <v/>
      </c>
      <c r="B358" s="49">
        <v>3034</v>
      </c>
      <c r="C358" s="115" t="s">
        <v>591</v>
      </c>
      <c r="D358" s="94" t="str">
        <f t="shared" si="182"/>
        <v/>
      </c>
      <c r="E358" s="94" t="str">
        <f t="shared" si="183"/>
        <v/>
      </c>
      <c r="F358" s="94" t="str">
        <f t="shared" si="184"/>
        <v/>
      </c>
      <c r="G358" s="94" t="str">
        <f t="shared" si="185"/>
        <v/>
      </c>
      <c r="H358" s="94" t="str">
        <f t="shared" si="186"/>
        <v/>
      </c>
      <c r="I358" s="94" t="str">
        <f t="shared" si="187"/>
        <v/>
      </c>
      <c r="J358" s="94" t="str">
        <f t="shared" si="188"/>
        <v/>
      </c>
      <c r="K358" s="94" t="str">
        <f t="shared" si="189"/>
        <v/>
      </c>
      <c r="L358" s="94" t="str">
        <f t="shared" si="190"/>
        <v/>
      </c>
      <c r="M358" s="94" t="str">
        <f t="shared" si="191"/>
        <v/>
      </c>
      <c r="N358" s="94" t="str">
        <f t="shared" si="192"/>
        <v/>
      </c>
      <c r="O358" s="94" t="str">
        <f t="shared" si="193"/>
        <v/>
      </c>
      <c r="P358" s="94" t="str">
        <f t="shared" si="194"/>
        <v/>
      </c>
      <c r="Q358" s="94" t="str">
        <f t="shared" si="195"/>
        <v/>
      </c>
      <c r="R358" s="94" t="str">
        <f t="shared" si="196"/>
        <v/>
      </c>
      <c r="S358" s="94" t="str">
        <f t="shared" si="197"/>
        <v/>
      </c>
      <c r="T358" s="94" t="str">
        <f t="shared" si="198"/>
        <v/>
      </c>
      <c r="U358" s="94" t="str">
        <f t="shared" si="199"/>
        <v/>
      </c>
      <c r="V358" s="94" t="str">
        <f t="shared" si="200"/>
        <v/>
      </c>
      <c r="W358" s="94" t="str">
        <f>IFERROR(VLOOKUP($B358,_3aw20,22,FALSE),"")</f>
        <v/>
      </c>
      <c r="X358" s="94" t="str">
        <f t="shared" si="201"/>
        <v/>
      </c>
      <c r="Y358" s="94" t="str">
        <f t="shared" si="202"/>
        <v/>
      </c>
      <c r="Z358" s="94" t="str">
        <f t="shared" si="203"/>
        <v/>
      </c>
      <c r="AA358" s="94" t="str">
        <f t="shared" si="204"/>
        <v/>
      </c>
      <c r="AB358" s="94" t="str">
        <f t="shared" si="205"/>
        <v/>
      </c>
      <c r="AC358" s="94" t="str">
        <f t="shared" si="206"/>
        <v/>
      </c>
      <c r="AD358" s="92" t="str">
        <f t="shared" si="207"/>
        <v/>
      </c>
      <c r="AE358" s="92">
        <f t="shared" si="208"/>
        <v>0</v>
      </c>
      <c r="AF358" s="97" t="str">
        <f t="shared" si="209"/>
        <v/>
      </c>
      <c r="AG358" s="92">
        <f t="shared" si="210"/>
        <v>0</v>
      </c>
      <c r="AH358" s="92">
        <f t="shared" si="211"/>
        <v>0</v>
      </c>
    </row>
    <row r="359" spans="1:34" x14ac:dyDescent="0.25">
      <c r="A359" s="106" t="str">
        <f t="shared" si="181"/>
        <v/>
      </c>
      <c r="B359" s="49">
        <v>3723</v>
      </c>
      <c r="C359" s="115" t="s">
        <v>594</v>
      </c>
      <c r="D359" s="94" t="str">
        <f t="shared" si="182"/>
        <v/>
      </c>
      <c r="E359" s="94" t="str">
        <f t="shared" si="183"/>
        <v/>
      </c>
      <c r="F359" s="94" t="str">
        <f t="shared" si="184"/>
        <v/>
      </c>
      <c r="G359" s="94" t="str">
        <f t="shared" si="185"/>
        <v/>
      </c>
      <c r="H359" s="94" t="str">
        <f t="shared" si="186"/>
        <v/>
      </c>
      <c r="I359" s="94" t="str">
        <f t="shared" si="187"/>
        <v/>
      </c>
      <c r="J359" s="94" t="str">
        <f t="shared" si="188"/>
        <v/>
      </c>
      <c r="K359" s="94" t="str">
        <f t="shared" si="189"/>
        <v/>
      </c>
      <c r="L359" s="94" t="str">
        <f t="shared" si="190"/>
        <v/>
      </c>
      <c r="M359" s="94" t="str">
        <f t="shared" si="191"/>
        <v/>
      </c>
      <c r="N359" s="94" t="str">
        <f t="shared" si="192"/>
        <v/>
      </c>
      <c r="O359" s="94" t="str">
        <f t="shared" si="193"/>
        <v/>
      </c>
      <c r="P359" s="94" t="str">
        <f t="shared" si="194"/>
        <v/>
      </c>
      <c r="Q359" s="94" t="str">
        <f t="shared" si="195"/>
        <v/>
      </c>
      <c r="R359" s="94" t="str">
        <f t="shared" si="196"/>
        <v/>
      </c>
      <c r="S359" s="94" t="str">
        <f t="shared" si="197"/>
        <v/>
      </c>
      <c r="T359" s="94" t="str">
        <f t="shared" si="198"/>
        <v/>
      </c>
      <c r="U359" s="94" t="str">
        <f t="shared" si="199"/>
        <v/>
      </c>
      <c r="V359" s="94" t="str">
        <f t="shared" si="200"/>
        <v/>
      </c>
      <c r="W359" s="94" t="str">
        <f t="shared" ref="W359:W368" si="213">IFERROR(VLOOKUP($B359,_3aw20,2,FALSE),"")</f>
        <v/>
      </c>
      <c r="X359" s="94" t="str">
        <f t="shared" si="201"/>
        <v/>
      </c>
      <c r="Y359" s="94" t="str">
        <f t="shared" si="202"/>
        <v/>
      </c>
      <c r="Z359" s="94" t="str">
        <f t="shared" si="203"/>
        <v/>
      </c>
      <c r="AA359" s="94" t="str">
        <f t="shared" si="204"/>
        <v/>
      </c>
      <c r="AB359" s="94" t="str">
        <f t="shared" si="205"/>
        <v/>
      </c>
      <c r="AC359" s="94" t="str">
        <f t="shared" si="206"/>
        <v/>
      </c>
      <c r="AD359" s="92" t="str">
        <f t="shared" si="207"/>
        <v/>
      </c>
      <c r="AE359" s="92">
        <f t="shared" si="208"/>
        <v>0</v>
      </c>
      <c r="AF359" s="97" t="str">
        <f t="shared" si="209"/>
        <v/>
      </c>
      <c r="AG359" s="92">
        <f t="shared" si="210"/>
        <v>0</v>
      </c>
      <c r="AH359" s="92">
        <f t="shared" si="211"/>
        <v>0</v>
      </c>
    </row>
    <row r="360" spans="1:34" x14ac:dyDescent="0.25">
      <c r="A360" s="106" t="str">
        <f t="shared" si="181"/>
        <v/>
      </c>
      <c r="B360" s="49">
        <v>2733</v>
      </c>
      <c r="C360" s="115" t="s">
        <v>595</v>
      </c>
      <c r="D360" s="94" t="str">
        <f t="shared" si="182"/>
        <v/>
      </c>
      <c r="E360" s="94" t="str">
        <f t="shared" si="183"/>
        <v/>
      </c>
      <c r="F360" s="94" t="str">
        <f t="shared" si="184"/>
        <v/>
      </c>
      <c r="G360" s="94" t="str">
        <f t="shared" si="185"/>
        <v/>
      </c>
      <c r="H360" s="94" t="str">
        <f t="shared" si="186"/>
        <v/>
      </c>
      <c r="I360" s="94" t="str">
        <f t="shared" si="187"/>
        <v/>
      </c>
      <c r="J360" s="94" t="str">
        <f t="shared" si="188"/>
        <v/>
      </c>
      <c r="K360" s="94" t="str">
        <f t="shared" si="189"/>
        <v/>
      </c>
      <c r="L360" s="94" t="str">
        <f t="shared" si="190"/>
        <v/>
      </c>
      <c r="M360" s="94" t="str">
        <f t="shared" si="191"/>
        <v/>
      </c>
      <c r="N360" s="94" t="str">
        <f t="shared" si="192"/>
        <v/>
      </c>
      <c r="O360" s="94" t="str">
        <f t="shared" si="193"/>
        <v/>
      </c>
      <c r="P360" s="94" t="str">
        <f t="shared" si="194"/>
        <v/>
      </c>
      <c r="Q360" s="94" t="str">
        <f t="shared" si="195"/>
        <v/>
      </c>
      <c r="R360" s="94" t="str">
        <f t="shared" si="196"/>
        <v/>
      </c>
      <c r="S360" s="94" t="str">
        <f t="shared" si="197"/>
        <v/>
      </c>
      <c r="T360" s="94" t="str">
        <f t="shared" si="198"/>
        <v/>
      </c>
      <c r="U360" s="94" t="str">
        <f t="shared" si="199"/>
        <v/>
      </c>
      <c r="V360" s="94" t="str">
        <f t="shared" si="200"/>
        <v/>
      </c>
      <c r="W360" s="94" t="str">
        <f t="shared" si="213"/>
        <v/>
      </c>
      <c r="X360" s="94" t="str">
        <f t="shared" si="201"/>
        <v/>
      </c>
      <c r="Y360" s="94" t="str">
        <f t="shared" si="202"/>
        <v/>
      </c>
      <c r="Z360" s="94" t="str">
        <f t="shared" si="203"/>
        <v/>
      </c>
      <c r="AA360" s="94" t="str">
        <f t="shared" si="204"/>
        <v/>
      </c>
      <c r="AB360" s="94" t="str">
        <f t="shared" si="205"/>
        <v/>
      </c>
      <c r="AC360" s="94" t="str">
        <f t="shared" si="206"/>
        <v/>
      </c>
      <c r="AD360" s="92" t="str">
        <f t="shared" si="207"/>
        <v/>
      </c>
      <c r="AE360" s="92">
        <f t="shared" si="208"/>
        <v>0</v>
      </c>
      <c r="AF360" s="97" t="str">
        <f t="shared" si="209"/>
        <v/>
      </c>
      <c r="AG360" s="92">
        <f t="shared" si="210"/>
        <v>0</v>
      </c>
      <c r="AH360" s="92">
        <f t="shared" si="211"/>
        <v>0</v>
      </c>
    </row>
    <row r="361" spans="1:34" x14ac:dyDescent="0.25">
      <c r="A361" s="106" t="str">
        <f t="shared" si="181"/>
        <v/>
      </c>
      <c r="B361" s="49">
        <v>7313</v>
      </c>
      <c r="C361" s="115" t="s">
        <v>596</v>
      </c>
      <c r="D361" s="94" t="str">
        <f t="shared" si="182"/>
        <v/>
      </c>
      <c r="E361" s="94" t="str">
        <f t="shared" si="183"/>
        <v/>
      </c>
      <c r="F361" s="94" t="str">
        <f t="shared" si="184"/>
        <v/>
      </c>
      <c r="G361" s="94" t="str">
        <f t="shared" si="185"/>
        <v/>
      </c>
      <c r="H361" s="94" t="str">
        <f t="shared" si="186"/>
        <v/>
      </c>
      <c r="I361" s="94" t="str">
        <f t="shared" si="187"/>
        <v/>
      </c>
      <c r="J361" s="94" t="str">
        <f t="shared" si="188"/>
        <v/>
      </c>
      <c r="K361" s="94" t="str">
        <f t="shared" si="189"/>
        <v/>
      </c>
      <c r="L361" s="94" t="str">
        <f t="shared" si="190"/>
        <v/>
      </c>
      <c r="M361" s="94" t="str">
        <f t="shared" si="191"/>
        <v/>
      </c>
      <c r="N361" s="94" t="str">
        <f t="shared" si="192"/>
        <v/>
      </c>
      <c r="O361" s="94" t="str">
        <f t="shared" si="193"/>
        <v/>
      </c>
      <c r="P361" s="94" t="str">
        <f t="shared" si="194"/>
        <v/>
      </c>
      <c r="Q361" s="94" t="str">
        <f t="shared" si="195"/>
        <v/>
      </c>
      <c r="R361" s="94" t="str">
        <f t="shared" si="196"/>
        <v/>
      </c>
      <c r="S361" s="94" t="str">
        <f t="shared" si="197"/>
        <v/>
      </c>
      <c r="T361" s="94" t="str">
        <f t="shared" si="198"/>
        <v/>
      </c>
      <c r="U361" s="94" t="str">
        <f t="shared" si="199"/>
        <v/>
      </c>
      <c r="V361" s="94" t="str">
        <f t="shared" si="200"/>
        <v/>
      </c>
      <c r="W361" s="94" t="str">
        <f t="shared" si="213"/>
        <v/>
      </c>
      <c r="X361" s="94" t="str">
        <f t="shared" si="201"/>
        <v/>
      </c>
      <c r="Y361" s="94" t="str">
        <f t="shared" si="202"/>
        <v/>
      </c>
      <c r="Z361" s="94" t="str">
        <f t="shared" si="203"/>
        <v/>
      </c>
      <c r="AA361" s="94" t="str">
        <f t="shared" si="204"/>
        <v/>
      </c>
      <c r="AB361" s="94" t="str">
        <f t="shared" si="205"/>
        <v/>
      </c>
      <c r="AC361" s="94" t="str">
        <f t="shared" si="206"/>
        <v/>
      </c>
      <c r="AD361" s="92" t="str">
        <f t="shared" si="207"/>
        <v/>
      </c>
      <c r="AE361" s="92">
        <f t="shared" si="208"/>
        <v>0</v>
      </c>
      <c r="AF361" s="97" t="str">
        <f t="shared" si="209"/>
        <v/>
      </c>
      <c r="AG361" s="92">
        <f t="shared" si="210"/>
        <v>0</v>
      </c>
      <c r="AH361" s="92">
        <f t="shared" si="211"/>
        <v>0</v>
      </c>
    </row>
    <row r="362" spans="1:34" x14ac:dyDescent="0.25">
      <c r="A362" s="106" t="str">
        <f t="shared" si="181"/>
        <v/>
      </c>
      <c r="B362" s="49">
        <v>2402</v>
      </c>
      <c r="C362" s="115" t="s">
        <v>597</v>
      </c>
      <c r="D362" s="94" t="str">
        <f t="shared" si="182"/>
        <v/>
      </c>
      <c r="E362" s="94" t="str">
        <f t="shared" si="183"/>
        <v/>
      </c>
      <c r="F362" s="94" t="str">
        <f t="shared" si="184"/>
        <v/>
      </c>
      <c r="G362" s="94" t="str">
        <f t="shared" si="185"/>
        <v/>
      </c>
      <c r="H362" s="94" t="str">
        <f t="shared" si="186"/>
        <v/>
      </c>
      <c r="I362" s="94" t="str">
        <f t="shared" si="187"/>
        <v/>
      </c>
      <c r="J362" s="94" t="str">
        <f t="shared" si="188"/>
        <v/>
      </c>
      <c r="K362" s="94" t="str">
        <f t="shared" si="189"/>
        <v/>
      </c>
      <c r="L362" s="94" t="str">
        <f t="shared" si="190"/>
        <v/>
      </c>
      <c r="M362" s="94" t="str">
        <f t="shared" si="191"/>
        <v/>
      </c>
      <c r="N362" s="94" t="str">
        <f t="shared" si="192"/>
        <v/>
      </c>
      <c r="O362" s="94" t="str">
        <f t="shared" si="193"/>
        <v/>
      </c>
      <c r="P362" s="94" t="str">
        <f t="shared" si="194"/>
        <v/>
      </c>
      <c r="Q362" s="94" t="str">
        <f t="shared" si="195"/>
        <v/>
      </c>
      <c r="R362" s="94" t="str">
        <f t="shared" si="196"/>
        <v/>
      </c>
      <c r="S362" s="94" t="str">
        <f t="shared" si="197"/>
        <v/>
      </c>
      <c r="T362" s="94" t="str">
        <f t="shared" si="198"/>
        <v/>
      </c>
      <c r="U362" s="94" t="str">
        <f t="shared" si="199"/>
        <v/>
      </c>
      <c r="V362" s="94" t="str">
        <f t="shared" si="200"/>
        <v/>
      </c>
      <c r="W362" s="94" t="str">
        <f t="shared" si="213"/>
        <v/>
      </c>
      <c r="X362" s="94" t="str">
        <f t="shared" si="201"/>
        <v/>
      </c>
      <c r="Y362" s="94" t="str">
        <f t="shared" si="202"/>
        <v/>
      </c>
      <c r="Z362" s="94" t="str">
        <f t="shared" si="203"/>
        <v/>
      </c>
      <c r="AA362" s="94" t="str">
        <f t="shared" si="204"/>
        <v/>
      </c>
      <c r="AB362" s="94" t="str">
        <f t="shared" si="205"/>
        <v/>
      </c>
      <c r="AC362" s="94" t="str">
        <f t="shared" si="206"/>
        <v/>
      </c>
      <c r="AD362" s="92" t="str">
        <f t="shared" si="207"/>
        <v/>
      </c>
      <c r="AE362" s="92">
        <f t="shared" si="208"/>
        <v>0</v>
      </c>
      <c r="AF362" s="97" t="str">
        <f t="shared" si="209"/>
        <v/>
      </c>
      <c r="AG362" s="92">
        <f t="shared" si="210"/>
        <v>0</v>
      </c>
      <c r="AH362" s="92">
        <f t="shared" si="211"/>
        <v>0</v>
      </c>
    </row>
    <row r="363" spans="1:34" x14ac:dyDescent="0.25">
      <c r="A363" s="106" t="str">
        <f t="shared" si="181"/>
        <v/>
      </c>
      <c r="B363" s="49">
        <v>5112</v>
      </c>
      <c r="C363" s="115" t="s">
        <v>599</v>
      </c>
      <c r="D363" s="94" t="str">
        <f t="shared" si="182"/>
        <v/>
      </c>
      <c r="E363" s="94" t="str">
        <f t="shared" si="183"/>
        <v/>
      </c>
      <c r="F363" s="94" t="str">
        <f t="shared" si="184"/>
        <v/>
      </c>
      <c r="G363" s="94" t="str">
        <f t="shared" si="185"/>
        <v/>
      </c>
      <c r="H363" s="94" t="str">
        <f t="shared" si="186"/>
        <v/>
      </c>
      <c r="I363" s="94" t="str">
        <f t="shared" si="187"/>
        <v/>
      </c>
      <c r="J363" s="94" t="str">
        <f t="shared" si="188"/>
        <v/>
      </c>
      <c r="K363" s="94" t="str">
        <f t="shared" si="189"/>
        <v/>
      </c>
      <c r="L363" s="94" t="str">
        <f t="shared" si="190"/>
        <v/>
      </c>
      <c r="M363" s="94" t="str">
        <f t="shared" si="191"/>
        <v/>
      </c>
      <c r="N363" s="94" t="str">
        <f t="shared" si="192"/>
        <v/>
      </c>
      <c r="O363" s="94" t="str">
        <f t="shared" si="193"/>
        <v/>
      </c>
      <c r="P363" s="94" t="str">
        <f t="shared" si="194"/>
        <v/>
      </c>
      <c r="Q363" s="94" t="str">
        <f t="shared" si="195"/>
        <v/>
      </c>
      <c r="R363" s="94" t="str">
        <f t="shared" si="196"/>
        <v/>
      </c>
      <c r="S363" s="94" t="str">
        <f t="shared" si="197"/>
        <v/>
      </c>
      <c r="T363" s="94" t="str">
        <f t="shared" si="198"/>
        <v/>
      </c>
      <c r="U363" s="94" t="str">
        <f t="shared" si="199"/>
        <v/>
      </c>
      <c r="V363" s="94" t="str">
        <f t="shared" si="200"/>
        <v/>
      </c>
      <c r="W363" s="94" t="str">
        <f t="shared" si="213"/>
        <v/>
      </c>
      <c r="X363" s="94" t="str">
        <f t="shared" si="201"/>
        <v/>
      </c>
      <c r="Y363" s="94" t="str">
        <f t="shared" si="202"/>
        <v/>
      </c>
      <c r="Z363" s="94" t="str">
        <f t="shared" si="203"/>
        <v/>
      </c>
      <c r="AA363" s="94" t="str">
        <f t="shared" si="204"/>
        <v/>
      </c>
      <c r="AB363" s="94" t="str">
        <f t="shared" si="205"/>
        <v/>
      </c>
      <c r="AC363" s="94" t="str">
        <f t="shared" si="206"/>
        <v/>
      </c>
      <c r="AD363" s="92" t="str">
        <f t="shared" si="207"/>
        <v/>
      </c>
      <c r="AE363" s="92">
        <f t="shared" si="208"/>
        <v>0</v>
      </c>
      <c r="AF363" s="97" t="str">
        <f t="shared" si="209"/>
        <v/>
      </c>
      <c r="AG363" s="92">
        <f t="shared" si="210"/>
        <v>0</v>
      </c>
      <c r="AH363" s="92">
        <f t="shared" si="211"/>
        <v>0</v>
      </c>
    </row>
    <row r="364" spans="1:34" x14ac:dyDescent="0.25">
      <c r="A364" s="106" t="str">
        <f t="shared" si="181"/>
        <v/>
      </c>
      <c r="B364" s="49">
        <v>2631</v>
      </c>
      <c r="C364" s="115" t="s">
        <v>600</v>
      </c>
      <c r="D364" s="94" t="str">
        <f t="shared" si="182"/>
        <v/>
      </c>
      <c r="E364" s="94" t="str">
        <f t="shared" si="183"/>
        <v/>
      </c>
      <c r="F364" s="94" t="str">
        <f t="shared" si="184"/>
        <v/>
      </c>
      <c r="G364" s="94" t="str">
        <f t="shared" si="185"/>
        <v/>
      </c>
      <c r="H364" s="94" t="str">
        <f t="shared" si="186"/>
        <v/>
      </c>
      <c r="I364" s="94" t="str">
        <f t="shared" si="187"/>
        <v/>
      </c>
      <c r="J364" s="94" t="str">
        <f t="shared" si="188"/>
        <v/>
      </c>
      <c r="K364" s="94" t="str">
        <f t="shared" si="189"/>
        <v/>
      </c>
      <c r="L364" s="94" t="str">
        <f t="shared" si="190"/>
        <v/>
      </c>
      <c r="M364" s="94" t="str">
        <f t="shared" si="191"/>
        <v/>
      </c>
      <c r="N364" s="94" t="str">
        <f t="shared" si="192"/>
        <v/>
      </c>
      <c r="O364" s="94" t="str">
        <f t="shared" si="193"/>
        <v/>
      </c>
      <c r="P364" s="94" t="str">
        <f t="shared" si="194"/>
        <v/>
      </c>
      <c r="Q364" s="94" t="str">
        <f t="shared" si="195"/>
        <v/>
      </c>
      <c r="R364" s="94" t="str">
        <f t="shared" si="196"/>
        <v/>
      </c>
      <c r="S364" s="94" t="str">
        <f t="shared" si="197"/>
        <v/>
      </c>
      <c r="T364" s="94" t="str">
        <f t="shared" si="198"/>
        <v/>
      </c>
      <c r="U364" s="94" t="str">
        <f t="shared" si="199"/>
        <v/>
      </c>
      <c r="V364" s="94" t="str">
        <f t="shared" si="200"/>
        <v/>
      </c>
      <c r="W364" s="94" t="str">
        <f t="shared" si="213"/>
        <v/>
      </c>
      <c r="X364" s="94" t="str">
        <f t="shared" si="201"/>
        <v/>
      </c>
      <c r="Y364" s="94" t="str">
        <f t="shared" si="202"/>
        <v/>
      </c>
      <c r="Z364" s="94" t="str">
        <f t="shared" si="203"/>
        <v/>
      </c>
      <c r="AA364" s="94" t="str">
        <f t="shared" si="204"/>
        <v/>
      </c>
      <c r="AB364" s="94" t="str">
        <f t="shared" si="205"/>
        <v/>
      </c>
      <c r="AC364" s="94" t="str">
        <f t="shared" si="206"/>
        <v/>
      </c>
      <c r="AD364" s="92" t="str">
        <f t="shared" si="207"/>
        <v/>
      </c>
      <c r="AE364" s="92">
        <f t="shared" si="208"/>
        <v>0</v>
      </c>
      <c r="AF364" s="97" t="str">
        <f t="shared" si="209"/>
        <v/>
      </c>
      <c r="AG364" s="92">
        <f t="shared" si="210"/>
        <v>0</v>
      </c>
      <c r="AH364" s="92">
        <f t="shared" si="211"/>
        <v>0</v>
      </c>
    </row>
    <row r="365" spans="1:34" x14ac:dyDescent="0.25">
      <c r="A365" s="106" t="str">
        <f t="shared" si="181"/>
        <v/>
      </c>
      <c r="B365" s="49">
        <v>1284</v>
      </c>
      <c r="C365" s="115" t="s">
        <v>601</v>
      </c>
      <c r="D365" s="94" t="str">
        <f t="shared" si="182"/>
        <v/>
      </c>
      <c r="E365" s="94" t="str">
        <f t="shared" si="183"/>
        <v/>
      </c>
      <c r="F365" s="94" t="str">
        <f t="shared" si="184"/>
        <v/>
      </c>
      <c r="G365" s="94" t="str">
        <f t="shared" si="185"/>
        <v/>
      </c>
      <c r="H365" s="94" t="str">
        <f t="shared" si="186"/>
        <v/>
      </c>
      <c r="I365" s="94" t="str">
        <f t="shared" si="187"/>
        <v/>
      </c>
      <c r="J365" s="94" t="str">
        <f t="shared" si="188"/>
        <v/>
      </c>
      <c r="K365" s="94" t="str">
        <f t="shared" si="189"/>
        <v/>
      </c>
      <c r="L365" s="94" t="str">
        <f t="shared" si="190"/>
        <v/>
      </c>
      <c r="M365" s="94" t="str">
        <f t="shared" si="191"/>
        <v/>
      </c>
      <c r="N365" s="94" t="str">
        <f t="shared" si="192"/>
        <v/>
      </c>
      <c r="O365" s="94" t="str">
        <f t="shared" si="193"/>
        <v/>
      </c>
      <c r="P365" s="94" t="str">
        <f t="shared" si="194"/>
        <v/>
      </c>
      <c r="Q365" s="94" t="str">
        <f t="shared" si="195"/>
        <v/>
      </c>
      <c r="R365" s="94" t="str">
        <f t="shared" si="196"/>
        <v/>
      </c>
      <c r="S365" s="94" t="str">
        <f t="shared" si="197"/>
        <v/>
      </c>
      <c r="T365" s="94" t="str">
        <f t="shared" si="198"/>
        <v/>
      </c>
      <c r="U365" s="94" t="str">
        <f t="shared" si="199"/>
        <v/>
      </c>
      <c r="V365" s="94" t="str">
        <f t="shared" si="200"/>
        <v/>
      </c>
      <c r="W365" s="94" t="str">
        <f t="shared" si="213"/>
        <v/>
      </c>
      <c r="X365" s="94" t="str">
        <f t="shared" si="201"/>
        <v/>
      </c>
      <c r="Y365" s="94" t="str">
        <f t="shared" si="202"/>
        <v/>
      </c>
      <c r="Z365" s="94" t="str">
        <f t="shared" si="203"/>
        <v/>
      </c>
      <c r="AA365" s="94" t="str">
        <f t="shared" si="204"/>
        <v/>
      </c>
      <c r="AB365" s="94" t="str">
        <f t="shared" si="205"/>
        <v/>
      </c>
      <c r="AC365" s="94" t="str">
        <f t="shared" si="206"/>
        <v/>
      </c>
      <c r="AD365" s="92" t="str">
        <f t="shared" si="207"/>
        <v/>
      </c>
      <c r="AE365" s="92">
        <f t="shared" si="208"/>
        <v>0</v>
      </c>
      <c r="AF365" s="97" t="str">
        <f t="shared" si="209"/>
        <v/>
      </c>
      <c r="AG365" s="92">
        <f t="shared" si="210"/>
        <v>0</v>
      </c>
      <c r="AH365" s="92">
        <f t="shared" si="211"/>
        <v>0</v>
      </c>
    </row>
    <row r="366" spans="1:34" x14ac:dyDescent="0.25">
      <c r="A366" s="106" t="str">
        <f t="shared" si="181"/>
        <v/>
      </c>
      <c r="B366" s="49">
        <v>5376</v>
      </c>
      <c r="C366" s="115" t="s">
        <v>602</v>
      </c>
      <c r="D366" s="94" t="str">
        <f t="shared" si="182"/>
        <v/>
      </c>
      <c r="E366" s="94" t="str">
        <f t="shared" si="183"/>
        <v/>
      </c>
      <c r="F366" s="94" t="str">
        <f t="shared" si="184"/>
        <v/>
      </c>
      <c r="G366" s="94" t="str">
        <f t="shared" si="185"/>
        <v/>
      </c>
      <c r="H366" s="94" t="str">
        <f t="shared" si="186"/>
        <v/>
      </c>
      <c r="I366" s="94" t="str">
        <f t="shared" si="187"/>
        <v/>
      </c>
      <c r="J366" s="94" t="str">
        <f t="shared" si="188"/>
        <v/>
      </c>
      <c r="K366" s="94" t="str">
        <f t="shared" si="189"/>
        <v/>
      </c>
      <c r="L366" s="94" t="str">
        <f t="shared" si="190"/>
        <v/>
      </c>
      <c r="M366" s="94" t="str">
        <f t="shared" si="191"/>
        <v/>
      </c>
      <c r="N366" s="94" t="str">
        <f t="shared" si="192"/>
        <v/>
      </c>
      <c r="O366" s="94" t="str">
        <f t="shared" si="193"/>
        <v/>
      </c>
      <c r="P366" s="94" t="str">
        <f t="shared" si="194"/>
        <v/>
      </c>
      <c r="Q366" s="94" t="str">
        <f t="shared" si="195"/>
        <v/>
      </c>
      <c r="R366" s="94" t="str">
        <f t="shared" si="196"/>
        <v/>
      </c>
      <c r="S366" s="94" t="str">
        <f t="shared" si="197"/>
        <v/>
      </c>
      <c r="T366" s="94" t="str">
        <f t="shared" si="198"/>
        <v/>
      </c>
      <c r="U366" s="94" t="str">
        <f t="shared" si="199"/>
        <v/>
      </c>
      <c r="V366" s="94" t="str">
        <f t="shared" si="200"/>
        <v/>
      </c>
      <c r="W366" s="94" t="str">
        <f t="shared" si="213"/>
        <v/>
      </c>
      <c r="X366" s="94" t="str">
        <f t="shared" si="201"/>
        <v/>
      </c>
      <c r="Y366" s="94" t="str">
        <f t="shared" si="202"/>
        <v/>
      </c>
      <c r="Z366" s="94" t="str">
        <f t="shared" si="203"/>
        <v/>
      </c>
      <c r="AA366" s="94" t="str">
        <f t="shared" si="204"/>
        <v/>
      </c>
      <c r="AB366" s="94" t="str">
        <f t="shared" si="205"/>
        <v/>
      </c>
      <c r="AC366" s="94" t="str">
        <f t="shared" si="206"/>
        <v/>
      </c>
      <c r="AD366" s="92" t="str">
        <f t="shared" si="207"/>
        <v/>
      </c>
      <c r="AE366" s="92">
        <f t="shared" si="208"/>
        <v>0</v>
      </c>
      <c r="AF366" s="97" t="str">
        <f t="shared" si="209"/>
        <v/>
      </c>
      <c r="AG366" s="92">
        <f t="shared" si="210"/>
        <v>0</v>
      </c>
      <c r="AH366" s="92">
        <f t="shared" si="211"/>
        <v>0</v>
      </c>
    </row>
    <row r="367" spans="1:34" x14ac:dyDescent="0.25">
      <c r="A367" s="106" t="str">
        <f t="shared" si="181"/>
        <v/>
      </c>
      <c r="B367" s="49">
        <v>3625</v>
      </c>
      <c r="C367" s="115" t="s">
        <v>603</v>
      </c>
      <c r="D367" s="94" t="str">
        <f t="shared" si="182"/>
        <v/>
      </c>
      <c r="E367" s="94" t="str">
        <f t="shared" si="183"/>
        <v/>
      </c>
      <c r="F367" s="94" t="str">
        <f t="shared" si="184"/>
        <v/>
      </c>
      <c r="G367" s="94" t="str">
        <f t="shared" si="185"/>
        <v/>
      </c>
      <c r="H367" s="94" t="str">
        <f t="shared" si="186"/>
        <v/>
      </c>
      <c r="I367" s="94" t="str">
        <f t="shared" si="187"/>
        <v/>
      </c>
      <c r="J367" s="94" t="str">
        <f t="shared" si="188"/>
        <v/>
      </c>
      <c r="K367" s="94" t="str">
        <f t="shared" si="189"/>
        <v/>
      </c>
      <c r="L367" s="94" t="str">
        <f t="shared" si="190"/>
        <v/>
      </c>
      <c r="M367" s="94" t="str">
        <f t="shared" si="191"/>
        <v/>
      </c>
      <c r="N367" s="94" t="str">
        <f t="shared" si="192"/>
        <v/>
      </c>
      <c r="O367" s="94" t="str">
        <f t="shared" si="193"/>
        <v/>
      </c>
      <c r="P367" s="94" t="str">
        <f t="shared" si="194"/>
        <v/>
      </c>
      <c r="Q367" s="94" t="str">
        <f t="shared" si="195"/>
        <v/>
      </c>
      <c r="R367" s="94" t="str">
        <f t="shared" si="196"/>
        <v/>
      </c>
      <c r="S367" s="94" t="str">
        <f t="shared" si="197"/>
        <v/>
      </c>
      <c r="T367" s="94" t="str">
        <f t="shared" si="198"/>
        <v/>
      </c>
      <c r="U367" s="94" t="str">
        <f t="shared" si="199"/>
        <v/>
      </c>
      <c r="V367" s="94" t="str">
        <f t="shared" si="200"/>
        <v/>
      </c>
      <c r="W367" s="94" t="str">
        <f t="shared" si="213"/>
        <v/>
      </c>
      <c r="X367" s="94" t="str">
        <f t="shared" si="201"/>
        <v/>
      </c>
      <c r="Y367" s="94" t="str">
        <f t="shared" si="202"/>
        <v/>
      </c>
      <c r="Z367" s="94" t="str">
        <f t="shared" si="203"/>
        <v/>
      </c>
      <c r="AA367" s="94" t="str">
        <f t="shared" si="204"/>
        <v/>
      </c>
      <c r="AB367" s="94" t="str">
        <f t="shared" si="205"/>
        <v/>
      </c>
      <c r="AC367" s="94" t="str">
        <f t="shared" si="206"/>
        <v/>
      </c>
      <c r="AD367" s="92" t="str">
        <f t="shared" si="207"/>
        <v/>
      </c>
      <c r="AE367" s="92">
        <f t="shared" si="208"/>
        <v>0</v>
      </c>
      <c r="AF367" s="97" t="str">
        <f t="shared" si="209"/>
        <v/>
      </c>
      <c r="AG367" s="92">
        <f t="shared" si="210"/>
        <v>0</v>
      </c>
      <c r="AH367" s="92">
        <f t="shared" si="211"/>
        <v>0</v>
      </c>
    </row>
    <row r="368" spans="1:34" x14ac:dyDescent="0.25">
      <c r="A368" s="106" t="str">
        <f t="shared" si="181"/>
        <v/>
      </c>
      <c r="B368" s="49">
        <v>2953</v>
      </c>
      <c r="C368" s="115" t="s">
        <v>604</v>
      </c>
      <c r="D368" s="94" t="str">
        <f t="shared" si="182"/>
        <v/>
      </c>
      <c r="E368" s="94" t="str">
        <f t="shared" si="183"/>
        <v/>
      </c>
      <c r="F368" s="94" t="str">
        <f t="shared" si="184"/>
        <v/>
      </c>
      <c r="G368" s="94" t="str">
        <f t="shared" si="185"/>
        <v/>
      </c>
      <c r="H368" s="94" t="str">
        <f t="shared" si="186"/>
        <v/>
      </c>
      <c r="I368" s="94" t="str">
        <f t="shared" si="187"/>
        <v/>
      </c>
      <c r="J368" s="94" t="str">
        <f t="shared" si="188"/>
        <v/>
      </c>
      <c r="K368" s="94" t="str">
        <f t="shared" si="189"/>
        <v/>
      </c>
      <c r="L368" s="94" t="str">
        <f t="shared" si="190"/>
        <v/>
      </c>
      <c r="M368" s="94" t="str">
        <f t="shared" si="191"/>
        <v/>
      </c>
      <c r="N368" s="94" t="str">
        <f t="shared" si="192"/>
        <v/>
      </c>
      <c r="O368" s="94" t="str">
        <f t="shared" si="193"/>
        <v/>
      </c>
      <c r="P368" s="94" t="str">
        <f t="shared" si="194"/>
        <v/>
      </c>
      <c r="Q368" s="94" t="str">
        <f t="shared" si="195"/>
        <v/>
      </c>
      <c r="R368" s="94" t="str">
        <f t="shared" si="196"/>
        <v/>
      </c>
      <c r="S368" s="94" t="str">
        <f t="shared" si="197"/>
        <v/>
      </c>
      <c r="T368" s="94" t="str">
        <f t="shared" si="198"/>
        <v/>
      </c>
      <c r="U368" s="94" t="str">
        <f t="shared" si="199"/>
        <v/>
      </c>
      <c r="V368" s="94" t="str">
        <f t="shared" si="200"/>
        <v/>
      </c>
      <c r="W368" s="94" t="str">
        <f t="shared" si="213"/>
        <v/>
      </c>
      <c r="X368" s="94" t="str">
        <f t="shared" si="201"/>
        <v/>
      </c>
      <c r="Y368" s="94" t="str">
        <f t="shared" si="202"/>
        <v/>
      </c>
      <c r="Z368" s="94" t="str">
        <f t="shared" si="203"/>
        <v/>
      </c>
      <c r="AA368" s="94" t="str">
        <f t="shared" si="204"/>
        <v/>
      </c>
      <c r="AB368" s="94" t="str">
        <f t="shared" si="205"/>
        <v/>
      </c>
      <c r="AC368" s="94" t="str">
        <f t="shared" si="206"/>
        <v/>
      </c>
      <c r="AD368" s="92" t="str">
        <f t="shared" si="207"/>
        <v/>
      </c>
      <c r="AE368" s="92">
        <f t="shared" si="208"/>
        <v>0</v>
      </c>
      <c r="AF368" s="97" t="str">
        <f t="shared" si="209"/>
        <v/>
      </c>
      <c r="AG368" s="92">
        <f t="shared" si="210"/>
        <v>0</v>
      </c>
      <c r="AH368" s="92">
        <f t="shared" si="211"/>
        <v>0</v>
      </c>
    </row>
    <row r="369" spans="1:34" x14ac:dyDescent="0.25">
      <c r="A369" s="106" t="str">
        <f t="shared" si="181"/>
        <v/>
      </c>
      <c r="B369" s="49">
        <v>3255</v>
      </c>
      <c r="C369" s="115" t="s">
        <v>605</v>
      </c>
      <c r="D369" s="94" t="str">
        <f t="shared" si="182"/>
        <v/>
      </c>
      <c r="E369" s="94" t="str">
        <f t="shared" si="183"/>
        <v/>
      </c>
      <c r="F369" s="94" t="str">
        <f t="shared" si="184"/>
        <v/>
      </c>
      <c r="G369" s="94" t="str">
        <f t="shared" si="185"/>
        <v/>
      </c>
      <c r="H369" s="94" t="str">
        <f t="shared" si="186"/>
        <v/>
      </c>
      <c r="I369" s="94" t="str">
        <f t="shared" si="187"/>
        <v/>
      </c>
      <c r="J369" s="94" t="str">
        <f t="shared" si="188"/>
        <v/>
      </c>
      <c r="K369" s="94" t="str">
        <f t="shared" si="189"/>
        <v/>
      </c>
      <c r="L369" s="94" t="str">
        <f t="shared" si="190"/>
        <v/>
      </c>
      <c r="M369" s="94" t="str">
        <f t="shared" si="191"/>
        <v/>
      </c>
      <c r="N369" s="94" t="str">
        <f t="shared" si="192"/>
        <v/>
      </c>
      <c r="O369" s="94" t="str">
        <f t="shared" si="193"/>
        <v/>
      </c>
      <c r="P369" s="94" t="str">
        <f t="shared" si="194"/>
        <v/>
      </c>
      <c r="Q369" s="94" t="str">
        <f t="shared" si="195"/>
        <v/>
      </c>
      <c r="R369" s="94" t="str">
        <f t="shared" si="196"/>
        <v/>
      </c>
      <c r="S369" s="94" t="str">
        <f t="shared" si="197"/>
        <v/>
      </c>
      <c r="T369" s="94" t="str">
        <f t="shared" si="198"/>
        <v/>
      </c>
      <c r="U369" s="94" t="str">
        <f t="shared" si="199"/>
        <v/>
      </c>
      <c r="V369" s="94" t="str">
        <f t="shared" si="200"/>
        <v/>
      </c>
      <c r="W369" s="94" t="str">
        <f>IFERROR(VLOOKUP($B369,_3aw20,22,FALSE),"")</f>
        <v/>
      </c>
      <c r="X369" s="94" t="str">
        <f t="shared" si="201"/>
        <v/>
      </c>
      <c r="Y369" s="94" t="str">
        <f t="shared" si="202"/>
        <v/>
      </c>
      <c r="Z369" s="94" t="str">
        <f t="shared" si="203"/>
        <v/>
      </c>
      <c r="AA369" s="94" t="str">
        <f t="shared" si="204"/>
        <v/>
      </c>
      <c r="AB369" s="94" t="str">
        <f t="shared" si="205"/>
        <v/>
      </c>
      <c r="AC369" s="94" t="str">
        <f t="shared" si="206"/>
        <v/>
      </c>
      <c r="AD369" s="92" t="str">
        <f t="shared" si="207"/>
        <v/>
      </c>
      <c r="AE369" s="92">
        <f t="shared" si="208"/>
        <v>0</v>
      </c>
      <c r="AF369" s="97" t="str">
        <f t="shared" si="209"/>
        <v/>
      </c>
      <c r="AG369" s="92">
        <f t="shared" si="210"/>
        <v>0</v>
      </c>
      <c r="AH369" s="92">
        <f t="shared" si="211"/>
        <v>0</v>
      </c>
    </row>
    <row r="370" spans="1:34" x14ac:dyDescent="0.25">
      <c r="A370" s="106" t="str">
        <f t="shared" si="181"/>
        <v/>
      </c>
      <c r="B370" s="49">
        <v>8242</v>
      </c>
      <c r="C370" s="115" t="s">
        <v>606</v>
      </c>
      <c r="D370" s="94" t="str">
        <f t="shared" si="182"/>
        <v/>
      </c>
      <c r="E370" s="94" t="str">
        <f t="shared" si="183"/>
        <v/>
      </c>
      <c r="F370" s="94" t="str">
        <f t="shared" si="184"/>
        <v/>
      </c>
      <c r="G370" s="94" t="str">
        <f t="shared" si="185"/>
        <v/>
      </c>
      <c r="H370" s="94" t="str">
        <f t="shared" si="186"/>
        <v/>
      </c>
      <c r="I370" s="94" t="str">
        <f t="shared" si="187"/>
        <v/>
      </c>
      <c r="J370" s="94" t="str">
        <f t="shared" si="188"/>
        <v/>
      </c>
      <c r="K370" s="94" t="str">
        <f t="shared" si="189"/>
        <v/>
      </c>
      <c r="L370" s="94" t="str">
        <f t="shared" si="190"/>
        <v/>
      </c>
      <c r="M370" s="94" t="str">
        <f t="shared" si="191"/>
        <v/>
      </c>
      <c r="N370" s="94" t="str">
        <f t="shared" si="192"/>
        <v/>
      </c>
      <c r="O370" s="94" t="str">
        <f t="shared" si="193"/>
        <v/>
      </c>
      <c r="P370" s="94" t="str">
        <f t="shared" si="194"/>
        <v/>
      </c>
      <c r="Q370" s="94" t="str">
        <f t="shared" si="195"/>
        <v/>
      </c>
      <c r="R370" s="94" t="str">
        <f t="shared" si="196"/>
        <v/>
      </c>
      <c r="S370" s="94" t="str">
        <f t="shared" si="197"/>
        <v/>
      </c>
      <c r="T370" s="94" t="str">
        <f t="shared" si="198"/>
        <v/>
      </c>
      <c r="U370" s="94" t="str">
        <f t="shared" si="199"/>
        <v/>
      </c>
      <c r="V370" s="94" t="str">
        <f t="shared" si="200"/>
        <v/>
      </c>
      <c r="W370" s="94" t="str">
        <f>IFERROR(VLOOKUP($B370,_3aw20,2,FALSE),"")</f>
        <v/>
      </c>
      <c r="X370" s="94" t="str">
        <f t="shared" si="201"/>
        <v/>
      </c>
      <c r="Y370" s="94" t="str">
        <f t="shared" si="202"/>
        <v/>
      </c>
      <c r="Z370" s="94" t="str">
        <f t="shared" si="203"/>
        <v/>
      </c>
      <c r="AA370" s="94" t="str">
        <f t="shared" si="204"/>
        <v/>
      </c>
      <c r="AB370" s="94" t="str">
        <f t="shared" si="205"/>
        <v/>
      </c>
      <c r="AC370" s="94" t="str">
        <f t="shared" si="206"/>
        <v/>
      </c>
      <c r="AD370" s="92" t="str">
        <f t="shared" si="207"/>
        <v/>
      </c>
      <c r="AE370" s="92">
        <f t="shared" si="208"/>
        <v>0</v>
      </c>
      <c r="AF370" s="97" t="str">
        <f t="shared" si="209"/>
        <v/>
      </c>
      <c r="AG370" s="92">
        <f t="shared" si="210"/>
        <v>0</v>
      </c>
      <c r="AH370" s="92">
        <f t="shared" si="211"/>
        <v>0</v>
      </c>
    </row>
    <row r="371" spans="1:34" x14ac:dyDescent="0.25">
      <c r="A371" s="106" t="str">
        <f t="shared" si="181"/>
        <v/>
      </c>
      <c r="B371" s="49">
        <v>5054</v>
      </c>
      <c r="C371" s="115" t="s">
        <v>607</v>
      </c>
      <c r="D371" s="94" t="str">
        <f t="shared" si="182"/>
        <v/>
      </c>
      <c r="E371" s="94" t="str">
        <f t="shared" si="183"/>
        <v/>
      </c>
      <c r="F371" s="94" t="str">
        <f t="shared" si="184"/>
        <v/>
      </c>
      <c r="G371" s="94" t="str">
        <f t="shared" si="185"/>
        <v/>
      </c>
      <c r="H371" s="94" t="str">
        <f t="shared" si="186"/>
        <v/>
      </c>
      <c r="I371" s="94" t="str">
        <f t="shared" si="187"/>
        <v/>
      </c>
      <c r="J371" s="94" t="str">
        <f t="shared" si="188"/>
        <v/>
      </c>
      <c r="K371" s="94" t="str">
        <f t="shared" si="189"/>
        <v/>
      </c>
      <c r="L371" s="94" t="str">
        <f t="shared" si="190"/>
        <v/>
      </c>
      <c r="M371" s="94" t="str">
        <f t="shared" si="191"/>
        <v/>
      </c>
      <c r="N371" s="94" t="str">
        <f t="shared" si="192"/>
        <v/>
      </c>
      <c r="O371" s="94" t="str">
        <f t="shared" si="193"/>
        <v/>
      </c>
      <c r="P371" s="94" t="str">
        <f t="shared" si="194"/>
        <v/>
      </c>
      <c r="Q371" s="94" t="str">
        <f t="shared" si="195"/>
        <v/>
      </c>
      <c r="R371" s="94" t="str">
        <f t="shared" si="196"/>
        <v/>
      </c>
      <c r="S371" s="94" t="str">
        <f t="shared" si="197"/>
        <v/>
      </c>
      <c r="T371" s="94" t="str">
        <f t="shared" si="198"/>
        <v/>
      </c>
      <c r="U371" s="94" t="str">
        <f t="shared" si="199"/>
        <v/>
      </c>
      <c r="V371" s="94" t="str">
        <f t="shared" si="200"/>
        <v/>
      </c>
      <c r="W371" s="94" t="str">
        <f>IFERROR(VLOOKUP($B371,_3aw20,2,FALSE),"")</f>
        <v/>
      </c>
      <c r="X371" s="94" t="str">
        <f t="shared" si="201"/>
        <v/>
      </c>
      <c r="Y371" s="94" t="str">
        <f t="shared" si="202"/>
        <v/>
      </c>
      <c r="Z371" s="94" t="str">
        <f t="shared" si="203"/>
        <v/>
      </c>
      <c r="AA371" s="94" t="str">
        <f t="shared" si="204"/>
        <v/>
      </c>
      <c r="AB371" s="94" t="str">
        <f t="shared" si="205"/>
        <v/>
      </c>
      <c r="AC371" s="94" t="str">
        <f t="shared" si="206"/>
        <v/>
      </c>
      <c r="AD371" s="92" t="str">
        <f t="shared" si="207"/>
        <v/>
      </c>
      <c r="AE371" s="92">
        <f t="shared" si="208"/>
        <v>0</v>
      </c>
      <c r="AF371" s="97" t="str">
        <f t="shared" si="209"/>
        <v/>
      </c>
      <c r="AG371" s="92">
        <f t="shared" si="210"/>
        <v>0</v>
      </c>
      <c r="AH371" s="92">
        <f t="shared" si="211"/>
        <v>0</v>
      </c>
    </row>
    <row r="372" spans="1:34" x14ac:dyDescent="0.25">
      <c r="A372" s="106" t="str">
        <f t="shared" si="181"/>
        <v/>
      </c>
      <c r="B372" s="49">
        <v>7142</v>
      </c>
      <c r="C372" s="115" t="s">
        <v>608</v>
      </c>
      <c r="D372" s="94" t="str">
        <f t="shared" si="182"/>
        <v/>
      </c>
      <c r="E372" s="94" t="str">
        <f t="shared" si="183"/>
        <v/>
      </c>
      <c r="F372" s="94" t="str">
        <f t="shared" si="184"/>
        <v/>
      </c>
      <c r="G372" s="94" t="str">
        <f t="shared" si="185"/>
        <v/>
      </c>
      <c r="H372" s="94" t="str">
        <f t="shared" si="186"/>
        <v/>
      </c>
      <c r="I372" s="94" t="str">
        <f t="shared" si="187"/>
        <v/>
      </c>
      <c r="J372" s="94" t="str">
        <f t="shared" si="188"/>
        <v/>
      </c>
      <c r="K372" s="94" t="str">
        <f t="shared" si="189"/>
        <v/>
      </c>
      <c r="L372" s="94" t="str">
        <f t="shared" si="190"/>
        <v/>
      </c>
      <c r="M372" s="94" t="str">
        <f t="shared" si="191"/>
        <v/>
      </c>
      <c r="N372" s="94" t="str">
        <f t="shared" si="192"/>
        <v/>
      </c>
      <c r="O372" s="94" t="str">
        <f t="shared" si="193"/>
        <v/>
      </c>
      <c r="P372" s="94" t="str">
        <f t="shared" si="194"/>
        <v/>
      </c>
      <c r="Q372" s="94" t="str">
        <f t="shared" si="195"/>
        <v/>
      </c>
      <c r="R372" s="94" t="str">
        <f t="shared" si="196"/>
        <v/>
      </c>
      <c r="S372" s="94" t="str">
        <f t="shared" si="197"/>
        <v/>
      </c>
      <c r="T372" s="94" t="str">
        <f t="shared" si="198"/>
        <v/>
      </c>
      <c r="U372" s="94" t="str">
        <f t="shared" si="199"/>
        <v/>
      </c>
      <c r="V372" s="94" t="str">
        <f t="shared" si="200"/>
        <v/>
      </c>
      <c r="W372" s="94" t="str">
        <f>IFERROR(VLOOKUP($B372,_3aw20,2,FALSE),"")</f>
        <v/>
      </c>
      <c r="X372" s="94" t="str">
        <f t="shared" si="201"/>
        <v/>
      </c>
      <c r="Y372" s="94" t="str">
        <f t="shared" si="202"/>
        <v/>
      </c>
      <c r="Z372" s="94" t="str">
        <f t="shared" si="203"/>
        <v/>
      </c>
      <c r="AA372" s="94" t="str">
        <f t="shared" si="204"/>
        <v/>
      </c>
      <c r="AB372" s="94" t="str">
        <f t="shared" si="205"/>
        <v/>
      </c>
      <c r="AC372" s="94" t="str">
        <f t="shared" si="206"/>
        <v/>
      </c>
      <c r="AD372" s="92" t="str">
        <f t="shared" si="207"/>
        <v/>
      </c>
      <c r="AE372" s="92">
        <f t="shared" si="208"/>
        <v>0</v>
      </c>
      <c r="AF372" s="97" t="str">
        <f t="shared" si="209"/>
        <v/>
      </c>
      <c r="AG372" s="92">
        <f t="shared" si="210"/>
        <v>0</v>
      </c>
      <c r="AH372" s="92">
        <f t="shared" si="211"/>
        <v>0</v>
      </c>
    </row>
    <row r="373" spans="1:34" x14ac:dyDescent="0.25">
      <c r="A373" s="106" t="str">
        <f t="shared" si="181"/>
        <v/>
      </c>
      <c r="B373" s="49">
        <v>1253</v>
      </c>
      <c r="C373" s="115" t="s">
        <v>609</v>
      </c>
      <c r="D373" s="94" t="str">
        <f t="shared" si="182"/>
        <v/>
      </c>
      <c r="E373" s="94" t="str">
        <f t="shared" si="183"/>
        <v/>
      </c>
      <c r="F373" s="94" t="str">
        <f t="shared" si="184"/>
        <v/>
      </c>
      <c r="G373" s="94" t="str">
        <f t="shared" si="185"/>
        <v/>
      </c>
      <c r="H373" s="94" t="str">
        <f t="shared" si="186"/>
        <v/>
      </c>
      <c r="I373" s="94" t="str">
        <f t="shared" si="187"/>
        <v/>
      </c>
      <c r="J373" s="94" t="str">
        <f t="shared" si="188"/>
        <v/>
      </c>
      <c r="K373" s="94" t="str">
        <f t="shared" si="189"/>
        <v/>
      </c>
      <c r="L373" s="94" t="str">
        <f t="shared" si="190"/>
        <v/>
      </c>
      <c r="M373" s="94" t="str">
        <f t="shared" si="191"/>
        <v/>
      </c>
      <c r="N373" s="94" t="str">
        <f t="shared" si="192"/>
        <v/>
      </c>
      <c r="O373" s="94" t="str">
        <f t="shared" si="193"/>
        <v/>
      </c>
      <c r="P373" s="94" t="str">
        <f t="shared" si="194"/>
        <v/>
      </c>
      <c r="Q373" s="94" t="str">
        <f t="shared" si="195"/>
        <v/>
      </c>
      <c r="R373" s="94" t="str">
        <f t="shared" si="196"/>
        <v/>
      </c>
      <c r="S373" s="94" t="str">
        <f t="shared" si="197"/>
        <v/>
      </c>
      <c r="T373" s="94" t="str">
        <f t="shared" si="198"/>
        <v/>
      </c>
      <c r="U373" s="94" t="str">
        <f t="shared" si="199"/>
        <v/>
      </c>
      <c r="V373" s="94" t="str">
        <f t="shared" si="200"/>
        <v/>
      </c>
      <c r="W373" s="94" t="str">
        <f>IFERROR(VLOOKUP($B373,_3aw20,22,FALSE),"")</f>
        <v/>
      </c>
      <c r="X373" s="94" t="str">
        <f t="shared" si="201"/>
        <v/>
      </c>
      <c r="Y373" s="94" t="str">
        <f t="shared" si="202"/>
        <v/>
      </c>
      <c r="Z373" s="94" t="str">
        <f t="shared" si="203"/>
        <v/>
      </c>
      <c r="AA373" s="94" t="str">
        <f t="shared" si="204"/>
        <v/>
      </c>
      <c r="AB373" s="94" t="str">
        <f t="shared" si="205"/>
        <v/>
      </c>
      <c r="AC373" s="94" t="str">
        <f t="shared" si="206"/>
        <v/>
      </c>
      <c r="AD373" s="92" t="str">
        <f t="shared" si="207"/>
        <v/>
      </c>
      <c r="AE373" s="92">
        <f t="shared" si="208"/>
        <v>0</v>
      </c>
      <c r="AF373" s="97" t="str">
        <f t="shared" si="209"/>
        <v/>
      </c>
      <c r="AG373" s="92">
        <f t="shared" si="210"/>
        <v>0</v>
      </c>
      <c r="AH373" s="92">
        <f t="shared" si="211"/>
        <v>0</v>
      </c>
    </row>
    <row r="374" spans="1:34" x14ac:dyDescent="0.25">
      <c r="A374" s="106" t="str">
        <f t="shared" si="181"/>
        <v/>
      </c>
      <c r="B374" s="49">
        <v>5136</v>
      </c>
      <c r="C374" s="115" t="s">
        <v>610</v>
      </c>
      <c r="D374" s="94" t="str">
        <f t="shared" si="182"/>
        <v/>
      </c>
      <c r="E374" s="94" t="str">
        <f t="shared" si="183"/>
        <v/>
      </c>
      <c r="F374" s="94" t="str">
        <f t="shared" si="184"/>
        <v/>
      </c>
      <c r="G374" s="94" t="str">
        <f t="shared" si="185"/>
        <v/>
      </c>
      <c r="H374" s="94" t="str">
        <f t="shared" si="186"/>
        <v/>
      </c>
      <c r="I374" s="94" t="str">
        <f t="shared" si="187"/>
        <v/>
      </c>
      <c r="J374" s="94" t="str">
        <f t="shared" si="188"/>
        <v/>
      </c>
      <c r="K374" s="94" t="str">
        <f t="shared" si="189"/>
        <v/>
      </c>
      <c r="L374" s="94" t="str">
        <f t="shared" si="190"/>
        <v/>
      </c>
      <c r="M374" s="94" t="str">
        <f t="shared" si="191"/>
        <v/>
      </c>
      <c r="N374" s="94" t="str">
        <f t="shared" si="192"/>
        <v/>
      </c>
      <c r="O374" s="94" t="str">
        <f t="shared" si="193"/>
        <v/>
      </c>
      <c r="P374" s="94" t="str">
        <f t="shared" si="194"/>
        <v/>
      </c>
      <c r="Q374" s="94" t="str">
        <f t="shared" si="195"/>
        <v/>
      </c>
      <c r="R374" s="94" t="str">
        <f t="shared" si="196"/>
        <v/>
      </c>
      <c r="S374" s="94" t="str">
        <f t="shared" si="197"/>
        <v/>
      </c>
      <c r="T374" s="94" t="str">
        <f t="shared" si="198"/>
        <v/>
      </c>
      <c r="U374" s="94" t="str">
        <f t="shared" si="199"/>
        <v/>
      </c>
      <c r="V374" s="94" t="str">
        <f t="shared" si="200"/>
        <v/>
      </c>
      <c r="W374" s="94" t="str">
        <f t="shared" ref="W374:W388" si="214">IFERROR(VLOOKUP($B374,_3aw20,2,FALSE),"")</f>
        <v/>
      </c>
      <c r="X374" s="94" t="str">
        <f t="shared" si="201"/>
        <v/>
      </c>
      <c r="Y374" s="94" t="str">
        <f t="shared" si="202"/>
        <v/>
      </c>
      <c r="Z374" s="94" t="str">
        <f t="shared" si="203"/>
        <v/>
      </c>
      <c r="AA374" s="94" t="str">
        <f t="shared" si="204"/>
        <v/>
      </c>
      <c r="AB374" s="94" t="str">
        <f t="shared" si="205"/>
        <v/>
      </c>
      <c r="AC374" s="94" t="str">
        <f t="shared" si="206"/>
        <v/>
      </c>
      <c r="AD374" s="92" t="str">
        <f t="shared" si="207"/>
        <v/>
      </c>
      <c r="AE374" s="92">
        <f t="shared" si="208"/>
        <v>0</v>
      </c>
      <c r="AF374" s="97" t="str">
        <f t="shared" si="209"/>
        <v/>
      </c>
      <c r="AG374" s="92">
        <f t="shared" si="210"/>
        <v>0</v>
      </c>
      <c r="AH374" s="92">
        <f t="shared" si="211"/>
        <v>0</v>
      </c>
    </row>
    <row r="375" spans="1:34" x14ac:dyDescent="0.25">
      <c r="A375" s="106" t="str">
        <f t="shared" si="181"/>
        <v/>
      </c>
      <c r="B375" s="49">
        <v>5055</v>
      </c>
      <c r="C375" s="115" t="s">
        <v>611</v>
      </c>
      <c r="D375" s="94" t="str">
        <f t="shared" si="182"/>
        <v/>
      </c>
      <c r="E375" s="94" t="str">
        <f t="shared" si="183"/>
        <v/>
      </c>
      <c r="F375" s="94" t="str">
        <f t="shared" si="184"/>
        <v/>
      </c>
      <c r="G375" s="94" t="str">
        <f t="shared" si="185"/>
        <v/>
      </c>
      <c r="H375" s="94" t="str">
        <f t="shared" si="186"/>
        <v/>
      </c>
      <c r="I375" s="94" t="str">
        <f t="shared" si="187"/>
        <v/>
      </c>
      <c r="J375" s="94" t="str">
        <f t="shared" si="188"/>
        <v/>
      </c>
      <c r="K375" s="94" t="str">
        <f t="shared" si="189"/>
        <v/>
      </c>
      <c r="L375" s="94" t="str">
        <f t="shared" si="190"/>
        <v/>
      </c>
      <c r="M375" s="94" t="str">
        <f t="shared" si="191"/>
        <v/>
      </c>
      <c r="N375" s="94" t="str">
        <f t="shared" si="192"/>
        <v/>
      </c>
      <c r="O375" s="94" t="str">
        <f t="shared" si="193"/>
        <v/>
      </c>
      <c r="P375" s="94" t="str">
        <f t="shared" si="194"/>
        <v/>
      </c>
      <c r="Q375" s="94" t="str">
        <f t="shared" si="195"/>
        <v/>
      </c>
      <c r="R375" s="94" t="str">
        <f t="shared" si="196"/>
        <v/>
      </c>
      <c r="S375" s="94" t="str">
        <f t="shared" si="197"/>
        <v/>
      </c>
      <c r="T375" s="94" t="str">
        <f t="shared" si="198"/>
        <v/>
      </c>
      <c r="U375" s="94" t="str">
        <f t="shared" si="199"/>
        <v/>
      </c>
      <c r="V375" s="94" t="str">
        <f t="shared" si="200"/>
        <v/>
      </c>
      <c r="W375" s="94" t="str">
        <f t="shared" si="214"/>
        <v/>
      </c>
      <c r="X375" s="94" t="str">
        <f t="shared" si="201"/>
        <v/>
      </c>
      <c r="Y375" s="94" t="str">
        <f t="shared" si="202"/>
        <v/>
      </c>
      <c r="Z375" s="94" t="str">
        <f t="shared" si="203"/>
        <v/>
      </c>
      <c r="AA375" s="94" t="str">
        <f t="shared" si="204"/>
        <v/>
      </c>
      <c r="AB375" s="94" t="str">
        <f t="shared" si="205"/>
        <v/>
      </c>
      <c r="AC375" s="94" t="str">
        <f t="shared" si="206"/>
        <v/>
      </c>
      <c r="AD375" s="92" t="str">
        <f t="shared" si="207"/>
        <v/>
      </c>
      <c r="AE375" s="92">
        <f t="shared" si="208"/>
        <v>0</v>
      </c>
      <c r="AF375" s="97" t="str">
        <f t="shared" si="209"/>
        <v/>
      </c>
      <c r="AG375" s="92">
        <f t="shared" si="210"/>
        <v>0</v>
      </c>
      <c r="AH375" s="92">
        <f t="shared" si="211"/>
        <v>0</v>
      </c>
    </row>
    <row r="376" spans="1:34" x14ac:dyDescent="0.25">
      <c r="A376" s="106" t="str">
        <f t="shared" si="181"/>
        <v/>
      </c>
      <c r="B376" s="49">
        <v>3235</v>
      </c>
      <c r="C376" s="115" t="s">
        <v>612</v>
      </c>
      <c r="D376" s="94" t="str">
        <f t="shared" si="182"/>
        <v/>
      </c>
      <c r="E376" s="94" t="str">
        <f t="shared" si="183"/>
        <v/>
      </c>
      <c r="F376" s="94" t="str">
        <f t="shared" si="184"/>
        <v/>
      </c>
      <c r="G376" s="94" t="str">
        <f t="shared" si="185"/>
        <v/>
      </c>
      <c r="H376" s="94" t="str">
        <f t="shared" si="186"/>
        <v/>
      </c>
      <c r="I376" s="94" t="str">
        <f t="shared" si="187"/>
        <v/>
      </c>
      <c r="J376" s="94" t="str">
        <f t="shared" si="188"/>
        <v/>
      </c>
      <c r="K376" s="94" t="str">
        <f t="shared" si="189"/>
        <v/>
      </c>
      <c r="L376" s="94" t="str">
        <f t="shared" si="190"/>
        <v/>
      </c>
      <c r="M376" s="94" t="str">
        <f t="shared" si="191"/>
        <v/>
      </c>
      <c r="N376" s="94" t="str">
        <f t="shared" si="192"/>
        <v/>
      </c>
      <c r="O376" s="94" t="str">
        <f t="shared" si="193"/>
        <v/>
      </c>
      <c r="P376" s="94" t="str">
        <f t="shared" si="194"/>
        <v/>
      </c>
      <c r="Q376" s="94" t="str">
        <f t="shared" si="195"/>
        <v/>
      </c>
      <c r="R376" s="94" t="str">
        <f t="shared" si="196"/>
        <v/>
      </c>
      <c r="S376" s="94" t="str">
        <f t="shared" si="197"/>
        <v/>
      </c>
      <c r="T376" s="94" t="str">
        <f t="shared" si="198"/>
        <v/>
      </c>
      <c r="U376" s="94" t="str">
        <f t="shared" si="199"/>
        <v/>
      </c>
      <c r="V376" s="94" t="str">
        <f t="shared" si="200"/>
        <v/>
      </c>
      <c r="W376" s="94" t="str">
        <f t="shared" si="214"/>
        <v/>
      </c>
      <c r="X376" s="94" t="str">
        <f t="shared" si="201"/>
        <v/>
      </c>
      <c r="Y376" s="94" t="str">
        <f t="shared" si="202"/>
        <v/>
      </c>
      <c r="Z376" s="94" t="str">
        <f t="shared" si="203"/>
        <v/>
      </c>
      <c r="AA376" s="94" t="str">
        <f t="shared" si="204"/>
        <v/>
      </c>
      <c r="AB376" s="94" t="str">
        <f t="shared" si="205"/>
        <v/>
      </c>
      <c r="AC376" s="94" t="str">
        <f t="shared" si="206"/>
        <v/>
      </c>
      <c r="AD376" s="92" t="str">
        <f t="shared" si="207"/>
        <v/>
      </c>
      <c r="AE376" s="92">
        <f t="shared" si="208"/>
        <v>0</v>
      </c>
      <c r="AF376" s="97" t="str">
        <f t="shared" si="209"/>
        <v/>
      </c>
      <c r="AG376" s="92">
        <f t="shared" si="210"/>
        <v>0</v>
      </c>
      <c r="AH376" s="92">
        <f t="shared" si="211"/>
        <v>0</v>
      </c>
    </row>
    <row r="377" spans="1:34" x14ac:dyDescent="0.25">
      <c r="A377" s="106" t="str">
        <f t="shared" si="181"/>
        <v/>
      </c>
      <c r="B377" s="49">
        <v>8379</v>
      </c>
      <c r="C377" s="115" t="s">
        <v>770</v>
      </c>
      <c r="D377" s="94" t="str">
        <f t="shared" si="182"/>
        <v/>
      </c>
      <c r="E377" s="94" t="str">
        <f t="shared" si="183"/>
        <v/>
      </c>
      <c r="F377" s="94" t="str">
        <f t="shared" si="184"/>
        <v/>
      </c>
      <c r="G377" s="94" t="str">
        <f t="shared" si="185"/>
        <v/>
      </c>
      <c r="H377" s="94" t="str">
        <f t="shared" si="186"/>
        <v/>
      </c>
      <c r="I377" s="94" t="str">
        <f t="shared" si="187"/>
        <v/>
      </c>
      <c r="J377" s="94" t="str">
        <f t="shared" si="188"/>
        <v/>
      </c>
      <c r="K377" s="94" t="str">
        <f t="shared" si="189"/>
        <v/>
      </c>
      <c r="L377" s="94" t="str">
        <f t="shared" si="190"/>
        <v/>
      </c>
      <c r="M377" s="94" t="str">
        <f t="shared" si="191"/>
        <v/>
      </c>
      <c r="N377" s="94" t="str">
        <f t="shared" si="192"/>
        <v/>
      </c>
      <c r="O377" s="94" t="str">
        <f t="shared" si="193"/>
        <v/>
      </c>
      <c r="P377" s="94" t="str">
        <f t="shared" si="194"/>
        <v/>
      </c>
      <c r="Q377" s="94" t="str">
        <f t="shared" si="195"/>
        <v/>
      </c>
      <c r="R377" s="94" t="str">
        <f t="shared" si="196"/>
        <v/>
      </c>
      <c r="S377" s="94" t="str">
        <f t="shared" si="197"/>
        <v/>
      </c>
      <c r="T377" s="94" t="str">
        <f t="shared" si="198"/>
        <v/>
      </c>
      <c r="U377" s="94" t="str">
        <f t="shared" si="199"/>
        <v/>
      </c>
      <c r="V377" s="94" t="str">
        <f t="shared" si="200"/>
        <v/>
      </c>
      <c r="W377" s="94" t="str">
        <f t="shared" si="214"/>
        <v/>
      </c>
      <c r="X377" s="94" t="str">
        <f t="shared" si="201"/>
        <v/>
      </c>
      <c r="Y377" s="94" t="str">
        <f t="shared" si="202"/>
        <v/>
      </c>
      <c r="Z377" s="94" t="str">
        <f t="shared" si="203"/>
        <v/>
      </c>
      <c r="AA377" s="94" t="str">
        <f t="shared" si="204"/>
        <v/>
      </c>
      <c r="AB377" s="94" t="str">
        <f t="shared" si="205"/>
        <v/>
      </c>
      <c r="AC377" s="94" t="str">
        <f t="shared" si="206"/>
        <v/>
      </c>
      <c r="AD377" s="92" t="str">
        <f t="shared" si="207"/>
        <v/>
      </c>
      <c r="AE377" s="92">
        <f t="shared" si="208"/>
        <v>0</v>
      </c>
      <c r="AF377" s="97" t="str">
        <f t="shared" si="209"/>
        <v/>
      </c>
      <c r="AG377" s="92">
        <f t="shared" si="210"/>
        <v>0</v>
      </c>
      <c r="AH377" s="92">
        <f t="shared" si="211"/>
        <v>0</v>
      </c>
    </row>
    <row r="378" spans="1:34" x14ac:dyDescent="0.25">
      <c r="A378" s="106" t="str">
        <f t="shared" si="181"/>
        <v/>
      </c>
      <c r="B378" s="49">
        <v>2537</v>
      </c>
      <c r="C378" s="115" t="s">
        <v>616</v>
      </c>
      <c r="D378" s="94" t="str">
        <f t="shared" si="182"/>
        <v/>
      </c>
      <c r="E378" s="94" t="str">
        <f t="shared" si="183"/>
        <v/>
      </c>
      <c r="F378" s="94" t="str">
        <f t="shared" si="184"/>
        <v/>
      </c>
      <c r="G378" s="94" t="str">
        <f t="shared" si="185"/>
        <v/>
      </c>
      <c r="H378" s="94" t="str">
        <f t="shared" si="186"/>
        <v/>
      </c>
      <c r="I378" s="94" t="str">
        <f t="shared" si="187"/>
        <v/>
      </c>
      <c r="J378" s="94" t="str">
        <f t="shared" si="188"/>
        <v/>
      </c>
      <c r="K378" s="94" t="str">
        <f t="shared" si="189"/>
        <v/>
      </c>
      <c r="L378" s="94" t="str">
        <f t="shared" si="190"/>
        <v/>
      </c>
      <c r="M378" s="94" t="str">
        <f t="shared" si="191"/>
        <v/>
      </c>
      <c r="N378" s="94" t="str">
        <f t="shared" si="192"/>
        <v/>
      </c>
      <c r="O378" s="94" t="str">
        <f t="shared" si="193"/>
        <v/>
      </c>
      <c r="P378" s="94" t="str">
        <f t="shared" si="194"/>
        <v/>
      </c>
      <c r="Q378" s="94" t="str">
        <f t="shared" si="195"/>
        <v/>
      </c>
      <c r="R378" s="94" t="str">
        <f t="shared" si="196"/>
        <v/>
      </c>
      <c r="S378" s="94" t="str">
        <f t="shared" si="197"/>
        <v/>
      </c>
      <c r="T378" s="94" t="str">
        <f t="shared" si="198"/>
        <v/>
      </c>
      <c r="U378" s="94" t="str">
        <f t="shared" si="199"/>
        <v/>
      </c>
      <c r="V378" s="94" t="str">
        <f t="shared" si="200"/>
        <v/>
      </c>
      <c r="W378" s="94" t="str">
        <f t="shared" si="214"/>
        <v/>
      </c>
      <c r="X378" s="94" t="str">
        <f t="shared" si="201"/>
        <v/>
      </c>
      <c r="Y378" s="94" t="str">
        <f t="shared" si="202"/>
        <v/>
      </c>
      <c r="Z378" s="94" t="str">
        <f t="shared" si="203"/>
        <v/>
      </c>
      <c r="AA378" s="94" t="str">
        <f t="shared" si="204"/>
        <v/>
      </c>
      <c r="AB378" s="94" t="str">
        <f t="shared" si="205"/>
        <v/>
      </c>
      <c r="AC378" s="94" t="str">
        <f t="shared" si="206"/>
        <v/>
      </c>
      <c r="AD378" s="92" t="str">
        <f t="shared" si="207"/>
        <v/>
      </c>
      <c r="AE378" s="92">
        <f t="shared" si="208"/>
        <v>0</v>
      </c>
      <c r="AF378" s="97" t="str">
        <f t="shared" si="209"/>
        <v/>
      </c>
      <c r="AG378" s="92">
        <f t="shared" si="210"/>
        <v>0</v>
      </c>
      <c r="AH378" s="92">
        <f t="shared" si="211"/>
        <v>0</v>
      </c>
    </row>
    <row r="379" spans="1:34" x14ac:dyDescent="0.25">
      <c r="A379" s="106" t="str">
        <f t="shared" si="181"/>
        <v/>
      </c>
      <c r="B379" s="49">
        <v>1622</v>
      </c>
      <c r="C379" s="115" t="s">
        <v>617</v>
      </c>
      <c r="D379" s="94" t="str">
        <f t="shared" si="182"/>
        <v/>
      </c>
      <c r="E379" s="94" t="str">
        <f t="shared" si="183"/>
        <v/>
      </c>
      <c r="F379" s="94" t="str">
        <f t="shared" si="184"/>
        <v/>
      </c>
      <c r="G379" s="94" t="str">
        <f t="shared" si="185"/>
        <v/>
      </c>
      <c r="H379" s="94" t="str">
        <f t="shared" si="186"/>
        <v/>
      </c>
      <c r="I379" s="94" t="str">
        <f t="shared" si="187"/>
        <v/>
      </c>
      <c r="J379" s="94" t="str">
        <f t="shared" si="188"/>
        <v/>
      </c>
      <c r="K379" s="94" t="str">
        <f t="shared" si="189"/>
        <v/>
      </c>
      <c r="L379" s="94" t="str">
        <f t="shared" si="190"/>
        <v/>
      </c>
      <c r="M379" s="94" t="str">
        <f t="shared" si="191"/>
        <v/>
      </c>
      <c r="N379" s="94" t="str">
        <f t="shared" si="192"/>
        <v/>
      </c>
      <c r="O379" s="94" t="str">
        <f t="shared" si="193"/>
        <v/>
      </c>
      <c r="P379" s="94" t="str">
        <f t="shared" si="194"/>
        <v/>
      </c>
      <c r="Q379" s="94" t="str">
        <f t="shared" si="195"/>
        <v/>
      </c>
      <c r="R379" s="94" t="str">
        <f t="shared" si="196"/>
        <v/>
      </c>
      <c r="S379" s="94" t="str">
        <f t="shared" si="197"/>
        <v/>
      </c>
      <c r="T379" s="94" t="str">
        <f t="shared" si="198"/>
        <v/>
      </c>
      <c r="U379" s="94" t="str">
        <f t="shared" si="199"/>
        <v/>
      </c>
      <c r="V379" s="94" t="str">
        <f t="shared" si="200"/>
        <v/>
      </c>
      <c r="W379" s="94" t="str">
        <f t="shared" si="214"/>
        <v/>
      </c>
      <c r="X379" s="94" t="str">
        <f t="shared" si="201"/>
        <v/>
      </c>
      <c r="Y379" s="94" t="str">
        <f t="shared" si="202"/>
        <v/>
      </c>
      <c r="Z379" s="94" t="str">
        <f t="shared" si="203"/>
        <v/>
      </c>
      <c r="AA379" s="94" t="str">
        <f t="shared" si="204"/>
        <v/>
      </c>
      <c r="AB379" s="94" t="str">
        <f t="shared" si="205"/>
        <v/>
      </c>
      <c r="AC379" s="94" t="str">
        <f t="shared" si="206"/>
        <v/>
      </c>
      <c r="AD379" s="92" t="str">
        <f t="shared" si="207"/>
        <v/>
      </c>
      <c r="AE379" s="92">
        <f t="shared" si="208"/>
        <v>0</v>
      </c>
      <c r="AF379" s="97" t="str">
        <f t="shared" si="209"/>
        <v/>
      </c>
      <c r="AG379" s="92">
        <f t="shared" si="210"/>
        <v>0</v>
      </c>
      <c r="AH379" s="92">
        <f t="shared" si="211"/>
        <v>0</v>
      </c>
    </row>
    <row r="380" spans="1:34" ht="30" x14ac:dyDescent="0.25">
      <c r="A380" s="106" t="str">
        <f t="shared" si="181"/>
        <v/>
      </c>
      <c r="B380" s="49">
        <v>7886</v>
      </c>
      <c r="C380" s="115" t="s">
        <v>779</v>
      </c>
      <c r="D380" s="94" t="str">
        <f t="shared" si="182"/>
        <v/>
      </c>
      <c r="E380" s="94" t="str">
        <f t="shared" si="183"/>
        <v/>
      </c>
      <c r="F380" s="94" t="str">
        <f t="shared" si="184"/>
        <v/>
      </c>
      <c r="G380" s="94" t="str">
        <f t="shared" si="185"/>
        <v/>
      </c>
      <c r="H380" s="94" t="str">
        <f t="shared" si="186"/>
        <v/>
      </c>
      <c r="I380" s="94" t="str">
        <f t="shared" si="187"/>
        <v/>
      </c>
      <c r="J380" s="94" t="str">
        <f t="shared" si="188"/>
        <v/>
      </c>
      <c r="K380" s="94" t="str">
        <f t="shared" si="189"/>
        <v/>
      </c>
      <c r="L380" s="94" t="str">
        <f t="shared" si="190"/>
        <v/>
      </c>
      <c r="M380" s="94" t="str">
        <f t="shared" si="191"/>
        <v/>
      </c>
      <c r="N380" s="94" t="str">
        <f t="shared" si="192"/>
        <v/>
      </c>
      <c r="O380" s="94" t="str">
        <f t="shared" si="193"/>
        <v/>
      </c>
      <c r="P380" s="94" t="str">
        <f t="shared" si="194"/>
        <v/>
      </c>
      <c r="Q380" s="94" t="str">
        <f t="shared" si="195"/>
        <v/>
      </c>
      <c r="R380" s="94" t="str">
        <f t="shared" si="196"/>
        <v/>
      </c>
      <c r="S380" s="94" t="str">
        <f t="shared" si="197"/>
        <v/>
      </c>
      <c r="T380" s="94" t="str">
        <f t="shared" si="198"/>
        <v/>
      </c>
      <c r="U380" s="94" t="str">
        <f t="shared" si="199"/>
        <v/>
      </c>
      <c r="V380" s="94" t="str">
        <f t="shared" si="200"/>
        <v/>
      </c>
      <c r="W380" s="94" t="str">
        <f t="shared" si="214"/>
        <v/>
      </c>
      <c r="X380" s="94" t="str">
        <f t="shared" si="201"/>
        <v/>
      </c>
      <c r="Y380" s="94" t="str">
        <f t="shared" si="202"/>
        <v/>
      </c>
      <c r="Z380" s="94" t="str">
        <f t="shared" si="203"/>
        <v/>
      </c>
      <c r="AA380" s="94" t="str">
        <f t="shared" si="204"/>
        <v/>
      </c>
      <c r="AB380" s="94" t="str">
        <f t="shared" si="205"/>
        <v/>
      </c>
      <c r="AC380" s="94" t="str">
        <f t="shared" si="206"/>
        <v/>
      </c>
      <c r="AD380" s="92" t="str">
        <f t="shared" si="207"/>
        <v/>
      </c>
      <c r="AE380" s="92">
        <f t="shared" si="208"/>
        <v>0</v>
      </c>
      <c r="AF380" s="97" t="str">
        <f t="shared" si="209"/>
        <v/>
      </c>
      <c r="AG380" s="92">
        <f t="shared" si="210"/>
        <v>0</v>
      </c>
      <c r="AH380" s="92">
        <f t="shared" si="211"/>
        <v>0</v>
      </c>
    </row>
    <row r="381" spans="1:34" x14ac:dyDescent="0.25">
      <c r="A381" s="106" t="str">
        <f t="shared" si="181"/>
        <v/>
      </c>
      <c r="B381" s="49">
        <v>1885</v>
      </c>
      <c r="C381" s="115" t="s">
        <v>618</v>
      </c>
      <c r="D381" s="94" t="str">
        <f t="shared" si="182"/>
        <v/>
      </c>
      <c r="E381" s="94" t="str">
        <f t="shared" si="183"/>
        <v/>
      </c>
      <c r="F381" s="94" t="str">
        <f t="shared" si="184"/>
        <v/>
      </c>
      <c r="G381" s="94" t="str">
        <f t="shared" si="185"/>
        <v/>
      </c>
      <c r="H381" s="94" t="str">
        <f t="shared" si="186"/>
        <v/>
      </c>
      <c r="I381" s="94" t="str">
        <f t="shared" si="187"/>
        <v/>
      </c>
      <c r="J381" s="94" t="str">
        <f t="shared" si="188"/>
        <v/>
      </c>
      <c r="K381" s="94" t="str">
        <f t="shared" si="189"/>
        <v/>
      </c>
      <c r="L381" s="94" t="str">
        <f t="shared" si="190"/>
        <v/>
      </c>
      <c r="M381" s="94" t="str">
        <f t="shared" si="191"/>
        <v/>
      </c>
      <c r="N381" s="94" t="str">
        <f t="shared" si="192"/>
        <v/>
      </c>
      <c r="O381" s="94" t="str">
        <f t="shared" si="193"/>
        <v/>
      </c>
      <c r="P381" s="94" t="str">
        <f t="shared" si="194"/>
        <v/>
      </c>
      <c r="Q381" s="94" t="str">
        <f t="shared" si="195"/>
        <v/>
      </c>
      <c r="R381" s="94" t="str">
        <f t="shared" si="196"/>
        <v/>
      </c>
      <c r="S381" s="94" t="str">
        <f t="shared" si="197"/>
        <v/>
      </c>
      <c r="T381" s="94" t="str">
        <f t="shared" si="198"/>
        <v/>
      </c>
      <c r="U381" s="94" t="str">
        <f t="shared" si="199"/>
        <v/>
      </c>
      <c r="V381" s="94" t="str">
        <f t="shared" si="200"/>
        <v/>
      </c>
      <c r="W381" s="94" t="str">
        <f t="shared" si="214"/>
        <v/>
      </c>
      <c r="X381" s="94" t="str">
        <f t="shared" si="201"/>
        <v/>
      </c>
      <c r="Y381" s="94" t="str">
        <f t="shared" si="202"/>
        <v/>
      </c>
      <c r="Z381" s="94" t="str">
        <f t="shared" si="203"/>
        <v/>
      </c>
      <c r="AA381" s="94" t="str">
        <f t="shared" si="204"/>
        <v/>
      </c>
      <c r="AB381" s="94" t="str">
        <f t="shared" si="205"/>
        <v/>
      </c>
      <c r="AC381" s="94" t="str">
        <f t="shared" si="206"/>
        <v/>
      </c>
      <c r="AD381" s="92" t="str">
        <f t="shared" si="207"/>
        <v/>
      </c>
      <c r="AE381" s="92">
        <f t="shared" si="208"/>
        <v>0</v>
      </c>
      <c r="AF381" s="97" t="str">
        <f t="shared" si="209"/>
        <v/>
      </c>
      <c r="AG381" s="92">
        <f t="shared" si="210"/>
        <v>0</v>
      </c>
      <c r="AH381" s="92">
        <f t="shared" si="211"/>
        <v>0</v>
      </c>
    </row>
    <row r="382" spans="1:34" x14ac:dyDescent="0.25">
      <c r="A382" s="106" t="str">
        <f t="shared" si="181"/>
        <v/>
      </c>
      <c r="B382" s="49">
        <v>3003</v>
      </c>
      <c r="C382" s="115" t="s">
        <v>619</v>
      </c>
      <c r="D382" s="94" t="str">
        <f t="shared" si="182"/>
        <v/>
      </c>
      <c r="E382" s="94" t="str">
        <f t="shared" si="183"/>
        <v/>
      </c>
      <c r="F382" s="94" t="str">
        <f t="shared" si="184"/>
        <v/>
      </c>
      <c r="G382" s="94" t="str">
        <f t="shared" si="185"/>
        <v/>
      </c>
      <c r="H382" s="94" t="str">
        <f t="shared" si="186"/>
        <v/>
      </c>
      <c r="I382" s="94" t="str">
        <f t="shared" si="187"/>
        <v/>
      </c>
      <c r="J382" s="94" t="str">
        <f t="shared" si="188"/>
        <v/>
      </c>
      <c r="K382" s="94" t="str">
        <f t="shared" si="189"/>
        <v/>
      </c>
      <c r="L382" s="94" t="str">
        <f t="shared" si="190"/>
        <v/>
      </c>
      <c r="M382" s="94" t="str">
        <f t="shared" si="191"/>
        <v/>
      </c>
      <c r="N382" s="94" t="str">
        <f t="shared" si="192"/>
        <v/>
      </c>
      <c r="O382" s="94" t="str">
        <f t="shared" si="193"/>
        <v/>
      </c>
      <c r="P382" s="94" t="str">
        <f t="shared" si="194"/>
        <v/>
      </c>
      <c r="Q382" s="94" t="str">
        <f t="shared" si="195"/>
        <v/>
      </c>
      <c r="R382" s="94" t="str">
        <f t="shared" si="196"/>
        <v/>
      </c>
      <c r="S382" s="94" t="str">
        <f t="shared" si="197"/>
        <v/>
      </c>
      <c r="T382" s="94" t="str">
        <f t="shared" si="198"/>
        <v/>
      </c>
      <c r="U382" s="94" t="str">
        <f t="shared" si="199"/>
        <v/>
      </c>
      <c r="V382" s="94" t="str">
        <f t="shared" si="200"/>
        <v/>
      </c>
      <c r="W382" s="94" t="str">
        <f t="shared" si="214"/>
        <v/>
      </c>
      <c r="X382" s="94" t="str">
        <f t="shared" si="201"/>
        <v/>
      </c>
      <c r="Y382" s="94" t="str">
        <f t="shared" si="202"/>
        <v/>
      </c>
      <c r="Z382" s="94" t="str">
        <f t="shared" si="203"/>
        <v/>
      </c>
      <c r="AA382" s="94" t="str">
        <f t="shared" si="204"/>
        <v/>
      </c>
      <c r="AB382" s="94" t="str">
        <f t="shared" si="205"/>
        <v/>
      </c>
      <c r="AC382" s="94" t="str">
        <f t="shared" si="206"/>
        <v/>
      </c>
      <c r="AD382" s="92" t="str">
        <f t="shared" si="207"/>
        <v/>
      </c>
      <c r="AE382" s="92">
        <f t="shared" si="208"/>
        <v>0</v>
      </c>
      <c r="AF382" s="97" t="str">
        <f t="shared" si="209"/>
        <v/>
      </c>
      <c r="AG382" s="92">
        <f t="shared" si="210"/>
        <v>0</v>
      </c>
      <c r="AH382" s="92">
        <f t="shared" si="211"/>
        <v>0</v>
      </c>
    </row>
    <row r="383" spans="1:34" x14ac:dyDescent="0.25">
      <c r="A383" s="106" t="str">
        <f t="shared" si="181"/>
        <v/>
      </c>
      <c r="B383" s="49">
        <v>3004</v>
      </c>
      <c r="C383" s="115" t="s">
        <v>620</v>
      </c>
      <c r="D383" s="94" t="str">
        <f t="shared" si="182"/>
        <v/>
      </c>
      <c r="E383" s="94" t="str">
        <f t="shared" si="183"/>
        <v/>
      </c>
      <c r="F383" s="94" t="str">
        <f t="shared" si="184"/>
        <v/>
      </c>
      <c r="G383" s="94" t="str">
        <f t="shared" si="185"/>
        <v/>
      </c>
      <c r="H383" s="94" t="str">
        <f t="shared" si="186"/>
        <v/>
      </c>
      <c r="I383" s="94" t="str">
        <f t="shared" si="187"/>
        <v/>
      </c>
      <c r="J383" s="94" t="str">
        <f t="shared" si="188"/>
        <v/>
      </c>
      <c r="K383" s="94" t="str">
        <f t="shared" si="189"/>
        <v/>
      </c>
      <c r="L383" s="94" t="str">
        <f t="shared" si="190"/>
        <v/>
      </c>
      <c r="M383" s="94" t="str">
        <f t="shared" si="191"/>
        <v/>
      </c>
      <c r="N383" s="94" t="str">
        <f t="shared" si="192"/>
        <v/>
      </c>
      <c r="O383" s="94" t="str">
        <f t="shared" si="193"/>
        <v/>
      </c>
      <c r="P383" s="94" t="str">
        <f t="shared" si="194"/>
        <v/>
      </c>
      <c r="Q383" s="94" t="str">
        <f t="shared" si="195"/>
        <v/>
      </c>
      <c r="R383" s="94" t="str">
        <f t="shared" si="196"/>
        <v/>
      </c>
      <c r="S383" s="94" t="str">
        <f t="shared" si="197"/>
        <v/>
      </c>
      <c r="T383" s="94" t="str">
        <f t="shared" si="198"/>
        <v/>
      </c>
      <c r="U383" s="94" t="str">
        <f t="shared" si="199"/>
        <v/>
      </c>
      <c r="V383" s="94" t="str">
        <f t="shared" si="200"/>
        <v/>
      </c>
      <c r="W383" s="94" t="str">
        <f t="shared" si="214"/>
        <v/>
      </c>
      <c r="X383" s="94" t="str">
        <f t="shared" si="201"/>
        <v/>
      </c>
      <c r="Y383" s="94" t="str">
        <f t="shared" si="202"/>
        <v/>
      </c>
      <c r="Z383" s="94" t="str">
        <f t="shared" si="203"/>
        <v/>
      </c>
      <c r="AA383" s="94" t="str">
        <f t="shared" si="204"/>
        <v/>
      </c>
      <c r="AB383" s="94" t="str">
        <f t="shared" si="205"/>
        <v/>
      </c>
      <c r="AC383" s="94" t="str">
        <f t="shared" si="206"/>
        <v/>
      </c>
      <c r="AD383" s="92" t="str">
        <f t="shared" si="207"/>
        <v/>
      </c>
      <c r="AE383" s="92">
        <f t="shared" si="208"/>
        <v>0</v>
      </c>
      <c r="AF383" s="97" t="str">
        <f t="shared" si="209"/>
        <v/>
      </c>
      <c r="AG383" s="92">
        <f t="shared" si="210"/>
        <v>0</v>
      </c>
      <c r="AH383" s="92">
        <f t="shared" si="211"/>
        <v>0</v>
      </c>
    </row>
    <row r="384" spans="1:34" x14ac:dyDescent="0.25">
      <c r="A384" s="106" t="str">
        <f t="shared" si="181"/>
        <v/>
      </c>
      <c r="B384" s="49">
        <v>6524</v>
      </c>
      <c r="C384" s="115" t="s">
        <v>621</v>
      </c>
      <c r="D384" s="94" t="str">
        <f t="shared" si="182"/>
        <v/>
      </c>
      <c r="E384" s="94" t="str">
        <f t="shared" si="183"/>
        <v/>
      </c>
      <c r="F384" s="94" t="str">
        <f t="shared" si="184"/>
        <v/>
      </c>
      <c r="G384" s="94" t="str">
        <f t="shared" si="185"/>
        <v/>
      </c>
      <c r="H384" s="94" t="str">
        <f t="shared" si="186"/>
        <v/>
      </c>
      <c r="I384" s="94" t="str">
        <f t="shared" si="187"/>
        <v/>
      </c>
      <c r="J384" s="94" t="str">
        <f t="shared" si="188"/>
        <v/>
      </c>
      <c r="K384" s="94" t="str">
        <f t="shared" si="189"/>
        <v/>
      </c>
      <c r="L384" s="94" t="str">
        <f t="shared" si="190"/>
        <v/>
      </c>
      <c r="M384" s="94" t="str">
        <f t="shared" si="191"/>
        <v/>
      </c>
      <c r="N384" s="94" t="str">
        <f t="shared" si="192"/>
        <v/>
      </c>
      <c r="O384" s="94" t="str">
        <f t="shared" si="193"/>
        <v/>
      </c>
      <c r="P384" s="94" t="str">
        <f t="shared" si="194"/>
        <v/>
      </c>
      <c r="Q384" s="94" t="str">
        <f t="shared" si="195"/>
        <v/>
      </c>
      <c r="R384" s="94" t="str">
        <f t="shared" si="196"/>
        <v/>
      </c>
      <c r="S384" s="94" t="str">
        <f t="shared" si="197"/>
        <v/>
      </c>
      <c r="T384" s="94" t="str">
        <f t="shared" si="198"/>
        <v/>
      </c>
      <c r="U384" s="94" t="str">
        <f t="shared" si="199"/>
        <v/>
      </c>
      <c r="V384" s="94" t="str">
        <f t="shared" si="200"/>
        <v/>
      </c>
      <c r="W384" s="94" t="str">
        <f t="shared" si="214"/>
        <v/>
      </c>
      <c r="X384" s="94" t="str">
        <f t="shared" si="201"/>
        <v/>
      </c>
      <c r="Y384" s="94" t="str">
        <f t="shared" si="202"/>
        <v/>
      </c>
      <c r="Z384" s="94" t="str">
        <f t="shared" si="203"/>
        <v/>
      </c>
      <c r="AA384" s="94" t="str">
        <f t="shared" si="204"/>
        <v/>
      </c>
      <c r="AB384" s="94" t="str">
        <f t="shared" si="205"/>
        <v/>
      </c>
      <c r="AC384" s="94" t="str">
        <f t="shared" si="206"/>
        <v/>
      </c>
      <c r="AD384" s="92" t="str">
        <f t="shared" si="207"/>
        <v/>
      </c>
      <c r="AE384" s="92">
        <f t="shared" si="208"/>
        <v>0</v>
      </c>
      <c r="AF384" s="97" t="str">
        <f t="shared" si="209"/>
        <v/>
      </c>
      <c r="AG384" s="92">
        <f t="shared" si="210"/>
        <v>0</v>
      </c>
      <c r="AH384" s="92">
        <f t="shared" si="211"/>
        <v>0</v>
      </c>
    </row>
    <row r="385" spans="1:34" x14ac:dyDescent="0.25">
      <c r="A385" s="106" t="str">
        <f t="shared" si="181"/>
        <v/>
      </c>
      <c r="B385" s="49">
        <v>8703</v>
      </c>
      <c r="C385" s="115" t="s">
        <v>622</v>
      </c>
      <c r="D385" s="94" t="str">
        <f t="shared" si="182"/>
        <v/>
      </c>
      <c r="E385" s="94" t="str">
        <f t="shared" si="183"/>
        <v/>
      </c>
      <c r="F385" s="94" t="str">
        <f t="shared" si="184"/>
        <v/>
      </c>
      <c r="G385" s="94" t="str">
        <f t="shared" si="185"/>
        <v/>
      </c>
      <c r="H385" s="94" t="str">
        <f t="shared" si="186"/>
        <v/>
      </c>
      <c r="I385" s="94" t="str">
        <f t="shared" si="187"/>
        <v/>
      </c>
      <c r="J385" s="94" t="str">
        <f t="shared" si="188"/>
        <v/>
      </c>
      <c r="K385" s="94" t="str">
        <f t="shared" si="189"/>
        <v/>
      </c>
      <c r="L385" s="94" t="str">
        <f t="shared" si="190"/>
        <v/>
      </c>
      <c r="M385" s="94" t="str">
        <f t="shared" si="191"/>
        <v/>
      </c>
      <c r="N385" s="94" t="str">
        <f t="shared" si="192"/>
        <v/>
      </c>
      <c r="O385" s="94" t="str">
        <f t="shared" si="193"/>
        <v/>
      </c>
      <c r="P385" s="94" t="str">
        <f t="shared" si="194"/>
        <v/>
      </c>
      <c r="Q385" s="94" t="str">
        <f t="shared" si="195"/>
        <v/>
      </c>
      <c r="R385" s="94" t="str">
        <f t="shared" si="196"/>
        <v/>
      </c>
      <c r="S385" s="94" t="str">
        <f t="shared" si="197"/>
        <v/>
      </c>
      <c r="T385" s="94" t="str">
        <f t="shared" si="198"/>
        <v/>
      </c>
      <c r="U385" s="94" t="str">
        <f t="shared" si="199"/>
        <v/>
      </c>
      <c r="V385" s="94" t="str">
        <f t="shared" si="200"/>
        <v/>
      </c>
      <c r="W385" s="94" t="str">
        <f t="shared" si="214"/>
        <v/>
      </c>
      <c r="X385" s="94" t="str">
        <f t="shared" si="201"/>
        <v/>
      </c>
      <c r="Y385" s="94" t="str">
        <f t="shared" si="202"/>
        <v/>
      </c>
      <c r="Z385" s="94" t="str">
        <f t="shared" si="203"/>
        <v/>
      </c>
      <c r="AA385" s="94" t="str">
        <f t="shared" si="204"/>
        <v/>
      </c>
      <c r="AB385" s="94" t="str">
        <f t="shared" si="205"/>
        <v/>
      </c>
      <c r="AC385" s="94" t="str">
        <f t="shared" si="206"/>
        <v/>
      </c>
      <c r="AD385" s="92" t="str">
        <f t="shared" si="207"/>
        <v/>
      </c>
      <c r="AE385" s="92">
        <f t="shared" si="208"/>
        <v>0</v>
      </c>
      <c r="AF385" s="97" t="str">
        <f t="shared" si="209"/>
        <v/>
      </c>
      <c r="AG385" s="92">
        <f t="shared" si="210"/>
        <v>0</v>
      </c>
      <c r="AH385" s="92">
        <f t="shared" si="211"/>
        <v>0</v>
      </c>
    </row>
    <row r="386" spans="1:34" x14ac:dyDescent="0.25">
      <c r="A386" s="106" t="str">
        <f t="shared" ref="A386:A449" si="215">IF(AD386&lt;&gt;"",RANK(AD386,AD:AD),"")</f>
        <v/>
      </c>
      <c r="B386" s="49">
        <v>3526</v>
      </c>
      <c r="C386" s="115" t="s">
        <v>623</v>
      </c>
      <c r="D386" s="94" t="str">
        <f t="shared" ref="D386:D449" si="216">IFERROR(VLOOKUP($B386,_3aw1,2,FALSE),"")</f>
        <v/>
      </c>
      <c r="E386" s="94" t="str">
        <f t="shared" ref="E386:E449" si="217">IFERROR(VLOOKUP($B386,_3aw2,2,FALSE),"")</f>
        <v/>
      </c>
      <c r="F386" s="94" t="str">
        <f t="shared" ref="F386:F449" si="218">IFERROR(VLOOKUP($B386,_3aw3,2,FALSE),"")</f>
        <v/>
      </c>
      <c r="G386" s="94" t="str">
        <f t="shared" ref="G386:G449" si="219">IFERROR(VLOOKUP($B386,_3aw4,2,FALSE),"")</f>
        <v/>
      </c>
      <c r="H386" s="94" t="str">
        <f t="shared" ref="H386:H449" si="220">IFERROR(VLOOKUP($B386,_3aw5,2,FALSE),"")</f>
        <v/>
      </c>
      <c r="I386" s="94" t="str">
        <f t="shared" ref="I386:I449" si="221">IFERROR(VLOOKUP($B386,_3aw6,2,FALSE),"")</f>
        <v/>
      </c>
      <c r="J386" s="94" t="str">
        <f t="shared" ref="J386:J449" si="222">IFERROR(VLOOKUP($B386,_3aw7,2,FALSE),"")</f>
        <v/>
      </c>
      <c r="K386" s="94" t="str">
        <f t="shared" ref="K386:K449" si="223">IFERROR(VLOOKUP($B386,_3aw8,2,FALSE),"")</f>
        <v/>
      </c>
      <c r="L386" s="94" t="str">
        <f t="shared" ref="L386:L449" si="224">IFERROR(VLOOKUP($B386,_3aw9,2,FALSE),"")</f>
        <v/>
      </c>
      <c r="M386" s="94" t="str">
        <f t="shared" ref="M386:M449" si="225">IFERROR(VLOOKUP($B386,_3aw10,2,FALSE),"")</f>
        <v/>
      </c>
      <c r="N386" s="94" t="str">
        <f t="shared" ref="N386:N449" si="226">IFERROR(VLOOKUP($B386,_3aw11,2,FALSE),"")</f>
        <v/>
      </c>
      <c r="O386" s="94" t="str">
        <f t="shared" ref="O386:O449" si="227">IFERROR(VLOOKUP($B386,_3aw12,2,FALSE),"")</f>
        <v/>
      </c>
      <c r="P386" s="94" t="str">
        <f t="shared" ref="P386:P449" si="228">IFERROR(VLOOKUP($B386,_3aw13,2,FALSE),"")</f>
        <v/>
      </c>
      <c r="Q386" s="94" t="str">
        <f t="shared" ref="Q386:Q449" si="229">IFERROR(VLOOKUP($B386,_3aw14,2,FALSE),"")</f>
        <v/>
      </c>
      <c r="R386" s="94" t="str">
        <f t="shared" ref="R386:R449" si="230">IFERROR(VLOOKUP($B386,_3aw15,2,FALSE),"")</f>
        <v/>
      </c>
      <c r="S386" s="94" t="str">
        <f t="shared" ref="S386:S449" si="231">IFERROR(VLOOKUP($B386,_3aw16,2,FALSE),"")</f>
        <v/>
      </c>
      <c r="T386" s="94" t="str">
        <f t="shared" ref="T386:T449" si="232">IFERROR(VLOOKUP($B386,_3aw17,2,FALSE),"")</f>
        <v/>
      </c>
      <c r="U386" s="94" t="str">
        <f t="shared" ref="U386:U449" si="233">IFERROR(VLOOKUP($B386,_3aw18,2,FALSE),"")</f>
        <v/>
      </c>
      <c r="V386" s="94" t="str">
        <f t="shared" ref="V386:V449" si="234">IFERROR(VLOOKUP($B386,_3aw19,2,FALSE),"")</f>
        <v/>
      </c>
      <c r="W386" s="94" t="str">
        <f t="shared" si="214"/>
        <v/>
      </c>
      <c r="X386" s="94" t="str">
        <f t="shared" ref="X386:X449" si="235">IFERROR(VLOOKUP($B386,_3aw21,2,FALSE),"")</f>
        <v/>
      </c>
      <c r="Y386" s="94" t="str">
        <f t="shared" ref="Y386:Y449" si="236">IFERROR(VLOOKUP($B386,_3aw22,2,FALSE),"")</f>
        <v/>
      </c>
      <c r="Z386" s="94" t="str">
        <f t="shared" ref="Z386:Z449" si="237">IFERROR(VLOOKUP($B386,_3aw23,2,FALSE),"")</f>
        <v/>
      </c>
      <c r="AA386" s="94" t="str">
        <f t="shared" ref="AA386:AA449" si="238">IFERROR(VLOOKUP($B386,_3aw24,2,FALSE),"")</f>
        <v/>
      </c>
      <c r="AB386" s="94" t="str">
        <f t="shared" ref="AB386:AB449" si="239">IFERROR(VLOOKUP($B386,_3aw25,2,FALSE),"")</f>
        <v/>
      </c>
      <c r="AC386" s="94" t="str">
        <f t="shared" ref="AC386:AC449" si="240">IFERROR(VLOOKUP($B386,_3aw26,2,FALSE),"")</f>
        <v/>
      </c>
      <c r="AD386" s="92" t="str">
        <f t="shared" ref="AD386:AD449" si="241">IF(COUNTIF(D386:AC386,"&gt;=0"),SUM(D386:AC386),"")</f>
        <v/>
      </c>
      <c r="AE386" s="92">
        <f t="shared" si="208"/>
        <v>0</v>
      </c>
      <c r="AF386" s="97" t="str">
        <f t="shared" si="209"/>
        <v/>
      </c>
      <c r="AG386" s="92">
        <f t="shared" si="210"/>
        <v>0</v>
      </c>
      <c r="AH386" s="92">
        <f t="shared" si="211"/>
        <v>0</v>
      </c>
    </row>
    <row r="387" spans="1:34" x14ac:dyDescent="0.25">
      <c r="A387" s="106" t="str">
        <f t="shared" si="215"/>
        <v/>
      </c>
      <c r="B387" s="49">
        <v>3539</v>
      </c>
      <c r="C387" s="115" t="s">
        <v>624</v>
      </c>
      <c r="D387" s="94" t="str">
        <f t="shared" si="216"/>
        <v/>
      </c>
      <c r="E387" s="94" t="str">
        <f t="shared" si="217"/>
        <v/>
      </c>
      <c r="F387" s="94" t="str">
        <f t="shared" si="218"/>
        <v/>
      </c>
      <c r="G387" s="94" t="str">
        <f t="shared" si="219"/>
        <v/>
      </c>
      <c r="H387" s="94" t="str">
        <f t="shared" si="220"/>
        <v/>
      </c>
      <c r="I387" s="94" t="str">
        <f t="shared" si="221"/>
        <v/>
      </c>
      <c r="J387" s="94" t="str">
        <f t="shared" si="222"/>
        <v/>
      </c>
      <c r="K387" s="94" t="str">
        <f t="shared" si="223"/>
        <v/>
      </c>
      <c r="L387" s="94" t="str">
        <f t="shared" si="224"/>
        <v/>
      </c>
      <c r="M387" s="94" t="str">
        <f t="shared" si="225"/>
        <v/>
      </c>
      <c r="N387" s="94" t="str">
        <f t="shared" si="226"/>
        <v/>
      </c>
      <c r="O387" s="94" t="str">
        <f t="shared" si="227"/>
        <v/>
      </c>
      <c r="P387" s="94" t="str">
        <f t="shared" si="228"/>
        <v/>
      </c>
      <c r="Q387" s="94" t="str">
        <f t="shared" si="229"/>
        <v/>
      </c>
      <c r="R387" s="94" t="str">
        <f t="shared" si="230"/>
        <v/>
      </c>
      <c r="S387" s="94" t="str">
        <f t="shared" si="231"/>
        <v/>
      </c>
      <c r="T387" s="94" t="str">
        <f t="shared" si="232"/>
        <v/>
      </c>
      <c r="U387" s="94" t="str">
        <f t="shared" si="233"/>
        <v/>
      </c>
      <c r="V387" s="94" t="str">
        <f t="shared" si="234"/>
        <v/>
      </c>
      <c r="W387" s="94" t="str">
        <f t="shared" si="214"/>
        <v/>
      </c>
      <c r="X387" s="94" t="str">
        <f t="shared" si="235"/>
        <v/>
      </c>
      <c r="Y387" s="94" t="str">
        <f t="shared" si="236"/>
        <v/>
      </c>
      <c r="Z387" s="94" t="str">
        <f t="shared" si="237"/>
        <v/>
      </c>
      <c r="AA387" s="94" t="str">
        <f t="shared" si="238"/>
        <v/>
      </c>
      <c r="AB387" s="94" t="str">
        <f t="shared" si="239"/>
        <v/>
      </c>
      <c r="AC387" s="94" t="str">
        <f t="shared" si="240"/>
        <v/>
      </c>
      <c r="AD387" s="92" t="str">
        <f t="shared" si="241"/>
        <v/>
      </c>
      <c r="AE387" s="92">
        <f t="shared" si="208"/>
        <v>0</v>
      </c>
      <c r="AF387" s="97" t="str">
        <f t="shared" si="209"/>
        <v/>
      </c>
      <c r="AG387" s="92">
        <f t="shared" si="210"/>
        <v>0</v>
      </c>
      <c r="AH387" s="92">
        <f t="shared" si="211"/>
        <v>0</v>
      </c>
    </row>
    <row r="388" spans="1:34" x14ac:dyDescent="0.25">
      <c r="A388" s="106" t="str">
        <f t="shared" si="215"/>
        <v/>
      </c>
      <c r="B388" s="49">
        <v>4331</v>
      </c>
      <c r="C388" s="115" t="s">
        <v>625</v>
      </c>
      <c r="D388" s="94" t="str">
        <f t="shared" si="216"/>
        <v/>
      </c>
      <c r="E388" s="94" t="str">
        <f t="shared" si="217"/>
        <v/>
      </c>
      <c r="F388" s="94" t="str">
        <f t="shared" si="218"/>
        <v/>
      </c>
      <c r="G388" s="94" t="str">
        <f t="shared" si="219"/>
        <v/>
      </c>
      <c r="H388" s="94" t="str">
        <f t="shared" si="220"/>
        <v/>
      </c>
      <c r="I388" s="94" t="str">
        <f t="shared" si="221"/>
        <v/>
      </c>
      <c r="J388" s="94" t="str">
        <f t="shared" si="222"/>
        <v/>
      </c>
      <c r="K388" s="94" t="str">
        <f t="shared" si="223"/>
        <v/>
      </c>
      <c r="L388" s="94" t="str">
        <f t="shared" si="224"/>
        <v/>
      </c>
      <c r="M388" s="94" t="str">
        <f t="shared" si="225"/>
        <v/>
      </c>
      <c r="N388" s="94" t="str">
        <f t="shared" si="226"/>
        <v/>
      </c>
      <c r="O388" s="94" t="str">
        <f t="shared" si="227"/>
        <v/>
      </c>
      <c r="P388" s="94" t="str">
        <f t="shared" si="228"/>
        <v/>
      </c>
      <c r="Q388" s="94" t="str">
        <f t="shared" si="229"/>
        <v/>
      </c>
      <c r="R388" s="94" t="str">
        <f t="shared" si="230"/>
        <v/>
      </c>
      <c r="S388" s="94" t="str">
        <f t="shared" si="231"/>
        <v/>
      </c>
      <c r="T388" s="94" t="str">
        <f t="shared" si="232"/>
        <v/>
      </c>
      <c r="U388" s="94" t="str">
        <f t="shared" si="233"/>
        <v/>
      </c>
      <c r="V388" s="94" t="str">
        <f t="shared" si="234"/>
        <v/>
      </c>
      <c r="W388" s="94" t="str">
        <f t="shared" si="214"/>
        <v/>
      </c>
      <c r="X388" s="94" t="str">
        <f t="shared" si="235"/>
        <v/>
      </c>
      <c r="Y388" s="94" t="str">
        <f t="shared" si="236"/>
        <v/>
      </c>
      <c r="Z388" s="94" t="str">
        <f t="shared" si="237"/>
        <v/>
      </c>
      <c r="AA388" s="94" t="str">
        <f t="shared" si="238"/>
        <v/>
      </c>
      <c r="AB388" s="94" t="str">
        <f t="shared" si="239"/>
        <v/>
      </c>
      <c r="AC388" s="94" t="str">
        <f t="shared" si="240"/>
        <v/>
      </c>
      <c r="AD388" s="92" t="str">
        <f t="shared" si="241"/>
        <v/>
      </c>
      <c r="AE388" s="92">
        <f t="shared" si="208"/>
        <v>0</v>
      </c>
      <c r="AF388" s="97" t="str">
        <f t="shared" si="209"/>
        <v/>
      </c>
      <c r="AG388" s="92">
        <f t="shared" si="210"/>
        <v>0</v>
      </c>
      <c r="AH388" s="92">
        <f t="shared" si="211"/>
        <v>0</v>
      </c>
    </row>
    <row r="389" spans="1:34" x14ac:dyDescent="0.25">
      <c r="A389" s="106" t="str">
        <f t="shared" si="215"/>
        <v/>
      </c>
      <c r="B389" s="49">
        <v>3073</v>
      </c>
      <c r="C389" s="115" t="s">
        <v>626</v>
      </c>
      <c r="D389" s="94" t="str">
        <f t="shared" si="216"/>
        <v/>
      </c>
      <c r="E389" s="94" t="str">
        <f t="shared" si="217"/>
        <v/>
      </c>
      <c r="F389" s="94" t="str">
        <f t="shared" si="218"/>
        <v/>
      </c>
      <c r="G389" s="94" t="str">
        <f t="shared" si="219"/>
        <v/>
      </c>
      <c r="H389" s="94" t="str">
        <f t="shared" si="220"/>
        <v/>
      </c>
      <c r="I389" s="94" t="str">
        <f t="shared" si="221"/>
        <v/>
      </c>
      <c r="J389" s="94" t="str">
        <f t="shared" si="222"/>
        <v/>
      </c>
      <c r="K389" s="94" t="str">
        <f t="shared" si="223"/>
        <v/>
      </c>
      <c r="L389" s="94" t="str">
        <f t="shared" si="224"/>
        <v/>
      </c>
      <c r="M389" s="94" t="str">
        <f t="shared" si="225"/>
        <v/>
      </c>
      <c r="N389" s="94" t="str">
        <f t="shared" si="226"/>
        <v/>
      </c>
      <c r="O389" s="94" t="str">
        <f t="shared" si="227"/>
        <v/>
      </c>
      <c r="P389" s="94" t="str">
        <f t="shared" si="228"/>
        <v/>
      </c>
      <c r="Q389" s="94" t="str">
        <f t="shared" si="229"/>
        <v/>
      </c>
      <c r="R389" s="94" t="str">
        <f t="shared" si="230"/>
        <v/>
      </c>
      <c r="S389" s="94" t="str">
        <f t="shared" si="231"/>
        <v/>
      </c>
      <c r="T389" s="94" t="str">
        <f t="shared" si="232"/>
        <v/>
      </c>
      <c r="U389" s="94" t="str">
        <f t="shared" si="233"/>
        <v/>
      </c>
      <c r="V389" s="94" t="str">
        <f t="shared" si="234"/>
        <v/>
      </c>
      <c r="W389" s="94" t="str">
        <f>IFERROR(VLOOKUP($B389,_3aw20,22,FALSE),"")</f>
        <v/>
      </c>
      <c r="X389" s="94" t="str">
        <f t="shared" si="235"/>
        <v/>
      </c>
      <c r="Y389" s="94" t="str">
        <f t="shared" si="236"/>
        <v/>
      </c>
      <c r="Z389" s="94" t="str">
        <f t="shared" si="237"/>
        <v/>
      </c>
      <c r="AA389" s="94" t="str">
        <f t="shared" si="238"/>
        <v/>
      </c>
      <c r="AB389" s="94" t="str">
        <f t="shared" si="239"/>
        <v/>
      </c>
      <c r="AC389" s="94" t="str">
        <f t="shared" si="240"/>
        <v/>
      </c>
      <c r="AD389" s="92" t="str">
        <f t="shared" si="241"/>
        <v/>
      </c>
      <c r="AE389" s="92">
        <f t="shared" si="208"/>
        <v>0</v>
      </c>
      <c r="AF389" s="97" t="str">
        <f t="shared" si="209"/>
        <v/>
      </c>
      <c r="AG389" s="92">
        <f t="shared" si="210"/>
        <v>0</v>
      </c>
      <c r="AH389" s="92">
        <f t="shared" si="211"/>
        <v>0</v>
      </c>
    </row>
    <row r="390" spans="1:34" x14ac:dyDescent="0.25">
      <c r="A390" s="106" t="str">
        <f t="shared" si="215"/>
        <v/>
      </c>
      <c r="B390" s="49">
        <v>2739</v>
      </c>
      <c r="C390" s="115" t="s">
        <v>628</v>
      </c>
      <c r="D390" s="94" t="str">
        <f t="shared" si="216"/>
        <v/>
      </c>
      <c r="E390" s="94" t="str">
        <f t="shared" si="217"/>
        <v/>
      </c>
      <c r="F390" s="94" t="str">
        <f t="shared" si="218"/>
        <v/>
      </c>
      <c r="G390" s="94" t="str">
        <f t="shared" si="219"/>
        <v/>
      </c>
      <c r="H390" s="94" t="str">
        <f t="shared" si="220"/>
        <v/>
      </c>
      <c r="I390" s="94" t="str">
        <f t="shared" si="221"/>
        <v/>
      </c>
      <c r="J390" s="94" t="str">
        <f t="shared" si="222"/>
        <v/>
      </c>
      <c r="K390" s="94" t="str">
        <f t="shared" si="223"/>
        <v/>
      </c>
      <c r="L390" s="94" t="str">
        <f t="shared" si="224"/>
        <v/>
      </c>
      <c r="M390" s="94" t="str">
        <f t="shared" si="225"/>
        <v/>
      </c>
      <c r="N390" s="94" t="str">
        <f t="shared" si="226"/>
        <v/>
      </c>
      <c r="O390" s="94" t="str">
        <f t="shared" si="227"/>
        <v/>
      </c>
      <c r="P390" s="94" t="str">
        <f t="shared" si="228"/>
        <v/>
      </c>
      <c r="Q390" s="94" t="str">
        <f t="shared" si="229"/>
        <v/>
      </c>
      <c r="R390" s="94" t="str">
        <f t="shared" si="230"/>
        <v/>
      </c>
      <c r="S390" s="94" t="str">
        <f t="shared" si="231"/>
        <v/>
      </c>
      <c r="T390" s="94" t="str">
        <f t="shared" si="232"/>
        <v/>
      </c>
      <c r="U390" s="94" t="str">
        <f t="shared" si="233"/>
        <v/>
      </c>
      <c r="V390" s="94" t="str">
        <f t="shared" si="234"/>
        <v/>
      </c>
      <c r="W390" s="94" t="str">
        <f t="shared" ref="W390:W431" si="242">IFERROR(VLOOKUP($B390,_3aw20,2,FALSE),"")</f>
        <v/>
      </c>
      <c r="X390" s="94" t="str">
        <f t="shared" si="235"/>
        <v/>
      </c>
      <c r="Y390" s="94" t="str">
        <f t="shared" si="236"/>
        <v/>
      </c>
      <c r="Z390" s="94" t="str">
        <f t="shared" si="237"/>
        <v/>
      </c>
      <c r="AA390" s="94" t="str">
        <f t="shared" si="238"/>
        <v/>
      </c>
      <c r="AB390" s="94" t="str">
        <f t="shared" si="239"/>
        <v/>
      </c>
      <c r="AC390" s="94" t="str">
        <f t="shared" si="240"/>
        <v/>
      </c>
      <c r="AD390" s="92" t="str">
        <f t="shared" si="241"/>
        <v/>
      </c>
      <c r="AE390" s="92">
        <f t="shared" si="208"/>
        <v>0</v>
      </c>
      <c r="AF390" s="97" t="str">
        <f t="shared" si="209"/>
        <v/>
      </c>
      <c r="AG390" s="92">
        <f t="shared" si="210"/>
        <v>0</v>
      </c>
      <c r="AH390" s="92">
        <f t="shared" si="211"/>
        <v>0</v>
      </c>
    </row>
    <row r="391" spans="1:34" x14ac:dyDescent="0.25">
      <c r="A391" s="106" t="str">
        <f t="shared" si="215"/>
        <v/>
      </c>
      <c r="B391" s="49">
        <v>2964</v>
      </c>
      <c r="C391" s="115" t="s">
        <v>629</v>
      </c>
      <c r="D391" s="94" t="str">
        <f t="shared" si="216"/>
        <v/>
      </c>
      <c r="E391" s="94" t="str">
        <f t="shared" si="217"/>
        <v/>
      </c>
      <c r="F391" s="94" t="str">
        <f t="shared" si="218"/>
        <v/>
      </c>
      <c r="G391" s="94" t="str">
        <f t="shared" si="219"/>
        <v/>
      </c>
      <c r="H391" s="94" t="str">
        <f t="shared" si="220"/>
        <v/>
      </c>
      <c r="I391" s="94" t="str">
        <f t="shared" si="221"/>
        <v/>
      </c>
      <c r="J391" s="94" t="str">
        <f t="shared" si="222"/>
        <v/>
      </c>
      <c r="K391" s="94" t="str">
        <f t="shared" si="223"/>
        <v/>
      </c>
      <c r="L391" s="94" t="str">
        <f t="shared" si="224"/>
        <v/>
      </c>
      <c r="M391" s="94" t="str">
        <f t="shared" si="225"/>
        <v/>
      </c>
      <c r="N391" s="94" t="str">
        <f t="shared" si="226"/>
        <v/>
      </c>
      <c r="O391" s="94" t="str">
        <f t="shared" si="227"/>
        <v/>
      </c>
      <c r="P391" s="94" t="str">
        <f t="shared" si="228"/>
        <v/>
      </c>
      <c r="Q391" s="94" t="str">
        <f t="shared" si="229"/>
        <v/>
      </c>
      <c r="R391" s="94" t="str">
        <f t="shared" si="230"/>
        <v/>
      </c>
      <c r="S391" s="94" t="str">
        <f t="shared" si="231"/>
        <v/>
      </c>
      <c r="T391" s="94" t="str">
        <f t="shared" si="232"/>
        <v/>
      </c>
      <c r="U391" s="94" t="str">
        <f t="shared" si="233"/>
        <v/>
      </c>
      <c r="V391" s="94" t="str">
        <f t="shared" si="234"/>
        <v/>
      </c>
      <c r="W391" s="94" t="str">
        <f t="shared" si="242"/>
        <v/>
      </c>
      <c r="X391" s="94" t="str">
        <f t="shared" si="235"/>
        <v/>
      </c>
      <c r="Y391" s="94" t="str">
        <f t="shared" si="236"/>
        <v/>
      </c>
      <c r="Z391" s="94" t="str">
        <f t="shared" si="237"/>
        <v/>
      </c>
      <c r="AA391" s="94" t="str">
        <f t="shared" si="238"/>
        <v/>
      </c>
      <c r="AB391" s="94" t="str">
        <f t="shared" si="239"/>
        <v/>
      </c>
      <c r="AC391" s="94" t="str">
        <f t="shared" si="240"/>
        <v/>
      </c>
      <c r="AD391" s="92" t="str">
        <f t="shared" si="241"/>
        <v/>
      </c>
      <c r="AE391" s="92">
        <f t="shared" si="208"/>
        <v>0</v>
      </c>
      <c r="AF391" s="97" t="str">
        <f t="shared" si="209"/>
        <v/>
      </c>
      <c r="AG391" s="92">
        <f t="shared" si="210"/>
        <v>0</v>
      </c>
      <c r="AH391" s="92">
        <f t="shared" si="211"/>
        <v>0</v>
      </c>
    </row>
    <row r="392" spans="1:34" x14ac:dyDescent="0.25">
      <c r="A392" s="106" t="str">
        <f t="shared" si="215"/>
        <v/>
      </c>
      <c r="B392" s="49">
        <v>3264</v>
      </c>
      <c r="C392" s="115" t="s">
        <v>631</v>
      </c>
      <c r="D392" s="94" t="str">
        <f t="shared" si="216"/>
        <v/>
      </c>
      <c r="E392" s="94" t="str">
        <f t="shared" si="217"/>
        <v/>
      </c>
      <c r="F392" s="94" t="str">
        <f t="shared" si="218"/>
        <v/>
      </c>
      <c r="G392" s="94" t="str">
        <f t="shared" si="219"/>
        <v/>
      </c>
      <c r="H392" s="94" t="str">
        <f t="shared" si="220"/>
        <v/>
      </c>
      <c r="I392" s="94" t="str">
        <f t="shared" si="221"/>
        <v/>
      </c>
      <c r="J392" s="94" t="str">
        <f t="shared" si="222"/>
        <v/>
      </c>
      <c r="K392" s="94" t="str">
        <f t="shared" si="223"/>
        <v/>
      </c>
      <c r="L392" s="94" t="str">
        <f t="shared" si="224"/>
        <v/>
      </c>
      <c r="M392" s="94" t="str">
        <f t="shared" si="225"/>
        <v/>
      </c>
      <c r="N392" s="94" t="str">
        <f t="shared" si="226"/>
        <v/>
      </c>
      <c r="O392" s="94" t="str">
        <f t="shared" si="227"/>
        <v/>
      </c>
      <c r="P392" s="94" t="str">
        <f t="shared" si="228"/>
        <v/>
      </c>
      <c r="Q392" s="94" t="str">
        <f t="shared" si="229"/>
        <v/>
      </c>
      <c r="R392" s="94" t="str">
        <f t="shared" si="230"/>
        <v/>
      </c>
      <c r="S392" s="94" t="str">
        <f t="shared" si="231"/>
        <v/>
      </c>
      <c r="T392" s="94" t="str">
        <f t="shared" si="232"/>
        <v/>
      </c>
      <c r="U392" s="94" t="str">
        <f t="shared" si="233"/>
        <v/>
      </c>
      <c r="V392" s="94" t="str">
        <f t="shared" si="234"/>
        <v/>
      </c>
      <c r="W392" s="94" t="str">
        <f t="shared" si="242"/>
        <v/>
      </c>
      <c r="X392" s="94" t="str">
        <f t="shared" si="235"/>
        <v/>
      </c>
      <c r="Y392" s="94" t="str">
        <f t="shared" si="236"/>
        <v/>
      </c>
      <c r="Z392" s="94" t="str">
        <f t="shared" si="237"/>
        <v/>
      </c>
      <c r="AA392" s="94" t="str">
        <f t="shared" si="238"/>
        <v/>
      </c>
      <c r="AB392" s="94" t="str">
        <f t="shared" si="239"/>
        <v/>
      </c>
      <c r="AC392" s="94" t="str">
        <f t="shared" si="240"/>
        <v/>
      </c>
      <c r="AD392" s="92" t="str">
        <f t="shared" si="241"/>
        <v/>
      </c>
      <c r="AE392" s="92">
        <f t="shared" ref="AE392:AE455" si="243">IF(B392&lt;&gt;"",COUNT(D392:AC392),"")</f>
        <v>0</v>
      </c>
      <c r="AF392" s="97" t="str">
        <f t="shared" ref="AF392:AF455" si="244">IFERROR(((AG392*2)+(AH392*1))/(AE392*2),"")</f>
        <v/>
      </c>
      <c r="AG392" s="92">
        <f t="shared" ref="AG392:AG455" si="245">IF(B392&lt;&gt;"",COUNTIF(D392:AC392,"=2"),"")</f>
        <v>0</v>
      </c>
      <c r="AH392" s="92">
        <f t="shared" ref="AH392:AH455" si="246">IF(B392&lt;&gt;"",COUNTIF(D392:AC392,"=1"),"")</f>
        <v>0</v>
      </c>
    </row>
    <row r="393" spans="1:34" x14ac:dyDescent="0.25">
      <c r="A393" s="106" t="str">
        <f t="shared" si="215"/>
        <v/>
      </c>
      <c r="B393" s="49">
        <v>2766</v>
      </c>
      <c r="C393" s="115" t="s">
        <v>632</v>
      </c>
      <c r="D393" s="94" t="str">
        <f t="shared" si="216"/>
        <v/>
      </c>
      <c r="E393" s="94" t="str">
        <f t="shared" si="217"/>
        <v/>
      </c>
      <c r="F393" s="94" t="str">
        <f t="shared" si="218"/>
        <v/>
      </c>
      <c r="G393" s="94" t="str">
        <f t="shared" si="219"/>
        <v/>
      </c>
      <c r="H393" s="94" t="str">
        <f t="shared" si="220"/>
        <v/>
      </c>
      <c r="I393" s="94" t="str">
        <f t="shared" si="221"/>
        <v/>
      </c>
      <c r="J393" s="94" t="str">
        <f t="shared" si="222"/>
        <v/>
      </c>
      <c r="K393" s="94" t="str">
        <f t="shared" si="223"/>
        <v/>
      </c>
      <c r="L393" s="94" t="str">
        <f t="shared" si="224"/>
        <v/>
      </c>
      <c r="M393" s="94" t="str">
        <f t="shared" si="225"/>
        <v/>
      </c>
      <c r="N393" s="94" t="str">
        <f t="shared" si="226"/>
        <v/>
      </c>
      <c r="O393" s="94" t="str">
        <f t="shared" si="227"/>
        <v/>
      </c>
      <c r="P393" s="94" t="str">
        <f t="shared" si="228"/>
        <v/>
      </c>
      <c r="Q393" s="94" t="str">
        <f t="shared" si="229"/>
        <v/>
      </c>
      <c r="R393" s="94" t="str">
        <f t="shared" si="230"/>
        <v/>
      </c>
      <c r="S393" s="94" t="str">
        <f t="shared" si="231"/>
        <v/>
      </c>
      <c r="T393" s="94" t="str">
        <f t="shared" si="232"/>
        <v/>
      </c>
      <c r="U393" s="94" t="str">
        <f t="shared" si="233"/>
        <v/>
      </c>
      <c r="V393" s="94" t="str">
        <f t="shared" si="234"/>
        <v/>
      </c>
      <c r="W393" s="94" t="str">
        <f t="shared" si="242"/>
        <v/>
      </c>
      <c r="X393" s="94" t="str">
        <f t="shared" si="235"/>
        <v/>
      </c>
      <c r="Y393" s="94" t="str">
        <f t="shared" si="236"/>
        <v/>
      </c>
      <c r="Z393" s="94" t="str">
        <f t="shared" si="237"/>
        <v/>
      </c>
      <c r="AA393" s="94" t="str">
        <f t="shared" si="238"/>
        <v/>
      </c>
      <c r="AB393" s="94" t="str">
        <f t="shared" si="239"/>
        <v/>
      </c>
      <c r="AC393" s="94" t="str">
        <f t="shared" si="240"/>
        <v/>
      </c>
      <c r="AD393" s="92" t="str">
        <f t="shared" si="241"/>
        <v/>
      </c>
      <c r="AE393" s="92">
        <f t="shared" si="243"/>
        <v>0</v>
      </c>
      <c r="AF393" s="97" t="str">
        <f t="shared" si="244"/>
        <v/>
      </c>
      <c r="AG393" s="92">
        <f t="shared" si="245"/>
        <v>0</v>
      </c>
      <c r="AH393" s="92">
        <f t="shared" si="246"/>
        <v>0</v>
      </c>
    </row>
    <row r="394" spans="1:34" x14ac:dyDescent="0.25">
      <c r="A394" s="106" t="str">
        <f t="shared" si="215"/>
        <v/>
      </c>
      <c r="B394" s="49">
        <v>6516</v>
      </c>
      <c r="C394" s="115" t="s">
        <v>633</v>
      </c>
      <c r="D394" s="94" t="str">
        <f t="shared" si="216"/>
        <v/>
      </c>
      <c r="E394" s="94" t="str">
        <f t="shared" si="217"/>
        <v/>
      </c>
      <c r="F394" s="94" t="str">
        <f t="shared" si="218"/>
        <v/>
      </c>
      <c r="G394" s="94" t="str">
        <f t="shared" si="219"/>
        <v/>
      </c>
      <c r="H394" s="94" t="str">
        <f t="shared" si="220"/>
        <v/>
      </c>
      <c r="I394" s="94" t="str">
        <f t="shared" si="221"/>
        <v/>
      </c>
      <c r="J394" s="94" t="str">
        <f t="shared" si="222"/>
        <v/>
      </c>
      <c r="K394" s="94" t="str">
        <f t="shared" si="223"/>
        <v/>
      </c>
      <c r="L394" s="94" t="str">
        <f t="shared" si="224"/>
        <v/>
      </c>
      <c r="M394" s="94" t="str">
        <f t="shared" si="225"/>
        <v/>
      </c>
      <c r="N394" s="94" t="str">
        <f t="shared" si="226"/>
        <v/>
      </c>
      <c r="O394" s="94" t="str">
        <f t="shared" si="227"/>
        <v/>
      </c>
      <c r="P394" s="94" t="str">
        <f t="shared" si="228"/>
        <v/>
      </c>
      <c r="Q394" s="94" t="str">
        <f t="shared" si="229"/>
        <v/>
      </c>
      <c r="R394" s="94" t="str">
        <f t="shared" si="230"/>
        <v/>
      </c>
      <c r="S394" s="94" t="str">
        <f t="shared" si="231"/>
        <v/>
      </c>
      <c r="T394" s="94" t="str">
        <f t="shared" si="232"/>
        <v/>
      </c>
      <c r="U394" s="94" t="str">
        <f t="shared" si="233"/>
        <v/>
      </c>
      <c r="V394" s="94" t="str">
        <f t="shared" si="234"/>
        <v/>
      </c>
      <c r="W394" s="94" t="str">
        <f t="shared" si="242"/>
        <v/>
      </c>
      <c r="X394" s="94" t="str">
        <f t="shared" si="235"/>
        <v/>
      </c>
      <c r="Y394" s="94" t="str">
        <f t="shared" si="236"/>
        <v/>
      </c>
      <c r="Z394" s="94" t="str">
        <f t="shared" si="237"/>
        <v/>
      </c>
      <c r="AA394" s="94" t="str">
        <f t="shared" si="238"/>
        <v/>
      </c>
      <c r="AB394" s="94" t="str">
        <f t="shared" si="239"/>
        <v/>
      </c>
      <c r="AC394" s="94" t="str">
        <f t="shared" si="240"/>
        <v/>
      </c>
      <c r="AD394" s="92" t="str">
        <f t="shared" si="241"/>
        <v/>
      </c>
      <c r="AE394" s="92">
        <f t="shared" si="243"/>
        <v>0</v>
      </c>
      <c r="AF394" s="97" t="str">
        <f t="shared" si="244"/>
        <v/>
      </c>
      <c r="AG394" s="92">
        <f t="shared" si="245"/>
        <v>0</v>
      </c>
      <c r="AH394" s="92">
        <f t="shared" si="246"/>
        <v>0</v>
      </c>
    </row>
    <row r="395" spans="1:34" x14ac:dyDescent="0.25">
      <c r="A395" s="106" t="str">
        <f t="shared" si="215"/>
        <v/>
      </c>
      <c r="B395" s="49">
        <v>2895</v>
      </c>
      <c r="C395" s="115" t="s">
        <v>634</v>
      </c>
      <c r="D395" s="94" t="str">
        <f t="shared" si="216"/>
        <v/>
      </c>
      <c r="E395" s="94" t="str">
        <f t="shared" si="217"/>
        <v/>
      </c>
      <c r="F395" s="94" t="str">
        <f t="shared" si="218"/>
        <v/>
      </c>
      <c r="G395" s="94" t="str">
        <f t="shared" si="219"/>
        <v/>
      </c>
      <c r="H395" s="94" t="str">
        <f t="shared" si="220"/>
        <v/>
      </c>
      <c r="I395" s="94" t="str">
        <f t="shared" si="221"/>
        <v/>
      </c>
      <c r="J395" s="94" t="str">
        <f t="shared" si="222"/>
        <v/>
      </c>
      <c r="K395" s="94" t="str">
        <f t="shared" si="223"/>
        <v/>
      </c>
      <c r="L395" s="94" t="str">
        <f t="shared" si="224"/>
        <v/>
      </c>
      <c r="M395" s="94" t="str">
        <f t="shared" si="225"/>
        <v/>
      </c>
      <c r="N395" s="94" t="str">
        <f t="shared" si="226"/>
        <v/>
      </c>
      <c r="O395" s="94" t="str">
        <f t="shared" si="227"/>
        <v/>
      </c>
      <c r="P395" s="94" t="str">
        <f t="shared" si="228"/>
        <v/>
      </c>
      <c r="Q395" s="94" t="str">
        <f t="shared" si="229"/>
        <v/>
      </c>
      <c r="R395" s="94" t="str">
        <f t="shared" si="230"/>
        <v/>
      </c>
      <c r="S395" s="94" t="str">
        <f t="shared" si="231"/>
        <v/>
      </c>
      <c r="T395" s="94" t="str">
        <f t="shared" si="232"/>
        <v/>
      </c>
      <c r="U395" s="94" t="str">
        <f t="shared" si="233"/>
        <v/>
      </c>
      <c r="V395" s="94" t="str">
        <f t="shared" si="234"/>
        <v/>
      </c>
      <c r="W395" s="94" t="str">
        <f t="shared" si="242"/>
        <v/>
      </c>
      <c r="X395" s="94" t="str">
        <f t="shared" si="235"/>
        <v/>
      </c>
      <c r="Y395" s="94" t="str">
        <f t="shared" si="236"/>
        <v/>
      </c>
      <c r="Z395" s="94" t="str">
        <f t="shared" si="237"/>
        <v/>
      </c>
      <c r="AA395" s="94" t="str">
        <f t="shared" si="238"/>
        <v/>
      </c>
      <c r="AB395" s="94" t="str">
        <f t="shared" si="239"/>
        <v/>
      </c>
      <c r="AC395" s="94" t="str">
        <f t="shared" si="240"/>
        <v/>
      </c>
      <c r="AD395" s="92" t="str">
        <f t="shared" si="241"/>
        <v/>
      </c>
      <c r="AE395" s="92">
        <f t="shared" si="243"/>
        <v>0</v>
      </c>
      <c r="AF395" s="97" t="str">
        <f t="shared" si="244"/>
        <v/>
      </c>
      <c r="AG395" s="92">
        <f t="shared" si="245"/>
        <v>0</v>
      </c>
      <c r="AH395" s="92">
        <f t="shared" si="246"/>
        <v>0</v>
      </c>
    </row>
    <row r="396" spans="1:34" x14ac:dyDescent="0.25">
      <c r="A396" s="106" t="str">
        <f t="shared" si="215"/>
        <v/>
      </c>
      <c r="B396" s="49">
        <v>8545</v>
      </c>
      <c r="C396" s="115" t="s">
        <v>635</v>
      </c>
      <c r="D396" s="94" t="str">
        <f t="shared" si="216"/>
        <v/>
      </c>
      <c r="E396" s="94" t="str">
        <f t="shared" si="217"/>
        <v/>
      </c>
      <c r="F396" s="94" t="str">
        <f t="shared" si="218"/>
        <v/>
      </c>
      <c r="G396" s="94" t="str">
        <f t="shared" si="219"/>
        <v/>
      </c>
      <c r="H396" s="94" t="str">
        <f t="shared" si="220"/>
        <v/>
      </c>
      <c r="I396" s="94" t="str">
        <f t="shared" si="221"/>
        <v/>
      </c>
      <c r="J396" s="94" t="str">
        <f t="shared" si="222"/>
        <v/>
      </c>
      <c r="K396" s="94" t="str">
        <f t="shared" si="223"/>
        <v/>
      </c>
      <c r="L396" s="94" t="str">
        <f t="shared" si="224"/>
        <v/>
      </c>
      <c r="M396" s="94" t="str">
        <f t="shared" si="225"/>
        <v/>
      </c>
      <c r="N396" s="94" t="str">
        <f t="shared" si="226"/>
        <v/>
      </c>
      <c r="O396" s="94" t="str">
        <f t="shared" si="227"/>
        <v/>
      </c>
      <c r="P396" s="94" t="str">
        <f t="shared" si="228"/>
        <v/>
      </c>
      <c r="Q396" s="94" t="str">
        <f t="shared" si="229"/>
        <v/>
      </c>
      <c r="R396" s="94" t="str">
        <f t="shared" si="230"/>
        <v/>
      </c>
      <c r="S396" s="94" t="str">
        <f t="shared" si="231"/>
        <v/>
      </c>
      <c r="T396" s="94" t="str">
        <f t="shared" si="232"/>
        <v/>
      </c>
      <c r="U396" s="94" t="str">
        <f t="shared" si="233"/>
        <v/>
      </c>
      <c r="V396" s="94" t="str">
        <f t="shared" si="234"/>
        <v/>
      </c>
      <c r="W396" s="94" t="str">
        <f t="shared" si="242"/>
        <v/>
      </c>
      <c r="X396" s="94" t="str">
        <f t="shared" si="235"/>
        <v/>
      </c>
      <c r="Y396" s="94" t="str">
        <f t="shared" si="236"/>
        <v/>
      </c>
      <c r="Z396" s="94" t="str">
        <f t="shared" si="237"/>
        <v/>
      </c>
      <c r="AA396" s="94" t="str">
        <f t="shared" si="238"/>
        <v/>
      </c>
      <c r="AB396" s="94" t="str">
        <f t="shared" si="239"/>
        <v/>
      </c>
      <c r="AC396" s="94" t="str">
        <f t="shared" si="240"/>
        <v/>
      </c>
      <c r="AD396" s="92" t="str">
        <f t="shared" si="241"/>
        <v/>
      </c>
      <c r="AE396" s="92">
        <f t="shared" si="243"/>
        <v>0</v>
      </c>
      <c r="AF396" s="97" t="str">
        <f t="shared" si="244"/>
        <v/>
      </c>
      <c r="AG396" s="92">
        <f t="shared" si="245"/>
        <v>0</v>
      </c>
      <c r="AH396" s="92">
        <f t="shared" si="246"/>
        <v>0</v>
      </c>
    </row>
    <row r="397" spans="1:34" x14ac:dyDescent="0.25">
      <c r="A397" s="106" t="str">
        <f t="shared" si="215"/>
        <v/>
      </c>
      <c r="B397" s="49">
        <v>2325</v>
      </c>
      <c r="C397" s="115" t="s">
        <v>636</v>
      </c>
      <c r="D397" s="94" t="str">
        <f t="shared" si="216"/>
        <v/>
      </c>
      <c r="E397" s="94" t="str">
        <f t="shared" si="217"/>
        <v/>
      </c>
      <c r="F397" s="94" t="str">
        <f t="shared" si="218"/>
        <v/>
      </c>
      <c r="G397" s="94" t="str">
        <f t="shared" si="219"/>
        <v/>
      </c>
      <c r="H397" s="94" t="str">
        <f t="shared" si="220"/>
        <v/>
      </c>
      <c r="I397" s="94" t="str">
        <f t="shared" si="221"/>
        <v/>
      </c>
      <c r="J397" s="94" t="str">
        <f t="shared" si="222"/>
        <v/>
      </c>
      <c r="K397" s="94" t="str">
        <f t="shared" si="223"/>
        <v/>
      </c>
      <c r="L397" s="94" t="str">
        <f t="shared" si="224"/>
        <v/>
      </c>
      <c r="M397" s="94" t="str">
        <f t="shared" si="225"/>
        <v/>
      </c>
      <c r="N397" s="94" t="str">
        <f t="shared" si="226"/>
        <v/>
      </c>
      <c r="O397" s="94" t="str">
        <f t="shared" si="227"/>
        <v/>
      </c>
      <c r="P397" s="94" t="str">
        <f t="shared" si="228"/>
        <v/>
      </c>
      <c r="Q397" s="94" t="str">
        <f t="shared" si="229"/>
        <v/>
      </c>
      <c r="R397" s="94" t="str">
        <f t="shared" si="230"/>
        <v/>
      </c>
      <c r="S397" s="94" t="str">
        <f t="shared" si="231"/>
        <v/>
      </c>
      <c r="T397" s="94" t="str">
        <f t="shared" si="232"/>
        <v/>
      </c>
      <c r="U397" s="94" t="str">
        <f t="shared" si="233"/>
        <v/>
      </c>
      <c r="V397" s="94" t="str">
        <f t="shared" si="234"/>
        <v/>
      </c>
      <c r="W397" s="94" t="str">
        <f t="shared" si="242"/>
        <v/>
      </c>
      <c r="X397" s="94" t="str">
        <f t="shared" si="235"/>
        <v/>
      </c>
      <c r="Y397" s="94" t="str">
        <f t="shared" si="236"/>
        <v/>
      </c>
      <c r="Z397" s="94" t="str">
        <f t="shared" si="237"/>
        <v/>
      </c>
      <c r="AA397" s="94" t="str">
        <f t="shared" si="238"/>
        <v/>
      </c>
      <c r="AB397" s="94" t="str">
        <f t="shared" si="239"/>
        <v/>
      </c>
      <c r="AC397" s="94" t="str">
        <f t="shared" si="240"/>
        <v/>
      </c>
      <c r="AD397" s="92" t="str">
        <f t="shared" si="241"/>
        <v/>
      </c>
      <c r="AE397" s="92">
        <f t="shared" si="243"/>
        <v>0</v>
      </c>
      <c r="AF397" s="97" t="str">
        <f t="shared" si="244"/>
        <v/>
      </c>
      <c r="AG397" s="92">
        <f t="shared" si="245"/>
        <v>0</v>
      </c>
      <c r="AH397" s="92">
        <f t="shared" si="246"/>
        <v>0</v>
      </c>
    </row>
    <row r="398" spans="1:34" x14ac:dyDescent="0.25">
      <c r="A398" s="106" t="str">
        <f t="shared" si="215"/>
        <v/>
      </c>
      <c r="B398" s="49">
        <v>3085</v>
      </c>
      <c r="C398" s="115" t="s">
        <v>637</v>
      </c>
      <c r="D398" s="94" t="str">
        <f t="shared" si="216"/>
        <v/>
      </c>
      <c r="E398" s="107" t="str">
        <f t="shared" si="217"/>
        <v/>
      </c>
      <c r="F398" s="94" t="str">
        <f t="shared" si="218"/>
        <v/>
      </c>
      <c r="G398" s="94" t="str">
        <f t="shared" si="219"/>
        <v/>
      </c>
      <c r="H398" s="94" t="str">
        <f t="shared" si="220"/>
        <v/>
      </c>
      <c r="I398" s="94" t="str">
        <f t="shared" si="221"/>
        <v/>
      </c>
      <c r="J398" s="94" t="str">
        <f t="shared" si="222"/>
        <v/>
      </c>
      <c r="K398" s="94" t="str">
        <f t="shared" si="223"/>
        <v/>
      </c>
      <c r="L398" s="94" t="str">
        <f t="shared" si="224"/>
        <v/>
      </c>
      <c r="M398" s="94" t="str">
        <f t="shared" si="225"/>
        <v/>
      </c>
      <c r="N398" s="94" t="str">
        <f t="shared" si="226"/>
        <v/>
      </c>
      <c r="O398" s="94" t="str">
        <f t="shared" si="227"/>
        <v/>
      </c>
      <c r="P398" s="94" t="str">
        <f t="shared" si="228"/>
        <v/>
      </c>
      <c r="Q398" s="94" t="str">
        <f t="shared" si="229"/>
        <v/>
      </c>
      <c r="R398" s="94" t="str">
        <f t="shared" si="230"/>
        <v/>
      </c>
      <c r="S398" s="94" t="str">
        <f t="shared" si="231"/>
        <v/>
      </c>
      <c r="T398" s="94" t="str">
        <f t="shared" si="232"/>
        <v/>
      </c>
      <c r="U398" s="94" t="str">
        <f t="shared" si="233"/>
        <v/>
      </c>
      <c r="V398" s="94" t="str">
        <f t="shared" si="234"/>
        <v/>
      </c>
      <c r="W398" s="94" t="str">
        <f t="shared" si="242"/>
        <v/>
      </c>
      <c r="X398" s="94" t="str">
        <f t="shared" si="235"/>
        <v/>
      </c>
      <c r="Y398" s="94" t="str">
        <f t="shared" si="236"/>
        <v/>
      </c>
      <c r="Z398" s="94" t="str">
        <f t="shared" si="237"/>
        <v/>
      </c>
      <c r="AA398" s="94" t="str">
        <f t="shared" si="238"/>
        <v/>
      </c>
      <c r="AB398" s="94" t="str">
        <f t="shared" si="239"/>
        <v/>
      </c>
      <c r="AC398" s="94" t="str">
        <f t="shared" si="240"/>
        <v/>
      </c>
      <c r="AD398" s="92" t="str">
        <f t="shared" si="241"/>
        <v/>
      </c>
      <c r="AE398" s="92">
        <f t="shared" si="243"/>
        <v>0</v>
      </c>
      <c r="AF398" s="97" t="str">
        <f t="shared" si="244"/>
        <v/>
      </c>
      <c r="AG398" s="92">
        <f t="shared" si="245"/>
        <v>0</v>
      </c>
      <c r="AH398" s="92">
        <f t="shared" si="246"/>
        <v>0</v>
      </c>
    </row>
    <row r="399" spans="1:34" x14ac:dyDescent="0.25">
      <c r="A399" s="106" t="str">
        <f t="shared" si="215"/>
        <v/>
      </c>
      <c r="B399" s="49">
        <v>2770</v>
      </c>
      <c r="C399" s="115" t="s">
        <v>638</v>
      </c>
      <c r="D399" s="94" t="str">
        <f t="shared" si="216"/>
        <v/>
      </c>
      <c r="E399" s="94" t="str">
        <f t="shared" si="217"/>
        <v/>
      </c>
      <c r="F399" s="94" t="str">
        <f t="shared" si="218"/>
        <v/>
      </c>
      <c r="G399" s="94" t="str">
        <f t="shared" si="219"/>
        <v/>
      </c>
      <c r="H399" s="94" t="str">
        <f t="shared" si="220"/>
        <v/>
      </c>
      <c r="I399" s="94" t="str">
        <f t="shared" si="221"/>
        <v/>
      </c>
      <c r="J399" s="94" t="str">
        <f t="shared" si="222"/>
        <v/>
      </c>
      <c r="K399" s="94" t="str">
        <f t="shared" si="223"/>
        <v/>
      </c>
      <c r="L399" s="94" t="str">
        <f t="shared" si="224"/>
        <v/>
      </c>
      <c r="M399" s="94" t="str">
        <f t="shared" si="225"/>
        <v/>
      </c>
      <c r="N399" s="94" t="str">
        <f t="shared" si="226"/>
        <v/>
      </c>
      <c r="O399" s="94" t="str">
        <f t="shared" si="227"/>
        <v/>
      </c>
      <c r="P399" s="94" t="str">
        <f t="shared" si="228"/>
        <v/>
      </c>
      <c r="Q399" s="94" t="str">
        <f t="shared" si="229"/>
        <v/>
      </c>
      <c r="R399" s="94" t="str">
        <f t="shared" si="230"/>
        <v/>
      </c>
      <c r="S399" s="94" t="str">
        <f t="shared" si="231"/>
        <v/>
      </c>
      <c r="T399" s="94" t="str">
        <f t="shared" si="232"/>
        <v/>
      </c>
      <c r="U399" s="94" t="str">
        <f t="shared" si="233"/>
        <v/>
      </c>
      <c r="V399" s="94" t="str">
        <f t="shared" si="234"/>
        <v/>
      </c>
      <c r="W399" s="94" t="str">
        <f t="shared" si="242"/>
        <v/>
      </c>
      <c r="X399" s="94" t="str">
        <f t="shared" si="235"/>
        <v/>
      </c>
      <c r="Y399" s="94" t="str">
        <f t="shared" si="236"/>
        <v/>
      </c>
      <c r="Z399" s="94" t="str">
        <f t="shared" si="237"/>
        <v/>
      </c>
      <c r="AA399" s="94" t="str">
        <f t="shared" si="238"/>
        <v/>
      </c>
      <c r="AB399" s="94" t="str">
        <f t="shared" si="239"/>
        <v/>
      </c>
      <c r="AC399" s="94" t="str">
        <f t="shared" si="240"/>
        <v/>
      </c>
      <c r="AD399" s="92" t="str">
        <f t="shared" si="241"/>
        <v/>
      </c>
      <c r="AE399" s="92">
        <f t="shared" si="243"/>
        <v>0</v>
      </c>
      <c r="AF399" s="97" t="str">
        <f t="shared" si="244"/>
        <v/>
      </c>
      <c r="AG399" s="92">
        <f t="shared" si="245"/>
        <v>0</v>
      </c>
      <c r="AH399" s="92">
        <f t="shared" si="246"/>
        <v>0</v>
      </c>
    </row>
    <row r="400" spans="1:34" x14ac:dyDescent="0.25">
      <c r="A400" s="106" t="str">
        <f t="shared" si="215"/>
        <v/>
      </c>
      <c r="B400" s="49">
        <v>104</v>
      </c>
      <c r="C400" s="115" t="s">
        <v>640</v>
      </c>
      <c r="D400" s="94" t="str">
        <f t="shared" si="216"/>
        <v/>
      </c>
      <c r="E400" s="94" t="str">
        <f t="shared" si="217"/>
        <v/>
      </c>
      <c r="F400" s="94" t="str">
        <f t="shared" si="218"/>
        <v/>
      </c>
      <c r="G400" s="94" t="str">
        <f t="shared" si="219"/>
        <v/>
      </c>
      <c r="H400" s="94" t="str">
        <f t="shared" si="220"/>
        <v/>
      </c>
      <c r="I400" s="94" t="str">
        <f t="shared" si="221"/>
        <v/>
      </c>
      <c r="J400" s="94" t="str">
        <f t="shared" si="222"/>
        <v/>
      </c>
      <c r="K400" s="94" t="str">
        <f t="shared" si="223"/>
        <v/>
      </c>
      <c r="L400" s="94" t="str">
        <f t="shared" si="224"/>
        <v/>
      </c>
      <c r="M400" s="94" t="str">
        <f t="shared" si="225"/>
        <v/>
      </c>
      <c r="N400" s="94" t="str">
        <f t="shared" si="226"/>
        <v/>
      </c>
      <c r="O400" s="94" t="str">
        <f t="shared" si="227"/>
        <v/>
      </c>
      <c r="P400" s="94" t="str">
        <f t="shared" si="228"/>
        <v/>
      </c>
      <c r="Q400" s="94" t="str">
        <f t="shared" si="229"/>
        <v/>
      </c>
      <c r="R400" s="94" t="str">
        <f t="shared" si="230"/>
        <v/>
      </c>
      <c r="S400" s="94" t="str">
        <f t="shared" si="231"/>
        <v/>
      </c>
      <c r="T400" s="94" t="str">
        <f t="shared" si="232"/>
        <v/>
      </c>
      <c r="U400" s="94" t="str">
        <f t="shared" si="233"/>
        <v/>
      </c>
      <c r="V400" s="94" t="str">
        <f t="shared" si="234"/>
        <v/>
      </c>
      <c r="W400" s="94" t="str">
        <f t="shared" si="242"/>
        <v/>
      </c>
      <c r="X400" s="94" t="str">
        <f t="shared" si="235"/>
        <v/>
      </c>
      <c r="Y400" s="94" t="str">
        <f t="shared" si="236"/>
        <v/>
      </c>
      <c r="Z400" s="94" t="str">
        <f t="shared" si="237"/>
        <v/>
      </c>
      <c r="AA400" s="94" t="str">
        <f t="shared" si="238"/>
        <v/>
      </c>
      <c r="AB400" s="94" t="str">
        <f t="shared" si="239"/>
        <v/>
      </c>
      <c r="AC400" s="94" t="str">
        <f t="shared" si="240"/>
        <v/>
      </c>
      <c r="AD400" s="92" t="str">
        <f t="shared" si="241"/>
        <v/>
      </c>
      <c r="AE400" s="92">
        <f t="shared" si="243"/>
        <v>0</v>
      </c>
      <c r="AF400" s="97" t="str">
        <f t="shared" si="244"/>
        <v/>
      </c>
      <c r="AG400" s="92">
        <f t="shared" si="245"/>
        <v>0</v>
      </c>
      <c r="AH400" s="92">
        <f t="shared" si="246"/>
        <v>0</v>
      </c>
    </row>
    <row r="401" spans="1:34" x14ac:dyDescent="0.25">
      <c r="A401" s="106" t="str">
        <f t="shared" si="215"/>
        <v/>
      </c>
      <c r="B401" s="49">
        <v>8061</v>
      </c>
      <c r="C401" s="115" t="s">
        <v>641</v>
      </c>
      <c r="D401" s="94" t="str">
        <f t="shared" si="216"/>
        <v/>
      </c>
      <c r="E401" s="94" t="str">
        <f t="shared" si="217"/>
        <v/>
      </c>
      <c r="F401" s="94" t="str">
        <f t="shared" si="218"/>
        <v/>
      </c>
      <c r="G401" s="94" t="str">
        <f t="shared" si="219"/>
        <v/>
      </c>
      <c r="H401" s="94" t="str">
        <f t="shared" si="220"/>
        <v/>
      </c>
      <c r="I401" s="94" t="str">
        <f t="shared" si="221"/>
        <v/>
      </c>
      <c r="J401" s="94" t="str">
        <f t="shared" si="222"/>
        <v/>
      </c>
      <c r="K401" s="94" t="str">
        <f t="shared" si="223"/>
        <v/>
      </c>
      <c r="L401" s="94" t="str">
        <f t="shared" si="224"/>
        <v/>
      </c>
      <c r="M401" s="94" t="str">
        <f t="shared" si="225"/>
        <v/>
      </c>
      <c r="N401" s="94" t="str">
        <f t="shared" si="226"/>
        <v/>
      </c>
      <c r="O401" s="94" t="str">
        <f t="shared" si="227"/>
        <v/>
      </c>
      <c r="P401" s="94" t="str">
        <f t="shared" si="228"/>
        <v/>
      </c>
      <c r="Q401" s="94" t="str">
        <f t="shared" si="229"/>
        <v/>
      </c>
      <c r="R401" s="94" t="str">
        <f t="shared" si="230"/>
        <v/>
      </c>
      <c r="S401" s="94" t="str">
        <f t="shared" si="231"/>
        <v/>
      </c>
      <c r="T401" s="94" t="str">
        <f t="shared" si="232"/>
        <v/>
      </c>
      <c r="U401" s="94" t="str">
        <f t="shared" si="233"/>
        <v/>
      </c>
      <c r="V401" s="94" t="str">
        <f t="shared" si="234"/>
        <v/>
      </c>
      <c r="W401" s="94" t="str">
        <f t="shared" si="242"/>
        <v/>
      </c>
      <c r="X401" s="94" t="str">
        <f t="shared" si="235"/>
        <v/>
      </c>
      <c r="Y401" s="94" t="str">
        <f t="shared" si="236"/>
        <v/>
      </c>
      <c r="Z401" s="94" t="str">
        <f t="shared" si="237"/>
        <v/>
      </c>
      <c r="AA401" s="94" t="str">
        <f t="shared" si="238"/>
        <v/>
      </c>
      <c r="AB401" s="94" t="str">
        <f t="shared" si="239"/>
        <v/>
      </c>
      <c r="AC401" s="94" t="str">
        <f t="shared" si="240"/>
        <v/>
      </c>
      <c r="AD401" s="92" t="str">
        <f t="shared" si="241"/>
        <v/>
      </c>
      <c r="AE401" s="92">
        <f t="shared" si="243"/>
        <v>0</v>
      </c>
      <c r="AF401" s="97" t="str">
        <f t="shared" si="244"/>
        <v/>
      </c>
      <c r="AG401" s="92">
        <f t="shared" si="245"/>
        <v>0</v>
      </c>
      <c r="AH401" s="92">
        <f t="shared" si="246"/>
        <v>0</v>
      </c>
    </row>
    <row r="402" spans="1:34" x14ac:dyDescent="0.25">
      <c r="A402" s="106" t="str">
        <f t="shared" si="215"/>
        <v/>
      </c>
      <c r="B402" s="49">
        <v>5017</v>
      </c>
      <c r="C402" s="115" t="s">
        <v>642</v>
      </c>
      <c r="D402" s="94" t="str">
        <f t="shared" si="216"/>
        <v/>
      </c>
      <c r="E402" s="94" t="str">
        <f t="shared" si="217"/>
        <v/>
      </c>
      <c r="F402" s="94" t="str">
        <f t="shared" si="218"/>
        <v/>
      </c>
      <c r="G402" s="94" t="str">
        <f t="shared" si="219"/>
        <v/>
      </c>
      <c r="H402" s="94" t="str">
        <f t="shared" si="220"/>
        <v/>
      </c>
      <c r="I402" s="94" t="str">
        <f t="shared" si="221"/>
        <v/>
      </c>
      <c r="J402" s="94" t="str">
        <f t="shared" si="222"/>
        <v/>
      </c>
      <c r="K402" s="94" t="str">
        <f t="shared" si="223"/>
        <v/>
      </c>
      <c r="L402" s="94" t="str">
        <f t="shared" si="224"/>
        <v/>
      </c>
      <c r="M402" s="94" t="str">
        <f t="shared" si="225"/>
        <v/>
      </c>
      <c r="N402" s="94" t="str">
        <f t="shared" si="226"/>
        <v/>
      </c>
      <c r="O402" s="94" t="str">
        <f t="shared" si="227"/>
        <v/>
      </c>
      <c r="P402" s="94" t="str">
        <f t="shared" si="228"/>
        <v/>
      </c>
      <c r="Q402" s="94" t="str">
        <f t="shared" si="229"/>
        <v/>
      </c>
      <c r="R402" s="94" t="str">
        <f t="shared" si="230"/>
        <v/>
      </c>
      <c r="S402" s="94" t="str">
        <f t="shared" si="231"/>
        <v/>
      </c>
      <c r="T402" s="94" t="str">
        <f t="shared" si="232"/>
        <v/>
      </c>
      <c r="U402" s="94" t="str">
        <f t="shared" si="233"/>
        <v/>
      </c>
      <c r="V402" s="94" t="str">
        <f t="shared" si="234"/>
        <v/>
      </c>
      <c r="W402" s="94" t="str">
        <f t="shared" si="242"/>
        <v/>
      </c>
      <c r="X402" s="94" t="str">
        <f t="shared" si="235"/>
        <v/>
      </c>
      <c r="Y402" s="94" t="str">
        <f t="shared" si="236"/>
        <v/>
      </c>
      <c r="Z402" s="94" t="str">
        <f t="shared" si="237"/>
        <v/>
      </c>
      <c r="AA402" s="94" t="str">
        <f t="shared" si="238"/>
        <v/>
      </c>
      <c r="AB402" s="94" t="str">
        <f t="shared" si="239"/>
        <v/>
      </c>
      <c r="AC402" s="94" t="str">
        <f t="shared" si="240"/>
        <v/>
      </c>
      <c r="AD402" s="92" t="str">
        <f t="shared" si="241"/>
        <v/>
      </c>
      <c r="AE402" s="92">
        <f t="shared" si="243"/>
        <v>0</v>
      </c>
      <c r="AF402" s="97" t="str">
        <f t="shared" si="244"/>
        <v/>
      </c>
      <c r="AG402" s="92">
        <f t="shared" si="245"/>
        <v>0</v>
      </c>
      <c r="AH402" s="92">
        <f t="shared" si="246"/>
        <v>0</v>
      </c>
    </row>
    <row r="403" spans="1:34" x14ac:dyDescent="0.25">
      <c r="A403" s="106" t="str">
        <f t="shared" si="215"/>
        <v/>
      </c>
      <c r="B403" s="49">
        <v>2712</v>
      </c>
      <c r="C403" s="115" t="s">
        <v>643</v>
      </c>
      <c r="D403" s="94" t="str">
        <f t="shared" si="216"/>
        <v/>
      </c>
      <c r="E403" s="94" t="str">
        <f t="shared" si="217"/>
        <v/>
      </c>
      <c r="F403" s="94" t="str">
        <f t="shared" si="218"/>
        <v/>
      </c>
      <c r="G403" s="94" t="str">
        <f t="shared" si="219"/>
        <v/>
      </c>
      <c r="H403" s="94" t="str">
        <f t="shared" si="220"/>
        <v/>
      </c>
      <c r="I403" s="94" t="str">
        <f t="shared" si="221"/>
        <v/>
      </c>
      <c r="J403" s="94" t="str">
        <f t="shared" si="222"/>
        <v/>
      </c>
      <c r="K403" s="94" t="str">
        <f t="shared" si="223"/>
        <v/>
      </c>
      <c r="L403" s="94" t="str">
        <f t="shared" si="224"/>
        <v/>
      </c>
      <c r="M403" s="94" t="str">
        <f t="shared" si="225"/>
        <v/>
      </c>
      <c r="N403" s="94" t="str">
        <f t="shared" si="226"/>
        <v/>
      </c>
      <c r="O403" s="94" t="str">
        <f t="shared" si="227"/>
        <v/>
      </c>
      <c r="P403" s="94" t="str">
        <f t="shared" si="228"/>
        <v/>
      </c>
      <c r="Q403" s="94" t="str">
        <f t="shared" si="229"/>
        <v/>
      </c>
      <c r="R403" s="94" t="str">
        <f t="shared" si="230"/>
        <v/>
      </c>
      <c r="S403" s="94" t="str">
        <f t="shared" si="231"/>
        <v/>
      </c>
      <c r="T403" s="94" t="str">
        <f t="shared" si="232"/>
        <v/>
      </c>
      <c r="U403" s="94" t="str">
        <f t="shared" si="233"/>
        <v/>
      </c>
      <c r="V403" s="94" t="str">
        <f t="shared" si="234"/>
        <v/>
      </c>
      <c r="W403" s="94" t="str">
        <f t="shared" si="242"/>
        <v/>
      </c>
      <c r="X403" s="94" t="str">
        <f t="shared" si="235"/>
        <v/>
      </c>
      <c r="Y403" s="94" t="str">
        <f t="shared" si="236"/>
        <v/>
      </c>
      <c r="Z403" s="94" t="str">
        <f t="shared" si="237"/>
        <v/>
      </c>
      <c r="AA403" s="94" t="str">
        <f t="shared" si="238"/>
        <v/>
      </c>
      <c r="AB403" s="94" t="str">
        <f t="shared" si="239"/>
        <v/>
      </c>
      <c r="AC403" s="94" t="str">
        <f t="shared" si="240"/>
        <v/>
      </c>
      <c r="AD403" s="92" t="str">
        <f t="shared" si="241"/>
        <v/>
      </c>
      <c r="AE403" s="92">
        <f t="shared" si="243"/>
        <v>0</v>
      </c>
      <c r="AF403" s="97" t="str">
        <f t="shared" si="244"/>
        <v/>
      </c>
      <c r="AG403" s="92">
        <f t="shared" si="245"/>
        <v>0</v>
      </c>
      <c r="AH403" s="92">
        <f t="shared" si="246"/>
        <v>0</v>
      </c>
    </row>
    <row r="404" spans="1:34" x14ac:dyDescent="0.25">
      <c r="A404" s="106" t="str">
        <f t="shared" si="215"/>
        <v/>
      </c>
      <c r="B404" s="49">
        <v>7194</v>
      </c>
      <c r="C404" s="115" t="s">
        <v>645</v>
      </c>
      <c r="D404" s="94" t="str">
        <f t="shared" si="216"/>
        <v/>
      </c>
      <c r="E404" s="94" t="str">
        <f t="shared" si="217"/>
        <v/>
      </c>
      <c r="F404" s="94" t="str">
        <f t="shared" si="218"/>
        <v/>
      </c>
      <c r="G404" s="94" t="str">
        <f t="shared" si="219"/>
        <v/>
      </c>
      <c r="H404" s="94" t="str">
        <f t="shared" si="220"/>
        <v/>
      </c>
      <c r="I404" s="94" t="str">
        <f t="shared" si="221"/>
        <v/>
      </c>
      <c r="J404" s="94" t="str">
        <f t="shared" si="222"/>
        <v/>
      </c>
      <c r="K404" s="94" t="str">
        <f t="shared" si="223"/>
        <v/>
      </c>
      <c r="L404" s="94" t="str">
        <f t="shared" si="224"/>
        <v/>
      </c>
      <c r="M404" s="94" t="str">
        <f t="shared" si="225"/>
        <v/>
      </c>
      <c r="N404" s="94" t="str">
        <f t="shared" si="226"/>
        <v/>
      </c>
      <c r="O404" s="94" t="str">
        <f t="shared" si="227"/>
        <v/>
      </c>
      <c r="P404" s="94" t="str">
        <f t="shared" si="228"/>
        <v/>
      </c>
      <c r="Q404" s="94" t="str">
        <f t="shared" si="229"/>
        <v/>
      </c>
      <c r="R404" s="94" t="str">
        <f t="shared" si="230"/>
        <v/>
      </c>
      <c r="S404" s="94" t="str">
        <f t="shared" si="231"/>
        <v/>
      </c>
      <c r="T404" s="94" t="str">
        <f t="shared" si="232"/>
        <v/>
      </c>
      <c r="U404" s="94" t="str">
        <f t="shared" si="233"/>
        <v/>
      </c>
      <c r="V404" s="94" t="str">
        <f t="shared" si="234"/>
        <v/>
      </c>
      <c r="W404" s="94" t="str">
        <f t="shared" si="242"/>
        <v/>
      </c>
      <c r="X404" s="94" t="str">
        <f t="shared" si="235"/>
        <v/>
      </c>
      <c r="Y404" s="94" t="str">
        <f t="shared" si="236"/>
        <v/>
      </c>
      <c r="Z404" s="94" t="str">
        <f t="shared" si="237"/>
        <v/>
      </c>
      <c r="AA404" s="94" t="str">
        <f t="shared" si="238"/>
        <v/>
      </c>
      <c r="AB404" s="94" t="str">
        <f t="shared" si="239"/>
        <v/>
      </c>
      <c r="AC404" s="94" t="str">
        <f t="shared" si="240"/>
        <v/>
      </c>
      <c r="AD404" s="92" t="str">
        <f t="shared" si="241"/>
        <v/>
      </c>
      <c r="AE404" s="92">
        <f t="shared" si="243"/>
        <v>0</v>
      </c>
      <c r="AF404" s="97" t="str">
        <f t="shared" si="244"/>
        <v/>
      </c>
      <c r="AG404" s="92">
        <f t="shared" si="245"/>
        <v>0</v>
      </c>
      <c r="AH404" s="92">
        <f t="shared" si="246"/>
        <v>0</v>
      </c>
    </row>
    <row r="405" spans="1:34" x14ac:dyDescent="0.25">
      <c r="A405" s="106" t="str">
        <f t="shared" si="215"/>
        <v/>
      </c>
      <c r="B405" s="49">
        <v>5281</v>
      </c>
      <c r="C405" s="115" t="s">
        <v>646</v>
      </c>
      <c r="D405" s="94" t="str">
        <f t="shared" si="216"/>
        <v/>
      </c>
      <c r="E405" s="94" t="str">
        <f t="shared" si="217"/>
        <v/>
      </c>
      <c r="F405" s="94" t="str">
        <f t="shared" si="218"/>
        <v/>
      </c>
      <c r="G405" s="94" t="str">
        <f t="shared" si="219"/>
        <v/>
      </c>
      <c r="H405" s="94" t="str">
        <f t="shared" si="220"/>
        <v/>
      </c>
      <c r="I405" s="94" t="str">
        <f t="shared" si="221"/>
        <v/>
      </c>
      <c r="J405" s="94" t="str">
        <f t="shared" si="222"/>
        <v/>
      </c>
      <c r="K405" s="94" t="str">
        <f t="shared" si="223"/>
        <v/>
      </c>
      <c r="L405" s="94" t="str">
        <f t="shared" si="224"/>
        <v/>
      </c>
      <c r="M405" s="94" t="str">
        <f t="shared" si="225"/>
        <v/>
      </c>
      <c r="N405" s="94" t="str">
        <f t="shared" si="226"/>
        <v/>
      </c>
      <c r="O405" s="94" t="str">
        <f t="shared" si="227"/>
        <v/>
      </c>
      <c r="P405" s="94" t="str">
        <f t="shared" si="228"/>
        <v/>
      </c>
      <c r="Q405" s="94" t="str">
        <f t="shared" si="229"/>
        <v/>
      </c>
      <c r="R405" s="94" t="str">
        <f t="shared" si="230"/>
        <v/>
      </c>
      <c r="S405" s="94" t="str">
        <f t="shared" si="231"/>
        <v/>
      </c>
      <c r="T405" s="94" t="str">
        <f t="shared" si="232"/>
        <v/>
      </c>
      <c r="U405" s="94" t="str">
        <f t="shared" si="233"/>
        <v/>
      </c>
      <c r="V405" s="94" t="str">
        <f t="shared" si="234"/>
        <v/>
      </c>
      <c r="W405" s="94" t="str">
        <f t="shared" si="242"/>
        <v/>
      </c>
      <c r="X405" s="94" t="str">
        <f t="shared" si="235"/>
        <v/>
      </c>
      <c r="Y405" s="94" t="str">
        <f t="shared" si="236"/>
        <v/>
      </c>
      <c r="Z405" s="94" t="str">
        <f t="shared" si="237"/>
        <v/>
      </c>
      <c r="AA405" s="94" t="str">
        <f t="shared" si="238"/>
        <v/>
      </c>
      <c r="AB405" s="94" t="str">
        <f t="shared" si="239"/>
        <v/>
      </c>
      <c r="AC405" s="94" t="str">
        <f t="shared" si="240"/>
        <v/>
      </c>
      <c r="AD405" s="92" t="str">
        <f t="shared" si="241"/>
        <v/>
      </c>
      <c r="AE405" s="92">
        <f t="shared" si="243"/>
        <v>0</v>
      </c>
      <c r="AF405" s="97" t="str">
        <f t="shared" si="244"/>
        <v/>
      </c>
      <c r="AG405" s="92">
        <f t="shared" si="245"/>
        <v>0</v>
      </c>
      <c r="AH405" s="92">
        <f t="shared" si="246"/>
        <v>0</v>
      </c>
    </row>
    <row r="406" spans="1:34" x14ac:dyDescent="0.25">
      <c r="A406" s="106" t="str">
        <f t="shared" si="215"/>
        <v/>
      </c>
      <c r="B406" s="49">
        <v>4443</v>
      </c>
      <c r="C406" s="115" t="s">
        <v>647</v>
      </c>
      <c r="D406" s="94" t="str">
        <f t="shared" si="216"/>
        <v/>
      </c>
      <c r="E406" s="94" t="str">
        <f t="shared" si="217"/>
        <v/>
      </c>
      <c r="F406" s="94" t="str">
        <f t="shared" si="218"/>
        <v/>
      </c>
      <c r="G406" s="94" t="str">
        <f t="shared" si="219"/>
        <v/>
      </c>
      <c r="H406" s="94" t="str">
        <f t="shared" si="220"/>
        <v/>
      </c>
      <c r="I406" s="94" t="str">
        <f t="shared" si="221"/>
        <v/>
      </c>
      <c r="J406" s="94" t="str">
        <f t="shared" si="222"/>
        <v/>
      </c>
      <c r="K406" s="94" t="str">
        <f t="shared" si="223"/>
        <v/>
      </c>
      <c r="L406" s="94" t="str">
        <f t="shared" si="224"/>
        <v/>
      </c>
      <c r="M406" s="94" t="str">
        <f t="shared" si="225"/>
        <v/>
      </c>
      <c r="N406" s="94" t="str">
        <f t="shared" si="226"/>
        <v/>
      </c>
      <c r="O406" s="94" t="str">
        <f t="shared" si="227"/>
        <v/>
      </c>
      <c r="P406" s="94" t="str">
        <f t="shared" si="228"/>
        <v/>
      </c>
      <c r="Q406" s="94" t="str">
        <f t="shared" si="229"/>
        <v/>
      </c>
      <c r="R406" s="94" t="str">
        <f t="shared" si="230"/>
        <v/>
      </c>
      <c r="S406" s="94" t="str">
        <f t="shared" si="231"/>
        <v/>
      </c>
      <c r="T406" s="94" t="str">
        <f t="shared" si="232"/>
        <v/>
      </c>
      <c r="U406" s="94" t="str">
        <f t="shared" si="233"/>
        <v/>
      </c>
      <c r="V406" s="94" t="str">
        <f t="shared" si="234"/>
        <v/>
      </c>
      <c r="W406" s="94" t="str">
        <f t="shared" si="242"/>
        <v/>
      </c>
      <c r="X406" s="94" t="str">
        <f t="shared" si="235"/>
        <v/>
      </c>
      <c r="Y406" s="94" t="str">
        <f t="shared" si="236"/>
        <v/>
      </c>
      <c r="Z406" s="94" t="str">
        <f t="shared" si="237"/>
        <v/>
      </c>
      <c r="AA406" s="94" t="str">
        <f t="shared" si="238"/>
        <v/>
      </c>
      <c r="AB406" s="94" t="str">
        <f t="shared" si="239"/>
        <v/>
      </c>
      <c r="AC406" s="94" t="str">
        <f t="shared" si="240"/>
        <v/>
      </c>
      <c r="AD406" s="92" t="str">
        <f t="shared" si="241"/>
        <v/>
      </c>
      <c r="AE406" s="92">
        <f t="shared" si="243"/>
        <v>0</v>
      </c>
      <c r="AF406" s="97" t="str">
        <f t="shared" si="244"/>
        <v/>
      </c>
      <c r="AG406" s="92">
        <f t="shared" si="245"/>
        <v>0</v>
      </c>
      <c r="AH406" s="92">
        <f t="shared" si="246"/>
        <v>0</v>
      </c>
    </row>
    <row r="407" spans="1:34" x14ac:dyDescent="0.25">
      <c r="A407" s="106" t="str">
        <f t="shared" si="215"/>
        <v/>
      </c>
      <c r="B407" s="49">
        <v>4963</v>
      </c>
      <c r="C407" s="115" t="s">
        <v>648</v>
      </c>
      <c r="D407" s="94" t="str">
        <f t="shared" si="216"/>
        <v/>
      </c>
      <c r="E407" s="94" t="str">
        <f t="shared" si="217"/>
        <v/>
      </c>
      <c r="F407" s="94" t="str">
        <f t="shared" si="218"/>
        <v/>
      </c>
      <c r="G407" s="94" t="str">
        <f t="shared" si="219"/>
        <v/>
      </c>
      <c r="H407" s="94" t="str">
        <f t="shared" si="220"/>
        <v/>
      </c>
      <c r="I407" s="94" t="str">
        <f t="shared" si="221"/>
        <v/>
      </c>
      <c r="J407" s="94" t="str">
        <f t="shared" si="222"/>
        <v/>
      </c>
      <c r="K407" s="94" t="str">
        <f t="shared" si="223"/>
        <v/>
      </c>
      <c r="L407" s="94" t="str">
        <f t="shared" si="224"/>
        <v/>
      </c>
      <c r="M407" s="94" t="str">
        <f t="shared" si="225"/>
        <v/>
      </c>
      <c r="N407" s="94" t="str">
        <f t="shared" si="226"/>
        <v/>
      </c>
      <c r="O407" s="94" t="str">
        <f t="shared" si="227"/>
        <v/>
      </c>
      <c r="P407" s="94" t="str">
        <f t="shared" si="228"/>
        <v/>
      </c>
      <c r="Q407" s="94" t="str">
        <f t="shared" si="229"/>
        <v/>
      </c>
      <c r="R407" s="94" t="str">
        <f t="shared" si="230"/>
        <v/>
      </c>
      <c r="S407" s="94" t="str">
        <f t="shared" si="231"/>
        <v/>
      </c>
      <c r="T407" s="94" t="str">
        <f t="shared" si="232"/>
        <v/>
      </c>
      <c r="U407" s="94" t="str">
        <f t="shared" si="233"/>
        <v/>
      </c>
      <c r="V407" s="94" t="str">
        <f t="shared" si="234"/>
        <v/>
      </c>
      <c r="W407" s="94" t="str">
        <f t="shared" si="242"/>
        <v/>
      </c>
      <c r="X407" s="94" t="str">
        <f t="shared" si="235"/>
        <v/>
      </c>
      <c r="Y407" s="94" t="str">
        <f t="shared" si="236"/>
        <v/>
      </c>
      <c r="Z407" s="94" t="str">
        <f t="shared" si="237"/>
        <v/>
      </c>
      <c r="AA407" s="94" t="str">
        <f t="shared" si="238"/>
        <v/>
      </c>
      <c r="AB407" s="94" t="str">
        <f t="shared" si="239"/>
        <v/>
      </c>
      <c r="AC407" s="94" t="str">
        <f t="shared" si="240"/>
        <v/>
      </c>
      <c r="AD407" s="92" t="str">
        <f t="shared" si="241"/>
        <v/>
      </c>
      <c r="AE407" s="92">
        <f t="shared" si="243"/>
        <v>0</v>
      </c>
      <c r="AF407" s="97" t="str">
        <f t="shared" si="244"/>
        <v/>
      </c>
      <c r="AG407" s="92">
        <f t="shared" si="245"/>
        <v>0</v>
      </c>
      <c r="AH407" s="92">
        <f t="shared" si="246"/>
        <v>0</v>
      </c>
    </row>
    <row r="408" spans="1:34" x14ac:dyDescent="0.25">
      <c r="A408" s="106" t="str">
        <f t="shared" si="215"/>
        <v/>
      </c>
      <c r="B408" s="49">
        <v>5351</v>
      </c>
      <c r="C408" s="115" t="s">
        <v>649</v>
      </c>
      <c r="D408" s="94" t="str">
        <f t="shared" si="216"/>
        <v/>
      </c>
      <c r="E408" s="94" t="str">
        <f t="shared" si="217"/>
        <v/>
      </c>
      <c r="F408" s="94" t="str">
        <f t="shared" si="218"/>
        <v/>
      </c>
      <c r="G408" s="94" t="str">
        <f t="shared" si="219"/>
        <v/>
      </c>
      <c r="H408" s="94" t="str">
        <f t="shared" si="220"/>
        <v/>
      </c>
      <c r="I408" s="94" t="str">
        <f t="shared" si="221"/>
        <v/>
      </c>
      <c r="J408" s="94" t="str">
        <f t="shared" si="222"/>
        <v/>
      </c>
      <c r="K408" s="94" t="str">
        <f t="shared" si="223"/>
        <v/>
      </c>
      <c r="L408" s="94" t="str">
        <f t="shared" si="224"/>
        <v/>
      </c>
      <c r="M408" s="94" t="str">
        <f t="shared" si="225"/>
        <v/>
      </c>
      <c r="N408" s="94" t="str">
        <f t="shared" si="226"/>
        <v/>
      </c>
      <c r="O408" s="94" t="str">
        <f t="shared" si="227"/>
        <v/>
      </c>
      <c r="P408" s="94" t="str">
        <f t="shared" si="228"/>
        <v/>
      </c>
      <c r="Q408" s="94" t="str">
        <f t="shared" si="229"/>
        <v/>
      </c>
      <c r="R408" s="94" t="str">
        <f t="shared" si="230"/>
        <v/>
      </c>
      <c r="S408" s="94" t="str">
        <f t="shared" si="231"/>
        <v/>
      </c>
      <c r="T408" s="94" t="str">
        <f t="shared" si="232"/>
        <v/>
      </c>
      <c r="U408" s="94" t="str">
        <f t="shared" si="233"/>
        <v/>
      </c>
      <c r="V408" s="94" t="str">
        <f t="shared" si="234"/>
        <v/>
      </c>
      <c r="W408" s="94" t="str">
        <f t="shared" si="242"/>
        <v/>
      </c>
      <c r="X408" s="94" t="str">
        <f t="shared" si="235"/>
        <v/>
      </c>
      <c r="Y408" s="94" t="str">
        <f t="shared" si="236"/>
        <v/>
      </c>
      <c r="Z408" s="94" t="str">
        <f t="shared" si="237"/>
        <v/>
      </c>
      <c r="AA408" s="94" t="str">
        <f t="shared" si="238"/>
        <v/>
      </c>
      <c r="AB408" s="94" t="str">
        <f t="shared" si="239"/>
        <v/>
      </c>
      <c r="AC408" s="94" t="str">
        <f t="shared" si="240"/>
        <v/>
      </c>
      <c r="AD408" s="92" t="str">
        <f t="shared" si="241"/>
        <v/>
      </c>
      <c r="AE408" s="92">
        <f t="shared" si="243"/>
        <v>0</v>
      </c>
      <c r="AF408" s="97" t="str">
        <f t="shared" si="244"/>
        <v/>
      </c>
      <c r="AG408" s="92">
        <f t="shared" si="245"/>
        <v>0</v>
      </c>
      <c r="AH408" s="92">
        <f t="shared" si="246"/>
        <v>0</v>
      </c>
    </row>
    <row r="409" spans="1:34" x14ac:dyDescent="0.25">
      <c r="A409" s="106" t="str">
        <f t="shared" si="215"/>
        <v/>
      </c>
      <c r="B409" s="49">
        <v>8599</v>
      </c>
      <c r="C409" s="115" t="s">
        <v>650</v>
      </c>
      <c r="D409" s="94" t="str">
        <f t="shared" si="216"/>
        <v/>
      </c>
      <c r="E409" s="94" t="str">
        <f t="shared" si="217"/>
        <v/>
      </c>
      <c r="F409" s="94" t="str">
        <f t="shared" si="218"/>
        <v/>
      </c>
      <c r="G409" s="94" t="str">
        <f t="shared" si="219"/>
        <v/>
      </c>
      <c r="H409" s="94" t="str">
        <f t="shared" si="220"/>
        <v/>
      </c>
      <c r="I409" s="94" t="str">
        <f t="shared" si="221"/>
        <v/>
      </c>
      <c r="J409" s="94" t="str">
        <f t="shared" si="222"/>
        <v/>
      </c>
      <c r="K409" s="94" t="str">
        <f t="shared" si="223"/>
        <v/>
      </c>
      <c r="L409" s="94" t="str">
        <f t="shared" si="224"/>
        <v/>
      </c>
      <c r="M409" s="94" t="str">
        <f t="shared" si="225"/>
        <v/>
      </c>
      <c r="N409" s="94" t="str">
        <f t="shared" si="226"/>
        <v/>
      </c>
      <c r="O409" s="94" t="str">
        <f t="shared" si="227"/>
        <v/>
      </c>
      <c r="P409" s="94" t="str">
        <f t="shared" si="228"/>
        <v/>
      </c>
      <c r="Q409" s="94" t="str">
        <f t="shared" si="229"/>
        <v/>
      </c>
      <c r="R409" s="94" t="str">
        <f t="shared" si="230"/>
        <v/>
      </c>
      <c r="S409" s="94" t="str">
        <f t="shared" si="231"/>
        <v/>
      </c>
      <c r="T409" s="94" t="str">
        <f t="shared" si="232"/>
        <v/>
      </c>
      <c r="U409" s="94" t="str">
        <f t="shared" si="233"/>
        <v/>
      </c>
      <c r="V409" s="94" t="str">
        <f t="shared" si="234"/>
        <v/>
      </c>
      <c r="W409" s="94" t="str">
        <f t="shared" si="242"/>
        <v/>
      </c>
      <c r="X409" s="94" t="str">
        <f t="shared" si="235"/>
        <v/>
      </c>
      <c r="Y409" s="94" t="str">
        <f t="shared" si="236"/>
        <v/>
      </c>
      <c r="Z409" s="94" t="str">
        <f t="shared" si="237"/>
        <v/>
      </c>
      <c r="AA409" s="94" t="str">
        <f t="shared" si="238"/>
        <v/>
      </c>
      <c r="AB409" s="94" t="str">
        <f t="shared" si="239"/>
        <v/>
      </c>
      <c r="AC409" s="94" t="str">
        <f t="shared" si="240"/>
        <v/>
      </c>
      <c r="AD409" s="92" t="str">
        <f t="shared" si="241"/>
        <v/>
      </c>
      <c r="AE409" s="92">
        <f t="shared" si="243"/>
        <v>0</v>
      </c>
      <c r="AF409" s="97" t="str">
        <f t="shared" si="244"/>
        <v/>
      </c>
      <c r="AG409" s="92">
        <f t="shared" si="245"/>
        <v>0</v>
      </c>
      <c r="AH409" s="92">
        <f t="shared" si="246"/>
        <v>0</v>
      </c>
    </row>
    <row r="410" spans="1:34" x14ac:dyDescent="0.25">
      <c r="A410" s="106" t="str">
        <f t="shared" si="215"/>
        <v/>
      </c>
      <c r="B410" s="49">
        <v>3374</v>
      </c>
      <c r="C410" s="115" t="s">
        <v>651</v>
      </c>
      <c r="D410" s="94" t="str">
        <f t="shared" si="216"/>
        <v/>
      </c>
      <c r="E410" s="94" t="str">
        <f t="shared" si="217"/>
        <v/>
      </c>
      <c r="F410" s="94" t="str">
        <f t="shared" si="218"/>
        <v/>
      </c>
      <c r="G410" s="94" t="str">
        <f t="shared" si="219"/>
        <v/>
      </c>
      <c r="H410" s="94" t="str">
        <f t="shared" si="220"/>
        <v/>
      </c>
      <c r="I410" s="94" t="str">
        <f t="shared" si="221"/>
        <v/>
      </c>
      <c r="J410" s="94" t="str">
        <f t="shared" si="222"/>
        <v/>
      </c>
      <c r="K410" s="94" t="str">
        <f t="shared" si="223"/>
        <v/>
      </c>
      <c r="L410" s="94" t="str">
        <f t="shared" si="224"/>
        <v/>
      </c>
      <c r="M410" s="94" t="str">
        <f t="shared" si="225"/>
        <v/>
      </c>
      <c r="N410" s="94" t="str">
        <f t="shared" si="226"/>
        <v/>
      </c>
      <c r="O410" s="94" t="str">
        <f t="shared" si="227"/>
        <v/>
      </c>
      <c r="P410" s="94" t="str">
        <f t="shared" si="228"/>
        <v/>
      </c>
      <c r="Q410" s="94" t="str">
        <f t="shared" si="229"/>
        <v/>
      </c>
      <c r="R410" s="94" t="str">
        <f t="shared" si="230"/>
        <v/>
      </c>
      <c r="S410" s="94" t="str">
        <f t="shared" si="231"/>
        <v/>
      </c>
      <c r="T410" s="94" t="str">
        <f t="shared" si="232"/>
        <v/>
      </c>
      <c r="U410" s="94" t="str">
        <f t="shared" si="233"/>
        <v/>
      </c>
      <c r="V410" s="94" t="str">
        <f t="shared" si="234"/>
        <v/>
      </c>
      <c r="W410" s="94" t="str">
        <f t="shared" si="242"/>
        <v/>
      </c>
      <c r="X410" s="94" t="str">
        <f t="shared" si="235"/>
        <v/>
      </c>
      <c r="Y410" s="94" t="str">
        <f t="shared" si="236"/>
        <v/>
      </c>
      <c r="Z410" s="94" t="str">
        <f t="shared" si="237"/>
        <v/>
      </c>
      <c r="AA410" s="94" t="str">
        <f t="shared" si="238"/>
        <v/>
      </c>
      <c r="AB410" s="94" t="str">
        <f t="shared" si="239"/>
        <v/>
      </c>
      <c r="AC410" s="94" t="str">
        <f t="shared" si="240"/>
        <v/>
      </c>
      <c r="AD410" s="92" t="str">
        <f t="shared" si="241"/>
        <v/>
      </c>
      <c r="AE410" s="92">
        <f t="shared" si="243"/>
        <v>0</v>
      </c>
      <c r="AF410" s="97" t="str">
        <f t="shared" si="244"/>
        <v/>
      </c>
      <c r="AG410" s="92">
        <f t="shared" si="245"/>
        <v>0</v>
      </c>
      <c r="AH410" s="92">
        <f t="shared" si="246"/>
        <v>0</v>
      </c>
    </row>
    <row r="411" spans="1:34" x14ac:dyDescent="0.25">
      <c r="A411" s="106" t="str">
        <f t="shared" si="215"/>
        <v/>
      </c>
      <c r="B411" s="49">
        <v>8070</v>
      </c>
      <c r="C411" s="115" t="s">
        <v>652</v>
      </c>
      <c r="D411" s="94" t="str">
        <f t="shared" si="216"/>
        <v/>
      </c>
      <c r="E411" s="94" t="str">
        <f t="shared" si="217"/>
        <v/>
      </c>
      <c r="F411" s="94" t="str">
        <f t="shared" si="218"/>
        <v/>
      </c>
      <c r="G411" s="94" t="str">
        <f t="shared" si="219"/>
        <v/>
      </c>
      <c r="H411" s="94" t="str">
        <f t="shared" si="220"/>
        <v/>
      </c>
      <c r="I411" s="94" t="str">
        <f t="shared" si="221"/>
        <v/>
      </c>
      <c r="J411" s="94" t="str">
        <f t="shared" si="222"/>
        <v/>
      </c>
      <c r="K411" s="94" t="str">
        <f t="shared" si="223"/>
        <v/>
      </c>
      <c r="L411" s="94" t="str">
        <f t="shared" si="224"/>
        <v/>
      </c>
      <c r="M411" s="94" t="str">
        <f t="shared" si="225"/>
        <v/>
      </c>
      <c r="N411" s="94" t="str">
        <f t="shared" si="226"/>
        <v/>
      </c>
      <c r="O411" s="94" t="str">
        <f t="shared" si="227"/>
        <v/>
      </c>
      <c r="P411" s="94" t="str">
        <f t="shared" si="228"/>
        <v/>
      </c>
      <c r="Q411" s="94" t="str">
        <f t="shared" si="229"/>
        <v/>
      </c>
      <c r="R411" s="94" t="str">
        <f t="shared" si="230"/>
        <v/>
      </c>
      <c r="S411" s="94" t="str">
        <f t="shared" si="231"/>
        <v/>
      </c>
      <c r="T411" s="94" t="str">
        <f t="shared" si="232"/>
        <v/>
      </c>
      <c r="U411" s="94" t="str">
        <f t="shared" si="233"/>
        <v/>
      </c>
      <c r="V411" s="94" t="str">
        <f t="shared" si="234"/>
        <v/>
      </c>
      <c r="W411" s="94" t="str">
        <f t="shared" si="242"/>
        <v/>
      </c>
      <c r="X411" s="94" t="str">
        <f t="shared" si="235"/>
        <v/>
      </c>
      <c r="Y411" s="94" t="str">
        <f t="shared" si="236"/>
        <v/>
      </c>
      <c r="Z411" s="94" t="str">
        <f t="shared" si="237"/>
        <v/>
      </c>
      <c r="AA411" s="94" t="str">
        <f t="shared" si="238"/>
        <v/>
      </c>
      <c r="AB411" s="94" t="str">
        <f t="shared" si="239"/>
        <v/>
      </c>
      <c r="AC411" s="94" t="str">
        <f t="shared" si="240"/>
        <v/>
      </c>
      <c r="AD411" s="92" t="str">
        <f t="shared" si="241"/>
        <v/>
      </c>
      <c r="AE411" s="92">
        <f t="shared" si="243"/>
        <v>0</v>
      </c>
      <c r="AF411" s="97" t="str">
        <f t="shared" si="244"/>
        <v/>
      </c>
      <c r="AG411" s="92">
        <f t="shared" si="245"/>
        <v>0</v>
      </c>
      <c r="AH411" s="92">
        <f t="shared" si="246"/>
        <v>0</v>
      </c>
    </row>
    <row r="412" spans="1:34" x14ac:dyDescent="0.25">
      <c r="A412" s="106" t="str">
        <f t="shared" si="215"/>
        <v/>
      </c>
      <c r="B412" s="49">
        <v>5672</v>
      </c>
      <c r="C412" s="115" t="s">
        <v>654</v>
      </c>
      <c r="D412" s="94" t="str">
        <f t="shared" si="216"/>
        <v/>
      </c>
      <c r="E412" s="94" t="str">
        <f t="shared" si="217"/>
        <v/>
      </c>
      <c r="F412" s="94" t="str">
        <f t="shared" si="218"/>
        <v/>
      </c>
      <c r="G412" s="94" t="str">
        <f t="shared" si="219"/>
        <v/>
      </c>
      <c r="H412" s="94" t="str">
        <f t="shared" si="220"/>
        <v/>
      </c>
      <c r="I412" s="94" t="str">
        <f t="shared" si="221"/>
        <v/>
      </c>
      <c r="J412" s="94" t="str">
        <f t="shared" si="222"/>
        <v/>
      </c>
      <c r="K412" s="94" t="str">
        <f t="shared" si="223"/>
        <v/>
      </c>
      <c r="L412" s="94" t="str">
        <f t="shared" si="224"/>
        <v/>
      </c>
      <c r="M412" s="94" t="str">
        <f t="shared" si="225"/>
        <v/>
      </c>
      <c r="N412" s="94" t="str">
        <f t="shared" si="226"/>
        <v/>
      </c>
      <c r="O412" s="94" t="str">
        <f t="shared" si="227"/>
        <v/>
      </c>
      <c r="P412" s="94" t="str">
        <f t="shared" si="228"/>
        <v/>
      </c>
      <c r="Q412" s="94" t="str">
        <f t="shared" si="229"/>
        <v/>
      </c>
      <c r="R412" s="94" t="str">
        <f t="shared" si="230"/>
        <v/>
      </c>
      <c r="S412" s="94" t="str">
        <f t="shared" si="231"/>
        <v/>
      </c>
      <c r="T412" s="94" t="str">
        <f t="shared" si="232"/>
        <v/>
      </c>
      <c r="U412" s="94" t="str">
        <f t="shared" si="233"/>
        <v/>
      </c>
      <c r="V412" s="94" t="str">
        <f t="shared" si="234"/>
        <v/>
      </c>
      <c r="W412" s="94" t="str">
        <f t="shared" si="242"/>
        <v/>
      </c>
      <c r="X412" s="94" t="str">
        <f t="shared" si="235"/>
        <v/>
      </c>
      <c r="Y412" s="94" t="str">
        <f t="shared" si="236"/>
        <v/>
      </c>
      <c r="Z412" s="94" t="str">
        <f t="shared" si="237"/>
        <v/>
      </c>
      <c r="AA412" s="94" t="str">
        <f t="shared" si="238"/>
        <v/>
      </c>
      <c r="AB412" s="94" t="str">
        <f t="shared" si="239"/>
        <v/>
      </c>
      <c r="AC412" s="94" t="str">
        <f t="shared" si="240"/>
        <v/>
      </c>
      <c r="AD412" s="92" t="str">
        <f t="shared" si="241"/>
        <v/>
      </c>
      <c r="AE412" s="92">
        <f t="shared" si="243"/>
        <v>0</v>
      </c>
      <c r="AF412" s="97" t="str">
        <f t="shared" si="244"/>
        <v/>
      </c>
      <c r="AG412" s="92">
        <f t="shared" si="245"/>
        <v>0</v>
      </c>
      <c r="AH412" s="92">
        <f t="shared" si="246"/>
        <v>0</v>
      </c>
    </row>
    <row r="413" spans="1:34" x14ac:dyDescent="0.25">
      <c r="A413" s="106" t="str">
        <f t="shared" si="215"/>
        <v/>
      </c>
      <c r="B413" s="49">
        <v>2991</v>
      </c>
      <c r="C413" s="115" t="s">
        <v>655</v>
      </c>
      <c r="D413" s="94" t="str">
        <f t="shared" si="216"/>
        <v/>
      </c>
      <c r="E413" s="94" t="str">
        <f t="shared" si="217"/>
        <v/>
      </c>
      <c r="F413" s="94" t="str">
        <f t="shared" si="218"/>
        <v/>
      </c>
      <c r="G413" s="94" t="str">
        <f t="shared" si="219"/>
        <v/>
      </c>
      <c r="H413" s="94" t="str">
        <f t="shared" si="220"/>
        <v/>
      </c>
      <c r="I413" s="94" t="str">
        <f t="shared" si="221"/>
        <v/>
      </c>
      <c r="J413" s="94" t="str">
        <f t="shared" si="222"/>
        <v/>
      </c>
      <c r="K413" s="94" t="str">
        <f t="shared" si="223"/>
        <v/>
      </c>
      <c r="L413" s="94" t="str">
        <f t="shared" si="224"/>
        <v/>
      </c>
      <c r="M413" s="94" t="str">
        <f t="shared" si="225"/>
        <v/>
      </c>
      <c r="N413" s="94" t="str">
        <f t="shared" si="226"/>
        <v/>
      </c>
      <c r="O413" s="94" t="str">
        <f t="shared" si="227"/>
        <v/>
      </c>
      <c r="P413" s="94" t="str">
        <f t="shared" si="228"/>
        <v/>
      </c>
      <c r="Q413" s="94" t="str">
        <f t="shared" si="229"/>
        <v/>
      </c>
      <c r="R413" s="94" t="str">
        <f t="shared" si="230"/>
        <v/>
      </c>
      <c r="S413" s="94" t="str">
        <f t="shared" si="231"/>
        <v/>
      </c>
      <c r="T413" s="94" t="str">
        <f t="shared" si="232"/>
        <v/>
      </c>
      <c r="U413" s="94" t="str">
        <f t="shared" si="233"/>
        <v/>
      </c>
      <c r="V413" s="94" t="str">
        <f t="shared" si="234"/>
        <v/>
      </c>
      <c r="W413" s="94" t="str">
        <f t="shared" si="242"/>
        <v/>
      </c>
      <c r="X413" s="94" t="str">
        <f t="shared" si="235"/>
        <v/>
      </c>
      <c r="Y413" s="94" t="str">
        <f t="shared" si="236"/>
        <v/>
      </c>
      <c r="Z413" s="94" t="str">
        <f t="shared" si="237"/>
        <v/>
      </c>
      <c r="AA413" s="94" t="str">
        <f t="shared" si="238"/>
        <v/>
      </c>
      <c r="AB413" s="94" t="str">
        <f t="shared" si="239"/>
        <v/>
      </c>
      <c r="AC413" s="94" t="str">
        <f t="shared" si="240"/>
        <v/>
      </c>
      <c r="AD413" s="92" t="str">
        <f t="shared" si="241"/>
        <v/>
      </c>
      <c r="AE413" s="92">
        <f t="shared" si="243"/>
        <v>0</v>
      </c>
      <c r="AF413" s="97" t="str">
        <f t="shared" si="244"/>
        <v/>
      </c>
      <c r="AG413" s="92">
        <f t="shared" si="245"/>
        <v>0</v>
      </c>
      <c r="AH413" s="92">
        <f t="shared" si="246"/>
        <v>0</v>
      </c>
    </row>
    <row r="414" spans="1:34" x14ac:dyDescent="0.25">
      <c r="A414" s="106" t="str">
        <f t="shared" si="215"/>
        <v/>
      </c>
      <c r="B414" s="49">
        <v>2802</v>
      </c>
      <c r="C414" s="115" t="s">
        <v>656</v>
      </c>
      <c r="D414" s="94" t="str">
        <f t="shared" si="216"/>
        <v/>
      </c>
      <c r="E414" s="94" t="str">
        <f t="shared" si="217"/>
        <v/>
      </c>
      <c r="F414" s="94" t="str">
        <f t="shared" si="218"/>
        <v/>
      </c>
      <c r="G414" s="94" t="str">
        <f t="shared" si="219"/>
        <v/>
      </c>
      <c r="H414" s="94" t="str">
        <f t="shared" si="220"/>
        <v/>
      </c>
      <c r="I414" s="94" t="str">
        <f t="shared" si="221"/>
        <v/>
      </c>
      <c r="J414" s="94" t="str">
        <f t="shared" si="222"/>
        <v/>
      </c>
      <c r="K414" s="94" t="str">
        <f t="shared" si="223"/>
        <v/>
      </c>
      <c r="L414" s="94" t="str">
        <f t="shared" si="224"/>
        <v/>
      </c>
      <c r="M414" s="94" t="str">
        <f t="shared" si="225"/>
        <v/>
      </c>
      <c r="N414" s="94" t="str">
        <f t="shared" si="226"/>
        <v/>
      </c>
      <c r="O414" s="94" t="str">
        <f t="shared" si="227"/>
        <v/>
      </c>
      <c r="P414" s="94" t="str">
        <f t="shared" si="228"/>
        <v/>
      </c>
      <c r="Q414" s="94" t="str">
        <f t="shared" si="229"/>
        <v/>
      </c>
      <c r="R414" s="94" t="str">
        <f t="shared" si="230"/>
        <v/>
      </c>
      <c r="S414" s="94" t="str">
        <f t="shared" si="231"/>
        <v/>
      </c>
      <c r="T414" s="94" t="str">
        <f t="shared" si="232"/>
        <v/>
      </c>
      <c r="U414" s="94" t="str">
        <f t="shared" si="233"/>
        <v/>
      </c>
      <c r="V414" s="94" t="str">
        <f t="shared" si="234"/>
        <v/>
      </c>
      <c r="W414" s="94" t="str">
        <f t="shared" si="242"/>
        <v/>
      </c>
      <c r="X414" s="94" t="str">
        <f t="shared" si="235"/>
        <v/>
      </c>
      <c r="Y414" s="94" t="str">
        <f t="shared" si="236"/>
        <v/>
      </c>
      <c r="Z414" s="94" t="str">
        <f t="shared" si="237"/>
        <v/>
      </c>
      <c r="AA414" s="94" t="str">
        <f t="shared" si="238"/>
        <v/>
      </c>
      <c r="AB414" s="94" t="str">
        <f t="shared" si="239"/>
        <v/>
      </c>
      <c r="AC414" s="94" t="str">
        <f t="shared" si="240"/>
        <v/>
      </c>
      <c r="AD414" s="92" t="str">
        <f t="shared" si="241"/>
        <v/>
      </c>
      <c r="AE414" s="92">
        <f t="shared" si="243"/>
        <v>0</v>
      </c>
      <c r="AF414" s="97" t="str">
        <f t="shared" si="244"/>
        <v/>
      </c>
      <c r="AG414" s="92">
        <f t="shared" si="245"/>
        <v>0</v>
      </c>
      <c r="AH414" s="92">
        <f t="shared" si="246"/>
        <v>0</v>
      </c>
    </row>
    <row r="415" spans="1:34" x14ac:dyDescent="0.25">
      <c r="A415" s="106" t="str">
        <f t="shared" si="215"/>
        <v/>
      </c>
      <c r="B415" s="49">
        <v>6011</v>
      </c>
      <c r="C415" s="115" t="s">
        <v>657</v>
      </c>
      <c r="D415" s="94" t="str">
        <f t="shared" si="216"/>
        <v/>
      </c>
      <c r="E415" s="94" t="str">
        <f t="shared" si="217"/>
        <v/>
      </c>
      <c r="F415" s="94" t="str">
        <f t="shared" si="218"/>
        <v/>
      </c>
      <c r="G415" s="94" t="str">
        <f t="shared" si="219"/>
        <v/>
      </c>
      <c r="H415" s="94" t="str">
        <f t="shared" si="220"/>
        <v/>
      </c>
      <c r="I415" s="94" t="str">
        <f t="shared" si="221"/>
        <v/>
      </c>
      <c r="J415" s="94" t="str">
        <f t="shared" si="222"/>
        <v/>
      </c>
      <c r="K415" s="94" t="str">
        <f t="shared" si="223"/>
        <v/>
      </c>
      <c r="L415" s="94" t="str">
        <f t="shared" si="224"/>
        <v/>
      </c>
      <c r="M415" s="94" t="str">
        <f t="shared" si="225"/>
        <v/>
      </c>
      <c r="N415" s="94" t="str">
        <f t="shared" si="226"/>
        <v/>
      </c>
      <c r="O415" s="94" t="str">
        <f t="shared" si="227"/>
        <v/>
      </c>
      <c r="P415" s="94" t="str">
        <f t="shared" si="228"/>
        <v/>
      </c>
      <c r="Q415" s="94" t="str">
        <f t="shared" si="229"/>
        <v/>
      </c>
      <c r="R415" s="94" t="str">
        <f t="shared" si="230"/>
        <v/>
      </c>
      <c r="S415" s="94" t="str">
        <f t="shared" si="231"/>
        <v/>
      </c>
      <c r="T415" s="94" t="str">
        <f t="shared" si="232"/>
        <v/>
      </c>
      <c r="U415" s="94" t="str">
        <f t="shared" si="233"/>
        <v/>
      </c>
      <c r="V415" s="94" t="str">
        <f t="shared" si="234"/>
        <v/>
      </c>
      <c r="W415" s="94" t="str">
        <f t="shared" si="242"/>
        <v/>
      </c>
      <c r="X415" s="94" t="str">
        <f t="shared" si="235"/>
        <v/>
      </c>
      <c r="Y415" s="94" t="str">
        <f t="shared" si="236"/>
        <v/>
      </c>
      <c r="Z415" s="94" t="str">
        <f t="shared" si="237"/>
        <v/>
      </c>
      <c r="AA415" s="94" t="str">
        <f t="shared" si="238"/>
        <v/>
      </c>
      <c r="AB415" s="94" t="str">
        <f t="shared" si="239"/>
        <v/>
      </c>
      <c r="AC415" s="94" t="str">
        <f t="shared" si="240"/>
        <v/>
      </c>
      <c r="AD415" s="92" t="str">
        <f t="shared" si="241"/>
        <v/>
      </c>
      <c r="AE415" s="92">
        <f t="shared" si="243"/>
        <v>0</v>
      </c>
      <c r="AF415" s="97" t="str">
        <f t="shared" si="244"/>
        <v/>
      </c>
      <c r="AG415" s="92">
        <f t="shared" si="245"/>
        <v>0</v>
      </c>
      <c r="AH415" s="92">
        <f t="shared" si="246"/>
        <v>0</v>
      </c>
    </row>
    <row r="416" spans="1:34" x14ac:dyDescent="0.25">
      <c r="A416" s="106" t="str">
        <f t="shared" si="215"/>
        <v/>
      </c>
      <c r="B416" s="49">
        <v>3334</v>
      </c>
      <c r="C416" s="115" t="s">
        <v>658</v>
      </c>
      <c r="D416" s="94" t="str">
        <f t="shared" si="216"/>
        <v/>
      </c>
      <c r="E416" s="94" t="str">
        <f t="shared" si="217"/>
        <v/>
      </c>
      <c r="F416" s="94" t="str">
        <f t="shared" si="218"/>
        <v/>
      </c>
      <c r="G416" s="94" t="str">
        <f t="shared" si="219"/>
        <v/>
      </c>
      <c r="H416" s="94" t="str">
        <f t="shared" si="220"/>
        <v/>
      </c>
      <c r="I416" s="94" t="str">
        <f t="shared" si="221"/>
        <v/>
      </c>
      <c r="J416" s="94" t="str">
        <f t="shared" si="222"/>
        <v/>
      </c>
      <c r="K416" s="94" t="str">
        <f t="shared" si="223"/>
        <v/>
      </c>
      <c r="L416" s="94" t="str">
        <f t="shared" si="224"/>
        <v/>
      </c>
      <c r="M416" s="94" t="str">
        <f t="shared" si="225"/>
        <v/>
      </c>
      <c r="N416" s="94" t="str">
        <f t="shared" si="226"/>
        <v/>
      </c>
      <c r="O416" s="94" t="str">
        <f t="shared" si="227"/>
        <v/>
      </c>
      <c r="P416" s="94" t="str">
        <f t="shared" si="228"/>
        <v/>
      </c>
      <c r="Q416" s="94" t="str">
        <f t="shared" si="229"/>
        <v/>
      </c>
      <c r="R416" s="94" t="str">
        <f t="shared" si="230"/>
        <v/>
      </c>
      <c r="S416" s="94" t="str">
        <f t="shared" si="231"/>
        <v/>
      </c>
      <c r="T416" s="94" t="str">
        <f t="shared" si="232"/>
        <v/>
      </c>
      <c r="U416" s="94" t="str">
        <f t="shared" si="233"/>
        <v/>
      </c>
      <c r="V416" s="94" t="str">
        <f t="shared" si="234"/>
        <v/>
      </c>
      <c r="W416" s="94" t="str">
        <f t="shared" si="242"/>
        <v/>
      </c>
      <c r="X416" s="94" t="str">
        <f t="shared" si="235"/>
        <v/>
      </c>
      <c r="Y416" s="94" t="str">
        <f t="shared" si="236"/>
        <v/>
      </c>
      <c r="Z416" s="94" t="str">
        <f t="shared" si="237"/>
        <v/>
      </c>
      <c r="AA416" s="94" t="str">
        <f t="shared" si="238"/>
        <v/>
      </c>
      <c r="AB416" s="94" t="str">
        <f t="shared" si="239"/>
        <v/>
      </c>
      <c r="AC416" s="94" t="str">
        <f t="shared" si="240"/>
        <v/>
      </c>
      <c r="AD416" s="92" t="str">
        <f t="shared" si="241"/>
        <v/>
      </c>
      <c r="AE416" s="92">
        <f t="shared" si="243"/>
        <v>0</v>
      </c>
      <c r="AF416" s="97" t="str">
        <f t="shared" si="244"/>
        <v/>
      </c>
      <c r="AG416" s="92">
        <f t="shared" si="245"/>
        <v>0</v>
      </c>
      <c r="AH416" s="92">
        <f t="shared" si="246"/>
        <v>0</v>
      </c>
    </row>
    <row r="417" spans="1:34" x14ac:dyDescent="0.25">
      <c r="A417" s="106" t="str">
        <f t="shared" si="215"/>
        <v/>
      </c>
      <c r="B417" s="49">
        <v>6518</v>
      </c>
      <c r="C417" s="115" t="s">
        <v>659</v>
      </c>
      <c r="D417" s="94" t="str">
        <f t="shared" si="216"/>
        <v/>
      </c>
      <c r="E417" s="94" t="str">
        <f t="shared" si="217"/>
        <v/>
      </c>
      <c r="F417" s="94" t="str">
        <f t="shared" si="218"/>
        <v/>
      </c>
      <c r="G417" s="94" t="str">
        <f t="shared" si="219"/>
        <v/>
      </c>
      <c r="H417" s="94" t="str">
        <f t="shared" si="220"/>
        <v/>
      </c>
      <c r="I417" s="94" t="str">
        <f t="shared" si="221"/>
        <v/>
      </c>
      <c r="J417" s="94" t="str">
        <f t="shared" si="222"/>
        <v/>
      </c>
      <c r="K417" s="94" t="str">
        <f t="shared" si="223"/>
        <v/>
      </c>
      <c r="L417" s="94" t="str">
        <f t="shared" si="224"/>
        <v/>
      </c>
      <c r="M417" s="94" t="str">
        <f t="shared" si="225"/>
        <v/>
      </c>
      <c r="N417" s="94" t="str">
        <f t="shared" si="226"/>
        <v/>
      </c>
      <c r="O417" s="94" t="str">
        <f t="shared" si="227"/>
        <v/>
      </c>
      <c r="P417" s="94" t="str">
        <f t="shared" si="228"/>
        <v/>
      </c>
      <c r="Q417" s="94" t="str">
        <f t="shared" si="229"/>
        <v/>
      </c>
      <c r="R417" s="94" t="str">
        <f t="shared" si="230"/>
        <v/>
      </c>
      <c r="S417" s="94" t="str">
        <f t="shared" si="231"/>
        <v/>
      </c>
      <c r="T417" s="94" t="str">
        <f t="shared" si="232"/>
        <v/>
      </c>
      <c r="U417" s="94" t="str">
        <f t="shared" si="233"/>
        <v/>
      </c>
      <c r="V417" s="94" t="str">
        <f t="shared" si="234"/>
        <v/>
      </c>
      <c r="W417" s="94" t="str">
        <f t="shared" si="242"/>
        <v/>
      </c>
      <c r="X417" s="94" t="str">
        <f t="shared" si="235"/>
        <v/>
      </c>
      <c r="Y417" s="94" t="str">
        <f t="shared" si="236"/>
        <v/>
      </c>
      <c r="Z417" s="94" t="str">
        <f t="shared" si="237"/>
        <v/>
      </c>
      <c r="AA417" s="94" t="str">
        <f t="shared" si="238"/>
        <v/>
      </c>
      <c r="AB417" s="94" t="str">
        <f t="shared" si="239"/>
        <v/>
      </c>
      <c r="AC417" s="94" t="str">
        <f t="shared" si="240"/>
        <v/>
      </c>
      <c r="AD417" s="92" t="str">
        <f t="shared" si="241"/>
        <v/>
      </c>
      <c r="AE417" s="92">
        <f t="shared" si="243"/>
        <v>0</v>
      </c>
      <c r="AF417" s="97" t="str">
        <f t="shared" si="244"/>
        <v/>
      </c>
      <c r="AG417" s="92">
        <f t="shared" si="245"/>
        <v>0</v>
      </c>
      <c r="AH417" s="92">
        <f t="shared" si="246"/>
        <v>0</v>
      </c>
    </row>
    <row r="418" spans="1:34" x14ac:dyDescent="0.25">
      <c r="A418" s="106" t="str">
        <f t="shared" si="215"/>
        <v/>
      </c>
      <c r="B418" s="49">
        <v>3336</v>
      </c>
      <c r="C418" s="115" t="s">
        <v>660</v>
      </c>
      <c r="D418" s="94" t="str">
        <f t="shared" si="216"/>
        <v/>
      </c>
      <c r="E418" s="94" t="str">
        <f t="shared" si="217"/>
        <v/>
      </c>
      <c r="F418" s="94" t="str">
        <f t="shared" si="218"/>
        <v/>
      </c>
      <c r="G418" s="94" t="str">
        <f t="shared" si="219"/>
        <v/>
      </c>
      <c r="H418" s="94" t="str">
        <f t="shared" si="220"/>
        <v/>
      </c>
      <c r="I418" s="94" t="str">
        <f t="shared" si="221"/>
        <v/>
      </c>
      <c r="J418" s="94" t="str">
        <f t="shared" si="222"/>
        <v/>
      </c>
      <c r="K418" s="94" t="str">
        <f t="shared" si="223"/>
        <v/>
      </c>
      <c r="L418" s="94" t="str">
        <f t="shared" si="224"/>
        <v/>
      </c>
      <c r="M418" s="94" t="str">
        <f t="shared" si="225"/>
        <v/>
      </c>
      <c r="N418" s="94" t="str">
        <f t="shared" si="226"/>
        <v/>
      </c>
      <c r="O418" s="94" t="str">
        <f t="shared" si="227"/>
        <v/>
      </c>
      <c r="P418" s="94" t="str">
        <f t="shared" si="228"/>
        <v/>
      </c>
      <c r="Q418" s="94" t="str">
        <f t="shared" si="229"/>
        <v/>
      </c>
      <c r="R418" s="94" t="str">
        <f t="shared" si="230"/>
        <v/>
      </c>
      <c r="S418" s="94" t="str">
        <f t="shared" si="231"/>
        <v/>
      </c>
      <c r="T418" s="94" t="str">
        <f t="shared" si="232"/>
        <v/>
      </c>
      <c r="U418" s="94" t="str">
        <f t="shared" si="233"/>
        <v/>
      </c>
      <c r="V418" s="94" t="str">
        <f t="shared" si="234"/>
        <v/>
      </c>
      <c r="W418" s="94" t="str">
        <f t="shared" si="242"/>
        <v/>
      </c>
      <c r="X418" s="94" t="str">
        <f t="shared" si="235"/>
        <v/>
      </c>
      <c r="Y418" s="94" t="str">
        <f t="shared" si="236"/>
        <v/>
      </c>
      <c r="Z418" s="94" t="str">
        <f t="shared" si="237"/>
        <v/>
      </c>
      <c r="AA418" s="94" t="str">
        <f t="shared" si="238"/>
        <v/>
      </c>
      <c r="AB418" s="94" t="str">
        <f t="shared" si="239"/>
        <v/>
      </c>
      <c r="AC418" s="94" t="str">
        <f t="shared" si="240"/>
        <v/>
      </c>
      <c r="AD418" s="92" t="str">
        <f t="shared" si="241"/>
        <v/>
      </c>
      <c r="AE418" s="92">
        <f t="shared" si="243"/>
        <v>0</v>
      </c>
      <c r="AF418" s="97" t="str">
        <f t="shared" si="244"/>
        <v/>
      </c>
      <c r="AG418" s="92">
        <f t="shared" si="245"/>
        <v>0</v>
      </c>
      <c r="AH418" s="92">
        <f t="shared" si="246"/>
        <v>0</v>
      </c>
    </row>
    <row r="419" spans="1:34" x14ac:dyDescent="0.25">
      <c r="A419" s="106" t="str">
        <f t="shared" si="215"/>
        <v/>
      </c>
      <c r="B419" s="49">
        <v>2931</v>
      </c>
      <c r="C419" s="115" t="s">
        <v>661</v>
      </c>
      <c r="D419" s="94" t="str">
        <f t="shared" si="216"/>
        <v/>
      </c>
      <c r="E419" s="94" t="str">
        <f t="shared" si="217"/>
        <v/>
      </c>
      <c r="F419" s="94" t="str">
        <f t="shared" si="218"/>
        <v/>
      </c>
      <c r="G419" s="94" t="str">
        <f t="shared" si="219"/>
        <v/>
      </c>
      <c r="H419" s="94" t="str">
        <f t="shared" si="220"/>
        <v/>
      </c>
      <c r="I419" s="94" t="str">
        <f t="shared" si="221"/>
        <v/>
      </c>
      <c r="J419" s="94" t="str">
        <f t="shared" si="222"/>
        <v/>
      </c>
      <c r="K419" s="94" t="str">
        <f t="shared" si="223"/>
        <v/>
      </c>
      <c r="L419" s="94" t="str">
        <f t="shared" si="224"/>
        <v/>
      </c>
      <c r="M419" s="94" t="str">
        <f t="shared" si="225"/>
        <v/>
      </c>
      <c r="N419" s="94" t="str">
        <f t="shared" si="226"/>
        <v/>
      </c>
      <c r="O419" s="94" t="str">
        <f t="shared" si="227"/>
        <v/>
      </c>
      <c r="P419" s="94" t="str">
        <f t="shared" si="228"/>
        <v/>
      </c>
      <c r="Q419" s="94" t="str">
        <f t="shared" si="229"/>
        <v/>
      </c>
      <c r="R419" s="94" t="str">
        <f t="shared" si="230"/>
        <v/>
      </c>
      <c r="S419" s="94" t="str">
        <f t="shared" si="231"/>
        <v/>
      </c>
      <c r="T419" s="94" t="str">
        <f t="shared" si="232"/>
        <v/>
      </c>
      <c r="U419" s="94" t="str">
        <f t="shared" si="233"/>
        <v/>
      </c>
      <c r="V419" s="94" t="str">
        <f t="shared" si="234"/>
        <v/>
      </c>
      <c r="W419" s="94" t="str">
        <f t="shared" si="242"/>
        <v/>
      </c>
      <c r="X419" s="94" t="str">
        <f t="shared" si="235"/>
        <v/>
      </c>
      <c r="Y419" s="94" t="str">
        <f t="shared" si="236"/>
        <v/>
      </c>
      <c r="Z419" s="94" t="str">
        <f t="shared" si="237"/>
        <v/>
      </c>
      <c r="AA419" s="94" t="str">
        <f t="shared" si="238"/>
        <v/>
      </c>
      <c r="AB419" s="94" t="str">
        <f t="shared" si="239"/>
        <v/>
      </c>
      <c r="AC419" s="94" t="str">
        <f t="shared" si="240"/>
        <v/>
      </c>
      <c r="AD419" s="92" t="str">
        <f t="shared" si="241"/>
        <v/>
      </c>
      <c r="AE419" s="92">
        <f t="shared" si="243"/>
        <v>0</v>
      </c>
      <c r="AF419" s="97" t="str">
        <f t="shared" si="244"/>
        <v/>
      </c>
      <c r="AG419" s="92">
        <f t="shared" si="245"/>
        <v>0</v>
      </c>
      <c r="AH419" s="92">
        <f t="shared" si="246"/>
        <v>0</v>
      </c>
    </row>
    <row r="420" spans="1:34" x14ac:dyDescent="0.25">
      <c r="A420" s="106" t="str">
        <f t="shared" si="215"/>
        <v/>
      </c>
      <c r="B420" s="49">
        <v>8699</v>
      </c>
      <c r="C420" s="115" t="s">
        <v>664</v>
      </c>
      <c r="D420" s="94" t="str">
        <f t="shared" si="216"/>
        <v/>
      </c>
      <c r="E420" s="94" t="str">
        <f t="shared" si="217"/>
        <v/>
      </c>
      <c r="F420" s="94" t="str">
        <f t="shared" si="218"/>
        <v/>
      </c>
      <c r="G420" s="94" t="str">
        <f t="shared" si="219"/>
        <v/>
      </c>
      <c r="H420" s="94" t="str">
        <f t="shared" si="220"/>
        <v/>
      </c>
      <c r="I420" s="94" t="str">
        <f t="shared" si="221"/>
        <v/>
      </c>
      <c r="J420" s="94" t="str">
        <f t="shared" si="222"/>
        <v/>
      </c>
      <c r="K420" s="94" t="str">
        <f t="shared" si="223"/>
        <v/>
      </c>
      <c r="L420" s="94" t="str">
        <f t="shared" si="224"/>
        <v/>
      </c>
      <c r="M420" s="94" t="str">
        <f t="shared" si="225"/>
        <v/>
      </c>
      <c r="N420" s="94" t="str">
        <f t="shared" si="226"/>
        <v/>
      </c>
      <c r="O420" s="94" t="str">
        <f t="shared" si="227"/>
        <v/>
      </c>
      <c r="P420" s="94" t="str">
        <f t="shared" si="228"/>
        <v/>
      </c>
      <c r="Q420" s="94" t="str">
        <f t="shared" si="229"/>
        <v/>
      </c>
      <c r="R420" s="94" t="str">
        <f t="shared" si="230"/>
        <v/>
      </c>
      <c r="S420" s="94" t="str">
        <f t="shared" si="231"/>
        <v/>
      </c>
      <c r="T420" s="94" t="str">
        <f t="shared" si="232"/>
        <v/>
      </c>
      <c r="U420" s="94" t="str">
        <f t="shared" si="233"/>
        <v/>
      </c>
      <c r="V420" s="94" t="str">
        <f t="shared" si="234"/>
        <v/>
      </c>
      <c r="W420" s="94" t="str">
        <f t="shared" si="242"/>
        <v/>
      </c>
      <c r="X420" s="94" t="str">
        <f t="shared" si="235"/>
        <v/>
      </c>
      <c r="Y420" s="94" t="str">
        <f t="shared" si="236"/>
        <v/>
      </c>
      <c r="Z420" s="94" t="str">
        <f t="shared" si="237"/>
        <v/>
      </c>
      <c r="AA420" s="94" t="str">
        <f t="shared" si="238"/>
        <v/>
      </c>
      <c r="AB420" s="94" t="str">
        <f t="shared" si="239"/>
        <v/>
      </c>
      <c r="AC420" s="94" t="str">
        <f t="shared" si="240"/>
        <v/>
      </c>
      <c r="AD420" s="92" t="str">
        <f t="shared" si="241"/>
        <v/>
      </c>
      <c r="AE420" s="92">
        <f t="shared" si="243"/>
        <v>0</v>
      </c>
      <c r="AF420" s="97" t="str">
        <f t="shared" si="244"/>
        <v/>
      </c>
      <c r="AG420" s="92">
        <f t="shared" si="245"/>
        <v>0</v>
      </c>
      <c r="AH420" s="92">
        <f t="shared" si="246"/>
        <v>0</v>
      </c>
    </row>
    <row r="421" spans="1:34" x14ac:dyDescent="0.25">
      <c r="A421" s="106" t="str">
        <f t="shared" si="215"/>
        <v/>
      </c>
      <c r="B421" s="49">
        <v>7247</v>
      </c>
      <c r="C421" s="115" t="s">
        <v>665</v>
      </c>
      <c r="D421" s="94" t="str">
        <f t="shared" si="216"/>
        <v/>
      </c>
      <c r="E421" s="94" t="str">
        <f t="shared" si="217"/>
        <v/>
      </c>
      <c r="F421" s="94" t="str">
        <f t="shared" si="218"/>
        <v/>
      </c>
      <c r="G421" s="94" t="str">
        <f t="shared" si="219"/>
        <v/>
      </c>
      <c r="H421" s="94" t="str">
        <f t="shared" si="220"/>
        <v/>
      </c>
      <c r="I421" s="94" t="str">
        <f t="shared" si="221"/>
        <v/>
      </c>
      <c r="J421" s="94" t="str">
        <f t="shared" si="222"/>
        <v/>
      </c>
      <c r="K421" s="94" t="str">
        <f t="shared" si="223"/>
        <v/>
      </c>
      <c r="L421" s="94" t="str">
        <f t="shared" si="224"/>
        <v/>
      </c>
      <c r="M421" s="94" t="str">
        <f t="shared" si="225"/>
        <v/>
      </c>
      <c r="N421" s="94" t="str">
        <f t="shared" si="226"/>
        <v/>
      </c>
      <c r="O421" s="94" t="str">
        <f t="shared" si="227"/>
        <v/>
      </c>
      <c r="P421" s="94" t="str">
        <f t="shared" si="228"/>
        <v/>
      </c>
      <c r="Q421" s="94" t="str">
        <f t="shared" si="229"/>
        <v/>
      </c>
      <c r="R421" s="94" t="str">
        <f t="shared" si="230"/>
        <v/>
      </c>
      <c r="S421" s="94" t="str">
        <f t="shared" si="231"/>
        <v/>
      </c>
      <c r="T421" s="94" t="str">
        <f t="shared" si="232"/>
        <v/>
      </c>
      <c r="U421" s="94" t="str">
        <f t="shared" si="233"/>
        <v/>
      </c>
      <c r="V421" s="94" t="str">
        <f t="shared" si="234"/>
        <v/>
      </c>
      <c r="W421" s="94" t="str">
        <f t="shared" si="242"/>
        <v/>
      </c>
      <c r="X421" s="94" t="str">
        <f t="shared" si="235"/>
        <v/>
      </c>
      <c r="Y421" s="94" t="str">
        <f t="shared" si="236"/>
        <v/>
      </c>
      <c r="Z421" s="94" t="str">
        <f t="shared" si="237"/>
        <v/>
      </c>
      <c r="AA421" s="94" t="str">
        <f t="shared" si="238"/>
        <v/>
      </c>
      <c r="AB421" s="94" t="str">
        <f t="shared" si="239"/>
        <v/>
      </c>
      <c r="AC421" s="94" t="str">
        <f t="shared" si="240"/>
        <v/>
      </c>
      <c r="AD421" s="92" t="str">
        <f t="shared" si="241"/>
        <v/>
      </c>
      <c r="AE421" s="92">
        <f t="shared" si="243"/>
        <v>0</v>
      </c>
      <c r="AF421" s="97" t="str">
        <f t="shared" si="244"/>
        <v/>
      </c>
      <c r="AG421" s="92">
        <f t="shared" si="245"/>
        <v>0</v>
      </c>
      <c r="AH421" s="92">
        <f t="shared" si="246"/>
        <v>0</v>
      </c>
    </row>
    <row r="422" spans="1:34" x14ac:dyDescent="0.25">
      <c r="A422" s="106" t="str">
        <f t="shared" si="215"/>
        <v/>
      </c>
      <c r="B422" s="49">
        <v>2639</v>
      </c>
      <c r="C422" s="115" t="s">
        <v>666</v>
      </c>
      <c r="D422" s="94" t="str">
        <f t="shared" si="216"/>
        <v/>
      </c>
      <c r="E422" s="94" t="str">
        <f t="shared" si="217"/>
        <v/>
      </c>
      <c r="F422" s="94" t="str">
        <f t="shared" si="218"/>
        <v/>
      </c>
      <c r="G422" s="94" t="str">
        <f t="shared" si="219"/>
        <v/>
      </c>
      <c r="H422" s="94" t="str">
        <f t="shared" si="220"/>
        <v/>
      </c>
      <c r="I422" s="94" t="str">
        <f t="shared" si="221"/>
        <v/>
      </c>
      <c r="J422" s="94" t="str">
        <f t="shared" si="222"/>
        <v/>
      </c>
      <c r="K422" s="94" t="str">
        <f t="shared" si="223"/>
        <v/>
      </c>
      <c r="L422" s="94" t="str">
        <f t="shared" si="224"/>
        <v/>
      </c>
      <c r="M422" s="94" t="str">
        <f t="shared" si="225"/>
        <v/>
      </c>
      <c r="N422" s="94" t="str">
        <f t="shared" si="226"/>
        <v/>
      </c>
      <c r="O422" s="94" t="str">
        <f t="shared" si="227"/>
        <v/>
      </c>
      <c r="P422" s="94" t="str">
        <f t="shared" si="228"/>
        <v/>
      </c>
      <c r="Q422" s="94" t="str">
        <f t="shared" si="229"/>
        <v/>
      </c>
      <c r="R422" s="94" t="str">
        <f t="shared" si="230"/>
        <v/>
      </c>
      <c r="S422" s="94" t="str">
        <f t="shared" si="231"/>
        <v/>
      </c>
      <c r="T422" s="94" t="str">
        <f t="shared" si="232"/>
        <v/>
      </c>
      <c r="U422" s="94" t="str">
        <f t="shared" si="233"/>
        <v/>
      </c>
      <c r="V422" s="94" t="str">
        <f t="shared" si="234"/>
        <v/>
      </c>
      <c r="W422" s="94" t="str">
        <f t="shared" si="242"/>
        <v/>
      </c>
      <c r="X422" s="94" t="str">
        <f t="shared" si="235"/>
        <v/>
      </c>
      <c r="Y422" s="94" t="str">
        <f t="shared" si="236"/>
        <v/>
      </c>
      <c r="Z422" s="94" t="str">
        <f t="shared" si="237"/>
        <v/>
      </c>
      <c r="AA422" s="94" t="str">
        <f t="shared" si="238"/>
        <v/>
      </c>
      <c r="AB422" s="94" t="str">
        <f t="shared" si="239"/>
        <v/>
      </c>
      <c r="AC422" s="94" t="str">
        <f t="shared" si="240"/>
        <v/>
      </c>
      <c r="AD422" s="92" t="str">
        <f t="shared" si="241"/>
        <v/>
      </c>
      <c r="AE422" s="92">
        <f t="shared" si="243"/>
        <v>0</v>
      </c>
      <c r="AF422" s="97" t="str">
        <f t="shared" si="244"/>
        <v/>
      </c>
      <c r="AG422" s="92">
        <f t="shared" si="245"/>
        <v>0</v>
      </c>
      <c r="AH422" s="92">
        <f t="shared" si="246"/>
        <v>0</v>
      </c>
    </row>
    <row r="423" spans="1:34" x14ac:dyDescent="0.25">
      <c r="A423" s="106" t="str">
        <f t="shared" si="215"/>
        <v/>
      </c>
      <c r="B423" s="49">
        <v>7591</v>
      </c>
      <c r="C423" s="115" t="s">
        <v>667</v>
      </c>
      <c r="D423" s="94" t="str">
        <f t="shared" si="216"/>
        <v/>
      </c>
      <c r="E423" s="94" t="str">
        <f t="shared" si="217"/>
        <v/>
      </c>
      <c r="F423" s="94" t="str">
        <f t="shared" si="218"/>
        <v/>
      </c>
      <c r="G423" s="94" t="str">
        <f t="shared" si="219"/>
        <v/>
      </c>
      <c r="H423" s="94" t="str">
        <f t="shared" si="220"/>
        <v/>
      </c>
      <c r="I423" s="94" t="str">
        <f t="shared" si="221"/>
        <v/>
      </c>
      <c r="J423" s="94" t="str">
        <f t="shared" si="222"/>
        <v/>
      </c>
      <c r="K423" s="94" t="str">
        <f t="shared" si="223"/>
        <v/>
      </c>
      <c r="L423" s="94" t="str">
        <f t="shared" si="224"/>
        <v/>
      </c>
      <c r="M423" s="94" t="str">
        <f t="shared" si="225"/>
        <v/>
      </c>
      <c r="N423" s="94" t="str">
        <f t="shared" si="226"/>
        <v/>
      </c>
      <c r="O423" s="94" t="str">
        <f t="shared" si="227"/>
        <v/>
      </c>
      <c r="P423" s="94" t="str">
        <f t="shared" si="228"/>
        <v/>
      </c>
      <c r="Q423" s="94" t="str">
        <f t="shared" si="229"/>
        <v/>
      </c>
      <c r="R423" s="94" t="str">
        <f t="shared" si="230"/>
        <v/>
      </c>
      <c r="S423" s="94" t="str">
        <f t="shared" si="231"/>
        <v/>
      </c>
      <c r="T423" s="94" t="str">
        <f t="shared" si="232"/>
        <v/>
      </c>
      <c r="U423" s="94" t="str">
        <f t="shared" si="233"/>
        <v/>
      </c>
      <c r="V423" s="94" t="str">
        <f t="shared" si="234"/>
        <v/>
      </c>
      <c r="W423" s="94" t="str">
        <f t="shared" si="242"/>
        <v/>
      </c>
      <c r="X423" s="94" t="str">
        <f t="shared" si="235"/>
        <v/>
      </c>
      <c r="Y423" s="94" t="str">
        <f t="shared" si="236"/>
        <v/>
      </c>
      <c r="Z423" s="94" t="str">
        <f t="shared" si="237"/>
        <v/>
      </c>
      <c r="AA423" s="94" t="str">
        <f t="shared" si="238"/>
        <v/>
      </c>
      <c r="AB423" s="94" t="str">
        <f t="shared" si="239"/>
        <v/>
      </c>
      <c r="AC423" s="94" t="str">
        <f t="shared" si="240"/>
        <v/>
      </c>
      <c r="AD423" s="92" t="str">
        <f t="shared" si="241"/>
        <v/>
      </c>
      <c r="AE423" s="92">
        <f t="shared" si="243"/>
        <v>0</v>
      </c>
      <c r="AF423" s="97" t="str">
        <f t="shared" si="244"/>
        <v/>
      </c>
      <c r="AG423" s="92">
        <f t="shared" si="245"/>
        <v>0</v>
      </c>
      <c r="AH423" s="92">
        <f t="shared" si="246"/>
        <v>0</v>
      </c>
    </row>
    <row r="424" spans="1:34" x14ac:dyDescent="0.25">
      <c r="A424" s="106" t="str">
        <f t="shared" si="215"/>
        <v/>
      </c>
      <c r="B424" s="49">
        <v>1096</v>
      </c>
      <c r="C424" s="115" t="s">
        <v>668</v>
      </c>
      <c r="D424" s="94" t="str">
        <f t="shared" si="216"/>
        <v/>
      </c>
      <c r="E424" s="94" t="str">
        <f t="shared" si="217"/>
        <v/>
      </c>
      <c r="F424" s="94" t="str">
        <f t="shared" si="218"/>
        <v/>
      </c>
      <c r="G424" s="94" t="str">
        <f t="shared" si="219"/>
        <v/>
      </c>
      <c r="H424" s="94" t="str">
        <f t="shared" si="220"/>
        <v/>
      </c>
      <c r="I424" s="94" t="str">
        <f t="shared" si="221"/>
        <v/>
      </c>
      <c r="J424" s="94" t="str">
        <f t="shared" si="222"/>
        <v/>
      </c>
      <c r="K424" s="94" t="str">
        <f t="shared" si="223"/>
        <v/>
      </c>
      <c r="L424" s="94" t="str">
        <f t="shared" si="224"/>
        <v/>
      </c>
      <c r="M424" s="94" t="str">
        <f t="shared" si="225"/>
        <v/>
      </c>
      <c r="N424" s="94" t="str">
        <f t="shared" si="226"/>
        <v/>
      </c>
      <c r="O424" s="94" t="str">
        <f t="shared" si="227"/>
        <v/>
      </c>
      <c r="P424" s="94" t="str">
        <f t="shared" si="228"/>
        <v/>
      </c>
      <c r="Q424" s="94" t="str">
        <f t="shared" si="229"/>
        <v/>
      </c>
      <c r="R424" s="94" t="str">
        <f t="shared" si="230"/>
        <v/>
      </c>
      <c r="S424" s="94" t="str">
        <f t="shared" si="231"/>
        <v/>
      </c>
      <c r="T424" s="94" t="str">
        <f t="shared" si="232"/>
        <v/>
      </c>
      <c r="U424" s="94" t="str">
        <f t="shared" si="233"/>
        <v/>
      </c>
      <c r="V424" s="94" t="str">
        <f t="shared" si="234"/>
        <v/>
      </c>
      <c r="W424" s="94" t="str">
        <f t="shared" si="242"/>
        <v/>
      </c>
      <c r="X424" s="94" t="str">
        <f t="shared" si="235"/>
        <v/>
      </c>
      <c r="Y424" s="94" t="str">
        <f t="shared" si="236"/>
        <v/>
      </c>
      <c r="Z424" s="94" t="str">
        <f t="shared" si="237"/>
        <v/>
      </c>
      <c r="AA424" s="94" t="str">
        <f t="shared" si="238"/>
        <v/>
      </c>
      <c r="AB424" s="94" t="str">
        <f t="shared" si="239"/>
        <v/>
      </c>
      <c r="AC424" s="94" t="str">
        <f t="shared" si="240"/>
        <v/>
      </c>
      <c r="AD424" s="92" t="str">
        <f t="shared" si="241"/>
        <v/>
      </c>
      <c r="AE424" s="92">
        <f t="shared" si="243"/>
        <v>0</v>
      </c>
      <c r="AF424" s="97" t="str">
        <f t="shared" si="244"/>
        <v/>
      </c>
      <c r="AG424" s="92">
        <f t="shared" si="245"/>
        <v>0</v>
      </c>
      <c r="AH424" s="92">
        <f t="shared" si="246"/>
        <v>0</v>
      </c>
    </row>
    <row r="425" spans="1:34" x14ac:dyDescent="0.25">
      <c r="A425" s="106" t="str">
        <f t="shared" si="215"/>
        <v/>
      </c>
      <c r="B425" s="49">
        <v>2415</v>
      </c>
      <c r="C425" s="115" t="s">
        <v>669</v>
      </c>
      <c r="D425" s="94" t="str">
        <f t="shared" si="216"/>
        <v/>
      </c>
      <c r="E425" s="94" t="str">
        <f t="shared" si="217"/>
        <v/>
      </c>
      <c r="F425" s="94" t="str">
        <f t="shared" si="218"/>
        <v/>
      </c>
      <c r="G425" s="94" t="str">
        <f t="shared" si="219"/>
        <v/>
      </c>
      <c r="H425" s="94" t="str">
        <f t="shared" si="220"/>
        <v/>
      </c>
      <c r="I425" s="94" t="str">
        <f t="shared" si="221"/>
        <v/>
      </c>
      <c r="J425" s="94" t="str">
        <f t="shared" si="222"/>
        <v/>
      </c>
      <c r="K425" s="94" t="str">
        <f t="shared" si="223"/>
        <v/>
      </c>
      <c r="L425" s="94" t="str">
        <f t="shared" si="224"/>
        <v/>
      </c>
      <c r="M425" s="94" t="str">
        <f t="shared" si="225"/>
        <v/>
      </c>
      <c r="N425" s="94" t="str">
        <f t="shared" si="226"/>
        <v/>
      </c>
      <c r="O425" s="94" t="str">
        <f t="shared" si="227"/>
        <v/>
      </c>
      <c r="P425" s="94" t="str">
        <f t="shared" si="228"/>
        <v/>
      </c>
      <c r="Q425" s="94" t="str">
        <f t="shared" si="229"/>
        <v/>
      </c>
      <c r="R425" s="94" t="str">
        <f t="shared" si="230"/>
        <v/>
      </c>
      <c r="S425" s="94" t="str">
        <f t="shared" si="231"/>
        <v/>
      </c>
      <c r="T425" s="94" t="str">
        <f t="shared" si="232"/>
        <v/>
      </c>
      <c r="U425" s="94" t="str">
        <f t="shared" si="233"/>
        <v/>
      </c>
      <c r="V425" s="94" t="str">
        <f t="shared" si="234"/>
        <v/>
      </c>
      <c r="W425" s="94" t="str">
        <f t="shared" si="242"/>
        <v/>
      </c>
      <c r="X425" s="94" t="str">
        <f t="shared" si="235"/>
        <v/>
      </c>
      <c r="Y425" s="94" t="str">
        <f t="shared" si="236"/>
        <v/>
      </c>
      <c r="Z425" s="94" t="str">
        <f t="shared" si="237"/>
        <v/>
      </c>
      <c r="AA425" s="94" t="str">
        <f t="shared" si="238"/>
        <v/>
      </c>
      <c r="AB425" s="94" t="str">
        <f t="shared" si="239"/>
        <v/>
      </c>
      <c r="AC425" s="94" t="str">
        <f t="shared" si="240"/>
        <v/>
      </c>
      <c r="AD425" s="92" t="str">
        <f t="shared" si="241"/>
        <v/>
      </c>
      <c r="AE425" s="92">
        <f t="shared" si="243"/>
        <v>0</v>
      </c>
      <c r="AF425" s="97" t="str">
        <f t="shared" si="244"/>
        <v/>
      </c>
      <c r="AG425" s="92">
        <f t="shared" si="245"/>
        <v>0</v>
      </c>
      <c r="AH425" s="92">
        <f t="shared" si="246"/>
        <v>0</v>
      </c>
    </row>
    <row r="426" spans="1:34" x14ac:dyDescent="0.25">
      <c r="A426" s="106" t="str">
        <f t="shared" si="215"/>
        <v/>
      </c>
      <c r="B426" s="49">
        <v>4643</v>
      </c>
      <c r="C426" s="115" t="s">
        <v>670</v>
      </c>
      <c r="D426" s="94" t="str">
        <f t="shared" si="216"/>
        <v/>
      </c>
      <c r="E426" s="94" t="str">
        <f t="shared" si="217"/>
        <v/>
      </c>
      <c r="F426" s="94" t="str">
        <f t="shared" si="218"/>
        <v/>
      </c>
      <c r="G426" s="94" t="str">
        <f t="shared" si="219"/>
        <v/>
      </c>
      <c r="H426" s="94" t="str">
        <f t="shared" si="220"/>
        <v/>
      </c>
      <c r="I426" s="94" t="str">
        <f t="shared" si="221"/>
        <v/>
      </c>
      <c r="J426" s="94" t="str">
        <f t="shared" si="222"/>
        <v/>
      </c>
      <c r="K426" s="94" t="str">
        <f t="shared" si="223"/>
        <v/>
      </c>
      <c r="L426" s="94" t="str">
        <f t="shared" si="224"/>
        <v/>
      </c>
      <c r="M426" s="94" t="str">
        <f t="shared" si="225"/>
        <v/>
      </c>
      <c r="N426" s="94" t="str">
        <f t="shared" si="226"/>
        <v/>
      </c>
      <c r="O426" s="94" t="str">
        <f t="shared" si="227"/>
        <v/>
      </c>
      <c r="P426" s="94" t="str">
        <f t="shared" si="228"/>
        <v/>
      </c>
      <c r="Q426" s="94" t="str">
        <f t="shared" si="229"/>
        <v/>
      </c>
      <c r="R426" s="94" t="str">
        <f t="shared" si="230"/>
        <v/>
      </c>
      <c r="S426" s="94" t="str">
        <f t="shared" si="231"/>
        <v/>
      </c>
      <c r="T426" s="94" t="str">
        <f t="shared" si="232"/>
        <v/>
      </c>
      <c r="U426" s="94" t="str">
        <f t="shared" si="233"/>
        <v/>
      </c>
      <c r="V426" s="94" t="str">
        <f t="shared" si="234"/>
        <v/>
      </c>
      <c r="W426" s="94" t="str">
        <f t="shared" si="242"/>
        <v/>
      </c>
      <c r="X426" s="94" t="str">
        <f t="shared" si="235"/>
        <v/>
      </c>
      <c r="Y426" s="94" t="str">
        <f t="shared" si="236"/>
        <v/>
      </c>
      <c r="Z426" s="94" t="str">
        <f t="shared" si="237"/>
        <v/>
      </c>
      <c r="AA426" s="94" t="str">
        <f t="shared" si="238"/>
        <v/>
      </c>
      <c r="AB426" s="94" t="str">
        <f t="shared" si="239"/>
        <v/>
      </c>
      <c r="AC426" s="94" t="str">
        <f t="shared" si="240"/>
        <v/>
      </c>
      <c r="AD426" s="92" t="str">
        <f t="shared" si="241"/>
        <v/>
      </c>
      <c r="AE426" s="92">
        <f t="shared" si="243"/>
        <v>0</v>
      </c>
      <c r="AF426" s="97" t="str">
        <f t="shared" si="244"/>
        <v/>
      </c>
      <c r="AG426" s="92">
        <f t="shared" si="245"/>
        <v>0</v>
      </c>
      <c r="AH426" s="92">
        <f t="shared" si="246"/>
        <v>0</v>
      </c>
    </row>
    <row r="427" spans="1:34" x14ac:dyDescent="0.25">
      <c r="A427" s="106" t="str">
        <f t="shared" si="215"/>
        <v/>
      </c>
      <c r="B427" s="49">
        <v>1561</v>
      </c>
      <c r="C427" s="115" t="s">
        <v>771</v>
      </c>
      <c r="D427" s="94" t="str">
        <f t="shared" si="216"/>
        <v/>
      </c>
      <c r="E427" s="94" t="str">
        <f t="shared" si="217"/>
        <v/>
      </c>
      <c r="F427" s="94" t="str">
        <f t="shared" si="218"/>
        <v/>
      </c>
      <c r="G427" s="94" t="str">
        <f t="shared" si="219"/>
        <v/>
      </c>
      <c r="H427" s="94" t="str">
        <f t="shared" si="220"/>
        <v/>
      </c>
      <c r="I427" s="94" t="str">
        <f t="shared" si="221"/>
        <v/>
      </c>
      <c r="J427" s="94" t="str">
        <f t="shared" si="222"/>
        <v/>
      </c>
      <c r="K427" s="94" t="str">
        <f t="shared" si="223"/>
        <v/>
      </c>
      <c r="L427" s="94" t="str">
        <f t="shared" si="224"/>
        <v/>
      </c>
      <c r="M427" s="94" t="str">
        <f t="shared" si="225"/>
        <v/>
      </c>
      <c r="N427" s="94" t="str">
        <f t="shared" si="226"/>
        <v/>
      </c>
      <c r="O427" s="94" t="str">
        <f t="shared" si="227"/>
        <v/>
      </c>
      <c r="P427" s="94" t="str">
        <f t="shared" si="228"/>
        <v/>
      </c>
      <c r="Q427" s="94" t="str">
        <f t="shared" si="229"/>
        <v/>
      </c>
      <c r="R427" s="94" t="str">
        <f t="shared" si="230"/>
        <v/>
      </c>
      <c r="S427" s="94" t="str">
        <f t="shared" si="231"/>
        <v/>
      </c>
      <c r="T427" s="94" t="str">
        <f t="shared" si="232"/>
        <v/>
      </c>
      <c r="U427" s="94" t="str">
        <f t="shared" si="233"/>
        <v/>
      </c>
      <c r="V427" s="94" t="str">
        <f t="shared" si="234"/>
        <v/>
      </c>
      <c r="W427" s="94" t="str">
        <f t="shared" si="242"/>
        <v/>
      </c>
      <c r="X427" s="94" t="str">
        <f t="shared" si="235"/>
        <v/>
      </c>
      <c r="Y427" s="94" t="str">
        <f t="shared" si="236"/>
        <v/>
      </c>
      <c r="Z427" s="94" t="str">
        <f t="shared" si="237"/>
        <v/>
      </c>
      <c r="AA427" s="94" t="str">
        <f t="shared" si="238"/>
        <v/>
      </c>
      <c r="AB427" s="94" t="str">
        <f t="shared" si="239"/>
        <v/>
      </c>
      <c r="AC427" s="94" t="str">
        <f t="shared" si="240"/>
        <v/>
      </c>
      <c r="AD427" s="92" t="str">
        <f t="shared" si="241"/>
        <v/>
      </c>
      <c r="AE427" s="92">
        <f t="shared" si="243"/>
        <v>0</v>
      </c>
      <c r="AF427" s="97" t="str">
        <f t="shared" si="244"/>
        <v/>
      </c>
      <c r="AG427" s="92">
        <f t="shared" si="245"/>
        <v>0</v>
      </c>
      <c r="AH427" s="92">
        <f t="shared" si="246"/>
        <v>0</v>
      </c>
    </row>
    <row r="428" spans="1:34" x14ac:dyDescent="0.25">
      <c r="A428" s="106" t="str">
        <f t="shared" si="215"/>
        <v/>
      </c>
      <c r="B428" s="49">
        <v>3527</v>
      </c>
      <c r="C428" s="115" t="s">
        <v>672</v>
      </c>
      <c r="D428" s="94" t="str">
        <f t="shared" si="216"/>
        <v/>
      </c>
      <c r="E428" s="94" t="str">
        <f t="shared" si="217"/>
        <v/>
      </c>
      <c r="F428" s="94" t="str">
        <f t="shared" si="218"/>
        <v/>
      </c>
      <c r="G428" s="94" t="str">
        <f t="shared" si="219"/>
        <v/>
      </c>
      <c r="H428" s="94" t="str">
        <f t="shared" si="220"/>
        <v/>
      </c>
      <c r="I428" s="94" t="str">
        <f t="shared" si="221"/>
        <v/>
      </c>
      <c r="J428" s="94" t="str">
        <f t="shared" si="222"/>
        <v/>
      </c>
      <c r="K428" s="94" t="str">
        <f t="shared" si="223"/>
        <v/>
      </c>
      <c r="L428" s="94" t="str">
        <f t="shared" si="224"/>
        <v/>
      </c>
      <c r="M428" s="94" t="str">
        <f t="shared" si="225"/>
        <v/>
      </c>
      <c r="N428" s="94" t="str">
        <f t="shared" si="226"/>
        <v/>
      </c>
      <c r="O428" s="94" t="str">
        <f t="shared" si="227"/>
        <v/>
      </c>
      <c r="P428" s="94" t="str">
        <f t="shared" si="228"/>
        <v/>
      </c>
      <c r="Q428" s="94" t="str">
        <f t="shared" si="229"/>
        <v/>
      </c>
      <c r="R428" s="94" t="str">
        <f t="shared" si="230"/>
        <v/>
      </c>
      <c r="S428" s="94" t="str">
        <f t="shared" si="231"/>
        <v/>
      </c>
      <c r="T428" s="94" t="str">
        <f t="shared" si="232"/>
        <v/>
      </c>
      <c r="U428" s="94" t="str">
        <f t="shared" si="233"/>
        <v/>
      </c>
      <c r="V428" s="94" t="str">
        <f t="shared" si="234"/>
        <v/>
      </c>
      <c r="W428" s="94" t="str">
        <f t="shared" si="242"/>
        <v/>
      </c>
      <c r="X428" s="94" t="str">
        <f t="shared" si="235"/>
        <v/>
      </c>
      <c r="Y428" s="94" t="str">
        <f t="shared" si="236"/>
        <v/>
      </c>
      <c r="Z428" s="94" t="str">
        <f t="shared" si="237"/>
        <v/>
      </c>
      <c r="AA428" s="94" t="str">
        <f t="shared" si="238"/>
        <v/>
      </c>
      <c r="AB428" s="94" t="str">
        <f t="shared" si="239"/>
        <v/>
      </c>
      <c r="AC428" s="94" t="str">
        <f t="shared" si="240"/>
        <v/>
      </c>
      <c r="AD428" s="92" t="str">
        <f t="shared" si="241"/>
        <v/>
      </c>
      <c r="AE428" s="92">
        <f t="shared" si="243"/>
        <v>0</v>
      </c>
      <c r="AF428" s="97" t="str">
        <f t="shared" si="244"/>
        <v/>
      </c>
      <c r="AG428" s="92">
        <f t="shared" si="245"/>
        <v>0</v>
      </c>
      <c r="AH428" s="92">
        <f t="shared" si="246"/>
        <v>0</v>
      </c>
    </row>
    <row r="429" spans="1:34" x14ac:dyDescent="0.25">
      <c r="A429" s="106" t="str">
        <f t="shared" si="215"/>
        <v/>
      </c>
      <c r="B429" s="49">
        <v>7324</v>
      </c>
      <c r="C429" s="115" t="s">
        <v>673</v>
      </c>
      <c r="D429" s="94" t="str">
        <f t="shared" si="216"/>
        <v/>
      </c>
      <c r="E429" s="94" t="str">
        <f t="shared" si="217"/>
        <v/>
      </c>
      <c r="F429" s="94" t="str">
        <f t="shared" si="218"/>
        <v/>
      </c>
      <c r="G429" s="94" t="str">
        <f t="shared" si="219"/>
        <v/>
      </c>
      <c r="H429" s="94" t="str">
        <f t="shared" si="220"/>
        <v/>
      </c>
      <c r="I429" s="94" t="str">
        <f t="shared" si="221"/>
        <v/>
      </c>
      <c r="J429" s="94" t="str">
        <f t="shared" si="222"/>
        <v/>
      </c>
      <c r="K429" s="94" t="str">
        <f t="shared" si="223"/>
        <v/>
      </c>
      <c r="L429" s="94" t="str">
        <f t="shared" si="224"/>
        <v/>
      </c>
      <c r="M429" s="94" t="str">
        <f t="shared" si="225"/>
        <v/>
      </c>
      <c r="N429" s="94" t="str">
        <f t="shared" si="226"/>
        <v/>
      </c>
      <c r="O429" s="94" t="str">
        <f t="shared" si="227"/>
        <v/>
      </c>
      <c r="P429" s="94" t="str">
        <f t="shared" si="228"/>
        <v/>
      </c>
      <c r="Q429" s="94" t="str">
        <f t="shared" si="229"/>
        <v/>
      </c>
      <c r="R429" s="94" t="str">
        <f t="shared" si="230"/>
        <v/>
      </c>
      <c r="S429" s="94" t="str">
        <f t="shared" si="231"/>
        <v/>
      </c>
      <c r="T429" s="94" t="str">
        <f t="shared" si="232"/>
        <v/>
      </c>
      <c r="U429" s="94" t="str">
        <f t="shared" si="233"/>
        <v/>
      </c>
      <c r="V429" s="94" t="str">
        <f t="shared" si="234"/>
        <v/>
      </c>
      <c r="W429" s="94" t="str">
        <f t="shared" si="242"/>
        <v/>
      </c>
      <c r="X429" s="94" t="str">
        <f t="shared" si="235"/>
        <v/>
      </c>
      <c r="Y429" s="94" t="str">
        <f t="shared" si="236"/>
        <v/>
      </c>
      <c r="Z429" s="94" t="str">
        <f t="shared" si="237"/>
        <v/>
      </c>
      <c r="AA429" s="94" t="str">
        <f t="shared" si="238"/>
        <v/>
      </c>
      <c r="AB429" s="94" t="str">
        <f t="shared" si="239"/>
        <v/>
      </c>
      <c r="AC429" s="94" t="str">
        <f t="shared" si="240"/>
        <v/>
      </c>
      <c r="AD429" s="92" t="str">
        <f t="shared" si="241"/>
        <v/>
      </c>
      <c r="AE429" s="92">
        <f t="shared" si="243"/>
        <v>0</v>
      </c>
      <c r="AF429" s="97" t="str">
        <f t="shared" si="244"/>
        <v/>
      </c>
      <c r="AG429" s="92">
        <f t="shared" si="245"/>
        <v>0</v>
      </c>
      <c r="AH429" s="92">
        <f t="shared" si="246"/>
        <v>0</v>
      </c>
    </row>
    <row r="430" spans="1:34" x14ac:dyDescent="0.25">
      <c r="A430" s="106" t="str">
        <f t="shared" si="215"/>
        <v/>
      </c>
      <c r="B430" s="49">
        <v>1135</v>
      </c>
      <c r="C430" s="115" t="s">
        <v>677</v>
      </c>
      <c r="D430" s="94" t="str">
        <f t="shared" si="216"/>
        <v/>
      </c>
      <c r="E430" s="94" t="str">
        <f t="shared" si="217"/>
        <v/>
      </c>
      <c r="F430" s="94" t="str">
        <f t="shared" si="218"/>
        <v/>
      </c>
      <c r="G430" s="94" t="str">
        <f t="shared" si="219"/>
        <v/>
      </c>
      <c r="H430" s="94" t="str">
        <f t="shared" si="220"/>
        <v/>
      </c>
      <c r="I430" s="94" t="str">
        <f t="shared" si="221"/>
        <v/>
      </c>
      <c r="J430" s="94" t="str">
        <f t="shared" si="222"/>
        <v/>
      </c>
      <c r="K430" s="94" t="str">
        <f t="shared" si="223"/>
        <v/>
      </c>
      <c r="L430" s="94" t="str">
        <f t="shared" si="224"/>
        <v/>
      </c>
      <c r="M430" s="94" t="str">
        <f t="shared" si="225"/>
        <v/>
      </c>
      <c r="N430" s="94" t="str">
        <f t="shared" si="226"/>
        <v/>
      </c>
      <c r="O430" s="94" t="str">
        <f t="shared" si="227"/>
        <v/>
      </c>
      <c r="P430" s="94" t="str">
        <f t="shared" si="228"/>
        <v/>
      </c>
      <c r="Q430" s="94" t="str">
        <f t="shared" si="229"/>
        <v/>
      </c>
      <c r="R430" s="94" t="str">
        <f t="shared" si="230"/>
        <v/>
      </c>
      <c r="S430" s="94" t="str">
        <f t="shared" si="231"/>
        <v/>
      </c>
      <c r="T430" s="94" t="str">
        <f t="shared" si="232"/>
        <v/>
      </c>
      <c r="U430" s="94" t="str">
        <f t="shared" si="233"/>
        <v/>
      </c>
      <c r="V430" s="94" t="str">
        <f t="shared" si="234"/>
        <v/>
      </c>
      <c r="W430" s="94" t="str">
        <f t="shared" si="242"/>
        <v/>
      </c>
      <c r="X430" s="94" t="str">
        <f t="shared" si="235"/>
        <v/>
      </c>
      <c r="Y430" s="94" t="str">
        <f t="shared" si="236"/>
        <v/>
      </c>
      <c r="Z430" s="94" t="str">
        <f t="shared" si="237"/>
        <v/>
      </c>
      <c r="AA430" s="94" t="str">
        <f t="shared" si="238"/>
        <v/>
      </c>
      <c r="AB430" s="94" t="str">
        <f t="shared" si="239"/>
        <v/>
      </c>
      <c r="AC430" s="94" t="str">
        <f t="shared" si="240"/>
        <v/>
      </c>
      <c r="AD430" s="92" t="str">
        <f t="shared" si="241"/>
        <v/>
      </c>
      <c r="AE430" s="92">
        <f t="shared" si="243"/>
        <v>0</v>
      </c>
      <c r="AF430" s="97" t="str">
        <f t="shared" si="244"/>
        <v/>
      </c>
      <c r="AG430" s="92">
        <f t="shared" si="245"/>
        <v>0</v>
      </c>
      <c r="AH430" s="92">
        <f t="shared" si="246"/>
        <v>0</v>
      </c>
    </row>
    <row r="431" spans="1:34" x14ac:dyDescent="0.25">
      <c r="A431" s="106" t="str">
        <f t="shared" si="215"/>
        <v/>
      </c>
      <c r="B431" s="49">
        <v>2286</v>
      </c>
      <c r="C431" s="115" t="s">
        <v>678</v>
      </c>
      <c r="D431" s="94" t="str">
        <f t="shared" si="216"/>
        <v/>
      </c>
      <c r="E431" s="94" t="str">
        <f t="shared" si="217"/>
        <v/>
      </c>
      <c r="F431" s="94" t="str">
        <f t="shared" si="218"/>
        <v/>
      </c>
      <c r="G431" s="94" t="str">
        <f t="shared" si="219"/>
        <v/>
      </c>
      <c r="H431" s="94" t="str">
        <f t="shared" si="220"/>
        <v/>
      </c>
      <c r="I431" s="94" t="str">
        <f t="shared" si="221"/>
        <v/>
      </c>
      <c r="J431" s="94" t="str">
        <f t="shared" si="222"/>
        <v/>
      </c>
      <c r="K431" s="94" t="str">
        <f t="shared" si="223"/>
        <v/>
      </c>
      <c r="L431" s="94" t="str">
        <f t="shared" si="224"/>
        <v/>
      </c>
      <c r="M431" s="94" t="str">
        <f t="shared" si="225"/>
        <v/>
      </c>
      <c r="N431" s="94" t="str">
        <f t="shared" si="226"/>
        <v/>
      </c>
      <c r="O431" s="94" t="str">
        <f t="shared" si="227"/>
        <v/>
      </c>
      <c r="P431" s="94" t="str">
        <f t="shared" si="228"/>
        <v/>
      </c>
      <c r="Q431" s="94" t="str">
        <f t="shared" si="229"/>
        <v/>
      </c>
      <c r="R431" s="94" t="str">
        <f t="shared" si="230"/>
        <v/>
      </c>
      <c r="S431" s="94" t="str">
        <f t="shared" si="231"/>
        <v/>
      </c>
      <c r="T431" s="94" t="str">
        <f t="shared" si="232"/>
        <v/>
      </c>
      <c r="U431" s="94" t="str">
        <f t="shared" si="233"/>
        <v/>
      </c>
      <c r="V431" s="94" t="str">
        <f t="shared" si="234"/>
        <v/>
      </c>
      <c r="W431" s="94" t="str">
        <f t="shared" si="242"/>
        <v/>
      </c>
      <c r="X431" s="94" t="str">
        <f t="shared" si="235"/>
        <v/>
      </c>
      <c r="Y431" s="94" t="str">
        <f t="shared" si="236"/>
        <v/>
      </c>
      <c r="Z431" s="94" t="str">
        <f t="shared" si="237"/>
        <v/>
      </c>
      <c r="AA431" s="94" t="str">
        <f t="shared" si="238"/>
        <v/>
      </c>
      <c r="AB431" s="94" t="str">
        <f t="shared" si="239"/>
        <v/>
      </c>
      <c r="AC431" s="94" t="str">
        <f t="shared" si="240"/>
        <v/>
      </c>
      <c r="AD431" s="92" t="str">
        <f t="shared" si="241"/>
        <v/>
      </c>
      <c r="AE431" s="92">
        <f t="shared" si="243"/>
        <v>0</v>
      </c>
      <c r="AF431" s="97" t="str">
        <f t="shared" si="244"/>
        <v/>
      </c>
      <c r="AG431" s="92">
        <f t="shared" si="245"/>
        <v>0</v>
      </c>
      <c r="AH431" s="92">
        <f t="shared" si="246"/>
        <v>0</v>
      </c>
    </row>
    <row r="432" spans="1:34" x14ac:dyDescent="0.25">
      <c r="A432" s="106" t="str">
        <f t="shared" si="215"/>
        <v/>
      </c>
      <c r="B432" s="49">
        <v>800</v>
      </c>
      <c r="C432" s="115" t="s">
        <v>679</v>
      </c>
      <c r="D432" s="94" t="str">
        <f t="shared" si="216"/>
        <v/>
      </c>
      <c r="E432" s="94" t="str">
        <f t="shared" si="217"/>
        <v/>
      </c>
      <c r="F432" s="94" t="str">
        <f t="shared" si="218"/>
        <v/>
      </c>
      <c r="G432" s="94" t="str">
        <f t="shared" si="219"/>
        <v/>
      </c>
      <c r="H432" s="94" t="str">
        <f t="shared" si="220"/>
        <v/>
      </c>
      <c r="I432" s="94" t="str">
        <f t="shared" si="221"/>
        <v/>
      </c>
      <c r="J432" s="94" t="str">
        <f t="shared" si="222"/>
        <v/>
      </c>
      <c r="K432" s="94" t="str">
        <f t="shared" si="223"/>
        <v/>
      </c>
      <c r="L432" s="94" t="str">
        <f t="shared" si="224"/>
        <v/>
      </c>
      <c r="M432" s="94" t="str">
        <f t="shared" si="225"/>
        <v/>
      </c>
      <c r="N432" s="94" t="str">
        <f t="shared" si="226"/>
        <v/>
      </c>
      <c r="O432" s="94" t="str">
        <f t="shared" si="227"/>
        <v/>
      </c>
      <c r="P432" s="94" t="str">
        <f t="shared" si="228"/>
        <v/>
      </c>
      <c r="Q432" s="94" t="str">
        <f t="shared" si="229"/>
        <v/>
      </c>
      <c r="R432" s="94" t="str">
        <f t="shared" si="230"/>
        <v/>
      </c>
      <c r="S432" s="94" t="str">
        <f t="shared" si="231"/>
        <v/>
      </c>
      <c r="T432" s="94" t="str">
        <f t="shared" si="232"/>
        <v/>
      </c>
      <c r="U432" s="94" t="str">
        <f t="shared" si="233"/>
        <v/>
      </c>
      <c r="V432" s="94" t="str">
        <f t="shared" si="234"/>
        <v/>
      </c>
      <c r="W432" s="94" t="str">
        <f>IFERROR(VLOOKUP($B432,_3aw20,22,FALSE),"")</f>
        <v/>
      </c>
      <c r="X432" s="94" t="str">
        <f t="shared" si="235"/>
        <v/>
      </c>
      <c r="Y432" s="94" t="str">
        <f t="shared" si="236"/>
        <v/>
      </c>
      <c r="Z432" s="94" t="str">
        <f t="shared" si="237"/>
        <v/>
      </c>
      <c r="AA432" s="94" t="str">
        <f t="shared" si="238"/>
        <v/>
      </c>
      <c r="AB432" s="94" t="str">
        <f t="shared" si="239"/>
        <v/>
      </c>
      <c r="AC432" s="94" t="str">
        <f t="shared" si="240"/>
        <v/>
      </c>
      <c r="AD432" s="92" t="str">
        <f t="shared" si="241"/>
        <v/>
      </c>
      <c r="AE432" s="92">
        <f t="shared" si="243"/>
        <v>0</v>
      </c>
      <c r="AF432" s="97" t="str">
        <f t="shared" si="244"/>
        <v/>
      </c>
      <c r="AG432" s="92">
        <f t="shared" si="245"/>
        <v>0</v>
      </c>
      <c r="AH432" s="92">
        <f t="shared" si="246"/>
        <v>0</v>
      </c>
    </row>
    <row r="433" spans="1:34" x14ac:dyDescent="0.25">
      <c r="A433" s="106" t="str">
        <f t="shared" si="215"/>
        <v/>
      </c>
      <c r="B433" s="49">
        <v>5270</v>
      </c>
      <c r="C433" s="115" t="s">
        <v>680</v>
      </c>
      <c r="D433" s="94" t="str">
        <f t="shared" si="216"/>
        <v/>
      </c>
      <c r="E433" s="94" t="str">
        <f t="shared" si="217"/>
        <v/>
      </c>
      <c r="F433" s="94" t="str">
        <f t="shared" si="218"/>
        <v/>
      </c>
      <c r="G433" s="94" t="str">
        <f t="shared" si="219"/>
        <v/>
      </c>
      <c r="H433" s="94" t="str">
        <f t="shared" si="220"/>
        <v/>
      </c>
      <c r="I433" s="94" t="str">
        <f t="shared" si="221"/>
        <v/>
      </c>
      <c r="J433" s="94" t="str">
        <f t="shared" si="222"/>
        <v/>
      </c>
      <c r="K433" s="94" t="str">
        <f t="shared" si="223"/>
        <v/>
      </c>
      <c r="L433" s="94" t="str">
        <f t="shared" si="224"/>
        <v/>
      </c>
      <c r="M433" s="94" t="str">
        <f t="shared" si="225"/>
        <v/>
      </c>
      <c r="N433" s="94" t="str">
        <f t="shared" si="226"/>
        <v/>
      </c>
      <c r="O433" s="94" t="str">
        <f t="shared" si="227"/>
        <v/>
      </c>
      <c r="P433" s="94" t="str">
        <f t="shared" si="228"/>
        <v/>
      </c>
      <c r="Q433" s="94" t="str">
        <f t="shared" si="229"/>
        <v/>
      </c>
      <c r="R433" s="94" t="str">
        <f t="shared" si="230"/>
        <v/>
      </c>
      <c r="S433" s="94" t="str">
        <f t="shared" si="231"/>
        <v/>
      </c>
      <c r="T433" s="94" t="str">
        <f t="shared" si="232"/>
        <v/>
      </c>
      <c r="U433" s="94" t="str">
        <f t="shared" si="233"/>
        <v/>
      </c>
      <c r="V433" s="94" t="str">
        <f t="shared" si="234"/>
        <v/>
      </c>
      <c r="W433" s="94" t="str">
        <f t="shared" ref="W433:W453" si="247">IFERROR(VLOOKUP($B433,_3aw20,2,FALSE),"")</f>
        <v/>
      </c>
      <c r="X433" s="94" t="str">
        <f t="shared" si="235"/>
        <v/>
      </c>
      <c r="Y433" s="94" t="str">
        <f t="shared" si="236"/>
        <v/>
      </c>
      <c r="Z433" s="94" t="str">
        <f t="shared" si="237"/>
        <v/>
      </c>
      <c r="AA433" s="94" t="str">
        <f t="shared" si="238"/>
        <v/>
      </c>
      <c r="AB433" s="94" t="str">
        <f t="shared" si="239"/>
        <v/>
      </c>
      <c r="AC433" s="94" t="str">
        <f t="shared" si="240"/>
        <v/>
      </c>
      <c r="AD433" s="92" t="str">
        <f t="shared" si="241"/>
        <v/>
      </c>
      <c r="AE433" s="92">
        <f t="shared" si="243"/>
        <v>0</v>
      </c>
      <c r="AF433" s="97" t="str">
        <f t="shared" si="244"/>
        <v/>
      </c>
      <c r="AG433" s="92">
        <f t="shared" si="245"/>
        <v>0</v>
      </c>
      <c r="AH433" s="92">
        <f t="shared" si="246"/>
        <v>0</v>
      </c>
    </row>
    <row r="434" spans="1:34" x14ac:dyDescent="0.25">
      <c r="A434" s="106" t="str">
        <f t="shared" si="215"/>
        <v/>
      </c>
      <c r="B434" s="49">
        <v>8737</v>
      </c>
      <c r="C434" s="115" t="s">
        <v>681</v>
      </c>
      <c r="D434" s="94" t="str">
        <f t="shared" si="216"/>
        <v/>
      </c>
      <c r="E434" s="94" t="str">
        <f t="shared" si="217"/>
        <v/>
      </c>
      <c r="F434" s="94" t="str">
        <f t="shared" si="218"/>
        <v/>
      </c>
      <c r="G434" s="94" t="str">
        <f t="shared" si="219"/>
        <v/>
      </c>
      <c r="H434" s="94" t="str">
        <f t="shared" si="220"/>
        <v/>
      </c>
      <c r="I434" s="94" t="str">
        <f t="shared" si="221"/>
        <v/>
      </c>
      <c r="J434" s="94" t="str">
        <f t="shared" si="222"/>
        <v/>
      </c>
      <c r="K434" s="94" t="str">
        <f t="shared" si="223"/>
        <v/>
      </c>
      <c r="L434" s="94" t="str">
        <f t="shared" si="224"/>
        <v/>
      </c>
      <c r="M434" s="94" t="str">
        <f t="shared" si="225"/>
        <v/>
      </c>
      <c r="N434" s="94" t="str">
        <f t="shared" si="226"/>
        <v/>
      </c>
      <c r="O434" s="94" t="str">
        <f t="shared" si="227"/>
        <v/>
      </c>
      <c r="P434" s="94" t="str">
        <f t="shared" si="228"/>
        <v/>
      </c>
      <c r="Q434" s="94" t="str">
        <f t="shared" si="229"/>
        <v/>
      </c>
      <c r="R434" s="94" t="str">
        <f t="shared" si="230"/>
        <v/>
      </c>
      <c r="S434" s="94" t="str">
        <f t="shared" si="231"/>
        <v/>
      </c>
      <c r="T434" s="94" t="str">
        <f t="shared" si="232"/>
        <v/>
      </c>
      <c r="U434" s="94" t="str">
        <f t="shared" si="233"/>
        <v/>
      </c>
      <c r="V434" s="94" t="str">
        <f t="shared" si="234"/>
        <v/>
      </c>
      <c r="W434" s="94" t="str">
        <f t="shared" si="247"/>
        <v/>
      </c>
      <c r="X434" s="94" t="str">
        <f t="shared" si="235"/>
        <v/>
      </c>
      <c r="Y434" s="94" t="str">
        <f t="shared" si="236"/>
        <v/>
      </c>
      <c r="Z434" s="94" t="str">
        <f t="shared" si="237"/>
        <v/>
      </c>
      <c r="AA434" s="94" t="str">
        <f t="shared" si="238"/>
        <v/>
      </c>
      <c r="AB434" s="94" t="str">
        <f t="shared" si="239"/>
        <v/>
      </c>
      <c r="AC434" s="94" t="str">
        <f t="shared" si="240"/>
        <v/>
      </c>
      <c r="AD434" s="92" t="str">
        <f t="shared" si="241"/>
        <v/>
      </c>
      <c r="AE434" s="92">
        <f t="shared" si="243"/>
        <v>0</v>
      </c>
      <c r="AF434" s="97" t="str">
        <f t="shared" si="244"/>
        <v/>
      </c>
      <c r="AG434" s="92">
        <f t="shared" si="245"/>
        <v>0</v>
      </c>
      <c r="AH434" s="92">
        <f t="shared" si="246"/>
        <v>0</v>
      </c>
    </row>
    <row r="435" spans="1:34" x14ac:dyDescent="0.25">
      <c r="A435" s="106" t="str">
        <f t="shared" si="215"/>
        <v/>
      </c>
      <c r="B435" s="49">
        <v>4970</v>
      </c>
      <c r="C435" s="115" t="s">
        <v>682</v>
      </c>
      <c r="D435" s="94" t="str">
        <f t="shared" si="216"/>
        <v/>
      </c>
      <c r="E435" s="94" t="str">
        <f t="shared" si="217"/>
        <v/>
      </c>
      <c r="F435" s="94" t="str">
        <f t="shared" si="218"/>
        <v/>
      </c>
      <c r="G435" s="94" t="str">
        <f t="shared" si="219"/>
        <v/>
      </c>
      <c r="H435" s="94" t="str">
        <f t="shared" si="220"/>
        <v/>
      </c>
      <c r="I435" s="94" t="str">
        <f t="shared" si="221"/>
        <v/>
      </c>
      <c r="J435" s="94" t="str">
        <f t="shared" si="222"/>
        <v/>
      </c>
      <c r="K435" s="94" t="str">
        <f t="shared" si="223"/>
        <v/>
      </c>
      <c r="L435" s="94" t="str">
        <f t="shared" si="224"/>
        <v/>
      </c>
      <c r="M435" s="94" t="str">
        <f t="shared" si="225"/>
        <v/>
      </c>
      <c r="N435" s="94" t="str">
        <f t="shared" si="226"/>
        <v/>
      </c>
      <c r="O435" s="94" t="str">
        <f t="shared" si="227"/>
        <v/>
      </c>
      <c r="P435" s="94" t="str">
        <f t="shared" si="228"/>
        <v/>
      </c>
      <c r="Q435" s="94" t="str">
        <f t="shared" si="229"/>
        <v/>
      </c>
      <c r="R435" s="94" t="str">
        <f t="shared" si="230"/>
        <v/>
      </c>
      <c r="S435" s="94" t="str">
        <f t="shared" si="231"/>
        <v/>
      </c>
      <c r="T435" s="94" t="str">
        <f t="shared" si="232"/>
        <v/>
      </c>
      <c r="U435" s="94" t="str">
        <f t="shared" si="233"/>
        <v/>
      </c>
      <c r="V435" s="94" t="str">
        <f t="shared" si="234"/>
        <v/>
      </c>
      <c r="W435" s="94" t="str">
        <f t="shared" si="247"/>
        <v/>
      </c>
      <c r="X435" s="94" t="str">
        <f t="shared" si="235"/>
        <v/>
      </c>
      <c r="Y435" s="94" t="str">
        <f t="shared" si="236"/>
        <v/>
      </c>
      <c r="Z435" s="94" t="str">
        <f t="shared" si="237"/>
        <v/>
      </c>
      <c r="AA435" s="94" t="str">
        <f t="shared" si="238"/>
        <v/>
      </c>
      <c r="AB435" s="94" t="str">
        <f t="shared" si="239"/>
        <v/>
      </c>
      <c r="AC435" s="94" t="str">
        <f t="shared" si="240"/>
        <v/>
      </c>
      <c r="AD435" s="92" t="str">
        <f t="shared" si="241"/>
        <v/>
      </c>
      <c r="AE435" s="92">
        <f t="shared" si="243"/>
        <v>0</v>
      </c>
      <c r="AF435" s="97" t="str">
        <f t="shared" si="244"/>
        <v/>
      </c>
      <c r="AG435" s="92">
        <f t="shared" si="245"/>
        <v>0</v>
      </c>
      <c r="AH435" s="92">
        <f t="shared" si="246"/>
        <v>0</v>
      </c>
    </row>
    <row r="436" spans="1:34" x14ac:dyDescent="0.25">
      <c r="A436" s="106" t="str">
        <f t="shared" si="215"/>
        <v/>
      </c>
      <c r="B436" s="49">
        <v>3690</v>
      </c>
      <c r="C436" s="115" t="s">
        <v>687</v>
      </c>
      <c r="D436" s="94" t="str">
        <f t="shared" si="216"/>
        <v/>
      </c>
      <c r="E436" s="94" t="str">
        <f t="shared" si="217"/>
        <v/>
      </c>
      <c r="F436" s="94" t="str">
        <f t="shared" si="218"/>
        <v/>
      </c>
      <c r="G436" s="94" t="str">
        <f t="shared" si="219"/>
        <v/>
      </c>
      <c r="H436" s="94" t="str">
        <f t="shared" si="220"/>
        <v/>
      </c>
      <c r="I436" s="94" t="str">
        <f t="shared" si="221"/>
        <v/>
      </c>
      <c r="J436" s="94" t="str">
        <f t="shared" si="222"/>
        <v/>
      </c>
      <c r="K436" s="94" t="str">
        <f t="shared" si="223"/>
        <v/>
      </c>
      <c r="L436" s="94" t="str">
        <f t="shared" si="224"/>
        <v/>
      </c>
      <c r="M436" s="94" t="str">
        <f t="shared" si="225"/>
        <v/>
      </c>
      <c r="N436" s="94" t="str">
        <f t="shared" si="226"/>
        <v/>
      </c>
      <c r="O436" s="94" t="str">
        <f t="shared" si="227"/>
        <v/>
      </c>
      <c r="P436" s="94" t="str">
        <f t="shared" si="228"/>
        <v/>
      </c>
      <c r="Q436" s="94" t="str">
        <f t="shared" si="229"/>
        <v/>
      </c>
      <c r="R436" s="94" t="str">
        <f t="shared" si="230"/>
        <v/>
      </c>
      <c r="S436" s="94" t="str">
        <f t="shared" si="231"/>
        <v/>
      </c>
      <c r="T436" s="94" t="str">
        <f t="shared" si="232"/>
        <v/>
      </c>
      <c r="U436" s="94" t="str">
        <f t="shared" si="233"/>
        <v/>
      </c>
      <c r="V436" s="94" t="str">
        <f t="shared" si="234"/>
        <v/>
      </c>
      <c r="W436" s="94" t="str">
        <f t="shared" si="247"/>
        <v/>
      </c>
      <c r="X436" s="94" t="str">
        <f t="shared" si="235"/>
        <v/>
      </c>
      <c r="Y436" s="94" t="str">
        <f t="shared" si="236"/>
        <v/>
      </c>
      <c r="Z436" s="94" t="str">
        <f t="shared" si="237"/>
        <v/>
      </c>
      <c r="AA436" s="94" t="str">
        <f t="shared" si="238"/>
        <v/>
      </c>
      <c r="AB436" s="94" t="str">
        <f t="shared" si="239"/>
        <v/>
      </c>
      <c r="AC436" s="94" t="str">
        <f t="shared" si="240"/>
        <v/>
      </c>
      <c r="AD436" s="92" t="str">
        <f t="shared" si="241"/>
        <v/>
      </c>
      <c r="AE436" s="92">
        <f t="shared" si="243"/>
        <v>0</v>
      </c>
      <c r="AF436" s="97" t="str">
        <f t="shared" si="244"/>
        <v/>
      </c>
      <c r="AG436" s="92">
        <f t="shared" si="245"/>
        <v>0</v>
      </c>
      <c r="AH436" s="92">
        <f t="shared" si="246"/>
        <v>0</v>
      </c>
    </row>
    <row r="437" spans="1:34" x14ac:dyDescent="0.25">
      <c r="A437" s="106" t="str">
        <f t="shared" si="215"/>
        <v/>
      </c>
      <c r="B437" s="49">
        <v>1962</v>
      </c>
      <c r="C437" s="115" t="s">
        <v>789</v>
      </c>
      <c r="D437" s="94" t="str">
        <f t="shared" si="216"/>
        <v/>
      </c>
      <c r="E437" s="94" t="str">
        <f t="shared" si="217"/>
        <v/>
      </c>
      <c r="F437" s="94" t="str">
        <f t="shared" si="218"/>
        <v/>
      </c>
      <c r="G437" s="94" t="str">
        <f t="shared" si="219"/>
        <v/>
      </c>
      <c r="H437" s="94" t="str">
        <f t="shared" si="220"/>
        <v/>
      </c>
      <c r="I437" s="94" t="str">
        <f t="shared" si="221"/>
        <v/>
      </c>
      <c r="J437" s="94" t="str">
        <f t="shared" si="222"/>
        <v/>
      </c>
      <c r="K437" s="94" t="str">
        <f t="shared" si="223"/>
        <v/>
      </c>
      <c r="L437" s="94" t="str">
        <f t="shared" si="224"/>
        <v/>
      </c>
      <c r="M437" s="94" t="str">
        <f t="shared" si="225"/>
        <v/>
      </c>
      <c r="N437" s="94" t="str">
        <f t="shared" si="226"/>
        <v/>
      </c>
      <c r="O437" s="94" t="str">
        <f t="shared" si="227"/>
        <v/>
      </c>
      <c r="P437" s="94" t="str">
        <f t="shared" si="228"/>
        <v/>
      </c>
      <c r="Q437" s="94" t="str">
        <f t="shared" si="229"/>
        <v/>
      </c>
      <c r="R437" s="94" t="str">
        <f t="shared" si="230"/>
        <v/>
      </c>
      <c r="S437" s="94" t="str">
        <f t="shared" si="231"/>
        <v/>
      </c>
      <c r="T437" s="94" t="str">
        <f t="shared" si="232"/>
        <v/>
      </c>
      <c r="U437" s="94" t="str">
        <f t="shared" si="233"/>
        <v/>
      </c>
      <c r="V437" s="94" t="str">
        <f t="shared" si="234"/>
        <v/>
      </c>
      <c r="W437" s="94" t="str">
        <f t="shared" si="247"/>
        <v/>
      </c>
      <c r="X437" s="94" t="str">
        <f t="shared" si="235"/>
        <v/>
      </c>
      <c r="Y437" s="94" t="str">
        <f t="shared" si="236"/>
        <v/>
      </c>
      <c r="Z437" s="94" t="str">
        <f t="shared" si="237"/>
        <v/>
      </c>
      <c r="AA437" s="94" t="str">
        <f t="shared" si="238"/>
        <v/>
      </c>
      <c r="AB437" s="94" t="str">
        <f t="shared" si="239"/>
        <v/>
      </c>
      <c r="AC437" s="94" t="str">
        <f t="shared" si="240"/>
        <v/>
      </c>
      <c r="AD437" s="92" t="str">
        <f t="shared" si="241"/>
        <v/>
      </c>
      <c r="AE437" s="92">
        <f t="shared" si="243"/>
        <v>0</v>
      </c>
      <c r="AF437" s="97" t="str">
        <f t="shared" si="244"/>
        <v/>
      </c>
      <c r="AG437" s="92">
        <f t="shared" si="245"/>
        <v>0</v>
      </c>
      <c r="AH437" s="92">
        <f t="shared" si="246"/>
        <v>0</v>
      </c>
    </row>
    <row r="438" spans="1:34" x14ac:dyDescent="0.25">
      <c r="A438" s="106" t="str">
        <f t="shared" si="215"/>
        <v/>
      </c>
      <c r="B438" s="49">
        <v>4005</v>
      </c>
      <c r="C438" s="115" t="s">
        <v>688</v>
      </c>
      <c r="D438" s="94" t="str">
        <f t="shared" si="216"/>
        <v/>
      </c>
      <c r="E438" s="94" t="str">
        <f t="shared" si="217"/>
        <v/>
      </c>
      <c r="F438" s="94" t="str">
        <f t="shared" si="218"/>
        <v/>
      </c>
      <c r="G438" s="94" t="str">
        <f t="shared" si="219"/>
        <v/>
      </c>
      <c r="H438" s="94" t="str">
        <f t="shared" si="220"/>
        <v/>
      </c>
      <c r="I438" s="94" t="str">
        <f t="shared" si="221"/>
        <v/>
      </c>
      <c r="J438" s="94" t="str">
        <f t="shared" si="222"/>
        <v/>
      </c>
      <c r="K438" s="94" t="str">
        <f t="shared" si="223"/>
        <v/>
      </c>
      <c r="L438" s="94" t="str">
        <f t="shared" si="224"/>
        <v/>
      </c>
      <c r="M438" s="94" t="str">
        <f t="shared" si="225"/>
        <v/>
      </c>
      <c r="N438" s="94" t="str">
        <f t="shared" si="226"/>
        <v/>
      </c>
      <c r="O438" s="94" t="str">
        <f t="shared" si="227"/>
        <v/>
      </c>
      <c r="P438" s="94" t="str">
        <f t="shared" si="228"/>
        <v/>
      </c>
      <c r="Q438" s="94" t="str">
        <f t="shared" si="229"/>
        <v/>
      </c>
      <c r="R438" s="94" t="str">
        <f t="shared" si="230"/>
        <v/>
      </c>
      <c r="S438" s="94" t="str">
        <f t="shared" si="231"/>
        <v/>
      </c>
      <c r="T438" s="94" t="str">
        <f t="shared" si="232"/>
        <v/>
      </c>
      <c r="U438" s="94" t="str">
        <f t="shared" si="233"/>
        <v/>
      </c>
      <c r="V438" s="94" t="str">
        <f t="shared" si="234"/>
        <v/>
      </c>
      <c r="W438" s="94" t="str">
        <f t="shared" si="247"/>
        <v/>
      </c>
      <c r="X438" s="94" t="str">
        <f t="shared" si="235"/>
        <v/>
      </c>
      <c r="Y438" s="94" t="str">
        <f t="shared" si="236"/>
        <v/>
      </c>
      <c r="Z438" s="94" t="str">
        <f t="shared" si="237"/>
        <v/>
      </c>
      <c r="AA438" s="94" t="str">
        <f t="shared" si="238"/>
        <v/>
      </c>
      <c r="AB438" s="94" t="str">
        <f t="shared" si="239"/>
        <v/>
      </c>
      <c r="AC438" s="94" t="str">
        <f t="shared" si="240"/>
        <v/>
      </c>
      <c r="AD438" s="92" t="str">
        <f t="shared" si="241"/>
        <v/>
      </c>
      <c r="AE438" s="92">
        <f t="shared" si="243"/>
        <v>0</v>
      </c>
      <c r="AF438" s="97" t="str">
        <f t="shared" si="244"/>
        <v/>
      </c>
      <c r="AG438" s="92">
        <f t="shared" si="245"/>
        <v>0</v>
      </c>
      <c r="AH438" s="92">
        <f t="shared" si="246"/>
        <v>0</v>
      </c>
    </row>
    <row r="439" spans="1:34" x14ac:dyDescent="0.25">
      <c r="A439" s="106" t="str">
        <f t="shared" si="215"/>
        <v/>
      </c>
      <c r="B439" s="49">
        <v>7498</v>
      </c>
      <c r="C439" s="115" t="s">
        <v>689</v>
      </c>
      <c r="D439" s="94" t="str">
        <f t="shared" si="216"/>
        <v/>
      </c>
      <c r="E439" s="94" t="str">
        <f t="shared" si="217"/>
        <v/>
      </c>
      <c r="F439" s="94" t="str">
        <f t="shared" si="218"/>
        <v/>
      </c>
      <c r="G439" s="94" t="str">
        <f t="shared" si="219"/>
        <v/>
      </c>
      <c r="H439" s="94" t="str">
        <f t="shared" si="220"/>
        <v/>
      </c>
      <c r="I439" s="94" t="str">
        <f t="shared" si="221"/>
        <v/>
      </c>
      <c r="J439" s="94" t="str">
        <f t="shared" si="222"/>
        <v/>
      </c>
      <c r="K439" s="94" t="str">
        <f t="shared" si="223"/>
        <v/>
      </c>
      <c r="L439" s="94" t="str">
        <f t="shared" si="224"/>
        <v/>
      </c>
      <c r="M439" s="94" t="str">
        <f t="shared" si="225"/>
        <v/>
      </c>
      <c r="N439" s="94" t="str">
        <f t="shared" si="226"/>
        <v/>
      </c>
      <c r="O439" s="94" t="str">
        <f t="shared" si="227"/>
        <v/>
      </c>
      <c r="P439" s="94" t="str">
        <f t="shared" si="228"/>
        <v/>
      </c>
      <c r="Q439" s="94" t="str">
        <f t="shared" si="229"/>
        <v/>
      </c>
      <c r="R439" s="94" t="str">
        <f t="shared" si="230"/>
        <v/>
      </c>
      <c r="S439" s="94" t="str">
        <f t="shared" si="231"/>
        <v/>
      </c>
      <c r="T439" s="94" t="str">
        <f t="shared" si="232"/>
        <v/>
      </c>
      <c r="U439" s="94" t="str">
        <f t="shared" si="233"/>
        <v/>
      </c>
      <c r="V439" s="94" t="str">
        <f t="shared" si="234"/>
        <v/>
      </c>
      <c r="W439" s="94" t="str">
        <f t="shared" si="247"/>
        <v/>
      </c>
      <c r="X439" s="94" t="str">
        <f t="shared" si="235"/>
        <v/>
      </c>
      <c r="Y439" s="94" t="str">
        <f t="shared" si="236"/>
        <v/>
      </c>
      <c r="Z439" s="94" t="str">
        <f t="shared" si="237"/>
        <v/>
      </c>
      <c r="AA439" s="94" t="str">
        <f t="shared" si="238"/>
        <v/>
      </c>
      <c r="AB439" s="94" t="str">
        <f t="shared" si="239"/>
        <v/>
      </c>
      <c r="AC439" s="94" t="str">
        <f t="shared" si="240"/>
        <v/>
      </c>
      <c r="AD439" s="92" t="str">
        <f t="shared" si="241"/>
        <v/>
      </c>
      <c r="AE439" s="92">
        <f t="shared" si="243"/>
        <v>0</v>
      </c>
      <c r="AF439" s="97" t="str">
        <f t="shared" si="244"/>
        <v/>
      </c>
      <c r="AG439" s="92">
        <f t="shared" si="245"/>
        <v>0</v>
      </c>
      <c r="AH439" s="92">
        <f t="shared" si="246"/>
        <v>0</v>
      </c>
    </row>
    <row r="440" spans="1:34" x14ac:dyDescent="0.25">
      <c r="A440" s="106" t="str">
        <f t="shared" si="215"/>
        <v/>
      </c>
      <c r="B440" s="49">
        <v>2790</v>
      </c>
      <c r="C440" s="115" t="s">
        <v>692</v>
      </c>
      <c r="D440" s="94" t="str">
        <f t="shared" si="216"/>
        <v/>
      </c>
      <c r="E440" s="94" t="str">
        <f t="shared" si="217"/>
        <v/>
      </c>
      <c r="F440" s="94" t="str">
        <f t="shared" si="218"/>
        <v/>
      </c>
      <c r="G440" s="94" t="str">
        <f t="shared" si="219"/>
        <v/>
      </c>
      <c r="H440" s="94" t="str">
        <f t="shared" si="220"/>
        <v/>
      </c>
      <c r="I440" s="94" t="str">
        <f t="shared" si="221"/>
        <v/>
      </c>
      <c r="J440" s="94" t="str">
        <f t="shared" si="222"/>
        <v/>
      </c>
      <c r="K440" s="94" t="str">
        <f t="shared" si="223"/>
        <v/>
      </c>
      <c r="L440" s="94" t="str">
        <f t="shared" si="224"/>
        <v/>
      </c>
      <c r="M440" s="94" t="str">
        <f t="shared" si="225"/>
        <v/>
      </c>
      <c r="N440" s="94" t="str">
        <f t="shared" si="226"/>
        <v/>
      </c>
      <c r="O440" s="94" t="str">
        <f t="shared" si="227"/>
        <v/>
      </c>
      <c r="P440" s="94" t="str">
        <f t="shared" si="228"/>
        <v/>
      </c>
      <c r="Q440" s="94" t="str">
        <f t="shared" si="229"/>
        <v/>
      </c>
      <c r="R440" s="94" t="str">
        <f t="shared" si="230"/>
        <v/>
      </c>
      <c r="S440" s="94" t="str">
        <f t="shared" si="231"/>
        <v/>
      </c>
      <c r="T440" s="94" t="str">
        <f t="shared" si="232"/>
        <v/>
      </c>
      <c r="U440" s="94" t="str">
        <f t="shared" si="233"/>
        <v/>
      </c>
      <c r="V440" s="94" t="str">
        <f t="shared" si="234"/>
        <v/>
      </c>
      <c r="W440" s="94" t="str">
        <f t="shared" si="247"/>
        <v/>
      </c>
      <c r="X440" s="94" t="str">
        <f t="shared" si="235"/>
        <v/>
      </c>
      <c r="Y440" s="94" t="str">
        <f t="shared" si="236"/>
        <v/>
      </c>
      <c r="Z440" s="94" t="str">
        <f t="shared" si="237"/>
        <v/>
      </c>
      <c r="AA440" s="94" t="str">
        <f t="shared" si="238"/>
        <v/>
      </c>
      <c r="AB440" s="94" t="str">
        <f t="shared" si="239"/>
        <v/>
      </c>
      <c r="AC440" s="94" t="str">
        <f t="shared" si="240"/>
        <v/>
      </c>
      <c r="AD440" s="92" t="str">
        <f t="shared" si="241"/>
        <v/>
      </c>
      <c r="AE440" s="92">
        <f t="shared" si="243"/>
        <v>0</v>
      </c>
      <c r="AF440" s="97" t="str">
        <f t="shared" si="244"/>
        <v/>
      </c>
      <c r="AG440" s="92">
        <f t="shared" si="245"/>
        <v>0</v>
      </c>
      <c r="AH440" s="92">
        <f t="shared" si="246"/>
        <v>0</v>
      </c>
    </row>
    <row r="441" spans="1:34" x14ac:dyDescent="0.25">
      <c r="A441" s="106" t="str">
        <f t="shared" si="215"/>
        <v/>
      </c>
      <c r="B441" s="49">
        <v>2533</v>
      </c>
      <c r="C441" s="115" t="s">
        <v>693</v>
      </c>
      <c r="D441" s="94" t="str">
        <f t="shared" si="216"/>
        <v/>
      </c>
      <c r="E441" s="94" t="str">
        <f t="shared" si="217"/>
        <v/>
      </c>
      <c r="F441" s="94" t="str">
        <f t="shared" si="218"/>
        <v/>
      </c>
      <c r="G441" s="94" t="str">
        <f t="shared" si="219"/>
        <v/>
      </c>
      <c r="H441" s="94" t="str">
        <f t="shared" si="220"/>
        <v/>
      </c>
      <c r="I441" s="94" t="str">
        <f t="shared" si="221"/>
        <v/>
      </c>
      <c r="J441" s="94" t="str">
        <f t="shared" si="222"/>
        <v/>
      </c>
      <c r="K441" s="94" t="str">
        <f t="shared" si="223"/>
        <v/>
      </c>
      <c r="L441" s="94" t="str">
        <f t="shared" si="224"/>
        <v/>
      </c>
      <c r="M441" s="94" t="str">
        <f t="shared" si="225"/>
        <v/>
      </c>
      <c r="N441" s="94" t="str">
        <f t="shared" si="226"/>
        <v/>
      </c>
      <c r="O441" s="94" t="str">
        <f t="shared" si="227"/>
        <v/>
      </c>
      <c r="P441" s="94" t="str">
        <f t="shared" si="228"/>
        <v/>
      </c>
      <c r="Q441" s="94" t="str">
        <f t="shared" si="229"/>
        <v/>
      </c>
      <c r="R441" s="94" t="str">
        <f t="shared" si="230"/>
        <v/>
      </c>
      <c r="S441" s="94" t="str">
        <f t="shared" si="231"/>
        <v/>
      </c>
      <c r="T441" s="94" t="str">
        <f t="shared" si="232"/>
        <v/>
      </c>
      <c r="U441" s="94" t="str">
        <f t="shared" si="233"/>
        <v/>
      </c>
      <c r="V441" s="94" t="str">
        <f t="shared" si="234"/>
        <v/>
      </c>
      <c r="W441" s="94" t="str">
        <f t="shared" si="247"/>
        <v/>
      </c>
      <c r="X441" s="94" t="str">
        <f t="shared" si="235"/>
        <v/>
      </c>
      <c r="Y441" s="94" t="str">
        <f t="shared" si="236"/>
        <v/>
      </c>
      <c r="Z441" s="94" t="str">
        <f t="shared" si="237"/>
        <v/>
      </c>
      <c r="AA441" s="94" t="str">
        <f t="shared" si="238"/>
        <v/>
      </c>
      <c r="AB441" s="94" t="str">
        <f t="shared" si="239"/>
        <v/>
      </c>
      <c r="AC441" s="94" t="str">
        <f t="shared" si="240"/>
        <v/>
      </c>
      <c r="AD441" s="92" t="str">
        <f t="shared" si="241"/>
        <v/>
      </c>
      <c r="AE441" s="92">
        <f t="shared" si="243"/>
        <v>0</v>
      </c>
      <c r="AF441" s="97" t="str">
        <f t="shared" si="244"/>
        <v/>
      </c>
      <c r="AG441" s="92">
        <f t="shared" si="245"/>
        <v>0</v>
      </c>
      <c r="AH441" s="92">
        <f t="shared" si="246"/>
        <v>0</v>
      </c>
    </row>
    <row r="442" spans="1:34" x14ac:dyDescent="0.25">
      <c r="A442" s="106" t="str">
        <f t="shared" si="215"/>
        <v/>
      </c>
      <c r="B442" s="49">
        <v>6080</v>
      </c>
      <c r="C442" s="115" t="s">
        <v>694</v>
      </c>
      <c r="D442" s="94" t="str">
        <f t="shared" si="216"/>
        <v/>
      </c>
      <c r="E442" s="94" t="str">
        <f t="shared" si="217"/>
        <v/>
      </c>
      <c r="F442" s="94" t="str">
        <f t="shared" si="218"/>
        <v/>
      </c>
      <c r="G442" s="94" t="str">
        <f t="shared" si="219"/>
        <v/>
      </c>
      <c r="H442" s="94" t="str">
        <f t="shared" si="220"/>
        <v/>
      </c>
      <c r="I442" s="94" t="str">
        <f t="shared" si="221"/>
        <v/>
      </c>
      <c r="J442" s="94" t="str">
        <f t="shared" si="222"/>
        <v/>
      </c>
      <c r="K442" s="94" t="str">
        <f t="shared" si="223"/>
        <v/>
      </c>
      <c r="L442" s="94" t="str">
        <f t="shared" si="224"/>
        <v/>
      </c>
      <c r="M442" s="94" t="str">
        <f t="shared" si="225"/>
        <v/>
      </c>
      <c r="N442" s="94" t="str">
        <f t="shared" si="226"/>
        <v/>
      </c>
      <c r="O442" s="94" t="str">
        <f t="shared" si="227"/>
        <v/>
      </c>
      <c r="P442" s="94" t="str">
        <f t="shared" si="228"/>
        <v/>
      </c>
      <c r="Q442" s="94" t="str">
        <f t="shared" si="229"/>
        <v/>
      </c>
      <c r="R442" s="94" t="str">
        <f t="shared" si="230"/>
        <v/>
      </c>
      <c r="S442" s="94" t="str">
        <f t="shared" si="231"/>
        <v/>
      </c>
      <c r="T442" s="94" t="str">
        <f t="shared" si="232"/>
        <v/>
      </c>
      <c r="U442" s="94" t="str">
        <f t="shared" si="233"/>
        <v/>
      </c>
      <c r="V442" s="94" t="str">
        <f t="shared" si="234"/>
        <v/>
      </c>
      <c r="W442" s="94" t="str">
        <f t="shared" si="247"/>
        <v/>
      </c>
      <c r="X442" s="94" t="str">
        <f t="shared" si="235"/>
        <v/>
      </c>
      <c r="Y442" s="94" t="str">
        <f t="shared" si="236"/>
        <v/>
      </c>
      <c r="Z442" s="94" t="str">
        <f t="shared" si="237"/>
        <v/>
      </c>
      <c r="AA442" s="94" t="str">
        <f t="shared" si="238"/>
        <v/>
      </c>
      <c r="AB442" s="94" t="str">
        <f t="shared" si="239"/>
        <v/>
      </c>
      <c r="AC442" s="94" t="str">
        <f t="shared" si="240"/>
        <v/>
      </c>
      <c r="AD442" s="92" t="str">
        <f t="shared" si="241"/>
        <v/>
      </c>
      <c r="AE442" s="92">
        <f t="shared" si="243"/>
        <v>0</v>
      </c>
      <c r="AF442" s="97" t="str">
        <f t="shared" si="244"/>
        <v/>
      </c>
      <c r="AG442" s="92">
        <f t="shared" si="245"/>
        <v>0</v>
      </c>
      <c r="AH442" s="92">
        <f t="shared" si="246"/>
        <v>0</v>
      </c>
    </row>
    <row r="443" spans="1:34" x14ac:dyDescent="0.25">
      <c r="A443" s="106" t="str">
        <f t="shared" si="215"/>
        <v/>
      </c>
      <c r="B443" s="49">
        <v>7590</v>
      </c>
      <c r="C443" s="115" t="s">
        <v>695</v>
      </c>
      <c r="D443" s="94" t="str">
        <f t="shared" si="216"/>
        <v/>
      </c>
      <c r="E443" s="94" t="str">
        <f t="shared" si="217"/>
        <v/>
      </c>
      <c r="F443" s="94" t="str">
        <f t="shared" si="218"/>
        <v/>
      </c>
      <c r="G443" s="94" t="str">
        <f t="shared" si="219"/>
        <v/>
      </c>
      <c r="H443" s="94" t="str">
        <f t="shared" si="220"/>
        <v/>
      </c>
      <c r="I443" s="94" t="str">
        <f t="shared" si="221"/>
        <v/>
      </c>
      <c r="J443" s="94" t="str">
        <f t="shared" si="222"/>
        <v/>
      </c>
      <c r="K443" s="94" t="str">
        <f t="shared" si="223"/>
        <v/>
      </c>
      <c r="L443" s="94" t="str">
        <f t="shared" si="224"/>
        <v/>
      </c>
      <c r="M443" s="94" t="str">
        <f t="shared" si="225"/>
        <v/>
      </c>
      <c r="N443" s="94" t="str">
        <f t="shared" si="226"/>
        <v/>
      </c>
      <c r="O443" s="94" t="str">
        <f t="shared" si="227"/>
        <v/>
      </c>
      <c r="P443" s="94" t="str">
        <f t="shared" si="228"/>
        <v/>
      </c>
      <c r="Q443" s="94" t="str">
        <f t="shared" si="229"/>
        <v/>
      </c>
      <c r="R443" s="94" t="str">
        <f t="shared" si="230"/>
        <v/>
      </c>
      <c r="S443" s="94" t="str">
        <f t="shared" si="231"/>
        <v/>
      </c>
      <c r="T443" s="94" t="str">
        <f t="shared" si="232"/>
        <v/>
      </c>
      <c r="U443" s="94" t="str">
        <f t="shared" si="233"/>
        <v/>
      </c>
      <c r="V443" s="94" t="str">
        <f t="shared" si="234"/>
        <v/>
      </c>
      <c r="W443" s="94" t="str">
        <f t="shared" si="247"/>
        <v/>
      </c>
      <c r="X443" s="94" t="str">
        <f t="shared" si="235"/>
        <v/>
      </c>
      <c r="Y443" s="94" t="str">
        <f t="shared" si="236"/>
        <v/>
      </c>
      <c r="Z443" s="94" t="str">
        <f t="shared" si="237"/>
        <v/>
      </c>
      <c r="AA443" s="94" t="str">
        <f t="shared" si="238"/>
        <v/>
      </c>
      <c r="AB443" s="94" t="str">
        <f t="shared" si="239"/>
        <v/>
      </c>
      <c r="AC443" s="94" t="str">
        <f t="shared" si="240"/>
        <v/>
      </c>
      <c r="AD443" s="92" t="str">
        <f t="shared" si="241"/>
        <v/>
      </c>
      <c r="AE443" s="92">
        <f t="shared" si="243"/>
        <v>0</v>
      </c>
      <c r="AF443" s="97" t="str">
        <f t="shared" si="244"/>
        <v/>
      </c>
      <c r="AG443" s="92">
        <f t="shared" si="245"/>
        <v>0</v>
      </c>
      <c r="AH443" s="92">
        <f t="shared" si="246"/>
        <v>0</v>
      </c>
    </row>
    <row r="444" spans="1:34" x14ac:dyDescent="0.25">
      <c r="A444" s="106" t="str">
        <f t="shared" si="215"/>
        <v/>
      </c>
      <c r="B444" s="49">
        <v>8302</v>
      </c>
      <c r="C444" s="115" t="s">
        <v>697</v>
      </c>
      <c r="D444" s="94" t="str">
        <f t="shared" si="216"/>
        <v/>
      </c>
      <c r="E444" s="94" t="str">
        <f t="shared" si="217"/>
        <v/>
      </c>
      <c r="F444" s="94" t="str">
        <f t="shared" si="218"/>
        <v/>
      </c>
      <c r="G444" s="94" t="str">
        <f t="shared" si="219"/>
        <v/>
      </c>
      <c r="H444" s="94" t="str">
        <f t="shared" si="220"/>
        <v/>
      </c>
      <c r="I444" s="94" t="str">
        <f t="shared" si="221"/>
        <v/>
      </c>
      <c r="J444" s="94" t="str">
        <f t="shared" si="222"/>
        <v/>
      </c>
      <c r="K444" s="94" t="str">
        <f t="shared" si="223"/>
        <v/>
      </c>
      <c r="L444" s="94" t="str">
        <f t="shared" si="224"/>
        <v/>
      </c>
      <c r="M444" s="94" t="str">
        <f t="shared" si="225"/>
        <v/>
      </c>
      <c r="N444" s="94" t="str">
        <f t="shared" si="226"/>
        <v/>
      </c>
      <c r="O444" s="94" t="str">
        <f t="shared" si="227"/>
        <v/>
      </c>
      <c r="P444" s="94" t="str">
        <f t="shared" si="228"/>
        <v/>
      </c>
      <c r="Q444" s="94" t="str">
        <f t="shared" si="229"/>
        <v/>
      </c>
      <c r="R444" s="94" t="str">
        <f t="shared" si="230"/>
        <v/>
      </c>
      <c r="S444" s="94" t="str">
        <f t="shared" si="231"/>
        <v/>
      </c>
      <c r="T444" s="94" t="str">
        <f t="shared" si="232"/>
        <v/>
      </c>
      <c r="U444" s="94" t="str">
        <f t="shared" si="233"/>
        <v/>
      </c>
      <c r="V444" s="94" t="str">
        <f t="shared" si="234"/>
        <v/>
      </c>
      <c r="W444" s="94" t="str">
        <f t="shared" si="247"/>
        <v/>
      </c>
      <c r="X444" s="94" t="str">
        <f t="shared" si="235"/>
        <v/>
      </c>
      <c r="Y444" s="94" t="str">
        <f t="shared" si="236"/>
        <v/>
      </c>
      <c r="Z444" s="94" t="str">
        <f t="shared" si="237"/>
        <v/>
      </c>
      <c r="AA444" s="94" t="str">
        <f t="shared" si="238"/>
        <v/>
      </c>
      <c r="AB444" s="94" t="str">
        <f t="shared" si="239"/>
        <v/>
      </c>
      <c r="AC444" s="94" t="str">
        <f t="shared" si="240"/>
        <v/>
      </c>
      <c r="AD444" s="92" t="str">
        <f t="shared" si="241"/>
        <v/>
      </c>
      <c r="AE444" s="92">
        <f t="shared" si="243"/>
        <v>0</v>
      </c>
      <c r="AF444" s="97" t="str">
        <f t="shared" si="244"/>
        <v/>
      </c>
      <c r="AG444" s="92">
        <f t="shared" si="245"/>
        <v>0</v>
      </c>
      <c r="AH444" s="92">
        <f t="shared" si="246"/>
        <v>0</v>
      </c>
    </row>
    <row r="445" spans="1:34" x14ac:dyDescent="0.25">
      <c r="A445" s="106" t="str">
        <f t="shared" si="215"/>
        <v/>
      </c>
      <c r="B445" s="49">
        <v>4876</v>
      </c>
      <c r="C445" s="115" t="s">
        <v>698</v>
      </c>
      <c r="D445" s="94" t="str">
        <f t="shared" si="216"/>
        <v/>
      </c>
      <c r="E445" s="94" t="str">
        <f t="shared" si="217"/>
        <v/>
      </c>
      <c r="F445" s="94" t="str">
        <f t="shared" si="218"/>
        <v/>
      </c>
      <c r="G445" s="94" t="str">
        <f t="shared" si="219"/>
        <v/>
      </c>
      <c r="H445" s="94" t="str">
        <f t="shared" si="220"/>
        <v/>
      </c>
      <c r="I445" s="94" t="str">
        <f t="shared" si="221"/>
        <v/>
      </c>
      <c r="J445" s="94" t="str">
        <f t="shared" si="222"/>
        <v/>
      </c>
      <c r="K445" s="94" t="str">
        <f t="shared" si="223"/>
        <v/>
      </c>
      <c r="L445" s="94" t="str">
        <f t="shared" si="224"/>
        <v/>
      </c>
      <c r="M445" s="94" t="str">
        <f t="shared" si="225"/>
        <v/>
      </c>
      <c r="N445" s="94" t="str">
        <f t="shared" si="226"/>
        <v/>
      </c>
      <c r="O445" s="94" t="str">
        <f t="shared" si="227"/>
        <v/>
      </c>
      <c r="P445" s="94" t="str">
        <f t="shared" si="228"/>
        <v/>
      </c>
      <c r="Q445" s="94" t="str">
        <f t="shared" si="229"/>
        <v/>
      </c>
      <c r="R445" s="94" t="str">
        <f t="shared" si="230"/>
        <v/>
      </c>
      <c r="S445" s="94" t="str">
        <f t="shared" si="231"/>
        <v/>
      </c>
      <c r="T445" s="94" t="str">
        <f t="shared" si="232"/>
        <v/>
      </c>
      <c r="U445" s="94" t="str">
        <f t="shared" si="233"/>
        <v/>
      </c>
      <c r="V445" s="94" t="str">
        <f t="shared" si="234"/>
        <v/>
      </c>
      <c r="W445" s="94" t="str">
        <f t="shared" si="247"/>
        <v/>
      </c>
      <c r="X445" s="94" t="str">
        <f t="shared" si="235"/>
        <v/>
      </c>
      <c r="Y445" s="94" t="str">
        <f t="shared" si="236"/>
        <v/>
      </c>
      <c r="Z445" s="94" t="str">
        <f t="shared" si="237"/>
        <v/>
      </c>
      <c r="AA445" s="94" t="str">
        <f t="shared" si="238"/>
        <v/>
      </c>
      <c r="AB445" s="94" t="str">
        <f t="shared" si="239"/>
        <v/>
      </c>
      <c r="AC445" s="94" t="str">
        <f t="shared" si="240"/>
        <v/>
      </c>
      <c r="AD445" s="92" t="str">
        <f t="shared" si="241"/>
        <v/>
      </c>
      <c r="AE445" s="92">
        <f t="shared" si="243"/>
        <v>0</v>
      </c>
      <c r="AF445" s="97" t="str">
        <f t="shared" si="244"/>
        <v/>
      </c>
      <c r="AG445" s="92">
        <f t="shared" si="245"/>
        <v>0</v>
      </c>
      <c r="AH445" s="92">
        <f t="shared" si="246"/>
        <v>0</v>
      </c>
    </row>
    <row r="446" spans="1:34" x14ac:dyDescent="0.25">
      <c r="A446" s="106" t="str">
        <f t="shared" si="215"/>
        <v/>
      </c>
      <c r="B446" s="49">
        <v>4780</v>
      </c>
      <c r="C446" s="115" t="s">
        <v>699</v>
      </c>
      <c r="D446" s="94" t="str">
        <f t="shared" si="216"/>
        <v/>
      </c>
      <c r="E446" s="94" t="str">
        <f t="shared" si="217"/>
        <v/>
      </c>
      <c r="F446" s="94" t="str">
        <f t="shared" si="218"/>
        <v/>
      </c>
      <c r="G446" s="94" t="str">
        <f t="shared" si="219"/>
        <v/>
      </c>
      <c r="H446" s="94" t="str">
        <f t="shared" si="220"/>
        <v/>
      </c>
      <c r="I446" s="94" t="str">
        <f t="shared" si="221"/>
        <v/>
      </c>
      <c r="J446" s="94" t="str">
        <f t="shared" si="222"/>
        <v/>
      </c>
      <c r="K446" s="94" t="str">
        <f t="shared" si="223"/>
        <v/>
      </c>
      <c r="L446" s="94" t="str">
        <f t="shared" si="224"/>
        <v/>
      </c>
      <c r="M446" s="94" t="str">
        <f t="shared" si="225"/>
        <v/>
      </c>
      <c r="N446" s="94" t="str">
        <f t="shared" si="226"/>
        <v/>
      </c>
      <c r="O446" s="94" t="str">
        <f t="shared" si="227"/>
        <v/>
      </c>
      <c r="P446" s="94" t="str">
        <f t="shared" si="228"/>
        <v/>
      </c>
      <c r="Q446" s="94" t="str">
        <f t="shared" si="229"/>
        <v/>
      </c>
      <c r="R446" s="94" t="str">
        <f t="shared" si="230"/>
        <v/>
      </c>
      <c r="S446" s="94" t="str">
        <f t="shared" si="231"/>
        <v/>
      </c>
      <c r="T446" s="94" t="str">
        <f t="shared" si="232"/>
        <v/>
      </c>
      <c r="U446" s="94" t="str">
        <f t="shared" si="233"/>
        <v/>
      </c>
      <c r="V446" s="94" t="str">
        <f t="shared" si="234"/>
        <v/>
      </c>
      <c r="W446" s="94" t="str">
        <f t="shared" si="247"/>
        <v/>
      </c>
      <c r="X446" s="94" t="str">
        <f t="shared" si="235"/>
        <v/>
      </c>
      <c r="Y446" s="94" t="str">
        <f t="shared" si="236"/>
        <v/>
      </c>
      <c r="Z446" s="94" t="str">
        <f t="shared" si="237"/>
        <v/>
      </c>
      <c r="AA446" s="94" t="str">
        <f t="shared" si="238"/>
        <v/>
      </c>
      <c r="AB446" s="94" t="str">
        <f t="shared" si="239"/>
        <v/>
      </c>
      <c r="AC446" s="94" t="str">
        <f t="shared" si="240"/>
        <v/>
      </c>
      <c r="AD446" s="92" t="str">
        <f t="shared" si="241"/>
        <v/>
      </c>
      <c r="AE446" s="92">
        <f t="shared" si="243"/>
        <v>0</v>
      </c>
      <c r="AF446" s="97" t="str">
        <f t="shared" si="244"/>
        <v/>
      </c>
      <c r="AG446" s="92">
        <f t="shared" si="245"/>
        <v>0</v>
      </c>
      <c r="AH446" s="92">
        <f t="shared" si="246"/>
        <v>0</v>
      </c>
    </row>
    <row r="447" spans="1:34" x14ac:dyDescent="0.25">
      <c r="A447" s="106" t="str">
        <f t="shared" si="215"/>
        <v/>
      </c>
      <c r="B447" s="49">
        <v>4875</v>
      </c>
      <c r="C447" s="115" t="s">
        <v>700</v>
      </c>
      <c r="D447" s="94" t="str">
        <f t="shared" si="216"/>
        <v/>
      </c>
      <c r="E447" s="94" t="str">
        <f t="shared" si="217"/>
        <v/>
      </c>
      <c r="F447" s="94" t="str">
        <f t="shared" si="218"/>
        <v/>
      </c>
      <c r="G447" s="94" t="str">
        <f t="shared" si="219"/>
        <v/>
      </c>
      <c r="H447" s="94" t="str">
        <f t="shared" si="220"/>
        <v/>
      </c>
      <c r="I447" s="94" t="str">
        <f t="shared" si="221"/>
        <v/>
      </c>
      <c r="J447" s="94" t="str">
        <f t="shared" si="222"/>
        <v/>
      </c>
      <c r="K447" s="94" t="str">
        <f t="shared" si="223"/>
        <v/>
      </c>
      <c r="L447" s="94" t="str">
        <f t="shared" si="224"/>
        <v/>
      </c>
      <c r="M447" s="94" t="str">
        <f t="shared" si="225"/>
        <v/>
      </c>
      <c r="N447" s="94" t="str">
        <f t="shared" si="226"/>
        <v/>
      </c>
      <c r="O447" s="94" t="str">
        <f t="shared" si="227"/>
        <v/>
      </c>
      <c r="P447" s="94" t="str">
        <f t="shared" si="228"/>
        <v/>
      </c>
      <c r="Q447" s="94" t="str">
        <f t="shared" si="229"/>
        <v/>
      </c>
      <c r="R447" s="94" t="str">
        <f t="shared" si="230"/>
        <v/>
      </c>
      <c r="S447" s="94" t="str">
        <f t="shared" si="231"/>
        <v/>
      </c>
      <c r="T447" s="94" t="str">
        <f t="shared" si="232"/>
        <v/>
      </c>
      <c r="U447" s="94" t="str">
        <f t="shared" si="233"/>
        <v/>
      </c>
      <c r="V447" s="94" t="str">
        <f t="shared" si="234"/>
        <v/>
      </c>
      <c r="W447" s="94" t="str">
        <f t="shared" si="247"/>
        <v/>
      </c>
      <c r="X447" s="94" t="str">
        <f t="shared" si="235"/>
        <v/>
      </c>
      <c r="Y447" s="94" t="str">
        <f t="shared" si="236"/>
        <v/>
      </c>
      <c r="Z447" s="94" t="str">
        <f t="shared" si="237"/>
        <v/>
      </c>
      <c r="AA447" s="94" t="str">
        <f t="shared" si="238"/>
        <v/>
      </c>
      <c r="AB447" s="94" t="str">
        <f t="shared" si="239"/>
        <v/>
      </c>
      <c r="AC447" s="94" t="str">
        <f t="shared" si="240"/>
        <v/>
      </c>
      <c r="AD447" s="92" t="str">
        <f t="shared" si="241"/>
        <v/>
      </c>
      <c r="AE447" s="92">
        <f t="shared" si="243"/>
        <v>0</v>
      </c>
      <c r="AF447" s="97" t="str">
        <f t="shared" si="244"/>
        <v/>
      </c>
      <c r="AG447" s="92">
        <f t="shared" si="245"/>
        <v>0</v>
      </c>
      <c r="AH447" s="92">
        <f t="shared" si="246"/>
        <v>0</v>
      </c>
    </row>
    <row r="448" spans="1:34" x14ac:dyDescent="0.25">
      <c r="A448" s="106" t="str">
        <f t="shared" si="215"/>
        <v/>
      </c>
      <c r="B448" s="49">
        <v>806</v>
      </c>
      <c r="C448" s="115" t="s">
        <v>701</v>
      </c>
      <c r="D448" s="94" t="str">
        <f t="shared" si="216"/>
        <v/>
      </c>
      <c r="E448" s="94" t="str">
        <f t="shared" si="217"/>
        <v/>
      </c>
      <c r="F448" s="94" t="str">
        <f t="shared" si="218"/>
        <v/>
      </c>
      <c r="G448" s="94" t="str">
        <f t="shared" si="219"/>
        <v/>
      </c>
      <c r="H448" s="94" t="str">
        <f t="shared" si="220"/>
        <v/>
      </c>
      <c r="I448" s="94" t="str">
        <f t="shared" si="221"/>
        <v/>
      </c>
      <c r="J448" s="94" t="str">
        <f t="shared" si="222"/>
        <v/>
      </c>
      <c r="K448" s="94" t="str">
        <f t="shared" si="223"/>
        <v/>
      </c>
      <c r="L448" s="94" t="str">
        <f t="shared" si="224"/>
        <v/>
      </c>
      <c r="M448" s="94" t="str">
        <f t="shared" si="225"/>
        <v/>
      </c>
      <c r="N448" s="94" t="str">
        <f t="shared" si="226"/>
        <v/>
      </c>
      <c r="O448" s="94" t="str">
        <f t="shared" si="227"/>
        <v/>
      </c>
      <c r="P448" s="94" t="str">
        <f t="shared" si="228"/>
        <v/>
      </c>
      <c r="Q448" s="94" t="str">
        <f t="shared" si="229"/>
        <v/>
      </c>
      <c r="R448" s="94" t="str">
        <f t="shared" si="230"/>
        <v/>
      </c>
      <c r="S448" s="94" t="str">
        <f t="shared" si="231"/>
        <v/>
      </c>
      <c r="T448" s="94" t="str">
        <f t="shared" si="232"/>
        <v/>
      </c>
      <c r="U448" s="94" t="str">
        <f t="shared" si="233"/>
        <v/>
      </c>
      <c r="V448" s="94" t="str">
        <f t="shared" si="234"/>
        <v/>
      </c>
      <c r="W448" s="94" t="str">
        <f t="shared" si="247"/>
        <v/>
      </c>
      <c r="X448" s="94" t="str">
        <f t="shared" si="235"/>
        <v/>
      </c>
      <c r="Y448" s="94" t="str">
        <f t="shared" si="236"/>
        <v/>
      </c>
      <c r="Z448" s="94" t="str">
        <f t="shared" si="237"/>
        <v/>
      </c>
      <c r="AA448" s="94" t="str">
        <f t="shared" si="238"/>
        <v/>
      </c>
      <c r="AB448" s="94" t="str">
        <f t="shared" si="239"/>
        <v/>
      </c>
      <c r="AC448" s="94" t="str">
        <f t="shared" si="240"/>
        <v/>
      </c>
      <c r="AD448" s="92" t="str">
        <f t="shared" si="241"/>
        <v/>
      </c>
      <c r="AE448" s="92">
        <f t="shared" si="243"/>
        <v>0</v>
      </c>
      <c r="AF448" s="97" t="str">
        <f t="shared" si="244"/>
        <v/>
      </c>
      <c r="AG448" s="92">
        <f t="shared" si="245"/>
        <v>0</v>
      </c>
      <c r="AH448" s="92">
        <f t="shared" si="246"/>
        <v>0</v>
      </c>
    </row>
    <row r="449" spans="1:34" x14ac:dyDescent="0.25">
      <c r="A449" s="106" t="str">
        <f t="shared" si="215"/>
        <v/>
      </c>
      <c r="B449" s="49">
        <v>6016</v>
      </c>
      <c r="C449" s="115" t="s">
        <v>702</v>
      </c>
      <c r="D449" s="94" t="str">
        <f t="shared" si="216"/>
        <v/>
      </c>
      <c r="E449" s="94" t="str">
        <f t="shared" si="217"/>
        <v/>
      </c>
      <c r="F449" s="94" t="str">
        <f t="shared" si="218"/>
        <v/>
      </c>
      <c r="G449" s="94" t="str">
        <f t="shared" si="219"/>
        <v/>
      </c>
      <c r="H449" s="94" t="str">
        <f t="shared" si="220"/>
        <v/>
      </c>
      <c r="I449" s="94" t="str">
        <f t="shared" si="221"/>
        <v/>
      </c>
      <c r="J449" s="94" t="str">
        <f t="shared" si="222"/>
        <v/>
      </c>
      <c r="K449" s="94" t="str">
        <f t="shared" si="223"/>
        <v/>
      </c>
      <c r="L449" s="94" t="str">
        <f t="shared" si="224"/>
        <v/>
      </c>
      <c r="M449" s="94" t="str">
        <f t="shared" si="225"/>
        <v/>
      </c>
      <c r="N449" s="94" t="str">
        <f t="shared" si="226"/>
        <v/>
      </c>
      <c r="O449" s="94" t="str">
        <f t="shared" si="227"/>
        <v/>
      </c>
      <c r="P449" s="94" t="str">
        <f t="shared" si="228"/>
        <v/>
      </c>
      <c r="Q449" s="94" t="str">
        <f t="shared" si="229"/>
        <v/>
      </c>
      <c r="R449" s="94" t="str">
        <f t="shared" si="230"/>
        <v/>
      </c>
      <c r="S449" s="94" t="str">
        <f t="shared" si="231"/>
        <v/>
      </c>
      <c r="T449" s="94" t="str">
        <f t="shared" si="232"/>
        <v/>
      </c>
      <c r="U449" s="94" t="str">
        <f t="shared" si="233"/>
        <v/>
      </c>
      <c r="V449" s="94" t="str">
        <f t="shared" si="234"/>
        <v/>
      </c>
      <c r="W449" s="94" t="str">
        <f t="shared" si="247"/>
        <v/>
      </c>
      <c r="X449" s="94" t="str">
        <f t="shared" si="235"/>
        <v/>
      </c>
      <c r="Y449" s="94" t="str">
        <f t="shared" si="236"/>
        <v/>
      </c>
      <c r="Z449" s="94" t="str">
        <f t="shared" si="237"/>
        <v/>
      </c>
      <c r="AA449" s="94" t="str">
        <f t="shared" si="238"/>
        <v/>
      </c>
      <c r="AB449" s="94" t="str">
        <f t="shared" si="239"/>
        <v/>
      </c>
      <c r="AC449" s="94" t="str">
        <f t="shared" si="240"/>
        <v/>
      </c>
      <c r="AD449" s="92" t="str">
        <f t="shared" si="241"/>
        <v/>
      </c>
      <c r="AE449" s="92">
        <f t="shared" si="243"/>
        <v>0</v>
      </c>
      <c r="AF449" s="97" t="str">
        <f t="shared" si="244"/>
        <v/>
      </c>
      <c r="AG449" s="92">
        <f t="shared" si="245"/>
        <v>0</v>
      </c>
      <c r="AH449" s="92">
        <f t="shared" si="246"/>
        <v>0</v>
      </c>
    </row>
    <row r="450" spans="1:34" x14ac:dyDescent="0.25">
      <c r="A450" s="106" t="str">
        <f t="shared" ref="A450:A513" si="248">IF(AD450&lt;&gt;"",RANK(AD450,AD:AD),"")</f>
        <v/>
      </c>
      <c r="B450" s="49">
        <v>9700</v>
      </c>
      <c r="C450" s="115" t="s">
        <v>703</v>
      </c>
      <c r="D450" s="94" t="str">
        <f t="shared" ref="D450:D513" si="249">IFERROR(VLOOKUP($B450,_3aw1,2,FALSE),"")</f>
        <v/>
      </c>
      <c r="E450" s="94" t="str">
        <f t="shared" ref="E450:E513" si="250">IFERROR(VLOOKUP($B450,_3aw2,2,FALSE),"")</f>
        <v/>
      </c>
      <c r="F450" s="94" t="str">
        <f t="shared" ref="F450:F513" si="251">IFERROR(VLOOKUP($B450,_3aw3,2,FALSE),"")</f>
        <v/>
      </c>
      <c r="G450" s="94" t="str">
        <f t="shared" ref="G450:G513" si="252">IFERROR(VLOOKUP($B450,_3aw4,2,FALSE),"")</f>
        <v/>
      </c>
      <c r="H450" s="94" t="str">
        <f t="shared" ref="H450:H513" si="253">IFERROR(VLOOKUP($B450,_3aw5,2,FALSE),"")</f>
        <v/>
      </c>
      <c r="I450" s="94" t="str">
        <f t="shared" ref="I450:I513" si="254">IFERROR(VLOOKUP($B450,_3aw6,2,FALSE),"")</f>
        <v/>
      </c>
      <c r="J450" s="94" t="str">
        <f t="shared" ref="J450:J513" si="255">IFERROR(VLOOKUP($B450,_3aw7,2,FALSE),"")</f>
        <v/>
      </c>
      <c r="K450" s="94" t="str">
        <f t="shared" ref="K450:K513" si="256">IFERROR(VLOOKUP($B450,_3aw8,2,FALSE),"")</f>
        <v/>
      </c>
      <c r="L450" s="94" t="str">
        <f t="shared" ref="L450:L513" si="257">IFERROR(VLOOKUP($B450,_3aw9,2,FALSE),"")</f>
        <v/>
      </c>
      <c r="M450" s="94" t="str">
        <f t="shared" ref="M450:M513" si="258">IFERROR(VLOOKUP($B450,_3aw10,2,FALSE),"")</f>
        <v/>
      </c>
      <c r="N450" s="94" t="str">
        <f t="shared" ref="N450:N513" si="259">IFERROR(VLOOKUP($B450,_3aw11,2,FALSE),"")</f>
        <v/>
      </c>
      <c r="O450" s="94" t="str">
        <f t="shared" ref="O450:O513" si="260">IFERROR(VLOOKUP($B450,_3aw12,2,FALSE),"")</f>
        <v/>
      </c>
      <c r="P450" s="94" t="str">
        <f t="shared" ref="P450:P513" si="261">IFERROR(VLOOKUP($B450,_3aw13,2,FALSE),"")</f>
        <v/>
      </c>
      <c r="Q450" s="94" t="str">
        <f t="shared" ref="Q450:Q513" si="262">IFERROR(VLOOKUP($B450,_3aw14,2,FALSE),"")</f>
        <v/>
      </c>
      <c r="R450" s="94" t="str">
        <f t="shared" ref="R450:R513" si="263">IFERROR(VLOOKUP($B450,_3aw15,2,FALSE),"")</f>
        <v/>
      </c>
      <c r="S450" s="94" t="str">
        <f t="shared" ref="S450:S513" si="264">IFERROR(VLOOKUP($B450,_3aw16,2,FALSE),"")</f>
        <v/>
      </c>
      <c r="T450" s="94" t="str">
        <f t="shared" ref="T450:T513" si="265">IFERROR(VLOOKUP($B450,_3aw17,2,FALSE),"")</f>
        <v/>
      </c>
      <c r="U450" s="94" t="str">
        <f t="shared" ref="U450:U513" si="266">IFERROR(VLOOKUP($B450,_3aw18,2,FALSE),"")</f>
        <v/>
      </c>
      <c r="V450" s="94" t="str">
        <f t="shared" ref="V450:V513" si="267">IFERROR(VLOOKUP($B450,_3aw19,2,FALSE),"")</f>
        <v/>
      </c>
      <c r="W450" s="94" t="str">
        <f t="shared" si="247"/>
        <v/>
      </c>
      <c r="X450" s="94" t="str">
        <f t="shared" ref="X450:X513" si="268">IFERROR(VLOOKUP($B450,_3aw21,2,FALSE),"")</f>
        <v/>
      </c>
      <c r="Y450" s="94" t="str">
        <f t="shared" ref="Y450:Y513" si="269">IFERROR(VLOOKUP($B450,_3aw22,2,FALSE),"")</f>
        <v/>
      </c>
      <c r="Z450" s="94" t="str">
        <f t="shared" ref="Z450:Z513" si="270">IFERROR(VLOOKUP($B450,_3aw23,2,FALSE),"")</f>
        <v/>
      </c>
      <c r="AA450" s="94" t="str">
        <f t="shared" ref="AA450:AA513" si="271">IFERROR(VLOOKUP($B450,_3aw24,2,FALSE),"")</f>
        <v/>
      </c>
      <c r="AB450" s="94" t="str">
        <f t="shared" ref="AB450:AB513" si="272">IFERROR(VLOOKUP($B450,_3aw25,2,FALSE),"")</f>
        <v/>
      </c>
      <c r="AC450" s="94" t="str">
        <f t="shared" ref="AC450:AC513" si="273">IFERROR(VLOOKUP($B450,_3aw26,2,FALSE),"")</f>
        <v/>
      </c>
      <c r="AD450" s="92" t="str">
        <f t="shared" ref="AD450:AD513" si="274">IF(COUNTIF(D450:AC450,"&gt;=0"),SUM(D450:AC450),"")</f>
        <v/>
      </c>
      <c r="AE450" s="92">
        <f t="shared" si="243"/>
        <v>0</v>
      </c>
      <c r="AF450" s="97" t="str">
        <f t="shared" si="244"/>
        <v/>
      </c>
      <c r="AG450" s="92">
        <f t="shared" si="245"/>
        <v>0</v>
      </c>
      <c r="AH450" s="92">
        <f t="shared" si="246"/>
        <v>0</v>
      </c>
    </row>
    <row r="451" spans="1:34" x14ac:dyDescent="0.25">
      <c r="A451" s="106" t="str">
        <f t="shared" si="248"/>
        <v/>
      </c>
      <c r="B451" s="49">
        <v>2886</v>
      </c>
      <c r="C451" s="115" t="s">
        <v>704</v>
      </c>
      <c r="D451" s="94" t="str">
        <f t="shared" si="249"/>
        <v/>
      </c>
      <c r="E451" s="94" t="str">
        <f t="shared" si="250"/>
        <v/>
      </c>
      <c r="F451" s="94" t="str">
        <f t="shared" si="251"/>
        <v/>
      </c>
      <c r="G451" s="94" t="str">
        <f t="shared" si="252"/>
        <v/>
      </c>
      <c r="H451" s="94" t="str">
        <f t="shared" si="253"/>
        <v/>
      </c>
      <c r="I451" s="94" t="str">
        <f t="shared" si="254"/>
        <v/>
      </c>
      <c r="J451" s="94" t="str">
        <f t="shared" si="255"/>
        <v/>
      </c>
      <c r="K451" s="94" t="str">
        <f t="shared" si="256"/>
        <v/>
      </c>
      <c r="L451" s="94" t="str">
        <f t="shared" si="257"/>
        <v/>
      </c>
      <c r="M451" s="94" t="str">
        <f t="shared" si="258"/>
        <v/>
      </c>
      <c r="N451" s="94" t="str">
        <f t="shared" si="259"/>
        <v/>
      </c>
      <c r="O451" s="94" t="str">
        <f t="shared" si="260"/>
        <v/>
      </c>
      <c r="P451" s="94" t="str">
        <f t="shared" si="261"/>
        <v/>
      </c>
      <c r="Q451" s="94" t="str">
        <f t="shared" si="262"/>
        <v/>
      </c>
      <c r="R451" s="94" t="str">
        <f t="shared" si="263"/>
        <v/>
      </c>
      <c r="S451" s="94" t="str">
        <f t="shared" si="264"/>
        <v/>
      </c>
      <c r="T451" s="94" t="str">
        <f t="shared" si="265"/>
        <v/>
      </c>
      <c r="U451" s="94" t="str">
        <f t="shared" si="266"/>
        <v/>
      </c>
      <c r="V451" s="94" t="str">
        <f t="shared" si="267"/>
        <v/>
      </c>
      <c r="W451" s="94" t="str">
        <f t="shared" si="247"/>
        <v/>
      </c>
      <c r="X451" s="94" t="str">
        <f t="shared" si="268"/>
        <v/>
      </c>
      <c r="Y451" s="94" t="str">
        <f t="shared" si="269"/>
        <v/>
      </c>
      <c r="Z451" s="94" t="str">
        <f t="shared" si="270"/>
        <v/>
      </c>
      <c r="AA451" s="94" t="str">
        <f t="shared" si="271"/>
        <v/>
      </c>
      <c r="AB451" s="94" t="str">
        <f t="shared" si="272"/>
        <v/>
      </c>
      <c r="AC451" s="94" t="str">
        <f t="shared" si="273"/>
        <v/>
      </c>
      <c r="AD451" s="92" t="str">
        <f t="shared" si="274"/>
        <v/>
      </c>
      <c r="AE451" s="92">
        <f t="shared" si="243"/>
        <v>0</v>
      </c>
      <c r="AF451" s="97" t="str">
        <f t="shared" si="244"/>
        <v/>
      </c>
      <c r="AG451" s="92">
        <f t="shared" si="245"/>
        <v>0</v>
      </c>
      <c r="AH451" s="92">
        <f t="shared" si="246"/>
        <v>0</v>
      </c>
    </row>
    <row r="452" spans="1:34" x14ac:dyDescent="0.25">
      <c r="A452" s="106" t="str">
        <f t="shared" si="248"/>
        <v/>
      </c>
      <c r="B452" s="49">
        <v>4964</v>
      </c>
      <c r="C452" s="115" t="s">
        <v>705</v>
      </c>
      <c r="D452" s="94" t="str">
        <f t="shared" si="249"/>
        <v/>
      </c>
      <c r="E452" s="94" t="str">
        <f t="shared" si="250"/>
        <v/>
      </c>
      <c r="F452" s="94" t="str">
        <f t="shared" si="251"/>
        <v/>
      </c>
      <c r="G452" s="94" t="str">
        <f t="shared" si="252"/>
        <v/>
      </c>
      <c r="H452" s="94" t="str">
        <f t="shared" si="253"/>
        <v/>
      </c>
      <c r="I452" s="94" t="str">
        <f t="shared" si="254"/>
        <v/>
      </c>
      <c r="J452" s="94" t="str">
        <f t="shared" si="255"/>
        <v/>
      </c>
      <c r="K452" s="94" t="str">
        <f t="shared" si="256"/>
        <v/>
      </c>
      <c r="L452" s="94" t="str">
        <f t="shared" si="257"/>
        <v/>
      </c>
      <c r="M452" s="94" t="str">
        <f t="shared" si="258"/>
        <v/>
      </c>
      <c r="N452" s="94" t="str">
        <f t="shared" si="259"/>
        <v/>
      </c>
      <c r="O452" s="94" t="str">
        <f t="shared" si="260"/>
        <v/>
      </c>
      <c r="P452" s="94" t="str">
        <f t="shared" si="261"/>
        <v/>
      </c>
      <c r="Q452" s="94" t="str">
        <f t="shared" si="262"/>
        <v/>
      </c>
      <c r="R452" s="94" t="str">
        <f t="shared" si="263"/>
        <v/>
      </c>
      <c r="S452" s="94" t="str">
        <f t="shared" si="264"/>
        <v/>
      </c>
      <c r="T452" s="94" t="str">
        <f t="shared" si="265"/>
        <v/>
      </c>
      <c r="U452" s="94" t="str">
        <f t="shared" si="266"/>
        <v/>
      </c>
      <c r="V452" s="94" t="str">
        <f t="shared" si="267"/>
        <v/>
      </c>
      <c r="W452" s="94" t="str">
        <f t="shared" si="247"/>
        <v/>
      </c>
      <c r="X452" s="94" t="str">
        <f t="shared" si="268"/>
        <v/>
      </c>
      <c r="Y452" s="94" t="str">
        <f t="shared" si="269"/>
        <v/>
      </c>
      <c r="Z452" s="94" t="str">
        <f t="shared" si="270"/>
        <v/>
      </c>
      <c r="AA452" s="94" t="str">
        <f t="shared" si="271"/>
        <v/>
      </c>
      <c r="AB452" s="94" t="str">
        <f t="shared" si="272"/>
        <v/>
      </c>
      <c r="AC452" s="94" t="str">
        <f t="shared" si="273"/>
        <v/>
      </c>
      <c r="AD452" s="92" t="str">
        <f t="shared" si="274"/>
        <v/>
      </c>
      <c r="AE452" s="92">
        <f t="shared" si="243"/>
        <v>0</v>
      </c>
      <c r="AF452" s="97" t="str">
        <f t="shared" si="244"/>
        <v/>
      </c>
      <c r="AG452" s="92">
        <f t="shared" si="245"/>
        <v>0</v>
      </c>
      <c r="AH452" s="92">
        <f t="shared" si="246"/>
        <v>0</v>
      </c>
    </row>
    <row r="453" spans="1:34" x14ac:dyDescent="0.25">
      <c r="A453" s="106" t="str">
        <f t="shared" si="248"/>
        <v/>
      </c>
      <c r="B453" s="49">
        <v>8068</v>
      </c>
      <c r="C453" s="115" t="s">
        <v>707</v>
      </c>
      <c r="D453" s="94" t="str">
        <f t="shared" si="249"/>
        <v/>
      </c>
      <c r="E453" s="94" t="str">
        <f t="shared" si="250"/>
        <v/>
      </c>
      <c r="F453" s="94" t="str">
        <f t="shared" si="251"/>
        <v/>
      </c>
      <c r="G453" s="94" t="str">
        <f t="shared" si="252"/>
        <v/>
      </c>
      <c r="H453" s="94" t="str">
        <f t="shared" si="253"/>
        <v/>
      </c>
      <c r="I453" s="94" t="str">
        <f t="shared" si="254"/>
        <v/>
      </c>
      <c r="J453" s="94" t="str">
        <f t="shared" si="255"/>
        <v/>
      </c>
      <c r="K453" s="94" t="str">
        <f t="shared" si="256"/>
        <v/>
      </c>
      <c r="L453" s="94" t="str">
        <f t="shared" si="257"/>
        <v/>
      </c>
      <c r="M453" s="94" t="str">
        <f t="shared" si="258"/>
        <v/>
      </c>
      <c r="N453" s="94" t="str">
        <f t="shared" si="259"/>
        <v/>
      </c>
      <c r="O453" s="94" t="str">
        <f t="shared" si="260"/>
        <v/>
      </c>
      <c r="P453" s="94" t="str">
        <f t="shared" si="261"/>
        <v/>
      </c>
      <c r="Q453" s="94" t="str">
        <f t="shared" si="262"/>
        <v/>
      </c>
      <c r="R453" s="94" t="str">
        <f t="shared" si="263"/>
        <v/>
      </c>
      <c r="S453" s="94" t="str">
        <f t="shared" si="264"/>
        <v/>
      </c>
      <c r="T453" s="94" t="str">
        <f t="shared" si="265"/>
        <v/>
      </c>
      <c r="U453" s="94" t="str">
        <f t="shared" si="266"/>
        <v/>
      </c>
      <c r="V453" s="94" t="str">
        <f t="shared" si="267"/>
        <v/>
      </c>
      <c r="W453" s="94" t="str">
        <f t="shared" si="247"/>
        <v/>
      </c>
      <c r="X453" s="94" t="str">
        <f t="shared" si="268"/>
        <v/>
      </c>
      <c r="Y453" s="94" t="str">
        <f t="shared" si="269"/>
        <v/>
      </c>
      <c r="Z453" s="94" t="str">
        <f t="shared" si="270"/>
        <v/>
      </c>
      <c r="AA453" s="94" t="str">
        <f t="shared" si="271"/>
        <v/>
      </c>
      <c r="AB453" s="94" t="str">
        <f t="shared" si="272"/>
        <v/>
      </c>
      <c r="AC453" s="94" t="str">
        <f t="shared" si="273"/>
        <v/>
      </c>
      <c r="AD453" s="92" t="str">
        <f t="shared" si="274"/>
        <v/>
      </c>
      <c r="AE453" s="92">
        <f t="shared" si="243"/>
        <v>0</v>
      </c>
      <c r="AF453" s="97" t="str">
        <f t="shared" si="244"/>
        <v/>
      </c>
      <c r="AG453" s="92">
        <f t="shared" si="245"/>
        <v>0</v>
      </c>
      <c r="AH453" s="92">
        <f t="shared" si="246"/>
        <v>0</v>
      </c>
    </row>
    <row r="454" spans="1:34" x14ac:dyDescent="0.25">
      <c r="A454" s="106" t="str">
        <f t="shared" si="248"/>
        <v/>
      </c>
      <c r="B454" s="49">
        <v>3021</v>
      </c>
      <c r="C454" s="115" t="s">
        <v>708</v>
      </c>
      <c r="D454" s="94" t="str">
        <f t="shared" si="249"/>
        <v/>
      </c>
      <c r="E454" s="94" t="str">
        <f t="shared" si="250"/>
        <v/>
      </c>
      <c r="F454" s="94" t="str">
        <f t="shared" si="251"/>
        <v/>
      </c>
      <c r="G454" s="94" t="str">
        <f t="shared" si="252"/>
        <v/>
      </c>
      <c r="H454" s="94" t="str">
        <f t="shared" si="253"/>
        <v/>
      </c>
      <c r="I454" s="94" t="str">
        <f t="shared" si="254"/>
        <v/>
      </c>
      <c r="J454" s="94" t="str">
        <f t="shared" si="255"/>
        <v/>
      </c>
      <c r="K454" s="94" t="str">
        <f t="shared" si="256"/>
        <v/>
      </c>
      <c r="L454" s="94" t="str">
        <f t="shared" si="257"/>
        <v/>
      </c>
      <c r="M454" s="94" t="str">
        <f t="shared" si="258"/>
        <v/>
      </c>
      <c r="N454" s="94" t="str">
        <f t="shared" si="259"/>
        <v/>
      </c>
      <c r="O454" s="94" t="str">
        <f t="shared" si="260"/>
        <v/>
      </c>
      <c r="P454" s="94" t="str">
        <f t="shared" si="261"/>
        <v/>
      </c>
      <c r="Q454" s="94" t="str">
        <f t="shared" si="262"/>
        <v/>
      </c>
      <c r="R454" s="94" t="str">
        <f t="shared" si="263"/>
        <v/>
      </c>
      <c r="S454" s="94" t="str">
        <f t="shared" si="264"/>
        <v/>
      </c>
      <c r="T454" s="94" t="str">
        <f t="shared" si="265"/>
        <v/>
      </c>
      <c r="U454" s="94" t="str">
        <f t="shared" si="266"/>
        <v/>
      </c>
      <c r="V454" s="94" t="str">
        <f t="shared" si="267"/>
        <v/>
      </c>
      <c r="W454" s="94" t="str">
        <f>IFERROR(VLOOKUP($B454,_3aw20,22,FALSE),"")</f>
        <v/>
      </c>
      <c r="X454" s="94" t="str">
        <f t="shared" si="268"/>
        <v/>
      </c>
      <c r="Y454" s="94" t="str">
        <f t="shared" si="269"/>
        <v/>
      </c>
      <c r="Z454" s="94" t="str">
        <f t="shared" si="270"/>
        <v/>
      </c>
      <c r="AA454" s="94" t="str">
        <f t="shared" si="271"/>
        <v/>
      </c>
      <c r="AB454" s="94" t="str">
        <f t="shared" si="272"/>
        <v/>
      </c>
      <c r="AC454" s="94" t="str">
        <f t="shared" si="273"/>
        <v/>
      </c>
      <c r="AD454" s="92" t="str">
        <f t="shared" si="274"/>
        <v/>
      </c>
      <c r="AE454" s="92">
        <f t="shared" si="243"/>
        <v>0</v>
      </c>
      <c r="AF454" s="97" t="str">
        <f t="shared" si="244"/>
        <v/>
      </c>
      <c r="AG454" s="92">
        <f t="shared" si="245"/>
        <v>0</v>
      </c>
      <c r="AH454" s="92">
        <f t="shared" si="246"/>
        <v>0</v>
      </c>
    </row>
    <row r="455" spans="1:34" x14ac:dyDescent="0.25">
      <c r="A455" s="106" t="str">
        <f t="shared" si="248"/>
        <v/>
      </c>
      <c r="B455" s="49">
        <v>1883</v>
      </c>
      <c r="C455" s="115" t="s">
        <v>709</v>
      </c>
      <c r="D455" s="94" t="str">
        <f t="shared" si="249"/>
        <v/>
      </c>
      <c r="E455" s="94" t="str">
        <f t="shared" si="250"/>
        <v/>
      </c>
      <c r="F455" s="94" t="str">
        <f t="shared" si="251"/>
        <v/>
      </c>
      <c r="G455" s="94" t="str">
        <f t="shared" si="252"/>
        <v/>
      </c>
      <c r="H455" s="94" t="str">
        <f t="shared" si="253"/>
        <v/>
      </c>
      <c r="I455" s="94" t="str">
        <f t="shared" si="254"/>
        <v/>
      </c>
      <c r="J455" s="94" t="str">
        <f t="shared" si="255"/>
        <v/>
      </c>
      <c r="K455" s="94" t="str">
        <f t="shared" si="256"/>
        <v/>
      </c>
      <c r="L455" s="94" t="str">
        <f t="shared" si="257"/>
        <v/>
      </c>
      <c r="M455" s="94" t="str">
        <f t="shared" si="258"/>
        <v/>
      </c>
      <c r="N455" s="94" t="str">
        <f t="shared" si="259"/>
        <v/>
      </c>
      <c r="O455" s="94" t="str">
        <f t="shared" si="260"/>
        <v/>
      </c>
      <c r="P455" s="94" t="str">
        <f t="shared" si="261"/>
        <v/>
      </c>
      <c r="Q455" s="94" t="str">
        <f t="shared" si="262"/>
        <v/>
      </c>
      <c r="R455" s="94" t="str">
        <f t="shared" si="263"/>
        <v/>
      </c>
      <c r="S455" s="94" t="str">
        <f t="shared" si="264"/>
        <v/>
      </c>
      <c r="T455" s="94" t="str">
        <f t="shared" si="265"/>
        <v/>
      </c>
      <c r="U455" s="94" t="str">
        <f t="shared" si="266"/>
        <v/>
      </c>
      <c r="V455" s="94" t="str">
        <f t="shared" si="267"/>
        <v/>
      </c>
      <c r="W455" s="94" t="str">
        <f t="shared" ref="W455:W486" si="275">IFERROR(VLOOKUP($B455,_3aw20,2,FALSE),"")</f>
        <v/>
      </c>
      <c r="X455" s="94" t="str">
        <f t="shared" si="268"/>
        <v/>
      </c>
      <c r="Y455" s="94" t="str">
        <f t="shared" si="269"/>
        <v/>
      </c>
      <c r="Z455" s="94" t="str">
        <f t="shared" si="270"/>
        <v/>
      </c>
      <c r="AA455" s="94" t="str">
        <f t="shared" si="271"/>
        <v/>
      </c>
      <c r="AB455" s="94" t="str">
        <f t="shared" si="272"/>
        <v/>
      </c>
      <c r="AC455" s="94" t="str">
        <f t="shared" si="273"/>
        <v/>
      </c>
      <c r="AD455" s="92" t="str">
        <f t="shared" si="274"/>
        <v/>
      </c>
      <c r="AE455" s="92">
        <f t="shared" si="243"/>
        <v>0</v>
      </c>
      <c r="AF455" s="97" t="str">
        <f t="shared" si="244"/>
        <v/>
      </c>
      <c r="AG455" s="92">
        <f t="shared" si="245"/>
        <v>0</v>
      </c>
      <c r="AH455" s="92">
        <f t="shared" si="246"/>
        <v>0</v>
      </c>
    </row>
    <row r="456" spans="1:34" x14ac:dyDescent="0.25">
      <c r="A456" s="106" t="str">
        <f t="shared" si="248"/>
        <v/>
      </c>
      <c r="B456" s="49">
        <v>5068</v>
      </c>
      <c r="C456" s="115" t="s">
        <v>710</v>
      </c>
      <c r="D456" s="94" t="str">
        <f t="shared" si="249"/>
        <v/>
      </c>
      <c r="E456" s="94" t="str">
        <f t="shared" si="250"/>
        <v/>
      </c>
      <c r="F456" s="94" t="str">
        <f t="shared" si="251"/>
        <v/>
      </c>
      <c r="G456" s="94" t="str">
        <f t="shared" si="252"/>
        <v/>
      </c>
      <c r="H456" s="94" t="str">
        <f t="shared" si="253"/>
        <v/>
      </c>
      <c r="I456" s="94" t="str">
        <f t="shared" si="254"/>
        <v/>
      </c>
      <c r="J456" s="94" t="str">
        <f t="shared" si="255"/>
        <v/>
      </c>
      <c r="K456" s="94" t="str">
        <f t="shared" si="256"/>
        <v/>
      </c>
      <c r="L456" s="94" t="str">
        <f t="shared" si="257"/>
        <v/>
      </c>
      <c r="M456" s="94" t="str">
        <f t="shared" si="258"/>
        <v/>
      </c>
      <c r="N456" s="94" t="str">
        <f t="shared" si="259"/>
        <v/>
      </c>
      <c r="O456" s="94" t="str">
        <f t="shared" si="260"/>
        <v/>
      </c>
      <c r="P456" s="94" t="str">
        <f t="shared" si="261"/>
        <v/>
      </c>
      <c r="Q456" s="94" t="str">
        <f t="shared" si="262"/>
        <v/>
      </c>
      <c r="R456" s="94" t="str">
        <f t="shared" si="263"/>
        <v/>
      </c>
      <c r="S456" s="94" t="str">
        <f t="shared" si="264"/>
        <v/>
      </c>
      <c r="T456" s="94" t="str">
        <f t="shared" si="265"/>
        <v/>
      </c>
      <c r="U456" s="94" t="str">
        <f t="shared" si="266"/>
        <v/>
      </c>
      <c r="V456" s="94" t="str">
        <f t="shared" si="267"/>
        <v/>
      </c>
      <c r="W456" s="94" t="str">
        <f t="shared" si="275"/>
        <v/>
      </c>
      <c r="X456" s="94" t="str">
        <f t="shared" si="268"/>
        <v/>
      </c>
      <c r="Y456" s="94" t="str">
        <f t="shared" si="269"/>
        <v/>
      </c>
      <c r="Z456" s="94" t="str">
        <f t="shared" si="270"/>
        <v/>
      </c>
      <c r="AA456" s="94" t="str">
        <f t="shared" si="271"/>
        <v/>
      </c>
      <c r="AB456" s="94" t="str">
        <f t="shared" si="272"/>
        <v/>
      </c>
      <c r="AC456" s="94" t="str">
        <f t="shared" si="273"/>
        <v/>
      </c>
      <c r="AD456" s="92" t="str">
        <f t="shared" si="274"/>
        <v/>
      </c>
      <c r="AE456" s="92">
        <f t="shared" ref="AE456:AE491" si="276">IF(B456&lt;&gt;"",COUNT(D456:AC456),"")</f>
        <v>0</v>
      </c>
      <c r="AF456" s="97" t="str">
        <f t="shared" ref="AF456:AF491" si="277">IFERROR(((AG456*2)+(AH456*1))/(AE456*2),"")</f>
        <v/>
      </c>
      <c r="AG456" s="92">
        <f t="shared" ref="AG456:AG491" si="278">IF(B456&lt;&gt;"",COUNTIF(D456:AC456,"=2"),"")</f>
        <v>0</v>
      </c>
      <c r="AH456" s="92">
        <f t="shared" ref="AH456:AH491" si="279">IF(B456&lt;&gt;"",COUNTIF(D456:AC456,"=1"),"")</f>
        <v>0</v>
      </c>
    </row>
    <row r="457" spans="1:34" x14ac:dyDescent="0.25">
      <c r="A457" s="106" t="str">
        <f t="shared" si="248"/>
        <v/>
      </c>
      <c r="B457" s="49">
        <v>7803</v>
      </c>
      <c r="C457" s="115" t="s">
        <v>711</v>
      </c>
      <c r="D457" s="94" t="str">
        <f t="shared" si="249"/>
        <v/>
      </c>
      <c r="E457" s="94" t="str">
        <f t="shared" si="250"/>
        <v/>
      </c>
      <c r="F457" s="94" t="str">
        <f t="shared" si="251"/>
        <v/>
      </c>
      <c r="G457" s="94" t="str">
        <f t="shared" si="252"/>
        <v/>
      </c>
      <c r="H457" s="94" t="str">
        <f t="shared" si="253"/>
        <v/>
      </c>
      <c r="I457" s="94" t="str">
        <f t="shared" si="254"/>
        <v/>
      </c>
      <c r="J457" s="94" t="str">
        <f t="shared" si="255"/>
        <v/>
      </c>
      <c r="K457" s="94" t="str">
        <f t="shared" si="256"/>
        <v/>
      </c>
      <c r="L457" s="94" t="str">
        <f t="shared" si="257"/>
        <v/>
      </c>
      <c r="M457" s="94" t="str">
        <f t="shared" si="258"/>
        <v/>
      </c>
      <c r="N457" s="94" t="str">
        <f t="shared" si="259"/>
        <v/>
      </c>
      <c r="O457" s="94" t="str">
        <f t="shared" si="260"/>
        <v/>
      </c>
      <c r="P457" s="94" t="str">
        <f t="shared" si="261"/>
        <v/>
      </c>
      <c r="Q457" s="94" t="str">
        <f t="shared" si="262"/>
        <v/>
      </c>
      <c r="R457" s="94" t="str">
        <f t="shared" si="263"/>
        <v/>
      </c>
      <c r="S457" s="94" t="str">
        <f t="shared" si="264"/>
        <v/>
      </c>
      <c r="T457" s="94" t="str">
        <f t="shared" si="265"/>
        <v/>
      </c>
      <c r="U457" s="94" t="str">
        <f t="shared" si="266"/>
        <v/>
      </c>
      <c r="V457" s="94" t="str">
        <f t="shared" si="267"/>
        <v/>
      </c>
      <c r="W457" s="94" t="str">
        <f t="shared" si="275"/>
        <v/>
      </c>
      <c r="X457" s="94" t="str">
        <f t="shared" si="268"/>
        <v/>
      </c>
      <c r="Y457" s="94" t="str">
        <f t="shared" si="269"/>
        <v/>
      </c>
      <c r="Z457" s="94" t="str">
        <f t="shared" si="270"/>
        <v/>
      </c>
      <c r="AA457" s="94" t="str">
        <f t="shared" si="271"/>
        <v/>
      </c>
      <c r="AB457" s="94" t="str">
        <f t="shared" si="272"/>
        <v/>
      </c>
      <c r="AC457" s="94" t="str">
        <f t="shared" si="273"/>
        <v/>
      </c>
      <c r="AD457" s="92" t="str">
        <f t="shared" si="274"/>
        <v/>
      </c>
      <c r="AE457" s="92">
        <f t="shared" si="276"/>
        <v>0</v>
      </c>
      <c r="AF457" s="97" t="str">
        <f t="shared" si="277"/>
        <v/>
      </c>
      <c r="AG457" s="92">
        <f t="shared" si="278"/>
        <v>0</v>
      </c>
      <c r="AH457" s="92">
        <f t="shared" si="279"/>
        <v>0</v>
      </c>
    </row>
    <row r="458" spans="1:34" x14ac:dyDescent="0.25">
      <c r="A458" s="106" t="str">
        <f t="shared" si="248"/>
        <v/>
      </c>
      <c r="B458" s="49">
        <v>2668</v>
      </c>
      <c r="C458" s="115" t="s">
        <v>712</v>
      </c>
      <c r="D458" s="94" t="str">
        <f t="shared" si="249"/>
        <v/>
      </c>
      <c r="E458" s="94" t="str">
        <f t="shared" si="250"/>
        <v/>
      </c>
      <c r="F458" s="94" t="str">
        <f t="shared" si="251"/>
        <v/>
      </c>
      <c r="G458" s="94" t="str">
        <f t="shared" si="252"/>
        <v/>
      </c>
      <c r="H458" s="94" t="str">
        <f t="shared" si="253"/>
        <v/>
      </c>
      <c r="I458" s="94" t="str">
        <f t="shared" si="254"/>
        <v/>
      </c>
      <c r="J458" s="94" t="str">
        <f t="shared" si="255"/>
        <v/>
      </c>
      <c r="K458" s="94" t="str">
        <f t="shared" si="256"/>
        <v/>
      </c>
      <c r="L458" s="94" t="str">
        <f t="shared" si="257"/>
        <v/>
      </c>
      <c r="M458" s="94" t="str">
        <f t="shared" si="258"/>
        <v/>
      </c>
      <c r="N458" s="94" t="str">
        <f t="shared" si="259"/>
        <v/>
      </c>
      <c r="O458" s="94" t="str">
        <f t="shared" si="260"/>
        <v/>
      </c>
      <c r="P458" s="94" t="str">
        <f t="shared" si="261"/>
        <v/>
      </c>
      <c r="Q458" s="94" t="str">
        <f t="shared" si="262"/>
        <v/>
      </c>
      <c r="R458" s="94" t="str">
        <f t="shared" si="263"/>
        <v/>
      </c>
      <c r="S458" s="94" t="str">
        <f t="shared" si="264"/>
        <v/>
      </c>
      <c r="T458" s="94" t="str">
        <f t="shared" si="265"/>
        <v/>
      </c>
      <c r="U458" s="94" t="str">
        <f t="shared" si="266"/>
        <v/>
      </c>
      <c r="V458" s="94" t="str">
        <f t="shared" si="267"/>
        <v/>
      </c>
      <c r="W458" s="94" t="str">
        <f t="shared" si="275"/>
        <v/>
      </c>
      <c r="X458" s="94" t="str">
        <f t="shared" si="268"/>
        <v/>
      </c>
      <c r="Y458" s="94" t="str">
        <f t="shared" si="269"/>
        <v/>
      </c>
      <c r="Z458" s="94" t="str">
        <f t="shared" si="270"/>
        <v/>
      </c>
      <c r="AA458" s="94" t="str">
        <f t="shared" si="271"/>
        <v/>
      </c>
      <c r="AB458" s="94" t="str">
        <f t="shared" si="272"/>
        <v/>
      </c>
      <c r="AC458" s="94" t="str">
        <f t="shared" si="273"/>
        <v/>
      </c>
      <c r="AD458" s="92" t="str">
        <f t="shared" si="274"/>
        <v/>
      </c>
      <c r="AE458" s="92">
        <f t="shared" si="276"/>
        <v>0</v>
      </c>
      <c r="AF458" s="97" t="str">
        <f t="shared" si="277"/>
        <v/>
      </c>
      <c r="AG458" s="92">
        <f t="shared" si="278"/>
        <v>0</v>
      </c>
      <c r="AH458" s="92">
        <f t="shared" si="279"/>
        <v>0</v>
      </c>
    </row>
    <row r="459" spans="1:34" x14ac:dyDescent="0.25">
      <c r="A459" s="106" t="str">
        <f t="shared" si="248"/>
        <v/>
      </c>
      <c r="B459" s="49">
        <v>7319</v>
      </c>
      <c r="C459" s="115" t="s">
        <v>714</v>
      </c>
      <c r="D459" s="94" t="str">
        <f t="shared" si="249"/>
        <v/>
      </c>
      <c r="E459" s="94" t="str">
        <f t="shared" si="250"/>
        <v/>
      </c>
      <c r="F459" s="94" t="str">
        <f t="shared" si="251"/>
        <v/>
      </c>
      <c r="G459" s="94" t="str">
        <f t="shared" si="252"/>
        <v/>
      </c>
      <c r="H459" s="94" t="str">
        <f t="shared" si="253"/>
        <v/>
      </c>
      <c r="I459" s="94" t="str">
        <f t="shared" si="254"/>
        <v/>
      </c>
      <c r="J459" s="94" t="str">
        <f t="shared" si="255"/>
        <v/>
      </c>
      <c r="K459" s="94" t="str">
        <f t="shared" si="256"/>
        <v/>
      </c>
      <c r="L459" s="94" t="str">
        <f t="shared" si="257"/>
        <v/>
      </c>
      <c r="M459" s="94" t="str">
        <f t="shared" si="258"/>
        <v/>
      </c>
      <c r="N459" s="94" t="str">
        <f t="shared" si="259"/>
        <v/>
      </c>
      <c r="O459" s="94" t="str">
        <f t="shared" si="260"/>
        <v/>
      </c>
      <c r="P459" s="94" t="str">
        <f t="shared" si="261"/>
        <v/>
      </c>
      <c r="Q459" s="94" t="str">
        <f t="shared" si="262"/>
        <v/>
      </c>
      <c r="R459" s="94" t="str">
        <f t="shared" si="263"/>
        <v/>
      </c>
      <c r="S459" s="94" t="str">
        <f t="shared" si="264"/>
        <v/>
      </c>
      <c r="T459" s="94" t="str">
        <f t="shared" si="265"/>
        <v/>
      </c>
      <c r="U459" s="94" t="str">
        <f t="shared" si="266"/>
        <v/>
      </c>
      <c r="V459" s="94" t="str">
        <f t="shared" si="267"/>
        <v/>
      </c>
      <c r="W459" s="94" t="str">
        <f t="shared" si="275"/>
        <v/>
      </c>
      <c r="X459" s="94" t="str">
        <f t="shared" si="268"/>
        <v/>
      </c>
      <c r="Y459" s="94" t="str">
        <f t="shared" si="269"/>
        <v/>
      </c>
      <c r="Z459" s="94" t="str">
        <f t="shared" si="270"/>
        <v/>
      </c>
      <c r="AA459" s="94" t="str">
        <f t="shared" si="271"/>
        <v/>
      </c>
      <c r="AB459" s="94" t="str">
        <f t="shared" si="272"/>
        <v/>
      </c>
      <c r="AC459" s="94" t="str">
        <f t="shared" si="273"/>
        <v/>
      </c>
      <c r="AD459" s="92" t="str">
        <f t="shared" si="274"/>
        <v/>
      </c>
      <c r="AE459" s="92">
        <f t="shared" si="276"/>
        <v>0</v>
      </c>
      <c r="AF459" s="97" t="str">
        <f t="shared" si="277"/>
        <v/>
      </c>
      <c r="AG459" s="92">
        <f t="shared" si="278"/>
        <v>0</v>
      </c>
      <c r="AH459" s="92">
        <f t="shared" si="279"/>
        <v>0</v>
      </c>
    </row>
    <row r="460" spans="1:34" x14ac:dyDescent="0.25">
      <c r="A460" s="106" t="str">
        <f t="shared" si="248"/>
        <v/>
      </c>
      <c r="B460" s="49">
        <v>1941</v>
      </c>
      <c r="C460" s="115" t="s">
        <v>715</v>
      </c>
      <c r="D460" s="94" t="str">
        <f t="shared" si="249"/>
        <v/>
      </c>
      <c r="E460" s="94" t="str">
        <f t="shared" si="250"/>
        <v/>
      </c>
      <c r="F460" s="94" t="str">
        <f t="shared" si="251"/>
        <v/>
      </c>
      <c r="G460" s="94" t="str">
        <f t="shared" si="252"/>
        <v/>
      </c>
      <c r="H460" s="94" t="str">
        <f t="shared" si="253"/>
        <v/>
      </c>
      <c r="I460" s="94" t="str">
        <f t="shared" si="254"/>
        <v/>
      </c>
      <c r="J460" s="94" t="str">
        <f t="shared" si="255"/>
        <v/>
      </c>
      <c r="K460" s="94" t="str">
        <f t="shared" si="256"/>
        <v/>
      </c>
      <c r="L460" s="94" t="str">
        <f t="shared" si="257"/>
        <v/>
      </c>
      <c r="M460" s="94" t="str">
        <f t="shared" si="258"/>
        <v/>
      </c>
      <c r="N460" s="94" t="str">
        <f t="shared" si="259"/>
        <v/>
      </c>
      <c r="O460" s="94" t="str">
        <f t="shared" si="260"/>
        <v/>
      </c>
      <c r="P460" s="94" t="str">
        <f t="shared" si="261"/>
        <v/>
      </c>
      <c r="Q460" s="94" t="str">
        <f t="shared" si="262"/>
        <v/>
      </c>
      <c r="R460" s="94" t="str">
        <f t="shared" si="263"/>
        <v/>
      </c>
      <c r="S460" s="94" t="str">
        <f t="shared" si="264"/>
        <v/>
      </c>
      <c r="T460" s="94" t="str">
        <f t="shared" si="265"/>
        <v/>
      </c>
      <c r="U460" s="94" t="str">
        <f t="shared" si="266"/>
        <v/>
      </c>
      <c r="V460" s="94" t="str">
        <f t="shared" si="267"/>
        <v/>
      </c>
      <c r="W460" s="94" t="str">
        <f t="shared" si="275"/>
        <v/>
      </c>
      <c r="X460" s="94" t="str">
        <f t="shared" si="268"/>
        <v/>
      </c>
      <c r="Y460" s="94" t="str">
        <f t="shared" si="269"/>
        <v/>
      </c>
      <c r="Z460" s="94" t="str">
        <f t="shared" si="270"/>
        <v/>
      </c>
      <c r="AA460" s="94" t="str">
        <f t="shared" si="271"/>
        <v/>
      </c>
      <c r="AB460" s="94" t="str">
        <f t="shared" si="272"/>
        <v/>
      </c>
      <c r="AC460" s="94" t="str">
        <f t="shared" si="273"/>
        <v/>
      </c>
      <c r="AD460" s="92" t="str">
        <f t="shared" si="274"/>
        <v/>
      </c>
      <c r="AE460" s="92">
        <f t="shared" si="276"/>
        <v>0</v>
      </c>
      <c r="AF460" s="97" t="str">
        <f t="shared" si="277"/>
        <v/>
      </c>
      <c r="AG460" s="92">
        <f t="shared" si="278"/>
        <v>0</v>
      </c>
      <c r="AH460" s="92">
        <f t="shared" si="279"/>
        <v>0</v>
      </c>
    </row>
    <row r="461" spans="1:34" x14ac:dyDescent="0.25">
      <c r="A461" s="106" t="str">
        <f t="shared" si="248"/>
        <v/>
      </c>
      <c r="B461" s="49">
        <v>1311</v>
      </c>
      <c r="C461" s="115" t="s">
        <v>716</v>
      </c>
      <c r="D461" s="94" t="str">
        <f t="shared" si="249"/>
        <v/>
      </c>
      <c r="E461" s="94" t="str">
        <f t="shared" si="250"/>
        <v/>
      </c>
      <c r="F461" s="94" t="str">
        <f t="shared" si="251"/>
        <v/>
      </c>
      <c r="G461" s="94" t="str">
        <f t="shared" si="252"/>
        <v/>
      </c>
      <c r="H461" s="94" t="str">
        <f t="shared" si="253"/>
        <v/>
      </c>
      <c r="I461" s="94" t="str">
        <f t="shared" si="254"/>
        <v/>
      </c>
      <c r="J461" s="94" t="str">
        <f t="shared" si="255"/>
        <v/>
      </c>
      <c r="K461" s="94" t="str">
        <f t="shared" si="256"/>
        <v/>
      </c>
      <c r="L461" s="94" t="str">
        <f t="shared" si="257"/>
        <v/>
      </c>
      <c r="M461" s="94" t="str">
        <f t="shared" si="258"/>
        <v/>
      </c>
      <c r="N461" s="94" t="str">
        <f t="shared" si="259"/>
        <v/>
      </c>
      <c r="O461" s="94" t="str">
        <f t="shared" si="260"/>
        <v/>
      </c>
      <c r="P461" s="94" t="str">
        <f t="shared" si="261"/>
        <v/>
      </c>
      <c r="Q461" s="94" t="str">
        <f t="shared" si="262"/>
        <v/>
      </c>
      <c r="R461" s="94" t="str">
        <f t="shared" si="263"/>
        <v/>
      </c>
      <c r="S461" s="94" t="str">
        <f t="shared" si="264"/>
        <v/>
      </c>
      <c r="T461" s="94" t="str">
        <f t="shared" si="265"/>
        <v/>
      </c>
      <c r="U461" s="94" t="str">
        <f t="shared" si="266"/>
        <v/>
      </c>
      <c r="V461" s="94" t="str">
        <f t="shared" si="267"/>
        <v/>
      </c>
      <c r="W461" s="94" t="str">
        <f t="shared" si="275"/>
        <v/>
      </c>
      <c r="X461" s="94" t="str">
        <f t="shared" si="268"/>
        <v/>
      </c>
      <c r="Y461" s="94" t="str">
        <f t="shared" si="269"/>
        <v/>
      </c>
      <c r="Z461" s="94" t="str">
        <f t="shared" si="270"/>
        <v/>
      </c>
      <c r="AA461" s="94" t="str">
        <f t="shared" si="271"/>
        <v/>
      </c>
      <c r="AB461" s="94" t="str">
        <f t="shared" si="272"/>
        <v/>
      </c>
      <c r="AC461" s="94" t="str">
        <f t="shared" si="273"/>
        <v/>
      </c>
      <c r="AD461" s="92" t="str">
        <f t="shared" si="274"/>
        <v/>
      </c>
      <c r="AE461" s="92">
        <f t="shared" si="276"/>
        <v>0</v>
      </c>
      <c r="AF461" s="97" t="str">
        <f t="shared" si="277"/>
        <v/>
      </c>
      <c r="AG461" s="92">
        <f t="shared" si="278"/>
        <v>0</v>
      </c>
      <c r="AH461" s="92">
        <f t="shared" si="279"/>
        <v>0</v>
      </c>
    </row>
    <row r="462" spans="1:34" x14ac:dyDescent="0.25">
      <c r="A462" s="106" t="str">
        <f t="shared" si="248"/>
        <v/>
      </c>
      <c r="B462" s="49">
        <v>4581</v>
      </c>
      <c r="C462" s="115" t="s">
        <v>717</v>
      </c>
      <c r="D462" s="94" t="str">
        <f t="shared" si="249"/>
        <v/>
      </c>
      <c r="E462" s="94" t="str">
        <f t="shared" si="250"/>
        <v/>
      </c>
      <c r="F462" s="94" t="str">
        <f t="shared" si="251"/>
        <v/>
      </c>
      <c r="G462" s="94" t="str">
        <f t="shared" si="252"/>
        <v/>
      </c>
      <c r="H462" s="94" t="str">
        <f t="shared" si="253"/>
        <v/>
      </c>
      <c r="I462" s="94" t="str">
        <f t="shared" si="254"/>
        <v/>
      </c>
      <c r="J462" s="94" t="str">
        <f t="shared" si="255"/>
        <v/>
      </c>
      <c r="K462" s="94" t="str">
        <f t="shared" si="256"/>
        <v/>
      </c>
      <c r="L462" s="94" t="str">
        <f t="shared" si="257"/>
        <v/>
      </c>
      <c r="M462" s="94" t="str">
        <f t="shared" si="258"/>
        <v/>
      </c>
      <c r="N462" s="94" t="str">
        <f t="shared" si="259"/>
        <v/>
      </c>
      <c r="O462" s="94" t="str">
        <f t="shared" si="260"/>
        <v/>
      </c>
      <c r="P462" s="94" t="str">
        <f t="shared" si="261"/>
        <v/>
      </c>
      <c r="Q462" s="94" t="str">
        <f t="shared" si="262"/>
        <v/>
      </c>
      <c r="R462" s="94" t="str">
        <f t="shared" si="263"/>
        <v/>
      </c>
      <c r="S462" s="94" t="str">
        <f t="shared" si="264"/>
        <v/>
      </c>
      <c r="T462" s="94" t="str">
        <f t="shared" si="265"/>
        <v/>
      </c>
      <c r="U462" s="94" t="str">
        <f t="shared" si="266"/>
        <v/>
      </c>
      <c r="V462" s="94" t="str">
        <f t="shared" si="267"/>
        <v/>
      </c>
      <c r="W462" s="94" t="str">
        <f t="shared" si="275"/>
        <v/>
      </c>
      <c r="X462" s="94" t="str">
        <f t="shared" si="268"/>
        <v/>
      </c>
      <c r="Y462" s="94" t="str">
        <f t="shared" si="269"/>
        <v/>
      </c>
      <c r="Z462" s="94" t="str">
        <f t="shared" si="270"/>
        <v/>
      </c>
      <c r="AA462" s="94" t="str">
        <f t="shared" si="271"/>
        <v/>
      </c>
      <c r="AB462" s="94" t="str">
        <f t="shared" si="272"/>
        <v/>
      </c>
      <c r="AC462" s="94" t="str">
        <f t="shared" si="273"/>
        <v/>
      </c>
      <c r="AD462" s="92" t="str">
        <f t="shared" si="274"/>
        <v/>
      </c>
      <c r="AE462" s="92">
        <f t="shared" si="276"/>
        <v>0</v>
      </c>
      <c r="AF462" s="97" t="str">
        <f t="shared" si="277"/>
        <v/>
      </c>
      <c r="AG462" s="92">
        <f t="shared" si="278"/>
        <v>0</v>
      </c>
      <c r="AH462" s="92">
        <f t="shared" si="279"/>
        <v>0</v>
      </c>
    </row>
    <row r="463" spans="1:34" x14ac:dyDescent="0.25">
      <c r="A463" s="106" t="str">
        <f t="shared" si="248"/>
        <v/>
      </c>
      <c r="B463" s="49">
        <v>7306</v>
      </c>
      <c r="C463" s="115" t="s">
        <v>719</v>
      </c>
      <c r="D463" s="94" t="str">
        <f t="shared" si="249"/>
        <v/>
      </c>
      <c r="E463" s="94" t="str">
        <f t="shared" si="250"/>
        <v/>
      </c>
      <c r="F463" s="94" t="str">
        <f t="shared" si="251"/>
        <v/>
      </c>
      <c r="G463" s="94" t="str">
        <f t="shared" si="252"/>
        <v/>
      </c>
      <c r="H463" s="94" t="str">
        <f t="shared" si="253"/>
        <v/>
      </c>
      <c r="I463" s="94" t="str">
        <f t="shared" si="254"/>
        <v/>
      </c>
      <c r="J463" s="94" t="str">
        <f t="shared" si="255"/>
        <v/>
      </c>
      <c r="K463" s="94" t="str">
        <f t="shared" si="256"/>
        <v/>
      </c>
      <c r="L463" s="94" t="str">
        <f t="shared" si="257"/>
        <v/>
      </c>
      <c r="M463" s="94" t="str">
        <f t="shared" si="258"/>
        <v/>
      </c>
      <c r="N463" s="94" t="str">
        <f t="shared" si="259"/>
        <v/>
      </c>
      <c r="O463" s="94" t="str">
        <f t="shared" si="260"/>
        <v/>
      </c>
      <c r="P463" s="94" t="str">
        <f t="shared" si="261"/>
        <v/>
      </c>
      <c r="Q463" s="94" t="str">
        <f t="shared" si="262"/>
        <v/>
      </c>
      <c r="R463" s="94" t="str">
        <f t="shared" si="263"/>
        <v/>
      </c>
      <c r="S463" s="94" t="str">
        <f t="shared" si="264"/>
        <v/>
      </c>
      <c r="T463" s="94" t="str">
        <f t="shared" si="265"/>
        <v/>
      </c>
      <c r="U463" s="94" t="str">
        <f t="shared" si="266"/>
        <v/>
      </c>
      <c r="V463" s="94" t="str">
        <f t="shared" si="267"/>
        <v/>
      </c>
      <c r="W463" s="94" t="str">
        <f t="shared" si="275"/>
        <v/>
      </c>
      <c r="X463" s="94" t="str">
        <f t="shared" si="268"/>
        <v/>
      </c>
      <c r="Y463" s="94" t="str">
        <f t="shared" si="269"/>
        <v/>
      </c>
      <c r="Z463" s="94" t="str">
        <f t="shared" si="270"/>
        <v/>
      </c>
      <c r="AA463" s="94" t="str">
        <f t="shared" si="271"/>
        <v/>
      </c>
      <c r="AB463" s="94" t="str">
        <f t="shared" si="272"/>
        <v/>
      </c>
      <c r="AC463" s="94" t="str">
        <f t="shared" si="273"/>
        <v/>
      </c>
      <c r="AD463" s="92" t="str">
        <f t="shared" si="274"/>
        <v/>
      </c>
      <c r="AE463" s="92">
        <f t="shared" si="276"/>
        <v>0</v>
      </c>
      <c r="AF463" s="97" t="str">
        <f t="shared" si="277"/>
        <v/>
      </c>
      <c r="AG463" s="92">
        <f t="shared" si="278"/>
        <v>0</v>
      </c>
      <c r="AH463" s="92">
        <f t="shared" si="279"/>
        <v>0</v>
      </c>
    </row>
    <row r="464" spans="1:34" x14ac:dyDescent="0.25">
      <c r="A464" s="106" t="str">
        <f t="shared" si="248"/>
        <v/>
      </c>
      <c r="B464" s="49">
        <v>2909</v>
      </c>
      <c r="C464" s="115" t="s">
        <v>720</v>
      </c>
      <c r="D464" s="94" t="str">
        <f t="shared" si="249"/>
        <v/>
      </c>
      <c r="E464" s="94" t="str">
        <f t="shared" si="250"/>
        <v/>
      </c>
      <c r="F464" s="94" t="str">
        <f t="shared" si="251"/>
        <v/>
      </c>
      <c r="G464" s="94" t="str">
        <f t="shared" si="252"/>
        <v/>
      </c>
      <c r="H464" s="94" t="str">
        <f t="shared" si="253"/>
        <v/>
      </c>
      <c r="I464" s="94" t="str">
        <f t="shared" si="254"/>
        <v/>
      </c>
      <c r="J464" s="94" t="str">
        <f t="shared" si="255"/>
        <v/>
      </c>
      <c r="K464" s="94" t="str">
        <f t="shared" si="256"/>
        <v/>
      </c>
      <c r="L464" s="94" t="str">
        <f t="shared" si="257"/>
        <v/>
      </c>
      <c r="M464" s="94" t="str">
        <f t="shared" si="258"/>
        <v/>
      </c>
      <c r="N464" s="94" t="str">
        <f t="shared" si="259"/>
        <v/>
      </c>
      <c r="O464" s="94" t="str">
        <f t="shared" si="260"/>
        <v/>
      </c>
      <c r="P464" s="94" t="str">
        <f t="shared" si="261"/>
        <v/>
      </c>
      <c r="Q464" s="94" t="str">
        <f t="shared" si="262"/>
        <v/>
      </c>
      <c r="R464" s="94" t="str">
        <f t="shared" si="263"/>
        <v/>
      </c>
      <c r="S464" s="94" t="str">
        <f t="shared" si="264"/>
        <v/>
      </c>
      <c r="T464" s="94" t="str">
        <f t="shared" si="265"/>
        <v/>
      </c>
      <c r="U464" s="94" t="str">
        <f t="shared" si="266"/>
        <v/>
      </c>
      <c r="V464" s="94" t="str">
        <f t="shared" si="267"/>
        <v/>
      </c>
      <c r="W464" s="94" t="str">
        <f t="shared" si="275"/>
        <v/>
      </c>
      <c r="X464" s="94" t="str">
        <f t="shared" si="268"/>
        <v/>
      </c>
      <c r="Y464" s="94" t="str">
        <f t="shared" si="269"/>
        <v/>
      </c>
      <c r="Z464" s="94" t="str">
        <f t="shared" si="270"/>
        <v/>
      </c>
      <c r="AA464" s="94" t="str">
        <f t="shared" si="271"/>
        <v/>
      </c>
      <c r="AB464" s="94" t="str">
        <f t="shared" si="272"/>
        <v/>
      </c>
      <c r="AC464" s="94" t="str">
        <f t="shared" si="273"/>
        <v/>
      </c>
      <c r="AD464" s="92" t="str">
        <f t="shared" si="274"/>
        <v/>
      </c>
      <c r="AE464" s="92">
        <f t="shared" si="276"/>
        <v>0</v>
      </c>
      <c r="AF464" s="97" t="str">
        <f t="shared" si="277"/>
        <v/>
      </c>
      <c r="AG464" s="92">
        <f t="shared" si="278"/>
        <v>0</v>
      </c>
      <c r="AH464" s="92">
        <f t="shared" si="279"/>
        <v>0</v>
      </c>
    </row>
    <row r="465" spans="1:34" x14ac:dyDescent="0.25">
      <c r="A465" s="106" t="str">
        <f t="shared" si="248"/>
        <v/>
      </c>
      <c r="B465" s="49">
        <v>2632</v>
      </c>
      <c r="C465" s="115" t="s">
        <v>721</v>
      </c>
      <c r="D465" s="94" t="str">
        <f t="shared" si="249"/>
        <v/>
      </c>
      <c r="E465" s="94" t="str">
        <f t="shared" si="250"/>
        <v/>
      </c>
      <c r="F465" s="94" t="str">
        <f t="shared" si="251"/>
        <v/>
      </c>
      <c r="G465" s="94" t="str">
        <f t="shared" si="252"/>
        <v/>
      </c>
      <c r="H465" s="94" t="str">
        <f t="shared" si="253"/>
        <v/>
      </c>
      <c r="I465" s="94" t="str">
        <f t="shared" si="254"/>
        <v/>
      </c>
      <c r="J465" s="94" t="str">
        <f t="shared" si="255"/>
        <v/>
      </c>
      <c r="K465" s="94" t="str">
        <f t="shared" si="256"/>
        <v/>
      </c>
      <c r="L465" s="94" t="str">
        <f t="shared" si="257"/>
        <v/>
      </c>
      <c r="M465" s="94" t="str">
        <f t="shared" si="258"/>
        <v/>
      </c>
      <c r="N465" s="94" t="str">
        <f t="shared" si="259"/>
        <v/>
      </c>
      <c r="O465" s="94" t="str">
        <f t="shared" si="260"/>
        <v/>
      </c>
      <c r="P465" s="94" t="str">
        <f t="shared" si="261"/>
        <v/>
      </c>
      <c r="Q465" s="94" t="str">
        <f t="shared" si="262"/>
        <v/>
      </c>
      <c r="R465" s="94" t="str">
        <f t="shared" si="263"/>
        <v/>
      </c>
      <c r="S465" s="94" t="str">
        <f t="shared" si="264"/>
        <v/>
      </c>
      <c r="T465" s="94" t="str">
        <f t="shared" si="265"/>
        <v/>
      </c>
      <c r="U465" s="94" t="str">
        <f t="shared" si="266"/>
        <v/>
      </c>
      <c r="V465" s="94" t="str">
        <f t="shared" si="267"/>
        <v/>
      </c>
      <c r="W465" s="94" t="str">
        <f t="shared" si="275"/>
        <v/>
      </c>
      <c r="X465" s="94" t="str">
        <f t="shared" si="268"/>
        <v/>
      </c>
      <c r="Y465" s="94" t="str">
        <f t="shared" si="269"/>
        <v/>
      </c>
      <c r="Z465" s="94" t="str">
        <f t="shared" si="270"/>
        <v/>
      </c>
      <c r="AA465" s="94" t="str">
        <f t="shared" si="271"/>
        <v/>
      </c>
      <c r="AB465" s="94" t="str">
        <f t="shared" si="272"/>
        <v/>
      </c>
      <c r="AC465" s="94" t="str">
        <f t="shared" si="273"/>
        <v/>
      </c>
      <c r="AD465" s="92" t="str">
        <f t="shared" si="274"/>
        <v/>
      </c>
      <c r="AE465" s="92">
        <f t="shared" si="276"/>
        <v>0</v>
      </c>
      <c r="AF465" s="97" t="str">
        <f t="shared" si="277"/>
        <v/>
      </c>
      <c r="AG465" s="92">
        <f t="shared" si="278"/>
        <v>0</v>
      </c>
      <c r="AH465" s="92">
        <f t="shared" si="279"/>
        <v>0</v>
      </c>
    </row>
    <row r="466" spans="1:34" x14ac:dyDescent="0.25">
      <c r="A466" s="106" t="str">
        <f t="shared" si="248"/>
        <v/>
      </c>
      <c r="B466" s="49">
        <v>821</v>
      </c>
      <c r="C466" s="115" t="s">
        <v>723</v>
      </c>
      <c r="D466" s="94" t="str">
        <f t="shared" si="249"/>
        <v/>
      </c>
      <c r="E466" s="94" t="str">
        <f t="shared" si="250"/>
        <v/>
      </c>
      <c r="F466" s="94" t="str">
        <f t="shared" si="251"/>
        <v/>
      </c>
      <c r="G466" s="94" t="str">
        <f t="shared" si="252"/>
        <v/>
      </c>
      <c r="H466" s="94" t="str">
        <f t="shared" si="253"/>
        <v/>
      </c>
      <c r="I466" s="94" t="str">
        <f t="shared" si="254"/>
        <v/>
      </c>
      <c r="J466" s="94" t="str">
        <f t="shared" si="255"/>
        <v/>
      </c>
      <c r="K466" s="94" t="str">
        <f t="shared" si="256"/>
        <v/>
      </c>
      <c r="L466" s="94" t="str">
        <f t="shared" si="257"/>
        <v/>
      </c>
      <c r="M466" s="94" t="str">
        <f t="shared" si="258"/>
        <v/>
      </c>
      <c r="N466" s="94" t="str">
        <f t="shared" si="259"/>
        <v/>
      </c>
      <c r="O466" s="94" t="str">
        <f t="shared" si="260"/>
        <v/>
      </c>
      <c r="P466" s="94" t="str">
        <f t="shared" si="261"/>
        <v/>
      </c>
      <c r="Q466" s="94" t="str">
        <f t="shared" si="262"/>
        <v/>
      </c>
      <c r="R466" s="94" t="str">
        <f t="shared" si="263"/>
        <v/>
      </c>
      <c r="S466" s="94" t="str">
        <f t="shared" si="264"/>
        <v/>
      </c>
      <c r="T466" s="94" t="str">
        <f t="shared" si="265"/>
        <v/>
      </c>
      <c r="U466" s="94" t="str">
        <f t="shared" si="266"/>
        <v/>
      </c>
      <c r="V466" s="94" t="str">
        <f t="shared" si="267"/>
        <v/>
      </c>
      <c r="W466" s="94" t="str">
        <f t="shared" si="275"/>
        <v/>
      </c>
      <c r="X466" s="94" t="str">
        <f t="shared" si="268"/>
        <v/>
      </c>
      <c r="Y466" s="94" t="str">
        <f t="shared" si="269"/>
        <v/>
      </c>
      <c r="Z466" s="94" t="str">
        <f t="shared" si="270"/>
        <v/>
      </c>
      <c r="AA466" s="94" t="str">
        <f t="shared" si="271"/>
        <v/>
      </c>
      <c r="AB466" s="94" t="str">
        <f t="shared" si="272"/>
        <v/>
      </c>
      <c r="AC466" s="94" t="str">
        <f t="shared" si="273"/>
        <v/>
      </c>
      <c r="AD466" s="92" t="str">
        <f t="shared" si="274"/>
        <v/>
      </c>
      <c r="AE466" s="92">
        <f t="shared" si="276"/>
        <v>0</v>
      </c>
      <c r="AF466" s="97" t="str">
        <f t="shared" si="277"/>
        <v/>
      </c>
      <c r="AG466" s="92">
        <f t="shared" si="278"/>
        <v>0</v>
      </c>
      <c r="AH466" s="92">
        <f t="shared" si="279"/>
        <v>0</v>
      </c>
    </row>
    <row r="467" spans="1:34" x14ac:dyDescent="0.25">
      <c r="A467" s="106" t="str">
        <f t="shared" si="248"/>
        <v/>
      </c>
      <c r="B467" s="49">
        <v>6290</v>
      </c>
      <c r="C467" s="115" t="s">
        <v>724</v>
      </c>
      <c r="D467" s="94" t="str">
        <f t="shared" si="249"/>
        <v/>
      </c>
      <c r="E467" s="94" t="str">
        <f t="shared" si="250"/>
        <v/>
      </c>
      <c r="F467" s="94" t="str">
        <f t="shared" si="251"/>
        <v/>
      </c>
      <c r="G467" s="94" t="str">
        <f t="shared" si="252"/>
        <v/>
      </c>
      <c r="H467" s="94" t="str">
        <f t="shared" si="253"/>
        <v/>
      </c>
      <c r="I467" s="94" t="str">
        <f t="shared" si="254"/>
        <v/>
      </c>
      <c r="J467" s="94" t="str">
        <f t="shared" si="255"/>
        <v/>
      </c>
      <c r="K467" s="94" t="str">
        <f t="shared" si="256"/>
        <v/>
      </c>
      <c r="L467" s="94" t="str">
        <f t="shared" si="257"/>
        <v/>
      </c>
      <c r="M467" s="94" t="str">
        <f t="shared" si="258"/>
        <v/>
      </c>
      <c r="N467" s="94" t="str">
        <f t="shared" si="259"/>
        <v/>
      </c>
      <c r="O467" s="94" t="str">
        <f t="shared" si="260"/>
        <v/>
      </c>
      <c r="P467" s="94" t="str">
        <f t="shared" si="261"/>
        <v/>
      </c>
      <c r="Q467" s="94" t="str">
        <f t="shared" si="262"/>
        <v/>
      </c>
      <c r="R467" s="94" t="str">
        <f t="shared" si="263"/>
        <v/>
      </c>
      <c r="S467" s="94" t="str">
        <f t="shared" si="264"/>
        <v/>
      </c>
      <c r="T467" s="94" t="str">
        <f t="shared" si="265"/>
        <v/>
      </c>
      <c r="U467" s="94" t="str">
        <f t="shared" si="266"/>
        <v/>
      </c>
      <c r="V467" s="94" t="str">
        <f t="shared" si="267"/>
        <v/>
      </c>
      <c r="W467" s="94" t="str">
        <f t="shared" si="275"/>
        <v/>
      </c>
      <c r="X467" s="94" t="str">
        <f t="shared" si="268"/>
        <v/>
      </c>
      <c r="Y467" s="94" t="str">
        <f t="shared" si="269"/>
        <v/>
      </c>
      <c r="Z467" s="94" t="str">
        <f t="shared" si="270"/>
        <v/>
      </c>
      <c r="AA467" s="94" t="str">
        <f t="shared" si="271"/>
        <v/>
      </c>
      <c r="AB467" s="94" t="str">
        <f t="shared" si="272"/>
        <v/>
      </c>
      <c r="AC467" s="94" t="str">
        <f t="shared" si="273"/>
        <v/>
      </c>
      <c r="AD467" s="92" t="str">
        <f t="shared" si="274"/>
        <v/>
      </c>
      <c r="AE467" s="92">
        <f t="shared" si="276"/>
        <v>0</v>
      </c>
      <c r="AF467" s="97" t="str">
        <f t="shared" si="277"/>
        <v/>
      </c>
      <c r="AG467" s="92">
        <f t="shared" si="278"/>
        <v>0</v>
      </c>
      <c r="AH467" s="92">
        <f t="shared" si="279"/>
        <v>0</v>
      </c>
    </row>
    <row r="468" spans="1:34" x14ac:dyDescent="0.25">
      <c r="A468" s="106" t="str">
        <f t="shared" si="248"/>
        <v/>
      </c>
      <c r="B468" s="49">
        <v>2946</v>
      </c>
      <c r="C468" s="115" t="s">
        <v>726</v>
      </c>
      <c r="D468" s="94" t="str">
        <f t="shared" si="249"/>
        <v/>
      </c>
      <c r="E468" s="94" t="str">
        <f t="shared" si="250"/>
        <v/>
      </c>
      <c r="F468" s="94" t="str">
        <f t="shared" si="251"/>
        <v/>
      </c>
      <c r="G468" s="94" t="str">
        <f t="shared" si="252"/>
        <v/>
      </c>
      <c r="H468" s="94" t="str">
        <f t="shared" si="253"/>
        <v/>
      </c>
      <c r="I468" s="94" t="str">
        <f t="shared" si="254"/>
        <v/>
      </c>
      <c r="J468" s="94" t="str">
        <f t="shared" si="255"/>
        <v/>
      </c>
      <c r="K468" s="94" t="str">
        <f t="shared" si="256"/>
        <v/>
      </c>
      <c r="L468" s="94" t="str">
        <f t="shared" si="257"/>
        <v/>
      </c>
      <c r="M468" s="94" t="str">
        <f t="shared" si="258"/>
        <v/>
      </c>
      <c r="N468" s="94" t="str">
        <f t="shared" si="259"/>
        <v/>
      </c>
      <c r="O468" s="94" t="str">
        <f t="shared" si="260"/>
        <v/>
      </c>
      <c r="P468" s="94" t="str">
        <f t="shared" si="261"/>
        <v/>
      </c>
      <c r="Q468" s="94" t="str">
        <f t="shared" si="262"/>
        <v/>
      </c>
      <c r="R468" s="94" t="str">
        <f t="shared" si="263"/>
        <v/>
      </c>
      <c r="S468" s="94" t="str">
        <f t="shared" si="264"/>
        <v/>
      </c>
      <c r="T468" s="94" t="str">
        <f t="shared" si="265"/>
        <v/>
      </c>
      <c r="U468" s="94" t="str">
        <f t="shared" si="266"/>
        <v/>
      </c>
      <c r="V468" s="94" t="str">
        <f t="shared" si="267"/>
        <v/>
      </c>
      <c r="W468" s="94" t="str">
        <f t="shared" si="275"/>
        <v/>
      </c>
      <c r="X468" s="94" t="str">
        <f t="shared" si="268"/>
        <v/>
      </c>
      <c r="Y468" s="94" t="str">
        <f t="shared" si="269"/>
        <v/>
      </c>
      <c r="Z468" s="94" t="str">
        <f t="shared" si="270"/>
        <v/>
      </c>
      <c r="AA468" s="94" t="str">
        <f t="shared" si="271"/>
        <v/>
      </c>
      <c r="AB468" s="94" t="str">
        <f t="shared" si="272"/>
        <v/>
      </c>
      <c r="AC468" s="94" t="str">
        <f t="shared" si="273"/>
        <v/>
      </c>
      <c r="AD468" s="92" t="str">
        <f t="shared" si="274"/>
        <v/>
      </c>
      <c r="AE468" s="92">
        <f t="shared" si="276"/>
        <v>0</v>
      </c>
      <c r="AF468" s="97" t="str">
        <f t="shared" si="277"/>
        <v/>
      </c>
      <c r="AG468" s="92">
        <f t="shared" si="278"/>
        <v>0</v>
      </c>
      <c r="AH468" s="92">
        <f t="shared" si="279"/>
        <v>0</v>
      </c>
    </row>
    <row r="469" spans="1:34" x14ac:dyDescent="0.25">
      <c r="A469" s="106" t="str">
        <f t="shared" si="248"/>
        <v/>
      </c>
      <c r="B469" s="49">
        <v>3628</v>
      </c>
      <c r="C469" s="115" t="s">
        <v>727</v>
      </c>
      <c r="D469" s="94" t="str">
        <f t="shared" si="249"/>
        <v/>
      </c>
      <c r="E469" s="94" t="str">
        <f t="shared" si="250"/>
        <v/>
      </c>
      <c r="F469" s="94" t="str">
        <f t="shared" si="251"/>
        <v/>
      </c>
      <c r="G469" s="94" t="str">
        <f t="shared" si="252"/>
        <v/>
      </c>
      <c r="H469" s="94" t="str">
        <f t="shared" si="253"/>
        <v/>
      </c>
      <c r="I469" s="94" t="str">
        <f t="shared" si="254"/>
        <v/>
      </c>
      <c r="J469" s="94" t="str">
        <f t="shared" si="255"/>
        <v/>
      </c>
      <c r="K469" s="94" t="str">
        <f t="shared" si="256"/>
        <v/>
      </c>
      <c r="L469" s="94" t="str">
        <f t="shared" si="257"/>
        <v/>
      </c>
      <c r="M469" s="94" t="str">
        <f t="shared" si="258"/>
        <v/>
      </c>
      <c r="N469" s="94" t="str">
        <f t="shared" si="259"/>
        <v/>
      </c>
      <c r="O469" s="94" t="str">
        <f t="shared" si="260"/>
        <v/>
      </c>
      <c r="P469" s="94" t="str">
        <f t="shared" si="261"/>
        <v/>
      </c>
      <c r="Q469" s="94" t="str">
        <f t="shared" si="262"/>
        <v/>
      </c>
      <c r="R469" s="94" t="str">
        <f t="shared" si="263"/>
        <v/>
      </c>
      <c r="S469" s="94" t="str">
        <f t="shared" si="264"/>
        <v/>
      </c>
      <c r="T469" s="94" t="str">
        <f t="shared" si="265"/>
        <v/>
      </c>
      <c r="U469" s="94" t="str">
        <f t="shared" si="266"/>
        <v/>
      </c>
      <c r="V469" s="94" t="str">
        <f t="shared" si="267"/>
        <v/>
      </c>
      <c r="W469" s="94" t="str">
        <f t="shared" si="275"/>
        <v/>
      </c>
      <c r="X469" s="94" t="str">
        <f t="shared" si="268"/>
        <v/>
      </c>
      <c r="Y469" s="94" t="str">
        <f t="shared" si="269"/>
        <v/>
      </c>
      <c r="Z469" s="94" t="str">
        <f t="shared" si="270"/>
        <v/>
      </c>
      <c r="AA469" s="94" t="str">
        <f t="shared" si="271"/>
        <v/>
      </c>
      <c r="AB469" s="94" t="str">
        <f t="shared" si="272"/>
        <v/>
      </c>
      <c r="AC469" s="94" t="str">
        <f t="shared" si="273"/>
        <v/>
      </c>
      <c r="AD469" s="92" t="str">
        <f t="shared" si="274"/>
        <v/>
      </c>
      <c r="AE469" s="92">
        <f t="shared" si="276"/>
        <v>0</v>
      </c>
      <c r="AF469" s="97" t="str">
        <f t="shared" si="277"/>
        <v/>
      </c>
      <c r="AG469" s="92">
        <f t="shared" si="278"/>
        <v>0</v>
      </c>
      <c r="AH469" s="92">
        <f t="shared" si="279"/>
        <v>0</v>
      </c>
    </row>
    <row r="470" spans="1:34" x14ac:dyDescent="0.25">
      <c r="A470" s="106" t="str">
        <f t="shared" si="248"/>
        <v/>
      </c>
      <c r="B470" s="49">
        <v>8671</v>
      </c>
      <c r="C470" s="115" t="s">
        <v>728</v>
      </c>
      <c r="D470" s="94" t="str">
        <f t="shared" si="249"/>
        <v/>
      </c>
      <c r="E470" s="94" t="str">
        <f t="shared" si="250"/>
        <v/>
      </c>
      <c r="F470" s="94" t="str">
        <f t="shared" si="251"/>
        <v/>
      </c>
      <c r="G470" s="94" t="str">
        <f t="shared" si="252"/>
        <v/>
      </c>
      <c r="H470" s="94" t="str">
        <f t="shared" si="253"/>
        <v/>
      </c>
      <c r="I470" s="94" t="str">
        <f t="shared" si="254"/>
        <v/>
      </c>
      <c r="J470" s="94" t="str">
        <f t="shared" si="255"/>
        <v/>
      </c>
      <c r="K470" s="94" t="str">
        <f t="shared" si="256"/>
        <v/>
      </c>
      <c r="L470" s="94" t="str">
        <f t="shared" si="257"/>
        <v/>
      </c>
      <c r="M470" s="94" t="str">
        <f t="shared" si="258"/>
        <v/>
      </c>
      <c r="N470" s="94" t="str">
        <f t="shared" si="259"/>
        <v/>
      </c>
      <c r="O470" s="94" t="str">
        <f t="shared" si="260"/>
        <v/>
      </c>
      <c r="P470" s="94" t="str">
        <f t="shared" si="261"/>
        <v/>
      </c>
      <c r="Q470" s="94" t="str">
        <f t="shared" si="262"/>
        <v/>
      </c>
      <c r="R470" s="94" t="str">
        <f t="shared" si="263"/>
        <v/>
      </c>
      <c r="S470" s="94" t="str">
        <f t="shared" si="264"/>
        <v/>
      </c>
      <c r="T470" s="94" t="str">
        <f t="shared" si="265"/>
        <v/>
      </c>
      <c r="U470" s="94" t="str">
        <f t="shared" si="266"/>
        <v/>
      </c>
      <c r="V470" s="94" t="str">
        <f t="shared" si="267"/>
        <v/>
      </c>
      <c r="W470" s="94" t="str">
        <f t="shared" si="275"/>
        <v/>
      </c>
      <c r="X470" s="94" t="str">
        <f t="shared" si="268"/>
        <v/>
      </c>
      <c r="Y470" s="94" t="str">
        <f t="shared" si="269"/>
        <v/>
      </c>
      <c r="Z470" s="94" t="str">
        <f t="shared" si="270"/>
        <v/>
      </c>
      <c r="AA470" s="94" t="str">
        <f t="shared" si="271"/>
        <v/>
      </c>
      <c r="AB470" s="94" t="str">
        <f t="shared" si="272"/>
        <v/>
      </c>
      <c r="AC470" s="94" t="str">
        <f t="shared" si="273"/>
        <v/>
      </c>
      <c r="AD470" s="92" t="str">
        <f t="shared" si="274"/>
        <v/>
      </c>
      <c r="AE470" s="92">
        <f t="shared" si="276"/>
        <v>0</v>
      </c>
      <c r="AF470" s="97" t="str">
        <f t="shared" si="277"/>
        <v/>
      </c>
      <c r="AG470" s="92">
        <f t="shared" si="278"/>
        <v>0</v>
      </c>
      <c r="AH470" s="92">
        <f t="shared" si="279"/>
        <v>0</v>
      </c>
    </row>
    <row r="471" spans="1:34" x14ac:dyDescent="0.25">
      <c r="A471" s="106" t="str">
        <f t="shared" si="248"/>
        <v/>
      </c>
      <c r="B471" s="49">
        <v>3232</v>
      </c>
      <c r="C471" s="115" t="s">
        <v>730</v>
      </c>
      <c r="D471" s="94" t="str">
        <f t="shared" si="249"/>
        <v/>
      </c>
      <c r="E471" s="94" t="str">
        <f t="shared" si="250"/>
        <v/>
      </c>
      <c r="F471" s="94" t="str">
        <f t="shared" si="251"/>
        <v/>
      </c>
      <c r="G471" s="94" t="str">
        <f t="shared" si="252"/>
        <v/>
      </c>
      <c r="H471" s="94" t="str">
        <f t="shared" si="253"/>
        <v/>
      </c>
      <c r="I471" s="94" t="str">
        <f t="shared" si="254"/>
        <v/>
      </c>
      <c r="J471" s="94" t="str">
        <f t="shared" si="255"/>
        <v/>
      </c>
      <c r="K471" s="94" t="str">
        <f t="shared" si="256"/>
        <v/>
      </c>
      <c r="L471" s="94" t="str">
        <f t="shared" si="257"/>
        <v/>
      </c>
      <c r="M471" s="94" t="str">
        <f t="shared" si="258"/>
        <v/>
      </c>
      <c r="N471" s="94" t="str">
        <f t="shared" si="259"/>
        <v/>
      </c>
      <c r="O471" s="94" t="str">
        <f t="shared" si="260"/>
        <v/>
      </c>
      <c r="P471" s="94" t="str">
        <f t="shared" si="261"/>
        <v/>
      </c>
      <c r="Q471" s="94" t="str">
        <f t="shared" si="262"/>
        <v/>
      </c>
      <c r="R471" s="94" t="str">
        <f t="shared" si="263"/>
        <v/>
      </c>
      <c r="S471" s="94" t="str">
        <f t="shared" si="264"/>
        <v/>
      </c>
      <c r="T471" s="94" t="str">
        <f t="shared" si="265"/>
        <v/>
      </c>
      <c r="U471" s="94" t="str">
        <f t="shared" si="266"/>
        <v/>
      </c>
      <c r="V471" s="94" t="str">
        <f t="shared" si="267"/>
        <v/>
      </c>
      <c r="W471" s="94" t="str">
        <f t="shared" si="275"/>
        <v/>
      </c>
      <c r="X471" s="94" t="str">
        <f t="shared" si="268"/>
        <v/>
      </c>
      <c r="Y471" s="94" t="str">
        <f t="shared" si="269"/>
        <v/>
      </c>
      <c r="Z471" s="94" t="str">
        <f t="shared" si="270"/>
        <v/>
      </c>
      <c r="AA471" s="94" t="str">
        <f t="shared" si="271"/>
        <v/>
      </c>
      <c r="AB471" s="94" t="str">
        <f t="shared" si="272"/>
        <v/>
      </c>
      <c r="AC471" s="94" t="str">
        <f t="shared" si="273"/>
        <v/>
      </c>
      <c r="AD471" s="92" t="str">
        <f t="shared" si="274"/>
        <v/>
      </c>
      <c r="AE471" s="92">
        <f t="shared" si="276"/>
        <v>0</v>
      </c>
      <c r="AF471" s="97" t="str">
        <f t="shared" si="277"/>
        <v/>
      </c>
      <c r="AG471" s="92">
        <f t="shared" si="278"/>
        <v>0</v>
      </c>
      <c r="AH471" s="92">
        <f t="shared" si="279"/>
        <v>0</v>
      </c>
    </row>
    <row r="472" spans="1:34" x14ac:dyDescent="0.25">
      <c r="A472" s="106" t="str">
        <f t="shared" si="248"/>
        <v/>
      </c>
      <c r="B472" s="49">
        <v>3370</v>
      </c>
      <c r="C472" s="115" t="s">
        <v>731</v>
      </c>
      <c r="D472" s="94" t="str">
        <f t="shared" si="249"/>
        <v/>
      </c>
      <c r="E472" s="94" t="str">
        <f t="shared" si="250"/>
        <v/>
      </c>
      <c r="F472" s="94" t="str">
        <f t="shared" si="251"/>
        <v/>
      </c>
      <c r="G472" s="94" t="str">
        <f t="shared" si="252"/>
        <v/>
      </c>
      <c r="H472" s="94" t="str">
        <f t="shared" si="253"/>
        <v/>
      </c>
      <c r="I472" s="94" t="str">
        <f t="shared" si="254"/>
        <v/>
      </c>
      <c r="J472" s="94" t="str">
        <f t="shared" si="255"/>
        <v/>
      </c>
      <c r="K472" s="94" t="str">
        <f t="shared" si="256"/>
        <v/>
      </c>
      <c r="L472" s="94" t="str">
        <f t="shared" si="257"/>
        <v/>
      </c>
      <c r="M472" s="94" t="str">
        <f t="shared" si="258"/>
        <v/>
      </c>
      <c r="N472" s="94" t="str">
        <f t="shared" si="259"/>
        <v/>
      </c>
      <c r="O472" s="94" t="str">
        <f t="shared" si="260"/>
        <v/>
      </c>
      <c r="P472" s="94" t="str">
        <f t="shared" si="261"/>
        <v/>
      </c>
      <c r="Q472" s="94" t="str">
        <f t="shared" si="262"/>
        <v/>
      </c>
      <c r="R472" s="94" t="str">
        <f t="shared" si="263"/>
        <v/>
      </c>
      <c r="S472" s="94" t="str">
        <f t="shared" si="264"/>
        <v/>
      </c>
      <c r="T472" s="94" t="str">
        <f t="shared" si="265"/>
        <v/>
      </c>
      <c r="U472" s="94" t="str">
        <f t="shared" si="266"/>
        <v/>
      </c>
      <c r="V472" s="94" t="str">
        <f t="shared" si="267"/>
        <v/>
      </c>
      <c r="W472" s="94" t="str">
        <f t="shared" si="275"/>
        <v/>
      </c>
      <c r="X472" s="94" t="str">
        <f t="shared" si="268"/>
        <v/>
      </c>
      <c r="Y472" s="94" t="str">
        <f t="shared" si="269"/>
        <v/>
      </c>
      <c r="Z472" s="94" t="str">
        <f t="shared" si="270"/>
        <v/>
      </c>
      <c r="AA472" s="94" t="str">
        <f t="shared" si="271"/>
        <v/>
      </c>
      <c r="AB472" s="94" t="str">
        <f t="shared" si="272"/>
        <v/>
      </c>
      <c r="AC472" s="94" t="str">
        <f t="shared" si="273"/>
        <v/>
      </c>
      <c r="AD472" s="92" t="str">
        <f t="shared" si="274"/>
        <v/>
      </c>
      <c r="AE472" s="92">
        <f t="shared" si="276"/>
        <v>0</v>
      </c>
      <c r="AF472" s="97" t="str">
        <f t="shared" si="277"/>
        <v/>
      </c>
      <c r="AG472" s="92">
        <f t="shared" si="278"/>
        <v>0</v>
      </c>
      <c r="AH472" s="92">
        <f t="shared" si="279"/>
        <v>0</v>
      </c>
    </row>
    <row r="473" spans="1:34" x14ac:dyDescent="0.25">
      <c r="A473" s="106" t="str">
        <f t="shared" si="248"/>
        <v/>
      </c>
      <c r="B473" s="49">
        <v>2301</v>
      </c>
      <c r="C473" s="115" t="s">
        <v>732</v>
      </c>
      <c r="D473" s="94" t="str">
        <f t="shared" si="249"/>
        <v/>
      </c>
      <c r="E473" s="94" t="str">
        <f t="shared" si="250"/>
        <v/>
      </c>
      <c r="F473" s="94" t="str">
        <f t="shared" si="251"/>
        <v/>
      </c>
      <c r="G473" s="94" t="str">
        <f t="shared" si="252"/>
        <v/>
      </c>
      <c r="H473" s="94" t="str">
        <f t="shared" si="253"/>
        <v/>
      </c>
      <c r="I473" s="94" t="str">
        <f t="shared" si="254"/>
        <v/>
      </c>
      <c r="J473" s="94" t="str">
        <f t="shared" si="255"/>
        <v/>
      </c>
      <c r="K473" s="94" t="str">
        <f t="shared" si="256"/>
        <v/>
      </c>
      <c r="L473" s="94" t="str">
        <f t="shared" si="257"/>
        <v/>
      </c>
      <c r="M473" s="94" t="str">
        <f t="shared" si="258"/>
        <v/>
      </c>
      <c r="N473" s="94" t="str">
        <f t="shared" si="259"/>
        <v/>
      </c>
      <c r="O473" s="94" t="str">
        <f t="shared" si="260"/>
        <v/>
      </c>
      <c r="P473" s="94" t="str">
        <f t="shared" si="261"/>
        <v/>
      </c>
      <c r="Q473" s="94" t="str">
        <f t="shared" si="262"/>
        <v/>
      </c>
      <c r="R473" s="94" t="str">
        <f t="shared" si="263"/>
        <v/>
      </c>
      <c r="S473" s="94" t="str">
        <f t="shared" si="264"/>
        <v/>
      </c>
      <c r="T473" s="94" t="str">
        <f t="shared" si="265"/>
        <v/>
      </c>
      <c r="U473" s="94" t="str">
        <f t="shared" si="266"/>
        <v/>
      </c>
      <c r="V473" s="94" t="str">
        <f t="shared" si="267"/>
        <v/>
      </c>
      <c r="W473" s="94" t="str">
        <f t="shared" si="275"/>
        <v/>
      </c>
      <c r="X473" s="94" t="str">
        <f t="shared" si="268"/>
        <v/>
      </c>
      <c r="Y473" s="94" t="str">
        <f t="shared" si="269"/>
        <v/>
      </c>
      <c r="Z473" s="94" t="str">
        <f t="shared" si="270"/>
        <v/>
      </c>
      <c r="AA473" s="94" t="str">
        <f t="shared" si="271"/>
        <v/>
      </c>
      <c r="AB473" s="94" t="str">
        <f t="shared" si="272"/>
        <v/>
      </c>
      <c r="AC473" s="94" t="str">
        <f t="shared" si="273"/>
        <v/>
      </c>
      <c r="AD473" s="92" t="str">
        <f t="shared" si="274"/>
        <v/>
      </c>
      <c r="AE473" s="92">
        <f t="shared" si="276"/>
        <v>0</v>
      </c>
      <c r="AF473" s="97" t="str">
        <f t="shared" si="277"/>
        <v/>
      </c>
      <c r="AG473" s="92">
        <f t="shared" si="278"/>
        <v>0</v>
      </c>
      <c r="AH473" s="92">
        <f t="shared" si="279"/>
        <v>0</v>
      </c>
    </row>
    <row r="474" spans="1:34" x14ac:dyDescent="0.25">
      <c r="A474" s="106" t="str">
        <f t="shared" si="248"/>
        <v/>
      </c>
      <c r="B474" s="49">
        <v>2657</v>
      </c>
      <c r="C474" s="115" t="s">
        <v>733</v>
      </c>
      <c r="D474" s="94" t="str">
        <f t="shared" si="249"/>
        <v/>
      </c>
      <c r="E474" s="94" t="str">
        <f t="shared" si="250"/>
        <v/>
      </c>
      <c r="F474" s="94" t="str">
        <f t="shared" si="251"/>
        <v/>
      </c>
      <c r="G474" s="94" t="str">
        <f t="shared" si="252"/>
        <v/>
      </c>
      <c r="H474" s="94" t="str">
        <f t="shared" si="253"/>
        <v/>
      </c>
      <c r="I474" s="94" t="str">
        <f t="shared" si="254"/>
        <v/>
      </c>
      <c r="J474" s="94" t="str">
        <f t="shared" si="255"/>
        <v/>
      </c>
      <c r="K474" s="94" t="str">
        <f t="shared" si="256"/>
        <v/>
      </c>
      <c r="L474" s="94" t="str">
        <f t="shared" si="257"/>
        <v/>
      </c>
      <c r="M474" s="94" t="str">
        <f t="shared" si="258"/>
        <v/>
      </c>
      <c r="N474" s="94" t="str">
        <f t="shared" si="259"/>
        <v/>
      </c>
      <c r="O474" s="94" t="str">
        <f t="shared" si="260"/>
        <v/>
      </c>
      <c r="P474" s="94" t="str">
        <f t="shared" si="261"/>
        <v/>
      </c>
      <c r="Q474" s="94" t="str">
        <f t="shared" si="262"/>
        <v/>
      </c>
      <c r="R474" s="94" t="str">
        <f t="shared" si="263"/>
        <v/>
      </c>
      <c r="S474" s="94" t="str">
        <f t="shared" si="264"/>
        <v/>
      </c>
      <c r="T474" s="94" t="str">
        <f t="shared" si="265"/>
        <v/>
      </c>
      <c r="U474" s="94" t="str">
        <f t="shared" si="266"/>
        <v/>
      </c>
      <c r="V474" s="94" t="str">
        <f t="shared" si="267"/>
        <v/>
      </c>
      <c r="W474" s="94" t="str">
        <f t="shared" si="275"/>
        <v/>
      </c>
      <c r="X474" s="94" t="str">
        <f t="shared" si="268"/>
        <v/>
      </c>
      <c r="Y474" s="94" t="str">
        <f t="shared" si="269"/>
        <v/>
      </c>
      <c r="Z474" s="94" t="str">
        <f t="shared" si="270"/>
        <v/>
      </c>
      <c r="AA474" s="94" t="str">
        <f t="shared" si="271"/>
        <v/>
      </c>
      <c r="AB474" s="94" t="str">
        <f t="shared" si="272"/>
        <v/>
      </c>
      <c r="AC474" s="94" t="str">
        <f t="shared" si="273"/>
        <v/>
      </c>
      <c r="AD474" s="92" t="str">
        <f t="shared" si="274"/>
        <v/>
      </c>
      <c r="AE474" s="92">
        <f t="shared" si="276"/>
        <v>0</v>
      </c>
      <c r="AF474" s="97" t="str">
        <f t="shared" si="277"/>
        <v/>
      </c>
      <c r="AG474" s="92">
        <f t="shared" si="278"/>
        <v>0</v>
      </c>
      <c r="AH474" s="92">
        <f t="shared" si="279"/>
        <v>0</v>
      </c>
    </row>
    <row r="475" spans="1:34" x14ac:dyDescent="0.25">
      <c r="A475" s="106" t="str">
        <f t="shared" si="248"/>
        <v/>
      </c>
      <c r="B475" s="49">
        <v>7226</v>
      </c>
      <c r="C475" s="115" t="s">
        <v>734</v>
      </c>
      <c r="D475" s="94" t="str">
        <f t="shared" si="249"/>
        <v/>
      </c>
      <c r="E475" s="94" t="str">
        <f t="shared" si="250"/>
        <v/>
      </c>
      <c r="F475" s="94" t="str">
        <f t="shared" si="251"/>
        <v/>
      </c>
      <c r="G475" s="94" t="str">
        <f t="shared" si="252"/>
        <v/>
      </c>
      <c r="H475" s="94" t="str">
        <f t="shared" si="253"/>
        <v/>
      </c>
      <c r="I475" s="94" t="str">
        <f t="shared" si="254"/>
        <v/>
      </c>
      <c r="J475" s="94" t="str">
        <f t="shared" si="255"/>
        <v/>
      </c>
      <c r="K475" s="94" t="str">
        <f t="shared" si="256"/>
        <v/>
      </c>
      <c r="L475" s="94" t="str">
        <f t="shared" si="257"/>
        <v/>
      </c>
      <c r="M475" s="94" t="str">
        <f t="shared" si="258"/>
        <v/>
      </c>
      <c r="N475" s="94" t="str">
        <f t="shared" si="259"/>
        <v/>
      </c>
      <c r="O475" s="94" t="str">
        <f t="shared" si="260"/>
        <v/>
      </c>
      <c r="P475" s="94" t="str">
        <f t="shared" si="261"/>
        <v/>
      </c>
      <c r="Q475" s="94" t="str">
        <f t="shared" si="262"/>
        <v/>
      </c>
      <c r="R475" s="94" t="str">
        <f t="shared" si="263"/>
        <v/>
      </c>
      <c r="S475" s="94" t="str">
        <f t="shared" si="264"/>
        <v/>
      </c>
      <c r="T475" s="94" t="str">
        <f t="shared" si="265"/>
        <v/>
      </c>
      <c r="U475" s="94" t="str">
        <f t="shared" si="266"/>
        <v/>
      </c>
      <c r="V475" s="94" t="str">
        <f t="shared" si="267"/>
        <v/>
      </c>
      <c r="W475" s="94" t="str">
        <f t="shared" si="275"/>
        <v/>
      </c>
      <c r="X475" s="94" t="str">
        <f t="shared" si="268"/>
        <v/>
      </c>
      <c r="Y475" s="94" t="str">
        <f t="shared" si="269"/>
        <v/>
      </c>
      <c r="Z475" s="94" t="str">
        <f t="shared" si="270"/>
        <v/>
      </c>
      <c r="AA475" s="94" t="str">
        <f t="shared" si="271"/>
        <v/>
      </c>
      <c r="AB475" s="94" t="str">
        <f t="shared" si="272"/>
        <v/>
      </c>
      <c r="AC475" s="94" t="str">
        <f t="shared" si="273"/>
        <v/>
      </c>
      <c r="AD475" s="92" t="str">
        <f t="shared" si="274"/>
        <v/>
      </c>
      <c r="AE475" s="92">
        <f t="shared" si="276"/>
        <v>0</v>
      </c>
      <c r="AF475" s="97" t="str">
        <f t="shared" si="277"/>
        <v/>
      </c>
      <c r="AG475" s="92">
        <f t="shared" si="278"/>
        <v>0</v>
      </c>
      <c r="AH475" s="92">
        <f t="shared" si="279"/>
        <v>0</v>
      </c>
    </row>
    <row r="476" spans="1:34" x14ac:dyDescent="0.25">
      <c r="A476" s="106" t="str">
        <f t="shared" si="248"/>
        <v/>
      </c>
      <c r="B476" s="49">
        <v>3369</v>
      </c>
      <c r="C476" s="115" t="s">
        <v>735</v>
      </c>
      <c r="D476" s="94" t="str">
        <f t="shared" si="249"/>
        <v/>
      </c>
      <c r="E476" s="94" t="str">
        <f t="shared" si="250"/>
        <v/>
      </c>
      <c r="F476" s="94" t="str">
        <f t="shared" si="251"/>
        <v/>
      </c>
      <c r="G476" s="94" t="str">
        <f t="shared" si="252"/>
        <v/>
      </c>
      <c r="H476" s="94" t="str">
        <f t="shared" si="253"/>
        <v/>
      </c>
      <c r="I476" s="94" t="str">
        <f t="shared" si="254"/>
        <v/>
      </c>
      <c r="J476" s="94" t="str">
        <f t="shared" si="255"/>
        <v/>
      </c>
      <c r="K476" s="94" t="str">
        <f t="shared" si="256"/>
        <v/>
      </c>
      <c r="L476" s="94" t="str">
        <f t="shared" si="257"/>
        <v/>
      </c>
      <c r="M476" s="94" t="str">
        <f t="shared" si="258"/>
        <v/>
      </c>
      <c r="N476" s="94" t="str">
        <f t="shared" si="259"/>
        <v/>
      </c>
      <c r="O476" s="94" t="str">
        <f t="shared" si="260"/>
        <v/>
      </c>
      <c r="P476" s="94" t="str">
        <f t="shared" si="261"/>
        <v/>
      </c>
      <c r="Q476" s="94" t="str">
        <f t="shared" si="262"/>
        <v/>
      </c>
      <c r="R476" s="94" t="str">
        <f t="shared" si="263"/>
        <v/>
      </c>
      <c r="S476" s="94" t="str">
        <f t="shared" si="264"/>
        <v/>
      </c>
      <c r="T476" s="94" t="str">
        <f t="shared" si="265"/>
        <v/>
      </c>
      <c r="U476" s="94" t="str">
        <f t="shared" si="266"/>
        <v/>
      </c>
      <c r="V476" s="94" t="str">
        <f t="shared" si="267"/>
        <v/>
      </c>
      <c r="W476" s="94" t="str">
        <f t="shared" si="275"/>
        <v/>
      </c>
      <c r="X476" s="94" t="str">
        <f t="shared" si="268"/>
        <v/>
      </c>
      <c r="Y476" s="94" t="str">
        <f t="shared" si="269"/>
        <v/>
      </c>
      <c r="Z476" s="94" t="str">
        <f t="shared" si="270"/>
        <v/>
      </c>
      <c r="AA476" s="94" t="str">
        <f t="shared" si="271"/>
        <v/>
      </c>
      <c r="AB476" s="94" t="str">
        <f t="shared" si="272"/>
        <v/>
      </c>
      <c r="AC476" s="94" t="str">
        <f t="shared" si="273"/>
        <v/>
      </c>
      <c r="AD476" s="92" t="str">
        <f t="shared" si="274"/>
        <v/>
      </c>
      <c r="AE476" s="92">
        <f t="shared" si="276"/>
        <v>0</v>
      </c>
      <c r="AF476" s="97" t="str">
        <f t="shared" si="277"/>
        <v/>
      </c>
      <c r="AG476" s="92">
        <f t="shared" si="278"/>
        <v>0</v>
      </c>
      <c r="AH476" s="92">
        <f t="shared" si="279"/>
        <v>0</v>
      </c>
    </row>
    <row r="477" spans="1:34" x14ac:dyDescent="0.25">
      <c r="A477" s="106" t="str">
        <f t="shared" si="248"/>
        <v/>
      </c>
      <c r="B477" s="49">
        <v>3918</v>
      </c>
      <c r="C477" s="115" t="s">
        <v>736</v>
      </c>
      <c r="D477" s="94" t="str">
        <f t="shared" si="249"/>
        <v/>
      </c>
      <c r="E477" s="94" t="str">
        <f t="shared" si="250"/>
        <v/>
      </c>
      <c r="F477" s="94" t="str">
        <f t="shared" si="251"/>
        <v/>
      </c>
      <c r="G477" s="94" t="str">
        <f t="shared" si="252"/>
        <v/>
      </c>
      <c r="H477" s="94" t="str">
        <f t="shared" si="253"/>
        <v/>
      </c>
      <c r="I477" s="94" t="str">
        <f t="shared" si="254"/>
        <v/>
      </c>
      <c r="J477" s="94" t="str">
        <f t="shared" si="255"/>
        <v/>
      </c>
      <c r="K477" s="94" t="str">
        <f t="shared" si="256"/>
        <v/>
      </c>
      <c r="L477" s="94" t="str">
        <f t="shared" si="257"/>
        <v/>
      </c>
      <c r="M477" s="94" t="str">
        <f t="shared" si="258"/>
        <v/>
      </c>
      <c r="N477" s="94" t="str">
        <f t="shared" si="259"/>
        <v/>
      </c>
      <c r="O477" s="94" t="str">
        <f t="shared" si="260"/>
        <v/>
      </c>
      <c r="P477" s="94" t="str">
        <f t="shared" si="261"/>
        <v/>
      </c>
      <c r="Q477" s="94" t="str">
        <f t="shared" si="262"/>
        <v/>
      </c>
      <c r="R477" s="94" t="str">
        <f t="shared" si="263"/>
        <v/>
      </c>
      <c r="S477" s="94" t="str">
        <f t="shared" si="264"/>
        <v/>
      </c>
      <c r="T477" s="94" t="str">
        <f t="shared" si="265"/>
        <v/>
      </c>
      <c r="U477" s="94" t="str">
        <f t="shared" si="266"/>
        <v/>
      </c>
      <c r="V477" s="94" t="str">
        <f t="shared" si="267"/>
        <v/>
      </c>
      <c r="W477" s="94" t="str">
        <f t="shared" si="275"/>
        <v/>
      </c>
      <c r="X477" s="94" t="str">
        <f t="shared" si="268"/>
        <v/>
      </c>
      <c r="Y477" s="94" t="str">
        <f t="shared" si="269"/>
        <v/>
      </c>
      <c r="Z477" s="94" t="str">
        <f t="shared" si="270"/>
        <v/>
      </c>
      <c r="AA477" s="94" t="str">
        <f t="shared" si="271"/>
        <v/>
      </c>
      <c r="AB477" s="94" t="str">
        <f t="shared" si="272"/>
        <v/>
      </c>
      <c r="AC477" s="94" t="str">
        <f t="shared" si="273"/>
        <v/>
      </c>
      <c r="AD477" s="92" t="str">
        <f t="shared" si="274"/>
        <v/>
      </c>
      <c r="AE477" s="92">
        <f t="shared" si="276"/>
        <v>0</v>
      </c>
      <c r="AF477" s="97" t="str">
        <f t="shared" si="277"/>
        <v/>
      </c>
      <c r="AG477" s="92">
        <f t="shared" si="278"/>
        <v>0</v>
      </c>
      <c r="AH477" s="92">
        <f t="shared" si="279"/>
        <v>0</v>
      </c>
    </row>
    <row r="478" spans="1:34" x14ac:dyDescent="0.25">
      <c r="A478" s="106" t="str">
        <f t="shared" si="248"/>
        <v/>
      </c>
      <c r="B478" s="49">
        <v>3641</v>
      </c>
      <c r="C478" s="115" t="s">
        <v>740</v>
      </c>
      <c r="D478" s="94" t="str">
        <f t="shared" si="249"/>
        <v/>
      </c>
      <c r="E478" s="94" t="str">
        <f t="shared" si="250"/>
        <v/>
      </c>
      <c r="F478" s="94" t="str">
        <f t="shared" si="251"/>
        <v/>
      </c>
      <c r="G478" s="94" t="str">
        <f t="shared" si="252"/>
        <v/>
      </c>
      <c r="H478" s="94" t="str">
        <f t="shared" si="253"/>
        <v/>
      </c>
      <c r="I478" s="94" t="str">
        <f t="shared" si="254"/>
        <v/>
      </c>
      <c r="J478" s="94" t="str">
        <f t="shared" si="255"/>
        <v/>
      </c>
      <c r="K478" s="94" t="str">
        <f t="shared" si="256"/>
        <v/>
      </c>
      <c r="L478" s="94" t="str">
        <f t="shared" si="257"/>
        <v/>
      </c>
      <c r="M478" s="94" t="str">
        <f t="shared" si="258"/>
        <v/>
      </c>
      <c r="N478" s="94" t="str">
        <f t="shared" si="259"/>
        <v/>
      </c>
      <c r="O478" s="94" t="str">
        <f t="shared" si="260"/>
        <v/>
      </c>
      <c r="P478" s="94" t="str">
        <f t="shared" si="261"/>
        <v/>
      </c>
      <c r="Q478" s="94" t="str">
        <f t="shared" si="262"/>
        <v/>
      </c>
      <c r="R478" s="94" t="str">
        <f t="shared" si="263"/>
        <v/>
      </c>
      <c r="S478" s="94" t="str">
        <f t="shared" si="264"/>
        <v/>
      </c>
      <c r="T478" s="94" t="str">
        <f t="shared" si="265"/>
        <v/>
      </c>
      <c r="U478" s="94" t="str">
        <f t="shared" si="266"/>
        <v/>
      </c>
      <c r="V478" s="94" t="str">
        <f t="shared" si="267"/>
        <v/>
      </c>
      <c r="W478" s="94" t="str">
        <f t="shared" si="275"/>
        <v/>
      </c>
      <c r="X478" s="94" t="str">
        <f t="shared" si="268"/>
        <v/>
      </c>
      <c r="Y478" s="94" t="str">
        <f t="shared" si="269"/>
        <v/>
      </c>
      <c r="Z478" s="94" t="str">
        <f t="shared" si="270"/>
        <v/>
      </c>
      <c r="AA478" s="94" t="str">
        <f t="shared" si="271"/>
        <v/>
      </c>
      <c r="AB478" s="94" t="str">
        <f t="shared" si="272"/>
        <v/>
      </c>
      <c r="AC478" s="94" t="str">
        <f t="shared" si="273"/>
        <v/>
      </c>
      <c r="AD478" s="92" t="str">
        <f t="shared" si="274"/>
        <v/>
      </c>
      <c r="AE478" s="92">
        <f t="shared" si="276"/>
        <v>0</v>
      </c>
      <c r="AF478" s="97" t="str">
        <f t="shared" si="277"/>
        <v/>
      </c>
      <c r="AG478" s="92">
        <f t="shared" si="278"/>
        <v>0</v>
      </c>
      <c r="AH478" s="92">
        <f t="shared" si="279"/>
        <v>0</v>
      </c>
    </row>
    <row r="479" spans="1:34" x14ac:dyDescent="0.25">
      <c r="A479" s="106" t="str">
        <f t="shared" si="248"/>
        <v/>
      </c>
      <c r="B479" s="49">
        <v>1123</v>
      </c>
      <c r="C479" s="115" t="s">
        <v>743</v>
      </c>
      <c r="D479" s="94" t="str">
        <f t="shared" si="249"/>
        <v/>
      </c>
      <c r="E479" s="94" t="str">
        <f t="shared" si="250"/>
        <v/>
      </c>
      <c r="F479" s="94" t="str">
        <f t="shared" si="251"/>
        <v/>
      </c>
      <c r="G479" s="94" t="str">
        <f t="shared" si="252"/>
        <v/>
      </c>
      <c r="H479" s="94" t="str">
        <f t="shared" si="253"/>
        <v/>
      </c>
      <c r="I479" s="94" t="str">
        <f t="shared" si="254"/>
        <v/>
      </c>
      <c r="J479" s="94" t="str">
        <f t="shared" si="255"/>
        <v/>
      </c>
      <c r="K479" s="94" t="str">
        <f t="shared" si="256"/>
        <v/>
      </c>
      <c r="L479" s="94" t="str">
        <f t="shared" si="257"/>
        <v/>
      </c>
      <c r="M479" s="94" t="str">
        <f t="shared" si="258"/>
        <v/>
      </c>
      <c r="N479" s="94" t="str">
        <f t="shared" si="259"/>
        <v/>
      </c>
      <c r="O479" s="94" t="str">
        <f t="shared" si="260"/>
        <v/>
      </c>
      <c r="P479" s="94" t="str">
        <f t="shared" si="261"/>
        <v/>
      </c>
      <c r="Q479" s="94" t="str">
        <f t="shared" si="262"/>
        <v/>
      </c>
      <c r="R479" s="94" t="str">
        <f t="shared" si="263"/>
        <v/>
      </c>
      <c r="S479" s="94" t="str">
        <f t="shared" si="264"/>
        <v/>
      </c>
      <c r="T479" s="94" t="str">
        <f t="shared" si="265"/>
        <v/>
      </c>
      <c r="U479" s="94" t="str">
        <f t="shared" si="266"/>
        <v/>
      </c>
      <c r="V479" s="94" t="str">
        <f t="shared" si="267"/>
        <v/>
      </c>
      <c r="W479" s="94" t="str">
        <f t="shared" si="275"/>
        <v/>
      </c>
      <c r="X479" s="94" t="str">
        <f t="shared" si="268"/>
        <v/>
      </c>
      <c r="Y479" s="94" t="str">
        <f t="shared" si="269"/>
        <v/>
      </c>
      <c r="Z479" s="94" t="str">
        <f t="shared" si="270"/>
        <v/>
      </c>
      <c r="AA479" s="94" t="str">
        <f t="shared" si="271"/>
        <v/>
      </c>
      <c r="AB479" s="94" t="str">
        <f t="shared" si="272"/>
        <v/>
      </c>
      <c r="AC479" s="94" t="str">
        <f t="shared" si="273"/>
        <v/>
      </c>
      <c r="AD479" s="92" t="str">
        <f t="shared" si="274"/>
        <v/>
      </c>
      <c r="AE479" s="92">
        <f t="shared" si="276"/>
        <v>0</v>
      </c>
      <c r="AF479" s="97" t="str">
        <f t="shared" si="277"/>
        <v/>
      </c>
      <c r="AG479" s="92">
        <f t="shared" si="278"/>
        <v>0</v>
      </c>
      <c r="AH479" s="92">
        <f t="shared" si="279"/>
        <v>0</v>
      </c>
    </row>
    <row r="480" spans="1:34" x14ac:dyDescent="0.25">
      <c r="A480" s="106" t="str">
        <f t="shared" si="248"/>
        <v/>
      </c>
      <c r="B480" s="49">
        <v>2939</v>
      </c>
      <c r="C480" s="115" t="s">
        <v>744</v>
      </c>
      <c r="D480" s="94" t="str">
        <f t="shared" si="249"/>
        <v/>
      </c>
      <c r="E480" s="94" t="str">
        <f t="shared" si="250"/>
        <v/>
      </c>
      <c r="F480" s="94" t="str">
        <f t="shared" si="251"/>
        <v/>
      </c>
      <c r="G480" s="94" t="str">
        <f t="shared" si="252"/>
        <v/>
      </c>
      <c r="H480" s="94" t="str">
        <f t="shared" si="253"/>
        <v/>
      </c>
      <c r="I480" s="94" t="str">
        <f t="shared" si="254"/>
        <v/>
      </c>
      <c r="J480" s="94" t="str">
        <f t="shared" si="255"/>
        <v/>
      </c>
      <c r="K480" s="94" t="str">
        <f t="shared" si="256"/>
        <v/>
      </c>
      <c r="L480" s="94" t="str">
        <f t="shared" si="257"/>
        <v/>
      </c>
      <c r="M480" s="94" t="str">
        <f t="shared" si="258"/>
        <v/>
      </c>
      <c r="N480" s="94" t="str">
        <f t="shared" si="259"/>
        <v/>
      </c>
      <c r="O480" s="94" t="str">
        <f t="shared" si="260"/>
        <v/>
      </c>
      <c r="P480" s="94" t="str">
        <f t="shared" si="261"/>
        <v/>
      </c>
      <c r="Q480" s="94" t="str">
        <f t="shared" si="262"/>
        <v/>
      </c>
      <c r="R480" s="94" t="str">
        <f t="shared" si="263"/>
        <v/>
      </c>
      <c r="S480" s="94" t="str">
        <f t="shared" si="264"/>
        <v/>
      </c>
      <c r="T480" s="94" t="str">
        <f t="shared" si="265"/>
        <v/>
      </c>
      <c r="U480" s="94" t="str">
        <f t="shared" si="266"/>
        <v/>
      </c>
      <c r="V480" s="94" t="str">
        <f t="shared" si="267"/>
        <v/>
      </c>
      <c r="W480" s="94" t="str">
        <f t="shared" si="275"/>
        <v/>
      </c>
      <c r="X480" s="94" t="str">
        <f t="shared" si="268"/>
        <v/>
      </c>
      <c r="Y480" s="94" t="str">
        <f t="shared" si="269"/>
        <v/>
      </c>
      <c r="Z480" s="94" t="str">
        <f t="shared" si="270"/>
        <v/>
      </c>
      <c r="AA480" s="94" t="str">
        <f t="shared" si="271"/>
        <v/>
      </c>
      <c r="AB480" s="94" t="str">
        <f t="shared" si="272"/>
        <v/>
      </c>
      <c r="AC480" s="94" t="str">
        <f t="shared" si="273"/>
        <v/>
      </c>
      <c r="AD480" s="92" t="str">
        <f t="shared" si="274"/>
        <v/>
      </c>
      <c r="AE480" s="92">
        <f t="shared" si="276"/>
        <v>0</v>
      </c>
      <c r="AF480" s="97" t="str">
        <f t="shared" si="277"/>
        <v/>
      </c>
      <c r="AG480" s="92">
        <f t="shared" si="278"/>
        <v>0</v>
      </c>
      <c r="AH480" s="92">
        <f t="shared" si="279"/>
        <v>0</v>
      </c>
    </row>
    <row r="481" spans="1:34" x14ac:dyDescent="0.25">
      <c r="A481" s="106" t="str">
        <f t="shared" si="248"/>
        <v/>
      </c>
      <c r="B481" s="49">
        <v>8049</v>
      </c>
      <c r="C481" s="115" t="s">
        <v>748</v>
      </c>
      <c r="D481" s="94" t="str">
        <f t="shared" si="249"/>
        <v/>
      </c>
      <c r="E481" s="94" t="str">
        <f t="shared" si="250"/>
        <v/>
      </c>
      <c r="F481" s="94" t="str">
        <f t="shared" si="251"/>
        <v/>
      </c>
      <c r="G481" s="94" t="str">
        <f t="shared" si="252"/>
        <v/>
      </c>
      <c r="H481" s="94" t="str">
        <f t="shared" si="253"/>
        <v/>
      </c>
      <c r="I481" s="94" t="str">
        <f t="shared" si="254"/>
        <v/>
      </c>
      <c r="J481" s="94" t="str">
        <f t="shared" si="255"/>
        <v/>
      </c>
      <c r="K481" s="94" t="str">
        <f t="shared" si="256"/>
        <v/>
      </c>
      <c r="L481" s="94" t="str">
        <f t="shared" si="257"/>
        <v/>
      </c>
      <c r="M481" s="94" t="str">
        <f t="shared" si="258"/>
        <v/>
      </c>
      <c r="N481" s="94" t="str">
        <f t="shared" si="259"/>
        <v/>
      </c>
      <c r="O481" s="94" t="str">
        <f t="shared" si="260"/>
        <v/>
      </c>
      <c r="P481" s="94" t="str">
        <f t="shared" si="261"/>
        <v/>
      </c>
      <c r="Q481" s="94" t="str">
        <f t="shared" si="262"/>
        <v/>
      </c>
      <c r="R481" s="94" t="str">
        <f t="shared" si="263"/>
        <v/>
      </c>
      <c r="S481" s="94" t="str">
        <f t="shared" si="264"/>
        <v/>
      </c>
      <c r="T481" s="94" t="str">
        <f t="shared" si="265"/>
        <v/>
      </c>
      <c r="U481" s="94" t="str">
        <f t="shared" si="266"/>
        <v/>
      </c>
      <c r="V481" s="94" t="str">
        <f t="shared" si="267"/>
        <v/>
      </c>
      <c r="W481" s="94" t="str">
        <f t="shared" si="275"/>
        <v/>
      </c>
      <c r="X481" s="94" t="str">
        <f t="shared" si="268"/>
        <v/>
      </c>
      <c r="Y481" s="94" t="str">
        <f t="shared" si="269"/>
        <v/>
      </c>
      <c r="Z481" s="94" t="str">
        <f t="shared" si="270"/>
        <v/>
      </c>
      <c r="AA481" s="94" t="str">
        <f t="shared" si="271"/>
        <v/>
      </c>
      <c r="AB481" s="94" t="str">
        <f t="shared" si="272"/>
        <v/>
      </c>
      <c r="AC481" s="94" t="str">
        <f t="shared" si="273"/>
        <v/>
      </c>
      <c r="AD481" s="92" t="str">
        <f t="shared" si="274"/>
        <v/>
      </c>
      <c r="AE481" s="108">
        <f t="shared" si="276"/>
        <v>0</v>
      </c>
      <c r="AF481" s="96" t="str">
        <f t="shared" si="277"/>
        <v/>
      </c>
      <c r="AG481" s="108">
        <f t="shared" si="278"/>
        <v>0</v>
      </c>
      <c r="AH481" s="108">
        <f t="shared" si="279"/>
        <v>0</v>
      </c>
    </row>
    <row r="482" spans="1:34" x14ac:dyDescent="0.25">
      <c r="A482" s="106" t="str">
        <f t="shared" si="248"/>
        <v/>
      </c>
      <c r="B482" s="49">
        <v>2820</v>
      </c>
      <c r="C482" s="115" t="s">
        <v>750</v>
      </c>
      <c r="D482" s="94" t="str">
        <f t="shared" si="249"/>
        <v/>
      </c>
      <c r="E482" s="94" t="str">
        <f t="shared" si="250"/>
        <v/>
      </c>
      <c r="F482" s="94" t="str">
        <f t="shared" si="251"/>
        <v/>
      </c>
      <c r="G482" s="94" t="str">
        <f t="shared" si="252"/>
        <v/>
      </c>
      <c r="H482" s="94" t="str">
        <f t="shared" si="253"/>
        <v/>
      </c>
      <c r="I482" s="94" t="str">
        <f t="shared" si="254"/>
        <v/>
      </c>
      <c r="J482" s="94" t="str">
        <f t="shared" si="255"/>
        <v/>
      </c>
      <c r="K482" s="94" t="str">
        <f t="shared" si="256"/>
        <v/>
      </c>
      <c r="L482" s="94" t="str">
        <f t="shared" si="257"/>
        <v/>
      </c>
      <c r="M482" s="94" t="str">
        <f t="shared" si="258"/>
        <v/>
      </c>
      <c r="N482" s="94" t="str">
        <f t="shared" si="259"/>
        <v/>
      </c>
      <c r="O482" s="94" t="str">
        <f t="shared" si="260"/>
        <v/>
      </c>
      <c r="P482" s="94" t="str">
        <f t="shared" si="261"/>
        <v/>
      </c>
      <c r="Q482" s="94" t="str">
        <f t="shared" si="262"/>
        <v/>
      </c>
      <c r="R482" s="94" t="str">
        <f t="shared" si="263"/>
        <v/>
      </c>
      <c r="S482" s="94" t="str">
        <f t="shared" si="264"/>
        <v/>
      </c>
      <c r="T482" s="94" t="str">
        <f t="shared" si="265"/>
        <v/>
      </c>
      <c r="U482" s="94" t="str">
        <f t="shared" si="266"/>
        <v/>
      </c>
      <c r="V482" s="94" t="str">
        <f t="shared" si="267"/>
        <v/>
      </c>
      <c r="W482" s="94" t="str">
        <f t="shared" si="275"/>
        <v/>
      </c>
      <c r="X482" s="94" t="str">
        <f t="shared" si="268"/>
        <v/>
      </c>
      <c r="Y482" s="94" t="str">
        <f t="shared" si="269"/>
        <v/>
      </c>
      <c r="Z482" s="94" t="str">
        <f t="shared" si="270"/>
        <v/>
      </c>
      <c r="AA482" s="94" t="str">
        <f t="shared" si="271"/>
        <v/>
      </c>
      <c r="AB482" s="94" t="str">
        <f t="shared" si="272"/>
        <v/>
      </c>
      <c r="AC482" s="94" t="str">
        <f t="shared" si="273"/>
        <v/>
      </c>
      <c r="AD482" s="92" t="str">
        <f t="shared" si="274"/>
        <v/>
      </c>
      <c r="AE482" s="108">
        <f t="shared" si="276"/>
        <v>0</v>
      </c>
      <c r="AF482" s="96" t="str">
        <f t="shared" si="277"/>
        <v/>
      </c>
      <c r="AG482" s="108">
        <f t="shared" si="278"/>
        <v>0</v>
      </c>
      <c r="AH482" s="108">
        <f t="shared" si="279"/>
        <v>0</v>
      </c>
    </row>
    <row r="483" spans="1:34" x14ac:dyDescent="0.25">
      <c r="A483" s="106" t="str">
        <f t="shared" si="248"/>
        <v/>
      </c>
      <c r="B483" s="49">
        <v>5236</v>
      </c>
      <c r="C483" s="115" t="s">
        <v>752</v>
      </c>
      <c r="D483" s="94" t="str">
        <f t="shared" si="249"/>
        <v/>
      </c>
      <c r="E483" s="94" t="str">
        <f t="shared" si="250"/>
        <v/>
      </c>
      <c r="F483" s="94" t="str">
        <f t="shared" si="251"/>
        <v/>
      </c>
      <c r="G483" s="94" t="str">
        <f t="shared" si="252"/>
        <v/>
      </c>
      <c r="H483" s="94" t="str">
        <f t="shared" si="253"/>
        <v/>
      </c>
      <c r="I483" s="94" t="str">
        <f t="shared" si="254"/>
        <v/>
      </c>
      <c r="J483" s="94" t="str">
        <f t="shared" si="255"/>
        <v/>
      </c>
      <c r="K483" s="94" t="str">
        <f t="shared" si="256"/>
        <v/>
      </c>
      <c r="L483" s="94" t="str">
        <f t="shared" si="257"/>
        <v/>
      </c>
      <c r="M483" s="94" t="str">
        <f t="shared" si="258"/>
        <v/>
      </c>
      <c r="N483" s="94" t="str">
        <f t="shared" si="259"/>
        <v/>
      </c>
      <c r="O483" s="94" t="str">
        <f t="shared" si="260"/>
        <v/>
      </c>
      <c r="P483" s="94" t="str">
        <f t="shared" si="261"/>
        <v/>
      </c>
      <c r="Q483" s="94" t="str">
        <f t="shared" si="262"/>
        <v/>
      </c>
      <c r="R483" s="94" t="str">
        <f t="shared" si="263"/>
        <v/>
      </c>
      <c r="S483" s="94" t="str">
        <f t="shared" si="264"/>
        <v/>
      </c>
      <c r="T483" s="94" t="str">
        <f t="shared" si="265"/>
        <v/>
      </c>
      <c r="U483" s="94" t="str">
        <f t="shared" si="266"/>
        <v/>
      </c>
      <c r="V483" s="94" t="str">
        <f t="shared" si="267"/>
        <v/>
      </c>
      <c r="W483" s="94" t="str">
        <f t="shared" si="275"/>
        <v/>
      </c>
      <c r="X483" s="94" t="str">
        <f t="shared" si="268"/>
        <v/>
      </c>
      <c r="Y483" s="94" t="str">
        <f t="shared" si="269"/>
        <v/>
      </c>
      <c r="Z483" s="94" t="str">
        <f t="shared" si="270"/>
        <v/>
      </c>
      <c r="AA483" s="94" t="str">
        <f t="shared" si="271"/>
        <v/>
      </c>
      <c r="AB483" s="94" t="str">
        <f t="shared" si="272"/>
        <v/>
      </c>
      <c r="AC483" s="94" t="str">
        <f t="shared" si="273"/>
        <v/>
      </c>
      <c r="AD483" s="92" t="str">
        <f t="shared" si="274"/>
        <v/>
      </c>
      <c r="AE483" s="108">
        <f t="shared" si="276"/>
        <v>0</v>
      </c>
      <c r="AF483" s="96" t="str">
        <f t="shared" si="277"/>
        <v/>
      </c>
      <c r="AG483" s="108">
        <f t="shared" si="278"/>
        <v>0</v>
      </c>
      <c r="AH483" s="108">
        <f t="shared" si="279"/>
        <v>0</v>
      </c>
    </row>
    <row r="484" spans="1:34" x14ac:dyDescent="0.25">
      <c r="A484" s="106" t="str">
        <f t="shared" si="248"/>
        <v/>
      </c>
      <c r="B484" s="49">
        <v>2656</v>
      </c>
      <c r="C484" s="115" t="s">
        <v>753</v>
      </c>
      <c r="D484" s="94" t="str">
        <f t="shared" si="249"/>
        <v/>
      </c>
      <c r="E484" s="94" t="str">
        <f t="shared" si="250"/>
        <v/>
      </c>
      <c r="F484" s="94" t="str">
        <f t="shared" si="251"/>
        <v/>
      </c>
      <c r="G484" s="94" t="str">
        <f t="shared" si="252"/>
        <v/>
      </c>
      <c r="H484" s="94" t="str">
        <f t="shared" si="253"/>
        <v/>
      </c>
      <c r="I484" s="94" t="str">
        <f t="shared" si="254"/>
        <v/>
      </c>
      <c r="J484" s="94" t="str">
        <f t="shared" si="255"/>
        <v/>
      </c>
      <c r="K484" s="94" t="str">
        <f t="shared" si="256"/>
        <v/>
      </c>
      <c r="L484" s="94" t="str">
        <f t="shared" si="257"/>
        <v/>
      </c>
      <c r="M484" s="94" t="str">
        <f t="shared" si="258"/>
        <v/>
      </c>
      <c r="N484" s="94" t="str">
        <f t="shared" si="259"/>
        <v/>
      </c>
      <c r="O484" s="94" t="str">
        <f t="shared" si="260"/>
        <v/>
      </c>
      <c r="P484" s="94" t="str">
        <f t="shared" si="261"/>
        <v/>
      </c>
      <c r="Q484" s="94" t="str">
        <f t="shared" si="262"/>
        <v/>
      </c>
      <c r="R484" s="94" t="str">
        <f t="shared" si="263"/>
        <v/>
      </c>
      <c r="S484" s="94" t="str">
        <f t="shared" si="264"/>
        <v/>
      </c>
      <c r="T484" s="94" t="str">
        <f t="shared" si="265"/>
        <v/>
      </c>
      <c r="U484" s="94" t="str">
        <f t="shared" si="266"/>
        <v/>
      </c>
      <c r="V484" s="94" t="str">
        <f t="shared" si="267"/>
        <v/>
      </c>
      <c r="W484" s="94" t="str">
        <f t="shared" si="275"/>
        <v/>
      </c>
      <c r="X484" s="94" t="str">
        <f t="shared" si="268"/>
        <v/>
      </c>
      <c r="Y484" s="94" t="str">
        <f t="shared" si="269"/>
        <v/>
      </c>
      <c r="Z484" s="94" t="str">
        <f t="shared" si="270"/>
        <v/>
      </c>
      <c r="AA484" s="94" t="str">
        <f t="shared" si="271"/>
        <v/>
      </c>
      <c r="AB484" s="94" t="str">
        <f t="shared" si="272"/>
        <v/>
      </c>
      <c r="AC484" s="94" t="str">
        <f t="shared" si="273"/>
        <v/>
      </c>
      <c r="AD484" s="92" t="str">
        <f t="shared" si="274"/>
        <v/>
      </c>
      <c r="AE484" s="108">
        <f t="shared" si="276"/>
        <v>0</v>
      </c>
      <c r="AF484" s="96" t="str">
        <f t="shared" si="277"/>
        <v/>
      </c>
      <c r="AG484" s="108">
        <f t="shared" si="278"/>
        <v>0</v>
      </c>
      <c r="AH484" s="108">
        <f t="shared" si="279"/>
        <v>0</v>
      </c>
    </row>
    <row r="485" spans="1:34" ht="15.75" customHeight="1" x14ac:dyDescent="0.25">
      <c r="A485" s="106" t="str">
        <f t="shared" si="248"/>
        <v/>
      </c>
      <c r="B485" s="49">
        <v>3802</v>
      </c>
      <c r="C485" s="115" t="s">
        <v>755</v>
      </c>
      <c r="D485" s="94" t="str">
        <f t="shared" si="249"/>
        <v/>
      </c>
      <c r="E485" s="94" t="str">
        <f t="shared" si="250"/>
        <v/>
      </c>
      <c r="F485" s="94" t="str">
        <f t="shared" si="251"/>
        <v/>
      </c>
      <c r="G485" s="94" t="str">
        <f t="shared" si="252"/>
        <v/>
      </c>
      <c r="H485" s="94" t="str">
        <f t="shared" si="253"/>
        <v/>
      </c>
      <c r="I485" s="94" t="str">
        <f t="shared" si="254"/>
        <v/>
      </c>
      <c r="J485" s="94" t="str">
        <f t="shared" si="255"/>
        <v/>
      </c>
      <c r="K485" s="94" t="str">
        <f t="shared" si="256"/>
        <v/>
      </c>
      <c r="L485" s="94" t="str">
        <f t="shared" si="257"/>
        <v/>
      </c>
      <c r="M485" s="94" t="str">
        <f t="shared" si="258"/>
        <v/>
      </c>
      <c r="N485" s="94" t="str">
        <f t="shared" si="259"/>
        <v/>
      </c>
      <c r="O485" s="94" t="str">
        <f t="shared" si="260"/>
        <v/>
      </c>
      <c r="P485" s="94" t="str">
        <f t="shared" si="261"/>
        <v/>
      </c>
      <c r="Q485" s="94" t="str">
        <f t="shared" si="262"/>
        <v/>
      </c>
      <c r="R485" s="94" t="str">
        <f t="shared" si="263"/>
        <v/>
      </c>
      <c r="S485" s="94" t="str">
        <f t="shared" si="264"/>
        <v/>
      </c>
      <c r="T485" s="94" t="str">
        <f t="shared" si="265"/>
        <v/>
      </c>
      <c r="U485" s="94" t="str">
        <f t="shared" si="266"/>
        <v/>
      </c>
      <c r="V485" s="94" t="str">
        <f t="shared" si="267"/>
        <v/>
      </c>
      <c r="W485" s="94" t="str">
        <f t="shared" si="275"/>
        <v/>
      </c>
      <c r="X485" s="94" t="str">
        <f t="shared" si="268"/>
        <v/>
      </c>
      <c r="Y485" s="94" t="str">
        <f t="shared" si="269"/>
        <v/>
      </c>
      <c r="Z485" s="94" t="str">
        <f t="shared" si="270"/>
        <v/>
      </c>
      <c r="AA485" s="94" t="str">
        <f t="shared" si="271"/>
        <v/>
      </c>
      <c r="AB485" s="94" t="str">
        <f t="shared" si="272"/>
        <v/>
      </c>
      <c r="AC485" s="94" t="str">
        <f t="shared" si="273"/>
        <v/>
      </c>
      <c r="AD485" s="92" t="str">
        <f t="shared" si="274"/>
        <v/>
      </c>
      <c r="AE485" s="108">
        <f t="shared" si="276"/>
        <v>0</v>
      </c>
      <c r="AF485" s="96" t="str">
        <f t="shared" si="277"/>
        <v/>
      </c>
      <c r="AG485" s="108">
        <f t="shared" si="278"/>
        <v>0</v>
      </c>
      <c r="AH485" s="108">
        <f t="shared" si="279"/>
        <v>0</v>
      </c>
    </row>
    <row r="486" spans="1:34" x14ac:dyDescent="0.25">
      <c r="A486" s="106" t="str">
        <f t="shared" si="248"/>
        <v/>
      </c>
      <c r="B486" s="49">
        <v>1539</v>
      </c>
      <c r="C486" s="115" t="s">
        <v>759</v>
      </c>
      <c r="D486" s="94" t="str">
        <f t="shared" si="249"/>
        <v/>
      </c>
      <c r="E486" s="94" t="str">
        <f t="shared" si="250"/>
        <v/>
      </c>
      <c r="F486" s="94" t="str">
        <f t="shared" si="251"/>
        <v/>
      </c>
      <c r="G486" s="94" t="str">
        <f t="shared" si="252"/>
        <v/>
      </c>
      <c r="H486" s="94" t="str">
        <f t="shared" si="253"/>
        <v/>
      </c>
      <c r="I486" s="94" t="str">
        <f t="shared" si="254"/>
        <v/>
      </c>
      <c r="J486" s="94" t="str">
        <f t="shared" si="255"/>
        <v/>
      </c>
      <c r="K486" s="94" t="str">
        <f t="shared" si="256"/>
        <v/>
      </c>
      <c r="L486" s="94" t="str">
        <f t="shared" si="257"/>
        <v/>
      </c>
      <c r="M486" s="94" t="str">
        <f t="shared" si="258"/>
        <v/>
      </c>
      <c r="N486" s="94" t="str">
        <f t="shared" si="259"/>
        <v/>
      </c>
      <c r="O486" s="94" t="str">
        <f t="shared" si="260"/>
        <v/>
      </c>
      <c r="P486" s="94" t="str">
        <f t="shared" si="261"/>
        <v/>
      </c>
      <c r="Q486" s="94" t="str">
        <f t="shared" si="262"/>
        <v/>
      </c>
      <c r="R486" s="94" t="str">
        <f t="shared" si="263"/>
        <v/>
      </c>
      <c r="S486" s="94" t="str">
        <f t="shared" si="264"/>
        <v/>
      </c>
      <c r="T486" s="94" t="str">
        <f t="shared" si="265"/>
        <v/>
      </c>
      <c r="U486" s="94" t="str">
        <f t="shared" si="266"/>
        <v/>
      </c>
      <c r="V486" s="94" t="str">
        <f t="shared" si="267"/>
        <v/>
      </c>
      <c r="W486" s="94" t="str">
        <f t="shared" si="275"/>
        <v/>
      </c>
      <c r="X486" s="94" t="str">
        <f t="shared" si="268"/>
        <v/>
      </c>
      <c r="Y486" s="94" t="str">
        <f t="shared" si="269"/>
        <v/>
      </c>
      <c r="Z486" s="94" t="str">
        <f t="shared" si="270"/>
        <v/>
      </c>
      <c r="AA486" s="94" t="str">
        <f t="shared" si="271"/>
        <v/>
      </c>
      <c r="AB486" s="94" t="str">
        <f t="shared" si="272"/>
        <v/>
      </c>
      <c r="AC486" s="94" t="str">
        <f t="shared" si="273"/>
        <v/>
      </c>
      <c r="AD486" s="92" t="str">
        <f t="shared" si="274"/>
        <v/>
      </c>
      <c r="AE486" s="108">
        <f t="shared" si="276"/>
        <v>0</v>
      </c>
      <c r="AF486" s="96" t="str">
        <f t="shared" si="277"/>
        <v/>
      </c>
      <c r="AG486" s="108">
        <f t="shared" si="278"/>
        <v>0</v>
      </c>
      <c r="AH486" s="108">
        <f t="shared" si="279"/>
        <v>0</v>
      </c>
    </row>
    <row r="487" spans="1:34" x14ac:dyDescent="0.25">
      <c r="A487" s="106" t="str">
        <f t="shared" si="248"/>
        <v/>
      </c>
      <c r="B487" s="49">
        <v>3222</v>
      </c>
      <c r="C487" s="115" t="s">
        <v>761</v>
      </c>
      <c r="D487" s="94" t="str">
        <f t="shared" si="249"/>
        <v/>
      </c>
      <c r="E487" s="94" t="str">
        <f t="shared" si="250"/>
        <v/>
      </c>
      <c r="F487" s="94" t="str">
        <f t="shared" si="251"/>
        <v/>
      </c>
      <c r="G487" s="94" t="str">
        <f t="shared" si="252"/>
        <v/>
      </c>
      <c r="H487" s="94" t="str">
        <f t="shared" si="253"/>
        <v/>
      </c>
      <c r="I487" s="94" t="str">
        <f t="shared" si="254"/>
        <v/>
      </c>
      <c r="J487" s="94" t="str">
        <f t="shared" si="255"/>
        <v/>
      </c>
      <c r="K487" s="94" t="str">
        <f t="shared" si="256"/>
        <v/>
      </c>
      <c r="L487" s="94" t="str">
        <f t="shared" si="257"/>
        <v/>
      </c>
      <c r="M487" s="94" t="str">
        <f t="shared" si="258"/>
        <v/>
      </c>
      <c r="N487" s="94" t="str">
        <f t="shared" si="259"/>
        <v/>
      </c>
      <c r="O487" s="94" t="str">
        <f t="shared" si="260"/>
        <v/>
      </c>
      <c r="P487" s="94" t="str">
        <f t="shared" si="261"/>
        <v/>
      </c>
      <c r="Q487" s="94" t="str">
        <f t="shared" si="262"/>
        <v/>
      </c>
      <c r="R487" s="94" t="str">
        <f t="shared" si="263"/>
        <v/>
      </c>
      <c r="S487" s="94" t="str">
        <f t="shared" si="264"/>
        <v/>
      </c>
      <c r="T487" s="94" t="str">
        <f t="shared" si="265"/>
        <v/>
      </c>
      <c r="U487" s="94" t="str">
        <f t="shared" si="266"/>
        <v/>
      </c>
      <c r="V487" s="94" t="str">
        <f t="shared" si="267"/>
        <v/>
      </c>
      <c r="W487" s="94" t="str">
        <f t="shared" ref="W487:W518" si="280">IFERROR(VLOOKUP($B487,_3aw20,2,FALSE),"")</f>
        <v/>
      </c>
      <c r="X487" s="94" t="str">
        <f t="shared" si="268"/>
        <v/>
      </c>
      <c r="Y487" s="94" t="str">
        <f t="shared" si="269"/>
        <v/>
      </c>
      <c r="Z487" s="94" t="str">
        <f t="shared" si="270"/>
        <v/>
      </c>
      <c r="AA487" s="94" t="str">
        <f t="shared" si="271"/>
        <v/>
      </c>
      <c r="AB487" s="94" t="str">
        <f t="shared" si="272"/>
        <v/>
      </c>
      <c r="AC487" s="94" t="str">
        <f t="shared" si="273"/>
        <v/>
      </c>
      <c r="AD487" s="92" t="str">
        <f t="shared" si="274"/>
        <v/>
      </c>
      <c r="AE487" s="108">
        <f t="shared" si="276"/>
        <v>0</v>
      </c>
      <c r="AF487" s="96" t="str">
        <f t="shared" si="277"/>
        <v/>
      </c>
      <c r="AG487" s="108">
        <f t="shared" si="278"/>
        <v>0</v>
      </c>
      <c r="AH487" s="108">
        <f t="shared" si="279"/>
        <v>0</v>
      </c>
    </row>
    <row r="488" spans="1:34" x14ac:dyDescent="0.25">
      <c r="A488" s="106" t="str">
        <f t="shared" si="248"/>
        <v/>
      </c>
      <c r="B488" s="49">
        <v>3597</v>
      </c>
      <c r="C488" s="115" t="s">
        <v>763</v>
      </c>
      <c r="D488" s="94" t="str">
        <f t="shared" si="249"/>
        <v/>
      </c>
      <c r="E488" s="94" t="str">
        <f t="shared" si="250"/>
        <v/>
      </c>
      <c r="F488" s="94" t="str">
        <f t="shared" si="251"/>
        <v/>
      </c>
      <c r="G488" s="94" t="str">
        <f t="shared" si="252"/>
        <v/>
      </c>
      <c r="H488" s="94" t="str">
        <f t="shared" si="253"/>
        <v/>
      </c>
      <c r="I488" s="94" t="str">
        <f t="shared" si="254"/>
        <v/>
      </c>
      <c r="J488" s="94" t="str">
        <f t="shared" si="255"/>
        <v/>
      </c>
      <c r="K488" s="94" t="str">
        <f t="shared" si="256"/>
        <v/>
      </c>
      <c r="L488" s="94" t="str">
        <f t="shared" si="257"/>
        <v/>
      </c>
      <c r="M488" s="94" t="str">
        <f t="shared" si="258"/>
        <v/>
      </c>
      <c r="N488" s="94" t="str">
        <f t="shared" si="259"/>
        <v/>
      </c>
      <c r="O488" s="94" t="str">
        <f t="shared" si="260"/>
        <v/>
      </c>
      <c r="P488" s="94" t="str">
        <f t="shared" si="261"/>
        <v/>
      </c>
      <c r="Q488" s="94" t="str">
        <f t="shared" si="262"/>
        <v/>
      </c>
      <c r="R488" s="94" t="str">
        <f t="shared" si="263"/>
        <v/>
      </c>
      <c r="S488" s="94" t="str">
        <f t="shared" si="264"/>
        <v/>
      </c>
      <c r="T488" s="94" t="str">
        <f t="shared" si="265"/>
        <v/>
      </c>
      <c r="U488" s="94" t="str">
        <f t="shared" si="266"/>
        <v/>
      </c>
      <c r="V488" s="94" t="str">
        <f t="shared" si="267"/>
        <v/>
      </c>
      <c r="W488" s="94" t="str">
        <f t="shared" si="280"/>
        <v/>
      </c>
      <c r="X488" s="94" t="str">
        <f t="shared" si="268"/>
        <v/>
      </c>
      <c r="Y488" s="94" t="str">
        <f t="shared" si="269"/>
        <v/>
      </c>
      <c r="Z488" s="94" t="str">
        <f t="shared" si="270"/>
        <v/>
      </c>
      <c r="AA488" s="94" t="str">
        <f t="shared" si="271"/>
        <v/>
      </c>
      <c r="AB488" s="94" t="str">
        <f t="shared" si="272"/>
        <v/>
      </c>
      <c r="AC488" s="94" t="str">
        <f t="shared" si="273"/>
        <v/>
      </c>
      <c r="AD488" s="92" t="str">
        <f t="shared" si="274"/>
        <v/>
      </c>
      <c r="AE488" s="108">
        <f t="shared" si="276"/>
        <v>0</v>
      </c>
      <c r="AF488" s="96" t="str">
        <f t="shared" si="277"/>
        <v/>
      </c>
      <c r="AG488" s="108">
        <f t="shared" si="278"/>
        <v>0</v>
      </c>
      <c r="AH488" s="108">
        <f t="shared" si="279"/>
        <v>0</v>
      </c>
    </row>
    <row r="489" spans="1:34" x14ac:dyDescent="0.25">
      <c r="A489" s="106" t="str">
        <f t="shared" si="248"/>
        <v/>
      </c>
      <c r="B489" s="49">
        <v>3923</v>
      </c>
      <c r="C489" s="115" t="s">
        <v>764</v>
      </c>
      <c r="D489" s="94" t="str">
        <f t="shared" si="249"/>
        <v/>
      </c>
      <c r="E489" s="94" t="str">
        <f t="shared" si="250"/>
        <v/>
      </c>
      <c r="F489" s="94" t="str">
        <f t="shared" si="251"/>
        <v/>
      </c>
      <c r="G489" s="94" t="str">
        <f t="shared" si="252"/>
        <v/>
      </c>
      <c r="H489" s="94" t="str">
        <f t="shared" si="253"/>
        <v/>
      </c>
      <c r="I489" s="94" t="str">
        <f t="shared" si="254"/>
        <v/>
      </c>
      <c r="J489" s="94" t="str">
        <f t="shared" si="255"/>
        <v/>
      </c>
      <c r="K489" s="94" t="str">
        <f t="shared" si="256"/>
        <v/>
      </c>
      <c r="L489" s="94" t="str">
        <f t="shared" si="257"/>
        <v/>
      </c>
      <c r="M489" s="94" t="str">
        <f t="shared" si="258"/>
        <v/>
      </c>
      <c r="N489" s="94" t="str">
        <f t="shared" si="259"/>
        <v/>
      </c>
      <c r="O489" s="94" t="str">
        <f t="shared" si="260"/>
        <v/>
      </c>
      <c r="P489" s="94" t="str">
        <f t="shared" si="261"/>
        <v/>
      </c>
      <c r="Q489" s="94" t="str">
        <f t="shared" si="262"/>
        <v/>
      </c>
      <c r="R489" s="94" t="str">
        <f t="shared" si="263"/>
        <v/>
      </c>
      <c r="S489" s="94" t="str">
        <f t="shared" si="264"/>
        <v/>
      </c>
      <c r="T489" s="94" t="str">
        <f t="shared" si="265"/>
        <v/>
      </c>
      <c r="U489" s="94" t="str">
        <f t="shared" si="266"/>
        <v/>
      </c>
      <c r="V489" s="94" t="str">
        <f t="shared" si="267"/>
        <v/>
      </c>
      <c r="W489" s="94" t="str">
        <f t="shared" si="280"/>
        <v/>
      </c>
      <c r="X489" s="94" t="str">
        <f t="shared" si="268"/>
        <v/>
      </c>
      <c r="Y489" s="94" t="str">
        <f t="shared" si="269"/>
        <v/>
      </c>
      <c r="Z489" s="94" t="str">
        <f t="shared" si="270"/>
        <v/>
      </c>
      <c r="AA489" s="94" t="str">
        <f t="shared" si="271"/>
        <v/>
      </c>
      <c r="AB489" s="94" t="str">
        <f t="shared" si="272"/>
        <v/>
      </c>
      <c r="AC489" s="94" t="str">
        <f t="shared" si="273"/>
        <v/>
      </c>
      <c r="AD489" s="92" t="str">
        <f t="shared" si="274"/>
        <v/>
      </c>
      <c r="AE489" s="108">
        <f t="shared" si="276"/>
        <v>0</v>
      </c>
      <c r="AF489" s="96" t="str">
        <f t="shared" si="277"/>
        <v/>
      </c>
      <c r="AG489" s="108">
        <f t="shared" si="278"/>
        <v>0</v>
      </c>
      <c r="AH489" s="108">
        <f t="shared" si="279"/>
        <v>0</v>
      </c>
    </row>
    <row r="490" spans="1:34" x14ac:dyDescent="0.25">
      <c r="A490" s="106" t="str">
        <f t="shared" si="248"/>
        <v/>
      </c>
      <c r="B490" s="49">
        <v>2705</v>
      </c>
      <c r="C490" s="115" t="s">
        <v>765</v>
      </c>
      <c r="D490" s="94" t="str">
        <f t="shared" si="249"/>
        <v/>
      </c>
      <c r="E490" s="94" t="str">
        <f t="shared" si="250"/>
        <v/>
      </c>
      <c r="F490" s="94" t="str">
        <f t="shared" si="251"/>
        <v/>
      </c>
      <c r="G490" s="94" t="str">
        <f t="shared" si="252"/>
        <v/>
      </c>
      <c r="H490" s="94" t="str">
        <f t="shared" si="253"/>
        <v/>
      </c>
      <c r="I490" s="94" t="str">
        <f t="shared" si="254"/>
        <v/>
      </c>
      <c r="J490" s="94" t="str">
        <f t="shared" si="255"/>
        <v/>
      </c>
      <c r="K490" s="94" t="str">
        <f t="shared" si="256"/>
        <v/>
      </c>
      <c r="L490" s="94" t="str">
        <f t="shared" si="257"/>
        <v/>
      </c>
      <c r="M490" s="94" t="str">
        <f t="shared" si="258"/>
        <v/>
      </c>
      <c r="N490" s="94" t="str">
        <f t="shared" si="259"/>
        <v/>
      </c>
      <c r="O490" s="94" t="str">
        <f t="shared" si="260"/>
        <v/>
      </c>
      <c r="P490" s="94" t="str">
        <f t="shared" si="261"/>
        <v/>
      </c>
      <c r="Q490" s="94" t="str">
        <f t="shared" si="262"/>
        <v/>
      </c>
      <c r="R490" s="94" t="str">
        <f t="shared" si="263"/>
        <v/>
      </c>
      <c r="S490" s="94" t="str">
        <f t="shared" si="264"/>
        <v/>
      </c>
      <c r="T490" s="94" t="str">
        <f t="shared" si="265"/>
        <v/>
      </c>
      <c r="U490" s="94" t="str">
        <f t="shared" si="266"/>
        <v/>
      </c>
      <c r="V490" s="94" t="str">
        <f t="shared" si="267"/>
        <v/>
      </c>
      <c r="W490" s="94" t="str">
        <f t="shared" si="280"/>
        <v/>
      </c>
      <c r="X490" s="94" t="str">
        <f t="shared" si="268"/>
        <v/>
      </c>
      <c r="Y490" s="94" t="str">
        <f t="shared" si="269"/>
        <v/>
      </c>
      <c r="Z490" s="94" t="str">
        <f t="shared" si="270"/>
        <v/>
      </c>
      <c r="AA490" s="94" t="str">
        <f t="shared" si="271"/>
        <v/>
      </c>
      <c r="AB490" s="94" t="str">
        <f t="shared" si="272"/>
        <v/>
      </c>
      <c r="AC490" s="94" t="str">
        <f t="shared" si="273"/>
        <v/>
      </c>
      <c r="AD490" s="92" t="str">
        <f t="shared" si="274"/>
        <v/>
      </c>
      <c r="AE490" s="108">
        <f t="shared" si="276"/>
        <v>0</v>
      </c>
      <c r="AF490" s="96" t="str">
        <f t="shared" si="277"/>
        <v/>
      </c>
      <c r="AG490" s="108">
        <f t="shared" si="278"/>
        <v>0</v>
      </c>
      <c r="AH490" s="108">
        <f t="shared" si="279"/>
        <v>0</v>
      </c>
    </row>
    <row r="491" spans="1:34" x14ac:dyDescent="0.25">
      <c r="A491" s="106" t="str">
        <f t="shared" si="248"/>
        <v/>
      </c>
      <c r="B491" s="49">
        <v>8037</v>
      </c>
      <c r="C491" s="115" t="s">
        <v>766</v>
      </c>
      <c r="D491" s="94" t="str">
        <f t="shared" si="249"/>
        <v/>
      </c>
      <c r="E491" s="94" t="str">
        <f t="shared" si="250"/>
        <v/>
      </c>
      <c r="F491" s="94" t="str">
        <f t="shared" si="251"/>
        <v/>
      </c>
      <c r="G491" s="94" t="str">
        <f t="shared" si="252"/>
        <v/>
      </c>
      <c r="H491" s="94" t="str">
        <f t="shared" si="253"/>
        <v/>
      </c>
      <c r="I491" s="94" t="str">
        <f t="shared" si="254"/>
        <v/>
      </c>
      <c r="J491" s="94" t="str">
        <f t="shared" si="255"/>
        <v/>
      </c>
      <c r="K491" s="94" t="str">
        <f t="shared" si="256"/>
        <v/>
      </c>
      <c r="L491" s="94" t="str">
        <f t="shared" si="257"/>
        <v/>
      </c>
      <c r="M491" s="94" t="str">
        <f t="shared" si="258"/>
        <v/>
      </c>
      <c r="N491" s="94" t="str">
        <f t="shared" si="259"/>
        <v/>
      </c>
      <c r="O491" s="94" t="str">
        <f t="shared" si="260"/>
        <v/>
      </c>
      <c r="P491" s="94" t="str">
        <f t="shared" si="261"/>
        <v/>
      </c>
      <c r="Q491" s="94" t="str">
        <f t="shared" si="262"/>
        <v/>
      </c>
      <c r="R491" s="94" t="str">
        <f t="shared" si="263"/>
        <v/>
      </c>
      <c r="S491" s="94" t="str">
        <f t="shared" si="264"/>
        <v/>
      </c>
      <c r="T491" s="94" t="str">
        <f t="shared" si="265"/>
        <v/>
      </c>
      <c r="U491" s="94" t="str">
        <f t="shared" si="266"/>
        <v/>
      </c>
      <c r="V491" s="94" t="str">
        <f t="shared" si="267"/>
        <v/>
      </c>
      <c r="W491" s="94" t="str">
        <f t="shared" si="280"/>
        <v/>
      </c>
      <c r="X491" s="94" t="str">
        <f t="shared" si="268"/>
        <v/>
      </c>
      <c r="Y491" s="94" t="str">
        <f t="shared" si="269"/>
        <v/>
      </c>
      <c r="Z491" s="94" t="str">
        <f t="shared" si="270"/>
        <v/>
      </c>
      <c r="AA491" s="94" t="str">
        <f t="shared" si="271"/>
        <v/>
      </c>
      <c r="AB491" s="94" t="str">
        <f t="shared" si="272"/>
        <v/>
      </c>
      <c r="AC491" s="94" t="str">
        <f t="shared" si="273"/>
        <v/>
      </c>
      <c r="AD491" s="92" t="str">
        <f t="shared" si="274"/>
        <v/>
      </c>
      <c r="AE491" s="108">
        <f t="shared" si="276"/>
        <v>0</v>
      </c>
      <c r="AF491" s="96" t="str">
        <f t="shared" si="277"/>
        <v/>
      </c>
      <c r="AG491" s="108">
        <f t="shared" si="278"/>
        <v>0</v>
      </c>
      <c r="AH491" s="108">
        <f t="shared" si="279"/>
        <v>0</v>
      </c>
    </row>
    <row r="492" spans="1:34" x14ac:dyDescent="0.25">
      <c r="A492" s="106" t="str">
        <f t="shared" si="248"/>
        <v/>
      </c>
      <c r="B492" s="49">
        <v>546</v>
      </c>
      <c r="C492" s="115" t="s">
        <v>320</v>
      </c>
      <c r="D492" s="94" t="str">
        <f t="shared" si="249"/>
        <v/>
      </c>
      <c r="E492" s="94" t="str">
        <f t="shared" si="250"/>
        <v/>
      </c>
      <c r="F492" s="94" t="str">
        <f t="shared" si="251"/>
        <v/>
      </c>
      <c r="G492" s="94" t="str">
        <f t="shared" si="252"/>
        <v/>
      </c>
      <c r="H492" s="94" t="str">
        <f t="shared" si="253"/>
        <v/>
      </c>
      <c r="I492" s="94" t="str">
        <f t="shared" si="254"/>
        <v/>
      </c>
      <c r="J492" s="94" t="str">
        <f t="shared" si="255"/>
        <v/>
      </c>
      <c r="K492" s="94" t="str">
        <f t="shared" si="256"/>
        <v/>
      </c>
      <c r="L492" s="94" t="str">
        <f t="shared" si="257"/>
        <v/>
      </c>
      <c r="M492" s="94" t="str">
        <f t="shared" si="258"/>
        <v/>
      </c>
      <c r="N492" s="94" t="str">
        <f t="shared" si="259"/>
        <v/>
      </c>
      <c r="O492" s="94" t="str">
        <f t="shared" si="260"/>
        <v/>
      </c>
      <c r="P492" s="94" t="str">
        <f t="shared" si="261"/>
        <v/>
      </c>
      <c r="Q492" s="94" t="str">
        <f t="shared" si="262"/>
        <v/>
      </c>
      <c r="R492" s="94" t="str">
        <f t="shared" si="263"/>
        <v/>
      </c>
      <c r="S492" s="94" t="str">
        <f t="shared" si="264"/>
        <v/>
      </c>
      <c r="T492" s="94" t="str">
        <f t="shared" si="265"/>
        <v/>
      </c>
      <c r="U492" s="94" t="str">
        <f t="shared" si="266"/>
        <v/>
      </c>
      <c r="V492" s="94" t="str">
        <f t="shared" si="267"/>
        <v/>
      </c>
      <c r="W492" s="94" t="str">
        <f t="shared" si="280"/>
        <v/>
      </c>
      <c r="X492" s="94" t="str">
        <f t="shared" si="268"/>
        <v/>
      </c>
      <c r="Y492" s="94" t="str">
        <f t="shared" si="269"/>
        <v/>
      </c>
      <c r="Z492" s="94" t="str">
        <f t="shared" si="270"/>
        <v/>
      </c>
      <c r="AA492" s="94" t="str">
        <f t="shared" si="271"/>
        <v/>
      </c>
      <c r="AB492" s="94" t="str">
        <f t="shared" si="272"/>
        <v/>
      </c>
      <c r="AC492" s="94" t="str">
        <f t="shared" si="273"/>
        <v/>
      </c>
      <c r="AD492" s="92" t="str">
        <f t="shared" si="274"/>
        <v/>
      </c>
      <c r="AE492" s="108"/>
      <c r="AF492" s="108"/>
      <c r="AG492" s="108"/>
      <c r="AH492" s="108"/>
    </row>
    <row r="493" spans="1:34" x14ac:dyDescent="0.25">
      <c r="A493" s="106" t="str">
        <f t="shared" si="248"/>
        <v/>
      </c>
      <c r="B493" s="49">
        <v>5374</v>
      </c>
      <c r="C493" s="115" t="s">
        <v>362</v>
      </c>
      <c r="D493" s="94" t="str">
        <f t="shared" si="249"/>
        <v/>
      </c>
      <c r="E493" s="94" t="str">
        <f t="shared" si="250"/>
        <v/>
      </c>
      <c r="F493" s="94" t="str">
        <f t="shared" si="251"/>
        <v/>
      </c>
      <c r="G493" s="94" t="str">
        <f t="shared" si="252"/>
        <v/>
      </c>
      <c r="H493" s="94" t="str">
        <f t="shared" si="253"/>
        <v/>
      </c>
      <c r="I493" s="94" t="str">
        <f t="shared" si="254"/>
        <v/>
      </c>
      <c r="J493" s="94" t="str">
        <f t="shared" si="255"/>
        <v/>
      </c>
      <c r="K493" s="94" t="str">
        <f t="shared" si="256"/>
        <v/>
      </c>
      <c r="L493" s="94" t="str">
        <f t="shared" si="257"/>
        <v/>
      </c>
      <c r="M493" s="94" t="str">
        <f t="shared" si="258"/>
        <v/>
      </c>
      <c r="N493" s="94" t="str">
        <f t="shared" si="259"/>
        <v/>
      </c>
      <c r="O493" s="94" t="str">
        <f t="shared" si="260"/>
        <v/>
      </c>
      <c r="P493" s="94" t="str">
        <f t="shared" si="261"/>
        <v/>
      </c>
      <c r="Q493" s="94" t="str">
        <f t="shared" si="262"/>
        <v/>
      </c>
      <c r="R493" s="94" t="str">
        <f t="shared" si="263"/>
        <v/>
      </c>
      <c r="S493" s="94" t="str">
        <f t="shared" si="264"/>
        <v/>
      </c>
      <c r="T493" s="94" t="str">
        <f t="shared" si="265"/>
        <v/>
      </c>
      <c r="U493" s="94" t="str">
        <f t="shared" si="266"/>
        <v/>
      </c>
      <c r="V493" s="94" t="str">
        <f t="shared" si="267"/>
        <v/>
      </c>
      <c r="W493" s="94" t="str">
        <f t="shared" si="280"/>
        <v/>
      </c>
      <c r="X493" s="94" t="str">
        <f t="shared" si="268"/>
        <v/>
      </c>
      <c r="Y493" s="94" t="str">
        <f t="shared" si="269"/>
        <v/>
      </c>
      <c r="Z493" s="94" t="str">
        <f t="shared" si="270"/>
        <v/>
      </c>
      <c r="AA493" s="94" t="str">
        <f t="shared" si="271"/>
        <v/>
      </c>
      <c r="AB493" s="94" t="str">
        <f t="shared" si="272"/>
        <v/>
      </c>
      <c r="AC493" s="94" t="str">
        <f t="shared" si="273"/>
        <v/>
      </c>
      <c r="AD493" s="92" t="str">
        <f t="shared" si="274"/>
        <v/>
      </c>
    </row>
    <row r="494" spans="1:34" x14ac:dyDescent="0.25">
      <c r="A494" s="106" t="str">
        <f t="shared" si="248"/>
        <v/>
      </c>
      <c r="B494" s="117">
        <v>2295</v>
      </c>
      <c r="C494" s="119" t="s">
        <v>464</v>
      </c>
      <c r="D494" s="94" t="str">
        <f t="shared" si="249"/>
        <v/>
      </c>
      <c r="E494" s="94" t="str">
        <f t="shared" si="250"/>
        <v/>
      </c>
      <c r="F494" s="94" t="str">
        <f t="shared" si="251"/>
        <v/>
      </c>
      <c r="G494" s="94" t="str">
        <f t="shared" si="252"/>
        <v/>
      </c>
      <c r="H494" s="94" t="str">
        <f t="shared" si="253"/>
        <v/>
      </c>
      <c r="I494" s="94" t="str">
        <f t="shared" si="254"/>
        <v/>
      </c>
      <c r="J494" s="94" t="str">
        <f t="shared" si="255"/>
        <v/>
      </c>
      <c r="K494" s="94" t="str">
        <f t="shared" si="256"/>
        <v/>
      </c>
      <c r="L494" s="94" t="str">
        <f t="shared" si="257"/>
        <v/>
      </c>
      <c r="M494" s="94" t="str">
        <f t="shared" si="258"/>
        <v/>
      </c>
      <c r="N494" s="94" t="str">
        <f t="shared" si="259"/>
        <v/>
      </c>
      <c r="O494" s="94" t="str">
        <f t="shared" si="260"/>
        <v/>
      </c>
      <c r="P494" s="94" t="str">
        <f t="shared" si="261"/>
        <v/>
      </c>
      <c r="Q494" s="94" t="str">
        <f t="shared" si="262"/>
        <v/>
      </c>
      <c r="R494" s="94" t="str">
        <f t="shared" si="263"/>
        <v/>
      </c>
      <c r="S494" s="94" t="str">
        <f t="shared" si="264"/>
        <v/>
      </c>
      <c r="T494" s="94" t="str">
        <f t="shared" si="265"/>
        <v/>
      </c>
      <c r="U494" s="94" t="str">
        <f t="shared" si="266"/>
        <v/>
      </c>
      <c r="V494" s="94" t="str">
        <f t="shared" si="267"/>
        <v/>
      </c>
      <c r="W494" s="94" t="str">
        <f t="shared" si="280"/>
        <v/>
      </c>
      <c r="X494" s="94" t="str">
        <f t="shared" si="268"/>
        <v/>
      </c>
      <c r="Y494" s="94" t="str">
        <f t="shared" si="269"/>
        <v/>
      </c>
      <c r="Z494" s="94" t="str">
        <f t="shared" si="270"/>
        <v/>
      </c>
      <c r="AA494" s="94" t="str">
        <f t="shared" si="271"/>
        <v/>
      </c>
      <c r="AB494" s="94" t="str">
        <f t="shared" si="272"/>
        <v/>
      </c>
      <c r="AC494" s="94" t="str">
        <f t="shared" si="273"/>
        <v/>
      </c>
      <c r="AD494" s="92" t="str">
        <f t="shared" si="274"/>
        <v/>
      </c>
    </row>
    <row r="495" spans="1:34" x14ac:dyDescent="0.25">
      <c r="A495" s="106" t="str">
        <f t="shared" si="248"/>
        <v/>
      </c>
      <c r="B495" s="117">
        <v>7213</v>
      </c>
      <c r="C495" s="119" t="s">
        <v>582</v>
      </c>
      <c r="D495" s="94" t="str">
        <f t="shared" si="249"/>
        <v/>
      </c>
      <c r="E495" s="94" t="str">
        <f t="shared" si="250"/>
        <v/>
      </c>
      <c r="F495" s="94" t="str">
        <f t="shared" si="251"/>
        <v/>
      </c>
      <c r="G495" s="94" t="str">
        <f t="shared" si="252"/>
        <v/>
      </c>
      <c r="H495" s="94" t="str">
        <f t="shared" si="253"/>
        <v/>
      </c>
      <c r="I495" s="94" t="str">
        <f t="shared" si="254"/>
        <v/>
      </c>
      <c r="J495" s="94" t="str">
        <f t="shared" si="255"/>
        <v/>
      </c>
      <c r="K495" s="94" t="str">
        <f t="shared" si="256"/>
        <v/>
      </c>
      <c r="L495" s="94" t="str">
        <f t="shared" si="257"/>
        <v/>
      </c>
      <c r="M495" s="94" t="str">
        <f t="shared" si="258"/>
        <v/>
      </c>
      <c r="N495" s="94" t="str">
        <f t="shared" si="259"/>
        <v/>
      </c>
      <c r="O495" s="94" t="str">
        <f t="shared" si="260"/>
        <v/>
      </c>
      <c r="P495" s="94" t="str">
        <f t="shared" si="261"/>
        <v/>
      </c>
      <c r="Q495" s="94" t="str">
        <f t="shared" si="262"/>
        <v/>
      </c>
      <c r="R495" s="94" t="str">
        <f t="shared" si="263"/>
        <v/>
      </c>
      <c r="S495" s="94" t="str">
        <f t="shared" si="264"/>
        <v/>
      </c>
      <c r="T495" s="94" t="str">
        <f t="shared" si="265"/>
        <v/>
      </c>
      <c r="U495" s="94" t="str">
        <f t="shared" si="266"/>
        <v/>
      </c>
      <c r="V495" s="94" t="str">
        <f t="shared" si="267"/>
        <v/>
      </c>
      <c r="W495" s="94" t="str">
        <f t="shared" si="280"/>
        <v/>
      </c>
      <c r="X495" s="94" t="str">
        <f t="shared" si="268"/>
        <v/>
      </c>
      <c r="Y495" s="94" t="str">
        <f t="shared" si="269"/>
        <v/>
      </c>
      <c r="Z495" s="94" t="str">
        <f t="shared" si="270"/>
        <v/>
      </c>
      <c r="AA495" s="94" t="str">
        <f t="shared" si="271"/>
        <v/>
      </c>
      <c r="AB495" s="94" t="str">
        <f t="shared" si="272"/>
        <v/>
      </c>
      <c r="AC495" s="94" t="str">
        <f t="shared" si="273"/>
        <v/>
      </c>
      <c r="AD495" s="92" t="str">
        <f t="shared" si="274"/>
        <v/>
      </c>
    </row>
    <row r="496" spans="1:34" x14ac:dyDescent="0.25">
      <c r="A496" s="106" t="str">
        <f t="shared" si="248"/>
        <v/>
      </c>
      <c r="B496" s="117">
        <v>3339</v>
      </c>
      <c r="C496" s="119" t="s">
        <v>639</v>
      </c>
      <c r="D496" s="94" t="str">
        <f t="shared" si="249"/>
        <v/>
      </c>
      <c r="E496" s="94" t="str">
        <f t="shared" si="250"/>
        <v/>
      </c>
      <c r="F496" s="94" t="str">
        <f t="shared" si="251"/>
        <v/>
      </c>
      <c r="G496" s="94" t="str">
        <f t="shared" si="252"/>
        <v/>
      </c>
      <c r="H496" s="94" t="str">
        <f t="shared" si="253"/>
        <v/>
      </c>
      <c r="I496" s="94" t="str">
        <f t="shared" si="254"/>
        <v/>
      </c>
      <c r="J496" s="94" t="str">
        <f t="shared" si="255"/>
        <v/>
      </c>
      <c r="K496" s="94" t="str">
        <f t="shared" si="256"/>
        <v/>
      </c>
      <c r="L496" s="94" t="str">
        <f t="shared" si="257"/>
        <v/>
      </c>
      <c r="M496" s="94" t="str">
        <f t="shared" si="258"/>
        <v/>
      </c>
      <c r="N496" s="94" t="str">
        <f t="shared" si="259"/>
        <v/>
      </c>
      <c r="O496" s="94" t="str">
        <f t="shared" si="260"/>
        <v/>
      </c>
      <c r="P496" s="94" t="str">
        <f t="shared" si="261"/>
        <v/>
      </c>
      <c r="Q496" s="94" t="str">
        <f t="shared" si="262"/>
        <v/>
      </c>
      <c r="R496" s="94" t="str">
        <f t="shared" si="263"/>
        <v/>
      </c>
      <c r="S496" s="94" t="str">
        <f t="shared" si="264"/>
        <v/>
      </c>
      <c r="T496" s="94" t="str">
        <f t="shared" si="265"/>
        <v/>
      </c>
      <c r="U496" s="94" t="str">
        <f t="shared" si="266"/>
        <v/>
      </c>
      <c r="V496" s="94" t="str">
        <f t="shared" si="267"/>
        <v/>
      </c>
      <c r="W496" s="94" t="str">
        <f t="shared" si="280"/>
        <v/>
      </c>
      <c r="X496" s="94" t="str">
        <f t="shared" si="268"/>
        <v/>
      </c>
      <c r="Y496" s="94" t="str">
        <f t="shared" si="269"/>
        <v/>
      </c>
      <c r="Z496" s="94" t="str">
        <f t="shared" si="270"/>
        <v/>
      </c>
      <c r="AA496" s="94" t="str">
        <f t="shared" si="271"/>
        <v/>
      </c>
      <c r="AB496" s="94" t="str">
        <f t="shared" si="272"/>
        <v/>
      </c>
      <c r="AC496" s="94" t="str">
        <f t="shared" si="273"/>
        <v/>
      </c>
      <c r="AD496" s="92" t="str">
        <f t="shared" si="274"/>
        <v/>
      </c>
    </row>
    <row r="497" spans="1:34" x14ac:dyDescent="0.25">
      <c r="A497" s="106" t="str">
        <f t="shared" si="248"/>
        <v/>
      </c>
      <c r="B497" s="117">
        <v>6202</v>
      </c>
      <c r="C497" s="119" t="s">
        <v>683</v>
      </c>
      <c r="D497" s="94" t="str">
        <f t="shared" si="249"/>
        <v/>
      </c>
      <c r="E497" s="94" t="str">
        <f t="shared" si="250"/>
        <v/>
      </c>
      <c r="F497" s="94" t="str">
        <f t="shared" si="251"/>
        <v/>
      </c>
      <c r="G497" s="94" t="str">
        <f t="shared" si="252"/>
        <v/>
      </c>
      <c r="H497" s="94" t="str">
        <f t="shared" si="253"/>
        <v/>
      </c>
      <c r="I497" s="94" t="str">
        <f t="shared" si="254"/>
        <v/>
      </c>
      <c r="J497" s="94" t="str">
        <f t="shared" si="255"/>
        <v/>
      </c>
      <c r="K497" s="94" t="str">
        <f t="shared" si="256"/>
        <v/>
      </c>
      <c r="L497" s="94" t="str">
        <f t="shared" si="257"/>
        <v/>
      </c>
      <c r="M497" s="94" t="str">
        <f t="shared" si="258"/>
        <v/>
      </c>
      <c r="N497" s="94" t="str">
        <f t="shared" si="259"/>
        <v/>
      </c>
      <c r="O497" s="94" t="str">
        <f t="shared" si="260"/>
        <v/>
      </c>
      <c r="P497" s="94" t="str">
        <f t="shared" si="261"/>
        <v/>
      </c>
      <c r="Q497" s="94" t="str">
        <f t="shared" si="262"/>
        <v/>
      </c>
      <c r="R497" s="94" t="str">
        <f t="shared" si="263"/>
        <v/>
      </c>
      <c r="S497" s="94" t="str">
        <f t="shared" si="264"/>
        <v/>
      </c>
      <c r="T497" s="94" t="str">
        <f t="shared" si="265"/>
        <v/>
      </c>
      <c r="U497" s="94" t="str">
        <f t="shared" si="266"/>
        <v/>
      </c>
      <c r="V497" s="94" t="str">
        <f t="shared" si="267"/>
        <v/>
      </c>
      <c r="W497" s="94" t="str">
        <f t="shared" si="280"/>
        <v/>
      </c>
      <c r="X497" s="94" t="str">
        <f t="shared" si="268"/>
        <v/>
      </c>
      <c r="Y497" s="94" t="str">
        <f t="shared" si="269"/>
        <v/>
      </c>
      <c r="Z497" s="94" t="str">
        <f t="shared" si="270"/>
        <v/>
      </c>
      <c r="AA497" s="94" t="str">
        <f t="shared" si="271"/>
        <v/>
      </c>
      <c r="AB497" s="94" t="str">
        <f t="shared" si="272"/>
        <v/>
      </c>
      <c r="AC497" s="94" t="str">
        <f t="shared" si="273"/>
        <v/>
      </c>
      <c r="AD497" s="92" t="str">
        <f t="shared" si="274"/>
        <v/>
      </c>
      <c r="AE497" s="108"/>
      <c r="AF497" s="108"/>
      <c r="AG497" s="108"/>
      <c r="AH497" s="108"/>
    </row>
    <row r="498" spans="1:34" x14ac:dyDescent="0.25">
      <c r="A498" s="106" t="str">
        <f t="shared" si="248"/>
        <v/>
      </c>
      <c r="B498" s="117">
        <v>4879</v>
      </c>
      <c r="C498" s="119" t="s">
        <v>685</v>
      </c>
      <c r="D498" s="94" t="str">
        <f t="shared" si="249"/>
        <v/>
      </c>
      <c r="E498" s="94" t="str">
        <f t="shared" si="250"/>
        <v/>
      </c>
      <c r="F498" s="94" t="str">
        <f t="shared" si="251"/>
        <v/>
      </c>
      <c r="G498" s="94" t="str">
        <f t="shared" si="252"/>
        <v/>
      </c>
      <c r="H498" s="94" t="str">
        <f t="shared" si="253"/>
        <v/>
      </c>
      <c r="I498" s="94" t="str">
        <f t="shared" si="254"/>
        <v/>
      </c>
      <c r="J498" s="94" t="str">
        <f t="shared" si="255"/>
        <v/>
      </c>
      <c r="K498" s="94" t="str">
        <f t="shared" si="256"/>
        <v/>
      </c>
      <c r="L498" s="94" t="str">
        <f t="shared" si="257"/>
        <v/>
      </c>
      <c r="M498" s="94" t="str">
        <f t="shared" si="258"/>
        <v/>
      </c>
      <c r="N498" s="94" t="str">
        <f t="shared" si="259"/>
        <v/>
      </c>
      <c r="O498" s="94" t="str">
        <f t="shared" si="260"/>
        <v/>
      </c>
      <c r="P498" s="94" t="str">
        <f t="shared" si="261"/>
        <v/>
      </c>
      <c r="Q498" s="94" t="str">
        <f t="shared" si="262"/>
        <v/>
      </c>
      <c r="R498" s="94" t="str">
        <f t="shared" si="263"/>
        <v/>
      </c>
      <c r="S498" s="94" t="str">
        <f t="shared" si="264"/>
        <v/>
      </c>
      <c r="T498" s="94" t="str">
        <f t="shared" si="265"/>
        <v/>
      </c>
      <c r="U498" s="94" t="str">
        <f t="shared" si="266"/>
        <v/>
      </c>
      <c r="V498" s="94" t="str">
        <f t="shared" si="267"/>
        <v/>
      </c>
      <c r="W498" s="94" t="str">
        <f t="shared" si="280"/>
        <v/>
      </c>
      <c r="X498" s="94" t="str">
        <f t="shared" si="268"/>
        <v/>
      </c>
      <c r="Y498" s="94" t="str">
        <f t="shared" si="269"/>
        <v/>
      </c>
      <c r="Z498" s="94" t="str">
        <f t="shared" si="270"/>
        <v/>
      </c>
      <c r="AA498" s="94" t="str">
        <f t="shared" si="271"/>
        <v/>
      </c>
      <c r="AB498" s="94" t="str">
        <f t="shared" si="272"/>
        <v/>
      </c>
      <c r="AC498" s="94" t="str">
        <f t="shared" si="273"/>
        <v/>
      </c>
      <c r="AD498" s="92" t="str">
        <f t="shared" si="274"/>
        <v/>
      </c>
    </row>
    <row r="499" spans="1:34" x14ac:dyDescent="0.25">
      <c r="A499" s="106" t="str">
        <f t="shared" si="248"/>
        <v/>
      </c>
      <c r="B499" s="117">
        <v>7474</v>
      </c>
      <c r="C499" s="119" t="s">
        <v>706</v>
      </c>
      <c r="D499" s="94" t="str">
        <f t="shared" si="249"/>
        <v/>
      </c>
      <c r="E499" s="94" t="str">
        <f t="shared" si="250"/>
        <v/>
      </c>
      <c r="F499" s="94" t="str">
        <f t="shared" si="251"/>
        <v/>
      </c>
      <c r="G499" s="94" t="str">
        <f t="shared" si="252"/>
        <v/>
      </c>
      <c r="H499" s="94" t="str">
        <f t="shared" si="253"/>
        <v/>
      </c>
      <c r="I499" s="94" t="str">
        <f t="shared" si="254"/>
        <v/>
      </c>
      <c r="J499" s="94" t="str">
        <f t="shared" si="255"/>
        <v/>
      </c>
      <c r="K499" s="94" t="str">
        <f t="shared" si="256"/>
        <v/>
      </c>
      <c r="L499" s="94" t="str">
        <f t="shared" si="257"/>
        <v/>
      </c>
      <c r="M499" s="94" t="str">
        <f t="shared" si="258"/>
        <v/>
      </c>
      <c r="N499" s="94" t="str">
        <f t="shared" si="259"/>
        <v/>
      </c>
      <c r="O499" s="94" t="str">
        <f t="shared" si="260"/>
        <v/>
      </c>
      <c r="P499" s="94" t="str">
        <f t="shared" si="261"/>
        <v/>
      </c>
      <c r="Q499" s="94" t="str">
        <f t="shared" si="262"/>
        <v/>
      </c>
      <c r="R499" s="94" t="str">
        <f t="shared" si="263"/>
        <v/>
      </c>
      <c r="S499" s="94" t="str">
        <f t="shared" si="264"/>
        <v/>
      </c>
      <c r="T499" s="94" t="str">
        <f t="shared" si="265"/>
        <v/>
      </c>
      <c r="U499" s="94" t="str">
        <f t="shared" si="266"/>
        <v/>
      </c>
      <c r="V499" s="94" t="str">
        <f t="shared" si="267"/>
        <v/>
      </c>
      <c r="W499" s="94" t="str">
        <f t="shared" si="280"/>
        <v/>
      </c>
      <c r="X499" s="94" t="str">
        <f t="shared" si="268"/>
        <v/>
      </c>
      <c r="Y499" s="94" t="str">
        <f t="shared" si="269"/>
        <v/>
      </c>
      <c r="Z499" s="94" t="str">
        <f t="shared" si="270"/>
        <v/>
      </c>
      <c r="AA499" s="94" t="str">
        <f t="shared" si="271"/>
        <v/>
      </c>
      <c r="AB499" s="94" t="str">
        <f t="shared" si="272"/>
        <v/>
      </c>
      <c r="AC499" s="94" t="str">
        <f t="shared" si="273"/>
        <v/>
      </c>
      <c r="AD499" s="92" t="str">
        <f t="shared" si="274"/>
        <v/>
      </c>
    </row>
    <row r="500" spans="1:34" x14ac:dyDescent="0.25">
      <c r="A500" s="106" t="str">
        <f t="shared" si="248"/>
        <v/>
      </c>
      <c r="B500" s="117">
        <v>5271</v>
      </c>
      <c r="C500" s="119" t="s">
        <v>745</v>
      </c>
      <c r="D500" s="94" t="str">
        <f t="shared" si="249"/>
        <v/>
      </c>
      <c r="E500" s="94" t="str">
        <f t="shared" si="250"/>
        <v/>
      </c>
      <c r="F500" s="94" t="str">
        <f t="shared" si="251"/>
        <v/>
      </c>
      <c r="G500" s="94" t="str">
        <f t="shared" si="252"/>
        <v/>
      </c>
      <c r="H500" s="94" t="str">
        <f t="shared" si="253"/>
        <v/>
      </c>
      <c r="I500" s="94" t="str">
        <f t="shared" si="254"/>
        <v/>
      </c>
      <c r="J500" s="94" t="str">
        <f t="shared" si="255"/>
        <v/>
      </c>
      <c r="K500" s="94" t="str">
        <f t="shared" si="256"/>
        <v/>
      </c>
      <c r="L500" s="94" t="str">
        <f t="shared" si="257"/>
        <v/>
      </c>
      <c r="M500" s="94" t="str">
        <f t="shared" si="258"/>
        <v/>
      </c>
      <c r="N500" s="94" t="str">
        <f t="shared" si="259"/>
        <v/>
      </c>
      <c r="O500" s="94" t="str">
        <f t="shared" si="260"/>
        <v/>
      </c>
      <c r="P500" s="94" t="str">
        <f t="shared" si="261"/>
        <v/>
      </c>
      <c r="Q500" s="94" t="str">
        <f t="shared" si="262"/>
        <v/>
      </c>
      <c r="R500" s="94" t="str">
        <f t="shared" si="263"/>
        <v/>
      </c>
      <c r="S500" s="94" t="str">
        <f t="shared" si="264"/>
        <v/>
      </c>
      <c r="T500" s="94" t="str">
        <f t="shared" si="265"/>
        <v/>
      </c>
      <c r="U500" s="94" t="str">
        <f t="shared" si="266"/>
        <v/>
      </c>
      <c r="V500" s="94" t="str">
        <f t="shared" si="267"/>
        <v/>
      </c>
      <c r="W500" s="94" t="str">
        <f t="shared" si="280"/>
        <v/>
      </c>
      <c r="X500" s="94" t="str">
        <f t="shared" si="268"/>
        <v/>
      </c>
      <c r="Y500" s="94" t="str">
        <f t="shared" si="269"/>
        <v/>
      </c>
      <c r="Z500" s="94" t="str">
        <f t="shared" si="270"/>
        <v/>
      </c>
      <c r="AA500" s="94" t="str">
        <f t="shared" si="271"/>
        <v/>
      </c>
      <c r="AB500" s="94" t="str">
        <f t="shared" si="272"/>
        <v/>
      </c>
      <c r="AC500" s="94" t="str">
        <f t="shared" si="273"/>
        <v/>
      </c>
      <c r="AD500" s="92" t="str">
        <f t="shared" si="274"/>
        <v/>
      </c>
    </row>
    <row r="501" spans="1:34" x14ac:dyDescent="0.25">
      <c r="A501" s="106" t="str">
        <f t="shared" si="248"/>
        <v/>
      </c>
      <c r="B501" s="117">
        <v>5471</v>
      </c>
      <c r="C501" s="119" t="s">
        <v>747</v>
      </c>
      <c r="D501" s="94" t="str">
        <f t="shared" si="249"/>
        <v/>
      </c>
      <c r="E501" s="94" t="str">
        <f t="shared" si="250"/>
        <v/>
      </c>
      <c r="F501" s="94" t="str">
        <f t="shared" si="251"/>
        <v/>
      </c>
      <c r="G501" s="94" t="str">
        <f t="shared" si="252"/>
        <v/>
      </c>
      <c r="H501" s="94" t="str">
        <f t="shared" si="253"/>
        <v/>
      </c>
      <c r="I501" s="94" t="str">
        <f t="shared" si="254"/>
        <v/>
      </c>
      <c r="J501" s="94" t="str">
        <f t="shared" si="255"/>
        <v/>
      </c>
      <c r="K501" s="94" t="str">
        <f t="shared" si="256"/>
        <v/>
      </c>
      <c r="L501" s="94" t="str">
        <f t="shared" si="257"/>
        <v/>
      </c>
      <c r="M501" s="94" t="str">
        <f t="shared" si="258"/>
        <v/>
      </c>
      <c r="N501" s="94" t="str">
        <f t="shared" si="259"/>
        <v/>
      </c>
      <c r="O501" s="94" t="str">
        <f t="shared" si="260"/>
        <v/>
      </c>
      <c r="P501" s="94" t="str">
        <f t="shared" si="261"/>
        <v/>
      </c>
      <c r="Q501" s="94" t="str">
        <f t="shared" si="262"/>
        <v/>
      </c>
      <c r="R501" s="94" t="str">
        <f t="shared" si="263"/>
        <v/>
      </c>
      <c r="S501" s="94" t="str">
        <f t="shared" si="264"/>
        <v/>
      </c>
      <c r="T501" s="94" t="str">
        <f t="shared" si="265"/>
        <v/>
      </c>
      <c r="U501" s="94" t="str">
        <f t="shared" si="266"/>
        <v/>
      </c>
      <c r="V501" s="94" t="str">
        <f t="shared" si="267"/>
        <v/>
      </c>
      <c r="W501" s="94" t="str">
        <f t="shared" si="280"/>
        <v/>
      </c>
      <c r="X501" s="94" t="str">
        <f t="shared" si="268"/>
        <v/>
      </c>
      <c r="Y501" s="94" t="str">
        <f t="shared" si="269"/>
        <v/>
      </c>
      <c r="Z501" s="94" t="str">
        <f t="shared" si="270"/>
        <v/>
      </c>
      <c r="AA501" s="94" t="str">
        <f t="shared" si="271"/>
        <v/>
      </c>
      <c r="AB501" s="94" t="str">
        <f t="shared" si="272"/>
        <v/>
      </c>
      <c r="AC501" s="94" t="str">
        <f t="shared" si="273"/>
        <v/>
      </c>
      <c r="AD501" s="92" t="str">
        <f t="shared" si="274"/>
        <v/>
      </c>
    </row>
    <row r="502" spans="1:34" x14ac:dyDescent="0.25">
      <c r="A502" s="106" t="str">
        <f t="shared" si="248"/>
        <v/>
      </c>
      <c r="B502" s="117">
        <v>6700</v>
      </c>
      <c r="C502" s="119" t="s">
        <v>756</v>
      </c>
      <c r="D502" s="94" t="str">
        <f t="shared" si="249"/>
        <v/>
      </c>
      <c r="E502" s="94" t="str">
        <f t="shared" si="250"/>
        <v/>
      </c>
      <c r="F502" s="94" t="str">
        <f t="shared" si="251"/>
        <v/>
      </c>
      <c r="G502" s="94" t="str">
        <f t="shared" si="252"/>
        <v/>
      </c>
      <c r="H502" s="94" t="str">
        <f t="shared" si="253"/>
        <v/>
      </c>
      <c r="I502" s="94" t="str">
        <f t="shared" si="254"/>
        <v/>
      </c>
      <c r="J502" s="94" t="str">
        <f t="shared" si="255"/>
        <v/>
      </c>
      <c r="K502" s="94" t="str">
        <f t="shared" si="256"/>
        <v/>
      </c>
      <c r="L502" s="94" t="str">
        <f t="shared" si="257"/>
        <v/>
      </c>
      <c r="M502" s="94" t="str">
        <f t="shared" si="258"/>
        <v/>
      </c>
      <c r="N502" s="94" t="str">
        <f t="shared" si="259"/>
        <v/>
      </c>
      <c r="O502" s="94" t="str">
        <f t="shared" si="260"/>
        <v/>
      </c>
      <c r="P502" s="94" t="str">
        <f t="shared" si="261"/>
        <v/>
      </c>
      <c r="Q502" s="94" t="str">
        <f t="shared" si="262"/>
        <v/>
      </c>
      <c r="R502" s="94" t="str">
        <f t="shared" si="263"/>
        <v/>
      </c>
      <c r="S502" s="94" t="str">
        <f t="shared" si="264"/>
        <v/>
      </c>
      <c r="T502" s="94" t="str">
        <f t="shared" si="265"/>
        <v/>
      </c>
      <c r="U502" s="94" t="str">
        <f t="shared" si="266"/>
        <v/>
      </c>
      <c r="V502" s="94" t="str">
        <f t="shared" si="267"/>
        <v/>
      </c>
      <c r="W502" s="94" t="str">
        <f t="shared" si="280"/>
        <v/>
      </c>
      <c r="X502" s="94" t="str">
        <f t="shared" si="268"/>
        <v/>
      </c>
      <c r="Y502" s="94" t="str">
        <f t="shared" si="269"/>
        <v/>
      </c>
      <c r="Z502" s="94" t="str">
        <f t="shared" si="270"/>
        <v/>
      </c>
      <c r="AA502" s="94" t="str">
        <f t="shared" si="271"/>
        <v/>
      </c>
      <c r="AB502" s="94" t="str">
        <f t="shared" si="272"/>
        <v/>
      </c>
      <c r="AC502" s="94" t="str">
        <f t="shared" si="273"/>
        <v/>
      </c>
      <c r="AD502" s="92" t="str">
        <f t="shared" si="274"/>
        <v/>
      </c>
      <c r="AE502" s="108"/>
      <c r="AF502" s="108"/>
      <c r="AG502" s="108"/>
      <c r="AH502" s="108"/>
    </row>
    <row r="503" spans="1:34" x14ac:dyDescent="0.25">
      <c r="A503" s="106" t="str">
        <f t="shared" si="248"/>
        <v/>
      </c>
      <c r="B503" s="117">
        <v>3251</v>
      </c>
      <c r="C503" s="119" t="s">
        <v>760</v>
      </c>
      <c r="D503" s="94" t="str">
        <f t="shared" si="249"/>
        <v/>
      </c>
      <c r="E503" s="94" t="str">
        <f t="shared" si="250"/>
        <v/>
      </c>
      <c r="F503" s="94" t="str">
        <f t="shared" si="251"/>
        <v/>
      </c>
      <c r="G503" s="94" t="str">
        <f t="shared" si="252"/>
        <v/>
      </c>
      <c r="H503" s="94" t="str">
        <f t="shared" si="253"/>
        <v/>
      </c>
      <c r="I503" s="94" t="str">
        <f t="shared" si="254"/>
        <v/>
      </c>
      <c r="J503" s="94" t="str">
        <f t="shared" si="255"/>
        <v/>
      </c>
      <c r="K503" s="94" t="str">
        <f t="shared" si="256"/>
        <v/>
      </c>
      <c r="L503" s="94" t="str">
        <f t="shared" si="257"/>
        <v/>
      </c>
      <c r="M503" s="94" t="str">
        <f t="shared" si="258"/>
        <v/>
      </c>
      <c r="N503" s="94" t="str">
        <f t="shared" si="259"/>
        <v/>
      </c>
      <c r="O503" s="94" t="str">
        <f t="shared" si="260"/>
        <v/>
      </c>
      <c r="P503" s="94" t="str">
        <f t="shared" si="261"/>
        <v/>
      </c>
      <c r="Q503" s="94" t="str">
        <f t="shared" si="262"/>
        <v/>
      </c>
      <c r="R503" s="94" t="str">
        <f t="shared" si="263"/>
        <v/>
      </c>
      <c r="S503" s="94" t="str">
        <f t="shared" si="264"/>
        <v/>
      </c>
      <c r="T503" s="94" t="str">
        <f t="shared" si="265"/>
        <v/>
      </c>
      <c r="U503" s="94" t="str">
        <f t="shared" si="266"/>
        <v/>
      </c>
      <c r="V503" s="94" t="str">
        <f t="shared" si="267"/>
        <v/>
      </c>
      <c r="W503" s="94" t="str">
        <f t="shared" si="280"/>
        <v/>
      </c>
      <c r="X503" s="94" t="str">
        <f t="shared" si="268"/>
        <v/>
      </c>
      <c r="Y503" s="94" t="str">
        <f t="shared" si="269"/>
        <v/>
      </c>
      <c r="Z503" s="94" t="str">
        <f t="shared" si="270"/>
        <v/>
      </c>
      <c r="AA503" s="94" t="str">
        <f t="shared" si="271"/>
        <v/>
      </c>
      <c r="AB503" s="94" t="str">
        <f t="shared" si="272"/>
        <v/>
      </c>
      <c r="AC503" s="94" t="str">
        <f t="shared" si="273"/>
        <v/>
      </c>
      <c r="AD503" s="92" t="str">
        <f t="shared" si="274"/>
        <v/>
      </c>
    </row>
    <row r="504" spans="1:34" x14ac:dyDescent="0.25">
      <c r="A504" s="106" t="str">
        <f t="shared" si="248"/>
        <v/>
      </c>
      <c r="B504" s="117">
        <v>7220</v>
      </c>
      <c r="C504" s="119" t="s">
        <v>762</v>
      </c>
      <c r="D504" s="94" t="str">
        <f t="shared" si="249"/>
        <v/>
      </c>
      <c r="E504" s="94" t="str">
        <f t="shared" si="250"/>
        <v/>
      </c>
      <c r="F504" s="94" t="str">
        <f t="shared" si="251"/>
        <v/>
      </c>
      <c r="G504" s="94" t="str">
        <f t="shared" si="252"/>
        <v/>
      </c>
      <c r="H504" s="94" t="str">
        <f t="shared" si="253"/>
        <v/>
      </c>
      <c r="I504" s="94" t="str">
        <f t="shared" si="254"/>
        <v/>
      </c>
      <c r="J504" s="94" t="str">
        <f t="shared" si="255"/>
        <v/>
      </c>
      <c r="K504" s="94" t="str">
        <f t="shared" si="256"/>
        <v/>
      </c>
      <c r="L504" s="94" t="str">
        <f t="shared" si="257"/>
        <v/>
      </c>
      <c r="M504" s="94" t="str">
        <f t="shared" si="258"/>
        <v/>
      </c>
      <c r="N504" s="94" t="str">
        <f t="shared" si="259"/>
        <v/>
      </c>
      <c r="O504" s="94" t="str">
        <f t="shared" si="260"/>
        <v/>
      </c>
      <c r="P504" s="94" t="str">
        <f t="shared" si="261"/>
        <v/>
      </c>
      <c r="Q504" s="94" t="str">
        <f t="shared" si="262"/>
        <v/>
      </c>
      <c r="R504" s="94" t="str">
        <f t="shared" si="263"/>
        <v/>
      </c>
      <c r="S504" s="94" t="str">
        <f t="shared" si="264"/>
        <v/>
      </c>
      <c r="T504" s="94" t="str">
        <f t="shared" si="265"/>
        <v/>
      </c>
      <c r="U504" s="94" t="str">
        <f t="shared" si="266"/>
        <v/>
      </c>
      <c r="V504" s="94" t="str">
        <f t="shared" si="267"/>
        <v/>
      </c>
      <c r="W504" s="94" t="str">
        <f t="shared" si="280"/>
        <v/>
      </c>
      <c r="X504" s="94" t="str">
        <f t="shared" si="268"/>
        <v/>
      </c>
      <c r="Y504" s="94" t="str">
        <f t="shared" si="269"/>
        <v/>
      </c>
      <c r="Z504" s="94" t="str">
        <f t="shared" si="270"/>
        <v/>
      </c>
      <c r="AA504" s="94" t="str">
        <f t="shared" si="271"/>
        <v/>
      </c>
      <c r="AB504" s="94" t="str">
        <f t="shared" si="272"/>
        <v/>
      </c>
      <c r="AC504" s="94" t="str">
        <f t="shared" si="273"/>
        <v/>
      </c>
      <c r="AD504" s="92" t="str">
        <f t="shared" si="274"/>
        <v/>
      </c>
    </row>
    <row r="505" spans="1:34" x14ac:dyDescent="0.25">
      <c r="A505" s="106" t="str">
        <f t="shared" si="248"/>
        <v/>
      </c>
      <c r="B505" s="51">
        <v>1</v>
      </c>
      <c r="C505" s="52" t="s">
        <v>784</v>
      </c>
      <c r="D505" s="94" t="str">
        <f t="shared" si="249"/>
        <v/>
      </c>
      <c r="E505" s="94" t="str">
        <f t="shared" si="250"/>
        <v/>
      </c>
      <c r="F505" s="94" t="str">
        <f t="shared" si="251"/>
        <v/>
      </c>
      <c r="G505" s="94" t="str">
        <f t="shared" si="252"/>
        <v/>
      </c>
      <c r="H505" s="94" t="str">
        <f t="shared" si="253"/>
        <v/>
      </c>
      <c r="I505" s="94" t="str">
        <f t="shared" si="254"/>
        <v/>
      </c>
      <c r="J505" s="94" t="str">
        <f t="shared" si="255"/>
        <v/>
      </c>
      <c r="K505" s="94" t="str">
        <f t="shared" si="256"/>
        <v/>
      </c>
      <c r="L505" s="94" t="str">
        <f t="shared" si="257"/>
        <v/>
      </c>
      <c r="M505" s="94" t="str">
        <f t="shared" si="258"/>
        <v/>
      </c>
      <c r="N505" s="94" t="str">
        <f t="shared" si="259"/>
        <v/>
      </c>
      <c r="O505" s="94" t="str">
        <f t="shared" si="260"/>
        <v/>
      </c>
      <c r="P505" s="94" t="str">
        <f t="shared" si="261"/>
        <v/>
      </c>
      <c r="Q505" s="94" t="str">
        <f t="shared" si="262"/>
        <v/>
      </c>
      <c r="R505" s="94" t="str">
        <f t="shared" si="263"/>
        <v/>
      </c>
      <c r="S505" s="94" t="str">
        <f t="shared" si="264"/>
        <v/>
      </c>
      <c r="T505" s="94" t="str">
        <f t="shared" si="265"/>
        <v/>
      </c>
      <c r="U505" s="94" t="str">
        <f t="shared" si="266"/>
        <v/>
      </c>
      <c r="V505" s="94" t="str">
        <f t="shared" si="267"/>
        <v/>
      </c>
      <c r="W505" s="94" t="str">
        <f t="shared" si="280"/>
        <v/>
      </c>
      <c r="X505" s="94" t="str">
        <f t="shared" si="268"/>
        <v/>
      </c>
      <c r="Y505" s="94" t="str">
        <f t="shared" si="269"/>
        <v/>
      </c>
      <c r="Z505" s="94" t="str">
        <f t="shared" si="270"/>
        <v/>
      </c>
      <c r="AA505" s="94" t="str">
        <f t="shared" si="271"/>
        <v/>
      </c>
      <c r="AB505" s="94" t="str">
        <f t="shared" si="272"/>
        <v/>
      </c>
      <c r="AC505" s="94" t="str">
        <f t="shared" si="273"/>
        <v/>
      </c>
      <c r="AD505" s="92" t="str">
        <f t="shared" si="274"/>
        <v/>
      </c>
    </row>
    <row r="506" spans="1:34" x14ac:dyDescent="0.25">
      <c r="A506" s="106" t="str">
        <f t="shared" si="248"/>
        <v/>
      </c>
      <c r="B506" s="51">
        <v>1</v>
      </c>
      <c r="C506" s="52" t="s">
        <v>784</v>
      </c>
      <c r="D506" s="94" t="str">
        <f t="shared" si="249"/>
        <v/>
      </c>
      <c r="E506" s="94" t="str">
        <f t="shared" si="250"/>
        <v/>
      </c>
      <c r="F506" s="94" t="str">
        <f t="shared" si="251"/>
        <v/>
      </c>
      <c r="G506" s="94" t="str">
        <f t="shared" si="252"/>
        <v/>
      </c>
      <c r="H506" s="94" t="str">
        <f t="shared" si="253"/>
        <v/>
      </c>
      <c r="I506" s="94" t="str">
        <f t="shared" si="254"/>
        <v/>
      </c>
      <c r="J506" s="94" t="str">
        <f t="shared" si="255"/>
        <v/>
      </c>
      <c r="K506" s="94" t="str">
        <f t="shared" si="256"/>
        <v/>
      </c>
      <c r="L506" s="94" t="str">
        <f t="shared" si="257"/>
        <v/>
      </c>
      <c r="M506" s="94" t="str">
        <f t="shared" si="258"/>
        <v/>
      </c>
      <c r="N506" s="94" t="str">
        <f t="shared" si="259"/>
        <v/>
      </c>
      <c r="O506" s="94" t="str">
        <f t="shared" si="260"/>
        <v/>
      </c>
      <c r="P506" s="94" t="str">
        <f t="shared" si="261"/>
        <v/>
      </c>
      <c r="Q506" s="94" t="str">
        <f t="shared" si="262"/>
        <v/>
      </c>
      <c r="R506" s="94" t="str">
        <f t="shared" si="263"/>
        <v/>
      </c>
      <c r="S506" s="94" t="str">
        <f t="shared" si="264"/>
        <v/>
      </c>
      <c r="T506" s="94" t="str">
        <f t="shared" si="265"/>
        <v/>
      </c>
      <c r="U506" s="94" t="str">
        <f t="shared" si="266"/>
        <v/>
      </c>
      <c r="V506" s="94" t="str">
        <f t="shared" si="267"/>
        <v/>
      </c>
      <c r="W506" s="94" t="str">
        <f t="shared" si="280"/>
        <v/>
      </c>
      <c r="X506" s="94" t="str">
        <f t="shared" si="268"/>
        <v/>
      </c>
      <c r="Y506" s="94" t="str">
        <f t="shared" si="269"/>
        <v/>
      </c>
      <c r="Z506" s="94" t="str">
        <f t="shared" si="270"/>
        <v/>
      </c>
      <c r="AA506" s="94" t="str">
        <f t="shared" si="271"/>
        <v/>
      </c>
      <c r="AB506" s="94" t="str">
        <f t="shared" si="272"/>
        <v/>
      </c>
      <c r="AC506" s="94" t="str">
        <f t="shared" si="273"/>
        <v/>
      </c>
      <c r="AD506" s="92" t="str">
        <f t="shared" si="274"/>
        <v/>
      </c>
    </row>
    <row r="507" spans="1:34" x14ac:dyDescent="0.25">
      <c r="A507" s="106" t="str">
        <f t="shared" si="248"/>
        <v/>
      </c>
      <c r="B507" s="51">
        <v>1</v>
      </c>
      <c r="C507" s="52" t="s">
        <v>784</v>
      </c>
      <c r="D507" s="94" t="str">
        <f t="shared" si="249"/>
        <v/>
      </c>
      <c r="E507" s="94" t="str">
        <f t="shared" si="250"/>
        <v/>
      </c>
      <c r="F507" s="94" t="str">
        <f t="shared" si="251"/>
        <v/>
      </c>
      <c r="G507" s="94" t="str">
        <f t="shared" si="252"/>
        <v/>
      </c>
      <c r="H507" s="94" t="str">
        <f t="shared" si="253"/>
        <v/>
      </c>
      <c r="I507" s="94" t="str">
        <f t="shared" si="254"/>
        <v/>
      </c>
      <c r="J507" s="94" t="str">
        <f t="shared" si="255"/>
        <v/>
      </c>
      <c r="K507" s="94" t="str">
        <f t="shared" si="256"/>
        <v/>
      </c>
      <c r="L507" s="94" t="str">
        <f t="shared" si="257"/>
        <v/>
      </c>
      <c r="M507" s="94" t="str">
        <f t="shared" si="258"/>
        <v/>
      </c>
      <c r="N507" s="94" t="str">
        <f t="shared" si="259"/>
        <v/>
      </c>
      <c r="O507" s="94" t="str">
        <f t="shared" si="260"/>
        <v/>
      </c>
      <c r="P507" s="94" t="str">
        <f t="shared" si="261"/>
        <v/>
      </c>
      <c r="Q507" s="94" t="str">
        <f t="shared" si="262"/>
        <v/>
      </c>
      <c r="R507" s="94" t="str">
        <f t="shared" si="263"/>
        <v/>
      </c>
      <c r="S507" s="94" t="str">
        <f t="shared" si="264"/>
        <v/>
      </c>
      <c r="T507" s="94" t="str">
        <f t="shared" si="265"/>
        <v/>
      </c>
      <c r="U507" s="94" t="str">
        <f t="shared" si="266"/>
        <v/>
      </c>
      <c r="V507" s="94" t="str">
        <f t="shared" si="267"/>
        <v/>
      </c>
      <c r="W507" s="94" t="str">
        <f t="shared" si="280"/>
        <v/>
      </c>
      <c r="X507" s="94" t="str">
        <f t="shared" si="268"/>
        <v/>
      </c>
      <c r="Y507" s="94" t="str">
        <f t="shared" si="269"/>
        <v/>
      </c>
      <c r="Z507" s="94" t="str">
        <f t="shared" si="270"/>
        <v/>
      </c>
      <c r="AA507" s="94" t="str">
        <f t="shared" si="271"/>
        <v/>
      </c>
      <c r="AB507" s="94" t="str">
        <f t="shared" si="272"/>
        <v/>
      </c>
      <c r="AC507" s="94" t="str">
        <f t="shared" si="273"/>
        <v/>
      </c>
      <c r="AD507" s="92" t="str">
        <f t="shared" si="274"/>
        <v/>
      </c>
    </row>
    <row r="508" spans="1:34" x14ac:dyDescent="0.25">
      <c r="A508" s="106" t="str">
        <f t="shared" si="248"/>
        <v/>
      </c>
      <c r="B508" s="51">
        <v>1</v>
      </c>
      <c r="C508" s="52" t="s">
        <v>784</v>
      </c>
      <c r="D508" s="94" t="str">
        <f t="shared" si="249"/>
        <v/>
      </c>
      <c r="E508" s="94" t="str">
        <f t="shared" si="250"/>
        <v/>
      </c>
      <c r="F508" s="94" t="str">
        <f t="shared" si="251"/>
        <v/>
      </c>
      <c r="G508" s="94" t="str">
        <f t="shared" si="252"/>
        <v/>
      </c>
      <c r="H508" s="94" t="str">
        <f t="shared" si="253"/>
        <v/>
      </c>
      <c r="I508" s="94" t="str">
        <f t="shared" si="254"/>
        <v/>
      </c>
      <c r="J508" s="94" t="str">
        <f t="shared" si="255"/>
        <v/>
      </c>
      <c r="K508" s="94" t="str">
        <f t="shared" si="256"/>
        <v/>
      </c>
      <c r="L508" s="94" t="str">
        <f t="shared" si="257"/>
        <v/>
      </c>
      <c r="M508" s="94" t="str">
        <f t="shared" si="258"/>
        <v/>
      </c>
      <c r="N508" s="94" t="str">
        <f t="shared" si="259"/>
        <v/>
      </c>
      <c r="O508" s="94" t="str">
        <f t="shared" si="260"/>
        <v/>
      </c>
      <c r="P508" s="94" t="str">
        <f t="shared" si="261"/>
        <v/>
      </c>
      <c r="Q508" s="94" t="str">
        <f t="shared" si="262"/>
        <v/>
      </c>
      <c r="R508" s="94" t="str">
        <f t="shared" si="263"/>
        <v/>
      </c>
      <c r="S508" s="94" t="str">
        <f t="shared" si="264"/>
        <v/>
      </c>
      <c r="T508" s="94" t="str">
        <f t="shared" si="265"/>
        <v/>
      </c>
      <c r="U508" s="94" t="str">
        <f t="shared" si="266"/>
        <v/>
      </c>
      <c r="V508" s="94" t="str">
        <f t="shared" si="267"/>
        <v/>
      </c>
      <c r="W508" s="94" t="str">
        <f t="shared" si="280"/>
        <v/>
      </c>
      <c r="X508" s="94" t="str">
        <f t="shared" si="268"/>
        <v/>
      </c>
      <c r="Y508" s="94" t="str">
        <f t="shared" si="269"/>
        <v/>
      </c>
      <c r="Z508" s="94" t="str">
        <f t="shared" si="270"/>
        <v/>
      </c>
      <c r="AA508" s="94" t="str">
        <f t="shared" si="271"/>
        <v/>
      </c>
      <c r="AB508" s="94" t="str">
        <f t="shared" si="272"/>
        <v/>
      </c>
      <c r="AC508" s="94" t="str">
        <f t="shared" si="273"/>
        <v/>
      </c>
      <c r="AD508" s="92" t="str">
        <f t="shared" si="274"/>
        <v/>
      </c>
    </row>
    <row r="509" spans="1:34" x14ac:dyDescent="0.25">
      <c r="A509" s="106" t="str">
        <f t="shared" si="248"/>
        <v/>
      </c>
      <c r="B509" s="51">
        <v>1</v>
      </c>
      <c r="C509" s="52" t="s">
        <v>784</v>
      </c>
      <c r="D509" s="94" t="str">
        <f t="shared" si="249"/>
        <v/>
      </c>
      <c r="E509" s="94" t="str">
        <f t="shared" si="250"/>
        <v/>
      </c>
      <c r="F509" s="94" t="str">
        <f t="shared" si="251"/>
        <v/>
      </c>
      <c r="G509" s="94" t="str">
        <f t="shared" si="252"/>
        <v/>
      </c>
      <c r="H509" s="94" t="str">
        <f t="shared" si="253"/>
        <v/>
      </c>
      <c r="I509" s="94" t="str">
        <f t="shared" si="254"/>
        <v/>
      </c>
      <c r="J509" s="94" t="str">
        <f t="shared" si="255"/>
        <v/>
      </c>
      <c r="K509" s="94" t="str">
        <f t="shared" si="256"/>
        <v/>
      </c>
      <c r="L509" s="94" t="str">
        <f t="shared" si="257"/>
        <v/>
      </c>
      <c r="M509" s="94" t="str">
        <f t="shared" si="258"/>
        <v/>
      </c>
      <c r="N509" s="94" t="str">
        <f t="shared" si="259"/>
        <v/>
      </c>
      <c r="O509" s="94" t="str">
        <f t="shared" si="260"/>
        <v/>
      </c>
      <c r="P509" s="94" t="str">
        <f t="shared" si="261"/>
        <v/>
      </c>
      <c r="Q509" s="94" t="str">
        <f t="shared" si="262"/>
        <v/>
      </c>
      <c r="R509" s="94" t="str">
        <f t="shared" si="263"/>
        <v/>
      </c>
      <c r="S509" s="94" t="str">
        <f t="shared" si="264"/>
        <v/>
      </c>
      <c r="T509" s="94" t="str">
        <f t="shared" si="265"/>
        <v/>
      </c>
      <c r="U509" s="94" t="str">
        <f t="shared" si="266"/>
        <v/>
      </c>
      <c r="V509" s="94" t="str">
        <f t="shared" si="267"/>
        <v/>
      </c>
      <c r="W509" s="94" t="str">
        <f t="shared" si="280"/>
        <v/>
      </c>
      <c r="X509" s="94" t="str">
        <f t="shared" si="268"/>
        <v/>
      </c>
      <c r="Y509" s="94" t="str">
        <f t="shared" si="269"/>
        <v/>
      </c>
      <c r="Z509" s="94" t="str">
        <f t="shared" si="270"/>
        <v/>
      </c>
      <c r="AA509" s="94" t="str">
        <f t="shared" si="271"/>
        <v/>
      </c>
      <c r="AB509" s="94" t="str">
        <f t="shared" si="272"/>
        <v/>
      </c>
      <c r="AC509" s="94" t="str">
        <f t="shared" si="273"/>
        <v/>
      </c>
      <c r="AD509" s="92" t="str">
        <f t="shared" si="274"/>
        <v/>
      </c>
    </row>
    <row r="510" spans="1:34" x14ac:dyDescent="0.25">
      <c r="A510" s="106" t="str">
        <f t="shared" si="248"/>
        <v/>
      </c>
      <c r="B510" s="51">
        <v>1</v>
      </c>
      <c r="C510" s="52" t="s">
        <v>784</v>
      </c>
      <c r="D510" s="94" t="str">
        <f t="shared" si="249"/>
        <v/>
      </c>
      <c r="E510" s="94" t="str">
        <f t="shared" si="250"/>
        <v/>
      </c>
      <c r="F510" s="94" t="str">
        <f t="shared" si="251"/>
        <v/>
      </c>
      <c r="G510" s="94" t="str">
        <f t="shared" si="252"/>
        <v/>
      </c>
      <c r="H510" s="94" t="str">
        <f t="shared" si="253"/>
        <v/>
      </c>
      <c r="I510" s="94" t="str">
        <f t="shared" si="254"/>
        <v/>
      </c>
      <c r="J510" s="94" t="str">
        <f t="shared" si="255"/>
        <v/>
      </c>
      <c r="K510" s="94" t="str">
        <f t="shared" si="256"/>
        <v/>
      </c>
      <c r="L510" s="94" t="str">
        <f t="shared" si="257"/>
        <v/>
      </c>
      <c r="M510" s="94" t="str">
        <f t="shared" si="258"/>
        <v/>
      </c>
      <c r="N510" s="94" t="str">
        <f t="shared" si="259"/>
        <v/>
      </c>
      <c r="O510" s="94" t="str">
        <f t="shared" si="260"/>
        <v/>
      </c>
      <c r="P510" s="94" t="str">
        <f t="shared" si="261"/>
        <v/>
      </c>
      <c r="Q510" s="94" t="str">
        <f t="shared" si="262"/>
        <v/>
      </c>
      <c r="R510" s="94" t="str">
        <f t="shared" si="263"/>
        <v/>
      </c>
      <c r="S510" s="94" t="str">
        <f t="shared" si="264"/>
        <v/>
      </c>
      <c r="T510" s="94" t="str">
        <f t="shared" si="265"/>
        <v/>
      </c>
      <c r="U510" s="94" t="str">
        <f t="shared" si="266"/>
        <v/>
      </c>
      <c r="V510" s="94" t="str">
        <f t="shared" si="267"/>
        <v/>
      </c>
      <c r="W510" s="94" t="str">
        <f t="shared" si="280"/>
        <v/>
      </c>
      <c r="X510" s="94" t="str">
        <f t="shared" si="268"/>
        <v/>
      </c>
      <c r="Y510" s="94" t="str">
        <f t="shared" si="269"/>
        <v/>
      </c>
      <c r="Z510" s="94" t="str">
        <f t="shared" si="270"/>
        <v/>
      </c>
      <c r="AA510" s="94" t="str">
        <f t="shared" si="271"/>
        <v/>
      </c>
      <c r="AB510" s="94" t="str">
        <f t="shared" si="272"/>
        <v/>
      </c>
      <c r="AC510" s="94" t="str">
        <f t="shared" si="273"/>
        <v/>
      </c>
      <c r="AD510" s="92" t="str">
        <f t="shared" si="274"/>
        <v/>
      </c>
    </row>
    <row r="511" spans="1:34" x14ac:dyDescent="0.25">
      <c r="A511" s="106" t="str">
        <f t="shared" si="248"/>
        <v/>
      </c>
      <c r="B511" s="51">
        <v>1</v>
      </c>
      <c r="C511" s="52" t="s">
        <v>784</v>
      </c>
      <c r="D511" s="94" t="str">
        <f t="shared" si="249"/>
        <v/>
      </c>
      <c r="E511" s="94" t="str">
        <f t="shared" si="250"/>
        <v/>
      </c>
      <c r="F511" s="94" t="str">
        <f t="shared" si="251"/>
        <v/>
      </c>
      <c r="G511" s="94" t="str">
        <f t="shared" si="252"/>
        <v/>
      </c>
      <c r="H511" s="94" t="str">
        <f t="shared" si="253"/>
        <v/>
      </c>
      <c r="I511" s="94" t="str">
        <f t="shared" si="254"/>
        <v/>
      </c>
      <c r="J511" s="94" t="str">
        <f t="shared" si="255"/>
        <v/>
      </c>
      <c r="K511" s="94" t="str">
        <f t="shared" si="256"/>
        <v/>
      </c>
      <c r="L511" s="94" t="str">
        <f t="shared" si="257"/>
        <v/>
      </c>
      <c r="M511" s="94" t="str">
        <f t="shared" si="258"/>
        <v/>
      </c>
      <c r="N511" s="94" t="str">
        <f t="shared" si="259"/>
        <v/>
      </c>
      <c r="O511" s="94" t="str">
        <f t="shared" si="260"/>
        <v/>
      </c>
      <c r="P511" s="94" t="str">
        <f t="shared" si="261"/>
        <v/>
      </c>
      <c r="Q511" s="94" t="str">
        <f t="shared" si="262"/>
        <v/>
      </c>
      <c r="R511" s="94" t="str">
        <f t="shared" si="263"/>
        <v/>
      </c>
      <c r="S511" s="94" t="str">
        <f t="shared" si="264"/>
        <v/>
      </c>
      <c r="T511" s="94" t="str">
        <f t="shared" si="265"/>
        <v/>
      </c>
      <c r="U511" s="94" t="str">
        <f t="shared" si="266"/>
        <v/>
      </c>
      <c r="V511" s="94" t="str">
        <f t="shared" si="267"/>
        <v/>
      </c>
      <c r="W511" s="94" t="str">
        <f t="shared" si="280"/>
        <v/>
      </c>
      <c r="X511" s="94" t="str">
        <f t="shared" si="268"/>
        <v/>
      </c>
      <c r="Y511" s="94" t="str">
        <f t="shared" si="269"/>
        <v/>
      </c>
      <c r="Z511" s="94" t="str">
        <f t="shared" si="270"/>
        <v/>
      </c>
      <c r="AA511" s="94" t="str">
        <f t="shared" si="271"/>
        <v/>
      </c>
      <c r="AB511" s="94" t="str">
        <f t="shared" si="272"/>
        <v/>
      </c>
      <c r="AC511" s="94" t="str">
        <f t="shared" si="273"/>
        <v/>
      </c>
      <c r="AD511" s="92" t="str">
        <f t="shared" si="274"/>
        <v/>
      </c>
    </row>
    <row r="512" spans="1:34" x14ac:dyDescent="0.25">
      <c r="A512" s="106" t="str">
        <f t="shared" si="248"/>
        <v/>
      </c>
      <c r="B512" s="51">
        <v>1</v>
      </c>
      <c r="C512" s="52" t="s">
        <v>784</v>
      </c>
      <c r="D512" s="94" t="str">
        <f t="shared" si="249"/>
        <v/>
      </c>
      <c r="E512" s="94" t="str">
        <f t="shared" si="250"/>
        <v/>
      </c>
      <c r="F512" s="94" t="str">
        <f t="shared" si="251"/>
        <v/>
      </c>
      <c r="G512" s="94" t="str">
        <f t="shared" si="252"/>
        <v/>
      </c>
      <c r="H512" s="94" t="str">
        <f t="shared" si="253"/>
        <v/>
      </c>
      <c r="I512" s="94" t="str">
        <f t="shared" si="254"/>
        <v/>
      </c>
      <c r="J512" s="94" t="str">
        <f t="shared" si="255"/>
        <v/>
      </c>
      <c r="K512" s="94" t="str">
        <f t="shared" si="256"/>
        <v/>
      </c>
      <c r="L512" s="94" t="str">
        <f t="shared" si="257"/>
        <v/>
      </c>
      <c r="M512" s="94" t="str">
        <f t="shared" si="258"/>
        <v/>
      </c>
      <c r="N512" s="94" t="str">
        <f t="shared" si="259"/>
        <v/>
      </c>
      <c r="O512" s="94" t="str">
        <f t="shared" si="260"/>
        <v/>
      </c>
      <c r="P512" s="94" t="str">
        <f t="shared" si="261"/>
        <v/>
      </c>
      <c r="Q512" s="94" t="str">
        <f t="shared" si="262"/>
        <v/>
      </c>
      <c r="R512" s="94" t="str">
        <f t="shared" si="263"/>
        <v/>
      </c>
      <c r="S512" s="94" t="str">
        <f t="shared" si="264"/>
        <v/>
      </c>
      <c r="T512" s="94" t="str">
        <f t="shared" si="265"/>
        <v/>
      </c>
      <c r="U512" s="94" t="str">
        <f t="shared" si="266"/>
        <v/>
      </c>
      <c r="V512" s="94" t="str">
        <f t="shared" si="267"/>
        <v/>
      </c>
      <c r="W512" s="94" t="str">
        <f t="shared" si="280"/>
        <v/>
      </c>
      <c r="X512" s="94" t="str">
        <f t="shared" si="268"/>
        <v/>
      </c>
      <c r="Y512" s="94" t="str">
        <f t="shared" si="269"/>
        <v/>
      </c>
      <c r="Z512" s="94" t="str">
        <f t="shared" si="270"/>
        <v/>
      </c>
      <c r="AA512" s="94" t="str">
        <f t="shared" si="271"/>
        <v/>
      </c>
      <c r="AB512" s="94" t="str">
        <f t="shared" si="272"/>
        <v/>
      </c>
      <c r="AC512" s="94" t="str">
        <f t="shared" si="273"/>
        <v/>
      </c>
      <c r="AD512" s="92" t="str">
        <f t="shared" si="274"/>
        <v/>
      </c>
    </row>
    <row r="513" spans="1:30" x14ac:dyDescent="0.25">
      <c r="A513" s="106" t="str">
        <f t="shared" si="248"/>
        <v/>
      </c>
      <c r="B513" s="51">
        <v>1</v>
      </c>
      <c r="C513" s="52" t="s">
        <v>784</v>
      </c>
      <c r="D513" s="94" t="str">
        <f t="shared" si="249"/>
        <v/>
      </c>
      <c r="E513" s="94" t="str">
        <f t="shared" si="250"/>
        <v/>
      </c>
      <c r="F513" s="94" t="str">
        <f t="shared" si="251"/>
        <v/>
      </c>
      <c r="G513" s="94" t="str">
        <f t="shared" si="252"/>
        <v/>
      </c>
      <c r="H513" s="94" t="str">
        <f t="shared" si="253"/>
        <v/>
      </c>
      <c r="I513" s="94" t="str">
        <f t="shared" si="254"/>
        <v/>
      </c>
      <c r="J513" s="94" t="str">
        <f t="shared" si="255"/>
        <v/>
      </c>
      <c r="K513" s="94" t="str">
        <f t="shared" si="256"/>
        <v/>
      </c>
      <c r="L513" s="94" t="str">
        <f t="shared" si="257"/>
        <v/>
      </c>
      <c r="M513" s="94" t="str">
        <f t="shared" si="258"/>
        <v/>
      </c>
      <c r="N513" s="94" t="str">
        <f t="shared" si="259"/>
        <v/>
      </c>
      <c r="O513" s="94" t="str">
        <f t="shared" si="260"/>
        <v/>
      </c>
      <c r="P513" s="94" t="str">
        <f t="shared" si="261"/>
        <v/>
      </c>
      <c r="Q513" s="94" t="str">
        <f t="shared" si="262"/>
        <v/>
      </c>
      <c r="R513" s="94" t="str">
        <f t="shared" si="263"/>
        <v/>
      </c>
      <c r="S513" s="94" t="str">
        <f t="shared" si="264"/>
        <v/>
      </c>
      <c r="T513" s="94" t="str">
        <f t="shared" si="265"/>
        <v/>
      </c>
      <c r="U513" s="94" t="str">
        <f t="shared" si="266"/>
        <v/>
      </c>
      <c r="V513" s="94" t="str">
        <f t="shared" si="267"/>
        <v/>
      </c>
      <c r="W513" s="94" t="str">
        <f t="shared" si="280"/>
        <v/>
      </c>
      <c r="X513" s="94" t="str">
        <f t="shared" si="268"/>
        <v/>
      </c>
      <c r="Y513" s="94" t="str">
        <f t="shared" si="269"/>
        <v/>
      </c>
      <c r="Z513" s="94" t="str">
        <f t="shared" si="270"/>
        <v/>
      </c>
      <c r="AA513" s="94" t="str">
        <f t="shared" si="271"/>
        <v/>
      </c>
      <c r="AB513" s="94" t="str">
        <f t="shared" si="272"/>
        <v/>
      </c>
      <c r="AC513" s="94" t="str">
        <f t="shared" si="273"/>
        <v/>
      </c>
      <c r="AD513" s="92" t="str">
        <f t="shared" si="274"/>
        <v/>
      </c>
    </row>
    <row r="514" spans="1:30" x14ac:dyDescent="0.25">
      <c r="A514" s="106" t="str">
        <f t="shared" ref="A514:A577" si="281">IF(AD514&lt;&gt;"",RANK(AD514,AD:AD),"")</f>
        <v/>
      </c>
      <c r="B514" s="51">
        <v>1</v>
      </c>
      <c r="C514" s="52" t="s">
        <v>784</v>
      </c>
      <c r="D514" s="94" t="str">
        <f t="shared" ref="D514:D577" si="282">IFERROR(VLOOKUP($B514,_3aw1,2,FALSE),"")</f>
        <v/>
      </c>
      <c r="E514" s="94" t="str">
        <f t="shared" ref="E514:E577" si="283">IFERROR(VLOOKUP($B514,_3aw2,2,FALSE),"")</f>
        <v/>
      </c>
      <c r="F514" s="94" t="str">
        <f t="shared" ref="F514:F577" si="284">IFERROR(VLOOKUP($B514,_3aw3,2,FALSE),"")</f>
        <v/>
      </c>
      <c r="G514" s="94" t="str">
        <f t="shared" ref="G514:G577" si="285">IFERROR(VLOOKUP($B514,_3aw4,2,FALSE),"")</f>
        <v/>
      </c>
      <c r="H514" s="94" t="str">
        <f t="shared" ref="H514:H577" si="286">IFERROR(VLOOKUP($B514,_3aw5,2,FALSE),"")</f>
        <v/>
      </c>
      <c r="I514" s="94" t="str">
        <f t="shared" ref="I514:I577" si="287">IFERROR(VLOOKUP($B514,_3aw6,2,FALSE),"")</f>
        <v/>
      </c>
      <c r="J514" s="94" t="str">
        <f t="shared" ref="J514:J577" si="288">IFERROR(VLOOKUP($B514,_3aw7,2,FALSE),"")</f>
        <v/>
      </c>
      <c r="K514" s="94" t="str">
        <f t="shared" ref="K514:K577" si="289">IFERROR(VLOOKUP($B514,_3aw8,2,FALSE),"")</f>
        <v/>
      </c>
      <c r="L514" s="94" t="str">
        <f t="shared" ref="L514:L577" si="290">IFERROR(VLOOKUP($B514,_3aw9,2,FALSE),"")</f>
        <v/>
      </c>
      <c r="M514" s="94" t="str">
        <f t="shared" ref="M514:M577" si="291">IFERROR(VLOOKUP($B514,_3aw10,2,FALSE),"")</f>
        <v/>
      </c>
      <c r="N514" s="94" t="str">
        <f t="shared" ref="N514:N577" si="292">IFERROR(VLOOKUP($B514,_3aw11,2,FALSE),"")</f>
        <v/>
      </c>
      <c r="O514" s="94" t="str">
        <f t="shared" ref="O514:O577" si="293">IFERROR(VLOOKUP($B514,_3aw12,2,FALSE),"")</f>
        <v/>
      </c>
      <c r="P514" s="94" t="str">
        <f t="shared" ref="P514:P577" si="294">IFERROR(VLOOKUP($B514,_3aw13,2,FALSE),"")</f>
        <v/>
      </c>
      <c r="Q514" s="94" t="str">
        <f t="shared" ref="Q514:Q577" si="295">IFERROR(VLOOKUP($B514,_3aw14,2,FALSE),"")</f>
        <v/>
      </c>
      <c r="R514" s="94" t="str">
        <f t="shared" ref="R514:R577" si="296">IFERROR(VLOOKUP($B514,_3aw15,2,FALSE),"")</f>
        <v/>
      </c>
      <c r="S514" s="94" t="str">
        <f t="shared" ref="S514:S577" si="297">IFERROR(VLOOKUP($B514,_3aw16,2,FALSE),"")</f>
        <v/>
      </c>
      <c r="T514" s="94" t="str">
        <f t="shared" ref="T514:T577" si="298">IFERROR(VLOOKUP($B514,_3aw17,2,FALSE),"")</f>
        <v/>
      </c>
      <c r="U514" s="94" t="str">
        <f t="shared" ref="U514:U577" si="299">IFERROR(VLOOKUP($B514,_3aw18,2,FALSE),"")</f>
        <v/>
      </c>
      <c r="V514" s="94" t="str">
        <f t="shared" ref="V514:V577" si="300">IFERROR(VLOOKUP($B514,_3aw19,2,FALSE),"")</f>
        <v/>
      </c>
      <c r="W514" s="94" t="str">
        <f t="shared" si="280"/>
        <v/>
      </c>
      <c r="X514" s="94" t="str">
        <f t="shared" ref="X514:X577" si="301">IFERROR(VLOOKUP($B514,_3aw21,2,FALSE),"")</f>
        <v/>
      </c>
      <c r="Y514" s="94" t="str">
        <f t="shared" ref="Y514:Y577" si="302">IFERROR(VLOOKUP($B514,_3aw22,2,FALSE),"")</f>
        <v/>
      </c>
      <c r="Z514" s="94" t="str">
        <f t="shared" ref="Z514:Z577" si="303">IFERROR(VLOOKUP($B514,_3aw23,2,FALSE),"")</f>
        <v/>
      </c>
      <c r="AA514" s="94" t="str">
        <f t="shared" ref="AA514:AA577" si="304">IFERROR(VLOOKUP($B514,_3aw24,2,FALSE),"")</f>
        <v/>
      </c>
      <c r="AB514" s="94" t="str">
        <f t="shared" ref="AB514:AB577" si="305">IFERROR(VLOOKUP($B514,_3aw25,2,FALSE),"")</f>
        <v/>
      </c>
      <c r="AC514" s="94" t="str">
        <f t="shared" ref="AC514:AC577" si="306">IFERROR(VLOOKUP($B514,_3aw26,2,FALSE),"")</f>
        <v/>
      </c>
      <c r="AD514" s="92" t="str">
        <f t="shared" ref="AD514:AD577" si="307">IF(COUNTIF(D514:AC514,"&gt;=0"),SUM(D514:AC514),"")</f>
        <v/>
      </c>
    </row>
    <row r="515" spans="1:30" x14ac:dyDescent="0.25">
      <c r="A515" s="106" t="str">
        <f t="shared" si="281"/>
        <v/>
      </c>
      <c r="B515" s="51">
        <v>1</v>
      </c>
      <c r="C515" s="52" t="s">
        <v>784</v>
      </c>
      <c r="D515" s="94" t="str">
        <f t="shared" si="282"/>
        <v/>
      </c>
      <c r="E515" s="94" t="str">
        <f t="shared" si="283"/>
        <v/>
      </c>
      <c r="F515" s="94" t="str">
        <f t="shared" si="284"/>
        <v/>
      </c>
      <c r="G515" s="94" t="str">
        <f t="shared" si="285"/>
        <v/>
      </c>
      <c r="H515" s="94" t="str">
        <f t="shared" si="286"/>
        <v/>
      </c>
      <c r="I515" s="94" t="str">
        <f t="shared" si="287"/>
        <v/>
      </c>
      <c r="J515" s="94" t="str">
        <f t="shared" si="288"/>
        <v/>
      </c>
      <c r="K515" s="94" t="str">
        <f t="shared" si="289"/>
        <v/>
      </c>
      <c r="L515" s="94" t="str">
        <f t="shared" si="290"/>
        <v/>
      </c>
      <c r="M515" s="94" t="str">
        <f t="shared" si="291"/>
        <v/>
      </c>
      <c r="N515" s="94" t="str">
        <f t="shared" si="292"/>
        <v/>
      </c>
      <c r="O515" s="94" t="str">
        <f t="shared" si="293"/>
        <v/>
      </c>
      <c r="P515" s="94" t="str">
        <f t="shared" si="294"/>
        <v/>
      </c>
      <c r="Q515" s="94" t="str">
        <f t="shared" si="295"/>
        <v/>
      </c>
      <c r="R515" s="94" t="str">
        <f t="shared" si="296"/>
        <v/>
      </c>
      <c r="S515" s="94" t="str">
        <f t="shared" si="297"/>
        <v/>
      </c>
      <c r="T515" s="94" t="str">
        <f t="shared" si="298"/>
        <v/>
      </c>
      <c r="U515" s="94" t="str">
        <f t="shared" si="299"/>
        <v/>
      </c>
      <c r="V515" s="94" t="str">
        <f t="shared" si="300"/>
        <v/>
      </c>
      <c r="W515" s="94" t="str">
        <f t="shared" si="280"/>
        <v/>
      </c>
      <c r="X515" s="94" t="str">
        <f t="shared" si="301"/>
        <v/>
      </c>
      <c r="Y515" s="94" t="str">
        <f t="shared" si="302"/>
        <v/>
      </c>
      <c r="Z515" s="94" t="str">
        <f t="shared" si="303"/>
        <v/>
      </c>
      <c r="AA515" s="94" t="str">
        <f t="shared" si="304"/>
        <v/>
      </c>
      <c r="AB515" s="94" t="str">
        <f t="shared" si="305"/>
        <v/>
      </c>
      <c r="AC515" s="94" t="str">
        <f t="shared" si="306"/>
        <v/>
      </c>
      <c r="AD515" s="92" t="str">
        <f t="shared" si="307"/>
        <v/>
      </c>
    </row>
    <row r="516" spans="1:30" x14ac:dyDescent="0.25">
      <c r="A516" s="106" t="str">
        <f t="shared" si="281"/>
        <v/>
      </c>
      <c r="B516" s="51">
        <v>1</v>
      </c>
      <c r="C516" s="52" t="s">
        <v>784</v>
      </c>
      <c r="D516" s="94" t="str">
        <f t="shared" si="282"/>
        <v/>
      </c>
      <c r="E516" s="94" t="str">
        <f t="shared" si="283"/>
        <v/>
      </c>
      <c r="F516" s="94" t="str">
        <f t="shared" si="284"/>
        <v/>
      </c>
      <c r="G516" s="94" t="str">
        <f t="shared" si="285"/>
        <v/>
      </c>
      <c r="H516" s="94" t="str">
        <f t="shared" si="286"/>
        <v/>
      </c>
      <c r="I516" s="94" t="str">
        <f t="shared" si="287"/>
        <v/>
      </c>
      <c r="J516" s="94" t="str">
        <f t="shared" si="288"/>
        <v/>
      </c>
      <c r="K516" s="94" t="str">
        <f t="shared" si="289"/>
        <v/>
      </c>
      <c r="L516" s="94" t="str">
        <f t="shared" si="290"/>
        <v/>
      </c>
      <c r="M516" s="94" t="str">
        <f t="shared" si="291"/>
        <v/>
      </c>
      <c r="N516" s="94" t="str">
        <f t="shared" si="292"/>
        <v/>
      </c>
      <c r="O516" s="94" t="str">
        <f t="shared" si="293"/>
        <v/>
      </c>
      <c r="P516" s="94" t="str">
        <f t="shared" si="294"/>
        <v/>
      </c>
      <c r="Q516" s="94" t="str">
        <f t="shared" si="295"/>
        <v/>
      </c>
      <c r="R516" s="94" t="str">
        <f t="shared" si="296"/>
        <v/>
      </c>
      <c r="S516" s="94" t="str">
        <f t="shared" si="297"/>
        <v/>
      </c>
      <c r="T516" s="94" t="str">
        <f t="shared" si="298"/>
        <v/>
      </c>
      <c r="U516" s="94" t="str">
        <f t="shared" si="299"/>
        <v/>
      </c>
      <c r="V516" s="94" t="str">
        <f t="shared" si="300"/>
        <v/>
      </c>
      <c r="W516" s="94" t="str">
        <f t="shared" si="280"/>
        <v/>
      </c>
      <c r="X516" s="94" t="str">
        <f t="shared" si="301"/>
        <v/>
      </c>
      <c r="Y516" s="94" t="str">
        <f t="shared" si="302"/>
        <v/>
      </c>
      <c r="Z516" s="94" t="str">
        <f t="shared" si="303"/>
        <v/>
      </c>
      <c r="AA516" s="94" t="str">
        <f t="shared" si="304"/>
        <v/>
      </c>
      <c r="AB516" s="94" t="str">
        <f t="shared" si="305"/>
        <v/>
      </c>
      <c r="AC516" s="94" t="str">
        <f t="shared" si="306"/>
        <v/>
      </c>
      <c r="AD516" s="92" t="str">
        <f t="shared" si="307"/>
        <v/>
      </c>
    </row>
    <row r="517" spans="1:30" x14ac:dyDescent="0.25">
      <c r="A517" s="106" t="str">
        <f t="shared" si="281"/>
        <v/>
      </c>
      <c r="B517" s="51">
        <v>1</v>
      </c>
      <c r="C517" s="52" t="s">
        <v>784</v>
      </c>
      <c r="D517" s="94" t="str">
        <f t="shared" si="282"/>
        <v/>
      </c>
      <c r="E517" s="94" t="str">
        <f t="shared" si="283"/>
        <v/>
      </c>
      <c r="F517" s="94" t="str">
        <f t="shared" si="284"/>
        <v/>
      </c>
      <c r="G517" s="94" t="str">
        <f t="shared" si="285"/>
        <v/>
      </c>
      <c r="H517" s="94" t="str">
        <f t="shared" si="286"/>
        <v/>
      </c>
      <c r="I517" s="94" t="str">
        <f t="shared" si="287"/>
        <v/>
      </c>
      <c r="J517" s="94" t="str">
        <f t="shared" si="288"/>
        <v/>
      </c>
      <c r="K517" s="94" t="str">
        <f t="shared" si="289"/>
        <v/>
      </c>
      <c r="L517" s="94" t="str">
        <f t="shared" si="290"/>
        <v/>
      </c>
      <c r="M517" s="94" t="str">
        <f t="shared" si="291"/>
        <v/>
      </c>
      <c r="N517" s="94" t="str">
        <f t="shared" si="292"/>
        <v/>
      </c>
      <c r="O517" s="94" t="str">
        <f t="shared" si="293"/>
        <v/>
      </c>
      <c r="P517" s="94" t="str">
        <f t="shared" si="294"/>
        <v/>
      </c>
      <c r="Q517" s="94" t="str">
        <f t="shared" si="295"/>
        <v/>
      </c>
      <c r="R517" s="94" t="str">
        <f t="shared" si="296"/>
        <v/>
      </c>
      <c r="S517" s="94" t="str">
        <f t="shared" si="297"/>
        <v/>
      </c>
      <c r="T517" s="94" t="str">
        <f t="shared" si="298"/>
        <v/>
      </c>
      <c r="U517" s="94" t="str">
        <f t="shared" si="299"/>
        <v/>
      </c>
      <c r="V517" s="94" t="str">
        <f t="shared" si="300"/>
        <v/>
      </c>
      <c r="W517" s="94" t="str">
        <f t="shared" si="280"/>
        <v/>
      </c>
      <c r="X517" s="94" t="str">
        <f t="shared" si="301"/>
        <v/>
      </c>
      <c r="Y517" s="94" t="str">
        <f t="shared" si="302"/>
        <v/>
      </c>
      <c r="Z517" s="94" t="str">
        <f t="shared" si="303"/>
        <v/>
      </c>
      <c r="AA517" s="94" t="str">
        <f t="shared" si="304"/>
        <v/>
      </c>
      <c r="AB517" s="94" t="str">
        <f t="shared" si="305"/>
        <v/>
      </c>
      <c r="AC517" s="94" t="str">
        <f t="shared" si="306"/>
        <v/>
      </c>
      <c r="AD517" s="92" t="str">
        <f t="shared" si="307"/>
        <v/>
      </c>
    </row>
    <row r="518" spans="1:30" x14ac:dyDescent="0.25">
      <c r="A518" s="106" t="str">
        <f t="shared" si="281"/>
        <v/>
      </c>
      <c r="B518" s="51">
        <v>1</v>
      </c>
      <c r="C518" s="52" t="s">
        <v>784</v>
      </c>
      <c r="D518" s="94" t="str">
        <f t="shared" si="282"/>
        <v/>
      </c>
      <c r="E518" s="94" t="str">
        <f t="shared" si="283"/>
        <v/>
      </c>
      <c r="F518" s="94" t="str">
        <f t="shared" si="284"/>
        <v/>
      </c>
      <c r="G518" s="94" t="str">
        <f t="shared" si="285"/>
        <v/>
      </c>
      <c r="H518" s="94" t="str">
        <f t="shared" si="286"/>
        <v/>
      </c>
      <c r="I518" s="94" t="str">
        <f t="shared" si="287"/>
        <v/>
      </c>
      <c r="J518" s="94" t="str">
        <f t="shared" si="288"/>
        <v/>
      </c>
      <c r="K518" s="94" t="str">
        <f t="shared" si="289"/>
        <v/>
      </c>
      <c r="L518" s="94" t="str">
        <f t="shared" si="290"/>
        <v/>
      </c>
      <c r="M518" s="94" t="str">
        <f t="shared" si="291"/>
        <v/>
      </c>
      <c r="N518" s="94" t="str">
        <f t="shared" si="292"/>
        <v/>
      </c>
      <c r="O518" s="94" t="str">
        <f t="shared" si="293"/>
        <v/>
      </c>
      <c r="P518" s="94" t="str">
        <f t="shared" si="294"/>
        <v/>
      </c>
      <c r="Q518" s="94" t="str">
        <f t="shared" si="295"/>
        <v/>
      </c>
      <c r="R518" s="94" t="str">
        <f t="shared" si="296"/>
        <v/>
      </c>
      <c r="S518" s="94" t="str">
        <f t="shared" si="297"/>
        <v/>
      </c>
      <c r="T518" s="94" t="str">
        <f t="shared" si="298"/>
        <v/>
      </c>
      <c r="U518" s="94" t="str">
        <f t="shared" si="299"/>
        <v/>
      </c>
      <c r="V518" s="94" t="str">
        <f t="shared" si="300"/>
        <v/>
      </c>
      <c r="W518" s="94" t="str">
        <f t="shared" si="280"/>
        <v/>
      </c>
      <c r="X518" s="94" t="str">
        <f t="shared" si="301"/>
        <v/>
      </c>
      <c r="Y518" s="94" t="str">
        <f t="shared" si="302"/>
        <v/>
      </c>
      <c r="Z518" s="94" t="str">
        <f t="shared" si="303"/>
        <v/>
      </c>
      <c r="AA518" s="94" t="str">
        <f t="shared" si="304"/>
        <v/>
      </c>
      <c r="AB518" s="94" t="str">
        <f t="shared" si="305"/>
        <v/>
      </c>
      <c r="AC518" s="94" t="str">
        <f t="shared" si="306"/>
        <v/>
      </c>
      <c r="AD518" s="92" t="str">
        <f t="shared" si="307"/>
        <v/>
      </c>
    </row>
    <row r="519" spans="1:30" x14ac:dyDescent="0.25">
      <c r="A519" s="106" t="str">
        <f t="shared" si="281"/>
        <v/>
      </c>
      <c r="B519" s="51">
        <v>1</v>
      </c>
      <c r="C519" s="52" t="s">
        <v>784</v>
      </c>
      <c r="D519" s="94" t="str">
        <f t="shared" si="282"/>
        <v/>
      </c>
      <c r="E519" s="94" t="str">
        <f t="shared" si="283"/>
        <v/>
      </c>
      <c r="F519" s="94" t="str">
        <f t="shared" si="284"/>
        <v/>
      </c>
      <c r="G519" s="94" t="str">
        <f t="shared" si="285"/>
        <v/>
      </c>
      <c r="H519" s="94" t="str">
        <f t="shared" si="286"/>
        <v/>
      </c>
      <c r="I519" s="94" t="str">
        <f t="shared" si="287"/>
        <v/>
      </c>
      <c r="J519" s="94" t="str">
        <f t="shared" si="288"/>
        <v/>
      </c>
      <c r="K519" s="94" t="str">
        <f t="shared" si="289"/>
        <v/>
      </c>
      <c r="L519" s="94" t="str">
        <f t="shared" si="290"/>
        <v/>
      </c>
      <c r="M519" s="94" t="str">
        <f t="shared" si="291"/>
        <v/>
      </c>
      <c r="N519" s="94" t="str">
        <f t="shared" si="292"/>
        <v/>
      </c>
      <c r="O519" s="94" t="str">
        <f t="shared" si="293"/>
        <v/>
      </c>
      <c r="P519" s="94" t="str">
        <f t="shared" si="294"/>
        <v/>
      </c>
      <c r="Q519" s="94" t="str">
        <f t="shared" si="295"/>
        <v/>
      </c>
      <c r="R519" s="94" t="str">
        <f t="shared" si="296"/>
        <v/>
      </c>
      <c r="S519" s="94" t="str">
        <f t="shared" si="297"/>
        <v/>
      </c>
      <c r="T519" s="94" t="str">
        <f t="shared" si="298"/>
        <v/>
      </c>
      <c r="U519" s="94" t="str">
        <f t="shared" si="299"/>
        <v/>
      </c>
      <c r="V519" s="94" t="str">
        <f t="shared" si="300"/>
        <v/>
      </c>
      <c r="W519" s="94" t="str">
        <f t="shared" ref="W519:W550" si="308">IFERROR(VLOOKUP($B519,_3aw20,2,FALSE),"")</f>
        <v/>
      </c>
      <c r="X519" s="94" t="str">
        <f t="shared" si="301"/>
        <v/>
      </c>
      <c r="Y519" s="94" t="str">
        <f t="shared" si="302"/>
        <v/>
      </c>
      <c r="Z519" s="94" t="str">
        <f t="shared" si="303"/>
        <v/>
      </c>
      <c r="AA519" s="94" t="str">
        <f t="shared" si="304"/>
        <v/>
      </c>
      <c r="AB519" s="94" t="str">
        <f t="shared" si="305"/>
        <v/>
      </c>
      <c r="AC519" s="94" t="str">
        <f t="shared" si="306"/>
        <v/>
      </c>
      <c r="AD519" s="92" t="str">
        <f t="shared" si="307"/>
        <v/>
      </c>
    </row>
    <row r="520" spans="1:30" x14ac:dyDescent="0.25">
      <c r="A520" s="106" t="str">
        <f t="shared" si="281"/>
        <v/>
      </c>
      <c r="B520" s="51">
        <v>1</v>
      </c>
      <c r="C520" s="52" t="s">
        <v>784</v>
      </c>
      <c r="D520" s="94" t="str">
        <f t="shared" si="282"/>
        <v/>
      </c>
      <c r="E520" s="94" t="str">
        <f t="shared" si="283"/>
        <v/>
      </c>
      <c r="F520" s="94" t="str">
        <f t="shared" si="284"/>
        <v/>
      </c>
      <c r="G520" s="94" t="str">
        <f t="shared" si="285"/>
        <v/>
      </c>
      <c r="H520" s="94" t="str">
        <f t="shared" si="286"/>
        <v/>
      </c>
      <c r="I520" s="94" t="str">
        <f t="shared" si="287"/>
        <v/>
      </c>
      <c r="J520" s="94" t="str">
        <f t="shared" si="288"/>
        <v/>
      </c>
      <c r="K520" s="94" t="str">
        <f t="shared" si="289"/>
        <v/>
      </c>
      <c r="L520" s="94" t="str">
        <f t="shared" si="290"/>
        <v/>
      </c>
      <c r="M520" s="94" t="str">
        <f t="shared" si="291"/>
        <v/>
      </c>
      <c r="N520" s="94" t="str">
        <f t="shared" si="292"/>
        <v/>
      </c>
      <c r="O520" s="94" t="str">
        <f t="shared" si="293"/>
        <v/>
      </c>
      <c r="P520" s="94" t="str">
        <f t="shared" si="294"/>
        <v/>
      </c>
      <c r="Q520" s="94" t="str">
        <f t="shared" si="295"/>
        <v/>
      </c>
      <c r="R520" s="94" t="str">
        <f t="shared" si="296"/>
        <v/>
      </c>
      <c r="S520" s="94" t="str">
        <f t="shared" si="297"/>
        <v/>
      </c>
      <c r="T520" s="94" t="str">
        <f t="shared" si="298"/>
        <v/>
      </c>
      <c r="U520" s="94" t="str">
        <f t="shared" si="299"/>
        <v/>
      </c>
      <c r="V520" s="94" t="str">
        <f t="shared" si="300"/>
        <v/>
      </c>
      <c r="W520" s="94" t="str">
        <f t="shared" si="308"/>
        <v/>
      </c>
      <c r="X520" s="94" t="str">
        <f t="shared" si="301"/>
        <v/>
      </c>
      <c r="Y520" s="94" t="str">
        <f t="shared" si="302"/>
        <v/>
      </c>
      <c r="Z520" s="94" t="str">
        <f t="shared" si="303"/>
        <v/>
      </c>
      <c r="AA520" s="94" t="str">
        <f t="shared" si="304"/>
        <v/>
      </c>
      <c r="AB520" s="94" t="str">
        <f t="shared" si="305"/>
        <v/>
      </c>
      <c r="AC520" s="94" t="str">
        <f t="shared" si="306"/>
        <v/>
      </c>
      <c r="AD520" s="92" t="str">
        <f t="shared" si="307"/>
        <v/>
      </c>
    </row>
    <row r="521" spans="1:30" x14ac:dyDescent="0.25">
      <c r="A521" s="106" t="str">
        <f t="shared" si="281"/>
        <v/>
      </c>
      <c r="B521" s="51">
        <v>1</v>
      </c>
      <c r="C521" s="52" t="s">
        <v>784</v>
      </c>
      <c r="D521" s="94" t="str">
        <f t="shared" si="282"/>
        <v/>
      </c>
      <c r="E521" s="94" t="str">
        <f t="shared" si="283"/>
        <v/>
      </c>
      <c r="F521" s="94" t="str">
        <f t="shared" si="284"/>
        <v/>
      </c>
      <c r="G521" s="94" t="str">
        <f t="shared" si="285"/>
        <v/>
      </c>
      <c r="H521" s="94" t="str">
        <f t="shared" si="286"/>
        <v/>
      </c>
      <c r="I521" s="94" t="str">
        <f t="shared" si="287"/>
        <v/>
      </c>
      <c r="J521" s="94" t="str">
        <f t="shared" si="288"/>
        <v/>
      </c>
      <c r="K521" s="94" t="str">
        <f t="shared" si="289"/>
        <v/>
      </c>
      <c r="L521" s="94" t="str">
        <f t="shared" si="290"/>
        <v/>
      </c>
      <c r="M521" s="94" t="str">
        <f t="shared" si="291"/>
        <v/>
      </c>
      <c r="N521" s="94" t="str">
        <f t="shared" si="292"/>
        <v/>
      </c>
      <c r="O521" s="94" t="str">
        <f t="shared" si="293"/>
        <v/>
      </c>
      <c r="P521" s="94" t="str">
        <f t="shared" si="294"/>
        <v/>
      </c>
      <c r="Q521" s="94" t="str">
        <f t="shared" si="295"/>
        <v/>
      </c>
      <c r="R521" s="94" t="str">
        <f t="shared" si="296"/>
        <v/>
      </c>
      <c r="S521" s="94" t="str">
        <f t="shared" si="297"/>
        <v/>
      </c>
      <c r="T521" s="94" t="str">
        <f t="shared" si="298"/>
        <v/>
      </c>
      <c r="U521" s="94" t="str">
        <f t="shared" si="299"/>
        <v/>
      </c>
      <c r="V521" s="94" t="str">
        <f t="shared" si="300"/>
        <v/>
      </c>
      <c r="W521" s="94" t="str">
        <f t="shared" si="308"/>
        <v/>
      </c>
      <c r="X521" s="94" t="str">
        <f t="shared" si="301"/>
        <v/>
      </c>
      <c r="Y521" s="94" t="str">
        <f t="shared" si="302"/>
        <v/>
      </c>
      <c r="Z521" s="94" t="str">
        <f t="shared" si="303"/>
        <v/>
      </c>
      <c r="AA521" s="94" t="str">
        <f t="shared" si="304"/>
        <v/>
      </c>
      <c r="AB521" s="94" t="str">
        <f t="shared" si="305"/>
        <v/>
      </c>
      <c r="AC521" s="94" t="str">
        <f t="shared" si="306"/>
        <v/>
      </c>
      <c r="AD521" s="92" t="str">
        <f t="shared" si="307"/>
        <v/>
      </c>
    </row>
    <row r="522" spans="1:30" x14ac:dyDescent="0.25">
      <c r="A522" s="106" t="str">
        <f t="shared" si="281"/>
        <v/>
      </c>
      <c r="B522" s="51">
        <v>1</v>
      </c>
      <c r="C522" s="52" t="s">
        <v>784</v>
      </c>
      <c r="D522" s="94" t="str">
        <f t="shared" si="282"/>
        <v/>
      </c>
      <c r="E522" s="94" t="str">
        <f t="shared" si="283"/>
        <v/>
      </c>
      <c r="F522" s="94" t="str">
        <f t="shared" si="284"/>
        <v/>
      </c>
      <c r="G522" s="94" t="str">
        <f t="shared" si="285"/>
        <v/>
      </c>
      <c r="H522" s="94" t="str">
        <f t="shared" si="286"/>
        <v/>
      </c>
      <c r="I522" s="94" t="str">
        <f t="shared" si="287"/>
        <v/>
      </c>
      <c r="J522" s="94" t="str">
        <f t="shared" si="288"/>
        <v/>
      </c>
      <c r="K522" s="94" t="str">
        <f t="shared" si="289"/>
        <v/>
      </c>
      <c r="L522" s="94" t="str">
        <f t="shared" si="290"/>
        <v/>
      </c>
      <c r="M522" s="94" t="str">
        <f t="shared" si="291"/>
        <v/>
      </c>
      <c r="N522" s="94" t="str">
        <f t="shared" si="292"/>
        <v/>
      </c>
      <c r="O522" s="94" t="str">
        <f t="shared" si="293"/>
        <v/>
      </c>
      <c r="P522" s="94" t="str">
        <f t="shared" si="294"/>
        <v/>
      </c>
      <c r="Q522" s="94" t="str">
        <f t="shared" si="295"/>
        <v/>
      </c>
      <c r="R522" s="94" t="str">
        <f t="shared" si="296"/>
        <v/>
      </c>
      <c r="S522" s="94" t="str">
        <f t="shared" si="297"/>
        <v/>
      </c>
      <c r="T522" s="94" t="str">
        <f t="shared" si="298"/>
        <v/>
      </c>
      <c r="U522" s="94" t="str">
        <f t="shared" si="299"/>
        <v/>
      </c>
      <c r="V522" s="94" t="str">
        <f t="shared" si="300"/>
        <v/>
      </c>
      <c r="W522" s="94" t="str">
        <f t="shared" si="308"/>
        <v/>
      </c>
      <c r="X522" s="94" t="str">
        <f t="shared" si="301"/>
        <v/>
      </c>
      <c r="Y522" s="94" t="str">
        <f t="shared" si="302"/>
        <v/>
      </c>
      <c r="Z522" s="94" t="str">
        <f t="shared" si="303"/>
        <v/>
      </c>
      <c r="AA522" s="94" t="str">
        <f t="shared" si="304"/>
        <v/>
      </c>
      <c r="AB522" s="94" t="str">
        <f t="shared" si="305"/>
        <v/>
      </c>
      <c r="AC522" s="94" t="str">
        <f t="shared" si="306"/>
        <v/>
      </c>
      <c r="AD522" s="92" t="str">
        <f t="shared" si="307"/>
        <v/>
      </c>
    </row>
    <row r="523" spans="1:30" x14ac:dyDescent="0.25">
      <c r="A523" s="106" t="str">
        <f t="shared" si="281"/>
        <v/>
      </c>
      <c r="B523" s="51">
        <v>1</v>
      </c>
      <c r="C523" s="52" t="s">
        <v>784</v>
      </c>
      <c r="D523" s="94" t="str">
        <f t="shared" si="282"/>
        <v/>
      </c>
      <c r="E523" s="94" t="str">
        <f t="shared" si="283"/>
        <v/>
      </c>
      <c r="F523" s="94" t="str">
        <f t="shared" si="284"/>
        <v/>
      </c>
      <c r="G523" s="94" t="str">
        <f t="shared" si="285"/>
        <v/>
      </c>
      <c r="H523" s="94" t="str">
        <f t="shared" si="286"/>
        <v/>
      </c>
      <c r="I523" s="94" t="str">
        <f t="shared" si="287"/>
        <v/>
      </c>
      <c r="J523" s="94" t="str">
        <f t="shared" si="288"/>
        <v/>
      </c>
      <c r="K523" s="94" t="str">
        <f t="shared" si="289"/>
        <v/>
      </c>
      <c r="L523" s="94" t="str">
        <f t="shared" si="290"/>
        <v/>
      </c>
      <c r="M523" s="94" t="str">
        <f t="shared" si="291"/>
        <v/>
      </c>
      <c r="N523" s="94" t="str">
        <f t="shared" si="292"/>
        <v/>
      </c>
      <c r="O523" s="94" t="str">
        <f t="shared" si="293"/>
        <v/>
      </c>
      <c r="P523" s="94" t="str">
        <f t="shared" si="294"/>
        <v/>
      </c>
      <c r="Q523" s="94" t="str">
        <f t="shared" si="295"/>
        <v/>
      </c>
      <c r="R523" s="94" t="str">
        <f t="shared" si="296"/>
        <v/>
      </c>
      <c r="S523" s="94" t="str">
        <f t="shared" si="297"/>
        <v/>
      </c>
      <c r="T523" s="94" t="str">
        <f t="shared" si="298"/>
        <v/>
      </c>
      <c r="U523" s="94" t="str">
        <f t="shared" si="299"/>
        <v/>
      </c>
      <c r="V523" s="94" t="str">
        <f t="shared" si="300"/>
        <v/>
      </c>
      <c r="W523" s="94" t="str">
        <f t="shared" si="308"/>
        <v/>
      </c>
      <c r="X523" s="94" t="str">
        <f t="shared" si="301"/>
        <v/>
      </c>
      <c r="Y523" s="94" t="str">
        <f t="shared" si="302"/>
        <v/>
      </c>
      <c r="Z523" s="94" t="str">
        <f t="shared" si="303"/>
        <v/>
      </c>
      <c r="AA523" s="94" t="str">
        <f t="shared" si="304"/>
        <v/>
      </c>
      <c r="AB523" s="94" t="str">
        <f t="shared" si="305"/>
        <v/>
      </c>
      <c r="AC523" s="94" t="str">
        <f t="shared" si="306"/>
        <v/>
      </c>
      <c r="AD523" s="92" t="str">
        <f t="shared" si="307"/>
        <v/>
      </c>
    </row>
    <row r="524" spans="1:30" x14ac:dyDescent="0.25">
      <c r="A524" s="106" t="str">
        <f t="shared" si="281"/>
        <v/>
      </c>
      <c r="B524" s="51">
        <v>1</v>
      </c>
      <c r="C524" s="52" t="s">
        <v>784</v>
      </c>
      <c r="D524" s="94" t="str">
        <f t="shared" si="282"/>
        <v/>
      </c>
      <c r="E524" s="94" t="str">
        <f t="shared" si="283"/>
        <v/>
      </c>
      <c r="F524" s="94" t="str">
        <f t="shared" si="284"/>
        <v/>
      </c>
      <c r="G524" s="94" t="str">
        <f t="shared" si="285"/>
        <v/>
      </c>
      <c r="H524" s="94" t="str">
        <f t="shared" si="286"/>
        <v/>
      </c>
      <c r="I524" s="94" t="str">
        <f t="shared" si="287"/>
        <v/>
      </c>
      <c r="J524" s="94" t="str">
        <f t="shared" si="288"/>
        <v/>
      </c>
      <c r="K524" s="94" t="str">
        <f t="shared" si="289"/>
        <v/>
      </c>
      <c r="L524" s="94" t="str">
        <f t="shared" si="290"/>
        <v/>
      </c>
      <c r="M524" s="94" t="str">
        <f t="shared" si="291"/>
        <v/>
      </c>
      <c r="N524" s="94" t="str">
        <f t="shared" si="292"/>
        <v/>
      </c>
      <c r="O524" s="94" t="str">
        <f t="shared" si="293"/>
        <v/>
      </c>
      <c r="P524" s="94" t="str">
        <f t="shared" si="294"/>
        <v/>
      </c>
      <c r="Q524" s="94" t="str">
        <f t="shared" si="295"/>
        <v/>
      </c>
      <c r="R524" s="94" t="str">
        <f t="shared" si="296"/>
        <v/>
      </c>
      <c r="S524" s="94" t="str">
        <f t="shared" si="297"/>
        <v/>
      </c>
      <c r="T524" s="94" t="str">
        <f t="shared" si="298"/>
        <v/>
      </c>
      <c r="U524" s="94" t="str">
        <f t="shared" si="299"/>
        <v/>
      </c>
      <c r="V524" s="94" t="str">
        <f t="shared" si="300"/>
        <v/>
      </c>
      <c r="W524" s="94" t="str">
        <f t="shared" si="308"/>
        <v/>
      </c>
      <c r="X524" s="94" t="str">
        <f t="shared" si="301"/>
        <v/>
      </c>
      <c r="Y524" s="94" t="str">
        <f t="shared" si="302"/>
        <v/>
      </c>
      <c r="Z524" s="94" t="str">
        <f t="shared" si="303"/>
        <v/>
      </c>
      <c r="AA524" s="94" t="str">
        <f t="shared" si="304"/>
        <v/>
      </c>
      <c r="AB524" s="94" t="str">
        <f t="shared" si="305"/>
        <v/>
      </c>
      <c r="AC524" s="94" t="str">
        <f t="shared" si="306"/>
        <v/>
      </c>
      <c r="AD524" s="92" t="str">
        <f t="shared" si="307"/>
        <v/>
      </c>
    </row>
    <row r="525" spans="1:30" x14ac:dyDescent="0.25">
      <c r="A525" s="106" t="str">
        <f t="shared" si="281"/>
        <v/>
      </c>
      <c r="B525" s="51">
        <v>1</v>
      </c>
      <c r="C525" s="52" t="s">
        <v>784</v>
      </c>
      <c r="D525" s="94" t="str">
        <f t="shared" si="282"/>
        <v/>
      </c>
      <c r="E525" s="94" t="str">
        <f t="shared" si="283"/>
        <v/>
      </c>
      <c r="F525" s="94" t="str">
        <f t="shared" si="284"/>
        <v/>
      </c>
      <c r="G525" s="94" t="str">
        <f t="shared" si="285"/>
        <v/>
      </c>
      <c r="H525" s="94" t="str">
        <f t="shared" si="286"/>
        <v/>
      </c>
      <c r="I525" s="94" t="str">
        <f t="shared" si="287"/>
        <v/>
      </c>
      <c r="J525" s="94" t="str">
        <f t="shared" si="288"/>
        <v/>
      </c>
      <c r="K525" s="94" t="str">
        <f t="shared" si="289"/>
        <v/>
      </c>
      <c r="L525" s="94" t="str">
        <f t="shared" si="290"/>
        <v/>
      </c>
      <c r="M525" s="94" t="str">
        <f t="shared" si="291"/>
        <v/>
      </c>
      <c r="N525" s="94" t="str">
        <f t="shared" si="292"/>
        <v/>
      </c>
      <c r="O525" s="94" t="str">
        <f t="shared" si="293"/>
        <v/>
      </c>
      <c r="P525" s="94" t="str">
        <f t="shared" si="294"/>
        <v/>
      </c>
      <c r="Q525" s="94" t="str">
        <f t="shared" si="295"/>
        <v/>
      </c>
      <c r="R525" s="94" t="str">
        <f t="shared" si="296"/>
        <v/>
      </c>
      <c r="S525" s="94" t="str">
        <f t="shared" si="297"/>
        <v/>
      </c>
      <c r="T525" s="94" t="str">
        <f t="shared" si="298"/>
        <v/>
      </c>
      <c r="U525" s="94" t="str">
        <f t="shared" si="299"/>
        <v/>
      </c>
      <c r="V525" s="94" t="str">
        <f t="shared" si="300"/>
        <v/>
      </c>
      <c r="W525" s="94" t="str">
        <f t="shared" si="308"/>
        <v/>
      </c>
      <c r="X525" s="94" t="str">
        <f t="shared" si="301"/>
        <v/>
      </c>
      <c r="Y525" s="94" t="str">
        <f t="shared" si="302"/>
        <v/>
      </c>
      <c r="Z525" s="94" t="str">
        <f t="shared" si="303"/>
        <v/>
      </c>
      <c r="AA525" s="94" t="str">
        <f t="shared" si="304"/>
        <v/>
      </c>
      <c r="AB525" s="94" t="str">
        <f t="shared" si="305"/>
        <v/>
      </c>
      <c r="AC525" s="94" t="str">
        <f t="shared" si="306"/>
        <v/>
      </c>
      <c r="AD525" s="92" t="str">
        <f t="shared" si="307"/>
        <v/>
      </c>
    </row>
    <row r="526" spans="1:30" x14ac:dyDescent="0.25">
      <c r="A526" s="106" t="str">
        <f t="shared" si="281"/>
        <v/>
      </c>
      <c r="B526" s="51">
        <v>1</v>
      </c>
      <c r="C526" s="52" t="s">
        <v>784</v>
      </c>
      <c r="D526" s="94" t="str">
        <f t="shared" si="282"/>
        <v/>
      </c>
      <c r="E526" s="94" t="str">
        <f t="shared" si="283"/>
        <v/>
      </c>
      <c r="F526" s="94" t="str">
        <f t="shared" si="284"/>
        <v/>
      </c>
      <c r="G526" s="94" t="str">
        <f t="shared" si="285"/>
        <v/>
      </c>
      <c r="H526" s="94" t="str">
        <f t="shared" si="286"/>
        <v/>
      </c>
      <c r="I526" s="94" t="str">
        <f t="shared" si="287"/>
        <v/>
      </c>
      <c r="J526" s="94" t="str">
        <f t="shared" si="288"/>
        <v/>
      </c>
      <c r="K526" s="94" t="str">
        <f t="shared" si="289"/>
        <v/>
      </c>
      <c r="L526" s="94" t="str">
        <f t="shared" si="290"/>
        <v/>
      </c>
      <c r="M526" s="94" t="str">
        <f t="shared" si="291"/>
        <v/>
      </c>
      <c r="N526" s="94" t="str">
        <f t="shared" si="292"/>
        <v/>
      </c>
      <c r="O526" s="94" t="str">
        <f t="shared" si="293"/>
        <v/>
      </c>
      <c r="P526" s="94" t="str">
        <f t="shared" si="294"/>
        <v/>
      </c>
      <c r="Q526" s="94" t="str">
        <f t="shared" si="295"/>
        <v/>
      </c>
      <c r="R526" s="94" t="str">
        <f t="shared" si="296"/>
        <v/>
      </c>
      <c r="S526" s="94" t="str">
        <f t="shared" si="297"/>
        <v/>
      </c>
      <c r="T526" s="94" t="str">
        <f t="shared" si="298"/>
        <v/>
      </c>
      <c r="U526" s="94" t="str">
        <f t="shared" si="299"/>
        <v/>
      </c>
      <c r="V526" s="94" t="str">
        <f t="shared" si="300"/>
        <v/>
      </c>
      <c r="W526" s="94" t="str">
        <f t="shared" si="308"/>
        <v/>
      </c>
      <c r="X526" s="94" t="str">
        <f t="shared" si="301"/>
        <v/>
      </c>
      <c r="Y526" s="94" t="str">
        <f t="shared" si="302"/>
        <v/>
      </c>
      <c r="Z526" s="94" t="str">
        <f t="shared" si="303"/>
        <v/>
      </c>
      <c r="AA526" s="94" t="str">
        <f t="shared" si="304"/>
        <v/>
      </c>
      <c r="AB526" s="94" t="str">
        <f t="shared" si="305"/>
        <v/>
      </c>
      <c r="AC526" s="94" t="str">
        <f t="shared" si="306"/>
        <v/>
      </c>
      <c r="AD526" s="92" t="str">
        <f t="shared" si="307"/>
        <v/>
      </c>
    </row>
    <row r="527" spans="1:30" x14ac:dyDescent="0.25">
      <c r="A527" s="106" t="str">
        <f t="shared" si="281"/>
        <v/>
      </c>
      <c r="B527" s="51">
        <v>1</v>
      </c>
      <c r="C527" s="52" t="s">
        <v>784</v>
      </c>
      <c r="D527" s="94" t="str">
        <f t="shared" si="282"/>
        <v/>
      </c>
      <c r="E527" s="94" t="str">
        <f t="shared" si="283"/>
        <v/>
      </c>
      <c r="F527" s="94" t="str">
        <f t="shared" si="284"/>
        <v/>
      </c>
      <c r="G527" s="94" t="str">
        <f t="shared" si="285"/>
        <v/>
      </c>
      <c r="H527" s="94" t="str">
        <f t="shared" si="286"/>
        <v/>
      </c>
      <c r="I527" s="94" t="str">
        <f t="shared" si="287"/>
        <v/>
      </c>
      <c r="J527" s="94" t="str">
        <f t="shared" si="288"/>
        <v/>
      </c>
      <c r="K527" s="94" t="str">
        <f t="shared" si="289"/>
        <v/>
      </c>
      <c r="L527" s="94" t="str">
        <f t="shared" si="290"/>
        <v/>
      </c>
      <c r="M527" s="94" t="str">
        <f t="shared" si="291"/>
        <v/>
      </c>
      <c r="N527" s="94" t="str">
        <f t="shared" si="292"/>
        <v/>
      </c>
      <c r="O527" s="94" t="str">
        <f t="shared" si="293"/>
        <v/>
      </c>
      <c r="P527" s="94" t="str">
        <f t="shared" si="294"/>
        <v/>
      </c>
      <c r="Q527" s="94" t="str">
        <f t="shared" si="295"/>
        <v/>
      </c>
      <c r="R527" s="94" t="str">
        <f t="shared" si="296"/>
        <v/>
      </c>
      <c r="S527" s="94" t="str">
        <f t="shared" si="297"/>
        <v/>
      </c>
      <c r="T527" s="94" t="str">
        <f t="shared" si="298"/>
        <v/>
      </c>
      <c r="U527" s="94" t="str">
        <f t="shared" si="299"/>
        <v/>
      </c>
      <c r="V527" s="94" t="str">
        <f t="shared" si="300"/>
        <v/>
      </c>
      <c r="W527" s="94" t="str">
        <f t="shared" si="308"/>
        <v/>
      </c>
      <c r="X527" s="94" t="str">
        <f t="shared" si="301"/>
        <v/>
      </c>
      <c r="Y527" s="94" t="str">
        <f t="shared" si="302"/>
        <v/>
      </c>
      <c r="Z527" s="94" t="str">
        <f t="shared" si="303"/>
        <v/>
      </c>
      <c r="AA527" s="94" t="str">
        <f t="shared" si="304"/>
        <v/>
      </c>
      <c r="AB527" s="94" t="str">
        <f t="shared" si="305"/>
        <v/>
      </c>
      <c r="AC527" s="94" t="str">
        <f t="shared" si="306"/>
        <v/>
      </c>
      <c r="AD527" s="92" t="str">
        <f t="shared" si="307"/>
        <v/>
      </c>
    </row>
    <row r="528" spans="1:30" x14ac:dyDescent="0.25">
      <c r="A528" s="106" t="str">
        <f t="shared" si="281"/>
        <v/>
      </c>
      <c r="B528" s="51">
        <v>1</v>
      </c>
      <c r="C528" s="52" t="s">
        <v>784</v>
      </c>
      <c r="D528" s="94" t="str">
        <f t="shared" si="282"/>
        <v/>
      </c>
      <c r="E528" s="94" t="str">
        <f t="shared" si="283"/>
        <v/>
      </c>
      <c r="F528" s="94" t="str">
        <f t="shared" si="284"/>
        <v/>
      </c>
      <c r="G528" s="94" t="str">
        <f t="shared" si="285"/>
        <v/>
      </c>
      <c r="H528" s="94" t="str">
        <f t="shared" si="286"/>
        <v/>
      </c>
      <c r="I528" s="94" t="str">
        <f t="shared" si="287"/>
        <v/>
      </c>
      <c r="J528" s="94" t="str">
        <f t="shared" si="288"/>
        <v/>
      </c>
      <c r="K528" s="94" t="str">
        <f t="shared" si="289"/>
        <v/>
      </c>
      <c r="L528" s="94" t="str">
        <f t="shared" si="290"/>
        <v/>
      </c>
      <c r="M528" s="94" t="str">
        <f t="shared" si="291"/>
        <v/>
      </c>
      <c r="N528" s="94" t="str">
        <f t="shared" si="292"/>
        <v/>
      </c>
      <c r="O528" s="94" t="str">
        <f t="shared" si="293"/>
        <v/>
      </c>
      <c r="P528" s="94" t="str">
        <f t="shared" si="294"/>
        <v/>
      </c>
      <c r="Q528" s="94" t="str">
        <f t="shared" si="295"/>
        <v/>
      </c>
      <c r="R528" s="94" t="str">
        <f t="shared" si="296"/>
        <v/>
      </c>
      <c r="S528" s="94" t="str">
        <f t="shared" si="297"/>
        <v/>
      </c>
      <c r="T528" s="94" t="str">
        <f t="shared" si="298"/>
        <v/>
      </c>
      <c r="U528" s="94" t="str">
        <f t="shared" si="299"/>
        <v/>
      </c>
      <c r="V528" s="94" t="str">
        <f t="shared" si="300"/>
        <v/>
      </c>
      <c r="W528" s="94" t="str">
        <f t="shared" si="308"/>
        <v/>
      </c>
      <c r="X528" s="94" t="str">
        <f t="shared" si="301"/>
        <v/>
      </c>
      <c r="Y528" s="94" t="str">
        <f t="shared" si="302"/>
        <v/>
      </c>
      <c r="Z528" s="94" t="str">
        <f t="shared" si="303"/>
        <v/>
      </c>
      <c r="AA528" s="94" t="str">
        <f t="shared" si="304"/>
        <v/>
      </c>
      <c r="AB528" s="94" t="str">
        <f t="shared" si="305"/>
        <v/>
      </c>
      <c r="AC528" s="94" t="str">
        <f t="shared" si="306"/>
        <v/>
      </c>
      <c r="AD528" s="92" t="str">
        <f t="shared" si="307"/>
        <v/>
      </c>
    </row>
    <row r="529" spans="1:30" x14ac:dyDescent="0.25">
      <c r="A529" s="106" t="str">
        <f t="shared" si="281"/>
        <v/>
      </c>
      <c r="B529" s="51">
        <v>1</v>
      </c>
      <c r="C529" s="52" t="s">
        <v>784</v>
      </c>
      <c r="D529" s="94" t="str">
        <f t="shared" si="282"/>
        <v/>
      </c>
      <c r="E529" s="94" t="str">
        <f t="shared" si="283"/>
        <v/>
      </c>
      <c r="F529" s="94" t="str">
        <f t="shared" si="284"/>
        <v/>
      </c>
      <c r="G529" s="94" t="str">
        <f t="shared" si="285"/>
        <v/>
      </c>
      <c r="H529" s="94" t="str">
        <f t="shared" si="286"/>
        <v/>
      </c>
      <c r="I529" s="94" t="str">
        <f t="shared" si="287"/>
        <v/>
      </c>
      <c r="J529" s="94" t="str">
        <f t="shared" si="288"/>
        <v/>
      </c>
      <c r="K529" s="94" t="str">
        <f t="shared" si="289"/>
        <v/>
      </c>
      <c r="L529" s="94" t="str">
        <f t="shared" si="290"/>
        <v/>
      </c>
      <c r="M529" s="94" t="str">
        <f t="shared" si="291"/>
        <v/>
      </c>
      <c r="N529" s="94" t="str">
        <f t="shared" si="292"/>
        <v/>
      </c>
      <c r="O529" s="94" t="str">
        <f t="shared" si="293"/>
        <v/>
      </c>
      <c r="P529" s="94" t="str">
        <f t="shared" si="294"/>
        <v/>
      </c>
      <c r="Q529" s="94" t="str">
        <f t="shared" si="295"/>
        <v/>
      </c>
      <c r="R529" s="94" t="str">
        <f t="shared" si="296"/>
        <v/>
      </c>
      <c r="S529" s="94" t="str">
        <f t="shared" si="297"/>
        <v/>
      </c>
      <c r="T529" s="94" t="str">
        <f t="shared" si="298"/>
        <v/>
      </c>
      <c r="U529" s="94" t="str">
        <f t="shared" si="299"/>
        <v/>
      </c>
      <c r="V529" s="94" t="str">
        <f t="shared" si="300"/>
        <v/>
      </c>
      <c r="W529" s="94" t="str">
        <f t="shared" si="308"/>
        <v/>
      </c>
      <c r="X529" s="94" t="str">
        <f t="shared" si="301"/>
        <v/>
      </c>
      <c r="Y529" s="94" t="str">
        <f t="shared" si="302"/>
        <v/>
      </c>
      <c r="Z529" s="94" t="str">
        <f t="shared" si="303"/>
        <v/>
      </c>
      <c r="AA529" s="94" t="str">
        <f t="shared" si="304"/>
        <v/>
      </c>
      <c r="AB529" s="94" t="str">
        <f t="shared" si="305"/>
        <v/>
      </c>
      <c r="AC529" s="94" t="str">
        <f t="shared" si="306"/>
        <v/>
      </c>
      <c r="AD529" s="92" t="str">
        <f t="shared" si="307"/>
        <v/>
      </c>
    </row>
    <row r="530" spans="1:30" x14ac:dyDescent="0.25">
      <c r="A530" s="106" t="str">
        <f t="shared" si="281"/>
        <v/>
      </c>
      <c r="B530" s="51">
        <v>1</v>
      </c>
      <c r="C530" s="52" t="s">
        <v>784</v>
      </c>
      <c r="D530" s="94" t="str">
        <f t="shared" si="282"/>
        <v/>
      </c>
      <c r="E530" s="94" t="str">
        <f t="shared" si="283"/>
        <v/>
      </c>
      <c r="F530" s="94" t="str">
        <f t="shared" si="284"/>
        <v/>
      </c>
      <c r="G530" s="94" t="str">
        <f t="shared" si="285"/>
        <v/>
      </c>
      <c r="H530" s="94" t="str">
        <f t="shared" si="286"/>
        <v/>
      </c>
      <c r="I530" s="94" t="str">
        <f t="shared" si="287"/>
        <v/>
      </c>
      <c r="J530" s="94" t="str">
        <f t="shared" si="288"/>
        <v/>
      </c>
      <c r="K530" s="94" t="str">
        <f t="shared" si="289"/>
        <v/>
      </c>
      <c r="L530" s="94" t="str">
        <f t="shared" si="290"/>
        <v/>
      </c>
      <c r="M530" s="94" t="str">
        <f t="shared" si="291"/>
        <v/>
      </c>
      <c r="N530" s="94" t="str">
        <f t="shared" si="292"/>
        <v/>
      </c>
      <c r="O530" s="94" t="str">
        <f t="shared" si="293"/>
        <v/>
      </c>
      <c r="P530" s="94" t="str">
        <f t="shared" si="294"/>
        <v/>
      </c>
      <c r="Q530" s="94" t="str">
        <f t="shared" si="295"/>
        <v/>
      </c>
      <c r="R530" s="94" t="str">
        <f t="shared" si="296"/>
        <v/>
      </c>
      <c r="S530" s="94" t="str">
        <f t="shared" si="297"/>
        <v/>
      </c>
      <c r="T530" s="94" t="str">
        <f t="shared" si="298"/>
        <v/>
      </c>
      <c r="U530" s="94" t="str">
        <f t="shared" si="299"/>
        <v/>
      </c>
      <c r="V530" s="94" t="str">
        <f t="shared" si="300"/>
        <v/>
      </c>
      <c r="W530" s="94" t="str">
        <f t="shared" si="308"/>
        <v/>
      </c>
      <c r="X530" s="94" t="str">
        <f t="shared" si="301"/>
        <v/>
      </c>
      <c r="Y530" s="94" t="str">
        <f t="shared" si="302"/>
        <v/>
      </c>
      <c r="Z530" s="94" t="str">
        <f t="shared" si="303"/>
        <v/>
      </c>
      <c r="AA530" s="94" t="str">
        <f t="shared" si="304"/>
        <v/>
      </c>
      <c r="AB530" s="94" t="str">
        <f t="shared" si="305"/>
        <v/>
      </c>
      <c r="AC530" s="94" t="str">
        <f t="shared" si="306"/>
        <v/>
      </c>
      <c r="AD530" s="92" t="str">
        <f t="shared" si="307"/>
        <v/>
      </c>
    </row>
    <row r="531" spans="1:30" x14ac:dyDescent="0.25">
      <c r="A531" s="106" t="str">
        <f t="shared" si="281"/>
        <v/>
      </c>
      <c r="B531" s="51">
        <v>1</v>
      </c>
      <c r="C531" s="52" t="s">
        <v>784</v>
      </c>
      <c r="D531" s="94" t="str">
        <f t="shared" si="282"/>
        <v/>
      </c>
      <c r="E531" s="94" t="str">
        <f t="shared" si="283"/>
        <v/>
      </c>
      <c r="F531" s="94" t="str">
        <f t="shared" si="284"/>
        <v/>
      </c>
      <c r="G531" s="94" t="str">
        <f t="shared" si="285"/>
        <v/>
      </c>
      <c r="H531" s="94" t="str">
        <f t="shared" si="286"/>
        <v/>
      </c>
      <c r="I531" s="94" t="str">
        <f t="shared" si="287"/>
        <v/>
      </c>
      <c r="J531" s="94" t="str">
        <f t="shared" si="288"/>
        <v/>
      </c>
      <c r="K531" s="94" t="str">
        <f t="shared" si="289"/>
        <v/>
      </c>
      <c r="L531" s="94" t="str">
        <f t="shared" si="290"/>
        <v/>
      </c>
      <c r="M531" s="94" t="str">
        <f t="shared" si="291"/>
        <v/>
      </c>
      <c r="N531" s="94" t="str">
        <f t="shared" si="292"/>
        <v/>
      </c>
      <c r="O531" s="94" t="str">
        <f t="shared" si="293"/>
        <v/>
      </c>
      <c r="P531" s="94" t="str">
        <f t="shared" si="294"/>
        <v/>
      </c>
      <c r="Q531" s="94" t="str">
        <f t="shared" si="295"/>
        <v/>
      </c>
      <c r="R531" s="94" t="str">
        <f t="shared" si="296"/>
        <v/>
      </c>
      <c r="S531" s="94" t="str">
        <f t="shared" si="297"/>
        <v/>
      </c>
      <c r="T531" s="94" t="str">
        <f t="shared" si="298"/>
        <v/>
      </c>
      <c r="U531" s="94" t="str">
        <f t="shared" si="299"/>
        <v/>
      </c>
      <c r="V531" s="94" t="str">
        <f t="shared" si="300"/>
        <v/>
      </c>
      <c r="W531" s="94" t="str">
        <f t="shared" si="308"/>
        <v/>
      </c>
      <c r="X531" s="94" t="str">
        <f t="shared" si="301"/>
        <v/>
      </c>
      <c r="Y531" s="94" t="str">
        <f t="shared" si="302"/>
        <v/>
      </c>
      <c r="Z531" s="94" t="str">
        <f t="shared" si="303"/>
        <v/>
      </c>
      <c r="AA531" s="94" t="str">
        <f t="shared" si="304"/>
        <v/>
      </c>
      <c r="AB531" s="94" t="str">
        <f t="shared" si="305"/>
        <v/>
      </c>
      <c r="AC531" s="94" t="str">
        <f t="shared" si="306"/>
        <v/>
      </c>
      <c r="AD531" s="92" t="str">
        <f t="shared" si="307"/>
        <v/>
      </c>
    </row>
    <row r="532" spans="1:30" x14ac:dyDescent="0.25">
      <c r="A532" s="106" t="str">
        <f t="shared" si="281"/>
        <v/>
      </c>
      <c r="B532" s="51">
        <v>1</v>
      </c>
      <c r="C532" s="52" t="s">
        <v>784</v>
      </c>
      <c r="D532" s="94" t="str">
        <f t="shared" si="282"/>
        <v/>
      </c>
      <c r="E532" s="94" t="str">
        <f t="shared" si="283"/>
        <v/>
      </c>
      <c r="F532" s="94" t="str">
        <f t="shared" si="284"/>
        <v/>
      </c>
      <c r="G532" s="94" t="str">
        <f t="shared" si="285"/>
        <v/>
      </c>
      <c r="H532" s="94" t="str">
        <f t="shared" si="286"/>
        <v/>
      </c>
      <c r="I532" s="94" t="str">
        <f t="shared" si="287"/>
        <v/>
      </c>
      <c r="J532" s="94" t="str">
        <f t="shared" si="288"/>
        <v/>
      </c>
      <c r="K532" s="94" t="str">
        <f t="shared" si="289"/>
        <v/>
      </c>
      <c r="L532" s="94" t="str">
        <f t="shared" si="290"/>
        <v/>
      </c>
      <c r="M532" s="94" t="str">
        <f t="shared" si="291"/>
        <v/>
      </c>
      <c r="N532" s="94" t="str">
        <f t="shared" si="292"/>
        <v/>
      </c>
      <c r="O532" s="94" t="str">
        <f t="shared" si="293"/>
        <v/>
      </c>
      <c r="P532" s="94" t="str">
        <f t="shared" si="294"/>
        <v/>
      </c>
      <c r="Q532" s="94" t="str">
        <f t="shared" si="295"/>
        <v/>
      </c>
      <c r="R532" s="94" t="str">
        <f t="shared" si="296"/>
        <v/>
      </c>
      <c r="S532" s="94" t="str">
        <f t="shared" si="297"/>
        <v/>
      </c>
      <c r="T532" s="94" t="str">
        <f t="shared" si="298"/>
        <v/>
      </c>
      <c r="U532" s="94" t="str">
        <f t="shared" si="299"/>
        <v/>
      </c>
      <c r="V532" s="94" t="str">
        <f t="shared" si="300"/>
        <v/>
      </c>
      <c r="W532" s="94" t="str">
        <f t="shared" si="308"/>
        <v/>
      </c>
      <c r="X532" s="94" t="str">
        <f t="shared" si="301"/>
        <v/>
      </c>
      <c r="Y532" s="94" t="str">
        <f t="shared" si="302"/>
        <v/>
      </c>
      <c r="Z532" s="94" t="str">
        <f t="shared" si="303"/>
        <v/>
      </c>
      <c r="AA532" s="94" t="str">
        <f t="shared" si="304"/>
        <v/>
      </c>
      <c r="AB532" s="94" t="str">
        <f t="shared" si="305"/>
        <v/>
      </c>
      <c r="AC532" s="94" t="str">
        <f t="shared" si="306"/>
        <v/>
      </c>
      <c r="AD532" s="92" t="str">
        <f t="shared" si="307"/>
        <v/>
      </c>
    </row>
    <row r="533" spans="1:30" x14ac:dyDescent="0.25">
      <c r="A533" s="106" t="str">
        <f t="shared" si="281"/>
        <v/>
      </c>
      <c r="B533" s="51">
        <v>1</v>
      </c>
      <c r="C533" s="52" t="s">
        <v>784</v>
      </c>
      <c r="D533" s="94" t="str">
        <f t="shared" si="282"/>
        <v/>
      </c>
      <c r="E533" s="94" t="str">
        <f t="shared" si="283"/>
        <v/>
      </c>
      <c r="F533" s="94" t="str">
        <f t="shared" si="284"/>
        <v/>
      </c>
      <c r="G533" s="94" t="str">
        <f t="shared" si="285"/>
        <v/>
      </c>
      <c r="H533" s="94" t="str">
        <f t="shared" si="286"/>
        <v/>
      </c>
      <c r="I533" s="94" t="str">
        <f t="shared" si="287"/>
        <v/>
      </c>
      <c r="J533" s="94" t="str">
        <f t="shared" si="288"/>
        <v/>
      </c>
      <c r="K533" s="94" t="str">
        <f t="shared" si="289"/>
        <v/>
      </c>
      <c r="L533" s="94" t="str">
        <f t="shared" si="290"/>
        <v/>
      </c>
      <c r="M533" s="94" t="str">
        <f t="shared" si="291"/>
        <v/>
      </c>
      <c r="N533" s="94" t="str">
        <f t="shared" si="292"/>
        <v/>
      </c>
      <c r="O533" s="94" t="str">
        <f t="shared" si="293"/>
        <v/>
      </c>
      <c r="P533" s="94" t="str">
        <f t="shared" si="294"/>
        <v/>
      </c>
      <c r="Q533" s="94" t="str">
        <f t="shared" si="295"/>
        <v/>
      </c>
      <c r="R533" s="94" t="str">
        <f t="shared" si="296"/>
        <v/>
      </c>
      <c r="S533" s="94" t="str">
        <f t="shared" si="297"/>
        <v/>
      </c>
      <c r="T533" s="94" t="str">
        <f t="shared" si="298"/>
        <v/>
      </c>
      <c r="U533" s="94" t="str">
        <f t="shared" si="299"/>
        <v/>
      </c>
      <c r="V533" s="94" t="str">
        <f t="shared" si="300"/>
        <v/>
      </c>
      <c r="W533" s="94" t="str">
        <f t="shared" si="308"/>
        <v/>
      </c>
      <c r="X533" s="94" t="str">
        <f t="shared" si="301"/>
        <v/>
      </c>
      <c r="Y533" s="94" t="str">
        <f t="shared" si="302"/>
        <v/>
      </c>
      <c r="Z533" s="94" t="str">
        <f t="shared" si="303"/>
        <v/>
      </c>
      <c r="AA533" s="94" t="str">
        <f t="shared" si="304"/>
        <v/>
      </c>
      <c r="AB533" s="94" t="str">
        <f t="shared" si="305"/>
        <v/>
      </c>
      <c r="AC533" s="94" t="str">
        <f t="shared" si="306"/>
        <v/>
      </c>
      <c r="AD533" s="92" t="str">
        <f t="shared" si="307"/>
        <v/>
      </c>
    </row>
    <row r="534" spans="1:30" x14ac:dyDescent="0.25">
      <c r="A534" s="106" t="str">
        <f t="shared" si="281"/>
        <v/>
      </c>
      <c r="B534" s="51">
        <v>1</v>
      </c>
      <c r="C534" s="52" t="s">
        <v>784</v>
      </c>
      <c r="D534" s="94" t="str">
        <f t="shared" si="282"/>
        <v/>
      </c>
      <c r="E534" s="94" t="str">
        <f t="shared" si="283"/>
        <v/>
      </c>
      <c r="F534" s="94" t="str">
        <f t="shared" si="284"/>
        <v/>
      </c>
      <c r="G534" s="94" t="str">
        <f t="shared" si="285"/>
        <v/>
      </c>
      <c r="H534" s="94" t="str">
        <f t="shared" si="286"/>
        <v/>
      </c>
      <c r="I534" s="94" t="str">
        <f t="shared" si="287"/>
        <v/>
      </c>
      <c r="J534" s="94" t="str">
        <f t="shared" si="288"/>
        <v/>
      </c>
      <c r="K534" s="94" t="str">
        <f t="shared" si="289"/>
        <v/>
      </c>
      <c r="L534" s="94" t="str">
        <f t="shared" si="290"/>
        <v/>
      </c>
      <c r="M534" s="94" t="str">
        <f t="shared" si="291"/>
        <v/>
      </c>
      <c r="N534" s="94" t="str">
        <f t="shared" si="292"/>
        <v/>
      </c>
      <c r="O534" s="94" t="str">
        <f t="shared" si="293"/>
        <v/>
      </c>
      <c r="P534" s="94" t="str">
        <f t="shared" si="294"/>
        <v/>
      </c>
      <c r="Q534" s="94" t="str">
        <f t="shared" si="295"/>
        <v/>
      </c>
      <c r="R534" s="94" t="str">
        <f t="shared" si="296"/>
        <v/>
      </c>
      <c r="S534" s="94" t="str">
        <f t="shared" si="297"/>
        <v/>
      </c>
      <c r="T534" s="94" t="str">
        <f t="shared" si="298"/>
        <v/>
      </c>
      <c r="U534" s="94" t="str">
        <f t="shared" si="299"/>
        <v/>
      </c>
      <c r="V534" s="94" t="str">
        <f t="shared" si="300"/>
        <v/>
      </c>
      <c r="W534" s="94" t="str">
        <f t="shared" si="308"/>
        <v/>
      </c>
      <c r="X534" s="94" t="str">
        <f t="shared" si="301"/>
        <v/>
      </c>
      <c r="Y534" s="94" t="str">
        <f t="shared" si="302"/>
        <v/>
      </c>
      <c r="Z534" s="94" t="str">
        <f t="shared" si="303"/>
        <v/>
      </c>
      <c r="AA534" s="94" t="str">
        <f t="shared" si="304"/>
        <v/>
      </c>
      <c r="AB534" s="94" t="str">
        <f t="shared" si="305"/>
        <v/>
      </c>
      <c r="AC534" s="94" t="str">
        <f t="shared" si="306"/>
        <v/>
      </c>
      <c r="AD534" s="92" t="str">
        <f t="shared" si="307"/>
        <v/>
      </c>
    </row>
    <row r="535" spans="1:30" x14ac:dyDescent="0.25">
      <c r="A535" s="106" t="str">
        <f t="shared" si="281"/>
        <v/>
      </c>
      <c r="B535" s="51">
        <v>1</v>
      </c>
      <c r="C535" s="52" t="s">
        <v>784</v>
      </c>
      <c r="D535" s="94" t="str">
        <f t="shared" si="282"/>
        <v/>
      </c>
      <c r="E535" s="94" t="str">
        <f t="shared" si="283"/>
        <v/>
      </c>
      <c r="F535" s="94" t="str">
        <f t="shared" si="284"/>
        <v/>
      </c>
      <c r="G535" s="94" t="str">
        <f t="shared" si="285"/>
        <v/>
      </c>
      <c r="H535" s="94" t="str">
        <f t="shared" si="286"/>
        <v/>
      </c>
      <c r="I535" s="94" t="str">
        <f t="shared" si="287"/>
        <v/>
      </c>
      <c r="J535" s="94" t="str">
        <f t="shared" si="288"/>
        <v/>
      </c>
      <c r="K535" s="94" t="str">
        <f t="shared" si="289"/>
        <v/>
      </c>
      <c r="L535" s="94" t="str">
        <f t="shared" si="290"/>
        <v/>
      </c>
      <c r="M535" s="94" t="str">
        <f t="shared" si="291"/>
        <v/>
      </c>
      <c r="N535" s="94" t="str">
        <f t="shared" si="292"/>
        <v/>
      </c>
      <c r="O535" s="94" t="str">
        <f t="shared" si="293"/>
        <v/>
      </c>
      <c r="P535" s="94" t="str">
        <f t="shared" si="294"/>
        <v/>
      </c>
      <c r="Q535" s="94" t="str">
        <f t="shared" si="295"/>
        <v/>
      </c>
      <c r="R535" s="94" t="str">
        <f t="shared" si="296"/>
        <v/>
      </c>
      <c r="S535" s="94" t="str">
        <f t="shared" si="297"/>
        <v/>
      </c>
      <c r="T535" s="94" t="str">
        <f t="shared" si="298"/>
        <v/>
      </c>
      <c r="U535" s="94" t="str">
        <f t="shared" si="299"/>
        <v/>
      </c>
      <c r="V535" s="94" t="str">
        <f t="shared" si="300"/>
        <v/>
      </c>
      <c r="W535" s="94" t="str">
        <f t="shared" si="308"/>
        <v/>
      </c>
      <c r="X535" s="94" t="str">
        <f t="shared" si="301"/>
        <v/>
      </c>
      <c r="Y535" s="94" t="str">
        <f t="shared" si="302"/>
        <v/>
      </c>
      <c r="Z535" s="94" t="str">
        <f t="shared" si="303"/>
        <v/>
      </c>
      <c r="AA535" s="94" t="str">
        <f t="shared" si="304"/>
        <v/>
      </c>
      <c r="AB535" s="94" t="str">
        <f t="shared" si="305"/>
        <v/>
      </c>
      <c r="AC535" s="94" t="str">
        <f t="shared" si="306"/>
        <v/>
      </c>
      <c r="AD535" s="92" t="str">
        <f t="shared" si="307"/>
        <v/>
      </c>
    </row>
    <row r="536" spans="1:30" x14ac:dyDescent="0.25">
      <c r="A536" s="106" t="str">
        <f t="shared" si="281"/>
        <v/>
      </c>
      <c r="B536" s="51">
        <v>1</v>
      </c>
      <c r="C536" s="52" t="s">
        <v>784</v>
      </c>
      <c r="D536" s="94" t="str">
        <f t="shared" si="282"/>
        <v/>
      </c>
      <c r="E536" s="94" t="str">
        <f t="shared" si="283"/>
        <v/>
      </c>
      <c r="F536" s="94" t="str">
        <f t="shared" si="284"/>
        <v/>
      </c>
      <c r="G536" s="94" t="str">
        <f t="shared" si="285"/>
        <v/>
      </c>
      <c r="H536" s="94" t="str">
        <f t="shared" si="286"/>
        <v/>
      </c>
      <c r="I536" s="94" t="str">
        <f t="shared" si="287"/>
        <v/>
      </c>
      <c r="J536" s="94" t="str">
        <f t="shared" si="288"/>
        <v/>
      </c>
      <c r="K536" s="94" t="str">
        <f t="shared" si="289"/>
        <v/>
      </c>
      <c r="L536" s="94" t="str">
        <f t="shared" si="290"/>
        <v/>
      </c>
      <c r="M536" s="94" t="str">
        <f t="shared" si="291"/>
        <v/>
      </c>
      <c r="N536" s="94" t="str">
        <f t="shared" si="292"/>
        <v/>
      </c>
      <c r="O536" s="94" t="str">
        <f t="shared" si="293"/>
        <v/>
      </c>
      <c r="P536" s="94" t="str">
        <f t="shared" si="294"/>
        <v/>
      </c>
      <c r="Q536" s="94" t="str">
        <f t="shared" si="295"/>
        <v/>
      </c>
      <c r="R536" s="94" t="str">
        <f t="shared" si="296"/>
        <v/>
      </c>
      <c r="S536" s="94" t="str">
        <f t="shared" si="297"/>
        <v/>
      </c>
      <c r="T536" s="94" t="str">
        <f t="shared" si="298"/>
        <v/>
      </c>
      <c r="U536" s="94" t="str">
        <f t="shared" si="299"/>
        <v/>
      </c>
      <c r="V536" s="94" t="str">
        <f t="shared" si="300"/>
        <v/>
      </c>
      <c r="W536" s="94" t="str">
        <f t="shared" si="308"/>
        <v/>
      </c>
      <c r="X536" s="94" t="str">
        <f t="shared" si="301"/>
        <v/>
      </c>
      <c r="Y536" s="94" t="str">
        <f t="shared" si="302"/>
        <v/>
      </c>
      <c r="Z536" s="94" t="str">
        <f t="shared" si="303"/>
        <v/>
      </c>
      <c r="AA536" s="94" t="str">
        <f t="shared" si="304"/>
        <v/>
      </c>
      <c r="AB536" s="94" t="str">
        <f t="shared" si="305"/>
        <v/>
      </c>
      <c r="AC536" s="94" t="str">
        <f t="shared" si="306"/>
        <v/>
      </c>
      <c r="AD536" s="92" t="str">
        <f t="shared" si="307"/>
        <v/>
      </c>
    </row>
    <row r="537" spans="1:30" x14ac:dyDescent="0.25">
      <c r="A537" s="106" t="str">
        <f t="shared" si="281"/>
        <v/>
      </c>
      <c r="B537" s="51">
        <v>1</v>
      </c>
      <c r="C537" s="52" t="s">
        <v>784</v>
      </c>
      <c r="D537" s="94" t="str">
        <f t="shared" si="282"/>
        <v/>
      </c>
      <c r="E537" s="94" t="str">
        <f t="shared" si="283"/>
        <v/>
      </c>
      <c r="F537" s="94" t="str">
        <f t="shared" si="284"/>
        <v/>
      </c>
      <c r="G537" s="94" t="str">
        <f t="shared" si="285"/>
        <v/>
      </c>
      <c r="H537" s="94" t="str">
        <f t="shared" si="286"/>
        <v/>
      </c>
      <c r="I537" s="94" t="str">
        <f t="shared" si="287"/>
        <v/>
      </c>
      <c r="J537" s="94" t="str">
        <f t="shared" si="288"/>
        <v/>
      </c>
      <c r="K537" s="94" t="str">
        <f t="shared" si="289"/>
        <v/>
      </c>
      <c r="L537" s="94" t="str">
        <f t="shared" si="290"/>
        <v/>
      </c>
      <c r="M537" s="94" t="str">
        <f t="shared" si="291"/>
        <v/>
      </c>
      <c r="N537" s="94" t="str">
        <f t="shared" si="292"/>
        <v/>
      </c>
      <c r="O537" s="94" t="str">
        <f t="shared" si="293"/>
        <v/>
      </c>
      <c r="P537" s="94" t="str">
        <f t="shared" si="294"/>
        <v/>
      </c>
      <c r="Q537" s="94" t="str">
        <f t="shared" si="295"/>
        <v/>
      </c>
      <c r="R537" s="94" t="str">
        <f t="shared" si="296"/>
        <v/>
      </c>
      <c r="S537" s="94" t="str">
        <f t="shared" si="297"/>
        <v/>
      </c>
      <c r="T537" s="94" t="str">
        <f t="shared" si="298"/>
        <v/>
      </c>
      <c r="U537" s="94" t="str">
        <f t="shared" si="299"/>
        <v/>
      </c>
      <c r="V537" s="94" t="str">
        <f t="shared" si="300"/>
        <v/>
      </c>
      <c r="W537" s="94" t="str">
        <f t="shared" si="308"/>
        <v/>
      </c>
      <c r="X537" s="94" t="str">
        <f t="shared" si="301"/>
        <v/>
      </c>
      <c r="Y537" s="94" t="str">
        <f t="shared" si="302"/>
        <v/>
      </c>
      <c r="Z537" s="94" t="str">
        <f t="shared" si="303"/>
        <v/>
      </c>
      <c r="AA537" s="94" t="str">
        <f t="shared" si="304"/>
        <v/>
      </c>
      <c r="AB537" s="94" t="str">
        <f t="shared" si="305"/>
        <v/>
      </c>
      <c r="AC537" s="94" t="str">
        <f t="shared" si="306"/>
        <v/>
      </c>
      <c r="AD537" s="92" t="str">
        <f t="shared" si="307"/>
        <v/>
      </c>
    </row>
    <row r="538" spans="1:30" x14ac:dyDescent="0.25">
      <c r="A538" s="106" t="str">
        <f t="shared" si="281"/>
        <v/>
      </c>
      <c r="B538" s="51">
        <v>1</v>
      </c>
      <c r="C538" s="52" t="s">
        <v>784</v>
      </c>
      <c r="D538" s="94" t="str">
        <f t="shared" si="282"/>
        <v/>
      </c>
      <c r="E538" s="94" t="str">
        <f t="shared" si="283"/>
        <v/>
      </c>
      <c r="F538" s="94" t="str">
        <f t="shared" si="284"/>
        <v/>
      </c>
      <c r="G538" s="94" t="str">
        <f t="shared" si="285"/>
        <v/>
      </c>
      <c r="H538" s="94" t="str">
        <f t="shared" si="286"/>
        <v/>
      </c>
      <c r="I538" s="94" t="str">
        <f t="shared" si="287"/>
        <v/>
      </c>
      <c r="J538" s="94" t="str">
        <f t="shared" si="288"/>
        <v/>
      </c>
      <c r="K538" s="94" t="str">
        <f t="shared" si="289"/>
        <v/>
      </c>
      <c r="L538" s="94" t="str">
        <f t="shared" si="290"/>
        <v/>
      </c>
      <c r="M538" s="94" t="str">
        <f t="shared" si="291"/>
        <v/>
      </c>
      <c r="N538" s="94" t="str">
        <f t="shared" si="292"/>
        <v/>
      </c>
      <c r="O538" s="94" t="str">
        <f t="shared" si="293"/>
        <v/>
      </c>
      <c r="P538" s="94" t="str">
        <f t="shared" si="294"/>
        <v/>
      </c>
      <c r="Q538" s="94" t="str">
        <f t="shared" si="295"/>
        <v/>
      </c>
      <c r="R538" s="94" t="str">
        <f t="shared" si="296"/>
        <v/>
      </c>
      <c r="S538" s="94" t="str">
        <f t="shared" si="297"/>
        <v/>
      </c>
      <c r="T538" s="94" t="str">
        <f t="shared" si="298"/>
        <v/>
      </c>
      <c r="U538" s="94" t="str">
        <f t="shared" si="299"/>
        <v/>
      </c>
      <c r="V538" s="94" t="str">
        <f t="shared" si="300"/>
        <v/>
      </c>
      <c r="W538" s="94" t="str">
        <f t="shared" si="308"/>
        <v/>
      </c>
      <c r="X538" s="94" t="str">
        <f t="shared" si="301"/>
        <v/>
      </c>
      <c r="Y538" s="94" t="str">
        <f t="shared" si="302"/>
        <v/>
      </c>
      <c r="Z538" s="94" t="str">
        <f t="shared" si="303"/>
        <v/>
      </c>
      <c r="AA538" s="94" t="str">
        <f t="shared" si="304"/>
        <v/>
      </c>
      <c r="AB538" s="94" t="str">
        <f t="shared" si="305"/>
        <v/>
      </c>
      <c r="AC538" s="94" t="str">
        <f t="shared" si="306"/>
        <v/>
      </c>
      <c r="AD538" s="92" t="str">
        <f t="shared" si="307"/>
        <v/>
      </c>
    </row>
    <row r="539" spans="1:30" x14ac:dyDescent="0.25">
      <c r="A539" s="106" t="str">
        <f t="shared" si="281"/>
        <v/>
      </c>
      <c r="B539" s="51">
        <v>1</v>
      </c>
      <c r="C539" s="52" t="s">
        <v>784</v>
      </c>
      <c r="D539" s="94" t="str">
        <f t="shared" si="282"/>
        <v/>
      </c>
      <c r="E539" s="94" t="str">
        <f t="shared" si="283"/>
        <v/>
      </c>
      <c r="F539" s="94" t="str">
        <f t="shared" si="284"/>
        <v/>
      </c>
      <c r="G539" s="94" t="str">
        <f t="shared" si="285"/>
        <v/>
      </c>
      <c r="H539" s="94" t="str">
        <f t="shared" si="286"/>
        <v/>
      </c>
      <c r="I539" s="94" t="str">
        <f t="shared" si="287"/>
        <v/>
      </c>
      <c r="J539" s="94" t="str">
        <f t="shared" si="288"/>
        <v/>
      </c>
      <c r="K539" s="94" t="str">
        <f t="shared" si="289"/>
        <v/>
      </c>
      <c r="L539" s="94" t="str">
        <f t="shared" si="290"/>
        <v/>
      </c>
      <c r="M539" s="94" t="str">
        <f t="shared" si="291"/>
        <v/>
      </c>
      <c r="N539" s="94" t="str">
        <f t="shared" si="292"/>
        <v/>
      </c>
      <c r="O539" s="94" t="str">
        <f t="shared" si="293"/>
        <v/>
      </c>
      <c r="P539" s="94" t="str">
        <f t="shared" si="294"/>
        <v/>
      </c>
      <c r="Q539" s="94" t="str">
        <f t="shared" si="295"/>
        <v/>
      </c>
      <c r="R539" s="94" t="str">
        <f t="shared" si="296"/>
        <v/>
      </c>
      <c r="S539" s="94" t="str">
        <f t="shared" si="297"/>
        <v/>
      </c>
      <c r="T539" s="94" t="str">
        <f t="shared" si="298"/>
        <v/>
      </c>
      <c r="U539" s="94" t="str">
        <f t="shared" si="299"/>
        <v/>
      </c>
      <c r="V539" s="94" t="str">
        <f t="shared" si="300"/>
        <v/>
      </c>
      <c r="W539" s="94" t="str">
        <f t="shared" si="308"/>
        <v/>
      </c>
      <c r="X539" s="94" t="str">
        <f t="shared" si="301"/>
        <v/>
      </c>
      <c r="Y539" s="94" t="str">
        <f t="shared" si="302"/>
        <v/>
      </c>
      <c r="Z539" s="94" t="str">
        <f t="shared" si="303"/>
        <v/>
      </c>
      <c r="AA539" s="94" t="str">
        <f t="shared" si="304"/>
        <v/>
      </c>
      <c r="AB539" s="94" t="str">
        <f t="shared" si="305"/>
        <v/>
      </c>
      <c r="AC539" s="94" t="str">
        <f t="shared" si="306"/>
        <v/>
      </c>
      <c r="AD539" s="92" t="str">
        <f t="shared" si="307"/>
        <v/>
      </c>
    </row>
    <row r="540" spans="1:30" x14ac:dyDescent="0.25">
      <c r="A540" s="106" t="str">
        <f t="shared" si="281"/>
        <v/>
      </c>
      <c r="B540" s="51">
        <v>1</v>
      </c>
      <c r="C540" s="52" t="s">
        <v>784</v>
      </c>
      <c r="D540" s="94" t="str">
        <f t="shared" si="282"/>
        <v/>
      </c>
      <c r="E540" s="94" t="str">
        <f t="shared" si="283"/>
        <v/>
      </c>
      <c r="F540" s="94" t="str">
        <f t="shared" si="284"/>
        <v/>
      </c>
      <c r="G540" s="94" t="str">
        <f t="shared" si="285"/>
        <v/>
      </c>
      <c r="H540" s="94" t="str">
        <f t="shared" si="286"/>
        <v/>
      </c>
      <c r="I540" s="94" t="str">
        <f t="shared" si="287"/>
        <v/>
      </c>
      <c r="J540" s="94" t="str">
        <f t="shared" si="288"/>
        <v/>
      </c>
      <c r="K540" s="94" t="str">
        <f t="shared" si="289"/>
        <v/>
      </c>
      <c r="L540" s="94" t="str">
        <f t="shared" si="290"/>
        <v/>
      </c>
      <c r="M540" s="94" t="str">
        <f t="shared" si="291"/>
        <v/>
      </c>
      <c r="N540" s="94" t="str">
        <f t="shared" si="292"/>
        <v/>
      </c>
      <c r="O540" s="94" t="str">
        <f t="shared" si="293"/>
        <v/>
      </c>
      <c r="P540" s="94" t="str">
        <f t="shared" si="294"/>
        <v/>
      </c>
      <c r="Q540" s="94" t="str">
        <f t="shared" si="295"/>
        <v/>
      </c>
      <c r="R540" s="94" t="str">
        <f t="shared" si="296"/>
        <v/>
      </c>
      <c r="S540" s="94" t="str">
        <f t="shared" si="297"/>
        <v/>
      </c>
      <c r="T540" s="94" t="str">
        <f t="shared" si="298"/>
        <v/>
      </c>
      <c r="U540" s="94" t="str">
        <f t="shared" si="299"/>
        <v/>
      </c>
      <c r="V540" s="94" t="str">
        <f t="shared" si="300"/>
        <v/>
      </c>
      <c r="W540" s="94" t="str">
        <f t="shared" si="308"/>
        <v/>
      </c>
      <c r="X540" s="94" t="str">
        <f t="shared" si="301"/>
        <v/>
      </c>
      <c r="Y540" s="94" t="str">
        <f t="shared" si="302"/>
        <v/>
      </c>
      <c r="Z540" s="94" t="str">
        <f t="shared" si="303"/>
        <v/>
      </c>
      <c r="AA540" s="94" t="str">
        <f t="shared" si="304"/>
        <v/>
      </c>
      <c r="AB540" s="94" t="str">
        <f t="shared" si="305"/>
        <v/>
      </c>
      <c r="AC540" s="94" t="str">
        <f t="shared" si="306"/>
        <v/>
      </c>
      <c r="AD540" s="92" t="str">
        <f t="shared" si="307"/>
        <v/>
      </c>
    </row>
    <row r="541" spans="1:30" x14ac:dyDescent="0.25">
      <c r="A541" s="106" t="str">
        <f t="shared" si="281"/>
        <v/>
      </c>
      <c r="B541" s="51">
        <v>1</v>
      </c>
      <c r="C541" s="52" t="s">
        <v>784</v>
      </c>
      <c r="D541" s="94" t="str">
        <f t="shared" si="282"/>
        <v/>
      </c>
      <c r="E541" s="94" t="str">
        <f t="shared" si="283"/>
        <v/>
      </c>
      <c r="F541" s="94" t="str">
        <f t="shared" si="284"/>
        <v/>
      </c>
      <c r="G541" s="94" t="str">
        <f t="shared" si="285"/>
        <v/>
      </c>
      <c r="H541" s="94" t="str">
        <f t="shared" si="286"/>
        <v/>
      </c>
      <c r="I541" s="94" t="str">
        <f t="shared" si="287"/>
        <v/>
      </c>
      <c r="J541" s="94" t="str">
        <f t="shared" si="288"/>
        <v/>
      </c>
      <c r="K541" s="94" t="str">
        <f t="shared" si="289"/>
        <v/>
      </c>
      <c r="L541" s="94" t="str">
        <f t="shared" si="290"/>
        <v/>
      </c>
      <c r="M541" s="94" t="str">
        <f t="shared" si="291"/>
        <v/>
      </c>
      <c r="N541" s="94" t="str">
        <f t="shared" si="292"/>
        <v/>
      </c>
      <c r="O541" s="94" t="str">
        <f t="shared" si="293"/>
        <v/>
      </c>
      <c r="P541" s="94" t="str">
        <f t="shared" si="294"/>
        <v/>
      </c>
      <c r="Q541" s="94" t="str">
        <f t="shared" si="295"/>
        <v/>
      </c>
      <c r="R541" s="94" t="str">
        <f t="shared" si="296"/>
        <v/>
      </c>
      <c r="S541" s="94" t="str">
        <f t="shared" si="297"/>
        <v/>
      </c>
      <c r="T541" s="94" t="str">
        <f t="shared" si="298"/>
        <v/>
      </c>
      <c r="U541" s="94" t="str">
        <f t="shared" si="299"/>
        <v/>
      </c>
      <c r="V541" s="94" t="str">
        <f t="shared" si="300"/>
        <v/>
      </c>
      <c r="W541" s="94" t="str">
        <f t="shared" si="308"/>
        <v/>
      </c>
      <c r="X541" s="94" t="str">
        <f t="shared" si="301"/>
        <v/>
      </c>
      <c r="Y541" s="94" t="str">
        <f t="shared" si="302"/>
        <v/>
      </c>
      <c r="Z541" s="94" t="str">
        <f t="shared" si="303"/>
        <v/>
      </c>
      <c r="AA541" s="94" t="str">
        <f t="shared" si="304"/>
        <v/>
      </c>
      <c r="AB541" s="94" t="str">
        <f t="shared" si="305"/>
        <v/>
      </c>
      <c r="AC541" s="94" t="str">
        <f t="shared" si="306"/>
        <v/>
      </c>
      <c r="AD541" s="92" t="str">
        <f t="shared" si="307"/>
        <v/>
      </c>
    </row>
    <row r="542" spans="1:30" x14ac:dyDescent="0.25">
      <c r="A542" s="106" t="str">
        <f t="shared" si="281"/>
        <v/>
      </c>
      <c r="B542" s="51">
        <v>1</v>
      </c>
      <c r="C542" s="52" t="s">
        <v>784</v>
      </c>
      <c r="D542" s="94" t="str">
        <f t="shared" si="282"/>
        <v/>
      </c>
      <c r="E542" s="94" t="str">
        <f t="shared" si="283"/>
        <v/>
      </c>
      <c r="F542" s="94" t="str">
        <f t="shared" si="284"/>
        <v/>
      </c>
      <c r="G542" s="94" t="str">
        <f t="shared" si="285"/>
        <v/>
      </c>
      <c r="H542" s="94" t="str">
        <f t="shared" si="286"/>
        <v/>
      </c>
      <c r="I542" s="94" t="str">
        <f t="shared" si="287"/>
        <v/>
      </c>
      <c r="J542" s="94" t="str">
        <f t="shared" si="288"/>
        <v/>
      </c>
      <c r="K542" s="94" t="str">
        <f t="shared" si="289"/>
        <v/>
      </c>
      <c r="L542" s="94" t="str">
        <f t="shared" si="290"/>
        <v/>
      </c>
      <c r="M542" s="94" t="str">
        <f t="shared" si="291"/>
        <v/>
      </c>
      <c r="N542" s="94" t="str">
        <f t="shared" si="292"/>
        <v/>
      </c>
      <c r="O542" s="94" t="str">
        <f t="shared" si="293"/>
        <v/>
      </c>
      <c r="P542" s="94" t="str">
        <f t="shared" si="294"/>
        <v/>
      </c>
      <c r="Q542" s="94" t="str">
        <f t="shared" si="295"/>
        <v/>
      </c>
      <c r="R542" s="94" t="str">
        <f t="shared" si="296"/>
        <v/>
      </c>
      <c r="S542" s="94" t="str">
        <f t="shared" si="297"/>
        <v/>
      </c>
      <c r="T542" s="94" t="str">
        <f t="shared" si="298"/>
        <v/>
      </c>
      <c r="U542" s="94" t="str">
        <f t="shared" si="299"/>
        <v/>
      </c>
      <c r="V542" s="94" t="str">
        <f t="shared" si="300"/>
        <v/>
      </c>
      <c r="W542" s="94" t="str">
        <f t="shared" si="308"/>
        <v/>
      </c>
      <c r="X542" s="94" t="str">
        <f t="shared" si="301"/>
        <v/>
      </c>
      <c r="Y542" s="94" t="str">
        <f t="shared" si="302"/>
        <v/>
      </c>
      <c r="Z542" s="94" t="str">
        <f t="shared" si="303"/>
        <v/>
      </c>
      <c r="AA542" s="94" t="str">
        <f t="shared" si="304"/>
        <v/>
      </c>
      <c r="AB542" s="94" t="str">
        <f t="shared" si="305"/>
        <v/>
      </c>
      <c r="AC542" s="94" t="str">
        <f t="shared" si="306"/>
        <v/>
      </c>
      <c r="AD542" s="92" t="str">
        <f t="shared" si="307"/>
        <v/>
      </c>
    </row>
    <row r="543" spans="1:30" x14ac:dyDescent="0.25">
      <c r="A543" s="106" t="str">
        <f t="shared" si="281"/>
        <v/>
      </c>
      <c r="B543" s="51">
        <v>1</v>
      </c>
      <c r="C543" s="52" t="s">
        <v>784</v>
      </c>
      <c r="D543" s="94" t="str">
        <f t="shared" si="282"/>
        <v/>
      </c>
      <c r="E543" s="94" t="str">
        <f t="shared" si="283"/>
        <v/>
      </c>
      <c r="F543" s="94" t="str">
        <f t="shared" si="284"/>
        <v/>
      </c>
      <c r="G543" s="94" t="str">
        <f t="shared" si="285"/>
        <v/>
      </c>
      <c r="H543" s="94" t="str">
        <f t="shared" si="286"/>
        <v/>
      </c>
      <c r="I543" s="94" t="str">
        <f t="shared" si="287"/>
        <v/>
      </c>
      <c r="J543" s="94" t="str">
        <f t="shared" si="288"/>
        <v/>
      </c>
      <c r="K543" s="94" t="str">
        <f t="shared" si="289"/>
        <v/>
      </c>
      <c r="L543" s="94" t="str">
        <f t="shared" si="290"/>
        <v/>
      </c>
      <c r="M543" s="94" t="str">
        <f t="shared" si="291"/>
        <v/>
      </c>
      <c r="N543" s="94" t="str">
        <f t="shared" si="292"/>
        <v/>
      </c>
      <c r="O543" s="94" t="str">
        <f t="shared" si="293"/>
        <v/>
      </c>
      <c r="P543" s="94" t="str">
        <f t="shared" si="294"/>
        <v/>
      </c>
      <c r="Q543" s="94" t="str">
        <f t="shared" si="295"/>
        <v/>
      </c>
      <c r="R543" s="94" t="str">
        <f t="shared" si="296"/>
        <v/>
      </c>
      <c r="S543" s="94" t="str">
        <f t="shared" si="297"/>
        <v/>
      </c>
      <c r="T543" s="94" t="str">
        <f t="shared" si="298"/>
        <v/>
      </c>
      <c r="U543" s="94" t="str">
        <f t="shared" si="299"/>
        <v/>
      </c>
      <c r="V543" s="94" t="str">
        <f t="shared" si="300"/>
        <v/>
      </c>
      <c r="W543" s="94" t="str">
        <f t="shared" si="308"/>
        <v/>
      </c>
      <c r="X543" s="94" t="str">
        <f t="shared" si="301"/>
        <v/>
      </c>
      <c r="Y543" s="94" t="str">
        <f t="shared" si="302"/>
        <v/>
      </c>
      <c r="Z543" s="94" t="str">
        <f t="shared" si="303"/>
        <v/>
      </c>
      <c r="AA543" s="94" t="str">
        <f t="shared" si="304"/>
        <v/>
      </c>
      <c r="AB543" s="94" t="str">
        <f t="shared" si="305"/>
        <v/>
      </c>
      <c r="AC543" s="94" t="str">
        <f t="shared" si="306"/>
        <v/>
      </c>
      <c r="AD543" s="92" t="str">
        <f t="shared" si="307"/>
        <v/>
      </c>
    </row>
    <row r="544" spans="1:30" x14ac:dyDescent="0.25">
      <c r="A544" s="106" t="str">
        <f t="shared" si="281"/>
        <v/>
      </c>
      <c r="B544" s="51">
        <v>1</v>
      </c>
      <c r="C544" s="52" t="s">
        <v>784</v>
      </c>
      <c r="D544" s="94" t="str">
        <f t="shared" si="282"/>
        <v/>
      </c>
      <c r="E544" s="94" t="str">
        <f t="shared" si="283"/>
        <v/>
      </c>
      <c r="F544" s="94" t="str">
        <f t="shared" si="284"/>
        <v/>
      </c>
      <c r="G544" s="94" t="str">
        <f t="shared" si="285"/>
        <v/>
      </c>
      <c r="H544" s="94" t="str">
        <f t="shared" si="286"/>
        <v/>
      </c>
      <c r="I544" s="94" t="str">
        <f t="shared" si="287"/>
        <v/>
      </c>
      <c r="J544" s="94" t="str">
        <f t="shared" si="288"/>
        <v/>
      </c>
      <c r="K544" s="94" t="str">
        <f t="shared" si="289"/>
        <v/>
      </c>
      <c r="L544" s="94" t="str">
        <f t="shared" si="290"/>
        <v/>
      </c>
      <c r="M544" s="94" t="str">
        <f t="shared" si="291"/>
        <v/>
      </c>
      <c r="N544" s="94" t="str">
        <f t="shared" si="292"/>
        <v/>
      </c>
      <c r="O544" s="94" t="str">
        <f t="shared" si="293"/>
        <v/>
      </c>
      <c r="P544" s="94" t="str">
        <f t="shared" si="294"/>
        <v/>
      </c>
      <c r="Q544" s="94" t="str">
        <f t="shared" si="295"/>
        <v/>
      </c>
      <c r="R544" s="94" t="str">
        <f t="shared" si="296"/>
        <v/>
      </c>
      <c r="S544" s="94" t="str">
        <f t="shared" si="297"/>
        <v/>
      </c>
      <c r="T544" s="94" t="str">
        <f t="shared" si="298"/>
        <v/>
      </c>
      <c r="U544" s="94" t="str">
        <f t="shared" si="299"/>
        <v/>
      </c>
      <c r="V544" s="94" t="str">
        <f t="shared" si="300"/>
        <v/>
      </c>
      <c r="W544" s="94" t="str">
        <f t="shared" si="308"/>
        <v/>
      </c>
      <c r="X544" s="94" t="str">
        <f t="shared" si="301"/>
        <v/>
      </c>
      <c r="Y544" s="94" t="str">
        <f t="shared" si="302"/>
        <v/>
      </c>
      <c r="Z544" s="94" t="str">
        <f t="shared" si="303"/>
        <v/>
      </c>
      <c r="AA544" s="94" t="str">
        <f t="shared" si="304"/>
        <v/>
      </c>
      <c r="AB544" s="94" t="str">
        <f t="shared" si="305"/>
        <v/>
      </c>
      <c r="AC544" s="94" t="str">
        <f t="shared" si="306"/>
        <v/>
      </c>
      <c r="AD544" s="92" t="str">
        <f t="shared" si="307"/>
        <v/>
      </c>
    </row>
    <row r="545" spans="1:30" x14ac:dyDescent="0.25">
      <c r="A545" s="106" t="str">
        <f t="shared" si="281"/>
        <v/>
      </c>
      <c r="B545" s="51">
        <v>1</v>
      </c>
      <c r="C545" s="52" t="s">
        <v>784</v>
      </c>
      <c r="D545" s="94" t="str">
        <f t="shared" si="282"/>
        <v/>
      </c>
      <c r="E545" s="94" t="str">
        <f t="shared" si="283"/>
        <v/>
      </c>
      <c r="F545" s="94" t="str">
        <f t="shared" si="284"/>
        <v/>
      </c>
      <c r="G545" s="94" t="str">
        <f t="shared" si="285"/>
        <v/>
      </c>
      <c r="H545" s="94" t="str">
        <f t="shared" si="286"/>
        <v/>
      </c>
      <c r="I545" s="94" t="str">
        <f t="shared" si="287"/>
        <v/>
      </c>
      <c r="J545" s="94" t="str">
        <f t="shared" si="288"/>
        <v/>
      </c>
      <c r="K545" s="94" t="str">
        <f t="shared" si="289"/>
        <v/>
      </c>
      <c r="L545" s="94" t="str">
        <f t="shared" si="290"/>
        <v/>
      </c>
      <c r="M545" s="94" t="str">
        <f t="shared" si="291"/>
        <v/>
      </c>
      <c r="N545" s="94" t="str">
        <f t="shared" si="292"/>
        <v/>
      </c>
      <c r="O545" s="94" t="str">
        <f t="shared" si="293"/>
        <v/>
      </c>
      <c r="P545" s="94" t="str">
        <f t="shared" si="294"/>
        <v/>
      </c>
      <c r="Q545" s="94" t="str">
        <f t="shared" si="295"/>
        <v/>
      </c>
      <c r="R545" s="94" t="str">
        <f t="shared" si="296"/>
        <v/>
      </c>
      <c r="S545" s="94" t="str">
        <f t="shared" si="297"/>
        <v/>
      </c>
      <c r="T545" s="94" t="str">
        <f t="shared" si="298"/>
        <v/>
      </c>
      <c r="U545" s="94" t="str">
        <f t="shared" si="299"/>
        <v/>
      </c>
      <c r="V545" s="94" t="str">
        <f t="shared" si="300"/>
        <v/>
      </c>
      <c r="W545" s="94" t="str">
        <f t="shared" si="308"/>
        <v/>
      </c>
      <c r="X545" s="94" t="str">
        <f t="shared" si="301"/>
        <v/>
      </c>
      <c r="Y545" s="94" t="str">
        <f t="shared" si="302"/>
        <v/>
      </c>
      <c r="Z545" s="94" t="str">
        <f t="shared" si="303"/>
        <v/>
      </c>
      <c r="AA545" s="94" t="str">
        <f t="shared" si="304"/>
        <v/>
      </c>
      <c r="AB545" s="94" t="str">
        <f t="shared" si="305"/>
        <v/>
      </c>
      <c r="AC545" s="94" t="str">
        <f t="shared" si="306"/>
        <v/>
      </c>
      <c r="AD545" s="92" t="str">
        <f t="shared" si="307"/>
        <v/>
      </c>
    </row>
    <row r="546" spans="1:30" x14ac:dyDescent="0.25">
      <c r="A546" s="106" t="str">
        <f t="shared" si="281"/>
        <v/>
      </c>
      <c r="B546" s="51">
        <v>1</v>
      </c>
      <c r="C546" s="52" t="s">
        <v>784</v>
      </c>
      <c r="D546" s="94" t="str">
        <f t="shared" si="282"/>
        <v/>
      </c>
      <c r="E546" s="94" t="str">
        <f t="shared" si="283"/>
        <v/>
      </c>
      <c r="F546" s="94" t="str">
        <f t="shared" si="284"/>
        <v/>
      </c>
      <c r="G546" s="94" t="str">
        <f t="shared" si="285"/>
        <v/>
      </c>
      <c r="H546" s="94" t="str">
        <f t="shared" si="286"/>
        <v/>
      </c>
      <c r="I546" s="94" t="str">
        <f t="shared" si="287"/>
        <v/>
      </c>
      <c r="J546" s="94" t="str">
        <f t="shared" si="288"/>
        <v/>
      </c>
      <c r="K546" s="94" t="str">
        <f t="shared" si="289"/>
        <v/>
      </c>
      <c r="L546" s="94" t="str">
        <f t="shared" si="290"/>
        <v/>
      </c>
      <c r="M546" s="94" t="str">
        <f t="shared" si="291"/>
        <v/>
      </c>
      <c r="N546" s="94" t="str">
        <f t="shared" si="292"/>
        <v/>
      </c>
      <c r="O546" s="94" t="str">
        <f t="shared" si="293"/>
        <v/>
      </c>
      <c r="P546" s="94" t="str">
        <f t="shared" si="294"/>
        <v/>
      </c>
      <c r="Q546" s="94" t="str">
        <f t="shared" si="295"/>
        <v/>
      </c>
      <c r="R546" s="94" t="str">
        <f t="shared" si="296"/>
        <v/>
      </c>
      <c r="S546" s="94" t="str">
        <f t="shared" si="297"/>
        <v/>
      </c>
      <c r="T546" s="94" t="str">
        <f t="shared" si="298"/>
        <v/>
      </c>
      <c r="U546" s="94" t="str">
        <f t="shared" si="299"/>
        <v/>
      </c>
      <c r="V546" s="94" t="str">
        <f t="shared" si="300"/>
        <v/>
      </c>
      <c r="W546" s="94" t="str">
        <f t="shared" si="308"/>
        <v/>
      </c>
      <c r="X546" s="94" t="str">
        <f t="shared" si="301"/>
        <v/>
      </c>
      <c r="Y546" s="94" t="str">
        <f t="shared" si="302"/>
        <v/>
      </c>
      <c r="Z546" s="94" t="str">
        <f t="shared" si="303"/>
        <v/>
      </c>
      <c r="AA546" s="94" t="str">
        <f t="shared" si="304"/>
        <v/>
      </c>
      <c r="AB546" s="94" t="str">
        <f t="shared" si="305"/>
        <v/>
      </c>
      <c r="AC546" s="94" t="str">
        <f t="shared" si="306"/>
        <v/>
      </c>
      <c r="AD546" s="92" t="str">
        <f t="shared" si="307"/>
        <v/>
      </c>
    </row>
    <row r="547" spans="1:30" x14ac:dyDescent="0.25">
      <c r="A547" s="106" t="str">
        <f t="shared" si="281"/>
        <v/>
      </c>
      <c r="B547" s="51">
        <v>1</v>
      </c>
      <c r="C547" s="52" t="s">
        <v>784</v>
      </c>
      <c r="D547" s="94" t="str">
        <f t="shared" si="282"/>
        <v/>
      </c>
      <c r="E547" s="94" t="str">
        <f t="shared" si="283"/>
        <v/>
      </c>
      <c r="F547" s="94" t="str">
        <f t="shared" si="284"/>
        <v/>
      </c>
      <c r="G547" s="94" t="str">
        <f t="shared" si="285"/>
        <v/>
      </c>
      <c r="H547" s="94" t="str">
        <f t="shared" si="286"/>
        <v/>
      </c>
      <c r="I547" s="94" t="str">
        <f t="shared" si="287"/>
        <v/>
      </c>
      <c r="J547" s="94" t="str">
        <f t="shared" si="288"/>
        <v/>
      </c>
      <c r="K547" s="94" t="str">
        <f t="shared" si="289"/>
        <v/>
      </c>
      <c r="L547" s="94" t="str">
        <f t="shared" si="290"/>
        <v/>
      </c>
      <c r="M547" s="94" t="str">
        <f t="shared" si="291"/>
        <v/>
      </c>
      <c r="N547" s="94" t="str">
        <f t="shared" si="292"/>
        <v/>
      </c>
      <c r="O547" s="94" t="str">
        <f t="shared" si="293"/>
        <v/>
      </c>
      <c r="P547" s="94" t="str">
        <f t="shared" si="294"/>
        <v/>
      </c>
      <c r="Q547" s="94" t="str">
        <f t="shared" si="295"/>
        <v/>
      </c>
      <c r="R547" s="94" t="str">
        <f t="shared" si="296"/>
        <v/>
      </c>
      <c r="S547" s="94" t="str">
        <f t="shared" si="297"/>
        <v/>
      </c>
      <c r="T547" s="94" t="str">
        <f t="shared" si="298"/>
        <v/>
      </c>
      <c r="U547" s="94" t="str">
        <f t="shared" si="299"/>
        <v/>
      </c>
      <c r="V547" s="94" t="str">
        <f t="shared" si="300"/>
        <v/>
      </c>
      <c r="W547" s="94" t="str">
        <f t="shared" si="308"/>
        <v/>
      </c>
      <c r="X547" s="94" t="str">
        <f t="shared" si="301"/>
        <v/>
      </c>
      <c r="Y547" s="94" t="str">
        <f t="shared" si="302"/>
        <v/>
      </c>
      <c r="Z547" s="94" t="str">
        <f t="shared" si="303"/>
        <v/>
      </c>
      <c r="AA547" s="94" t="str">
        <f t="shared" si="304"/>
        <v/>
      </c>
      <c r="AB547" s="94" t="str">
        <f t="shared" si="305"/>
        <v/>
      </c>
      <c r="AC547" s="94" t="str">
        <f t="shared" si="306"/>
        <v/>
      </c>
      <c r="AD547" s="92" t="str">
        <f t="shared" si="307"/>
        <v/>
      </c>
    </row>
    <row r="548" spans="1:30" x14ac:dyDescent="0.25">
      <c r="A548" s="106" t="str">
        <f t="shared" si="281"/>
        <v/>
      </c>
      <c r="B548" s="51">
        <v>1</v>
      </c>
      <c r="C548" s="52" t="s">
        <v>784</v>
      </c>
      <c r="D548" s="94" t="str">
        <f t="shared" si="282"/>
        <v/>
      </c>
      <c r="E548" s="94" t="str">
        <f t="shared" si="283"/>
        <v/>
      </c>
      <c r="F548" s="94" t="str">
        <f t="shared" si="284"/>
        <v/>
      </c>
      <c r="G548" s="94" t="str">
        <f t="shared" si="285"/>
        <v/>
      </c>
      <c r="H548" s="94" t="str">
        <f t="shared" si="286"/>
        <v/>
      </c>
      <c r="I548" s="94" t="str">
        <f t="shared" si="287"/>
        <v/>
      </c>
      <c r="J548" s="94" t="str">
        <f t="shared" si="288"/>
        <v/>
      </c>
      <c r="K548" s="94" t="str">
        <f t="shared" si="289"/>
        <v/>
      </c>
      <c r="L548" s="94" t="str">
        <f t="shared" si="290"/>
        <v/>
      </c>
      <c r="M548" s="94" t="str">
        <f t="shared" si="291"/>
        <v/>
      </c>
      <c r="N548" s="94" t="str">
        <f t="shared" si="292"/>
        <v/>
      </c>
      <c r="O548" s="94" t="str">
        <f t="shared" si="293"/>
        <v/>
      </c>
      <c r="P548" s="94" t="str">
        <f t="shared" si="294"/>
        <v/>
      </c>
      <c r="Q548" s="94" t="str">
        <f t="shared" si="295"/>
        <v/>
      </c>
      <c r="R548" s="94" t="str">
        <f t="shared" si="296"/>
        <v/>
      </c>
      <c r="S548" s="94" t="str">
        <f t="shared" si="297"/>
        <v/>
      </c>
      <c r="T548" s="94" t="str">
        <f t="shared" si="298"/>
        <v/>
      </c>
      <c r="U548" s="94" t="str">
        <f t="shared" si="299"/>
        <v/>
      </c>
      <c r="V548" s="94" t="str">
        <f t="shared" si="300"/>
        <v/>
      </c>
      <c r="W548" s="94" t="str">
        <f t="shared" si="308"/>
        <v/>
      </c>
      <c r="X548" s="94" t="str">
        <f t="shared" si="301"/>
        <v/>
      </c>
      <c r="Y548" s="94" t="str">
        <f t="shared" si="302"/>
        <v/>
      </c>
      <c r="Z548" s="94" t="str">
        <f t="shared" si="303"/>
        <v/>
      </c>
      <c r="AA548" s="94" t="str">
        <f t="shared" si="304"/>
        <v/>
      </c>
      <c r="AB548" s="94" t="str">
        <f t="shared" si="305"/>
        <v/>
      </c>
      <c r="AC548" s="94" t="str">
        <f t="shared" si="306"/>
        <v/>
      </c>
      <c r="AD548" s="92" t="str">
        <f t="shared" si="307"/>
        <v/>
      </c>
    </row>
    <row r="549" spans="1:30" x14ac:dyDescent="0.25">
      <c r="A549" s="106" t="str">
        <f t="shared" si="281"/>
        <v/>
      </c>
      <c r="B549" s="51">
        <v>1</v>
      </c>
      <c r="C549" s="52" t="s">
        <v>784</v>
      </c>
      <c r="D549" s="94" t="str">
        <f t="shared" si="282"/>
        <v/>
      </c>
      <c r="E549" s="94" t="str">
        <f t="shared" si="283"/>
        <v/>
      </c>
      <c r="F549" s="94" t="str">
        <f t="shared" si="284"/>
        <v/>
      </c>
      <c r="G549" s="94" t="str">
        <f t="shared" si="285"/>
        <v/>
      </c>
      <c r="H549" s="94" t="str">
        <f t="shared" si="286"/>
        <v/>
      </c>
      <c r="I549" s="94" t="str">
        <f t="shared" si="287"/>
        <v/>
      </c>
      <c r="J549" s="94" t="str">
        <f t="shared" si="288"/>
        <v/>
      </c>
      <c r="K549" s="94" t="str">
        <f t="shared" si="289"/>
        <v/>
      </c>
      <c r="L549" s="94" t="str">
        <f t="shared" si="290"/>
        <v/>
      </c>
      <c r="M549" s="94" t="str">
        <f t="shared" si="291"/>
        <v/>
      </c>
      <c r="N549" s="94" t="str">
        <f t="shared" si="292"/>
        <v/>
      </c>
      <c r="O549" s="94" t="str">
        <f t="shared" si="293"/>
        <v/>
      </c>
      <c r="P549" s="94" t="str">
        <f t="shared" si="294"/>
        <v/>
      </c>
      <c r="Q549" s="94" t="str">
        <f t="shared" si="295"/>
        <v/>
      </c>
      <c r="R549" s="94" t="str">
        <f t="shared" si="296"/>
        <v/>
      </c>
      <c r="S549" s="94" t="str">
        <f t="shared" si="297"/>
        <v/>
      </c>
      <c r="T549" s="94" t="str">
        <f t="shared" si="298"/>
        <v/>
      </c>
      <c r="U549" s="94" t="str">
        <f t="shared" si="299"/>
        <v/>
      </c>
      <c r="V549" s="94" t="str">
        <f t="shared" si="300"/>
        <v/>
      </c>
      <c r="W549" s="94" t="str">
        <f t="shared" si="308"/>
        <v/>
      </c>
      <c r="X549" s="94" t="str">
        <f t="shared" si="301"/>
        <v/>
      </c>
      <c r="Y549" s="94" t="str">
        <f t="shared" si="302"/>
        <v/>
      </c>
      <c r="Z549" s="94" t="str">
        <f t="shared" si="303"/>
        <v/>
      </c>
      <c r="AA549" s="94" t="str">
        <f t="shared" si="304"/>
        <v/>
      </c>
      <c r="AB549" s="94" t="str">
        <f t="shared" si="305"/>
        <v/>
      </c>
      <c r="AC549" s="94" t="str">
        <f t="shared" si="306"/>
        <v/>
      </c>
      <c r="AD549" s="92" t="str">
        <f t="shared" si="307"/>
        <v/>
      </c>
    </row>
    <row r="550" spans="1:30" x14ac:dyDescent="0.25">
      <c r="A550" s="106" t="str">
        <f t="shared" si="281"/>
        <v/>
      </c>
      <c r="B550" s="51">
        <v>1</v>
      </c>
      <c r="C550" s="52" t="s">
        <v>784</v>
      </c>
      <c r="D550" s="94" t="str">
        <f t="shared" si="282"/>
        <v/>
      </c>
      <c r="E550" s="94" t="str">
        <f t="shared" si="283"/>
        <v/>
      </c>
      <c r="F550" s="94" t="str">
        <f t="shared" si="284"/>
        <v/>
      </c>
      <c r="G550" s="94" t="str">
        <f t="shared" si="285"/>
        <v/>
      </c>
      <c r="H550" s="94" t="str">
        <f t="shared" si="286"/>
        <v/>
      </c>
      <c r="I550" s="94" t="str">
        <f t="shared" si="287"/>
        <v/>
      </c>
      <c r="J550" s="94" t="str">
        <f t="shared" si="288"/>
        <v/>
      </c>
      <c r="K550" s="94" t="str">
        <f t="shared" si="289"/>
        <v/>
      </c>
      <c r="L550" s="94" t="str">
        <f t="shared" si="290"/>
        <v/>
      </c>
      <c r="M550" s="94" t="str">
        <f t="shared" si="291"/>
        <v/>
      </c>
      <c r="N550" s="94" t="str">
        <f t="shared" si="292"/>
        <v/>
      </c>
      <c r="O550" s="94" t="str">
        <f t="shared" si="293"/>
        <v/>
      </c>
      <c r="P550" s="94" t="str">
        <f t="shared" si="294"/>
        <v/>
      </c>
      <c r="Q550" s="94" t="str">
        <f t="shared" si="295"/>
        <v/>
      </c>
      <c r="R550" s="94" t="str">
        <f t="shared" si="296"/>
        <v/>
      </c>
      <c r="S550" s="94" t="str">
        <f t="shared" si="297"/>
        <v/>
      </c>
      <c r="T550" s="94" t="str">
        <f t="shared" si="298"/>
        <v/>
      </c>
      <c r="U550" s="94" t="str">
        <f t="shared" si="299"/>
        <v/>
      </c>
      <c r="V550" s="94" t="str">
        <f t="shared" si="300"/>
        <v/>
      </c>
      <c r="W550" s="94" t="str">
        <f t="shared" si="308"/>
        <v/>
      </c>
      <c r="X550" s="94" t="str">
        <f t="shared" si="301"/>
        <v/>
      </c>
      <c r="Y550" s="94" t="str">
        <f t="shared" si="302"/>
        <v/>
      </c>
      <c r="Z550" s="94" t="str">
        <f t="shared" si="303"/>
        <v/>
      </c>
      <c r="AA550" s="94" t="str">
        <f t="shared" si="304"/>
        <v/>
      </c>
      <c r="AB550" s="94" t="str">
        <f t="shared" si="305"/>
        <v/>
      </c>
      <c r="AC550" s="94" t="str">
        <f t="shared" si="306"/>
        <v/>
      </c>
      <c r="AD550" s="92" t="str">
        <f t="shared" si="307"/>
        <v/>
      </c>
    </row>
    <row r="551" spans="1:30" x14ac:dyDescent="0.25">
      <c r="A551" s="106" t="str">
        <f t="shared" si="281"/>
        <v/>
      </c>
      <c r="B551" s="51">
        <v>1</v>
      </c>
      <c r="C551" s="52" t="s">
        <v>784</v>
      </c>
      <c r="D551" s="94" t="str">
        <f t="shared" si="282"/>
        <v/>
      </c>
      <c r="E551" s="94" t="str">
        <f t="shared" si="283"/>
        <v/>
      </c>
      <c r="F551" s="94" t="str">
        <f t="shared" si="284"/>
        <v/>
      </c>
      <c r="G551" s="94" t="str">
        <f t="shared" si="285"/>
        <v/>
      </c>
      <c r="H551" s="94" t="str">
        <f t="shared" si="286"/>
        <v/>
      </c>
      <c r="I551" s="94" t="str">
        <f t="shared" si="287"/>
        <v/>
      </c>
      <c r="J551" s="94" t="str">
        <f t="shared" si="288"/>
        <v/>
      </c>
      <c r="K551" s="94" t="str">
        <f t="shared" si="289"/>
        <v/>
      </c>
      <c r="L551" s="94" t="str">
        <f t="shared" si="290"/>
        <v/>
      </c>
      <c r="M551" s="94" t="str">
        <f t="shared" si="291"/>
        <v/>
      </c>
      <c r="N551" s="94" t="str">
        <f t="shared" si="292"/>
        <v/>
      </c>
      <c r="O551" s="94" t="str">
        <f t="shared" si="293"/>
        <v/>
      </c>
      <c r="P551" s="94" t="str">
        <f t="shared" si="294"/>
        <v/>
      </c>
      <c r="Q551" s="94" t="str">
        <f t="shared" si="295"/>
        <v/>
      </c>
      <c r="R551" s="94" t="str">
        <f t="shared" si="296"/>
        <v/>
      </c>
      <c r="S551" s="94" t="str">
        <f t="shared" si="297"/>
        <v/>
      </c>
      <c r="T551" s="94" t="str">
        <f t="shared" si="298"/>
        <v/>
      </c>
      <c r="U551" s="94" t="str">
        <f t="shared" si="299"/>
        <v/>
      </c>
      <c r="V551" s="94" t="str">
        <f t="shared" si="300"/>
        <v/>
      </c>
      <c r="W551" s="94" t="str">
        <f t="shared" ref="W551:W582" si="309">IFERROR(VLOOKUP($B551,_3aw20,2,FALSE),"")</f>
        <v/>
      </c>
      <c r="X551" s="94" t="str">
        <f t="shared" si="301"/>
        <v/>
      </c>
      <c r="Y551" s="94" t="str">
        <f t="shared" si="302"/>
        <v/>
      </c>
      <c r="Z551" s="94" t="str">
        <f t="shared" si="303"/>
        <v/>
      </c>
      <c r="AA551" s="94" t="str">
        <f t="shared" si="304"/>
        <v/>
      </c>
      <c r="AB551" s="94" t="str">
        <f t="shared" si="305"/>
        <v/>
      </c>
      <c r="AC551" s="94" t="str">
        <f t="shared" si="306"/>
        <v/>
      </c>
      <c r="AD551" s="92" t="str">
        <f t="shared" si="307"/>
        <v/>
      </c>
    </row>
    <row r="552" spans="1:30" x14ac:dyDescent="0.25">
      <c r="A552" s="106" t="str">
        <f t="shared" si="281"/>
        <v/>
      </c>
      <c r="B552" s="51">
        <v>1</v>
      </c>
      <c r="C552" s="52" t="s">
        <v>784</v>
      </c>
      <c r="D552" s="94" t="str">
        <f t="shared" si="282"/>
        <v/>
      </c>
      <c r="E552" s="94" t="str">
        <f t="shared" si="283"/>
        <v/>
      </c>
      <c r="F552" s="94" t="str">
        <f t="shared" si="284"/>
        <v/>
      </c>
      <c r="G552" s="94" t="str">
        <f t="shared" si="285"/>
        <v/>
      </c>
      <c r="H552" s="94" t="str">
        <f t="shared" si="286"/>
        <v/>
      </c>
      <c r="I552" s="94" t="str">
        <f t="shared" si="287"/>
        <v/>
      </c>
      <c r="J552" s="94" t="str">
        <f t="shared" si="288"/>
        <v/>
      </c>
      <c r="K552" s="94" t="str">
        <f t="shared" si="289"/>
        <v/>
      </c>
      <c r="L552" s="94" t="str">
        <f t="shared" si="290"/>
        <v/>
      </c>
      <c r="M552" s="94" t="str">
        <f t="shared" si="291"/>
        <v/>
      </c>
      <c r="N552" s="94" t="str">
        <f t="shared" si="292"/>
        <v/>
      </c>
      <c r="O552" s="94" t="str">
        <f t="shared" si="293"/>
        <v/>
      </c>
      <c r="P552" s="94" t="str">
        <f t="shared" si="294"/>
        <v/>
      </c>
      <c r="Q552" s="94" t="str">
        <f t="shared" si="295"/>
        <v/>
      </c>
      <c r="R552" s="94" t="str">
        <f t="shared" si="296"/>
        <v/>
      </c>
      <c r="S552" s="94" t="str">
        <f t="shared" si="297"/>
        <v/>
      </c>
      <c r="T552" s="94" t="str">
        <f t="shared" si="298"/>
        <v/>
      </c>
      <c r="U552" s="94" t="str">
        <f t="shared" si="299"/>
        <v/>
      </c>
      <c r="V552" s="94" t="str">
        <f t="shared" si="300"/>
        <v/>
      </c>
      <c r="W552" s="94" t="str">
        <f t="shared" si="309"/>
        <v/>
      </c>
      <c r="X552" s="94" t="str">
        <f t="shared" si="301"/>
        <v/>
      </c>
      <c r="Y552" s="94" t="str">
        <f t="shared" si="302"/>
        <v/>
      </c>
      <c r="Z552" s="94" t="str">
        <f t="shared" si="303"/>
        <v/>
      </c>
      <c r="AA552" s="94" t="str">
        <f t="shared" si="304"/>
        <v/>
      </c>
      <c r="AB552" s="94" t="str">
        <f t="shared" si="305"/>
        <v/>
      </c>
      <c r="AC552" s="94" t="str">
        <f t="shared" si="306"/>
        <v/>
      </c>
      <c r="AD552" s="92" t="str">
        <f t="shared" si="307"/>
        <v/>
      </c>
    </row>
    <row r="553" spans="1:30" x14ac:dyDescent="0.25">
      <c r="A553" s="106" t="str">
        <f t="shared" si="281"/>
        <v/>
      </c>
      <c r="B553" s="51">
        <v>1</v>
      </c>
      <c r="C553" s="52" t="s">
        <v>784</v>
      </c>
      <c r="D553" s="94" t="str">
        <f t="shared" si="282"/>
        <v/>
      </c>
      <c r="E553" s="94" t="str">
        <f t="shared" si="283"/>
        <v/>
      </c>
      <c r="F553" s="94" t="str">
        <f t="shared" si="284"/>
        <v/>
      </c>
      <c r="G553" s="94" t="str">
        <f t="shared" si="285"/>
        <v/>
      </c>
      <c r="H553" s="94" t="str">
        <f t="shared" si="286"/>
        <v/>
      </c>
      <c r="I553" s="94" t="str">
        <f t="shared" si="287"/>
        <v/>
      </c>
      <c r="J553" s="94" t="str">
        <f t="shared" si="288"/>
        <v/>
      </c>
      <c r="K553" s="94" t="str">
        <f t="shared" si="289"/>
        <v/>
      </c>
      <c r="L553" s="94" t="str">
        <f t="shared" si="290"/>
        <v/>
      </c>
      <c r="M553" s="94" t="str">
        <f t="shared" si="291"/>
        <v/>
      </c>
      <c r="N553" s="94" t="str">
        <f t="shared" si="292"/>
        <v/>
      </c>
      <c r="O553" s="94" t="str">
        <f t="shared" si="293"/>
        <v/>
      </c>
      <c r="P553" s="94" t="str">
        <f t="shared" si="294"/>
        <v/>
      </c>
      <c r="Q553" s="94" t="str">
        <f t="shared" si="295"/>
        <v/>
      </c>
      <c r="R553" s="94" t="str">
        <f t="shared" si="296"/>
        <v/>
      </c>
      <c r="S553" s="94" t="str">
        <f t="shared" si="297"/>
        <v/>
      </c>
      <c r="T553" s="94" t="str">
        <f t="shared" si="298"/>
        <v/>
      </c>
      <c r="U553" s="94" t="str">
        <f t="shared" si="299"/>
        <v/>
      </c>
      <c r="V553" s="94" t="str">
        <f t="shared" si="300"/>
        <v/>
      </c>
      <c r="W553" s="94" t="str">
        <f t="shared" si="309"/>
        <v/>
      </c>
      <c r="X553" s="94" t="str">
        <f t="shared" si="301"/>
        <v/>
      </c>
      <c r="Y553" s="94" t="str">
        <f t="shared" si="302"/>
        <v/>
      </c>
      <c r="Z553" s="94" t="str">
        <f t="shared" si="303"/>
        <v/>
      </c>
      <c r="AA553" s="94" t="str">
        <f t="shared" si="304"/>
        <v/>
      </c>
      <c r="AB553" s="94" t="str">
        <f t="shared" si="305"/>
        <v/>
      </c>
      <c r="AC553" s="94" t="str">
        <f t="shared" si="306"/>
        <v/>
      </c>
      <c r="AD553" s="92" t="str">
        <f t="shared" si="307"/>
        <v/>
      </c>
    </row>
    <row r="554" spans="1:30" x14ac:dyDescent="0.25">
      <c r="A554" s="106" t="str">
        <f t="shared" si="281"/>
        <v/>
      </c>
      <c r="B554" s="51">
        <v>1</v>
      </c>
      <c r="C554" s="52" t="s">
        <v>784</v>
      </c>
      <c r="D554" s="94" t="str">
        <f t="shared" si="282"/>
        <v/>
      </c>
      <c r="E554" s="94" t="str">
        <f t="shared" si="283"/>
        <v/>
      </c>
      <c r="F554" s="94" t="str">
        <f t="shared" si="284"/>
        <v/>
      </c>
      <c r="G554" s="94" t="str">
        <f t="shared" si="285"/>
        <v/>
      </c>
      <c r="H554" s="94" t="str">
        <f t="shared" si="286"/>
        <v/>
      </c>
      <c r="I554" s="94" t="str">
        <f t="shared" si="287"/>
        <v/>
      </c>
      <c r="J554" s="94" t="str">
        <f t="shared" si="288"/>
        <v/>
      </c>
      <c r="K554" s="94" t="str">
        <f t="shared" si="289"/>
        <v/>
      </c>
      <c r="L554" s="94" t="str">
        <f t="shared" si="290"/>
        <v/>
      </c>
      <c r="M554" s="94" t="str">
        <f t="shared" si="291"/>
        <v/>
      </c>
      <c r="N554" s="94" t="str">
        <f t="shared" si="292"/>
        <v/>
      </c>
      <c r="O554" s="94" t="str">
        <f t="shared" si="293"/>
        <v/>
      </c>
      <c r="P554" s="94" t="str">
        <f t="shared" si="294"/>
        <v/>
      </c>
      <c r="Q554" s="94" t="str">
        <f t="shared" si="295"/>
        <v/>
      </c>
      <c r="R554" s="94" t="str">
        <f t="shared" si="296"/>
        <v/>
      </c>
      <c r="S554" s="94" t="str">
        <f t="shared" si="297"/>
        <v/>
      </c>
      <c r="T554" s="94" t="str">
        <f t="shared" si="298"/>
        <v/>
      </c>
      <c r="U554" s="94" t="str">
        <f t="shared" si="299"/>
        <v/>
      </c>
      <c r="V554" s="94" t="str">
        <f t="shared" si="300"/>
        <v/>
      </c>
      <c r="W554" s="94" t="str">
        <f t="shared" si="309"/>
        <v/>
      </c>
      <c r="X554" s="94" t="str">
        <f t="shared" si="301"/>
        <v/>
      </c>
      <c r="Y554" s="94" t="str">
        <f t="shared" si="302"/>
        <v/>
      </c>
      <c r="Z554" s="94" t="str">
        <f t="shared" si="303"/>
        <v/>
      </c>
      <c r="AA554" s="94" t="str">
        <f t="shared" si="304"/>
        <v/>
      </c>
      <c r="AB554" s="94" t="str">
        <f t="shared" si="305"/>
        <v/>
      </c>
      <c r="AC554" s="94" t="str">
        <f t="shared" si="306"/>
        <v/>
      </c>
      <c r="AD554" s="92" t="str">
        <f t="shared" si="307"/>
        <v/>
      </c>
    </row>
    <row r="555" spans="1:30" x14ac:dyDescent="0.25">
      <c r="A555" s="106" t="str">
        <f t="shared" si="281"/>
        <v/>
      </c>
      <c r="B555" s="51">
        <v>1</v>
      </c>
      <c r="C555" s="52" t="s">
        <v>784</v>
      </c>
      <c r="D555" s="94" t="str">
        <f t="shared" si="282"/>
        <v/>
      </c>
      <c r="E555" s="94" t="str">
        <f t="shared" si="283"/>
        <v/>
      </c>
      <c r="F555" s="94" t="str">
        <f t="shared" si="284"/>
        <v/>
      </c>
      <c r="G555" s="94" t="str">
        <f t="shared" si="285"/>
        <v/>
      </c>
      <c r="H555" s="94" t="str">
        <f t="shared" si="286"/>
        <v/>
      </c>
      <c r="I555" s="94" t="str">
        <f t="shared" si="287"/>
        <v/>
      </c>
      <c r="J555" s="94" t="str">
        <f t="shared" si="288"/>
        <v/>
      </c>
      <c r="K555" s="94" t="str">
        <f t="shared" si="289"/>
        <v/>
      </c>
      <c r="L555" s="94" t="str">
        <f t="shared" si="290"/>
        <v/>
      </c>
      <c r="M555" s="94" t="str">
        <f t="shared" si="291"/>
        <v/>
      </c>
      <c r="N555" s="94" t="str">
        <f t="shared" si="292"/>
        <v/>
      </c>
      <c r="O555" s="94" t="str">
        <f t="shared" si="293"/>
        <v/>
      </c>
      <c r="P555" s="94" t="str">
        <f t="shared" si="294"/>
        <v/>
      </c>
      <c r="Q555" s="94" t="str">
        <f t="shared" si="295"/>
        <v/>
      </c>
      <c r="R555" s="94" t="str">
        <f t="shared" si="296"/>
        <v/>
      </c>
      <c r="S555" s="94" t="str">
        <f t="shared" si="297"/>
        <v/>
      </c>
      <c r="T555" s="94" t="str">
        <f t="shared" si="298"/>
        <v/>
      </c>
      <c r="U555" s="94" t="str">
        <f t="shared" si="299"/>
        <v/>
      </c>
      <c r="V555" s="94" t="str">
        <f t="shared" si="300"/>
        <v/>
      </c>
      <c r="W555" s="94" t="str">
        <f t="shared" si="309"/>
        <v/>
      </c>
      <c r="X555" s="94" t="str">
        <f t="shared" si="301"/>
        <v/>
      </c>
      <c r="Y555" s="94" t="str">
        <f t="shared" si="302"/>
        <v/>
      </c>
      <c r="Z555" s="94" t="str">
        <f t="shared" si="303"/>
        <v/>
      </c>
      <c r="AA555" s="94" t="str">
        <f t="shared" si="304"/>
        <v/>
      </c>
      <c r="AB555" s="94" t="str">
        <f t="shared" si="305"/>
        <v/>
      </c>
      <c r="AC555" s="94" t="str">
        <f t="shared" si="306"/>
        <v/>
      </c>
      <c r="AD555" s="92" t="str">
        <f t="shared" si="307"/>
        <v/>
      </c>
    </row>
    <row r="556" spans="1:30" x14ac:dyDescent="0.25">
      <c r="A556" s="106" t="str">
        <f t="shared" si="281"/>
        <v/>
      </c>
      <c r="B556" s="51">
        <v>1</v>
      </c>
      <c r="C556" s="52" t="s">
        <v>784</v>
      </c>
      <c r="D556" s="94" t="str">
        <f t="shared" si="282"/>
        <v/>
      </c>
      <c r="E556" s="94" t="str">
        <f t="shared" si="283"/>
        <v/>
      </c>
      <c r="F556" s="94" t="str">
        <f t="shared" si="284"/>
        <v/>
      </c>
      <c r="G556" s="94" t="str">
        <f t="shared" si="285"/>
        <v/>
      </c>
      <c r="H556" s="94" t="str">
        <f t="shared" si="286"/>
        <v/>
      </c>
      <c r="I556" s="94" t="str">
        <f t="shared" si="287"/>
        <v/>
      </c>
      <c r="J556" s="94" t="str">
        <f t="shared" si="288"/>
        <v/>
      </c>
      <c r="K556" s="94" t="str">
        <f t="shared" si="289"/>
        <v/>
      </c>
      <c r="L556" s="94" t="str">
        <f t="shared" si="290"/>
        <v/>
      </c>
      <c r="M556" s="94" t="str">
        <f t="shared" si="291"/>
        <v/>
      </c>
      <c r="N556" s="94" t="str">
        <f t="shared" si="292"/>
        <v/>
      </c>
      <c r="O556" s="94" t="str">
        <f t="shared" si="293"/>
        <v/>
      </c>
      <c r="P556" s="94" t="str">
        <f t="shared" si="294"/>
        <v/>
      </c>
      <c r="Q556" s="94" t="str">
        <f t="shared" si="295"/>
        <v/>
      </c>
      <c r="R556" s="94" t="str">
        <f t="shared" si="296"/>
        <v/>
      </c>
      <c r="S556" s="94" t="str">
        <f t="shared" si="297"/>
        <v/>
      </c>
      <c r="T556" s="94" t="str">
        <f t="shared" si="298"/>
        <v/>
      </c>
      <c r="U556" s="94" t="str">
        <f t="shared" si="299"/>
        <v/>
      </c>
      <c r="V556" s="94" t="str">
        <f t="shared" si="300"/>
        <v/>
      </c>
      <c r="W556" s="94" t="str">
        <f t="shared" si="309"/>
        <v/>
      </c>
      <c r="X556" s="94" t="str">
        <f t="shared" si="301"/>
        <v/>
      </c>
      <c r="Y556" s="94" t="str">
        <f t="shared" si="302"/>
        <v/>
      </c>
      <c r="Z556" s="94" t="str">
        <f t="shared" si="303"/>
        <v/>
      </c>
      <c r="AA556" s="94" t="str">
        <f t="shared" si="304"/>
        <v/>
      </c>
      <c r="AB556" s="94" t="str">
        <f t="shared" si="305"/>
        <v/>
      </c>
      <c r="AC556" s="94" t="str">
        <f t="shared" si="306"/>
        <v/>
      </c>
      <c r="AD556" s="92" t="str">
        <f t="shared" si="307"/>
        <v/>
      </c>
    </row>
    <row r="557" spans="1:30" x14ac:dyDescent="0.25">
      <c r="A557" s="106" t="str">
        <f t="shared" si="281"/>
        <v/>
      </c>
      <c r="B557" s="51">
        <v>1</v>
      </c>
      <c r="C557" s="52" t="s">
        <v>784</v>
      </c>
      <c r="D557" s="94" t="str">
        <f t="shared" si="282"/>
        <v/>
      </c>
      <c r="E557" s="94" t="str">
        <f t="shared" si="283"/>
        <v/>
      </c>
      <c r="F557" s="94" t="str">
        <f t="shared" si="284"/>
        <v/>
      </c>
      <c r="G557" s="94" t="str">
        <f t="shared" si="285"/>
        <v/>
      </c>
      <c r="H557" s="94" t="str">
        <f t="shared" si="286"/>
        <v/>
      </c>
      <c r="I557" s="94" t="str">
        <f t="shared" si="287"/>
        <v/>
      </c>
      <c r="J557" s="94" t="str">
        <f t="shared" si="288"/>
        <v/>
      </c>
      <c r="K557" s="94" t="str">
        <f t="shared" si="289"/>
        <v/>
      </c>
      <c r="L557" s="94" t="str">
        <f t="shared" si="290"/>
        <v/>
      </c>
      <c r="M557" s="94" t="str">
        <f t="shared" si="291"/>
        <v/>
      </c>
      <c r="N557" s="94" t="str">
        <f t="shared" si="292"/>
        <v/>
      </c>
      <c r="O557" s="94" t="str">
        <f t="shared" si="293"/>
        <v/>
      </c>
      <c r="P557" s="94" t="str">
        <f t="shared" si="294"/>
        <v/>
      </c>
      <c r="Q557" s="94" t="str">
        <f t="shared" si="295"/>
        <v/>
      </c>
      <c r="R557" s="94" t="str">
        <f t="shared" si="296"/>
        <v/>
      </c>
      <c r="S557" s="94" t="str">
        <f t="shared" si="297"/>
        <v/>
      </c>
      <c r="T557" s="94" t="str">
        <f t="shared" si="298"/>
        <v/>
      </c>
      <c r="U557" s="94" t="str">
        <f t="shared" si="299"/>
        <v/>
      </c>
      <c r="V557" s="94" t="str">
        <f t="shared" si="300"/>
        <v/>
      </c>
      <c r="W557" s="94" t="str">
        <f t="shared" si="309"/>
        <v/>
      </c>
      <c r="X557" s="94" t="str">
        <f t="shared" si="301"/>
        <v/>
      </c>
      <c r="Y557" s="94" t="str">
        <f t="shared" si="302"/>
        <v/>
      </c>
      <c r="Z557" s="94" t="str">
        <f t="shared" si="303"/>
        <v/>
      </c>
      <c r="AA557" s="94" t="str">
        <f t="shared" si="304"/>
        <v/>
      </c>
      <c r="AB557" s="94" t="str">
        <f t="shared" si="305"/>
        <v/>
      </c>
      <c r="AC557" s="94" t="str">
        <f t="shared" si="306"/>
        <v/>
      </c>
      <c r="AD557" s="92" t="str">
        <f t="shared" si="307"/>
        <v/>
      </c>
    </row>
    <row r="558" spans="1:30" x14ac:dyDescent="0.25">
      <c r="A558" s="106" t="str">
        <f t="shared" si="281"/>
        <v/>
      </c>
      <c r="B558" s="51">
        <v>1</v>
      </c>
      <c r="C558" s="52" t="s">
        <v>784</v>
      </c>
      <c r="D558" s="94" t="str">
        <f t="shared" si="282"/>
        <v/>
      </c>
      <c r="E558" s="94" t="str">
        <f t="shared" si="283"/>
        <v/>
      </c>
      <c r="F558" s="94" t="str">
        <f t="shared" si="284"/>
        <v/>
      </c>
      <c r="G558" s="94" t="str">
        <f t="shared" si="285"/>
        <v/>
      </c>
      <c r="H558" s="94" t="str">
        <f t="shared" si="286"/>
        <v/>
      </c>
      <c r="I558" s="94" t="str">
        <f t="shared" si="287"/>
        <v/>
      </c>
      <c r="J558" s="94" t="str">
        <f t="shared" si="288"/>
        <v/>
      </c>
      <c r="K558" s="94" t="str">
        <f t="shared" si="289"/>
        <v/>
      </c>
      <c r="L558" s="94" t="str">
        <f t="shared" si="290"/>
        <v/>
      </c>
      <c r="M558" s="94" t="str">
        <f t="shared" si="291"/>
        <v/>
      </c>
      <c r="N558" s="94" t="str">
        <f t="shared" si="292"/>
        <v/>
      </c>
      <c r="O558" s="94" t="str">
        <f t="shared" si="293"/>
        <v/>
      </c>
      <c r="P558" s="94" t="str">
        <f t="shared" si="294"/>
        <v/>
      </c>
      <c r="Q558" s="94" t="str">
        <f t="shared" si="295"/>
        <v/>
      </c>
      <c r="R558" s="94" t="str">
        <f t="shared" si="296"/>
        <v/>
      </c>
      <c r="S558" s="94" t="str">
        <f t="shared" si="297"/>
        <v/>
      </c>
      <c r="T558" s="94" t="str">
        <f t="shared" si="298"/>
        <v/>
      </c>
      <c r="U558" s="94" t="str">
        <f t="shared" si="299"/>
        <v/>
      </c>
      <c r="V558" s="94" t="str">
        <f t="shared" si="300"/>
        <v/>
      </c>
      <c r="W558" s="94" t="str">
        <f t="shared" si="309"/>
        <v/>
      </c>
      <c r="X558" s="94" t="str">
        <f t="shared" si="301"/>
        <v/>
      </c>
      <c r="Y558" s="94" t="str">
        <f t="shared" si="302"/>
        <v/>
      </c>
      <c r="Z558" s="94" t="str">
        <f t="shared" si="303"/>
        <v/>
      </c>
      <c r="AA558" s="94" t="str">
        <f t="shared" si="304"/>
        <v/>
      </c>
      <c r="AB558" s="94" t="str">
        <f t="shared" si="305"/>
        <v/>
      </c>
      <c r="AC558" s="94" t="str">
        <f t="shared" si="306"/>
        <v/>
      </c>
      <c r="AD558" s="92" t="str">
        <f t="shared" si="307"/>
        <v/>
      </c>
    </row>
    <row r="559" spans="1:30" x14ac:dyDescent="0.25">
      <c r="A559" s="106" t="str">
        <f t="shared" si="281"/>
        <v/>
      </c>
      <c r="B559" s="51">
        <v>1</v>
      </c>
      <c r="C559" s="52" t="s">
        <v>784</v>
      </c>
      <c r="D559" s="94" t="str">
        <f t="shared" si="282"/>
        <v/>
      </c>
      <c r="E559" s="94" t="str">
        <f t="shared" si="283"/>
        <v/>
      </c>
      <c r="F559" s="94" t="str">
        <f t="shared" si="284"/>
        <v/>
      </c>
      <c r="G559" s="94" t="str">
        <f t="shared" si="285"/>
        <v/>
      </c>
      <c r="H559" s="94" t="str">
        <f t="shared" si="286"/>
        <v/>
      </c>
      <c r="I559" s="94" t="str">
        <f t="shared" si="287"/>
        <v/>
      </c>
      <c r="J559" s="94" t="str">
        <f t="shared" si="288"/>
        <v/>
      </c>
      <c r="K559" s="94" t="str">
        <f t="shared" si="289"/>
        <v/>
      </c>
      <c r="L559" s="94" t="str">
        <f t="shared" si="290"/>
        <v/>
      </c>
      <c r="M559" s="94" t="str">
        <f t="shared" si="291"/>
        <v/>
      </c>
      <c r="N559" s="94" t="str">
        <f t="shared" si="292"/>
        <v/>
      </c>
      <c r="O559" s="94" t="str">
        <f t="shared" si="293"/>
        <v/>
      </c>
      <c r="P559" s="94" t="str">
        <f t="shared" si="294"/>
        <v/>
      </c>
      <c r="Q559" s="94" t="str">
        <f t="shared" si="295"/>
        <v/>
      </c>
      <c r="R559" s="94" t="str">
        <f t="shared" si="296"/>
        <v/>
      </c>
      <c r="S559" s="94" t="str">
        <f t="shared" si="297"/>
        <v/>
      </c>
      <c r="T559" s="94" t="str">
        <f t="shared" si="298"/>
        <v/>
      </c>
      <c r="U559" s="94" t="str">
        <f t="shared" si="299"/>
        <v/>
      </c>
      <c r="V559" s="94" t="str">
        <f t="shared" si="300"/>
        <v/>
      </c>
      <c r="W559" s="94" t="str">
        <f t="shared" si="309"/>
        <v/>
      </c>
      <c r="X559" s="94" t="str">
        <f t="shared" si="301"/>
        <v/>
      </c>
      <c r="Y559" s="94" t="str">
        <f t="shared" si="302"/>
        <v/>
      </c>
      <c r="Z559" s="94" t="str">
        <f t="shared" si="303"/>
        <v/>
      </c>
      <c r="AA559" s="94" t="str">
        <f t="shared" si="304"/>
        <v/>
      </c>
      <c r="AB559" s="94" t="str">
        <f t="shared" si="305"/>
        <v/>
      </c>
      <c r="AC559" s="94" t="str">
        <f t="shared" si="306"/>
        <v/>
      </c>
      <c r="AD559" s="92" t="str">
        <f t="shared" si="307"/>
        <v/>
      </c>
    </row>
    <row r="560" spans="1:30" x14ac:dyDescent="0.25">
      <c r="A560" s="106" t="str">
        <f t="shared" si="281"/>
        <v/>
      </c>
      <c r="B560" s="51">
        <v>1</v>
      </c>
      <c r="C560" s="52" t="s">
        <v>784</v>
      </c>
      <c r="D560" s="94" t="str">
        <f t="shared" si="282"/>
        <v/>
      </c>
      <c r="E560" s="94" t="str">
        <f t="shared" si="283"/>
        <v/>
      </c>
      <c r="F560" s="94" t="str">
        <f t="shared" si="284"/>
        <v/>
      </c>
      <c r="G560" s="94" t="str">
        <f t="shared" si="285"/>
        <v/>
      </c>
      <c r="H560" s="94" t="str">
        <f t="shared" si="286"/>
        <v/>
      </c>
      <c r="I560" s="94" t="str">
        <f t="shared" si="287"/>
        <v/>
      </c>
      <c r="J560" s="94" t="str">
        <f t="shared" si="288"/>
        <v/>
      </c>
      <c r="K560" s="94" t="str">
        <f t="shared" si="289"/>
        <v/>
      </c>
      <c r="L560" s="94" t="str">
        <f t="shared" si="290"/>
        <v/>
      </c>
      <c r="M560" s="94" t="str">
        <f t="shared" si="291"/>
        <v/>
      </c>
      <c r="N560" s="94" t="str">
        <f t="shared" si="292"/>
        <v/>
      </c>
      <c r="O560" s="94" t="str">
        <f t="shared" si="293"/>
        <v/>
      </c>
      <c r="P560" s="94" t="str">
        <f t="shared" si="294"/>
        <v/>
      </c>
      <c r="Q560" s="94" t="str">
        <f t="shared" si="295"/>
        <v/>
      </c>
      <c r="R560" s="94" t="str">
        <f t="shared" si="296"/>
        <v/>
      </c>
      <c r="S560" s="94" t="str">
        <f t="shared" si="297"/>
        <v/>
      </c>
      <c r="T560" s="94" t="str">
        <f t="shared" si="298"/>
        <v/>
      </c>
      <c r="U560" s="94" t="str">
        <f t="shared" si="299"/>
        <v/>
      </c>
      <c r="V560" s="94" t="str">
        <f t="shared" si="300"/>
        <v/>
      </c>
      <c r="W560" s="94" t="str">
        <f t="shared" si="309"/>
        <v/>
      </c>
      <c r="X560" s="94" t="str">
        <f t="shared" si="301"/>
        <v/>
      </c>
      <c r="Y560" s="94" t="str">
        <f t="shared" si="302"/>
        <v/>
      </c>
      <c r="Z560" s="94" t="str">
        <f t="shared" si="303"/>
        <v/>
      </c>
      <c r="AA560" s="94" t="str">
        <f t="shared" si="304"/>
        <v/>
      </c>
      <c r="AB560" s="94" t="str">
        <f t="shared" si="305"/>
        <v/>
      </c>
      <c r="AC560" s="94" t="str">
        <f t="shared" si="306"/>
        <v/>
      </c>
      <c r="AD560" s="92" t="str">
        <f t="shared" si="307"/>
        <v/>
      </c>
    </row>
    <row r="561" spans="1:30" x14ac:dyDescent="0.25">
      <c r="A561" s="106" t="str">
        <f t="shared" si="281"/>
        <v/>
      </c>
      <c r="B561" s="51">
        <v>1</v>
      </c>
      <c r="C561" s="52" t="s">
        <v>784</v>
      </c>
      <c r="D561" s="94" t="str">
        <f t="shared" si="282"/>
        <v/>
      </c>
      <c r="E561" s="94" t="str">
        <f t="shared" si="283"/>
        <v/>
      </c>
      <c r="F561" s="94" t="str">
        <f t="shared" si="284"/>
        <v/>
      </c>
      <c r="G561" s="94" t="str">
        <f t="shared" si="285"/>
        <v/>
      </c>
      <c r="H561" s="94" t="str">
        <f t="shared" si="286"/>
        <v/>
      </c>
      <c r="I561" s="94" t="str">
        <f t="shared" si="287"/>
        <v/>
      </c>
      <c r="J561" s="94" t="str">
        <f t="shared" si="288"/>
        <v/>
      </c>
      <c r="K561" s="94" t="str">
        <f t="shared" si="289"/>
        <v/>
      </c>
      <c r="L561" s="94" t="str">
        <f t="shared" si="290"/>
        <v/>
      </c>
      <c r="M561" s="94" t="str">
        <f t="shared" si="291"/>
        <v/>
      </c>
      <c r="N561" s="94" t="str">
        <f t="shared" si="292"/>
        <v/>
      </c>
      <c r="O561" s="94" t="str">
        <f t="shared" si="293"/>
        <v/>
      </c>
      <c r="P561" s="94" t="str">
        <f t="shared" si="294"/>
        <v/>
      </c>
      <c r="Q561" s="94" t="str">
        <f t="shared" si="295"/>
        <v/>
      </c>
      <c r="R561" s="94" t="str">
        <f t="shared" si="296"/>
        <v/>
      </c>
      <c r="S561" s="94" t="str">
        <f t="shared" si="297"/>
        <v/>
      </c>
      <c r="T561" s="94" t="str">
        <f t="shared" si="298"/>
        <v/>
      </c>
      <c r="U561" s="94" t="str">
        <f t="shared" si="299"/>
        <v/>
      </c>
      <c r="V561" s="94" t="str">
        <f t="shared" si="300"/>
        <v/>
      </c>
      <c r="W561" s="94" t="str">
        <f t="shared" si="309"/>
        <v/>
      </c>
      <c r="X561" s="94" t="str">
        <f t="shared" si="301"/>
        <v/>
      </c>
      <c r="Y561" s="94" t="str">
        <f t="shared" si="302"/>
        <v/>
      </c>
      <c r="Z561" s="94" t="str">
        <f t="shared" si="303"/>
        <v/>
      </c>
      <c r="AA561" s="94" t="str">
        <f t="shared" si="304"/>
        <v/>
      </c>
      <c r="AB561" s="94" t="str">
        <f t="shared" si="305"/>
        <v/>
      </c>
      <c r="AC561" s="94" t="str">
        <f t="shared" si="306"/>
        <v/>
      </c>
      <c r="AD561" s="92" t="str">
        <f t="shared" si="307"/>
        <v/>
      </c>
    </row>
    <row r="562" spans="1:30" x14ac:dyDescent="0.25">
      <c r="A562" s="106" t="str">
        <f t="shared" si="281"/>
        <v/>
      </c>
      <c r="B562" s="51">
        <v>1</v>
      </c>
      <c r="C562" s="52" t="s">
        <v>784</v>
      </c>
      <c r="D562" s="94" t="str">
        <f t="shared" si="282"/>
        <v/>
      </c>
      <c r="E562" s="94" t="str">
        <f t="shared" si="283"/>
        <v/>
      </c>
      <c r="F562" s="94" t="str">
        <f t="shared" si="284"/>
        <v/>
      </c>
      <c r="G562" s="94" t="str">
        <f t="shared" si="285"/>
        <v/>
      </c>
      <c r="H562" s="94" t="str">
        <f t="shared" si="286"/>
        <v/>
      </c>
      <c r="I562" s="94" t="str">
        <f t="shared" si="287"/>
        <v/>
      </c>
      <c r="J562" s="94" t="str">
        <f t="shared" si="288"/>
        <v/>
      </c>
      <c r="K562" s="94" t="str">
        <f t="shared" si="289"/>
        <v/>
      </c>
      <c r="L562" s="94" t="str">
        <f t="shared" si="290"/>
        <v/>
      </c>
      <c r="M562" s="94" t="str">
        <f t="shared" si="291"/>
        <v/>
      </c>
      <c r="N562" s="94" t="str">
        <f t="shared" si="292"/>
        <v/>
      </c>
      <c r="O562" s="94" t="str">
        <f t="shared" si="293"/>
        <v/>
      </c>
      <c r="P562" s="94" t="str">
        <f t="shared" si="294"/>
        <v/>
      </c>
      <c r="Q562" s="94" t="str">
        <f t="shared" si="295"/>
        <v/>
      </c>
      <c r="R562" s="94" t="str">
        <f t="shared" si="296"/>
        <v/>
      </c>
      <c r="S562" s="94" t="str">
        <f t="shared" si="297"/>
        <v/>
      </c>
      <c r="T562" s="94" t="str">
        <f t="shared" si="298"/>
        <v/>
      </c>
      <c r="U562" s="94" t="str">
        <f t="shared" si="299"/>
        <v/>
      </c>
      <c r="V562" s="94" t="str">
        <f t="shared" si="300"/>
        <v/>
      </c>
      <c r="W562" s="94" t="str">
        <f t="shared" si="309"/>
        <v/>
      </c>
      <c r="X562" s="94" t="str">
        <f t="shared" si="301"/>
        <v/>
      </c>
      <c r="Y562" s="94" t="str">
        <f t="shared" si="302"/>
        <v/>
      </c>
      <c r="Z562" s="94" t="str">
        <f t="shared" si="303"/>
        <v/>
      </c>
      <c r="AA562" s="94" t="str">
        <f t="shared" si="304"/>
        <v/>
      </c>
      <c r="AB562" s="94" t="str">
        <f t="shared" si="305"/>
        <v/>
      </c>
      <c r="AC562" s="94" t="str">
        <f t="shared" si="306"/>
        <v/>
      </c>
      <c r="AD562" s="92" t="str">
        <f t="shared" si="307"/>
        <v/>
      </c>
    </row>
    <row r="563" spans="1:30" x14ac:dyDescent="0.25">
      <c r="A563" s="106" t="str">
        <f t="shared" si="281"/>
        <v/>
      </c>
      <c r="B563" s="51">
        <v>1</v>
      </c>
      <c r="C563" s="52" t="s">
        <v>784</v>
      </c>
      <c r="D563" s="94" t="str">
        <f t="shared" si="282"/>
        <v/>
      </c>
      <c r="E563" s="94" t="str">
        <f t="shared" si="283"/>
        <v/>
      </c>
      <c r="F563" s="94" t="str">
        <f t="shared" si="284"/>
        <v/>
      </c>
      <c r="G563" s="94" t="str">
        <f t="shared" si="285"/>
        <v/>
      </c>
      <c r="H563" s="94" t="str">
        <f t="shared" si="286"/>
        <v/>
      </c>
      <c r="I563" s="94" t="str">
        <f t="shared" si="287"/>
        <v/>
      </c>
      <c r="J563" s="94" t="str">
        <f t="shared" si="288"/>
        <v/>
      </c>
      <c r="K563" s="94" t="str">
        <f t="shared" si="289"/>
        <v/>
      </c>
      <c r="L563" s="94" t="str">
        <f t="shared" si="290"/>
        <v/>
      </c>
      <c r="M563" s="94" t="str">
        <f t="shared" si="291"/>
        <v/>
      </c>
      <c r="N563" s="94" t="str">
        <f t="shared" si="292"/>
        <v/>
      </c>
      <c r="O563" s="94" t="str">
        <f t="shared" si="293"/>
        <v/>
      </c>
      <c r="P563" s="94" t="str">
        <f t="shared" si="294"/>
        <v/>
      </c>
      <c r="Q563" s="94" t="str">
        <f t="shared" si="295"/>
        <v/>
      </c>
      <c r="R563" s="94" t="str">
        <f t="shared" si="296"/>
        <v/>
      </c>
      <c r="S563" s="94" t="str">
        <f t="shared" si="297"/>
        <v/>
      </c>
      <c r="T563" s="94" t="str">
        <f t="shared" si="298"/>
        <v/>
      </c>
      <c r="U563" s="94" t="str">
        <f t="shared" si="299"/>
        <v/>
      </c>
      <c r="V563" s="94" t="str">
        <f t="shared" si="300"/>
        <v/>
      </c>
      <c r="W563" s="94" t="str">
        <f t="shared" si="309"/>
        <v/>
      </c>
      <c r="X563" s="94" t="str">
        <f t="shared" si="301"/>
        <v/>
      </c>
      <c r="Y563" s="94" t="str">
        <f t="shared" si="302"/>
        <v/>
      </c>
      <c r="Z563" s="94" t="str">
        <f t="shared" si="303"/>
        <v/>
      </c>
      <c r="AA563" s="94" t="str">
        <f t="shared" si="304"/>
        <v/>
      </c>
      <c r="AB563" s="94" t="str">
        <f t="shared" si="305"/>
        <v/>
      </c>
      <c r="AC563" s="94" t="str">
        <f t="shared" si="306"/>
        <v/>
      </c>
      <c r="AD563" s="92" t="str">
        <f t="shared" si="307"/>
        <v/>
      </c>
    </row>
    <row r="564" spans="1:30" x14ac:dyDescent="0.25">
      <c r="A564" s="106" t="str">
        <f t="shared" si="281"/>
        <v/>
      </c>
      <c r="B564" s="51">
        <v>1</v>
      </c>
      <c r="C564" s="52" t="s">
        <v>784</v>
      </c>
      <c r="D564" s="94" t="str">
        <f t="shared" si="282"/>
        <v/>
      </c>
      <c r="E564" s="94" t="str">
        <f t="shared" si="283"/>
        <v/>
      </c>
      <c r="F564" s="94" t="str">
        <f t="shared" si="284"/>
        <v/>
      </c>
      <c r="G564" s="94" t="str">
        <f t="shared" si="285"/>
        <v/>
      </c>
      <c r="H564" s="94" t="str">
        <f t="shared" si="286"/>
        <v/>
      </c>
      <c r="I564" s="94" t="str">
        <f t="shared" si="287"/>
        <v/>
      </c>
      <c r="J564" s="94" t="str">
        <f t="shared" si="288"/>
        <v/>
      </c>
      <c r="K564" s="94" t="str">
        <f t="shared" si="289"/>
        <v/>
      </c>
      <c r="L564" s="94" t="str">
        <f t="shared" si="290"/>
        <v/>
      </c>
      <c r="M564" s="94" t="str">
        <f t="shared" si="291"/>
        <v/>
      </c>
      <c r="N564" s="94" t="str">
        <f t="shared" si="292"/>
        <v/>
      </c>
      <c r="O564" s="94" t="str">
        <f t="shared" si="293"/>
        <v/>
      </c>
      <c r="P564" s="94" t="str">
        <f t="shared" si="294"/>
        <v/>
      </c>
      <c r="Q564" s="94" t="str">
        <f t="shared" si="295"/>
        <v/>
      </c>
      <c r="R564" s="94" t="str">
        <f t="shared" si="296"/>
        <v/>
      </c>
      <c r="S564" s="94" t="str">
        <f t="shared" si="297"/>
        <v/>
      </c>
      <c r="T564" s="94" t="str">
        <f t="shared" si="298"/>
        <v/>
      </c>
      <c r="U564" s="94" t="str">
        <f t="shared" si="299"/>
        <v/>
      </c>
      <c r="V564" s="94" t="str">
        <f t="shared" si="300"/>
        <v/>
      </c>
      <c r="W564" s="94" t="str">
        <f t="shared" si="309"/>
        <v/>
      </c>
      <c r="X564" s="94" t="str">
        <f t="shared" si="301"/>
        <v/>
      </c>
      <c r="Y564" s="94" t="str">
        <f t="shared" si="302"/>
        <v/>
      </c>
      <c r="Z564" s="94" t="str">
        <f t="shared" si="303"/>
        <v/>
      </c>
      <c r="AA564" s="94" t="str">
        <f t="shared" si="304"/>
        <v/>
      </c>
      <c r="AB564" s="94" t="str">
        <f t="shared" si="305"/>
        <v/>
      </c>
      <c r="AC564" s="94" t="str">
        <f t="shared" si="306"/>
        <v/>
      </c>
      <c r="AD564" s="92" t="str">
        <f t="shared" si="307"/>
        <v/>
      </c>
    </row>
    <row r="565" spans="1:30" x14ac:dyDescent="0.25">
      <c r="A565" s="106" t="str">
        <f t="shared" si="281"/>
        <v/>
      </c>
      <c r="B565" s="51">
        <v>1</v>
      </c>
      <c r="C565" s="52" t="s">
        <v>784</v>
      </c>
      <c r="D565" s="94" t="str">
        <f t="shared" si="282"/>
        <v/>
      </c>
      <c r="E565" s="94" t="str">
        <f t="shared" si="283"/>
        <v/>
      </c>
      <c r="F565" s="94" t="str">
        <f t="shared" si="284"/>
        <v/>
      </c>
      <c r="G565" s="94" t="str">
        <f t="shared" si="285"/>
        <v/>
      </c>
      <c r="H565" s="94" t="str">
        <f t="shared" si="286"/>
        <v/>
      </c>
      <c r="I565" s="94" t="str">
        <f t="shared" si="287"/>
        <v/>
      </c>
      <c r="J565" s="94" t="str">
        <f t="shared" si="288"/>
        <v/>
      </c>
      <c r="K565" s="94" t="str">
        <f t="shared" si="289"/>
        <v/>
      </c>
      <c r="L565" s="94" t="str">
        <f t="shared" si="290"/>
        <v/>
      </c>
      <c r="M565" s="94" t="str">
        <f t="shared" si="291"/>
        <v/>
      </c>
      <c r="N565" s="94" t="str">
        <f t="shared" si="292"/>
        <v/>
      </c>
      <c r="O565" s="94" t="str">
        <f t="shared" si="293"/>
        <v/>
      </c>
      <c r="P565" s="94" t="str">
        <f t="shared" si="294"/>
        <v/>
      </c>
      <c r="Q565" s="94" t="str">
        <f t="shared" si="295"/>
        <v/>
      </c>
      <c r="R565" s="94" t="str">
        <f t="shared" si="296"/>
        <v/>
      </c>
      <c r="S565" s="94" t="str">
        <f t="shared" si="297"/>
        <v/>
      </c>
      <c r="T565" s="94" t="str">
        <f t="shared" si="298"/>
        <v/>
      </c>
      <c r="U565" s="94" t="str">
        <f t="shared" si="299"/>
        <v/>
      </c>
      <c r="V565" s="94" t="str">
        <f t="shared" si="300"/>
        <v/>
      </c>
      <c r="W565" s="94" t="str">
        <f t="shared" si="309"/>
        <v/>
      </c>
      <c r="X565" s="94" t="str">
        <f t="shared" si="301"/>
        <v/>
      </c>
      <c r="Y565" s="94" t="str">
        <f t="shared" si="302"/>
        <v/>
      </c>
      <c r="Z565" s="94" t="str">
        <f t="shared" si="303"/>
        <v/>
      </c>
      <c r="AA565" s="94" t="str">
        <f t="shared" si="304"/>
        <v/>
      </c>
      <c r="AB565" s="94" t="str">
        <f t="shared" si="305"/>
        <v/>
      </c>
      <c r="AC565" s="94" t="str">
        <f t="shared" si="306"/>
        <v/>
      </c>
      <c r="AD565" s="92" t="str">
        <f t="shared" si="307"/>
        <v/>
      </c>
    </row>
    <row r="566" spans="1:30" x14ac:dyDescent="0.25">
      <c r="A566" s="106" t="str">
        <f t="shared" si="281"/>
        <v/>
      </c>
      <c r="B566" s="51">
        <v>1</v>
      </c>
      <c r="C566" s="52" t="s">
        <v>784</v>
      </c>
      <c r="D566" s="94" t="str">
        <f t="shared" si="282"/>
        <v/>
      </c>
      <c r="E566" s="94" t="str">
        <f t="shared" si="283"/>
        <v/>
      </c>
      <c r="F566" s="94" t="str">
        <f t="shared" si="284"/>
        <v/>
      </c>
      <c r="G566" s="94" t="str">
        <f t="shared" si="285"/>
        <v/>
      </c>
      <c r="H566" s="94" t="str">
        <f t="shared" si="286"/>
        <v/>
      </c>
      <c r="I566" s="94" t="str">
        <f t="shared" si="287"/>
        <v/>
      </c>
      <c r="J566" s="94" t="str">
        <f t="shared" si="288"/>
        <v/>
      </c>
      <c r="K566" s="94" t="str">
        <f t="shared" si="289"/>
        <v/>
      </c>
      <c r="L566" s="94" t="str">
        <f t="shared" si="290"/>
        <v/>
      </c>
      <c r="M566" s="94" t="str">
        <f t="shared" si="291"/>
        <v/>
      </c>
      <c r="N566" s="94" t="str">
        <f t="shared" si="292"/>
        <v/>
      </c>
      <c r="O566" s="94" t="str">
        <f t="shared" si="293"/>
        <v/>
      </c>
      <c r="P566" s="94" t="str">
        <f t="shared" si="294"/>
        <v/>
      </c>
      <c r="Q566" s="94" t="str">
        <f t="shared" si="295"/>
        <v/>
      </c>
      <c r="R566" s="94" t="str">
        <f t="shared" si="296"/>
        <v/>
      </c>
      <c r="S566" s="94" t="str">
        <f t="shared" si="297"/>
        <v/>
      </c>
      <c r="T566" s="94" t="str">
        <f t="shared" si="298"/>
        <v/>
      </c>
      <c r="U566" s="94" t="str">
        <f t="shared" si="299"/>
        <v/>
      </c>
      <c r="V566" s="94" t="str">
        <f t="shared" si="300"/>
        <v/>
      </c>
      <c r="W566" s="94" t="str">
        <f t="shared" si="309"/>
        <v/>
      </c>
      <c r="X566" s="94" t="str">
        <f t="shared" si="301"/>
        <v/>
      </c>
      <c r="Y566" s="94" t="str">
        <f t="shared" si="302"/>
        <v/>
      </c>
      <c r="Z566" s="94" t="str">
        <f t="shared" si="303"/>
        <v/>
      </c>
      <c r="AA566" s="94" t="str">
        <f t="shared" si="304"/>
        <v/>
      </c>
      <c r="AB566" s="94" t="str">
        <f t="shared" si="305"/>
        <v/>
      </c>
      <c r="AC566" s="94" t="str">
        <f t="shared" si="306"/>
        <v/>
      </c>
      <c r="AD566" s="92" t="str">
        <f t="shared" si="307"/>
        <v/>
      </c>
    </row>
    <row r="567" spans="1:30" x14ac:dyDescent="0.25">
      <c r="A567" s="106" t="str">
        <f t="shared" si="281"/>
        <v/>
      </c>
      <c r="B567" s="51">
        <v>1</v>
      </c>
      <c r="C567" s="52" t="s">
        <v>784</v>
      </c>
      <c r="D567" s="94" t="str">
        <f t="shared" si="282"/>
        <v/>
      </c>
      <c r="E567" s="94" t="str">
        <f t="shared" si="283"/>
        <v/>
      </c>
      <c r="F567" s="94" t="str">
        <f t="shared" si="284"/>
        <v/>
      </c>
      <c r="G567" s="94" t="str">
        <f t="shared" si="285"/>
        <v/>
      </c>
      <c r="H567" s="94" t="str">
        <f t="shared" si="286"/>
        <v/>
      </c>
      <c r="I567" s="94" t="str">
        <f t="shared" si="287"/>
        <v/>
      </c>
      <c r="J567" s="94" t="str">
        <f t="shared" si="288"/>
        <v/>
      </c>
      <c r="K567" s="94" t="str">
        <f t="shared" si="289"/>
        <v/>
      </c>
      <c r="L567" s="94" t="str">
        <f t="shared" si="290"/>
        <v/>
      </c>
      <c r="M567" s="94" t="str">
        <f t="shared" si="291"/>
        <v/>
      </c>
      <c r="N567" s="94" t="str">
        <f t="shared" si="292"/>
        <v/>
      </c>
      <c r="O567" s="94" t="str">
        <f t="shared" si="293"/>
        <v/>
      </c>
      <c r="P567" s="94" t="str">
        <f t="shared" si="294"/>
        <v/>
      </c>
      <c r="Q567" s="94" t="str">
        <f t="shared" si="295"/>
        <v/>
      </c>
      <c r="R567" s="94" t="str">
        <f t="shared" si="296"/>
        <v/>
      </c>
      <c r="S567" s="94" t="str">
        <f t="shared" si="297"/>
        <v/>
      </c>
      <c r="T567" s="94" t="str">
        <f t="shared" si="298"/>
        <v/>
      </c>
      <c r="U567" s="94" t="str">
        <f t="shared" si="299"/>
        <v/>
      </c>
      <c r="V567" s="94" t="str">
        <f t="shared" si="300"/>
        <v/>
      </c>
      <c r="W567" s="94" t="str">
        <f t="shared" si="309"/>
        <v/>
      </c>
      <c r="X567" s="94" t="str">
        <f t="shared" si="301"/>
        <v/>
      </c>
      <c r="Y567" s="94" t="str">
        <f t="shared" si="302"/>
        <v/>
      </c>
      <c r="Z567" s="94" t="str">
        <f t="shared" si="303"/>
        <v/>
      </c>
      <c r="AA567" s="94" t="str">
        <f t="shared" si="304"/>
        <v/>
      </c>
      <c r="AB567" s="94" t="str">
        <f t="shared" si="305"/>
        <v/>
      </c>
      <c r="AC567" s="94" t="str">
        <f t="shared" si="306"/>
        <v/>
      </c>
      <c r="AD567" s="92" t="str">
        <f t="shared" si="307"/>
        <v/>
      </c>
    </row>
    <row r="568" spans="1:30" x14ac:dyDescent="0.25">
      <c r="A568" s="106" t="str">
        <f t="shared" si="281"/>
        <v/>
      </c>
      <c r="B568" s="51">
        <v>1</v>
      </c>
      <c r="C568" s="52" t="s">
        <v>784</v>
      </c>
      <c r="D568" s="94" t="str">
        <f t="shared" si="282"/>
        <v/>
      </c>
      <c r="E568" s="94" t="str">
        <f t="shared" si="283"/>
        <v/>
      </c>
      <c r="F568" s="94" t="str">
        <f t="shared" si="284"/>
        <v/>
      </c>
      <c r="G568" s="94" t="str">
        <f t="shared" si="285"/>
        <v/>
      </c>
      <c r="H568" s="94" t="str">
        <f t="shared" si="286"/>
        <v/>
      </c>
      <c r="I568" s="94" t="str">
        <f t="shared" si="287"/>
        <v/>
      </c>
      <c r="J568" s="94" t="str">
        <f t="shared" si="288"/>
        <v/>
      </c>
      <c r="K568" s="94" t="str">
        <f t="shared" si="289"/>
        <v/>
      </c>
      <c r="L568" s="94" t="str">
        <f t="shared" si="290"/>
        <v/>
      </c>
      <c r="M568" s="94" t="str">
        <f t="shared" si="291"/>
        <v/>
      </c>
      <c r="N568" s="94" t="str">
        <f t="shared" si="292"/>
        <v/>
      </c>
      <c r="O568" s="94" t="str">
        <f t="shared" si="293"/>
        <v/>
      </c>
      <c r="P568" s="94" t="str">
        <f t="shared" si="294"/>
        <v/>
      </c>
      <c r="Q568" s="94" t="str">
        <f t="shared" si="295"/>
        <v/>
      </c>
      <c r="R568" s="94" t="str">
        <f t="shared" si="296"/>
        <v/>
      </c>
      <c r="S568" s="94" t="str">
        <f t="shared" si="297"/>
        <v/>
      </c>
      <c r="T568" s="94" t="str">
        <f t="shared" si="298"/>
        <v/>
      </c>
      <c r="U568" s="94" t="str">
        <f t="shared" si="299"/>
        <v/>
      </c>
      <c r="V568" s="94" t="str">
        <f t="shared" si="300"/>
        <v/>
      </c>
      <c r="W568" s="94" t="str">
        <f t="shared" si="309"/>
        <v/>
      </c>
      <c r="X568" s="94" t="str">
        <f t="shared" si="301"/>
        <v/>
      </c>
      <c r="Y568" s="94" t="str">
        <f t="shared" si="302"/>
        <v/>
      </c>
      <c r="Z568" s="94" t="str">
        <f t="shared" si="303"/>
        <v/>
      </c>
      <c r="AA568" s="94" t="str">
        <f t="shared" si="304"/>
        <v/>
      </c>
      <c r="AB568" s="94" t="str">
        <f t="shared" si="305"/>
        <v/>
      </c>
      <c r="AC568" s="94" t="str">
        <f t="shared" si="306"/>
        <v/>
      </c>
      <c r="AD568" s="92" t="str">
        <f t="shared" si="307"/>
        <v/>
      </c>
    </row>
    <row r="569" spans="1:30" x14ac:dyDescent="0.25">
      <c r="A569" s="106" t="str">
        <f t="shared" si="281"/>
        <v/>
      </c>
      <c r="B569" s="51">
        <v>1</v>
      </c>
      <c r="C569" s="52" t="s">
        <v>784</v>
      </c>
      <c r="D569" s="94" t="str">
        <f t="shared" si="282"/>
        <v/>
      </c>
      <c r="E569" s="94" t="str">
        <f t="shared" si="283"/>
        <v/>
      </c>
      <c r="F569" s="94" t="str">
        <f t="shared" si="284"/>
        <v/>
      </c>
      <c r="G569" s="94" t="str">
        <f t="shared" si="285"/>
        <v/>
      </c>
      <c r="H569" s="94" t="str">
        <f t="shared" si="286"/>
        <v/>
      </c>
      <c r="I569" s="94" t="str">
        <f t="shared" si="287"/>
        <v/>
      </c>
      <c r="J569" s="94" t="str">
        <f t="shared" si="288"/>
        <v/>
      </c>
      <c r="K569" s="94" t="str">
        <f t="shared" si="289"/>
        <v/>
      </c>
      <c r="L569" s="94" t="str">
        <f t="shared" si="290"/>
        <v/>
      </c>
      <c r="M569" s="94" t="str">
        <f t="shared" si="291"/>
        <v/>
      </c>
      <c r="N569" s="94" t="str">
        <f t="shared" si="292"/>
        <v/>
      </c>
      <c r="O569" s="94" t="str">
        <f t="shared" si="293"/>
        <v/>
      </c>
      <c r="P569" s="94" t="str">
        <f t="shared" si="294"/>
        <v/>
      </c>
      <c r="Q569" s="94" t="str">
        <f t="shared" si="295"/>
        <v/>
      </c>
      <c r="R569" s="94" t="str">
        <f t="shared" si="296"/>
        <v/>
      </c>
      <c r="S569" s="94" t="str">
        <f t="shared" si="297"/>
        <v/>
      </c>
      <c r="T569" s="94" t="str">
        <f t="shared" si="298"/>
        <v/>
      </c>
      <c r="U569" s="94" t="str">
        <f t="shared" si="299"/>
        <v/>
      </c>
      <c r="V569" s="94" t="str">
        <f t="shared" si="300"/>
        <v/>
      </c>
      <c r="W569" s="94" t="str">
        <f t="shared" si="309"/>
        <v/>
      </c>
      <c r="X569" s="94" t="str">
        <f t="shared" si="301"/>
        <v/>
      </c>
      <c r="Y569" s="94" t="str">
        <f t="shared" si="302"/>
        <v/>
      </c>
      <c r="Z569" s="94" t="str">
        <f t="shared" si="303"/>
        <v/>
      </c>
      <c r="AA569" s="94" t="str">
        <f t="shared" si="304"/>
        <v/>
      </c>
      <c r="AB569" s="94" t="str">
        <f t="shared" si="305"/>
        <v/>
      </c>
      <c r="AC569" s="94" t="str">
        <f t="shared" si="306"/>
        <v/>
      </c>
      <c r="AD569" s="92" t="str">
        <f t="shared" si="307"/>
        <v/>
      </c>
    </row>
    <row r="570" spans="1:30" x14ac:dyDescent="0.25">
      <c r="A570" s="106" t="str">
        <f t="shared" si="281"/>
        <v/>
      </c>
      <c r="B570" s="51">
        <v>1</v>
      </c>
      <c r="C570" s="52" t="s">
        <v>784</v>
      </c>
      <c r="D570" s="94" t="str">
        <f t="shared" si="282"/>
        <v/>
      </c>
      <c r="E570" s="94" t="str">
        <f t="shared" si="283"/>
        <v/>
      </c>
      <c r="F570" s="94" t="str">
        <f t="shared" si="284"/>
        <v/>
      </c>
      <c r="G570" s="94" t="str">
        <f t="shared" si="285"/>
        <v/>
      </c>
      <c r="H570" s="94" t="str">
        <f t="shared" si="286"/>
        <v/>
      </c>
      <c r="I570" s="94" t="str">
        <f t="shared" si="287"/>
        <v/>
      </c>
      <c r="J570" s="94" t="str">
        <f t="shared" si="288"/>
        <v/>
      </c>
      <c r="K570" s="94" t="str">
        <f t="shared" si="289"/>
        <v/>
      </c>
      <c r="L570" s="94" t="str">
        <f t="shared" si="290"/>
        <v/>
      </c>
      <c r="M570" s="94" t="str">
        <f t="shared" si="291"/>
        <v/>
      </c>
      <c r="N570" s="94" t="str">
        <f t="shared" si="292"/>
        <v/>
      </c>
      <c r="O570" s="94" t="str">
        <f t="shared" si="293"/>
        <v/>
      </c>
      <c r="P570" s="94" t="str">
        <f t="shared" si="294"/>
        <v/>
      </c>
      <c r="Q570" s="94" t="str">
        <f t="shared" si="295"/>
        <v/>
      </c>
      <c r="R570" s="94" t="str">
        <f t="shared" si="296"/>
        <v/>
      </c>
      <c r="S570" s="94" t="str">
        <f t="shared" si="297"/>
        <v/>
      </c>
      <c r="T570" s="94" t="str">
        <f t="shared" si="298"/>
        <v/>
      </c>
      <c r="U570" s="94" t="str">
        <f t="shared" si="299"/>
        <v/>
      </c>
      <c r="V570" s="94" t="str">
        <f t="shared" si="300"/>
        <v/>
      </c>
      <c r="W570" s="94" t="str">
        <f t="shared" si="309"/>
        <v/>
      </c>
      <c r="X570" s="94" t="str">
        <f t="shared" si="301"/>
        <v/>
      </c>
      <c r="Y570" s="94" t="str">
        <f t="shared" si="302"/>
        <v/>
      </c>
      <c r="Z570" s="94" t="str">
        <f t="shared" si="303"/>
        <v/>
      </c>
      <c r="AA570" s="94" t="str">
        <f t="shared" si="304"/>
        <v/>
      </c>
      <c r="AB570" s="94" t="str">
        <f t="shared" si="305"/>
        <v/>
      </c>
      <c r="AC570" s="94" t="str">
        <f t="shared" si="306"/>
        <v/>
      </c>
      <c r="AD570" s="92" t="str">
        <f t="shared" si="307"/>
        <v/>
      </c>
    </row>
    <row r="571" spans="1:30" x14ac:dyDescent="0.25">
      <c r="A571" s="106" t="str">
        <f t="shared" si="281"/>
        <v/>
      </c>
      <c r="B571" s="51">
        <v>1</v>
      </c>
      <c r="C571" s="52" t="s">
        <v>784</v>
      </c>
      <c r="D571" s="94" t="str">
        <f t="shared" si="282"/>
        <v/>
      </c>
      <c r="E571" s="94" t="str">
        <f t="shared" si="283"/>
        <v/>
      </c>
      <c r="F571" s="94" t="str">
        <f t="shared" si="284"/>
        <v/>
      </c>
      <c r="G571" s="94" t="str">
        <f t="shared" si="285"/>
        <v/>
      </c>
      <c r="H571" s="94" t="str">
        <f t="shared" si="286"/>
        <v/>
      </c>
      <c r="I571" s="94" t="str">
        <f t="shared" si="287"/>
        <v/>
      </c>
      <c r="J571" s="94" t="str">
        <f t="shared" si="288"/>
        <v/>
      </c>
      <c r="K571" s="94" t="str">
        <f t="shared" si="289"/>
        <v/>
      </c>
      <c r="L571" s="94" t="str">
        <f t="shared" si="290"/>
        <v/>
      </c>
      <c r="M571" s="94" t="str">
        <f t="shared" si="291"/>
        <v/>
      </c>
      <c r="N571" s="94" t="str">
        <f t="shared" si="292"/>
        <v/>
      </c>
      <c r="O571" s="94" t="str">
        <f t="shared" si="293"/>
        <v/>
      </c>
      <c r="P571" s="94" t="str">
        <f t="shared" si="294"/>
        <v/>
      </c>
      <c r="Q571" s="94" t="str">
        <f t="shared" si="295"/>
        <v/>
      </c>
      <c r="R571" s="94" t="str">
        <f t="shared" si="296"/>
        <v/>
      </c>
      <c r="S571" s="94" t="str">
        <f t="shared" si="297"/>
        <v/>
      </c>
      <c r="T571" s="94" t="str">
        <f t="shared" si="298"/>
        <v/>
      </c>
      <c r="U571" s="94" t="str">
        <f t="shared" si="299"/>
        <v/>
      </c>
      <c r="V571" s="94" t="str">
        <f t="shared" si="300"/>
        <v/>
      </c>
      <c r="W571" s="94" t="str">
        <f t="shared" si="309"/>
        <v/>
      </c>
      <c r="X571" s="94" t="str">
        <f t="shared" si="301"/>
        <v/>
      </c>
      <c r="Y571" s="94" t="str">
        <f t="shared" si="302"/>
        <v/>
      </c>
      <c r="Z571" s="94" t="str">
        <f t="shared" si="303"/>
        <v/>
      </c>
      <c r="AA571" s="94" t="str">
        <f t="shared" si="304"/>
        <v/>
      </c>
      <c r="AB571" s="94" t="str">
        <f t="shared" si="305"/>
        <v/>
      </c>
      <c r="AC571" s="94" t="str">
        <f t="shared" si="306"/>
        <v/>
      </c>
      <c r="AD571" s="92" t="str">
        <f t="shared" si="307"/>
        <v/>
      </c>
    </row>
    <row r="572" spans="1:30" x14ac:dyDescent="0.25">
      <c r="A572" s="106" t="str">
        <f t="shared" si="281"/>
        <v/>
      </c>
      <c r="B572" s="51">
        <v>1</v>
      </c>
      <c r="C572" s="52" t="s">
        <v>784</v>
      </c>
      <c r="D572" s="94" t="str">
        <f t="shared" si="282"/>
        <v/>
      </c>
      <c r="E572" s="94" t="str">
        <f t="shared" si="283"/>
        <v/>
      </c>
      <c r="F572" s="94" t="str">
        <f t="shared" si="284"/>
        <v/>
      </c>
      <c r="G572" s="94" t="str">
        <f t="shared" si="285"/>
        <v/>
      </c>
      <c r="H572" s="94" t="str">
        <f t="shared" si="286"/>
        <v/>
      </c>
      <c r="I572" s="94" t="str">
        <f t="shared" si="287"/>
        <v/>
      </c>
      <c r="J572" s="94" t="str">
        <f t="shared" si="288"/>
        <v/>
      </c>
      <c r="K572" s="94" t="str">
        <f t="shared" si="289"/>
        <v/>
      </c>
      <c r="L572" s="94" t="str">
        <f t="shared" si="290"/>
        <v/>
      </c>
      <c r="M572" s="94" t="str">
        <f t="shared" si="291"/>
        <v/>
      </c>
      <c r="N572" s="94" t="str">
        <f t="shared" si="292"/>
        <v/>
      </c>
      <c r="O572" s="94" t="str">
        <f t="shared" si="293"/>
        <v/>
      </c>
      <c r="P572" s="94" t="str">
        <f t="shared" si="294"/>
        <v/>
      </c>
      <c r="Q572" s="94" t="str">
        <f t="shared" si="295"/>
        <v/>
      </c>
      <c r="R572" s="94" t="str">
        <f t="shared" si="296"/>
        <v/>
      </c>
      <c r="S572" s="94" t="str">
        <f t="shared" si="297"/>
        <v/>
      </c>
      <c r="T572" s="94" t="str">
        <f t="shared" si="298"/>
        <v/>
      </c>
      <c r="U572" s="94" t="str">
        <f t="shared" si="299"/>
        <v/>
      </c>
      <c r="V572" s="94" t="str">
        <f t="shared" si="300"/>
        <v/>
      </c>
      <c r="W572" s="94" t="str">
        <f t="shared" si="309"/>
        <v/>
      </c>
      <c r="X572" s="94" t="str">
        <f t="shared" si="301"/>
        <v/>
      </c>
      <c r="Y572" s="94" t="str">
        <f t="shared" si="302"/>
        <v/>
      </c>
      <c r="Z572" s="94" t="str">
        <f t="shared" si="303"/>
        <v/>
      </c>
      <c r="AA572" s="94" t="str">
        <f t="shared" si="304"/>
        <v/>
      </c>
      <c r="AB572" s="94" t="str">
        <f t="shared" si="305"/>
        <v/>
      </c>
      <c r="AC572" s="94" t="str">
        <f t="shared" si="306"/>
        <v/>
      </c>
      <c r="AD572" s="92" t="str">
        <f t="shared" si="307"/>
        <v/>
      </c>
    </row>
    <row r="573" spans="1:30" x14ac:dyDescent="0.25">
      <c r="A573" s="106" t="str">
        <f t="shared" si="281"/>
        <v/>
      </c>
      <c r="B573" s="51">
        <v>1</v>
      </c>
      <c r="C573" s="52" t="s">
        <v>784</v>
      </c>
      <c r="D573" s="94" t="str">
        <f t="shared" si="282"/>
        <v/>
      </c>
      <c r="E573" s="94" t="str">
        <f t="shared" si="283"/>
        <v/>
      </c>
      <c r="F573" s="94" t="str">
        <f t="shared" si="284"/>
        <v/>
      </c>
      <c r="G573" s="94" t="str">
        <f t="shared" si="285"/>
        <v/>
      </c>
      <c r="H573" s="94" t="str">
        <f t="shared" si="286"/>
        <v/>
      </c>
      <c r="I573" s="94" t="str">
        <f t="shared" si="287"/>
        <v/>
      </c>
      <c r="J573" s="94" t="str">
        <f t="shared" si="288"/>
        <v/>
      </c>
      <c r="K573" s="94" t="str">
        <f t="shared" si="289"/>
        <v/>
      </c>
      <c r="L573" s="94" t="str">
        <f t="shared" si="290"/>
        <v/>
      </c>
      <c r="M573" s="94" t="str">
        <f t="shared" si="291"/>
        <v/>
      </c>
      <c r="N573" s="94" t="str">
        <f t="shared" si="292"/>
        <v/>
      </c>
      <c r="O573" s="94" t="str">
        <f t="shared" si="293"/>
        <v/>
      </c>
      <c r="P573" s="94" t="str">
        <f t="shared" si="294"/>
        <v/>
      </c>
      <c r="Q573" s="94" t="str">
        <f t="shared" si="295"/>
        <v/>
      </c>
      <c r="R573" s="94" t="str">
        <f t="shared" si="296"/>
        <v/>
      </c>
      <c r="S573" s="94" t="str">
        <f t="shared" si="297"/>
        <v/>
      </c>
      <c r="T573" s="94" t="str">
        <f t="shared" si="298"/>
        <v/>
      </c>
      <c r="U573" s="94" t="str">
        <f t="shared" si="299"/>
        <v/>
      </c>
      <c r="V573" s="94" t="str">
        <f t="shared" si="300"/>
        <v/>
      </c>
      <c r="W573" s="94" t="str">
        <f t="shared" si="309"/>
        <v/>
      </c>
      <c r="X573" s="94" t="str">
        <f t="shared" si="301"/>
        <v/>
      </c>
      <c r="Y573" s="94" t="str">
        <f t="shared" si="302"/>
        <v/>
      </c>
      <c r="Z573" s="94" t="str">
        <f t="shared" si="303"/>
        <v/>
      </c>
      <c r="AA573" s="94" t="str">
        <f t="shared" si="304"/>
        <v/>
      </c>
      <c r="AB573" s="94" t="str">
        <f t="shared" si="305"/>
        <v/>
      </c>
      <c r="AC573" s="94" t="str">
        <f t="shared" si="306"/>
        <v/>
      </c>
      <c r="AD573" s="92" t="str">
        <f t="shared" si="307"/>
        <v/>
      </c>
    </row>
    <row r="574" spans="1:30" x14ac:dyDescent="0.25">
      <c r="A574" s="106" t="str">
        <f t="shared" si="281"/>
        <v/>
      </c>
      <c r="B574" s="51">
        <v>1</v>
      </c>
      <c r="C574" s="52" t="s">
        <v>784</v>
      </c>
      <c r="D574" s="94" t="str">
        <f t="shared" si="282"/>
        <v/>
      </c>
      <c r="E574" s="94" t="str">
        <f t="shared" si="283"/>
        <v/>
      </c>
      <c r="F574" s="94" t="str">
        <f t="shared" si="284"/>
        <v/>
      </c>
      <c r="G574" s="94" t="str">
        <f t="shared" si="285"/>
        <v/>
      </c>
      <c r="H574" s="94" t="str">
        <f t="shared" si="286"/>
        <v/>
      </c>
      <c r="I574" s="94" t="str">
        <f t="shared" si="287"/>
        <v/>
      </c>
      <c r="J574" s="94" t="str">
        <f t="shared" si="288"/>
        <v/>
      </c>
      <c r="K574" s="94" t="str">
        <f t="shared" si="289"/>
        <v/>
      </c>
      <c r="L574" s="94" t="str">
        <f t="shared" si="290"/>
        <v/>
      </c>
      <c r="M574" s="94" t="str">
        <f t="shared" si="291"/>
        <v/>
      </c>
      <c r="N574" s="94" t="str">
        <f t="shared" si="292"/>
        <v/>
      </c>
      <c r="O574" s="94" t="str">
        <f t="shared" si="293"/>
        <v/>
      </c>
      <c r="P574" s="94" t="str">
        <f t="shared" si="294"/>
        <v/>
      </c>
      <c r="Q574" s="94" t="str">
        <f t="shared" si="295"/>
        <v/>
      </c>
      <c r="R574" s="94" t="str">
        <f t="shared" si="296"/>
        <v/>
      </c>
      <c r="S574" s="94" t="str">
        <f t="shared" si="297"/>
        <v/>
      </c>
      <c r="T574" s="94" t="str">
        <f t="shared" si="298"/>
        <v/>
      </c>
      <c r="U574" s="94" t="str">
        <f t="shared" si="299"/>
        <v/>
      </c>
      <c r="V574" s="94" t="str">
        <f t="shared" si="300"/>
        <v/>
      </c>
      <c r="W574" s="94" t="str">
        <f t="shared" si="309"/>
        <v/>
      </c>
      <c r="X574" s="94" t="str">
        <f t="shared" si="301"/>
        <v/>
      </c>
      <c r="Y574" s="94" t="str">
        <f t="shared" si="302"/>
        <v/>
      </c>
      <c r="Z574" s="94" t="str">
        <f t="shared" si="303"/>
        <v/>
      </c>
      <c r="AA574" s="94" t="str">
        <f t="shared" si="304"/>
        <v/>
      </c>
      <c r="AB574" s="94" t="str">
        <f t="shared" si="305"/>
        <v/>
      </c>
      <c r="AC574" s="94" t="str">
        <f t="shared" si="306"/>
        <v/>
      </c>
      <c r="AD574" s="92" t="str">
        <f t="shared" si="307"/>
        <v/>
      </c>
    </row>
    <row r="575" spans="1:30" x14ac:dyDescent="0.25">
      <c r="A575" s="106" t="str">
        <f t="shared" si="281"/>
        <v/>
      </c>
      <c r="B575" s="51">
        <v>1</v>
      </c>
      <c r="C575" s="52" t="s">
        <v>784</v>
      </c>
      <c r="D575" s="94" t="str">
        <f t="shared" si="282"/>
        <v/>
      </c>
      <c r="E575" s="94" t="str">
        <f t="shared" si="283"/>
        <v/>
      </c>
      <c r="F575" s="94" t="str">
        <f t="shared" si="284"/>
        <v/>
      </c>
      <c r="G575" s="94" t="str">
        <f t="shared" si="285"/>
        <v/>
      </c>
      <c r="H575" s="94" t="str">
        <f t="shared" si="286"/>
        <v/>
      </c>
      <c r="I575" s="94" t="str">
        <f t="shared" si="287"/>
        <v/>
      </c>
      <c r="J575" s="94" t="str">
        <f t="shared" si="288"/>
        <v/>
      </c>
      <c r="K575" s="94" t="str">
        <f t="shared" si="289"/>
        <v/>
      </c>
      <c r="L575" s="94" t="str">
        <f t="shared" si="290"/>
        <v/>
      </c>
      <c r="M575" s="94" t="str">
        <f t="shared" si="291"/>
        <v/>
      </c>
      <c r="N575" s="94" t="str">
        <f t="shared" si="292"/>
        <v/>
      </c>
      <c r="O575" s="94" t="str">
        <f t="shared" si="293"/>
        <v/>
      </c>
      <c r="P575" s="94" t="str">
        <f t="shared" si="294"/>
        <v/>
      </c>
      <c r="Q575" s="94" t="str">
        <f t="shared" si="295"/>
        <v/>
      </c>
      <c r="R575" s="94" t="str">
        <f t="shared" si="296"/>
        <v/>
      </c>
      <c r="S575" s="94" t="str">
        <f t="shared" si="297"/>
        <v/>
      </c>
      <c r="T575" s="94" t="str">
        <f t="shared" si="298"/>
        <v/>
      </c>
      <c r="U575" s="94" t="str">
        <f t="shared" si="299"/>
        <v/>
      </c>
      <c r="V575" s="94" t="str">
        <f t="shared" si="300"/>
        <v/>
      </c>
      <c r="W575" s="94" t="str">
        <f t="shared" si="309"/>
        <v/>
      </c>
      <c r="X575" s="94" t="str">
        <f t="shared" si="301"/>
        <v/>
      </c>
      <c r="Y575" s="94" t="str">
        <f t="shared" si="302"/>
        <v/>
      </c>
      <c r="Z575" s="94" t="str">
        <f t="shared" si="303"/>
        <v/>
      </c>
      <c r="AA575" s="94" t="str">
        <f t="shared" si="304"/>
        <v/>
      </c>
      <c r="AB575" s="94" t="str">
        <f t="shared" si="305"/>
        <v/>
      </c>
      <c r="AC575" s="94" t="str">
        <f t="shared" si="306"/>
        <v/>
      </c>
      <c r="AD575" s="92" t="str">
        <f t="shared" si="307"/>
        <v/>
      </c>
    </row>
    <row r="576" spans="1:30" x14ac:dyDescent="0.25">
      <c r="A576" s="106" t="str">
        <f t="shared" si="281"/>
        <v/>
      </c>
      <c r="B576" s="51">
        <v>1</v>
      </c>
      <c r="C576" s="52" t="s">
        <v>784</v>
      </c>
      <c r="D576" s="94" t="str">
        <f t="shared" si="282"/>
        <v/>
      </c>
      <c r="E576" s="94" t="str">
        <f t="shared" si="283"/>
        <v/>
      </c>
      <c r="F576" s="94" t="str">
        <f t="shared" si="284"/>
        <v/>
      </c>
      <c r="G576" s="94" t="str">
        <f t="shared" si="285"/>
        <v/>
      </c>
      <c r="H576" s="94" t="str">
        <f t="shared" si="286"/>
        <v/>
      </c>
      <c r="I576" s="94" t="str">
        <f t="shared" si="287"/>
        <v/>
      </c>
      <c r="J576" s="94" t="str">
        <f t="shared" si="288"/>
        <v/>
      </c>
      <c r="K576" s="94" t="str">
        <f t="shared" si="289"/>
        <v/>
      </c>
      <c r="L576" s="94" t="str">
        <f t="shared" si="290"/>
        <v/>
      </c>
      <c r="M576" s="94" t="str">
        <f t="shared" si="291"/>
        <v/>
      </c>
      <c r="N576" s="94" t="str">
        <f t="shared" si="292"/>
        <v/>
      </c>
      <c r="O576" s="94" t="str">
        <f t="shared" si="293"/>
        <v/>
      </c>
      <c r="P576" s="94" t="str">
        <f t="shared" si="294"/>
        <v/>
      </c>
      <c r="Q576" s="94" t="str">
        <f t="shared" si="295"/>
        <v/>
      </c>
      <c r="R576" s="94" t="str">
        <f t="shared" si="296"/>
        <v/>
      </c>
      <c r="S576" s="94" t="str">
        <f t="shared" si="297"/>
        <v/>
      </c>
      <c r="T576" s="94" t="str">
        <f t="shared" si="298"/>
        <v/>
      </c>
      <c r="U576" s="94" t="str">
        <f t="shared" si="299"/>
        <v/>
      </c>
      <c r="V576" s="94" t="str">
        <f t="shared" si="300"/>
        <v/>
      </c>
      <c r="W576" s="94" t="str">
        <f t="shared" si="309"/>
        <v/>
      </c>
      <c r="X576" s="94" t="str">
        <f t="shared" si="301"/>
        <v/>
      </c>
      <c r="Y576" s="94" t="str">
        <f t="shared" si="302"/>
        <v/>
      </c>
      <c r="Z576" s="94" t="str">
        <f t="shared" si="303"/>
        <v/>
      </c>
      <c r="AA576" s="94" t="str">
        <f t="shared" si="304"/>
        <v/>
      </c>
      <c r="AB576" s="94" t="str">
        <f t="shared" si="305"/>
        <v/>
      </c>
      <c r="AC576" s="94" t="str">
        <f t="shared" si="306"/>
        <v/>
      </c>
      <c r="AD576" s="92" t="str">
        <f t="shared" si="307"/>
        <v/>
      </c>
    </row>
    <row r="577" spans="1:30" x14ac:dyDescent="0.25">
      <c r="A577" s="106" t="str">
        <f t="shared" si="281"/>
        <v/>
      </c>
      <c r="B577" s="51">
        <v>1</v>
      </c>
      <c r="C577" s="52" t="s">
        <v>784</v>
      </c>
      <c r="D577" s="94" t="str">
        <f t="shared" si="282"/>
        <v/>
      </c>
      <c r="E577" s="94" t="str">
        <f t="shared" si="283"/>
        <v/>
      </c>
      <c r="F577" s="94" t="str">
        <f t="shared" si="284"/>
        <v/>
      </c>
      <c r="G577" s="94" t="str">
        <f t="shared" si="285"/>
        <v/>
      </c>
      <c r="H577" s="94" t="str">
        <f t="shared" si="286"/>
        <v/>
      </c>
      <c r="I577" s="94" t="str">
        <f t="shared" si="287"/>
        <v/>
      </c>
      <c r="J577" s="94" t="str">
        <f t="shared" si="288"/>
        <v/>
      </c>
      <c r="K577" s="94" t="str">
        <f t="shared" si="289"/>
        <v/>
      </c>
      <c r="L577" s="94" t="str">
        <f t="shared" si="290"/>
        <v/>
      </c>
      <c r="M577" s="94" t="str">
        <f t="shared" si="291"/>
        <v/>
      </c>
      <c r="N577" s="94" t="str">
        <f t="shared" si="292"/>
        <v/>
      </c>
      <c r="O577" s="94" t="str">
        <f t="shared" si="293"/>
        <v/>
      </c>
      <c r="P577" s="94" t="str">
        <f t="shared" si="294"/>
        <v/>
      </c>
      <c r="Q577" s="94" t="str">
        <f t="shared" si="295"/>
        <v/>
      </c>
      <c r="R577" s="94" t="str">
        <f t="shared" si="296"/>
        <v/>
      </c>
      <c r="S577" s="94" t="str">
        <f t="shared" si="297"/>
        <v/>
      </c>
      <c r="T577" s="94" t="str">
        <f t="shared" si="298"/>
        <v/>
      </c>
      <c r="U577" s="94" t="str">
        <f t="shared" si="299"/>
        <v/>
      </c>
      <c r="V577" s="94" t="str">
        <f t="shared" si="300"/>
        <v/>
      </c>
      <c r="W577" s="94" t="str">
        <f t="shared" si="309"/>
        <v/>
      </c>
      <c r="X577" s="94" t="str">
        <f t="shared" si="301"/>
        <v/>
      </c>
      <c r="Y577" s="94" t="str">
        <f t="shared" si="302"/>
        <v/>
      </c>
      <c r="Z577" s="94" t="str">
        <f t="shared" si="303"/>
        <v/>
      </c>
      <c r="AA577" s="94" t="str">
        <f t="shared" si="304"/>
        <v/>
      </c>
      <c r="AB577" s="94" t="str">
        <f t="shared" si="305"/>
        <v/>
      </c>
      <c r="AC577" s="94" t="str">
        <f t="shared" si="306"/>
        <v/>
      </c>
      <c r="AD577" s="92" t="str">
        <f t="shared" si="307"/>
        <v/>
      </c>
    </row>
    <row r="578" spans="1:30" x14ac:dyDescent="0.25">
      <c r="A578" s="106" t="str">
        <f t="shared" ref="A578:A599" si="310">IF(AD578&lt;&gt;"",RANK(AD578,AD:AD),"")</f>
        <v/>
      </c>
      <c r="B578" s="51">
        <v>1</v>
      </c>
      <c r="C578" s="52" t="s">
        <v>784</v>
      </c>
      <c r="D578" s="94" t="str">
        <f t="shared" ref="D578:D599" si="311">IFERROR(VLOOKUP($B578,_3aw1,2,FALSE),"")</f>
        <v/>
      </c>
      <c r="E578" s="94" t="str">
        <f t="shared" ref="E578:E599" si="312">IFERROR(VLOOKUP($B578,_3aw2,2,FALSE),"")</f>
        <v/>
      </c>
      <c r="F578" s="94" t="str">
        <f t="shared" ref="F578:F599" si="313">IFERROR(VLOOKUP($B578,_3aw3,2,FALSE),"")</f>
        <v/>
      </c>
      <c r="G578" s="94" t="str">
        <f t="shared" ref="G578:G599" si="314">IFERROR(VLOOKUP($B578,_3aw4,2,FALSE),"")</f>
        <v/>
      </c>
      <c r="H578" s="94" t="str">
        <f t="shared" ref="H578:H599" si="315">IFERROR(VLOOKUP($B578,_3aw5,2,FALSE),"")</f>
        <v/>
      </c>
      <c r="I578" s="94" t="str">
        <f t="shared" ref="I578:I599" si="316">IFERROR(VLOOKUP($B578,_3aw6,2,FALSE),"")</f>
        <v/>
      </c>
      <c r="J578" s="94" t="str">
        <f t="shared" ref="J578:J599" si="317">IFERROR(VLOOKUP($B578,_3aw7,2,FALSE),"")</f>
        <v/>
      </c>
      <c r="K578" s="94" t="str">
        <f t="shared" ref="K578:K599" si="318">IFERROR(VLOOKUP($B578,_3aw8,2,FALSE),"")</f>
        <v/>
      </c>
      <c r="L578" s="94" t="str">
        <f t="shared" ref="L578:L599" si="319">IFERROR(VLOOKUP($B578,_3aw9,2,FALSE),"")</f>
        <v/>
      </c>
      <c r="M578" s="94" t="str">
        <f t="shared" ref="M578:M599" si="320">IFERROR(VLOOKUP($B578,_3aw10,2,FALSE),"")</f>
        <v/>
      </c>
      <c r="N578" s="94" t="str">
        <f t="shared" ref="N578:N599" si="321">IFERROR(VLOOKUP($B578,_3aw11,2,FALSE),"")</f>
        <v/>
      </c>
      <c r="O578" s="94" t="str">
        <f t="shared" ref="O578:O599" si="322">IFERROR(VLOOKUP($B578,_3aw12,2,FALSE),"")</f>
        <v/>
      </c>
      <c r="P578" s="94" t="str">
        <f t="shared" ref="P578:P599" si="323">IFERROR(VLOOKUP($B578,_3aw13,2,FALSE),"")</f>
        <v/>
      </c>
      <c r="Q578" s="94" t="str">
        <f t="shared" ref="Q578:Q599" si="324">IFERROR(VLOOKUP($B578,_3aw14,2,FALSE),"")</f>
        <v/>
      </c>
      <c r="R578" s="94" t="str">
        <f t="shared" ref="R578:R599" si="325">IFERROR(VLOOKUP($B578,_3aw15,2,FALSE),"")</f>
        <v/>
      </c>
      <c r="S578" s="94" t="str">
        <f t="shared" ref="S578:S599" si="326">IFERROR(VLOOKUP($B578,_3aw16,2,FALSE),"")</f>
        <v/>
      </c>
      <c r="T578" s="94" t="str">
        <f t="shared" ref="T578:T599" si="327">IFERROR(VLOOKUP($B578,_3aw17,2,FALSE),"")</f>
        <v/>
      </c>
      <c r="U578" s="94" t="str">
        <f t="shared" ref="U578:U599" si="328">IFERROR(VLOOKUP($B578,_3aw18,2,FALSE),"")</f>
        <v/>
      </c>
      <c r="V578" s="94" t="str">
        <f t="shared" ref="V578:V599" si="329">IFERROR(VLOOKUP($B578,_3aw19,2,FALSE),"")</f>
        <v/>
      </c>
      <c r="W578" s="94" t="str">
        <f t="shared" si="309"/>
        <v/>
      </c>
      <c r="X578" s="94" t="str">
        <f t="shared" ref="X578:X599" si="330">IFERROR(VLOOKUP($B578,_3aw21,2,FALSE),"")</f>
        <v/>
      </c>
      <c r="Y578" s="94" t="str">
        <f t="shared" ref="Y578:Y599" si="331">IFERROR(VLOOKUP($B578,_3aw22,2,FALSE),"")</f>
        <v/>
      </c>
      <c r="Z578" s="94" t="str">
        <f t="shared" ref="Z578:Z599" si="332">IFERROR(VLOOKUP($B578,_3aw23,2,FALSE),"")</f>
        <v/>
      </c>
      <c r="AA578" s="94" t="str">
        <f t="shared" ref="AA578:AA599" si="333">IFERROR(VLOOKUP($B578,_3aw24,2,FALSE),"")</f>
        <v/>
      </c>
      <c r="AB578" s="94" t="str">
        <f t="shared" ref="AB578:AB599" si="334">IFERROR(VLOOKUP($B578,_3aw25,2,FALSE),"")</f>
        <v/>
      </c>
      <c r="AC578" s="94" t="str">
        <f t="shared" ref="AC578:AC599" si="335">IFERROR(VLOOKUP($B578,_3aw26,2,FALSE),"")</f>
        <v/>
      </c>
      <c r="AD578" s="92" t="str">
        <f t="shared" ref="AD578:AD599" si="336">IF(COUNTIF(D578:AC578,"&gt;=0"),SUM(D578:AC578),"")</f>
        <v/>
      </c>
    </row>
    <row r="579" spans="1:30" x14ac:dyDescent="0.25">
      <c r="A579" s="106" t="str">
        <f t="shared" si="310"/>
        <v/>
      </c>
      <c r="B579" s="51">
        <v>1</v>
      </c>
      <c r="C579" s="52" t="s">
        <v>784</v>
      </c>
      <c r="D579" s="94" t="str">
        <f t="shared" si="311"/>
        <v/>
      </c>
      <c r="E579" s="94" t="str">
        <f t="shared" si="312"/>
        <v/>
      </c>
      <c r="F579" s="94" t="str">
        <f t="shared" si="313"/>
        <v/>
      </c>
      <c r="G579" s="94" t="str">
        <f t="shared" si="314"/>
        <v/>
      </c>
      <c r="H579" s="94" t="str">
        <f t="shared" si="315"/>
        <v/>
      </c>
      <c r="I579" s="94" t="str">
        <f t="shared" si="316"/>
        <v/>
      </c>
      <c r="J579" s="94" t="str">
        <f t="shared" si="317"/>
        <v/>
      </c>
      <c r="K579" s="94" t="str">
        <f t="shared" si="318"/>
        <v/>
      </c>
      <c r="L579" s="94" t="str">
        <f t="shared" si="319"/>
        <v/>
      </c>
      <c r="M579" s="94" t="str">
        <f t="shared" si="320"/>
        <v/>
      </c>
      <c r="N579" s="94" t="str">
        <f t="shared" si="321"/>
        <v/>
      </c>
      <c r="O579" s="94" t="str">
        <f t="shared" si="322"/>
        <v/>
      </c>
      <c r="P579" s="94" t="str">
        <f t="shared" si="323"/>
        <v/>
      </c>
      <c r="Q579" s="94" t="str">
        <f t="shared" si="324"/>
        <v/>
      </c>
      <c r="R579" s="94" t="str">
        <f t="shared" si="325"/>
        <v/>
      </c>
      <c r="S579" s="94" t="str">
        <f t="shared" si="326"/>
        <v/>
      </c>
      <c r="T579" s="94" t="str">
        <f t="shared" si="327"/>
        <v/>
      </c>
      <c r="U579" s="94" t="str">
        <f t="shared" si="328"/>
        <v/>
      </c>
      <c r="V579" s="94" t="str">
        <f t="shared" si="329"/>
        <v/>
      </c>
      <c r="W579" s="94" t="str">
        <f t="shared" si="309"/>
        <v/>
      </c>
      <c r="X579" s="94" t="str">
        <f t="shared" si="330"/>
        <v/>
      </c>
      <c r="Y579" s="94" t="str">
        <f t="shared" si="331"/>
        <v/>
      </c>
      <c r="Z579" s="94" t="str">
        <f t="shared" si="332"/>
        <v/>
      </c>
      <c r="AA579" s="94" t="str">
        <f t="shared" si="333"/>
        <v/>
      </c>
      <c r="AB579" s="94" t="str">
        <f t="shared" si="334"/>
        <v/>
      </c>
      <c r="AC579" s="94" t="str">
        <f t="shared" si="335"/>
        <v/>
      </c>
      <c r="AD579" s="92" t="str">
        <f t="shared" si="336"/>
        <v/>
      </c>
    </row>
    <row r="580" spans="1:30" x14ac:dyDescent="0.25">
      <c r="A580" s="106" t="str">
        <f t="shared" si="310"/>
        <v/>
      </c>
      <c r="B580" s="51">
        <v>1</v>
      </c>
      <c r="C580" s="52" t="s">
        <v>784</v>
      </c>
      <c r="D580" s="94" t="str">
        <f t="shared" si="311"/>
        <v/>
      </c>
      <c r="E580" s="94" t="str">
        <f t="shared" si="312"/>
        <v/>
      </c>
      <c r="F580" s="94" t="str">
        <f t="shared" si="313"/>
        <v/>
      </c>
      <c r="G580" s="94" t="str">
        <f t="shared" si="314"/>
        <v/>
      </c>
      <c r="H580" s="94" t="str">
        <f t="shared" si="315"/>
        <v/>
      </c>
      <c r="I580" s="94" t="str">
        <f t="shared" si="316"/>
        <v/>
      </c>
      <c r="J580" s="94" t="str">
        <f t="shared" si="317"/>
        <v/>
      </c>
      <c r="K580" s="94" t="str">
        <f t="shared" si="318"/>
        <v/>
      </c>
      <c r="L580" s="94" t="str">
        <f t="shared" si="319"/>
        <v/>
      </c>
      <c r="M580" s="94" t="str">
        <f t="shared" si="320"/>
        <v/>
      </c>
      <c r="N580" s="94" t="str">
        <f t="shared" si="321"/>
        <v/>
      </c>
      <c r="O580" s="94" t="str">
        <f t="shared" si="322"/>
        <v/>
      </c>
      <c r="P580" s="94" t="str">
        <f t="shared" si="323"/>
        <v/>
      </c>
      <c r="Q580" s="94" t="str">
        <f t="shared" si="324"/>
        <v/>
      </c>
      <c r="R580" s="94" t="str">
        <f t="shared" si="325"/>
        <v/>
      </c>
      <c r="S580" s="94" t="str">
        <f t="shared" si="326"/>
        <v/>
      </c>
      <c r="T580" s="94" t="str">
        <f t="shared" si="327"/>
        <v/>
      </c>
      <c r="U580" s="94" t="str">
        <f t="shared" si="328"/>
        <v/>
      </c>
      <c r="V580" s="94" t="str">
        <f t="shared" si="329"/>
        <v/>
      </c>
      <c r="W580" s="94" t="str">
        <f t="shared" si="309"/>
        <v/>
      </c>
      <c r="X580" s="94" t="str">
        <f t="shared" si="330"/>
        <v/>
      </c>
      <c r="Y580" s="94" t="str">
        <f t="shared" si="331"/>
        <v/>
      </c>
      <c r="Z580" s="94" t="str">
        <f t="shared" si="332"/>
        <v/>
      </c>
      <c r="AA580" s="94" t="str">
        <f t="shared" si="333"/>
        <v/>
      </c>
      <c r="AB580" s="94" t="str">
        <f t="shared" si="334"/>
        <v/>
      </c>
      <c r="AC580" s="94" t="str">
        <f t="shared" si="335"/>
        <v/>
      </c>
      <c r="AD580" s="92" t="str">
        <f t="shared" si="336"/>
        <v/>
      </c>
    </row>
    <row r="581" spans="1:30" x14ac:dyDescent="0.25">
      <c r="A581" s="106" t="str">
        <f t="shared" si="310"/>
        <v/>
      </c>
      <c r="B581" s="51">
        <v>1</v>
      </c>
      <c r="C581" s="52" t="s">
        <v>784</v>
      </c>
      <c r="D581" s="94" t="str">
        <f t="shared" si="311"/>
        <v/>
      </c>
      <c r="E581" s="94" t="str">
        <f t="shared" si="312"/>
        <v/>
      </c>
      <c r="F581" s="94" t="str">
        <f t="shared" si="313"/>
        <v/>
      </c>
      <c r="G581" s="94" t="str">
        <f t="shared" si="314"/>
        <v/>
      </c>
      <c r="H581" s="94" t="str">
        <f t="shared" si="315"/>
        <v/>
      </c>
      <c r="I581" s="94" t="str">
        <f t="shared" si="316"/>
        <v/>
      </c>
      <c r="J581" s="94" t="str">
        <f t="shared" si="317"/>
        <v/>
      </c>
      <c r="K581" s="94" t="str">
        <f t="shared" si="318"/>
        <v/>
      </c>
      <c r="L581" s="94" t="str">
        <f t="shared" si="319"/>
        <v/>
      </c>
      <c r="M581" s="94" t="str">
        <f t="shared" si="320"/>
        <v/>
      </c>
      <c r="N581" s="94" t="str">
        <f t="shared" si="321"/>
        <v/>
      </c>
      <c r="O581" s="94" t="str">
        <f t="shared" si="322"/>
        <v/>
      </c>
      <c r="P581" s="94" t="str">
        <f t="shared" si="323"/>
        <v/>
      </c>
      <c r="Q581" s="94" t="str">
        <f t="shared" si="324"/>
        <v/>
      </c>
      <c r="R581" s="94" t="str">
        <f t="shared" si="325"/>
        <v/>
      </c>
      <c r="S581" s="94" t="str">
        <f t="shared" si="326"/>
        <v/>
      </c>
      <c r="T581" s="94" t="str">
        <f t="shared" si="327"/>
        <v/>
      </c>
      <c r="U581" s="94" t="str">
        <f t="shared" si="328"/>
        <v/>
      </c>
      <c r="V581" s="94" t="str">
        <f t="shared" si="329"/>
        <v/>
      </c>
      <c r="W581" s="94" t="str">
        <f t="shared" si="309"/>
        <v/>
      </c>
      <c r="X581" s="94" t="str">
        <f t="shared" si="330"/>
        <v/>
      </c>
      <c r="Y581" s="94" t="str">
        <f t="shared" si="331"/>
        <v/>
      </c>
      <c r="Z581" s="94" t="str">
        <f t="shared" si="332"/>
        <v/>
      </c>
      <c r="AA581" s="94" t="str">
        <f t="shared" si="333"/>
        <v/>
      </c>
      <c r="AB581" s="94" t="str">
        <f t="shared" si="334"/>
        <v/>
      </c>
      <c r="AC581" s="94" t="str">
        <f t="shared" si="335"/>
        <v/>
      </c>
      <c r="AD581" s="92" t="str">
        <f t="shared" si="336"/>
        <v/>
      </c>
    </row>
    <row r="582" spans="1:30" x14ac:dyDescent="0.25">
      <c r="A582" s="106" t="str">
        <f t="shared" si="310"/>
        <v/>
      </c>
      <c r="B582" s="51">
        <v>1</v>
      </c>
      <c r="C582" s="52" t="s">
        <v>784</v>
      </c>
      <c r="D582" s="94" t="str">
        <f t="shared" si="311"/>
        <v/>
      </c>
      <c r="E582" s="94" t="str">
        <f t="shared" si="312"/>
        <v/>
      </c>
      <c r="F582" s="94" t="str">
        <f t="shared" si="313"/>
        <v/>
      </c>
      <c r="G582" s="94" t="str">
        <f t="shared" si="314"/>
        <v/>
      </c>
      <c r="H582" s="94" t="str">
        <f t="shared" si="315"/>
        <v/>
      </c>
      <c r="I582" s="94" t="str">
        <f t="shared" si="316"/>
        <v/>
      </c>
      <c r="J582" s="94" t="str">
        <f t="shared" si="317"/>
        <v/>
      </c>
      <c r="K582" s="94" t="str">
        <f t="shared" si="318"/>
        <v/>
      </c>
      <c r="L582" s="94" t="str">
        <f t="shared" si="319"/>
        <v/>
      </c>
      <c r="M582" s="94" t="str">
        <f t="shared" si="320"/>
        <v/>
      </c>
      <c r="N582" s="94" t="str">
        <f t="shared" si="321"/>
        <v/>
      </c>
      <c r="O582" s="94" t="str">
        <f t="shared" si="322"/>
        <v/>
      </c>
      <c r="P582" s="94" t="str">
        <f t="shared" si="323"/>
        <v/>
      </c>
      <c r="Q582" s="94" t="str">
        <f t="shared" si="324"/>
        <v/>
      </c>
      <c r="R582" s="94" t="str">
        <f t="shared" si="325"/>
        <v/>
      </c>
      <c r="S582" s="94" t="str">
        <f t="shared" si="326"/>
        <v/>
      </c>
      <c r="T582" s="94" t="str">
        <f t="shared" si="327"/>
        <v/>
      </c>
      <c r="U582" s="94" t="str">
        <f t="shared" si="328"/>
        <v/>
      </c>
      <c r="V582" s="94" t="str">
        <f t="shared" si="329"/>
        <v/>
      </c>
      <c r="W582" s="94" t="str">
        <f t="shared" si="309"/>
        <v/>
      </c>
      <c r="X582" s="94" t="str">
        <f t="shared" si="330"/>
        <v/>
      </c>
      <c r="Y582" s="94" t="str">
        <f t="shared" si="331"/>
        <v/>
      </c>
      <c r="Z582" s="94" t="str">
        <f t="shared" si="332"/>
        <v/>
      </c>
      <c r="AA582" s="94" t="str">
        <f t="shared" si="333"/>
        <v/>
      </c>
      <c r="AB582" s="94" t="str">
        <f t="shared" si="334"/>
        <v/>
      </c>
      <c r="AC582" s="94" t="str">
        <f t="shared" si="335"/>
        <v/>
      </c>
      <c r="AD582" s="92" t="str">
        <f t="shared" si="336"/>
        <v/>
      </c>
    </row>
    <row r="583" spans="1:30" x14ac:dyDescent="0.25">
      <c r="A583" s="106" t="str">
        <f t="shared" si="310"/>
        <v/>
      </c>
      <c r="B583" s="51">
        <v>1</v>
      </c>
      <c r="C583" s="52" t="s">
        <v>784</v>
      </c>
      <c r="D583" s="94" t="str">
        <f t="shared" si="311"/>
        <v/>
      </c>
      <c r="E583" s="94" t="str">
        <f t="shared" si="312"/>
        <v/>
      </c>
      <c r="F583" s="94" t="str">
        <f t="shared" si="313"/>
        <v/>
      </c>
      <c r="G583" s="94" t="str">
        <f t="shared" si="314"/>
        <v/>
      </c>
      <c r="H583" s="94" t="str">
        <f t="shared" si="315"/>
        <v/>
      </c>
      <c r="I583" s="94" t="str">
        <f t="shared" si="316"/>
        <v/>
      </c>
      <c r="J583" s="94" t="str">
        <f t="shared" si="317"/>
        <v/>
      </c>
      <c r="K583" s="94" t="str">
        <f t="shared" si="318"/>
        <v/>
      </c>
      <c r="L583" s="94" t="str">
        <f t="shared" si="319"/>
        <v/>
      </c>
      <c r="M583" s="94" t="str">
        <f t="shared" si="320"/>
        <v/>
      </c>
      <c r="N583" s="94" t="str">
        <f t="shared" si="321"/>
        <v/>
      </c>
      <c r="O583" s="94" t="str">
        <f t="shared" si="322"/>
        <v/>
      </c>
      <c r="P583" s="94" t="str">
        <f t="shared" si="323"/>
        <v/>
      </c>
      <c r="Q583" s="94" t="str">
        <f t="shared" si="324"/>
        <v/>
      </c>
      <c r="R583" s="94" t="str">
        <f t="shared" si="325"/>
        <v/>
      </c>
      <c r="S583" s="94" t="str">
        <f t="shared" si="326"/>
        <v/>
      </c>
      <c r="T583" s="94" t="str">
        <f t="shared" si="327"/>
        <v/>
      </c>
      <c r="U583" s="94" t="str">
        <f t="shared" si="328"/>
        <v/>
      </c>
      <c r="V583" s="94" t="str">
        <f t="shared" si="329"/>
        <v/>
      </c>
      <c r="W583" s="94" t="str">
        <f t="shared" ref="W583:W599" si="337">IFERROR(VLOOKUP($B583,_3aw20,2,FALSE),"")</f>
        <v/>
      </c>
      <c r="X583" s="94" t="str">
        <f t="shared" si="330"/>
        <v/>
      </c>
      <c r="Y583" s="94" t="str">
        <f t="shared" si="331"/>
        <v/>
      </c>
      <c r="Z583" s="94" t="str">
        <f t="shared" si="332"/>
        <v/>
      </c>
      <c r="AA583" s="94" t="str">
        <f t="shared" si="333"/>
        <v/>
      </c>
      <c r="AB583" s="94" t="str">
        <f t="shared" si="334"/>
        <v/>
      </c>
      <c r="AC583" s="94" t="str">
        <f t="shared" si="335"/>
        <v/>
      </c>
      <c r="AD583" s="92" t="str">
        <f t="shared" si="336"/>
        <v/>
      </c>
    </row>
    <row r="584" spans="1:30" x14ac:dyDescent="0.25">
      <c r="A584" s="106" t="str">
        <f t="shared" si="310"/>
        <v/>
      </c>
      <c r="B584" s="51">
        <v>1</v>
      </c>
      <c r="C584" s="52" t="s">
        <v>784</v>
      </c>
      <c r="D584" s="94" t="str">
        <f t="shared" si="311"/>
        <v/>
      </c>
      <c r="E584" s="94" t="str">
        <f t="shared" si="312"/>
        <v/>
      </c>
      <c r="F584" s="94" t="str">
        <f t="shared" si="313"/>
        <v/>
      </c>
      <c r="G584" s="94" t="str">
        <f t="shared" si="314"/>
        <v/>
      </c>
      <c r="H584" s="94" t="str">
        <f t="shared" si="315"/>
        <v/>
      </c>
      <c r="I584" s="94" t="str">
        <f t="shared" si="316"/>
        <v/>
      </c>
      <c r="J584" s="94" t="str">
        <f t="shared" si="317"/>
        <v/>
      </c>
      <c r="K584" s="94" t="str">
        <f t="shared" si="318"/>
        <v/>
      </c>
      <c r="L584" s="94" t="str">
        <f t="shared" si="319"/>
        <v/>
      </c>
      <c r="M584" s="94" t="str">
        <f t="shared" si="320"/>
        <v/>
      </c>
      <c r="N584" s="94" t="str">
        <f t="shared" si="321"/>
        <v/>
      </c>
      <c r="O584" s="94" t="str">
        <f t="shared" si="322"/>
        <v/>
      </c>
      <c r="P584" s="94" t="str">
        <f t="shared" si="323"/>
        <v/>
      </c>
      <c r="Q584" s="94" t="str">
        <f t="shared" si="324"/>
        <v/>
      </c>
      <c r="R584" s="94" t="str">
        <f t="shared" si="325"/>
        <v/>
      </c>
      <c r="S584" s="94" t="str">
        <f t="shared" si="326"/>
        <v/>
      </c>
      <c r="T584" s="94" t="str">
        <f t="shared" si="327"/>
        <v/>
      </c>
      <c r="U584" s="94" t="str">
        <f t="shared" si="328"/>
        <v/>
      </c>
      <c r="V584" s="94" t="str">
        <f t="shared" si="329"/>
        <v/>
      </c>
      <c r="W584" s="94" t="str">
        <f t="shared" si="337"/>
        <v/>
      </c>
      <c r="X584" s="94" t="str">
        <f t="shared" si="330"/>
        <v/>
      </c>
      <c r="Y584" s="94" t="str">
        <f t="shared" si="331"/>
        <v/>
      </c>
      <c r="Z584" s="94" t="str">
        <f t="shared" si="332"/>
        <v/>
      </c>
      <c r="AA584" s="94" t="str">
        <f t="shared" si="333"/>
        <v/>
      </c>
      <c r="AB584" s="94" t="str">
        <f t="shared" si="334"/>
        <v/>
      </c>
      <c r="AC584" s="94" t="str">
        <f t="shared" si="335"/>
        <v/>
      </c>
      <c r="AD584" s="92" t="str">
        <f t="shared" si="336"/>
        <v/>
      </c>
    </row>
    <row r="585" spans="1:30" x14ac:dyDescent="0.25">
      <c r="A585" s="106" t="str">
        <f t="shared" si="310"/>
        <v/>
      </c>
      <c r="B585" s="51">
        <v>1</v>
      </c>
      <c r="C585" s="52" t="s">
        <v>784</v>
      </c>
      <c r="D585" s="94" t="str">
        <f t="shared" si="311"/>
        <v/>
      </c>
      <c r="E585" s="94" t="str">
        <f t="shared" si="312"/>
        <v/>
      </c>
      <c r="F585" s="94" t="str">
        <f t="shared" si="313"/>
        <v/>
      </c>
      <c r="G585" s="94" t="str">
        <f t="shared" si="314"/>
        <v/>
      </c>
      <c r="H585" s="94" t="str">
        <f t="shared" si="315"/>
        <v/>
      </c>
      <c r="I585" s="94" t="str">
        <f t="shared" si="316"/>
        <v/>
      </c>
      <c r="J585" s="94" t="str">
        <f t="shared" si="317"/>
        <v/>
      </c>
      <c r="K585" s="94" t="str">
        <f t="shared" si="318"/>
        <v/>
      </c>
      <c r="L585" s="94" t="str">
        <f t="shared" si="319"/>
        <v/>
      </c>
      <c r="M585" s="94" t="str">
        <f t="shared" si="320"/>
        <v/>
      </c>
      <c r="N585" s="94" t="str">
        <f t="shared" si="321"/>
        <v/>
      </c>
      <c r="O585" s="94" t="str">
        <f t="shared" si="322"/>
        <v/>
      </c>
      <c r="P585" s="94" t="str">
        <f t="shared" si="323"/>
        <v/>
      </c>
      <c r="Q585" s="94" t="str">
        <f t="shared" si="324"/>
        <v/>
      </c>
      <c r="R585" s="94" t="str">
        <f t="shared" si="325"/>
        <v/>
      </c>
      <c r="S585" s="94" t="str">
        <f t="shared" si="326"/>
        <v/>
      </c>
      <c r="T585" s="94" t="str">
        <f t="shared" si="327"/>
        <v/>
      </c>
      <c r="U585" s="94" t="str">
        <f t="shared" si="328"/>
        <v/>
      </c>
      <c r="V585" s="94" t="str">
        <f t="shared" si="329"/>
        <v/>
      </c>
      <c r="W585" s="94" t="str">
        <f t="shared" si="337"/>
        <v/>
      </c>
      <c r="X585" s="94" t="str">
        <f t="shared" si="330"/>
        <v/>
      </c>
      <c r="Y585" s="94" t="str">
        <f t="shared" si="331"/>
        <v/>
      </c>
      <c r="Z585" s="94" t="str">
        <f t="shared" si="332"/>
        <v/>
      </c>
      <c r="AA585" s="94" t="str">
        <f t="shared" si="333"/>
        <v/>
      </c>
      <c r="AB585" s="94" t="str">
        <f t="shared" si="334"/>
        <v/>
      </c>
      <c r="AC585" s="94" t="str">
        <f t="shared" si="335"/>
        <v/>
      </c>
      <c r="AD585" s="92" t="str">
        <f t="shared" si="336"/>
        <v/>
      </c>
    </row>
    <row r="586" spans="1:30" x14ac:dyDescent="0.25">
      <c r="A586" s="106" t="str">
        <f t="shared" si="310"/>
        <v/>
      </c>
      <c r="B586" s="51">
        <v>1</v>
      </c>
      <c r="C586" s="52" t="s">
        <v>784</v>
      </c>
      <c r="D586" s="94" t="str">
        <f t="shared" si="311"/>
        <v/>
      </c>
      <c r="E586" s="94" t="str">
        <f t="shared" si="312"/>
        <v/>
      </c>
      <c r="F586" s="94" t="str">
        <f t="shared" si="313"/>
        <v/>
      </c>
      <c r="G586" s="94" t="str">
        <f t="shared" si="314"/>
        <v/>
      </c>
      <c r="H586" s="94" t="str">
        <f t="shared" si="315"/>
        <v/>
      </c>
      <c r="I586" s="94" t="str">
        <f t="shared" si="316"/>
        <v/>
      </c>
      <c r="J586" s="94" t="str">
        <f t="shared" si="317"/>
        <v/>
      </c>
      <c r="K586" s="94" t="str">
        <f t="shared" si="318"/>
        <v/>
      </c>
      <c r="L586" s="94" t="str">
        <f t="shared" si="319"/>
        <v/>
      </c>
      <c r="M586" s="94" t="str">
        <f t="shared" si="320"/>
        <v/>
      </c>
      <c r="N586" s="94" t="str">
        <f t="shared" si="321"/>
        <v/>
      </c>
      <c r="O586" s="94" t="str">
        <f t="shared" si="322"/>
        <v/>
      </c>
      <c r="P586" s="94" t="str">
        <f t="shared" si="323"/>
        <v/>
      </c>
      <c r="Q586" s="94" t="str">
        <f t="shared" si="324"/>
        <v/>
      </c>
      <c r="R586" s="94" t="str">
        <f t="shared" si="325"/>
        <v/>
      </c>
      <c r="S586" s="94" t="str">
        <f t="shared" si="326"/>
        <v/>
      </c>
      <c r="T586" s="94" t="str">
        <f t="shared" si="327"/>
        <v/>
      </c>
      <c r="U586" s="94" t="str">
        <f t="shared" si="328"/>
        <v/>
      </c>
      <c r="V586" s="94" t="str">
        <f t="shared" si="329"/>
        <v/>
      </c>
      <c r="W586" s="94" t="str">
        <f t="shared" si="337"/>
        <v/>
      </c>
      <c r="X586" s="94" t="str">
        <f t="shared" si="330"/>
        <v/>
      </c>
      <c r="Y586" s="94" t="str">
        <f t="shared" si="331"/>
        <v/>
      </c>
      <c r="Z586" s="94" t="str">
        <f t="shared" si="332"/>
        <v/>
      </c>
      <c r="AA586" s="94" t="str">
        <f t="shared" si="333"/>
        <v/>
      </c>
      <c r="AB586" s="94" t="str">
        <f t="shared" si="334"/>
        <v/>
      </c>
      <c r="AC586" s="94" t="str">
        <f t="shared" si="335"/>
        <v/>
      </c>
      <c r="AD586" s="92" t="str">
        <f t="shared" si="336"/>
        <v/>
      </c>
    </row>
    <row r="587" spans="1:30" x14ac:dyDescent="0.25">
      <c r="A587" s="106" t="str">
        <f t="shared" si="310"/>
        <v/>
      </c>
      <c r="B587" s="51">
        <v>1</v>
      </c>
      <c r="C587" s="52" t="s">
        <v>784</v>
      </c>
      <c r="D587" s="94" t="str">
        <f t="shared" si="311"/>
        <v/>
      </c>
      <c r="E587" s="94" t="str">
        <f t="shared" si="312"/>
        <v/>
      </c>
      <c r="F587" s="94" t="str">
        <f t="shared" si="313"/>
        <v/>
      </c>
      <c r="G587" s="94" t="str">
        <f t="shared" si="314"/>
        <v/>
      </c>
      <c r="H587" s="94" t="str">
        <f t="shared" si="315"/>
        <v/>
      </c>
      <c r="I587" s="94" t="str">
        <f t="shared" si="316"/>
        <v/>
      </c>
      <c r="J587" s="94" t="str">
        <f t="shared" si="317"/>
        <v/>
      </c>
      <c r="K587" s="94" t="str">
        <f t="shared" si="318"/>
        <v/>
      </c>
      <c r="L587" s="94" t="str">
        <f t="shared" si="319"/>
        <v/>
      </c>
      <c r="M587" s="94" t="str">
        <f t="shared" si="320"/>
        <v/>
      </c>
      <c r="N587" s="94" t="str">
        <f t="shared" si="321"/>
        <v/>
      </c>
      <c r="O587" s="94" t="str">
        <f t="shared" si="322"/>
        <v/>
      </c>
      <c r="P587" s="94" t="str">
        <f t="shared" si="323"/>
        <v/>
      </c>
      <c r="Q587" s="94" t="str">
        <f t="shared" si="324"/>
        <v/>
      </c>
      <c r="R587" s="94" t="str">
        <f t="shared" si="325"/>
        <v/>
      </c>
      <c r="S587" s="94" t="str">
        <f t="shared" si="326"/>
        <v/>
      </c>
      <c r="T587" s="94" t="str">
        <f t="shared" si="327"/>
        <v/>
      </c>
      <c r="U587" s="94" t="str">
        <f t="shared" si="328"/>
        <v/>
      </c>
      <c r="V587" s="94" t="str">
        <f t="shared" si="329"/>
        <v/>
      </c>
      <c r="W587" s="94" t="str">
        <f t="shared" si="337"/>
        <v/>
      </c>
      <c r="X587" s="94" t="str">
        <f t="shared" si="330"/>
        <v/>
      </c>
      <c r="Y587" s="94" t="str">
        <f t="shared" si="331"/>
        <v/>
      </c>
      <c r="Z587" s="94" t="str">
        <f t="shared" si="332"/>
        <v/>
      </c>
      <c r="AA587" s="94" t="str">
        <f t="shared" si="333"/>
        <v/>
      </c>
      <c r="AB587" s="94" t="str">
        <f t="shared" si="334"/>
        <v/>
      </c>
      <c r="AC587" s="94" t="str">
        <f t="shared" si="335"/>
        <v/>
      </c>
      <c r="AD587" s="92" t="str">
        <f t="shared" si="336"/>
        <v/>
      </c>
    </row>
    <row r="588" spans="1:30" x14ac:dyDescent="0.25">
      <c r="A588" s="106" t="str">
        <f t="shared" si="310"/>
        <v/>
      </c>
      <c r="B588" s="51">
        <v>1</v>
      </c>
      <c r="C588" s="52" t="s">
        <v>784</v>
      </c>
      <c r="D588" s="94" t="str">
        <f t="shared" si="311"/>
        <v/>
      </c>
      <c r="E588" s="94" t="str">
        <f t="shared" si="312"/>
        <v/>
      </c>
      <c r="F588" s="94" t="str">
        <f t="shared" si="313"/>
        <v/>
      </c>
      <c r="G588" s="94" t="str">
        <f t="shared" si="314"/>
        <v/>
      </c>
      <c r="H588" s="94" t="str">
        <f t="shared" si="315"/>
        <v/>
      </c>
      <c r="I588" s="94" t="str">
        <f t="shared" si="316"/>
        <v/>
      </c>
      <c r="J588" s="94" t="str">
        <f t="shared" si="317"/>
        <v/>
      </c>
      <c r="K588" s="94" t="str">
        <f t="shared" si="318"/>
        <v/>
      </c>
      <c r="L588" s="94" t="str">
        <f t="shared" si="319"/>
        <v/>
      </c>
      <c r="M588" s="94" t="str">
        <f t="shared" si="320"/>
        <v/>
      </c>
      <c r="N588" s="94" t="str">
        <f t="shared" si="321"/>
        <v/>
      </c>
      <c r="O588" s="94" t="str">
        <f t="shared" si="322"/>
        <v/>
      </c>
      <c r="P588" s="94" t="str">
        <f t="shared" si="323"/>
        <v/>
      </c>
      <c r="Q588" s="94" t="str">
        <f t="shared" si="324"/>
        <v/>
      </c>
      <c r="R588" s="94" t="str">
        <f t="shared" si="325"/>
        <v/>
      </c>
      <c r="S588" s="94" t="str">
        <f t="shared" si="326"/>
        <v/>
      </c>
      <c r="T588" s="94" t="str">
        <f t="shared" si="327"/>
        <v/>
      </c>
      <c r="U588" s="94" t="str">
        <f t="shared" si="328"/>
        <v/>
      </c>
      <c r="V588" s="94" t="str">
        <f t="shared" si="329"/>
        <v/>
      </c>
      <c r="W588" s="94" t="str">
        <f t="shared" si="337"/>
        <v/>
      </c>
      <c r="X588" s="94" t="str">
        <f t="shared" si="330"/>
        <v/>
      </c>
      <c r="Y588" s="94" t="str">
        <f t="shared" si="331"/>
        <v/>
      </c>
      <c r="Z588" s="94" t="str">
        <f t="shared" si="332"/>
        <v/>
      </c>
      <c r="AA588" s="94" t="str">
        <f t="shared" si="333"/>
        <v/>
      </c>
      <c r="AB588" s="94" t="str">
        <f t="shared" si="334"/>
        <v/>
      </c>
      <c r="AC588" s="94" t="str">
        <f t="shared" si="335"/>
        <v/>
      </c>
      <c r="AD588" s="92" t="str">
        <f t="shared" si="336"/>
        <v/>
      </c>
    </row>
    <row r="589" spans="1:30" x14ac:dyDescent="0.25">
      <c r="A589" s="106" t="str">
        <f t="shared" si="310"/>
        <v/>
      </c>
      <c r="B589" s="51">
        <v>1</v>
      </c>
      <c r="C589" s="52" t="s">
        <v>784</v>
      </c>
      <c r="D589" s="94" t="str">
        <f t="shared" si="311"/>
        <v/>
      </c>
      <c r="E589" s="94" t="str">
        <f t="shared" si="312"/>
        <v/>
      </c>
      <c r="F589" s="94" t="str">
        <f t="shared" si="313"/>
        <v/>
      </c>
      <c r="G589" s="94" t="str">
        <f t="shared" si="314"/>
        <v/>
      </c>
      <c r="H589" s="94" t="str">
        <f t="shared" si="315"/>
        <v/>
      </c>
      <c r="I589" s="94" t="str">
        <f t="shared" si="316"/>
        <v/>
      </c>
      <c r="J589" s="94" t="str">
        <f t="shared" si="317"/>
        <v/>
      </c>
      <c r="K589" s="94" t="str">
        <f t="shared" si="318"/>
        <v/>
      </c>
      <c r="L589" s="94" t="str">
        <f t="shared" si="319"/>
        <v/>
      </c>
      <c r="M589" s="94" t="str">
        <f t="shared" si="320"/>
        <v/>
      </c>
      <c r="N589" s="94" t="str">
        <f t="shared" si="321"/>
        <v/>
      </c>
      <c r="O589" s="94" t="str">
        <f t="shared" si="322"/>
        <v/>
      </c>
      <c r="P589" s="94" t="str">
        <f t="shared" si="323"/>
        <v/>
      </c>
      <c r="Q589" s="94" t="str">
        <f t="shared" si="324"/>
        <v/>
      </c>
      <c r="R589" s="94" t="str">
        <f t="shared" si="325"/>
        <v/>
      </c>
      <c r="S589" s="94" t="str">
        <f t="shared" si="326"/>
        <v/>
      </c>
      <c r="T589" s="94" t="str">
        <f t="shared" si="327"/>
        <v/>
      </c>
      <c r="U589" s="94" t="str">
        <f t="shared" si="328"/>
        <v/>
      </c>
      <c r="V589" s="94" t="str">
        <f t="shared" si="329"/>
        <v/>
      </c>
      <c r="W589" s="94" t="str">
        <f t="shared" si="337"/>
        <v/>
      </c>
      <c r="X589" s="94" t="str">
        <f t="shared" si="330"/>
        <v/>
      </c>
      <c r="Y589" s="94" t="str">
        <f t="shared" si="331"/>
        <v/>
      </c>
      <c r="Z589" s="94" t="str">
        <f t="shared" si="332"/>
        <v/>
      </c>
      <c r="AA589" s="94" t="str">
        <f t="shared" si="333"/>
        <v/>
      </c>
      <c r="AB589" s="94" t="str">
        <f t="shared" si="334"/>
        <v/>
      </c>
      <c r="AC589" s="94" t="str">
        <f t="shared" si="335"/>
        <v/>
      </c>
      <c r="AD589" s="92" t="str">
        <f t="shared" si="336"/>
        <v/>
      </c>
    </row>
    <row r="590" spans="1:30" x14ac:dyDescent="0.25">
      <c r="A590" s="106" t="str">
        <f t="shared" si="310"/>
        <v/>
      </c>
      <c r="B590" s="51">
        <v>1</v>
      </c>
      <c r="C590" s="52" t="s">
        <v>784</v>
      </c>
      <c r="D590" s="94" t="str">
        <f t="shared" si="311"/>
        <v/>
      </c>
      <c r="E590" s="94" t="str">
        <f t="shared" si="312"/>
        <v/>
      </c>
      <c r="F590" s="94" t="str">
        <f t="shared" si="313"/>
        <v/>
      </c>
      <c r="G590" s="94" t="str">
        <f t="shared" si="314"/>
        <v/>
      </c>
      <c r="H590" s="94" t="str">
        <f t="shared" si="315"/>
        <v/>
      </c>
      <c r="I590" s="94" t="str">
        <f t="shared" si="316"/>
        <v/>
      </c>
      <c r="J590" s="94" t="str">
        <f t="shared" si="317"/>
        <v/>
      </c>
      <c r="K590" s="94" t="str">
        <f t="shared" si="318"/>
        <v/>
      </c>
      <c r="L590" s="94" t="str">
        <f t="shared" si="319"/>
        <v/>
      </c>
      <c r="M590" s="94" t="str">
        <f t="shared" si="320"/>
        <v/>
      </c>
      <c r="N590" s="94" t="str">
        <f t="shared" si="321"/>
        <v/>
      </c>
      <c r="O590" s="94" t="str">
        <f t="shared" si="322"/>
        <v/>
      </c>
      <c r="P590" s="94" t="str">
        <f t="shared" si="323"/>
        <v/>
      </c>
      <c r="Q590" s="94" t="str">
        <f t="shared" si="324"/>
        <v/>
      </c>
      <c r="R590" s="94" t="str">
        <f t="shared" si="325"/>
        <v/>
      </c>
      <c r="S590" s="94" t="str">
        <f t="shared" si="326"/>
        <v/>
      </c>
      <c r="T590" s="94" t="str">
        <f t="shared" si="327"/>
        <v/>
      </c>
      <c r="U590" s="94" t="str">
        <f t="shared" si="328"/>
        <v/>
      </c>
      <c r="V590" s="94" t="str">
        <f t="shared" si="329"/>
        <v/>
      </c>
      <c r="W590" s="94" t="str">
        <f t="shared" si="337"/>
        <v/>
      </c>
      <c r="X590" s="94" t="str">
        <f t="shared" si="330"/>
        <v/>
      </c>
      <c r="Y590" s="94" t="str">
        <f t="shared" si="331"/>
        <v/>
      </c>
      <c r="Z590" s="94" t="str">
        <f t="shared" si="332"/>
        <v/>
      </c>
      <c r="AA590" s="94" t="str">
        <f t="shared" si="333"/>
        <v/>
      </c>
      <c r="AB590" s="94" t="str">
        <f t="shared" si="334"/>
        <v/>
      </c>
      <c r="AC590" s="94" t="str">
        <f t="shared" si="335"/>
        <v/>
      </c>
      <c r="AD590" s="92" t="str">
        <f t="shared" si="336"/>
        <v/>
      </c>
    </row>
    <row r="591" spans="1:30" x14ac:dyDescent="0.25">
      <c r="A591" s="106" t="str">
        <f t="shared" si="310"/>
        <v/>
      </c>
      <c r="B591" s="51">
        <v>1</v>
      </c>
      <c r="C591" s="52" t="s">
        <v>784</v>
      </c>
      <c r="D591" s="94" t="str">
        <f t="shared" si="311"/>
        <v/>
      </c>
      <c r="E591" s="94" t="str">
        <f t="shared" si="312"/>
        <v/>
      </c>
      <c r="F591" s="94" t="str">
        <f t="shared" si="313"/>
        <v/>
      </c>
      <c r="G591" s="94" t="str">
        <f t="shared" si="314"/>
        <v/>
      </c>
      <c r="H591" s="94" t="str">
        <f t="shared" si="315"/>
        <v/>
      </c>
      <c r="I591" s="94" t="str">
        <f t="shared" si="316"/>
        <v/>
      </c>
      <c r="J591" s="94" t="str">
        <f t="shared" si="317"/>
        <v/>
      </c>
      <c r="K591" s="94" t="str">
        <f t="shared" si="318"/>
        <v/>
      </c>
      <c r="L591" s="94" t="str">
        <f t="shared" si="319"/>
        <v/>
      </c>
      <c r="M591" s="94" t="str">
        <f t="shared" si="320"/>
        <v/>
      </c>
      <c r="N591" s="94" t="str">
        <f t="shared" si="321"/>
        <v/>
      </c>
      <c r="O591" s="94" t="str">
        <f t="shared" si="322"/>
        <v/>
      </c>
      <c r="P591" s="94" t="str">
        <f t="shared" si="323"/>
        <v/>
      </c>
      <c r="Q591" s="94" t="str">
        <f t="shared" si="324"/>
        <v/>
      </c>
      <c r="R591" s="94" t="str">
        <f t="shared" si="325"/>
        <v/>
      </c>
      <c r="S591" s="94" t="str">
        <f t="shared" si="326"/>
        <v/>
      </c>
      <c r="T591" s="94" t="str">
        <f t="shared" si="327"/>
        <v/>
      </c>
      <c r="U591" s="94" t="str">
        <f t="shared" si="328"/>
        <v/>
      </c>
      <c r="V591" s="94" t="str">
        <f t="shared" si="329"/>
        <v/>
      </c>
      <c r="W591" s="94" t="str">
        <f t="shared" si="337"/>
        <v/>
      </c>
      <c r="X591" s="94" t="str">
        <f t="shared" si="330"/>
        <v/>
      </c>
      <c r="Y591" s="94" t="str">
        <f t="shared" si="331"/>
        <v/>
      </c>
      <c r="Z591" s="94" t="str">
        <f t="shared" si="332"/>
        <v/>
      </c>
      <c r="AA591" s="94" t="str">
        <f t="shared" si="333"/>
        <v/>
      </c>
      <c r="AB591" s="94" t="str">
        <f t="shared" si="334"/>
        <v/>
      </c>
      <c r="AC591" s="94" t="str">
        <f t="shared" si="335"/>
        <v/>
      </c>
      <c r="AD591" s="92" t="str">
        <f t="shared" si="336"/>
        <v/>
      </c>
    </row>
    <row r="592" spans="1:30" x14ac:dyDescent="0.25">
      <c r="A592" s="106" t="str">
        <f t="shared" si="310"/>
        <v/>
      </c>
      <c r="B592" s="51">
        <v>1</v>
      </c>
      <c r="C592" s="52" t="s">
        <v>784</v>
      </c>
      <c r="D592" s="94" t="str">
        <f t="shared" si="311"/>
        <v/>
      </c>
      <c r="E592" s="94" t="str">
        <f t="shared" si="312"/>
        <v/>
      </c>
      <c r="F592" s="94" t="str">
        <f t="shared" si="313"/>
        <v/>
      </c>
      <c r="G592" s="94" t="str">
        <f t="shared" si="314"/>
        <v/>
      </c>
      <c r="H592" s="94" t="str">
        <f t="shared" si="315"/>
        <v/>
      </c>
      <c r="I592" s="94" t="str">
        <f t="shared" si="316"/>
        <v/>
      </c>
      <c r="J592" s="94" t="str">
        <f t="shared" si="317"/>
        <v/>
      </c>
      <c r="K592" s="94" t="str">
        <f t="shared" si="318"/>
        <v/>
      </c>
      <c r="L592" s="94" t="str">
        <f t="shared" si="319"/>
        <v/>
      </c>
      <c r="M592" s="94" t="str">
        <f t="shared" si="320"/>
        <v/>
      </c>
      <c r="N592" s="94" t="str">
        <f t="shared" si="321"/>
        <v/>
      </c>
      <c r="O592" s="94" t="str">
        <f t="shared" si="322"/>
        <v/>
      </c>
      <c r="P592" s="94" t="str">
        <f t="shared" si="323"/>
        <v/>
      </c>
      <c r="Q592" s="94" t="str">
        <f t="shared" si="324"/>
        <v/>
      </c>
      <c r="R592" s="94" t="str">
        <f t="shared" si="325"/>
        <v/>
      </c>
      <c r="S592" s="94" t="str">
        <f t="shared" si="326"/>
        <v/>
      </c>
      <c r="T592" s="94" t="str">
        <f t="shared" si="327"/>
        <v/>
      </c>
      <c r="U592" s="94" t="str">
        <f t="shared" si="328"/>
        <v/>
      </c>
      <c r="V592" s="94" t="str">
        <f t="shared" si="329"/>
        <v/>
      </c>
      <c r="W592" s="94" t="str">
        <f t="shared" si="337"/>
        <v/>
      </c>
      <c r="X592" s="94" t="str">
        <f t="shared" si="330"/>
        <v/>
      </c>
      <c r="Y592" s="94" t="str">
        <f t="shared" si="331"/>
        <v/>
      </c>
      <c r="Z592" s="94" t="str">
        <f t="shared" si="332"/>
        <v/>
      </c>
      <c r="AA592" s="94" t="str">
        <f t="shared" si="333"/>
        <v/>
      </c>
      <c r="AB592" s="94" t="str">
        <f t="shared" si="334"/>
        <v/>
      </c>
      <c r="AC592" s="94" t="str">
        <f t="shared" si="335"/>
        <v/>
      </c>
      <c r="AD592" s="92" t="str">
        <f t="shared" si="336"/>
        <v/>
      </c>
    </row>
    <row r="593" spans="1:30" x14ac:dyDescent="0.25">
      <c r="A593" s="106" t="str">
        <f t="shared" si="310"/>
        <v/>
      </c>
      <c r="B593" s="51">
        <v>1</v>
      </c>
      <c r="C593" s="52" t="s">
        <v>784</v>
      </c>
      <c r="D593" s="94" t="str">
        <f t="shared" si="311"/>
        <v/>
      </c>
      <c r="E593" s="94" t="str">
        <f t="shared" si="312"/>
        <v/>
      </c>
      <c r="F593" s="94" t="str">
        <f t="shared" si="313"/>
        <v/>
      </c>
      <c r="G593" s="94" t="str">
        <f t="shared" si="314"/>
        <v/>
      </c>
      <c r="H593" s="94" t="str">
        <f t="shared" si="315"/>
        <v/>
      </c>
      <c r="I593" s="94" t="str">
        <f t="shared" si="316"/>
        <v/>
      </c>
      <c r="J593" s="94" t="str">
        <f t="shared" si="317"/>
        <v/>
      </c>
      <c r="K593" s="94" t="str">
        <f t="shared" si="318"/>
        <v/>
      </c>
      <c r="L593" s="94" t="str">
        <f t="shared" si="319"/>
        <v/>
      </c>
      <c r="M593" s="94" t="str">
        <f t="shared" si="320"/>
        <v/>
      </c>
      <c r="N593" s="94" t="str">
        <f t="shared" si="321"/>
        <v/>
      </c>
      <c r="O593" s="94" t="str">
        <f t="shared" si="322"/>
        <v/>
      </c>
      <c r="P593" s="94" t="str">
        <f t="shared" si="323"/>
        <v/>
      </c>
      <c r="Q593" s="94" t="str">
        <f t="shared" si="324"/>
        <v/>
      </c>
      <c r="R593" s="94" t="str">
        <f t="shared" si="325"/>
        <v/>
      </c>
      <c r="S593" s="94" t="str">
        <f t="shared" si="326"/>
        <v/>
      </c>
      <c r="T593" s="94" t="str">
        <f t="shared" si="327"/>
        <v/>
      </c>
      <c r="U593" s="94" t="str">
        <f t="shared" si="328"/>
        <v/>
      </c>
      <c r="V593" s="94" t="str">
        <f t="shared" si="329"/>
        <v/>
      </c>
      <c r="W593" s="94" t="str">
        <f t="shared" si="337"/>
        <v/>
      </c>
      <c r="X593" s="94" t="str">
        <f t="shared" si="330"/>
        <v/>
      </c>
      <c r="Y593" s="94" t="str">
        <f t="shared" si="331"/>
        <v/>
      </c>
      <c r="Z593" s="94" t="str">
        <f t="shared" si="332"/>
        <v/>
      </c>
      <c r="AA593" s="94" t="str">
        <f t="shared" si="333"/>
        <v/>
      </c>
      <c r="AB593" s="94" t="str">
        <f t="shared" si="334"/>
        <v/>
      </c>
      <c r="AC593" s="94" t="str">
        <f t="shared" si="335"/>
        <v/>
      </c>
      <c r="AD593" s="92" t="str">
        <f t="shared" si="336"/>
        <v/>
      </c>
    </row>
    <row r="594" spans="1:30" x14ac:dyDescent="0.25">
      <c r="A594" s="106" t="str">
        <f t="shared" si="310"/>
        <v/>
      </c>
      <c r="B594" s="51">
        <v>1</v>
      </c>
      <c r="C594" s="52" t="s">
        <v>784</v>
      </c>
      <c r="D594" s="94" t="str">
        <f t="shared" si="311"/>
        <v/>
      </c>
      <c r="E594" s="94" t="str">
        <f t="shared" si="312"/>
        <v/>
      </c>
      <c r="F594" s="94" t="str">
        <f t="shared" si="313"/>
        <v/>
      </c>
      <c r="G594" s="94" t="str">
        <f t="shared" si="314"/>
        <v/>
      </c>
      <c r="H594" s="94" t="str">
        <f t="shared" si="315"/>
        <v/>
      </c>
      <c r="I594" s="94" t="str">
        <f t="shared" si="316"/>
        <v/>
      </c>
      <c r="J594" s="94" t="str">
        <f t="shared" si="317"/>
        <v/>
      </c>
      <c r="K594" s="94" t="str">
        <f t="shared" si="318"/>
        <v/>
      </c>
      <c r="L594" s="94" t="str">
        <f t="shared" si="319"/>
        <v/>
      </c>
      <c r="M594" s="94" t="str">
        <f t="shared" si="320"/>
        <v/>
      </c>
      <c r="N594" s="94" t="str">
        <f t="shared" si="321"/>
        <v/>
      </c>
      <c r="O594" s="94" t="str">
        <f t="shared" si="322"/>
        <v/>
      </c>
      <c r="P594" s="94" t="str">
        <f t="shared" si="323"/>
        <v/>
      </c>
      <c r="Q594" s="94" t="str">
        <f t="shared" si="324"/>
        <v/>
      </c>
      <c r="R594" s="94" t="str">
        <f t="shared" si="325"/>
        <v/>
      </c>
      <c r="S594" s="94" t="str">
        <f t="shared" si="326"/>
        <v/>
      </c>
      <c r="T594" s="94" t="str">
        <f t="shared" si="327"/>
        <v/>
      </c>
      <c r="U594" s="94" t="str">
        <f t="shared" si="328"/>
        <v/>
      </c>
      <c r="V594" s="94" t="str">
        <f t="shared" si="329"/>
        <v/>
      </c>
      <c r="W594" s="94" t="str">
        <f t="shared" si="337"/>
        <v/>
      </c>
      <c r="X594" s="94" t="str">
        <f t="shared" si="330"/>
        <v/>
      </c>
      <c r="Y594" s="94" t="str">
        <f t="shared" si="331"/>
        <v/>
      </c>
      <c r="Z594" s="94" t="str">
        <f t="shared" si="332"/>
        <v/>
      </c>
      <c r="AA594" s="94" t="str">
        <f t="shared" si="333"/>
        <v/>
      </c>
      <c r="AB594" s="94" t="str">
        <f t="shared" si="334"/>
        <v/>
      </c>
      <c r="AC594" s="94" t="str">
        <f t="shared" si="335"/>
        <v/>
      </c>
      <c r="AD594" s="92" t="str">
        <f t="shared" si="336"/>
        <v/>
      </c>
    </row>
    <row r="595" spans="1:30" x14ac:dyDescent="0.25">
      <c r="A595" s="106" t="str">
        <f t="shared" si="310"/>
        <v/>
      </c>
      <c r="B595" s="51">
        <v>1</v>
      </c>
      <c r="C595" s="52" t="s">
        <v>784</v>
      </c>
      <c r="D595" s="94" t="str">
        <f t="shared" si="311"/>
        <v/>
      </c>
      <c r="E595" s="94" t="str">
        <f t="shared" si="312"/>
        <v/>
      </c>
      <c r="F595" s="94" t="str">
        <f t="shared" si="313"/>
        <v/>
      </c>
      <c r="G595" s="94" t="str">
        <f t="shared" si="314"/>
        <v/>
      </c>
      <c r="H595" s="94" t="str">
        <f t="shared" si="315"/>
        <v/>
      </c>
      <c r="I595" s="94" t="str">
        <f t="shared" si="316"/>
        <v/>
      </c>
      <c r="J595" s="94" t="str">
        <f t="shared" si="317"/>
        <v/>
      </c>
      <c r="K595" s="94" t="str">
        <f t="shared" si="318"/>
        <v/>
      </c>
      <c r="L595" s="94" t="str">
        <f t="shared" si="319"/>
        <v/>
      </c>
      <c r="M595" s="94" t="str">
        <f t="shared" si="320"/>
        <v/>
      </c>
      <c r="N595" s="94" t="str">
        <f t="shared" si="321"/>
        <v/>
      </c>
      <c r="O595" s="94" t="str">
        <f t="shared" si="322"/>
        <v/>
      </c>
      <c r="P595" s="94" t="str">
        <f t="shared" si="323"/>
        <v/>
      </c>
      <c r="Q595" s="94" t="str">
        <f t="shared" si="324"/>
        <v/>
      </c>
      <c r="R595" s="94" t="str">
        <f t="shared" si="325"/>
        <v/>
      </c>
      <c r="S595" s="94" t="str">
        <f t="shared" si="326"/>
        <v/>
      </c>
      <c r="T595" s="94" t="str">
        <f t="shared" si="327"/>
        <v/>
      </c>
      <c r="U595" s="94" t="str">
        <f t="shared" si="328"/>
        <v/>
      </c>
      <c r="V595" s="94" t="str">
        <f t="shared" si="329"/>
        <v/>
      </c>
      <c r="W595" s="94" t="str">
        <f t="shared" si="337"/>
        <v/>
      </c>
      <c r="X595" s="94" t="str">
        <f t="shared" si="330"/>
        <v/>
      </c>
      <c r="Y595" s="94" t="str">
        <f t="shared" si="331"/>
        <v/>
      </c>
      <c r="Z595" s="94" t="str">
        <f t="shared" si="332"/>
        <v/>
      </c>
      <c r="AA595" s="94" t="str">
        <f t="shared" si="333"/>
        <v/>
      </c>
      <c r="AB595" s="94" t="str">
        <f t="shared" si="334"/>
        <v/>
      </c>
      <c r="AC595" s="94" t="str">
        <f t="shared" si="335"/>
        <v/>
      </c>
      <c r="AD595" s="92" t="str">
        <f t="shared" si="336"/>
        <v/>
      </c>
    </row>
    <row r="596" spans="1:30" x14ac:dyDescent="0.25">
      <c r="A596" s="106" t="str">
        <f t="shared" si="310"/>
        <v/>
      </c>
      <c r="B596" s="51">
        <v>1</v>
      </c>
      <c r="C596" s="52" t="s">
        <v>784</v>
      </c>
      <c r="D596" s="94" t="str">
        <f t="shared" si="311"/>
        <v/>
      </c>
      <c r="E596" s="94" t="str">
        <f t="shared" si="312"/>
        <v/>
      </c>
      <c r="F596" s="94" t="str">
        <f t="shared" si="313"/>
        <v/>
      </c>
      <c r="G596" s="94" t="str">
        <f t="shared" si="314"/>
        <v/>
      </c>
      <c r="H596" s="94" t="str">
        <f t="shared" si="315"/>
        <v/>
      </c>
      <c r="I596" s="94" t="str">
        <f t="shared" si="316"/>
        <v/>
      </c>
      <c r="J596" s="94" t="str">
        <f t="shared" si="317"/>
        <v/>
      </c>
      <c r="K596" s="94" t="str">
        <f t="shared" si="318"/>
        <v/>
      </c>
      <c r="L596" s="94" t="str">
        <f t="shared" si="319"/>
        <v/>
      </c>
      <c r="M596" s="94" t="str">
        <f t="shared" si="320"/>
        <v/>
      </c>
      <c r="N596" s="94" t="str">
        <f t="shared" si="321"/>
        <v/>
      </c>
      <c r="O596" s="94" t="str">
        <f t="shared" si="322"/>
        <v/>
      </c>
      <c r="P596" s="94" t="str">
        <f t="shared" si="323"/>
        <v/>
      </c>
      <c r="Q596" s="94" t="str">
        <f t="shared" si="324"/>
        <v/>
      </c>
      <c r="R596" s="94" t="str">
        <f t="shared" si="325"/>
        <v/>
      </c>
      <c r="S596" s="94" t="str">
        <f t="shared" si="326"/>
        <v/>
      </c>
      <c r="T596" s="94" t="str">
        <f t="shared" si="327"/>
        <v/>
      </c>
      <c r="U596" s="94" t="str">
        <f t="shared" si="328"/>
        <v/>
      </c>
      <c r="V596" s="94" t="str">
        <f t="shared" si="329"/>
        <v/>
      </c>
      <c r="W596" s="94" t="str">
        <f t="shared" si="337"/>
        <v/>
      </c>
      <c r="X596" s="94" t="str">
        <f t="shared" si="330"/>
        <v/>
      </c>
      <c r="Y596" s="94" t="str">
        <f t="shared" si="331"/>
        <v/>
      </c>
      <c r="Z596" s="94" t="str">
        <f t="shared" si="332"/>
        <v/>
      </c>
      <c r="AA596" s="94" t="str">
        <f t="shared" si="333"/>
        <v/>
      </c>
      <c r="AB596" s="94" t="str">
        <f t="shared" si="334"/>
        <v/>
      </c>
      <c r="AC596" s="94" t="str">
        <f t="shared" si="335"/>
        <v/>
      </c>
      <c r="AD596" s="92" t="str">
        <f t="shared" si="336"/>
        <v/>
      </c>
    </row>
    <row r="597" spans="1:30" x14ac:dyDescent="0.25">
      <c r="A597" s="106" t="str">
        <f t="shared" si="310"/>
        <v/>
      </c>
      <c r="B597" s="51">
        <v>1</v>
      </c>
      <c r="C597" s="52" t="s">
        <v>784</v>
      </c>
      <c r="D597" s="94" t="str">
        <f t="shared" si="311"/>
        <v/>
      </c>
      <c r="E597" s="94" t="str">
        <f t="shared" si="312"/>
        <v/>
      </c>
      <c r="F597" s="94" t="str">
        <f t="shared" si="313"/>
        <v/>
      </c>
      <c r="G597" s="94" t="str">
        <f t="shared" si="314"/>
        <v/>
      </c>
      <c r="H597" s="94" t="str">
        <f t="shared" si="315"/>
        <v/>
      </c>
      <c r="I597" s="94" t="str">
        <f t="shared" si="316"/>
        <v/>
      </c>
      <c r="J597" s="94" t="str">
        <f t="shared" si="317"/>
        <v/>
      </c>
      <c r="K597" s="94" t="str">
        <f t="shared" si="318"/>
        <v/>
      </c>
      <c r="L597" s="94" t="str">
        <f t="shared" si="319"/>
        <v/>
      </c>
      <c r="M597" s="94" t="str">
        <f t="shared" si="320"/>
        <v/>
      </c>
      <c r="N597" s="94" t="str">
        <f t="shared" si="321"/>
        <v/>
      </c>
      <c r="O597" s="94" t="str">
        <f t="shared" si="322"/>
        <v/>
      </c>
      <c r="P597" s="94" t="str">
        <f t="shared" si="323"/>
        <v/>
      </c>
      <c r="Q597" s="94" t="str">
        <f t="shared" si="324"/>
        <v/>
      </c>
      <c r="R597" s="94" t="str">
        <f t="shared" si="325"/>
        <v/>
      </c>
      <c r="S597" s="94" t="str">
        <f t="shared" si="326"/>
        <v/>
      </c>
      <c r="T597" s="94" t="str">
        <f t="shared" si="327"/>
        <v/>
      </c>
      <c r="U597" s="94" t="str">
        <f t="shared" si="328"/>
        <v/>
      </c>
      <c r="V597" s="94" t="str">
        <f t="shared" si="329"/>
        <v/>
      </c>
      <c r="W597" s="94" t="str">
        <f t="shared" si="337"/>
        <v/>
      </c>
      <c r="X597" s="94" t="str">
        <f t="shared" si="330"/>
        <v/>
      </c>
      <c r="Y597" s="94" t="str">
        <f t="shared" si="331"/>
        <v/>
      </c>
      <c r="Z597" s="94" t="str">
        <f t="shared" si="332"/>
        <v/>
      </c>
      <c r="AA597" s="94" t="str">
        <f t="shared" si="333"/>
        <v/>
      </c>
      <c r="AB597" s="94" t="str">
        <f t="shared" si="334"/>
        <v/>
      </c>
      <c r="AC597" s="94" t="str">
        <f t="shared" si="335"/>
        <v/>
      </c>
      <c r="AD597" s="92" t="str">
        <f t="shared" si="336"/>
        <v/>
      </c>
    </row>
    <row r="598" spans="1:30" x14ac:dyDescent="0.25">
      <c r="A598" s="106" t="str">
        <f t="shared" si="310"/>
        <v/>
      </c>
      <c r="B598" s="51">
        <v>1</v>
      </c>
      <c r="C598" s="52" t="s">
        <v>784</v>
      </c>
      <c r="D598" s="94" t="str">
        <f t="shared" si="311"/>
        <v/>
      </c>
      <c r="E598" s="94" t="str">
        <f t="shared" si="312"/>
        <v/>
      </c>
      <c r="F598" s="94" t="str">
        <f t="shared" si="313"/>
        <v/>
      </c>
      <c r="G598" s="94" t="str">
        <f t="shared" si="314"/>
        <v/>
      </c>
      <c r="H598" s="94" t="str">
        <f t="shared" si="315"/>
        <v/>
      </c>
      <c r="I598" s="94" t="str">
        <f t="shared" si="316"/>
        <v/>
      </c>
      <c r="J598" s="94" t="str">
        <f t="shared" si="317"/>
        <v/>
      </c>
      <c r="K598" s="94" t="str">
        <f t="shared" si="318"/>
        <v/>
      </c>
      <c r="L598" s="94" t="str">
        <f t="shared" si="319"/>
        <v/>
      </c>
      <c r="M598" s="94" t="str">
        <f t="shared" si="320"/>
        <v/>
      </c>
      <c r="N598" s="94" t="str">
        <f t="shared" si="321"/>
        <v/>
      </c>
      <c r="O598" s="94" t="str">
        <f t="shared" si="322"/>
        <v/>
      </c>
      <c r="P598" s="94" t="str">
        <f t="shared" si="323"/>
        <v/>
      </c>
      <c r="Q598" s="94" t="str">
        <f t="shared" si="324"/>
        <v/>
      </c>
      <c r="R598" s="94" t="str">
        <f t="shared" si="325"/>
        <v/>
      </c>
      <c r="S598" s="94" t="str">
        <f t="shared" si="326"/>
        <v/>
      </c>
      <c r="T598" s="94" t="str">
        <f t="shared" si="327"/>
        <v/>
      </c>
      <c r="U598" s="94" t="str">
        <f t="shared" si="328"/>
        <v/>
      </c>
      <c r="V598" s="94" t="str">
        <f t="shared" si="329"/>
        <v/>
      </c>
      <c r="W598" s="94" t="str">
        <f t="shared" si="337"/>
        <v/>
      </c>
      <c r="X598" s="94" t="str">
        <f t="shared" si="330"/>
        <v/>
      </c>
      <c r="Y598" s="94" t="str">
        <f t="shared" si="331"/>
        <v/>
      </c>
      <c r="Z598" s="94" t="str">
        <f t="shared" si="332"/>
        <v/>
      </c>
      <c r="AA598" s="94" t="str">
        <f t="shared" si="333"/>
        <v/>
      </c>
      <c r="AB598" s="94" t="str">
        <f t="shared" si="334"/>
        <v/>
      </c>
      <c r="AC598" s="94" t="str">
        <f t="shared" si="335"/>
        <v/>
      </c>
      <c r="AD598" s="92" t="str">
        <f t="shared" si="336"/>
        <v/>
      </c>
    </row>
    <row r="599" spans="1:30" x14ac:dyDescent="0.25">
      <c r="A599" s="106" t="str">
        <f t="shared" si="310"/>
        <v/>
      </c>
      <c r="B599" s="51">
        <v>1</v>
      </c>
      <c r="C599" s="52" t="s">
        <v>784</v>
      </c>
      <c r="D599" s="94" t="str">
        <f t="shared" si="311"/>
        <v/>
      </c>
      <c r="E599" s="94" t="str">
        <f t="shared" si="312"/>
        <v/>
      </c>
      <c r="F599" s="94" t="str">
        <f t="shared" si="313"/>
        <v/>
      </c>
      <c r="G599" s="94" t="str">
        <f t="shared" si="314"/>
        <v/>
      </c>
      <c r="H599" s="94" t="str">
        <f t="shared" si="315"/>
        <v/>
      </c>
      <c r="I599" s="94" t="str">
        <f t="shared" si="316"/>
        <v/>
      </c>
      <c r="J599" s="94" t="str">
        <f t="shared" si="317"/>
        <v/>
      </c>
      <c r="K599" s="94" t="str">
        <f t="shared" si="318"/>
        <v/>
      </c>
      <c r="L599" s="94" t="str">
        <f t="shared" si="319"/>
        <v/>
      </c>
      <c r="M599" s="94" t="str">
        <f t="shared" si="320"/>
        <v/>
      </c>
      <c r="N599" s="94" t="str">
        <f t="shared" si="321"/>
        <v/>
      </c>
      <c r="O599" s="94" t="str">
        <f t="shared" si="322"/>
        <v/>
      </c>
      <c r="P599" s="94" t="str">
        <f t="shared" si="323"/>
        <v/>
      </c>
      <c r="Q599" s="94" t="str">
        <f t="shared" si="324"/>
        <v/>
      </c>
      <c r="R599" s="94" t="str">
        <f t="shared" si="325"/>
        <v/>
      </c>
      <c r="S599" s="94" t="str">
        <f t="shared" si="326"/>
        <v/>
      </c>
      <c r="T599" s="94" t="str">
        <f t="shared" si="327"/>
        <v/>
      </c>
      <c r="U599" s="94" t="str">
        <f t="shared" si="328"/>
        <v/>
      </c>
      <c r="V599" s="94" t="str">
        <f t="shared" si="329"/>
        <v/>
      </c>
      <c r="W599" s="94" t="str">
        <f t="shared" si="337"/>
        <v/>
      </c>
      <c r="X599" s="94" t="str">
        <f t="shared" si="330"/>
        <v/>
      </c>
      <c r="Y599" s="94" t="str">
        <f t="shared" si="331"/>
        <v/>
      </c>
      <c r="Z599" s="94" t="str">
        <f t="shared" si="332"/>
        <v/>
      </c>
      <c r="AA599" s="94" t="str">
        <f t="shared" si="333"/>
        <v/>
      </c>
      <c r="AB599" s="94" t="str">
        <f t="shared" si="334"/>
        <v/>
      </c>
      <c r="AC599" s="94" t="str">
        <f t="shared" si="335"/>
        <v/>
      </c>
      <c r="AD599" s="92" t="str">
        <f t="shared" si="336"/>
        <v/>
      </c>
    </row>
  </sheetData>
  <sheetProtection algorithmName="SHA-512" hashValue="ahD/u3HagF7hEpD5NatVMZouIYkMwG1UVHW3lxDGFGA5VbA0v4hpOW60wBUUTD+mJnGZJxQEnpOVLFjZ6sF/vw==" saltValue="TWjEfv4x0RZl0SNGkp6zig==" spinCount="100000" sheet="1" objects="1" scenarios="1" selectLockedCells="1"/>
  <sortState ref="A2:AH600">
    <sortCondition ref="A2:A600"/>
    <sortCondition ref="AE2:AE600"/>
    <sortCondition ref="C2:C600"/>
  </sortState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Button 1">
              <controlPr defaultSize="0" print="0" autoFill="0" autoPict="0" macro="[0]!sorteren_3e">
                <anchor>
                  <from>
                    <xdr:col>35</xdr:col>
                    <xdr:colOff>0</xdr:colOff>
                    <xdr:row>3</xdr:row>
                    <xdr:rowOff>9525</xdr:rowOff>
                  </from>
                  <to>
                    <xdr:col>37</xdr:col>
                    <xdr:colOff>0</xdr:colOff>
                    <xdr:row>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/>
  <dimension ref="A1:G142"/>
  <sheetViews>
    <sheetView workbookViewId="0">
      <selection activeCell="I1" sqref="I1"/>
    </sheetView>
  </sheetViews>
  <sheetFormatPr defaultRowHeight="15" x14ac:dyDescent="0.25"/>
  <cols>
    <col min="1" max="1" width="10.85546875" style="20" customWidth="1"/>
    <col min="2" max="2" width="7.28515625" style="20" customWidth="1"/>
    <col min="3" max="3" width="10.85546875" style="20" bestFit="1" customWidth="1"/>
    <col min="4" max="4" width="7.28515625" style="20" customWidth="1"/>
    <col min="5" max="5" width="10.85546875" style="20" customWidth="1"/>
    <col min="6" max="6" width="7.28515625" style="20" customWidth="1"/>
    <col min="7" max="7" width="10.85546875" style="20" customWidth="1"/>
    <col min="8" max="8" width="5" style="5" customWidth="1"/>
    <col min="9" max="13" width="9.140625" style="5"/>
    <col min="14" max="14" width="10.85546875" style="5" customWidth="1"/>
    <col min="15" max="16384" width="9.140625" style="5"/>
  </cols>
  <sheetData>
    <row r="1" spans="1:7" x14ac:dyDescent="0.25">
      <c r="A1" s="29" t="s">
        <v>160</v>
      </c>
      <c r="C1" s="29" t="s">
        <v>160</v>
      </c>
      <c r="E1" s="29" t="s">
        <v>160</v>
      </c>
      <c r="G1" s="29" t="s">
        <v>160</v>
      </c>
    </row>
    <row r="2" spans="1:7" x14ac:dyDescent="0.25">
      <c r="A2" s="30" t="s">
        <v>165</v>
      </c>
      <c r="C2" s="30">
        <v>1</v>
      </c>
      <c r="E2" s="30">
        <v>2</v>
      </c>
      <c r="G2" s="30">
        <v>3</v>
      </c>
    </row>
    <row r="3" spans="1:7" x14ac:dyDescent="0.25">
      <c r="A3" s="31">
        <v>298</v>
      </c>
      <c r="C3" s="31">
        <v>72</v>
      </c>
      <c r="E3" s="31">
        <v>200</v>
      </c>
      <c r="G3" s="31">
        <v>200</v>
      </c>
    </row>
    <row r="4" spans="1:7" x14ac:dyDescent="0.25">
      <c r="A4" s="31">
        <v>457</v>
      </c>
      <c r="C4" s="31">
        <v>276</v>
      </c>
      <c r="E4" s="31">
        <v>417</v>
      </c>
      <c r="G4" s="31">
        <v>276</v>
      </c>
    </row>
    <row r="5" spans="1:7" x14ac:dyDescent="0.25">
      <c r="A5" s="31">
        <v>725</v>
      </c>
      <c r="C5" s="31">
        <v>751</v>
      </c>
      <c r="E5" s="31">
        <v>696</v>
      </c>
      <c r="G5" s="31">
        <v>331</v>
      </c>
    </row>
    <row r="6" spans="1:7" x14ac:dyDescent="0.25">
      <c r="A6" s="31">
        <v>911</v>
      </c>
      <c r="C6" s="31">
        <v>901</v>
      </c>
      <c r="E6" s="31">
        <v>725</v>
      </c>
      <c r="G6" s="31">
        <v>763</v>
      </c>
    </row>
    <row r="7" spans="1:7" x14ac:dyDescent="0.25">
      <c r="A7" s="31">
        <v>1125</v>
      </c>
      <c r="C7" s="31">
        <v>1199</v>
      </c>
      <c r="E7" s="31">
        <v>765</v>
      </c>
      <c r="G7" s="31">
        <v>765</v>
      </c>
    </row>
    <row r="8" spans="1:7" x14ac:dyDescent="0.25">
      <c r="A8" s="31">
        <v>1199</v>
      </c>
      <c r="C8" s="31">
        <v>1221</v>
      </c>
      <c r="E8" s="31">
        <v>949</v>
      </c>
      <c r="G8" s="31">
        <v>804</v>
      </c>
    </row>
    <row r="9" spans="1:7" x14ac:dyDescent="0.25">
      <c r="A9" s="31">
        <v>1343</v>
      </c>
      <c r="C9" s="31">
        <v>1759</v>
      </c>
      <c r="E9" s="31">
        <v>1252</v>
      </c>
      <c r="G9" s="31">
        <v>901</v>
      </c>
    </row>
    <row r="10" spans="1:7" x14ac:dyDescent="0.25">
      <c r="A10" s="31">
        <v>1565</v>
      </c>
      <c r="C10" s="31">
        <v>1812</v>
      </c>
      <c r="E10" s="31">
        <v>1275</v>
      </c>
      <c r="G10" s="31">
        <v>949</v>
      </c>
    </row>
    <row r="11" spans="1:7" x14ac:dyDescent="0.25">
      <c r="A11" s="31">
        <v>1566</v>
      </c>
      <c r="C11" s="31">
        <v>1987</v>
      </c>
      <c r="E11" s="31">
        <v>1316</v>
      </c>
      <c r="G11" s="31">
        <v>955</v>
      </c>
    </row>
    <row r="12" spans="1:7" x14ac:dyDescent="0.25">
      <c r="A12" s="31">
        <v>1568</v>
      </c>
      <c r="C12" s="31">
        <v>2788</v>
      </c>
      <c r="E12" s="31">
        <v>1317</v>
      </c>
      <c r="G12" s="31">
        <v>1223</v>
      </c>
    </row>
    <row r="13" spans="1:7" x14ac:dyDescent="0.25">
      <c r="A13" s="31">
        <v>1577</v>
      </c>
      <c r="C13" s="31">
        <v>2871</v>
      </c>
      <c r="E13" s="31">
        <v>1343</v>
      </c>
      <c r="G13" s="31">
        <v>1316</v>
      </c>
    </row>
    <row r="14" spans="1:7" x14ac:dyDescent="0.25">
      <c r="A14" s="31">
        <v>1630</v>
      </c>
      <c r="C14" s="31">
        <v>3218</v>
      </c>
      <c r="E14" s="31">
        <v>1453</v>
      </c>
      <c r="G14" s="31">
        <v>1453</v>
      </c>
    </row>
    <row r="15" spans="1:7" x14ac:dyDescent="0.25">
      <c r="A15" s="31">
        <v>1758</v>
      </c>
      <c r="C15" s="31">
        <v>4169</v>
      </c>
      <c r="E15" s="31">
        <v>2084</v>
      </c>
      <c r="G15" s="31">
        <v>1540</v>
      </c>
    </row>
    <row r="16" spans="1:7" x14ac:dyDescent="0.25">
      <c r="A16" s="31">
        <v>1851</v>
      </c>
      <c r="C16" s="31">
        <v>4472</v>
      </c>
      <c r="E16" s="31">
        <v>2117</v>
      </c>
      <c r="G16" s="31">
        <v>1617</v>
      </c>
    </row>
    <row r="17" spans="1:7" x14ac:dyDescent="0.25">
      <c r="A17" s="31">
        <v>2116</v>
      </c>
      <c r="C17" s="31">
        <v>4478</v>
      </c>
      <c r="E17" s="31">
        <v>2344</v>
      </c>
      <c r="G17" s="31">
        <v>1725</v>
      </c>
    </row>
    <row r="18" spans="1:7" x14ac:dyDescent="0.25">
      <c r="A18" s="31">
        <v>2423</v>
      </c>
      <c r="C18" s="31">
        <v>4585</v>
      </c>
      <c r="E18" s="31">
        <v>2560</v>
      </c>
      <c r="G18" s="31">
        <v>1937</v>
      </c>
    </row>
    <row r="19" spans="1:7" x14ac:dyDescent="0.25">
      <c r="A19" s="31">
        <v>2768</v>
      </c>
      <c r="C19" s="31">
        <v>4600</v>
      </c>
      <c r="E19" s="31">
        <v>2684</v>
      </c>
      <c r="G19" s="31">
        <v>1987</v>
      </c>
    </row>
    <row r="20" spans="1:7" x14ac:dyDescent="0.25">
      <c r="A20" s="31">
        <v>3015</v>
      </c>
      <c r="C20" s="31">
        <v>4601</v>
      </c>
      <c r="E20" s="31">
        <v>2788</v>
      </c>
      <c r="G20" s="31">
        <v>1997</v>
      </c>
    </row>
    <row r="21" spans="1:7" x14ac:dyDescent="0.25">
      <c r="A21" s="31">
        <v>3097</v>
      </c>
      <c r="C21" s="31">
        <v>4616</v>
      </c>
      <c r="E21" s="31">
        <v>2891</v>
      </c>
      <c r="G21" s="31">
        <v>2088</v>
      </c>
    </row>
    <row r="22" spans="1:7" x14ac:dyDescent="0.25">
      <c r="A22" s="31">
        <v>3113</v>
      </c>
      <c r="C22" s="31">
        <v>4623</v>
      </c>
      <c r="E22" s="31">
        <v>3120</v>
      </c>
      <c r="G22" s="31">
        <v>2265</v>
      </c>
    </row>
    <row r="23" spans="1:7" x14ac:dyDescent="0.25">
      <c r="A23" s="31">
        <v>3134</v>
      </c>
      <c r="C23" s="31">
        <v>4633</v>
      </c>
      <c r="E23" s="31">
        <v>3406</v>
      </c>
      <c r="G23" s="31">
        <v>2344</v>
      </c>
    </row>
    <row r="24" spans="1:7" x14ac:dyDescent="0.25">
      <c r="A24" s="31">
        <v>3438</v>
      </c>
      <c r="C24" s="31">
        <v>4638</v>
      </c>
      <c r="E24" s="31">
        <v>3417</v>
      </c>
      <c r="G24" s="31">
        <v>2351</v>
      </c>
    </row>
    <row r="25" spans="1:7" x14ac:dyDescent="0.25">
      <c r="A25" s="31">
        <v>3451</v>
      </c>
      <c r="C25" s="31">
        <v>4641</v>
      </c>
      <c r="E25" s="31">
        <v>3427</v>
      </c>
      <c r="G25" s="31">
        <v>2465</v>
      </c>
    </row>
    <row r="26" spans="1:7" x14ac:dyDescent="0.25">
      <c r="A26" s="31">
        <v>3463</v>
      </c>
      <c r="C26" s="31">
        <v>4642</v>
      </c>
      <c r="E26" s="31">
        <v>3674</v>
      </c>
      <c r="G26" s="31">
        <v>2560</v>
      </c>
    </row>
    <row r="27" spans="1:7" x14ac:dyDescent="0.25">
      <c r="A27" s="31">
        <v>3473</v>
      </c>
      <c r="C27" s="31">
        <v>4650</v>
      </c>
      <c r="E27" s="31">
        <v>3696</v>
      </c>
      <c r="G27" s="31">
        <v>2629</v>
      </c>
    </row>
    <row r="28" spans="1:7" x14ac:dyDescent="0.25">
      <c r="A28" s="31">
        <v>3674</v>
      </c>
      <c r="C28" s="31">
        <v>4657</v>
      </c>
      <c r="E28" s="31">
        <v>3698</v>
      </c>
      <c r="G28" s="31">
        <v>2774</v>
      </c>
    </row>
    <row r="29" spans="1:7" x14ac:dyDescent="0.25">
      <c r="A29" s="31">
        <v>3753</v>
      </c>
      <c r="C29" s="31">
        <v>4659</v>
      </c>
      <c r="E29" s="31">
        <v>3706</v>
      </c>
      <c r="G29" s="31">
        <v>2788</v>
      </c>
    </row>
    <row r="30" spans="1:7" x14ac:dyDescent="0.25">
      <c r="A30" s="31">
        <v>3765</v>
      </c>
      <c r="C30" s="31">
        <v>4660</v>
      </c>
      <c r="E30" s="31">
        <v>3761</v>
      </c>
      <c r="G30" s="31">
        <v>3226</v>
      </c>
    </row>
    <row r="31" spans="1:7" x14ac:dyDescent="0.25">
      <c r="A31" s="31">
        <v>4058</v>
      </c>
      <c r="C31" s="31">
        <v>4661</v>
      </c>
      <c r="E31" s="31">
        <v>3947</v>
      </c>
      <c r="G31" s="31">
        <v>3269</v>
      </c>
    </row>
    <row r="32" spans="1:7" x14ac:dyDescent="0.25">
      <c r="A32" s="31">
        <v>4169</v>
      </c>
      <c r="C32" s="31">
        <v>4663</v>
      </c>
      <c r="E32" s="31">
        <v>3983</v>
      </c>
      <c r="G32" s="31">
        <v>3422</v>
      </c>
    </row>
    <row r="33" spans="1:7" x14ac:dyDescent="0.25">
      <c r="A33" s="31">
        <v>4550</v>
      </c>
      <c r="C33" s="31">
        <v>4664</v>
      </c>
      <c r="E33" s="31">
        <v>4118</v>
      </c>
      <c r="G33" s="31">
        <v>3674</v>
      </c>
    </row>
    <row r="34" spans="1:7" x14ac:dyDescent="0.25">
      <c r="A34" s="31">
        <v>4585</v>
      </c>
      <c r="C34" s="31">
        <v>4675</v>
      </c>
      <c r="E34" s="31">
        <v>4417</v>
      </c>
      <c r="G34" s="31">
        <v>3694</v>
      </c>
    </row>
    <row r="35" spans="1:7" x14ac:dyDescent="0.25">
      <c r="A35" s="31">
        <v>4587</v>
      </c>
      <c r="C35" s="31">
        <v>4679</v>
      </c>
      <c r="E35" s="31">
        <v>4422</v>
      </c>
      <c r="G35" s="31">
        <v>3744</v>
      </c>
    </row>
    <row r="36" spans="1:7" x14ac:dyDescent="0.25">
      <c r="A36" s="31">
        <v>4604</v>
      </c>
      <c r="C36" s="31">
        <v>4682</v>
      </c>
      <c r="E36" s="31">
        <v>4582</v>
      </c>
      <c r="G36" s="31">
        <v>3759</v>
      </c>
    </row>
    <row r="37" spans="1:7" x14ac:dyDescent="0.25">
      <c r="A37" s="31">
        <v>4612</v>
      </c>
      <c r="C37" s="31">
        <v>4683</v>
      </c>
      <c r="E37" s="31">
        <v>4583</v>
      </c>
      <c r="G37" s="31">
        <v>3760</v>
      </c>
    </row>
    <row r="38" spans="1:7" x14ac:dyDescent="0.25">
      <c r="A38" s="31">
        <v>4626</v>
      </c>
      <c r="C38" s="31">
        <v>4688</v>
      </c>
      <c r="E38" s="31">
        <v>4584</v>
      </c>
      <c r="G38" s="31">
        <v>3763</v>
      </c>
    </row>
    <row r="39" spans="1:7" x14ac:dyDescent="0.25">
      <c r="A39" s="31">
        <v>4627</v>
      </c>
      <c r="C39" s="31">
        <v>4690</v>
      </c>
      <c r="E39" s="31">
        <v>4588</v>
      </c>
      <c r="G39" s="31">
        <v>3779</v>
      </c>
    </row>
    <row r="40" spans="1:7" x14ac:dyDescent="0.25">
      <c r="A40" s="31">
        <v>4631</v>
      </c>
      <c r="C40" s="31">
        <v>4693</v>
      </c>
      <c r="E40" s="31">
        <v>4608</v>
      </c>
      <c r="G40" s="31">
        <v>3881</v>
      </c>
    </row>
    <row r="41" spans="1:7" x14ac:dyDescent="0.25">
      <c r="A41" s="31">
        <v>4641</v>
      </c>
      <c r="C41" s="31">
        <v>4694</v>
      </c>
      <c r="E41" s="31">
        <v>4612</v>
      </c>
      <c r="G41" s="31">
        <v>4415</v>
      </c>
    </row>
    <row r="42" spans="1:7" x14ac:dyDescent="0.25">
      <c r="A42" s="31">
        <v>4646</v>
      </c>
      <c r="C42" s="31">
        <v>4698</v>
      </c>
      <c r="E42" s="31">
        <v>4625</v>
      </c>
      <c r="G42" s="31">
        <v>4478</v>
      </c>
    </row>
    <row r="43" spans="1:7" x14ac:dyDescent="0.25">
      <c r="A43" s="31">
        <v>4689</v>
      </c>
      <c r="C43" s="31">
        <v>4711</v>
      </c>
      <c r="E43" s="31">
        <v>4640</v>
      </c>
      <c r="G43" s="31">
        <v>4584</v>
      </c>
    </row>
    <row r="44" spans="1:7" x14ac:dyDescent="0.25">
      <c r="A44" s="31">
        <v>4699</v>
      </c>
      <c r="C44" s="31">
        <v>4713</v>
      </c>
      <c r="E44" s="31">
        <v>4650</v>
      </c>
      <c r="G44" s="31">
        <v>4593</v>
      </c>
    </row>
    <row r="45" spans="1:7" x14ac:dyDescent="0.25">
      <c r="A45" s="31">
        <v>4701</v>
      </c>
      <c r="C45" s="31">
        <v>4721</v>
      </c>
      <c r="E45" s="31">
        <v>4665</v>
      </c>
      <c r="G45" s="31">
        <v>4594</v>
      </c>
    </row>
    <row r="46" spans="1:7" x14ac:dyDescent="0.25">
      <c r="A46" s="31">
        <v>4711</v>
      </c>
      <c r="C46" s="31">
        <v>4725</v>
      </c>
      <c r="E46" s="31">
        <v>4667</v>
      </c>
      <c r="G46" s="31">
        <v>4605</v>
      </c>
    </row>
    <row r="47" spans="1:7" x14ac:dyDescent="0.25">
      <c r="A47" s="31">
        <v>4793</v>
      </c>
      <c r="C47" s="31">
        <v>4728</v>
      </c>
      <c r="E47" s="31">
        <v>4669</v>
      </c>
      <c r="G47" s="31">
        <v>4629</v>
      </c>
    </row>
    <row r="48" spans="1:7" x14ac:dyDescent="0.25">
      <c r="A48" s="31">
        <v>4794</v>
      </c>
      <c r="C48" s="31">
        <v>4729</v>
      </c>
      <c r="E48" s="31">
        <v>4671</v>
      </c>
      <c r="G48" s="31">
        <v>4630</v>
      </c>
    </row>
    <row r="49" spans="1:7" x14ac:dyDescent="0.25">
      <c r="A49" s="31">
        <v>4795</v>
      </c>
      <c r="C49" s="31">
        <v>4745</v>
      </c>
      <c r="E49" s="31">
        <v>4680</v>
      </c>
      <c r="G49" s="31">
        <v>4639</v>
      </c>
    </row>
    <row r="50" spans="1:7" x14ac:dyDescent="0.25">
      <c r="A50" s="31">
        <v>4798</v>
      </c>
      <c r="C50" s="31">
        <v>4748</v>
      </c>
      <c r="E50" s="31">
        <v>4696</v>
      </c>
      <c r="G50" s="31">
        <v>4669</v>
      </c>
    </row>
    <row r="51" spans="1:7" x14ac:dyDescent="0.25">
      <c r="A51" s="31">
        <v>4800</v>
      </c>
      <c r="C51" s="31">
        <v>4750</v>
      </c>
      <c r="E51" s="31">
        <v>4714</v>
      </c>
      <c r="G51" s="31">
        <v>4687</v>
      </c>
    </row>
    <row r="52" spans="1:7" x14ac:dyDescent="0.25">
      <c r="A52" s="31">
        <v>4801</v>
      </c>
      <c r="C52" s="31">
        <v>4754</v>
      </c>
      <c r="E52" s="31">
        <v>4740</v>
      </c>
      <c r="G52" s="31">
        <v>4690</v>
      </c>
    </row>
    <row r="53" spans="1:7" x14ac:dyDescent="0.25">
      <c r="A53" s="31">
        <v>4824</v>
      </c>
      <c r="C53" s="31">
        <v>4755</v>
      </c>
      <c r="E53" s="31">
        <v>4741</v>
      </c>
      <c r="G53" s="31">
        <v>4695</v>
      </c>
    </row>
    <row r="54" spans="1:7" x14ac:dyDescent="0.25">
      <c r="A54" s="31">
        <v>4827</v>
      </c>
      <c r="C54" s="31">
        <v>4761</v>
      </c>
      <c r="E54" s="31">
        <v>4743</v>
      </c>
      <c r="G54" s="31">
        <v>4696</v>
      </c>
    </row>
    <row r="55" spans="1:7" x14ac:dyDescent="0.25">
      <c r="A55" s="31">
        <v>4833</v>
      </c>
      <c r="C55" s="31">
        <v>4762</v>
      </c>
      <c r="E55" s="31">
        <v>4745</v>
      </c>
      <c r="G55" s="31">
        <v>4712</v>
      </c>
    </row>
    <row r="56" spans="1:7" x14ac:dyDescent="0.25">
      <c r="A56" s="31">
        <v>4834</v>
      </c>
      <c r="C56" s="31">
        <v>4771</v>
      </c>
      <c r="E56" s="31">
        <v>4749</v>
      </c>
      <c r="G56" s="31">
        <v>4718</v>
      </c>
    </row>
    <row r="57" spans="1:7" x14ac:dyDescent="0.25">
      <c r="A57" s="31">
        <v>4842</v>
      </c>
      <c r="C57" s="31">
        <v>4873</v>
      </c>
      <c r="E57" s="31">
        <v>4751</v>
      </c>
      <c r="G57" s="31">
        <v>4720</v>
      </c>
    </row>
    <row r="58" spans="1:7" x14ac:dyDescent="0.25">
      <c r="A58" s="31">
        <v>4843</v>
      </c>
      <c r="C58" s="31">
        <v>4930</v>
      </c>
      <c r="E58" s="31">
        <v>4753</v>
      </c>
      <c r="G58" s="31">
        <v>4753</v>
      </c>
    </row>
    <row r="59" spans="1:7" x14ac:dyDescent="0.25">
      <c r="A59" s="31">
        <v>4847</v>
      </c>
      <c r="C59" s="31">
        <v>4940</v>
      </c>
      <c r="E59" s="31">
        <v>4755</v>
      </c>
      <c r="G59" s="31">
        <v>4754</v>
      </c>
    </row>
    <row r="60" spans="1:7" x14ac:dyDescent="0.25">
      <c r="A60" s="31">
        <v>4848</v>
      </c>
      <c r="C60" s="31">
        <v>4967</v>
      </c>
      <c r="E60" s="31">
        <v>4757</v>
      </c>
      <c r="G60" s="31">
        <v>4755</v>
      </c>
    </row>
    <row r="61" spans="1:7" x14ac:dyDescent="0.25">
      <c r="A61" s="31">
        <v>4849</v>
      </c>
      <c r="C61" s="31">
        <v>5120</v>
      </c>
      <c r="E61" s="31">
        <v>4818</v>
      </c>
      <c r="G61" s="31">
        <v>4758</v>
      </c>
    </row>
    <row r="62" spans="1:7" x14ac:dyDescent="0.25">
      <c r="A62" s="31">
        <v>4864</v>
      </c>
      <c r="C62" s="31">
        <v>5335</v>
      </c>
      <c r="E62" s="31">
        <v>4838</v>
      </c>
      <c r="G62" s="31">
        <v>4783</v>
      </c>
    </row>
    <row r="63" spans="1:7" x14ac:dyDescent="0.25">
      <c r="A63" s="31">
        <v>4886</v>
      </c>
      <c r="C63" s="31">
        <v>5571</v>
      </c>
      <c r="E63" s="31">
        <v>4859</v>
      </c>
      <c r="G63" s="31">
        <v>4818</v>
      </c>
    </row>
    <row r="64" spans="1:7" x14ac:dyDescent="0.25">
      <c r="A64" s="31">
        <v>4888</v>
      </c>
      <c r="C64" s="31">
        <v>5641</v>
      </c>
      <c r="E64" s="31">
        <v>4877</v>
      </c>
      <c r="G64" s="31">
        <v>4859</v>
      </c>
    </row>
    <row r="65" spans="1:7" x14ac:dyDescent="0.25">
      <c r="A65" s="31">
        <v>4889</v>
      </c>
      <c r="C65" s="31">
        <v>5906</v>
      </c>
      <c r="E65" s="31">
        <v>4878</v>
      </c>
      <c r="G65" s="31">
        <v>4937</v>
      </c>
    </row>
    <row r="66" spans="1:7" x14ac:dyDescent="0.25">
      <c r="A66" s="31">
        <v>4890</v>
      </c>
      <c r="C66" s="31">
        <v>5909</v>
      </c>
      <c r="E66" s="31">
        <v>4882</v>
      </c>
      <c r="G66" s="31">
        <v>5022</v>
      </c>
    </row>
    <row r="67" spans="1:7" x14ac:dyDescent="0.25">
      <c r="A67" s="31">
        <v>4891</v>
      </c>
      <c r="C67" s="31">
        <v>6012</v>
      </c>
      <c r="E67" s="31">
        <v>4883</v>
      </c>
      <c r="G67" s="31">
        <v>5120</v>
      </c>
    </row>
    <row r="68" spans="1:7" x14ac:dyDescent="0.25">
      <c r="A68" s="31">
        <v>4892</v>
      </c>
      <c r="C68" s="31">
        <v>6024</v>
      </c>
      <c r="E68" s="31">
        <v>4884</v>
      </c>
      <c r="G68" s="31">
        <v>5122</v>
      </c>
    </row>
    <row r="69" spans="1:7" x14ac:dyDescent="0.25">
      <c r="A69" s="31">
        <v>4893</v>
      </c>
      <c r="C69" s="31">
        <v>6036</v>
      </c>
      <c r="E69" s="31">
        <v>4930</v>
      </c>
      <c r="G69" s="31">
        <v>5123</v>
      </c>
    </row>
    <row r="70" spans="1:7" x14ac:dyDescent="0.25">
      <c r="A70" s="31">
        <v>4895</v>
      </c>
      <c r="C70" s="31">
        <v>6056</v>
      </c>
      <c r="E70" s="31">
        <v>4951</v>
      </c>
      <c r="G70" s="31">
        <v>5378</v>
      </c>
    </row>
    <row r="71" spans="1:7" x14ac:dyDescent="0.25">
      <c r="A71" s="31">
        <v>4899</v>
      </c>
      <c r="C71" s="31">
        <v>6057</v>
      </c>
      <c r="E71" s="31">
        <v>4999</v>
      </c>
      <c r="G71" s="31">
        <v>5680</v>
      </c>
    </row>
    <row r="72" spans="1:7" x14ac:dyDescent="0.25">
      <c r="A72" s="31">
        <v>4905</v>
      </c>
      <c r="C72" s="31">
        <v>6105</v>
      </c>
      <c r="E72" s="31">
        <v>5022</v>
      </c>
      <c r="G72" s="31">
        <v>5777</v>
      </c>
    </row>
    <row r="73" spans="1:7" x14ac:dyDescent="0.25">
      <c r="A73" s="31">
        <v>4951</v>
      </c>
      <c r="C73" s="31">
        <v>6195</v>
      </c>
      <c r="E73" s="31">
        <v>5024</v>
      </c>
      <c r="G73" s="31">
        <v>5787</v>
      </c>
    </row>
    <row r="74" spans="1:7" x14ac:dyDescent="0.25">
      <c r="A74" s="31">
        <v>4969</v>
      </c>
      <c r="C74" s="31">
        <v>6196</v>
      </c>
      <c r="E74" s="31">
        <v>5122</v>
      </c>
      <c r="G74" s="31">
        <v>5867</v>
      </c>
    </row>
    <row r="75" spans="1:7" x14ac:dyDescent="0.25">
      <c r="A75" s="31">
        <v>4971</v>
      </c>
      <c r="C75" s="31">
        <v>6197</v>
      </c>
      <c r="E75" s="31">
        <v>5420</v>
      </c>
      <c r="G75" s="31">
        <v>5905</v>
      </c>
    </row>
    <row r="76" spans="1:7" x14ac:dyDescent="0.25">
      <c r="A76" s="31">
        <v>5034</v>
      </c>
      <c r="C76" s="31">
        <v>6215</v>
      </c>
      <c r="E76" s="31">
        <v>5694</v>
      </c>
      <c r="G76" s="31">
        <v>5908</v>
      </c>
    </row>
    <row r="77" spans="1:7" x14ac:dyDescent="0.25">
      <c r="A77" s="31">
        <v>5086</v>
      </c>
      <c r="C77" s="31">
        <v>6225</v>
      </c>
      <c r="E77" s="31">
        <v>5720</v>
      </c>
      <c r="G77" s="31">
        <v>5966</v>
      </c>
    </row>
    <row r="78" spans="1:7" x14ac:dyDescent="0.25">
      <c r="A78" s="31">
        <v>5237</v>
      </c>
      <c r="C78" s="31">
        <v>6431</v>
      </c>
      <c r="E78" s="31">
        <v>5757</v>
      </c>
      <c r="G78" s="31">
        <v>5994</v>
      </c>
    </row>
    <row r="79" spans="1:7" x14ac:dyDescent="0.25">
      <c r="A79" s="31">
        <v>5519</v>
      </c>
      <c r="C79" s="31">
        <v>6461</v>
      </c>
      <c r="E79" s="31">
        <v>5777</v>
      </c>
      <c r="G79" s="31">
        <v>6007</v>
      </c>
    </row>
    <row r="80" spans="1:7" x14ac:dyDescent="0.25">
      <c r="A80" s="31">
        <v>5798</v>
      </c>
      <c r="C80" s="31">
        <v>6534</v>
      </c>
      <c r="E80" s="31">
        <v>5818</v>
      </c>
      <c r="G80" s="31">
        <v>6012</v>
      </c>
    </row>
    <row r="81" spans="1:7" x14ac:dyDescent="0.25">
      <c r="A81" s="31">
        <v>5842</v>
      </c>
      <c r="C81" s="31">
        <v>6552</v>
      </c>
      <c r="E81" s="31">
        <v>5906</v>
      </c>
      <c r="G81" s="31">
        <v>6056</v>
      </c>
    </row>
    <row r="82" spans="1:7" x14ac:dyDescent="0.25">
      <c r="A82" s="31">
        <v>5843</v>
      </c>
      <c r="C82" s="31">
        <v>6562</v>
      </c>
      <c r="E82" s="31">
        <v>5909</v>
      </c>
      <c r="G82" s="31">
        <v>6083</v>
      </c>
    </row>
    <row r="83" spans="1:7" x14ac:dyDescent="0.25">
      <c r="A83" s="31">
        <v>5844</v>
      </c>
      <c r="C83" s="31">
        <v>6648</v>
      </c>
      <c r="E83" s="31">
        <v>6026</v>
      </c>
      <c r="G83" s="31">
        <v>6098</v>
      </c>
    </row>
    <row r="84" spans="1:7" x14ac:dyDescent="0.25">
      <c r="A84" s="31">
        <v>5985</v>
      </c>
      <c r="C84" s="31">
        <v>6678</v>
      </c>
      <c r="E84" s="31">
        <v>6040</v>
      </c>
      <c r="G84" s="31">
        <v>6132</v>
      </c>
    </row>
    <row r="85" spans="1:7" x14ac:dyDescent="0.25">
      <c r="A85" s="31">
        <v>6075</v>
      </c>
      <c r="C85" s="31">
        <v>6692</v>
      </c>
      <c r="E85" s="31">
        <v>6042</v>
      </c>
      <c r="G85" s="31">
        <v>6192</v>
      </c>
    </row>
    <row r="86" spans="1:7" x14ac:dyDescent="0.25">
      <c r="A86" s="31">
        <v>6082</v>
      </c>
      <c r="C86" s="31">
        <v>6693</v>
      </c>
      <c r="E86" s="31">
        <v>6060</v>
      </c>
      <c r="G86" s="31">
        <v>6223</v>
      </c>
    </row>
    <row r="87" spans="1:7" x14ac:dyDescent="0.25">
      <c r="A87" s="31">
        <v>6101</v>
      </c>
      <c r="C87" s="31">
        <v>7004</v>
      </c>
      <c r="E87" s="31">
        <v>6218</v>
      </c>
      <c r="G87" s="31">
        <v>6234</v>
      </c>
    </row>
    <row r="88" spans="1:7" x14ac:dyDescent="0.25">
      <c r="A88" s="31">
        <v>6201</v>
      </c>
      <c r="C88" s="31">
        <v>7153</v>
      </c>
      <c r="E88" s="31">
        <v>6435</v>
      </c>
      <c r="G88" s="31">
        <v>6380</v>
      </c>
    </row>
    <row r="89" spans="1:7" x14ac:dyDescent="0.25">
      <c r="A89" s="31">
        <v>6207</v>
      </c>
      <c r="C89" s="31">
        <v>7231</v>
      </c>
      <c r="E89" s="31">
        <v>6500</v>
      </c>
      <c r="G89" s="31">
        <v>6385</v>
      </c>
    </row>
    <row r="90" spans="1:7" x14ac:dyDescent="0.25">
      <c r="A90" s="31">
        <v>6306</v>
      </c>
      <c r="C90" s="31">
        <v>7241</v>
      </c>
      <c r="E90" s="31">
        <v>6548</v>
      </c>
      <c r="G90" s="31">
        <v>6504</v>
      </c>
    </row>
    <row r="91" spans="1:7" x14ac:dyDescent="0.25">
      <c r="A91" s="31">
        <v>6699</v>
      </c>
      <c r="C91" s="31">
        <v>7254</v>
      </c>
      <c r="E91" s="31">
        <v>6552</v>
      </c>
      <c r="G91" s="31">
        <v>6534</v>
      </c>
    </row>
    <row r="92" spans="1:7" x14ac:dyDescent="0.25">
      <c r="A92" s="31">
        <v>7122</v>
      </c>
      <c r="C92" s="31">
        <v>7321</v>
      </c>
      <c r="E92" s="31">
        <v>6574</v>
      </c>
      <c r="G92" s="31">
        <v>7094</v>
      </c>
    </row>
    <row r="93" spans="1:7" x14ac:dyDescent="0.25">
      <c r="A93" s="31">
        <v>7189</v>
      </c>
      <c r="C93" s="31">
        <v>7334</v>
      </c>
      <c r="E93" s="31">
        <v>6620</v>
      </c>
      <c r="G93" s="31">
        <v>7151</v>
      </c>
    </row>
    <row r="94" spans="1:7" x14ac:dyDescent="0.25">
      <c r="A94" s="31">
        <v>7241</v>
      </c>
      <c r="C94" s="31">
        <v>7336</v>
      </c>
      <c r="E94" s="31">
        <v>6634</v>
      </c>
      <c r="G94" s="31">
        <v>7153</v>
      </c>
    </row>
    <row r="95" spans="1:7" x14ac:dyDescent="0.25">
      <c r="A95" s="31">
        <v>7301</v>
      </c>
      <c r="C95" s="31">
        <v>7413</v>
      </c>
      <c r="E95" s="31">
        <v>6660</v>
      </c>
      <c r="G95" s="31">
        <v>7192</v>
      </c>
    </row>
    <row r="96" spans="1:7" x14ac:dyDescent="0.25">
      <c r="A96" s="31">
        <v>7439</v>
      </c>
      <c r="C96" s="31">
        <v>7422</v>
      </c>
      <c r="E96" s="31">
        <v>7094</v>
      </c>
      <c r="G96" s="31">
        <v>7222</v>
      </c>
    </row>
    <row r="97" spans="1:7" x14ac:dyDescent="0.25">
      <c r="A97" s="31">
        <v>7576</v>
      </c>
      <c r="C97" s="31">
        <v>7423</v>
      </c>
      <c r="E97" s="31">
        <v>7160</v>
      </c>
      <c r="G97" s="31">
        <v>7271</v>
      </c>
    </row>
    <row r="98" spans="1:7" x14ac:dyDescent="0.25">
      <c r="A98" s="31">
        <v>7598</v>
      </c>
      <c r="C98" s="31">
        <v>7477</v>
      </c>
      <c r="E98" s="31">
        <v>7201</v>
      </c>
      <c r="G98" s="31">
        <v>7287</v>
      </c>
    </row>
    <row r="99" spans="1:7" x14ac:dyDescent="0.25">
      <c r="A99" s="31">
        <v>7735</v>
      </c>
      <c r="C99" s="31">
        <v>7501</v>
      </c>
      <c r="E99" s="31">
        <v>7248</v>
      </c>
      <c r="G99" s="31">
        <v>7301</v>
      </c>
    </row>
    <row r="100" spans="1:7" x14ac:dyDescent="0.25">
      <c r="A100" s="31">
        <v>7736</v>
      </c>
      <c r="C100" s="31">
        <v>7538</v>
      </c>
      <c r="E100" s="31">
        <v>7314</v>
      </c>
      <c r="G100" s="31">
        <v>7314</v>
      </c>
    </row>
    <row r="101" spans="1:7" x14ac:dyDescent="0.25">
      <c r="A101" s="31">
        <v>7776</v>
      </c>
      <c r="C101" s="31">
        <v>7617</v>
      </c>
      <c r="E101" s="31">
        <v>7326</v>
      </c>
      <c r="G101" s="31">
        <v>7316</v>
      </c>
    </row>
    <row r="102" spans="1:7" x14ac:dyDescent="0.25">
      <c r="A102" s="31">
        <v>7795</v>
      </c>
      <c r="C102" s="31">
        <v>7879</v>
      </c>
      <c r="E102" s="31">
        <v>7458</v>
      </c>
      <c r="G102" s="31">
        <v>7356</v>
      </c>
    </row>
    <row r="103" spans="1:7" x14ac:dyDescent="0.25">
      <c r="A103" s="31">
        <v>8223</v>
      </c>
      <c r="C103" s="31">
        <v>7985</v>
      </c>
      <c r="E103" s="31">
        <v>7485</v>
      </c>
      <c r="G103" s="31">
        <v>7369</v>
      </c>
    </row>
    <row r="104" spans="1:7" x14ac:dyDescent="0.25">
      <c r="A104" s="31">
        <v>8376</v>
      </c>
      <c r="C104" s="31">
        <v>8009</v>
      </c>
      <c r="E104" s="31">
        <v>7487</v>
      </c>
      <c r="G104" s="31">
        <v>7385</v>
      </c>
    </row>
    <row r="105" spans="1:7" x14ac:dyDescent="0.25">
      <c r="A105" s="31">
        <v>8637</v>
      </c>
      <c r="C105" s="31">
        <v>8198</v>
      </c>
      <c r="E105" s="31">
        <v>7503</v>
      </c>
      <c r="G105" s="31">
        <v>7417</v>
      </c>
    </row>
    <row r="106" spans="1:7" x14ac:dyDescent="0.25">
      <c r="A106" s="31">
        <v>8706</v>
      </c>
      <c r="C106" s="31">
        <v>8314</v>
      </c>
      <c r="E106" s="31">
        <v>7509</v>
      </c>
      <c r="G106" s="31">
        <v>7539</v>
      </c>
    </row>
    <row r="107" spans="1:7" x14ac:dyDescent="0.25">
      <c r="C107" s="31">
        <v>8377</v>
      </c>
      <c r="E107" s="31">
        <v>7539</v>
      </c>
      <c r="G107" s="31">
        <v>7567</v>
      </c>
    </row>
    <row r="108" spans="1:7" x14ac:dyDescent="0.25">
      <c r="C108" s="31">
        <v>8658</v>
      </c>
      <c r="E108" s="31">
        <v>7543</v>
      </c>
      <c r="G108" s="31">
        <v>7588</v>
      </c>
    </row>
    <row r="109" spans="1:7" x14ac:dyDescent="0.25">
      <c r="C109" s="31">
        <v>8739</v>
      </c>
      <c r="E109" s="31">
        <v>7588</v>
      </c>
      <c r="G109" s="31">
        <v>7681</v>
      </c>
    </row>
    <row r="110" spans="1:7" x14ac:dyDescent="0.25">
      <c r="C110" s="31">
        <v>4760</v>
      </c>
      <c r="E110" s="31">
        <v>7681</v>
      </c>
      <c r="G110" s="31">
        <v>7730</v>
      </c>
    </row>
    <row r="111" spans="1:7" x14ac:dyDescent="0.25">
      <c r="C111" s="31">
        <v>2411</v>
      </c>
      <c r="E111" s="31">
        <v>7746</v>
      </c>
      <c r="G111" s="31">
        <v>7746</v>
      </c>
    </row>
    <row r="112" spans="1:7" x14ac:dyDescent="0.25">
      <c r="C112" s="31">
        <v>1865</v>
      </c>
      <c r="E112" s="31">
        <v>7775</v>
      </c>
      <c r="G112" s="31">
        <v>7775</v>
      </c>
    </row>
    <row r="113" spans="3:7" x14ac:dyDescent="0.25">
      <c r="C113" s="31">
        <v>8433</v>
      </c>
      <c r="E113" s="31">
        <v>7813</v>
      </c>
      <c r="G113" s="31">
        <v>7920</v>
      </c>
    </row>
    <row r="114" spans="3:7" x14ac:dyDescent="0.25">
      <c r="E114" s="31">
        <v>7928</v>
      </c>
      <c r="G114" s="31">
        <v>7928</v>
      </c>
    </row>
    <row r="115" spans="3:7" x14ac:dyDescent="0.25">
      <c r="E115" s="31">
        <v>7940</v>
      </c>
      <c r="G115" s="31">
        <v>7940</v>
      </c>
    </row>
    <row r="116" spans="3:7" x14ac:dyDescent="0.25">
      <c r="E116" s="31">
        <v>8010</v>
      </c>
      <c r="G116" s="31">
        <v>7985</v>
      </c>
    </row>
    <row r="117" spans="3:7" x14ac:dyDescent="0.25">
      <c r="E117" s="31">
        <v>8223</v>
      </c>
      <c r="G117" s="31">
        <v>8219</v>
      </c>
    </row>
    <row r="118" spans="3:7" x14ac:dyDescent="0.25">
      <c r="E118" s="31">
        <v>8237</v>
      </c>
      <c r="G118" s="31">
        <v>8223</v>
      </c>
    </row>
    <row r="119" spans="3:7" x14ac:dyDescent="0.25">
      <c r="E119" s="31">
        <v>8314</v>
      </c>
      <c r="G119" s="31">
        <v>8224</v>
      </c>
    </row>
    <row r="120" spans="3:7" x14ac:dyDescent="0.25">
      <c r="E120" s="31">
        <v>8351</v>
      </c>
      <c r="G120" s="31">
        <v>8237</v>
      </c>
    </row>
    <row r="121" spans="3:7" x14ac:dyDescent="0.25">
      <c r="E121" s="31">
        <v>8356</v>
      </c>
      <c r="G121" s="31">
        <v>8240</v>
      </c>
    </row>
    <row r="122" spans="3:7" x14ac:dyDescent="0.25">
      <c r="E122" s="31">
        <v>8364</v>
      </c>
      <c r="G122" s="31">
        <v>8274</v>
      </c>
    </row>
    <row r="123" spans="3:7" x14ac:dyDescent="0.25">
      <c r="E123" s="31">
        <v>8440</v>
      </c>
      <c r="G123" s="31">
        <v>8275</v>
      </c>
    </row>
    <row r="124" spans="3:7" x14ac:dyDescent="0.25">
      <c r="E124" s="31">
        <v>8441</v>
      </c>
      <c r="G124" s="31">
        <v>8290</v>
      </c>
    </row>
    <row r="125" spans="3:7" x14ac:dyDescent="0.25">
      <c r="E125" s="31">
        <v>8623</v>
      </c>
      <c r="G125" s="31">
        <v>8320</v>
      </c>
    </row>
    <row r="126" spans="3:7" x14ac:dyDescent="0.25">
      <c r="E126" s="31">
        <v>8624</v>
      </c>
      <c r="G126" s="31">
        <v>8387</v>
      </c>
    </row>
    <row r="127" spans="3:7" x14ac:dyDescent="0.25">
      <c r="E127" s="31">
        <v>8658</v>
      </c>
      <c r="G127" s="31">
        <v>8440</v>
      </c>
    </row>
    <row r="128" spans="3:7" x14ac:dyDescent="0.25">
      <c r="E128" s="31">
        <v>8690</v>
      </c>
      <c r="G128" s="31">
        <v>8444</v>
      </c>
    </row>
    <row r="129" spans="5:7" x14ac:dyDescent="0.25">
      <c r="E129" s="31">
        <v>8733</v>
      </c>
      <c r="G129" s="31">
        <v>8675</v>
      </c>
    </row>
    <row r="130" spans="5:7" x14ac:dyDescent="0.25">
      <c r="E130" s="31">
        <v>7193</v>
      </c>
      <c r="G130" s="31">
        <v>8677</v>
      </c>
    </row>
    <row r="131" spans="5:7" x14ac:dyDescent="0.25">
      <c r="E131" s="31">
        <v>4760</v>
      </c>
      <c r="G131" s="31">
        <v>8678</v>
      </c>
    </row>
    <row r="132" spans="5:7" x14ac:dyDescent="0.25">
      <c r="E132" s="31">
        <v>5664</v>
      </c>
      <c r="G132" s="31">
        <v>8706</v>
      </c>
    </row>
    <row r="133" spans="5:7" x14ac:dyDescent="0.25">
      <c r="E133" s="31">
        <v>1148</v>
      </c>
      <c r="G133" s="31">
        <v>8733</v>
      </c>
    </row>
    <row r="134" spans="5:7" x14ac:dyDescent="0.25">
      <c r="E134" s="31">
        <v>5808</v>
      </c>
      <c r="G134" s="31">
        <v>8720</v>
      </c>
    </row>
    <row r="135" spans="5:7" x14ac:dyDescent="0.25">
      <c r="G135" s="31">
        <v>8719</v>
      </c>
    </row>
    <row r="136" spans="5:7" x14ac:dyDescent="0.25">
      <c r="G136" s="31">
        <v>4104</v>
      </c>
    </row>
    <row r="137" spans="5:7" x14ac:dyDescent="0.25">
      <c r="G137" s="31">
        <v>5664</v>
      </c>
    </row>
    <row r="138" spans="5:7" x14ac:dyDescent="0.25">
      <c r="G138" s="31">
        <v>6046</v>
      </c>
    </row>
    <row r="139" spans="5:7" x14ac:dyDescent="0.25">
      <c r="G139" s="31">
        <v>1547</v>
      </c>
    </row>
    <row r="140" spans="5:7" x14ac:dyDescent="0.25">
      <c r="G140" s="31">
        <v>1484</v>
      </c>
    </row>
    <row r="141" spans="5:7" x14ac:dyDescent="0.25">
      <c r="G141" s="31">
        <v>5090</v>
      </c>
    </row>
    <row r="142" spans="5:7" x14ac:dyDescent="0.25">
      <c r="G142" s="31">
        <v>965</v>
      </c>
    </row>
  </sheetData>
  <sheetProtection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15</vt:i4>
      </vt:variant>
      <vt:variant>
        <vt:lpstr>Benoemde bereiken</vt:lpstr>
      </vt:variant>
      <vt:variant>
        <vt:i4>113</vt:i4>
      </vt:variant>
    </vt:vector>
  </HeadingPairs>
  <TitlesOfParts>
    <vt:vector size="128" baseType="lpstr">
      <vt:lpstr>EreAfd</vt:lpstr>
      <vt:lpstr>1steAfd</vt:lpstr>
      <vt:lpstr>2deAfd</vt:lpstr>
      <vt:lpstr>3deAfd</vt:lpstr>
      <vt:lpstr>PuntenEREAFD</vt:lpstr>
      <vt:lpstr>Punten1AFD</vt:lpstr>
      <vt:lpstr>Punten2AFD</vt:lpstr>
      <vt:lpstr>Punten3AFD</vt:lpstr>
      <vt:lpstr>Draaitabel</vt:lpstr>
      <vt:lpstr>HblEre</vt:lpstr>
      <vt:lpstr>Hbl1ste</vt:lpstr>
      <vt:lpstr>Hbl2de</vt:lpstr>
      <vt:lpstr>Hbl3de</vt:lpstr>
      <vt:lpstr>NaamSpelers</vt:lpstr>
      <vt:lpstr>Kalender</vt:lpstr>
      <vt:lpstr>_1aw1</vt:lpstr>
      <vt:lpstr>_1aw10</vt:lpstr>
      <vt:lpstr>_1aw11</vt:lpstr>
      <vt:lpstr>_1aw12</vt:lpstr>
      <vt:lpstr>_1aw13</vt:lpstr>
      <vt:lpstr>_1aw14</vt:lpstr>
      <vt:lpstr>_1aw15</vt:lpstr>
      <vt:lpstr>_1aw16</vt:lpstr>
      <vt:lpstr>_1aw17</vt:lpstr>
      <vt:lpstr>_1aw18</vt:lpstr>
      <vt:lpstr>_1aw19</vt:lpstr>
      <vt:lpstr>_1aw2</vt:lpstr>
      <vt:lpstr>_1aw20</vt:lpstr>
      <vt:lpstr>_1aw21</vt:lpstr>
      <vt:lpstr>_1aw22</vt:lpstr>
      <vt:lpstr>_1aw23</vt:lpstr>
      <vt:lpstr>_1aw24</vt:lpstr>
      <vt:lpstr>_1aw25</vt:lpstr>
      <vt:lpstr>_1aw26</vt:lpstr>
      <vt:lpstr>_1aw3</vt:lpstr>
      <vt:lpstr>_1aw4</vt:lpstr>
      <vt:lpstr>_1aw5</vt:lpstr>
      <vt:lpstr>_1aw6</vt:lpstr>
      <vt:lpstr>_1aw7</vt:lpstr>
      <vt:lpstr>_1aw8</vt:lpstr>
      <vt:lpstr>_1aw9</vt:lpstr>
      <vt:lpstr>_2aw1</vt:lpstr>
      <vt:lpstr>_2aw10</vt:lpstr>
      <vt:lpstr>_2aw11</vt:lpstr>
      <vt:lpstr>_2aw12</vt:lpstr>
      <vt:lpstr>_2aw13</vt:lpstr>
      <vt:lpstr>_2aw14</vt:lpstr>
      <vt:lpstr>_2aw15</vt:lpstr>
      <vt:lpstr>_2aw16</vt:lpstr>
      <vt:lpstr>_2aw17</vt:lpstr>
      <vt:lpstr>_2aw18</vt:lpstr>
      <vt:lpstr>_2aw19</vt:lpstr>
      <vt:lpstr>_2aw2</vt:lpstr>
      <vt:lpstr>_2aw20</vt:lpstr>
      <vt:lpstr>_2aw21</vt:lpstr>
      <vt:lpstr>_2aw22</vt:lpstr>
      <vt:lpstr>_2aw23</vt:lpstr>
      <vt:lpstr>_2aw24</vt:lpstr>
      <vt:lpstr>_2aw25</vt:lpstr>
      <vt:lpstr>_2aw26</vt:lpstr>
      <vt:lpstr>_2aw3</vt:lpstr>
      <vt:lpstr>_2aw4</vt:lpstr>
      <vt:lpstr>_2aw5</vt:lpstr>
      <vt:lpstr>_2aw6</vt:lpstr>
      <vt:lpstr>_2aw7</vt:lpstr>
      <vt:lpstr>_2aw8</vt:lpstr>
      <vt:lpstr>_2aw9</vt:lpstr>
      <vt:lpstr>_3aw1</vt:lpstr>
      <vt:lpstr>_3aw10</vt:lpstr>
      <vt:lpstr>_3aw11</vt:lpstr>
      <vt:lpstr>_3aw12</vt:lpstr>
      <vt:lpstr>_3aw13</vt:lpstr>
      <vt:lpstr>_3aw14</vt:lpstr>
      <vt:lpstr>_3aw15</vt:lpstr>
      <vt:lpstr>_3aw16</vt:lpstr>
      <vt:lpstr>_3aw17</vt:lpstr>
      <vt:lpstr>_3aw18</vt:lpstr>
      <vt:lpstr>_3aw19</vt:lpstr>
      <vt:lpstr>_3aw2</vt:lpstr>
      <vt:lpstr>_3aw20</vt:lpstr>
      <vt:lpstr>_3aw21</vt:lpstr>
      <vt:lpstr>_3aw22</vt:lpstr>
      <vt:lpstr>_3aw23</vt:lpstr>
      <vt:lpstr>_3aw24</vt:lpstr>
      <vt:lpstr>_3aw25</vt:lpstr>
      <vt:lpstr>_3aw26</vt:lpstr>
      <vt:lpstr>_3aw3</vt:lpstr>
      <vt:lpstr>_3aw4</vt:lpstr>
      <vt:lpstr>_3aw5</vt:lpstr>
      <vt:lpstr>_3aw6</vt:lpstr>
      <vt:lpstr>_3aw7</vt:lpstr>
      <vt:lpstr>_3aw8</vt:lpstr>
      <vt:lpstr>_3aw9</vt:lpstr>
      <vt:lpstr>eaw1_</vt:lpstr>
      <vt:lpstr>eaw10_</vt:lpstr>
      <vt:lpstr>eaw11_</vt:lpstr>
      <vt:lpstr>eaw12_</vt:lpstr>
      <vt:lpstr>eaw13_</vt:lpstr>
      <vt:lpstr>eaw14_</vt:lpstr>
      <vt:lpstr>eaw15_</vt:lpstr>
      <vt:lpstr>eaw16_</vt:lpstr>
      <vt:lpstr>eaw17_</vt:lpstr>
      <vt:lpstr>eaw18_</vt:lpstr>
      <vt:lpstr>eaw19_</vt:lpstr>
      <vt:lpstr>eaw2_</vt:lpstr>
      <vt:lpstr>eaw20_</vt:lpstr>
      <vt:lpstr>eaw21_</vt:lpstr>
      <vt:lpstr>eaw22_</vt:lpstr>
      <vt:lpstr>eaw23_</vt:lpstr>
      <vt:lpstr>eaw24_</vt:lpstr>
      <vt:lpstr>eaw25_</vt:lpstr>
      <vt:lpstr>eaw26_</vt:lpstr>
      <vt:lpstr>eaw3_</vt:lpstr>
      <vt:lpstr>eaw4_</vt:lpstr>
      <vt:lpstr>eaw5_</vt:lpstr>
      <vt:lpstr>eaw6_</vt:lpstr>
      <vt:lpstr>eaw7_</vt:lpstr>
      <vt:lpstr>eaw8_</vt:lpstr>
      <vt:lpstr>eaw9_</vt:lpstr>
      <vt:lpstr>ere</vt:lpstr>
      <vt:lpstr>Kalender</vt:lpstr>
      <vt:lpstr>Kolommen</vt:lpstr>
      <vt:lpstr>Punten1Afd</vt:lpstr>
      <vt:lpstr>Punten2deAfd</vt:lpstr>
      <vt:lpstr>Punten3deAfd</vt:lpstr>
      <vt:lpstr>PuntenEreAfd</vt:lpstr>
      <vt:lpstr>Spelers</vt:lpstr>
      <vt:lpstr>Spelerslijst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Arlette</cp:lastModifiedBy>
  <dcterms:created xsi:type="dcterms:W3CDTF">2014-07-10T18:23:33Z</dcterms:created>
  <dcterms:modified xsi:type="dcterms:W3CDTF">2016-04-29T15:37:43Z</dcterms:modified>
</cp:coreProperties>
</file>